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pivotTables/pivotTable1.xml" ContentType="application/vnd.openxmlformats-officedocument.spreadsheetml.pivotTable+xml"/>
  <Override PartName="/xl/drawings/drawing7.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omments3.xml" ContentType="application/vnd.openxmlformats-officedocument.spreadsheetml.comments+xml"/>
  <Override PartName="/xl/drawings/drawing8.xml" ContentType="application/vnd.openxmlformats-officedocument.drawing+xml"/>
  <Override PartName="/xl/drawings/drawing9.xml" ContentType="application/vnd.openxmlformats-officedocument.drawing+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10.xml" ContentType="application/vnd.openxmlformats-officedocument.drawing+xml"/>
  <Override PartName="/xl/charts/chart7.xml" ContentType="application/vnd.openxmlformats-officedocument.drawingml.chart+xml"/>
  <Override PartName="/xl/charts/style1.xml" ContentType="application/vnd.ms-office.chartstyle+xml"/>
  <Override PartName="/xl/charts/colors1.xml" ContentType="application/vnd.ms-office.chartcolorstyle+xml"/>
  <Override PartName="/xl/charts/chart8.xml" ContentType="application/vnd.openxmlformats-officedocument.drawingml.chart+xml"/>
  <Override PartName="/xl/charts/style2.xml" ContentType="application/vnd.ms-office.chartstyle+xml"/>
  <Override PartName="/xl/charts/colors2.xml" ContentType="application/vnd.ms-office.chartcolorstyle+xml"/>
  <Override PartName="/xl/charts/chart9.xml" ContentType="application/vnd.openxmlformats-officedocument.drawingml.chart+xml"/>
  <Override PartName="/xl/charts/style3.xml" ContentType="application/vnd.ms-office.chartstyle+xml"/>
  <Override PartName="/xl/charts/colors3.xml" ContentType="application/vnd.ms-office.chartcolorstyle+xml"/>
  <Override PartName="/xl/charts/chart10.xml" ContentType="application/vnd.openxmlformats-officedocument.drawingml.chart+xml"/>
  <Override PartName="/xl/charts/style4.xml" ContentType="application/vnd.ms-office.chartstyle+xml"/>
  <Override PartName="/xl/charts/colors4.xml" ContentType="application/vnd.ms-office.chartcolorstyle+xml"/>
  <Override PartName="/xl/charts/chart11.xml" ContentType="application/vnd.openxmlformats-officedocument.drawingml.chart+xml"/>
  <Override PartName="/xl/charts/style5.xml" ContentType="application/vnd.ms-office.chartstyle+xml"/>
  <Override PartName="/xl/charts/colors5.xml" ContentType="application/vnd.ms-office.chartcolorstyle+xml"/>
  <Override PartName="/xl/charts/chart12.xml" ContentType="application/vnd.openxmlformats-officedocument.drawingml.chart+xml"/>
  <Override PartName="/xl/charts/style6.xml" ContentType="application/vnd.ms-office.chartstyle+xml"/>
  <Override PartName="/xl/charts/colors6.xml" ContentType="application/vnd.ms-office.chartcolorstyle+xml"/>
  <Override PartName="/xl/charts/chart13.xml" ContentType="application/vnd.openxmlformats-officedocument.drawingml.chart+xml"/>
  <Override PartName="/xl/charts/style7.xml" ContentType="application/vnd.ms-office.chartstyle+xml"/>
  <Override PartName="/xl/charts/colors7.xml" ContentType="application/vnd.ms-office.chartcolorstyle+xml"/>
  <Override PartName="/xl/charts/chart14.xml" ContentType="application/vnd.openxmlformats-officedocument.drawingml.chart+xml"/>
  <Override PartName="/xl/charts/style8.xml" ContentType="application/vnd.ms-office.chartstyle+xml"/>
  <Override PartName="/xl/charts/colors8.xml" ContentType="application/vnd.ms-office.chartcolorstyle+xml"/>
  <Override PartName="/xl/charts/chart15.xml" ContentType="application/vnd.openxmlformats-officedocument.drawingml.chart+xml"/>
  <Override PartName="/xl/charts/style9.xml" ContentType="application/vnd.ms-office.chartstyle+xml"/>
  <Override PartName="/xl/charts/colors9.xml" ContentType="application/vnd.ms-office.chartcolorstyle+xml"/>
  <Override PartName="/xl/charts/chart16.xml" ContentType="application/vnd.openxmlformats-officedocument.drawingml.chart+xml"/>
  <Override PartName="/xl/charts/style10.xml" ContentType="application/vnd.ms-office.chartstyle+xml"/>
  <Override PartName="/xl/charts/colors10.xml" ContentType="application/vnd.ms-office.chartcolorstyle+xml"/>
  <Override PartName="/xl/charts/chart17.xml" ContentType="application/vnd.openxmlformats-officedocument.drawingml.chart+xml"/>
  <Override PartName="/xl/charts/style11.xml" ContentType="application/vnd.ms-office.chartstyle+xml"/>
  <Override PartName="/xl/charts/colors11.xml" ContentType="application/vnd.ms-office.chartcolorstyle+xml"/>
  <Override PartName="/xl/charts/chart18.xml" ContentType="application/vnd.openxmlformats-officedocument.drawingml.chart+xml"/>
  <Override PartName="/xl/charts/style12.xml" ContentType="application/vnd.ms-office.chartstyle+xml"/>
  <Override PartName="/xl/charts/colors12.xml" ContentType="application/vnd.ms-office.chartcolorstyle+xml"/>
  <Override PartName="/xl/charts/chart19.xml" ContentType="application/vnd.openxmlformats-officedocument.drawingml.chart+xml"/>
  <Override PartName="/xl/charts/style13.xml" ContentType="application/vnd.ms-office.chartstyle+xml"/>
  <Override PartName="/xl/charts/colors13.xml" ContentType="application/vnd.ms-office.chartcolorstyle+xml"/>
  <Override PartName="/xl/charts/chart20.xml" ContentType="application/vnd.openxmlformats-officedocument.drawingml.chart+xml"/>
  <Override PartName="/xl/charts/style14.xml" ContentType="application/vnd.ms-office.chartstyle+xml"/>
  <Override PartName="/xl/charts/colors14.xml" ContentType="application/vnd.ms-office.chartcolorstyle+xml"/>
  <Override PartName="/xl/charts/chart21.xml" ContentType="application/vnd.openxmlformats-officedocument.drawingml.chart+xml"/>
  <Override PartName="/xl/charts/style15.xml" ContentType="application/vnd.ms-office.chartstyle+xml"/>
  <Override PartName="/xl/charts/colors15.xml" ContentType="application/vnd.ms-office.chartcolorstyle+xml"/>
  <Override PartName="/xl/charts/chart22.xml" ContentType="application/vnd.openxmlformats-officedocument.drawingml.chart+xml"/>
  <Override PartName="/xl/charts/style16.xml" ContentType="application/vnd.ms-office.chartstyle+xml"/>
  <Override PartName="/xl/charts/colors16.xml" ContentType="application/vnd.ms-office.chartcolorstyle+xml"/>
  <Override PartName="/xl/charts/chart23.xml" ContentType="application/vnd.openxmlformats-officedocument.drawingml.chart+xml"/>
  <Override PartName="/xl/charts/style17.xml" ContentType="application/vnd.ms-office.chartstyle+xml"/>
  <Override PartName="/xl/charts/colors17.xml" ContentType="application/vnd.ms-office.chartcolorstyle+xml"/>
  <Override PartName="/xl/charts/chart24.xml" ContentType="application/vnd.openxmlformats-officedocument.drawingml.chart+xml"/>
  <Override PartName="/xl/charts/style18.xml" ContentType="application/vnd.ms-office.chartstyle+xml"/>
  <Override PartName="/xl/charts/colors18.xml" ContentType="application/vnd.ms-office.chartcolorstyle+xml"/>
  <Override PartName="/xl/charts/chart25.xml" ContentType="application/vnd.openxmlformats-officedocument.drawingml.chart+xml"/>
  <Override PartName="/xl/charts/style19.xml" ContentType="application/vnd.ms-office.chartstyle+xml"/>
  <Override PartName="/xl/charts/colors19.xml" ContentType="application/vnd.ms-office.chartcolorstyle+xml"/>
  <Override PartName="/xl/charts/chart26.xml" ContentType="application/vnd.openxmlformats-officedocument.drawingml.chart+xml"/>
  <Override PartName="/xl/charts/style20.xml" ContentType="application/vnd.ms-office.chartstyle+xml"/>
  <Override PartName="/xl/charts/colors20.xml" ContentType="application/vnd.ms-office.chartcolorstyle+xml"/>
  <Override PartName="/xl/charts/chart27.xml" ContentType="application/vnd.openxmlformats-officedocument.drawingml.chart+xml"/>
  <Override PartName="/xl/charts/style21.xml" ContentType="application/vnd.ms-office.chartstyle+xml"/>
  <Override PartName="/xl/charts/colors21.xml" ContentType="application/vnd.ms-office.chartcolorsty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comments4.xml" ContentType="application/vnd.openxmlformats-officedocument.spreadsheetml.comments+xml"/>
  <Override PartName="/xl/comments5.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defaultThemeVersion="124226"/>
  <mc:AlternateContent xmlns:mc="http://schemas.openxmlformats.org/markup-compatibility/2006">
    <mc:Choice Requires="x15">
      <x15ac:absPath xmlns:x15ac="http://schemas.microsoft.com/office/spreadsheetml/2010/11/ac" url="C:\Users\chunshuo.chen\Desktop\個人資料夾\○ 2026年度 ○\03_簡報做成_明建依賴_0306\"/>
    </mc:Choice>
  </mc:AlternateContent>
  <xr:revisionPtr revIDLastSave="0" documentId="8_{2B9C8B63-A437-4D43-9142-99CB2FD347E1}" xr6:coauthVersionLast="47" xr6:coauthVersionMax="47" xr10:uidLastSave="{00000000-0000-0000-0000-000000000000}"/>
  <bookViews>
    <workbookView xWindow="-120" yWindow="-120" windowWidth="29040" windowHeight="16440" tabRatio="750" activeTab="10" xr2:uid="{00000000-000D-0000-FFFF-FFFF00000000}"/>
  </bookViews>
  <sheets>
    <sheet name="進度確認表(New)" sheetId="22" r:id="rId1"/>
    <sheet name="横展開フロー（TPM) " sheetId="13" state="hidden" r:id="rId2"/>
    <sheet name="Sheet1" sheetId="10" state="hidden" r:id="rId3"/>
    <sheet name="工作表1" sheetId="12" state="hidden" r:id="rId4"/>
    <sheet name="Sheet2" sheetId="11" state="hidden" r:id="rId5"/>
    <sheet name="横展開フロー（ADT)" sheetId="7" state="hidden" r:id="rId6"/>
    <sheet name="2018~設技･製造担当者_OLD" sheetId="19" state="hidden" r:id="rId7"/>
    <sheet name="進捗確認シート (2)" sheetId="15" state="hidden" r:id="rId8"/>
    <sheet name="工作表2" sheetId="16" state="hidden" r:id="rId9"/>
    <sheet name="工作表3" sheetId="17" state="hidden" r:id="rId10"/>
    <sheet name="2025横展開フロー（TPM) (CH) " sheetId="31" r:id="rId11"/>
    <sheet name="横展開フロー（TPM) (CH)" sheetId="14" r:id="rId12"/>
    <sheet name="集計pivot (舊)" sheetId="24" r:id="rId13"/>
    <sheet name="横展開率 (舊)" sheetId="29" r:id="rId14"/>
    <sheet name="目標実績 (舊)" sheetId="28" r:id="rId15"/>
    <sheet name="2023 統計" sheetId="30" r:id="rId16"/>
    <sheet name="担当者 20221101" sheetId="27" r:id="rId17"/>
    <sheet name="2018進捗(纏め)" sheetId="20" state="hidden" r:id="rId18"/>
  </sheets>
  <externalReferences>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s>
  <definedNames>
    <definedName name="\a">[1]期末提出!#REF!</definedName>
    <definedName name="______Ro2">#REF!</definedName>
    <definedName name="______Vo2">#REF!</definedName>
    <definedName name="______Vo3">#REF!</definedName>
    <definedName name="_____Ro2">#REF!</definedName>
    <definedName name="_____Vo2">#REF!</definedName>
    <definedName name="_____Vo3">#REF!</definedName>
    <definedName name="____Ro2">#REF!</definedName>
    <definedName name="____Vo2">#REF!</definedName>
    <definedName name="____Vo3">#REF!</definedName>
    <definedName name="___DEL1">#REF!</definedName>
    <definedName name="___DEL2">#REF!</definedName>
    <definedName name="___DEL3">#REF!</definedName>
    <definedName name="___DS10">[2]list!$M$23:$M$39</definedName>
    <definedName name="___PRT1">#REF!</definedName>
    <definedName name="___PRT2">#REF!</definedName>
    <definedName name="___PRT3">#REF!</definedName>
    <definedName name="___Ro2">#REF!</definedName>
    <definedName name="___Vo2">#REF!</definedName>
    <definedName name="___Vo3">#REF!</definedName>
    <definedName name="__123Graph_A" hidden="1">[3]生産量Ｐ!$F$7:$F$39</definedName>
    <definedName name="__123Graph_AMTBF" hidden="1">'[4]80% PRST Worksheet'!$B$24:$B$435</definedName>
    <definedName name="__123Graph_B" hidden="1">[3]生産量Ｐ!$H$7:$H$39</definedName>
    <definedName name="__123Graph_BMTBF" hidden="1">'[4]80% PRST Worksheet'!$C$24:$C$330</definedName>
    <definedName name="__123Graph_C" hidden="1">'[4]80% PRST Worksheet'!#REF!</definedName>
    <definedName name="__123Graph_CMTBF" hidden="1">'[4]80% PRST Worksheet'!#REF!</definedName>
    <definedName name="__123Graph_D" hidden="1">'[4]80% PRST Worksheet'!$E$24:$E$440</definedName>
    <definedName name="__123Graph_DMTBF" hidden="1">'[4]80% PRST Worksheet'!$E$24:$E$440</definedName>
    <definedName name="__123Graph_E" hidden="1">'[4]80% PRST Worksheet'!$A$24:$A$435</definedName>
    <definedName name="__123Graph_EMTBF" hidden="1">'[4]80% PRST Worksheet'!$A$24:$A$435</definedName>
    <definedName name="__123Graph_F" hidden="1">'[4]80% PRST Worksheet'!#REF!</definedName>
    <definedName name="__123Graph_FMTBF" hidden="1">'[4]80% PRST Worksheet'!#REF!</definedName>
    <definedName name="__123Graph_LBL_D" hidden="1">'[4]80% PRST Worksheet'!$F$24:$F$394</definedName>
    <definedName name="__123Graph_LBL_DMTBF" hidden="1">'[4]80% PRST Worksheet'!$F$24:$F$394</definedName>
    <definedName name="__123Graph_LBL_E" hidden="1">'[4]80% PRST Worksheet'!$D$29:$D$391</definedName>
    <definedName name="__123Graph_LBL_EMTBF" hidden="1">'[4]80% PRST Worksheet'!$D$29:$D$391</definedName>
    <definedName name="__123Graph_LBL_F" hidden="1">'[4]80% PRST Worksheet'!#REF!</definedName>
    <definedName name="__123Graph_LBL_FMTBF" hidden="1">'[4]80% PRST Worksheet'!#REF!</definedName>
    <definedName name="__123Graph_X" hidden="1">[3]生産量Ｐ!$B$7:$B$39</definedName>
    <definedName name="__123Graph_XMTBF" hidden="1">'[4]80% PRST Worksheet'!#REF!</definedName>
    <definedName name="__ABCGRAPH_1" hidden="1">#REF!</definedName>
    <definedName name="__DEL1">#REF!</definedName>
    <definedName name="__DEL2">#REF!</definedName>
    <definedName name="__DEL3">#REF!</definedName>
    <definedName name="__DS10">[2]list!$M$23:$M$39</definedName>
    <definedName name="__PRT1">#REF!</definedName>
    <definedName name="__PRT2">#REF!</definedName>
    <definedName name="__PRT3">#REF!</definedName>
    <definedName name="__Ro2">#REF!</definedName>
    <definedName name="__Vo2">#REF!</definedName>
    <definedName name="__Vo3">#REF!</definedName>
    <definedName name="_1__123Graph_Aグラフ_1A" hidden="1">#REF!</definedName>
    <definedName name="_2__123Graph_Aグラフ_2A" hidden="1">#REF!</definedName>
    <definedName name="_3__123Graph_Xグラフ_1A" hidden="1">#REF!</definedName>
    <definedName name="_4__123Graph_Xグラフ_2A" hidden="1">#REF!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0">#REF!</definedName>
    <definedName name="_DAT21">#REF!</definedName>
    <definedName name="_DAT22">#REF!</definedName>
    <definedName name="_DAT23">#REF!</definedName>
    <definedName name="_DAT24">#REF!</definedName>
    <definedName name="_DAT25">#REF!</definedName>
    <definedName name="_DAT26">#REF!</definedName>
    <definedName name="_DAT27">#REF!</definedName>
    <definedName name="_DAT28">#REF!</definedName>
    <definedName name="_DAT29">#REF!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L1">#REF!</definedName>
    <definedName name="_DEL2">#REF!</definedName>
    <definedName name="_DEL3">#REF!</definedName>
    <definedName name="_Dist_Bin" hidden="1">#REF!</definedName>
    <definedName name="_DS10">[2]list!$M$23:$M$39</definedName>
    <definedName name="_Fill" localSheetId="6" hidden="1">#REF!</definedName>
    <definedName name="_Fill" localSheetId="16" hidden="1">#REF!</definedName>
    <definedName name="_Fill" localSheetId="0" hidden="1">#REF!</definedName>
    <definedName name="_Fill" hidden="1">#REF!</definedName>
    <definedName name="_xlnm._FilterDatabase" localSheetId="17" hidden="1">'2018進捗(纏め)'!$A$3:$DF$3</definedName>
    <definedName name="_xlnm._FilterDatabase" localSheetId="0" hidden="1">'進度確認表(New)'!$A$6:$AK$501</definedName>
    <definedName name="_xlnm._FilterDatabase" localSheetId="7" hidden="1">'進捗確認シート (2)'!$A$16:$DE$173</definedName>
    <definedName name="_xlnm._FilterDatabase" hidden="1">'[5]１．InfoCube (YKCH0010)案１:１．InfoCube (YKCH0010) 案２'!$W$5:$W$5</definedName>
    <definedName name="_JC34">[6]JCMASTER34!$B$11:$Z$234</definedName>
    <definedName name="_Key1" hidden="1">[1]期末提出!#REF!</definedName>
    <definedName name="_Key2" hidden="1">#REF!</definedName>
    <definedName name="_Order1" hidden="1">1</definedName>
    <definedName name="_Order2" hidden="1">255</definedName>
    <definedName name="_Parse_Out" hidden="1">#REF!</definedName>
    <definedName name="_PRT1">#REF!</definedName>
    <definedName name="_PRT2">#REF!</definedName>
    <definedName name="_PRT3">#REF!</definedName>
    <definedName name="_Ro2">#REF!</definedName>
    <definedName name="_Sort" hidden="1">#REF!</definedName>
    <definedName name="_Vo2">#REF!</definedName>
    <definedName name="_Vo3">#REF!</definedName>
    <definedName name="③POS品種">#REF!</definedName>
    <definedName name="④POS品種">#REF!</definedName>
    <definedName name="a">#REF!</definedName>
    <definedName name="aa">[7]フイールド表!$L$2:$L$23</definedName>
    <definedName name="AAA">'[8]2001'!#REF!</definedName>
    <definedName name="aaaa" localSheetId="16" hidden="1">{"'品種別'!$A$1:$I$54"}</definedName>
    <definedName name="aaaa" hidden="1">{"'品種別'!$A$1:$I$54"}</definedName>
    <definedName name="aaaaaa">#REF!</definedName>
    <definedName name="Abc">'[9]2000'!#REF!</definedName>
    <definedName name="abcdd">'[10]..'!$C$7:$E$10</definedName>
    <definedName name="abe">#N/A</definedName>
    <definedName name="AccessDatabase" hidden="1">"c:\wiz32\xl\acclink.mdb"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D">[2]list!$A$3:$A$33</definedName>
    <definedName name="ADD904008A1" localSheetId="16" hidden="1">{"'品種別'!$A$1:$I$54"}</definedName>
    <definedName name="ADD904008A1" hidden="1">{"'品種別'!$A$1:$I$54"}</definedName>
    <definedName name="address">[11]ﾏｽﾀ!$D$40:$D$44</definedName>
    <definedName name="address2">[11]ﾏｽﾀ!$H$40:$H$44</definedName>
    <definedName name="AFDFA">'[12]2001'!#REF!</definedName>
    <definedName name="all_clear_onTAS" localSheetId="10">[13]!all_clear_onTAS</definedName>
    <definedName name="all_clear_onTAS">[13]!all_clear_onTAS</definedName>
    <definedName name="analyst">#REF!</definedName>
    <definedName name="Application">#REF!</definedName>
    <definedName name="AS46H_P" localSheetId="10">[14]!AS46H_P</definedName>
    <definedName name="AS46H_P">[14]!AS46H_P</definedName>
    <definedName name="AUTOEXEC">#REF!</definedName>
    <definedName name="AVE_AI01">#REF!</definedName>
    <definedName name="AVE_AI02">#REF!</definedName>
    <definedName name="AVE_AI03">#REF!</definedName>
    <definedName name="AVE_AI04">#REF!</definedName>
    <definedName name="AVE_AI05">#REF!</definedName>
    <definedName name="AVE_AI06">#REF!</definedName>
    <definedName name="AVE_AI07">#REF!</definedName>
    <definedName name="Ｂ" localSheetId="16" hidden="1">{"'品種別'!$A$1:$I$54"}</definedName>
    <definedName name="Ｂ" hidden="1">{"'品種別'!$A$1:$I$54"}</definedName>
    <definedName name="BB">[15]Original!$C$16:$E$19</definedName>
    <definedName name="bbaa">'[10]..'!$I$7:$K$10</definedName>
    <definedName name="BSトレンド">'[16]2000'!#REF!</definedName>
    <definedName name="BS判定">[17]Index!$B$2:$C$29</definedName>
    <definedName name="BU">#REF!</definedName>
    <definedName name="BUT">#REF!</definedName>
    <definedName name="Calc" localSheetId="10">[18]!Calc</definedName>
    <definedName name="Calc">[18]!Calc</definedName>
    <definedName name="CC">[15]Original!$C$16:$F$19</definedName>
    <definedName name="ccc">[19]Sheet2!$B$3:$C$74</definedName>
    <definedName name="CCCCCCCCCCCCCCC" hidden="1">[1]期末提出!#REF!</definedName>
    <definedName name="clear_all" localSheetId="10">[20]!clear_all</definedName>
    <definedName name="clear_all">[20]!clear_all</definedName>
    <definedName name="Code">[21]フイールド表!$A$2:$A$100</definedName>
    <definedName name="CODE1">[22]費用項目!$B$2:$B$101</definedName>
    <definedName name="cold">#REF!</definedName>
    <definedName name="CORE">[23]List!$I$3:$I$31</definedName>
    <definedName name="_xlnm.Criteria">[24]見込602!#REF!</definedName>
    <definedName name="customer">#REF!</definedName>
    <definedName name="CUT">#REF!</definedName>
    <definedName name="d">'[25]hf data'!$A$1:$J$156</definedName>
    <definedName name="DATA10">[26]素板品目對照表!#REF!</definedName>
    <definedName name="DATA100">[26]素板品目對照表!#REF!</definedName>
    <definedName name="DATA11">[26]素板品目對照表!#REF!</definedName>
    <definedName name="DATA12">[26]素板品目對照表!#REF!</definedName>
    <definedName name="DATA13">[26]素板品目對照表!#REF!</definedName>
    <definedName name="DATA14">[26]素板品目對照表!#REF!</definedName>
    <definedName name="DATA15">[26]素板品目對照表!#REF!</definedName>
    <definedName name="DATA16">[26]素板品目對照表!#REF!</definedName>
    <definedName name="DATA17">[26]素板品目對照表!#REF!</definedName>
    <definedName name="DATA18">[26]素板品目對照表!#REF!</definedName>
    <definedName name="DATA19">[26]素板品目對照表!#REF!</definedName>
    <definedName name="DATA2">[26]素板品目對照表!#REF!</definedName>
    <definedName name="DATA20">[26]素板品目對照表!#REF!</definedName>
    <definedName name="DATA25">[26]素板品目對照表!#REF!</definedName>
    <definedName name="DATA26">[26]素板品目對照表!#REF!</definedName>
    <definedName name="DATA27">[26]素板品目對照表!#REF!</definedName>
    <definedName name="DATA28">[26]素板品目對照表!#REF!</definedName>
    <definedName name="DATA29">[26]素板品目對照表!#REF!</definedName>
    <definedName name="DATA3">[26]素板品目對照表!#REF!</definedName>
    <definedName name="DATA4">[26]素板品目對照表!#REF!</definedName>
    <definedName name="DATA5">[26]素板品目對照表!#REF!</definedName>
    <definedName name="DATA6">[26]素板品目對照表!#REF!</definedName>
    <definedName name="DATA8">[26]素板品目對照表!#REF!</definedName>
    <definedName name="DATA9">[26]素板品目對照表!#REF!</definedName>
    <definedName name="_xlnm.Database">[24]見込602!#REF!</definedName>
    <definedName name="DD" hidden="1">'[4]80% PRST Worksheet'!#REF!</definedName>
    <definedName name="DDD">'[9]2001'!#REF!</definedName>
    <definedName name="DDDDD">'[9]2001'!#REF!</definedName>
    <definedName name="DDDDDD">[27]list!$A$2:$A$17</definedName>
    <definedName name="de_clor" localSheetId="10">[28]!de_clor</definedName>
    <definedName name="de_clor">[28]!de_clor</definedName>
    <definedName name="destination">[29]list!$M$14:$M$29</definedName>
    <definedName name="DF">[30]list!$J$4:$J$28</definedName>
    <definedName name="DichteTabelle">#REF!</definedName>
    <definedName name="Dichtetabelleblatt">#REF!</definedName>
    <definedName name="DispTech">#REF!</definedName>
    <definedName name="dp">#REF!</definedName>
    <definedName name="DSマスタ">#REF!</definedName>
    <definedName name="e">'[8]2000'!#REF!</definedName>
    <definedName name="EDFQF">'[12]2000'!#REF!</definedName>
    <definedName name="EFG">[31]!EFG</definedName>
    <definedName name="END">#REF!</definedName>
    <definedName name="_xlnm.Extract">[24]見込602!#REF!</definedName>
    <definedName name="ｆ">'[8]2001'!#REF!</definedName>
    <definedName name="f_01">#REF!</definedName>
    <definedName name="f_02">#REF!</definedName>
    <definedName name="f_03">#REF!</definedName>
    <definedName name="f_04">#REF!</definedName>
    <definedName name="f_05">#REF!</definedName>
    <definedName name="f_06">#REF!</definedName>
    <definedName name="f_07">#REF!</definedName>
    <definedName name="f_08">#REF!</definedName>
    <definedName name="f_09">#REF!</definedName>
    <definedName name="f_10">#REF!</definedName>
    <definedName name="f_11">#REF!</definedName>
    <definedName name="f_12">#REF!</definedName>
    <definedName name="f_13">#REF!</definedName>
    <definedName name="f_14">#REF!</definedName>
    <definedName name="f_15">#REF!</definedName>
    <definedName name="f_16">#REF!</definedName>
    <definedName name="f_17">#REF!</definedName>
    <definedName name="f_18">#REF!</definedName>
    <definedName name="f_19">#REF!</definedName>
    <definedName name="f_20">#REF!</definedName>
    <definedName name="f_21">#REF!</definedName>
    <definedName name="f_22">#REF!</definedName>
    <definedName name="f_23">#REF!</definedName>
    <definedName name="f_24">#REF!</definedName>
    <definedName name="f_25">#REF!</definedName>
    <definedName name="f_26">#REF!</definedName>
    <definedName name="f_27">#REF!</definedName>
    <definedName name="f_28">#REF!</definedName>
    <definedName name="f_29">#REF!</definedName>
    <definedName name="f_30">#REF!</definedName>
    <definedName name="f_31">#REF!</definedName>
    <definedName name="f_32">#REF!</definedName>
    <definedName name="f_33">#REF!</definedName>
    <definedName name="f_34">#REF!</definedName>
    <definedName name="f_35">#REF!</definedName>
    <definedName name="f_36">#REF!</definedName>
    <definedName name="f_37">#REF!</definedName>
    <definedName name="f_38">#REF!</definedName>
    <definedName name="f_39">#REF!</definedName>
    <definedName name="f_40">#REF!</definedName>
    <definedName name="f_bucode">#REF!</definedName>
    <definedName name="f_buname">#REF!</definedName>
    <definedName name="f_date">#REF!</definedName>
    <definedName name="f_formid">#REF!</definedName>
    <definedName name="f_formname">#REF!</definedName>
    <definedName name="f_page">#REF!</definedName>
    <definedName name="fc" hidden="1">[1]期末提出!#REF!</definedName>
    <definedName name="ｆｄ">#REF!</definedName>
    <definedName name="ｆｄｆｄ" hidden="1">[1]期末提出!#REF!</definedName>
    <definedName name="feed">#REF!</definedName>
    <definedName name="feedback">#REF!</definedName>
    <definedName name="FFDFD">[32]list!$U$2:$U$12</definedName>
    <definedName name="fg" hidden="1">{"'品種別'!$A$1:$I$54"}</definedName>
    <definedName name="field_name" localSheetId="10">[20]!field_name</definedName>
    <definedName name="field_name">[20]!field_name</definedName>
    <definedName name="FilmMargin">#REF!</definedName>
    <definedName name="FKF">#REF!</definedName>
    <definedName name="four">[33]先行検査発生数!$J$2:$K$5</definedName>
    <definedName name="FromTo">[23]List!$G$3:$G$17</definedName>
    <definedName name="g">'[25]af data'!$A$1:$J$144</definedName>
    <definedName name="G10_">#REF!</definedName>
    <definedName name="gessu">[34]DATA.予算!$L$17</definedName>
    <definedName name="gessu2">#REF!</definedName>
    <definedName name="gessu2all">#REF!</definedName>
    <definedName name="gessuall">[34]DATA.予算!$L$16</definedName>
    <definedName name="ｇｇ">[35]Parameter!$B$22:$B$52</definedName>
    <definedName name="GGGG">[36]list!$U$2:$U$12</definedName>
    <definedName name="GK">#REF!</definedName>
    <definedName name="GLASSRATE">[37]DATA.予算!$K$20</definedName>
    <definedName name="GLASSRATE2">#REF!</definedName>
    <definedName name="GO_menu" localSheetId="10">[13]!GO_menu</definedName>
    <definedName name="GO_menu">[13]!GO_menu</definedName>
    <definedName name="GO_ONTAS" localSheetId="10">[13]!GO_ONTAS</definedName>
    <definedName name="GO_ONTAS">[13]!GO_ONTAS</definedName>
    <definedName name="Gruppe">#REF!</definedName>
    <definedName name="GZu">#REF!</definedName>
    <definedName name="h">'[8]2001'!#REF!</definedName>
    <definedName name="HF_FF분석_2월" hidden="1">{"'品種別'!$A$1:$I$54"}</definedName>
    <definedName name="HIT1JC">[38]HIT1JC!$A$1:$AD$571</definedName>
    <definedName name="HIT2JC">#REF!</definedName>
    <definedName name="HIT3JC">[39]HIT3JC!$A$1:$AD$571</definedName>
    <definedName name="HIT3JC1">[40]HIT3JC!$A$1:$AD$571</definedName>
    <definedName name="HTML_CodePage" hidden="1">932</definedName>
    <definedName name="HTML_Control" localSheetId="16" hidden="1">{"'品種別'!$A$1:$I$54"}</definedName>
    <definedName name="HTML_Control" hidden="1">{"'品種別'!$A$1:$I$54"}</definedName>
    <definedName name="HTML_Description" hidden="1">""</definedName>
    <definedName name="HTML_Email" hidden="1">""</definedName>
    <definedName name="HTML_Header" hidden="1">"品種別4/18まで"</definedName>
    <definedName name="HTML_LastUpdate" hidden="1">"97/04/21"</definedName>
    <definedName name="HTML_LineAfter" hidden="1">FALSE</definedName>
    <definedName name="HTML_LineBefore" hidden="1">FALSE</definedName>
    <definedName name="HTML_Name" hidden="1">"和田　上"</definedName>
    <definedName name="HTML_OBDlg2" hidden="1">TRUE</definedName>
    <definedName name="HTML_OBDlg4" hidden="1">TRUE</definedName>
    <definedName name="HTML_OS" hidden="1">0</definedName>
    <definedName name="HTML_PathFile" hidden="1">"C:\WINDOWS\ﾃﾞｽｸﾄｯﾌﾟ\MyHTML.htm"</definedName>
    <definedName name="HTML_Title" hidden="1">"損益ｼﾐｭﾚｰｼｮﾝ"</definedName>
    <definedName name="HTML1_1" hidden="1">"[kebyear.xls]Sheet1!$A$4:$N$32"</definedName>
    <definedName name="HTML1_11" hidden="1">1</definedName>
    <definedName name="HTML1_12" hidden="1">"A:\keb98avrg\kebyear.htm"</definedName>
    <definedName name="HTML1_2" hidden="1">1</definedName>
    <definedName name="HTML1_3" hidden="1">"kebyear"</definedName>
    <definedName name="HTML1_4" hidden="1">"Sheet1"</definedName>
    <definedName name="HTML1_6" hidden="1">-4146</definedName>
    <definedName name="HTML1_7" hidden="1">-4146</definedName>
    <definedName name="HTML1_8" hidden="1">"99-02-11"</definedName>
    <definedName name="HTML1_9" hidden="1">"한국외환은행"</definedName>
    <definedName name="HTMLCount" hidden="1">1</definedName>
    <definedName name="i">'[8]2000'!#REF!</definedName>
    <definedName name="Index1">[21]フイールド表!$A$2:$D$100</definedName>
    <definedName name="Index2">#REF!</definedName>
    <definedName name="IP研磨品種読み換えマスタ">[41]マスタ!$A$212:$B$223</definedName>
    <definedName name="Ir">#REF!</definedName>
    <definedName name="j">'[12]2001'!#REF!</definedName>
    <definedName name="JCASE">[42]ＹＦコスト報告資料１!#REF!</definedName>
    <definedName name="JCASE2">#REF!</definedName>
    <definedName name="JICASE">#REF!</definedName>
    <definedName name="judgement">[29]list!$A$3:$A$22</definedName>
    <definedName name="ｋ">'[43]2001'!#REF!</definedName>
    <definedName name="KA">#REF!</definedName>
    <definedName name="KAMA">#REF!</definedName>
    <definedName name="KAT検出器">'[44]2000'!#REF!</definedName>
    <definedName name="KB">#REF!</definedName>
    <definedName name="KI">#REF!</definedName>
    <definedName name="KIKAI">#REF!</definedName>
    <definedName name="kindnumber">[29]list!$D$37:$D$77</definedName>
    <definedName name="ｌ">'[43]2000'!#REF!</definedName>
    <definedName name="L2000AN100金">#REF!</definedName>
    <definedName name="L2000AN100数">#REF!</definedName>
    <definedName name="L2000切面金">#REF!</definedName>
    <definedName name="L2000切面数">#REF!</definedName>
    <definedName name="L2200AN100金">#REF!</definedName>
    <definedName name="L2200AN100数">#REF!</definedName>
    <definedName name="L2200切面金">#REF!</definedName>
    <definedName name="L2200切面数">#REF!</definedName>
    <definedName name="L2500AN100金">#REF!</definedName>
    <definedName name="L2500AN100数">#REF!</definedName>
    <definedName name="L2500切面金">#REF!</definedName>
    <definedName name="L2500切面数">#REF!</definedName>
    <definedName name="L4000研磨基板金">#REF!</definedName>
    <definedName name="L4000研磨基板数">#REF!</definedName>
    <definedName name="L4200研磨基板金">#REF!</definedName>
    <definedName name="L4200研磨基板数">#REF!</definedName>
    <definedName name="L4500研磨基板金">#REF!</definedName>
    <definedName name="L4500研磨基板数">#REF!</definedName>
    <definedName name="L4700研磨基板金">#REF!</definedName>
    <definedName name="L4700研磨基板数">#REF!</definedName>
    <definedName name="L5100AN100金">#REF!</definedName>
    <definedName name="L5100AN100数">#REF!</definedName>
    <definedName name="L5100AS金">#REF!</definedName>
    <definedName name="L5100AS数">#REF!</definedName>
    <definedName name="L5100PDA金">#REF!</definedName>
    <definedName name="L5100PDA数">#REF!</definedName>
    <definedName name="L5100PDX金">#REF!</definedName>
    <definedName name="L5100PDX数">#REF!</definedName>
    <definedName name="L5100その他金">#REF!</definedName>
    <definedName name="L5100その他数">#REF!</definedName>
    <definedName name="L5100無償数">#REF!</definedName>
    <definedName name="L5200その他金">#REF!</definedName>
    <definedName name="L5200その他数">#REF!</definedName>
    <definedName name="L5200無償数">#REF!</definedName>
    <definedName name="L5300AN100金">#REF!</definedName>
    <definedName name="L5300AN100数">#REF!</definedName>
    <definedName name="L5300その他金">#REF!</definedName>
    <definedName name="L5300その他数">#REF!</definedName>
    <definedName name="L5300無償数">#REF!</definedName>
    <definedName name="L5400AN100金">#REF!</definedName>
    <definedName name="L5400AN100数">#REF!</definedName>
    <definedName name="L5400その他金">#REF!</definedName>
    <definedName name="L5400その他数">#REF!</definedName>
    <definedName name="L5400無償数">#REF!</definedName>
    <definedName name="L5500AFT金">#REF!</definedName>
    <definedName name="L5500AFT数">#REF!</definedName>
    <definedName name="L5500AN100金">#REF!</definedName>
    <definedName name="L5500AN100数">#REF!</definedName>
    <definedName name="L5500その他金">#REF!</definedName>
    <definedName name="L5500その他数">#REF!</definedName>
    <definedName name="L5500無償数">#REF!</definedName>
    <definedName name="L5600PDA金">#REF!</definedName>
    <definedName name="L5600PDA数">#REF!</definedName>
    <definedName name="L5600PDX金">#REF!</definedName>
    <definedName name="L5600PDX数">#REF!</definedName>
    <definedName name="L5600無償数">#REF!</definedName>
    <definedName name="Leistungen">#REF!</definedName>
    <definedName name="Line">[23]List!$C$3:$C$7</definedName>
    <definedName name="LLL" hidden="1">#REF!</definedName>
    <definedName name="LOTHEAD">[23]List!$A$3:$A$7</definedName>
    <definedName name="M">[31]!M</definedName>
    <definedName name="MasterTech">#REF!</definedName>
    <definedName name="modoru_fld" localSheetId="10">[20]!modoru_fld</definedName>
    <definedName name="modoru_fld">[20]!modoru_fld</definedName>
    <definedName name="modoru_mnu" localSheetId="10">[20]!modoru_mnu</definedName>
    <definedName name="modoru_mnu">[20]!modoru_mnu</definedName>
    <definedName name="Module1.初期化" localSheetId="10">[18]!Module1.初期化</definedName>
    <definedName name="Module1.初期化">[18]!Module1.初期化</definedName>
    <definedName name="MOTOSIZE">#REF!</definedName>
    <definedName name="NAME">#REF!</definedName>
    <definedName name="NEGO">#REF!</definedName>
    <definedName name="NISSU">[34]DATA.予算!$K$17</definedName>
    <definedName name="NISSU2">#REF!</definedName>
    <definedName name="nissu2all">#REF!</definedName>
    <definedName name="nissuall">[34]DATA.予算!$K$16</definedName>
    <definedName name="nissuj">[34]DATA.実績10月!$J$3</definedName>
    <definedName name="nissuj2">#REF!</definedName>
    <definedName name="nissuji">#REF!</definedName>
    <definedName name="NR_DATA">#REF!</definedName>
    <definedName name="NR_MINMAX">#REF!</definedName>
    <definedName name="NR_PLC">#REF!</definedName>
    <definedName name="nyuuko">#REF!</definedName>
    <definedName name="nyuuko2">#REF!</definedName>
    <definedName name="nyuuko2all">#REF!</definedName>
    <definedName name="nyuukoall">#REF!</definedName>
    <definedName name="nyuukoo">#REF!</definedName>
    <definedName name="nyuukooall">#REF!</definedName>
    <definedName name="of">#REF!</definedName>
    <definedName name="ONTAS_SF_DATE" localSheetId="10">[13]!ONTAS_SF_DATE</definedName>
    <definedName name="ONTAS_SF_DATE">[13]!ONTAS_SF_DATE</definedName>
    <definedName name="ONTAS_SF_PL" localSheetId="10">[13]!ONTAS_SF_PL</definedName>
    <definedName name="ONTAS_SF_PL">[13]!ONTAS_SF_PL</definedName>
    <definedName name="ONTAS_TF_DATE" localSheetId="10">[13]!ONTAS_TF_DATE</definedName>
    <definedName name="ONTAS_TF_DATE">[13]!ONTAS_TF_DATE</definedName>
    <definedName name="ONTAS_TF_PL" localSheetId="10">[13]!ONTAS_TF_PL</definedName>
    <definedName name="ONTAS_TF_PL">[13]!ONTAS_TF_PL</definedName>
    <definedName name="owUp">[45]Sys!$E$3</definedName>
    <definedName name="P">'[9]2001'!#REF!</definedName>
    <definedName name="paletteNO">[46]List!$A$2:$A$100</definedName>
    <definedName name="pallets">[11]ﾏｽﾀ!$D$5:$D$15</definedName>
    <definedName name="Pd">#REF!</definedName>
    <definedName name="PL">[29]list!$L$14:$L$25</definedName>
    <definedName name="PLDB">OFFSET([47]ISOPDB!$A$1,0,0,COUNTA([47]ISOPDB!$A$1:$A$668),COUNTA([47]ISOPDB!$A$1:$Z$1))</definedName>
    <definedName name="PLDB2">#REF!</definedName>
    <definedName name="PL重量マスタ">#REF!</definedName>
    <definedName name="PL容積マスタ">#REF!</definedName>
    <definedName name="portcountry">[11]ﾏｽﾀ!$G$34:$G$38</definedName>
    <definedName name="pr">#REF!</definedName>
    <definedName name="prate">#REF!</definedName>
    <definedName name="Price_ID">#REF!</definedName>
    <definedName name="PRINT">#REF!</definedName>
    <definedName name="_xlnm.Print_Area" localSheetId="16">'担当者 20221101'!$A$1:$J$52</definedName>
    <definedName name="_xlnm.Print_Area">#REF!</definedName>
    <definedName name="_xlnm.Print_Titles">#REF!</definedName>
    <definedName name="Pt">#REF!</definedName>
    <definedName name="PtIr1">#REF!</definedName>
    <definedName name="PtIr10">#REF!</definedName>
    <definedName name="PtIr3">#REF!</definedName>
    <definedName name="PtRh10">#REF!</definedName>
    <definedName name="PtRh18">#REF!</definedName>
    <definedName name="PtRh20">#REF!</definedName>
    <definedName name="PtRh5">#REF!</definedName>
    <definedName name="Purpose">[23]List!$E$3:$E$7</definedName>
    <definedName name="Q">'[48]2001'!#REF!</definedName>
    <definedName name="qqqqqqqqqq">#REF!</definedName>
    <definedName name="qwee">'[49]2001'!#REF!</definedName>
    <definedName name="R_NWPLC">#REF!</definedName>
    <definedName name="recovery">#REF!</definedName>
    <definedName name="Resolution">#REF!</definedName>
    <definedName name="Rev_ID">#REF!</definedName>
    <definedName name="RevY_ID">#REF!</definedName>
    <definedName name="Rh">#REF!</definedName>
    <definedName name="Ro">#REF!</definedName>
    <definedName name="RR">#REF!</definedName>
    <definedName name="ｓ" hidden="1">[1]期末提出!#REF!</definedName>
    <definedName name="sakuseibi">#REF!</definedName>
    <definedName name="SAPBEXdnldView" hidden="1">"3HY0HMD2EFHOBD2WJK2RJ0GQ6"</definedName>
    <definedName name="SAPBEXsysID" hidden="1">"LP2"</definedName>
    <definedName name="scalf">#REF!</definedName>
    <definedName name="sddddd">[50]フイールド表!$I$2:$I$100</definedName>
    <definedName name="sdfafd">#REF!</definedName>
    <definedName name="SDS">[51]list!$U$2:$U$14</definedName>
    <definedName name="seisan">#REF!</definedName>
    <definedName name="seisan2">#REF!</definedName>
    <definedName name="seisan2all">#REF!</definedName>
    <definedName name="seisan3">#REF!</definedName>
    <definedName name="seisan3all">#REF!</definedName>
    <definedName name="seisanall">#REF!</definedName>
    <definedName name="Select_date_seihin" localSheetId="10">[13]!Select_date_seihin</definedName>
    <definedName name="Select_date_seihin">[13]!Select_date_seihin</definedName>
    <definedName name="Select_pl_seihin" localSheetId="10">[13]!Select_pl_seihin</definedName>
    <definedName name="Select_pl_seihin">[13]!Select_pl_seihin</definedName>
    <definedName name="six">[33]先行検査発生数!$J$7:$K$12</definedName>
    <definedName name="SIZE">[52]list!$J$4:$J$30</definedName>
    <definedName name="SJ">#REF!</definedName>
    <definedName name="solver_eng" hidden="1">1</definedName>
    <definedName name="solver_neg" hidden="1">1</definedName>
    <definedName name="solver_num" hidden="1">0</definedName>
    <definedName name="solver_typ" hidden="1">1</definedName>
    <definedName name="solver_val" hidden="1">0</definedName>
    <definedName name="solver_ver" hidden="1">3</definedName>
    <definedName name="SP">[29]list!$K$14:$K$19</definedName>
    <definedName name="SpGr" localSheetId="10">[53]!SpGr</definedName>
    <definedName name="SpGr">[53]!SpGr</definedName>
    <definedName name="ＳＰ層別">[54]リスト!$H$12:$H$21</definedName>
    <definedName name="ＳＰ閾値">[54]リスト!$I$12:$I$17</definedName>
    <definedName name="SS">'[55]2001'!#REF!</definedName>
    <definedName name="SSS">[56]list!$U$2:$U$12</definedName>
    <definedName name="SSSS">[57]list!$J$4:$J$29</definedName>
    <definedName name="ssssssssssssssss">#REF!</definedName>
    <definedName name="START">#REF!</definedName>
    <definedName name="STNMTBL">#REF!</definedName>
    <definedName name="T">'[9]2001'!#REF!</definedName>
    <definedName name="T_製品マスタ">#REF!</definedName>
    <definedName name="T_製造仕様書">#REF!</definedName>
    <definedName name="Tarife">#REF!</definedName>
    <definedName name="TAS12JC">[58]JCMASTER12!$A$11:$AF$581</definedName>
    <definedName name="TAS34JC">[59]JCMASTER34!$A$11:$Y$234</definedName>
    <definedName name="TaxTV">10%</definedName>
    <definedName name="TaxXL">5%</definedName>
    <definedName name="test">#REF!</definedName>
    <definedName name="TEST1">#REF!</definedName>
    <definedName name="TEST2">#REF!</definedName>
    <definedName name="TEST3">#REF!</definedName>
    <definedName name="TESTHKEY">#REF!</definedName>
    <definedName name="TESTKEYS">#REF!</definedName>
    <definedName name="TESTVKEY">#REF!</definedName>
    <definedName name="time">[60]code!$C$5:$D$9</definedName>
    <definedName name="timee">'[61]..'!$C$7:$E$10</definedName>
    <definedName name="topspeed">#REF!</definedName>
    <definedName name="tt">#REF!</definedName>
    <definedName name="tu">'[12]2000'!#REF!</definedName>
    <definedName name="U">'[8]2001'!#REF!</definedName>
    <definedName name="Unit_ID">#REF!</definedName>
    <definedName name="UnitY_ID">[62]UnitMaster!#REF!</definedName>
    <definedName name="UnitY_ID2">#REF!</definedName>
    <definedName name="URI">#REF!</definedName>
    <definedName name="V">'[9]2001'!#REF!</definedName>
    <definedName name="VKZu">#REF!</definedName>
    <definedName name="Vo">#REF!</definedName>
    <definedName name="W">'[8]2001'!#REF!</definedName>
    <definedName name="WE">[63]Prämissen!$C$6</definedName>
    <definedName name="weight">#REF!</definedName>
    <definedName name="wqer" hidden="1">[1]期末提出!#REF!</definedName>
    <definedName name="wrn.97년._.투자계획." hidden="1">{#N/A,#N/A,FALSE,"97년 투자계획 세부내역 "}</definedName>
    <definedName name="WSDS">[64]list!$U$2:$U$12</definedName>
    <definedName name="wwwwwwwwwwwwwww">#REF!</definedName>
    <definedName name="X">'[65]2001'!#REF!</definedName>
    <definedName name="ｘｘ">#REF!</definedName>
    <definedName name="ycase">#REF!</definedName>
    <definedName name="ycase2">#REF!</definedName>
    <definedName name="ycase3">#REF!</definedName>
    <definedName name="YO">#REF!</definedName>
    <definedName name="yosandata">#REF!</definedName>
    <definedName name="Yusen_jyun">[21]Parameter!$B$22:$B$52</definedName>
    <definedName name="yy">#REF!</definedName>
    <definedName name="z">'[44]2000'!#REF!</definedName>
    <definedName name="Zuschlag">#REF!</definedName>
    <definedName name="zz">#REF!</definedName>
    <definedName name="ZZZ">'[9]2001'!#REF!</definedName>
    <definedName name="ZZZZZZZ" hidden="1">[1]期末提出!#REF!</definedName>
    <definedName name="あ">#REF!</definedName>
    <definedName name="あ６７６">'[9]2000'!#REF!</definedName>
    <definedName name="あああ">#N/A</definedName>
    <definedName name="ああああ">'[9]2000'!#REF!</definedName>
    <definedName name="えええ">#N/A</definedName>
    <definedName name="お客様">[21]フイールド表!$H$2:$H$100</definedName>
    <definedName name="お客様品種">[46]List!#REF!</definedName>
    <definedName name="ｷｽﾞ名称">[66]マスタ!$G$22:$G$28</definedName>
    <definedName name="キャンセル">[31]!キャンセル</definedName>
    <definedName name="コ_ド">#REF!</definedName>
    <definedName name="コ_ド1">#REF!</definedName>
    <definedName name="コ_ド2">#REF!</definedName>
    <definedName name="コ_ド3">#REF!</definedName>
    <definedName name="コ_ド4">#REF!</definedName>
    <definedName name="ｺｰﾄﾞ">#REF!</definedName>
    <definedName name="ｺｰﾄﾞ1">#REF!</definedName>
    <definedName name="ｺｰﾄﾞ2">#REF!</definedName>
    <definedName name="ｺｰﾄﾞ3">#REF!</definedName>
    <definedName name="ｺﾝﾃﾅﾀｲﾌﾟ">#REF!</definedName>
    <definedName name="サイズアップ係数">#REF!</definedName>
    <definedName name="ｻｲｽﾞ一覧">#REF!</definedName>
    <definedName name="ｻｲｽﾞ一覧表">#REF!</definedName>
    <definedName name="ドロス判定">[17]Index!$E$2:$F$15</definedName>
    <definedName name="ふ">#REF!</definedName>
    <definedName name="ふぁｓｄ">#REF!</definedName>
    <definedName name="マスタB">#REF!</definedName>
    <definedName name="ロットNO">[46]List!#REF!</definedName>
    <definedName name="乙仲名称">#REF!</definedName>
    <definedName name="검사면적">[67]BS値!$D$8:$D$9</definedName>
    <definedName name="寸法">[54]リスト!$B$12:$B$28</definedName>
    <definedName name="寸法1">[46]List!$D$2:$D$5</definedName>
    <definedName name="寸法２">[46]List!$E$2:$E$5</definedName>
    <definedName name="工程内品種">[46]List!$B$2:$B$20</definedName>
    <definedName name="予算ｺﾋﾟｰ">#REF!,#REF!,#REF!,#REF!,#REF!,#REF!,#REF!,#REF!,#REF!,#REF!,#REF!,#REF!,#REF!,#REF!,#REF!</definedName>
    <definedName name="予算比月平均">#REF!,#REF!,#REF!,#REF!,#REF!,#REF!,#REF!,#REF!,#REF!,#REF!,#REF!,#REF!,#REF!,#REF!,#REF!</definedName>
    <definedName name="予算比平均予算差">#REF!,#REF!,#REF!,#REF!,#REF!,#REF!,#REF!,#REF!,#REF!,#REF!,#REF!,#REF!,#REF!,#REF!,#REF!</definedName>
    <definedName name="予算比当月予算差">#REF!,#REF!,#REF!,#REF!,#REF!,#REF!,#REF!,#REF!,#REF!,#REF!,#REF!,#REF!,#REF!,#REF!,#REF!</definedName>
    <definedName name="少品種list">[52]list!$A$2:$A$17</definedName>
    <definedName name="手投入指示書2">#N/A</definedName>
    <definedName name="比１">#REF!</definedName>
    <definedName name="世代">#REF!</definedName>
    <definedName name="出荷先">[21]フイールド表!$G$2:$G$23</definedName>
    <definedName name="加工度T">#REF!</definedName>
    <definedName name="加工度TEXT">#REF!</definedName>
    <definedName name="加速度">#REF!</definedName>
    <definedName name="本社打合前提">[62]UnitMaster!#REF!</definedName>
    <definedName name="用途">[21]フイールド表!$F$2:$F$100</definedName>
    <definedName name="用途T">#REF!</definedName>
    <definedName name="田中">[31]!田中</definedName>
    <definedName name="申請要否">[21]フイールド表!$K$2:$K$23</definedName>
    <definedName name="나">'[68]..'!$C$5:$C$8</definedName>
    <definedName name="再研磨面">[46]List!$C$2:$C$5</definedName>
    <definedName name="印刷用">#REF!</definedName>
    <definedName name="各工場記入">#REF!</definedName>
    <definedName name="合紙重さマスタ">#REF!</definedName>
    <definedName name="向け先_輸送手段">#REF!</definedName>
    <definedName name="向け先_輸送手段マスタ">[41]マスタ!$A$2:$E$15</definedName>
    <definedName name="向け先マスタ">[41]マスタ!$A$2:$A$15</definedName>
    <definedName name="色差呼出" localSheetId="10">[28]!色差呼出</definedName>
    <definedName name="色差呼出">[28]!色差呼出</definedName>
    <definedName name="色差書込" localSheetId="10">[28]!色差書込</definedName>
    <definedName name="色差書込">[28]!色差書込</definedName>
    <definedName name="折加速">#REF!</definedName>
    <definedName name="折速度">#REF!</definedName>
    <definedName name="依頼者">[69]見積依頼書!$J$6:$K$7</definedName>
    <definedName name="ㄷㄷ" hidden="1">'[4]80% PRST Worksheet'!#REF!</definedName>
    <definedName name="ㄷㄷㄷㄷㄷㄷㄷㄷㄷㄷㄷ">#REF!</definedName>
    <definedName name="初品">#REF!</definedName>
    <definedName name="初品２">#REF!</definedName>
    <definedName name="初期化">[70]!初期化</definedName>
    <definedName name="初期化2">[70]!初期化2</definedName>
    <definedName name="取枚数T">#REF!</definedName>
    <definedName name="取枚数TEXT">#REF!</definedName>
    <definedName name="所属">#REF!</definedName>
    <definedName name="承認">[21]フイールド表!$M$2:$M$23</definedName>
    <definedName name="板厚">[46]List!$F$2:$F$7</definedName>
    <definedName name="泡規格">[54]リスト!$G$12:$G$19</definedName>
    <definedName name="金額">#REF!</definedName>
    <definedName name="金額1">#REF!</definedName>
    <definedName name="金額2">#REF!</definedName>
    <definedName name="金額3">#REF!</definedName>
    <definedName name="金額4">#REF!</definedName>
    <definedName name="돌발기포" hidden="1">{"'品種別'!$A$1:$I$54"}</definedName>
    <definedName name="厚み・寸法毎マスク確認用シート">#REF!</definedName>
    <definedName name="客先別値引">'[69]ドラフト用紙（直販)'!$AE$40:$AI$105</definedName>
    <definedName name="発生面">[21]フイールド表!$J$2:$J$23</definedName>
    <definedName name="計上区分">#REF!</definedName>
    <definedName name="修･金額1">#REF!</definedName>
    <definedName name="修･金額2">#REF!</definedName>
    <definedName name="修･金額3">#REF!</definedName>
    <definedName name="修･金額4">#REF!</definedName>
    <definedName name="修･数量1">#REF!</definedName>
    <definedName name="修･数量2">#REF!</definedName>
    <definedName name="修･数量3">#REF!</definedName>
    <definedName name="修正金額">#REF!</definedName>
    <definedName name="特殊用途T">#REF!</definedName>
    <definedName name="特採">[21]フイールド表!$L$2:$L$23</definedName>
    <definedName name="特採DB">#REF!</definedName>
    <definedName name="祝日の日付">#REF!</definedName>
    <definedName name="祝日名">#REF!</definedName>
    <definedName name="副資材重さマスタ">#REF!</definedName>
    <definedName name="基板文書資料">'[71]内部管理文書一覧表 (Ｒｅｖ．02）'!$C$8</definedName>
    <definedName name="理由100">[72]理由!$A$17:$I$27</definedName>
    <definedName name="経理品種">[73]経理ｺｰﾄﾞ!$B$5:$C$15</definedName>
    <definedName name="設定Master">[74]Master!$A$3:$G$16</definedName>
    <definedName name="部">#REF!</definedName>
    <definedName name="部ｺｰﾄﾞ">#REF!</definedName>
    <definedName name="部位マスタ">#REF!</definedName>
    <definedName name="部門">#REF!</definedName>
    <definedName name="部門ｺ_ﾄﾞ">#REF!</definedName>
    <definedName name="硝種T">#REF!</definedName>
    <definedName name="ㄹㄹ">[24]見込602!#REF!</definedName>
    <definedName name="数量1">#REF!</definedName>
    <definedName name="数量2">#REF!</definedName>
    <definedName name="数量3">#REF!</definedName>
    <definedName name="新">#REF!</definedName>
    <definedName name="摘要">#REF!</definedName>
    <definedName name="摘要１">#REF!</definedName>
    <definedName name="摘要２">#REF!</definedName>
    <definedName name="製造当月予算差">#REF!,#REF!,#REF!,#REF!,#REF!</definedName>
    <definedName name="ㅁ">#REF!</definedName>
    <definedName name="ㅁㅁㄴㅁ" localSheetId="16" hidden="1">{"'品種別'!$A$1:$I$54"}</definedName>
    <definedName name="ㅁㅁㄴㅁ" hidden="1">{"'品種別'!$A$1:$I$54"}</definedName>
    <definedName name="輸送手段">#REF!</definedName>
    <definedName name="閾値">[75]閾値!$A$1:$G$10</definedName>
    <definedName name="ㅂㅂ" localSheetId="16" hidden="1">{"'品種別'!$A$1:$I$54"}</definedName>
    <definedName name="ㅂㅂ" hidden="1">{"'品種別'!$A$1:$I$54"}</definedName>
    <definedName name="본선스텐바이" hidden="1">{#N/A,#N/A,FALSE,"97년 투자계획 세부내역 "}</definedName>
    <definedName name="ㅇ">#REF!</definedName>
    <definedName name="ㅇㅇ" localSheetId="16" hidden="1">{"'品種別'!$A$1:$I$54"}</definedName>
    <definedName name="ㅇㅇ" hidden="1">{"'品種別'!$A$1:$I$54"}</definedName>
    <definedName name="ㅇㅇㅇㅇㅇ">#REF!</definedName>
    <definedName name="옥승">#REF!</definedName>
    <definedName name="이옥승">'[12]2001'!#REF!</definedName>
    <definedName name="증감분석96계획95실적" hidden="1">{#N/A,#N/A,FALSE,"97년 투자계획 세부내역 "}</definedName>
    <definedName name="최성학">#REF!</definedName>
    <definedName name="판정">[67]BS値!$E$7:$E$9</definedName>
    <definedName name="판정1">[67]BS値!#REF!</definedName>
    <definedName name="표지" hidden="1">{#N/A,#N/A,FALSE,"97년 투자계획 세부내역 "}</definedName>
  </definedNames>
  <calcPr calcId="191028"/>
  <pivotCaches>
    <pivotCache cacheId="0" r:id="rId95"/>
    <pivotCache cacheId="1" r:id="rId96"/>
    <pivotCache cacheId="2" r:id="rId97"/>
    <pivotCache cacheId="3" r:id="rId98"/>
    <pivotCache cacheId="4" r:id="rId9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501" i="22" l="1"/>
  <c r="AH501" i="22"/>
  <c r="AG501" i="22"/>
  <c r="AI488" i="22" l="1"/>
  <c r="AH488" i="22"/>
  <c r="AG488" i="22"/>
  <c r="AI489" i="22"/>
  <c r="AH489" i="22"/>
  <c r="AG489" i="22"/>
  <c r="AI490" i="22"/>
  <c r="AH490" i="22"/>
  <c r="AG490" i="22"/>
  <c r="AI484" i="22"/>
  <c r="AH484" i="22"/>
  <c r="AG484" i="22"/>
  <c r="AI467" i="22"/>
  <c r="AH467" i="22"/>
  <c r="AG467" i="22"/>
  <c r="AI481" i="22"/>
  <c r="AH481" i="22"/>
  <c r="AG481" i="22"/>
  <c r="AI466" i="22"/>
  <c r="AH466" i="22"/>
  <c r="AG466" i="22"/>
  <c r="AI470" i="22"/>
  <c r="AH470" i="22"/>
  <c r="AG470" i="22"/>
  <c r="AI471" i="22"/>
  <c r="AH471" i="22"/>
  <c r="AG471" i="22"/>
  <c r="AI480" i="22"/>
  <c r="AH480" i="22"/>
  <c r="AG480" i="22"/>
  <c r="AI482" i="22"/>
  <c r="AH482" i="22"/>
  <c r="AG482" i="22"/>
  <c r="AI483" i="22"/>
  <c r="AH483" i="22"/>
  <c r="AG483" i="22"/>
  <c r="AI487" i="22"/>
  <c r="AH487" i="22"/>
  <c r="AG487" i="22"/>
  <c r="AI485" i="22"/>
  <c r="AH485" i="22"/>
  <c r="AG485" i="22"/>
  <c r="AI479" i="22"/>
  <c r="AH479" i="22"/>
  <c r="AG479" i="22"/>
  <c r="AI478" i="22"/>
  <c r="AH478" i="22"/>
  <c r="AG478" i="22"/>
  <c r="AI473" i="22" l="1"/>
  <c r="AH473" i="22"/>
  <c r="AG473" i="22"/>
  <c r="AI476" i="22"/>
  <c r="AH476" i="22"/>
  <c r="AG476" i="22"/>
  <c r="AI472" i="22" l="1"/>
  <c r="AH472" i="22"/>
  <c r="AG472" i="22"/>
  <c r="AI474" i="22"/>
  <c r="AH474" i="22"/>
  <c r="AG474" i="22"/>
  <c r="AI468" i="22"/>
  <c r="AH468" i="22"/>
  <c r="AG468" i="22"/>
  <c r="AI464" i="22" l="1"/>
  <c r="AH464" i="22"/>
  <c r="AG464" i="22"/>
  <c r="AI463" i="22" l="1"/>
  <c r="AH463" i="22"/>
  <c r="AG463" i="22"/>
  <c r="AI462" i="22"/>
  <c r="AH462" i="22"/>
  <c r="AG462" i="22"/>
  <c r="AI461" i="22"/>
  <c r="AH461" i="22"/>
  <c r="AG461" i="22"/>
  <c r="AI460" i="22" l="1"/>
  <c r="AH460" i="22"/>
  <c r="AG460" i="22"/>
  <c r="AI459" i="22" l="1"/>
  <c r="AH459" i="22"/>
  <c r="AG459" i="22"/>
  <c r="AI458" i="22"/>
  <c r="AH458" i="22"/>
  <c r="AG458" i="22"/>
  <c r="AI457" i="22"/>
  <c r="AH457" i="22"/>
  <c r="AG457" i="22"/>
  <c r="AI456" i="22"/>
  <c r="AH456" i="22"/>
  <c r="AG456" i="22"/>
  <c r="AG455" i="22"/>
  <c r="AI455" i="22"/>
  <c r="AH455" i="22"/>
  <c r="A455" i="22"/>
  <c r="A456" i="22" s="1"/>
  <c r="A457" i="22" s="1"/>
  <c r="A458" i="22" s="1"/>
  <c r="A459" i="22" s="1"/>
  <c r="A460" i="22" s="1"/>
  <c r="A461" i="22" s="1"/>
  <c r="A462" i="22" s="1"/>
  <c r="A463" i="22" s="1"/>
  <c r="A464" i="22" s="1"/>
  <c r="A465" i="22" s="1"/>
  <c r="A466" i="22" s="1"/>
  <c r="A467" i="22" l="1"/>
  <c r="A468" i="22" s="1"/>
  <c r="A469" i="22" s="1"/>
  <c r="A470" i="22" s="1"/>
  <c r="A471" i="22" s="1"/>
  <c r="A472" i="22" s="1"/>
  <c r="A473" i="22" s="1"/>
  <c r="A474" i="22" s="1"/>
  <c r="AI454" i="22"/>
  <c r="AH454" i="22"/>
  <c r="AG454" i="22"/>
  <c r="AI453" i="22"/>
  <c r="AH453" i="22"/>
  <c r="AG453" i="22"/>
  <c r="AI452" i="22"/>
  <c r="AH452" i="22"/>
  <c r="AG452" i="22"/>
  <c r="AI451" i="22" l="1"/>
  <c r="AH451" i="22"/>
  <c r="AG451" i="22"/>
  <c r="AI450" i="22"/>
  <c r="AH450" i="22"/>
  <c r="AG450" i="22"/>
  <c r="AI449" i="22"/>
  <c r="AH449" i="22"/>
  <c r="AG449" i="22"/>
  <c r="AI448" i="22"/>
  <c r="AH448" i="22"/>
  <c r="AG448" i="22"/>
  <c r="AI447" i="22"/>
  <c r="AH447" i="22"/>
  <c r="AG447" i="22"/>
  <c r="AH446" i="22" l="1"/>
  <c r="AG446" i="22"/>
  <c r="AI440" i="22"/>
  <c r="AH440" i="22"/>
  <c r="AG440" i="22"/>
  <c r="AI445" i="22"/>
  <c r="AH445" i="22"/>
  <c r="AG445" i="22"/>
  <c r="AI442" i="22" l="1"/>
  <c r="AH442" i="22"/>
  <c r="AG442" i="22"/>
  <c r="AI444" i="22"/>
  <c r="AH444" i="22"/>
  <c r="AG444" i="22"/>
  <c r="AI441" i="22"/>
  <c r="AH441" i="22"/>
  <c r="AG441" i="22"/>
  <c r="AI443" i="22"/>
  <c r="AH443" i="22"/>
  <c r="AG443" i="22"/>
  <c r="AI436" i="22" l="1"/>
  <c r="AH436" i="22"/>
  <c r="AG436" i="22"/>
  <c r="AI435" i="22"/>
  <c r="AH435" i="22"/>
  <c r="AG435" i="22"/>
  <c r="AI439" i="22"/>
  <c r="AH439" i="22"/>
  <c r="AG439" i="22"/>
  <c r="AI432" i="22"/>
  <c r="AH432" i="22"/>
  <c r="AG432" i="22"/>
  <c r="AI438" i="22"/>
  <c r="AH438" i="22"/>
  <c r="AG438" i="22"/>
  <c r="AH437" i="22"/>
  <c r="AG437" i="22"/>
  <c r="AI434" i="22"/>
  <c r="AH434" i="22"/>
  <c r="AG434" i="22"/>
  <c r="AI433" i="22"/>
  <c r="AH433" i="22"/>
  <c r="AG433" i="22"/>
  <c r="AI431" i="22" l="1"/>
  <c r="AH431" i="22"/>
  <c r="AG431" i="22"/>
  <c r="AI410" i="22"/>
  <c r="AH410" i="22"/>
  <c r="AH390" i="22"/>
  <c r="AH389" i="22"/>
  <c r="AH388" i="22"/>
  <c r="AG392" i="22"/>
  <c r="AG390" i="22"/>
  <c r="AG389" i="22"/>
  <c r="AG388" i="22"/>
  <c r="AG383" i="22"/>
  <c r="AG382" i="22"/>
  <c r="AG380" i="22"/>
  <c r="AG378" i="22"/>
  <c r="AG377" i="22"/>
  <c r="AI426" i="22"/>
  <c r="AH426" i="22"/>
  <c r="AG426" i="22"/>
  <c r="AI430" i="22"/>
  <c r="AH430" i="22"/>
  <c r="AG430" i="22"/>
  <c r="AI429" i="22"/>
  <c r="AH429" i="22"/>
  <c r="AG429" i="22"/>
  <c r="AI428" i="22" l="1"/>
  <c r="AH428" i="22"/>
  <c r="AG428" i="22"/>
  <c r="AI424" i="22"/>
  <c r="AH424" i="22"/>
  <c r="AG424" i="22"/>
  <c r="AI425" i="22" l="1"/>
  <c r="AH425" i="22"/>
  <c r="AG425" i="22"/>
  <c r="AI427" i="22"/>
  <c r="AH427" i="22"/>
  <c r="AG427" i="22"/>
  <c r="AI437" i="22" l="1"/>
  <c r="AI446" i="22"/>
  <c r="AI423" i="22"/>
  <c r="AH423" i="22"/>
  <c r="AG423" i="22"/>
  <c r="AI422" i="22"/>
  <c r="AH422" i="22"/>
  <c r="AI421" i="22"/>
  <c r="AH421" i="22"/>
  <c r="AG422" i="22"/>
  <c r="AG421" i="22" l="1"/>
  <c r="AI419" i="22"/>
  <c r="AH419" i="22"/>
  <c r="AG419" i="22"/>
  <c r="AI414" i="22"/>
  <c r="AH414" i="22"/>
  <c r="AG414" i="22"/>
  <c r="AI420" i="22"/>
  <c r="AH420" i="22"/>
  <c r="AG420" i="22"/>
  <c r="AI413" i="22"/>
  <c r="AH413" i="22"/>
  <c r="AG413" i="22"/>
  <c r="AI418" i="22"/>
  <c r="AH418" i="22"/>
  <c r="AG418" i="22"/>
  <c r="AI415" i="22" l="1"/>
  <c r="AH415" i="22"/>
  <c r="AG415" i="22"/>
  <c r="AI417" i="22" l="1"/>
  <c r="AH417" i="22"/>
  <c r="AG417" i="22"/>
  <c r="AI416" i="22"/>
  <c r="AH416" i="22"/>
  <c r="AG416" i="22"/>
  <c r="AI407" i="22" l="1"/>
  <c r="AH407" i="22"/>
  <c r="AG407" i="22"/>
  <c r="AI403" i="22"/>
  <c r="AH403" i="22"/>
  <c r="AG403" i="22"/>
  <c r="AI409" i="22"/>
  <c r="AH409" i="22"/>
  <c r="AG409" i="22"/>
  <c r="AI392" i="22" l="1"/>
  <c r="AH392" i="22"/>
  <c r="AI412" i="22"/>
  <c r="AH412" i="22"/>
  <c r="AG412" i="22"/>
  <c r="AI411" i="22"/>
  <c r="AH411" i="22"/>
  <c r="AG411" i="22"/>
  <c r="AI408" i="22"/>
  <c r="AH408" i="22"/>
  <c r="AG408" i="22"/>
  <c r="AI386" i="22"/>
  <c r="AH386" i="22"/>
  <c r="AG386" i="22"/>
  <c r="AI405" i="22"/>
  <c r="AH405" i="22"/>
  <c r="AG405" i="22"/>
  <c r="AI406" i="22"/>
  <c r="AH406" i="22"/>
  <c r="AG406" i="22"/>
  <c r="AI404" i="22"/>
  <c r="AH404" i="22"/>
  <c r="AG404" i="22"/>
  <c r="AI402" i="22" l="1"/>
  <c r="AH402" i="22"/>
  <c r="AG402" i="22"/>
  <c r="AI401" i="22" l="1"/>
  <c r="AH401" i="22"/>
  <c r="AG401" i="22"/>
  <c r="AI400" i="22"/>
  <c r="AH400" i="22"/>
  <c r="AG400" i="22"/>
  <c r="AI394" i="22"/>
  <c r="AH394" i="22"/>
  <c r="AG394" i="22"/>
  <c r="AI389" i="22" l="1"/>
  <c r="AI398" i="22"/>
  <c r="AH398" i="22"/>
  <c r="AG398" i="22"/>
  <c r="AI390" i="22"/>
  <c r="AG396" i="22" l="1"/>
  <c r="M8" i="30" l="1"/>
  <c r="M9" i="30"/>
  <c r="M10" i="30"/>
  <c r="M11" i="30"/>
  <c r="M12" i="30"/>
  <c r="M13" i="30"/>
  <c r="M14" i="30"/>
  <c r="N15" i="30"/>
  <c r="O15" i="30"/>
  <c r="AI388" i="22"/>
  <c r="AH395" i="22"/>
  <c r="AH396" i="22"/>
  <c r="AG395" i="22"/>
  <c r="AI393" i="22"/>
  <c r="AH393" i="22"/>
  <c r="AI395" i="22"/>
  <c r="AG393" i="22"/>
  <c r="M15" i="30" l="1"/>
  <c r="AG387" i="22"/>
  <c r="AH387" i="22"/>
  <c r="AI387" i="22"/>
  <c r="AG385" i="22"/>
  <c r="AH385" i="22"/>
  <c r="AI385" i="22"/>
  <c r="AH383" i="22"/>
  <c r="AH382" i="22"/>
  <c r="AI383" i="22"/>
  <c r="AI379" i="22"/>
  <c r="AH379" i="22"/>
  <c r="AG379" i="22"/>
  <c r="AI373" i="22" l="1"/>
  <c r="AH373" i="22"/>
  <c r="AG373" i="22"/>
  <c r="AI382" i="22"/>
  <c r="AH369" i="22"/>
  <c r="AI372" i="22"/>
  <c r="AH372" i="22"/>
  <c r="AG372" i="22"/>
  <c r="AI369" i="22" l="1"/>
  <c r="AG369" i="22"/>
  <c r="AI367" i="22" l="1"/>
  <c r="AH367" i="22"/>
  <c r="AG367" i="22"/>
  <c r="AI366" i="22" l="1"/>
  <c r="AH366" i="22"/>
  <c r="AG366" i="22"/>
  <c r="AI368" i="22"/>
  <c r="AH368" i="22"/>
  <c r="AG368" i="22"/>
  <c r="AI370" i="22"/>
  <c r="AH370" i="22"/>
  <c r="AG370" i="22"/>
  <c r="AH364" i="22" l="1"/>
  <c r="O32" i="29" l="1"/>
  <c r="O40" i="29"/>
  <c r="L50" i="29" l="1"/>
  <c r="L49" i="29"/>
  <c r="P65" i="29"/>
  <c r="P64" i="29"/>
  <c r="P63" i="29"/>
  <c r="P62" i="29"/>
  <c r="P61" i="29"/>
  <c r="P60" i="29"/>
  <c r="P59" i="29"/>
  <c r="P58" i="29"/>
  <c r="P57" i="29"/>
  <c r="P56" i="29"/>
  <c r="G65" i="29"/>
  <c r="G64" i="29"/>
  <c r="D50" i="29" s="1"/>
  <c r="AE3" i="22" s="1"/>
  <c r="G63" i="29"/>
  <c r="D49" i="29" s="1"/>
  <c r="G62" i="29"/>
  <c r="G61" i="29"/>
  <c r="G60" i="29"/>
  <c r="G59" i="29"/>
  <c r="G58" i="29"/>
  <c r="G57" i="29"/>
  <c r="G56" i="29"/>
  <c r="O41" i="29"/>
  <c r="L26" i="29"/>
  <c r="AD3" i="22" s="1"/>
  <c r="O39" i="29"/>
  <c r="L25" i="29" s="1"/>
  <c r="O38" i="29"/>
  <c r="O37" i="29"/>
  <c r="O36" i="29"/>
  <c r="O35" i="29"/>
  <c r="O34" i="29"/>
  <c r="O33" i="29"/>
  <c r="G41" i="29"/>
  <c r="G40" i="29"/>
  <c r="D26" i="29" s="1"/>
  <c r="AC3" i="22" s="1"/>
  <c r="G39" i="29"/>
  <c r="D25" i="29" s="1"/>
  <c r="G38" i="29"/>
  <c r="G37" i="29"/>
  <c r="G36" i="29"/>
  <c r="G35" i="29"/>
  <c r="G34" i="29"/>
  <c r="G33" i="29"/>
  <c r="G32" i="29"/>
  <c r="W19" i="29"/>
  <c r="W18" i="29"/>
  <c r="T4" i="29" s="1"/>
  <c r="AB3" i="22" s="1"/>
  <c r="W17" i="29"/>
  <c r="T3" i="29" s="1"/>
  <c r="W16" i="29"/>
  <c r="W15" i="29"/>
  <c r="W14" i="29"/>
  <c r="W13" i="29"/>
  <c r="W12" i="29"/>
  <c r="W11" i="29"/>
  <c r="W10" i="29"/>
  <c r="O19" i="29"/>
  <c r="O18" i="29"/>
  <c r="L4" i="29" s="1"/>
  <c r="AA3" i="22" s="1"/>
  <c r="O17" i="29"/>
  <c r="L3" i="29" s="1"/>
  <c r="O16" i="29"/>
  <c r="O15" i="29"/>
  <c r="O14" i="29"/>
  <c r="O13" i="29"/>
  <c r="O12" i="29"/>
  <c r="O11" i="29"/>
  <c r="O10" i="29"/>
  <c r="G11" i="29"/>
  <c r="G12" i="29"/>
  <c r="G13" i="29"/>
  <c r="G14" i="29"/>
  <c r="G15" i="29"/>
  <c r="G16" i="29"/>
  <c r="G17" i="29"/>
  <c r="D3" i="29" s="1"/>
  <c r="G18" i="29"/>
  <c r="D4" i="29" s="1"/>
  <c r="Z3" i="22" s="1"/>
  <c r="G19" i="29"/>
  <c r="G10" i="29"/>
  <c r="AI352" i="22" l="1"/>
  <c r="AH352" i="22"/>
  <c r="AG352" i="22"/>
  <c r="S15" i="28" l="1"/>
  <c r="AI7" i="22" l="1"/>
  <c r="AI8" i="22"/>
  <c r="AI9" i="22"/>
  <c r="AI10" i="22"/>
  <c r="AI11" i="22"/>
  <c r="AI12" i="22"/>
  <c r="AI13" i="22"/>
  <c r="AI14" i="22"/>
  <c r="AI15" i="22"/>
  <c r="AI16" i="22"/>
  <c r="AI17" i="22"/>
  <c r="AI18" i="22"/>
  <c r="AI19" i="22"/>
  <c r="AI20" i="22"/>
  <c r="AI21" i="22"/>
  <c r="AI22" i="22"/>
  <c r="AI23" i="22"/>
  <c r="AI24" i="22"/>
  <c r="AI25" i="22"/>
  <c r="AI26" i="22"/>
  <c r="AI27" i="22"/>
  <c r="AI28" i="22"/>
  <c r="AI29" i="22"/>
  <c r="AI30" i="22"/>
  <c r="AI31" i="22"/>
  <c r="AI32" i="22"/>
  <c r="AI33" i="22"/>
  <c r="AI34" i="22"/>
  <c r="AI35" i="22"/>
  <c r="AI36" i="22"/>
  <c r="AI37" i="22"/>
  <c r="AI38" i="22"/>
  <c r="AI39" i="22"/>
  <c r="AI40" i="22"/>
  <c r="AI41" i="22"/>
  <c r="AI42" i="22"/>
  <c r="AI43" i="22"/>
  <c r="AI44" i="22"/>
  <c r="AI45" i="22"/>
  <c r="AI46" i="22"/>
  <c r="AI47" i="22"/>
  <c r="AI48" i="22"/>
  <c r="AI49" i="22"/>
  <c r="AI50" i="22"/>
  <c r="AI51" i="22"/>
  <c r="AI52" i="22"/>
  <c r="AI53" i="22"/>
  <c r="AI54" i="22"/>
  <c r="AI55" i="22"/>
  <c r="AI56" i="22"/>
  <c r="AI57" i="22"/>
  <c r="AI58" i="22"/>
  <c r="AI59" i="22"/>
  <c r="AI60" i="22"/>
  <c r="AI61" i="22"/>
  <c r="AI62" i="22"/>
  <c r="AI63" i="22"/>
  <c r="AI64" i="22"/>
  <c r="AI65" i="22"/>
  <c r="AI66" i="22"/>
  <c r="AI67" i="22"/>
  <c r="AI68" i="22"/>
  <c r="AI69" i="22"/>
  <c r="AI70" i="22"/>
  <c r="AI71" i="22"/>
  <c r="AI72" i="22"/>
  <c r="AI73" i="22"/>
  <c r="AI74" i="22"/>
  <c r="AI75" i="22"/>
  <c r="AI76" i="22"/>
  <c r="AI77" i="22"/>
  <c r="AI78" i="22"/>
  <c r="AI79" i="22"/>
  <c r="AI80" i="22"/>
  <c r="AI81" i="22"/>
  <c r="AI82" i="22"/>
  <c r="AI83" i="22"/>
  <c r="AI84" i="22"/>
  <c r="AI85" i="22"/>
  <c r="AI86" i="22"/>
  <c r="AI87" i="22"/>
  <c r="AI88" i="22"/>
  <c r="AI89" i="22"/>
  <c r="AI90" i="22"/>
  <c r="AI91" i="22"/>
  <c r="AI92" i="22"/>
  <c r="AI93" i="22"/>
  <c r="AI94" i="22"/>
  <c r="AI95" i="22"/>
  <c r="AI96" i="22"/>
  <c r="AI97" i="22"/>
  <c r="AI98" i="22"/>
  <c r="AI99" i="22"/>
  <c r="AI100" i="22"/>
  <c r="AI101" i="22"/>
  <c r="AI102" i="22"/>
  <c r="AI103" i="22"/>
  <c r="AI104" i="22"/>
  <c r="AI105" i="22"/>
  <c r="AI106" i="22"/>
  <c r="AI107" i="22"/>
  <c r="AI108" i="22"/>
  <c r="AI109" i="22"/>
  <c r="AI110" i="22"/>
  <c r="AI111" i="22"/>
  <c r="AI112" i="22"/>
  <c r="AI113" i="22"/>
  <c r="AI114" i="22"/>
  <c r="AI115" i="22"/>
  <c r="AI116" i="22"/>
  <c r="AI117" i="22"/>
  <c r="AI118" i="22"/>
  <c r="AI119" i="22"/>
  <c r="AI120" i="22"/>
  <c r="AI121" i="22"/>
  <c r="AI122" i="22"/>
  <c r="AI123" i="22"/>
  <c r="AI124" i="22"/>
  <c r="AI125" i="22"/>
  <c r="AI126" i="22"/>
  <c r="AI127" i="22"/>
  <c r="AI128" i="22"/>
  <c r="AI129" i="22"/>
  <c r="AI130" i="22"/>
  <c r="AI131" i="22"/>
  <c r="AI132" i="22"/>
  <c r="AI133" i="22"/>
  <c r="AI134" i="22"/>
  <c r="AI135" i="22"/>
  <c r="AI136" i="22"/>
  <c r="AI137" i="22"/>
  <c r="AI138" i="22"/>
  <c r="AI139" i="22"/>
  <c r="AI140" i="22"/>
  <c r="AI141" i="22"/>
  <c r="AI142" i="22"/>
  <c r="AI143" i="22"/>
  <c r="AI144" i="22"/>
  <c r="AI145" i="22"/>
  <c r="AI146" i="22"/>
  <c r="AI147" i="22"/>
  <c r="AI148" i="22"/>
  <c r="AI149" i="22"/>
  <c r="AI150" i="22"/>
  <c r="AI151" i="22"/>
  <c r="AI152" i="22"/>
  <c r="AI153" i="22"/>
  <c r="AI154" i="22"/>
  <c r="AI155" i="22"/>
  <c r="AI156" i="22"/>
  <c r="AI157" i="22"/>
  <c r="AI158" i="22"/>
  <c r="AI159" i="22"/>
  <c r="AI160" i="22"/>
  <c r="AI161" i="22"/>
  <c r="AI162" i="22"/>
  <c r="AI163" i="22"/>
  <c r="AI164" i="22"/>
  <c r="AI165" i="22"/>
  <c r="AI166" i="22"/>
  <c r="AI167" i="22"/>
  <c r="AI168" i="22"/>
  <c r="AI169" i="22"/>
  <c r="AI170" i="22"/>
  <c r="AI171" i="22"/>
  <c r="AI172" i="22"/>
  <c r="AI173" i="22"/>
  <c r="AI174" i="22"/>
  <c r="AI175" i="22"/>
  <c r="AI176" i="22"/>
  <c r="AI177" i="22"/>
  <c r="AI178" i="22"/>
  <c r="AI179" i="22"/>
  <c r="AI180" i="22"/>
  <c r="AI181" i="22"/>
  <c r="AI182" i="22"/>
  <c r="AI183" i="22"/>
  <c r="AI184" i="22"/>
  <c r="AI185" i="22"/>
  <c r="AI186" i="22"/>
  <c r="AI187" i="22"/>
  <c r="AI188" i="22"/>
  <c r="AI189" i="22"/>
  <c r="AI190" i="22"/>
  <c r="AI191" i="22"/>
  <c r="AI192" i="22"/>
  <c r="AI193" i="22"/>
  <c r="AI194" i="22"/>
  <c r="AI195" i="22"/>
  <c r="AI196" i="22"/>
  <c r="AI197" i="22"/>
  <c r="AI198" i="22"/>
  <c r="AI199" i="22"/>
  <c r="AI200" i="22"/>
  <c r="AI201" i="22"/>
  <c r="AI202" i="22"/>
  <c r="AI203" i="22"/>
  <c r="AI204" i="22"/>
  <c r="AI205" i="22"/>
  <c r="AI206" i="22"/>
  <c r="AI207" i="22"/>
  <c r="AI208" i="22"/>
  <c r="AI209" i="22"/>
  <c r="AI210" i="22"/>
  <c r="AI211" i="22"/>
  <c r="AI212" i="22"/>
  <c r="AI213" i="22"/>
  <c r="AI214" i="22"/>
  <c r="AI215" i="22"/>
  <c r="AI216" i="22"/>
  <c r="AI217" i="22"/>
  <c r="AI218" i="22"/>
  <c r="AI219" i="22"/>
  <c r="AI220" i="22"/>
  <c r="AI221" i="22"/>
  <c r="AI222" i="22"/>
  <c r="AI223" i="22"/>
  <c r="AI224" i="22"/>
  <c r="AI225" i="22"/>
  <c r="AI226" i="22"/>
  <c r="AI227" i="22"/>
  <c r="AI228" i="22"/>
  <c r="AI229" i="22"/>
  <c r="AI230" i="22"/>
  <c r="AI231" i="22"/>
  <c r="AI232" i="22"/>
  <c r="AI233" i="22"/>
  <c r="AI234" i="22"/>
  <c r="AI235" i="22"/>
  <c r="AI236" i="22"/>
  <c r="AI237" i="22"/>
  <c r="AI238" i="22"/>
  <c r="AI239" i="22"/>
  <c r="AI240" i="22"/>
  <c r="AI241" i="22"/>
  <c r="AI242" i="22"/>
  <c r="AI243" i="22"/>
  <c r="AI244" i="22"/>
  <c r="AI245" i="22"/>
  <c r="AI246" i="22"/>
  <c r="AI247" i="22"/>
  <c r="AI248" i="22"/>
  <c r="AI249" i="22"/>
  <c r="AI250" i="22"/>
  <c r="AI251" i="22"/>
  <c r="AI252" i="22"/>
  <c r="AI253" i="22"/>
  <c r="AI254" i="22"/>
  <c r="AI255" i="22"/>
  <c r="AI256" i="22"/>
  <c r="AI257" i="22"/>
  <c r="AI258" i="22"/>
  <c r="AI259" i="22"/>
  <c r="AI260" i="22"/>
  <c r="AI261" i="22"/>
  <c r="AI262" i="22"/>
  <c r="AI263" i="22"/>
  <c r="AI264" i="22"/>
  <c r="AI265" i="22"/>
  <c r="AI266" i="22"/>
  <c r="AI267" i="22"/>
  <c r="AI268" i="22"/>
  <c r="AI269" i="22"/>
  <c r="AI270" i="22"/>
  <c r="AI271" i="22"/>
  <c r="AI272" i="22"/>
  <c r="AI273" i="22"/>
  <c r="AI274" i="22"/>
  <c r="AI275" i="22"/>
  <c r="AI276" i="22"/>
  <c r="AI277" i="22"/>
  <c r="AI278" i="22"/>
  <c r="AI279" i="22"/>
  <c r="AI280" i="22"/>
  <c r="AI281" i="22"/>
  <c r="AI282" i="22"/>
  <c r="AI283" i="22"/>
  <c r="AI284" i="22"/>
  <c r="AI285" i="22"/>
  <c r="AI286" i="22"/>
  <c r="AI287" i="22"/>
  <c r="AI288" i="22"/>
  <c r="AI289" i="22"/>
  <c r="AI290" i="22"/>
  <c r="AI291" i="22"/>
  <c r="AI292" i="22"/>
  <c r="AI293" i="22"/>
  <c r="AI294" i="22"/>
  <c r="AI295" i="22"/>
  <c r="AI296" i="22"/>
  <c r="AI297" i="22"/>
  <c r="AI298" i="22"/>
  <c r="AI299" i="22"/>
  <c r="AI300" i="22"/>
  <c r="AI301" i="22"/>
  <c r="AI302" i="22"/>
  <c r="AI303" i="22"/>
  <c r="AI304" i="22"/>
  <c r="AI305" i="22"/>
  <c r="AI306" i="22"/>
  <c r="AI307" i="22"/>
  <c r="AI308" i="22"/>
  <c r="AI309" i="22"/>
  <c r="AI310" i="22"/>
  <c r="AI311" i="22"/>
  <c r="AI312" i="22"/>
  <c r="AI313" i="22"/>
  <c r="AI314" i="22"/>
  <c r="AI315" i="22"/>
  <c r="AI316" i="22"/>
  <c r="AI317" i="22"/>
  <c r="AI318" i="22"/>
  <c r="AI319" i="22"/>
  <c r="AI320" i="22"/>
  <c r="AI321" i="22"/>
  <c r="AI322" i="22"/>
  <c r="AI323" i="22"/>
  <c r="AI324" i="22"/>
  <c r="AI325" i="22"/>
  <c r="AI326" i="22"/>
  <c r="AI327" i="22"/>
  <c r="AI328" i="22"/>
  <c r="AI329" i="22"/>
  <c r="AI330" i="22"/>
  <c r="AI331" i="22"/>
  <c r="AI332" i="22"/>
  <c r="AI333" i="22"/>
  <c r="AI334" i="22"/>
  <c r="AI335" i="22"/>
  <c r="AI336" i="22"/>
  <c r="AI337" i="22"/>
  <c r="AI338" i="22"/>
  <c r="AI339" i="22"/>
  <c r="AI340" i="22"/>
  <c r="AI341" i="22"/>
  <c r="AI342" i="22"/>
  <c r="AI343" i="22"/>
  <c r="AI344" i="22"/>
  <c r="AI345" i="22"/>
  <c r="AI346" i="22"/>
  <c r="AI347" i="22"/>
  <c r="AI348" i="22"/>
  <c r="AI399" i="22" l="1"/>
  <c r="AI397" i="22"/>
  <c r="AI396" i="22"/>
  <c r="AI391" i="22"/>
  <c r="AI384" i="22"/>
  <c r="AI381" i="22"/>
  <c r="AI380" i="22"/>
  <c r="AI378" i="22"/>
  <c r="AI377" i="22"/>
  <c r="AI376" i="22"/>
  <c r="AI375" i="22"/>
  <c r="AI374" i="22"/>
  <c r="AI371" i="22"/>
  <c r="AI365" i="22"/>
  <c r="AI364" i="22"/>
  <c r="AI363" i="22"/>
  <c r="AI362" i="22"/>
  <c r="AI361" i="22"/>
  <c r="AI360" i="22"/>
  <c r="AI359" i="22"/>
  <c r="AI358" i="22"/>
  <c r="AI357" i="22"/>
  <c r="AI356" i="22"/>
  <c r="AI355" i="22"/>
  <c r="AI354" i="22"/>
  <c r="AI353" i="22"/>
  <c r="AI351" i="22"/>
  <c r="AI350" i="22"/>
  <c r="AI349" i="22"/>
  <c r="AH344" i="22" l="1"/>
  <c r="AG344" i="22"/>
  <c r="AH399" i="22" l="1"/>
  <c r="AG399" i="22"/>
  <c r="AH397" i="22"/>
  <c r="AG397" i="22"/>
  <c r="AH391" i="22"/>
  <c r="AG391" i="22"/>
  <c r="AH384" i="22"/>
  <c r="AG384" i="22"/>
  <c r="AH381" i="22"/>
  <c r="AG381" i="22"/>
  <c r="AH380" i="22"/>
  <c r="AH378" i="22"/>
  <c r="AH377" i="22"/>
  <c r="AH376" i="22"/>
  <c r="AG376" i="22"/>
  <c r="AH375" i="22"/>
  <c r="AG375" i="22"/>
  <c r="AH374" i="22"/>
  <c r="AG374" i="22"/>
  <c r="AH371" i="22"/>
  <c r="AG371" i="22"/>
  <c r="AH365" i="22"/>
  <c r="AG365" i="22"/>
  <c r="AG364" i="22"/>
  <c r="AH363" i="22"/>
  <c r="AG363" i="22"/>
  <c r="AH362" i="22"/>
  <c r="AG362" i="22"/>
  <c r="AH361" i="22"/>
  <c r="AG361" i="22"/>
  <c r="AH360" i="22"/>
  <c r="AG360" i="22"/>
  <c r="AH359" i="22"/>
  <c r="AG359" i="22"/>
  <c r="AH358" i="22"/>
  <c r="AG358" i="22"/>
  <c r="AH357" i="22"/>
  <c r="AG357" i="22"/>
  <c r="AH356" i="22"/>
  <c r="AG356" i="22"/>
  <c r="AH355" i="22"/>
  <c r="AG355" i="22"/>
  <c r="AH354" i="22"/>
  <c r="AG354" i="22"/>
  <c r="AH353" i="22"/>
  <c r="AG353" i="22"/>
  <c r="AH351" i="22"/>
  <c r="AG351" i="22"/>
  <c r="AH350" i="22"/>
  <c r="AG350" i="22"/>
  <c r="AH349" i="22"/>
  <c r="AG349" i="22"/>
  <c r="A8" i="22" l="1"/>
  <c r="A9" i="22" s="1"/>
  <c r="A10" i="22" s="1"/>
  <c r="A11" i="22" s="1"/>
  <c r="A12" i="22" s="1"/>
  <c r="A13" i="22" s="1"/>
  <c r="A14" i="22" s="1"/>
  <c r="A15" i="22" s="1"/>
  <c r="A16" i="22" s="1"/>
  <c r="A17" i="22" s="1"/>
  <c r="A18" i="22" s="1"/>
  <c r="A19" i="22" s="1"/>
  <c r="A20" i="22" s="1"/>
  <c r="A21" i="22" s="1"/>
  <c r="A22" i="22" s="1"/>
  <c r="A23" i="22" s="1"/>
  <c r="A24" i="22" s="1"/>
  <c r="A25" i="22" s="1"/>
  <c r="A26" i="22" s="1"/>
  <c r="A27" i="22" s="1"/>
  <c r="A28" i="22" s="1"/>
  <c r="A29" i="22" s="1"/>
  <c r="A30" i="22" s="1"/>
  <c r="A31" i="22" s="1"/>
  <c r="A32" i="22" s="1"/>
  <c r="A33" i="22" s="1"/>
  <c r="A34" i="22" s="1"/>
  <c r="A35" i="22" s="1"/>
  <c r="A36" i="22" s="1"/>
  <c r="A37" i="22" s="1"/>
  <c r="A38" i="22" s="1"/>
  <c r="A39" i="22" s="1"/>
  <c r="A40" i="22" s="1"/>
  <c r="A41" i="22" s="1"/>
  <c r="A42" i="22" s="1"/>
  <c r="A43" i="22" s="1"/>
  <c r="A44" i="22" s="1"/>
  <c r="A45" i="22" s="1"/>
  <c r="A46" i="22" s="1"/>
  <c r="A47" i="22" s="1"/>
  <c r="A48" i="22" s="1"/>
  <c r="A49" i="22" s="1"/>
  <c r="A50" i="22" s="1"/>
  <c r="A51" i="22" s="1"/>
  <c r="A52" i="22" s="1"/>
  <c r="A53" i="22" s="1"/>
  <c r="A54" i="22" s="1"/>
  <c r="A55" i="22" s="1"/>
  <c r="A56" i="22" s="1"/>
  <c r="A57" i="22" s="1"/>
  <c r="A58" i="22" s="1"/>
  <c r="A59" i="22" s="1"/>
  <c r="A60" i="22" s="1"/>
  <c r="A61" i="22" s="1"/>
  <c r="A62" i="22" s="1"/>
  <c r="A63" i="22" s="1"/>
  <c r="A64" i="22" s="1"/>
  <c r="A65" i="22" s="1"/>
  <c r="A66" i="22" s="1"/>
  <c r="A67" i="22" s="1"/>
  <c r="A68" i="22" s="1"/>
  <c r="A69" i="22" s="1"/>
  <c r="A70" i="22" s="1"/>
  <c r="A71" i="22" s="1"/>
  <c r="A72" i="22" s="1"/>
  <c r="A73" i="22" s="1"/>
  <c r="A74" i="22" s="1"/>
  <c r="A75" i="22" s="1"/>
  <c r="A76" i="22" s="1"/>
  <c r="A77" i="22" s="1"/>
  <c r="A78" i="22" s="1"/>
  <c r="A79" i="22" s="1"/>
  <c r="A80" i="22" s="1"/>
  <c r="A81" i="22" s="1"/>
  <c r="A82" i="22" s="1"/>
  <c r="A83" i="22" s="1"/>
  <c r="A84" i="22" s="1"/>
  <c r="A85" i="22" s="1"/>
  <c r="A86" i="22" s="1"/>
  <c r="A87" i="22" s="1"/>
  <c r="A88" i="22" s="1"/>
  <c r="A89" i="22" s="1"/>
  <c r="A90" i="22" s="1"/>
  <c r="A91" i="22" s="1"/>
  <c r="A92" i="22" s="1"/>
  <c r="A93" i="22" s="1"/>
  <c r="A94" i="22" s="1"/>
  <c r="A95" i="22" s="1"/>
  <c r="A96" i="22" s="1"/>
  <c r="A97" i="22" s="1"/>
  <c r="A98" i="22" s="1"/>
  <c r="A99" i="22" s="1"/>
  <c r="A100" i="22" s="1"/>
  <c r="A101" i="22" s="1"/>
  <c r="A102" i="22" s="1"/>
  <c r="A103" i="22" s="1"/>
  <c r="A104" i="22" s="1"/>
  <c r="A105" i="22" s="1"/>
  <c r="A106" i="22" s="1"/>
  <c r="A107" i="22" s="1"/>
  <c r="A108" i="22" s="1"/>
  <c r="A109" i="22" s="1"/>
  <c r="A110" i="22" s="1"/>
  <c r="A111" i="22" s="1"/>
  <c r="A112" i="22" s="1"/>
  <c r="A113" i="22" s="1"/>
  <c r="A114" i="22" s="1"/>
  <c r="A115" i="22" s="1"/>
  <c r="A116" i="22" s="1"/>
  <c r="A117" i="22" s="1"/>
  <c r="A118" i="22" s="1"/>
  <c r="A119" i="22" s="1"/>
  <c r="A120" i="22" s="1"/>
  <c r="A121" i="22" s="1"/>
  <c r="A122" i="22" s="1"/>
  <c r="A123" i="22" s="1"/>
  <c r="A124" i="22" s="1"/>
  <c r="A125" i="22" s="1"/>
  <c r="A126" i="22" s="1"/>
  <c r="A127" i="22" s="1"/>
  <c r="A128" i="22" s="1"/>
  <c r="A129" i="22" s="1"/>
  <c r="A130" i="22" s="1"/>
  <c r="A131" i="22" s="1"/>
  <c r="A132" i="22" s="1"/>
  <c r="A133" i="22" s="1"/>
  <c r="A134" i="22" s="1"/>
  <c r="A135" i="22" s="1"/>
  <c r="A136" i="22" s="1"/>
  <c r="A137" i="22" s="1"/>
  <c r="A138" i="22" s="1"/>
  <c r="A139" i="22" s="1"/>
  <c r="A140" i="22" s="1"/>
  <c r="A141" i="22" s="1"/>
  <c r="A142" i="22" s="1"/>
  <c r="A143" i="22" s="1"/>
  <c r="A144" i="22" s="1"/>
  <c r="A145" i="22" s="1"/>
  <c r="A146" i="22" s="1"/>
  <c r="A147" i="22" s="1"/>
  <c r="A148" i="22" s="1"/>
  <c r="A149" i="22" s="1"/>
  <c r="A150" i="22" s="1"/>
  <c r="A151" i="22" s="1"/>
  <c r="A152" i="22" s="1"/>
  <c r="A153" i="22" s="1"/>
  <c r="A154" i="22" s="1"/>
  <c r="A155" i="22" s="1"/>
  <c r="A156" i="22" s="1"/>
  <c r="A157" i="22" s="1"/>
  <c r="A158" i="22" s="1"/>
  <c r="A159" i="22" s="1"/>
  <c r="A160" i="22" s="1"/>
  <c r="A161" i="22" s="1"/>
  <c r="A162" i="22" s="1"/>
  <c r="A163" i="22" s="1"/>
  <c r="A164" i="22" s="1"/>
  <c r="A165" i="22" s="1"/>
  <c r="A166" i="22" s="1"/>
  <c r="A167" i="22" s="1"/>
  <c r="A168" i="22" s="1"/>
  <c r="A169" i="22" s="1"/>
  <c r="A170" i="22" s="1"/>
  <c r="A171" i="22" s="1"/>
  <c r="A172" i="22" s="1"/>
  <c r="A173" i="22" s="1"/>
  <c r="A174" i="22" s="1"/>
  <c r="A175" i="22" s="1"/>
  <c r="A176" i="22" s="1"/>
  <c r="A177" i="22" s="1"/>
  <c r="A178" i="22" s="1"/>
  <c r="A179" i="22" s="1"/>
  <c r="A180" i="22" s="1"/>
  <c r="A181" i="22" s="1"/>
  <c r="A182" i="22" s="1"/>
  <c r="A183" i="22" s="1"/>
  <c r="A184" i="22" s="1"/>
  <c r="A185" i="22" s="1"/>
  <c r="A186" i="22" s="1"/>
  <c r="A187" i="22" s="1"/>
  <c r="A188" i="22" s="1"/>
  <c r="A189" i="22" s="1"/>
  <c r="A190" i="22" s="1"/>
  <c r="A191" i="22" s="1"/>
  <c r="A192" i="22" s="1"/>
  <c r="A193" i="22" s="1"/>
  <c r="A194" i="22" s="1"/>
  <c r="A195" i="22" s="1"/>
  <c r="A196" i="22" s="1"/>
  <c r="A197" i="22" s="1"/>
  <c r="A198" i="22" s="1"/>
  <c r="A199" i="22" s="1"/>
  <c r="A200" i="22" s="1"/>
  <c r="A201" i="22" s="1"/>
  <c r="A202" i="22" s="1"/>
  <c r="A203" i="22" s="1"/>
  <c r="A204" i="22" s="1"/>
  <c r="A205" i="22" s="1"/>
  <c r="A206" i="22" s="1"/>
  <c r="A207" i="22" s="1"/>
  <c r="A208" i="22" s="1"/>
  <c r="A209" i="22" s="1"/>
  <c r="A210" i="22" s="1"/>
  <c r="A211" i="22" s="1"/>
  <c r="A212" i="22" s="1"/>
  <c r="A213" i="22" s="1"/>
  <c r="A214" i="22" s="1"/>
  <c r="A215" i="22" s="1"/>
  <c r="A216" i="22" s="1"/>
  <c r="A217" i="22" s="1"/>
  <c r="A218" i="22" s="1"/>
  <c r="A219" i="22" s="1"/>
  <c r="A220" i="22" s="1"/>
  <c r="A221" i="22" s="1"/>
  <c r="A222" i="22" s="1"/>
  <c r="A223" i="22" s="1"/>
  <c r="A224" i="22" s="1"/>
  <c r="A225" i="22" s="1"/>
  <c r="A226" i="22" s="1"/>
  <c r="A227" i="22" s="1"/>
  <c r="A228" i="22" s="1"/>
  <c r="A229" i="22" s="1"/>
  <c r="A230" i="22" s="1"/>
  <c r="A231" i="22" s="1"/>
  <c r="A232" i="22" s="1"/>
  <c r="A233" i="22" s="1"/>
  <c r="A234" i="22" s="1"/>
  <c r="A235" i="22" s="1"/>
  <c r="A236" i="22" s="1"/>
  <c r="A237" i="22" s="1"/>
  <c r="A238" i="22" s="1"/>
  <c r="A239" i="22" s="1"/>
  <c r="A240" i="22" s="1"/>
  <c r="A241" i="22" s="1"/>
  <c r="A242" i="22" s="1"/>
  <c r="A243" i="22" s="1"/>
  <c r="A244" i="22" s="1"/>
  <c r="A245" i="22" s="1"/>
  <c r="A246" i="22" s="1"/>
  <c r="A247" i="22" s="1"/>
  <c r="A248" i="22" s="1"/>
  <c r="A249" i="22" s="1"/>
  <c r="A250" i="22" s="1"/>
  <c r="A251" i="22" s="1"/>
  <c r="A252" i="22" s="1"/>
  <c r="A253" i="22" s="1"/>
  <c r="A254" i="22" s="1"/>
  <c r="A255" i="22" s="1"/>
  <c r="A256" i="22" s="1"/>
  <c r="A257" i="22" s="1"/>
  <c r="A258" i="22" s="1"/>
  <c r="A259" i="22" s="1"/>
  <c r="A260" i="22" s="1"/>
  <c r="A261" i="22" s="1"/>
  <c r="A262" i="22" s="1"/>
  <c r="A263" i="22" s="1"/>
  <c r="A264" i="22" s="1"/>
  <c r="A265" i="22" s="1"/>
  <c r="A266" i="22" s="1"/>
  <c r="A267" i="22" s="1"/>
  <c r="A268" i="22" s="1"/>
  <c r="A269" i="22" s="1"/>
  <c r="A270" i="22" s="1"/>
  <c r="A271" i="22" s="1"/>
  <c r="A272" i="22" s="1"/>
  <c r="A273" i="22" s="1"/>
  <c r="A274" i="22" s="1"/>
  <c r="A275" i="22" s="1"/>
  <c r="A276" i="22" s="1"/>
  <c r="A277" i="22" s="1"/>
  <c r="A278" i="22" s="1"/>
  <c r="A279" i="22" s="1"/>
  <c r="A280" i="22" s="1"/>
  <c r="A281" i="22" s="1"/>
  <c r="A282" i="22" s="1"/>
  <c r="A283" i="22" s="1"/>
  <c r="A284" i="22" s="1"/>
  <c r="A285" i="22" s="1"/>
  <c r="A286" i="22" s="1"/>
  <c r="A287" i="22" s="1"/>
  <c r="A288" i="22" s="1"/>
  <c r="A289" i="22" s="1"/>
  <c r="A290" i="22" s="1"/>
  <c r="A291" i="22" s="1"/>
  <c r="A292" i="22" s="1"/>
  <c r="A293" i="22" s="1"/>
  <c r="A294" i="22" s="1"/>
  <c r="A295" i="22" s="1"/>
  <c r="A296" i="22" s="1"/>
  <c r="A297" i="22" s="1"/>
  <c r="A298" i="22" s="1"/>
  <c r="A299" i="22" s="1"/>
  <c r="A300" i="22" s="1"/>
  <c r="A301" i="22" s="1"/>
  <c r="A302" i="22" s="1"/>
  <c r="A303" i="22" s="1"/>
  <c r="A304" i="22" s="1"/>
  <c r="A305" i="22" s="1"/>
  <c r="A306" i="22" s="1"/>
  <c r="A307" i="22" s="1"/>
  <c r="A308" i="22" s="1"/>
  <c r="A309" i="22" s="1"/>
  <c r="A310" i="22" s="1"/>
  <c r="A311" i="22" s="1"/>
  <c r="A312" i="22" s="1"/>
  <c r="A313" i="22" s="1"/>
  <c r="A314" i="22" s="1"/>
  <c r="A315" i="22" s="1"/>
  <c r="A316" i="22" s="1"/>
  <c r="A317" i="22" s="1"/>
  <c r="A318" i="22" s="1"/>
  <c r="A319" i="22" s="1"/>
  <c r="A320" i="22" s="1"/>
  <c r="A321" i="22" s="1"/>
  <c r="A322" i="22" s="1"/>
  <c r="A323" i="22" s="1"/>
  <c r="A324" i="22" s="1"/>
  <c r="A325" i="22" s="1"/>
  <c r="A326" i="22" s="1"/>
  <c r="A327" i="22" s="1"/>
  <c r="A328" i="22" s="1"/>
  <c r="A329" i="22" s="1"/>
  <c r="A330" i="22" s="1"/>
  <c r="A331" i="22" s="1"/>
  <c r="A332" i="22" s="1"/>
  <c r="A333" i="22" s="1"/>
  <c r="A334" i="22" s="1"/>
  <c r="A335" i="22" s="1"/>
  <c r="A336" i="22" s="1"/>
  <c r="A337" i="22" s="1"/>
  <c r="A338" i="22" s="1"/>
  <c r="A339" i="22" s="1"/>
  <c r="A340" i="22" s="1"/>
  <c r="A341" i="22" s="1"/>
  <c r="A342" i="22" s="1"/>
  <c r="A343" i="22" s="1"/>
  <c r="A344" i="22" s="1"/>
  <c r="A345" i="22" s="1"/>
  <c r="A346" i="22" s="1"/>
  <c r="A347" i="22" s="1"/>
  <c r="A348" i="22" s="1"/>
  <c r="A349" i="22" s="1"/>
  <c r="A350" i="22" s="1"/>
  <c r="A351" i="22" s="1"/>
  <c r="A352" i="22" s="1"/>
  <c r="A353" i="22" s="1"/>
  <c r="A354" i="22" s="1"/>
  <c r="A355" i="22" s="1"/>
  <c r="A356" i="22" s="1"/>
  <c r="A357" i="22" s="1"/>
  <c r="A358" i="22" s="1"/>
  <c r="A359" i="22" s="1"/>
  <c r="A360" i="22" s="1"/>
  <c r="A361" i="22" s="1"/>
  <c r="A362" i="22" s="1"/>
  <c r="A363" i="22" s="1"/>
  <c r="A364" i="22" s="1"/>
  <c r="A365" i="22" s="1"/>
  <c r="A366" i="22" s="1"/>
  <c r="A367" i="22" l="1"/>
  <c r="A368" i="22" s="1"/>
  <c r="AH333" i="22"/>
  <c r="AG333" i="22"/>
  <c r="A369" i="22" l="1"/>
  <c r="A370" i="22" s="1"/>
  <c r="A371" i="22" s="1"/>
  <c r="AH331" i="22"/>
  <c r="AG331" i="22"/>
  <c r="A372" i="22" l="1"/>
  <c r="AH320" i="22"/>
  <c r="A373" i="22" l="1"/>
  <c r="A374" i="22" s="1"/>
  <c r="A375" i="22" s="1"/>
  <c r="A376" i="22" s="1"/>
  <c r="A377" i="22" s="1"/>
  <c r="A378" i="22" s="1"/>
  <c r="AH311" i="22"/>
  <c r="AG311" i="22"/>
  <c r="A379" i="22" l="1"/>
  <c r="A380" i="22" s="1"/>
  <c r="A381" i="22" s="1"/>
  <c r="A382" i="22" s="1"/>
  <c r="H15" i="28"/>
  <c r="A383" i="22" l="1"/>
  <c r="A384" i="22" s="1"/>
  <c r="R15" i="28"/>
  <c r="Q15" i="28"/>
  <c r="P15" i="28"/>
  <c r="O15" i="28"/>
  <c r="AA2" i="22"/>
  <c r="AB2" i="22"/>
  <c r="AC2" i="22"/>
  <c r="AD2" i="22"/>
  <c r="AE2" i="22"/>
  <c r="AF2" i="22"/>
  <c r="A385" i="22" l="1"/>
  <c r="AH325" i="22"/>
  <c r="AG325" i="22"/>
  <c r="A386" i="22" l="1"/>
  <c r="A387" i="22" s="1"/>
  <c r="A388" i="22" s="1"/>
  <c r="A389" i="22" s="1"/>
  <c r="A390" i="22" s="1"/>
  <c r="A391" i="22" s="1"/>
  <c r="A392" i="22" s="1"/>
  <c r="A393" i="22" s="1"/>
  <c r="A394" i="22" s="1"/>
  <c r="A395" i="22" s="1"/>
  <c r="A396" i="22" s="1"/>
  <c r="A397" i="22" s="1"/>
  <c r="A398" i="22" s="1"/>
  <c r="A399" i="22" s="1"/>
  <c r="A400" i="22" s="1"/>
  <c r="A401" i="22" s="1"/>
  <c r="A402" i="22" s="1"/>
  <c r="AH323" i="22"/>
  <c r="AG323" i="22"/>
  <c r="A403" i="22" l="1"/>
  <c r="A404" i="22" s="1"/>
  <c r="A405" i="22" s="1"/>
  <c r="A406" i="22" s="1"/>
  <c r="AH327" i="22"/>
  <c r="AG327" i="22"/>
  <c r="A407" i="22" l="1"/>
  <c r="A408" i="22" s="1"/>
  <c r="A409" i="22" s="1"/>
  <c r="AH348" i="22"/>
  <c r="AG348" i="22"/>
  <c r="AH346" i="22"/>
  <c r="AG346" i="22"/>
  <c r="AH347" i="22"/>
  <c r="AG347" i="22"/>
  <c r="AH345" i="22"/>
  <c r="AG345" i="22"/>
  <c r="AH343" i="22"/>
  <c r="AG343" i="22"/>
  <c r="AH342" i="22"/>
  <c r="AG342" i="22"/>
  <c r="AH341" i="22"/>
  <c r="AG341" i="22"/>
  <c r="AH340" i="22"/>
  <c r="AG340" i="22"/>
  <c r="AH339" i="22"/>
  <c r="AG339" i="22"/>
  <c r="AH338" i="22"/>
  <c r="AG338" i="22"/>
  <c r="AH337" i="22"/>
  <c r="AG337" i="22"/>
  <c r="AH336" i="22"/>
  <c r="AG336" i="22"/>
  <c r="AH334" i="22"/>
  <c r="AG334" i="22"/>
  <c r="AH335" i="22"/>
  <c r="AG335" i="22"/>
  <c r="A410" i="22" l="1"/>
  <c r="A411" i="22" s="1"/>
  <c r="A412" i="22" s="1"/>
  <c r="A413" i="22" s="1"/>
  <c r="A414" i="22" s="1"/>
  <c r="A415" i="22" s="1"/>
  <c r="AH318" i="22"/>
  <c r="AG318" i="22"/>
  <c r="A416" i="22" l="1"/>
  <c r="A417" i="22" s="1"/>
  <c r="A418" i="22" s="1"/>
  <c r="AH316" i="22"/>
  <c r="AG316" i="22"/>
  <c r="A419" i="22" l="1"/>
  <c r="A420" i="22" s="1"/>
  <c r="A421" i="22" s="1"/>
  <c r="A422" i="22" s="1"/>
  <c r="A423" i="22" s="1"/>
  <c r="A424" i="22" s="1"/>
  <c r="A425" i="22" s="1"/>
  <c r="A426" i="22" s="1"/>
  <c r="A427" i="22" s="1"/>
  <c r="AH314" i="22"/>
  <c r="AG314" i="22"/>
  <c r="A428" i="22" l="1"/>
  <c r="A429" i="22" s="1"/>
  <c r="A430" i="22" s="1"/>
  <c r="A431" i="22" s="1"/>
  <c r="AH313" i="22"/>
  <c r="AG313" i="22"/>
  <c r="A432" i="22" l="1"/>
  <c r="A433" i="22" s="1"/>
  <c r="A434" i="22" s="1"/>
  <c r="AH310" i="22"/>
  <c r="AG310" i="22"/>
  <c r="A435" i="22" l="1"/>
  <c r="AH303" i="22"/>
  <c r="AG303" i="22"/>
  <c r="A436" i="22" l="1"/>
  <c r="A437" i="22" s="1"/>
  <c r="A438" i="22" s="1"/>
  <c r="A439" i="22" s="1"/>
  <c r="A440" i="22" s="1"/>
  <c r="A441" i="22" s="1"/>
  <c r="AH300" i="22"/>
  <c r="AG300" i="22"/>
  <c r="A442" i="22" l="1"/>
  <c r="A443" i="22" s="1"/>
  <c r="A444" i="22" s="1"/>
  <c r="A445" i="22" s="1"/>
  <c r="A446" i="22" s="1"/>
  <c r="AH293" i="22"/>
  <c r="AG293" i="22"/>
  <c r="D15" i="28" l="1"/>
  <c r="C15" i="28"/>
  <c r="AH332" i="22" l="1"/>
  <c r="AG332" i="22"/>
  <c r="AH330" i="22"/>
  <c r="AG330" i="22"/>
  <c r="AH329" i="22"/>
  <c r="AG329" i="22"/>
  <c r="AH328" i="22"/>
  <c r="AG328" i="22"/>
  <c r="AH326" i="22"/>
  <c r="AG326" i="22"/>
  <c r="AH324" i="22"/>
  <c r="AG324" i="22"/>
  <c r="AH322" i="22"/>
  <c r="AG322" i="22"/>
  <c r="AH321" i="22"/>
  <c r="AG321" i="22"/>
  <c r="AG320" i="22"/>
  <c r="AH319" i="22"/>
  <c r="AG319" i="22"/>
  <c r="AH317" i="22"/>
  <c r="AG317" i="22"/>
  <c r="AH312" i="22"/>
  <c r="AG312" i="22"/>
  <c r="AH309" i="22"/>
  <c r="AG309" i="22"/>
  <c r="AH308" i="22"/>
  <c r="AG308" i="22"/>
  <c r="AH315" i="22"/>
  <c r="AG315" i="22"/>
  <c r="AH301" i="22"/>
  <c r="AG301" i="22"/>
  <c r="AH302" i="22"/>
  <c r="AG302" i="22"/>
  <c r="AH304" i="22"/>
  <c r="AG304" i="22"/>
  <c r="AH305" i="22"/>
  <c r="AG305" i="22"/>
  <c r="AH291" i="22" l="1"/>
  <c r="AG291" i="22"/>
  <c r="E15" i="28" l="1"/>
  <c r="AH307" i="22" l="1"/>
  <c r="AG307" i="22"/>
  <c r="AH306" i="22"/>
  <c r="AG306" i="22"/>
  <c r="AH299" i="22"/>
  <c r="AG299" i="22"/>
  <c r="AH298" i="22"/>
  <c r="AG298" i="22"/>
  <c r="AH297" i="22"/>
  <c r="AG297" i="22"/>
  <c r="AH296" i="22"/>
  <c r="AG296" i="22"/>
  <c r="AH295" i="22" l="1"/>
  <c r="AG295" i="22"/>
  <c r="AH294" i="22"/>
  <c r="AG294" i="22"/>
  <c r="AH292" i="22" l="1"/>
  <c r="AG292" i="22"/>
  <c r="AH290" i="22" l="1"/>
  <c r="AG290" i="22"/>
  <c r="AH282" i="22" l="1"/>
  <c r="AG282" i="22"/>
  <c r="AH279" i="22" l="1"/>
  <c r="AG279" i="22"/>
  <c r="AH256" i="22" l="1"/>
  <c r="AH257" i="22"/>
  <c r="AH258" i="22"/>
  <c r="AH259" i="22"/>
  <c r="AH260" i="22"/>
  <c r="AH261" i="22"/>
  <c r="AH262" i="22"/>
  <c r="AH263" i="22"/>
  <c r="AH264" i="22"/>
  <c r="AH265" i="22"/>
  <c r="AH266" i="22"/>
  <c r="AH267" i="22"/>
  <c r="AH268" i="22"/>
  <c r="AH269" i="22"/>
  <c r="AH270" i="22"/>
  <c r="AH271" i="22"/>
  <c r="AH272" i="22"/>
  <c r="AH273" i="22"/>
  <c r="AH274" i="22"/>
  <c r="AH275" i="22"/>
  <c r="AH276" i="22"/>
  <c r="AH277" i="22"/>
  <c r="AH278" i="22"/>
  <c r="AH280" i="22"/>
  <c r="AH281" i="22"/>
  <c r="AH283" i="22"/>
  <c r="AH285" i="22"/>
  <c r="AH284" i="22"/>
  <c r="AH286" i="22"/>
  <c r="AH287" i="22"/>
  <c r="AH288" i="22"/>
  <c r="AH289" i="22"/>
  <c r="AG276" i="22" l="1"/>
  <c r="AG262" i="22" l="1"/>
  <c r="AH209" i="22" l="1"/>
  <c r="AG209" i="22"/>
  <c r="AG289" i="22"/>
  <c r="AG288" i="22"/>
  <c r="AG287" i="22"/>
  <c r="AG286" i="22"/>
  <c r="AG284" i="22"/>
  <c r="AG285" i="22"/>
  <c r="AG283" i="22"/>
  <c r="AG281" i="22"/>
  <c r="AG280" i="22"/>
  <c r="AG278" i="22"/>
  <c r="AG268" i="22"/>
  <c r="AG277" i="22"/>
  <c r="AH8" i="22" l="1"/>
  <c r="AH9" i="22"/>
  <c r="AH10" i="22"/>
  <c r="AH11" i="22"/>
  <c r="AH12" i="22"/>
  <c r="AH13" i="22"/>
  <c r="AH14" i="22"/>
  <c r="AH15" i="22"/>
  <c r="AH16" i="22"/>
  <c r="AH17" i="22"/>
  <c r="AH18" i="22"/>
  <c r="AH19" i="22"/>
  <c r="AH20" i="22"/>
  <c r="AH21" i="22"/>
  <c r="AH22" i="22"/>
  <c r="AH23" i="22"/>
  <c r="AH24" i="22"/>
  <c r="AH25" i="22"/>
  <c r="AH26" i="22"/>
  <c r="AH27" i="22"/>
  <c r="AH28" i="22"/>
  <c r="AH29" i="22"/>
  <c r="AH30" i="22"/>
  <c r="AH31" i="22"/>
  <c r="AH32" i="22"/>
  <c r="AH33" i="22"/>
  <c r="AH34" i="22"/>
  <c r="AH35" i="22"/>
  <c r="AH36" i="22"/>
  <c r="AH37" i="22"/>
  <c r="AH38" i="22"/>
  <c r="AH39" i="22"/>
  <c r="AH40" i="22"/>
  <c r="AH41" i="22"/>
  <c r="AH42" i="22"/>
  <c r="AH43" i="22"/>
  <c r="AH44" i="22"/>
  <c r="AH45" i="22"/>
  <c r="AH46" i="22"/>
  <c r="AH47" i="22"/>
  <c r="AH48" i="22"/>
  <c r="AH49" i="22"/>
  <c r="AH50" i="22"/>
  <c r="AH51" i="22"/>
  <c r="AH52" i="22"/>
  <c r="AH53" i="22"/>
  <c r="AH54" i="22"/>
  <c r="AH55" i="22"/>
  <c r="AH56" i="22"/>
  <c r="AH57" i="22"/>
  <c r="AH58" i="22"/>
  <c r="AH59" i="22"/>
  <c r="AH60" i="22"/>
  <c r="AH61" i="22"/>
  <c r="AH62" i="22"/>
  <c r="AH63" i="22"/>
  <c r="AH64" i="22"/>
  <c r="AH65" i="22"/>
  <c r="AH66" i="22"/>
  <c r="AH67" i="22"/>
  <c r="AH68" i="22"/>
  <c r="AH69" i="22"/>
  <c r="AH70" i="22"/>
  <c r="AH71" i="22"/>
  <c r="AH72" i="22"/>
  <c r="AH73" i="22"/>
  <c r="AH74" i="22"/>
  <c r="AH75" i="22"/>
  <c r="AH76" i="22"/>
  <c r="AH77" i="22"/>
  <c r="AH78" i="22"/>
  <c r="AH79" i="22"/>
  <c r="AH80" i="22"/>
  <c r="AH81" i="22"/>
  <c r="AH82" i="22"/>
  <c r="AH83" i="22"/>
  <c r="AH84" i="22"/>
  <c r="AH85" i="22"/>
  <c r="AH86" i="22"/>
  <c r="AH87" i="22"/>
  <c r="AH88" i="22"/>
  <c r="AH89" i="22"/>
  <c r="AH90" i="22"/>
  <c r="AH91" i="22"/>
  <c r="AH92" i="22"/>
  <c r="AH93" i="22"/>
  <c r="AH94" i="22"/>
  <c r="AH95" i="22"/>
  <c r="AH96" i="22"/>
  <c r="AH97" i="22"/>
  <c r="AH98" i="22"/>
  <c r="AH99" i="22"/>
  <c r="AH100" i="22"/>
  <c r="AH101" i="22"/>
  <c r="AH102" i="22"/>
  <c r="AH103" i="22"/>
  <c r="AH104" i="22"/>
  <c r="AH105" i="22"/>
  <c r="AH106" i="22"/>
  <c r="AH107" i="22"/>
  <c r="AH108" i="22"/>
  <c r="AH109" i="22"/>
  <c r="AH110" i="22"/>
  <c r="AH111" i="22"/>
  <c r="AH112" i="22"/>
  <c r="AH113" i="22"/>
  <c r="AH114" i="22"/>
  <c r="AH115" i="22"/>
  <c r="AH116" i="22"/>
  <c r="AH117" i="22"/>
  <c r="AH118" i="22"/>
  <c r="AH119" i="22"/>
  <c r="AH120" i="22"/>
  <c r="AH121" i="22"/>
  <c r="AH122" i="22"/>
  <c r="AH123" i="22"/>
  <c r="AH124" i="22"/>
  <c r="AH125" i="22"/>
  <c r="AH126" i="22"/>
  <c r="AH127" i="22"/>
  <c r="AH128" i="22"/>
  <c r="AH129" i="22"/>
  <c r="AH130" i="22"/>
  <c r="AH131" i="22"/>
  <c r="AH132" i="22"/>
  <c r="AH133" i="22"/>
  <c r="AH134" i="22"/>
  <c r="AH135" i="22"/>
  <c r="AH136" i="22"/>
  <c r="AH137" i="22"/>
  <c r="AH138" i="22"/>
  <c r="AH139" i="22"/>
  <c r="AH140" i="22"/>
  <c r="AH141" i="22"/>
  <c r="AH142" i="22"/>
  <c r="AH143" i="22"/>
  <c r="AH144" i="22"/>
  <c r="AH145" i="22"/>
  <c r="AH146" i="22"/>
  <c r="AH147" i="22"/>
  <c r="AH148" i="22"/>
  <c r="AH149" i="22"/>
  <c r="AH150" i="22"/>
  <c r="AH151" i="22"/>
  <c r="AH152" i="22"/>
  <c r="AH153" i="22"/>
  <c r="AH154" i="22"/>
  <c r="AH155" i="22"/>
  <c r="AH156" i="22"/>
  <c r="AH157" i="22"/>
  <c r="AH158" i="22"/>
  <c r="AH159" i="22"/>
  <c r="AH160" i="22"/>
  <c r="AH161" i="22"/>
  <c r="AH162" i="22"/>
  <c r="AH163" i="22"/>
  <c r="AH164" i="22"/>
  <c r="AH165" i="22"/>
  <c r="AH166" i="22"/>
  <c r="AH167" i="22"/>
  <c r="AH168" i="22"/>
  <c r="AH169" i="22"/>
  <c r="AH170" i="22"/>
  <c r="AH171" i="22"/>
  <c r="AH172" i="22"/>
  <c r="AH173" i="22"/>
  <c r="AH174" i="22"/>
  <c r="AH175" i="22"/>
  <c r="AH176" i="22"/>
  <c r="AH177" i="22"/>
  <c r="AH178" i="22"/>
  <c r="AH179" i="22"/>
  <c r="AH180" i="22"/>
  <c r="AH181" i="22"/>
  <c r="AH182" i="22"/>
  <c r="AH183" i="22"/>
  <c r="AH184" i="22"/>
  <c r="AH185" i="22"/>
  <c r="AH186" i="22"/>
  <c r="AH187" i="22"/>
  <c r="AH188" i="22"/>
  <c r="AH189" i="22"/>
  <c r="AH190" i="22"/>
  <c r="AH191" i="22"/>
  <c r="AH192" i="22"/>
  <c r="AH193" i="22"/>
  <c r="AH194" i="22"/>
  <c r="AH195" i="22"/>
  <c r="AH196" i="22"/>
  <c r="AH197" i="22"/>
  <c r="AH198" i="22"/>
  <c r="AH199" i="22"/>
  <c r="AH200" i="22"/>
  <c r="AH201" i="22"/>
  <c r="AH202" i="22"/>
  <c r="AH203" i="22"/>
  <c r="AH204" i="22"/>
  <c r="AH205" i="22"/>
  <c r="AH206" i="22"/>
  <c r="AH208" i="22"/>
  <c r="AH207" i="22"/>
  <c r="AH210" i="22"/>
  <c r="AH211" i="22"/>
  <c r="AH212" i="22"/>
  <c r="AH213" i="22"/>
  <c r="AH214" i="22"/>
  <c r="AH215" i="22"/>
  <c r="AH216" i="22"/>
  <c r="AH217" i="22"/>
  <c r="AH218" i="22"/>
  <c r="AH219" i="22"/>
  <c r="AH220" i="22"/>
  <c r="AH221" i="22"/>
  <c r="AH222" i="22"/>
  <c r="AH223" i="22"/>
  <c r="AH224" i="22"/>
  <c r="AH225" i="22"/>
  <c r="AH226" i="22"/>
  <c r="AH227" i="22"/>
  <c r="AH228" i="22"/>
  <c r="AH229" i="22"/>
  <c r="AH230" i="22"/>
  <c r="AH231" i="22"/>
  <c r="AH232" i="22"/>
  <c r="AH233" i="22"/>
  <c r="AH234" i="22"/>
  <c r="AH235" i="22"/>
  <c r="AH236" i="22"/>
  <c r="AH237" i="22"/>
  <c r="AH238" i="22"/>
  <c r="AH239" i="22"/>
  <c r="AH240" i="22"/>
  <c r="AH241" i="22"/>
  <c r="AH242" i="22"/>
  <c r="AH243" i="22"/>
  <c r="AH244" i="22"/>
  <c r="AH245" i="22"/>
  <c r="AH246" i="22"/>
  <c r="AH247" i="22"/>
  <c r="AH248" i="22"/>
  <c r="AH249" i="22"/>
  <c r="AH250" i="22"/>
  <c r="AH251" i="22"/>
  <c r="AH252" i="22"/>
  <c r="AH253" i="22"/>
  <c r="AH254" i="22"/>
  <c r="AH255" i="22"/>
  <c r="AG271" i="22" l="1"/>
  <c r="AG270" i="22" l="1"/>
  <c r="AG275" i="22" l="1"/>
  <c r="AG274" i="22"/>
  <c r="AG273" i="22"/>
  <c r="AG272" i="22"/>
  <c r="AG269" i="22"/>
  <c r="AG267" i="22"/>
  <c r="AG266" i="22"/>
  <c r="AG265" i="22"/>
  <c r="AG264" i="22"/>
  <c r="AG263" i="22"/>
  <c r="AG260" i="22" l="1"/>
  <c r="AG256" i="22" l="1"/>
  <c r="AG251" i="22" l="1"/>
  <c r="AG250" i="22" l="1"/>
  <c r="AG253" i="22" l="1"/>
  <c r="AG247" i="22" l="1"/>
  <c r="AG245" i="22" l="1"/>
  <c r="AG243" i="22" l="1"/>
  <c r="AG241" i="22" l="1"/>
  <c r="AG244" i="22"/>
  <c r="AG240" i="22" l="1"/>
  <c r="AG239" i="22" l="1"/>
  <c r="AG242" i="22" l="1"/>
  <c r="AG248" i="22"/>
  <c r="AG238" i="22"/>
  <c r="AG232" i="22" l="1"/>
  <c r="AG231" i="22"/>
  <c r="AG234" i="22"/>
  <c r="AG233" i="22"/>
  <c r="AG236" i="22"/>
  <c r="AG235" i="22"/>
  <c r="AG237" i="22"/>
  <c r="AG246" i="22"/>
  <c r="AG221" i="22" l="1"/>
  <c r="AG261" i="22" l="1"/>
  <c r="AG258" i="22"/>
  <c r="AG257" i="22"/>
  <c r="AG259" i="22"/>
  <c r="AG254" i="22"/>
  <c r="AG255" i="22"/>
  <c r="AG252" i="22"/>
  <c r="AG249" i="22"/>
  <c r="AG230" i="22"/>
  <c r="AG229" i="22"/>
  <c r="AG228" i="22"/>
  <c r="AG227" i="22"/>
  <c r="AG226" i="22"/>
  <c r="AG225" i="22"/>
  <c r="AG224" i="22"/>
  <c r="AG223" i="22"/>
  <c r="AG222" i="22"/>
  <c r="AG220" i="22"/>
  <c r="AG219" i="22"/>
  <c r="AG218" i="22"/>
  <c r="AG217" i="22"/>
  <c r="AG216" i="22"/>
  <c r="AG215" i="22"/>
  <c r="AG214" i="22" l="1"/>
  <c r="AG208" i="22" l="1"/>
  <c r="AG207" i="22"/>
  <c r="AG210" i="22"/>
  <c r="AG211" i="22"/>
  <c r="AG212" i="22"/>
  <c r="AG213" i="22"/>
  <c r="AG176" i="22" l="1"/>
  <c r="AG177" i="22"/>
  <c r="AG178" i="22"/>
  <c r="AG179" i="22"/>
  <c r="AG180" i="22"/>
  <c r="AG181" i="22"/>
  <c r="AG182" i="22"/>
  <c r="AG183" i="22"/>
  <c r="AG184" i="22"/>
  <c r="AG185" i="22"/>
  <c r="AG186" i="22"/>
  <c r="AG187" i="22"/>
  <c r="AG188" i="22"/>
  <c r="AG189" i="22"/>
  <c r="AG190" i="22"/>
  <c r="AG191" i="22"/>
  <c r="AG192" i="22"/>
  <c r="AG193" i="22"/>
  <c r="AG194" i="22"/>
  <c r="AG195" i="22"/>
  <c r="AG196" i="22"/>
  <c r="AG197" i="22"/>
  <c r="AG198" i="22"/>
  <c r="AG199" i="22"/>
  <c r="AG200" i="22"/>
  <c r="AG201" i="22"/>
  <c r="AG202" i="22"/>
  <c r="AG203" i="22"/>
  <c r="AG204" i="22"/>
  <c r="AG205" i="22"/>
  <c r="AG206" i="22"/>
  <c r="AG8" i="22" l="1"/>
  <c r="AG9" i="22"/>
  <c r="AG10" i="22"/>
  <c r="AG11" i="22"/>
  <c r="AG12" i="22"/>
  <c r="AG13" i="22"/>
  <c r="AG14" i="22"/>
  <c r="AG15" i="22"/>
  <c r="AG16" i="22"/>
  <c r="AG17" i="22"/>
  <c r="AG18" i="22"/>
  <c r="AG19" i="22"/>
  <c r="AG20" i="22"/>
  <c r="AG21" i="22"/>
  <c r="AG22" i="22"/>
  <c r="AG23" i="22"/>
  <c r="AG24" i="22"/>
  <c r="AG25" i="22"/>
  <c r="AG26" i="22"/>
  <c r="AG27" i="22"/>
  <c r="AG28" i="22"/>
  <c r="AG29" i="22"/>
  <c r="AG30" i="22"/>
  <c r="AG31" i="22"/>
  <c r="AG32" i="22"/>
  <c r="AG33" i="22"/>
  <c r="AG34" i="22"/>
  <c r="AG35" i="22"/>
  <c r="AG36" i="22"/>
  <c r="AG37" i="22"/>
  <c r="AG38" i="22"/>
  <c r="AG39" i="22"/>
  <c r="AG40" i="22"/>
  <c r="AG41" i="22"/>
  <c r="AG42" i="22"/>
  <c r="AG43" i="22"/>
  <c r="AG44" i="22"/>
  <c r="AG45" i="22"/>
  <c r="AG46" i="22"/>
  <c r="AG47" i="22"/>
  <c r="AG48" i="22"/>
  <c r="AG49" i="22"/>
  <c r="AG50" i="22"/>
  <c r="AG51" i="22"/>
  <c r="AG52" i="22"/>
  <c r="AG53" i="22"/>
  <c r="AG54" i="22"/>
  <c r="AG55" i="22"/>
  <c r="AG56" i="22"/>
  <c r="AG57" i="22"/>
  <c r="AG58" i="22"/>
  <c r="AG59" i="22"/>
  <c r="AG60" i="22"/>
  <c r="AG61" i="22"/>
  <c r="AG62" i="22"/>
  <c r="AG63" i="22"/>
  <c r="AG64" i="22"/>
  <c r="AG65" i="22"/>
  <c r="AG66" i="22"/>
  <c r="AG67" i="22"/>
  <c r="AG68" i="22"/>
  <c r="AG69" i="22"/>
  <c r="AG70" i="22"/>
  <c r="AG71" i="22"/>
  <c r="AG72" i="22"/>
  <c r="AG73" i="22"/>
  <c r="AG74" i="22"/>
  <c r="AG75" i="22"/>
  <c r="AG76" i="22"/>
  <c r="AG77" i="22"/>
  <c r="AG78" i="22"/>
  <c r="AG79" i="22"/>
  <c r="AG80" i="22"/>
  <c r="AG81" i="22"/>
  <c r="AG82" i="22"/>
  <c r="AG83" i="22"/>
  <c r="AG84" i="22"/>
  <c r="AG85" i="22"/>
  <c r="AG86" i="22"/>
  <c r="AG87" i="22"/>
  <c r="AG88" i="22"/>
  <c r="AG89" i="22"/>
  <c r="AG90" i="22"/>
  <c r="AG91" i="22"/>
  <c r="AG92" i="22"/>
  <c r="AG93" i="22"/>
  <c r="AG94" i="22"/>
  <c r="AG95" i="22"/>
  <c r="AG96" i="22"/>
  <c r="AG97" i="22"/>
  <c r="AG98" i="22"/>
  <c r="AG99" i="22"/>
  <c r="AG100" i="22"/>
  <c r="AG101" i="22"/>
  <c r="AG102" i="22"/>
  <c r="AG103" i="22"/>
  <c r="AG104" i="22"/>
  <c r="AG105" i="22"/>
  <c r="AG106" i="22"/>
  <c r="AG107" i="22"/>
  <c r="AG108" i="22"/>
  <c r="AG109" i="22"/>
  <c r="AG110" i="22"/>
  <c r="AG111" i="22"/>
  <c r="AG112" i="22"/>
  <c r="AG113" i="22"/>
  <c r="AG114" i="22"/>
  <c r="AG115" i="22"/>
  <c r="AG116" i="22"/>
  <c r="AG117" i="22"/>
  <c r="AG118" i="22"/>
  <c r="AG119" i="22"/>
  <c r="AG120" i="22"/>
  <c r="AG121" i="22"/>
  <c r="AG122" i="22"/>
  <c r="AG123" i="22"/>
  <c r="AG124" i="22"/>
  <c r="AG125" i="22"/>
  <c r="AG126" i="22"/>
  <c r="AG127" i="22"/>
  <c r="AG128" i="22"/>
  <c r="AG129" i="22"/>
  <c r="AG130" i="22"/>
  <c r="AG131" i="22"/>
  <c r="AG132" i="22"/>
  <c r="AG133" i="22"/>
  <c r="AG134" i="22"/>
  <c r="AG135" i="22"/>
  <c r="AG136" i="22"/>
  <c r="AG137" i="22"/>
  <c r="AG138" i="22"/>
  <c r="AG139" i="22"/>
  <c r="AG140" i="22"/>
  <c r="AG141" i="22"/>
  <c r="AG142" i="22"/>
  <c r="AG143" i="22"/>
  <c r="AG144" i="22"/>
  <c r="AG145" i="22"/>
  <c r="AG146" i="22"/>
  <c r="AG147" i="22"/>
  <c r="AG148" i="22"/>
  <c r="AG149" i="22"/>
  <c r="AG150" i="22"/>
  <c r="AG151" i="22"/>
  <c r="AG152" i="22"/>
  <c r="AG153" i="22"/>
  <c r="AG154" i="22"/>
  <c r="AG155" i="22"/>
  <c r="AG156" i="22"/>
  <c r="AG157" i="22"/>
  <c r="AG158" i="22"/>
  <c r="AG159" i="22"/>
  <c r="AG160" i="22"/>
  <c r="AG161" i="22"/>
  <c r="AG162" i="22"/>
  <c r="AG163" i="22"/>
  <c r="AG164" i="22"/>
  <c r="AG165" i="22"/>
  <c r="AG166" i="22"/>
  <c r="AG167" i="22"/>
  <c r="AG168" i="22"/>
  <c r="AG169" i="22"/>
  <c r="AG170" i="22"/>
  <c r="AG171" i="22"/>
  <c r="AG172" i="22"/>
  <c r="AG173" i="22"/>
  <c r="AG174" i="22"/>
  <c r="AG175" i="22"/>
  <c r="AG7" i="22"/>
  <c r="AH7" i="22" l="1"/>
  <c r="C24" i="20" l="1"/>
  <c r="C13" i="20"/>
  <c r="C5" i="20"/>
  <c r="C6" i="20"/>
  <c r="C8" i="20"/>
  <c r="C9" i="20"/>
  <c r="C10" i="20"/>
  <c r="C11" i="20"/>
  <c r="C12" i="20"/>
  <c r="C14" i="20"/>
  <c r="C16" i="20"/>
  <c r="C18" i="20"/>
  <c r="C19" i="20"/>
  <c r="C20" i="20"/>
  <c r="C21" i="20"/>
  <c r="C22" i="20"/>
  <c r="C23" i="20"/>
  <c r="C25" i="20"/>
  <c r="C7" i="20"/>
  <c r="C15" i="20"/>
  <c r="C17" i="20"/>
  <c r="C4" i="20"/>
  <c r="M65" i="16" l="1"/>
  <c r="N65" i="16"/>
  <c r="O65" i="16"/>
  <c r="P65" i="16"/>
  <c r="Q65" i="16"/>
  <c r="R65" i="16"/>
  <c r="L65" i="16"/>
  <c r="M64" i="16"/>
  <c r="N64" i="16"/>
  <c r="O64" i="16"/>
  <c r="P64" i="16"/>
  <c r="Q64" i="16"/>
  <c r="R64" i="16"/>
  <c r="L64" i="16"/>
  <c r="M63" i="16"/>
  <c r="N63" i="16"/>
  <c r="O63" i="16"/>
  <c r="P63" i="16"/>
  <c r="Q63" i="16"/>
  <c r="R63" i="16"/>
  <c r="L63" i="16"/>
  <c r="M62" i="16"/>
  <c r="N62" i="16"/>
  <c r="O62" i="16"/>
  <c r="P62" i="16"/>
  <c r="Q62" i="16"/>
  <c r="R62" i="16"/>
  <c r="L62" i="16"/>
  <c r="S63" i="16" l="1"/>
  <c r="S64" i="16"/>
  <c r="S62" i="16"/>
  <c r="S65" i="16"/>
  <c r="CM173" i="15"/>
  <c r="K173" i="15" s="1"/>
  <c r="CF173" i="15"/>
  <c r="CE173" i="15"/>
  <c r="CB173" i="15"/>
  <c r="CA173" i="15"/>
  <c r="BX173" i="15"/>
  <c r="BW173" i="15"/>
  <c r="BT173" i="15"/>
  <c r="BS173" i="15"/>
  <c r="BP173" i="15"/>
  <c r="BO173" i="15"/>
  <c r="BL173" i="15"/>
  <c r="BK173" i="15"/>
  <c r="BH173" i="15"/>
  <c r="BG173" i="15"/>
  <c r="BD173" i="15"/>
  <c r="BC173" i="15"/>
  <c r="AX173" i="15"/>
  <c r="AW173" i="15"/>
  <c r="AT173" i="15"/>
  <c r="AS173" i="15"/>
  <c r="AP173" i="15"/>
  <c r="AO173" i="15"/>
  <c r="AL173" i="15"/>
  <c r="AK173" i="15"/>
  <c r="AH173" i="15"/>
  <c r="AG173" i="15"/>
  <c r="AD173" i="15"/>
  <c r="AC173" i="15"/>
  <c r="V173" i="15"/>
  <c r="U173" i="15"/>
  <c r="C173" i="15"/>
  <c r="CM172" i="15"/>
  <c r="K172" i="15" s="1"/>
  <c r="CF172" i="15"/>
  <c r="CE172" i="15"/>
  <c r="CB172" i="15"/>
  <c r="CA172" i="15"/>
  <c r="BX172" i="15"/>
  <c r="BW172" i="15"/>
  <c r="BT172" i="15"/>
  <c r="BS172" i="15"/>
  <c r="BP172" i="15"/>
  <c r="BO172" i="15"/>
  <c r="BL172" i="15"/>
  <c r="BK172" i="15"/>
  <c r="BH172" i="15"/>
  <c r="BG172" i="15"/>
  <c r="BD172" i="15"/>
  <c r="BC172" i="15"/>
  <c r="AX172" i="15"/>
  <c r="AW172" i="15"/>
  <c r="AT172" i="15"/>
  <c r="AS172" i="15"/>
  <c r="AP172" i="15"/>
  <c r="AO172" i="15"/>
  <c r="AL172" i="15"/>
  <c r="AK172" i="15"/>
  <c r="AH172" i="15"/>
  <c r="AG172" i="15"/>
  <c r="AD172" i="15"/>
  <c r="AC172" i="15"/>
  <c r="V172" i="15"/>
  <c r="U172" i="15"/>
  <c r="C172" i="15"/>
  <c r="CM171" i="15"/>
  <c r="K171" i="15" s="1"/>
  <c r="CF171" i="15"/>
  <c r="CE171" i="15"/>
  <c r="CB171" i="15"/>
  <c r="CA171" i="15"/>
  <c r="BX171" i="15"/>
  <c r="BW171" i="15"/>
  <c r="BT171" i="15"/>
  <c r="BS171" i="15"/>
  <c r="BP171" i="15"/>
  <c r="BO171" i="15"/>
  <c r="BL171" i="15"/>
  <c r="BK171" i="15"/>
  <c r="BH171" i="15"/>
  <c r="BG171" i="15"/>
  <c r="BD171" i="15"/>
  <c r="BC171" i="15"/>
  <c r="AX171" i="15"/>
  <c r="AW171" i="15"/>
  <c r="AT171" i="15"/>
  <c r="AS171" i="15"/>
  <c r="AP171" i="15"/>
  <c r="AO171" i="15"/>
  <c r="AL171" i="15"/>
  <c r="AK171" i="15"/>
  <c r="AH171" i="15"/>
  <c r="AG171" i="15"/>
  <c r="AD171" i="15"/>
  <c r="AC171" i="15"/>
  <c r="V171" i="15"/>
  <c r="U171" i="15"/>
  <c r="C171" i="15"/>
  <c r="CM170" i="15"/>
  <c r="K170" i="15" s="1"/>
  <c r="CF170" i="15"/>
  <c r="CE170" i="15"/>
  <c r="CB170" i="15"/>
  <c r="CA170" i="15"/>
  <c r="BX170" i="15"/>
  <c r="BW170" i="15"/>
  <c r="BT170" i="15"/>
  <c r="BS170" i="15"/>
  <c r="BP170" i="15"/>
  <c r="BO170" i="15"/>
  <c r="BL170" i="15"/>
  <c r="BK170" i="15"/>
  <c r="BH170" i="15"/>
  <c r="BG170" i="15"/>
  <c r="BD170" i="15"/>
  <c r="BC170" i="15"/>
  <c r="AX170" i="15"/>
  <c r="AW170" i="15"/>
  <c r="AT170" i="15"/>
  <c r="AS170" i="15"/>
  <c r="AP170" i="15"/>
  <c r="AO170" i="15"/>
  <c r="AL170" i="15"/>
  <c r="AK170" i="15"/>
  <c r="AH170" i="15"/>
  <c r="AG170" i="15"/>
  <c r="AD170" i="15"/>
  <c r="AC170" i="15"/>
  <c r="V170" i="15"/>
  <c r="U170" i="15"/>
  <c r="C170" i="15"/>
  <c r="CM169" i="15"/>
  <c r="K169" i="15" s="1"/>
  <c r="CF169" i="15"/>
  <c r="CE169" i="15"/>
  <c r="CB169" i="15"/>
  <c r="CA169" i="15"/>
  <c r="BX169" i="15"/>
  <c r="BW169" i="15"/>
  <c r="BT169" i="15"/>
  <c r="BS169" i="15"/>
  <c r="BP169" i="15"/>
  <c r="BO169" i="15"/>
  <c r="BL169" i="15"/>
  <c r="BK169" i="15"/>
  <c r="BH169" i="15"/>
  <c r="BG169" i="15"/>
  <c r="BD169" i="15"/>
  <c r="BC169" i="15"/>
  <c r="AX169" i="15"/>
  <c r="AW169" i="15"/>
  <c r="AT169" i="15"/>
  <c r="AS169" i="15"/>
  <c r="AP169" i="15"/>
  <c r="AO169" i="15"/>
  <c r="AL169" i="15"/>
  <c r="AK169" i="15"/>
  <c r="AH169" i="15"/>
  <c r="AG169" i="15"/>
  <c r="AD169" i="15"/>
  <c r="AC169" i="15"/>
  <c r="V169" i="15"/>
  <c r="U169" i="15"/>
  <c r="C169" i="15"/>
  <c r="CM168" i="15"/>
  <c r="K168" i="15" s="1"/>
  <c r="CF168" i="15"/>
  <c r="CE168" i="15"/>
  <c r="CB168" i="15"/>
  <c r="CA168" i="15"/>
  <c r="BX168" i="15"/>
  <c r="BW168" i="15"/>
  <c r="BT168" i="15"/>
  <c r="BS168" i="15"/>
  <c r="BP168" i="15"/>
  <c r="BO168" i="15"/>
  <c r="BL168" i="15"/>
  <c r="BK168" i="15"/>
  <c r="BH168" i="15"/>
  <c r="BG168" i="15"/>
  <c r="BD168" i="15"/>
  <c r="BC168" i="15"/>
  <c r="AX168" i="15"/>
  <c r="AW168" i="15"/>
  <c r="AT168" i="15"/>
  <c r="AS168" i="15"/>
  <c r="AP168" i="15"/>
  <c r="AO168" i="15"/>
  <c r="AL168" i="15"/>
  <c r="AK168" i="15"/>
  <c r="AH168" i="15"/>
  <c r="AG168" i="15"/>
  <c r="AD168" i="15"/>
  <c r="AC168" i="15"/>
  <c r="V168" i="15"/>
  <c r="U168" i="15"/>
  <c r="C168" i="15"/>
  <c r="CM167" i="15"/>
  <c r="K167" i="15" s="1"/>
  <c r="CF167" i="15"/>
  <c r="CE167" i="15"/>
  <c r="CB167" i="15"/>
  <c r="CA167" i="15"/>
  <c r="BX167" i="15"/>
  <c r="BW167" i="15"/>
  <c r="BT167" i="15"/>
  <c r="BS167" i="15"/>
  <c r="BP167" i="15"/>
  <c r="BO167" i="15"/>
  <c r="BL167" i="15"/>
  <c r="BK167" i="15"/>
  <c r="BH167" i="15"/>
  <c r="BG167" i="15"/>
  <c r="BD167" i="15"/>
  <c r="BC167" i="15"/>
  <c r="AX167" i="15"/>
  <c r="AW167" i="15"/>
  <c r="AT167" i="15"/>
  <c r="AS167" i="15"/>
  <c r="AP167" i="15"/>
  <c r="AO167" i="15"/>
  <c r="AL167" i="15"/>
  <c r="AK167" i="15"/>
  <c r="AH167" i="15"/>
  <c r="AG167" i="15"/>
  <c r="AD167" i="15"/>
  <c r="AC167" i="15"/>
  <c r="V167" i="15"/>
  <c r="U167" i="15"/>
  <c r="C167" i="15"/>
  <c r="CM166" i="15"/>
  <c r="K166" i="15" s="1"/>
  <c r="CF166" i="15"/>
  <c r="CE166" i="15"/>
  <c r="CB166" i="15"/>
  <c r="CA166" i="15"/>
  <c r="BX166" i="15"/>
  <c r="BW166" i="15"/>
  <c r="BT166" i="15"/>
  <c r="BS166" i="15"/>
  <c r="BP166" i="15"/>
  <c r="BO166" i="15"/>
  <c r="BL166" i="15"/>
  <c r="BK166" i="15"/>
  <c r="BH166" i="15"/>
  <c r="BG166" i="15"/>
  <c r="BD166" i="15"/>
  <c r="BC166" i="15"/>
  <c r="AX166" i="15"/>
  <c r="AW166" i="15"/>
  <c r="AT166" i="15"/>
  <c r="AS166" i="15"/>
  <c r="AP166" i="15"/>
  <c r="AO166" i="15"/>
  <c r="AL166" i="15"/>
  <c r="AK166" i="15"/>
  <c r="AH166" i="15"/>
  <c r="AG166" i="15"/>
  <c r="AD166" i="15"/>
  <c r="AC166" i="15"/>
  <c r="V166" i="15"/>
  <c r="U166" i="15"/>
  <c r="C166" i="15"/>
  <c r="CM165" i="15"/>
  <c r="K165" i="15" s="1"/>
  <c r="CF165" i="15"/>
  <c r="CE165" i="15"/>
  <c r="CB165" i="15"/>
  <c r="CA165" i="15"/>
  <c r="BX165" i="15"/>
  <c r="BW165" i="15"/>
  <c r="BT165" i="15"/>
  <c r="BS165" i="15"/>
  <c r="BP165" i="15"/>
  <c r="BO165" i="15"/>
  <c r="BL165" i="15"/>
  <c r="BK165" i="15"/>
  <c r="BH165" i="15"/>
  <c r="BG165" i="15"/>
  <c r="BD165" i="15"/>
  <c r="BC165" i="15"/>
  <c r="AX165" i="15"/>
  <c r="AW165" i="15"/>
  <c r="AT165" i="15"/>
  <c r="AS165" i="15"/>
  <c r="AP165" i="15"/>
  <c r="AO165" i="15"/>
  <c r="AL165" i="15"/>
  <c r="AK165" i="15"/>
  <c r="AH165" i="15"/>
  <c r="AG165" i="15"/>
  <c r="AD165" i="15"/>
  <c r="AC165" i="15"/>
  <c r="V165" i="15"/>
  <c r="U165" i="15"/>
  <c r="C165" i="15"/>
  <c r="CM164" i="15"/>
  <c r="K164" i="15" s="1"/>
  <c r="CF164" i="15"/>
  <c r="CE164" i="15"/>
  <c r="CB164" i="15"/>
  <c r="CA164" i="15"/>
  <c r="BX164" i="15"/>
  <c r="BW164" i="15"/>
  <c r="BT164" i="15"/>
  <c r="BS164" i="15"/>
  <c r="BP164" i="15"/>
  <c r="BO164" i="15"/>
  <c r="BL164" i="15"/>
  <c r="BK164" i="15"/>
  <c r="BH164" i="15"/>
  <c r="BG164" i="15"/>
  <c r="BD164" i="15"/>
  <c r="BC164" i="15"/>
  <c r="AX164" i="15"/>
  <c r="AW164" i="15"/>
  <c r="AT164" i="15"/>
  <c r="AS164" i="15"/>
  <c r="AP164" i="15"/>
  <c r="AO164" i="15"/>
  <c r="AL164" i="15"/>
  <c r="AK164" i="15"/>
  <c r="AH164" i="15"/>
  <c r="AG164" i="15"/>
  <c r="AD164" i="15"/>
  <c r="AC164" i="15"/>
  <c r="V164" i="15"/>
  <c r="U164" i="15"/>
  <c r="C164" i="15"/>
  <c r="CM163" i="15"/>
  <c r="K163" i="15" s="1"/>
  <c r="CF163" i="15"/>
  <c r="CE163" i="15"/>
  <c r="CB163" i="15"/>
  <c r="CA163" i="15"/>
  <c r="BX163" i="15"/>
  <c r="BW163" i="15"/>
  <c r="BT163" i="15"/>
  <c r="BS163" i="15"/>
  <c r="BP163" i="15"/>
  <c r="BO163" i="15"/>
  <c r="BL163" i="15"/>
  <c r="BK163" i="15"/>
  <c r="BH163" i="15"/>
  <c r="BG163" i="15"/>
  <c r="BD163" i="15"/>
  <c r="BC163" i="15"/>
  <c r="AX163" i="15"/>
  <c r="AW163" i="15"/>
  <c r="AT163" i="15"/>
  <c r="AS163" i="15"/>
  <c r="AP163" i="15"/>
  <c r="AO163" i="15"/>
  <c r="AL163" i="15"/>
  <c r="AK163" i="15"/>
  <c r="AH163" i="15"/>
  <c r="AG163" i="15"/>
  <c r="AD163" i="15"/>
  <c r="AC163" i="15"/>
  <c r="V163" i="15"/>
  <c r="U163" i="15"/>
  <c r="C163" i="15"/>
  <c r="CM162" i="15"/>
  <c r="K162" i="15" s="1"/>
  <c r="CF162" i="15"/>
  <c r="CE162" i="15"/>
  <c r="CB162" i="15"/>
  <c r="CA162" i="15"/>
  <c r="BX162" i="15"/>
  <c r="BW162" i="15"/>
  <c r="BT162" i="15"/>
  <c r="BS162" i="15"/>
  <c r="BP162" i="15"/>
  <c r="BO162" i="15"/>
  <c r="BL162" i="15"/>
  <c r="BK162" i="15"/>
  <c r="BH162" i="15"/>
  <c r="BG162" i="15"/>
  <c r="BD162" i="15"/>
  <c r="BC162" i="15"/>
  <c r="AX162" i="15"/>
  <c r="AW162" i="15"/>
  <c r="AT162" i="15"/>
  <c r="AS162" i="15"/>
  <c r="AP162" i="15"/>
  <c r="AO162" i="15"/>
  <c r="AL162" i="15"/>
  <c r="AK162" i="15"/>
  <c r="AH162" i="15"/>
  <c r="AG162" i="15"/>
  <c r="AD162" i="15"/>
  <c r="AC162" i="15"/>
  <c r="V162" i="15"/>
  <c r="U162" i="15"/>
  <c r="C162" i="15"/>
  <c r="CM161" i="15"/>
  <c r="K161" i="15" s="1"/>
  <c r="CF161" i="15"/>
  <c r="CE161" i="15"/>
  <c r="CB161" i="15"/>
  <c r="CA161" i="15"/>
  <c r="BX161" i="15"/>
  <c r="BW161" i="15"/>
  <c r="BT161" i="15"/>
  <c r="BS161" i="15"/>
  <c r="BP161" i="15"/>
  <c r="BO161" i="15"/>
  <c r="BL161" i="15"/>
  <c r="BK161" i="15"/>
  <c r="BH161" i="15"/>
  <c r="BG161" i="15"/>
  <c r="BD161" i="15"/>
  <c r="BC161" i="15"/>
  <c r="AX161" i="15"/>
  <c r="AW161" i="15"/>
  <c r="AT161" i="15"/>
  <c r="AS161" i="15"/>
  <c r="AP161" i="15"/>
  <c r="AO161" i="15"/>
  <c r="AL161" i="15"/>
  <c r="AK161" i="15"/>
  <c r="AH161" i="15"/>
  <c r="AG161" i="15"/>
  <c r="AD161" i="15"/>
  <c r="AC161" i="15"/>
  <c r="V161" i="15"/>
  <c r="U161" i="15"/>
  <c r="C161" i="15"/>
  <c r="CM160" i="15"/>
  <c r="K160" i="15" s="1"/>
  <c r="CF160" i="15"/>
  <c r="CE160" i="15"/>
  <c r="CB160" i="15"/>
  <c r="CA160" i="15"/>
  <c r="BX160" i="15"/>
  <c r="BW160" i="15"/>
  <c r="BT160" i="15"/>
  <c r="BS160" i="15"/>
  <c r="BP160" i="15"/>
  <c r="BO160" i="15"/>
  <c r="BL160" i="15"/>
  <c r="BK160" i="15"/>
  <c r="BH160" i="15"/>
  <c r="BG160" i="15"/>
  <c r="BD160" i="15"/>
  <c r="BC160" i="15"/>
  <c r="AX160" i="15"/>
  <c r="AW160" i="15"/>
  <c r="AT160" i="15"/>
  <c r="AS160" i="15"/>
  <c r="AP160" i="15"/>
  <c r="AO160" i="15"/>
  <c r="AL160" i="15"/>
  <c r="AK160" i="15"/>
  <c r="AH160" i="15"/>
  <c r="AG160" i="15"/>
  <c r="AD160" i="15"/>
  <c r="AC160" i="15"/>
  <c r="V160" i="15"/>
  <c r="U160" i="15"/>
  <c r="C160" i="15"/>
  <c r="CM159" i="15"/>
  <c r="K159" i="15" s="1"/>
  <c r="CF159" i="15"/>
  <c r="CE159" i="15"/>
  <c r="CB159" i="15"/>
  <c r="CA159" i="15"/>
  <c r="BX159" i="15"/>
  <c r="BW159" i="15"/>
  <c r="BT159" i="15"/>
  <c r="BS159" i="15"/>
  <c r="BP159" i="15"/>
  <c r="BO159" i="15"/>
  <c r="BL159" i="15"/>
  <c r="BK159" i="15"/>
  <c r="BH159" i="15"/>
  <c r="BG159" i="15"/>
  <c r="BD159" i="15"/>
  <c r="BC159" i="15"/>
  <c r="AX159" i="15"/>
  <c r="AW159" i="15"/>
  <c r="AT159" i="15"/>
  <c r="AS159" i="15"/>
  <c r="AP159" i="15"/>
  <c r="AO159" i="15"/>
  <c r="AL159" i="15"/>
  <c r="AK159" i="15"/>
  <c r="AH159" i="15"/>
  <c r="AG159" i="15"/>
  <c r="AD159" i="15"/>
  <c r="AC159" i="15"/>
  <c r="V159" i="15"/>
  <c r="U159" i="15"/>
  <c r="C159" i="15"/>
  <c r="CM158" i="15"/>
  <c r="K158" i="15" s="1"/>
  <c r="CF158" i="15"/>
  <c r="CE158" i="15"/>
  <c r="CB158" i="15"/>
  <c r="CA158" i="15"/>
  <c r="BX158" i="15"/>
  <c r="BW158" i="15"/>
  <c r="BT158" i="15"/>
  <c r="BS158" i="15"/>
  <c r="BP158" i="15"/>
  <c r="BO158" i="15"/>
  <c r="BL158" i="15"/>
  <c r="BK158" i="15"/>
  <c r="BH158" i="15"/>
  <c r="BG158" i="15"/>
  <c r="BD158" i="15"/>
  <c r="BC158" i="15"/>
  <c r="AX158" i="15"/>
  <c r="AW158" i="15"/>
  <c r="AT158" i="15"/>
  <c r="AS158" i="15"/>
  <c r="AP158" i="15"/>
  <c r="AO158" i="15"/>
  <c r="AL158" i="15"/>
  <c r="AK158" i="15"/>
  <c r="AH158" i="15"/>
  <c r="AG158" i="15"/>
  <c r="AD158" i="15"/>
  <c r="AC158" i="15"/>
  <c r="V158" i="15"/>
  <c r="U158" i="15"/>
  <c r="C158" i="15"/>
  <c r="CM157" i="15"/>
  <c r="K157" i="15" s="1"/>
  <c r="CF157" i="15"/>
  <c r="CE157" i="15"/>
  <c r="CB157" i="15"/>
  <c r="CA157" i="15"/>
  <c r="BX157" i="15"/>
  <c r="BW157" i="15"/>
  <c r="BT157" i="15"/>
  <c r="BS157" i="15"/>
  <c r="BP157" i="15"/>
  <c r="BO157" i="15"/>
  <c r="BL157" i="15"/>
  <c r="BK157" i="15"/>
  <c r="BH157" i="15"/>
  <c r="BG157" i="15"/>
  <c r="BD157" i="15"/>
  <c r="BC157" i="15"/>
  <c r="AX157" i="15"/>
  <c r="AW157" i="15"/>
  <c r="AT157" i="15"/>
  <c r="AS157" i="15"/>
  <c r="AP157" i="15"/>
  <c r="AO157" i="15"/>
  <c r="AL157" i="15"/>
  <c r="AK157" i="15"/>
  <c r="AH157" i="15"/>
  <c r="AG157" i="15"/>
  <c r="AD157" i="15"/>
  <c r="AC157" i="15"/>
  <c r="V157" i="15"/>
  <c r="U157" i="15"/>
  <c r="C157" i="15"/>
  <c r="CM156" i="15"/>
  <c r="K156" i="15" s="1"/>
  <c r="CF156" i="15"/>
  <c r="CE156" i="15"/>
  <c r="CB156" i="15"/>
  <c r="CA156" i="15"/>
  <c r="BX156" i="15"/>
  <c r="BW156" i="15"/>
  <c r="BT156" i="15"/>
  <c r="BS156" i="15"/>
  <c r="BP156" i="15"/>
  <c r="BO156" i="15"/>
  <c r="BL156" i="15"/>
  <c r="BK156" i="15"/>
  <c r="BH156" i="15"/>
  <c r="BG156" i="15"/>
  <c r="BD156" i="15"/>
  <c r="BC156" i="15"/>
  <c r="AX156" i="15"/>
  <c r="AW156" i="15"/>
  <c r="AT156" i="15"/>
  <c r="AS156" i="15"/>
  <c r="AP156" i="15"/>
  <c r="AO156" i="15"/>
  <c r="AL156" i="15"/>
  <c r="AK156" i="15"/>
  <c r="AH156" i="15"/>
  <c r="AG156" i="15"/>
  <c r="AD156" i="15"/>
  <c r="AC156" i="15"/>
  <c r="V156" i="15"/>
  <c r="U156" i="15"/>
  <c r="C156" i="15"/>
  <c r="CM155" i="15"/>
  <c r="K155" i="15" s="1"/>
  <c r="CF155" i="15"/>
  <c r="CE155" i="15"/>
  <c r="CB155" i="15"/>
  <c r="CA155" i="15"/>
  <c r="BX155" i="15"/>
  <c r="BW155" i="15"/>
  <c r="BT155" i="15"/>
  <c r="BS155" i="15"/>
  <c r="BP155" i="15"/>
  <c r="BO155" i="15"/>
  <c r="BL155" i="15"/>
  <c r="BK155" i="15"/>
  <c r="BH155" i="15"/>
  <c r="BG155" i="15"/>
  <c r="BD155" i="15"/>
  <c r="BC155" i="15"/>
  <c r="AX155" i="15"/>
  <c r="AW155" i="15"/>
  <c r="AT155" i="15"/>
  <c r="AS155" i="15"/>
  <c r="AP155" i="15"/>
  <c r="AO155" i="15"/>
  <c r="AL155" i="15"/>
  <c r="AK155" i="15"/>
  <c r="AH155" i="15"/>
  <c r="AG155" i="15"/>
  <c r="AD155" i="15"/>
  <c r="AC155" i="15"/>
  <c r="V155" i="15"/>
  <c r="U155" i="15"/>
  <c r="C155" i="15"/>
  <c r="CM154" i="15"/>
  <c r="K154" i="15" s="1"/>
  <c r="CF154" i="15"/>
  <c r="CE154" i="15"/>
  <c r="CB154" i="15"/>
  <c r="CA154" i="15"/>
  <c r="BX154" i="15"/>
  <c r="BW154" i="15"/>
  <c r="BT154" i="15"/>
  <c r="BS154" i="15"/>
  <c r="BP154" i="15"/>
  <c r="BO154" i="15"/>
  <c r="BL154" i="15"/>
  <c r="BK154" i="15"/>
  <c r="BH154" i="15"/>
  <c r="BG154" i="15"/>
  <c r="BD154" i="15"/>
  <c r="BC154" i="15"/>
  <c r="AX154" i="15"/>
  <c r="AW154" i="15"/>
  <c r="AT154" i="15"/>
  <c r="AS154" i="15"/>
  <c r="AP154" i="15"/>
  <c r="AO154" i="15"/>
  <c r="AL154" i="15"/>
  <c r="AK154" i="15"/>
  <c r="AH154" i="15"/>
  <c r="AG154" i="15"/>
  <c r="AD154" i="15"/>
  <c r="AC154" i="15"/>
  <c r="V154" i="15"/>
  <c r="U154" i="15"/>
  <c r="C154" i="15"/>
  <c r="A154" i="15"/>
  <c r="A155" i="15" s="1"/>
  <c r="A156" i="15" s="1"/>
  <c r="A157" i="15" s="1"/>
  <c r="A158" i="15" s="1"/>
  <c r="A159" i="15" s="1"/>
  <c r="A160" i="15" s="1"/>
  <c r="A161" i="15" s="1"/>
  <c r="A162" i="15" s="1"/>
  <c r="A163" i="15" s="1"/>
  <c r="A164" i="15" s="1"/>
  <c r="A165" i="15" s="1"/>
  <c r="A166" i="15" s="1"/>
  <c r="A167" i="15" s="1"/>
  <c r="A168" i="15" s="1"/>
  <c r="A169" i="15" s="1"/>
  <c r="A170" i="15" s="1"/>
  <c r="A171" i="15" s="1"/>
  <c r="A172" i="15" s="1"/>
  <c r="A173" i="15" s="1"/>
  <c r="CM153" i="15"/>
  <c r="K153" i="15" s="1"/>
  <c r="CF153" i="15"/>
  <c r="CE153" i="15"/>
  <c r="CB153" i="15"/>
  <c r="CA153" i="15"/>
  <c r="BX153" i="15"/>
  <c r="BW153" i="15"/>
  <c r="BT153" i="15"/>
  <c r="BS153" i="15"/>
  <c r="BP153" i="15"/>
  <c r="BO153" i="15"/>
  <c r="BL153" i="15"/>
  <c r="BK153" i="15"/>
  <c r="BH153" i="15"/>
  <c r="BG153" i="15"/>
  <c r="BD153" i="15"/>
  <c r="BC153" i="15"/>
  <c r="AX153" i="15"/>
  <c r="AW153" i="15"/>
  <c r="AT153" i="15"/>
  <c r="AS153" i="15"/>
  <c r="AP153" i="15"/>
  <c r="AO153" i="15"/>
  <c r="AL153" i="15"/>
  <c r="AK153" i="15"/>
  <c r="AH153" i="15"/>
  <c r="AG153" i="15"/>
  <c r="AD153" i="15"/>
  <c r="AC153" i="15"/>
  <c r="V153" i="15"/>
  <c r="U153" i="15"/>
  <c r="C153" i="15"/>
  <c r="CM152" i="15"/>
  <c r="K152" i="15" s="1"/>
  <c r="CF152" i="15"/>
  <c r="CE152" i="15"/>
  <c r="CB152" i="15"/>
  <c r="CA152" i="15"/>
  <c r="BX152" i="15"/>
  <c r="BW152" i="15"/>
  <c r="BT152" i="15"/>
  <c r="BS152" i="15"/>
  <c r="BP152" i="15"/>
  <c r="BO152" i="15"/>
  <c r="BL152" i="15"/>
  <c r="BK152" i="15"/>
  <c r="BH152" i="15"/>
  <c r="BG152" i="15"/>
  <c r="BD152" i="15"/>
  <c r="BC152" i="15"/>
  <c r="AX152" i="15"/>
  <c r="AW152" i="15"/>
  <c r="AT152" i="15"/>
  <c r="AS152" i="15"/>
  <c r="AP152" i="15"/>
  <c r="AO152" i="15"/>
  <c r="AL152" i="15"/>
  <c r="AK152" i="15"/>
  <c r="AH152" i="15"/>
  <c r="AG152" i="15"/>
  <c r="AD152" i="15"/>
  <c r="AC152" i="15"/>
  <c r="V152" i="15"/>
  <c r="U152" i="15"/>
  <c r="C152" i="15"/>
  <c r="CM151" i="15"/>
  <c r="K151" i="15" s="1"/>
  <c r="CF151" i="15"/>
  <c r="CE151" i="15"/>
  <c r="CB151" i="15"/>
  <c r="CA151" i="15"/>
  <c r="BX151" i="15"/>
  <c r="BW151" i="15"/>
  <c r="BT151" i="15"/>
  <c r="BS151" i="15"/>
  <c r="BP151" i="15"/>
  <c r="BO151" i="15"/>
  <c r="BL151" i="15"/>
  <c r="BK151" i="15"/>
  <c r="BH151" i="15"/>
  <c r="BG151" i="15"/>
  <c r="BD151" i="15"/>
  <c r="BC151" i="15"/>
  <c r="AX151" i="15"/>
  <c r="AW151" i="15"/>
  <c r="AT151" i="15"/>
  <c r="AS151" i="15"/>
  <c r="AP151" i="15"/>
  <c r="AO151" i="15"/>
  <c r="AL151" i="15"/>
  <c r="AK151" i="15"/>
  <c r="AH151" i="15"/>
  <c r="AG151" i="15"/>
  <c r="AD151" i="15"/>
  <c r="AC151" i="15"/>
  <c r="V151" i="15"/>
  <c r="U151" i="15"/>
  <c r="C151" i="15"/>
  <c r="CM150" i="15"/>
  <c r="K150" i="15" s="1"/>
  <c r="CF150" i="15"/>
  <c r="CE150" i="15"/>
  <c r="CB150" i="15"/>
  <c r="CA150" i="15"/>
  <c r="BX150" i="15"/>
  <c r="BW150" i="15"/>
  <c r="BT150" i="15"/>
  <c r="BS150" i="15"/>
  <c r="BP150" i="15"/>
  <c r="BO150" i="15"/>
  <c r="BL150" i="15"/>
  <c r="BK150" i="15"/>
  <c r="BH150" i="15"/>
  <c r="BG150" i="15"/>
  <c r="BD150" i="15"/>
  <c r="BC150" i="15"/>
  <c r="AX150" i="15"/>
  <c r="AW150" i="15"/>
  <c r="AT150" i="15"/>
  <c r="AS150" i="15"/>
  <c r="AP150" i="15"/>
  <c r="AO150" i="15"/>
  <c r="AL150" i="15"/>
  <c r="AK150" i="15"/>
  <c r="AH150" i="15"/>
  <c r="AG150" i="15"/>
  <c r="AD150" i="15"/>
  <c r="AC150" i="15"/>
  <c r="V150" i="15"/>
  <c r="U150" i="15"/>
  <c r="C150" i="15"/>
  <c r="CM149" i="15"/>
  <c r="K149" i="15" s="1"/>
  <c r="CF149" i="15"/>
  <c r="CE149" i="15"/>
  <c r="CB149" i="15"/>
  <c r="CA149" i="15"/>
  <c r="BX149" i="15"/>
  <c r="BW149" i="15"/>
  <c r="BT149" i="15"/>
  <c r="BS149" i="15"/>
  <c r="BP149" i="15"/>
  <c r="BO149" i="15"/>
  <c r="BL149" i="15"/>
  <c r="BK149" i="15"/>
  <c r="BH149" i="15"/>
  <c r="BG149" i="15"/>
  <c r="BD149" i="15"/>
  <c r="BC149" i="15"/>
  <c r="AX149" i="15"/>
  <c r="AW149" i="15"/>
  <c r="AT149" i="15"/>
  <c r="AS149" i="15"/>
  <c r="AP149" i="15"/>
  <c r="AO149" i="15"/>
  <c r="AL149" i="15"/>
  <c r="AK149" i="15"/>
  <c r="AH149" i="15"/>
  <c r="AG149" i="15"/>
  <c r="AD149" i="15"/>
  <c r="AC149" i="15"/>
  <c r="V149" i="15"/>
  <c r="U149" i="15"/>
  <c r="C149" i="15"/>
  <c r="CM148" i="15"/>
  <c r="K148" i="15" s="1"/>
  <c r="CF148" i="15"/>
  <c r="CE148" i="15"/>
  <c r="CB148" i="15"/>
  <c r="CA148" i="15"/>
  <c r="BX148" i="15"/>
  <c r="BW148" i="15"/>
  <c r="BT148" i="15"/>
  <c r="BS148" i="15"/>
  <c r="BP148" i="15"/>
  <c r="BO148" i="15"/>
  <c r="BL148" i="15"/>
  <c r="BK148" i="15"/>
  <c r="BH148" i="15"/>
  <c r="BG148" i="15"/>
  <c r="BD148" i="15"/>
  <c r="BC148" i="15"/>
  <c r="AX148" i="15"/>
  <c r="AW148" i="15"/>
  <c r="AT148" i="15"/>
  <c r="AS148" i="15"/>
  <c r="AP148" i="15"/>
  <c r="AO148" i="15"/>
  <c r="AL148" i="15"/>
  <c r="AK148" i="15"/>
  <c r="AH148" i="15"/>
  <c r="AG148" i="15"/>
  <c r="AD148" i="15"/>
  <c r="AC148" i="15"/>
  <c r="V148" i="15"/>
  <c r="U148" i="15"/>
  <c r="C148" i="15"/>
  <c r="CM147" i="15"/>
  <c r="K147" i="15" s="1"/>
  <c r="CF147" i="15"/>
  <c r="CE147" i="15"/>
  <c r="CB147" i="15"/>
  <c r="CA147" i="15"/>
  <c r="BX147" i="15"/>
  <c r="BW147" i="15"/>
  <c r="BT147" i="15"/>
  <c r="BS147" i="15"/>
  <c r="BP147" i="15"/>
  <c r="BO147" i="15"/>
  <c r="BL147" i="15"/>
  <c r="BK147" i="15"/>
  <c r="BH147" i="15"/>
  <c r="BG147" i="15"/>
  <c r="BD147" i="15"/>
  <c r="BC147" i="15"/>
  <c r="AX147" i="15"/>
  <c r="AW147" i="15"/>
  <c r="AT147" i="15"/>
  <c r="AS147" i="15"/>
  <c r="AP147" i="15"/>
  <c r="AO147" i="15"/>
  <c r="AL147" i="15"/>
  <c r="AK147" i="15"/>
  <c r="AH147" i="15"/>
  <c r="AG147" i="15"/>
  <c r="AD147" i="15"/>
  <c r="AC147" i="15"/>
  <c r="Z147" i="15"/>
  <c r="Y147" i="15"/>
  <c r="V147" i="15"/>
  <c r="U147" i="15"/>
  <c r="C147" i="15"/>
  <c r="CM146" i="15"/>
  <c r="K146" i="15" s="1"/>
  <c r="CF146" i="15"/>
  <c r="CE146" i="15"/>
  <c r="CB146" i="15"/>
  <c r="CA146" i="15"/>
  <c r="BX146" i="15"/>
  <c r="BW146" i="15"/>
  <c r="BT146" i="15"/>
  <c r="BS146" i="15"/>
  <c r="BP146" i="15"/>
  <c r="BO146" i="15"/>
  <c r="BL146" i="15"/>
  <c r="BK146" i="15"/>
  <c r="BH146" i="15"/>
  <c r="BG146" i="15"/>
  <c r="BD146" i="15"/>
  <c r="BC146" i="15"/>
  <c r="AX146" i="15"/>
  <c r="AW146" i="15"/>
  <c r="AT146" i="15"/>
  <c r="AS146" i="15"/>
  <c r="AP146" i="15"/>
  <c r="AO146" i="15"/>
  <c r="AL146" i="15"/>
  <c r="AK146" i="15"/>
  <c r="AH146" i="15"/>
  <c r="AG146" i="15"/>
  <c r="AD146" i="15"/>
  <c r="AC146" i="15"/>
  <c r="Z146" i="15"/>
  <c r="Y146" i="15"/>
  <c r="V146" i="15"/>
  <c r="U146" i="15"/>
  <c r="C146" i="15"/>
  <c r="CM145" i="15"/>
  <c r="K145" i="15" s="1"/>
  <c r="CF145" i="15"/>
  <c r="CE145" i="15"/>
  <c r="CB145" i="15"/>
  <c r="CA145" i="15"/>
  <c r="BX145" i="15"/>
  <c r="BW145" i="15"/>
  <c r="BT145" i="15"/>
  <c r="BS145" i="15"/>
  <c r="BP145" i="15"/>
  <c r="BO145" i="15"/>
  <c r="BL145" i="15"/>
  <c r="BK145" i="15"/>
  <c r="BH145" i="15"/>
  <c r="BG145" i="15"/>
  <c r="BD145" i="15"/>
  <c r="BC145" i="15"/>
  <c r="AX145" i="15"/>
  <c r="AW145" i="15"/>
  <c r="AT145" i="15"/>
  <c r="AS145" i="15"/>
  <c r="AP145" i="15"/>
  <c r="AO145" i="15"/>
  <c r="AL145" i="15"/>
  <c r="AK145" i="15"/>
  <c r="AH145" i="15"/>
  <c r="AG145" i="15"/>
  <c r="AD145" i="15"/>
  <c r="AC145" i="15"/>
  <c r="Z145" i="15"/>
  <c r="Y145" i="15"/>
  <c r="V145" i="15"/>
  <c r="U145" i="15"/>
  <c r="C145" i="15"/>
  <c r="CM144" i="15"/>
  <c r="K144" i="15" s="1"/>
  <c r="CF144" i="15"/>
  <c r="CE144" i="15"/>
  <c r="CB144" i="15"/>
  <c r="CA144" i="15"/>
  <c r="BX144" i="15"/>
  <c r="BW144" i="15"/>
  <c r="BT144" i="15"/>
  <c r="BS144" i="15"/>
  <c r="BP144" i="15"/>
  <c r="BO144" i="15"/>
  <c r="BL144" i="15"/>
  <c r="BK144" i="15"/>
  <c r="BH144" i="15"/>
  <c r="BG144" i="15"/>
  <c r="BD144" i="15"/>
  <c r="BC144" i="15"/>
  <c r="AX144" i="15"/>
  <c r="AW144" i="15"/>
  <c r="AT144" i="15"/>
  <c r="AS144" i="15"/>
  <c r="AP144" i="15"/>
  <c r="AO144" i="15"/>
  <c r="AL144" i="15"/>
  <c r="AK144" i="15"/>
  <c r="AH144" i="15"/>
  <c r="AG144" i="15"/>
  <c r="AD144" i="15"/>
  <c r="AC144" i="15"/>
  <c r="Z144" i="15"/>
  <c r="Y144" i="15"/>
  <c r="V144" i="15"/>
  <c r="U144" i="15"/>
  <c r="C144" i="15"/>
  <c r="CM143" i="15"/>
  <c r="K143" i="15" s="1"/>
  <c r="CF143" i="15"/>
  <c r="CE143" i="15"/>
  <c r="CB143" i="15"/>
  <c r="CA143" i="15"/>
  <c r="BX143" i="15"/>
  <c r="BW143" i="15"/>
  <c r="BT143" i="15"/>
  <c r="BS143" i="15"/>
  <c r="BP143" i="15"/>
  <c r="BO143" i="15"/>
  <c r="BL143" i="15"/>
  <c r="BK143" i="15"/>
  <c r="BH143" i="15"/>
  <c r="BG143" i="15"/>
  <c r="BD143" i="15"/>
  <c r="BC143" i="15"/>
  <c r="AX143" i="15"/>
  <c r="AW143" i="15"/>
  <c r="AT143" i="15"/>
  <c r="AS143" i="15"/>
  <c r="AP143" i="15"/>
  <c r="AO143" i="15"/>
  <c r="AL143" i="15"/>
  <c r="AK143" i="15"/>
  <c r="AH143" i="15"/>
  <c r="AG143" i="15"/>
  <c r="AD143" i="15"/>
  <c r="AC143" i="15"/>
  <c r="Z143" i="15"/>
  <c r="Y143" i="15"/>
  <c r="V143" i="15"/>
  <c r="U143" i="15"/>
  <c r="C143" i="15"/>
  <c r="CM142" i="15"/>
  <c r="K142" i="15" s="1"/>
  <c r="CF142" i="15"/>
  <c r="CE142" i="15"/>
  <c r="CB142" i="15"/>
  <c r="CA142" i="15"/>
  <c r="BX142" i="15"/>
  <c r="BW142" i="15"/>
  <c r="BT142" i="15"/>
  <c r="BS142" i="15"/>
  <c r="BP142" i="15"/>
  <c r="BO142" i="15"/>
  <c r="BL142" i="15"/>
  <c r="BK142" i="15"/>
  <c r="BH142" i="15"/>
  <c r="BG142" i="15"/>
  <c r="BD142" i="15"/>
  <c r="BC142" i="15"/>
  <c r="AX142" i="15"/>
  <c r="AW142" i="15"/>
  <c r="AT142" i="15"/>
  <c r="AS142" i="15"/>
  <c r="AP142" i="15"/>
  <c r="AO142" i="15"/>
  <c r="AL142" i="15"/>
  <c r="AK142" i="15"/>
  <c r="AH142" i="15"/>
  <c r="AG142" i="15"/>
  <c r="AD142" i="15"/>
  <c r="AC142" i="15"/>
  <c r="Z142" i="15"/>
  <c r="Y142" i="15"/>
  <c r="V142" i="15"/>
  <c r="U142" i="15"/>
  <c r="C142" i="15"/>
  <c r="CM141" i="15"/>
  <c r="K141" i="15" s="1"/>
  <c r="CF141" i="15"/>
  <c r="CE141" i="15"/>
  <c r="CB141" i="15"/>
  <c r="CA141" i="15"/>
  <c r="BX141" i="15"/>
  <c r="BW141" i="15"/>
  <c r="BT141" i="15"/>
  <c r="BS141" i="15"/>
  <c r="BP141" i="15"/>
  <c r="BO141" i="15"/>
  <c r="BL141" i="15"/>
  <c r="BK141" i="15"/>
  <c r="BH141" i="15"/>
  <c r="BG141" i="15"/>
  <c r="BD141" i="15"/>
  <c r="BC141" i="15"/>
  <c r="AX141" i="15"/>
  <c r="AW141" i="15"/>
  <c r="AT141" i="15"/>
  <c r="AS141" i="15"/>
  <c r="AP141" i="15"/>
  <c r="AO141" i="15"/>
  <c r="AL141" i="15"/>
  <c r="AK141" i="15"/>
  <c r="AH141" i="15"/>
  <c r="AG141" i="15"/>
  <c r="AD141" i="15"/>
  <c r="AC141" i="15"/>
  <c r="Z141" i="15"/>
  <c r="Y141" i="15"/>
  <c r="V141" i="15"/>
  <c r="U141" i="15"/>
  <c r="C141" i="15"/>
  <c r="CM140" i="15"/>
  <c r="K140" i="15" s="1"/>
  <c r="CF140" i="15"/>
  <c r="CE140" i="15"/>
  <c r="CB140" i="15"/>
  <c r="CA140" i="15"/>
  <c r="BX140" i="15"/>
  <c r="BW140" i="15"/>
  <c r="BT140" i="15"/>
  <c r="BS140" i="15"/>
  <c r="BP140" i="15"/>
  <c r="BO140" i="15"/>
  <c r="BL140" i="15"/>
  <c r="BK140" i="15"/>
  <c r="BH140" i="15"/>
  <c r="BG140" i="15"/>
  <c r="BD140" i="15"/>
  <c r="BC140" i="15"/>
  <c r="AX140" i="15"/>
  <c r="AW140" i="15"/>
  <c r="AT140" i="15"/>
  <c r="AS140" i="15"/>
  <c r="AP140" i="15"/>
  <c r="AO140" i="15"/>
  <c r="AL140" i="15"/>
  <c r="AK140" i="15"/>
  <c r="AH140" i="15"/>
  <c r="AG140" i="15"/>
  <c r="AD140" i="15"/>
  <c r="AC140" i="15"/>
  <c r="Z140" i="15"/>
  <c r="Y140" i="15"/>
  <c r="V140" i="15"/>
  <c r="U140" i="15"/>
  <c r="C140" i="15"/>
  <c r="CM139" i="15"/>
  <c r="K139" i="15" s="1"/>
  <c r="CF139" i="15"/>
  <c r="CE139" i="15"/>
  <c r="CB139" i="15"/>
  <c r="CA139" i="15"/>
  <c r="BX139" i="15"/>
  <c r="BW139" i="15"/>
  <c r="BT139" i="15"/>
  <c r="BS139" i="15"/>
  <c r="BP139" i="15"/>
  <c r="BO139" i="15"/>
  <c r="BL139" i="15"/>
  <c r="BK139" i="15"/>
  <c r="BH139" i="15"/>
  <c r="BG139" i="15"/>
  <c r="BD139" i="15"/>
  <c r="BC139" i="15"/>
  <c r="AX139" i="15"/>
  <c r="AW139" i="15"/>
  <c r="AT139" i="15"/>
  <c r="AS139" i="15"/>
  <c r="AP139" i="15"/>
  <c r="AO139" i="15"/>
  <c r="AL139" i="15"/>
  <c r="AK139" i="15"/>
  <c r="AH139" i="15"/>
  <c r="AG139" i="15"/>
  <c r="AD139" i="15"/>
  <c r="AC139" i="15"/>
  <c r="Z139" i="15"/>
  <c r="Y139" i="15"/>
  <c r="V139" i="15"/>
  <c r="U139" i="15"/>
  <c r="C139" i="15"/>
  <c r="CM138" i="15"/>
  <c r="K138" i="15" s="1"/>
  <c r="CF138" i="15"/>
  <c r="CE138" i="15"/>
  <c r="CB138" i="15"/>
  <c r="CA138" i="15"/>
  <c r="BX138" i="15"/>
  <c r="BW138" i="15"/>
  <c r="BT138" i="15"/>
  <c r="BS138" i="15"/>
  <c r="BP138" i="15"/>
  <c r="BO138" i="15"/>
  <c r="BL138" i="15"/>
  <c r="BK138" i="15"/>
  <c r="BH138" i="15"/>
  <c r="BG138" i="15"/>
  <c r="BD138" i="15"/>
  <c r="BC138" i="15"/>
  <c r="AX138" i="15"/>
  <c r="AW138" i="15"/>
  <c r="AT138" i="15"/>
  <c r="AS138" i="15"/>
  <c r="AP138" i="15"/>
  <c r="AO138" i="15"/>
  <c r="AL138" i="15"/>
  <c r="AK138" i="15"/>
  <c r="AH138" i="15"/>
  <c r="AG138" i="15"/>
  <c r="AD138" i="15"/>
  <c r="AC138" i="15"/>
  <c r="Z138" i="15"/>
  <c r="Y138" i="15"/>
  <c r="V138" i="15"/>
  <c r="U138" i="15"/>
  <c r="C138" i="15"/>
  <c r="CM137" i="15"/>
  <c r="K137" i="15" s="1"/>
  <c r="CF137" i="15"/>
  <c r="CE137" i="15"/>
  <c r="CB137" i="15"/>
  <c r="CA137" i="15"/>
  <c r="BX137" i="15"/>
  <c r="BW137" i="15"/>
  <c r="BT137" i="15"/>
  <c r="BS137" i="15"/>
  <c r="BP137" i="15"/>
  <c r="BO137" i="15"/>
  <c r="BL137" i="15"/>
  <c r="BK137" i="15"/>
  <c r="BH137" i="15"/>
  <c r="BG137" i="15"/>
  <c r="BD137" i="15"/>
  <c r="BC137" i="15"/>
  <c r="AX137" i="15"/>
  <c r="AW137" i="15"/>
  <c r="AT137" i="15"/>
  <c r="AS137" i="15"/>
  <c r="AP137" i="15"/>
  <c r="AO137" i="15"/>
  <c r="AL137" i="15"/>
  <c r="AK137" i="15"/>
  <c r="AH137" i="15"/>
  <c r="AG137" i="15"/>
  <c r="AD137" i="15"/>
  <c r="AC137" i="15"/>
  <c r="Z137" i="15"/>
  <c r="Y137" i="15"/>
  <c r="V137" i="15"/>
  <c r="U137" i="15"/>
  <c r="C137" i="15"/>
  <c r="CM136" i="15"/>
  <c r="K136" i="15" s="1"/>
  <c r="CF136" i="15"/>
  <c r="CE136" i="15"/>
  <c r="CB136" i="15"/>
  <c r="CA136" i="15"/>
  <c r="BX136" i="15"/>
  <c r="BW136" i="15"/>
  <c r="BT136" i="15"/>
  <c r="BS136" i="15"/>
  <c r="BP136" i="15"/>
  <c r="BO136" i="15"/>
  <c r="BL136" i="15"/>
  <c r="BK136" i="15"/>
  <c r="BH136" i="15"/>
  <c r="BG136" i="15"/>
  <c r="BD136" i="15"/>
  <c r="BC136" i="15"/>
  <c r="AX136" i="15"/>
  <c r="AW136" i="15"/>
  <c r="AT136" i="15"/>
  <c r="AS136" i="15"/>
  <c r="AP136" i="15"/>
  <c r="AO136" i="15"/>
  <c r="AL136" i="15"/>
  <c r="AK136" i="15"/>
  <c r="AH136" i="15"/>
  <c r="AG136" i="15"/>
  <c r="AD136" i="15"/>
  <c r="AC136" i="15"/>
  <c r="Z136" i="15"/>
  <c r="Y136" i="15"/>
  <c r="V136" i="15"/>
  <c r="U136" i="15"/>
  <c r="C136" i="15"/>
  <c r="CM135" i="15"/>
  <c r="K135" i="15" s="1"/>
  <c r="CF135" i="15"/>
  <c r="CE135" i="15"/>
  <c r="CB135" i="15"/>
  <c r="CA135" i="15"/>
  <c r="BX135" i="15"/>
  <c r="BW135" i="15"/>
  <c r="BT135" i="15"/>
  <c r="BS135" i="15"/>
  <c r="BP135" i="15"/>
  <c r="BO135" i="15"/>
  <c r="BL135" i="15"/>
  <c r="BK135" i="15"/>
  <c r="BH135" i="15"/>
  <c r="BG135" i="15"/>
  <c r="BD135" i="15"/>
  <c r="BC135" i="15"/>
  <c r="AX135" i="15"/>
  <c r="AW135" i="15"/>
  <c r="AT135" i="15"/>
  <c r="AS135" i="15"/>
  <c r="AP135" i="15"/>
  <c r="AO135" i="15"/>
  <c r="AL135" i="15"/>
  <c r="AK135" i="15"/>
  <c r="AH135" i="15"/>
  <c r="AG135" i="15"/>
  <c r="AD135" i="15"/>
  <c r="AC135" i="15"/>
  <c r="Z135" i="15"/>
  <c r="Y135" i="15"/>
  <c r="V135" i="15"/>
  <c r="U135" i="15"/>
  <c r="C135" i="15"/>
  <c r="CM134" i="15"/>
  <c r="K134" i="15" s="1"/>
  <c r="CF134" i="15"/>
  <c r="CE134" i="15"/>
  <c r="CB134" i="15"/>
  <c r="CA134" i="15"/>
  <c r="BX134" i="15"/>
  <c r="BW134" i="15"/>
  <c r="BT134" i="15"/>
  <c r="BS134" i="15"/>
  <c r="BP134" i="15"/>
  <c r="BO134" i="15"/>
  <c r="BL134" i="15"/>
  <c r="BK134" i="15"/>
  <c r="BH134" i="15"/>
  <c r="BG134" i="15"/>
  <c r="BD134" i="15"/>
  <c r="BC134" i="15"/>
  <c r="AX134" i="15"/>
  <c r="AW134" i="15"/>
  <c r="AT134" i="15"/>
  <c r="AS134" i="15"/>
  <c r="AP134" i="15"/>
  <c r="AO134" i="15"/>
  <c r="AL134" i="15"/>
  <c r="AK134" i="15"/>
  <c r="AH134" i="15"/>
  <c r="AG134" i="15"/>
  <c r="AD134" i="15"/>
  <c r="AC134" i="15"/>
  <c r="Z134" i="15"/>
  <c r="Y134" i="15"/>
  <c r="V134" i="15"/>
  <c r="U134" i="15"/>
  <c r="C134" i="15"/>
  <c r="CM133" i="15"/>
  <c r="K133" i="15" s="1"/>
  <c r="CF133" i="15"/>
  <c r="CE133" i="15"/>
  <c r="CB133" i="15"/>
  <c r="CA133" i="15"/>
  <c r="BX133" i="15"/>
  <c r="BW133" i="15"/>
  <c r="BT133" i="15"/>
  <c r="BS133" i="15"/>
  <c r="BP133" i="15"/>
  <c r="BO133" i="15"/>
  <c r="BL133" i="15"/>
  <c r="BK133" i="15"/>
  <c r="BH133" i="15"/>
  <c r="BG133" i="15"/>
  <c r="BD133" i="15"/>
  <c r="BC133" i="15"/>
  <c r="AX133" i="15"/>
  <c r="AW133" i="15"/>
  <c r="AT133" i="15"/>
  <c r="AS133" i="15"/>
  <c r="AP133" i="15"/>
  <c r="AO133" i="15"/>
  <c r="AL133" i="15"/>
  <c r="AK133" i="15"/>
  <c r="AH133" i="15"/>
  <c r="AG133" i="15"/>
  <c r="AD133" i="15"/>
  <c r="AC133" i="15"/>
  <c r="Z133" i="15"/>
  <c r="Y133" i="15"/>
  <c r="V133" i="15"/>
  <c r="U133" i="15"/>
  <c r="C133" i="15"/>
  <c r="CM132" i="15"/>
  <c r="K132" i="15" s="1"/>
  <c r="CF132" i="15"/>
  <c r="CE132" i="15"/>
  <c r="CB132" i="15"/>
  <c r="CA132" i="15"/>
  <c r="BX132" i="15"/>
  <c r="BW132" i="15"/>
  <c r="BT132" i="15"/>
  <c r="BS132" i="15"/>
  <c r="BP132" i="15"/>
  <c r="BO132" i="15"/>
  <c r="BL132" i="15"/>
  <c r="BK132" i="15"/>
  <c r="BH132" i="15"/>
  <c r="BG132" i="15"/>
  <c r="BD132" i="15"/>
  <c r="BC132" i="15"/>
  <c r="AX132" i="15"/>
  <c r="AW132" i="15"/>
  <c r="AT132" i="15"/>
  <c r="AS132" i="15"/>
  <c r="AP132" i="15"/>
  <c r="AO132" i="15"/>
  <c r="AL132" i="15"/>
  <c r="AK132" i="15"/>
  <c r="AH132" i="15"/>
  <c r="AG132" i="15"/>
  <c r="AD132" i="15"/>
  <c r="AC132" i="15"/>
  <c r="Z132" i="15"/>
  <c r="Y132" i="15"/>
  <c r="V132" i="15"/>
  <c r="U132" i="15"/>
  <c r="C132" i="15"/>
  <c r="CM131" i="15"/>
  <c r="K131" i="15" s="1"/>
  <c r="CF131" i="15"/>
  <c r="CE131" i="15"/>
  <c r="CB131" i="15"/>
  <c r="CA131" i="15"/>
  <c r="BX131" i="15"/>
  <c r="BW131" i="15"/>
  <c r="BT131" i="15"/>
  <c r="BS131" i="15"/>
  <c r="BP131" i="15"/>
  <c r="BO131" i="15"/>
  <c r="BL131" i="15"/>
  <c r="BK131" i="15"/>
  <c r="BH131" i="15"/>
  <c r="BG131" i="15"/>
  <c r="BD131" i="15"/>
  <c r="BC131" i="15"/>
  <c r="AX131" i="15"/>
  <c r="AW131" i="15"/>
  <c r="AT131" i="15"/>
  <c r="AS131" i="15"/>
  <c r="AP131" i="15"/>
  <c r="AO131" i="15"/>
  <c r="AL131" i="15"/>
  <c r="AK131" i="15"/>
  <c r="AH131" i="15"/>
  <c r="AG131" i="15"/>
  <c r="AD131" i="15"/>
  <c r="AC131" i="15"/>
  <c r="Z131" i="15"/>
  <c r="Y131" i="15"/>
  <c r="V131" i="15"/>
  <c r="U131" i="15"/>
  <c r="C131" i="15"/>
  <c r="CM130" i="15"/>
  <c r="K130" i="15" s="1"/>
  <c r="CF130" i="15"/>
  <c r="CE130" i="15"/>
  <c r="CB130" i="15"/>
  <c r="CA130" i="15"/>
  <c r="BX130" i="15"/>
  <c r="BW130" i="15"/>
  <c r="BT130" i="15"/>
  <c r="BS130" i="15"/>
  <c r="BP130" i="15"/>
  <c r="BO130" i="15"/>
  <c r="BL130" i="15"/>
  <c r="BK130" i="15"/>
  <c r="BH130" i="15"/>
  <c r="BG130" i="15"/>
  <c r="BD130" i="15"/>
  <c r="BC130" i="15"/>
  <c r="AX130" i="15"/>
  <c r="AW130" i="15"/>
  <c r="AT130" i="15"/>
  <c r="AS130" i="15"/>
  <c r="AP130" i="15"/>
  <c r="AO130" i="15"/>
  <c r="AL130" i="15"/>
  <c r="AK130" i="15"/>
  <c r="AH130" i="15"/>
  <c r="AG130" i="15"/>
  <c r="AD130" i="15"/>
  <c r="AC130" i="15"/>
  <c r="Z130" i="15"/>
  <c r="Y130" i="15"/>
  <c r="V130" i="15"/>
  <c r="U130" i="15"/>
  <c r="C130" i="15"/>
  <c r="CM129" i="15"/>
  <c r="K129" i="15" s="1"/>
  <c r="CF129" i="15"/>
  <c r="CE129" i="15"/>
  <c r="CB129" i="15"/>
  <c r="CA129" i="15"/>
  <c r="BX129" i="15"/>
  <c r="BW129" i="15"/>
  <c r="BT129" i="15"/>
  <c r="BS129" i="15"/>
  <c r="BP129" i="15"/>
  <c r="BO129" i="15"/>
  <c r="BL129" i="15"/>
  <c r="BK129" i="15"/>
  <c r="BH129" i="15"/>
  <c r="BG129" i="15"/>
  <c r="BD129" i="15"/>
  <c r="BC129" i="15"/>
  <c r="AX129" i="15"/>
  <c r="AW129" i="15"/>
  <c r="AT129" i="15"/>
  <c r="AS129" i="15"/>
  <c r="AP129" i="15"/>
  <c r="AO129" i="15"/>
  <c r="AL129" i="15"/>
  <c r="AK129" i="15"/>
  <c r="AH129" i="15"/>
  <c r="AG129" i="15"/>
  <c r="AD129" i="15"/>
  <c r="AC129" i="15"/>
  <c r="Z129" i="15"/>
  <c r="Y129" i="15"/>
  <c r="V129" i="15"/>
  <c r="U129" i="15"/>
  <c r="C129" i="15"/>
  <c r="CM128" i="15"/>
  <c r="K128" i="15" s="1"/>
  <c r="CF128" i="15"/>
  <c r="CE128" i="15"/>
  <c r="CB128" i="15"/>
  <c r="CA128" i="15"/>
  <c r="BX128" i="15"/>
  <c r="BW128" i="15"/>
  <c r="BT128" i="15"/>
  <c r="BS128" i="15"/>
  <c r="BP128" i="15"/>
  <c r="BO128" i="15"/>
  <c r="BL128" i="15"/>
  <c r="BK128" i="15"/>
  <c r="BH128" i="15"/>
  <c r="BG128" i="15"/>
  <c r="BD128" i="15"/>
  <c r="BC128" i="15"/>
  <c r="AX128" i="15"/>
  <c r="AW128" i="15"/>
  <c r="AT128" i="15"/>
  <c r="AS128" i="15"/>
  <c r="AP128" i="15"/>
  <c r="AO128" i="15"/>
  <c r="AL128" i="15"/>
  <c r="AK128" i="15"/>
  <c r="AH128" i="15"/>
  <c r="AG128" i="15"/>
  <c r="AD128" i="15"/>
  <c r="AC128" i="15"/>
  <c r="Z128" i="15"/>
  <c r="Y128" i="15"/>
  <c r="V128" i="15"/>
  <c r="U128" i="15"/>
  <c r="C128" i="15"/>
  <c r="CM127" i="15"/>
  <c r="K127" i="15" s="1"/>
  <c r="CF127" i="15"/>
  <c r="CE127" i="15"/>
  <c r="CB127" i="15"/>
  <c r="CA127" i="15"/>
  <c r="BX127" i="15"/>
  <c r="BW127" i="15"/>
  <c r="BT127" i="15"/>
  <c r="BS127" i="15"/>
  <c r="BP127" i="15"/>
  <c r="BO127" i="15"/>
  <c r="BL127" i="15"/>
  <c r="BK127" i="15"/>
  <c r="BH127" i="15"/>
  <c r="BG127" i="15"/>
  <c r="BD127" i="15"/>
  <c r="BC127" i="15"/>
  <c r="AX127" i="15"/>
  <c r="AW127" i="15"/>
  <c r="AT127" i="15"/>
  <c r="AS127" i="15"/>
  <c r="AP127" i="15"/>
  <c r="AO127" i="15"/>
  <c r="AL127" i="15"/>
  <c r="AK127" i="15"/>
  <c r="AH127" i="15"/>
  <c r="AG127" i="15"/>
  <c r="AD127" i="15"/>
  <c r="AC127" i="15"/>
  <c r="Z127" i="15"/>
  <c r="Y127" i="15"/>
  <c r="V127" i="15"/>
  <c r="U127" i="15"/>
  <c r="C127" i="15"/>
  <c r="CM126" i="15"/>
  <c r="K126" i="15" s="1"/>
  <c r="CF126" i="15"/>
  <c r="CE126" i="15"/>
  <c r="CB126" i="15"/>
  <c r="CA126" i="15"/>
  <c r="BX126" i="15"/>
  <c r="BW126" i="15"/>
  <c r="BT126" i="15"/>
  <c r="BS126" i="15"/>
  <c r="BP126" i="15"/>
  <c r="BO126" i="15"/>
  <c r="BL126" i="15"/>
  <c r="BK126" i="15"/>
  <c r="BH126" i="15"/>
  <c r="BG126" i="15"/>
  <c r="BD126" i="15"/>
  <c r="BC126" i="15"/>
  <c r="AX126" i="15"/>
  <c r="AW126" i="15"/>
  <c r="AT126" i="15"/>
  <c r="AS126" i="15"/>
  <c r="AP126" i="15"/>
  <c r="AO126" i="15"/>
  <c r="AL126" i="15"/>
  <c r="AK126" i="15"/>
  <c r="AH126" i="15"/>
  <c r="AG126" i="15"/>
  <c r="AD126" i="15"/>
  <c r="AC126" i="15"/>
  <c r="Z126" i="15"/>
  <c r="Y126" i="15"/>
  <c r="V126" i="15"/>
  <c r="U126" i="15"/>
  <c r="C126" i="15"/>
  <c r="CM125" i="15"/>
  <c r="K125" i="15" s="1"/>
  <c r="CF125" i="15"/>
  <c r="CE125" i="15"/>
  <c r="CB125" i="15"/>
  <c r="CA125" i="15"/>
  <c r="BX125" i="15"/>
  <c r="BW125" i="15"/>
  <c r="BT125" i="15"/>
  <c r="BS125" i="15"/>
  <c r="BP125" i="15"/>
  <c r="BO125" i="15"/>
  <c r="BL125" i="15"/>
  <c r="BK125" i="15"/>
  <c r="BH125" i="15"/>
  <c r="BG125" i="15"/>
  <c r="BD125" i="15"/>
  <c r="BC125" i="15"/>
  <c r="AX125" i="15"/>
  <c r="AW125" i="15"/>
  <c r="AT125" i="15"/>
  <c r="AS125" i="15"/>
  <c r="AP125" i="15"/>
  <c r="AO125" i="15"/>
  <c r="AL125" i="15"/>
  <c r="AK125" i="15"/>
  <c r="AH125" i="15"/>
  <c r="AG125" i="15"/>
  <c r="AD125" i="15"/>
  <c r="AC125" i="15"/>
  <c r="Z125" i="15"/>
  <c r="Y125" i="15"/>
  <c r="V125" i="15"/>
  <c r="U125" i="15"/>
  <c r="C125" i="15"/>
  <c r="CM124" i="15"/>
  <c r="K124" i="15" s="1"/>
  <c r="CF124" i="15"/>
  <c r="CE124" i="15"/>
  <c r="CB124" i="15"/>
  <c r="CA124" i="15"/>
  <c r="BX124" i="15"/>
  <c r="BW124" i="15"/>
  <c r="BT124" i="15"/>
  <c r="BS124" i="15"/>
  <c r="BP124" i="15"/>
  <c r="BO124" i="15"/>
  <c r="BL124" i="15"/>
  <c r="BK124" i="15"/>
  <c r="BH124" i="15"/>
  <c r="BG124" i="15"/>
  <c r="BD124" i="15"/>
  <c r="BC124" i="15"/>
  <c r="AX124" i="15"/>
  <c r="AW124" i="15"/>
  <c r="AT124" i="15"/>
  <c r="AS124" i="15"/>
  <c r="AP124" i="15"/>
  <c r="AO124" i="15"/>
  <c r="AL124" i="15"/>
  <c r="AK124" i="15"/>
  <c r="AH124" i="15"/>
  <c r="AG124" i="15"/>
  <c r="AD124" i="15"/>
  <c r="AC124" i="15"/>
  <c r="Z124" i="15"/>
  <c r="Y124" i="15"/>
  <c r="V124" i="15"/>
  <c r="U124" i="15"/>
  <c r="C124" i="15"/>
  <c r="CM123" i="15"/>
  <c r="K123" i="15" s="1"/>
  <c r="CF123" i="15"/>
  <c r="CE123" i="15"/>
  <c r="CB123" i="15"/>
  <c r="CA123" i="15"/>
  <c r="BX123" i="15"/>
  <c r="BW123" i="15"/>
  <c r="BT123" i="15"/>
  <c r="BS123" i="15"/>
  <c r="BP123" i="15"/>
  <c r="BO123" i="15"/>
  <c r="BL123" i="15"/>
  <c r="BK123" i="15"/>
  <c r="BH123" i="15"/>
  <c r="BG123" i="15"/>
  <c r="BD123" i="15"/>
  <c r="BC123" i="15"/>
  <c r="AX123" i="15"/>
  <c r="AW123" i="15"/>
  <c r="AT123" i="15"/>
  <c r="AS123" i="15"/>
  <c r="AP123" i="15"/>
  <c r="AO123" i="15"/>
  <c r="AL123" i="15"/>
  <c r="AK123" i="15"/>
  <c r="AH123" i="15"/>
  <c r="AG123" i="15"/>
  <c r="AD123" i="15"/>
  <c r="AC123" i="15"/>
  <c r="Z123" i="15"/>
  <c r="Y123" i="15"/>
  <c r="V123" i="15"/>
  <c r="U123" i="15"/>
  <c r="C123" i="15"/>
  <c r="CM122" i="15"/>
  <c r="K122" i="15" s="1"/>
  <c r="CF122" i="15"/>
  <c r="CE122" i="15"/>
  <c r="CB122" i="15"/>
  <c r="CA122" i="15"/>
  <c r="BX122" i="15"/>
  <c r="BW122" i="15"/>
  <c r="BT122" i="15"/>
  <c r="BS122" i="15"/>
  <c r="BP122" i="15"/>
  <c r="BO122" i="15"/>
  <c r="BL122" i="15"/>
  <c r="BK122" i="15"/>
  <c r="BH122" i="15"/>
  <c r="BG122" i="15"/>
  <c r="BD122" i="15"/>
  <c r="BC122" i="15"/>
  <c r="AX122" i="15"/>
  <c r="AW122" i="15"/>
  <c r="AT122" i="15"/>
  <c r="AS122" i="15"/>
  <c r="AP122" i="15"/>
  <c r="AO122" i="15"/>
  <c r="AL122" i="15"/>
  <c r="AK122" i="15"/>
  <c r="AH122" i="15"/>
  <c r="AG122" i="15"/>
  <c r="AD122" i="15"/>
  <c r="AC122" i="15"/>
  <c r="Z122" i="15"/>
  <c r="Y122" i="15"/>
  <c r="V122" i="15"/>
  <c r="U122" i="15"/>
  <c r="C122" i="15"/>
  <c r="CM121" i="15"/>
  <c r="K121" i="15" s="1"/>
  <c r="CF121" i="15"/>
  <c r="CE121" i="15"/>
  <c r="CB121" i="15"/>
  <c r="CA121" i="15"/>
  <c r="BX121" i="15"/>
  <c r="BW121" i="15"/>
  <c r="BT121" i="15"/>
  <c r="BS121" i="15"/>
  <c r="BP121" i="15"/>
  <c r="BO121" i="15"/>
  <c r="BL121" i="15"/>
  <c r="BK121" i="15"/>
  <c r="BH121" i="15"/>
  <c r="BG121" i="15"/>
  <c r="BD121" i="15"/>
  <c r="BC121" i="15"/>
  <c r="AX121" i="15"/>
  <c r="AW121" i="15"/>
  <c r="AT121" i="15"/>
  <c r="AS121" i="15"/>
  <c r="AP121" i="15"/>
  <c r="AO121" i="15"/>
  <c r="AL121" i="15"/>
  <c r="AK121" i="15"/>
  <c r="AH121" i="15"/>
  <c r="AG121" i="15"/>
  <c r="AD121" i="15"/>
  <c r="AC121" i="15"/>
  <c r="Z121" i="15"/>
  <c r="Y121" i="15"/>
  <c r="V121" i="15"/>
  <c r="U121" i="15"/>
  <c r="C121" i="15"/>
  <c r="CM120" i="15"/>
  <c r="K120" i="15" s="1"/>
  <c r="CF120" i="15"/>
  <c r="CE120" i="15"/>
  <c r="CB120" i="15"/>
  <c r="CA120" i="15"/>
  <c r="BX120" i="15"/>
  <c r="BW120" i="15"/>
  <c r="BT120" i="15"/>
  <c r="BS120" i="15"/>
  <c r="BP120" i="15"/>
  <c r="BO120" i="15"/>
  <c r="BL120" i="15"/>
  <c r="BK120" i="15"/>
  <c r="BH120" i="15"/>
  <c r="BG120" i="15"/>
  <c r="BD120" i="15"/>
  <c r="BC120" i="15"/>
  <c r="AX120" i="15"/>
  <c r="AW120" i="15"/>
  <c r="AT120" i="15"/>
  <c r="AS120" i="15"/>
  <c r="AP120" i="15"/>
  <c r="AO120" i="15"/>
  <c r="AL120" i="15"/>
  <c r="AK120" i="15"/>
  <c r="AH120" i="15"/>
  <c r="AG120" i="15"/>
  <c r="AD120" i="15"/>
  <c r="AC120" i="15"/>
  <c r="Z120" i="15"/>
  <c r="Y120" i="15"/>
  <c r="V120" i="15"/>
  <c r="U120" i="15"/>
  <c r="C120" i="15"/>
  <c r="CM119" i="15"/>
  <c r="K119" i="15" s="1"/>
  <c r="CF119" i="15"/>
  <c r="CE119" i="15"/>
  <c r="CB119" i="15"/>
  <c r="CA119" i="15"/>
  <c r="BX119" i="15"/>
  <c r="BW119" i="15"/>
  <c r="BT119" i="15"/>
  <c r="BS119" i="15"/>
  <c r="BP119" i="15"/>
  <c r="BO119" i="15"/>
  <c r="BL119" i="15"/>
  <c r="BK119" i="15"/>
  <c r="BH119" i="15"/>
  <c r="BG119" i="15"/>
  <c r="BD119" i="15"/>
  <c r="BC119" i="15"/>
  <c r="AX119" i="15"/>
  <c r="AW119" i="15"/>
  <c r="AT119" i="15"/>
  <c r="AS119" i="15"/>
  <c r="AP119" i="15"/>
  <c r="AO119" i="15"/>
  <c r="AL119" i="15"/>
  <c r="AK119" i="15"/>
  <c r="AH119" i="15"/>
  <c r="AG119" i="15"/>
  <c r="AD119" i="15"/>
  <c r="AC119" i="15"/>
  <c r="Z119" i="15"/>
  <c r="Y119" i="15"/>
  <c r="V119" i="15"/>
  <c r="U119" i="15"/>
  <c r="M119" i="15"/>
  <c r="C119" i="15"/>
  <c r="CM118" i="15"/>
  <c r="K118" i="15" s="1"/>
  <c r="CF118" i="15"/>
  <c r="CE118" i="15"/>
  <c r="CB118" i="15"/>
  <c r="CA118" i="15"/>
  <c r="BX118" i="15"/>
  <c r="BW118" i="15"/>
  <c r="BT118" i="15"/>
  <c r="BS118" i="15"/>
  <c r="BP118" i="15"/>
  <c r="BO118" i="15"/>
  <c r="BL118" i="15"/>
  <c r="BK118" i="15"/>
  <c r="BH118" i="15"/>
  <c r="BG118" i="15"/>
  <c r="BD118" i="15"/>
  <c r="BC118" i="15"/>
  <c r="AX118" i="15"/>
  <c r="AW118" i="15"/>
  <c r="AT118" i="15"/>
  <c r="AS118" i="15"/>
  <c r="AP118" i="15"/>
  <c r="AO118" i="15"/>
  <c r="AL118" i="15"/>
  <c r="AK118" i="15"/>
  <c r="AH118" i="15"/>
  <c r="AG118" i="15"/>
  <c r="AD118" i="15"/>
  <c r="AC118" i="15"/>
  <c r="Z118" i="15"/>
  <c r="Y118" i="15"/>
  <c r="V118" i="15"/>
  <c r="U118" i="15"/>
  <c r="M118" i="15"/>
  <c r="C118" i="15"/>
  <c r="CM117" i="15"/>
  <c r="K117" i="15" s="1"/>
  <c r="CF117" i="15"/>
  <c r="CE117" i="15"/>
  <c r="CB117" i="15"/>
  <c r="CA117" i="15"/>
  <c r="BX117" i="15"/>
  <c r="BW117" i="15"/>
  <c r="BT117" i="15"/>
  <c r="BS117" i="15"/>
  <c r="BP117" i="15"/>
  <c r="BO117" i="15"/>
  <c r="BL117" i="15"/>
  <c r="BK117" i="15"/>
  <c r="BH117" i="15"/>
  <c r="BG117" i="15"/>
  <c r="BD117" i="15"/>
  <c r="BC117" i="15"/>
  <c r="AX117" i="15"/>
  <c r="AW117" i="15"/>
  <c r="AT117" i="15"/>
  <c r="AS117" i="15"/>
  <c r="AP117" i="15"/>
  <c r="AO117" i="15"/>
  <c r="AL117" i="15"/>
  <c r="AK117" i="15"/>
  <c r="AH117" i="15"/>
  <c r="AG117" i="15"/>
  <c r="AD117" i="15"/>
  <c r="AC117" i="15"/>
  <c r="Z117" i="15"/>
  <c r="Y117" i="15"/>
  <c r="V117" i="15"/>
  <c r="U117" i="15"/>
  <c r="M117" i="15"/>
  <c r="C117" i="15"/>
  <c r="CM116" i="15"/>
  <c r="K116" i="15" s="1"/>
  <c r="CF116" i="15"/>
  <c r="CE116" i="15"/>
  <c r="CB116" i="15"/>
  <c r="CA116" i="15"/>
  <c r="BX116" i="15"/>
  <c r="BW116" i="15"/>
  <c r="BT116" i="15"/>
  <c r="BS116" i="15"/>
  <c r="BP116" i="15"/>
  <c r="BO116" i="15"/>
  <c r="BL116" i="15"/>
  <c r="BK116" i="15"/>
  <c r="BH116" i="15"/>
  <c r="BG116" i="15"/>
  <c r="BD116" i="15"/>
  <c r="BC116" i="15"/>
  <c r="AX116" i="15"/>
  <c r="AW116" i="15"/>
  <c r="AT116" i="15"/>
  <c r="AS116" i="15"/>
  <c r="AP116" i="15"/>
  <c r="AO116" i="15"/>
  <c r="AL116" i="15"/>
  <c r="AK116" i="15"/>
  <c r="AH116" i="15"/>
  <c r="AG116" i="15"/>
  <c r="AD116" i="15"/>
  <c r="AC116" i="15"/>
  <c r="Z116" i="15"/>
  <c r="Y116" i="15"/>
  <c r="V116" i="15"/>
  <c r="U116" i="15"/>
  <c r="M116" i="15"/>
  <c r="C116" i="15"/>
  <c r="CM115" i="15"/>
  <c r="K115" i="15" s="1"/>
  <c r="CF115" i="15"/>
  <c r="CE115" i="15"/>
  <c r="CB115" i="15"/>
  <c r="CA115" i="15"/>
  <c r="BX115" i="15"/>
  <c r="BW115" i="15"/>
  <c r="BT115" i="15"/>
  <c r="BS115" i="15"/>
  <c r="BP115" i="15"/>
  <c r="BO115" i="15"/>
  <c r="BL115" i="15"/>
  <c r="BK115" i="15"/>
  <c r="BH115" i="15"/>
  <c r="BG115" i="15"/>
  <c r="BD115" i="15"/>
  <c r="BC115" i="15"/>
  <c r="AX115" i="15"/>
  <c r="AW115" i="15"/>
  <c r="AT115" i="15"/>
  <c r="AS115" i="15"/>
  <c r="AP115" i="15"/>
  <c r="AO115" i="15"/>
  <c r="AL115" i="15"/>
  <c r="AK115" i="15"/>
  <c r="AH115" i="15"/>
  <c r="AG115" i="15"/>
  <c r="AD115" i="15"/>
  <c r="AC115" i="15"/>
  <c r="Z115" i="15"/>
  <c r="Y115" i="15"/>
  <c r="V115" i="15"/>
  <c r="U115" i="15"/>
  <c r="C115" i="15"/>
  <c r="CM114" i="15"/>
  <c r="K114" i="15" s="1"/>
  <c r="CF114" i="15"/>
  <c r="CE114" i="15"/>
  <c r="CB114" i="15"/>
  <c r="CA114" i="15"/>
  <c r="BX114" i="15"/>
  <c r="BW114" i="15"/>
  <c r="BT114" i="15"/>
  <c r="BS114" i="15"/>
  <c r="BP114" i="15"/>
  <c r="BO114" i="15"/>
  <c r="BL114" i="15"/>
  <c r="BK114" i="15"/>
  <c r="BH114" i="15"/>
  <c r="BG114" i="15"/>
  <c r="BD114" i="15"/>
  <c r="BC114" i="15"/>
  <c r="AX114" i="15"/>
  <c r="AW114" i="15"/>
  <c r="AT114" i="15"/>
  <c r="AS114" i="15"/>
  <c r="AP114" i="15"/>
  <c r="AO114" i="15"/>
  <c r="AL114" i="15"/>
  <c r="AK114" i="15"/>
  <c r="AH114" i="15"/>
  <c r="AG114" i="15"/>
  <c r="AD114" i="15"/>
  <c r="AC114" i="15"/>
  <c r="Z114" i="15"/>
  <c r="Y114" i="15"/>
  <c r="V114" i="15"/>
  <c r="U114" i="15"/>
  <c r="M114" i="15"/>
  <c r="C114" i="15"/>
  <c r="CM113" i="15"/>
  <c r="K113" i="15" s="1"/>
  <c r="CF113" i="15"/>
  <c r="CE113" i="15"/>
  <c r="CB113" i="15"/>
  <c r="CA113" i="15"/>
  <c r="BX113" i="15"/>
  <c r="BW113" i="15"/>
  <c r="BT113" i="15"/>
  <c r="BS113" i="15"/>
  <c r="BP113" i="15"/>
  <c r="BO113" i="15"/>
  <c r="BL113" i="15"/>
  <c r="BK113" i="15"/>
  <c r="BH113" i="15"/>
  <c r="BG113" i="15"/>
  <c r="BD113" i="15"/>
  <c r="BC113" i="15"/>
  <c r="AX113" i="15"/>
  <c r="AW113" i="15"/>
  <c r="AT113" i="15"/>
  <c r="AS113" i="15"/>
  <c r="AP113" i="15"/>
  <c r="AO113" i="15"/>
  <c r="AL113" i="15"/>
  <c r="AK113" i="15"/>
  <c r="AH113" i="15"/>
  <c r="AG113" i="15"/>
  <c r="AD113" i="15"/>
  <c r="AC113" i="15"/>
  <c r="Z113" i="15"/>
  <c r="Y113" i="15"/>
  <c r="V113" i="15"/>
  <c r="U113" i="15"/>
  <c r="M113" i="15"/>
  <c r="C113" i="15"/>
  <c r="CM112" i="15"/>
  <c r="K112" i="15" s="1"/>
  <c r="CF112" i="15"/>
  <c r="CE112" i="15"/>
  <c r="CB112" i="15"/>
  <c r="CA112" i="15"/>
  <c r="BX112" i="15"/>
  <c r="BW112" i="15"/>
  <c r="BT112" i="15"/>
  <c r="BS112" i="15"/>
  <c r="BP112" i="15"/>
  <c r="BO112" i="15"/>
  <c r="BL112" i="15"/>
  <c r="BK112" i="15"/>
  <c r="BH112" i="15"/>
  <c r="BG112" i="15"/>
  <c r="BD112" i="15"/>
  <c r="BC112" i="15"/>
  <c r="AX112" i="15"/>
  <c r="AW112" i="15"/>
  <c r="AT112" i="15"/>
  <c r="AS112" i="15"/>
  <c r="AP112" i="15"/>
  <c r="AO112" i="15"/>
  <c r="AL112" i="15"/>
  <c r="AK112" i="15"/>
  <c r="AH112" i="15"/>
  <c r="AG112" i="15"/>
  <c r="AD112" i="15"/>
  <c r="AC112" i="15"/>
  <c r="Z112" i="15"/>
  <c r="Y112" i="15"/>
  <c r="V112" i="15"/>
  <c r="U112" i="15"/>
  <c r="C112" i="15"/>
  <c r="CM111" i="15"/>
  <c r="K111" i="15" s="1"/>
  <c r="CF111" i="15"/>
  <c r="CE111" i="15"/>
  <c r="CB111" i="15"/>
  <c r="CA111" i="15"/>
  <c r="BX111" i="15"/>
  <c r="BW111" i="15"/>
  <c r="BT111" i="15"/>
  <c r="BS111" i="15"/>
  <c r="BP111" i="15"/>
  <c r="BO111" i="15"/>
  <c r="BL111" i="15"/>
  <c r="BK111" i="15"/>
  <c r="BH111" i="15"/>
  <c r="BG111" i="15"/>
  <c r="BD111" i="15"/>
  <c r="BC111" i="15"/>
  <c r="AX111" i="15"/>
  <c r="AW111" i="15"/>
  <c r="AT111" i="15"/>
  <c r="AS111" i="15"/>
  <c r="AP111" i="15"/>
  <c r="AO111" i="15"/>
  <c r="AL111" i="15"/>
  <c r="AK111" i="15"/>
  <c r="AH111" i="15"/>
  <c r="AG111" i="15"/>
  <c r="AD111" i="15"/>
  <c r="AC111" i="15"/>
  <c r="Z111" i="15"/>
  <c r="Y111" i="15"/>
  <c r="V111" i="15"/>
  <c r="U111" i="15"/>
  <c r="M111" i="15"/>
  <c r="C111" i="15"/>
  <c r="CM110" i="15"/>
  <c r="K110" i="15" s="1"/>
  <c r="CF110" i="15"/>
  <c r="CE110" i="15"/>
  <c r="CB110" i="15"/>
  <c r="CA110" i="15"/>
  <c r="BX110" i="15"/>
  <c r="BW110" i="15"/>
  <c r="BT110" i="15"/>
  <c r="BS110" i="15"/>
  <c r="BP110" i="15"/>
  <c r="BO110" i="15"/>
  <c r="BL110" i="15"/>
  <c r="BK110" i="15"/>
  <c r="BH110" i="15"/>
  <c r="BG110" i="15"/>
  <c r="BD110" i="15"/>
  <c r="BC110" i="15"/>
  <c r="AX110" i="15"/>
  <c r="AW110" i="15"/>
  <c r="AT110" i="15"/>
  <c r="AS110" i="15"/>
  <c r="AP110" i="15"/>
  <c r="AO110" i="15"/>
  <c r="AL110" i="15"/>
  <c r="AK110" i="15"/>
  <c r="AH110" i="15"/>
  <c r="AG110" i="15"/>
  <c r="AD110" i="15"/>
  <c r="AC110" i="15"/>
  <c r="Z110" i="15"/>
  <c r="Y110" i="15"/>
  <c r="V110" i="15"/>
  <c r="U110" i="15"/>
  <c r="M110" i="15"/>
  <c r="C110" i="15"/>
  <c r="CM109" i="15"/>
  <c r="K109" i="15" s="1"/>
  <c r="CF109" i="15"/>
  <c r="CE109" i="15"/>
  <c r="CB109" i="15"/>
  <c r="CA109" i="15"/>
  <c r="BX109" i="15"/>
  <c r="BW109" i="15"/>
  <c r="BT109" i="15"/>
  <c r="BS109" i="15"/>
  <c r="BP109" i="15"/>
  <c r="BO109" i="15"/>
  <c r="BL109" i="15"/>
  <c r="BK109" i="15"/>
  <c r="BH109" i="15"/>
  <c r="BG109" i="15"/>
  <c r="BD109" i="15"/>
  <c r="BC109" i="15"/>
  <c r="AX109" i="15"/>
  <c r="AW109" i="15"/>
  <c r="AT109" i="15"/>
  <c r="AS109" i="15"/>
  <c r="AP109" i="15"/>
  <c r="AO109" i="15"/>
  <c r="AL109" i="15"/>
  <c r="AK109" i="15"/>
  <c r="AH109" i="15"/>
  <c r="AG109" i="15"/>
  <c r="AD109" i="15"/>
  <c r="AC109" i="15"/>
  <c r="Z109" i="15"/>
  <c r="Y109" i="15"/>
  <c r="V109" i="15"/>
  <c r="U109" i="15"/>
  <c r="M109" i="15"/>
  <c r="C109" i="15"/>
  <c r="CM108" i="15"/>
  <c r="K108" i="15" s="1"/>
  <c r="CF108" i="15"/>
  <c r="CE108" i="15"/>
  <c r="CB108" i="15"/>
  <c r="CA108" i="15"/>
  <c r="BX108" i="15"/>
  <c r="BW108" i="15"/>
  <c r="BT108" i="15"/>
  <c r="BS108" i="15"/>
  <c r="BP108" i="15"/>
  <c r="BO108" i="15"/>
  <c r="BL108" i="15"/>
  <c r="BK108" i="15"/>
  <c r="BH108" i="15"/>
  <c r="BG108" i="15"/>
  <c r="BD108" i="15"/>
  <c r="BC108" i="15"/>
  <c r="AX108" i="15"/>
  <c r="AW108" i="15"/>
  <c r="AT108" i="15"/>
  <c r="AS108" i="15"/>
  <c r="AP108" i="15"/>
  <c r="AO108" i="15"/>
  <c r="AL108" i="15"/>
  <c r="AK108" i="15"/>
  <c r="AH108" i="15"/>
  <c r="AG108" i="15"/>
  <c r="AD108" i="15"/>
  <c r="AC108" i="15"/>
  <c r="Z108" i="15"/>
  <c r="Y108" i="15"/>
  <c r="V108" i="15"/>
  <c r="U108" i="15"/>
  <c r="M108" i="15"/>
  <c r="C108" i="15"/>
  <c r="CM107" i="15"/>
  <c r="K107" i="15" s="1"/>
  <c r="CF107" i="15"/>
  <c r="CE107" i="15"/>
  <c r="CB107" i="15"/>
  <c r="CA107" i="15"/>
  <c r="BX107" i="15"/>
  <c r="BW107" i="15"/>
  <c r="BT107" i="15"/>
  <c r="BS107" i="15"/>
  <c r="BP107" i="15"/>
  <c r="BO107" i="15"/>
  <c r="BL107" i="15"/>
  <c r="BK107" i="15"/>
  <c r="BH107" i="15"/>
  <c r="BG107" i="15"/>
  <c r="BD107" i="15"/>
  <c r="BC107" i="15"/>
  <c r="AX107" i="15"/>
  <c r="AW107" i="15"/>
  <c r="AT107" i="15"/>
  <c r="AS107" i="15"/>
  <c r="AP107" i="15"/>
  <c r="AO107" i="15"/>
  <c r="AL107" i="15"/>
  <c r="AK107" i="15"/>
  <c r="AH107" i="15"/>
  <c r="AG107" i="15"/>
  <c r="AD107" i="15"/>
  <c r="AC107" i="15"/>
  <c r="Z107" i="15"/>
  <c r="Y107" i="15"/>
  <c r="V107" i="15"/>
  <c r="U107" i="15"/>
  <c r="M107" i="15"/>
  <c r="C107" i="15"/>
  <c r="CM106" i="15"/>
  <c r="K106" i="15" s="1"/>
  <c r="CF106" i="15"/>
  <c r="CE106" i="15"/>
  <c r="CB106" i="15"/>
  <c r="CA106" i="15"/>
  <c r="BX106" i="15"/>
  <c r="BW106" i="15"/>
  <c r="BT106" i="15"/>
  <c r="BS106" i="15"/>
  <c r="BP106" i="15"/>
  <c r="BO106" i="15"/>
  <c r="BL106" i="15"/>
  <c r="BK106" i="15"/>
  <c r="BH106" i="15"/>
  <c r="BG106" i="15"/>
  <c r="BD106" i="15"/>
  <c r="BC106" i="15"/>
  <c r="AX106" i="15"/>
  <c r="AW106" i="15"/>
  <c r="AT106" i="15"/>
  <c r="AS106" i="15"/>
  <c r="AP106" i="15"/>
  <c r="AO106" i="15"/>
  <c r="AL106" i="15"/>
  <c r="AK106" i="15"/>
  <c r="AH106" i="15"/>
  <c r="AG106" i="15"/>
  <c r="AD106" i="15"/>
  <c r="AC106" i="15"/>
  <c r="Z106" i="15"/>
  <c r="Y106" i="15"/>
  <c r="V106" i="15"/>
  <c r="U106" i="15"/>
  <c r="M106" i="15"/>
  <c r="C106" i="15"/>
  <c r="CM105" i="15"/>
  <c r="K105" i="15" s="1"/>
  <c r="CF105" i="15"/>
  <c r="CE105" i="15"/>
  <c r="CB105" i="15"/>
  <c r="CA105" i="15"/>
  <c r="BX105" i="15"/>
  <c r="BW105" i="15"/>
  <c r="BT105" i="15"/>
  <c r="BS105" i="15"/>
  <c r="BP105" i="15"/>
  <c r="BO105" i="15"/>
  <c r="BL105" i="15"/>
  <c r="BK105" i="15"/>
  <c r="BH105" i="15"/>
  <c r="BG105" i="15"/>
  <c r="BD105" i="15"/>
  <c r="BC105" i="15"/>
  <c r="AX105" i="15"/>
  <c r="AW105" i="15"/>
  <c r="AT105" i="15"/>
  <c r="AS105" i="15"/>
  <c r="AP105" i="15"/>
  <c r="AO105" i="15"/>
  <c r="AL105" i="15"/>
  <c r="AK105" i="15"/>
  <c r="AH105" i="15"/>
  <c r="AG105" i="15"/>
  <c r="AD105" i="15"/>
  <c r="AC105" i="15"/>
  <c r="Z105" i="15"/>
  <c r="Y105" i="15"/>
  <c r="V105" i="15"/>
  <c r="U105" i="15"/>
  <c r="M105" i="15"/>
  <c r="C105" i="15"/>
  <c r="CM104" i="15"/>
  <c r="K104" i="15" s="1"/>
  <c r="CF104" i="15"/>
  <c r="CE104" i="15"/>
  <c r="CB104" i="15"/>
  <c r="CA104" i="15"/>
  <c r="BX104" i="15"/>
  <c r="BW104" i="15"/>
  <c r="BT104" i="15"/>
  <c r="BS104" i="15"/>
  <c r="BP104" i="15"/>
  <c r="BO104" i="15"/>
  <c r="BL104" i="15"/>
  <c r="BK104" i="15"/>
  <c r="BH104" i="15"/>
  <c r="BG104" i="15"/>
  <c r="BD104" i="15"/>
  <c r="BC104" i="15"/>
  <c r="AX104" i="15"/>
  <c r="AW104" i="15"/>
  <c r="AT104" i="15"/>
  <c r="AS104" i="15"/>
  <c r="AP104" i="15"/>
  <c r="AO104" i="15"/>
  <c r="AL104" i="15"/>
  <c r="AK104" i="15"/>
  <c r="AH104" i="15"/>
  <c r="AG104" i="15"/>
  <c r="AD104" i="15"/>
  <c r="AC104" i="15"/>
  <c r="Z104" i="15"/>
  <c r="Y104" i="15"/>
  <c r="V104" i="15"/>
  <c r="U104" i="15"/>
  <c r="C104" i="15"/>
  <c r="CM103" i="15"/>
  <c r="K103" i="15" s="1"/>
  <c r="CF103" i="15"/>
  <c r="CE103" i="15"/>
  <c r="CB103" i="15"/>
  <c r="CA103" i="15"/>
  <c r="BX103" i="15"/>
  <c r="BW103" i="15"/>
  <c r="BT103" i="15"/>
  <c r="BS103" i="15"/>
  <c r="BP103" i="15"/>
  <c r="BO103" i="15"/>
  <c r="BL103" i="15"/>
  <c r="BK103" i="15"/>
  <c r="BH103" i="15"/>
  <c r="BG103" i="15"/>
  <c r="BD103" i="15"/>
  <c r="BC103" i="15"/>
  <c r="AX103" i="15"/>
  <c r="AW103" i="15"/>
  <c r="AT103" i="15"/>
  <c r="AS103" i="15"/>
  <c r="AP103" i="15"/>
  <c r="AO103" i="15"/>
  <c r="AL103" i="15"/>
  <c r="AK103" i="15"/>
  <c r="AH103" i="15"/>
  <c r="AG103" i="15"/>
  <c r="AD103" i="15"/>
  <c r="AC103" i="15"/>
  <c r="Z103" i="15"/>
  <c r="Y103" i="15"/>
  <c r="V103" i="15"/>
  <c r="U103" i="15"/>
  <c r="C103" i="15"/>
  <c r="CM102" i="15"/>
  <c r="K102" i="15" s="1"/>
  <c r="CF102" i="15"/>
  <c r="CE102" i="15"/>
  <c r="CB102" i="15"/>
  <c r="CA102" i="15"/>
  <c r="BX102" i="15"/>
  <c r="BW102" i="15"/>
  <c r="BT102" i="15"/>
  <c r="BS102" i="15"/>
  <c r="BP102" i="15"/>
  <c r="BO102" i="15"/>
  <c r="BL102" i="15"/>
  <c r="BK102" i="15"/>
  <c r="BH102" i="15"/>
  <c r="BG102" i="15"/>
  <c r="BD102" i="15"/>
  <c r="BC102" i="15"/>
  <c r="AX102" i="15"/>
  <c r="AW102" i="15"/>
  <c r="AT102" i="15"/>
  <c r="AS102" i="15"/>
  <c r="AP102" i="15"/>
  <c r="AO102" i="15"/>
  <c r="AL102" i="15"/>
  <c r="AK102" i="15"/>
  <c r="AH102" i="15"/>
  <c r="AG102" i="15"/>
  <c r="AD102" i="15"/>
  <c r="AC102" i="15"/>
  <c r="Z102" i="15"/>
  <c r="Y102" i="15"/>
  <c r="V102" i="15"/>
  <c r="U102" i="15"/>
  <c r="C102" i="15"/>
  <c r="CM101" i="15"/>
  <c r="K101" i="15" s="1"/>
  <c r="CF101" i="15"/>
  <c r="CE101" i="15"/>
  <c r="CB101" i="15"/>
  <c r="CA101" i="15"/>
  <c r="BX101" i="15"/>
  <c r="BW101" i="15"/>
  <c r="BT101" i="15"/>
  <c r="BS101" i="15"/>
  <c r="BP101" i="15"/>
  <c r="BO101" i="15"/>
  <c r="BL101" i="15"/>
  <c r="BK101" i="15"/>
  <c r="BH101" i="15"/>
  <c r="BG101" i="15"/>
  <c r="BD101" i="15"/>
  <c r="BC101" i="15"/>
  <c r="AX101" i="15"/>
  <c r="AW101" i="15"/>
  <c r="AT101" i="15"/>
  <c r="AS101" i="15"/>
  <c r="AP101" i="15"/>
  <c r="AO101" i="15"/>
  <c r="AL101" i="15"/>
  <c r="AK101" i="15"/>
  <c r="AH101" i="15"/>
  <c r="AG101" i="15"/>
  <c r="AD101" i="15"/>
  <c r="AC101" i="15"/>
  <c r="Z101" i="15"/>
  <c r="Y101" i="15"/>
  <c r="V101" i="15"/>
  <c r="U101" i="15"/>
  <c r="C101" i="15"/>
  <c r="CM100" i="15"/>
  <c r="K100" i="15" s="1"/>
  <c r="CF100" i="15"/>
  <c r="CE100" i="15"/>
  <c r="CB100" i="15"/>
  <c r="CA100" i="15"/>
  <c r="BX100" i="15"/>
  <c r="BW100" i="15"/>
  <c r="BT100" i="15"/>
  <c r="BS100" i="15"/>
  <c r="BP100" i="15"/>
  <c r="BO100" i="15"/>
  <c r="BL100" i="15"/>
  <c r="BK100" i="15"/>
  <c r="BH100" i="15"/>
  <c r="BG100" i="15"/>
  <c r="BD100" i="15"/>
  <c r="BC100" i="15"/>
  <c r="AX100" i="15"/>
  <c r="AW100" i="15"/>
  <c r="AT100" i="15"/>
  <c r="AS100" i="15"/>
  <c r="AP100" i="15"/>
  <c r="AO100" i="15"/>
  <c r="AL100" i="15"/>
  <c r="AK100" i="15"/>
  <c r="AH100" i="15"/>
  <c r="AG100" i="15"/>
  <c r="AD100" i="15"/>
  <c r="AC100" i="15"/>
  <c r="Z100" i="15"/>
  <c r="Y100" i="15"/>
  <c r="V100" i="15"/>
  <c r="U100" i="15"/>
  <c r="M100" i="15"/>
  <c r="C100" i="15"/>
  <c r="CM99" i="15"/>
  <c r="K99" i="15" s="1"/>
  <c r="CF99" i="15"/>
  <c r="CE99" i="15"/>
  <c r="CB99" i="15"/>
  <c r="CA99" i="15"/>
  <c r="BX99" i="15"/>
  <c r="BW99" i="15"/>
  <c r="BT99" i="15"/>
  <c r="BS99" i="15"/>
  <c r="BP99" i="15"/>
  <c r="BO99" i="15"/>
  <c r="BL99" i="15"/>
  <c r="BK99" i="15"/>
  <c r="BH99" i="15"/>
  <c r="BG99" i="15"/>
  <c r="BD99" i="15"/>
  <c r="BC99" i="15"/>
  <c r="AX99" i="15"/>
  <c r="AW99" i="15"/>
  <c r="AT99" i="15"/>
  <c r="AS99" i="15"/>
  <c r="AP99" i="15"/>
  <c r="AO99" i="15"/>
  <c r="AL99" i="15"/>
  <c r="AK99" i="15"/>
  <c r="AH99" i="15"/>
  <c r="AG99" i="15"/>
  <c r="AD99" i="15"/>
  <c r="AC99" i="15"/>
  <c r="Z99" i="15"/>
  <c r="Y99" i="15"/>
  <c r="V99" i="15"/>
  <c r="U99" i="15"/>
  <c r="M99" i="15"/>
  <c r="C99" i="15"/>
  <c r="CM98" i="15"/>
  <c r="K98" i="15" s="1"/>
  <c r="CF98" i="15"/>
  <c r="CE98" i="15"/>
  <c r="CB98" i="15"/>
  <c r="CA98" i="15"/>
  <c r="BX98" i="15"/>
  <c r="BW98" i="15"/>
  <c r="BT98" i="15"/>
  <c r="BS98" i="15"/>
  <c r="BP98" i="15"/>
  <c r="BO98" i="15"/>
  <c r="BL98" i="15"/>
  <c r="BK98" i="15"/>
  <c r="BH98" i="15"/>
  <c r="BG98" i="15"/>
  <c r="BD98" i="15"/>
  <c r="BC98" i="15"/>
  <c r="AX98" i="15"/>
  <c r="AW98" i="15"/>
  <c r="AT98" i="15"/>
  <c r="AS98" i="15"/>
  <c r="AP98" i="15"/>
  <c r="AO98" i="15"/>
  <c r="AL98" i="15"/>
  <c r="AK98" i="15"/>
  <c r="AH98" i="15"/>
  <c r="AG98" i="15"/>
  <c r="AD98" i="15"/>
  <c r="AC98" i="15"/>
  <c r="Z98" i="15"/>
  <c r="Y98" i="15"/>
  <c r="V98" i="15"/>
  <c r="U98" i="15"/>
  <c r="C98" i="15"/>
  <c r="CM97" i="15"/>
  <c r="K97" i="15" s="1"/>
  <c r="CF97" i="15"/>
  <c r="CE97" i="15"/>
  <c r="CB97" i="15"/>
  <c r="CA97" i="15"/>
  <c r="BX97" i="15"/>
  <c r="BW97" i="15"/>
  <c r="BT97" i="15"/>
  <c r="BS97" i="15"/>
  <c r="BP97" i="15"/>
  <c r="BO97" i="15"/>
  <c r="BL97" i="15"/>
  <c r="BK97" i="15"/>
  <c r="BH97" i="15"/>
  <c r="BG97" i="15"/>
  <c r="BD97" i="15"/>
  <c r="BC97" i="15"/>
  <c r="AX97" i="15"/>
  <c r="AW97" i="15"/>
  <c r="AT97" i="15"/>
  <c r="AS97" i="15"/>
  <c r="AP97" i="15"/>
  <c r="AO97" i="15"/>
  <c r="AL97" i="15"/>
  <c r="AK97" i="15"/>
  <c r="AH97" i="15"/>
  <c r="AG97" i="15"/>
  <c r="AD97" i="15"/>
  <c r="AC97" i="15"/>
  <c r="Z97" i="15"/>
  <c r="Y97" i="15"/>
  <c r="V97" i="15"/>
  <c r="U97" i="15"/>
  <c r="C97" i="15"/>
  <c r="CM96" i="15"/>
  <c r="K96" i="15" s="1"/>
  <c r="CF96" i="15"/>
  <c r="CE96" i="15"/>
  <c r="CB96" i="15"/>
  <c r="CA96" i="15"/>
  <c r="BX96" i="15"/>
  <c r="BW96" i="15"/>
  <c r="BT96" i="15"/>
  <c r="BS96" i="15"/>
  <c r="BP96" i="15"/>
  <c r="BO96" i="15"/>
  <c r="BL96" i="15"/>
  <c r="BK96" i="15"/>
  <c r="BH96" i="15"/>
  <c r="BG96" i="15"/>
  <c r="BD96" i="15"/>
  <c r="BC96" i="15"/>
  <c r="AX96" i="15"/>
  <c r="AW96" i="15"/>
  <c r="AT96" i="15"/>
  <c r="AS96" i="15"/>
  <c r="AP96" i="15"/>
  <c r="AO96" i="15"/>
  <c r="AL96" i="15"/>
  <c r="AK96" i="15"/>
  <c r="AH96" i="15"/>
  <c r="AG96" i="15"/>
  <c r="AD96" i="15"/>
  <c r="AC96" i="15"/>
  <c r="Z96" i="15"/>
  <c r="Y96" i="15"/>
  <c r="V96" i="15"/>
  <c r="U96" i="15"/>
  <c r="C96" i="15"/>
  <c r="CM95" i="15"/>
  <c r="K95" i="15" s="1"/>
  <c r="CF95" i="15"/>
  <c r="CE95" i="15"/>
  <c r="CB95" i="15"/>
  <c r="CA95" i="15"/>
  <c r="BX95" i="15"/>
  <c r="BW95" i="15"/>
  <c r="BT95" i="15"/>
  <c r="BS95" i="15"/>
  <c r="BP95" i="15"/>
  <c r="BO95" i="15"/>
  <c r="BL95" i="15"/>
  <c r="BK95" i="15"/>
  <c r="BH95" i="15"/>
  <c r="BG95" i="15"/>
  <c r="BD95" i="15"/>
  <c r="BC95" i="15"/>
  <c r="AX95" i="15"/>
  <c r="AW95" i="15"/>
  <c r="AT95" i="15"/>
  <c r="AS95" i="15"/>
  <c r="AP95" i="15"/>
  <c r="AO95" i="15"/>
  <c r="AL95" i="15"/>
  <c r="AK95" i="15"/>
  <c r="AH95" i="15"/>
  <c r="AG95" i="15"/>
  <c r="AD95" i="15"/>
  <c r="AC95" i="15"/>
  <c r="Z95" i="15"/>
  <c r="Y95" i="15"/>
  <c r="V95" i="15"/>
  <c r="U95" i="15"/>
  <c r="C95" i="15"/>
  <c r="CM94" i="15"/>
  <c r="K94" i="15" s="1"/>
  <c r="CF94" i="15"/>
  <c r="CE94" i="15"/>
  <c r="CB94" i="15"/>
  <c r="CA94" i="15"/>
  <c r="BX94" i="15"/>
  <c r="BW94" i="15"/>
  <c r="BT94" i="15"/>
  <c r="BS94" i="15"/>
  <c r="BP94" i="15"/>
  <c r="BO94" i="15"/>
  <c r="BL94" i="15"/>
  <c r="BK94" i="15"/>
  <c r="BH94" i="15"/>
  <c r="BG94" i="15"/>
  <c r="BD94" i="15"/>
  <c r="BC94" i="15"/>
  <c r="AX94" i="15"/>
  <c r="AW94" i="15"/>
  <c r="AT94" i="15"/>
  <c r="AS94" i="15"/>
  <c r="AP94" i="15"/>
  <c r="AO94" i="15"/>
  <c r="AL94" i="15"/>
  <c r="AK94" i="15"/>
  <c r="AH94" i="15"/>
  <c r="AG94" i="15"/>
  <c r="AD94" i="15"/>
  <c r="AC94" i="15"/>
  <c r="Z94" i="15"/>
  <c r="Y94" i="15"/>
  <c r="V94" i="15"/>
  <c r="U94" i="15"/>
  <c r="C94" i="15"/>
  <c r="CM93" i="15"/>
  <c r="K93" i="15" s="1"/>
  <c r="CF93" i="15"/>
  <c r="CE93" i="15"/>
  <c r="CB93" i="15"/>
  <c r="CA93" i="15"/>
  <c r="BX93" i="15"/>
  <c r="BW93" i="15"/>
  <c r="BT93" i="15"/>
  <c r="BS93" i="15"/>
  <c r="BP93" i="15"/>
  <c r="BO93" i="15"/>
  <c r="BL93" i="15"/>
  <c r="BK93" i="15"/>
  <c r="BH93" i="15"/>
  <c r="BG93" i="15"/>
  <c r="BD93" i="15"/>
  <c r="BC93" i="15"/>
  <c r="AX93" i="15"/>
  <c r="AW93" i="15"/>
  <c r="AT93" i="15"/>
  <c r="AS93" i="15"/>
  <c r="AP93" i="15"/>
  <c r="AO93" i="15"/>
  <c r="AL93" i="15"/>
  <c r="AK93" i="15"/>
  <c r="AH93" i="15"/>
  <c r="AG93" i="15"/>
  <c r="AD93" i="15"/>
  <c r="AC93" i="15"/>
  <c r="Z93" i="15"/>
  <c r="Y93" i="15"/>
  <c r="V93" i="15"/>
  <c r="U93" i="15"/>
  <c r="C93" i="15"/>
  <c r="CM92" i="15"/>
  <c r="K92" i="15" s="1"/>
  <c r="CF92" i="15"/>
  <c r="CE92" i="15"/>
  <c r="CB92" i="15"/>
  <c r="CA92" i="15"/>
  <c r="BX92" i="15"/>
  <c r="BW92" i="15"/>
  <c r="BT92" i="15"/>
  <c r="BS92" i="15"/>
  <c r="BP92" i="15"/>
  <c r="BO92" i="15"/>
  <c r="BL92" i="15"/>
  <c r="BK92" i="15"/>
  <c r="BH92" i="15"/>
  <c r="BG92" i="15"/>
  <c r="BD92" i="15"/>
  <c r="BC92" i="15"/>
  <c r="AX92" i="15"/>
  <c r="AW92" i="15"/>
  <c r="AT92" i="15"/>
  <c r="AS92" i="15"/>
  <c r="AP92" i="15"/>
  <c r="AO92" i="15"/>
  <c r="AL92" i="15"/>
  <c r="AK92" i="15"/>
  <c r="AH92" i="15"/>
  <c r="AG92" i="15"/>
  <c r="AD92" i="15"/>
  <c r="AC92" i="15"/>
  <c r="Z92" i="15"/>
  <c r="Y92" i="15"/>
  <c r="V92" i="15"/>
  <c r="U92" i="15"/>
  <c r="C92" i="15"/>
  <c r="CM91" i="15"/>
  <c r="K91" i="15" s="1"/>
  <c r="CF91" i="15"/>
  <c r="CE91" i="15"/>
  <c r="CB91" i="15"/>
  <c r="CA91" i="15"/>
  <c r="BX91" i="15"/>
  <c r="BW91" i="15"/>
  <c r="BT91" i="15"/>
  <c r="BS91" i="15"/>
  <c r="BP91" i="15"/>
  <c r="BO91" i="15"/>
  <c r="BL91" i="15"/>
  <c r="BK91" i="15"/>
  <c r="BH91" i="15"/>
  <c r="BG91" i="15"/>
  <c r="BD91" i="15"/>
  <c r="BC91" i="15"/>
  <c r="AX91" i="15"/>
  <c r="AW91" i="15"/>
  <c r="AT91" i="15"/>
  <c r="AS91" i="15"/>
  <c r="AP91" i="15"/>
  <c r="AO91" i="15"/>
  <c r="AL91" i="15"/>
  <c r="AK91" i="15"/>
  <c r="AH91" i="15"/>
  <c r="AG91" i="15"/>
  <c r="AD91" i="15"/>
  <c r="AC91" i="15"/>
  <c r="Z91" i="15"/>
  <c r="Y91" i="15"/>
  <c r="V91" i="15"/>
  <c r="U91" i="15"/>
  <c r="C91" i="15"/>
  <c r="CM90" i="15"/>
  <c r="K90" i="15" s="1"/>
  <c r="CF90" i="15"/>
  <c r="CE90" i="15"/>
  <c r="CB90" i="15"/>
  <c r="CA90" i="15"/>
  <c r="BX90" i="15"/>
  <c r="BW90" i="15"/>
  <c r="BT90" i="15"/>
  <c r="BS90" i="15"/>
  <c r="BP90" i="15"/>
  <c r="BO90" i="15"/>
  <c r="BL90" i="15"/>
  <c r="BK90" i="15"/>
  <c r="BH90" i="15"/>
  <c r="BG90" i="15"/>
  <c r="BD90" i="15"/>
  <c r="BC90" i="15"/>
  <c r="AX90" i="15"/>
  <c r="AW90" i="15"/>
  <c r="AT90" i="15"/>
  <c r="AS90" i="15"/>
  <c r="AP90" i="15"/>
  <c r="AO90" i="15"/>
  <c r="AL90" i="15"/>
  <c r="AK90" i="15"/>
  <c r="AH90" i="15"/>
  <c r="AG90" i="15"/>
  <c r="AD90" i="15"/>
  <c r="AC90" i="15"/>
  <c r="Z90" i="15"/>
  <c r="Y90" i="15"/>
  <c r="V90" i="15"/>
  <c r="U90" i="15"/>
  <c r="C90" i="15"/>
  <c r="CM89" i="15"/>
  <c r="K89" i="15" s="1"/>
  <c r="CF89" i="15"/>
  <c r="CE89" i="15"/>
  <c r="CB89" i="15"/>
  <c r="CA89" i="15"/>
  <c r="BX89" i="15"/>
  <c r="BW89" i="15"/>
  <c r="BT89" i="15"/>
  <c r="BS89" i="15"/>
  <c r="BP89" i="15"/>
  <c r="BO89" i="15"/>
  <c r="BL89" i="15"/>
  <c r="BK89" i="15"/>
  <c r="BH89" i="15"/>
  <c r="BG89" i="15"/>
  <c r="BD89" i="15"/>
  <c r="BC89" i="15"/>
  <c r="AX89" i="15"/>
  <c r="AW89" i="15"/>
  <c r="AT89" i="15"/>
  <c r="AS89" i="15"/>
  <c r="AP89" i="15"/>
  <c r="AO89" i="15"/>
  <c r="AL89" i="15"/>
  <c r="AK89" i="15"/>
  <c r="AH89" i="15"/>
  <c r="AG89" i="15"/>
  <c r="AD89" i="15"/>
  <c r="AC89" i="15"/>
  <c r="Z89" i="15"/>
  <c r="Y89" i="15"/>
  <c r="V89" i="15"/>
  <c r="U89" i="15"/>
  <c r="C89" i="15"/>
  <c r="CM88" i="15"/>
  <c r="K88" i="15" s="1"/>
  <c r="CF88" i="15"/>
  <c r="CE88" i="15"/>
  <c r="CB88" i="15"/>
  <c r="CA88" i="15"/>
  <c r="BX88" i="15"/>
  <c r="BW88" i="15"/>
  <c r="BT88" i="15"/>
  <c r="BS88" i="15"/>
  <c r="BP88" i="15"/>
  <c r="BO88" i="15"/>
  <c r="BL88" i="15"/>
  <c r="BK88" i="15"/>
  <c r="BH88" i="15"/>
  <c r="BG88" i="15"/>
  <c r="BD88" i="15"/>
  <c r="BC88" i="15"/>
  <c r="AX88" i="15"/>
  <c r="AW88" i="15"/>
  <c r="AT88" i="15"/>
  <c r="AS88" i="15"/>
  <c r="AP88" i="15"/>
  <c r="AO88" i="15"/>
  <c r="AL88" i="15"/>
  <c r="AK88" i="15"/>
  <c r="AH88" i="15"/>
  <c r="AG88" i="15"/>
  <c r="AD88" i="15"/>
  <c r="AC88" i="15"/>
  <c r="Z88" i="15"/>
  <c r="Y88" i="15"/>
  <c r="V88" i="15"/>
  <c r="U88" i="15"/>
  <c r="C88" i="15"/>
  <c r="CM87" i="15"/>
  <c r="K87" i="15" s="1"/>
  <c r="CF87" i="15"/>
  <c r="CE87" i="15"/>
  <c r="CB87" i="15"/>
  <c r="CA87" i="15"/>
  <c r="BX87" i="15"/>
  <c r="BW87" i="15"/>
  <c r="BT87" i="15"/>
  <c r="BS87" i="15"/>
  <c r="BP87" i="15"/>
  <c r="BO87" i="15"/>
  <c r="BL87" i="15"/>
  <c r="BK87" i="15"/>
  <c r="BH87" i="15"/>
  <c r="BG87" i="15"/>
  <c r="BD87" i="15"/>
  <c r="BC87" i="15"/>
  <c r="AX87" i="15"/>
  <c r="AW87" i="15"/>
  <c r="AT87" i="15"/>
  <c r="AS87" i="15"/>
  <c r="AP87" i="15"/>
  <c r="AO87" i="15"/>
  <c r="AL87" i="15"/>
  <c r="AK87" i="15"/>
  <c r="AH87" i="15"/>
  <c r="AG87" i="15"/>
  <c r="AD87" i="15"/>
  <c r="AC87" i="15"/>
  <c r="Z87" i="15"/>
  <c r="Y87" i="15"/>
  <c r="V87" i="15"/>
  <c r="U87" i="15"/>
  <c r="M87" i="15"/>
  <c r="C87" i="15"/>
  <c r="CM86" i="15"/>
  <c r="K86" i="15" s="1"/>
  <c r="CF86" i="15"/>
  <c r="CE86" i="15"/>
  <c r="CB86" i="15"/>
  <c r="CA86" i="15"/>
  <c r="BX86" i="15"/>
  <c r="BW86" i="15"/>
  <c r="BT86" i="15"/>
  <c r="BS86" i="15"/>
  <c r="BP86" i="15"/>
  <c r="BO86" i="15"/>
  <c r="BL86" i="15"/>
  <c r="BK86" i="15"/>
  <c r="BH86" i="15"/>
  <c r="BG86" i="15"/>
  <c r="BD86" i="15"/>
  <c r="BC86" i="15"/>
  <c r="AX86" i="15"/>
  <c r="AW86" i="15"/>
  <c r="AT86" i="15"/>
  <c r="AS86" i="15"/>
  <c r="AP86" i="15"/>
  <c r="AO86" i="15"/>
  <c r="AL86" i="15"/>
  <c r="AK86" i="15"/>
  <c r="AH86" i="15"/>
  <c r="AG86" i="15"/>
  <c r="AD86" i="15"/>
  <c r="AC86" i="15"/>
  <c r="Z86" i="15"/>
  <c r="Y86" i="15"/>
  <c r="V86" i="15"/>
  <c r="U86" i="15"/>
  <c r="M86" i="15"/>
  <c r="C86" i="15"/>
  <c r="CM85" i="15"/>
  <c r="K85" i="15" s="1"/>
  <c r="CF85" i="15"/>
  <c r="CE85" i="15"/>
  <c r="CB85" i="15"/>
  <c r="CA85" i="15"/>
  <c r="BX85" i="15"/>
  <c r="BW85" i="15"/>
  <c r="BT85" i="15"/>
  <c r="BS85" i="15"/>
  <c r="BP85" i="15"/>
  <c r="BO85" i="15"/>
  <c r="BL85" i="15"/>
  <c r="BK85" i="15"/>
  <c r="BH85" i="15"/>
  <c r="BG85" i="15"/>
  <c r="BD85" i="15"/>
  <c r="BC85" i="15"/>
  <c r="AX85" i="15"/>
  <c r="AW85" i="15"/>
  <c r="AT85" i="15"/>
  <c r="AS85" i="15"/>
  <c r="AP85" i="15"/>
  <c r="AO85" i="15"/>
  <c r="AL85" i="15"/>
  <c r="AK85" i="15"/>
  <c r="AH85" i="15"/>
  <c r="AG85" i="15"/>
  <c r="AD85" i="15"/>
  <c r="AC85" i="15"/>
  <c r="Z85" i="15"/>
  <c r="Y85" i="15"/>
  <c r="V85" i="15"/>
  <c r="U85" i="15"/>
  <c r="M85" i="15"/>
  <c r="C85" i="15"/>
  <c r="CM84" i="15"/>
  <c r="K84" i="15" s="1"/>
  <c r="CF84" i="15"/>
  <c r="CE84" i="15"/>
  <c r="CB84" i="15"/>
  <c r="CA84" i="15"/>
  <c r="BX84" i="15"/>
  <c r="BW84" i="15"/>
  <c r="BT84" i="15"/>
  <c r="BS84" i="15"/>
  <c r="BP84" i="15"/>
  <c r="BO84" i="15"/>
  <c r="BL84" i="15"/>
  <c r="BK84" i="15"/>
  <c r="BH84" i="15"/>
  <c r="BG84" i="15"/>
  <c r="BD84" i="15"/>
  <c r="BC84" i="15"/>
  <c r="AX84" i="15"/>
  <c r="AW84" i="15"/>
  <c r="AT84" i="15"/>
  <c r="AS84" i="15"/>
  <c r="AP84" i="15"/>
  <c r="AO84" i="15"/>
  <c r="AL84" i="15"/>
  <c r="AK84" i="15"/>
  <c r="AH84" i="15"/>
  <c r="AG84" i="15"/>
  <c r="AD84" i="15"/>
  <c r="AC84" i="15"/>
  <c r="Z84" i="15"/>
  <c r="Y84" i="15"/>
  <c r="V84" i="15"/>
  <c r="U84" i="15"/>
  <c r="M84" i="15"/>
  <c r="C84" i="15"/>
  <c r="CF83" i="15"/>
  <c r="CE83" i="15"/>
  <c r="CB83" i="15"/>
  <c r="CA83" i="15"/>
  <c r="BX83" i="15"/>
  <c r="BW83" i="15"/>
  <c r="BT83" i="15"/>
  <c r="BS83" i="15"/>
  <c r="BP83" i="15"/>
  <c r="BO83" i="15"/>
  <c r="BL83" i="15"/>
  <c r="BK83" i="15"/>
  <c r="BH83" i="15"/>
  <c r="BG83" i="15"/>
  <c r="BD83" i="15"/>
  <c r="BC83" i="15"/>
  <c r="AX83" i="15"/>
  <c r="AW83" i="15"/>
  <c r="AT83" i="15"/>
  <c r="AS83" i="15"/>
  <c r="AP83" i="15"/>
  <c r="AO83" i="15"/>
  <c r="AL83" i="15"/>
  <c r="AK83" i="15"/>
  <c r="AH83" i="15"/>
  <c r="AG83" i="15"/>
  <c r="AD83" i="15"/>
  <c r="AC83" i="15"/>
  <c r="Z83" i="15"/>
  <c r="Y83" i="15"/>
  <c r="V83" i="15"/>
  <c r="U83" i="15"/>
  <c r="M83" i="15"/>
  <c r="K83" i="15"/>
  <c r="C83" i="15"/>
  <c r="CM82" i="15"/>
  <c r="K82" i="15" s="1"/>
  <c r="CF82" i="15"/>
  <c r="CE82" i="15"/>
  <c r="CB82" i="15"/>
  <c r="CA82" i="15"/>
  <c r="BX82" i="15"/>
  <c r="BW82" i="15"/>
  <c r="BT82" i="15"/>
  <c r="BS82" i="15"/>
  <c r="BP82" i="15"/>
  <c r="BO82" i="15"/>
  <c r="BL82" i="15"/>
  <c r="BK82" i="15"/>
  <c r="BH82" i="15"/>
  <c r="BG82" i="15"/>
  <c r="BD82" i="15"/>
  <c r="BC82" i="15"/>
  <c r="AX82" i="15"/>
  <c r="AW82" i="15"/>
  <c r="AT82" i="15"/>
  <c r="AS82" i="15"/>
  <c r="AP82" i="15"/>
  <c r="AO82" i="15"/>
  <c r="AL82" i="15"/>
  <c r="AK82" i="15"/>
  <c r="AH82" i="15"/>
  <c r="AG82" i="15"/>
  <c r="AD82" i="15"/>
  <c r="AC82" i="15"/>
  <c r="Z82" i="15"/>
  <c r="Y82" i="15"/>
  <c r="V82" i="15"/>
  <c r="U82" i="15"/>
  <c r="C82" i="15"/>
  <c r="CM81" i="15"/>
  <c r="K81" i="15" s="1"/>
  <c r="CF81" i="15"/>
  <c r="CE81" i="15"/>
  <c r="CB81" i="15"/>
  <c r="CA81" i="15"/>
  <c r="BX81" i="15"/>
  <c r="BW81" i="15"/>
  <c r="BT81" i="15"/>
  <c r="BS81" i="15"/>
  <c r="BP81" i="15"/>
  <c r="BO81" i="15"/>
  <c r="BL81" i="15"/>
  <c r="BK81" i="15"/>
  <c r="BH81" i="15"/>
  <c r="BG81" i="15"/>
  <c r="BD81" i="15"/>
  <c r="BC81" i="15"/>
  <c r="AX81" i="15"/>
  <c r="AW81" i="15"/>
  <c r="AT81" i="15"/>
  <c r="AS81" i="15"/>
  <c r="AP81" i="15"/>
  <c r="AO81" i="15"/>
  <c r="AL81" i="15"/>
  <c r="AK81" i="15"/>
  <c r="AH81" i="15"/>
  <c r="AG81" i="15"/>
  <c r="AD81" i="15"/>
  <c r="AC81" i="15"/>
  <c r="Z81" i="15"/>
  <c r="Y81" i="15"/>
  <c r="V81" i="15"/>
  <c r="U81" i="15"/>
  <c r="M81" i="15"/>
  <c r="C81" i="15"/>
  <c r="CF80" i="15"/>
  <c r="CE80" i="15"/>
  <c r="CB80" i="15"/>
  <c r="CA80" i="15"/>
  <c r="BX80" i="15"/>
  <c r="BW80" i="15"/>
  <c r="BT80" i="15"/>
  <c r="BS80" i="15"/>
  <c r="BP80" i="15"/>
  <c r="BO80" i="15"/>
  <c r="BL80" i="15"/>
  <c r="BK80" i="15"/>
  <c r="BH80" i="15"/>
  <c r="BG80" i="15"/>
  <c r="BD80" i="15"/>
  <c r="BC80" i="15"/>
  <c r="AX80" i="15"/>
  <c r="AW80" i="15"/>
  <c r="AT80" i="15"/>
  <c r="AS80" i="15"/>
  <c r="AP80" i="15"/>
  <c r="AO80" i="15"/>
  <c r="AL80" i="15"/>
  <c r="AK80" i="15"/>
  <c r="AH80" i="15"/>
  <c r="AG80" i="15"/>
  <c r="AD80" i="15"/>
  <c r="AC80" i="15"/>
  <c r="Z80" i="15"/>
  <c r="Y80" i="15"/>
  <c r="V80" i="15"/>
  <c r="U80" i="15"/>
  <c r="K80" i="15"/>
  <c r="C80" i="15"/>
  <c r="CM79" i="15"/>
  <c r="K79" i="15" s="1"/>
  <c r="CF79" i="15"/>
  <c r="CE79" i="15"/>
  <c r="CB79" i="15"/>
  <c r="CA79" i="15"/>
  <c r="BX79" i="15"/>
  <c r="BW79" i="15"/>
  <c r="BT79" i="15"/>
  <c r="BS79" i="15"/>
  <c r="BP79" i="15"/>
  <c r="BO79" i="15"/>
  <c r="BL79" i="15"/>
  <c r="BK79" i="15"/>
  <c r="BH79" i="15"/>
  <c r="BG79" i="15"/>
  <c r="BD79" i="15"/>
  <c r="BC79" i="15"/>
  <c r="AX79" i="15"/>
  <c r="AW79" i="15"/>
  <c r="AT79" i="15"/>
  <c r="AS79" i="15"/>
  <c r="AP79" i="15"/>
  <c r="AO79" i="15"/>
  <c r="AL79" i="15"/>
  <c r="AK79" i="15"/>
  <c r="AH79" i="15"/>
  <c r="AG79" i="15"/>
  <c r="AD79" i="15"/>
  <c r="AC79" i="15"/>
  <c r="Z79" i="15"/>
  <c r="Y79" i="15"/>
  <c r="V79" i="15"/>
  <c r="U79" i="15"/>
  <c r="M79" i="15"/>
  <c r="C79" i="15"/>
  <c r="CM78" i="15"/>
  <c r="K78" i="15" s="1"/>
  <c r="CF78" i="15"/>
  <c r="CE78" i="15"/>
  <c r="CB78" i="15"/>
  <c r="CA78" i="15"/>
  <c r="BX78" i="15"/>
  <c r="BW78" i="15"/>
  <c r="BT78" i="15"/>
  <c r="BS78" i="15"/>
  <c r="BP78" i="15"/>
  <c r="BO78" i="15"/>
  <c r="BL78" i="15"/>
  <c r="BK78" i="15"/>
  <c r="BH78" i="15"/>
  <c r="BG78" i="15"/>
  <c r="BD78" i="15"/>
  <c r="BC78" i="15"/>
  <c r="AX78" i="15"/>
  <c r="AW78" i="15"/>
  <c r="AT78" i="15"/>
  <c r="AS78" i="15"/>
  <c r="AP78" i="15"/>
  <c r="AO78" i="15"/>
  <c r="AL78" i="15"/>
  <c r="AK78" i="15"/>
  <c r="AH78" i="15"/>
  <c r="AG78" i="15"/>
  <c r="AD78" i="15"/>
  <c r="AC78" i="15"/>
  <c r="Z78" i="15"/>
  <c r="Y78" i="15"/>
  <c r="V78" i="15"/>
  <c r="U78" i="15"/>
  <c r="C78" i="15"/>
  <c r="CM77" i="15"/>
  <c r="K77" i="15" s="1"/>
  <c r="CF77" i="15"/>
  <c r="CE77" i="15"/>
  <c r="CB77" i="15"/>
  <c r="CA77" i="15"/>
  <c r="BX77" i="15"/>
  <c r="BW77" i="15"/>
  <c r="BT77" i="15"/>
  <c r="BS77" i="15"/>
  <c r="BP77" i="15"/>
  <c r="BO77" i="15"/>
  <c r="BL77" i="15"/>
  <c r="BK77" i="15"/>
  <c r="BH77" i="15"/>
  <c r="BG77" i="15"/>
  <c r="BD77" i="15"/>
  <c r="BC77" i="15"/>
  <c r="AX77" i="15"/>
  <c r="AW77" i="15"/>
  <c r="AT77" i="15"/>
  <c r="AS77" i="15"/>
  <c r="AP77" i="15"/>
  <c r="AO77" i="15"/>
  <c r="AL77" i="15"/>
  <c r="AK77" i="15"/>
  <c r="AH77" i="15"/>
  <c r="AG77" i="15"/>
  <c r="AD77" i="15"/>
  <c r="AC77" i="15"/>
  <c r="Z77" i="15"/>
  <c r="Y77" i="15"/>
  <c r="V77" i="15"/>
  <c r="U77" i="15"/>
  <c r="C77" i="15"/>
  <c r="CM76" i="15"/>
  <c r="K76" i="15" s="1"/>
  <c r="CF76" i="15"/>
  <c r="CE76" i="15"/>
  <c r="CB76" i="15"/>
  <c r="CA76" i="15"/>
  <c r="BX76" i="15"/>
  <c r="BW76" i="15"/>
  <c r="BT76" i="15"/>
  <c r="BS76" i="15"/>
  <c r="BP76" i="15"/>
  <c r="BO76" i="15"/>
  <c r="BL76" i="15"/>
  <c r="BK76" i="15"/>
  <c r="BH76" i="15"/>
  <c r="BG76" i="15"/>
  <c r="BD76" i="15"/>
  <c r="BC76" i="15"/>
  <c r="AX76" i="15"/>
  <c r="AW76" i="15"/>
  <c r="AT76" i="15"/>
  <c r="AS76" i="15"/>
  <c r="AP76" i="15"/>
  <c r="AO76" i="15"/>
  <c r="AL76" i="15"/>
  <c r="AK76" i="15"/>
  <c r="AH76" i="15"/>
  <c r="AG76" i="15"/>
  <c r="AD76" i="15"/>
  <c r="AC76" i="15"/>
  <c r="Z76" i="15"/>
  <c r="Y76" i="15"/>
  <c r="V76" i="15"/>
  <c r="U76" i="15"/>
  <c r="C76" i="15"/>
  <c r="CM75" i="15"/>
  <c r="K75" i="15" s="1"/>
  <c r="CF75" i="15"/>
  <c r="CE75" i="15"/>
  <c r="CB75" i="15"/>
  <c r="CA75" i="15"/>
  <c r="BX75" i="15"/>
  <c r="BW75" i="15"/>
  <c r="BT75" i="15"/>
  <c r="BS75" i="15"/>
  <c r="BP75" i="15"/>
  <c r="BO75" i="15"/>
  <c r="BL75" i="15"/>
  <c r="BK75" i="15"/>
  <c r="BH75" i="15"/>
  <c r="BG75" i="15"/>
  <c r="BD75" i="15"/>
  <c r="BC75" i="15"/>
  <c r="AX75" i="15"/>
  <c r="AW75" i="15"/>
  <c r="AT75" i="15"/>
  <c r="AS75" i="15"/>
  <c r="AP75" i="15"/>
  <c r="AO75" i="15"/>
  <c r="AL75" i="15"/>
  <c r="AK75" i="15"/>
  <c r="AH75" i="15"/>
  <c r="AG75" i="15"/>
  <c r="AD75" i="15"/>
  <c r="AC75" i="15"/>
  <c r="Z75" i="15"/>
  <c r="Y75" i="15"/>
  <c r="V75" i="15"/>
  <c r="U75" i="15"/>
  <c r="C75" i="15"/>
  <c r="CM74" i="15"/>
  <c r="K74" i="15" s="1"/>
  <c r="CF74" i="15"/>
  <c r="CE74" i="15"/>
  <c r="CB74" i="15"/>
  <c r="CA74" i="15"/>
  <c r="BX74" i="15"/>
  <c r="BW74" i="15"/>
  <c r="BT74" i="15"/>
  <c r="BS74" i="15"/>
  <c r="BP74" i="15"/>
  <c r="BO74" i="15"/>
  <c r="BL74" i="15"/>
  <c r="BK74" i="15"/>
  <c r="BH74" i="15"/>
  <c r="BG74" i="15"/>
  <c r="BD74" i="15"/>
  <c r="BC74" i="15"/>
  <c r="AX74" i="15"/>
  <c r="AW74" i="15"/>
  <c r="AT74" i="15"/>
  <c r="AS74" i="15"/>
  <c r="AP74" i="15"/>
  <c r="AO74" i="15"/>
  <c r="AL74" i="15"/>
  <c r="AK74" i="15"/>
  <c r="AH74" i="15"/>
  <c r="AG74" i="15"/>
  <c r="AD74" i="15"/>
  <c r="AC74" i="15"/>
  <c r="Z74" i="15"/>
  <c r="Y74" i="15"/>
  <c r="V74" i="15"/>
  <c r="U74" i="15"/>
  <c r="C74" i="15"/>
  <c r="CM73" i="15"/>
  <c r="K73" i="15" s="1"/>
  <c r="CF73" i="15"/>
  <c r="CE73" i="15"/>
  <c r="CB73" i="15"/>
  <c r="CA73" i="15"/>
  <c r="BX73" i="15"/>
  <c r="BW73" i="15"/>
  <c r="BT73" i="15"/>
  <c r="BS73" i="15"/>
  <c r="BP73" i="15"/>
  <c r="BO73" i="15"/>
  <c r="BL73" i="15"/>
  <c r="BK73" i="15"/>
  <c r="BH73" i="15"/>
  <c r="BG73" i="15"/>
  <c r="BD73" i="15"/>
  <c r="BC73" i="15"/>
  <c r="AX73" i="15"/>
  <c r="AW73" i="15"/>
  <c r="AT73" i="15"/>
  <c r="AS73" i="15"/>
  <c r="AP73" i="15"/>
  <c r="AO73" i="15"/>
  <c r="AL73" i="15"/>
  <c r="AK73" i="15"/>
  <c r="AH73" i="15"/>
  <c r="AG73" i="15"/>
  <c r="AD73" i="15"/>
  <c r="AC73" i="15"/>
  <c r="Z73" i="15"/>
  <c r="Y73" i="15"/>
  <c r="V73" i="15"/>
  <c r="U73" i="15"/>
  <c r="C73" i="15"/>
  <c r="CM72" i="15"/>
  <c r="K72" i="15" s="1"/>
  <c r="CF72" i="15"/>
  <c r="CE72" i="15"/>
  <c r="CB72" i="15"/>
  <c r="CA72" i="15"/>
  <c r="BX72" i="15"/>
  <c r="BW72" i="15"/>
  <c r="BT72" i="15"/>
  <c r="BS72" i="15"/>
  <c r="BP72" i="15"/>
  <c r="BO72" i="15"/>
  <c r="BL72" i="15"/>
  <c r="BK72" i="15"/>
  <c r="BH72" i="15"/>
  <c r="BG72" i="15"/>
  <c r="BD72" i="15"/>
  <c r="BC72" i="15"/>
  <c r="AX72" i="15"/>
  <c r="AW72" i="15"/>
  <c r="AT72" i="15"/>
  <c r="AS72" i="15"/>
  <c r="AP72" i="15"/>
  <c r="AO72" i="15"/>
  <c r="AL72" i="15"/>
  <c r="AK72" i="15"/>
  <c r="AH72" i="15"/>
  <c r="AG72" i="15"/>
  <c r="AD72" i="15"/>
  <c r="AC72" i="15"/>
  <c r="Z72" i="15"/>
  <c r="Y72" i="15"/>
  <c r="V72" i="15"/>
  <c r="U72" i="15"/>
  <c r="C72" i="15"/>
  <c r="CM71" i="15"/>
  <c r="K71" i="15" s="1"/>
  <c r="CF71" i="15"/>
  <c r="CE71" i="15"/>
  <c r="CB71" i="15"/>
  <c r="CA71" i="15"/>
  <c r="BX71" i="15"/>
  <c r="BW71" i="15"/>
  <c r="BT71" i="15"/>
  <c r="BS71" i="15"/>
  <c r="BP71" i="15"/>
  <c r="BO71" i="15"/>
  <c r="BL71" i="15"/>
  <c r="BK71" i="15"/>
  <c r="BH71" i="15"/>
  <c r="BG71" i="15"/>
  <c r="BD71" i="15"/>
  <c r="BC71" i="15"/>
  <c r="AX71" i="15"/>
  <c r="AW71" i="15"/>
  <c r="AT71" i="15"/>
  <c r="AS71" i="15"/>
  <c r="AP71" i="15"/>
  <c r="AO71" i="15"/>
  <c r="AL71" i="15"/>
  <c r="AK71" i="15"/>
  <c r="AH71" i="15"/>
  <c r="AG71" i="15"/>
  <c r="AD71" i="15"/>
  <c r="AC71" i="15"/>
  <c r="Z71" i="15"/>
  <c r="Y71" i="15"/>
  <c r="V71" i="15"/>
  <c r="U71" i="15"/>
  <c r="C71" i="15"/>
  <c r="CM70" i="15"/>
  <c r="K70" i="15" s="1"/>
  <c r="CF70" i="15"/>
  <c r="CE70" i="15"/>
  <c r="CB70" i="15"/>
  <c r="CA70" i="15"/>
  <c r="BX70" i="15"/>
  <c r="BW70" i="15"/>
  <c r="BT70" i="15"/>
  <c r="BS70" i="15"/>
  <c r="BP70" i="15"/>
  <c r="BO70" i="15"/>
  <c r="BL70" i="15"/>
  <c r="BK70" i="15"/>
  <c r="BH70" i="15"/>
  <c r="BG70" i="15"/>
  <c r="BD70" i="15"/>
  <c r="BC70" i="15"/>
  <c r="AX70" i="15"/>
  <c r="AW70" i="15"/>
  <c r="AT70" i="15"/>
  <c r="AS70" i="15"/>
  <c r="AP70" i="15"/>
  <c r="AO70" i="15"/>
  <c r="AL70" i="15"/>
  <c r="AK70" i="15"/>
  <c r="AH70" i="15"/>
  <c r="AG70" i="15"/>
  <c r="AD70" i="15"/>
  <c r="AC70" i="15"/>
  <c r="Z70" i="15"/>
  <c r="Y70" i="15"/>
  <c r="V70" i="15"/>
  <c r="U70" i="15"/>
  <c r="C70" i="15"/>
  <c r="CM69" i="15"/>
  <c r="K69" i="15" s="1"/>
  <c r="CF69" i="15"/>
  <c r="CE69" i="15"/>
  <c r="CB69" i="15"/>
  <c r="CA69" i="15"/>
  <c r="BX69" i="15"/>
  <c r="BW69" i="15"/>
  <c r="BT69" i="15"/>
  <c r="BS69" i="15"/>
  <c r="BP69" i="15"/>
  <c r="BO69" i="15"/>
  <c r="BL69" i="15"/>
  <c r="BK69" i="15"/>
  <c r="BH69" i="15"/>
  <c r="BG69" i="15"/>
  <c r="BD69" i="15"/>
  <c r="BC69" i="15"/>
  <c r="AX69" i="15"/>
  <c r="AW69" i="15"/>
  <c r="AT69" i="15"/>
  <c r="AS69" i="15"/>
  <c r="AP69" i="15"/>
  <c r="AO69" i="15"/>
  <c r="AL69" i="15"/>
  <c r="AK69" i="15"/>
  <c r="AH69" i="15"/>
  <c r="AG69" i="15"/>
  <c r="AD69" i="15"/>
  <c r="AC69" i="15"/>
  <c r="Z69" i="15"/>
  <c r="Y69" i="15"/>
  <c r="V69" i="15"/>
  <c r="U69" i="15"/>
  <c r="M69" i="15"/>
  <c r="C69" i="15"/>
  <c r="CM68" i="15"/>
  <c r="K68" i="15" s="1"/>
  <c r="CF68" i="15"/>
  <c r="CE68" i="15"/>
  <c r="CB68" i="15"/>
  <c r="CA68" i="15"/>
  <c r="BX68" i="15"/>
  <c r="BW68" i="15"/>
  <c r="BT68" i="15"/>
  <c r="BS68" i="15"/>
  <c r="BP68" i="15"/>
  <c r="BO68" i="15"/>
  <c r="BL68" i="15"/>
  <c r="BK68" i="15"/>
  <c r="BH68" i="15"/>
  <c r="BG68" i="15"/>
  <c r="BD68" i="15"/>
  <c r="BC68" i="15"/>
  <c r="AX68" i="15"/>
  <c r="AW68" i="15"/>
  <c r="AT68" i="15"/>
  <c r="AS68" i="15"/>
  <c r="AP68" i="15"/>
  <c r="AO68" i="15"/>
  <c r="AL68" i="15"/>
  <c r="AK68" i="15"/>
  <c r="AH68" i="15"/>
  <c r="AG68" i="15"/>
  <c r="AD68" i="15"/>
  <c r="AC68" i="15"/>
  <c r="Z68" i="15"/>
  <c r="Y68" i="15"/>
  <c r="V68" i="15"/>
  <c r="U68" i="15"/>
  <c r="C68" i="15"/>
  <c r="CM67" i="15"/>
  <c r="K67" i="15" s="1"/>
  <c r="CF67" i="15"/>
  <c r="CE67" i="15"/>
  <c r="CB67" i="15"/>
  <c r="CA67" i="15"/>
  <c r="BX67" i="15"/>
  <c r="BW67" i="15"/>
  <c r="BT67" i="15"/>
  <c r="BS67" i="15"/>
  <c r="BP67" i="15"/>
  <c r="BO67" i="15"/>
  <c r="BL67" i="15"/>
  <c r="BK67" i="15"/>
  <c r="BH67" i="15"/>
  <c r="BG67" i="15"/>
  <c r="BD67" i="15"/>
  <c r="BC67" i="15"/>
  <c r="AX67" i="15"/>
  <c r="AW67" i="15"/>
  <c r="AT67" i="15"/>
  <c r="AS67" i="15"/>
  <c r="AP67" i="15"/>
  <c r="AO67" i="15"/>
  <c r="AL67" i="15"/>
  <c r="AK67" i="15"/>
  <c r="AH67" i="15"/>
  <c r="AG67" i="15"/>
  <c r="AD67" i="15"/>
  <c r="AC67" i="15"/>
  <c r="Z67" i="15"/>
  <c r="Y67" i="15"/>
  <c r="V67" i="15"/>
  <c r="U67" i="15"/>
  <c r="C67" i="15"/>
  <c r="CM66" i="15"/>
  <c r="K66" i="15" s="1"/>
  <c r="CF66" i="15"/>
  <c r="CE66" i="15"/>
  <c r="CB66" i="15"/>
  <c r="CA66" i="15"/>
  <c r="BX66" i="15"/>
  <c r="BW66" i="15"/>
  <c r="BT66" i="15"/>
  <c r="BS66" i="15"/>
  <c r="BP66" i="15"/>
  <c r="BO66" i="15"/>
  <c r="BL66" i="15"/>
  <c r="BK66" i="15"/>
  <c r="BH66" i="15"/>
  <c r="BG66" i="15"/>
  <c r="BD66" i="15"/>
  <c r="BC66" i="15"/>
  <c r="AX66" i="15"/>
  <c r="AW66" i="15"/>
  <c r="AT66" i="15"/>
  <c r="AS66" i="15"/>
  <c r="AP66" i="15"/>
  <c r="AO66" i="15"/>
  <c r="AL66" i="15"/>
  <c r="AK66" i="15"/>
  <c r="AH66" i="15"/>
  <c r="AG66" i="15"/>
  <c r="AD66" i="15"/>
  <c r="AC66" i="15"/>
  <c r="Z66" i="15"/>
  <c r="Y66" i="15"/>
  <c r="V66" i="15"/>
  <c r="U66" i="15"/>
  <c r="C66" i="15"/>
  <c r="CM65" i="15"/>
  <c r="K65" i="15" s="1"/>
  <c r="CF65" i="15"/>
  <c r="CE65" i="15"/>
  <c r="CB65" i="15"/>
  <c r="CA65" i="15"/>
  <c r="BX65" i="15"/>
  <c r="BW65" i="15"/>
  <c r="BT65" i="15"/>
  <c r="BS65" i="15"/>
  <c r="BP65" i="15"/>
  <c r="BO65" i="15"/>
  <c r="BL65" i="15"/>
  <c r="BK65" i="15"/>
  <c r="BH65" i="15"/>
  <c r="BG65" i="15"/>
  <c r="BD65" i="15"/>
  <c r="BC65" i="15"/>
  <c r="AX65" i="15"/>
  <c r="AW65" i="15"/>
  <c r="AT65" i="15"/>
  <c r="AS65" i="15"/>
  <c r="AP65" i="15"/>
  <c r="AO65" i="15"/>
  <c r="AL65" i="15"/>
  <c r="AK65" i="15"/>
  <c r="AH65" i="15"/>
  <c r="AG65" i="15"/>
  <c r="AD65" i="15"/>
  <c r="AC65" i="15"/>
  <c r="Z65" i="15"/>
  <c r="Y65" i="15"/>
  <c r="V65" i="15"/>
  <c r="U65" i="15"/>
  <c r="C65" i="15"/>
  <c r="CM64" i="15"/>
  <c r="K64" i="15" s="1"/>
  <c r="CF64" i="15"/>
  <c r="CE64" i="15"/>
  <c r="CB64" i="15"/>
  <c r="CA64" i="15"/>
  <c r="BX64" i="15"/>
  <c r="BW64" i="15"/>
  <c r="BT64" i="15"/>
  <c r="BS64" i="15"/>
  <c r="BP64" i="15"/>
  <c r="BO64" i="15"/>
  <c r="BL64" i="15"/>
  <c r="BK64" i="15"/>
  <c r="BH64" i="15"/>
  <c r="BG64" i="15"/>
  <c r="BD64" i="15"/>
  <c r="BC64" i="15"/>
  <c r="AX64" i="15"/>
  <c r="AW64" i="15"/>
  <c r="AT64" i="15"/>
  <c r="AS64" i="15"/>
  <c r="AP64" i="15"/>
  <c r="AO64" i="15"/>
  <c r="AL64" i="15"/>
  <c r="AK64" i="15"/>
  <c r="AH64" i="15"/>
  <c r="AG64" i="15"/>
  <c r="AD64" i="15"/>
  <c r="AC64" i="15"/>
  <c r="Z64" i="15"/>
  <c r="Y64" i="15"/>
  <c r="V64" i="15"/>
  <c r="U64" i="15"/>
  <c r="C64" i="15"/>
  <c r="CM63" i="15"/>
  <c r="K63" i="15" s="1"/>
  <c r="CF63" i="15"/>
  <c r="CE63" i="15"/>
  <c r="CB63" i="15"/>
  <c r="CA63" i="15"/>
  <c r="BX63" i="15"/>
  <c r="BW63" i="15"/>
  <c r="BT63" i="15"/>
  <c r="BS63" i="15"/>
  <c r="BP63" i="15"/>
  <c r="BO63" i="15"/>
  <c r="BL63" i="15"/>
  <c r="BK63" i="15"/>
  <c r="BH63" i="15"/>
  <c r="BG63" i="15"/>
  <c r="BD63" i="15"/>
  <c r="BC63" i="15"/>
  <c r="AX63" i="15"/>
  <c r="AW63" i="15"/>
  <c r="AT63" i="15"/>
  <c r="AS63" i="15"/>
  <c r="AP63" i="15"/>
  <c r="AO63" i="15"/>
  <c r="AL63" i="15"/>
  <c r="AK63" i="15"/>
  <c r="AH63" i="15"/>
  <c r="AG63" i="15"/>
  <c r="AD63" i="15"/>
  <c r="AC63" i="15"/>
  <c r="Z63" i="15"/>
  <c r="Y63" i="15"/>
  <c r="V63" i="15"/>
  <c r="U63" i="15"/>
  <c r="C63" i="15"/>
  <c r="CM62" i="15"/>
  <c r="K62" i="15" s="1"/>
  <c r="CF62" i="15"/>
  <c r="CE62" i="15"/>
  <c r="CB62" i="15"/>
  <c r="CA62" i="15"/>
  <c r="BX62" i="15"/>
  <c r="BW62" i="15"/>
  <c r="BT62" i="15"/>
  <c r="BS62" i="15"/>
  <c r="BP62" i="15"/>
  <c r="BO62" i="15"/>
  <c r="BL62" i="15"/>
  <c r="BK62" i="15"/>
  <c r="BH62" i="15"/>
  <c r="BG62" i="15"/>
  <c r="BD62" i="15"/>
  <c r="BC62" i="15"/>
  <c r="AX62" i="15"/>
  <c r="AW62" i="15"/>
  <c r="AT62" i="15"/>
  <c r="AS62" i="15"/>
  <c r="AP62" i="15"/>
  <c r="AO62" i="15"/>
  <c r="AL62" i="15"/>
  <c r="AK62" i="15"/>
  <c r="AH62" i="15"/>
  <c r="AG62" i="15"/>
  <c r="AD62" i="15"/>
  <c r="AC62" i="15"/>
  <c r="Z62" i="15"/>
  <c r="Y62" i="15"/>
  <c r="V62" i="15"/>
  <c r="U62" i="15"/>
  <c r="C62" i="15"/>
  <c r="CM61" i="15"/>
  <c r="K61" i="15" s="1"/>
  <c r="CF61" i="15"/>
  <c r="CE61" i="15"/>
  <c r="CB61" i="15"/>
  <c r="CA61" i="15"/>
  <c r="BX61" i="15"/>
  <c r="BW61" i="15"/>
  <c r="BT61" i="15"/>
  <c r="BS61" i="15"/>
  <c r="BP61" i="15"/>
  <c r="BO61" i="15"/>
  <c r="BL61" i="15"/>
  <c r="BK61" i="15"/>
  <c r="BH61" i="15"/>
  <c r="BG61" i="15"/>
  <c r="BD61" i="15"/>
  <c r="BC61" i="15"/>
  <c r="AX61" i="15"/>
  <c r="AW61" i="15"/>
  <c r="AT61" i="15"/>
  <c r="AS61" i="15"/>
  <c r="AP61" i="15"/>
  <c r="AO61" i="15"/>
  <c r="AL61" i="15"/>
  <c r="AK61" i="15"/>
  <c r="AH61" i="15"/>
  <c r="AG61" i="15"/>
  <c r="AD61" i="15"/>
  <c r="AC61" i="15"/>
  <c r="Z61" i="15"/>
  <c r="Y61" i="15"/>
  <c r="V61" i="15"/>
  <c r="U61" i="15"/>
  <c r="C61" i="15"/>
  <c r="CM60" i="15"/>
  <c r="K60" i="15" s="1"/>
  <c r="CF60" i="15"/>
  <c r="CE60" i="15"/>
  <c r="CB60" i="15"/>
  <c r="CA60" i="15"/>
  <c r="BX60" i="15"/>
  <c r="BW60" i="15"/>
  <c r="BT60" i="15"/>
  <c r="BS60" i="15"/>
  <c r="BP60" i="15"/>
  <c r="BO60" i="15"/>
  <c r="BL60" i="15"/>
  <c r="BK60" i="15"/>
  <c r="BH60" i="15"/>
  <c r="BG60" i="15"/>
  <c r="BD60" i="15"/>
  <c r="BC60" i="15"/>
  <c r="AX60" i="15"/>
  <c r="AW60" i="15"/>
  <c r="AT60" i="15"/>
  <c r="AS60" i="15"/>
  <c r="AP60" i="15"/>
  <c r="AO60" i="15"/>
  <c r="AL60" i="15"/>
  <c r="AK60" i="15"/>
  <c r="AH60" i="15"/>
  <c r="AG60" i="15"/>
  <c r="AD60" i="15"/>
  <c r="AC60" i="15"/>
  <c r="Z60" i="15"/>
  <c r="Y60" i="15"/>
  <c r="V60" i="15"/>
  <c r="U60" i="15"/>
  <c r="C60" i="15"/>
  <c r="CM59" i="15"/>
  <c r="K59" i="15" s="1"/>
  <c r="CF59" i="15"/>
  <c r="CE59" i="15"/>
  <c r="CB59" i="15"/>
  <c r="CA59" i="15"/>
  <c r="BX59" i="15"/>
  <c r="BW59" i="15"/>
  <c r="BT59" i="15"/>
  <c r="BS59" i="15"/>
  <c r="BP59" i="15"/>
  <c r="BO59" i="15"/>
  <c r="BL59" i="15"/>
  <c r="BK59" i="15"/>
  <c r="BH59" i="15"/>
  <c r="BG59" i="15"/>
  <c r="BD59" i="15"/>
  <c r="BC59" i="15"/>
  <c r="AX59" i="15"/>
  <c r="AW59" i="15"/>
  <c r="AT59" i="15"/>
  <c r="AS59" i="15"/>
  <c r="AP59" i="15"/>
  <c r="AO59" i="15"/>
  <c r="AL59" i="15"/>
  <c r="AK59" i="15"/>
  <c r="AH59" i="15"/>
  <c r="AG59" i="15"/>
  <c r="AD59" i="15"/>
  <c r="AC59" i="15"/>
  <c r="Z59" i="15"/>
  <c r="Y59" i="15"/>
  <c r="V59" i="15"/>
  <c r="U59" i="15"/>
  <c r="C59" i="15"/>
  <c r="CM58" i="15"/>
  <c r="K58" i="15" s="1"/>
  <c r="CF58" i="15"/>
  <c r="CE58" i="15"/>
  <c r="CB58" i="15"/>
  <c r="CA58" i="15"/>
  <c r="BX58" i="15"/>
  <c r="BW58" i="15"/>
  <c r="BT58" i="15"/>
  <c r="BS58" i="15"/>
  <c r="BP58" i="15"/>
  <c r="BO58" i="15"/>
  <c r="BL58" i="15"/>
  <c r="BK58" i="15"/>
  <c r="BH58" i="15"/>
  <c r="BG58" i="15"/>
  <c r="BD58" i="15"/>
  <c r="BC58" i="15"/>
  <c r="AX58" i="15"/>
  <c r="AW58" i="15"/>
  <c r="AT58" i="15"/>
  <c r="AS58" i="15"/>
  <c r="AP58" i="15"/>
  <c r="AO58" i="15"/>
  <c r="AL58" i="15"/>
  <c r="AK58" i="15"/>
  <c r="AH58" i="15"/>
  <c r="AG58" i="15"/>
  <c r="AD58" i="15"/>
  <c r="AC58" i="15"/>
  <c r="Z58" i="15"/>
  <c r="Y58" i="15"/>
  <c r="V58" i="15"/>
  <c r="U58" i="15"/>
  <c r="C58" i="15"/>
  <c r="CM57" i="15"/>
  <c r="K57" i="15" s="1"/>
  <c r="CF57" i="15"/>
  <c r="CE57" i="15"/>
  <c r="CB57" i="15"/>
  <c r="CA57" i="15"/>
  <c r="BX57" i="15"/>
  <c r="BW57" i="15"/>
  <c r="BT57" i="15"/>
  <c r="BS57" i="15"/>
  <c r="BP57" i="15"/>
  <c r="BO57" i="15"/>
  <c r="BL57" i="15"/>
  <c r="BK57" i="15"/>
  <c r="BH57" i="15"/>
  <c r="BG57" i="15"/>
  <c r="BD57" i="15"/>
  <c r="BC57" i="15"/>
  <c r="AX57" i="15"/>
  <c r="AW57" i="15"/>
  <c r="AT57" i="15"/>
  <c r="AS57" i="15"/>
  <c r="AP57" i="15"/>
  <c r="AO57" i="15"/>
  <c r="AL57" i="15"/>
  <c r="AK57" i="15"/>
  <c r="AH57" i="15"/>
  <c r="AG57" i="15"/>
  <c r="AD57" i="15"/>
  <c r="AC57" i="15"/>
  <c r="Z57" i="15"/>
  <c r="Y57" i="15"/>
  <c r="V57" i="15"/>
  <c r="U57" i="15"/>
  <c r="C57" i="15"/>
  <c r="CM56" i="15"/>
  <c r="K56" i="15" s="1"/>
  <c r="CF56" i="15"/>
  <c r="CE56" i="15"/>
  <c r="CB56" i="15"/>
  <c r="CA56" i="15"/>
  <c r="BX56" i="15"/>
  <c r="BW56" i="15"/>
  <c r="BT56" i="15"/>
  <c r="BS56" i="15"/>
  <c r="BP56" i="15"/>
  <c r="BO56" i="15"/>
  <c r="BL56" i="15"/>
  <c r="BK56" i="15"/>
  <c r="BH56" i="15"/>
  <c r="BG56" i="15"/>
  <c r="BD56" i="15"/>
  <c r="BC56" i="15"/>
  <c r="AX56" i="15"/>
  <c r="AW56" i="15"/>
  <c r="AT56" i="15"/>
  <c r="AS56" i="15"/>
  <c r="AP56" i="15"/>
  <c r="AO56" i="15"/>
  <c r="AL56" i="15"/>
  <c r="AK56" i="15"/>
  <c r="AH56" i="15"/>
  <c r="AG56" i="15"/>
  <c r="AD56" i="15"/>
  <c r="AC56" i="15"/>
  <c r="Z56" i="15"/>
  <c r="Y56" i="15"/>
  <c r="V56" i="15"/>
  <c r="U56" i="15"/>
  <c r="C56" i="15"/>
  <c r="CM55" i="15"/>
  <c r="K55" i="15" s="1"/>
  <c r="CF55" i="15"/>
  <c r="CE55" i="15"/>
  <c r="CB55" i="15"/>
  <c r="CA55" i="15"/>
  <c r="BX55" i="15"/>
  <c r="BW55" i="15"/>
  <c r="BT55" i="15"/>
  <c r="BS55" i="15"/>
  <c r="BP55" i="15"/>
  <c r="BO55" i="15"/>
  <c r="BL55" i="15"/>
  <c r="BK55" i="15"/>
  <c r="BH55" i="15"/>
  <c r="BG55" i="15"/>
  <c r="BD55" i="15"/>
  <c r="BC55" i="15"/>
  <c r="AX55" i="15"/>
  <c r="AW55" i="15"/>
  <c r="AT55" i="15"/>
  <c r="AS55" i="15"/>
  <c r="AP55" i="15"/>
  <c r="AO55" i="15"/>
  <c r="AL55" i="15"/>
  <c r="AK55" i="15"/>
  <c r="AH55" i="15"/>
  <c r="AG55" i="15"/>
  <c r="AD55" i="15"/>
  <c r="AC55" i="15"/>
  <c r="Z55" i="15"/>
  <c r="Y55" i="15"/>
  <c r="V55" i="15"/>
  <c r="U55" i="15"/>
  <c r="C55" i="15"/>
  <c r="CM54" i="15"/>
  <c r="K54" i="15" s="1"/>
  <c r="CF54" i="15"/>
  <c r="CE54" i="15"/>
  <c r="CB54" i="15"/>
  <c r="CA54" i="15"/>
  <c r="BX54" i="15"/>
  <c r="BW54" i="15"/>
  <c r="BT54" i="15"/>
  <c r="BS54" i="15"/>
  <c r="BP54" i="15"/>
  <c r="BO54" i="15"/>
  <c r="BL54" i="15"/>
  <c r="BK54" i="15"/>
  <c r="BH54" i="15"/>
  <c r="BG54" i="15"/>
  <c r="BD54" i="15"/>
  <c r="BC54" i="15"/>
  <c r="AX54" i="15"/>
  <c r="AW54" i="15"/>
  <c r="AT54" i="15"/>
  <c r="AS54" i="15"/>
  <c r="AP54" i="15"/>
  <c r="AO54" i="15"/>
  <c r="AL54" i="15"/>
  <c r="AK54" i="15"/>
  <c r="AH54" i="15"/>
  <c r="AG54" i="15"/>
  <c r="AD54" i="15"/>
  <c r="AC54" i="15"/>
  <c r="Z54" i="15"/>
  <c r="Y54" i="15"/>
  <c r="V54" i="15"/>
  <c r="U54" i="15"/>
  <c r="C54" i="15"/>
  <c r="CM53" i="15"/>
  <c r="K53" i="15" s="1"/>
  <c r="CF53" i="15"/>
  <c r="CE53" i="15"/>
  <c r="CB53" i="15"/>
  <c r="CA53" i="15"/>
  <c r="BX53" i="15"/>
  <c r="BW53" i="15"/>
  <c r="BT53" i="15"/>
  <c r="BS53" i="15"/>
  <c r="BP53" i="15"/>
  <c r="BO53" i="15"/>
  <c r="BL53" i="15"/>
  <c r="BK53" i="15"/>
  <c r="BH53" i="15"/>
  <c r="BG53" i="15"/>
  <c r="BD53" i="15"/>
  <c r="BC53" i="15"/>
  <c r="AX53" i="15"/>
  <c r="AW53" i="15"/>
  <c r="AT53" i="15"/>
  <c r="AS53" i="15"/>
  <c r="AP53" i="15"/>
  <c r="AO53" i="15"/>
  <c r="AL53" i="15"/>
  <c r="AK53" i="15"/>
  <c r="AH53" i="15"/>
  <c r="AG53" i="15"/>
  <c r="AD53" i="15"/>
  <c r="AC53" i="15"/>
  <c r="Z53" i="15"/>
  <c r="Y53" i="15"/>
  <c r="V53" i="15"/>
  <c r="U53" i="15"/>
  <c r="C53" i="15"/>
  <c r="CM52" i="15"/>
  <c r="K52" i="15" s="1"/>
  <c r="CF52" i="15"/>
  <c r="CE52" i="15"/>
  <c r="CB52" i="15"/>
  <c r="CA52" i="15"/>
  <c r="BX52" i="15"/>
  <c r="BW52" i="15"/>
  <c r="BT52" i="15"/>
  <c r="BS52" i="15"/>
  <c r="BP52" i="15"/>
  <c r="BO52" i="15"/>
  <c r="BL52" i="15"/>
  <c r="BK52" i="15"/>
  <c r="BH52" i="15"/>
  <c r="BG52" i="15"/>
  <c r="BD52" i="15"/>
  <c r="BC52" i="15"/>
  <c r="AX52" i="15"/>
  <c r="AW52" i="15"/>
  <c r="AT52" i="15"/>
  <c r="AS52" i="15"/>
  <c r="AP52" i="15"/>
  <c r="AO52" i="15"/>
  <c r="AL52" i="15"/>
  <c r="AK52" i="15"/>
  <c r="AH52" i="15"/>
  <c r="AG52" i="15"/>
  <c r="AD52" i="15"/>
  <c r="AC52" i="15"/>
  <c r="Z52" i="15"/>
  <c r="Y52" i="15"/>
  <c r="V52" i="15"/>
  <c r="U52" i="15"/>
  <c r="C52" i="15"/>
  <c r="CM51" i="15"/>
  <c r="K51" i="15" s="1"/>
  <c r="CF51" i="15"/>
  <c r="CE51" i="15"/>
  <c r="CB51" i="15"/>
  <c r="CA51" i="15"/>
  <c r="BX51" i="15"/>
  <c r="BW51" i="15"/>
  <c r="BT51" i="15"/>
  <c r="BS51" i="15"/>
  <c r="BP51" i="15"/>
  <c r="BO51" i="15"/>
  <c r="BL51" i="15"/>
  <c r="BK51" i="15"/>
  <c r="BH51" i="15"/>
  <c r="BG51" i="15"/>
  <c r="BD51" i="15"/>
  <c r="BC51" i="15"/>
  <c r="AX51" i="15"/>
  <c r="AW51" i="15"/>
  <c r="AT51" i="15"/>
  <c r="AS51" i="15"/>
  <c r="AP51" i="15"/>
  <c r="AO51" i="15"/>
  <c r="AL51" i="15"/>
  <c r="AK51" i="15"/>
  <c r="AH51" i="15"/>
  <c r="AG51" i="15"/>
  <c r="AD51" i="15"/>
  <c r="AC51" i="15"/>
  <c r="Z51" i="15"/>
  <c r="Y51" i="15"/>
  <c r="V51" i="15"/>
  <c r="U51" i="15"/>
  <c r="C51" i="15"/>
  <c r="CM50" i="15"/>
  <c r="K50" i="15" s="1"/>
  <c r="CF50" i="15"/>
  <c r="CE50" i="15"/>
  <c r="CB50" i="15"/>
  <c r="CA50" i="15"/>
  <c r="BX50" i="15"/>
  <c r="BW50" i="15"/>
  <c r="BT50" i="15"/>
  <c r="BS50" i="15"/>
  <c r="BP50" i="15"/>
  <c r="BO50" i="15"/>
  <c r="BL50" i="15"/>
  <c r="BK50" i="15"/>
  <c r="BH50" i="15"/>
  <c r="BG50" i="15"/>
  <c r="BD50" i="15"/>
  <c r="BC50" i="15"/>
  <c r="AX50" i="15"/>
  <c r="AW50" i="15"/>
  <c r="AT50" i="15"/>
  <c r="AS50" i="15"/>
  <c r="AP50" i="15"/>
  <c r="AO50" i="15"/>
  <c r="AL50" i="15"/>
  <c r="AK50" i="15"/>
  <c r="AH50" i="15"/>
  <c r="AG50" i="15"/>
  <c r="AD50" i="15"/>
  <c r="AC50" i="15"/>
  <c r="Z50" i="15"/>
  <c r="Y50" i="15"/>
  <c r="V50" i="15"/>
  <c r="U50" i="15"/>
  <c r="C50" i="15"/>
  <c r="CM49" i="15"/>
  <c r="K49" i="15" s="1"/>
  <c r="CF49" i="15"/>
  <c r="CE49" i="15"/>
  <c r="CB49" i="15"/>
  <c r="CA49" i="15"/>
  <c r="BX49" i="15"/>
  <c r="BW49" i="15"/>
  <c r="BT49" i="15"/>
  <c r="BS49" i="15"/>
  <c r="BP49" i="15"/>
  <c r="BO49" i="15"/>
  <c r="BL49" i="15"/>
  <c r="BK49" i="15"/>
  <c r="BH49" i="15"/>
  <c r="BG49" i="15"/>
  <c r="BD49" i="15"/>
  <c r="BC49" i="15"/>
  <c r="AX49" i="15"/>
  <c r="AW49" i="15"/>
  <c r="AT49" i="15"/>
  <c r="AS49" i="15"/>
  <c r="AP49" i="15"/>
  <c r="AO49" i="15"/>
  <c r="AL49" i="15"/>
  <c r="AK49" i="15"/>
  <c r="AH49" i="15"/>
  <c r="AG49" i="15"/>
  <c r="AD49" i="15"/>
  <c r="AC49" i="15"/>
  <c r="Z49" i="15"/>
  <c r="Y49" i="15"/>
  <c r="V49" i="15"/>
  <c r="U49" i="15"/>
  <c r="C49" i="15"/>
  <c r="CM48" i="15"/>
  <c r="K48" i="15" s="1"/>
  <c r="CF48" i="15"/>
  <c r="CE48" i="15"/>
  <c r="CB48" i="15"/>
  <c r="CA48" i="15"/>
  <c r="BX48" i="15"/>
  <c r="BW48" i="15"/>
  <c r="BT48" i="15"/>
  <c r="BS48" i="15"/>
  <c r="BP48" i="15"/>
  <c r="BO48" i="15"/>
  <c r="BL48" i="15"/>
  <c r="BK48" i="15"/>
  <c r="BH48" i="15"/>
  <c r="BG48" i="15"/>
  <c r="BD48" i="15"/>
  <c r="BC48" i="15"/>
  <c r="AX48" i="15"/>
  <c r="AW48" i="15"/>
  <c r="AT48" i="15"/>
  <c r="AS48" i="15"/>
  <c r="AP48" i="15"/>
  <c r="AO48" i="15"/>
  <c r="AL48" i="15"/>
  <c r="AK48" i="15"/>
  <c r="AH48" i="15"/>
  <c r="AG48" i="15"/>
  <c r="AD48" i="15"/>
  <c r="AC48" i="15"/>
  <c r="Z48" i="15"/>
  <c r="Y48" i="15"/>
  <c r="V48" i="15"/>
  <c r="U48" i="15"/>
  <c r="C48" i="15"/>
  <c r="CM47" i="15"/>
  <c r="K47" i="15" s="1"/>
  <c r="CF47" i="15"/>
  <c r="CE47" i="15"/>
  <c r="CB47" i="15"/>
  <c r="CA47" i="15"/>
  <c r="BX47" i="15"/>
  <c r="BW47" i="15"/>
  <c r="BT47" i="15"/>
  <c r="BS47" i="15"/>
  <c r="BP47" i="15"/>
  <c r="BO47" i="15"/>
  <c r="BL47" i="15"/>
  <c r="BK47" i="15"/>
  <c r="BH47" i="15"/>
  <c r="BG47" i="15"/>
  <c r="BD47" i="15"/>
  <c r="BC47" i="15"/>
  <c r="AX47" i="15"/>
  <c r="AW47" i="15"/>
  <c r="AT47" i="15"/>
  <c r="AS47" i="15"/>
  <c r="AP47" i="15"/>
  <c r="AO47" i="15"/>
  <c r="AL47" i="15"/>
  <c r="AK47" i="15"/>
  <c r="AH47" i="15"/>
  <c r="AG47" i="15"/>
  <c r="AD47" i="15"/>
  <c r="AC47" i="15"/>
  <c r="Z47" i="15"/>
  <c r="Y47" i="15"/>
  <c r="V47" i="15"/>
  <c r="U47" i="15"/>
  <c r="C47" i="15"/>
  <c r="CM46" i="15"/>
  <c r="K46" i="15" s="1"/>
  <c r="CF46" i="15"/>
  <c r="CE46" i="15"/>
  <c r="CB46" i="15"/>
  <c r="CA46" i="15"/>
  <c r="BX46" i="15"/>
  <c r="BW46" i="15"/>
  <c r="BT46" i="15"/>
  <c r="BS46" i="15"/>
  <c r="BP46" i="15"/>
  <c r="BO46" i="15"/>
  <c r="BL46" i="15"/>
  <c r="BK46" i="15"/>
  <c r="BH46" i="15"/>
  <c r="BG46" i="15"/>
  <c r="BD46" i="15"/>
  <c r="BC46" i="15"/>
  <c r="AX46" i="15"/>
  <c r="AW46" i="15"/>
  <c r="AT46" i="15"/>
  <c r="AS46" i="15"/>
  <c r="AP46" i="15"/>
  <c r="AO46" i="15"/>
  <c r="AL46" i="15"/>
  <c r="AK46" i="15"/>
  <c r="AH46" i="15"/>
  <c r="AG46" i="15"/>
  <c r="AD46" i="15"/>
  <c r="AC46" i="15"/>
  <c r="Z46" i="15"/>
  <c r="Y46" i="15"/>
  <c r="V46" i="15"/>
  <c r="U46" i="15"/>
  <c r="C46" i="15"/>
  <c r="CM45" i="15"/>
  <c r="K45" i="15" s="1"/>
  <c r="CF45" i="15"/>
  <c r="CE45" i="15"/>
  <c r="CB45" i="15"/>
  <c r="CA45" i="15"/>
  <c r="BX45" i="15"/>
  <c r="BW45" i="15"/>
  <c r="BT45" i="15"/>
  <c r="BS45" i="15"/>
  <c r="BP45" i="15"/>
  <c r="BO45" i="15"/>
  <c r="BL45" i="15"/>
  <c r="BK45" i="15"/>
  <c r="BH45" i="15"/>
  <c r="BG45" i="15"/>
  <c r="BD45" i="15"/>
  <c r="BC45" i="15"/>
  <c r="AX45" i="15"/>
  <c r="AW45" i="15"/>
  <c r="AT45" i="15"/>
  <c r="AS45" i="15"/>
  <c r="AP45" i="15"/>
  <c r="AO45" i="15"/>
  <c r="AL45" i="15"/>
  <c r="AK45" i="15"/>
  <c r="AH45" i="15"/>
  <c r="AG45" i="15"/>
  <c r="AD45" i="15"/>
  <c r="AC45" i="15"/>
  <c r="Z45" i="15"/>
  <c r="Y45" i="15"/>
  <c r="V45" i="15"/>
  <c r="U45" i="15"/>
  <c r="C45" i="15"/>
  <c r="CM44" i="15"/>
  <c r="K44" i="15" s="1"/>
  <c r="CF44" i="15"/>
  <c r="CE44" i="15"/>
  <c r="CB44" i="15"/>
  <c r="CA44" i="15"/>
  <c r="BX44" i="15"/>
  <c r="BW44" i="15"/>
  <c r="BT44" i="15"/>
  <c r="BS44" i="15"/>
  <c r="BP44" i="15"/>
  <c r="BO44" i="15"/>
  <c r="BL44" i="15"/>
  <c r="BK44" i="15"/>
  <c r="BH44" i="15"/>
  <c r="BG44" i="15"/>
  <c r="BD44" i="15"/>
  <c r="BC44" i="15"/>
  <c r="AX44" i="15"/>
  <c r="AW44" i="15"/>
  <c r="AT44" i="15"/>
  <c r="AS44" i="15"/>
  <c r="AP44" i="15"/>
  <c r="AO44" i="15"/>
  <c r="AL44" i="15"/>
  <c r="AK44" i="15"/>
  <c r="AH44" i="15"/>
  <c r="AG44" i="15"/>
  <c r="AD44" i="15"/>
  <c r="AC44" i="15"/>
  <c r="Z44" i="15"/>
  <c r="Y44" i="15"/>
  <c r="V44" i="15"/>
  <c r="U44" i="15"/>
  <c r="C44" i="15"/>
  <c r="CM43" i="15"/>
  <c r="K43" i="15" s="1"/>
  <c r="CF43" i="15"/>
  <c r="CE43" i="15"/>
  <c r="CB43" i="15"/>
  <c r="CA43" i="15"/>
  <c r="BX43" i="15"/>
  <c r="BW43" i="15"/>
  <c r="BT43" i="15"/>
  <c r="BS43" i="15"/>
  <c r="BP43" i="15"/>
  <c r="BO43" i="15"/>
  <c r="BL43" i="15"/>
  <c r="BK43" i="15"/>
  <c r="BH43" i="15"/>
  <c r="BG43" i="15"/>
  <c r="BD43" i="15"/>
  <c r="BC43" i="15"/>
  <c r="AX43" i="15"/>
  <c r="AW43" i="15"/>
  <c r="AT43" i="15"/>
  <c r="AS43" i="15"/>
  <c r="AP43" i="15"/>
  <c r="AO43" i="15"/>
  <c r="AL43" i="15"/>
  <c r="AK43" i="15"/>
  <c r="AH43" i="15"/>
  <c r="AG43" i="15"/>
  <c r="AD43" i="15"/>
  <c r="AC43" i="15"/>
  <c r="Z43" i="15"/>
  <c r="Y43" i="15"/>
  <c r="V43" i="15"/>
  <c r="U43" i="15"/>
  <c r="C43" i="15"/>
  <c r="CM42" i="15"/>
  <c r="K42" i="15" s="1"/>
  <c r="CF42" i="15"/>
  <c r="CE42" i="15"/>
  <c r="CB42" i="15"/>
  <c r="CA42" i="15"/>
  <c r="BX42" i="15"/>
  <c r="BW42" i="15"/>
  <c r="BT42" i="15"/>
  <c r="BS42" i="15"/>
  <c r="BP42" i="15"/>
  <c r="BO42" i="15"/>
  <c r="BL42" i="15"/>
  <c r="BK42" i="15"/>
  <c r="BH42" i="15"/>
  <c r="BG42" i="15"/>
  <c r="BD42" i="15"/>
  <c r="BC42" i="15"/>
  <c r="AX42" i="15"/>
  <c r="AW42" i="15"/>
  <c r="AT42" i="15"/>
  <c r="AS42" i="15"/>
  <c r="AP42" i="15"/>
  <c r="AO42" i="15"/>
  <c r="AL42" i="15"/>
  <c r="AK42" i="15"/>
  <c r="AH42" i="15"/>
  <c r="AG42" i="15"/>
  <c r="AD42" i="15"/>
  <c r="AC42" i="15"/>
  <c r="Z42" i="15"/>
  <c r="Y42" i="15"/>
  <c r="V42" i="15"/>
  <c r="U42" i="15"/>
  <c r="C42" i="15"/>
  <c r="CM41" i="15"/>
  <c r="K41" i="15" s="1"/>
  <c r="CF41" i="15"/>
  <c r="CE41" i="15"/>
  <c r="CB41" i="15"/>
  <c r="CA41" i="15"/>
  <c r="BX41" i="15"/>
  <c r="BW41" i="15"/>
  <c r="BT41" i="15"/>
  <c r="BS41" i="15"/>
  <c r="BP41" i="15"/>
  <c r="BO41" i="15"/>
  <c r="BL41" i="15"/>
  <c r="BK41" i="15"/>
  <c r="BH41" i="15"/>
  <c r="BG41" i="15"/>
  <c r="BD41" i="15"/>
  <c r="BC41" i="15"/>
  <c r="AX41" i="15"/>
  <c r="AW41" i="15"/>
  <c r="AT41" i="15"/>
  <c r="AS41" i="15"/>
  <c r="AP41" i="15"/>
  <c r="AO41" i="15"/>
  <c r="AL41" i="15"/>
  <c r="AK41" i="15"/>
  <c r="AH41" i="15"/>
  <c r="AG41" i="15"/>
  <c r="AD41" i="15"/>
  <c r="AC41" i="15"/>
  <c r="Z41" i="15"/>
  <c r="Y41" i="15"/>
  <c r="V41" i="15"/>
  <c r="U41" i="15"/>
  <c r="C41" i="15"/>
  <c r="CM40" i="15"/>
  <c r="K40" i="15" s="1"/>
  <c r="CF40" i="15"/>
  <c r="CE40" i="15"/>
  <c r="CB40" i="15"/>
  <c r="CA40" i="15"/>
  <c r="BX40" i="15"/>
  <c r="BW40" i="15"/>
  <c r="BT40" i="15"/>
  <c r="BS40" i="15"/>
  <c r="BP40" i="15"/>
  <c r="BO40" i="15"/>
  <c r="BL40" i="15"/>
  <c r="BK40" i="15"/>
  <c r="BH40" i="15"/>
  <c r="BG40" i="15"/>
  <c r="BD40" i="15"/>
  <c r="BC40" i="15"/>
  <c r="AX40" i="15"/>
  <c r="AW40" i="15"/>
  <c r="AT40" i="15"/>
  <c r="AS40" i="15"/>
  <c r="AP40" i="15"/>
  <c r="AO40" i="15"/>
  <c r="AL40" i="15"/>
  <c r="AK40" i="15"/>
  <c r="AH40" i="15"/>
  <c r="AG40" i="15"/>
  <c r="AD40" i="15"/>
  <c r="AC40" i="15"/>
  <c r="Z40" i="15"/>
  <c r="Y40" i="15"/>
  <c r="V40" i="15"/>
  <c r="U40" i="15"/>
  <c r="C40" i="15"/>
  <c r="CM39" i="15"/>
  <c r="K39" i="15" s="1"/>
  <c r="CF39" i="15"/>
  <c r="CE39" i="15"/>
  <c r="CB39" i="15"/>
  <c r="CA39" i="15"/>
  <c r="BX39" i="15"/>
  <c r="BW39" i="15"/>
  <c r="BT39" i="15"/>
  <c r="BS39" i="15"/>
  <c r="BP39" i="15"/>
  <c r="BO39" i="15"/>
  <c r="BL39" i="15"/>
  <c r="BK39" i="15"/>
  <c r="BH39" i="15"/>
  <c r="BG39" i="15"/>
  <c r="BD39" i="15"/>
  <c r="BC39" i="15"/>
  <c r="AX39" i="15"/>
  <c r="AW39" i="15"/>
  <c r="AT39" i="15"/>
  <c r="AS39" i="15"/>
  <c r="AP39" i="15"/>
  <c r="AO39" i="15"/>
  <c r="AL39" i="15"/>
  <c r="AK39" i="15"/>
  <c r="AH39" i="15"/>
  <c r="AG39" i="15"/>
  <c r="AD39" i="15"/>
  <c r="AC39" i="15"/>
  <c r="Z39" i="15"/>
  <c r="Y39" i="15"/>
  <c r="V39" i="15"/>
  <c r="U39" i="15"/>
  <c r="C39" i="15"/>
  <c r="CM38" i="15"/>
  <c r="K38" i="15" s="1"/>
  <c r="CF38" i="15"/>
  <c r="CE38" i="15"/>
  <c r="CB38" i="15"/>
  <c r="CA38" i="15"/>
  <c r="BX38" i="15"/>
  <c r="BW38" i="15"/>
  <c r="BT38" i="15"/>
  <c r="BS38" i="15"/>
  <c r="BP38" i="15"/>
  <c r="BO38" i="15"/>
  <c r="BL38" i="15"/>
  <c r="BK38" i="15"/>
  <c r="BH38" i="15"/>
  <c r="BG38" i="15"/>
  <c r="BD38" i="15"/>
  <c r="BC38" i="15"/>
  <c r="AX38" i="15"/>
  <c r="AW38" i="15"/>
  <c r="AT38" i="15"/>
  <c r="AS38" i="15"/>
  <c r="AP38" i="15"/>
  <c r="AO38" i="15"/>
  <c r="AL38" i="15"/>
  <c r="AK38" i="15"/>
  <c r="AH38" i="15"/>
  <c r="AG38" i="15"/>
  <c r="AD38" i="15"/>
  <c r="AC38" i="15"/>
  <c r="Z38" i="15"/>
  <c r="Y38" i="15"/>
  <c r="V38" i="15"/>
  <c r="U38" i="15"/>
  <c r="C38" i="15"/>
  <c r="CM37" i="15"/>
  <c r="K37" i="15" s="1"/>
  <c r="CF37" i="15"/>
  <c r="CE37" i="15"/>
  <c r="CB37" i="15"/>
  <c r="CA37" i="15"/>
  <c r="BX37" i="15"/>
  <c r="BW37" i="15"/>
  <c r="BT37" i="15"/>
  <c r="BS37" i="15"/>
  <c r="BP37" i="15"/>
  <c r="BO37" i="15"/>
  <c r="BL37" i="15"/>
  <c r="BK37" i="15"/>
  <c r="BH37" i="15"/>
  <c r="BG37" i="15"/>
  <c r="BD37" i="15"/>
  <c r="BC37" i="15"/>
  <c r="AX37" i="15"/>
  <c r="AW37" i="15"/>
  <c r="AT37" i="15"/>
  <c r="AS37" i="15"/>
  <c r="AP37" i="15"/>
  <c r="AO37" i="15"/>
  <c r="AL37" i="15"/>
  <c r="AK37" i="15"/>
  <c r="AH37" i="15"/>
  <c r="AG37" i="15"/>
  <c r="AD37" i="15"/>
  <c r="AC37" i="15"/>
  <c r="Z37" i="15"/>
  <c r="Y37" i="15"/>
  <c r="V37" i="15"/>
  <c r="U37" i="15"/>
  <c r="C37" i="15"/>
  <c r="CM36" i="15"/>
  <c r="K36" i="15" s="1"/>
  <c r="CF36" i="15"/>
  <c r="CE36" i="15"/>
  <c r="CB36" i="15"/>
  <c r="CA36" i="15"/>
  <c r="BX36" i="15"/>
  <c r="BW36" i="15"/>
  <c r="BT36" i="15"/>
  <c r="BS36" i="15"/>
  <c r="BP36" i="15"/>
  <c r="BO36" i="15"/>
  <c r="BL36" i="15"/>
  <c r="BK36" i="15"/>
  <c r="BH36" i="15"/>
  <c r="BG36" i="15"/>
  <c r="BD36" i="15"/>
  <c r="BC36" i="15"/>
  <c r="AX36" i="15"/>
  <c r="AW36" i="15"/>
  <c r="AT36" i="15"/>
  <c r="AS36" i="15"/>
  <c r="AP36" i="15"/>
  <c r="AO36" i="15"/>
  <c r="AL36" i="15"/>
  <c r="AK36" i="15"/>
  <c r="AH36" i="15"/>
  <c r="AG36" i="15"/>
  <c r="AD36" i="15"/>
  <c r="AC36" i="15"/>
  <c r="Z36" i="15"/>
  <c r="Y36" i="15"/>
  <c r="V36" i="15"/>
  <c r="U36" i="15"/>
  <c r="C36" i="15"/>
  <c r="CM35" i="15"/>
  <c r="K35" i="15" s="1"/>
  <c r="CF35" i="15"/>
  <c r="CE35" i="15"/>
  <c r="CB35" i="15"/>
  <c r="CA35" i="15"/>
  <c r="BX35" i="15"/>
  <c r="BW35" i="15"/>
  <c r="BT35" i="15"/>
  <c r="BS35" i="15"/>
  <c r="BP35" i="15"/>
  <c r="BO35" i="15"/>
  <c r="BL35" i="15"/>
  <c r="BK35" i="15"/>
  <c r="BH35" i="15"/>
  <c r="BG35" i="15"/>
  <c r="BD35" i="15"/>
  <c r="BC35" i="15"/>
  <c r="AX35" i="15"/>
  <c r="AW35" i="15"/>
  <c r="AT35" i="15"/>
  <c r="AS35" i="15"/>
  <c r="AP35" i="15"/>
  <c r="AO35" i="15"/>
  <c r="AL35" i="15"/>
  <c r="AK35" i="15"/>
  <c r="AH35" i="15"/>
  <c r="AG35" i="15"/>
  <c r="AD35" i="15"/>
  <c r="AC35" i="15"/>
  <c r="Z35" i="15"/>
  <c r="Y35" i="15"/>
  <c r="V35" i="15"/>
  <c r="U35" i="15"/>
  <c r="C35" i="15"/>
  <c r="CM34" i="15"/>
  <c r="K34" i="15" s="1"/>
  <c r="CF34" i="15"/>
  <c r="CE34" i="15"/>
  <c r="CB34" i="15"/>
  <c r="CA34" i="15"/>
  <c r="BX34" i="15"/>
  <c r="BW34" i="15"/>
  <c r="BT34" i="15"/>
  <c r="BS34" i="15"/>
  <c r="BP34" i="15"/>
  <c r="BO34" i="15"/>
  <c r="BL34" i="15"/>
  <c r="BK34" i="15"/>
  <c r="BH34" i="15"/>
  <c r="BG34" i="15"/>
  <c r="BD34" i="15"/>
  <c r="BC34" i="15"/>
  <c r="AX34" i="15"/>
  <c r="AW34" i="15"/>
  <c r="AT34" i="15"/>
  <c r="AS34" i="15"/>
  <c r="AP34" i="15"/>
  <c r="AO34" i="15"/>
  <c r="AL34" i="15"/>
  <c r="AK34" i="15"/>
  <c r="AH34" i="15"/>
  <c r="AG34" i="15"/>
  <c r="AD34" i="15"/>
  <c r="AC34" i="15"/>
  <c r="Z34" i="15"/>
  <c r="Y34" i="15"/>
  <c r="V34" i="15"/>
  <c r="U34" i="15"/>
  <c r="C34" i="15"/>
  <c r="CM33" i="15"/>
  <c r="K33" i="15" s="1"/>
  <c r="CF33" i="15"/>
  <c r="CE33" i="15"/>
  <c r="CB33" i="15"/>
  <c r="CA33" i="15"/>
  <c r="BX33" i="15"/>
  <c r="BW33" i="15"/>
  <c r="BT33" i="15"/>
  <c r="BS33" i="15"/>
  <c r="BP33" i="15"/>
  <c r="BO33" i="15"/>
  <c r="BL33" i="15"/>
  <c r="BK33" i="15"/>
  <c r="BH33" i="15"/>
  <c r="BG33" i="15"/>
  <c r="BD33" i="15"/>
  <c r="BC33" i="15"/>
  <c r="AX33" i="15"/>
  <c r="AW33" i="15"/>
  <c r="AT33" i="15"/>
  <c r="AS33" i="15"/>
  <c r="AP33" i="15"/>
  <c r="AO33" i="15"/>
  <c r="AL33" i="15"/>
  <c r="AK33" i="15"/>
  <c r="AH33" i="15"/>
  <c r="AG33" i="15"/>
  <c r="AD33" i="15"/>
  <c r="AC33" i="15"/>
  <c r="Z33" i="15"/>
  <c r="Y33" i="15"/>
  <c r="V33" i="15"/>
  <c r="U33" i="15"/>
  <c r="C33" i="15"/>
  <c r="CM32" i="15"/>
  <c r="K32" i="15" s="1"/>
  <c r="CF32" i="15"/>
  <c r="CE32" i="15"/>
  <c r="CB32" i="15"/>
  <c r="CA32" i="15"/>
  <c r="BX32" i="15"/>
  <c r="BW32" i="15"/>
  <c r="BT32" i="15"/>
  <c r="BS32" i="15"/>
  <c r="BP32" i="15"/>
  <c r="BO32" i="15"/>
  <c r="BL32" i="15"/>
  <c r="BK32" i="15"/>
  <c r="BH32" i="15"/>
  <c r="BG32" i="15"/>
  <c r="BD32" i="15"/>
  <c r="BC32" i="15"/>
  <c r="AX32" i="15"/>
  <c r="AW32" i="15"/>
  <c r="AT32" i="15"/>
  <c r="AS32" i="15"/>
  <c r="AP32" i="15"/>
  <c r="AO32" i="15"/>
  <c r="AL32" i="15"/>
  <c r="AK32" i="15"/>
  <c r="AH32" i="15"/>
  <c r="AG32" i="15"/>
  <c r="AD32" i="15"/>
  <c r="AC32" i="15"/>
  <c r="Z32" i="15"/>
  <c r="Y32" i="15"/>
  <c r="V32" i="15"/>
  <c r="U32" i="15"/>
  <c r="C32" i="15"/>
  <c r="CM31" i="15"/>
  <c r="K31" i="15" s="1"/>
  <c r="CF31" i="15"/>
  <c r="CE31" i="15"/>
  <c r="CB31" i="15"/>
  <c r="CA31" i="15"/>
  <c r="BX31" i="15"/>
  <c r="BW31" i="15"/>
  <c r="BT31" i="15"/>
  <c r="BS31" i="15"/>
  <c r="BP31" i="15"/>
  <c r="BO31" i="15"/>
  <c r="BL31" i="15"/>
  <c r="BK31" i="15"/>
  <c r="BH31" i="15"/>
  <c r="BG31" i="15"/>
  <c r="BD31" i="15"/>
  <c r="BC31" i="15"/>
  <c r="AX31" i="15"/>
  <c r="AW31" i="15"/>
  <c r="AT31" i="15"/>
  <c r="AS31" i="15"/>
  <c r="AP31" i="15"/>
  <c r="AO31" i="15"/>
  <c r="AL31" i="15"/>
  <c r="AK31" i="15"/>
  <c r="AH31" i="15"/>
  <c r="AG31" i="15"/>
  <c r="AD31" i="15"/>
  <c r="AC31" i="15"/>
  <c r="Z31" i="15"/>
  <c r="Y31" i="15"/>
  <c r="V31" i="15"/>
  <c r="U31" i="15"/>
  <c r="C31" i="15"/>
  <c r="CM30" i="15"/>
  <c r="K30" i="15" s="1"/>
  <c r="CF30" i="15"/>
  <c r="CE30" i="15"/>
  <c r="CB30" i="15"/>
  <c r="CA30" i="15"/>
  <c r="BX30" i="15"/>
  <c r="BW30" i="15"/>
  <c r="BT30" i="15"/>
  <c r="BS30" i="15"/>
  <c r="BP30" i="15"/>
  <c r="BO30" i="15"/>
  <c r="BL30" i="15"/>
  <c r="BK30" i="15"/>
  <c r="BH30" i="15"/>
  <c r="BG30" i="15"/>
  <c r="BD30" i="15"/>
  <c r="BC30" i="15"/>
  <c r="AX30" i="15"/>
  <c r="AW30" i="15"/>
  <c r="AT30" i="15"/>
  <c r="AS30" i="15"/>
  <c r="AP30" i="15"/>
  <c r="AO30" i="15"/>
  <c r="AL30" i="15"/>
  <c r="AK30" i="15"/>
  <c r="AH30" i="15"/>
  <c r="AG30" i="15"/>
  <c r="AD30" i="15"/>
  <c r="AC30" i="15"/>
  <c r="Z30" i="15"/>
  <c r="Y30" i="15"/>
  <c r="V30" i="15"/>
  <c r="U30" i="15"/>
  <c r="C30" i="15"/>
  <c r="CM29" i="15"/>
  <c r="K29" i="15" s="1"/>
  <c r="CF29" i="15"/>
  <c r="CE29" i="15"/>
  <c r="CB29" i="15"/>
  <c r="CA29" i="15"/>
  <c r="BX29" i="15"/>
  <c r="BW29" i="15"/>
  <c r="BT29" i="15"/>
  <c r="BS29" i="15"/>
  <c r="BP29" i="15"/>
  <c r="BO29" i="15"/>
  <c r="BL29" i="15"/>
  <c r="BK29" i="15"/>
  <c r="BH29" i="15"/>
  <c r="BG29" i="15"/>
  <c r="BD29" i="15"/>
  <c r="BC29" i="15"/>
  <c r="AX29" i="15"/>
  <c r="AW29" i="15"/>
  <c r="AT29" i="15"/>
  <c r="AS29" i="15"/>
  <c r="AP29" i="15"/>
  <c r="AO29" i="15"/>
  <c r="AL29" i="15"/>
  <c r="AK29" i="15"/>
  <c r="AH29" i="15"/>
  <c r="AG29" i="15"/>
  <c r="AD29" i="15"/>
  <c r="AC29" i="15"/>
  <c r="Z29" i="15"/>
  <c r="Y29" i="15"/>
  <c r="V29" i="15"/>
  <c r="U29" i="15"/>
  <c r="C29" i="15"/>
  <c r="CM28" i="15"/>
  <c r="K28" i="15" s="1"/>
  <c r="CF28" i="15"/>
  <c r="CE28" i="15"/>
  <c r="CB28" i="15"/>
  <c r="CA28" i="15"/>
  <c r="BX28" i="15"/>
  <c r="BW28" i="15"/>
  <c r="BT28" i="15"/>
  <c r="BS28" i="15"/>
  <c r="BP28" i="15"/>
  <c r="BO28" i="15"/>
  <c r="BL28" i="15"/>
  <c r="BK28" i="15"/>
  <c r="BH28" i="15"/>
  <c r="BG28" i="15"/>
  <c r="BD28" i="15"/>
  <c r="BC28" i="15"/>
  <c r="AX28" i="15"/>
  <c r="AW28" i="15"/>
  <c r="AT28" i="15"/>
  <c r="AS28" i="15"/>
  <c r="AP28" i="15"/>
  <c r="AO28" i="15"/>
  <c r="AL28" i="15"/>
  <c r="AK28" i="15"/>
  <c r="AH28" i="15"/>
  <c r="AG28" i="15"/>
  <c r="AD28" i="15"/>
  <c r="AC28" i="15"/>
  <c r="Z28" i="15"/>
  <c r="Y28" i="15"/>
  <c r="V28" i="15"/>
  <c r="U28" i="15"/>
  <c r="C28" i="15"/>
  <c r="CM27" i="15"/>
  <c r="K27" i="15" s="1"/>
  <c r="CF27" i="15"/>
  <c r="CE27" i="15"/>
  <c r="CB27" i="15"/>
  <c r="CA27" i="15"/>
  <c r="BX27" i="15"/>
  <c r="BW27" i="15"/>
  <c r="BT27" i="15"/>
  <c r="BS27" i="15"/>
  <c r="BP27" i="15"/>
  <c r="BO27" i="15"/>
  <c r="BL27" i="15"/>
  <c r="BK27" i="15"/>
  <c r="BH27" i="15"/>
  <c r="BG27" i="15"/>
  <c r="BD27" i="15"/>
  <c r="BC27" i="15"/>
  <c r="AX27" i="15"/>
  <c r="AW27" i="15"/>
  <c r="AT27" i="15"/>
  <c r="AS27" i="15"/>
  <c r="AP27" i="15"/>
  <c r="AO27" i="15"/>
  <c r="AL27" i="15"/>
  <c r="AK27" i="15"/>
  <c r="AH27" i="15"/>
  <c r="AG27" i="15"/>
  <c r="AD27" i="15"/>
  <c r="AC27" i="15"/>
  <c r="Z27" i="15"/>
  <c r="Y27" i="15"/>
  <c r="V27" i="15"/>
  <c r="U27" i="15"/>
  <c r="C27" i="15"/>
  <c r="CM26" i="15"/>
  <c r="K26" i="15" s="1"/>
  <c r="CF26" i="15"/>
  <c r="CE26" i="15"/>
  <c r="CB26" i="15"/>
  <c r="CA26" i="15"/>
  <c r="BX26" i="15"/>
  <c r="BW26" i="15"/>
  <c r="BT26" i="15"/>
  <c r="BS26" i="15"/>
  <c r="BP26" i="15"/>
  <c r="BO26" i="15"/>
  <c r="BL26" i="15"/>
  <c r="BK26" i="15"/>
  <c r="BH26" i="15"/>
  <c r="BG26" i="15"/>
  <c r="BD26" i="15"/>
  <c r="BC26" i="15"/>
  <c r="AX26" i="15"/>
  <c r="AW26" i="15"/>
  <c r="AT26" i="15"/>
  <c r="AS26" i="15"/>
  <c r="AP26" i="15"/>
  <c r="AO26" i="15"/>
  <c r="AL26" i="15"/>
  <c r="AK26" i="15"/>
  <c r="AH26" i="15"/>
  <c r="AG26" i="15"/>
  <c r="AD26" i="15"/>
  <c r="AC26" i="15"/>
  <c r="Z26" i="15"/>
  <c r="Y26" i="15"/>
  <c r="V26" i="15"/>
  <c r="U26" i="15"/>
  <c r="C26" i="15"/>
  <c r="CM25" i="15"/>
  <c r="K25" i="15" s="1"/>
  <c r="CF25" i="15"/>
  <c r="CE25" i="15"/>
  <c r="CB25" i="15"/>
  <c r="CA25" i="15"/>
  <c r="BX25" i="15"/>
  <c r="BW25" i="15"/>
  <c r="BT25" i="15"/>
  <c r="BS25" i="15"/>
  <c r="BP25" i="15"/>
  <c r="BO25" i="15"/>
  <c r="BL25" i="15"/>
  <c r="BK25" i="15"/>
  <c r="BH25" i="15"/>
  <c r="BG25" i="15"/>
  <c r="BD25" i="15"/>
  <c r="BC25" i="15"/>
  <c r="AX25" i="15"/>
  <c r="AW25" i="15"/>
  <c r="AT25" i="15"/>
  <c r="AS25" i="15"/>
  <c r="AP25" i="15"/>
  <c r="AO25" i="15"/>
  <c r="AL25" i="15"/>
  <c r="AK25" i="15"/>
  <c r="AH25" i="15"/>
  <c r="AG25" i="15"/>
  <c r="AD25" i="15"/>
  <c r="AC25" i="15"/>
  <c r="Z25" i="15"/>
  <c r="Y25" i="15"/>
  <c r="V25" i="15"/>
  <c r="U25" i="15"/>
  <c r="C25" i="15"/>
  <c r="CM24" i="15"/>
  <c r="K24" i="15" s="1"/>
  <c r="CF24" i="15"/>
  <c r="CE24" i="15"/>
  <c r="CB24" i="15"/>
  <c r="CA24" i="15"/>
  <c r="BX24" i="15"/>
  <c r="BW24" i="15"/>
  <c r="BT24" i="15"/>
  <c r="BS24" i="15"/>
  <c r="BP24" i="15"/>
  <c r="BO24" i="15"/>
  <c r="BL24" i="15"/>
  <c r="BK24" i="15"/>
  <c r="BH24" i="15"/>
  <c r="BG24" i="15"/>
  <c r="BD24" i="15"/>
  <c r="BC24" i="15"/>
  <c r="AX24" i="15"/>
  <c r="AW24" i="15"/>
  <c r="AT24" i="15"/>
  <c r="AS24" i="15"/>
  <c r="AP24" i="15"/>
  <c r="AO24" i="15"/>
  <c r="AL24" i="15"/>
  <c r="AK24" i="15"/>
  <c r="AH24" i="15"/>
  <c r="AG24" i="15"/>
  <c r="AD24" i="15"/>
  <c r="AC24" i="15"/>
  <c r="Z24" i="15"/>
  <c r="Y24" i="15"/>
  <c r="V24" i="15"/>
  <c r="U24" i="15"/>
  <c r="C24" i="15"/>
  <c r="CM23" i="15"/>
  <c r="K23" i="15" s="1"/>
  <c r="CF23" i="15"/>
  <c r="CE23" i="15"/>
  <c r="CB23" i="15"/>
  <c r="CA23" i="15"/>
  <c r="BX23" i="15"/>
  <c r="BW23" i="15"/>
  <c r="BT23" i="15"/>
  <c r="BS23" i="15"/>
  <c r="BP23" i="15"/>
  <c r="BO23" i="15"/>
  <c r="BL23" i="15"/>
  <c r="BK23" i="15"/>
  <c r="BH23" i="15"/>
  <c r="BG23" i="15"/>
  <c r="BD23" i="15"/>
  <c r="BC23" i="15"/>
  <c r="AX23" i="15"/>
  <c r="AW23" i="15"/>
  <c r="AT23" i="15"/>
  <c r="AS23" i="15"/>
  <c r="AP23" i="15"/>
  <c r="AO23" i="15"/>
  <c r="AL23" i="15"/>
  <c r="AK23" i="15"/>
  <c r="AH23" i="15"/>
  <c r="AG23" i="15"/>
  <c r="AD23" i="15"/>
  <c r="AC23" i="15"/>
  <c r="Z23" i="15"/>
  <c r="Y23" i="15"/>
  <c r="V23" i="15"/>
  <c r="U23" i="15"/>
  <c r="C23" i="15"/>
  <c r="CM22" i="15"/>
  <c r="K22" i="15" s="1"/>
  <c r="CF22" i="15"/>
  <c r="CE22" i="15"/>
  <c r="CB22" i="15"/>
  <c r="CA22" i="15"/>
  <c r="BX22" i="15"/>
  <c r="BW22" i="15"/>
  <c r="BT22" i="15"/>
  <c r="BS22" i="15"/>
  <c r="BP22" i="15"/>
  <c r="BO22" i="15"/>
  <c r="BL22" i="15"/>
  <c r="BK22" i="15"/>
  <c r="BH22" i="15"/>
  <c r="BG22" i="15"/>
  <c r="BD22" i="15"/>
  <c r="BC22" i="15"/>
  <c r="AX22" i="15"/>
  <c r="AW22" i="15"/>
  <c r="AT22" i="15"/>
  <c r="AS22" i="15"/>
  <c r="AP22" i="15"/>
  <c r="AO22" i="15"/>
  <c r="AL22" i="15"/>
  <c r="AK22" i="15"/>
  <c r="AH22" i="15"/>
  <c r="AG22" i="15"/>
  <c r="AD22" i="15"/>
  <c r="AC22" i="15"/>
  <c r="Z22" i="15"/>
  <c r="Y22" i="15"/>
  <c r="V22" i="15"/>
  <c r="U22" i="15"/>
  <c r="C22" i="15"/>
  <c r="CM21" i="15"/>
  <c r="K21" i="15" s="1"/>
  <c r="CF21" i="15"/>
  <c r="CE21" i="15"/>
  <c r="CB21" i="15"/>
  <c r="CA21" i="15"/>
  <c r="BX21" i="15"/>
  <c r="BW21" i="15"/>
  <c r="BT21" i="15"/>
  <c r="BS21" i="15"/>
  <c r="BP21" i="15"/>
  <c r="BO21" i="15"/>
  <c r="BL21" i="15"/>
  <c r="BK21" i="15"/>
  <c r="BH21" i="15"/>
  <c r="BG21" i="15"/>
  <c r="BD21" i="15"/>
  <c r="BC21" i="15"/>
  <c r="AX21" i="15"/>
  <c r="AW21" i="15"/>
  <c r="AT21" i="15"/>
  <c r="AS21" i="15"/>
  <c r="AP21" i="15"/>
  <c r="AO21" i="15"/>
  <c r="AL21" i="15"/>
  <c r="AK21" i="15"/>
  <c r="AH21" i="15"/>
  <c r="AG21" i="15"/>
  <c r="AD21" i="15"/>
  <c r="AC21" i="15"/>
  <c r="Z21" i="15"/>
  <c r="Y21" i="15"/>
  <c r="V21" i="15"/>
  <c r="U21" i="15"/>
  <c r="C21" i="15"/>
  <c r="CM20" i="15"/>
  <c r="K20" i="15" s="1"/>
  <c r="CF20" i="15"/>
  <c r="CE20" i="15"/>
  <c r="CB20" i="15"/>
  <c r="CA20" i="15"/>
  <c r="BX20" i="15"/>
  <c r="BW20" i="15"/>
  <c r="BT20" i="15"/>
  <c r="BS20" i="15"/>
  <c r="BP20" i="15"/>
  <c r="BO20" i="15"/>
  <c r="BL20" i="15"/>
  <c r="BK20" i="15"/>
  <c r="BH20" i="15"/>
  <c r="BG20" i="15"/>
  <c r="BD20" i="15"/>
  <c r="BC20" i="15"/>
  <c r="AX20" i="15"/>
  <c r="AW20" i="15"/>
  <c r="AT20" i="15"/>
  <c r="AS20" i="15"/>
  <c r="AP20" i="15"/>
  <c r="AO20" i="15"/>
  <c r="AL20" i="15"/>
  <c r="AK20" i="15"/>
  <c r="AH20" i="15"/>
  <c r="AG20" i="15"/>
  <c r="AD20" i="15"/>
  <c r="AC20" i="15"/>
  <c r="Z20" i="15"/>
  <c r="Y20" i="15"/>
  <c r="V20" i="15"/>
  <c r="U20" i="15"/>
  <c r="C20" i="15"/>
  <c r="CM19" i="15"/>
  <c r="K19" i="15" s="1"/>
  <c r="CF19" i="15"/>
  <c r="CE19" i="15"/>
  <c r="CB19" i="15"/>
  <c r="CA19" i="15"/>
  <c r="BX19" i="15"/>
  <c r="BW19" i="15"/>
  <c r="BT19" i="15"/>
  <c r="BS19" i="15"/>
  <c r="BP19" i="15"/>
  <c r="BO19" i="15"/>
  <c r="BL19" i="15"/>
  <c r="BK19" i="15"/>
  <c r="BH19" i="15"/>
  <c r="BG19" i="15"/>
  <c r="BD19" i="15"/>
  <c r="BC19" i="15"/>
  <c r="AX19" i="15"/>
  <c r="AW19" i="15"/>
  <c r="AT19" i="15"/>
  <c r="AS19" i="15"/>
  <c r="AP19" i="15"/>
  <c r="AO19" i="15"/>
  <c r="AL19" i="15"/>
  <c r="AK19" i="15"/>
  <c r="AH19" i="15"/>
  <c r="AG19" i="15"/>
  <c r="AD19" i="15"/>
  <c r="AC19" i="15"/>
  <c r="Z19" i="15"/>
  <c r="Y19" i="15"/>
  <c r="V19" i="15"/>
  <c r="U19" i="15"/>
  <c r="C19" i="15"/>
  <c r="CM18" i="15"/>
  <c r="K18" i="15" s="1"/>
  <c r="CF18" i="15"/>
  <c r="CE18" i="15"/>
  <c r="CB18" i="15"/>
  <c r="CA18" i="15"/>
  <c r="BX18" i="15"/>
  <c r="BW18" i="15"/>
  <c r="BT18" i="15"/>
  <c r="BS18" i="15"/>
  <c r="BP18" i="15"/>
  <c r="BO18" i="15"/>
  <c r="BL18" i="15"/>
  <c r="BK18" i="15"/>
  <c r="BH18" i="15"/>
  <c r="BG18" i="15"/>
  <c r="BD18" i="15"/>
  <c r="BC18" i="15"/>
  <c r="AX18" i="15"/>
  <c r="AW18" i="15"/>
  <c r="AT18" i="15"/>
  <c r="AS18" i="15"/>
  <c r="AP18" i="15"/>
  <c r="AO18" i="15"/>
  <c r="AL18" i="15"/>
  <c r="AK18" i="15"/>
  <c r="AH18" i="15"/>
  <c r="AG18" i="15"/>
  <c r="AD18" i="15"/>
  <c r="AC18" i="15"/>
  <c r="Z18" i="15"/>
  <c r="Y18" i="15"/>
  <c r="V18" i="15"/>
  <c r="U18" i="15"/>
  <c r="C18" i="15"/>
  <c r="CM17" i="15"/>
  <c r="K17" i="15" s="1"/>
  <c r="CF17" i="15"/>
  <c r="CE17" i="15"/>
  <c r="CB17" i="15"/>
  <c r="CA17" i="15"/>
  <c r="BX17" i="15"/>
  <c r="BW17" i="15"/>
  <c r="BT17" i="15"/>
  <c r="BS17" i="15"/>
  <c r="BP17" i="15"/>
  <c r="BO17" i="15"/>
  <c r="BL17" i="15"/>
  <c r="BK17" i="15"/>
  <c r="BH17" i="15"/>
  <c r="BG17" i="15"/>
  <c r="BD17" i="15"/>
  <c r="BC17" i="15"/>
  <c r="AX17" i="15"/>
  <c r="AW17" i="15"/>
  <c r="AT17" i="15"/>
  <c r="AS17" i="15"/>
  <c r="AP17" i="15"/>
  <c r="AO17" i="15"/>
  <c r="AL17" i="15"/>
  <c r="AK17" i="15"/>
  <c r="AH17" i="15"/>
  <c r="AG17" i="15"/>
  <c r="AD17" i="15"/>
  <c r="AC17" i="15"/>
  <c r="Z17" i="15"/>
  <c r="Y17" i="15"/>
  <c r="V17" i="15"/>
  <c r="U17" i="15"/>
  <c r="C17" i="15"/>
  <c r="X8" i="15"/>
  <c r="AV4" i="15"/>
  <c r="AR4" i="15"/>
  <c r="AN4" i="15"/>
  <c r="AJ4" i="15"/>
  <c r="AF4" i="15"/>
  <c r="AB4" i="15"/>
  <c r="X4" i="15"/>
  <c r="T4" i="15"/>
  <c r="AV3" i="15"/>
  <c r="AR3" i="15"/>
  <c r="AN3" i="15"/>
  <c r="AJ3" i="15"/>
  <c r="AF3" i="15"/>
  <c r="AB3" i="15"/>
  <c r="X3" i="15"/>
  <c r="T3" i="15"/>
  <c r="AQ156" i="15" l="1"/>
  <c r="BI164" i="15"/>
  <c r="BY169" i="15"/>
  <c r="W131" i="15"/>
  <c r="BE90" i="15"/>
  <c r="W94" i="15"/>
  <c r="CG104" i="15"/>
  <c r="BE113" i="15"/>
  <c r="BM121" i="15"/>
  <c r="AY124" i="15"/>
  <c r="AE160" i="15"/>
  <c r="AM170" i="15"/>
  <c r="AQ92" i="15"/>
  <c r="BM47" i="15"/>
  <c r="AQ48" i="15"/>
  <c r="BQ48" i="15"/>
  <c r="AA50" i="15"/>
  <c r="BM65" i="15"/>
  <c r="AM136" i="15"/>
  <c r="AU138" i="15"/>
  <c r="BU26" i="15"/>
  <c r="AQ135" i="15"/>
  <c r="W136" i="15"/>
  <c r="AY137" i="15"/>
  <c r="BY108" i="15"/>
  <c r="BM113" i="15"/>
  <c r="BY118" i="15"/>
  <c r="AE28" i="15"/>
  <c r="BI29" i="15"/>
  <c r="AQ53" i="15"/>
  <c r="AA61" i="15"/>
  <c r="BY80" i="15"/>
  <c r="AI82" i="15"/>
  <c r="BI82" i="15"/>
  <c r="BU88" i="15"/>
  <c r="CG44" i="15"/>
  <c r="W47" i="15"/>
  <c r="AU47" i="15"/>
  <c r="BU47" i="15"/>
  <c r="AY48" i="15"/>
  <c r="BY48" i="15"/>
  <c r="CC49" i="15"/>
  <c r="AI50" i="15"/>
  <c r="BU65" i="15"/>
  <c r="AA66" i="15"/>
  <c r="BE67" i="15"/>
  <c r="AM135" i="15"/>
  <c r="AJ5" i="15"/>
  <c r="BE26" i="15"/>
  <c r="BY37" i="15"/>
  <c r="AA71" i="15"/>
  <c r="CG80" i="15"/>
  <c r="AQ82" i="15"/>
  <c r="BQ82" i="15"/>
  <c r="AQ83" i="15"/>
  <c r="BU58" i="15"/>
  <c r="AA122" i="15"/>
  <c r="AI154" i="15"/>
  <c r="BY156" i="15"/>
  <c r="BI169" i="15"/>
  <c r="T5" i="15"/>
  <c r="AQ26" i="15"/>
  <c r="BE47" i="15"/>
  <c r="CC47" i="15"/>
  <c r="BI48" i="15"/>
  <c r="CG48" i="15"/>
  <c r="AQ50" i="15"/>
  <c r="AY52" i="15"/>
  <c r="BE65" i="15"/>
  <c r="AI66" i="15"/>
  <c r="AI116" i="15"/>
  <c r="CG116" i="15"/>
  <c r="AM131" i="15"/>
  <c r="AM160" i="15"/>
  <c r="BM160" i="15"/>
  <c r="AU170" i="15"/>
  <c r="BY76" i="15"/>
  <c r="BE77" i="15"/>
  <c r="AI94" i="15"/>
  <c r="BY106" i="15"/>
  <c r="CG132" i="15"/>
  <c r="AU28" i="15"/>
  <c r="AA29" i="15"/>
  <c r="AI71" i="15"/>
  <c r="BQ80" i="15"/>
  <c r="BU81" i="15"/>
  <c r="AY82" i="15"/>
  <c r="BY82" i="15"/>
  <c r="W90" i="15"/>
  <c r="AY104" i="15"/>
  <c r="W113" i="15"/>
  <c r="AU113" i="15"/>
  <c r="BU113" i="15"/>
  <c r="AQ117" i="15"/>
  <c r="CG118" i="15"/>
  <c r="BY135" i="15"/>
  <c r="BQ154" i="15"/>
  <c r="BY155" i="15"/>
  <c r="BI42" i="15"/>
  <c r="AA73" i="15"/>
  <c r="W96" i="15"/>
  <c r="AU98" i="15"/>
  <c r="AI100" i="15"/>
  <c r="AE111" i="15"/>
  <c r="AA30" i="15"/>
  <c r="AI30" i="15"/>
  <c r="AQ30" i="15"/>
  <c r="BI30" i="15"/>
  <c r="CG30" i="15"/>
  <c r="AU31" i="15"/>
  <c r="BM31" i="15"/>
  <c r="BU31" i="15"/>
  <c r="CC31" i="15"/>
  <c r="AQ32" i="15"/>
  <c r="AY32" i="15"/>
  <c r="BI32" i="15"/>
  <c r="BQ32" i="15"/>
  <c r="BY32" i="15"/>
  <c r="CG32" i="15"/>
  <c r="W33" i="15"/>
  <c r="AE33" i="15"/>
  <c r="AM33" i="15"/>
  <c r="AU33" i="15"/>
  <c r="BE33" i="15"/>
  <c r="BM33" i="15"/>
  <c r="AA34" i="15"/>
  <c r="AI34" i="15"/>
  <c r="AQ34" i="15"/>
  <c r="BQ34" i="15"/>
  <c r="BY34" i="15"/>
  <c r="CG34" i="15"/>
  <c r="AU35" i="15"/>
  <c r="BM35" i="15"/>
  <c r="BU35" i="15"/>
  <c r="CC35" i="15"/>
  <c r="AI36" i="15"/>
  <c r="BI36" i="15"/>
  <c r="BQ36" i="15"/>
  <c r="BY36" i="15"/>
  <c r="CG36" i="15"/>
  <c r="W37" i="15"/>
  <c r="AE37" i="15"/>
  <c r="AM37" i="15"/>
  <c r="AU37" i="15"/>
  <c r="BE37" i="15"/>
  <c r="BM37" i="15"/>
  <c r="BE99" i="15"/>
  <c r="BM99" i="15"/>
  <c r="BU99" i="15"/>
  <c r="CC99" i="15"/>
  <c r="BU139" i="15"/>
  <c r="AA140" i="15"/>
  <c r="AI140" i="15"/>
  <c r="AQ140" i="15"/>
  <c r="AY140" i="15"/>
  <c r="BQ140" i="15"/>
  <c r="CG140" i="15"/>
  <c r="AE141" i="15"/>
  <c r="AU141" i="15"/>
  <c r="AY142" i="15"/>
  <c r="BI142" i="15"/>
  <c r="BY142" i="15"/>
  <c r="BE143" i="15"/>
  <c r="AY144" i="15"/>
  <c r="BQ144" i="15"/>
  <c r="BY144" i="15"/>
  <c r="CG144" i="15"/>
  <c r="AE145" i="15"/>
  <c r="AM145" i="15"/>
  <c r="AU145" i="15"/>
  <c r="BM145" i="15"/>
  <c r="CC145" i="15"/>
  <c r="AE148" i="15"/>
  <c r="BU173" i="15"/>
  <c r="AQ172" i="15"/>
  <c r="BY172" i="15"/>
  <c r="CG52" i="15"/>
  <c r="BU57" i="15"/>
  <c r="AE103" i="15"/>
  <c r="BM111" i="15"/>
  <c r="BY112" i="15"/>
  <c r="BE117" i="15"/>
  <c r="BI119" i="15"/>
  <c r="AI123" i="15"/>
  <c r="AE128" i="15"/>
  <c r="BM151" i="15"/>
  <c r="BU63" i="15"/>
  <c r="AU72" i="15"/>
  <c r="AU111" i="15"/>
  <c r="BQ123" i="15"/>
  <c r="CG127" i="15"/>
  <c r="BU17" i="15"/>
  <c r="CC17" i="15"/>
  <c r="AA18" i="15"/>
  <c r="AQ18" i="15"/>
  <c r="BQ18" i="15"/>
  <c r="BY18" i="15"/>
  <c r="CG18" i="15"/>
  <c r="AE19" i="15"/>
  <c r="AM19" i="15"/>
  <c r="AA20" i="15"/>
  <c r="AI20" i="15"/>
  <c r="AQ20" i="15"/>
  <c r="AY20" i="15"/>
  <c r="BI20" i="15"/>
  <c r="BQ20" i="15"/>
  <c r="W21" i="15"/>
  <c r="AE21" i="15"/>
  <c r="AM21" i="15"/>
  <c r="AU21" i="15"/>
  <c r="BM21" i="15"/>
  <c r="CC21" i="15"/>
  <c r="AA45" i="15"/>
  <c r="BI45" i="15"/>
  <c r="BY45" i="15"/>
  <c r="BE46" i="15"/>
  <c r="BE50" i="15"/>
  <c r="BU50" i="15"/>
  <c r="AU52" i="15"/>
  <c r="BY63" i="15"/>
  <c r="W64" i="15"/>
  <c r="BE64" i="15"/>
  <c r="CC64" i="15"/>
  <c r="BU66" i="15"/>
  <c r="AA67" i="15"/>
  <c r="AI67" i="15"/>
  <c r="AE69" i="15"/>
  <c r="AM69" i="15"/>
  <c r="AU69" i="15"/>
  <c r="BM69" i="15"/>
  <c r="BU69" i="15"/>
  <c r="AA70" i="15"/>
  <c r="AI70" i="15"/>
  <c r="BI70" i="15"/>
  <c r="AM75" i="15"/>
  <c r="BE75" i="15"/>
  <c r="BU75" i="15"/>
  <c r="CC102" i="15"/>
  <c r="AU105" i="15"/>
  <c r="BE105" i="15"/>
  <c r="CC105" i="15"/>
  <c r="AA111" i="15"/>
  <c r="AI111" i="15"/>
  <c r="AQ111" i="15"/>
  <c r="AY111" i="15"/>
  <c r="BQ111" i="15"/>
  <c r="CG111" i="15"/>
  <c r="BM112" i="15"/>
  <c r="AI143" i="15"/>
  <c r="CG147" i="15"/>
  <c r="BQ148" i="15"/>
  <c r="AI149" i="15"/>
  <c r="CG149" i="15"/>
  <c r="AI150" i="15"/>
  <c r="AY150" i="15"/>
  <c r="BY150" i="15"/>
  <c r="CG151" i="15"/>
  <c r="BM18" i="15"/>
  <c r="AM20" i="15"/>
  <c r="AM22" i="15"/>
  <c r="BU22" i="15"/>
  <c r="AE24" i="15"/>
  <c r="AU24" i="15"/>
  <c r="CC24" i="15"/>
  <c r="AM26" i="15"/>
  <c r="BI26" i="15"/>
  <c r="BM29" i="15"/>
  <c r="CC37" i="15"/>
  <c r="W39" i="15"/>
  <c r="AM41" i="15"/>
  <c r="AU41" i="15"/>
  <c r="BE41" i="15"/>
  <c r="BM41" i="15"/>
  <c r="AA42" i="15"/>
  <c r="AI42" i="15"/>
  <c r="AQ42" i="15"/>
  <c r="BI47" i="15"/>
  <c r="BM52" i="15"/>
  <c r="AA53" i="15"/>
  <c r="CC56" i="15"/>
  <c r="AA57" i="15"/>
  <c r="AI57" i="15"/>
  <c r="BQ57" i="15"/>
  <c r="AM62" i="15"/>
  <c r="BU62" i="15"/>
  <c r="CC62" i="15"/>
  <c r="AI63" i="15"/>
  <c r="AQ63" i="15"/>
  <c r="CC63" i="15"/>
  <c r="BQ64" i="15"/>
  <c r="BQ66" i="15"/>
  <c r="BI69" i="15"/>
  <c r="BU70" i="15"/>
  <c r="BE78" i="15"/>
  <c r="AE117" i="15"/>
  <c r="AI121" i="15"/>
  <c r="BE124" i="15"/>
  <c r="BU124" i="15"/>
  <c r="AY125" i="15"/>
  <c r="CG125" i="15"/>
  <c r="CC126" i="15"/>
  <c r="AA127" i="15"/>
  <c r="BE128" i="15"/>
  <c r="AI129" i="15"/>
  <c r="CG129" i="15"/>
  <c r="BM130" i="15"/>
  <c r="CC130" i="15"/>
  <c r="W139" i="15"/>
  <c r="W23" i="15"/>
  <c r="AU23" i="15"/>
  <c r="BE23" i="15"/>
  <c r="BE32" i="15"/>
  <c r="BE36" i="15"/>
  <c r="AM38" i="15"/>
  <c r="BE42" i="15"/>
  <c r="BU42" i="15"/>
  <c r="AY43" i="15"/>
  <c r="CG43" i="15"/>
  <c r="AE44" i="15"/>
  <c r="AU44" i="15"/>
  <c r="BM45" i="15"/>
  <c r="BI46" i="15"/>
  <c r="BI50" i="15"/>
  <c r="AE53" i="15"/>
  <c r="AM53" i="15"/>
  <c r="AU53" i="15"/>
  <c r="BE53" i="15"/>
  <c r="BM53" i="15"/>
  <c r="CC53" i="15"/>
  <c r="AA54" i="15"/>
  <c r="BU55" i="15"/>
  <c r="CC55" i="15"/>
  <c r="AI56" i="15"/>
  <c r="AY56" i="15"/>
  <c r="BI56" i="15"/>
  <c r="BQ56" i="15"/>
  <c r="AA58" i="15"/>
  <c r="AI58" i="15"/>
  <c r="AQ58" i="15"/>
  <c r="BI58" i="15"/>
  <c r="BY58" i="15"/>
  <c r="CG58" i="15"/>
  <c r="W59" i="15"/>
  <c r="AM59" i="15"/>
  <c r="AU59" i="15"/>
  <c r="BE59" i="15"/>
  <c r="AY60" i="15"/>
  <c r="BI60" i="15"/>
  <c r="AQ108" i="15"/>
  <c r="BQ94" i="15"/>
  <c r="W97" i="15"/>
  <c r="AM97" i="15"/>
  <c r="CG98" i="15"/>
  <c r="AU102" i="15"/>
  <c r="BY148" i="15"/>
  <c r="AE157" i="15"/>
  <c r="BM157" i="15"/>
  <c r="CC160" i="15"/>
  <c r="AE161" i="15"/>
  <c r="BE163" i="15"/>
  <c r="BU163" i="15"/>
  <c r="AQ71" i="15"/>
  <c r="AY71" i="15"/>
  <c r="W72" i="15"/>
  <c r="AE72" i="15"/>
  <c r="BY75" i="15"/>
  <c r="CG75" i="15"/>
  <c r="AA94" i="15"/>
  <c r="AI99" i="15"/>
  <c r="AY99" i="15"/>
  <c r="CG109" i="15"/>
  <c r="W114" i="15"/>
  <c r="AE114" i="15"/>
  <c r="AU114" i="15"/>
  <c r="BU114" i="15"/>
  <c r="AQ115" i="15"/>
  <c r="BE118" i="15"/>
  <c r="BU118" i="15"/>
  <c r="BI136" i="15"/>
  <c r="BQ136" i="15"/>
  <c r="BY136" i="15"/>
  <c r="CG136" i="15"/>
  <c r="AE137" i="15"/>
  <c r="AM137" i="15"/>
  <c r="AU137" i="15"/>
  <c r="BM137" i="15"/>
  <c r="AA138" i="15"/>
  <c r="AQ138" i="15"/>
  <c r="BQ138" i="15"/>
  <c r="BY138" i="15"/>
  <c r="CG138" i="15"/>
  <c r="AI141" i="15"/>
  <c r="AM144" i="15"/>
  <c r="BQ145" i="15"/>
  <c r="BE146" i="15"/>
  <c r="BM146" i="15"/>
  <c r="BU146" i="15"/>
  <c r="AQ147" i="15"/>
  <c r="BQ147" i="15"/>
  <c r="AY148" i="15"/>
  <c r="AM149" i="15"/>
  <c r="AU149" i="15"/>
  <c r="CC149" i="15"/>
  <c r="BU150" i="15"/>
  <c r="CC150" i="15"/>
  <c r="AU151" i="15"/>
  <c r="BU152" i="15"/>
  <c r="CC152" i="15"/>
  <c r="BE153" i="15"/>
  <c r="CG168" i="15"/>
  <c r="CC166" i="15"/>
  <c r="BY173" i="15"/>
  <c r="CG173" i="15"/>
  <c r="BQ60" i="15"/>
  <c r="BI65" i="15"/>
  <c r="AM66" i="15"/>
  <c r="BI67" i="15"/>
  <c r="BQ67" i="15"/>
  <c r="CG67" i="15"/>
  <c r="W68" i="15"/>
  <c r="AI74" i="15"/>
  <c r="BI78" i="15"/>
  <c r="BY78" i="15"/>
  <c r="AU80" i="15"/>
  <c r="BM80" i="15"/>
  <c r="AA81" i="15"/>
  <c r="AI81" i="15"/>
  <c r="AQ81" i="15"/>
  <c r="AY81" i="15"/>
  <c r="BI81" i="15"/>
  <c r="BQ81" i="15"/>
  <c r="AE82" i="15"/>
  <c r="BM82" i="15"/>
  <c r="BE83" i="15"/>
  <c r="CC83" i="15"/>
  <c r="AI84" i="15"/>
  <c r="AQ84" i="15"/>
  <c r="AY84" i="15"/>
  <c r="BI84" i="15"/>
  <c r="BQ84" i="15"/>
  <c r="BY84" i="15"/>
  <c r="CC86" i="15"/>
  <c r="W89" i="15"/>
  <c r="AQ90" i="15"/>
  <c r="AY90" i="15"/>
  <c r="BI90" i="15"/>
  <c r="BQ90" i="15"/>
  <c r="AA91" i="15"/>
  <c r="AY102" i="15"/>
  <c r="BQ102" i="15"/>
  <c r="CG102" i="15"/>
  <c r="AQ103" i="15"/>
  <c r="BI103" i="15"/>
  <c r="CG107" i="15"/>
  <c r="AQ110" i="15"/>
  <c r="AA114" i="15"/>
  <c r="BM119" i="15"/>
  <c r="AQ120" i="15"/>
  <c r="AY120" i="15"/>
  <c r="BI120" i="15"/>
  <c r="BQ120" i="15"/>
  <c r="CG120" i="15"/>
  <c r="AM121" i="15"/>
  <c r="AU121" i="15"/>
  <c r="AU125" i="15"/>
  <c r="BU125" i="15"/>
  <c r="CC125" i="15"/>
  <c r="W127" i="15"/>
  <c r="AE127" i="15"/>
  <c r="AM127" i="15"/>
  <c r="AI130" i="15"/>
  <c r="AQ130" i="15"/>
  <c r="AY130" i="15"/>
  <c r="BI130" i="15"/>
  <c r="CG130" i="15"/>
  <c r="BM132" i="15"/>
  <c r="AM134" i="15"/>
  <c r="BE134" i="15"/>
  <c r="BU134" i="15"/>
  <c r="BU140" i="15"/>
  <c r="AI160" i="15"/>
  <c r="W164" i="15"/>
  <c r="AI165" i="15"/>
  <c r="AQ165" i="15"/>
  <c r="AY165" i="15"/>
  <c r="BI165" i="15"/>
  <c r="BQ165" i="15"/>
  <c r="BY165" i="15"/>
  <c r="CG165" i="15"/>
  <c r="AY166" i="15"/>
  <c r="AM168" i="15"/>
  <c r="BE168" i="15"/>
  <c r="AU171" i="15"/>
  <c r="AU17" i="15"/>
  <c r="BQ25" i="15"/>
  <c r="BQ19" i="15"/>
  <c r="AA21" i="15"/>
  <c r="AA22" i="15"/>
  <c r="AI22" i="15"/>
  <c r="AQ22" i="15"/>
  <c r="BQ22" i="15"/>
  <c r="BY22" i="15"/>
  <c r="CG23" i="15"/>
  <c r="W27" i="15"/>
  <c r="AU27" i="15"/>
  <c r="BE27" i="15"/>
  <c r="BM27" i="15"/>
  <c r="BU27" i="15"/>
  <c r="CC27" i="15"/>
  <c r="AQ28" i="15"/>
  <c r="AY28" i="15"/>
  <c r="BI28" i="15"/>
  <c r="BQ28" i="15"/>
  <c r="BY28" i="15"/>
  <c r="CG28" i="15"/>
  <c r="W29" i="15"/>
  <c r="AE29" i="15"/>
  <c r="AM29" i="15"/>
  <c r="AU29" i="15"/>
  <c r="BE29" i="15"/>
  <c r="BY33" i="15"/>
  <c r="BE34" i="15"/>
  <c r="BU34" i="15"/>
  <c r="AI35" i="15"/>
  <c r="AY35" i="15"/>
  <c r="AE36" i="15"/>
  <c r="AA37" i="15"/>
  <c r="BI37" i="15"/>
  <c r="AA38" i="15"/>
  <c r="AI38" i="15"/>
  <c r="AQ38" i="15"/>
  <c r="BQ38" i="15"/>
  <c r="BY38" i="15"/>
  <c r="CG38" i="15"/>
  <c r="AI39" i="15"/>
  <c r="AY39" i="15"/>
  <c r="CG39" i="15"/>
  <c r="AE40" i="15"/>
  <c r="AU40" i="15"/>
  <c r="CC40" i="15"/>
  <c r="AA41" i="15"/>
  <c r="BI41" i="15"/>
  <c r="AM42" i="15"/>
  <c r="AA46" i="15"/>
  <c r="AI46" i="15"/>
  <c r="AQ46" i="15"/>
  <c r="AA49" i="15"/>
  <c r="BY49" i="15"/>
  <c r="AM50" i="15"/>
  <c r="AM54" i="15"/>
  <c r="BU54" i="15"/>
  <c r="CC54" i="15"/>
  <c r="AI55" i="15"/>
  <c r="AQ55" i="15"/>
  <c r="BQ55" i="15"/>
  <c r="W56" i="15"/>
  <c r="BE56" i="15"/>
  <c r="AU57" i="15"/>
  <c r="BM57" i="15"/>
  <c r="BQ59" i="15"/>
  <c r="W60" i="15"/>
  <c r="AU60" i="15"/>
  <c r="BE60" i="15"/>
  <c r="AI68" i="15"/>
  <c r="BQ68" i="15"/>
  <c r="CG68" i="15"/>
  <c r="BQ69" i="15"/>
  <c r="BY69" i="15"/>
  <c r="CG69" i="15"/>
  <c r="AE70" i="15"/>
  <c r="AM71" i="15"/>
  <c r="W93" i="15"/>
  <c r="AI25" i="15"/>
  <c r="BI51" i="15"/>
  <c r="BY51" i="15"/>
  <c r="W52" i="15"/>
  <c r="AQ61" i="15"/>
  <c r="BY61" i="15"/>
  <c r="CC29" i="15"/>
  <c r="W31" i="15"/>
  <c r="BI17" i="15"/>
  <c r="AM18" i="15"/>
  <c r="AI19" i="15"/>
  <c r="BU19" i="15"/>
  <c r="CC22" i="15"/>
  <c r="AY23" i="15"/>
  <c r="AQ24" i="15"/>
  <c r="AY24" i="15"/>
  <c r="BI24" i="15"/>
  <c r="BQ24" i="15"/>
  <c r="BY24" i="15"/>
  <c r="CG24" i="15"/>
  <c r="AM25" i="15"/>
  <c r="AU25" i="15"/>
  <c r="BE25" i="15"/>
  <c r="BM25" i="15"/>
  <c r="AI26" i="15"/>
  <c r="BI27" i="15"/>
  <c r="BY29" i="15"/>
  <c r="BU30" i="15"/>
  <c r="AI31" i="15"/>
  <c r="AY31" i="15"/>
  <c r="CG31" i="15"/>
  <c r="AA33" i="15"/>
  <c r="CC33" i="15"/>
  <c r="W35" i="15"/>
  <c r="CC38" i="15"/>
  <c r="AM39" i="15"/>
  <c r="AI40" i="15"/>
  <c r="CG40" i="15"/>
  <c r="W43" i="15"/>
  <c r="AM43" i="15"/>
  <c r="BM43" i="15"/>
  <c r="BU43" i="15"/>
  <c r="CC43" i="15"/>
  <c r="AQ44" i="15"/>
  <c r="AY44" i="15"/>
  <c r="BI44" i="15"/>
  <c r="BQ44" i="15"/>
  <c r="BY44" i="15"/>
  <c r="AE46" i="15"/>
  <c r="BU46" i="15"/>
  <c r="AE48" i="15"/>
  <c r="AU48" i="15"/>
  <c r="CC48" i="15"/>
  <c r="BM49" i="15"/>
  <c r="W51" i="15"/>
  <c r="AU51" i="15"/>
  <c r="BE51" i="15"/>
  <c r="BM51" i="15"/>
  <c r="BU51" i="15"/>
  <c r="CC51" i="15"/>
  <c r="AA52" i="15"/>
  <c r="AI52" i="15"/>
  <c r="BQ53" i="15"/>
  <c r="AE55" i="15"/>
  <c r="BI57" i="15"/>
  <c r="AQ59" i="15"/>
  <c r="AA60" i="15"/>
  <c r="CG60" i="15"/>
  <c r="AE61" i="15"/>
  <c r="AM61" i="15"/>
  <c r="AU61" i="15"/>
  <c r="BE61" i="15"/>
  <c r="BU61" i="15"/>
  <c r="CC61" i="15"/>
  <c r="AA62" i="15"/>
  <c r="AQ62" i="15"/>
  <c r="AY62" i="15"/>
  <c r="BI62" i="15"/>
  <c r="AM63" i="15"/>
  <c r="AU63" i="15"/>
  <c r="BE63" i="15"/>
  <c r="BM63" i="15"/>
  <c r="BQ65" i="15"/>
  <c r="AQ66" i="15"/>
  <c r="AY66" i="15"/>
  <c r="BY66" i="15"/>
  <c r="CG66" i="15"/>
  <c r="AM67" i="15"/>
  <c r="AU67" i="15"/>
  <c r="BM68" i="15"/>
  <c r="AA69" i="15"/>
  <c r="AI69" i="15"/>
  <c r="AQ69" i="15"/>
  <c r="AY70" i="15"/>
  <c r="BY70" i="15"/>
  <c r="AY73" i="15"/>
  <c r="BI73" i="15"/>
  <c r="BQ73" i="15"/>
  <c r="BY73" i="15"/>
  <c r="W74" i="15"/>
  <c r="AE74" i="15"/>
  <c r="AM74" i="15"/>
  <c r="AU74" i="15"/>
  <c r="BE74" i="15"/>
  <c r="CC74" i="15"/>
  <c r="CC77" i="15"/>
  <c r="AQ78" i="15"/>
  <c r="BU78" i="15"/>
  <c r="AA79" i="15"/>
  <c r="AI79" i="15"/>
  <c r="BI79" i="15"/>
  <c r="BQ79" i="15"/>
  <c r="BY79" i="15"/>
  <c r="CG79" i="15"/>
  <c r="AU81" i="15"/>
  <c r="BQ83" i="15"/>
  <c r="BE84" i="15"/>
  <c r="AI85" i="15"/>
  <c r="BI85" i="15"/>
  <c r="BQ85" i="15"/>
  <c r="BY85" i="15"/>
  <c r="CG85" i="15"/>
  <c r="AA86" i="15"/>
  <c r="AM87" i="15"/>
  <c r="BU87" i="15"/>
  <c r="AA88" i="15"/>
  <c r="AY88" i="15"/>
  <c r="BI88" i="15"/>
  <c r="BQ88" i="15"/>
  <c r="BY88" i="15"/>
  <c r="CG88" i="15"/>
  <c r="AA89" i="15"/>
  <c r="BY89" i="15"/>
  <c r="AM91" i="15"/>
  <c r="AU91" i="15"/>
  <c r="BU91" i="15"/>
  <c r="CC91" i="15"/>
  <c r="AA92" i="15"/>
  <c r="AY93" i="15"/>
  <c r="CG93" i="15"/>
  <c r="BE94" i="15"/>
  <c r="BU94" i="15"/>
  <c r="AI95" i="15"/>
  <c r="AU96" i="15"/>
  <c r="CC96" i="15"/>
  <c r="AA97" i="15"/>
  <c r="BI97" i="15"/>
  <c r="BU98" i="15"/>
  <c r="BI100" i="15"/>
  <c r="BY100" i="15"/>
  <c r="AU101" i="15"/>
  <c r="BE101" i="15"/>
  <c r="AA102" i="15"/>
  <c r="AI102" i="15"/>
  <c r="AQ102" i="15"/>
  <c r="AI109" i="15"/>
  <c r="BI117" i="15"/>
  <c r="AM104" i="15"/>
  <c r="AE106" i="15"/>
  <c r="BU106" i="15"/>
  <c r="CC106" i="15"/>
  <c r="AU107" i="15"/>
  <c r="BM107" i="15"/>
  <c r="CC107" i="15"/>
  <c r="AM108" i="15"/>
  <c r="AU108" i="15"/>
  <c r="BE108" i="15"/>
  <c r="W109" i="15"/>
  <c r="W110" i="15"/>
  <c r="BU111" i="15"/>
  <c r="CC112" i="15"/>
  <c r="AY114" i="15"/>
  <c r="W115" i="15"/>
  <c r="AM115" i="15"/>
  <c r="BM115" i="15"/>
  <c r="BU115" i="15"/>
  <c r="CC115" i="15"/>
  <c r="AU116" i="15"/>
  <c r="BM116" i="15"/>
  <c r="AY128" i="15"/>
  <c r="BY71" i="15"/>
  <c r="CG71" i="15"/>
  <c r="AI72" i="15"/>
  <c r="AY72" i="15"/>
  <c r="AE73" i="15"/>
  <c r="BM73" i="15"/>
  <c r="BI74" i="15"/>
  <c r="BY74" i="15"/>
  <c r="AY75" i="15"/>
  <c r="W76" i="15"/>
  <c r="AE76" i="15"/>
  <c r="BM76" i="15"/>
  <c r="BU76" i="15"/>
  <c r="CC76" i="15"/>
  <c r="AI77" i="15"/>
  <c r="AQ77" i="15"/>
  <c r="AY77" i="15"/>
  <c r="BI77" i="15"/>
  <c r="BQ77" i="15"/>
  <c r="BY77" i="15"/>
  <c r="AM79" i="15"/>
  <c r="BE79" i="15"/>
  <c r="AM83" i="15"/>
  <c r="AM85" i="15"/>
  <c r="BU85" i="15"/>
  <c r="BE86" i="15"/>
  <c r="AI87" i="15"/>
  <c r="BI87" i="15"/>
  <c r="BQ87" i="15"/>
  <c r="BY87" i="15"/>
  <c r="CG87" i="15"/>
  <c r="AE92" i="15"/>
  <c r="AU92" i="15"/>
  <c r="AM93" i="15"/>
  <c r="W95" i="15"/>
  <c r="AE95" i="15"/>
  <c r="AM95" i="15"/>
  <c r="AU95" i="15"/>
  <c r="BU95" i="15"/>
  <c r="CC95" i="15"/>
  <c r="AA96" i="15"/>
  <c r="AQ96" i="15"/>
  <c r="BQ96" i="15"/>
  <c r="BY96" i="15"/>
  <c r="CG96" i="15"/>
  <c r="BM97" i="15"/>
  <c r="BU97" i="15"/>
  <c r="AA98" i="15"/>
  <c r="AI98" i="15"/>
  <c r="AQ98" i="15"/>
  <c r="AY98" i="15"/>
  <c r="BI98" i="15"/>
  <c r="BQ98" i="15"/>
  <c r="W100" i="15"/>
  <c r="AE100" i="15"/>
  <c r="AM100" i="15"/>
  <c r="BE100" i="15"/>
  <c r="CC100" i="15"/>
  <c r="AI101" i="15"/>
  <c r="BQ101" i="15"/>
  <c r="BY101" i="15"/>
  <c r="BY102" i="15"/>
  <c r="AI105" i="15"/>
  <c r="BY105" i="15"/>
  <c r="AQ106" i="15"/>
  <c r="BQ106" i="15"/>
  <c r="AY107" i="15"/>
  <c r="BQ107" i="15"/>
  <c r="AA108" i="15"/>
  <c r="AI108" i="15"/>
  <c r="CC108" i="15"/>
  <c r="AU110" i="15"/>
  <c r="BE110" i="15"/>
  <c r="AA112" i="15"/>
  <c r="AY112" i="15"/>
  <c r="BI112" i="15"/>
  <c r="AA113" i="15"/>
  <c r="BY113" i="15"/>
  <c r="AI117" i="15"/>
  <c r="AE118" i="15"/>
  <c r="AA119" i="15"/>
  <c r="AI119" i="15"/>
  <c r="AQ119" i="15"/>
  <c r="AY122" i="15"/>
  <c r="BI122" i="15"/>
  <c r="BQ122" i="15"/>
  <c r="BY122" i="15"/>
  <c r="CG122" i="15"/>
  <c r="W123" i="15"/>
  <c r="AU123" i="15"/>
  <c r="BE123" i="15"/>
  <c r="CC123" i="15"/>
  <c r="BE126" i="15"/>
  <c r="BU126" i="15"/>
  <c r="AM128" i="15"/>
  <c r="AE129" i="15"/>
  <c r="CC129" i="15"/>
  <c r="BI132" i="15"/>
  <c r="BQ132" i="15"/>
  <c r="AM133" i="15"/>
  <c r="AU133" i="15"/>
  <c r="BM133" i="15"/>
  <c r="BU133" i="15"/>
  <c r="CC133" i="15"/>
  <c r="W135" i="15"/>
  <c r="BI139" i="15"/>
  <c r="AA141" i="15"/>
  <c r="BI141" i="15"/>
  <c r="BY141" i="15"/>
  <c r="AQ143" i="15"/>
  <c r="AI144" i="15"/>
  <c r="AY146" i="15"/>
  <c r="BQ146" i="15"/>
  <c r="AU147" i="15"/>
  <c r="CG148" i="15"/>
  <c r="AE149" i="15"/>
  <c r="AY151" i="15"/>
  <c r="BQ151" i="15"/>
  <c r="AM154" i="15"/>
  <c r="AU154" i="15"/>
  <c r="CC154" i="15"/>
  <c r="AU155" i="15"/>
  <c r="CC155" i="15"/>
  <c r="AE156" i="15"/>
  <c r="BM156" i="15"/>
  <c r="AU158" i="15"/>
  <c r="BE158" i="15"/>
  <c r="CC158" i="15"/>
  <c r="BI159" i="15"/>
  <c r="BY159" i="15"/>
  <c r="AY161" i="15"/>
  <c r="CG161" i="15"/>
  <c r="W162" i="15"/>
  <c r="BI162" i="15"/>
  <c r="BY162" i="15"/>
  <c r="AI163" i="15"/>
  <c r="AQ163" i="15"/>
  <c r="AY163" i="15"/>
  <c r="BI163" i="15"/>
  <c r="C15" i="15"/>
  <c r="BE164" i="15"/>
  <c r="BY166" i="15"/>
  <c r="AQ167" i="15"/>
  <c r="AY167" i="15"/>
  <c r="BY167" i="15"/>
  <c r="CG167" i="15"/>
  <c r="AY168" i="15"/>
  <c r="AE169" i="15"/>
  <c r="BM169" i="15"/>
  <c r="BQ170" i="15"/>
  <c r="W171" i="15"/>
  <c r="AI171" i="15"/>
  <c r="BI171" i="15"/>
  <c r="BQ171" i="15"/>
  <c r="CG171" i="15"/>
  <c r="AI172" i="15"/>
  <c r="AU119" i="15"/>
  <c r="BY119" i="15"/>
  <c r="AU120" i="15"/>
  <c r="BM120" i="15"/>
  <c r="CC120" i="15"/>
  <c r="BQ121" i="15"/>
  <c r="AE122" i="15"/>
  <c r="AU122" i="15"/>
  <c r="AM124" i="15"/>
  <c r="BQ124" i="15"/>
  <c r="AE125" i="15"/>
  <c r="AA126" i="15"/>
  <c r="BY126" i="15"/>
  <c r="AM130" i="15"/>
  <c r="AA131" i="15"/>
  <c r="AQ131" i="15"/>
  <c r="W132" i="15"/>
  <c r="BQ133" i="15"/>
  <c r="CC134" i="15"/>
  <c r="AA135" i="15"/>
  <c r="AI136" i="15"/>
  <c r="AU139" i="15"/>
  <c r="BE139" i="15"/>
  <c r="AE140" i="15"/>
  <c r="AU140" i="15"/>
  <c r="BM140" i="15"/>
  <c r="AA142" i="15"/>
  <c r="BM144" i="15"/>
  <c r="CC144" i="15"/>
  <c r="AA145" i="15"/>
  <c r="AQ145" i="15"/>
  <c r="BI145" i="15"/>
  <c r="W148" i="15"/>
  <c r="AU148" i="15"/>
  <c r="CC148" i="15"/>
  <c r="AE150" i="15"/>
  <c r="AU150" i="15"/>
  <c r="CG152" i="15"/>
  <c r="AY153" i="15"/>
  <c r="AI157" i="15"/>
  <c r="AQ157" i="15"/>
  <c r="AY157" i="15"/>
  <c r="BY157" i="15"/>
  <c r="CG157" i="15"/>
  <c r="AQ158" i="15"/>
  <c r="BY158" i="15"/>
  <c r="BM161" i="15"/>
  <c r="AE162" i="15"/>
  <c r="AM162" i="15"/>
  <c r="AU162" i="15"/>
  <c r="BM162" i="15"/>
  <c r="BU162" i="15"/>
  <c r="CC162" i="15"/>
  <c r="AE163" i="15"/>
  <c r="AM163" i="15"/>
  <c r="AU163" i="15"/>
  <c r="AE165" i="15"/>
  <c r="BM165" i="15"/>
  <c r="AU166" i="15"/>
  <c r="AM167" i="15"/>
  <c r="BU167" i="15"/>
  <c r="AE172" i="15"/>
  <c r="AM172" i="15"/>
  <c r="BE172" i="15"/>
  <c r="BM172" i="15"/>
  <c r="BU172" i="15"/>
  <c r="AQ173" i="15"/>
  <c r="AU173" i="15"/>
  <c r="BM101" i="15"/>
  <c r="AY105" i="15"/>
  <c r="BQ105" i="15"/>
  <c r="AM112" i="15"/>
  <c r="BE112" i="15"/>
  <c r="AE124" i="15"/>
  <c r="BI23" i="15"/>
  <c r="CC26" i="15"/>
  <c r="BI38" i="15"/>
  <c r="BI39" i="15"/>
  <c r="CC42" i="15"/>
  <c r="AI45" i="15"/>
  <c r="CC46" i="15"/>
  <c r="AM47" i="15"/>
  <c r="CC50" i="15"/>
  <c r="AY58" i="15"/>
  <c r="AE64" i="15"/>
  <c r="AU64" i="15"/>
  <c r="AU65" i="15"/>
  <c r="AY67" i="15"/>
  <c r="AE75" i="15"/>
  <c r="AI83" i="15"/>
  <c r="AA84" i="15"/>
  <c r="AQ88" i="15"/>
  <c r="AY89" i="15"/>
  <c r="BQ89" i="15"/>
  <c r="CG94" i="15"/>
  <c r="BY99" i="15"/>
  <c r="BY114" i="15"/>
  <c r="AY136" i="15"/>
  <c r="BM17" i="15"/>
  <c r="AI21" i="15"/>
  <c r="AY21" i="15"/>
  <c r="BI22" i="15"/>
  <c r="AA23" i="15"/>
  <c r="AI24" i="15"/>
  <c r="BE28" i="15"/>
  <c r="BU28" i="15"/>
  <c r="AI29" i="15"/>
  <c r="CC30" i="15"/>
  <c r="AM31" i="15"/>
  <c r="AI33" i="15"/>
  <c r="AY33" i="15"/>
  <c r="CC34" i="15"/>
  <c r="AM35" i="15"/>
  <c r="AI37" i="15"/>
  <c r="BI43" i="15"/>
  <c r="BE44" i="15"/>
  <c r="BU44" i="15"/>
  <c r="CC45" i="15"/>
  <c r="BE48" i="15"/>
  <c r="BY53" i="15"/>
  <c r="AE56" i="15"/>
  <c r="AU56" i="15"/>
  <c r="AI59" i="15"/>
  <c r="AQ60" i="15"/>
  <c r="BQ63" i="15"/>
  <c r="BQ75" i="15"/>
  <c r="AI78" i="15"/>
  <c r="AA82" i="15"/>
  <c r="BM87" i="15"/>
  <c r="AI90" i="15"/>
  <c r="CG90" i="15"/>
  <c r="BU92" i="15"/>
  <c r="BU96" i="15"/>
  <c r="CC101" i="15"/>
  <c r="AR5" i="15"/>
  <c r="BI18" i="15"/>
  <c r="AQ19" i="15"/>
  <c r="AE25" i="15"/>
  <c r="CC25" i="15"/>
  <c r="AM27" i="15"/>
  <c r="AI32" i="15"/>
  <c r="BE40" i="15"/>
  <c r="CC41" i="15"/>
  <c r="AI49" i="15"/>
  <c r="AY49" i="15"/>
  <c r="AM51" i="15"/>
  <c r="CC52" i="15"/>
  <c r="W61" i="15"/>
  <c r="W17" i="15"/>
  <c r="AE17" i="15"/>
  <c r="AM17" i="15"/>
  <c r="CG17" i="15"/>
  <c r="W19" i="15"/>
  <c r="BM19" i="15"/>
  <c r="AE20" i="15"/>
  <c r="BM20" i="15"/>
  <c r="CG20" i="15"/>
  <c r="AU22" i="15"/>
  <c r="AM23" i="15"/>
  <c r="CC23" i="15"/>
  <c r="BE24" i="15"/>
  <c r="AA25" i="15"/>
  <c r="BI25" i="15"/>
  <c r="BQ26" i="15"/>
  <c r="BY26" i="15"/>
  <c r="CG26" i="15"/>
  <c r="AI27" i="15"/>
  <c r="AY27" i="15"/>
  <c r="CG27" i="15"/>
  <c r="AI28" i="15"/>
  <c r="AE30" i="15"/>
  <c r="BE30" i="15"/>
  <c r="BI31" i="15"/>
  <c r="AE32" i="15"/>
  <c r="AU32" i="15"/>
  <c r="CC32" i="15"/>
  <c r="AM34" i="15"/>
  <c r="BI34" i="15"/>
  <c r="BI35" i="15"/>
  <c r="BY35" i="15"/>
  <c r="AU36" i="15"/>
  <c r="CC36" i="15"/>
  <c r="BE38" i="15"/>
  <c r="BU38" i="15"/>
  <c r="AU39" i="15"/>
  <c r="BM39" i="15"/>
  <c r="BU39" i="15"/>
  <c r="CC39" i="15"/>
  <c r="AQ40" i="15"/>
  <c r="AY40" i="15"/>
  <c r="BI40" i="15"/>
  <c r="BQ40" i="15"/>
  <c r="BY40" i="15"/>
  <c r="AI41" i="15"/>
  <c r="BY41" i="15"/>
  <c r="BQ42" i="15"/>
  <c r="BY42" i="15"/>
  <c r="CG42" i="15"/>
  <c r="AI43" i="15"/>
  <c r="AI44" i="15"/>
  <c r="W45" i="15"/>
  <c r="AE45" i="15"/>
  <c r="AM45" i="15"/>
  <c r="AU45" i="15"/>
  <c r="BE45" i="15"/>
  <c r="CG46" i="15"/>
  <c r="AI47" i="15"/>
  <c r="AY47" i="15"/>
  <c r="CG47" i="15"/>
  <c r="AI48" i="15"/>
  <c r="W49" i="15"/>
  <c r="AE49" i="15"/>
  <c r="AM49" i="15"/>
  <c r="AU49" i="15"/>
  <c r="BE49" i="15"/>
  <c r="BQ50" i="15"/>
  <c r="BY50" i="15"/>
  <c r="CG50" i="15"/>
  <c r="AI51" i="15"/>
  <c r="AY51" i="15"/>
  <c r="BY52" i="15"/>
  <c r="BI53" i="15"/>
  <c r="AQ54" i="15"/>
  <c r="AY54" i="15"/>
  <c r="BI54" i="15"/>
  <c r="AM55" i="15"/>
  <c r="AU55" i="15"/>
  <c r="BE55" i="15"/>
  <c r="BM55" i="15"/>
  <c r="BY55" i="15"/>
  <c r="CG56" i="15"/>
  <c r="AM58" i="15"/>
  <c r="AU58" i="15"/>
  <c r="BU59" i="15"/>
  <c r="CC59" i="15"/>
  <c r="CC60" i="15"/>
  <c r="BM61" i="15"/>
  <c r="AU66" i="15"/>
  <c r="W67" i="15"/>
  <c r="W70" i="15"/>
  <c r="AM70" i="15"/>
  <c r="AU70" i="15"/>
  <c r="BE70" i="15"/>
  <c r="BQ71" i="15"/>
  <c r="BY72" i="15"/>
  <c r="AI76" i="15"/>
  <c r="AY76" i="15"/>
  <c r="CG76" i="15"/>
  <c r="AE77" i="15"/>
  <c r="BM77" i="15"/>
  <c r="CC78" i="15"/>
  <c r="CC79" i="15"/>
  <c r="AA80" i="15"/>
  <c r="AI80" i="15"/>
  <c r="AQ80" i="15"/>
  <c r="CC84" i="15"/>
  <c r="BM85" i="15"/>
  <c r="AI86" i="15"/>
  <c r="AQ86" i="15"/>
  <c r="AY86" i="15"/>
  <c r="BI86" i="15"/>
  <c r="BQ86" i="15"/>
  <c r="BY86" i="15"/>
  <c r="AY91" i="15"/>
  <c r="BQ91" i="15"/>
  <c r="AU93" i="15"/>
  <c r="BM93" i="15"/>
  <c r="BU93" i="15"/>
  <c r="AU94" i="15"/>
  <c r="BM95" i="15"/>
  <c r="W98" i="15"/>
  <c r="BE98" i="15"/>
  <c r="W99" i="15"/>
  <c r="AE99" i="15"/>
  <c r="BE102" i="15"/>
  <c r="AM103" i="15"/>
  <c r="AU103" i="15"/>
  <c r="BU103" i="15"/>
  <c r="AU106" i="15"/>
  <c r="BE106" i="15"/>
  <c r="W107" i="15"/>
  <c r="W108" i="15"/>
  <c r="BQ110" i="15"/>
  <c r="BY110" i="15"/>
  <c r="AY113" i="15"/>
  <c r="BQ113" i="15"/>
  <c r="AA121" i="15"/>
  <c r="AQ122" i="15"/>
  <c r="AU131" i="15"/>
  <c r="BE131" i="15"/>
  <c r="BM131" i="15"/>
  <c r="BU131" i="15"/>
  <c r="CC131" i="15"/>
  <c r="AI132" i="15"/>
  <c r="BU108" i="15"/>
  <c r="AU109" i="15"/>
  <c r="BM109" i="15"/>
  <c r="CC109" i="15"/>
  <c r="AM110" i="15"/>
  <c r="AM119" i="15"/>
  <c r="BI121" i="15"/>
  <c r="BY60" i="15"/>
  <c r="BI61" i="15"/>
  <c r="BQ61" i="15"/>
  <c r="AE63" i="15"/>
  <c r="AA64" i="15"/>
  <c r="AI64" i="15"/>
  <c r="AY64" i="15"/>
  <c r="BI64" i="15"/>
  <c r="AA65" i="15"/>
  <c r="AI65" i="15"/>
  <c r="BU67" i="15"/>
  <c r="CC67" i="15"/>
  <c r="AM68" i="15"/>
  <c r="BU68" i="15"/>
  <c r="W69" i="15"/>
  <c r="AY69" i="15"/>
  <c r="CC69" i="15"/>
  <c r="AE71" i="15"/>
  <c r="BE71" i="15"/>
  <c r="BU71" i="15"/>
  <c r="BM72" i="15"/>
  <c r="BU72" i="15"/>
  <c r="CC72" i="15"/>
  <c r="BE73" i="15"/>
  <c r="CC73" i="15"/>
  <c r="AQ74" i="15"/>
  <c r="BU74" i="15"/>
  <c r="AA75" i="15"/>
  <c r="AI75" i="15"/>
  <c r="AQ75" i="15"/>
  <c r="AU76" i="15"/>
  <c r="AA77" i="15"/>
  <c r="AE78" i="15"/>
  <c r="AM78" i="15"/>
  <c r="AU78" i="15"/>
  <c r="W79" i="15"/>
  <c r="AY79" i="15"/>
  <c r="AE80" i="15"/>
  <c r="BI80" i="15"/>
  <c r="W81" i="15"/>
  <c r="BE81" i="15"/>
  <c r="CG81" i="15"/>
  <c r="BE82" i="15"/>
  <c r="CC82" i="15"/>
  <c r="W83" i="15"/>
  <c r="AE83" i="15"/>
  <c r="BY83" i="15"/>
  <c r="AE84" i="15"/>
  <c r="BM84" i="15"/>
  <c r="W85" i="15"/>
  <c r="AY85" i="15"/>
  <c r="AE86" i="15"/>
  <c r="BM86" i="15"/>
  <c r="W87" i="15"/>
  <c r="AY87" i="15"/>
  <c r="AE88" i="15"/>
  <c r="AU88" i="15"/>
  <c r="AU89" i="15"/>
  <c r="BM89" i="15"/>
  <c r="BU89" i="15"/>
  <c r="AU90" i="15"/>
  <c r="CC90" i="15"/>
  <c r="AI91" i="15"/>
  <c r="BM91" i="15"/>
  <c r="AY92" i="15"/>
  <c r="BI92" i="15"/>
  <c r="BQ92" i="15"/>
  <c r="BY92" i="15"/>
  <c r="CG92" i="15"/>
  <c r="AA93" i="15"/>
  <c r="BI93" i="15"/>
  <c r="BI94" i="15"/>
  <c r="AA95" i="15"/>
  <c r="AY95" i="15"/>
  <c r="BQ95" i="15"/>
  <c r="AE96" i="15"/>
  <c r="BI96" i="15"/>
  <c r="AE97" i="15"/>
  <c r="AY97" i="15"/>
  <c r="BY97" i="15"/>
  <c r="AU99" i="15"/>
  <c r="AQ100" i="15"/>
  <c r="AY101" i="15"/>
  <c r="CG101" i="15"/>
  <c r="AE102" i="15"/>
  <c r="BQ103" i="15"/>
  <c r="AA104" i="15"/>
  <c r="BU104" i="15"/>
  <c r="AM105" i="15"/>
  <c r="AI107" i="15"/>
  <c r="BQ108" i="15"/>
  <c r="AY109" i="15"/>
  <c r="BQ109" i="15"/>
  <c r="AA110" i="15"/>
  <c r="AI110" i="15"/>
  <c r="BU110" i="15"/>
  <c r="CC110" i="15"/>
  <c r="AM113" i="15"/>
  <c r="AI114" i="15"/>
  <c r="BM114" i="15"/>
  <c r="BQ115" i="15"/>
  <c r="CG115" i="15"/>
  <c r="W116" i="15"/>
  <c r="BU116" i="15"/>
  <c r="BQ117" i="15"/>
  <c r="BY117" i="15"/>
  <c r="AQ118" i="15"/>
  <c r="AY118" i="15"/>
  <c r="AI120" i="15"/>
  <c r="BY123" i="15"/>
  <c r="BY124" i="15"/>
  <c r="CG124" i="15"/>
  <c r="W125" i="15"/>
  <c r="BY125" i="15"/>
  <c r="AE126" i="15"/>
  <c r="BM127" i="15"/>
  <c r="BU127" i="15"/>
  <c r="CC127" i="15"/>
  <c r="AA128" i="15"/>
  <c r="AI128" i="15"/>
  <c r="CC128" i="15"/>
  <c r="BI129" i="15"/>
  <c r="BY129" i="15"/>
  <c r="BU138" i="15"/>
  <c r="AI151" i="15"/>
  <c r="CC114" i="15"/>
  <c r="AA115" i="15"/>
  <c r="AQ116" i="15"/>
  <c r="AY116" i="15"/>
  <c r="BI116" i="15"/>
  <c r="BQ116" i="15"/>
  <c r="BM117" i="15"/>
  <c r="AM118" i="15"/>
  <c r="BQ118" i="15"/>
  <c r="CG119" i="15"/>
  <c r="W120" i="15"/>
  <c r="BU121" i="15"/>
  <c r="CC121" i="15"/>
  <c r="BU122" i="15"/>
  <c r="AQ123" i="15"/>
  <c r="BU123" i="15"/>
  <c r="AQ124" i="15"/>
  <c r="AA125" i="15"/>
  <c r="AI125" i="15"/>
  <c r="AI126" i="15"/>
  <c r="AQ126" i="15"/>
  <c r="AY126" i="15"/>
  <c r="BI126" i="15"/>
  <c r="BQ126" i="15"/>
  <c r="AQ127" i="15"/>
  <c r="BI127" i="15"/>
  <c r="BY128" i="15"/>
  <c r="CG128" i="15"/>
  <c r="AM129" i="15"/>
  <c r="AU129" i="15"/>
  <c r="BM129" i="15"/>
  <c r="BU129" i="15"/>
  <c r="AU130" i="15"/>
  <c r="BY130" i="15"/>
  <c r="BQ131" i="15"/>
  <c r="CG131" i="15"/>
  <c r="AM132" i="15"/>
  <c r="BU132" i="15"/>
  <c r="AA134" i="15"/>
  <c r="AI134" i="15"/>
  <c r="AQ134" i="15"/>
  <c r="AY134" i="15"/>
  <c r="BI134" i="15"/>
  <c r="BY134" i="15"/>
  <c r="BQ135" i="15"/>
  <c r="CG135" i="15"/>
  <c r="CC137" i="15"/>
  <c r="W143" i="15"/>
  <c r="AM143" i="15"/>
  <c r="BQ143" i="15"/>
  <c r="CG143" i="15"/>
  <c r="AE144" i="15"/>
  <c r="AI146" i="15"/>
  <c r="W147" i="15"/>
  <c r="AE147" i="15"/>
  <c r="BM150" i="15"/>
  <c r="BM152" i="15"/>
  <c r="AU153" i="15"/>
  <c r="CC153" i="15"/>
  <c r="BQ157" i="15"/>
  <c r="AY162" i="15"/>
  <c r="CG162" i="15"/>
  <c r="BU165" i="15"/>
  <c r="AE166" i="15"/>
  <c r="BE166" i="15"/>
  <c r="BM166" i="15"/>
  <c r="BQ167" i="15"/>
  <c r="W173" i="15"/>
  <c r="BI173" i="15"/>
  <c r="AE146" i="15"/>
  <c r="BM147" i="15"/>
  <c r="BM149" i="15"/>
  <c r="AQ154" i="15"/>
  <c r="BY154" i="15"/>
  <c r="W155" i="15"/>
  <c r="AQ155" i="15"/>
  <c r="AY155" i="15"/>
  <c r="BI155" i="15"/>
  <c r="CG155" i="15"/>
  <c r="AY156" i="15"/>
  <c r="CG156" i="15"/>
  <c r="AM158" i="15"/>
  <c r="AE159" i="15"/>
  <c r="BM159" i="15"/>
  <c r="AQ160" i="15"/>
  <c r="BI160" i="15"/>
  <c r="CC161" i="15"/>
  <c r="BY164" i="15"/>
  <c r="W165" i="15"/>
  <c r="CC168" i="15"/>
  <c r="AI170" i="15"/>
  <c r="CC171" i="15"/>
  <c r="BY160" i="15"/>
  <c r="AM164" i="15"/>
  <c r="W168" i="15"/>
  <c r="BI170" i="15"/>
  <c r="AY171" i="15"/>
  <c r="BY132" i="15"/>
  <c r="BI133" i="15"/>
  <c r="CG133" i="15"/>
  <c r="BM135" i="15"/>
  <c r="BU135" i="15"/>
  <c r="CC135" i="15"/>
  <c r="BM136" i="15"/>
  <c r="CC136" i="15"/>
  <c r="AA137" i="15"/>
  <c r="AQ137" i="15"/>
  <c r="BQ137" i="15"/>
  <c r="AE138" i="15"/>
  <c r="BI138" i="15"/>
  <c r="AI139" i="15"/>
  <c r="AY139" i="15"/>
  <c r="BY139" i="15"/>
  <c r="BU141" i="15"/>
  <c r="CC141" i="15"/>
  <c r="AM142" i="15"/>
  <c r="BE142" i="15"/>
  <c r="BU142" i="15"/>
  <c r="CC142" i="15"/>
  <c r="CC143" i="15"/>
  <c r="CC146" i="15"/>
  <c r="AA147" i="15"/>
  <c r="BQ149" i="15"/>
  <c r="BQ150" i="15"/>
  <c r="AM151" i="15"/>
  <c r="AI152" i="15"/>
  <c r="AY152" i="15"/>
  <c r="BY152" i="15"/>
  <c r="W153" i="15"/>
  <c r="AI153" i="15"/>
  <c r="BI153" i="15"/>
  <c r="BQ153" i="15"/>
  <c r="BU154" i="15"/>
  <c r="AM155" i="15"/>
  <c r="BU155" i="15"/>
  <c r="AU156" i="15"/>
  <c r="AM157" i="15"/>
  <c r="BU157" i="15"/>
  <c r="AI158" i="15"/>
  <c r="BQ158" i="15"/>
  <c r="W159" i="15"/>
  <c r="AI159" i="15"/>
  <c r="AQ159" i="15"/>
  <c r="BQ159" i="15"/>
  <c r="AQ161" i="15"/>
  <c r="BY161" i="15"/>
  <c r="AI162" i="15"/>
  <c r="AQ162" i="15"/>
  <c r="BM163" i="15"/>
  <c r="CG163" i="15"/>
  <c r="AQ164" i="15"/>
  <c r="BU164" i="15"/>
  <c r="AM165" i="15"/>
  <c r="BE165" i="15"/>
  <c r="AQ166" i="15"/>
  <c r="CG166" i="15"/>
  <c r="AE167" i="15"/>
  <c r="BM167" i="15"/>
  <c r="AU168" i="15"/>
  <c r="BI168" i="15"/>
  <c r="AI169" i="15"/>
  <c r="AQ169" i="15"/>
  <c r="BQ169" i="15"/>
  <c r="AE170" i="15"/>
  <c r="BU170" i="15"/>
  <c r="CC170" i="15"/>
  <c r="BE171" i="15"/>
  <c r="BQ172" i="15"/>
  <c r="AM173" i="15"/>
  <c r="X5" i="15"/>
  <c r="BE93" i="15"/>
  <c r="AB5" i="15"/>
  <c r="AI17" i="15"/>
  <c r="AE18" i="15"/>
  <c r="BE20" i="15"/>
  <c r="AY29" i="15"/>
  <c r="BE35" i="15"/>
  <c r="BY47" i="15"/>
  <c r="BM64" i="15"/>
  <c r="AE79" i="15"/>
  <c r="BU82" i="15"/>
  <c r="AU124" i="15"/>
  <c r="CC132" i="15"/>
  <c r="AV5" i="15"/>
  <c r="AE26" i="15"/>
  <c r="W28" i="15"/>
  <c r="AY18" i="15"/>
  <c r="CC18" i="15"/>
  <c r="AU19" i="15"/>
  <c r="BE19" i="15"/>
  <c r="BY19" i="15"/>
  <c r="BI21" i="15"/>
  <c r="AE22" i="15"/>
  <c r="CG22" i="15"/>
  <c r="AI23" i="15"/>
  <c r="BM23" i="15"/>
  <c r="BU23" i="15"/>
  <c r="W24" i="15"/>
  <c r="W25" i="15"/>
  <c r="AY25" i="15"/>
  <c r="BY25" i="15"/>
  <c r="AA26" i="15"/>
  <c r="AU26" i="15"/>
  <c r="AA27" i="15"/>
  <c r="CC28" i="15"/>
  <c r="AM30" i="15"/>
  <c r="BQ30" i="15"/>
  <c r="BY30" i="15"/>
  <c r="BU32" i="15"/>
  <c r="BI33" i="15"/>
  <c r="AE34" i="15"/>
  <c r="CG35" i="15"/>
  <c r="AQ36" i="15"/>
  <c r="AY36" i="15"/>
  <c r="AY37" i="15"/>
  <c r="BY39" i="15"/>
  <c r="W41" i="15"/>
  <c r="AE41" i="15"/>
  <c r="AU43" i="15"/>
  <c r="BE43" i="15"/>
  <c r="CC44" i="15"/>
  <c r="AM46" i="15"/>
  <c r="BQ46" i="15"/>
  <c r="BY46" i="15"/>
  <c r="BU48" i="15"/>
  <c r="BI49" i="15"/>
  <c r="AE50" i="15"/>
  <c r="CG51" i="15"/>
  <c r="AE52" i="15"/>
  <c r="BI52" i="15"/>
  <c r="BQ52" i="15"/>
  <c r="BU53" i="15"/>
  <c r="BE54" i="15"/>
  <c r="AA56" i="15"/>
  <c r="BM56" i="15"/>
  <c r="BE57" i="15"/>
  <c r="CG59" i="15"/>
  <c r="CG64" i="15"/>
  <c r="BI66" i="15"/>
  <c r="AY68" i="15"/>
  <c r="BE69" i="15"/>
  <c r="AQ70" i="15"/>
  <c r="CC70" i="15"/>
  <c r="AU71" i="15"/>
  <c r="CG72" i="15"/>
  <c r="AI73" i="15"/>
  <c r="AQ73" i="15"/>
  <c r="AY74" i="15"/>
  <c r="W78" i="15"/>
  <c r="BM81" i="15"/>
  <c r="AA83" i="15"/>
  <c r="BM83" i="15"/>
  <c r="BU83" i="15"/>
  <c r="BU86" i="15"/>
  <c r="AE87" i="15"/>
  <c r="CC88" i="15"/>
  <c r="AE89" i="15"/>
  <c r="AM89" i="15"/>
  <c r="BE89" i="15"/>
  <c r="AQ95" i="15"/>
  <c r="BM98" i="15"/>
  <c r="AA99" i="15"/>
  <c r="AU104" i="15"/>
  <c r="AM106" i="15"/>
  <c r="AN5" i="15"/>
  <c r="BE39" i="15"/>
  <c r="BQ21" i="15"/>
  <c r="BU24" i="15"/>
  <c r="BY27" i="15"/>
  <c r="BY31" i="15"/>
  <c r="BU40" i="15"/>
  <c r="AE42" i="15"/>
  <c r="AY45" i="15"/>
  <c r="BE62" i="15"/>
  <c r="AA76" i="15"/>
  <c r="BU77" i="15"/>
  <c r="AM96" i="15"/>
  <c r="AF5" i="15"/>
  <c r="AY17" i="15"/>
  <c r="BI19" i="15"/>
  <c r="BU20" i="15"/>
  <c r="BY23" i="15"/>
  <c r="BE31" i="15"/>
  <c r="BU36" i="15"/>
  <c r="AE38" i="15"/>
  <c r="AY41" i="15"/>
  <c r="BY43" i="15"/>
  <c r="W53" i="15"/>
  <c r="BQ58" i="15"/>
  <c r="AY59" i="15"/>
  <c r="CC68" i="15"/>
  <c r="AA72" i="15"/>
  <c r="BU73" i="15"/>
  <c r="AU75" i="15"/>
  <c r="AY78" i="15"/>
  <c r="AM80" i="15"/>
  <c r="BU84" i="15"/>
  <c r="AE85" i="15"/>
  <c r="CG89" i="15"/>
  <c r="W92" i="15"/>
  <c r="AU118" i="15"/>
  <c r="BQ29" i="15"/>
  <c r="W32" i="15"/>
  <c r="AU34" i="15"/>
  <c r="AA39" i="15"/>
  <c r="W40" i="15"/>
  <c r="BQ41" i="15"/>
  <c r="AU42" i="15"/>
  <c r="AA43" i="15"/>
  <c r="W44" i="15"/>
  <c r="BQ45" i="15"/>
  <c r="AU46" i="15"/>
  <c r="AA47" i="15"/>
  <c r="W48" i="15"/>
  <c r="BQ49" i="15"/>
  <c r="AU50" i="15"/>
  <c r="AA51" i="15"/>
  <c r="AM52" i="15"/>
  <c r="AQ56" i="15"/>
  <c r="AQ57" i="15"/>
  <c r="BY57" i="15"/>
  <c r="AE59" i="15"/>
  <c r="AE60" i="15"/>
  <c r="AQ64" i="15"/>
  <c r="AQ65" i="15"/>
  <c r="BY65" i="15"/>
  <c r="AE68" i="15"/>
  <c r="BQ70" i="15"/>
  <c r="BM71" i="15"/>
  <c r="AQ72" i="15"/>
  <c r="BQ74" i="15"/>
  <c r="BM75" i="15"/>
  <c r="AQ76" i="15"/>
  <c r="BQ78" i="15"/>
  <c r="AU79" i="15"/>
  <c r="BE80" i="15"/>
  <c r="CC81" i="15"/>
  <c r="AY83" i="15"/>
  <c r="AQ91" i="15"/>
  <c r="AM92" i="15"/>
  <c r="BM94" i="15"/>
  <c r="BI95" i="15"/>
  <c r="BQ97" i="15"/>
  <c r="CC98" i="15"/>
  <c r="AQ99" i="15"/>
  <c r="BU112" i="15"/>
  <c r="AQ114" i="15"/>
  <c r="BE130" i="15"/>
  <c r="BI137" i="15"/>
  <c r="AU30" i="15"/>
  <c r="AA31" i="15"/>
  <c r="BQ33" i="15"/>
  <c r="AA35" i="15"/>
  <c r="W36" i="15"/>
  <c r="BQ37" i="15"/>
  <c r="AU38" i="15"/>
  <c r="T6" i="15"/>
  <c r="AA17" i="15"/>
  <c r="BQ17" i="15"/>
  <c r="AI18" i="15"/>
  <c r="AU18" i="15"/>
  <c r="BU18" i="15"/>
  <c r="AA19" i="15"/>
  <c r="CC19" i="15"/>
  <c r="W20" i="15"/>
  <c r="BY20" i="15"/>
  <c r="BU21" i="15"/>
  <c r="CG21" i="15"/>
  <c r="AY22" i="15"/>
  <c r="BM22" i="15"/>
  <c r="AE23" i="15"/>
  <c r="AQ23" i="15"/>
  <c r="BQ23" i="15"/>
  <c r="AA24" i="15"/>
  <c r="AM24" i="15"/>
  <c r="BM24" i="15"/>
  <c r="AQ25" i="15"/>
  <c r="BU25" i="15"/>
  <c r="CG25" i="15"/>
  <c r="W26" i="15"/>
  <c r="AY26" i="15"/>
  <c r="BM26" i="15"/>
  <c r="AE27" i="15"/>
  <c r="AQ27" i="15"/>
  <c r="BQ27" i="15"/>
  <c r="AA28" i="15"/>
  <c r="AM28" i="15"/>
  <c r="BM28" i="15"/>
  <c r="AQ29" i="15"/>
  <c r="BU29" i="15"/>
  <c r="CG29" i="15"/>
  <c r="W30" i="15"/>
  <c r="AY30" i="15"/>
  <c r="BM30" i="15"/>
  <c r="AE31" i="15"/>
  <c r="AQ31" i="15"/>
  <c r="BQ31" i="15"/>
  <c r="AA32" i="15"/>
  <c r="AM32" i="15"/>
  <c r="BM32" i="15"/>
  <c r="AQ33" i="15"/>
  <c r="BU33" i="15"/>
  <c r="CG33" i="15"/>
  <c r="W34" i="15"/>
  <c r="AY34" i="15"/>
  <c r="BM34" i="15"/>
  <c r="AE35" i="15"/>
  <c r="AQ35" i="15"/>
  <c r="BQ35" i="15"/>
  <c r="AA36" i="15"/>
  <c r="AM36" i="15"/>
  <c r="BM36" i="15"/>
  <c r="AQ37" i="15"/>
  <c r="BU37" i="15"/>
  <c r="CG37" i="15"/>
  <c r="W38" i="15"/>
  <c r="AY38" i="15"/>
  <c r="BM38" i="15"/>
  <c r="AE39" i="15"/>
  <c r="AQ39" i="15"/>
  <c r="BQ39" i="15"/>
  <c r="AA40" i="15"/>
  <c r="AM40" i="15"/>
  <c r="BM40" i="15"/>
  <c r="AQ41" i="15"/>
  <c r="BU41" i="15"/>
  <c r="CG41" i="15"/>
  <c r="W42" i="15"/>
  <c r="AY42" i="15"/>
  <c r="BM42" i="15"/>
  <c r="AE43" i="15"/>
  <c r="AQ43" i="15"/>
  <c r="BQ43" i="15"/>
  <c r="AA44" i="15"/>
  <c r="AM44" i="15"/>
  <c r="BM44" i="15"/>
  <c r="AQ45" i="15"/>
  <c r="BU45" i="15"/>
  <c r="CG45" i="15"/>
  <c r="W46" i="15"/>
  <c r="AY46" i="15"/>
  <c r="BM46" i="15"/>
  <c r="AE47" i="15"/>
  <c r="AQ47" i="15"/>
  <c r="BQ47" i="15"/>
  <c r="AA48" i="15"/>
  <c r="AM48" i="15"/>
  <c r="BM48" i="15"/>
  <c r="AQ49" i="15"/>
  <c r="BU49" i="15"/>
  <c r="CG49" i="15"/>
  <c r="W50" i="15"/>
  <c r="AY50" i="15"/>
  <c r="BM50" i="15"/>
  <c r="AE51" i="15"/>
  <c r="AQ51" i="15"/>
  <c r="BQ51" i="15"/>
  <c r="AQ52" i="15"/>
  <c r="BE52" i="15"/>
  <c r="AI53" i="15"/>
  <c r="AI54" i="15"/>
  <c r="AU54" i="15"/>
  <c r="BQ54" i="15"/>
  <c r="BY54" i="15"/>
  <c r="CG54" i="15"/>
  <c r="W55" i="15"/>
  <c r="AY55" i="15"/>
  <c r="CG55" i="15"/>
  <c r="BY56" i="15"/>
  <c r="W57" i="15"/>
  <c r="AE57" i="15"/>
  <c r="AM57" i="15"/>
  <c r="CC57" i="15"/>
  <c r="BE58" i="15"/>
  <c r="CC58" i="15"/>
  <c r="BM59" i="15"/>
  <c r="BY59" i="15"/>
  <c r="AI60" i="15"/>
  <c r="BM60" i="15"/>
  <c r="AI61" i="15"/>
  <c r="AI62" i="15"/>
  <c r="AU62" i="15"/>
  <c r="BQ62" i="15"/>
  <c r="BY62" i="15"/>
  <c r="CG62" i="15"/>
  <c r="W63" i="15"/>
  <c r="AY63" i="15"/>
  <c r="CG63" i="15"/>
  <c r="BY64" i="15"/>
  <c r="W65" i="15"/>
  <c r="AE65" i="15"/>
  <c r="AM65" i="15"/>
  <c r="CC65" i="15"/>
  <c r="BE66" i="15"/>
  <c r="CC66" i="15"/>
  <c r="AE67" i="15"/>
  <c r="AQ67" i="15"/>
  <c r="BM67" i="15"/>
  <c r="BY67" i="15"/>
  <c r="AU68" i="15"/>
  <c r="BM70" i="15"/>
  <c r="CG70" i="15"/>
  <c r="W71" i="15"/>
  <c r="BI71" i="15"/>
  <c r="CC71" i="15"/>
  <c r="AM72" i="15"/>
  <c r="BI72" i="15"/>
  <c r="BQ72" i="15"/>
  <c r="AM73" i="15"/>
  <c r="AU73" i="15"/>
  <c r="CG73" i="15"/>
  <c r="AA74" i="15"/>
  <c r="BM74" i="15"/>
  <c r="CG74" i="15"/>
  <c r="W75" i="15"/>
  <c r="BI75" i="15"/>
  <c r="CC75" i="15"/>
  <c r="AM76" i="15"/>
  <c r="BI76" i="15"/>
  <c r="BQ76" i="15"/>
  <c r="AM77" i="15"/>
  <c r="AU77" i="15"/>
  <c r="CG77" i="15"/>
  <c r="AA78" i="15"/>
  <c r="BM78" i="15"/>
  <c r="CG78" i="15"/>
  <c r="AQ79" i="15"/>
  <c r="BM79" i="15"/>
  <c r="BU79" i="15"/>
  <c r="AY80" i="15"/>
  <c r="BU80" i="15"/>
  <c r="CC80" i="15"/>
  <c r="AE81" i="15"/>
  <c r="AM81" i="15"/>
  <c r="BY81" i="15"/>
  <c r="AM82" i="15"/>
  <c r="AU82" i="15"/>
  <c r="CG82" i="15"/>
  <c r="AU83" i="15"/>
  <c r="CG83" i="15"/>
  <c r="AQ85" i="15"/>
  <c r="CC85" i="15"/>
  <c r="AQ87" i="15"/>
  <c r="CC87" i="15"/>
  <c r="AM88" i="15"/>
  <c r="BI89" i="15"/>
  <c r="AA90" i="15"/>
  <c r="BM90" i="15"/>
  <c r="BU90" i="15"/>
  <c r="W91" i="15"/>
  <c r="AE91" i="15"/>
  <c r="BI91" i="15"/>
  <c r="CC92" i="15"/>
  <c r="AE93" i="15"/>
  <c r="BQ93" i="15"/>
  <c r="BY93" i="15"/>
  <c r="AQ94" i="15"/>
  <c r="AY94" i="15"/>
  <c r="CC94" i="15"/>
  <c r="AY96" i="15"/>
  <c r="AU97" i="15"/>
  <c r="BE97" i="15"/>
  <c r="CG97" i="15"/>
  <c r="AY100" i="15"/>
  <c r="AM101" i="15"/>
  <c r="AA103" i="15"/>
  <c r="BY104" i="15"/>
  <c r="BI106" i="15"/>
  <c r="BU107" i="15"/>
  <c r="BI108" i="15"/>
  <c r="BU109" i="15"/>
  <c r="BI110" i="15"/>
  <c r="BE111" i="15"/>
  <c r="AI112" i="15"/>
  <c r="AQ112" i="15"/>
  <c r="CG113" i="15"/>
  <c r="AI115" i="15"/>
  <c r="BE115" i="15"/>
  <c r="CC116" i="15"/>
  <c r="BE119" i="15"/>
  <c r="BE127" i="15"/>
  <c r="BE135" i="15"/>
  <c r="CG99" i="15"/>
  <c r="AA100" i="15"/>
  <c r="BM100" i="15"/>
  <c r="BU100" i="15"/>
  <c r="CG100" i="15"/>
  <c r="W101" i="15"/>
  <c r="AE101" i="15"/>
  <c r="AQ101" i="15"/>
  <c r="BU101" i="15"/>
  <c r="BI102" i="15"/>
  <c r="CC103" i="15"/>
  <c r="BI104" i="15"/>
  <c r="BQ104" i="15"/>
  <c r="CC104" i="15"/>
  <c r="W106" i="15"/>
  <c r="AY106" i="15"/>
  <c r="BM106" i="15"/>
  <c r="CG106" i="15"/>
  <c r="BE107" i="15"/>
  <c r="AE108" i="15"/>
  <c r="AY108" i="15"/>
  <c r="BM108" i="15"/>
  <c r="CG108" i="15"/>
  <c r="BE109" i="15"/>
  <c r="AE110" i="15"/>
  <c r="AY110" i="15"/>
  <c r="BM110" i="15"/>
  <c r="CG110" i="15"/>
  <c r="AM111" i="15"/>
  <c r="BY111" i="15"/>
  <c r="AU112" i="15"/>
  <c r="CG112" i="15"/>
  <c r="AE113" i="15"/>
  <c r="BI113" i="15"/>
  <c r="BE114" i="15"/>
  <c r="CG114" i="15"/>
  <c r="AU115" i="15"/>
  <c r="BY115" i="15"/>
  <c r="AA116" i="15"/>
  <c r="BE116" i="15"/>
  <c r="AA117" i="15"/>
  <c r="AE119" i="15"/>
  <c r="BQ119" i="15"/>
  <c r="AA120" i="15"/>
  <c r="BU120" i="15"/>
  <c r="W121" i="15"/>
  <c r="AE121" i="15"/>
  <c r="CC122" i="15"/>
  <c r="AE123" i="15"/>
  <c r="AM123" i="15"/>
  <c r="BM125" i="15"/>
  <c r="BM126" i="15"/>
  <c r="W128" i="15"/>
  <c r="BI128" i="15"/>
  <c r="BQ128" i="15"/>
  <c r="W133" i="15"/>
  <c r="AE133" i="15"/>
  <c r="BM134" i="15"/>
  <c r="AE139" i="15"/>
  <c r="AM139" i="15"/>
  <c r="BE140" i="15"/>
  <c r="AQ142" i="15"/>
  <c r="CG146" i="15"/>
  <c r="BI83" i="15"/>
  <c r="AM84" i="15"/>
  <c r="AU84" i="15"/>
  <c r="CG84" i="15"/>
  <c r="AA85" i="15"/>
  <c r="AU85" i="15"/>
  <c r="BE85" i="15"/>
  <c r="AM86" i="15"/>
  <c r="AU86" i="15"/>
  <c r="CG86" i="15"/>
  <c r="AA87" i="15"/>
  <c r="AU87" i="15"/>
  <c r="BE87" i="15"/>
  <c r="AI88" i="15"/>
  <c r="BE88" i="15"/>
  <c r="BM88" i="15"/>
  <c r="AI89" i="15"/>
  <c r="AQ89" i="15"/>
  <c r="CC89" i="15"/>
  <c r="AE90" i="15"/>
  <c r="AM90" i="15"/>
  <c r="BY90" i="15"/>
  <c r="BY91" i="15"/>
  <c r="CG91" i="15"/>
  <c r="AI92" i="15"/>
  <c r="BE92" i="15"/>
  <c r="BM92" i="15"/>
  <c r="AI93" i="15"/>
  <c r="AQ93" i="15"/>
  <c r="CC93" i="15"/>
  <c r="AE94" i="15"/>
  <c r="AM94" i="15"/>
  <c r="BY94" i="15"/>
  <c r="BY95" i="15"/>
  <c r="CG95" i="15"/>
  <c r="AI96" i="15"/>
  <c r="BE96" i="15"/>
  <c r="BM96" i="15"/>
  <c r="AI97" i="15"/>
  <c r="AQ97" i="15"/>
  <c r="CC97" i="15"/>
  <c r="AE98" i="15"/>
  <c r="AM98" i="15"/>
  <c r="BY98" i="15"/>
  <c r="AM99" i="15"/>
  <c r="BI99" i="15"/>
  <c r="BQ99" i="15"/>
  <c r="AU100" i="15"/>
  <c r="W102" i="15"/>
  <c r="BM102" i="15"/>
  <c r="W103" i="15"/>
  <c r="AI103" i="15"/>
  <c r="BE103" i="15"/>
  <c r="BM103" i="15"/>
  <c r="BY103" i="15"/>
  <c r="AI104" i="15"/>
  <c r="AQ104" i="15"/>
  <c r="BE104" i="15"/>
  <c r="W105" i="15"/>
  <c r="AE105" i="15"/>
  <c r="AQ105" i="15"/>
  <c r="BM105" i="15"/>
  <c r="BU105" i="15"/>
  <c r="CG105" i="15"/>
  <c r="AA106" i="15"/>
  <c r="AE107" i="15"/>
  <c r="AM107" i="15"/>
  <c r="AE109" i="15"/>
  <c r="AM109" i="15"/>
  <c r="W111" i="15"/>
  <c r="BI111" i="15"/>
  <c r="CC111" i="15"/>
  <c r="AE112" i="15"/>
  <c r="BQ112" i="15"/>
  <c r="AI113" i="15"/>
  <c r="AQ113" i="15"/>
  <c r="CC113" i="15"/>
  <c r="AM114" i="15"/>
  <c r="BI114" i="15"/>
  <c r="BQ114" i="15"/>
  <c r="AE115" i="15"/>
  <c r="AY115" i="15"/>
  <c r="BI115" i="15"/>
  <c r="AE116" i="15"/>
  <c r="AM116" i="15"/>
  <c r="BY116" i="15"/>
  <c r="AM117" i="15"/>
  <c r="AU117" i="15"/>
  <c r="CG117" i="15"/>
  <c r="AA118" i="15"/>
  <c r="AI118" i="15"/>
  <c r="BM118" i="15"/>
  <c r="BE120" i="15"/>
  <c r="AQ121" i="15"/>
  <c r="AY121" i="15"/>
  <c r="AM122" i="15"/>
  <c r="AY123" i="15"/>
  <c r="BI123" i="15"/>
  <c r="AA124" i="15"/>
  <c r="AI124" i="15"/>
  <c r="AI127" i="15"/>
  <c r="BQ129" i="15"/>
  <c r="AA130" i="15"/>
  <c r="BY131" i="15"/>
  <c r="AQ132" i="15"/>
  <c r="AY132" i="15"/>
  <c r="BY133" i="15"/>
  <c r="AI135" i="15"/>
  <c r="BM124" i="15"/>
  <c r="AQ125" i="15"/>
  <c r="AY127" i="15"/>
  <c r="AU128" i="15"/>
  <c r="AA129" i="15"/>
  <c r="BU130" i="15"/>
  <c r="AI131" i="15"/>
  <c r="AE132" i="15"/>
  <c r="W137" i="15"/>
  <c r="BE154" i="15"/>
  <c r="AY117" i="15"/>
  <c r="BU117" i="15"/>
  <c r="CC117" i="15"/>
  <c r="W118" i="15"/>
  <c r="BI118" i="15"/>
  <c r="CC118" i="15"/>
  <c r="AY119" i="15"/>
  <c r="BU119" i="15"/>
  <c r="CC119" i="15"/>
  <c r="AE120" i="15"/>
  <c r="AM120" i="15"/>
  <c r="BY120" i="15"/>
  <c r="BY121" i="15"/>
  <c r="CG121" i="15"/>
  <c r="AI122" i="15"/>
  <c r="BE122" i="15"/>
  <c r="BM122" i="15"/>
  <c r="AA123" i="15"/>
  <c r="BM123" i="15"/>
  <c r="CG123" i="15"/>
  <c r="W124" i="15"/>
  <c r="BI124" i="15"/>
  <c r="CC124" i="15"/>
  <c r="AM125" i="15"/>
  <c r="BI125" i="15"/>
  <c r="BQ125" i="15"/>
  <c r="AM126" i="15"/>
  <c r="AU126" i="15"/>
  <c r="CG126" i="15"/>
  <c r="AU127" i="15"/>
  <c r="BQ127" i="15"/>
  <c r="BY127" i="15"/>
  <c r="AQ128" i="15"/>
  <c r="BM128" i="15"/>
  <c r="BU128" i="15"/>
  <c r="W129" i="15"/>
  <c r="AQ129" i="15"/>
  <c r="AY129" i="15"/>
  <c r="AE130" i="15"/>
  <c r="BQ130" i="15"/>
  <c r="AE131" i="15"/>
  <c r="AY131" i="15"/>
  <c r="BI131" i="15"/>
  <c r="AA132" i="15"/>
  <c r="AU132" i="15"/>
  <c r="BE132" i="15"/>
  <c r="AA133" i="15"/>
  <c r="AI133" i="15"/>
  <c r="AU134" i="15"/>
  <c r="CG134" i="15"/>
  <c r="AU135" i="15"/>
  <c r="AE136" i="15"/>
  <c r="AM138" i="15"/>
  <c r="BQ139" i="15"/>
  <c r="BM141" i="15"/>
  <c r="BU143" i="15"/>
  <c r="AY149" i="15"/>
  <c r="CG141" i="15"/>
  <c r="AI142" i="15"/>
  <c r="BM142" i="15"/>
  <c r="AA143" i="15"/>
  <c r="BM143" i="15"/>
  <c r="W144" i="15"/>
  <c r="BI144" i="15"/>
  <c r="W145" i="15"/>
  <c r="AY145" i="15"/>
  <c r="AA146" i="15"/>
  <c r="AM146" i="15"/>
  <c r="AU146" i="15"/>
  <c r="BY146" i="15"/>
  <c r="AI147" i="15"/>
  <c r="BU149" i="15"/>
  <c r="AM150" i="15"/>
  <c r="AQ151" i="15"/>
  <c r="BU151" i="15"/>
  <c r="CC151" i="15"/>
  <c r="AU161" i="15"/>
  <c r="W163" i="15"/>
  <c r="CC165" i="15"/>
  <c r="AI167" i="15"/>
  <c r="BU168" i="15"/>
  <c r="AQ133" i="15"/>
  <c r="AY133" i="15"/>
  <c r="AE134" i="15"/>
  <c r="BQ134" i="15"/>
  <c r="AE135" i="15"/>
  <c r="AY135" i="15"/>
  <c r="BI135" i="15"/>
  <c r="AA136" i="15"/>
  <c r="AU136" i="15"/>
  <c r="BE136" i="15"/>
  <c r="BY137" i="15"/>
  <c r="CG137" i="15"/>
  <c r="AI138" i="15"/>
  <c r="BE138" i="15"/>
  <c r="BM138" i="15"/>
  <c r="AA139" i="15"/>
  <c r="BM139" i="15"/>
  <c r="CG139" i="15"/>
  <c r="W140" i="15"/>
  <c r="BI140" i="15"/>
  <c r="CC140" i="15"/>
  <c r="W141" i="15"/>
  <c r="AQ141" i="15"/>
  <c r="AY141" i="15"/>
  <c r="AE142" i="15"/>
  <c r="BQ142" i="15"/>
  <c r="AE143" i="15"/>
  <c r="AY143" i="15"/>
  <c r="BI143" i="15"/>
  <c r="AA144" i="15"/>
  <c r="AU144" i="15"/>
  <c r="BE144" i="15"/>
  <c r="BE145" i="15"/>
  <c r="BY145" i="15"/>
  <c r="CG145" i="15"/>
  <c r="W146" i="15"/>
  <c r="AM147" i="15"/>
  <c r="AY147" i="15"/>
  <c r="BI147" i="15"/>
  <c r="CC147" i="15"/>
  <c r="AI148" i="15"/>
  <c r="AQ148" i="15"/>
  <c r="BM148" i="15"/>
  <c r="BU148" i="15"/>
  <c r="BY149" i="15"/>
  <c r="AQ150" i="15"/>
  <c r="CG150" i="15"/>
  <c r="AE151" i="15"/>
  <c r="BQ152" i="15"/>
  <c r="CG153" i="15"/>
  <c r="CC156" i="15"/>
  <c r="BU158" i="15"/>
  <c r="AQ136" i="15"/>
  <c r="BU136" i="15"/>
  <c r="AI137" i="15"/>
  <c r="BU137" i="15"/>
  <c r="AY138" i="15"/>
  <c r="CC138" i="15"/>
  <c r="AQ139" i="15"/>
  <c r="CC139" i="15"/>
  <c r="AM140" i="15"/>
  <c r="BY140" i="15"/>
  <c r="AM141" i="15"/>
  <c r="BQ141" i="15"/>
  <c r="AU142" i="15"/>
  <c r="CG142" i="15"/>
  <c r="AU143" i="15"/>
  <c r="BY143" i="15"/>
  <c r="AQ144" i="15"/>
  <c r="BU144" i="15"/>
  <c r="AI145" i="15"/>
  <c r="BU145" i="15"/>
  <c r="BY147" i="15"/>
  <c r="BI148" i="15"/>
  <c r="AQ149" i="15"/>
  <c r="AU152" i="15"/>
  <c r="W160" i="15"/>
  <c r="BQ162" i="15"/>
  <c r="AU165" i="15"/>
  <c r="W169" i="15"/>
  <c r="BM170" i="15"/>
  <c r="AE152" i="15"/>
  <c r="AM152" i="15"/>
  <c r="AE153" i="15"/>
  <c r="AM153" i="15"/>
  <c r="BY153" i="15"/>
  <c r="AE154" i="15"/>
  <c r="AY154" i="15"/>
  <c r="BI154" i="15"/>
  <c r="AI155" i="15"/>
  <c r="BE155" i="15"/>
  <c r="BM155" i="15"/>
  <c r="AI156" i="15"/>
  <c r="BU156" i="15"/>
  <c r="W157" i="15"/>
  <c r="AU157" i="15"/>
  <c r="BE157" i="15"/>
  <c r="W158" i="15"/>
  <c r="BM158" i="15"/>
  <c r="CG158" i="15"/>
  <c r="AM159" i="15"/>
  <c r="AU159" i="15"/>
  <c r="CG159" i="15"/>
  <c r="AU160" i="15"/>
  <c r="BE160" i="15"/>
  <c r="BQ160" i="15"/>
  <c r="BI161" i="15"/>
  <c r="BQ161" i="15"/>
  <c r="CC163" i="15"/>
  <c r="AI164" i="15"/>
  <c r="AU164" i="15"/>
  <c r="BQ164" i="15"/>
  <c r="CC164" i="15"/>
  <c r="AI166" i="15"/>
  <c r="BU166" i="15"/>
  <c r="W167" i="15"/>
  <c r="AU167" i="15"/>
  <c r="BE167" i="15"/>
  <c r="AI168" i="15"/>
  <c r="BM168" i="15"/>
  <c r="BY168" i="15"/>
  <c r="AM169" i="15"/>
  <c r="AU169" i="15"/>
  <c r="BE169" i="15"/>
  <c r="CG169" i="15"/>
  <c r="BE170" i="15"/>
  <c r="BY170" i="15"/>
  <c r="CG170" i="15"/>
  <c r="AE171" i="15"/>
  <c r="AM171" i="15"/>
  <c r="BY171" i="15"/>
  <c r="AU172" i="15"/>
  <c r="BI172" i="15"/>
  <c r="CG172" i="15"/>
  <c r="AE173" i="15"/>
  <c r="BQ173" i="15"/>
  <c r="BY151" i="15"/>
  <c r="AQ152" i="15"/>
  <c r="AQ153" i="15"/>
  <c r="BM153" i="15"/>
  <c r="BU153" i="15"/>
  <c r="W154" i="15"/>
  <c r="BM154" i="15"/>
  <c r="CG154" i="15"/>
  <c r="AE155" i="15"/>
  <c r="BQ155" i="15"/>
  <c r="AM156" i="15"/>
  <c r="BI156" i="15"/>
  <c r="BQ156" i="15"/>
  <c r="BI157" i="15"/>
  <c r="CC157" i="15"/>
  <c r="AE158" i="15"/>
  <c r="AY158" i="15"/>
  <c r="BI158" i="15"/>
  <c r="AY159" i="15"/>
  <c r="BU159" i="15"/>
  <c r="CC159" i="15"/>
  <c r="BU160" i="15"/>
  <c r="W161" i="15"/>
  <c r="AI161" i="15"/>
  <c r="BQ163" i="15"/>
  <c r="BY163" i="15"/>
  <c r="AE164" i="15"/>
  <c r="AY164" i="15"/>
  <c r="BM164" i="15"/>
  <c r="CG164" i="15"/>
  <c r="AM166" i="15"/>
  <c r="BI166" i="15"/>
  <c r="BQ166" i="15"/>
  <c r="BI167" i="15"/>
  <c r="CC167" i="15"/>
  <c r="AE168" i="15"/>
  <c r="AQ168" i="15"/>
  <c r="BQ168" i="15"/>
  <c r="AY169" i="15"/>
  <c r="BU169" i="15"/>
  <c r="CC169" i="15"/>
  <c r="AQ170" i="15"/>
  <c r="AY170" i="15"/>
  <c r="AQ171" i="15"/>
  <c r="BM171" i="15"/>
  <c r="BU171" i="15"/>
  <c r="W172" i="15"/>
  <c r="AY172" i="15"/>
  <c r="CC172" i="15"/>
  <c r="AI173" i="15"/>
  <c r="BM173" i="15"/>
  <c r="AY173" i="15"/>
  <c r="CC173" i="15"/>
  <c r="BE21" i="15"/>
  <c r="AQ17" i="15"/>
  <c r="BE18" i="15"/>
  <c r="AY19" i="15"/>
  <c r="CC20" i="15"/>
  <c r="AQ21" i="15"/>
  <c r="BE22" i="15"/>
  <c r="BE17" i="15"/>
  <c r="BY17" i="15"/>
  <c r="W18" i="15"/>
  <c r="CG19" i="15"/>
  <c r="AU20" i="15"/>
  <c r="BY21" i="15"/>
  <c r="W22" i="15"/>
  <c r="W80" i="15"/>
  <c r="W88" i="15"/>
  <c r="BU52" i="15"/>
  <c r="AY53" i="15"/>
  <c r="W54" i="15"/>
  <c r="AE54" i="15"/>
  <c r="BI55" i="15"/>
  <c r="BU56" i="15"/>
  <c r="AY57" i="15"/>
  <c r="W58" i="15"/>
  <c r="AE58" i="15"/>
  <c r="BI59" i="15"/>
  <c r="BU60" i="15"/>
  <c r="AY61" i="15"/>
  <c r="W62" i="15"/>
  <c r="AE62" i="15"/>
  <c r="BI63" i="15"/>
  <c r="BU64" i="15"/>
  <c r="AY65" i="15"/>
  <c r="W66" i="15"/>
  <c r="AE66" i="15"/>
  <c r="AQ68" i="15"/>
  <c r="BE68" i="15"/>
  <c r="BY68" i="15"/>
  <c r="W84" i="15"/>
  <c r="W86" i="15"/>
  <c r="W82" i="15"/>
  <c r="CG53" i="15"/>
  <c r="BM54" i="15"/>
  <c r="AA55" i="15"/>
  <c r="AM56" i="15"/>
  <c r="CG57" i="15"/>
  <c r="BM58" i="15"/>
  <c r="AA59" i="15"/>
  <c r="AM60" i="15"/>
  <c r="CG61" i="15"/>
  <c r="BM62" i="15"/>
  <c r="AA63" i="15"/>
  <c r="AM64" i="15"/>
  <c r="CG65" i="15"/>
  <c r="BM66" i="15"/>
  <c r="AA68" i="15"/>
  <c r="BI68" i="15"/>
  <c r="BE72" i="15"/>
  <c r="W73" i="15"/>
  <c r="BE76" i="15"/>
  <c r="W77" i="15"/>
  <c r="BE91" i="15"/>
  <c r="BE95" i="15"/>
  <c r="W112" i="15"/>
  <c r="W117" i="15"/>
  <c r="W119" i="15"/>
  <c r="BQ100" i="15"/>
  <c r="AA101" i="15"/>
  <c r="AM102" i="15"/>
  <c r="CG103" i="15"/>
  <c r="BM104" i="15"/>
  <c r="AA105" i="15"/>
  <c r="AA107" i="15"/>
  <c r="BI107" i="15"/>
  <c r="AQ109" i="15"/>
  <c r="BY109" i="15"/>
  <c r="BE121" i="15"/>
  <c r="W122" i="15"/>
  <c r="BE125" i="15"/>
  <c r="W126" i="15"/>
  <c r="BE129" i="15"/>
  <c r="W130" i="15"/>
  <c r="BE133" i="15"/>
  <c r="W134" i="15"/>
  <c r="BE137" i="15"/>
  <c r="W138" i="15"/>
  <c r="BE141" i="15"/>
  <c r="W142" i="15"/>
  <c r="BI101" i="15"/>
  <c r="BU102" i="15"/>
  <c r="AY103" i="15"/>
  <c r="W104" i="15"/>
  <c r="AE104" i="15"/>
  <c r="BI105" i="15"/>
  <c r="AI106" i="15"/>
  <c r="AQ107" i="15"/>
  <c r="BY107" i="15"/>
  <c r="AA109" i="15"/>
  <c r="BI109" i="15"/>
  <c r="BE149" i="15"/>
  <c r="BE150" i="15"/>
  <c r="BE151" i="15"/>
  <c r="BE152" i="15"/>
  <c r="BI146" i="15"/>
  <c r="BU147" i="15"/>
  <c r="BE148" i="15"/>
  <c r="W149" i="15"/>
  <c r="BI149" i="15"/>
  <c r="W150" i="15"/>
  <c r="BI150" i="15"/>
  <c r="W151" i="15"/>
  <c r="BI151" i="15"/>
  <c r="W152" i="15"/>
  <c r="BI152" i="15"/>
  <c r="AQ146" i="15"/>
  <c r="BE147" i="15"/>
  <c r="AM148" i="15"/>
  <c r="W156" i="15"/>
  <c r="BE156" i="15"/>
  <c r="BE159" i="15"/>
  <c r="CG160" i="15"/>
  <c r="BE161" i="15"/>
  <c r="BE162" i="15"/>
  <c r="AY160" i="15"/>
  <c r="AM161" i="15"/>
  <c r="BU161" i="15"/>
  <c r="W166" i="15"/>
  <c r="W170" i="15"/>
  <c r="BE173" i="15"/>
  <c r="G19" i="15" l="1"/>
  <c r="H19" i="15" s="1"/>
  <c r="CN22" i="15"/>
  <c r="M22" i="15" s="1"/>
  <c r="CN36" i="15"/>
  <c r="M36" i="15" s="1"/>
  <c r="G34" i="15"/>
  <c r="H34" i="15" s="1"/>
  <c r="I34" i="15" s="1"/>
  <c r="J34" i="15" s="1"/>
  <c r="CN138" i="15"/>
  <c r="M138" i="15" s="1"/>
  <c r="CN144" i="15"/>
  <c r="M144" i="15" s="1"/>
  <c r="G103" i="15"/>
  <c r="H103" i="15" s="1"/>
  <c r="I103" i="15" s="1"/>
  <c r="J103" i="15" s="1"/>
  <c r="CN88" i="15"/>
  <c r="M88" i="15" s="1"/>
  <c r="G108" i="15"/>
  <c r="H108" i="15" s="1"/>
  <c r="I108" i="15" s="1"/>
  <c r="J108" i="15" s="1"/>
  <c r="G70" i="15"/>
  <c r="H70" i="15" s="1"/>
  <c r="I70" i="15" s="1"/>
  <c r="J70" i="15" s="1"/>
  <c r="G96" i="15"/>
  <c r="H96" i="15" s="1"/>
  <c r="I96" i="15" s="1"/>
  <c r="J96" i="15" s="1"/>
  <c r="G94" i="15"/>
  <c r="H94" i="15" s="1"/>
  <c r="I94" i="15" s="1"/>
  <c r="J94" i="15" s="1"/>
  <c r="G111" i="15"/>
  <c r="H111" i="15" s="1"/>
  <c r="CN126" i="15"/>
  <c r="M126" i="15" s="1"/>
  <c r="CN46" i="15"/>
  <c r="M46" i="15" s="1"/>
  <c r="CN63" i="15"/>
  <c r="M63" i="15" s="1"/>
  <c r="G163" i="15"/>
  <c r="H163" i="15" s="1"/>
  <c r="I163" i="15" s="1"/>
  <c r="CN128" i="15"/>
  <c r="M128" i="15" s="1"/>
  <c r="G132" i="15"/>
  <c r="H132" i="15" s="1"/>
  <c r="G124" i="15"/>
  <c r="H124" i="15" s="1"/>
  <c r="I124" i="15" s="1"/>
  <c r="J124" i="15" s="1"/>
  <c r="CN51" i="15"/>
  <c r="M51" i="15" s="1"/>
  <c r="G37" i="15"/>
  <c r="H37" i="15" s="1"/>
  <c r="I37" i="15" s="1"/>
  <c r="J37" i="15" s="1"/>
  <c r="CN73" i="15"/>
  <c r="M73" i="15" s="1"/>
  <c r="G52" i="15"/>
  <c r="H52" i="15" s="1"/>
  <c r="I52" i="15" s="1"/>
  <c r="J52" i="15" s="1"/>
  <c r="G67" i="15"/>
  <c r="H67" i="15" s="1"/>
  <c r="I67" i="15" s="1"/>
  <c r="J67" i="15" s="1"/>
  <c r="CN48" i="15"/>
  <c r="M48" i="15" s="1"/>
  <c r="G72" i="15"/>
  <c r="H72" i="15" s="1"/>
  <c r="I72" i="15" s="1"/>
  <c r="J72" i="15" s="1"/>
  <c r="G121" i="15"/>
  <c r="H121" i="15" s="1"/>
  <c r="I121" i="15" s="1"/>
  <c r="J121" i="15" s="1"/>
  <c r="CN133" i="15"/>
  <c r="M133" i="15" s="1"/>
  <c r="CN64" i="15"/>
  <c r="M64" i="15" s="1"/>
  <c r="G119" i="15"/>
  <c r="H119" i="15" s="1"/>
  <c r="I119" i="15" s="1"/>
  <c r="J119" i="15" s="1"/>
  <c r="CN66" i="15"/>
  <c r="M66" i="15" s="1"/>
  <c r="CN54" i="15"/>
  <c r="M54" i="15" s="1"/>
  <c r="G20" i="15"/>
  <c r="H20" i="15" s="1"/>
  <c r="I20" i="15" s="1"/>
  <c r="J20" i="15" s="1"/>
  <c r="G172" i="15"/>
  <c r="H172" i="15" s="1"/>
  <c r="I172" i="15" s="1"/>
  <c r="J172" i="15" s="1"/>
  <c r="G145" i="15"/>
  <c r="H145" i="15" s="1"/>
  <c r="I145" i="15" s="1"/>
  <c r="J145" i="15" s="1"/>
  <c r="G117" i="15"/>
  <c r="H117" i="15" s="1"/>
  <c r="I117" i="15" s="1"/>
  <c r="J117" i="15" s="1"/>
  <c r="G80" i="15"/>
  <c r="H80" i="15" s="1"/>
  <c r="I80" i="15" s="1"/>
  <c r="J80" i="15" s="1"/>
  <c r="G116" i="15"/>
  <c r="H116" i="15" s="1"/>
  <c r="I116" i="15" s="1"/>
  <c r="J116" i="15" s="1"/>
  <c r="CN135" i="15"/>
  <c r="M135" i="15" s="1"/>
  <c r="G76" i="15"/>
  <c r="H76" i="15" s="1"/>
  <c r="I76" i="15" s="1"/>
  <c r="J76" i="15" s="1"/>
  <c r="CN33" i="15"/>
  <c r="M33" i="15" s="1"/>
  <c r="CN47" i="15"/>
  <c r="M47" i="15" s="1"/>
  <c r="CN167" i="15"/>
  <c r="M167" i="15" s="1"/>
  <c r="CN165" i="15"/>
  <c r="M165" i="15" s="1"/>
  <c r="CN166" i="15"/>
  <c r="M166" i="15" s="1"/>
  <c r="G78" i="15"/>
  <c r="H78" i="15" s="1"/>
  <c r="I78" i="15" s="1"/>
  <c r="J78" i="15" s="1"/>
  <c r="G69" i="15"/>
  <c r="H69" i="15" s="1"/>
  <c r="I69" i="15" s="1"/>
  <c r="J69" i="15" s="1"/>
  <c r="CN55" i="15"/>
  <c r="M55" i="15" s="1"/>
  <c r="CN53" i="15"/>
  <c r="M53" i="15" s="1"/>
  <c r="CN172" i="15"/>
  <c r="M172" i="15" s="1"/>
  <c r="G162" i="15"/>
  <c r="H162" i="15" s="1"/>
  <c r="I162" i="15" s="1"/>
  <c r="J162" i="15" s="1"/>
  <c r="G140" i="15"/>
  <c r="H140" i="15" s="1"/>
  <c r="I140" i="15" s="1"/>
  <c r="J140" i="15" s="1"/>
  <c r="G131" i="15"/>
  <c r="H131" i="15" s="1"/>
  <c r="I131" i="15" s="1"/>
  <c r="J131" i="15" s="1"/>
  <c r="G100" i="15"/>
  <c r="H100" i="15" s="1"/>
  <c r="I100" i="15" s="1"/>
  <c r="J100" i="15" s="1"/>
  <c r="G95" i="15"/>
  <c r="H95" i="15" s="1"/>
  <c r="I95" i="15" s="1"/>
  <c r="G92" i="15"/>
  <c r="H92" i="15" s="1"/>
  <c r="I92" i="15" s="1"/>
  <c r="J92" i="15" s="1"/>
  <c r="CN77" i="15"/>
  <c r="M77" i="15" s="1"/>
  <c r="CN61" i="15"/>
  <c r="M61" i="15" s="1"/>
  <c r="G59" i="15"/>
  <c r="H59" i="15" s="1"/>
  <c r="I59" i="15" s="1"/>
  <c r="J59" i="15" s="1"/>
  <c r="G58" i="15"/>
  <c r="H58" i="15" s="1"/>
  <c r="I58" i="15" s="1"/>
  <c r="J58" i="15" s="1"/>
  <c r="G136" i="15"/>
  <c r="H136" i="15" s="1"/>
  <c r="I136" i="15" s="1"/>
  <c r="J136" i="15" s="1"/>
  <c r="CN134" i="15"/>
  <c r="M134" i="15" s="1"/>
  <c r="G53" i="15"/>
  <c r="H53" i="15" s="1"/>
  <c r="G26" i="15"/>
  <c r="H26" i="15" s="1"/>
  <c r="I26" i="15" s="1"/>
  <c r="J26" i="15" s="1"/>
  <c r="L26" i="15" s="1"/>
  <c r="G156" i="15"/>
  <c r="H156" i="15" s="1"/>
  <c r="I156" i="15" s="1"/>
  <c r="J156" i="15" s="1"/>
  <c r="CN141" i="15"/>
  <c r="M141" i="15" s="1"/>
  <c r="CN72" i="15"/>
  <c r="M72" i="15" s="1"/>
  <c r="G63" i="15"/>
  <c r="H63" i="15" s="1"/>
  <c r="I63" i="15" s="1"/>
  <c r="J63" i="15" s="1"/>
  <c r="G55" i="15"/>
  <c r="H55" i="15" s="1"/>
  <c r="I55" i="15" s="1"/>
  <c r="J55" i="15" s="1"/>
  <c r="G147" i="15"/>
  <c r="H147" i="15" s="1"/>
  <c r="I147" i="15" s="1"/>
  <c r="J147" i="15" s="1"/>
  <c r="G146" i="15"/>
  <c r="H146" i="15" s="1"/>
  <c r="I146" i="15" s="1"/>
  <c r="J146" i="15" s="1"/>
  <c r="G144" i="15"/>
  <c r="H144" i="15" s="1"/>
  <c r="I144" i="15" s="1"/>
  <c r="J144" i="15" s="1"/>
  <c r="G133" i="15"/>
  <c r="H133" i="15" s="1"/>
  <c r="I133" i="15" s="1"/>
  <c r="J133" i="15" s="1"/>
  <c r="L133" i="15" s="1"/>
  <c r="CN131" i="15"/>
  <c r="M131" i="15" s="1"/>
  <c r="G130" i="15"/>
  <c r="H130" i="15" s="1"/>
  <c r="I130" i="15" s="1"/>
  <c r="J130" i="15" s="1"/>
  <c r="CN123" i="15"/>
  <c r="M123" i="15" s="1"/>
  <c r="G120" i="15"/>
  <c r="H120" i="15" s="1"/>
  <c r="I120" i="15" s="1"/>
  <c r="J120" i="15" s="1"/>
  <c r="G127" i="15"/>
  <c r="H127" i="15" s="1"/>
  <c r="I127" i="15" s="1"/>
  <c r="J127" i="15" s="1"/>
  <c r="G118" i="15"/>
  <c r="H118" i="15" s="1"/>
  <c r="I118" i="15" s="1"/>
  <c r="J118" i="15" s="1"/>
  <c r="G114" i="15"/>
  <c r="H114" i="15" s="1"/>
  <c r="I114" i="15" s="1"/>
  <c r="J114" i="15" s="1"/>
  <c r="CN112" i="15"/>
  <c r="M112" i="15" s="1"/>
  <c r="CN103" i="15"/>
  <c r="M103" i="15" s="1"/>
  <c r="G98" i="15"/>
  <c r="H98" i="15" s="1"/>
  <c r="I98" i="15" s="1"/>
  <c r="J98" i="15" s="1"/>
  <c r="CN92" i="15"/>
  <c r="M92" i="15" s="1"/>
  <c r="G128" i="15"/>
  <c r="H128" i="15" s="1"/>
  <c r="I128" i="15" s="1"/>
  <c r="J128" i="15" s="1"/>
  <c r="G113" i="15"/>
  <c r="H113" i="15" s="1"/>
  <c r="I113" i="15" s="1"/>
  <c r="J113" i="15" s="1"/>
  <c r="G90" i="15"/>
  <c r="H90" i="15" s="1"/>
  <c r="I90" i="15" s="1"/>
  <c r="J90" i="15" s="1"/>
  <c r="CN67" i="15"/>
  <c r="M67" i="15" s="1"/>
  <c r="G61" i="15"/>
  <c r="H61" i="15" s="1"/>
  <c r="I61" i="15" s="1"/>
  <c r="J61" i="15" s="1"/>
  <c r="G33" i="15"/>
  <c r="H33" i="15" s="1"/>
  <c r="I33" i="15" s="1"/>
  <c r="J33" i="15" s="1"/>
  <c r="L33" i="15" s="1"/>
  <c r="CN27" i="15"/>
  <c r="M27" i="15" s="1"/>
  <c r="G35" i="15"/>
  <c r="H35" i="15" s="1"/>
  <c r="I35" i="15" s="1"/>
  <c r="J35" i="15" s="1"/>
  <c r="CN132" i="15"/>
  <c r="M132" i="15" s="1"/>
  <c r="G99" i="15"/>
  <c r="H99" i="15" s="1"/>
  <c r="I99" i="15" s="1"/>
  <c r="J99" i="15" s="1"/>
  <c r="CN19" i="15"/>
  <c r="M19" i="15" s="1"/>
  <c r="G102" i="15"/>
  <c r="H102" i="15" s="1"/>
  <c r="CN60" i="15"/>
  <c r="M60" i="15" s="1"/>
  <c r="G173" i="15"/>
  <c r="H173" i="15" s="1"/>
  <c r="I173" i="15" s="1"/>
  <c r="CN168" i="15"/>
  <c r="M168" i="15" s="1"/>
  <c r="CN170" i="15"/>
  <c r="M170" i="15" s="1"/>
  <c r="G164" i="15"/>
  <c r="H164" i="15" s="1"/>
  <c r="I164" i="15" s="1"/>
  <c r="J164" i="15" s="1"/>
  <c r="G81" i="15"/>
  <c r="H81" i="15" s="1"/>
  <c r="I81" i="15" s="1"/>
  <c r="J81" i="15" s="1"/>
  <c r="G38" i="15"/>
  <c r="H38" i="15" s="1"/>
  <c r="I38" i="15" s="1"/>
  <c r="J38" i="15" s="1"/>
  <c r="L38" i="15" s="1"/>
  <c r="CN44" i="15"/>
  <c r="M44" i="15" s="1"/>
  <c r="CN32" i="15"/>
  <c r="M32" i="15" s="1"/>
  <c r="CN28" i="15"/>
  <c r="M28" i="15" s="1"/>
  <c r="CN82" i="15"/>
  <c r="M82" i="15" s="1"/>
  <c r="G169" i="15"/>
  <c r="H169" i="15" s="1"/>
  <c r="I169" i="15" s="1"/>
  <c r="J169" i="15" s="1"/>
  <c r="CN163" i="15"/>
  <c r="M163" i="15" s="1"/>
  <c r="G161" i="15"/>
  <c r="H161" i="15" s="1"/>
  <c r="I161" i="15" s="1"/>
  <c r="J161" i="15" s="1"/>
  <c r="G159" i="15"/>
  <c r="H159" i="15" s="1"/>
  <c r="I159" i="15" s="1"/>
  <c r="J159" i="15" s="1"/>
  <c r="G160" i="15"/>
  <c r="H160" i="15" s="1"/>
  <c r="I160" i="15" s="1"/>
  <c r="J160" i="15" s="1"/>
  <c r="G110" i="15"/>
  <c r="H110" i="15" s="1"/>
  <c r="I110" i="15" s="1"/>
  <c r="J110" i="15" s="1"/>
  <c r="G97" i="15"/>
  <c r="H97" i="15" s="1"/>
  <c r="I97" i="15" s="1"/>
  <c r="J97" i="15" s="1"/>
  <c r="L97" i="15" s="1"/>
  <c r="G87" i="15"/>
  <c r="H87" i="15" s="1"/>
  <c r="I87" i="15" s="1"/>
  <c r="J87" i="15" s="1"/>
  <c r="G83" i="15"/>
  <c r="H83" i="15" s="1"/>
  <c r="I83" i="15" s="1"/>
  <c r="J83" i="15" s="1"/>
  <c r="G71" i="15"/>
  <c r="H71" i="15" s="1"/>
  <c r="I71" i="15" s="1"/>
  <c r="J71" i="15" s="1"/>
  <c r="G65" i="15"/>
  <c r="H65" i="15" s="1"/>
  <c r="I65" i="15" s="1"/>
  <c r="J65" i="15" s="1"/>
  <c r="CN70" i="15"/>
  <c r="M70" i="15" s="1"/>
  <c r="G49" i="15"/>
  <c r="H49" i="15" s="1"/>
  <c r="CN38" i="15"/>
  <c r="M38" i="15" s="1"/>
  <c r="G73" i="15"/>
  <c r="H73" i="15" s="1"/>
  <c r="I73" i="15" s="1"/>
  <c r="J73" i="15" s="1"/>
  <c r="G105" i="15"/>
  <c r="H105" i="15" s="1"/>
  <c r="I105" i="15" s="1"/>
  <c r="CN152" i="15"/>
  <c r="M152" i="15" s="1"/>
  <c r="CN129" i="15"/>
  <c r="M129" i="15" s="1"/>
  <c r="G122" i="15"/>
  <c r="H122" i="15" s="1"/>
  <c r="I122" i="15" s="1"/>
  <c r="J122" i="15" s="1"/>
  <c r="G86" i="15"/>
  <c r="H86" i="15" s="1"/>
  <c r="I86" i="15" s="1"/>
  <c r="J86" i="15" s="1"/>
  <c r="G21" i="15"/>
  <c r="H21" i="15" s="1"/>
  <c r="I21" i="15" s="1"/>
  <c r="J21" i="15" s="1"/>
  <c r="G155" i="15"/>
  <c r="H155" i="15" s="1"/>
  <c r="I155" i="15" s="1"/>
  <c r="J155" i="15" s="1"/>
  <c r="G125" i="15"/>
  <c r="H125" i="15" s="1"/>
  <c r="I125" i="15" s="1"/>
  <c r="J125" i="15" s="1"/>
  <c r="CN80" i="15"/>
  <c r="M80" i="15" s="1"/>
  <c r="G74" i="15"/>
  <c r="H74" i="15" s="1"/>
  <c r="I74" i="15" s="1"/>
  <c r="J74" i="15" s="1"/>
  <c r="CN59" i="15"/>
  <c r="M59" i="15" s="1"/>
  <c r="CN57" i="15"/>
  <c r="M57" i="15" s="1"/>
  <c r="CN50" i="15"/>
  <c r="M50" i="15" s="1"/>
  <c r="G48" i="15"/>
  <c r="H48" i="15" s="1"/>
  <c r="I48" i="15" s="1"/>
  <c r="J48" i="15" s="1"/>
  <c r="G44" i="15"/>
  <c r="H44" i="15" s="1"/>
  <c r="I44" i="15" s="1"/>
  <c r="J44" i="15" s="1"/>
  <c r="CN42" i="15"/>
  <c r="M42" i="15" s="1"/>
  <c r="G40" i="15"/>
  <c r="H40" i="15" s="1"/>
  <c r="I40" i="15" s="1"/>
  <c r="J40" i="15" s="1"/>
  <c r="CN34" i="15"/>
  <c r="M34" i="15" s="1"/>
  <c r="CN30" i="15"/>
  <c r="M30" i="15" s="1"/>
  <c r="CN29" i="15"/>
  <c r="M29" i="15" s="1"/>
  <c r="G28" i="15"/>
  <c r="H28" i="15" s="1"/>
  <c r="I28" i="15" s="1"/>
  <c r="J28" i="15" s="1"/>
  <c r="CN26" i="15"/>
  <c r="M26" i="15" s="1"/>
  <c r="G24" i="15"/>
  <c r="H24" i="15" s="1"/>
  <c r="CN20" i="15"/>
  <c r="M20" i="15" s="1"/>
  <c r="G36" i="15"/>
  <c r="H36" i="15" s="1"/>
  <c r="G30" i="15"/>
  <c r="H30" i="15" s="1"/>
  <c r="I30" i="15" s="1"/>
  <c r="J30" i="15" s="1"/>
  <c r="L30" i="15" s="1"/>
  <c r="G79" i="15"/>
  <c r="H79" i="15" s="1"/>
  <c r="I79" i="15" s="1"/>
  <c r="J79" i="15" s="1"/>
  <c r="CN41" i="15"/>
  <c r="M41" i="15" s="1"/>
  <c r="AF9" i="15"/>
  <c r="G139" i="15"/>
  <c r="H139" i="15" s="1"/>
  <c r="I139" i="15" s="1"/>
  <c r="J139" i="15" s="1"/>
  <c r="G137" i="15"/>
  <c r="H137" i="15" s="1"/>
  <c r="I137" i="15" s="1"/>
  <c r="J137" i="15" s="1"/>
  <c r="CN124" i="15"/>
  <c r="M124" i="15" s="1"/>
  <c r="CN93" i="15"/>
  <c r="M93" i="15" s="1"/>
  <c r="G32" i="15"/>
  <c r="H32" i="15" s="1"/>
  <c r="I32" i="15" s="1"/>
  <c r="J32" i="15" s="1"/>
  <c r="G166" i="15"/>
  <c r="H166" i="15" s="1"/>
  <c r="I166" i="15" s="1"/>
  <c r="J166" i="15" s="1"/>
  <c r="CN161" i="15"/>
  <c r="M161" i="15" s="1"/>
  <c r="G149" i="15"/>
  <c r="H149" i="15" s="1"/>
  <c r="I149" i="15" s="1"/>
  <c r="J149" i="15" s="1"/>
  <c r="CN91" i="15"/>
  <c r="M91" i="15" s="1"/>
  <c r="G68" i="15"/>
  <c r="H68" i="15" s="1"/>
  <c r="I68" i="15" s="1"/>
  <c r="J68" i="15" s="1"/>
  <c r="G170" i="15"/>
  <c r="H170" i="15" s="1"/>
  <c r="I170" i="15" s="1"/>
  <c r="J170" i="15" s="1"/>
  <c r="CN162" i="15"/>
  <c r="M162" i="15" s="1"/>
  <c r="CN147" i="15"/>
  <c r="M147" i="15" s="1"/>
  <c r="CN149" i="15"/>
  <c r="M149" i="15" s="1"/>
  <c r="CN101" i="15"/>
  <c r="M101" i="15" s="1"/>
  <c r="CN125" i="15"/>
  <c r="M125" i="15" s="1"/>
  <c r="CN157" i="15"/>
  <c r="M157" i="15" s="1"/>
  <c r="CN171" i="15"/>
  <c r="M171" i="15" s="1"/>
  <c r="CN158" i="15"/>
  <c r="M158" i="15" s="1"/>
  <c r="G154" i="15"/>
  <c r="H154" i="15" s="1"/>
  <c r="I154" i="15" s="1"/>
  <c r="J154" i="15" s="1"/>
  <c r="G165" i="15"/>
  <c r="H165" i="15" s="1"/>
  <c r="I165" i="15" s="1"/>
  <c r="J165" i="15" s="1"/>
  <c r="CN143" i="15"/>
  <c r="M143" i="15" s="1"/>
  <c r="CN139" i="15"/>
  <c r="M139" i="15" s="1"/>
  <c r="CN142" i="15"/>
  <c r="M142" i="15" s="1"/>
  <c r="G129" i="15"/>
  <c r="H129" i="15" s="1"/>
  <c r="I129" i="15" s="1"/>
  <c r="J129" i="15" s="1"/>
  <c r="L129" i="15" s="1"/>
  <c r="CN122" i="15"/>
  <c r="M122" i="15" s="1"/>
  <c r="CN154" i="15"/>
  <c r="M154" i="15" s="1"/>
  <c r="G123" i="15"/>
  <c r="H123" i="15" s="1"/>
  <c r="I123" i="15" s="1"/>
  <c r="J123" i="15" s="1"/>
  <c r="G101" i="15"/>
  <c r="H101" i="15" s="1"/>
  <c r="I101" i="15" s="1"/>
  <c r="J101" i="15" s="1"/>
  <c r="CN127" i="15"/>
  <c r="M127" i="15" s="1"/>
  <c r="CN78" i="15"/>
  <c r="M78" i="15" s="1"/>
  <c r="CN75" i="15"/>
  <c r="M75" i="15" s="1"/>
  <c r="CN74" i="15"/>
  <c r="M74" i="15" s="1"/>
  <c r="CN71" i="15"/>
  <c r="M71" i="15" s="1"/>
  <c r="CN65" i="15"/>
  <c r="M65" i="15" s="1"/>
  <c r="G57" i="15"/>
  <c r="H57" i="15" s="1"/>
  <c r="I57" i="15" s="1"/>
  <c r="J57" i="15" s="1"/>
  <c r="G51" i="15"/>
  <c r="H51" i="15" s="1"/>
  <c r="I51" i="15" s="1"/>
  <c r="J51" i="15" s="1"/>
  <c r="G43" i="15"/>
  <c r="H43" i="15" s="1"/>
  <c r="I43" i="15" s="1"/>
  <c r="J43" i="15" s="1"/>
  <c r="G39" i="15"/>
  <c r="H39" i="15" s="1"/>
  <c r="I39" i="15" s="1"/>
  <c r="J39" i="15" s="1"/>
  <c r="L39" i="15" s="1"/>
  <c r="G23" i="15"/>
  <c r="H23" i="15" s="1"/>
  <c r="I23" i="15" s="1"/>
  <c r="J23" i="15" s="1"/>
  <c r="CN37" i="15"/>
  <c r="M37" i="15" s="1"/>
  <c r="G31" i="15"/>
  <c r="H31" i="15" s="1"/>
  <c r="I31" i="15" s="1"/>
  <c r="J31" i="15" s="1"/>
  <c r="G50" i="15"/>
  <c r="H50" i="15" s="1"/>
  <c r="I50" i="15" s="1"/>
  <c r="J50" i="15" s="1"/>
  <c r="G42" i="15"/>
  <c r="H42" i="15" s="1"/>
  <c r="I42" i="15" s="1"/>
  <c r="J42" i="15" s="1"/>
  <c r="G75" i="15"/>
  <c r="H75" i="15" s="1"/>
  <c r="I75" i="15" s="1"/>
  <c r="J75" i="15" s="1"/>
  <c r="CN40" i="15"/>
  <c r="M40" i="15" s="1"/>
  <c r="CN89" i="15"/>
  <c r="M89" i="15" s="1"/>
  <c r="CN140" i="15"/>
  <c r="M140" i="15" s="1"/>
  <c r="CN49" i="15"/>
  <c r="M49" i="15" s="1"/>
  <c r="CN96" i="15"/>
  <c r="M96" i="15" s="1"/>
  <c r="G93" i="15"/>
  <c r="H93" i="15" s="1"/>
  <c r="I93" i="15" s="1"/>
  <c r="J93" i="15" s="1"/>
  <c r="L93" i="15" s="1"/>
  <c r="G85" i="15"/>
  <c r="H85" i="15" s="1"/>
  <c r="I85" i="15" s="1"/>
  <c r="G45" i="15"/>
  <c r="H45" i="15" s="1"/>
  <c r="I45" i="15" s="1"/>
  <c r="J45" i="15" s="1"/>
  <c r="CN43" i="15"/>
  <c r="M43" i="15" s="1"/>
  <c r="CN39" i="15"/>
  <c r="M39" i="15" s="1"/>
  <c r="G29" i="15"/>
  <c r="H29" i="15" s="1"/>
  <c r="G89" i="15"/>
  <c r="H89" i="15" s="1"/>
  <c r="I89" i="15" s="1"/>
  <c r="J89" i="15" s="1"/>
  <c r="L89" i="15" s="1"/>
  <c r="CN25" i="15"/>
  <c r="M25" i="15" s="1"/>
  <c r="CN90" i="15"/>
  <c r="M90" i="15" s="1"/>
  <c r="CN45" i="15"/>
  <c r="M45" i="15" s="1"/>
  <c r="CN173" i="15"/>
  <c r="M173" i="15" s="1"/>
  <c r="G151" i="15"/>
  <c r="H151" i="15" s="1"/>
  <c r="I151" i="15" s="1"/>
  <c r="J151" i="15" s="1"/>
  <c r="CN76" i="15"/>
  <c r="M76" i="15" s="1"/>
  <c r="CN58" i="15"/>
  <c r="M58" i="15" s="1"/>
  <c r="CN136" i="15"/>
  <c r="M136" i="15" s="1"/>
  <c r="G143" i="15"/>
  <c r="H143" i="15" s="1"/>
  <c r="I143" i="15" s="1"/>
  <c r="J143" i="15" s="1"/>
  <c r="G135" i="15"/>
  <c r="H135" i="15" s="1"/>
  <c r="I135" i="15" s="1"/>
  <c r="J135" i="15" s="1"/>
  <c r="CN120" i="15"/>
  <c r="M120" i="15" s="1"/>
  <c r="G115" i="15"/>
  <c r="H115" i="15" s="1"/>
  <c r="I115" i="15" s="1"/>
  <c r="J115" i="15" s="1"/>
  <c r="AJ8" i="15"/>
  <c r="G148" i="15"/>
  <c r="H148" i="15" s="1"/>
  <c r="I148" i="15" s="1"/>
  <c r="J148" i="15" s="1"/>
  <c r="CN150" i="15"/>
  <c r="M150" i="15" s="1"/>
  <c r="G142" i="15"/>
  <c r="H142" i="15" s="1"/>
  <c r="I142" i="15" s="1"/>
  <c r="J142" i="15" s="1"/>
  <c r="G138" i="15"/>
  <c r="H138" i="15" s="1"/>
  <c r="I138" i="15" s="1"/>
  <c r="J138" i="15" s="1"/>
  <c r="G126" i="15"/>
  <c r="H126" i="15" s="1"/>
  <c r="I126" i="15" s="1"/>
  <c r="J126" i="15" s="1"/>
  <c r="G112" i="15"/>
  <c r="H112" i="15" s="1"/>
  <c r="I112" i="15" s="1"/>
  <c r="J112" i="15" s="1"/>
  <c r="G171" i="15"/>
  <c r="H171" i="15" s="1"/>
  <c r="I171" i="15" s="1"/>
  <c r="G168" i="15"/>
  <c r="H168" i="15" s="1"/>
  <c r="I168" i="15" s="1"/>
  <c r="J168" i="15" s="1"/>
  <c r="G158" i="15"/>
  <c r="H158" i="15" s="1"/>
  <c r="AB9" i="15"/>
  <c r="CN169" i="15"/>
  <c r="M169" i="15" s="1"/>
  <c r="G167" i="15"/>
  <c r="H167" i="15" s="1"/>
  <c r="I167" i="15" s="1"/>
  <c r="J167" i="15" s="1"/>
  <c r="CN164" i="15"/>
  <c r="M164" i="15" s="1"/>
  <c r="CN155" i="15"/>
  <c r="M155" i="15" s="1"/>
  <c r="CN145" i="15"/>
  <c r="M145" i="15" s="1"/>
  <c r="CN98" i="15"/>
  <c r="M98" i="15" s="1"/>
  <c r="G106" i="15"/>
  <c r="H106" i="15" s="1"/>
  <c r="I106" i="15" s="1"/>
  <c r="J106" i="15" s="1"/>
  <c r="CN115" i="15"/>
  <c r="M115" i="15" s="1"/>
  <c r="CN97" i="15"/>
  <c r="M97" i="15" s="1"/>
  <c r="G46" i="15"/>
  <c r="H46" i="15" s="1"/>
  <c r="I46" i="15" s="1"/>
  <c r="J46" i="15" s="1"/>
  <c r="CN130" i="15"/>
  <c r="M130" i="15" s="1"/>
  <c r="CN94" i="15"/>
  <c r="M94" i="15" s="1"/>
  <c r="G47" i="15"/>
  <c r="H47" i="15" s="1"/>
  <c r="I47" i="15" s="1"/>
  <c r="J47" i="15" s="1"/>
  <c r="CN31" i="15"/>
  <c r="M31" i="15" s="1"/>
  <c r="CN24" i="15"/>
  <c r="M24" i="15" s="1"/>
  <c r="G27" i="15"/>
  <c r="H27" i="15" s="1"/>
  <c r="I27" i="15" s="1"/>
  <c r="J27" i="15" s="1"/>
  <c r="CN23" i="15"/>
  <c r="M23" i="15" s="1"/>
  <c r="CN21" i="15"/>
  <c r="M21" i="15" s="1"/>
  <c r="CN35" i="15"/>
  <c r="M35" i="15" s="1"/>
  <c r="AB8" i="15"/>
  <c r="I111" i="15"/>
  <c r="J111" i="15" s="1"/>
  <c r="AV9" i="15"/>
  <c r="CN102" i="15"/>
  <c r="M102" i="15" s="1"/>
  <c r="G64" i="15"/>
  <c r="H64" i="15" s="1"/>
  <c r="I64" i="15" s="1"/>
  <c r="J64" i="15" s="1"/>
  <c r="G18" i="15"/>
  <c r="H18" i="15" s="1"/>
  <c r="I18" i="15" s="1"/>
  <c r="J18" i="15" s="1"/>
  <c r="AN8" i="15"/>
  <c r="G153" i="15"/>
  <c r="H153" i="15" s="1"/>
  <c r="CN153" i="15"/>
  <c r="M153" i="15" s="1"/>
  <c r="G152" i="15"/>
  <c r="H152" i="15" s="1"/>
  <c r="I152" i="15" s="1"/>
  <c r="CN151" i="15"/>
  <c r="M151" i="15" s="1"/>
  <c r="CN121" i="15"/>
  <c r="M121" i="15" s="1"/>
  <c r="CN104" i="15"/>
  <c r="M104" i="15" s="1"/>
  <c r="G60" i="15"/>
  <c r="H60" i="15" s="1"/>
  <c r="I60" i="15" s="1"/>
  <c r="J60" i="15" s="1"/>
  <c r="G82" i="15"/>
  <c r="H82" i="15" s="1"/>
  <c r="I82" i="15" s="1"/>
  <c r="J82" i="15" s="1"/>
  <c r="CN68" i="15"/>
  <c r="M68" i="15" s="1"/>
  <c r="G66" i="15"/>
  <c r="H66" i="15" s="1"/>
  <c r="I66" i="15" s="1"/>
  <c r="J66" i="15" s="1"/>
  <c r="G62" i="15"/>
  <c r="H62" i="15" s="1"/>
  <c r="CN56" i="15"/>
  <c r="M56" i="15" s="1"/>
  <c r="CN17" i="15"/>
  <c r="M17" i="15" s="1"/>
  <c r="CN18" i="15"/>
  <c r="M18" i="15" s="1"/>
  <c r="AF8" i="15"/>
  <c r="AN9" i="15"/>
  <c r="G91" i="15"/>
  <c r="H91" i="15" s="1"/>
  <c r="G25" i="15"/>
  <c r="H25" i="15" s="1"/>
  <c r="I25" i="15" s="1"/>
  <c r="J25" i="15" s="1"/>
  <c r="AR8" i="15"/>
  <c r="AV8" i="15"/>
  <c r="CN148" i="15"/>
  <c r="M148" i="15" s="1"/>
  <c r="G77" i="15"/>
  <c r="H77" i="15" s="1"/>
  <c r="I77" i="15" s="1"/>
  <c r="J77" i="15" s="1"/>
  <c r="G54" i="15"/>
  <c r="H54" i="15" s="1"/>
  <c r="I54" i="15" s="1"/>
  <c r="J54" i="15" s="1"/>
  <c r="G157" i="15"/>
  <c r="H157" i="15" s="1"/>
  <c r="I157" i="15" s="1"/>
  <c r="J157" i="15" s="1"/>
  <c r="G141" i="15"/>
  <c r="H141" i="15" s="1"/>
  <c r="CN159" i="15"/>
  <c r="M159" i="15" s="1"/>
  <c r="G150" i="15"/>
  <c r="H150" i="15" s="1"/>
  <c r="I150" i="15" s="1"/>
  <c r="J150" i="15" s="1"/>
  <c r="AJ9" i="15"/>
  <c r="CN146" i="15"/>
  <c r="M146" i="15" s="1"/>
  <c r="G104" i="15"/>
  <c r="H104" i="15" s="1"/>
  <c r="I104" i="15" s="1"/>
  <c r="J104" i="15" s="1"/>
  <c r="CN137" i="15"/>
  <c r="M137" i="15" s="1"/>
  <c r="G134" i="15"/>
  <c r="H134" i="15" s="1"/>
  <c r="CN95" i="15"/>
  <c r="M95" i="15" s="1"/>
  <c r="CN62" i="15"/>
  <c r="M62" i="15" s="1"/>
  <c r="G56" i="15"/>
  <c r="H56" i="15" s="1"/>
  <c r="I56" i="15" s="1"/>
  <c r="J56" i="15" s="1"/>
  <c r="G84" i="15"/>
  <c r="H84" i="15" s="1"/>
  <c r="I84" i="15" s="1"/>
  <c r="J84" i="15" s="1"/>
  <c r="CN52" i="15"/>
  <c r="M52" i="15" s="1"/>
  <c r="G88" i="15"/>
  <c r="H88" i="15" s="1"/>
  <c r="I88" i="15" s="1"/>
  <c r="J88" i="15" s="1"/>
  <c r="G22" i="15"/>
  <c r="H22" i="15" s="1"/>
  <c r="I22" i="15" s="1"/>
  <c r="J22" i="15" s="1"/>
  <c r="G17" i="15"/>
  <c r="H17" i="15" s="1"/>
  <c r="I17" i="15" s="1"/>
  <c r="J17" i="15" s="1"/>
  <c r="CN160" i="15"/>
  <c r="M160" i="15" s="1"/>
  <c r="X9" i="15"/>
  <c r="X10" i="15" s="1"/>
  <c r="AR9" i="15"/>
  <c r="G41" i="15"/>
  <c r="H41" i="15" s="1"/>
  <c r="I41" i="15" s="1"/>
  <c r="J41" i="15" s="1"/>
  <c r="L162" i="15"/>
  <c r="I102" i="15"/>
  <c r="J102" i="15" s="1"/>
  <c r="T9" i="15"/>
  <c r="L121" i="15"/>
  <c r="I53" i="15"/>
  <c r="J53" i="15" s="1"/>
  <c r="I24" i="15"/>
  <c r="J24" i="15" s="1"/>
  <c r="I19" i="15"/>
  <c r="J19" i="15" s="1"/>
  <c r="I49" i="15"/>
  <c r="J49" i="15" s="1"/>
  <c r="I132" i="15"/>
  <c r="J132" i="15" s="1"/>
  <c r="I36" i="15"/>
  <c r="J36" i="15" s="1"/>
  <c r="CN156" i="15"/>
  <c r="M156" i="15" s="1"/>
  <c r="T8" i="15"/>
  <c r="G109" i="15"/>
  <c r="H109" i="15" s="1"/>
  <c r="G107" i="15"/>
  <c r="H107" i="15" s="1"/>
  <c r="N121" i="15" l="1"/>
  <c r="N47" i="15"/>
  <c r="AJ10" i="15"/>
  <c r="N46" i="15"/>
  <c r="L47" i="15"/>
  <c r="N43" i="15"/>
  <c r="N162" i="15"/>
  <c r="L46" i="15"/>
  <c r="N33" i="15"/>
  <c r="N30" i="15"/>
  <c r="J163" i="15"/>
  <c r="L163" i="15" s="1"/>
  <c r="L43" i="15"/>
  <c r="N157" i="15"/>
  <c r="J95" i="15"/>
  <c r="N95" i="15" s="1"/>
  <c r="N97" i="15"/>
  <c r="N41" i="15"/>
  <c r="J173" i="15"/>
  <c r="N173" i="15" s="1"/>
  <c r="N25" i="15"/>
  <c r="N26" i="15"/>
  <c r="N133" i="15"/>
  <c r="L157" i="15"/>
  <c r="N89" i="15"/>
  <c r="B11" i="15"/>
  <c r="J105" i="15"/>
  <c r="N105" i="15" s="1"/>
  <c r="N38" i="15"/>
  <c r="N27" i="15"/>
  <c r="J85" i="15"/>
  <c r="N85" i="15" s="1"/>
  <c r="N23" i="15"/>
  <c r="N93" i="15"/>
  <c r="I158" i="15"/>
  <c r="J158" i="15" s="1"/>
  <c r="N158" i="15" s="1"/>
  <c r="AV10" i="15"/>
  <c r="J152" i="15"/>
  <c r="N152" i="15" s="1"/>
  <c r="N39" i="15"/>
  <c r="J171" i="15"/>
  <c r="N171" i="15" s="1"/>
  <c r="L42" i="15"/>
  <c r="N42" i="15"/>
  <c r="N34" i="15"/>
  <c r="L34" i="15"/>
  <c r="N145" i="15"/>
  <c r="L145" i="15"/>
  <c r="L23" i="15"/>
  <c r="L27" i="15"/>
  <c r="AF10" i="15"/>
  <c r="AB10" i="15"/>
  <c r="I29" i="15"/>
  <c r="J29" i="15" s="1"/>
  <c r="B6" i="15"/>
  <c r="L25" i="15"/>
  <c r="I134" i="15"/>
  <c r="J134" i="15" s="1"/>
  <c r="L41" i="15"/>
  <c r="I62" i="15"/>
  <c r="J62" i="15" s="1"/>
  <c r="N129" i="15"/>
  <c r="L113" i="15"/>
  <c r="N113" i="15"/>
  <c r="N45" i="15"/>
  <c r="L45" i="15"/>
  <c r="L35" i="15"/>
  <c r="N35" i="15"/>
  <c r="L125" i="15"/>
  <c r="N125" i="15"/>
  <c r="N37" i="15"/>
  <c r="L37" i="15"/>
  <c r="N137" i="15"/>
  <c r="L137" i="15"/>
  <c r="L111" i="15"/>
  <c r="N111" i="15"/>
  <c r="L31" i="15"/>
  <c r="N31" i="15"/>
  <c r="AN10" i="15"/>
  <c r="I153" i="15"/>
  <c r="J153" i="15" s="1"/>
  <c r="AR10" i="15"/>
  <c r="I141" i="15"/>
  <c r="J141" i="15" s="1"/>
  <c r="I91" i="15"/>
  <c r="J91" i="15" s="1"/>
  <c r="L154" i="15"/>
  <c r="N154" i="15"/>
  <c r="L87" i="15"/>
  <c r="N87" i="15"/>
  <c r="N94" i="15"/>
  <c r="L94" i="15"/>
  <c r="N78" i="15"/>
  <c r="L78" i="15"/>
  <c r="L120" i="15"/>
  <c r="N120" i="15"/>
  <c r="N57" i="15"/>
  <c r="L57" i="15"/>
  <c r="N80" i="15"/>
  <c r="L80" i="15"/>
  <c r="L52" i="15"/>
  <c r="N52" i="15"/>
  <c r="N17" i="15"/>
  <c r="L17" i="15"/>
  <c r="L76" i="15"/>
  <c r="N76" i="15"/>
  <c r="L135" i="15"/>
  <c r="N135" i="15"/>
  <c r="L92" i="15"/>
  <c r="N92" i="15"/>
  <c r="N138" i="15"/>
  <c r="L138" i="15"/>
  <c r="N54" i="15"/>
  <c r="L54" i="15"/>
  <c r="N102" i="15"/>
  <c r="L102" i="15"/>
  <c r="L59" i="15"/>
  <c r="N59" i="15"/>
  <c r="L132" i="15"/>
  <c r="N132" i="15"/>
  <c r="L155" i="15"/>
  <c r="N155" i="15"/>
  <c r="N90" i="15"/>
  <c r="L90" i="15"/>
  <c r="L28" i="15"/>
  <c r="N28" i="15"/>
  <c r="N86" i="15"/>
  <c r="L86" i="15"/>
  <c r="N73" i="15"/>
  <c r="L73" i="15"/>
  <c r="L124" i="15"/>
  <c r="N124" i="15"/>
  <c r="L147" i="15"/>
  <c r="N147" i="15"/>
  <c r="N106" i="15"/>
  <c r="L106" i="15"/>
  <c r="N21" i="15"/>
  <c r="L21" i="15"/>
  <c r="L48" i="15"/>
  <c r="N48" i="15"/>
  <c r="N117" i="15"/>
  <c r="L117" i="15"/>
  <c r="L136" i="15"/>
  <c r="N136" i="15"/>
  <c r="N122" i="15"/>
  <c r="L122" i="15"/>
  <c r="L169" i="15"/>
  <c r="N169" i="15"/>
  <c r="N64" i="15"/>
  <c r="L64" i="15"/>
  <c r="N36" i="15"/>
  <c r="L36" i="15"/>
  <c r="L32" i="15"/>
  <c r="N32" i="15"/>
  <c r="L159" i="15"/>
  <c r="N159" i="15"/>
  <c r="L55" i="15"/>
  <c r="N55" i="15"/>
  <c r="N22" i="15"/>
  <c r="L22" i="15"/>
  <c r="N84" i="15"/>
  <c r="L84" i="15"/>
  <c r="N66" i="15"/>
  <c r="L66" i="15"/>
  <c r="L63" i="15"/>
  <c r="N63" i="15"/>
  <c r="N50" i="15"/>
  <c r="L50" i="15"/>
  <c r="L140" i="15"/>
  <c r="N140" i="15"/>
  <c r="L115" i="15"/>
  <c r="N115" i="15"/>
  <c r="N161" i="15"/>
  <c r="L161" i="15"/>
  <c r="L131" i="15"/>
  <c r="N131" i="15"/>
  <c r="L164" i="15"/>
  <c r="N164" i="15"/>
  <c r="L44" i="15"/>
  <c r="N44" i="15"/>
  <c r="L99" i="15"/>
  <c r="N99" i="15"/>
  <c r="N65" i="15"/>
  <c r="L65" i="15"/>
  <c r="L127" i="15"/>
  <c r="N127" i="15"/>
  <c r="N114" i="15"/>
  <c r="L114" i="15"/>
  <c r="N149" i="15"/>
  <c r="L149" i="15"/>
  <c r="N88" i="15"/>
  <c r="L88" i="15"/>
  <c r="N82" i="15"/>
  <c r="L82" i="15"/>
  <c r="N150" i="15"/>
  <c r="L150" i="15"/>
  <c r="L81" i="15"/>
  <c r="N81" i="15"/>
  <c r="L72" i="15"/>
  <c r="N72" i="15"/>
  <c r="N110" i="15"/>
  <c r="L110" i="15"/>
  <c r="N168" i="15"/>
  <c r="L168" i="15"/>
  <c r="N172" i="15"/>
  <c r="L172" i="15"/>
  <c r="N83" i="15"/>
  <c r="L83" i="15"/>
  <c r="N61" i="15"/>
  <c r="L61" i="15"/>
  <c r="L101" i="15"/>
  <c r="N101" i="15"/>
  <c r="N119" i="15"/>
  <c r="L119" i="15"/>
  <c r="L71" i="15"/>
  <c r="N71" i="15"/>
  <c r="L75" i="15"/>
  <c r="N75" i="15"/>
  <c r="CN13" i="15"/>
  <c r="CQ13" i="15" s="1"/>
  <c r="L67" i="15"/>
  <c r="N67" i="15"/>
  <c r="N74" i="15"/>
  <c r="L74" i="15"/>
  <c r="N98" i="15"/>
  <c r="L98" i="15"/>
  <c r="N69" i="15"/>
  <c r="L69" i="15"/>
  <c r="L123" i="15"/>
  <c r="N123" i="15"/>
  <c r="L139" i="15"/>
  <c r="N139" i="15"/>
  <c r="N103" i="15"/>
  <c r="L103" i="15"/>
  <c r="I109" i="15"/>
  <c r="J109" i="15" s="1"/>
  <c r="N167" i="15"/>
  <c r="L167" i="15"/>
  <c r="L143" i="15"/>
  <c r="N143" i="15"/>
  <c r="N126" i="15"/>
  <c r="L126" i="15"/>
  <c r="N142" i="15"/>
  <c r="L142" i="15"/>
  <c r="L146" i="15"/>
  <c r="N146" i="15"/>
  <c r="N49" i="15"/>
  <c r="L49" i="15"/>
  <c r="L19" i="15"/>
  <c r="N19" i="15"/>
  <c r="N53" i="15"/>
  <c r="L53" i="15"/>
  <c r="N112" i="15"/>
  <c r="L112" i="15"/>
  <c r="N108" i="15"/>
  <c r="L108" i="15"/>
  <c r="N156" i="15"/>
  <c r="L156" i="15"/>
  <c r="L165" i="15"/>
  <c r="N165" i="15"/>
  <c r="N18" i="15"/>
  <c r="L18" i="15"/>
  <c r="L170" i="15"/>
  <c r="N170" i="15"/>
  <c r="N151" i="15"/>
  <c r="L151" i="15"/>
  <c r="L166" i="15"/>
  <c r="N166" i="15"/>
  <c r="N148" i="15"/>
  <c r="L148" i="15"/>
  <c r="L85" i="15"/>
  <c r="L96" i="15"/>
  <c r="N96" i="15"/>
  <c r="L160" i="15"/>
  <c r="N160" i="15"/>
  <c r="N130" i="15"/>
  <c r="L130" i="15"/>
  <c r="N58" i="15"/>
  <c r="L58" i="15"/>
  <c r="L70" i="15"/>
  <c r="N70" i="15"/>
  <c r="N100" i="15"/>
  <c r="L100" i="15"/>
  <c r="N24" i="15"/>
  <c r="L24" i="15"/>
  <c r="L40" i="15"/>
  <c r="N40" i="15"/>
  <c r="L79" i="15"/>
  <c r="N79" i="15"/>
  <c r="L128" i="15"/>
  <c r="N128" i="15"/>
  <c r="L118" i="15"/>
  <c r="N118" i="15"/>
  <c r="T11" i="15"/>
  <c r="T10" i="15"/>
  <c r="N77" i="15"/>
  <c r="L77" i="15"/>
  <c r="L68" i="15"/>
  <c r="N68" i="15"/>
  <c r="L104" i="15"/>
  <c r="N104" i="15"/>
  <c r="N56" i="15"/>
  <c r="L56" i="15"/>
  <c r="N60" i="15"/>
  <c r="L60" i="15"/>
  <c r="I107" i="15"/>
  <c r="J107" i="15" s="1"/>
  <c r="L51" i="15"/>
  <c r="N51" i="15"/>
  <c r="H1" i="15"/>
  <c r="L20" i="15"/>
  <c r="N20" i="15"/>
  <c r="L116" i="15"/>
  <c r="N116" i="15"/>
  <c r="L144" i="15"/>
  <c r="N144" i="15"/>
  <c r="L171" i="15" l="1"/>
  <c r="N163" i="15"/>
  <c r="L158" i="15"/>
  <c r="L95" i="15"/>
  <c r="L152" i="15"/>
  <c r="L173" i="15"/>
  <c r="L105" i="15"/>
  <c r="N29" i="15"/>
  <c r="L29" i="15"/>
  <c r="L134" i="15"/>
  <c r="N134" i="15"/>
  <c r="N62" i="15"/>
  <c r="L62" i="15"/>
  <c r="L141" i="15"/>
  <c r="N141" i="15"/>
  <c r="L153" i="15"/>
  <c r="N153" i="15"/>
  <c r="B4" i="15"/>
  <c r="B5" i="15"/>
  <c r="B9" i="15"/>
  <c r="B10" i="15"/>
  <c r="N91" i="15"/>
  <c r="L91" i="15"/>
  <c r="L107" i="15"/>
  <c r="N107" i="15"/>
  <c r="L109" i="15"/>
  <c r="N109" i="15"/>
  <c r="D9" i="15" l="1"/>
  <c r="E9" i="15" s="1"/>
  <c r="D10" i="15"/>
  <c r="E10" i="15" s="1"/>
  <c r="D4" i="15"/>
  <c r="E4" i="15" s="1"/>
  <c r="D5" i="15"/>
  <c r="E5" i="15" s="1"/>
  <c r="D11" i="15" l="1"/>
  <c r="E11" i="15" s="1"/>
  <c r="D6" i="15"/>
  <c r="E6" i="15" s="1"/>
  <c r="G15" i="28" l="1"/>
  <c r="AG465" i="22"/>
  <c r="AI465" i="22"/>
  <c r="Z2" i="22"/>
  <c r="AH465" i="22"/>
  <c r="T1" i="22" s="1"/>
  <c r="P1" i="2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shihming</author>
    <author>taichi-kuramitsu</author>
    <author>katsunori-sanji</author>
    <author>chisheng</author>
    <author>keitaro-mandai</author>
    <author>wenjen</author>
    <author>廖 文仁(liao wenjen)/ADT/雲林・製一・素製三</author>
    <author>Kuntse</author>
    <author>futoshi-asahara</author>
    <author>fengmou-chu</author>
    <author>fangchuan</author>
    <author>satoshi-obunai</author>
    <author>Administrator</author>
    <author>蔵光 太一(Kuramitsu Taichi)/ADT/技術・技術一・素技二</author>
    <author>小船井 聡(Obunai Satoshi)/ADT/技術・技術一・素技二</author>
    <author>林 家勝/ADT/雲林・製一・素製四</author>
    <author>何 坤擇(ho kuntse)/ADT/雲林・製一・生產推進</author>
    <author>三路 克則(Sanji Katsunori)/ADT/技術・技術一・素技二</author>
    <author>鄭 吉勝(cheng chisheng)/ADT/雲林・製一・素製三</author>
    <author>楊 欽雄(yang chinhsiung)/ADT/雲林・製一・素製二</author>
    <author>万代 慶太郎(Mandai Keitaro)/ADT/技術・技術一・素技二</author>
    <author>劉 芳全(liu fangchuan)/ADT/雲林・製一・素製一</author>
    <author>沈 鉦富(shen chengfu)/ADT/雲林・製一・素製一</author>
    <author>邱 世文(chiu shihwen)/ADT/雲林・製一・素製二</author>
    <author>朱 峰謀(chu fengmou)/ADT/雲林・製一・素製三</author>
    <author>許 仕明(hsu shihming)/ADT/雲林・製一・素製一</author>
    <author>陳 振遠(chen chenyuan)/ADT/雲林・製一・素製四</author>
    <author>吳 學典(wu hsuehtien)/ADT/雲林・製一・素製三</author>
    <author>張 育銘(chang yueming)/ADT/雲林・製一・生產推進</author>
    <author>王 文佑(wang wenyu)/ADT/雲林・製一・素製二</author>
    <author>王 宜人(wang yijen)/ADT/雲林・製一・素製二</author>
    <author>董 明成(tung mingcheng)/ADT/雲林・製一・素製三</author>
    <author>Shengli-Chen</author>
    <author>深町 武志(Fukamachi Takeshi)/ADT/技術・技術一・素技二</author>
    <author>張 崇慶(chang chungching)/ADT/雲林・製一・素製三</author>
    <author>鄭 東洋(cheng tungyang)/ADT/雲林・製一・生產推進</author>
    <author>吳 學典(wu hsuehtien)/ADT/雲林・製一・素製二</author>
    <author>tc={4603B931-C9ED-4725-9511-90B22FFD76D1}</author>
    <author>吳 學典(wu hsuehtien)/ADT/雲林・製一・生產推進</author>
    <author>黃 乙原(huang yiyuan)/ADT/雲林・製一・生產推進</author>
  </authors>
  <commentList>
    <comment ref="Z20" authorId="0" shapeId="0" xr:uid="{00000000-0006-0000-0000-000001000000}">
      <text>
        <r>
          <rPr>
            <b/>
            <sz val="14"/>
            <color indexed="81"/>
            <rFont val="新細明體"/>
            <family val="1"/>
            <charset val="136"/>
          </rPr>
          <t>shihming:</t>
        </r>
        <r>
          <rPr>
            <sz val="14"/>
            <color indexed="81"/>
            <rFont val="新細明體"/>
            <family val="1"/>
            <charset val="136"/>
          </rPr>
          <t xml:space="preserve">
8/27 工事日確認濟</t>
        </r>
      </text>
    </comment>
    <comment ref="AA20" authorId="1" shapeId="0" xr:uid="{00000000-0006-0000-0000-000002000000}">
      <text>
        <r>
          <rPr>
            <b/>
            <sz val="14"/>
            <color indexed="81"/>
            <rFont val="ＭＳ Ｐゴシック"/>
            <family val="3"/>
            <charset val="128"/>
          </rPr>
          <t>8/26工事日にて完了</t>
        </r>
      </text>
    </comment>
    <comment ref="AC20" authorId="2" shapeId="0" xr:uid="{00000000-0006-0000-0000-000003000000}">
      <text>
        <r>
          <rPr>
            <sz val="14"/>
            <color indexed="81"/>
            <rFont val="ＭＳ Ｐゴシック"/>
            <family val="3"/>
            <charset val="128"/>
          </rPr>
          <t>2014　5月~7月工事日にて実施済み</t>
        </r>
      </text>
    </comment>
    <comment ref="AD20" authorId="3" shapeId="0" xr:uid="{00000000-0006-0000-0000-000004000000}">
      <text>
        <r>
          <rPr>
            <b/>
            <sz val="14"/>
            <color indexed="81"/>
            <rFont val="新細明體"/>
            <family val="1"/>
            <charset val="136"/>
          </rPr>
          <t>KF冷修中導入予定
現狀皮帶及pully拆除
待安裝後確認
※機械/電氣預計11/E前完成
※電氣G(許)已於11/30完成</t>
        </r>
      </text>
    </comment>
    <comment ref="AB21" authorId="4" shapeId="0" xr:uid="{00000000-0006-0000-0000-000005000000}">
      <text>
        <r>
          <rPr>
            <b/>
            <sz val="14"/>
            <color indexed="81"/>
            <rFont val="ＭＳ Ｐゴシック"/>
            <family val="3"/>
            <charset val="128"/>
          </rPr>
          <t>チェーンの交換記録有無確認
※機械に交換台帳が有るか？更新されているか？
・定期定修の頻度を担当者会議で機械Gと各窯討論</t>
        </r>
      </text>
    </comment>
    <comment ref="AC21" authorId="2" shapeId="0" xr:uid="{00000000-0006-0000-0000-000006000000}">
      <text>
        <r>
          <rPr>
            <sz val="14"/>
            <color indexed="81"/>
            <rFont val="ＭＳ Ｐゴシック"/>
            <family val="3"/>
            <charset val="128"/>
          </rPr>
          <t>本線、Br共に1回/半年の頻度で提修を計画。
Brは1ROUTE採板可能な時に実施。本線は工事日にて実施。</t>
        </r>
      </text>
    </comment>
    <comment ref="AD21" authorId="5" shapeId="0" xr:uid="{00000000-0006-0000-0000-000007000000}">
      <text>
        <r>
          <rPr>
            <b/>
            <sz val="14"/>
            <color indexed="81"/>
            <rFont val="ＭＳ Ｐゴシック"/>
            <family val="3"/>
            <charset val="128"/>
          </rPr>
          <t>KF冷修中實施予定</t>
        </r>
        <r>
          <rPr>
            <sz val="14"/>
            <color indexed="81"/>
            <rFont val="ＭＳ Ｐゴシック"/>
            <family val="3"/>
            <charset val="128"/>
          </rPr>
          <t xml:space="preserve">
冷修中FT CHAIN已全部更新済み</t>
        </r>
      </text>
    </comment>
    <comment ref="AE21" authorId="2" shapeId="0" xr:uid="{00000000-0006-0000-0000-000008000000}">
      <text>
        <r>
          <rPr>
            <sz val="14"/>
            <color indexed="81"/>
            <rFont val="ＭＳ Ｐゴシック"/>
            <family val="3"/>
            <charset val="128"/>
          </rPr>
          <t>毎回、定修時点検実施。</t>
        </r>
      </text>
    </comment>
    <comment ref="AA22" authorId="1" shapeId="0" xr:uid="{00000000-0006-0000-0000-000009000000}">
      <text>
        <r>
          <rPr>
            <sz val="14"/>
            <color indexed="81"/>
            <rFont val="ＭＳ Ｐゴシック"/>
            <family val="3"/>
            <charset val="128"/>
          </rPr>
          <t>8/19現在
全RB　UPS不使用中。
9/下までJＦ状況確認
し、問題なければ横展開
CF納入は11月予定。
→12月工事日にて実施</t>
        </r>
      </text>
    </comment>
    <comment ref="AB22" authorId="1" shapeId="0" xr:uid="{00000000-0006-0000-0000-00000A000000}">
      <text>
        <r>
          <rPr>
            <sz val="14"/>
            <color indexed="81"/>
            <rFont val="ＭＳ Ｐゴシック"/>
            <family val="3"/>
            <charset val="128"/>
          </rPr>
          <t>9/下までJＦ状況確認
し、問題なければ横展開
EF納入は11月予定。
→12月工事日完成</t>
        </r>
      </text>
    </comment>
    <comment ref="AC22" authorId="2" shapeId="0" xr:uid="{00000000-0006-0000-0000-00000B000000}">
      <text>
        <r>
          <rPr>
            <sz val="14"/>
            <color indexed="81"/>
            <rFont val="ＭＳ Ｐゴシック"/>
            <family val="3"/>
            <charset val="128"/>
          </rPr>
          <t xml:space="preserve">8/26　UPS改良品テスト実施予定。
※コンデンサを容量（耐電圧）Upした物に交換。
</t>
        </r>
        <r>
          <rPr>
            <sz val="14"/>
            <color indexed="10"/>
            <rFont val="ＭＳ Ｐゴシック"/>
            <family val="3"/>
            <charset val="128"/>
          </rPr>
          <t>6/2 更換完成</t>
        </r>
      </text>
    </comment>
    <comment ref="AD22" authorId="6" shapeId="0" xr:uid="{00000000-0006-0000-0000-00000C000000}">
      <text>
        <r>
          <rPr>
            <b/>
            <sz val="14"/>
            <color indexed="81"/>
            <rFont val="細明體"/>
            <family val="3"/>
            <charset val="136"/>
          </rPr>
          <t>目前實施中.
預計4/1工事日完成</t>
        </r>
      </text>
    </comment>
    <comment ref="AE22" authorId="7" shapeId="0" xr:uid="{00000000-0006-0000-0000-00000D000000}">
      <text>
        <r>
          <rPr>
            <sz val="14"/>
            <color indexed="81"/>
            <rFont val="ＭＳ Ｐゴシック"/>
            <family val="3"/>
            <charset val="128"/>
          </rPr>
          <t>#5號機及#7號機在12/19已經安裝完成，測試也OK</t>
        </r>
      </text>
    </comment>
    <comment ref="AA23" authorId="1" shapeId="0" xr:uid="{00000000-0006-0000-0000-00000E000000}">
      <text>
        <r>
          <rPr>
            <b/>
            <sz val="9"/>
            <color indexed="81"/>
            <rFont val="ＭＳ Ｐゴシック"/>
            <family val="2"/>
            <charset val="128"/>
          </rPr>
          <t xml:space="preserve">8/13　Key点検OK
</t>
        </r>
        <r>
          <rPr>
            <b/>
            <sz val="9"/>
            <color indexed="81"/>
            <rFont val="ＭＳ Ｐゴシック"/>
            <family val="2"/>
            <charset val="128"/>
          </rPr>
          <t>9/9電気依頼書提出
9/24 SENSOE</t>
        </r>
        <r>
          <rPr>
            <b/>
            <sz val="9"/>
            <color indexed="81"/>
            <rFont val="細明體"/>
            <family val="3"/>
            <charset val="136"/>
          </rPr>
          <t>追加完成
9/25 軟體測試完成開始使用</t>
        </r>
      </text>
    </comment>
    <comment ref="AB23" authorId="1" shapeId="0" xr:uid="{00000000-0006-0000-0000-00000F000000}">
      <text>
        <r>
          <rPr>
            <b/>
            <sz val="9"/>
            <color indexed="81"/>
            <rFont val="ＭＳ Ｐゴシック"/>
            <family val="2"/>
            <charset val="128"/>
          </rPr>
          <t>9</t>
        </r>
        <r>
          <rPr>
            <b/>
            <sz val="9"/>
            <color indexed="81"/>
            <rFont val="ＭＳ Ｐゴシック"/>
            <family val="2"/>
            <charset val="128"/>
          </rPr>
          <t>/19
ｾﾝｻｰ追加
完了
9/26工事日ＳＯＦＴ　ＴＥＳＴ　ＯＫ</t>
        </r>
      </text>
    </comment>
    <comment ref="AC23" authorId="1" shapeId="0" xr:uid="{00000000-0006-0000-0000-000010000000}">
      <text>
        <r>
          <rPr>
            <b/>
            <sz val="9"/>
            <color indexed="81"/>
            <rFont val="ＭＳ Ｐゴシック"/>
            <family val="2"/>
            <charset val="128"/>
          </rPr>
          <t xml:space="preserve">8/13　Key点検OK
</t>
        </r>
        <r>
          <rPr>
            <b/>
            <sz val="9"/>
            <color indexed="81"/>
            <rFont val="ＭＳ Ｐゴシック"/>
            <family val="2"/>
            <charset val="128"/>
          </rPr>
          <t>9/9</t>
        </r>
        <r>
          <rPr>
            <b/>
            <sz val="9"/>
            <color indexed="81"/>
            <rFont val="ＭＳ Ｐゴシック"/>
            <family val="2"/>
            <charset val="128"/>
          </rPr>
          <t xml:space="preserve">電気依頼書提出
</t>
        </r>
        <r>
          <rPr>
            <b/>
            <sz val="9"/>
            <color indexed="81"/>
            <rFont val="ＭＳ Ｐゴシック"/>
            <family val="2"/>
            <charset val="128"/>
          </rPr>
          <t>10/23PR設置、ソフト改造完了</t>
        </r>
      </text>
    </comment>
    <comment ref="Z24" authorId="8" shapeId="0" xr:uid="{00000000-0006-0000-0000-000011000000}">
      <text>
        <r>
          <rPr>
            <b/>
            <sz val="9"/>
            <color indexed="81"/>
            <rFont val="ＭＳ Ｐゴシック"/>
            <family val="2"/>
            <charset val="128"/>
          </rPr>
          <t>保全會議で設技に依頼。製造が毎月実施出来るように教育を実施。設技は半年に1回確認調整作業を実施する。</t>
        </r>
      </text>
    </comment>
    <comment ref="AA24" authorId="4" shapeId="0" xr:uid="{00000000-0006-0000-0000-000012000000}">
      <text>
        <r>
          <rPr>
            <b/>
            <sz val="9"/>
            <color indexed="81"/>
            <rFont val="ＭＳ Ｐゴシック"/>
            <family val="2"/>
            <charset val="128"/>
          </rPr>
          <t>工事日にて点検を
計画的に実施</t>
        </r>
      </text>
    </comment>
    <comment ref="AB24" authorId="4" shapeId="0" xr:uid="{00000000-0006-0000-0000-000013000000}">
      <text>
        <r>
          <rPr>
            <b/>
            <sz val="9"/>
            <color indexed="81"/>
            <rFont val="ＭＳ Ｐゴシック"/>
            <family val="2"/>
            <charset val="128"/>
          </rPr>
          <t>工事日にて点検を
計画的に実施</t>
        </r>
      </text>
    </comment>
    <comment ref="AC24" authorId="2" shapeId="0" xr:uid="{00000000-0006-0000-0000-000014000000}">
      <text>
        <r>
          <rPr>
            <sz val="9"/>
            <color indexed="81"/>
            <rFont val="ＭＳ Ｐゴシック"/>
            <family val="2"/>
            <charset val="128"/>
          </rPr>
          <t xml:space="preserve">1回/3ヶ月定期メンテ実施有り。整備・三交代人員へ情報連絡済。
</t>
        </r>
      </text>
    </comment>
    <comment ref="AD24" authorId="2" shapeId="0" xr:uid="{00000000-0006-0000-0000-000015000000}">
      <text>
        <r>
          <rPr>
            <sz val="9"/>
            <color indexed="81"/>
            <rFont val="ＭＳ Ｐゴシック"/>
            <family val="2"/>
            <charset val="128"/>
          </rPr>
          <t xml:space="preserve">1回/3ヶ月定期メンテ実施有り。整備・三交代人員へ情報連絡済。
</t>
        </r>
      </text>
    </comment>
    <comment ref="AE24" authorId="2" shapeId="0" xr:uid="{00000000-0006-0000-0000-000016000000}">
      <text>
        <r>
          <rPr>
            <sz val="9"/>
            <color indexed="81"/>
            <rFont val="ＭＳ Ｐゴシック"/>
            <family val="2"/>
            <charset val="128"/>
          </rPr>
          <t xml:space="preserve">毎回、定修時点検実施。
</t>
        </r>
      </text>
    </comment>
    <comment ref="AF24" authorId="2" shapeId="0" xr:uid="{00000000-0006-0000-0000-000017000000}">
      <text>
        <r>
          <rPr>
            <sz val="9"/>
            <color indexed="81"/>
            <rFont val="ＭＳ Ｐゴシック"/>
            <family val="2"/>
            <charset val="128"/>
          </rPr>
          <t xml:space="preserve">毎回、定修時点検実施。
</t>
        </r>
      </text>
    </comment>
    <comment ref="AD25" authorId="5" shapeId="0" xr:uid="{00000000-0006-0000-0000-000018000000}">
      <text>
        <r>
          <rPr>
            <b/>
            <sz val="9"/>
            <color indexed="81"/>
            <rFont val="新細明體"/>
            <family val="1"/>
            <charset val="136"/>
          </rPr>
          <t>機械有排定點檢週期為14個月
最近為2014年4月有排定點檢</t>
        </r>
      </text>
    </comment>
    <comment ref="AA26" authorId="4" shapeId="0" xr:uid="{00000000-0006-0000-0000-000019000000}">
      <text>
        <r>
          <rPr>
            <b/>
            <sz val="9"/>
            <color indexed="81"/>
            <rFont val="ＭＳ Ｐゴシック"/>
            <family val="2"/>
            <charset val="128"/>
          </rPr>
          <t>9月工事日対応</t>
        </r>
      </text>
    </comment>
    <comment ref="AC26" authorId="9" shapeId="0" xr:uid="{00000000-0006-0000-0000-00001A000000}">
      <text>
        <r>
          <rPr>
            <b/>
            <sz val="9"/>
            <color indexed="81"/>
            <rFont val="新細明體"/>
            <family val="1"/>
            <charset val="136"/>
          </rPr>
          <t>9月25工事日</t>
        </r>
        <r>
          <rPr>
            <b/>
            <sz val="9"/>
            <color indexed="81"/>
            <rFont val="ＭＳ Ｐ明朝"/>
            <family val="1"/>
            <charset val="128"/>
          </rPr>
          <t>完了</t>
        </r>
        <r>
          <rPr>
            <sz val="9"/>
            <color indexed="81"/>
            <rFont val="新細明體"/>
            <family val="1"/>
            <charset val="136"/>
          </rPr>
          <t xml:space="preserve">
</t>
        </r>
      </text>
    </comment>
    <comment ref="AD26" authorId="5" shapeId="0" xr:uid="{00000000-0006-0000-0000-00001B000000}">
      <text>
        <r>
          <rPr>
            <b/>
            <sz val="9"/>
            <color indexed="81"/>
            <rFont val="新細明體"/>
            <family val="1"/>
            <charset val="136"/>
          </rPr>
          <t>追加點檢項目預計9/10完成
HUB固定因冷修中該設備已經撤除！稼動前實施
11/14因為cost變更CPU室</t>
        </r>
        <r>
          <rPr>
            <b/>
            <sz val="9"/>
            <color indexed="81"/>
            <rFont val="MS PMincho"/>
            <family val="1"/>
            <charset val="128"/>
          </rPr>
          <t>→</t>
        </r>
        <r>
          <rPr>
            <b/>
            <sz val="9"/>
            <color indexed="81"/>
            <rFont val="新細明體"/>
            <family val="1"/>
            <charset val="136"/>
          </rPr>
          <t>監視室實行欠點判定!11/19 HUB固定完成</t>
        </r>
      </text>
    </comment>
    <comment ref="AD28" authorId="2" shapeId="0" xr:uid="{00000000-0006-0000-0000-00001C000000}">
      <text>
        <r>
          <rPr>
            <b/>
            <sz val="9"/>
            <color indexed="81"/>
            <rFont val="ＭＳ Ｐゴシック"/>
            <family val="2"/>
            <charset val="128"/>
          </rPr>
          <t xml:space="preserve">冷修中に材質ＳＣＭ435へ変更10/15まで終了予定
</t>
        </r>
        <r>
          <rPr>
            <b/>
            <sz val="9"/>
            <color indexed="81"/>
            <rFont val="新細明體"/>
            <family val="1"/>
            <charset val="136"/>
          </rPr>
          <t>※</t>
        </r>
        <r>
          <rPr>
            <b/>
            <sz val="9"/>
            <color indexed="81"/>
            <rFont val="ＭＳ Ｐゴシック"/>
            <family val="2"/>
            <charset val="128"/>
          </rPr>
          <t>10/13</t>
        </r>
        <r>
          <rPr>
            <b/>
            <sz val="9"/>
            <color indexed="81"/>
            <rFont val="新細明體"/>
            <family val="1"/>
            <charset val="136"/>
          </rPr>
          <t>交換濟</t>
        </r>
      </text>
    </comment>
    <comment ref="AC29" authorId="9" shapeId="0" xr:uid="{00000000-0006-0000-0000-00001D000000}">
      <text>
        <r>
          <rPr>
            <sz val="9"/>
            <color indexed="81"/>
            <rFont val="新細明體"/>
            <family val="1"/>
            <charset val="136"/>
          </rPr>
          <t>與機械G確認後，製造有定期交換吹入濾網、外氣濾網，點撿時會注意溫度是否偏高。機械每半年進行震動值確認，冷修時全部點檢。</t>
        </r>
      </text>
    </comment>
    <comment ref="AD29" authorId="5" shapeId="0" xr:uid="{00000000-0006-0000-0000-00001E000000}">
      <text>
        <r>
          <rPr>
            <b/>
            <sz val="9"/>
            <color indexed="81"/>
            <rFont val="新細明體"/>
            <family val="1"/>
            <charset val="136"/>
          </rPr>
          <t>待機械G確認後實施！
機械G已經準備委外實施(冷修結束前完成)</t>
        </r>
      </text>
    </comment>
    <comment ref="AE29" authorId="2" shapeId="0" xr:uid="{00000000-0006-0000-0000-00001F000000}">
      <text>
        <r>
          <rPr>
            <sz val="9"/>
            <color indexed="81"/>
            <rFont val="ＭＳ Ｐゴシック"/>
            <family val="2"/>
            <charset val="128"/>
          </rPr>
          <t>1回/2年オーバーホール実施。
管理シート有り。
※予備2台</t>
        </r>
      </text>
    </comment>
    <comment ref="AF29" authorId="2" shapeId="0" xr:uid="{00000000-0006-0000-0000-000020000000}">
      <text>
        <r>
          <rPr>
            <sz val="9"/>
            <color indexed="81"/>
            <rFont val="ＭＳ Ｐゴシック"/>
            <family val="2"/>
            <charset val="128"/>
          </rPr>
          <t>1回/2年オーバーホール実施。
管理シート有り。
※予備2台</t>
        </r>
      </text>
    </comment>
    <comment ref="AA30" authorId="4" shapeId="0" xr:uid="{00000000-0006-0000-0000-000021000000}">
      <text>
        <r>
          <rPr>
            <b/>
            <sz val="9"/>
            <color indexed="81"/>
            <rFont val="ＭＳ Ｐゴシック"/>
            <family val="2"/>
            <charset val="128"/>
          </rPr>
          <t>交換計画ｱﾘ
（設技電気）</t>
        </r>
      </text>
    </comment>
    <comment ref="AB30" authorId="4" shapeId="0" xr:uid="{00000000-0006-0000-0000-000022000000}">
      <text>
        <r>
          <rPr>
            <b/>
            <sz val="9"/>
            <color indexed="81"/>
            <rFont val="ＭＳ Ｐゴシック"/>
            <family val="2"/>
            <charset val="128"/>
          </rPr>
          <t>交換計画ｱﾘ
（設技電気）</t>
        </r>
      </text>
    </comment>
    <comment ref="AC30" authorId="9" shapeId="0" xr:uid="{00000000-0006-0000-0000-000023000000}">
      <text>
        <r>
          <rPr>
            <sz val="9"/>
            <color indexed="81"/>
            <rFont val="新細明體"/>
            <family val="1"/>
            <charset val="136"/>
          </rPr>
          <t xml:space="preserve">JF水處理已接公用電氣的UPS迴路，其他重要設備電氣會按計畫進行交換。
</t>
        </r>
      </text>
    </comment>
    <comment ref="AD30" authorId="9" shapeId="0" xr:uid="{00000000-0006-0000-0000-000024000000}">
      <text>
        <r>
          <rPr>
            <sz val="9"/>
            <color indexed="81"/>
            <rFont val="新細明體"/>
            <family val="1"/>
            <charset val="136"/>
          </rPr>
          <t xml:space="preserve">JF水處理已接公用電氣的UPS迴路，其他重要設備電氣會按計畫進行交換。
</t>
        </r>
      </text>
    </comment>
    <comment ref="AE30" authorId="2" shapeId="0" xr:uid="{00000000-0006-0000-0000-000025000000}">
      <text>
        <r>
          <rPr>
            <sz val="9"/>
            <color indexed="81"/>
            <rFont val="ＭＳ Ｐゴシック"/>
            <family val="2"/>
            <charset val="128"/>
          </rPr>
          <t>9/25　CF水処理場DC電源装置、交換完畢。</t>
        </r>
      </text>
    </comment>
    <comment ref="Z34" authorId="10" shapeId="0" xr:uid="{00000000-0006-0000-0000-000026000000}">
      <text>
        <r>
          <rPr>
            <b/>
            <sz val="9"/>
            <color indexed="81"/>
            <rFont val="Tahoma"/>
            <family val="2"/>
          </rPr>
          <t>fangchuan:</t>
        </r>
        <r>
          <rPr>
            <sz val="9"/>
            <color indexed="81"/>
            <rFont val="Tahoma"/>
            <family val="2"/>
          </rPr>
          <t xml:space="preserve">
9/30</t>
        </r>
        <r>
          <rPr>
            <sz val="9"/>
            <color indexed="81"/>
            <rFont val="細明體"/>
            <family val="3"/>
            <charset val="136"/>
          </rPr>
          <t>工事日實施</t>
        </r>
      </text>
    </comment>
    <comment ref="AB34" authorId="4" shapeId="0" xr:uid="{00000000-0006-0000-0000-000027000000}">
      <text>
        <r>
          <rPr>
            <b/>
            <sz val="9"/>
            <color indexed="81"/>
            <rFont val="ＭＳ Ｐゴシック"/>
            <family val="2"/>
            <charset val="128"/>
          </rPr>
          <t>9/11工事日實施</t>
        </r>
      </text>
    </comment>
    <comment ref="AD34" authorId="3" shapeId="0" xr:uid="{00000000-0006-0000-0000-000028000000}">
      <text>
        <r>
          <rPr>
            <b/>
            <sz val="10"/>
            <color indexed="81"/>
            <rFont val="新細明體"/>
            <family val="1"/>
            <charset val="136"/>
          </rPr>
          <t>提出依賴書10/3依頼済み
12/16對應完成</t>
        </r>
      </text>
    </comment>
    <comment ref="AA35" authorId="4" shapeId="0" xr:uid="{00000000-0006-0000-0000-000029000000}">
      <text>
        <r>
          <rPr>
            <b/>
            <sz val="9"/>
            <color indexed="81"/>
            <rFont val="ＭＳ Ｐゴシック"/>
            <family val="2"/>
            <charset val="128"/>
          </rPr>
          <t>依頼書提出済み
作業進行中</t>
        </r>
      </text>
    </comment>
    <comment ref="AB35" authorId="4" shapeId="0" xr:uid="{00000000-0006-0000-0000-00002A000000}">
      <text>
        <r>
          <rPr>
            <b/>
            <sz val="9"/>
            <color indexed="81"/>
            <rFont val="ＭＳ Ｐゴシック"/>
            <family val="2"/>
            <charset val="128"/>
          </rPr>
          <t>依頼書提出済み
12月工事日完成</t>
        </r>
      </text>
    </comment>
    <comment ref="AC35" authorId="2" shapeId="0" xr:uid="{00000000-0006-0000-0000-00002B000000}">
      <text>
        <r>
          <rPr>
            <sz val="9"/>
            <color indexed="81"/>
            <rFont val="ＭＳ Ｐゴシック"/>
            <family val="2"/>
            <charset val="128"/>
          </rPr>
          <t xml:space="preserve">9/9 教育完了。
エキゾーストクリーナー設置依頼中。
</t>
        </r>
      </text>
    </comment>
    <comment ref="AD35" authorId="2" shapeId="0" xr:uid="{00000000-0006-0000-0000-00002C000000}">
      <text>
        <r>
          <rPr>
            <sz val="9"/>
            <color indexed="81"/>
            <rFont val="ＭＳ Ｐゴシック"/>
            <family val="2"/>
            <charset val="128"/>
          </rPr>
          <t>9/9 教育完了。
エキゾーストクリーナー設置依頼中。
部品發注済　12/9完了</t>
        </r>
      </text>
    </comment>
    <comment ref="AC36" authorId="9" shapeId="0" xr:uid="{00000000-0006-0000-0000-00002D000000}">
      <text>
        <r>
          <rPr>
            <b/>
            <sz val="9"/>
            <color indexed="81"/>
            <rFont val="新細明體"/>
            <family val="1"/>
            <charset val="136"/>
          </rPr>
          <t>9/25工事日點檢</t>
        </r>
        <r>
          <rPr>
            <b/>
            <sz val="9"/>
            <color indexed="81"/>
            <rFont val="ＭＳ Ｐ明朝"/>
            <family val="1"/>
            <charset val="128"/>
          </rPr>
          <t>完了。問題なし</t>
        </r>
        <r>
          <rPr>
            <sz val="9"/>
            <color indexed="81"/>
            <rFont val="新細明體"/>
            <family val="1"/>
            <charset val="136"/>
          </rPr>
          <t xml:space="preserve">
</t>
        </r>
      </text>
    </comment>
    <comment ref="AD36" authorId="11" shapeId="0" xr:uid="{00000000-0006-0000-0000-00002E000000}">
      <text>
        <r>
          <rPr>
            <b/>
            <sz val="9"/>
            <color indexed="10"/>
            <rFont val="ＭＳ Ｐゴシック"/>
            <family val="2"/>
            <charset val="128"/>
          </rPr>
          <t>※11/12製造確認濟(ok)</t>
        </r>
        <r>
          <rPr>
            <b/>
            <sz val="9"/>
            <color indexed="81"/>
            <rFont val="ＭＳ Ｐゴシック"/>
            <family val="2"/>
            <charset val="128"/>
          </rPr>
          <t xml:space="preserve">
現在冷修中設技にｶｯﾀｰ昇降ｼﾘﾝﾀﾞｰ及びLMガイドの点検を依頼します。左右のﾊﾞﾗﾂｷが出た時には機械に点検依頼するように整備に内容を伝えています。10/E点検予定
</t>
        </r>
      </text>
    </comment>
    <comment ref="AE36" authorId="2" shapeId="0" xr:uid="{00000000-0006-0000-0000-00002F000000}">
      <text>
        <r>
          <rPr>
            <sz val="9"/>
            <color indexed="81"/>
            <rFont val="ＭＳ Ｐゴシック"/>
            <family val="2"/>
            <charset val="128"/>
          </rPr>
          <t xml:space="preserve">1.NO5 NO7 利用定修時進行點檢調整量.
2.調整量用盡時由設備人員協助進行更換.
</t>
        </r>
      </text>
    </comment>
    <comment ref="AA37" authorId="4" shapeId="0" xr:uid="{00000000-0006-0000-0000-000030000000}">
      <text>
        <r>
          <rPr>
            <b/>
            <sz val="8"/>
            <color indexed="81"/>
            <rFont val="ＭＳ Ｐゴシック"/>
            <family val="2"/>
            <charset val="128"/>
          </rPr>
          <t>圧0.20で使用
→再発しないことを祈る！</t>
        </r>
      </text>
    </comment>
    <comment ref="AB37" authorId="4" shapeId="0" xr:uid="{00000000-0006-0000-0000-000031000000}">
      <text>
        <r>
          <rPr>
            <b/>
            <sz val="8"/>
            <color indexed="81"/>
            <rFont val="ＭＳ Ｐゴシック"/>
            <family val="2"/>
            <charset val="128"/>
          </rPr>
          <t>圧0.20で使用
再発しないことを祈る</t>
        </r>
      </text>
    </comment>
    <comment ref="AD37" authorId="3" shapeId="0" xr:uid="{00000000-0006-0000-0000-000032000000}">
      <text>
        <r>
          <rPr>
            <b/>
            <sz val="9"/>
            <color indexed="81"/>
            <rFont val="新細明體"/>
            <family val="1"/>
            <charset val="136"/>
          </rPr>
          <t>10/6點檢濟！(製造)
10/31機械對應濟</t>
        </r>
      </text>
    </comment>
    <comment ref="AC38" authorId="2" shapeId="0" xr:uid="{00000000-0006-0000-0000-000033000000}">
      <text>
        <r>
          <rPr>
            <sz val="9"/>
            <color indexed="81"/>
            <rFont val="ＭＳ Ｐゴシック"/>
            <family val="2"/>
            <charset val="128"/>
          </rPr>
          <t xml:space="preserve">9/25工事日にて点検完了、問題なし。
</t>
        </r>
      </text>
    </comment>
    <comment ref="AD38" authorId="11" shapeId="0" xr:uid="{00000000-0006-0000-0000-000034000000}">
      <text>
        <r>
          <rPr>
            <b/>
            <sz val="9"/>
            <color indexed="81"/>
            <rFont val="ＭＳ Ｐゴシック"/>
            <family val="2"/>
            <charset val="128"/>
          </rPr>
          <t>9/26設技取り外し点検中10/6終了予定</t>
        </r>
      </text>
    </comment>
    <comment ref="AC40" authorId="2" shapeId="0" xr:uid="{00000000-0006-0000-0000-000035000000}">
      <text>
        <r>
          <rPr>
            <sz val="9"/>
            <color indexed="81"/>
            <rFont val="ＭＳ Ｐゴシック"/>
            <family val="2"/>
            <charset val="128"/>
          </rPr>
          <t xml:space="preserve">同じ異常が発生した際はベルトの偏りの可能性が高い為、ベルトの点検を行うよう教育実施。
</t>
        </r>
      </text>
    </comment>
    <comment ref="AE40" authorId="7" shapeId="0" xr:uid="{00000000-0006-0000-0000-000036000000}">
      <text>
        <r>
          <rPr>
            <sz val="10"/>
            <color indexed="81"/>
            <rFont val="新細明體"/>
            <family val="1"/>
            <charset val="136"/>
          </rPr>
          <t>TAS已在2010年列入定修項目點檢。</t>
        </r>
      </text>
    </comment>
    <comment ref="AE42" authorId="7" shapeId="0" xr:uid="{00000000-0006-0000-0000-000037000000}">
      <text>
        <r>
          <rPr>
            <sz val="10"/>
            <color indexed="81"/>
            <rFont val="新細明體"/>
            <family val="1"/>
            <charset val="136"/>
          </rPr>
          <t>已經點檢確認OK，相關如附件所示。</t>
        </r>
      </text>
    </comment>
    <comment ref="Z43" authorId="1" shapeId="0" xr:uid="{00000000-0006-0000-0000-000038000000}">
      <text>
        <r>
          <rPr>
            <b/>
            <sz val="9"/>
            <color indexed="81"/>
            <rFont val="ＭＳ Ｐゴシック"/>
            <family val="2"/>
            <charset val="128"/>
          </rPr>
          <t>11/4点検済み</t>
        </r>
      </text>
    </comment>
    <comment ref="AA43" authorId="1" shapeId="0" xr:uid="{00000000-0006-0000-0000-000039000000}">
      <text>
        <r>
          <rPr>
            <b/>
            <sz val="9"/>
            <color indexed="81"/>
            <rFont val="ＭＳ Ｐゴシック"/>
            <family val="2"/>
            <charset val="128"/>
          </rPr>
          <t>点検済み</t>
        </r>
      </text>
    </comment>
    <comment ref="AB43" authorId="1" shapeId="0" xr:uid="{00000000-0006-0000-0000-00003A000000}">
      <text>
        <r>
          <rPr>
            <b/>
            <sz val="9"/>
            <color indexed="81"/>
            <rFont val="ＭＳ Ｐゴシック"/>
            <family val="2"/>
            <charset val="128"/>
          </rPr>
          <t>点検済み</t>
        </r>
      </text>
    </comment>
    <comment ref="AC43" authorId="2" shapeId="0" xr:uid="{00000000-0006-0000-0000-00003B000000}">
      <text>
        <r>
          <rPr>
            <sz val="9"/>
            <color indexed="81"/>
            <rFont val="ＭＳ Ｐゴシック"/>
            <family val="2"/>
            <charset val="128"/>
          </rPr>
          <t xml:space="preserve">冷修でベルト交換時に併せて点検
</t>
        </r>
      </text>
    </comment>
    <comment ref="AD43" authorId="2" shapeId="0" xr:uid="{00000000-0006-0000-0000-00003C000000}">
      <text>
        <r>
          <rPr>
            <sz val="9"/>
            <color indexed="81"/>
            <rFont val="ＭＳ Ｐゴシック"/>
            <family val="2"/>
            <charset val="128"/>
          </rPr>
          <t xml:space="preserve">冷修でベルト交換時に併せて点検
</t>
        </r>
      </text>
    </comment>
    <comment ref="AA44" authorId="12" shapeId="0" xr:uid="{00000000-0006-0000-0000-00003D000000}">
      <text>
        <r>
          <rPr>
            <sz val="9"/>
            <color indexed="81"/>
            <rFont val="Tahoma"/>
            <family val="2"/>
          </rPr>
          <t>10/1</t>
        </r>
        <r>
          <rPr>
            <sz val="9"/>
            <color indexed="81"/>
            <rFont val="ＭＳ Ｐゴシック"/>
            <family val="2"/>
            <charset val="128"/>
          </rPr>
          <t>確認済み。緩みなしOK。</t>
        </r>
      </text>
    </comment>
    <comment ref="AD44" authorId="5" shapeId="0" xr:uid="{00000000-0006-0000-0000-00003E000000}">
      <text>
        <r>
          <rPr>
            <sz val="9"/>
            <color indexed="81"/>
            <rFont val="新細明體"/>
            <family val="1"/>
            <charset val="136"/>
          </rPr>
          <t>10/2 確認完了
螺絲增締OK</t>
        </r>
      </text>
    </comment>
    <comment ref="AA47" authorId="4" shapeId="0" xr:uid="{00000000-0006-0000-0000-00003F000000}">
      <text>
        <r>
          <rPr>
            <sz val="9"/>
            <color indexed="81"/>
            <rFont val="ＭＳ Ｐゴシック"/>
            <family val="2"/>
            <charset val="128"/>
          </rPr>
          <t>入荷後
交換予定</t>
        </r>
      </text>
    </comment>
    <comment ref="AB47" authorId="4" shapeId="0" xr:uid="{00000000-0006-0000-0000-000040000000}">
      <text>
        <r>
          <rPr>
            <sz val="9"/>
            <color indexed="81"/>
            <rFont val="ＭＳ Ｐゴシック"/>
            <family val="2"/>
            <charset val="128"/>
          </rPr>
          <t>交換を持って対策完了とする。現在交換待ち（10/E？）</t>
        </r>
      </text>
    </comment>
    <comment ref="AA52" authorId="13" shapeId="0" xr:uid="{00000000-0006-0000-0000-000041000000}">
      <text>
        <r>
          <rPr>
            <b/>
            <sz val="9"/>
            <color indexed="81"/>
            <rFont val="ＭＳ Ｐゴシック"/>
            <family val="2"/>
          </rPr>
          <t>12月工事日実施予定</t>
        </r>
      </text>
    </comment>
    <comment ref="AB52" authorId="13" shapeId="0" xr:uid="{00000000-0006-0000-0000-000042000000}">
      <text>
        <r>
          <rPr>
            <b/>
            <sz val="9"/>
            <color indexed="81"/>
            <rFont val="ＭＳ Ｐゴシック"/>
            <family val="2"/>
          </rPr>
          <t>12月工事日実施完成</t>
        </r>
      </text>
    </comment>
    <comment ref="AD52" authorId="14" shapeId="0" xr:uid="{00000000-0006-0000-0000-000043000000}">
      <text>
        <r>
          <rPr>
            <sz val="9"/>
            <color indexed="81"/>
            <rFont val="ＭＳ Ｐゴシック"/>
            <family val="2"/>
          </rPr>
          <t xml:space="preserve">11/17油圧計設置は依頼中、電磁弁交換、INﾗｲﾝﾌｨﾙﾀｰ交換は生産開始前に行うとの機械見解もらっています。
</t>
        </r>
        <r>
          <rPr>
            <sz val="9"/>
            <color indexed="10"/>
            <rFont val="ＭＳ Ｐゴシック"/>
            <family val="2"/>
            <charset val="128"/>
          </rPr>
          <t>冷修計劃預定一時CLOSE</t>
        </r>
      </text>
    </comment>
    <comment ref="AE53" authorId="15" shapeId="0" xr:uid="{00000000-0006-0000-0000-000044000000}">
      <text>
        <r>
          <rPr>
            <sz val="10"/>
            <color indexed="81"/>
            <rFont val="細明體"/>
            <family val="3"/>
            <charset val="136"/>
          </rPr>
          <t>定修時會針對真空PUMP的消音器進行清潔</t>
        </r>
        <r>
          <rPr>
            <sz val="10"/>
            <color indexed="81"/>
            <rFont val="Tahoma"/>
            <family val="2"/>
          </rPr>
          <t>,</t>
        </r>
        <r>
          <rPr>
            <sz val="10"/>
            <color indexed="81"/>
            <rFont val="細明體"/>
            <family val="3"/>
            <charset val="136"/>
          </rPr>
          <t>設備技術有進行</t>
        </r>
        <r>
          <rPr>
            <sz val="10"/>
            <color indexed="81"/>
            <rFont val="Tahoma"/>
            <family val="2"/>
          </rPr>
          <t>Pump</t>
        </r>
        <r>
          <rPr>
            <sz val="10"/>
            <color indexed="81"/>
            <rFont val="細明體"/>
            <family val="3"/>
            <charset val="136"/>
          </rPr>
          <t>更換時</t>
        </r>
        <r>
          <rPr>
            <sz val="10"/>
            <color indexed="81"/>
            <rFont val="Tahoma"/>
            <family val="2"/>
          </rPr>
          <t>,</t>
        </r>
        <r>
          <rPr>
            <sz val="10"/>
            <color indexed="81"/>
            <rFont val="細明體"/>
            <family val="3"/>
            <charset val="136"/>
          </rPr>
          <t>消音器則會進行一起更換</t>
        </r>
        <r>
          <rPr>
            <sz val="10"/>
            <color indexed="81"/>
            <rFont val="Tahoma"/>
            <family val="2"/>
          </rPr>
          <t>.</t>
        </r>
      </text>
    </comment>
    <comment ref="AF53" authorId="15" shapeId="0" xr:uid="{00000000-0006-0000-0000-000045000000}">
      <text>
        <r>
          <rPr>
            <sz val="10"/>
            <color indexed="81"/>
            <rFont val="細明體"/>
            <family val="3"/>
            <charset val="136"/>
          </rPr>
          <t>定修時會針對真空PUMP的消音器進行清潔</t>
        </r>
        <r>
          <rPr>
            <sz val="10"/>
            <color indexed="81"/>
            <rFont val="Tahoma"/>
            <family val="2"/>
          </rPr>
          <t>,</t>
        </r>
        <r>
          <rPr>
            <sz val="10"/>
            <color indexed="81"/>
            <rFont val="細明體"/>
            <family val="3"/>
            <charset val="136"/>
          </rPr>
          <t>設備技術有進行</t>
        </r>
        <r>
          <rPr>
            <sz val="10"/>
            <color indexed="81"/>
            <rFont val="Tahoma"/>
            <family val="2"/>
          </rPr>
          <t>Pump</t>
        </r>
        <r>
          <rPr>
            <sz val="10"/>
            <color indexed="81"/>
            <rFont val="細明體"/>
            <family val="3"/>
            <charset val="136"/>
          </rPr>
          <t>更換時</t>
        </r>
        <r>
          <rPr>
            <sz val="10"/>
            <color indexed="81"/>
            <rFont val="Tahoma"/>
            <family val="2"/>
          </rPr>
          <t>,</t>
        </r>
        <r>
          <rPr>
            <sz val="10"/>
            <color indexed="81"/>
            <rFont val="細明體"/>
            <family val="3"/>
            <charset val="136"/>
          </rPr>
          <t>消音器則會進行一起更換</t>
        </r>
        <r>
          <rPr>
            <sz val="10"/>
            <color indexed="81"/>
            <rFont val="Tahoma"/>
            <family val="2"/>
          </rPr>
          <t>.</t>
        </r>
      </text>
    </comment>
    <comment ref="AA56" authorId="13" shapeId="0" xr:uid="{00000000-0006-0000-0000-000046000000}">
      <text>
        <r>
          <rPr>
            <b/>
            <sz val="9"/>
            <color indexed="81"/>
            <rFont val="ＭＳ Ｐゴシック"/>
            <family val="2"/>
          </rPr>
          <t>12月工事日にて確認</t>
        </r>
      </text>
    </comment>
    <comment ref="AC56" authorId="3" shapeId="0" xr:uid="{00000000-0006-0000-0000-000047000000}">
      <text>
        <r>
          <rPr>
            <b/>
            <sz val="9"/>
            <color indexed="81"/>
            <rFont val="新細明體"/>
            <family val="1"/>
            <charset val="136"/>
          </rPr>
          <t>冷修計劃預定一時CLOSE</t>
        </r>
      </text>
    </comment>
    <comment ref="AA59" authorId="13" shapeId="0" xr:uid="{00000000-0006-0000-0000-000048000000}">
      <text>
        <r>
          <rPr>
            <b/>
            <sz val="9"/>
            <color indexed="81"/>
            <rFont val="ＭＳ Ｐゴシック"/>
            <family val="2"/>
          </rPr>
          <t xml:space="preserve">5/19工事日
</t>
        </r>
        <r>
          <rPr>
            <b/>
            <sz val="9"/>
            <color indexed="81"/>
            <rFont val="細明體"/>
            <family val="3"/>
            <charset val="136"/>
          </rPr>
          <t>實施濟</t>
        </r>
      </text>
    </comment>
    <comment ref="AB59" authorId="13" shapeId="0" xr:uid="{00000000-0006-0000-0000-000049000000}">
      <text>
        <r>
          <rPr>
            <b/>
            <sz val="9"/>
            <color indexed="81"/>
            <rFont val="ＭＳ Ｐゴシック"/>
            <family val="2"/>
          </rPr>
          <t>5月工事日
CLOSE予定</t>
        </r>
      </text>
    </comment>
    <comment ref="AC59" authorId="3" shapeId="0" xr:uid="{00000000-0006-0000-0000-00004A000000}">
      <text>
        <r>
          <rPr>
            <b/>
            <sz val="9"/>
            <color indexed="81"/>
            <rFont val="新細明體"/>
            <family val="1"/>
            <charset val="136"/>
          </rPr>
          <t>(冷修計劃預定一時CLOSE)
※12/24已實施改造濟</t>
        </r>
      </text>
    </comment>
    <comment ref="AD59" authorId="3" shapeId="0" xr:uid="{00000000-0006-0000-0000-00004B000000}">
      <text>
        <r>
          <rPr>
            <b/>
            <sz val="9"/>
            <color indexed="81"/>
            <rFont val="新細明體"/>
            <family val="1"/>
            <charset val="136"/>
          </rPr>
          <t>(冷修計劃預定一時CLOSE)
※12/24已實施改造濟</t>
        </r>
      </text>
    </comment>
    <comment ref="AD60" authorId="3" shapeId="0" xr:uid="{00000000-0006-0000-0000-00004C000000}">
      <text>
        <r>
          <rPr>
            <b/>
            <sz val="9"/>
            <color indexed="81"/>
            <rFont val="新細明體"/>
            <family val="1"/>
            <charset val="136"/>
          </rPr>
          <t>冷休恆例修繕已實施</t>
        </r>
      </text>
    </comment>
    <comment ref="AE60" authorId="16" shapeId="0" xr:uid="{00000000-0006-0000-0000-00004D000000}">
      <text>
        <r>
          <rPr>
            <b/>
            <sz val="14"/>
            <color indexed="81"/>
            <rFont val="細明體"/>
            <family val="3"/>
            <charset val="136"/>
          </rPr>
          <t>每回定修項目點檢，每日整備巡檢項目。</t>
        </r>
      </text>
    </comment>
    <comment ref="AF60" authorId="16" shapeId="0" xr:uid="{00000000-0006-0000-0000-00004E000000}">
      <text>
        <r>
          <rPr>
            <b/>
            <sz val="14"/>
            <color indexed="81"/>
            <rFont val="細明體"/>
            <family val="3"/>
            <charset val="136"/>
          </rPr>
          <t>每回定修項目點檢，每日整備巡檢項目。</t>
        </r>
      </text>
    </comment>
    <comment ref="AC61" authorId="3" shapeId="0" xr:uid="{00000000-0006-0000-0000-00004F000000}">
      <text>
        <r>
          <rPr>
            <b/>
            <sz val="9"/>
            <color indexed="81"/>
            <rFont val="新細明體"/>
            <family val="1"/>
            <charset val="136"/>
          </rPr>
          <t>冷休恆例修繕已實施</t>
        </r>
      </text>
    </comment>
    <comment ref="AD61" authorId="3" shapeId="0" xr:uid="{00000000-0006-0000-0000-000050000000}">
      <text>
        <r>
          <rPr>
            <b/>
            <sz val="9"/>
            <color indexed="81"/>
            <rFont val="新細明體"/>
            <family val="1"/>
            <charset val="136"/>
          </rPr>
          <t>冷休恆例修繕已實施</t>
        </r>
      </text>
    </comment>
    <comment ref="AE61" authorId="16" shapeId="0" xr:uid="{00000000-0006-0000-0000-000051000000}">
      <text>
        <r>
          <rPr>
            <b/>
            <sz val="9"/>
            <color indexed="81"/>
            <rFont val="細明體"/>
            <family val="3"/>
            <charset val="136"/>
          </rPr>
          <t>三年壽命管理均有進行點檢及更換。TAS鼓風機都有按照計畫更換。</t>
        </r>
      </text>
    </comment>
    <comment ref="AF61" authorId="16" shapeId="0" xr:uid="{00000000-0006-0000-0000-000052000000}">
      <text>
        <r>
          <rPr>
            <b/>
            <sz val="9"/>
            <color indexed="81"/>
            <rFont val="細明體"/>
            <family val="3"/>
            <charset val="136"/>
          </rPr>
          <t>三年壽命管理均有進行點檢及更換。TAS鼓風機都有按照計畫更換。</t>
        </r>
      </text>
    </comment>
    <comment ref="AE62" authorId="16" shapeId="0" xr:uid="{00000000-0006-0000-0000-000053000000}">
      <text>
        <r>
          <rPr>
            <b/>
            <sz val="9"/>
            <color indexed="81"/>
            <rFont val="細明體"/>
            <family val="3"/>
            <charset val="136"/>
          </rPr>
          <t>每回定修項目都有點檢</t>
        </r>
      </text>
    </comment>
    <comment ref="AC63" authorId="17" shapeId="0" xr:uid="{00000000-0006-0000-0000-000054000000}">
      <text>
        <r>
          <rPr>
            <sz val="9"/>
            <color indexed="81"/>
            <rFont val="ＭＳ Ｐゴシック"/>
            <family val="2"/>
            <charset val="128"/>
          </rPr>
          <t xml:space="preserve">冷修中に確認済み
</t>
        </r>
      </text>
    </comment>
    <comment ref="AD63" authorId="17" shapeId="0" xr:uid="{00000000-0006-0000-0000-000055000000}">
      <text>
        <r>
          <rPr>
            <sz val="9"/>
            <color indexed="81"/>
            <rFont val="ＭＳ Ｐゴシック"/>
            <family val="2"/>
            <charset val="128"/>
          </rPr>
          <t xml:space="preserve">冷修中に確認済み
</t>
        </r>
      </text>
    </comment>
    <comment ref="AE64" authorId="16" shapeId="0" xr:uid="{00000000-0006-0000-0000-000056000000}">
      <text>
        <r>
          <rPr>
            <b/>
            <sz val="9"/>
            <color indexed="81"/>
            <rFont val="細明體"/>
            <family val="3"/>
            <charset val="136"/>
          </rPr>
          <t>定修設備技術會進行注油潤滑。三年期限更換。(鹽酸產線)</t>
        </r>
      </text>
    </comment>
    <comment ref="AF64" authorId="16" shapeId="0" xr:uid="{00000000-0006-0000-0000-000057000000}">
      <text>
        <r>
          <rPr>
            <b/>
            <sz val="9"/>
            <color indexed="81"/>
            <rFont val="細明體"/>
            <family val="3"/>
            <charset val="136"/>
          </rPr>
          <t>定修設備技術會進行注油潤滑。三年期限更換。(鹽酸產線)</t>
        </r>
      </text>
    </comment>
    <comment ref="AE65" authorId="16" shapeId="0" xr:uid="{00000000-0006-0000-0000-000058000000}">
      <text>
        <r>
          <rPr>
            <b/>
            <sz val="9"/>
            <color indexed="81"/>
            <rFont val="細明體"/>
            <family val="3"/>
            <charset val="136"/>
          </rPr>
          <t>測試OK。有正常發出異常警報。</t>
        </r>
      </text>
    </comment>
    <comment ref="AC66" authorId="17" shapeId="0" xr:uid="{00000000-0006-0000-0000-000059000000}">
      <text>
        <r>
          <rPr>
            <b/>
            <sz val="9"/>
            <color indexed="81"/>
            <rFont val="ＭＳ Ｐゴシック"/>
            <family val="2"/>
            <charset val="128"/>
          </rPr>
          <t>冷修時に点検済み:</t>
        </r>
        <r>
          <rPr>
            <sz val="9"/>
            <color indexed="81"/>
            <rFont val="ＭＳ Ｐゴシック"/>
            <family val="2"/>
            <charset val="128"/>
          </rPr>
          <t xml:space="preserve">
</t>
        </r>
      </text>
    </comment>
    <comment ref="AE66" authorId="16" shapeId="0" xr:uid="{00000000-0006-0000-0000-00005A000000}">
      <text>
        <r>
          <rPr>
            <b/>
            <sz val="9"/>
            <color indexed="81"/>
            <rFont val="細明體"/>
            <family val="3"/>
            <charset val="136"/>
          </rPr>
          <t>定修點檢項目，兩回定修一回螺絲增締。</t>
        </r>
      </text>
    </comment>
    <comment ref="AF66" authorId="16" shapeId="0" xr:uid="{00000000-0006-0000-0000-00005B000000}">
      <text>
        <r>
          <rPr>
            <b/>
            <sz val="9"/>
            <color indexed="81"/>
            <rFont val="細明體"/>
            <family val="3"/>
            <charset val="136"/>
          </rPr>
          <t>定修點檢項目，兩回定修一回螺絲增締。</t>
        </r>
      </text>
    </comment>
    <comment ref="AE67" authorId="16" shapeId="0" xr:uid="{00000000-0006-0000-0000-00005C000000}">
      <text>
        <r>
          <rPr>
            <b/>
            <sz val="9"/>
            <color indexed="81"/>
            <rFont val="細明體"/>
            <family val="3"/>
            <charset val="136"/>
          </rPr>
          <t>定修項目，設備技術會進行點檢。</t>
        </r>
      </text>
    </comment>
    <comment ref="AF67" authorId="16" shapeId="0" xr:uid="{00000000-0006-0000-0000-00005D000000}">
      <text>
        <r>
          <rPr>
            <b/>
            <sz val="9"/>
            <color indexed="81"/>
            <rFont val="細明體"/>
            <family val="3"/>
            <charset val="136"/>
          </rPr>
          <t>定修項目，設備技術會進行點檢。</t>
        </r>
      </text>
    </comment>
    <comment ref="AD69" authorId="6" shapeId="0" xr:uid="{00000000-0006-0000-0000-00005E000000}">
      <text>
        <r>
          <rPr>
            <b/>
            <sz val="9"/>
            <color indexed="81"/>
            <rFont val="Tahoma"/>
            <family val="2"/>
          </rPr>
          <t>KF2</t>
        </r>
        <r>
          <rPr>
            <b/>
            <sz val="9"/>
            <color indexed="81"/>
            <rFont val="細明體"/>
            <family val="3"/>
            <charset val="136"/>
          </rPr>
          <t>冷修</t>
        </r>
        <r>
          <rPr>
            <b/>
            <sz val="9"/>
            <color indexed="81"/>
            <rFont val="Tahoma"/>
            <family val="2"/>
          </rPr>
          <t>.</t>
        </r>
        <r>
          <rPr>
            <b/>
            <sz val="9"/>
            <color indexed="81"/>
            <rFont val="細明體"/>
            <family val="3"/>
            <charset val="136"/>
          </rPr>
          <t>點檢完</t>
        </r>
      </text>
    </comment>
    <comment ref="AE69" authorId="18" shapeId="0" xr:uid="{00000000-0006-0000-0000-00005F000000}">
      <text>
        <r>
          <rPr>
            <b/>
            <sz val="9"/>
            <color indexed="81"/>
            <rFont val="細明體"/>
            <family val="3"/>
            <charset val="136"/>
          </rPr>
          <t>5/5已經點檢完成</t>
        </r>
      </text>
    </comment>
    <comment ref="AF69" authorId="18" shapeId="0" xr:uid="{00000000-0006-0000-0000-000060000000}">
      <text>
        <r>
          <rPr>
            <b/>
            <sz val="9"/>
            <color indexed="81"/>
            <rFont val="細明體"/>
            <family val="3"/>
            <charset val="136"/>
          </rPr>
          <t>5/5已經點檢完成</t>
        </r>
      </text>
    </comment>
    <comment ref="AD70" authorId="6" shapeId="0" xr:uid="{00000000-0006-0000-0000-000061000000}">
      <text>
        <r>
          <rPr>
            <b/>
            <sz val="9"/>
            <color indexed="81"/>
            <rFont val="Tahoma"/>
            <family val="2"/>
          </rPr>
          <t>KF2</t>
        </r>
        <r>
          <rPr>
            <b/>
            <sz val="9"/>
            <color indexed="81"/>
            <rFont val="細明體"/>
            <family val="3"/>
            <charset val="136"/>
          </rPr>
          <t>冷修.點檢完</t>
        </r>
      </text>
    </comment>
    <comment ref="Z72" authorId="16" shapeId="0" xr:uid="{00000000-0006-0000-0000-000062000000}">
      <text>
        <r>
          <rPr>
            <b/>
            <sz val="9"/>
            <color indexed="81"/>
            <rFont val="細明體"/>
            <family val="3"/>
            <charset val="136"/>
          </rPr>
          <t>3/11電氣soft修正濟</t>
        </r>
      </text>
    </comment>
    <comment ref="AA72" authorId="16" shapeId="0" xr:uid="{00000000-0006-0000-0000-000063000000}">
      <text>
        <r>
          <rPr>
            <b/>
            <sz val="9"/>
            <color indexed="81"/>
            <rFont val="細明體"/>
            <family val="3"/>
            <charset val="136"/>
          </rPr>
          <t>3/17電氣soft修正濟</t>
        </r>
      </text>
    </comment>
    <comment ref="AB72" authorId="19" shapeId="0" xr:uid="{00000000-0006-0000-0000-000064000000}">
      <text>
        <r>
          <rPr>
            <b/>
            <sz val="9"/>
            <color indexed="81"/>
            <rFont val="Tahoma"/>
            <family val="2"/>
          </rPr>
          <t>3/4</t>
        </r>
        <r>
          <rPr>
            <b/>
            <sz val="9"/>
            <color indexed="81"/>
            <rFont val="細明體"/>
            <family val="3"/>
            <charset val="136"/>
          </rPr>
          <t>對應完了</t>
        </r>
      </text>
    </comment>
    <comment ref="AC73" authorId="18" shapeId="0" xr:uid="{00000000-0006-0000-0000-000065000000}">
      <text>
        <r>
          <rPr>
            <b/>
            <sz val="9"/>
            <color indexed="81"/>
            <rFont val="細明體"/>
            <family val="3"/>
            <charset val="136"/>
          </rPr>
          <t>05/07完成</t>
        </r>
      </text>
    </comment>
    <comment ref="AD73" authorId="18" shapeId="0" xr:uid="{00000000-0006-0000-0000-000066000000}">
      <text>
        <r>
          <rPr>
            <b/>
            <sz val="9"/>
            <color indexed="81"/>
            <rFont val="細明體"/>
            <family val="3"/>
            <charset val="136"/>
          </rPr>
          <t>4/14工事日電氣G點檢完成</t>
        </r>
      </text>
    </comment>
    <comment ref="AE73" authorId="18" shapeId="0" xr:uid="{00000000-0006-0000-0000-000067000000}">
      <text>
        <r>
          <rPr>
            <b/>
            <sz val="9"/>
            <color indexed="81"/>
            <rFont val="細明體"/>
            <family val="3"/>
            <charset val="136"/>
          </rPr>
          <t>4/7完成</t>
        </r>
      </text>
    </comment>
    <comment ref="AC74" authorId="18" shapeId="0" xr:uid="{00000000-0006-0000-0000-000068000000}">
      <text>
        <r>
          <rPr>
            <b/>
            <sz val="9"/>
            <color indexed="81"/>
            <rFont val="細明體"/>
            <family val="3"/>
            <charset val="136"/>
          </rPr>
          <t>05/07完成</t>
        </r>
      </text>
    </comment>
    <comment ref="AD74" authorId="18" shapeId="0" xr:uid="{00000000-0006-0000-0000-000069000000}">
      <text>
        <r>
          <rPr>
            <b/>
            <sz val="9"/>
            <color indexed="81"/>
            <rFont val="細明體"/>
            <family val="3"/>
            <charset val="136"/>
          </rPr>
          <t>4/14工事日電氣G點檢完成</t>
        </r>
      </text>
    </comment>
    <comment ref="AE74" authorId="18" shapeId="0" xr:uid="{00000000-0006-0000-0000-00006A000000}">
      <text>
        <r>
          <rPr>
            <b/>
            <sz val="9"/>
            <color indexed="81"/>
            <rFont val="細明體"/>
            <family val="3"/>
            <charset val="136"/>
          </rPr>
          <t>4/7完成</t>
        </r>
      </text>
    </comment>
    <comment ref="Z75" authorId="18" shapeId="0" xr:uid="{00000000-0006-0000-0000-00006B000000}">
      <text>
        <r>
          <rPr>
            <b/>
            <sz val="9"/>
            <color indexed="81"/>
            <rFont val="細明體"/>
            <family val="3"/>
            <charset val="136"/>
          </rPr>
          <t>4/21工事日實施濟</t>
        </r>
      </text>
    </comment>
    <comment ref="AA75" authorId="18" shapeId="0" xr:uid="{00000000-0006-0000-0000-00006C000000}">
      <text>
        <r>
          <rPr>
            <b/>
            <sz val="9"/>
            <color indexed="81"/>
            <rFont val="細明體"/>
            <family val="3"/>
            <charset val="136"/>
          </rPr>
          <t>預計5/19工事日實施</t>
        </r>
      </text>
    </comment>
    <comment ref="AB75" authorId="18" shapeId="0" xr:uid="{00000000-0006-0000-0000-00006D000000}">
      <text>
        <r>
          <rPr>
            <b/>
            <sz val="9"/>
            <color indexed="81"/>
            <rFont val="細明體"/>
            <family val="3"/>
            <charset val="136"/>
          </rPr>
          <t>預計5/20工事日實施</t>
        </r>
      </text>
    </comment>
    <comment ref="AC75" authorId="18" shapeId="0" xr:uid="{00000000-0006-0000-0000-00006E000000}">
      <text>
        <r>
          <rPr>
            <b/>
            <sz val="9"/>
            <color indexed="81"/>
            <rFont val="細明體"/>
            <family val="3"/>
            <charset val="136"/>
          </rPr>
          <t>冷修中工換ROLLER時點檢濟</t>
        </r>
      </text>
    </comment>
    <comment ref="AD75" authorId="18" shapeId="0" xr:uid="{00000000-0006-0000-0000-00006F000000}">
      <text>
        <r>
          <rPr>
            <b/>
            <sz val="9"/>
            <color indexed="81"/>
            <rFont val="細明體"/>
            <family val="3"/>
            <charset val="136"/>
          </rPr>
          <t>4/29點檢濟</t>
        </r>
      </text>
    </comment>
    <comment ref="Z76" authorId="20" shapeId="0" xr:uid="{00000000-0006-0000-0000-000070000000}">
      <text>
        <r>
          <rPr>
            <sz val="9"/>
            <color indexed="81"/>
            <rFont val="ＭＳ Ｐゴシック"/>
            <family val="2"/>
          </rPr>
          <t>5/19</t>
        </r>
        <r>
          <rPr>
            <sz val="9"/>
            <color indexed="81"/>
            <rFont val="細明體"/>
            <family val="3"/>
            <charset val="136"/>
          </rPr>
          <t>濟</t>
        </r>
      </text>
    </comment>
    <comment ref="AA76" authorId="20" shapeId="0" xr:uid="{00000000-0006-0000-0000-000071000000}">
      <text>
        <r>
          <rPr>
            <sz val="9"/>
            <color indexed="81"/>
            <rFont val="ＭＳ Ｐゴシック"/>
            <family val="2"/>
          </rPr>
          <t>5/19</t>
        </r>
        <r>
          <rPr>
            <sz val="9"/>
            <color indexed="81"/>
            <rFont val="細明體"/>
            <family val="3"/>
            <charset val="136"/>
          </rPr>
          <t>實施</t>
        </r>
      </text>
    </comment>
    <comment ref="AB76" authorId="20" shapeId="0" xr:uid="{00000000-0006-0000-0000-000072000000}">
      <text>
        <r>
          <rPr>
            <sz val="9"/>
            <color indexed="81"/>
            <rFont val="ＭＳ Ｐゴシック"/>
            <family val="2"/>
          </rPr>
          <t>5/20</t>
        </r>
        <r>
          <rPr>
            <sz val="9"/>
            <color indexed="81"/>
            <rFont val="細明體"/>
            <family val="3"/>
            <charset val="136"/>
          </rPr>
          <t>工事ㄖ</t>
        </r>
      </text>
    </comment>
    <comment ref="AC76" authorId="18" shapeId="0" xr:uid="{00000000-0006-0000-0000-000073000000}">
      <text>
        <r>
          <rPr>
            <b/>
            <sz val="9"/>
            <color indexed="81"/>
            <rFont val="細明體"/>
            <family val="3"/>
            <charset val="136"/>
          </rPr>
          <t>冷修中更換新品</t>
        </r>
      </text>
    </comment>
    <comment ref="AD76" authorId="18" shapeId="0" xr:uid="{00000000-0006-0000-0000-000074000000}">
      <text>
        <r>
          <rPr>
            <b/>
            <sz val="9"/>
            <color indexed="81"/>
            <rFont val="細明體"/>
            <family val="3"/>
            <charset val="136"/>
          </rPr>
          <t>4/15工事日電氣G進行點檢測試及整線完成(見樣中)</t>
        </r>
      </text>
    </comment>
    <comment ref="Z77" authorId="20" shapeId="0" xr:uid="{00000000-0006-0000-0000-000075000000}">
      <text>
        <r>
          <rPr>
            <sz val="9"/>
            <color indexed="81"/>
            <rFont val="ＭＳ Ｐゴシック"/>
            <family val="2"/>
          </rPr>
          <t>5/19</t>
        </r>
        <r>
          <rPr>
            <sz val="9"/>
            <color indexed="81"/>
            <rFont val="細明體"/>
            <family val="3"/>
            <charset val="136"/>
          </rPr>
          <t>濟</t>
        </r>
      </text>
    </comment>
    <comment ref="AA77" authorId="18" shapeId="0" xr:uid="{00000000-0006-0000-0000-000076000000}">
      <text>
        <r>
          <rPr>
            <b/>
            <sz val="9"/>
            <color indexed="81"/>
            <rFont val="細明體"/>
            <family val="3"/>
            <charset val="136"/>
          </rPr>
          <t>4月份工事日實施濟</t>
        </r>
      </text>
    </comment>
    <comment ref="AB77" authorId="18" shapeId="0" xr:uid="{00000000-0006-0000-0000-000077000000}">
      <text>
        <r>
          <rPr>
            <b/>
            <sz val="9"/>
            <color indexed="81"/>
            <rFont val="細明體"/>
            <family val="3"/>
            <charset val="136"/>
          </rPr>
          <t>4月份工事日實施濟</t>
        </r>
      </text>
    </comment>
    <comment ref="AC77" authorId="20" shapeId="0" xr:uid="{00000000-0006-0000-0000-000078000000}">
      <text>
        <r>
          <rPr>
            <sz val="9"/>
            <color indexed="81"/>
            <rFont val="ＭＳ Ｐゴシック"/>
            <family val="2"/>
          </rPr>
          <t>4/17</t>
        </r>
        <r>
          <rPr>
            <sz val="9"/>
            <color indexed="81"/>
            <rFont val="細明體"/>
            <family val="3"/>
            <charset val="136"/>
          </rPr>
          <t>更換新品</t>
        </r>
      </text>
    </comment>
    <comment ref="AD77" authorId="18" shapeId="0" xr:uid="{00000000-0006-0000-0000-000079000000}">
      <text>
        <r>
          <rPr>
            <b/>
            <sz val="9"/>
            <color indexed="81"/>
            <rFont val="細明體"/>
            <family val="3"/>
            <charset val="136"/>
          </rPr>
          <t>4/29實施</t>
        </r>
      </text>
    </comment>
    <comment ref="Z78" authorId="21" shapeId="0" xr:uid="{00000000-0006-0000-0000-00007A000000}">
      <text>
        <r>
          <rPr>
            <sz val="9"/>
            <color indexed="81"/>
            <rFont val="Tahoma"/>
            <family val="2"/>
          </rPr>
          <t>YZ</t>
        </r>
        <r>
          <rPr>
            <sz val="9"/>
            <color indexed="81"/>
            <rFont val="細明體"/>
            <family val="3"/>
            <charset val="136"/>
          </rPr>
          <t>年度修繕計畫本線</t>
        </r>
        <r>
          <rPr>
            <sz val="9"/>
            <color indexed="81"/>
            <rFont val="Tahoma"/>
            <family val="2"/>
          </rPr>
          <t>C/V</t>
        </r>
        <r>
          <rPr>
            <sz val="9"/>
            <color indexed="81"/>
            <rFont val="細明體"/>
            <family val="3"/>
            <charset val="136"/>
          </rPr>
          <t>驅動</t>
        </r>
        <r>
          <rPr>
            <sz val="9"/>
            <color indexed="81"/>
            <rFont val="Tahoma"/>
            <family val="2"/>
          </rPr>
          <t>Chain</t>
        </r>
        <r>
          <rPr>
            <sz val="9"/>
            <color indexed="81"/>
            <rFont val="細明體"/>
            <family val="3"/>
            <charset val="136"/>
          </rPr>
          <t>點檢計畫每</t>
        </r>
        <r>
          <rPr>
            <sz val="9"/>
            <color indexed="81"/>
            <rFont val="Tahoma"/>
            <family val="2"/>
          </rPr>
          <t>6</t>
        </r>
        <r>
          <rPr>
            <sz val="9"/>
            <color indexed="81"/>
            <rFont val="細明體"/>
            <family val="3"/>
            <charset val="136"/>
          </rPr>
          <t>個月點檢</t>
        </r>
        <r>
          <rPr>
            <sz val="9"/>
            <color indexed="81"/>
            <rFont val="Tahoma"/>
            <family val="2"/>
          </rPr>
          <t>1</t>
        </r>
        <r>
          <rPr>
            <sz val="9"/>
            <color indexed="81"/>
            <rFont val="細明體"/>
            <family val="3"/>
            <charset val="136"/>
          </rPr>
          <t>次</t>
        </r>
        <r>
          <rPr>
            <sz val="9"/>
            <color indexed="81"/>
            <rFont val="Tahoma"/>
            <family val="2"/>
          </rPr>
          <t>,YF2015</t>
        </r>
        <r>
          <rPr>
            <sz val="9"/>
            <color indexed="81"/>
            <rFont val="細明體"/>
            <family val="3"/>
            <charset val="136"/>
          </rPr>
          <t>年計畫排定於</t>
        </r>
        <r>
          <rPr>
            <sz val="9"/>
            <color indexed="81"/>
            <rFont val="Tahoma"/>
            <family val="2"/>
          </rPr>
          <t>4</t>
        </r>
        <r>
          <rPr>
            <sz val="9"/>
            <color indexed="81"/>
            <rFont val="細明體"/>
            <family val="3"/>
            <charset val="136"/>
          </rPr>
          <t>月份進行</t>
        </r>
        <r>
          <rPr>
            <sz val="9"/>
            <color indexed="81"/>
            <rFont val="Tahoma"/>
            <family val="2"/>
          </rPr>
          <t>,4/22</t>
        </r>
        <r>
          <rPr>
            <sz val="9"/>
            <color indexed="81"/>
            <rFont val="細明體"/>
            <family val="3"/>
            <charset val="136"/>
          </rPr>
          <t>點檢完成並無異狀</t>
        </r>
        <r>
          <rPr>
            <sz val="9"/>
            <color indexed="81"/>
            <rFont val="Tahoma"/>
            <family val="2"/>
          </rPr>
          <t xml:space="preserve">
</t>
        </r>
      </text>
    </comment>
    <comment ref="AA78" authorId="20" shapeId="0" xr:uid="{00000000-0006-0000-0000-00007B000000}">
      <text>
        <r>
          <rPr>
            <sz val="9"/>
            <color indexed="81"/>
            <rFont val="ＭＳ Ｐゴシック"/>
            <family val="2"/>
          </rPr>
          <t>5/19</t>
        </r>
        <r>
          <rPr>
            <sz val="9"/>
            <color indexed="81"/>
            <rFont val="細明體"/>
            <family val="3"/>
            <charset val="136"/>
          </rPr>
          <t>實施</t>
        </r>
      </text>
    </comment>
    <comment ref="AB78" authorId="20" shapeId="0" xr:uid="{00000000-0006-0000-0000-00007C000000}">
      <text>
        <r>
          <rPr>
            <sz val="9"/>
            <color indexed="81"/>
            <rFont val="ＭＳ Ｐゴシック"/>
            <family val="2"/>
          </rPr>
          <t>5/20</t>
        </r>
        <r>
          <rPr>
            <sz val="9"/>
            <color indexed="81"/>
            <rFont val="細明體"/>
            <family val="3"/>
            <charset val="136"/>
          </rPr>
          <t>實施濟</t>
        </r>
      </text>
    </comment>
    <comment ref="AD78" authorId="18" shapeId="0" xr:uid="{00000000-0006-0000-0000-00007D000000}">
      <text>
        <r>
          <rPr>
            <b/>
            <sz val="9"/>
            <color indexed="81"/>
            <rFont val="細明體"/>
            <family val="3"/>
            <charset val="136"/>
          </rPr>
          <t>4/29實施</t>
        </r>
      </text>
    </comment>
    <comment ref="Z79" authorId="22" shapeId="0" xr:uid="{00000000-0006-0000-0000-00007E000000}">
      <text>
        <r>
          <rPr>
            <b/>
            <sz val="9"/>
            <color indexed="81"/>
            <rFont val="細明體"/>
            <family val="3"/>
            <charset val="136"/>
          </rPr>
          <t>6/23擔當者會議、電器確認無2008年1月~2010年7月間製造的製品</t>
        </r>
        <r>
          <rPr>
            <sz val="9"/>
            <color indexed="81"/>
            <rFont val="Tahoma"/>
            <family val="2"/>
          </rPr>
          <t xml:space="preserve">
</t>
        </r>
      </text>
    </comment>
    <comment ref="AA79" authorId="23" shapeId="0" xr:uid="{00000000-0006-0000-0000-00007F000000}">
      <text>
        <r>
          <rPr>
            <b/>
            <sz val="9"/>
            <color indexed="81"/>
            <rFont val="細明體"/>
            <family val="3"/>
            <charset val="136"/>
          </rPr>
          <t>邱</t>
        </r>
        <r>
          <rPr>
            <b/>
            <sz val="9"/>
            <color indexed="81"/>
            <rFont val="Tahoma"/>
            <family val="2"/>
          </rPr>
          <t xml:space="preserve"> </t>
        </r>
        <r>
          <rPr>
            <b/>
            <sz val="9"/>
            <color indexed="81"/>
            <rFont val="細明體"/>
            <family val="3"/>
            <charset val="136"/>
          </rPr>
          <t>世文</t>
        </r>
        <r>
          <rPr>
            <b/>
            <sz val="9"/>
            <color indexed="81"/>
            <rFont val="Tahoma"/>
            <family val="2"/>
          </rPr>
          <t>(chiu shihwen)/ADT/</t>
        </r>
        <r>
          <rPr>
            <b/>
            <sz val="9"/>
            <color indexed="81"/>
            <rFont val="細明體"/>
            <family val="3"/>
            <charset val="136"/>
          </rPr>
          <t>雲林・製一・素製二</t>
        </r>
        <r>
          <rPr>
            <b/>
            <sz val="9"/>
            <color indexed="81"/>
            <rFont val="Tahoma"/>
            <family val="2"/>
          </rPr>
          <t>:</t>
        </r>
        <r>
          <rPr>
            <sz val="9"/>
            <color indexed="81"/>
            <rFont val="Tahoma"/>
            <family val="2"/>
          </rPr>
          <t xml:space="preserve">
95</t>
        </r>
        <r>
          <rPr>
            <sz val="9"/>
            <color indexed="81"/>
            <rFont val="細明體"/>
            <family val="3"/>
            <charset val="136"/>
          </rPr>
          <t>、96更換完畢
90待冷修才有辦法更換
(因被橫折設備擋住了)</t>
        </r>
      </text>
    </comment>
    <comment ref="AC79" authorId="24" shapeId="0" xr:uid="{00000000-0006-0000-0000-000080000000}">
      <text>
        <r>
          <rPr>
            <b/>
            <sz val="9"/>
            <color indexed="81"/>
            <rFont val="Tahoma"/>
            <family val="2"/>
          </rPr>
          <t>6</t>
        </r>
        <r>
          <rPr>
            <b/>
            <sz val="9"/>
            <color indexed="81"/>
            <rFont val="細明體"/>
            <family val="3"/>
            <charset val="136"/>
          </rPr>
          <t>月份擔當者已提出討論，線冷修班未完成部分會將作業轉給保全班。</t>
        </r>
        <r>
          <rPr>
            <sz val="9"/>
            <color indexed="81"/>
            <rFont val="Tahoma"/>
            <family val="2"/>
          </rPr>
          <t xml:space="preserve">
</t>
        </r>
        <r>
          <rPr>
            <sz val="9"/>
            <color indexed="81"/>
            <rFont val="細明體"/>
            <family val="3"/>
            <charset val="136"/>
          </rPr>
          <t>確認完成</t>
        </r>
      </text>
    </comment>
    <comment ref="AD79" authorId="23" shapeId="0" xr:uid="{00000000-0006-0000-0000-000081000000}">
      <text>
        <r>
          <rPr>
            <b/>
            <sz val="9"/>
            <color indexed="81"/>
            <rFont val="細明體"/>
            <family val="3"/>
            <charset val="136"/>
          </rPr>
          <t>預計7月份擔當者提出討論
確認完成</t>
        </r>
      </text>
    </comment>
    <comment ref="AA80" authorId="23" shapeId="0" xr:uid="{00000000-0006-0000-0000-000082000000}">
      <text>
        <r>
          <rPr>
            <b/>
            <sz val="9"/>
            <color indexed="81"/>
            <rFont val="細明體"/>
            <family val="3"/>
            <charset val="136"/>
          </rPr>
          <t>邱</t>
        </r>
        <r>
          <rPr>
            <b/>
            <sz val="9"/>
            <color indexed="81"/>
            <rFont val="Tahoma"/>
            <family val="2"/>
          </rPr>
          <t xml:space="preserve"> </t>
        </r>
        <r>
          <rPr>
            <b/>
            <sz val="9"/>
            <color indexed="81"/>
            <rFont val="細明體"/>
            <family val="3"/>
            <charset val="136"/>
          </rPr>
          <t>世文</t>
        </r>
        <r>
          <rPr>
            <b/>
            <sz val="9"/>
            <color indexed="81"/>
            <rFont val="Tahoma"/>
            <family val="2"/>
          </rPr>
          <t>(chiu shihwen)/ADT/</t>
        </r>
        <r>
          <rPr>
            <b/>
            <sz val="9"/>
            <color indexed="81"/>
            <rFont val="細明體"/>
            <family val="3"/>
            <charset val="136"/>
          </rPr>
          <t>雲林・製一・素製二</t>
        </r>
        <r>
          <rPr>
            <b/>
            <sz val="9"/>
            <color indexed="81"/>
            <rFont val="Tahoma"/>
            <family val="2"/>
          </rPr>
          <t>:</t>
        </r>
        <r>
          <rPr>
            <sz val="9"/>
            <color indexed="81"/>
            <rFont val="Tahoma"/>
            <family val="2"/>
          </rPr>
          <t xml:space="preserve">
6/23 </t>
        </r>
        <r>
          <rPr>
            <sz val="9"/>
            <color indexed="81"/>
            <rFont val="細明體"/>
            <family val="3"/>
            <charset val="136"/>
          </rPr>
          <t>工事日機械確認濟</t>
        </r>
      </text>
    </comment>
    <comment ref="AC80" authorId="24" shapeId="0" xr:uid="{00000000-0006-0000-0000-000083000000}">
      <text>
        <r>
          <rPr>
            <b/>
            <sz val="9"/>
            <color indexed="81"/>
            <rFont val="Tahoma"/>
            <family val="2"/>
          </rPr>
          <t xml:space="preserve">6/11 </t>
        </r>
        <r>
          <rPr>
            <b/>
            <sz val="9"/>
            <color indexed="81"/>
            <rFont val="細明體"/>
            <family val="3"/>
            <charset val="136"/>
          </rPr>
          <t>工事日點檢完成</t>
        </r>
      </text>
    </comment>
    <comment ref="AD80" authorId="6" shapeId="0" xr:uid="{00000000-0006-0000-0000-000084000000}">
      <text>
        <r>
          <rPr>
            <b/>
            <sz val="9"/>
            <color indexed="81"/>
            <rFont val="Tahoma"/>
            <family val="2"/>
          </rPr>
          <t xml:space="preserve">6/25 </t>
        </r>
        <r>
          <rPr>
            <b/>
            <sz val="9"/>
            <color indexed="81"/>
            <rFont val="細明體"/>
            <family val="3"/>
            <charset val="136"/>
          </rPr>
          <t>工事日點檢完了</t>
        </r>
        <r>
          <rPr>
            <b/>
            <sz val="9"/>
            <color indexed="81"/>
            <rFont val="Tahoma"/>
            <family val="2"/>
          </rPr>
          <t>.</t>
        </r>
        <r>
          <rPr>
            <b/>
            <sz val="9"/>
            <color indexed="81"/>
            <rFont val="細明體"/>
            <family val="3"/>
            <charset val="136"/>
          </rPr>
          <t>確認實施有</t>
        </r>
        <r>
          <rPr>
            <sz val="9"/>
            <color indexed="81"/>
            <rFont val="Tahoma"/>
            <family val="2"/>
          </rPr>
          <t xml:space="preserve">
</t>
        </r>
      </text>
    </comment>
    <comment ref="Z81" authorId="25" shapeId="0" xr:uid="{00000000-0006-0000-0000-000085000000}">
      <text>
        <r>
          <rPr>
            <b/>
            <sz val="10"/>
            <color indexed="81"/>
            <rFont val="Tahoma"/>
            <family val="2"/>
          </rPr>
          <t>YF4</t>
        </r>
        <r>
          <rPr>
            <b/>
            <sz val="10"/>
            <color indexed="81"/>
            <rFont val="細明體"/>
            <family val="3"/>
            <charset val="136"/>
          </rPr>
          <t>冷休時，動作相關確認無異常</t>
        </r>
        <r>
          <rPr>
            <sz val="9"/>
            <color indexed="81"/>
            <rFont val="Tahoma"/>
            <family val="2"/>
          </rPr>
          <t xml:space="preserve">
</t>
        </r>
      </text>
    </comment>
    <comment ref="AA81" authorId="23" shapeId="0" xr:uid="{00000000-0006-0000-0000-000086000000}">
      <text>
        <r>
          <rPr>
            <b/>
            <sz val="9"/>
            <color indexed="81"/>
            <rFont val="細明體"/>
            <family val="3"/>
            <charset val="136"/>
          </rPr>
          <t>邱</t>
        </r>
        <r>
          <rPr>
            <b/>
            <sz val="9"/>
            <color indexed="81"/>
            <rFont val="Tahoma"/>
            <family val="2"/>
          </rPr>
          <t xml:space="preserve"> </t>
        </r>
        <r>
          <rPr>
            <b/>
            <sz val="9"/>
            <color indexed="81"/>
            <rFont val="細明體"/>
            <family val="3"/>
            <charset val="136"/>
          </rPr>
          <t>世文</t>
        </r>
        <r>
          <rPr>
            <b/>
            <sz val="9"/>
            <color indexed="81"/>
            <rFont val="Tahoma"/>
            <family val="2"/>
          </rPr>
          <t>(chiu shihwen)/ADT/</t>
        </r>
        <r>
          <rPr>
            <b/>
            <sz val="9"/>
            <color indexed="81"/>
            <rFont val="細明體"/>
            <family val="3"/>
            <charset val="136"/>
          </rPr>
          <t>雲林・製一・素製二</t>
        </r>
        <r>
          <rPr>
            <b/>
            <sz val="9"/>
            <color indexed="81"/>
            <rFont val="Tahoma"/>
            <family val="2"/>
          </rPr>
          <t>:</t>
        </r>
        <r>
          <rPr>
            <sz val="9"/>
            <color indexed="81"/>
            <rFont val="Tahoma"/>
            <family val="2"/>
          </rPr>
          <t xml:space="preserve">
8</t>
        </r>
        <r>
          <rPr>
            <sz val="9"/>
            <color indexed="81"/>
            <rFont val="細明體"/>
            <family val="3"/>
            <charset val="136"/>
          </rPr>
          <t>月擔當者進行確認</t>
        </r>
      </text>
    </comment>
    <comment ref="AB81" authorId="18" shapeId="0" xr:uid="{00000000-0006-0000-0000-000087000000}">
      <text>
        <r>
          <rPr>
            <b/>
            <sz val="9"/>
            <color indexed="81"/>
            <rFont val="細明體"/>
            <family val="3"/>
            <charset val="136"/>
          </rPr>
          <t>冷修對應
10/1~冷修以結案處置</t>
        </r>
      </text>
    </comment>
    <comment ref="AC81" authorId="24" shapeId="0" xr:uid="{00000000-0006-0000-0000-000088000000}">
      <text>
        <r>
          <rPr>
            <b/>
            <sz val="9"/>
            <color indexed="81"/>
            <rFont val="細明體"/>
            <family val="3"/>
            <charset val="136"/>
          </rPr>
          <t>KF-SOFT導入測試中，JF-預計9月份工事日導入
9/14 工事日SOFT導入</t>
        </r>
      </text>
    </comment>
    <comment ref="AD81" authorId="23" shapeId="0" xr:uid="{00000000-0006-0000-0000-000089000000}">
      <text>
        <r>
          <rPr>
            <b/>
            <sz val="9"/>
            <color indexed="81"/>
            <rFont val="細明體"/>
            <family val="3"/>
            <charset val="136"/>
          </rPr>
          <t>預計8月份電氣已SOFT修正完成</t>
        </r>
      </text>
    </comment>
    <comment ref="AE82" authorId="16" shapeId="0" xr:uid="{00000000-0006-0000-0000-00008A000000}">
      <text>
        <r>
          <rPr>
            <b/>
            <sz val="9"/>
            <color indexed="81"/>
            <rFont val="細明體"/>
            <family val="3"/>
            <charset val="136"/>
          </rPr>
          <t>每回定修設備技術機械點檢</t>
        </r>
      </text>
    </comment>
    <comment ref="AA83" authorId="23" shapeId="0" xr:uid="{00000000-0006-0000-0000-00008B000000}">
      <text>
        <r>
          <rPr>
            <b/>
            <sz val="9"/>
            <color indexed="81"/>
            <rFont val="細明體"/>
            <family val="3"/>
            <charset val="136"/>
          </rPr>
          <t>邱</t>
        </r>
        <r>
          <rPr>
            <b/>
            <sz val="9"/>
            <color indexed="81"/>
            <rFont val="Tahoma"/>
            <family val="2"/>
          </rPr>
          <t xml:space="preserve"> </t>
        </r>
        <r>
          <rPr>
            <b/>
            <sz val="9"/>
            <color indexed="81"/>
            <rFont val="細明體"/>
            <family val="3"/>
            <charset val="136"/>
          </rPr>
          <t>世文</t>
        </r>
        <r>
          <rPr>
            <b/>
            <sz val="9"/>
            <color indexed="81"/>
            <rFont val="Tahoma"/>
            <family val="2"/>
          </rPr>
          <t>(chiu shihwen)/ADT/</t>
        </r>
        <r>
          <rPr>
            <b/>
            <sz val="9"/>
            <color indexed="81"/>
            <rFont val="細明體"/>
            <family val="3"/>
            <charset val="136"/>
          </rPr>
          <t>雲林・製一・素製二</t>
        </r>
        <r>
          <rPr>
            <b/>
            <sz val="9"/>
            <color indexed="81"/>
            <rFont val="Tahoma"/>
            <family val="2"/>
          </rPr>
          <t>:</t>
        </r>
        <r>
          <rPr>
            <sz val="9"/>
            <color indexed="81"/>
            <rFont val="Tahoma"/>
            <family val="2"/>
          </rPr>
          <t xml:space="preserve">
1BR </t>
        </r>
        <r>
          <rPr>
            <sz val="9"/>
            <color indexed="81"/>
            <rFont val="細明體"/>
            <family val="3"/>
            <charset val="136"/>
          </rPr>
          <t>殘 1支
2BR 殘 6 支
視採板狀況陸續進行更換
預計9/E完成</t>
        </r>
      </text>
    </comment>
    <comment ref="AE84" authorId="16" shapeId="0" xr:uid="{00000000-0006-0000-0000-00008C000000}">
      <text>
        <r>
          <rPr>
            <b/>
            <sz val="9"/>
            <color indexed="81"/>
            <rFont val="Tahoma"/>
            <family val="2"/>
          </rPr>
          <t>TAS</t>
        </r>
        <r>
          <rPr>
            <b/>
            <sz val="9"/>
            <color indexed="81"/>
            <rFont val="細明體"/>
            <family val="3"/>
            <charset val="136"/>
          </rPr>
          <t>之前有發生過此異常，現狀每回定修給油脂，定期更換部分也是訂定一年。</t>
        </r>
      </text>
    </comment>
    <comment ref="Z88" authorId="25" shapeId="0" xr:uid="{00000000-0006-0000-0000-00008D000000}">
      <text>
        <r>
          <rPr>
            <b/>
            <sz val="9"/>
            <color indexed="81"/>
            <rFont val="Tahoma"/>
            <family val="2"/>
          </rPr>
          <t>9/1</t>
        </r>
        <r>
          <rPr>
            <b/>
            <sz val="9"/>
            <color indexed="81"/>
            <rFont val="細明體"/>
            <family val="3"/>
            <charset val="136"/>
          </rPr>
          <t>工事日業者進廠進行維修保養濟</t>
        </r>
        <r>
          <rPr>
            <b/>
            <sz val="9"/>
            <color indexed="81"/>
            <rFont val="Tahoma"/>
            <family val="2"/>
          </rPr>
          <t xml:space="preserve">
</t>
        </r>
        <r>
          <rPr>
            <sz val="9"/>
            <color indexed="81"/>
            <rFont val="Tahoma"/>
            <family val="2"/>
          </rPr>
          <t xml:space="preserve">
</t>
        </r>
      </text>
    </comment>
    <comment ref="AA88" authorId="18" shapeId="0" xr:uid="{00000000-0006-0000-0000-00008E000000}">
      <text>
        <r>
          <rPr>
            <b/>
            <sz val="9"/>
            <color indexed="81"/>
            <rFont val="細明體"/>
            <family val="3"/>
            <charset val="136"/>
          </rPr>
          <t>公用設備針對冰水主機定期點檢有</t>
        </r>
      </text>
    </comment>
    <comment ref="AB88" authorId="18" shapeId="0" xr:uid="{00000000-0006-0000-0000-00008F000000}">
      <text>
        <r>
          <rPr>
            <b/>
            <sz val="9"/>
            <color indexed="81"/>
            <rFont val="細明體"/>
            <family val="3"/>
            <charset val="136"/>
          </rPr>
          <t>公用設備針對冰水主機定期點檢有</t>
        </r>
      </text>
    </comment>
    <comment ref="AC88" authorId="18" shapeId="0" xr:uid="{00000000-0006-0000-0000-000090000000}">
      <text>
        <r>
          <rPr>
            <b/>
            <sz val="9"/>
            <color indexed="81"/>
            <rFont val="細明體"/>
            <family val="3"/>
            <charset val="136"/>
          </rPr>
          <t>公用設備針對冰水主機定期點檢有</t>
        </r>
      </text>
    </comment>
    <comment ref="AD88" authorId="18" shapeId="0" xr:uid="{00000000-0006-0000-0000-000091000000}">
      <text>
        <r>
          <rPr>
            <b/>
            <sz val="9"/>
            <color indexed="81"/>
            <rFont val="細明體"/>
            <family val="3"/>
            <charset val="136"/>
          </rPr>
          <t>公用設備針對冰水主機定期點檢有</t>
        </r>
      </text>
    </comment>
    <comment ref="AF88" authorId="26" shapeId="0" xr:uid="{00000000-0006-0000-0000-000092000000}">
      <text>
        <r>
          <rPr>
            <b/>
            <sz val="14"/>
            <color indexed="81"/>
            <rFont val="ＭＳ Ｐゴシック"/>
            <family val="3"/>
            <charset val="128"/>
          </rPr>
          <t>9月份公用</t>
        </r>
        <r>
          <rPr>
            <b/>
            <sz val="14"/>
            <color indexed="81"/>
            <rFont val="細明體"/>
            <family val="3"/>
            <charset val="136"/>
          </rPr>
          <t>暨</t>
        </r>
        <r>
          <rPr>
            <b/>
            <sz val="14"/>
            <color indexed="81"/>
            <rFont val="ＭＳ Ｐゴシック"/>
            <family val="3"/>
            <charset val="128"/>
          </rPr>
          <t>廠商已經保養完畢點檢完畢</t>
        </r>
      </text>
    </comment>
    <comment ref="AA89" authorId="23" shapeId="0" xr:uid="{00000000-0006-0000-0000-000093000000}">
      <text>
        <r>
          <rPr>
            <b/>
            <sz val="9"/>
            <color indexed="81"/>
            <rFont val="細明體"/>
            <family val="3"/>
            <charset val="136"/>
          </rPr>
          <t>邱</t>
        </r>
        <r>
          <rPr>
            <b/>
            <sz val="9"/>
            <color indexed="81"/>
            <rFont val="Tahoma"/>
            <family val="2"/>
          </rPr>
          <t xml:space="preserve"> </t>
        </r>
        <r>
          <rPr>
            <b/>
            <sz val="9"/>
            <color indexed="81"/>
            <rFont val="細明體"/>
            <family val="3"/>
            <charset val="136"/>
          </rPr>
          <t>世文</t>
        </r>
        <r>
          <rPr>
            <b/>
            <sz val="9"/>
            <color indexed="81"/>
            <rFont val="Tahoma"/>
            <family val="2"/>
          </rPr>
          <t>(chiu shihwen)/ADT/</t>
        </r>
        <r>
          <rPr>
            <b/>
            <sz val="9"/>
            <color indexed="81"/>
            <rFont val="細明體"/>
            <family val="3"/>
            <charset val="136"/>
          </rPr>
          <t>雲林・製一・素製二</t>
        </r>
        <r>
          <rPr>
            <b/>
            <sz val="9"/>
            <color indexed="81"/>
            <rFont val="Tahoma"/>
            <family val="2"/>
          </rPr>
          <t>:</t>
        </r>
        <r>
          <rPr>
            <sz val="9"/>
            <color indexed="81"/>
            <rFont val="Tahoma"/>
            <family val="2"/>
          </rPr>
          <t xml:space="preserve">
11/12</t>
        </r>
        <r>
          <rPr>
            <sz val="9"/>
            <color indexed="81"/>
            <rFont val="細明體"/>
            <family val="3"/>
            <charset val="136"/>
          </rPr>
          <t>工事日完成</t>
        </r>
      </text>
    </comment>
    <comment ref="AB89" authorId="18" shapeId="0" xr:uid="{00000000-0006-0000-0000-000094000000}">
      <text>
        <r>
          <rPr>
            <b/>
            <sz val="9"/>
            <color indexed="81"/>
            <rFont val="細明體"/>
            <family val="3"/>
            <charset val="136"/>
          </rPr>
          <t>10/1~冷修
冷修時對應先以結案處置</t>
        </r>
      </text>
    </comment>
    <comment ref="AC89" authorId="24" shapeId="0" xr:uid="{00000000-0006-0000-0000-000095000000}">
      <text>
        <r>
          <rPr>
            <b/>
            <sz val="9"/>
            <color indexed="81"/>
            <rFont val="Tahoma"/>
            <family val="2"/>
          </rPr>
          <t xml:space="preserve">10/16 </t>
        </r>
        <r>
          <rPr>
            <b/>
            <sz val="9"/>
            <color indexed="81"/>
            <rFont val="細明體"/>
            <family val="3"/>
            <charset val="136"/>
          </rPr>
          <t>擔當者會議提出</t>
        </r>
        <r>
          <rPr>
            <b/>
            <sz val="9"/>
            <color indexed="81"/>
            <rFont val="Tahoma"/>
            <family val="2"/>
          </rPr>
          <t xml:space="preserve">
10/22 </t>
        </r>
        <r>
          <rPr>
            <b/>
            <sz val="9"/>
            <color indexed="81"/>
            <rFont val="細明體"/>
            <family val="3"/>
            <charset val="136"/>
          </rPr>
          <t>工事日點檢完成</t>
        </r>
        <r>
          <rPr>
            <sz val="9"/>
            <color indexed="81"/>
            <rFont val="Tahoma"/>
            <family val="2"/>
          </rPr>
          <t xml:space="preserve">
</t>
        </r>
      </text>
    </comment>
    <comment ref="AD89" authorId="24" shapeId="0" xr:uid="{00000000-0006-0000-0000-000096000000}">
      <text>
        <r>
          <rPr>
            <b/>
            <sz val="9"/>
            <color indexed="81"/>
            <rFont val="Tahoma"/>
            <family val="2"/>
          </rPr>
          <t xml:space="preserve">10/16 </t>
        </r>
        <r>
          <rPr>
            <b/>
            <sz val="9"/>
            <color indexed="81"/>
            <rFont val="細明體"/>
            <family val="3"/>
            <charset val="136"/>
          </rPr>
          <t>擔當者會議提出</t>
        </r>
        <r>
          <rPr>
            <b/>
            <sz val="9"/>
            <color indexed="81"/>
            <rFont val="Tahoma"/>
            <family val="2"/>
          </rPr>
          <t xml:space="preserve">
10/20 </t>
        </r>
        <r>
          <rPr>
            <b/>
            <sz val="9"/>
            <color indexed="81"/>
            <rFont val="細明體"/>
            <family val="3"/>
            <charset val="136"/>
          </rPr>
          <t>工事日點檢完成</t>
        </r>
        <r>
          <rPr>
            <sz val="9"/>
            <color indexed="81"/>
            <rFont val="Tahoma"/>
            <family val="2"/>
          </rPr>
          <t xml:space="preserve">
</t>
        </r>
      </text>
    </comment>
    <comment ref="AE89" authorId="27" shapeId="0" xr:uid="{00000000-0006-0000-0000-000097000000}">
      <text>
        <r>
          <rPr>
            <b/>
            <sz val="9"/>
            <color indexed="81"/>
            <rFont val="Tahoma"/>
            <family val="2"/>
          </rPr>
          <t>11/18</t>
        </r>
        <r>
          <rPr>
            <b/>
            <sz val="9"/>
            <color indexed="81"/>
            <rFont val="細明體"/>
            <family val="3"/>
            <charset val="136"/>
          </rPr>
          <t>洗淨機</t>
        </r>
        <r>
          <rPr>
            <b/>
            <sz val="9"/>
            <color indexed="81"/>
            <rFont val="Tahoma"/>
            <family val="2"/>
          </rPr>
          <t>DRY</t>
        </r>
        <r>
          <rPr>
            <b/>
            <sz val="9"/>
            <color indexed="81"/>
            <rFont val="細明體"/>
            <family val="3"/>
            <charset val="136"/>
          </rPr>
          <t>化工事進行</t>
        </r>
        <r>
          <rPr>
            <b/>
            <sz val="9"/>
            <color indexed="81"/>
            <rFont val="Tahoma"/>
            <family val="2"/>
          </rPr>
          <t>1BR</t>
        </r>
        <r>
          <rPr>
            <b/>
            <sz val="9"/>
            <color indexed="81"/>
            <rFont val="細明體"/>
            <family val="3"/>
            <charset val="136"/>
          </rPr>
          <t>反轉機及採板</t>
        </r>
        <r>
          <rPr>
            <b/>
            <sz val="9"/>
            <color indexed="81"/>
            <rFont val="Tahoma"/>
            <family val="2"/>
          </rPr>
          <t>ROBOT CD</t>
        </r>
        <r>
          <rPr>
            <b/>
            <sz val="9"/>
            <color indexed="81"/>
            <rFont val="細明體"/>
            <family val="3"/>
            <charset val="136"/>
          </rPr>
          <t>管內線路點檢確認</t>
        </r>
      </text>
    </comment>
    <comment ref="Z90" authorId="25" shapeId="0" xr:uid="{00000000-0006-0000-0000-000098000000}">
      <text>
        <r>
          <rPr>
            <b/>
            <sz val="9"/>
            <color indexed="81"/>
            <rFont val="細明體"/>
            <family val="3"/>
            <charset val="136"/>
          </rPr>
          <t>許</t>
        </r>
        <r>
          <rPr>
            <b/>
            <sz val="9"/>
            <color indexed="81"/>
            <rFont val="Tahoma"/>
            <family val="2"/>
          </rPr>
          <t xml:space="preserve"> </t>
        </r>
        <r>
          <rPr>
            <b/>
            <sz val="9"/>
            <color indexed="81"/>
            <rFont val="細明體"/>
            <family val="3"/>
            <charset val="136"/>
          </rPr>
          <t>仕明</t>
        </r>
        <r>
          <rPr>
            <b/>
            <sz val="9"/>
            <color indexed="81"/>
            <rFont val="Tahoma"/>
            <family val="2"/>
          </rPr>
          <t>(hsu shihming)/ADT/</t>
        </r>
        <r>
          <rPr>
            <b/>
            <sz val="9"/>
            <color indexed="81"/>
            <rFont val="細明體"/>
            <family val="3"/>
            <charset val="136"/>
          </rPr>
          <t>雲林・製一・素製一</t>
        </r>
        <r>
          <rPr>
            <b/>
            <sz val="9"/>
            <color indexed="81"/>
            <rFont val="Tahoma"/>
            <family val="2"/>
          </rPr>
          <t>:</t>
        </r>
        <r>
          <rPr>
            <sz val="9"/>
            <color indexed="81"/>
            <rFont val="Tahoma"/>
            <family val="2"/>
          </rPr>
          <t xml:space="preserve">
11/27 1</t>
        </r>
        <r>
          <rPr>
            <sz val="9"/>
            <color indexed="81"/>
            <rFont val="新細明體"/>
            <family val="1"/>
            <charset val="136"/>
          </rPr>
          <t>、2P點檢濟</t>
        </r>
      </text>
    </comment>
    <comment ref="AA90" authorId="23" shapeId="0" xr:uid="{00000000-0006-0000-0000-000099000000}">
      <text>
        <r>
          <rPr>
            <b/>
            <sz val="9"/>
            <color indexed="81"/>
            <rFont val="細明體"/>
            <family val="3"/>
            <charset val="136"/>
          </rPr>
          <t>邱</t>
        </r>
        <r>
          <rPr>
            <b/>
            <sz val="9"/>
            <color indexed="81"/>
            <rFont val="Tahoma"/>
            <family val="2"/>
          </rPr>
          <t xml:space="preserve"> </t>
        </r>
        <r>
          <rPr>
            <b/>
            <sz val="9"/>
            <color indexed="81"/>
            <rFont val="細明體"/>
            <family val="3"/>
            <charset val="136"/>
          </rPr>
          <t>世文</t>
        </r>
        <r>
          <rPr>
            <b/>
            <sz val="9"/>
            <color indexed="81"/>
            <rFont val="Tahoma"/>
            <family val="2"/>
          </rPr>
          <t>(chiu shihwen)/ADT/</t>
        </r>
        <r>
          <rPr>
            <b/>
            <sz val="9"/>
            <color indexed="81"/>
            <rFont val="細明體"/>
            <family val="3"/>
            <charset val="136"/>
          </rPr>
          <t>雲林・製一・素製二</t>
        </r>
        <r>
          <rPr>
            <b/>
            <sz val="9"/>
            <color indexed="81"/>
            <rFont val="Tahoma"/>
            <family val="2"/>
          </rPr>
          <t>:</t>
        </r>
        <r>
          <rPr>
            <sz val="9"/>
            <color indexed="81"/>
            <rFont val="Tahoma"/>
            <family val="2"/>
          </rPr>
          <t xml:space="preserve">
</t>
        </r>
        <r>
          <rPr>
            <sz val="9"/>
            <color indexed="81"/>
            <rFont val="細明體"/>
            <family val="3"/>
            <charset val="136"/>
          </rPr>
          <t>更正
與機械確認後 9/22 1BR 定修時點檢完成，
無異常。</t>
        </r>
      </text>
    </comment>
    <comment ref="AC90" authorId="24" shapeId="0" xr:uid="{00000000-0006-0000-0000-00009A000000}">
      <text>
        <r>
          <rPr>
            <b/>
            <sz val="9"/>
            <color indexed="81"/>
            <rFont val="Tahoma"/>
            <family val="2"/>
          </rPr>
          <t xml:space="preserve">11/03 </t>
        </r>
        <r>
          <rPr>
            <b/>
            <sz val="9"/>
            <color indexed="81"/>
            <rFont val="細明體"/>
            <family val="3"/>
            <charset val="136"/>
          </rPr>
          <t>進行點檢無裂痕</t>
        </r>
        <r>
          <rPr>
            <sz val="9"/>
            <color indexed="81"/>
            <rFont val="Tahoma"/>
            <family val="2"/>
          </rPr>
          <t xml:space="preserve">
</t>
        </r>
      </text>
    </comment>
    <comment ref="AD90" authorId="27" shapeId="0" xr:uid="{00000000-0006-0000-0000-00009B000000}">
      <text>
        <r>
          <rPr>
            <b/>
            <sz val="9"/>
            <color indexed="81"/>
            <rFont val="ＭＳ Ｐゴシック"/>
            <family val="2"/>
            <charset val="128"/>
          </rPr>
          <t>KF 1BR 10/13定修時實施點檢Crack確認已補</t>
        </r>
        <r>
          <rPr>
            <b/>
            <sz val="9"/>
            <color indexed="81"/>
            <rFont val="細明體"/>
            <family val="3"/>
            <charset val="136"/>
          </rPr>
          <t xml:space="preserve">焊完成
</t>
        </r>
        <r>
          <rPr>
            <b/>
            <sz val="9"/>
            <color indexed="81"/>
            <rFont val="ＭＳ Ｐゴシック"/>
            <family val="2"/>
            <charset val="128"/>
          </rPr>
          <t>KF 2BR 10/20工事日實施點檢Crack確認已補</t>
        </r>
        <r>
          <rPr>
            <b/>
            <sz val="9"/>
            <color indexed="81"/>
            <rFont val="細明體"/>
            <family val="3"/>
            <charset val="136"/>
          </rPr>
          <t>焊完成</t>
        </r>
      </text>
    </comment>
    <comment ref="AA94" authorId="18" shapeId="0" xr:uid="{00000000-0006-0000-0000-00009C000000}">
      <text>
        <r>
          <rPr>
            <b/>
            <sz val="15"/>
            <color indexed="81"/>
            <rFont val="細明體"/>
            <family val="3"/>
            <charset val="136"/>
          </rPr>
          <t>12/8 確認完成，OK無異常。
CF 下次預計冷修交換。
且CF為輕故障，不會影響生產</t>
        </r>
      </text>
    </comment>
    <comment ref="AB94" authorId="23" shapeId="0" xr:uid="{00000000-0006-0000-0000-00009D000000}">
      <text>
        <r>
          <rPr>
            <b/>
            <sz val="9"/>
            <color indexed="81"/>
            <rFont val="細明體"/>
            <family val="3"/>
            <charset val="136"/>
          </rPr>
          <t>邱</t>
        </r>
        <r>
          <rPr>
            <b/>
            <sz val="9"/>
            <color indexed="81"/>
            <rFont val="Tahoma"/>
            <family val="2"/>
          </rPr>
          <t xml:space="preserve"> </t>
        </r>
        <r>
          <rPr>
            <b/>
            <sz val="9"/>
            <color indexed="81"/>
            <rFont val="細明體"/>
            <family val="3"/>
            <charset val="136"/>
          </rPr>
          <t>世文</t>
        </r>
        <r>
          <rPr>
            <b/>
            <sz val="9"/>
            <color indexed="81"/>
            <rFont val="Tahoma"/>
            <family val="2"/>
          </rPr>
          <t>(chiu shihwen)/ADT/</t>
        </r>
        <r>
          <rPr>
            <b/>
            <sz val="9"/>
            <color indexed="81"/>
            <rFont val="細明體"/>
            <family val="3"/>
            <charset val="136"/>
          </rPr>
          <t>雲林・製一・素製二</t>
        </r>
        <r>
          <rPr>
            <b/>
            <sz val="9"/>
            <color indexed="81"/>
            <rFont val="Tahoma"/>
            <family val="2"/>
          </rPr>
          <t>:</t>
        </r>
        <r>
          <rPr>
            <sz val="9"/>
            <color indexed="81"/>
            <rFont val="Tahoma"/>
            <family val="2"/>
          </rPr>
          <t xml:space="preserve">
</t>
        </r>
        <r>
          <rPr>
            <sz val="9"/>
            <color indexed="81"/>
            <rFont val="細明體"/>
            <family val="3"/>
            <charset val="136"/>
          </rPr>
          <t>冷修進行交換</t>
        </r>
      </text>
    </comment>
    <comment ref="AC94" authorId="24" shapeId="0" xr:uid="{00000000-0006-0000-0000-00009E000000}">
      <text>
        <r>
          <rPr>
            <b/>
            <sz val="9"/>
            <color indexed="81"/>
            <rFont val="細明體"/>
            <family val="3"/>
            <charset val="136"/>
          </rPr>
          <t>設備</t>
        </r>
        <r>
          <rPr>
            <b/>
            <sz val="9"/>
            <color indexed="81"/>
            <rFont val="Tahoma"/>
            <family val="2"/>
          </rPr>
          <t xml:space="preserve">AMP </t>
        </r>
        <r>
          <rPr>
            <b/>
            <sz val="9"/>
            <color indexed="81"/>
            <rFont val="細明體"/>
            <family val="3"/>
            <charset val="136"/>
          </rPr>
          <t>設備電氣都有安排定期進行電池交換，冷修已有全部更換。</t>
        </r>
      </text>
    </comment>
    <comment ref="AD94" authorId="27" shapeId="0" xr:uid="{00000000-0006-0000-0000-00009F000000}">
      <text>
        <r>
          <rPr>
            <b/>
            <sz val="9"/>
            <color indexed="81"/>
            <rFont val="Tahoma"/>
            <family val="2"/>
          </rPr>
          <t>2014</t>
        </r>
        <r>
          <rPr>
            <b/>
            <sz val="9"/>
            <color indexed="81"/>
            <rFont val="細明體"/>
            <family val="3"/>
            <charset val="136"/>
          </rPr>
          <t>年</t>
        </r>
        <r>
          <rPr>
            <b/>
            <sz val="9"/>
            <color indexed="81"/>
            <rFont val="Tahoma"/>
            <family val="2"/>
          </rPr>
          <t>KF</t>
        </r>
        <r>
          <rPr>
            <b/>
            <sz val="9"/>
            <color indexed="81"/>
            <rFont val="細明體"/>
            <family val="3"/>
            <charset val="136"/>
          </rPr>
          <t>冷修期間電氣已進行更換，設備</t>
        </r>
        <r>
          <rPr>
            <b/>
            <sz val="9"/>
            <color indexed="81"/>
            <rFont val="Tahoma"/>
            <family val="2"/>
          </rPr>
          <t xml:space="preserve">AMP </t>
        </r>
        <r>
          <rPr>
            <b/>
            <sz val="9"/>
            <color indexed="81"/>
            <rFont val="細明體"/>
            <family val="3"/>
            <charset val="136"/>
          </rPr>
          <t>設備電氣都有安排定期進行電池交換</t>
        </r>
      </text>
    </comment>
    <comment ref="Z95" authorId="25" shapeId="0" xr:uid="{00000000-0006-0000-0000-0000A0000000}">
      <text>
        <r>
          <rPr>
            <sz val="11"/>
            <color indexed="81"/>
            <rFont val="Tahoma"/>
            <family val="2"/>
          </rPr>
          <t>YF4</t>
        </r>
        <r>
          <rPr>
            <sz val="11"/>
            <color indexed="81"/>
            <rFont val="細明體"/>
            <family val="3"/>
            <charset val="136"/>
          </rPr>
          <t>冷修時，確認濟</t>
        </r>
        <r>
          <rPr>
            <sz val="9"/>
            <color indexed="81"/>
            <rFont val="Tahoma"/>
            <family val="2"/>
          </rPr>
          <t xml:space="preserve">
</t>
        </r>
      </text>
    </comment>
    <comment ref="AA95" authorId="23" shapeId="0" xr:uid="{00000000-0006-0000-0000-0000A1000000}">
      <text>
        <r>
          <rPr>
            <b/>
            <sz val="9"/>
            <color indexed="81"/>
            <rFont val="細明體"/>
            <family val="3"/>
            <charset val="136"/>
          </rPr>
          <t>邱</t>
        </r>
        <r>
          <rPr>
            <b/>
            <sz val="9"/>
            <color indexed="81"/>
            <rFont val="Tahoma"/>
            <family val="2"/>
          </rPr>
          <t xml:space="preserve"> </t>
        </r>
        <r>
          <rPr>
            <b/>
            <sz val="9"/>
            <color indexed="81"/>
            <rFont val="細明體"/>
            <family val="3"/>
            <charset val="136"/>
          </rPr>
          <t>世文</t>
        </r>
        <r>
          <rPr>
            <b/>
            <sz val="9"/>
            <color indexed="81"/>
            <rFont val="Tahoma"/>
            <family val="2"/>
          </rPr>
          <t>(chiu shihwen)/ADT/</t>
        </r>
        <r>
          <rPr>
            <b/>
            <sz val="9"/>
            <color indexed="81"/>
            <rFont val="細明體"/>
            <family val="3"/>
            <charset val="136"/>
          </rPr>
          <t>雲林・製一・素製二</t>
        </r>
        <r>
          <rPr>
            <b/>
            <sz val="9"/>
            <color indexed="81"/>
            <rFont val="Tahoma"/>
            <family val="2"/>
          </rPr>
          <t>:</t>
        </r>
        <r>
          <rPr>
            <sz val="9"/>
            <color indexed="81"/>
            <rFont val="Tahoma"/>
            <family val="2"/>
          </rPr>
          <t xml:space="preserve">
11/12</t>
        </r>
        <r>
          <rPr>
            <sz val="9"/>
            <color indexed="81"/>
            <rFont val="細明體"/>
            <family val="3"/>
            <charset val="136"/>
          </rPr>
          <t>工事日完成</t>
        </r>
      </text>
    </comment>
    <comment ref="AC95" authorId="24" shapeId="0" xr:uid="{00000000-0006-0000-0000-0000A2000000}">
      <text>
        <r>
          <rPr>
            <b/>
            <sz val="9"/>
            <color indexed="81"/>
            <rFont val="Tahoma"/>
            <family val="2"/>
          </rPr>
          <t>11/26</t>
        </r>
        <r>
          <rPr>
            <b/>
            <sz val="9"/>
            <color indexed="81"/>
            <rFont val="細明體"/>
            <family val="3"/>
            <charset val="136"/>
          </rPr>
          <t>工事日進行點檢完成</t>
        </r>
        <r>
          <rPr>
            <sz val="9"/>
            <color indexed="81"/>
            <rFont val="Tahoma"/>
            <family val="2"/>
          </rPr>
          <t xml:space="preserve">
</t>
        </r>
      </text>
    </comment>
    <comment ref="AD95" authorId="28" shapeId="0" xr:uid="{00000000-0006-0000-0000-0000A3000000}">
      <text>
        <r>
          <rPr>
            <b/>
            <sz val="9"/>
            <color indexed="81"/>
            <rFont val="細明體"/>
            <family val="3"/>
            <charset val="136"/>
          </rPr>
          <t>11/24工事日進行點檢完成</t>
        </r>
      </text>
    </comment>
    <comment ref="AC97" authorId="24" shapeId="0" xr:uid="{00000000-0006-0000-0000-0000A4000000}">
      <text>
        <r>
          <rPr>
            <b/>
            <sz val="9"/>
            <color indexed="81"/>
            <rFont val="Tahoma"/>
            <family val="2"/>
          </rPr>
          <t>2016/1/4</t>
        </r>
        <r>
          <rPr>
            <b/>
            <sz val="9"/>
            <color indexed="81"/>
            <rFont val="細明體"/>
            <family val="3"/>
            <charset val="136"/>
          </rPr>
          <t>月</t>
        </r>
        <r>
          <rPr>
            <b/>
            <sz val="9"/>
            <color indexed="81"/>
            <rFont val="Tahoma"/>
            <family val="2"/>
          </rPr>
          <t xml:space="preserve"> </t>
        </r>
        <r>
          <rPr>
            <b/>
            <sz val="9"/>
            <color indexed="81"/>
            <rFont val="細明體"/>
            <family val="3"/>
            <charset val="136"/>
          </rPr>
          <t>工事日時機械結構進行確認無問題。</t>
        </r>
      </text>
    </comment>
    <comment ref="AD97" authorId="28" shapeId="0" xr:uid="{00000000-0006-0000-0000-0000A5000000}">
      <text>
        <r>
          <rPr>
            <b/>
            <sz val="9"/>
            <color indexed="81"/>
            <rFont val="細明體"/>
            <family val="3"/>
            <charset val="136"/>
          </rPr>
          <t>2015/12/30工事日確認完了</t>
        </r>
        <r>
          <rPr>
            <sz val="9"/>
            <color indexed="81"/>
            <rFont val="Tahoma"/>
            <family val="2"/>
          </rPr>
          <t xml:space="preserve">
</t>
        </r>
      </text>
    </comment>
    <comment ref="AE97" authorId="26" shapeId="0" xr:uid="{00000000-0006-0000-0000-0000A6000000}">
      <text>
        <r>
          <rPr>
            <b/>
            <sz val="9"/>
            <color indexed="81"/>
            <rFont val="細明體"/>
            <family val="3"/>
            <charset val="136"/>
          </rPr>
          <t>與設備電氣確認馬達負荷率，皆正常。</t>
        </r>
      </text>
    </comment>
    <comment ref="AC98" authorId="24" shapeId="0" xr:uid="{00000000-0006-0000-0000-0000A7000000}">
      <text>
        <r>
          <rPr>
            <b/>
            <sz val="9"/>
            <color indexed="81"/>
            <rFont val="Tahoma"/>
            <family val="2"/>
          </rPr>
          <t>2016/1/4</t>
        </r>
        <r>
          <rPr>
            <b/>
            <sz val="9"/>
            <color indexed="81"/>
            <rFont val="細明體"/>
            <family val="3"/>
            <charset val="136"/>
          </rPr>
          <t>月</t>
        </r>
        <r>
          <rPr>
            <b/>
            <sz val="9"/>
            <color indexed="81"/>
            <rFont val="Tahoma"/>
            <family val="2"/>
          </rPr>
          <t xml:space="preserve"> </t>
        </r>
        <r>
          <rPr>
            <b/>
            <sz val="9"/>
            <color indexed="81"/>
            <rFont val="細明體"/>
            <family val="3"/>
            <charset val="136"/>
          </rPr>
          <t>工事日時進行鎖固確認。進行確認無問題。</t>
        </r>
      </text>
    </comment>
    <comment ref="AD98" authorId="28" shapeId="0" xr:uid="{00000000-0006-0000-0000-0000A8000000}">
      <text>
        <r>
          <rPr>
            <b/>
            <sz val="9"/>
            <color indexed="81"/>
            <rFont val="Tahoma"/>
            <family val="2"/>
          </rPr>
          <t>2015/12/30</t>
        </r>
        <r>
          <rPr>
            <b/>
            <sz val="9"/>
            <color indexed="81"/>
            <rFont val="細明體"/>
            <family val="3"/>
            <charset val="136"/>
          </rPr>
          <t>工事日確認完了</t>
        </r>
        <r>
          <rPr>
            <sz val="9"/>
            <color indexed="81"/>
            <rFont val="Tahoma"/>
            <family val="2"/>
          </rPr>
          <t xml:space="preserve">
</t>
        </r>
      </text>
    </comment>
    <comment ref="AE98" authorId="26" shapeId="0" xr:uid="{00000000-0006-0000-0000-0000A9000000}">
      <text>
        <r>
          <rPr>
            <b/>
            <sz val="9"/>
            <color indexed="81"/>
            <rFont val="細明體"/>
            <family val="3"/>
            <charset val="136"/>
          </rPr>
          <t>於非自動線生產期間已經確認鎖固完畢</t>
        </r>
      </text>
    </comment>
    <comment ref="Z99" authorId="29" shapeId="0" xr:uid="{00000000-0006-0000-0000-0000AA000000}">
      <text>
        <r>
          <rPr>
            <b/>
            <sz val="9"/>
            <color indexed="81"/>
            <rFont val="Tahoma"/>
            <family val="2"/>
          </rPr>
          <t>1/19 1</t>
        </r>
        <r>
          <rPr>
            <b/>
            <sz val="9"/>
            <color indexed="81"/>
            <rFont val="新細明體"/>
            <family val="1"/>
            <charset val="136"/>
          </rPr>
          <t>、</t>
        </r>
        <r>
          <rPr>
            <b/>
            <sz val="9"/>
            <color indexed="81"/>
            <rFont val="Tahoma"/>
            <family val="2"/>
          </rPr>
          <t>2P</t>
        </r>
        <r>
          <rPr>
            <b/>
            <sz val="9"/>
            <color indexed="81"/>
            <rFont val="新細明體"/>
            <family val="1"/>
            <charset val="136"/>
          </rPr>
          <t>點檢完畢，</t>
        </r>
        <r>
          <rPr>
            <b/>
            <sz val="9"/>
            <color indexed="81"/>
            <rFont val="新細明體"/>
            <family val="1"/>
            <charset val="136"/>
          </rPr>
          <t xml:space="preserve">
</t>
        </r>
      </text>
    </comment>
    <comment ref="AB99" authorId="29" shapeId="0" xr:uid="{00000000-0006-0000-0000-0000AB000000}">
      <text>
        <r>
          <rPr>
            <b/>
            <sz val="9"/>
            <color indexed="81"/>
            <rFont val="Tahoma"/>
            <family val="2"/>
          </rPr>
          <t>1/25</t>
        </r>
      </text>
    </comment>
    <comment ref="Z100" authorId="25" shapeId="0" xr:uid="{00000000-0006-0000-0000-0000AC000000}">
      <text>
        <r>
          <rPr>
            <sz val="9"/>
            <color indexed="81"/>
            <rFont val="Tahoma"/>
            <family val="2"/>
          </rPr>
          <t>YF4</t>
        </r>
        <r>
          <rPr>
            <sz val="9"/>
            <color indexed="81"/>
            <rFont val="細明體"/>
            <family val="3"/>
            <charset val="136"/>
          </rPr>
          <t>擴幅改造中，生產開始時，會由生推定期進行相關點檢確認!</t>
        </r>
        <r>
          <rPr>
            <sz val="9"/>
            <color indexed="81"/>
            <rFont val="Tahoma"/>
            <family val="2"/>
          </rPr>
          <t xml:space="preserve">
</t>
        </r>
      </text>
    </comment>
    <comment ref="Z102" authorId="25" shapeId="0" xr:uid="{00000000-0006-0000-0000-0000AD000000}">
      <text>
        <r>
          <rPr>
            <sz val="9"/>
            <color indexed="81"/>
            <rFont val="Tahoma"/>
            <family val="2"/>
          </rPr>
          <t>YF4</t>
        </r>
        <r>
          <rPr>
            <sz val="9"/>
            <color indexed="81"/>
            <rFont val="細明體"/>
            <family val="3"/>
            <charset val="136"/>
          </rPr>
          <t>本線擴幅拆除改造中，待設備裝設在進行點檢</t>
        </r>
        <r>
          <rPr>
            <sz val="9"/>
            <color indexed="81"/>
            <rFont val="Tahoma"/>
            <family val="2"/>
          </rPr>
          <t xml:space="preserve">
</t>
        </r>
        <r>
          <rPr>
            <sz val="9"/>
            <color indexed="81"/>
            <rFont val="細明體"/>
            <family val="3"/>
            <charset val="136"/>
          </rPr>
          <t>冷修中對應</t>
        </r>
      </text>
    </comment>
    <comment ref="AA102" authorId="30" shapeId="0" xr:uid="{00000000-0006-0000-0000-0000AE000000}">
      <text>
        <r>
          <rPr>
            <b/>
            <sz val="9"/>
            <color indexed="81"/>
            <rFont val="細明體"/>
            <family val="3"/>
            <charset val="136"/>
          </rPr>
          <t xml:space="preserve">4/26 工事日確認完畢
</t>
        </r>
      </text>
    </comment>
    <comment ref="AB102" authorId="30" shapeId="0" xr:uid="{00000000-0006-0000-0000-0000AF000000}">
      <text>
        <r>
          <rPr>
            <b/>
            <sz val="11"/>
            <color indexed="81"/>
            <rFont val="Tahoma"/>
            <family val="2"/>
          </rPr>
          <t xml:space="preserve">5/19 </t>
        </r>
        <r>
          <rPr>
            <b/>
            <sz val="11"/>
            <color indexed="81"/>
            <rFont val="細明體"/>
            <family val="3"/>
            <charset val="136"/>
          </rPr>
          <t>機械更換完畢</t>
        </r>
      </text>
    </comment>
    <comment ref="AC102" authorId="24" shapeId="0" xr:uid="{00000000-0006-0000-0000-0000B0000000}">
      <text>
        <r>
          <rPr>
            <b/>
            <sz val="11"/>
            <color indexed="81"/>
            <rFont val="細明體"/>
            <family val="3"/>
            <charset val="136"/>
          </rPr>
          <t xml:space="preserve">02/22工事日點檢完成
</t>
        </r>
      </text>
    </comment>
    <comment ref="AD102" authorId="28" shapeId="0" xr:uid="{00000000-0006-0000-0000-0000B1000000}">
      <text>
        <r>
          <rPr>
            <b/>
            <sz val="10"/>
            <color indexed="81"/>
            <rFont val="細明體"/>
            <family val="3"/>
            <charset val="136"/>
          </rPr>
          <t>1/28 工事日時已確認點檢完成</t>
        </r>
      </text>
    </comment>
    <comment ref="AC103" authorId="24" shapeId="0" xr:uid="{00000000-0006-0000-0000-0000B2000000}">
      <text>
        <r>
          <rPr>
            <b/>
            <sz val="9"/>
            <color indexed="81"/>
            <rFont val="Tahoma"/>
            <family val="2"/>
          </rPr>
          <t xml:space="preserve">2/27 </t>
        </r>
        <r>
          <rPr>
            <b/>
            <sz val="9"/>
            <color indexed="81"/>
            <rFont val="細明體"/>
            <family val="3"/>
            <charset val="136"/>
          </rPr>
          <t>確認完了</t>
        </r>
      </text>
    </comment>
    <comment ref="AD103" authorId="28" shapeId="0" xr:uid="{00000000-0006-0000-0000-0000B3000000}">
      <text>
        <r>
          <rPr>
            <b/>
            <sz val="9"/>
            <color indexed="81"/>
            <rFont val="細明體"/>
            <family val="3"/>
            <charset val="136"/>
          </rPr>
          <t>1/25確認完了</t>
        </r>
        <r>
          <rPr>
            <sz val="9"/>
            <color indexed="81"/>
            <rFont val="Tahoma"/>
            <family val="2"/>
          </rPr>
          <t xml:space="preserve">
</t>
        </r>
      </text>
    </comment>
    <comment ref="AE103" authorId="26" shapeId="0" xr:uid="{00000000-0006-0000-0000-0000B4000000}">
      <text>
        <r>
          <rPr>
            <b/>
            <sz val="9"/>
            <color indexed="81"/>
            <rFont val="細明體"/>
            <family val="3"/>
            <charset val="136"/>
          </rPr>
          <t>每月定修進行點檢確認</t>
        </r>
      </text>
    </comment>
    <comment ref="Z105" authorId="25" shapeId="0" xr:uid="{00000000-0006-0000-0000-0000B5000000}">
      <text>
        <r>
          <rPr>
            <b/>
            <sz val="10"/>
            <color indexed="81"/>
            <rFont val="Tahoma"/>
            <family val="2"/>
          </rPr>
          <t>YF4</t>
        </r>
        <r>
          <rPr>
            <b/>
            <sz val="10"/>
            <color indexed="81"/>
            <rFont val="細明體"/>
            <family val="3"/>
            <charset val="136"/>
          </rPr>
          <t>冷修時，更換新品</t>
        </r>
        <r>
          <rPr>
            <sz val="9"/>
            <color indexed="81"/>
            <rFont val="Tahoma"/>
            <family val="2"/>
          </rPr>
          <t xml:space="preserve">
</t>
        </r>
      </text>
    </comment>
    <comment ref="AA105" authorId="30" shapeId="0" xr:uid="{00000000-0006-0000-0000-0000B6000000}">
      <text>
        <r>
          <rPr>
            <b/>
            <sz val="10"/>
            <color indexed="81"/>
            <rFont val="細明體"/>
            <family val="3"/>
            <charset val="136"/>
          </rPr>
          <t>4/26 工事日確認完畢
7/5 工事日機械已更換#5、#6Cam Clutch</t>
        </r>
      </text>
    </comment>
    <comment ref="AB105" authorId="30" shapeId="0" xr:uid="{00000000-0006-0000-0000-0000B7000000}">
      <text>
        <r>
          <rPr>
            <b/>
            <sz val="11"/>
            <color indexed="81"/>
            <rFont val="Tahoma"/>
            <family val="2"/>
          </rPr>
          <t xml:space="preserve">5/19 </t>
        </r>
        <r>
          <rPr>
            <b/>
            <sz val="11"/>
            <color indexed="81"/>
            <rFont val="細明體"/>
            <family val="3"/>
            <charset val="136"/>
          </rPr>
          <t>機械更換完畢</t>
        </r>
      </text>
    </comment>
    <comment ref="AD105" authorId="27" shapeId="0" xr:uid="{00000000-0006-0000-0000-0000B8000000}">
      <text>
        <r>
          <rPr>
            <b/>
            <sz val="12"/>
            <color indexed="81"/>
            <rFont val="細明體"/>
            <family val="3"/>
            <charset val="136"/>
          </rPr>
          <t>於</t>
        </r>
        <r>
          <rPr>
            <b/>
            <sz val="12"/>
            <color indexed="81"/>
            <rFont val="Tahoma"/>
            <family val="2"/>
          </rPr>
          <t>5/10</t>
        </r>
        <r>
          <rPr>
            <b/>
            <sz val="12"/>
            <color indexed="81"/>
            <rFont val="細明體"/>
            <family val="3"/>
            <charset val="136"/>
          </rPr>
          <t>工事日機械更換完成</t>
        </r>
      </text>
    </comment>
    <comment ref="AA106" authorId="29" shapeId="0" xr:uid="{00000000-0006-0000-0000-0000B9000000}">
      <text>
        <r>
          <rPr>
            <sz val="9"/>
            <color indexed="81"/>
            <rFont val="Tahoma"/>
            <family val="2"/>
          </rPr>
          <t>CF RB</t>
        </r>
        <r>
          <rPr>
            <sz val="9"/>
            <color indexed="81"/>
            <rFont val="細明體"/>
            <family val="3"/>
            <charset val="136"/>
          </rPr>
          <t>無</t>
        </r>
        <r>
          <rPr>
            <sz val="9"/>
            <color indexed="81"/>
            <rFont val="Tahoma"/>
            <family val="2"/>
          </rPr>
          <t>G5.5</t>
        </r>
        <r>
          <rPr>
            <sz val="9"/>
            <color indexed="81"/>
            <rFont val="細明體"/>
            <family val="3"/>
            <charset val="136"/>
          </rPr>
          <t>的採板對應設定</t>
        </r>
        <r>
          <rPr>
            <sz val="9"/>
            <color indexed="81"/>
            <rFont val="Tahoma"/>
            <family val="2"/>
          </rPr>
          <t>,G6</t>
        </r>
        <r>
          <rPr>
            <sz val="9"/>
            <color indexed="81"/>
            <rFont val="細明體"/>
            <family val="3"/>
            <charset val="136"/>
          </rPr>
          <t>以上</t>
        </r>
        <r>
          <rPr>
            <sz val="9"/>
            <color indexed="81"/>
            <rFont val="Tahoma"/>
            <family val="2"/>
          </rPr>
          <t>PL</t>
        </r>
        <r>
          <rPr>
            <sz val="9"/>
            <color indexed="81"/>
            <rFont val="細明體"/>
            <family val="3"/>
            <charset val="136"/>
          </rPr>
          <t>感應</t>
        </r>
        <r>
          <rPr>
            <sz val="9"/>
            <color indexed="81"/>
            <rFont val="Tahoma"/>
            <family val="2"/>
          </rPr>
          <t>SENSOR</t>
        </r>
        <r>
          <rPr>
            <sz val="9"/>
            <color indexed="81"/>
            <rFont val="細明體"/>
            <family val="3"/>
            <charset val="136"/>
          </rPr>
          <t xml:space="preserve">均有!
</t>
        </r>
        <r>
          <rPr>
            <sz val="9"/>
            <color indexed="81"/>
            <rFont val="Tahoma"/>
            <family val="2"/>
          </rPr>
          <t xml:space="preserve">
</t>
        </r>
      </text>
    </comment>
    <comment ref="AB106" authorId="29" shapeId="0" xr:uid="{00000000-0006-0000-0000-0000BA000000}">
      <text>
        <r>
          <rPr>
            <sz val="9"/>
            <color indexed="81"/>
            <rFont val="Tahoma"/>
            <family val="2"/>
          </rPr>
          <t>EF RB</t>
        </r>
        <r>
          <rPr>
            <sz val="9"/>
            <color indexed="81"/>
            <rFont val="細明體"/>
            <family val="3"/>
            <charset val="136"/>
          </rPr>
          <t>無</t>
        </r>
        <r>
          <rPr>
            <sz val="9"/>
            <color indexed="81"/>
            <rFont val="Tahoma"/>
            <family val="2"/>
          </rPr>
          <t>G5.5</t>
        </r>
        <r>
          <rPr>
            <sz val="9"/>
            <color indexed="81"/>
            <rFont val="細明體"/>
            <family val="3"/>
            <charset val="136"/>
          </rPr>
          <t>的採板對應設定</t>
        </r>
        <r>
          <rPr>
            <sz val="9"/>
            <color indexed="81"/>
            <rFont val="Tahoma"/>
            <family val="2"/>
          </rPr>
          <t>,G6</t>
        </r>
        <r>
          <rPr>
            <sz val="9"/>
            <color indexed="81"/>
            <rFont val="細明體"/>
            <family val="3"/>
            <charset val="136"/>
          </rPr>
          <t>以上</t>
        </r>
        <r>
          <rPr>
            <sz val="9"/>
            <color indexed="81"/>
            <rFont val="Tahoma"/>
            <family val="2"/>
          </rPr>
          <t>PL</t>
        </r>
        <r>
          <rPr>
            <sz val="9"/>
            <color indexed="81"/>
            <rFont val="細明體"/>
            <family val="3"/>
            <charset val="136"/>
          </rPr>
          <t>感應</t>
        </r>
        <r>
          <rPr>
            <sz val="9"/>
            <color indexed="81"/>
            <rFont val="Tahoma"/>
            <family val="2"/>
          </rPr>
          <t>SENSOR</t>
        </r>
        <r>
          <rPr>
            <sz val="9"/>
            <color indexed="81"/>
            <rFont val="細明體"/>
            <family val="3"/>
            <charset val="136"/>
          </rPr>
          <t xml:space="preserve">均有!
</t>
        </r>
        <r>
          <rPr>
            <sz val="9"/>
            <color indexed="81"/>
            <rFont val="Tahoma"/>
            <family val="2"/>
          </rPr>
          <t xml:space="preserve">
</t>
        </r>
      </text>
    </comment>
    <comment ref="AC106" authorId="24" shapeId="0" xr:uid="{00000000-0006-0000-0000-0000BB000000}">
      <text>
        <r>
          <rPr>
            <b/>
            <sz val="10"/>
            <color indexed="81"/>
            <rFont val="Tahoma"/>
            <family val="2"/>
          </rPr>
          <t>G5.5</t>
        </r>
        <r>
          <rPr>
            <b/>
            <sz val="10"/>
            <color indexed="81"/>
            <rFont val="細明體"/>
            <family val="3"/>
            <charset val="136"/>
          </rPr>
          <t>基板有</t>
        </r>
        <r>
          <rPr>
            <b/>
            <sz val="10"/>
            <color indexed="81"/>
            <rFont val="Tahoma"/>
            <family val="2"/>
          </rPr>
          <t>G6</t>
        </r>
        <r>
          <rPr>
            <b/>
            <sz val="10"/>
            <color indexed="81"/>
            <rFont val="細明體"/>
            <family val="3"/>
            <charset val="136"/>
          </rPr>
          <t>和</t>
        </r>
        <r>
          <rPr>
            <b/>
            <sz val="10"/>
            <color indexed="81"/>
            <rFont val="Tahoma"/>
            <family val="2"/>
          </rPr>
          <t>G5.5</t>
        </r>
        <r>
          <rPr>
            <b/>
            <sz val="10"/>
            <color indexed="81"/>
            <rFont val="細明體"/>
            <family val="3"/>
            <charset val="136"/>
          </rPr>
          <t>兩種積載</t>
        </r>
        <r>
          <rPr>
            <b/>
            <sz val="10"/>
            <color indexed="81"/>
            <rFont val="Tahoma"/>
            <family val="2"/>
          </rPr>
          <t>PL</t>
        </r>
        <r>
          <rPr>
            <b/>
            <sz val="10"/>
            <color indexed="81"/>
            <rFont val="細明體"/>
            <family val="3"/>
            <charset val="136"/>
          </rPr>
          <t>的類型，</t>
        </r>
        <r>
          <rPr>
            <b/>
            <sz val="10"/>
            <color indexed="81"/>
            <rFont val="Tahoma"/>
            <family val="2"/>
          </rPr>
          <t>JF</t>
        </r>
        <r>
          <rPr>
            <b/>
            <sz val="10"/>
            <color indexed="81"/>
            <rFont val="細明體"/>
            <family val="3"/>
            <charset val="136"/>
          </rPr>
          <t>的</t>
        </r>
        <r>
          <rPr>
            <b/>
            <sz val="10"/>
            <color indexed="81"/>
            <rFont val="Tahoma"/>
            <family val="2"/>
          </rPr>
          <t>ROBOT-TEACHING</t>
        </r>
        <r>
          <rPr>
            <b/>
            <sz val="10"/>
            <color indexed="81"/>
            <rFont val="細明體"/>
            <family val="3"/>
            <charset val="136"/>
          </rPr>
          <t>也依不同</t>
        </r>
        <r>
          <rPr>
            <b/>
            <sz val="10"/>
            <color indexed="81"/>
            <rFont val="Tahoma"/>
            <family val="2"/>
          </rPr>
          <t>PL TYPE</t>
        </r>
        <r>
          <rPr>
            <b/>
            <sz val="10"/>
            <color indexed="81"/>
            <rFont val="細明體"/>
            <family val="3"/>
            <charset val="136"/>
          </rPr>
          <t>而有所區隔</t>
        </r>
      </text>
    </comment>
    <comment ref="AD106" authorId="27" shapeId="0" xr:uid="{00000000-0006-0000-0000-0000BC000000}">
      <text>
        <r>
          <rPr>
            <b/>
            <sz val="10"/>
            <color indexed="81"/>
            <rFont val="ＭＳ Ｐゴシック"/>
            <family val="2"/>
            <charset val="128"/>
          </rPr>
          <t>因KF窯無採過G5.5</t>
        </r>
        <r>
          <rPr>
            <b/>
            <sz val="10"/>
            <color indexed="81"/>
            <rFont val="細明體"/>
            <family val="3"/>
            <charset val="136"/>
          </rPr>
          <t>基板，因此</t>
        </r>
        <r>
          <rPr>
            <b/>
            <sz val="10"/>
            <color indexed="81"/>
            <rFont val="ＭＳ Ｐゴシック"/>
            <family val="2"/>
            <charset val="128"/>
          </rPr>
          <t>G6以上</t>
        </r>
        <r>
          <rPr>
            <b/>
            <sz val="10"/>
            <color indexed="81"/>
            <rFont val="細明體"/>
            <family val="3"/>
            <charset val="136"/>
          </rPr>
          <t>積載</t>
        </r>
        <r>
          <rPr>
            <b/>
            <sz val="10"/>
            <color indexed="81"/>
            <rFont val="ＭＳ Ｐゴシック"/>
            <family val="2"/>
            <charset val="128"/>
          </rPr>
          <t>PL</t>
        </r>
        <r>
          <rPr>
            <b/>
            <sz val="10"/>
            <color indexed="81"/>
            <rFont val="細明體"/>
            <family val="3"/>
            <charset val="136"/>
          </rPr>
          <t>的類型</t>
        </r>
        <r>
          <rPr>
            <b/>
            <sz val="10"/>
            <color indexed="81"/>
            <rFont val="ＭＳ Ｐゴシック"/>
            <family val="2"/>
            <charset val="128"/>
          </rPr>
          <t>ROBOT-TEACHING</t>
        </r>
        <r>
          <rPr>
            <b/>
            <sz val="10"/>
            <color indexed="81"/>
            <rFont val="細明體"/>
            <family val="3"/>
            <charset val="136"/>
          </rPr>
          <t>也依不同</t>
        </r>
        <r>
          <rPr>
            <b/>
            <sz val="10"/>
            <color indexed="81"/>
            <rFont val="ＭＳ Ｐゴシック"/>
            <family val="2"/>
            <charset val="128"/>
          </rPr>
          <t>PL TYPE</t>
        </r>
        <r>
          <rPr>
            <b/>
            <sz val="10"/>
            <color indexed="81"/>
            <rFont val="細明體"/>
            <family val="3"/>
            <charset val="136"/>
          </rPr>
          <t>而有所區隔</t>
        </r>
      </text>
    </comment>
    <comment ref="AE106" authorId="26" shapeId="0" xr:uid="{00000000-0006-0000-0000-0000BD000000}">
      <text>
        <r>
          <rPr>
            <b/>
            <sz val="9"/>
            <color indexed="81"/>
            <rFont val="細明體"/>
            <family val="3"/>
            <charset val="136"/>
          </rPr>
          <t>目前只有TAS#5有新增G5.5採板模式，當時設計有增設G5.5PL感知SENSOR與G5.5 RB的程式。與G6G7程式分開</t>
        </r>
      </text>
    </comment>
    <comment ref="AA109" authorId="30" shapeId="0" xr:uid="{00000000-0006-0000-0000-0000BE000000}">
      <text>
        <r>
          <rPr>
            <b/>
            <sz val="11"/>
            <color indexed="81"/>
            <rFont val="細明體"/>
            <family val="3"/>
            <charset val="136"/>
          </rPr>
          <t>CF 現場皆為M6</t>
        </r>
      </text>
    </comment>
    <comment ref="AB109" authorId="30" shapeId="0" xr:uid="{00000000-0006-0000-0000-0000BF000000}">
      <text>
        <r>
          <rPr>
            <b/>
            <sz val="11"/>
            <color indexed="81"/>
            <rFont val="細明體"/>
            <family val="3"/>
            <charset val="136"/>
          </rPr>
          <t>EF 現場皆為M6</t>
        </r>
      </text>
    </comment>
    <comment ref="AC109" authorId="24" shapeId="0" xr:uid="{00000000-0006-0000-0000-0000C0000000}">
      <text>
        <r>
          <rPr>
            <b/>
            <sz val="10"/>
            <color indexed="81"/>
            <rFont val="細明體"/>
            <family val="3"/>
            <charset val="136"/>
          </rPr>
          <t>4/18確認現場3支AIR SHAFT為M6，非M10螺絲規格。</t>
        </r>
      </text>
    </comment>
    <comment ref="AD109" authorId="27" shapeId="0" xr:uid="{00000000-0006-0000-0000-0000C1000000}">
      <text>
        <r>
          <rPr>
            <b/>
            <sz val="10"/>
            <color indexed="81"/>
            <rFont val="細明體"/>
            <family val="3"/>
            <charset val="136"/>
          </rPr>
          <t>於</t>
        </r>
        <r>
          <rPr>
            <b/>
            <sz val="10"/>
            <color indexed="81"/>
            <rFont val="Tahoma"/>
            <family val="2"/>
          </rPr>
          <t>3/18</t>
        </r>
        <r>
          <rPr>
            <b/>
            <sz val="10"/>
            <color indexed="81"/>
            <rFont val="細明體"/>
            <family val="3"/>
            <charset val="136"/>
          </rPr>
          <t>實施點檢完畢，目前軸端是無溶接</t>
        </r>
        <r>
          <rPr>
            <b/>
            <sz val="10"/>
            <color indexed="81"/>
            <rFont val="Tahoma"/>
            <family val="2"/>
          </rPr>
          <t>(</t>
        </r>
        <r>
          <rPr>
            <b/>
            <sz val="10"/>
            <color indexed="81"/>
            <rFont val="細明體"/>
            <family val="3"/>
            <charset val="136"/>
          </rPr>
          <t>現場有</t>
        </r>
        <r>
          <rPr>
            <b/>
            <sz val="10"/>
            <color indexed="81"/>
            <rFont val="Tahoma"/>
            <family val="2"/>
          </rPr>
          <t>3</t>
        </r>
        <r>
          <rPr>
            <b/>
            <sz val="10"/>
            <color indexed="81"/>
            <rFont val="細明體"/>
            <family val="3"/>
            <charset val="136"/>
          </rPr>
          <t>支</t>
        </r>
        <r>
          <rPr>
            <b/>
            <sz val="10"/>
            <color indexed="81"/>
            <rFont val="Tahoma"/>
            <family val="2"/>
          </rPr>
          <t xml:space="preserve"> AIR SHAFT)</t>
        </r>
      </text>
    </comment>
    <comment ref="AA110" authorId="23" shapeId="0" xr:uid="{00000000-0006-0000-0000-0000C2000000}">
      <text>
        <r>
          <rPr>
            <b/>
            <sz val="9"/>
            <color indexed="81"/>
            <rFont val="細明體"/>
            <family val="3"/>
            <charset val="136"/>
          </rPr>
          <t>邱</t>
        </r>
        <r>
          <rPr>
            <b/>
            <sz val="9"/>
            <color indexed="81"/>
            <rFont val="Tahoma"/>
            <family val="2"/>
          </rPr>
          <t xml:space="preserve"> </t>
        </r>
        <r>
          <rPr>
            <b/>
            <sz val="9"/>
            <color indexed="81"/>
            <rFont val="細明體"/>
            <family val="3"/>
            <charset val="136"/>
          </rPr>
          <t>世文</t>
        </r>
        <r>
          <rPr>
            <b/>
            <sz val="9"/>
            <color indexed="81"/>
            <rFont val="Tahoma"/>
            <family val="2"/>
          </rPr>
          <t>(chiu shihwen)/ADT/</t>
        </r>
        <r>
          <rPr>
            <b/>
            <sz val="9"/>
            <color indexed="81"/>
            <rFont val="細明體"/>
            <family val="3"/>
            <charset val="136"/>
          </rPr>
          <t>雲林・製一・素製二</t>
        </r>
        <r>
          <rPr>
            <b/>
            <sz val="9"/>
            <color indexed="81"/>
            <rFont val="Tahoma"/>
            <family val="2"/>
          </rPr>
          <t>:</t>
        </r>
        <r>
          <rPr>
            <sz val="9"/>
            <color indexed="81"/>
            <rFont val="Tahoma"/>
            <family val="2"/>
          </rPr>
          <t xml:space="preserve">
5/27</t>
        </r>
        <r>
          <rPr>
            <sz val="9"/>
            <color indexed="81"/>
            <rFont val="細明體"/>
            <family val="3"/>
            <charset val="136"/>
          </rPr>
          <t>確認完了</t>
        </r>
      </text>
    </comment>
    <comment ref="AB110" authorId="23" shapeId="0" xr:uid="{00000000-0006-0000-0000-0000C3000000}">
      <text>
        <r>
          <rPr>
            <b/>
            <sz val="9"/>
            <color indexed="81"/>
            <rFont val="細明體"/>
            <family val="3"/>
            <charset val="136"/>
          </rPr>
          <t>邱</t>
        </r>
        <r>
          <rPr>
            <b/>
            <sz val="9"/>
            <color indexed="81"/>
            <rFont val="Tahoma"/>
            <family val="2"/>
          </rPr>
          <t xml:space="preserve"> </t>
        </r>
        <r>
          <rPr>
            <b/>
            <sz val="9"/>
            <color indexed="81"/>
            <rFont val="細明體"/>
            <family val="3"/>
            <charset val="136"/>
          </rPr>
          <t>世文</t>
        </r>
        <r>
          <rPr>
            <b/>
            <sz val="9"/>
            <color indexed="81"/>
            <rFont val="Tahoma"/>
            <family val="2"/>
          </rPr>
          <t>(chiu shihwen)/ADT/</t>
        </r>
        <r>
          <rPr>
            <b/>
            <sz val="9"/>
            <color indexed="81"/>
            <rFont val="細明體"/>
            <family val="3"/>
            <charset val="136"/>
          </rPr>
          <t>雲林・製一・素製二</t>
        </r>
        <r>
          <rPr>
            <b/>
            <sz val="9"/>
            <color indexed="81"/>
            <rFont val="Tahoma"/>
            <family val="2"/>
          </rPr>
          <t>:</t>
        </r>
        <r>
          <rPr>
            <sz val="9"/>
            <color indexed="81"/>
            <rFont val="Tahoma"/>
            <family val="2"/>
          </rPr>
          <t xml:space="preserve">
EF</t>
        </r>
        <r>
          <rPr>
            <sz val="9"/>
            <color indexed="81"/>
            <rFont val="細明體"/>
            <family val="3"/>
            <charset val="136"/>
          </rPr>
          <t>冷修期間設備停止
無法進行負荷率確認
待運轉時，再依賴電氣協助確認</t>
        </r>
      </text>
    </comment>
    <comment ref="AC110" authorId="24" shapeId="0" xr:uid="{00000000-0006-0000-0000-0000C4000000}">
      <text>
        <r>
          <rPr>
            <b/>
            <sz val="10"/>
            <color indexed="81"/>
            <rFont val="細明體"/>
            <family val="3"/>
            <charset val="136"/>
          </rPr>
          <t>電氣會定期確認</t>
        </r>
        <r>
          <rPr>
            <b/>
            <sz val="10"/>
            <color indexed="81"/>
            <rFont val="Tahoma"/>
            <family val="2"/>
          </rPr>
          <t>SERVO Motor</t>
        </r>
        <r>
          <rPr>
            <b/>
            <sz val="10"/>
            <color indexed="81"/>
            <rFont val="細明體"/>
            <family val="3"/>
            <charset val="136"/>
          </rPr>
          <t>實效負荷率（</t>
        </r>
        <r>
          <rPr>
            <b/>
            <sz val="10"/>
            <color indexed="81"/>
            <rFont val="Tahoma"/>
            <family val="2"/>
          </rPr>
          <t>1</t>
        </r>
        <r>
          <rPr>
            <b/>
            <sz val="10"/>
            <color indexed="81"/>
            <rFont val="細明體"/>
            <family val="3"/>
            <charset val="136"/>
          </rPr>
          <t>回</t>
        </r>
        <r>
          <rPr>
            <b/>
            <sz val="10"/>
            <color indexed="81"/>
            <rFont val="Tahoma"/>
            <family val="2"/>
          </rPr>
          <t>/</t>
        </r>
        <r>
          <rPr>
            <b/>
            <sz val="10"/>
            <color indexed="81"/>
            <rFont val="細明體"/>
            <family val="3"/>
            <charset val="136"/>
          </rPr>
          <t>週），</t>
        </r>
        <r>
          <rPr>
            <b/>
            <sz val="10"/>
            <color indexed="81"/>
            <rFont val="Tahoma"/>
            <family val="2"/>
          </rPr>
          <t>JF</t>
        </r>
        <r>
          <rPr>
            <b/>
            <sz val="10"/>
            <color indexed="81"/>
            <rFont val="細明體"/>
            <family val="3"/>
            <charset val="136"/>
          </rPr>
          <t>搬送</t>
        </r>
        <r>
          <rPr>
            <b/>
            <sz val="10"/>
            <color indexed="81"/>
            <rFont val="Tahoma"/>
            <family val="2"/>
          </rPr>
          <t>C/V Motor</t>
        </r>
        <r>
          <rPr>
            <b/>
            <sz val="10"/>
            <color indexed="81"/>
            <rFont val="細明體"/>
            <family val="3"/>
            <charset val="136"/>
          </rPr>
          <t>為</t>
        </r>
        <r>
          <rPr>
            <b/>
            <sz val="10"/>
            <color indexed="81"/>
            <rFont val="Tahoma"/>
            <family val="2"/>
          </rPr>
          <t>INV</t>
        </r>
        <r>
          <rPr>
            <b/>
            <sz val="10"/>
            <color indexed="81"/>
            <rFont val="細明體"/>
            <family val="3"/>
            <charset val="136"/>
          </rPr>
          <t>式，無</t>
        </r>
        <r>
          <rPr>
            <b/>
            <sz val="10"/>
            <color indexed="81"/>
            <rFont val="Tahoma"/>
            <family val="2"/>
          </rPr>
          <t>SERVO Motor</t>
        </r>
        <r>
          <rPr>
            <b/>
            <sz val="10"/>
            <color indexed="81"/>
            <rFont val="細明體"/>
            <family val="3"/>
            <charset val="136"/>
          </rPr>
          <t>將以其他方式確認</t>
        </r>
        <r>
          <rPr>
            <b/>
            <sz val="10"/>
            <color indexed="81"/>
            <rFont val="Tahoma"/>
            <family val="2"/>
          </rPr>
          <t>Motor</t>
        </r>
        <r>
          <rPr>
            <b/>
            <sz val="10"/>
            <color indexed="81"/>
            <rFont val="細明體"/>
            <family val="3"/>
            <charset val="136"/>
          </rPr>
          <t>負荷率。</t>
        </r>
      </text>
    </comment>
    <comment ref="AD110" authorId="27" shapeId="0" xr:uid="{00000000-0006-0000-0000-0000C5000000}">
      <text>
        <r>
          <rPr>
            <b/>
            <sz val="10"/>
            <color indexed="81"/>
            <rFont val="細明體"/>
            <family val="3"/>
            <charset val="136"/>
          </rPr>
          <t>電氣會定期確認</t>
        </r>
        <r>
          <rPr>
            <b/>
            <sz val="10"/>
            <color indexed="81"/>
            <rFont val="Tahoma"/>
            <family val="2"/>
          </rPr>
          <t>SERVO Motor</t>
        </r>
        <r>
          <rPr>
            <b/>
            <sz val="10"/>
            <color indexed="81"/>
            <rFont val="細明體"/>
            <family val="3"/>
            <charset val="136"/>
          </rPr>
          <t>實效負荷率（</t>
        </r>
        <r>
          <rPr>
            <b/>
            <sz val="10"/>
            <color indexed="81"/>
            <rFont val="Tahoma"/>
            <family val="2"/>
          </rPr>
          <t>1</t>
        </r>
        <r>
          <rPr>
            <b/>
            <sz val="10"/>
            <color indexed="81"/>
            <rFont val="細明體"/>
            <family val="3"/>
            <charset val="136"/>
          </rPr>
          <t>回</t>
        </r>
        <r>
          <rPr>
            <b/>
            <sz val="10"/>
            <color indexed="81"/>
            <rFont val="Tahoma"/>
            <family val="2"/>
          </rPr>
          <t>/</t>
        </r>
        <r>
          <rPr>
            <b/>
            <sz val="10"/>
            <color indexed="81"/>
            <rFont val="細明體"/>
            <family val="3"/>
            <charset val="136"/>
          </rPr>
          <t>週），製造巡檢時</t>
        </r>
        <r>
          <rPr>
            <b/>
            <sz val="10"/>
            <color indexed="81"/>
            <rFont val="細明體"/>
            <family val="3"/>
            <charset val="136"/>
          </rPr>
          <t>確認</t>
        </r>
        <r>
          <rPr>
            <b/>
            <sz val="10"/>
            <color indexed="81"/>
            <rFont val="Tahoma"/>
            <family val="2"/>
          </rPr>
          <t>Motor</t>
        </r>
        <r>
          <rPr>
            <b/>
            <sz val="10"/>
            <color indexed="81"/>
            <rFont val="細明體"/>
            <family val="3"/>
            <charset val="136"/>
          </rPr>
          <t>負荷率。</t>
        </r>
      </text>
    </comment>
    <comment ref="AA112" authorId="27" shapeId="0" xr:uid="{00000000-0006-0000-0000-0000C6000000}">
      <text>
        <r>
          <rPr>
            <b/>
            <sz val="9"/>
            <color indexed="81"/>
            <rFont val="細明體"/>
            <family val="3"/>
            <charset val="136"/>
          </rPr>
          <t>吳</t>
        </r>
        <r>
          <rPr>
            <b/>
            <sz val="9"/>
            <color indexed="81"/>
            <rFont val="Tahoma"/>
            <family val="2"/>
          </rPr>
          <t xml:space="preserve"> </t>
        </r>
        <r>
          <rPr>
            <b/>
            <sz val="9"/>
            <color indexed="81"/>
            <rFont val="細明體"/>
            <family val="3"/>
            <charset val="136"/>
          </rPr>
          <t>學典</t>
        </r>
        <r>
          <rPr>
            <b/>
            <sz val="9"/>
            <color indexed="81"/>
            <rFont val="Tahoma"/>
            <family val="2"/>
          </rPr>
          <t>(wu hsuehtien)/ADT/</t>
        </r>
        <r>
          <rPr>
            <b/>
            <sz val="9"/>
            <color indexed="81"/>
            <rFont val="細明體"/>
            <family val="3"/>
            <charset val="136"/>
          </rPr>
          <t>雲林・製一・素製三</t>
        </r>
        <r>
          <rPr>
            <b/>
            <sz val="9"/>
            <color indexed="81"/>
            <rFont val="Tahoma"/>
            <family val="2"/>
          </rPr>
          <t>:</t>
        </r>
        <r>
          <rPr>
            <sz val="9"/>
            <color indexed="81"/>
            <rFont val="Tahoma"/>
            <family val="2"/>
          </rPr>
          <t xml:space="preserve">
</t>
        </r>
        <r>
          <rPr>
            <sz val="10"/>
            <color indexed="81"/>
            <rFont val="Tahoma"/>
            <family val="2"/>
          </rPr>
          <t>7/5</t>
        </r>
        <r>
          <rPr>
            <sz val="10"/>
            <color indexed="81"/>
            <rFont val="細明體"/>
            <family val="3"/>
            <charset val="136"/>
          </rPr>
          <t>工事日進行點檢確認完成</t>
        </r>
      </text>
    </comment>
    <comment ref="AB112" authorId="23" shapeId="0" xr:uid="{00000000-0006-0000-0000-0000C7000000}">
      <text>
        <r>
          <rPr>
            <b/>
            <sz val="9"/>
            <color indexed="81"/>
            <rFont val="細明體"/>
            <family val="3"/>
            <charset val="136"/>
          </rPr>
          <t>邱</t>
        </r>
        <r>
          <rPr>
            <b/>
            <sz val="9"/>
            <color indexed="81"/>
            <rFont val="Tahoma"/>
            <family val="2"/>
          </rPr>
          <t xml:space="preserve"> </t>
        </r>
        <r>
          <rPr>
            <b/>
            <sz val="9"/>
            <color indexed="81"/>
            <rFont val="細明體"/>
            <family val="3"/>
            <charset val="136"/>
          </rPr>
          <t>世文</t>
        </r>
        <r>
          <rPr>
            <b/>
            <sz val="9"/>
            <color indexed="81"/>
            <rFont val="Tahoma"/>
            <family val="2"/>
          </rPr>
          <t>(chiu shihwen)/ADT/</t>
        </r>
        <r>
          <rPr>
            <b/>
            <sz val="9"/>
            <color indexed="81"/>
            <rFont val="細明體"/>
            <family val="3"/>
            <charset val="136"/>
          </rPr>
          <t>雲林・製一・素製二</t>
        </r>
        <r>
          <rPr>
            <b/>
            <sz val="9"/>
            <color indexed="81"/>
            <rFont val="Tahoma"/>
            <family val="2"/>
          </rPr>
          <t>:</t>
        </r>
        <r>
          <rPr>
            <sz val="9"/>
            <color indexed="81"/>
            <rFont val="Tahoma"/>
            <family val="2"/>
          </rPr>
          <t xml:space="preserve">
EF</t>
        </r>
        <r>
          <rPr>
            <sz val="9"/>
            <color indexed="81"/>
            <rFont val="細明體"/>
            <family val="3"/>
            <charset val="136"/>
          </rPr>
          <t>冷修期間皮帶更換完畢
試運轉確認無異常</t>
        </r>
      </text>
    </comment>
    <comment ref="AC112" authorId="24" shapeId="0" xr:uid="{00000000-0006-0000-0000-0000C8000000}">
      <text>
        <r>
          <rPr>
            <b/>
            <sz val="9"/>
            <color indexed="81"/>
            <rFont val="細明體"/>
            <family val="3"/>
            <charset val="136"/>
          </rPr>
          <t>6/28工事日點檢完成</t>
        </r>
      </text>
    </comment>
    <comment ref="AD112" authorId="28" shapeId="0" xr:uid="{00000000-0006-0000-0000-0000C9000000}">
      <text>
        <r>
          <rPr>
            <b/>
            <sz val="10"/>
            <color indexed="81"/>
            <rFont val="細明體"/>
            <family val="3"/>
            <charset val="136"/>
          </rPr>
          <t>預定7/12 KF工事日點檢</t>
        </r>
        <r>
          <rPr>
            <sz val="10"/>
            <color indexed="81"/>
            <rFont val="Tahoma"/>
            <family val="2"/>
          </rPr>
          <t xml:space="preserve">
</t>
        </r>
      </text>
    </comment>
    <comment ref="Z114" authorId="25" shapeId="0" xr:uid="{00000000-0006-0000-0000-0000CA000000}">
      <text>
        <r>
          <rPr>
            <b/>
            <sz val="11"/>
            <color indexed="81"/>
            <rFont val="微軟正黑體"/>
            <family val="2"/>
            <charset val="136"/>
          </rPr>
          <t>3、4P冷休時，新品更換，1</t>
        </r>
        <r>
          <rPr>
            <b/>
            <sz val="11"/>
            <color indexed="81"/>
            <rFont val="新細明體"/>
            <family val="1"/>
            <charset val="136"/>
          </rPr>
          <t>、</t>
        </r>
        <r>
          <rPr>
            <b/>
            <sz val="9.35"/>
            <color indexed="81"/>
            <rFont val="微軟正黑體"/>
            <family val="2"/>
            <charset val="136"/>
          </rPr>
          <t>2機械點檢無異常</t>
        </r>
        <r>
          <rPr>
            <sz val="9"/>
            <color indexed="81"/>
            <rFont val="Tahoma"/>
            <family val="2"/>
          </rPr>
          <t xml:space="preserve">
</t>
        </r>
      </text>
    </comment>
    <comment ref="AA114" authorId="31" shapeId="0" xr:uid="{00000000-0006-0000-0000-0000CB000000}">
      <text>
        <r>
          <rPr>
            <b/>
            <sz val="9"/>
            <color indexed="81"/>
            <rFont val="細明體"/>
            <family val="3"/>
            <charset val="136"/>
          </rPr>
          <t>2016/8/10
確認完成</t>
        </r>
      </text>
    </comment>
    <comment ref="AB114" authorId="29" shapeId="0" xr:uid="{00000000-0006-0000-0000-0000CC000000}">
      <text>
        <r>
          <rPr>
            <b/>
            <sz val="9"/>
            <color indexed="81"/>
            <rFont val="細明體"/>
            <family val="3"/>
            <charset val="136"/>
          </rPr>
          <t>王</t>
        </r>
        <r>
          <rPr>
            <b/>
            <sz val="9"/>
            <color indexed="81"/>
            <rFont val="Tahoma"/>
            <family val="2"/>
          </rPr>
          <t xml:space="preserve"> </t>
        </r>
        <r>
          <rPr>
            <b/>
            <sz val="9"/>
            <color indexed="81"/>
            <rFont val="細明體"/>
            <family val="3"/>
            <charset val="136"/>
          </rPr>
          <t>文佑</t>
        </r>
        <r>
          <rPr>
            <b/>
            <sz val="9"/>
            <color indexed="81"/>
            <rFont val="Tahoma"/>
            <family val="2"/>
          </rPr>
          <t>(wang wenyu)/ADT/</t>
        </r>
        <r>
          <rPr>
            <b/>
            <sz val="9"/>
            <color indexed="81"/>
            <rFont val="細明體"/>
            <family val="3"/>
            <charset val="136"/>
          </rPr>
          <t>雲林・製一・素製二</t>
        </r>
        <r>
          <rPr>
            <b/>
            <sz val="9"/>
            <color indexed="81"/>
            <rFont val="Tahoma"/>
            <family val="2"/>
          </rPr>
          <t>:</t>
        </r>
        <r>
          <rPr>
            <sz val="9"/>
            <color indexed="81"/>
            <rFont val="Tahoma"/>
            <family val="2"/>
          </rPr>
          <t xml:space="preserve">
2013/8</t>
        </r>
        <r>
          <rPr>
            <sz val="9"/>
            <color indexed="81"/>
            <rFont val="細明體"/>
            <family val="3"/>
            <charset val="136"/>
          </rPr>
          <t>月</t>
        </r>
        <r>
          <rPr>
            <sz val="9"/>
            <color indexed="81"/>
            <rFont val="Tahoma"/>
            <family val="2"/>
          </rPr>
          <t xml:space="preserve"> 1~4P</t>
        </r>
        <r>
          <rPr>
            <sz val="9"/>
            <color indexed="81"/>
            <rFont val="細明體"/>
            <family val="3"/>
            <charset val="136"/>
          </rPr>
          <t>全數更換</t>
        </r>
        <r>
          <rPr>
            <sz val="9"/>
            <color indexed="81"/>
            <rFont val="Tahoma"/>
            <family val="2"/>
          </rPr>
          <t>,</t>
        </r>
        <r>
          <rPr>
            <sz val="9"/>
            <color indexed="81"/>
            <rFont val="細明體"/>
            <family val="3"/>
            <charset val="136"/>
          </rPr>
          <t>共32支</t>
        </r>
      </text>
    </comment>
    <comment ref="AA115" authorId="23" shapeId="0" xr:uid="{00000000-0006-0000-0000-0000CD000000}">
      <text>
        <r>
          <rPr>
            <b/>
            <sz val="9"/>
            <color indexed="81"/>
            <rFont val="細明體"/>
            <family val="3"/>
            <charset val="136"/>
          </rPr>
          <t>邱</t>
        </r>
        <r>
          <rPr>
            <b/>
            <sz val="9"/>
            <color indexed="81"/>
            <rFont val="Tahoma"/>
            <family val="2"/>
          </rPr>
          <t xml:space="preserve"> </t>
        </r>
        <r>
          <rPr>
            <b/>
            <sz val="9"/>
            <color indexed="81"/>
            <rFont val="細明體"/>
            <family val="3"/>
            <charset val="136"/>
          </rPr>
          <t>世文</t>
        </r>
        <r>
          <rPr>
            <b/>
            <sz val="9"/>
            <color indexed="81"/>
            <rFont val="Tahoma"/>
            <family val="2"/>
          </rPr>
          <t>(chiu shihwen)/ADT/</t>
        </r>
        <r>
          <rPr>
            <b/>
            <sz val="9"/>
            <color indexed="81"/>
            <rFont val="細明體"/>
            <family val="3"/>
            <charset val="136"/>
          </rPr>
          <t>雲林・製一・素製二</t>
        </r>
        <r>
          <rPr>
            <b/>
            <sz val="9"/>
            <color indexed="81"/>
            <rFont val="Tahoma"/>
            <family val="2"/>
          </rPr>
          <t>:</t>
        </r>
        <r>
          <rPr>
            <sz val="9"/>
            <color indexed="81"/>
            <rFont val="Tahoma"/>
            <family val="2"/>
          </rPr>
          <t xml:space="preserve">
7/5 </t>
        </r>
        <r>
          <rPr>
            <sz val="9"/>
            <color indexed="81"/>
            <rFont val="細明體"/>
            <family val="3"/>
            <charset val="136"/>
          </rPr>
          <t>工事日確認完成</t>
        </r>
      </text>
    </comment>
    <comment ref="AB115" authorId="23" shapeId="0" xr:uid="{00000000-0006-0000-0000-0000CE000000}">
      <text>
        <r>
          <rPr>
            <b/>
            <sz val="9"/>
            <color indexed="81"/>
            <rFont val="細明體"/>
            <family val="3"/>
            <charset val="136"/>
          </rPr>
          <t>邱</t>
        </r>
        <r>
          <rPr>
            <b/>
            <sz val="9"/>
            <color indexed="81"/>
            <rFont val="Tahoma"/>
            <family val="2"/>
          </rPr>
          <t xml:space="preserve"> </t>
        </r>
        <r>
          <rPr>
            <b/>
            <sz val="9"/>
            <color indexed="81"/>
            <rFont val="細明體"/>
            <family val="3"/>
            <charset val="136"/>
          </rPr>
          <t>世文</t>
        </r>
        <r>
          <rPr>
            <b/>
            <sz val="9"/>
            <color indexed="81"/>
            <rFont val="Tahoma"/>
            <family val="2"/>
          </rPr>
          <t>(chiu shihwen)/ADT/</t>
        </r>
        <r>
          <rPr>
            <b/>
            <sz val="9"/>
            <color indexed="81"/>
            <rFont val="細明體"/>
            <family val="3"/>
            <charset val="136"/>
          </rPr>
          <t>雲林・製一・素製二</t>
        </r>
        <r>
          <rPr>
            <b/>
            <sz val="9"/>
            <color indexed="81"/>
            <rFont val="Tahoma"/>
            <family val="2"/>
          </rPr>
          <t>:</t>
        </r>
        <r>
          <rPr>
            <sz val="9"/>
            <color indexed="81"/>
            <rFont val="Tahoma"/>
            <family val="2"/>
          </rPr>
          <t xml:space="preserve">
EF</t>
        </r>
        <r>
          <rPr>
            <sz val="9"/>
            <color indexed="81"/>
            <rFont val="細明體"/>
            <family val="3"/>
            <charset val="136"/>
          </rPr>
          <t>冷修期間確認完成</t>
        </r>
      </text>
    </comment>
    <comment ref="AC115" authorId="24" shapeId="0" xr:uid="{00000000-0006-0000-0000-0000CF000000}">
      <text>
        <r>
          <rPr>
            <b/>
            <sz val="9"/>
            <color indexed="81"/>
            <rFont val="Tahoma"/>
            <family val="2"/>
          </rPr>
          <t>6/1</t>
        </r>
        <r>
          <rPr>
            <b/>
            <sz val="9"/>
            <color indexed="81"/>
            <rFont val="細明體"/>
            <family val="3"/>
            <charset val="136"/>
          </rPr>
          <t>確認完成</t>
        </r>
      </text>
    </comment>
    <comment ref="AD115" authorId="28" shapeId="0" xr:uid="{00000000-0006-0000-0000-0000D0000000}">
      <text>
        <r>
          <rPr>
            <b/>
            <sz val="9"/>
            <color indexed="81"/>
            <rFont val="細明體"/>
            <family val="3"/>
            <charset val="136"/>
          </rPr>
          <t>6/7 工事日確認完了</t>
        </r>
      </text>
    </comment>
    <comment ref="AE115" authorId="26" shapeId="0" xr:uid="{00000000-0006-0000-0000-0000D1000000}">
      <text>
        <r>
          <rPr>
            <b/>
            <sz val="9"/>
            <color indexed="81"/>
            <rFont val="細明體"/>
            <family val="3"/>
            <charset val="136"/>
          </rPr>
          <t>6/1已經確認完畢，TAS#5X1，TAS#7X2 ROBOT，CABLE支架狀態除有些微生鏽外，並無發現彎曲變形裂痕，每次定修工事也會請設備電氣檢視確認</t>
        </r>
      </text>
    </comment>
    <comment ref="Z116" authorId="25" shapeId="0" xr:uid="{00000000-0006-0000-0000-0000D2000000}">
      <text>
        <r>
          <rPr>
            <sz val="9"/>
            <color indexed="81"/>
            <rFont val="Tahoma"/>
            <family val="2"/>
          </rPr>
          <t>YF4</t>
        </r>
        <r>
          <rPr>
            <sz val="9"/>
            <color indexed="81"/>
            <rFont val="細明體"/>
            <family val="3"/>
            <charset val="136"/>
          </rPr>
          <t>冷修改造時，確認濟</t>
        </r>
        <r>
          <rPr>
            <sz val="9"/>
            <color indexed="81"/>
            <rFont val="Tahoma"/>
            <family val="2"/>
          </rPr>
          <t xml:space="preserve">
</t>
        </r>
      </text>
    </comment>
    <comment ref="AA116" authorId="27" shapeId="0" xr:uid="{00000000-0006-0000-0000-0000D3000000}">
      <text>
        <r>
          <rPr>
            <b/>
            <sz val="9"/>
            <color indexed="81"/>
            <rFont val="細明體"/>
            <family val="3"/>
            <charset val="136"/>
          </rPr>
          <t>吳</t>
        </r>
        <r>
          <rPr>
            <b/>
            <sz val="9"/>
            <color indexed="81"/>
            <rFont val="Tahoma"/>
            <family val="2"/>
          </rPr>
          <t xml:space="preserve"> </t>
        </r>
        <r>
          <rPr>
            <b/>
            <sz val="9"/>
            <color indexed="81"/>
            <rFont val="細明體"/>
            <family val="3"/>
            <charset val="136"/>
          </rPr>
          <t>學典</t>
        </r>
        <r>
          <rPr>
            <b/>
            <sz val="9"/>
            <color indexed="81"/>
            <rFont val="Tahoma"/>
            <family val="2"/>
          </rPr>
          <t>(wu hsuehtien)/ADT/</t>
        </r>
        <r>
          <rPr>
            <b/>
            <sz val="9"/>
            <color indexed="81"/>
            <rFont val="細明體"/>
            <family val="3"/>
            <charset val="136"/>
          </rPr>
          <t>雲林</t>
        </r>
        <r>
          <rPr>
            <b/>
            <sz val="9"/>
            <color indexed="81"/>
            <rFont val="ＭＳ Ｐゴシック"/>
            <family val="3"/>
            <charset val="128"/>
          </rPr>
          <t>・</t>
        </r>
        <r>
          <rPr>
            <b/>
            <sz val="9"/>
            <color indexed="81"/>
            <rFont val="細明體"/>
            <family val="3"/>
            <charset val="136"/>
          </rPr>
          <t>製一</t>
        </r>
        <r>
          <rPr>
            <b/>
            <sz val="9"/>
            <color indexed="81"/>
            <rFont val="ＭＳ Ｐゴシック"/>
            <family val="3"/>
            <charset val="128"/>
          </rPr>
          <t>・</t>
        </r>
        <r>
          <rPr>
            <b/>
            <sz val="9"/>
            <color indexed="81"/>
            <rFont val="細明體"/>
            <family val="3"/>
            <charset val="136"/>
          </rPr>
          <t>素製三</t>
        </r>
        <r>
          <rPr>
            <b/>
            <sz val="9"/>
            <color indexed="81"/>
            <rFont val="Tahoma"/>
            <family val="2"/>
          </rPr>
          <t>:</t>
        </r>
        <r>
          <rPr>
            <sz val="9"/>
            <color indexed="81"/>
            <rFont val="Tahoma"/>
            <family val="2"/>
          </rPr>
          <t xml:space="preserve">
8/10</t>
        </r>
        <r>
          <rPr>
            <sz val="9"/>
            <color indexed="81"/>
            <rFont val="細明體"/>
            <family val="3"/>
            <charset val="136"/>
          </rPr>
          <t>工事日進行本線、</t>
        </r>
        <r>
          <rPr>
            <sz val="9"/>
            <color indexed="81"/>
            <rFont val="Tahoma"/>
            <family val="2"/>
          </rPr>
          <t>1</t>
        </r>
        <r>
          <rPr>
            <sz val="9"/>
            <color indexed="81"/>
            <rFont val="細明體"/>
            <family val="3"/>
            <charset val="136"/>
          </rPr>
          <t>、</t>
        </r>
        <r>
          <rPr>
            <sz val="9"/>
            <color indexed="81"/>
            <rFont val="Tahoma"/>
            <family val="2"/>
          </rPr>
          <t>2BR</t>
        </r>
        <r>
          <rPr>
            <sz val="9"/>
            <color indexed="81"/>
            <rFont val="細明體"/>
            <family val="3"/>
            <charset val="136"/>
          </rPr>
          <t>引入段</t>
        </r>
        <r>
          <rPr>
            <sz val="9"/>
            <color indexed="81"/>
            <rFont val="Tahoma"/>
            <family val="2"/>
          </rPr>
          <t xml:space="preserve"> C/V Chain</t>
        </r>
        <r>
          <rPr>
            <sz val="9"/>
            <color indexed="81"/>
            <rFont val="細明體"/>
            <family val="3"/>
            <charset val="136"/>
          </rPr>
          <t>軌道確認完成</t>
        </r>
      </text>
    </comment>
    <comment ref="AB116" authorId="29" shapeId="0" xr:uid="{00000000-0006-0000-0000-0000D4000000}">
      <text>
        <r>
          <rPr>
            <b/>
            <sz val="9"/>
            <color indexed="81"/>
            <rFont val="細明體"/>
            <family val="3"/>
            <charset val="136"/>
          </rPr>
          <t>王</t>
        </r>
        <r>
          <rPr>
            <b/>
            <sz val="9"/>
            <color indexed="81"/>
            <rFont val="Tahoma"/>
            <family val="2"/>
          </rPr>
          <t xml:space="preserve"> </t>
        </r>
        <r>
          <rPr>
            <b/>
            <sz val="9"/>
            <color indexed="81"/>
            <rFont val="細明體"/>
            <family val="3"/>
            <charset val="136"/>
          </rPr>
          <t>文佑</t>
        </r>
        <r>
          <rPr>
            <b/>
            <sz val="9"/>
            <color indexed="81"/>
            <rFont val="Tahoma"/>
            <family val="2"/>
          </rPr>
          <t>(wang wenyu)/ADT/</t>
        </r>
        <r>
          <rPr>
            <b/>
            <sz val="9"/>
            <color indexed="81"/>
            <rFont val="細明體"/>
            <family val="3"/>
            <charset val="136"/>
          </rPr>
          <t>雲林</t>
        </r>
        <r>
          <rPr>
            <b/>
            <sz val="9"/>
            <color indexed="81"/>
            <rFont val="ＭＳ Ｐゴシック"/>
            <family val="3"/>
            <charset val="128"/>
          </rPr>
          <t>・</t>
        </r>
        <r>
          <rPr>
            <b/>
            <sz val="9"/>
            <color indexed="81"/>
            <rFont val="細明體"/>
            <family val="3"/>
            <charset val="136"/>
          </rPr>
          <t>製一</t>
        </r>
        <r>
          <rPr>
            <b/>
            <sz val="9"/>
            <color indexed="81"/>
            <rFont val="ＭＳ Ｐゴシック"/>
            <family val="3"/>
            <charset val="128"/>
          </rPr>
          <t>・</t>
        </r>
        <r>
          <rPr>
            <b/>
            <sz val="9"/>
            <color indexed="81"/>
            <rFont val="細明體"/>
            <family val="3"/>
            <charset val="136"/>
          </rPr>
          <t>素製二</t>
        </r>
        <r>
          <rPr>
            <b/>
            <sz val="9"/>
            <color indexed="81"/>
            <rFont val="Tahoma"/>
            <family val="2"/>
          </rPr>
          <t>:</t>
        </r>
        <r>
          <rPr>
            <sz val="9"/>
            <color indexed="81"/>
            <rFont val="Tahoma"/>
            <family val="2"/>
          </rPr>
          <t xml:space="preserve">
2015/11/05 </t>
        </r>
      </text>
    </comment>
    <comment ref="AC116" authorId="24" shapeId="0" xr:uid="{00000000-0006-0000-0000-0000D5000000}">
      <text>
        <r>
          <rPr>
            <b/>
            <sz val="9"/>
            <color indexed="81"/>
            <rFont val="細明體"/>
            <family val="3"/>
            <charset val="136"/>
          </rPr>
          <t>分次點檢完成</t>
        </r>
      </text>
    </comment>
    <comment ref="Z117" authorId="25" shapeId="0" xr:uid="{00000000-0006-0000-0000-0000D6000000}">
      <text>
        <r>
          <rPr>
            <sz val="11"/>
            <color indexed="81"/>
            <rFont val="Tahoma"/>
            <family val="2"/>
          </rPr>
          <t>1BR YF4</t>
        </r>
        <r>
          <rPr>
            <sz val="11"/>
            <color indexed="81"/>
            <rFont val="細明體"/>
            <family val="3"/>
            <charset val="136"/>
          </rPr>
          <t>冷修時，新品更換季</t>
        </r>
        <r>
          <rPr>
            <sz val="11"/>
            <color indexed="81"/>
            <rFont val="Tahoma"/>
            <family val="2"/>
          </rPr>
          <t xml:space="preserve">  2BR</t>
        </r>
        <r>
          <rPr>
            <sz val="11"/>
            <color indexed="81"/>
            <rFont val="細明體"/>
            <family val="3"/>
            <charset val="136"/>
          </rPr>
          <t>點檢無異常</t>
        </r>
        <r>
          <rPr>
            <sz val="9"/>
            <color indexed="81"/>
            <rFont val="Tahoma"/>
            <family val="2"/>
          </rPr>
          <t xml:space="preserve">
</t>
        </r>
      </text>
    </comment>
    <comment ref="AA117" authorId="27" shapeId="0" xr:uid="{00000000-0006-0000-0000-0000D7000000}">
      <text>
        <r>
          <rPr>
            <b/>
            <sz val="9"/>
            <color indexed="81"/>
            <rFont val="細明體"/>
            <family val="3"/>
            <charset val="136"/>
          </rPr>
          <t>吳</t>
        </r>
        <r>
          <rPr>
            <b/>
            <sz val="9"/>
            <color indexed="81"/>
            <rFont val="Tahoma"/>
            <family val="2"/>
          </rPr>
          <t xml:space="preserve"> </t>
        </r>
        <r>
          <rPr>
            <b/>
            <sz val="9"/>
            <color indexed="81"/>
            <rFont val="細明體"/>
            <family val="3"/>
            <charset val="136"/>
          </rPr>
          <t>學典</t>
        </r>
        <r>
          <rPr>
            <b/>
            <sz val="9"/>
            <color indexed="81"/>
            <rFont val="Tahoma"/>
            <family val="2"/>
          </rPr>
          <t>(wu hsuehtien)/ADT/</t>
        </r>
        <r>
          <rPr>
            <b/>
            <sz val="9"/>
            <color indexed="81"/>
            <rFont val="細明體"/>
            <family val="3"/>
            <charset val="136"/>
          </rPr>
          <t>雲林・製一・素製三</t>
        </r>
        <r>
          <rPr>
            <b/>
            <sz val="9"/>
            <color indexed="81"/>
            <rFont val="Tahoma"/>
            <family val="2"/>
          </rPr>
          <t>:</t>
        </r>
        <r>
          <rPr>
            <sz val="9"/>
            <color indexed="81"/>
            <rFont val="Tahoma"/>
            <family val="2"/>
          </rPr>
          <t xml:space="preserve">
</t>
        </r>
        <r>
          <rPr>
            <sz val="10"/>
            <color indexed="81"/>
            <rFont val="Tahoma"/>
            <family val="2"/>
          </rPr>
          <t xml:space="preserve">7/7 </t>
        </r>
        <r>
          <rPr>
            <sz val="10"/>
            <color indexed="81"/>
            <rFont val="細明體"/>
            <family val="3"/>
            <charset val="136"/>
          </rPr>
          <t>點檢完成</t>
        </r>
      </text>
    </comment>
    <comment ref="AB117" authorId="29" shapeId="0" xr:uid="{00000000-0006-0000-0000-0000D8000000}">
      <text>
        <r>
          <rPr>
            <sz val="9"/>
            <color indexed="81"/>
            <rFont val="Tahoma"/>
            <family val="2"/>
          </rPr>
          <t xml:space="preserve">8/8
</t>
        </r>
      </text>
    </comment>
    <comment ref="AC117" authorId="24" shapeId="0" xr:uid="{00000000-0006-0000-0000-0000D9000000}">
      <text>
        <r>
          <rPr>
            <b/>
            <sz val="9"/>
            <color indexed="81"/>
            <rFont val="細明體"/>
            <family val="3"/>
            <charset val="136"/>
          </rPr>
          <t>7/6檢檢完成</t>
        </r>
      </text>
    </comment>
    <comment ref="AD117" authorId="28" shapeId="0" xr:uid="{00000000-0006-0000-0000-0000DA000000}">
      <text>
        <r>
          <rPr>
            <b/>
            <sz val="9"/>
            <color indexed="81"/>
            <rFont val="Tahoma"/>
            <family val="2"/>
          </rPr>
          <t>7/6 2BR</t>
        </r>
        <r>
          <rPr>
            <b/>
            <sz val="9"/>
            <color indexed="81"/>
            <rFont val="細明體"/>
            <family val="3"/>
            <charset val="136"/>
          </rPr>
          <t>點撿完了</t>
        </r>
        <r>
          <rPr>
            <sz val="9"/>
            <color indexed="81"/>
            <rFont val="Tahoma"/>
            <family val="2"/>
          </rPr>
          <t xml:space="preserve">
</t>
        </r>
      </text>
    </comment>
    <comment ref="Z118" authorId="25" shapeId="0" xr:uid="{00000000-0006-0000-0000-0000DB000000}">
      <text>
        <r>
          <rPr>
            <sz val="11"/>
            <color indexed="81"/>
            <rFont val="Tahoma"/>
            <family val="2"/>
          </rPr>
          <t>YF4</t>
        </r>
        <r>
          <rPr>
            <sz val="11"/>
            <color indexed="81"/>
            <rFont val="細明體"/>
            <family val="3"/>
            <charset val="136"/>
          </rPr>
          <t>冷修時，全數點檢無異常</t>
        </r>
        <r>
          <rPr>
            <sz val="9"/>
            <color indexed="81"/>
            <rFont val="Tahoma"/>
            <family val="2"/>
          </rPr>
          <t xml:space="preserve">
</t>
        </r>
      </text>
    </comment>
    <comment ref="AA118" authorId="27" shapeId="0" xr:uid="{00000000-0006-0000-0000-0000DC000000}">
      <text>
        <r>
          <rPr>
            <b/>
            <sz val="9"/>
            <color indexed="81"/>
            <rFont val="細明體"/>
            <family val="3"/>
            <charset val="136"/>
          </rPr>
          <t>吳</t>
        </r>
        <r>
          <rPr>
            <b/>
            <sz val="9"/>
            <color indexed="81"/>
            <rFont val="Tahoma"/>
            <family val="2"/>
          </rPr>
          <t xml:space="preserve"> </t>
        </r>
        <r>
          <rPr>
            <b/>
            <sz val="9"/>
            <color indexed="81"/>
            <rFont val="細明體"/>
            <family val="3"/>
            <charset val="136"/>
          </rPr>
          <t>學典</t>
        </r>
        <r>
          <rPr>
            <b/>
            <sz val="9"/>
            <color indexed="81"/>
            <rFont val="Tahoma"/>
            <family val="2"/>
          </rPr>
          <t>(wu hsuehtien)/ADT/</t>
        </r>
        <r>
          <rPr>
            <b/>
            <sz val="9"/>
            <color indexed="81"/>
            <rFont val="細明體"/>
            <family val="3"/>
            <charset val="136"/>
          </rPr>
          <t>雲林・製一・素製三</t>
        </r>
        <r>
          <rPr>
            <b/>
            <sz val="9"/>
            <color indexed="81"/>
            <rFont val="Tahoma"/>
            <family val="2"/>
          </rPr>
          <t>:</t>
        </r>
        <r>
          <rPr>
            <sz val="9"/>
            <color indexed="81"/>
            <rFont val="Tahoma"/>
            <family val="2"/>
          </rPr>
          <t xml:space="preserve">
7/5 </t>
        </r>
        <r>
          <rPr>
            <sz val="9"/>
            <color indexed="81"/>
            <rFont val="細明體"/>
            <family val="3"/>
            <charset val="136"/>
          </rPr>
          <t>工事日點檢完成</t>
        </r>
      </text>
    </comment>
    <comment ref="AA119" authorId="23" shapeId="0" xr:uid="{00000000-0006-0000-0000-0000DD000000}">
      <text>
        <r>
          <rPr>
            <b/>
            <sz val="9"/>
            <color indexed="81"/>
            <rFont val="細明體"/>
            <family val="3"/>
            <charset val="136"/>
          </rPr>
          <t>邱</t>
        </r>
        <r>
          <rPr>
            <b/>
            <sz val="9"/>
            <color indexed="81"/>
            <rFont val="Tahoma"/>
            <family val="2"/>
          </rPr>
          <t xml:space="preserve"> </t>
        </r>
        <r>
          <rPr>
            <b/>
            <sz val="9"/>
            <color indexed="81"/>
            <rFont val="細明體"/>
            <family val="3"/>
            <charset val="136"/>
          </rPr>
          <t>世文</t>
        </r>
        <r>
          <rPr>
            <b/>
            <sz val="9"/>
            <color indexed="81"/>
            <rFont val="Tahoma"/>
            <family val="2"/>
          </rPr>
          <t>(chiu shihwen)/ADT/</t>
        </r>
        <r>
          <rPr>
            <b/>
            <sz val="9"/>
            <color indexed="81"/>
            <rFont val="細明體"/>
            <family val="3"/>
            <charset val="136"/>
          </rPr>
          <t>雲林・製一・素製二</t>
        </r>
        <r>
          <rPr>
            <b/>
            <sz val="9"/>
            <color indexed="81"/>
            <rFont val="Tahoma"/>
            <family val="2"/>
          </rPr>
          <t>:</t>
        </r>
        <r>
          <rPr>
            <sz val="9"/>
            <color indexed="81"/>
            <rFont val="Tahoma"/>
            <family val="2"/>
          </rPr>
          <t xml:space="preserve">
7/11 </t>
        </r>
        <r>
          <rPr>
            <sz val="9"/>
            <color indexed="81"/>
            <rFont val="細明體"/>
            <family val="3"/>
            <charset val="136"/>
          </rPr>
          <t>目視點檢完成</t>
        </r>
      </text>
    </comment>
    <comment ref="AB119" authorId="23" shapeId="0" xr:uid="{00000000-0006-0000-0000-0000DE000000}">
      <text>
        <r>
          <rPr>
            <b/>
            <sz val="9"/>
            <color indexed="81"/>
            <rFont val="細明體"/>
            <family val="3"/>
            <charset val="136"/>
          </rPr>
          <t>邱</t>
        </r>
        <r>
          <rPr>
            <b/>
            <sz val="9"/>
            <color indexed="81"/>
            <rFont val="Tahoma"/>
            <family val="2"/>
          </rPr>
          <t xml:space="preserve"> </t>
        </r>
        <r>
          <rPr>
            <b/>
            <sz val="9"/>
            <color indexed="81"/>
            <rFont val="細明體"/>
            <family val="3"/>
            <charset val="136"/>
          </rPr>
          <t>世文</t>
        </r>
        <r>
          <rPr>
            <b/>
            <sz val="9"/>
            <color indexed="81"/>
            <rFont val="Tahoma"/>
            <family val="2"/>
          </rPr>
          <t>(chiu shihwen)/ADT/</t>
        </r>
        <r>
          <rPr>
            <b/>
            <sz val="9"/>
            <color indexed="81"/>
            <rFont val="細明體"/>
            <family val="3"/>
            <charset val="136"/>
          </rPr>
          <t>雲林・製一・素製二</t>
        </r>
        <r>
          <rPr>
            <b/>
            <sz val="9"/>
            <color indexed="81"/>
            <rFont val="Tahoma"/>
            <family val="2"/>
          </rPr>
          <t>:</t>
        </r>
        <r>
          <rPr>
            <sz val="9"/>
            <color indexed="81"/>
            <rFont val="Tahoma"/>
            <family val="2"/>
          </rPr>
          <t xml:space="preserve">
1</t>
        </r>
        <r>
          <rPr>
            <sz val="9"/>
            <color indexed="81"/>
            <rFont val="細明體"/>
            <family val="3"/>
            <charset val="136"/>
          </rPr>
          <t>支ROLL拆除中
待冷修修復</t>
        </r>
      </text>
    </comment>
    <comment ref="AC119" authorId="24" shapeId="0" xr:uid="{00000000-0006-0000-0000-0000DF000000}">
      <text>
        <r>
          <rPr>
            <b/>
            <sz val="9"/>
            <color indexed="81"/>
            <rFont val="細明體"/>
            <family val="3"/>
            <charset val="136"/>
          </rPr>
          <t>7/11 HOT工事停機進行實物確認無異常。</t>
        </r>
      </text>
    </comment>
    <comment ref="AD119" authorId="28" shapeId="0" xr:uid="{00000000-0006-0000-0000-0000E0000000}">
      <text>
        <r>
          <rPr>
            <b/>
            <sz val="9"/>
            <color indexed="81"/>
            <rFont val="細明體"/>
            <family val="3"/>
            <charset val="136"/>
          </rPr>
          <t>7/12工事日確認</t>
        </r>
        <r>
          <rPr>
            <sz val="9"/>
            <color indexed="81"/>
            <rFont val="Tahoma"/>
            <family val="2"/>
          </rPr>
          <t xml:space="preserve">
</t>
        </r>
      </text>
    </comment>
    <comment ref="AA120" authorId="23" shapeId="0" xr:uid="{00000000-0006-0000-0000-0000E1000000}">
      <text>
        <r>
          <rPr>
            <b/>
            <sz val="9"/>
            <color indexed="81"/>
            <rFont val="細明體"/>
            <family val="3"/>
            <charset val="136"/>
          </rPr>
          <t>邱</t>
        </r>
        <r>
          <rPr>
            <b/>
            <sz val="9"/>
            <color indexed="81"/>
            <rFont val="Tahoma"/>
            <family val="2"/>
          </rPr>
          <t xml:space="preserve"> </t>
        </r>
        <r>
          <rPr>
            <b/>
            <sz val="9"/>
            <color indexed="81"/>
            <rFont val="細明體"/>
            <family val="3"/>
            <charset val="136"/>
          </rPr>
          <t>世文</t>
        </r>
        <r>
          <rPr>
            <b/>
            <sz val="9"/>
            <color indexed="81"/>
            <rFont val="Tahoma"/>
            <family val="2"/>
          </rPr>
          <t>(chiu shihwen)/ADT/</t>
        </r>
        <r>
          <rPr>
            <b/>
            <sz val="9"/>
            <color indexed="81"/>
            <rFont val="細明體"/>
            <family val="3"/>
            <charset val="136"/>
          </rPr>
          <t>雲林・製一・素製二</t>
        </r>
        <r>
          <rPr>
            <b/>
            <sz val="9"/>
            <color indexed="81"/>
            <rFont val="Tahoma"/>
            <family val="2"/>
          </rPr>
          <t>:</t>
        </r>
        <r>
          <rPr>
            <sz val="9"/>
            <color indexed="81"/>
            <rFont val="Tahoma"/>
            <family val="2"/>
          </rPr>
          <t xml:space="preserve">
7/5 </t>
        </r>
        <r>
          <rPr>
            <sz val="9"/>
            <color indexed="81"/>
            <rFont val="細明體"/>
            <family val="3"/>
            <charset val="136"/>
          </rPr>
          <t>工事日本線增速5、6號
    更換完成
8月工事日預定進行本線 H/O 部分的交換</t>
        </r>
      </text>
    </comment>
    <comment ref="AD120" authorId="28" shapeId="0" xr:uid="{00000000-0006-0000-0000-0000E2000000}">
      <text>
        <r>
          <rPr>
            <b/>
            <sz val="9"/>
            <color indexed="81"/>
            <rFont val="細明體"/>
            <family val="3"/>
            <charset val="136"/>
          </rPr>
          <t>7/12 工事日交換完了本線HO GATE/#5/#6</t>
        </r>
        <r>
          <rPr>
            <sz val="9"/>
            <color indexed="81"/>
            <rFont val="Tahoma"/>
            <family val="2"/>
          </rPr>
          <t xml:space="preserve">
</t>
        </r>
      </text>
    </comment>
    <comment ref="Z121" authorId="25" shapeId="0" xr:uid="{00000000-0006-0000-0000-0000E3000000}">
      <text>
        <r>
          <rPr>
            <b/>
            <sz val="11"/>
            <color indexed="81"/>
            <rFont val="細明體"/>
            <family val="3"/>
            <charset val="136"/>
          </rPr>
          <t>8/9確認完了，現物厚度:3.2mm</t>
        </r>
        <r>
          <rPr>
            <sz val="9"/>
            <color indexed="81"/>
            <rFont val="Tahoma"/>
            <family val="2"/>
          </rPr>
          <t xml:space="preserve">
</t>
        </r>
      </text>
    </comment>
    <comment ref="AA121" authorId="27" shapeId="0" xr:uid="{00000000-0006-0000-0000-0000E4000000}">
      <text>
        <r>
          <rPr>
            <b/>
            <sz val="9"/>
            <color indexed="81"/>
            <rFont val="細明體"/>
            <family val="3"/>
            <charset val="136"/>
          </rPr>
          <t>吳</t>
        </r>
        <r>
          <rPr>
            <b/>
            <sz val="9"/>
            <color indexed="81"/>
            <rFont val="Tahoma"/>
            <family val="2"/>
          </rPr>
          <t xml:space="preserve"> </t>
        </r>
        <r>
          <rPr>
            <b/>
            <sz val="9"/>
            <color indexed="81"/>
            <rFont val="細明體"/>
            <family val="3"/>
            <charset val="136"/>
          </rPr>
          <t>學典</t>
        </r>
        <r>
          <rPr>
            <b/>
            <sz val="9"/>
            <color indexed="81"/>
            <rFont val="Tahoma"/>
            <family val="2"/>
          </rPr>
          <t>(wu hsuehtien)/ADT/</t>
        </r>
        <r>
          <rPr>
            <b/>
            <sz val="9"/>
            <color indexed="81"/>
            <rFont val="細明體"/>
            <family val="3"/>
            <charset val="136"/>
          </rPr>
          <t>雲林・製一・素製三</t>
        </r>
        <r>
          <rPr>
            <b/>
            <sz val="9"/>
            <color indexed="81"/>
            <rFont val="Tahoma"/>
            <family val="2"/>
          </rPr>
          <t>:</t>
        </r>
        <r>
          <rPr>
            <sz val="9"/>
            <color indexed="81"/>
            <rFont val="Tahoma"/>
            <family val="2"/>
          </rPr>
          <t xml:space="preserve">
7/12</t>
        </r>
        <r>
          <rPr>
            <sz val="9"/>
            <color indexed="81"/>
            <rFont val="細明體"/>
            <family val="3"/>
            <charset val="136"/>
          </rPr>
          <t>確認完成厚度為</t>
        </r>
        <r>
          <rPr>
            <sz val="9"/>
            <color indexed="81"/>
            <rFont val="Tahoma"/>
            <family val="2"/>
          </rPr>
          <t>3.2mm</t>
        </r>
      </text>
    </comment>
    <comment ref="AD121" authorId="28" shapeId="0" xr:uid="{00000000-0006-0000-0000-0000E5000000}">
      <text>
        <r>
          <rPr>
            <b/>
            <sz val="9"/>
            <color indexed="81"/>
            <rFont val="Tahoma"/>
            <family val="2"/>
          </rPr>
          <t xml:space="preserve">7/29 </t>
        </r>
        <r>
          <rPr>
            <b/>
            <sz val="9"/>
            <color indexed="81"/>
            <rFont val="細明體"/>
            <family val="3"/>
            <charset val="136"/>
          </rPr>
          <t>確認完了</t>
        </r>
        <r>
          <rPr>
            <b/>
            <sz val="9"/>
            <color indexed="81"/>
            <rFont val="Tahoma"/>
            <family val="2"/>
          </rPr>
          <t xml:space="preserve"> 3.2MM</t>
        </r>
        <r>
          <rPr>
            <sz val="9"/>
            <color indexed="81"/>
            <rFont val="Tahoma"/>
            <family val="2"/>
          </rPr>
          <t xml:space="preserve">
</t>
        </r>
      </text>
    </comment>
    <comment ref="AA122" authorId="27" shapeId="0" xr:uid="{00000000-0006-0000-0000-0000E6000000}">
      <text>
        <r>
          <rPr>
            <b/>
            <sz val="9"/>
            <color indexed="81"/>
            <rFont val="細明體"/>
            <family val="3"/>
            <charset val="136"/>
          </rPr>
          <t>吳</t>
        </r>
        <r>
          <rPr>
            <b/>
            <sz val="9"/>
            <color indexed="81"/>
            <rFont val="Tahoma"/>
            <family val="2"/>
          </rPr>
          <t xml:space="preserve"> </t>
        </r>
        <r>
          <rPr>
            <b/>
            <sz val="9"/>
            <color indexed="81"/>
            <rFont val="細明體"/>
            <family val="3"/>
            <charset val="136"/>
          </rPr>
          <t>學典</t>
        </r>
        <r>
          <rPr>
            <b/>
            <sz val="9"/>
            <color indexed="81"/>
            <rFont val="Tahoma"/>
            <family val="2"/>
          </rPr>
          <t>(wu hsuehtien)/ADT/</t>
        </r>
        <r>
          <rPr>
            <b/>
            <sz val="9"/>
            <color indexed="81"/>
            <rFont val="細明體"/>
            <family val="3"/>
            <charset val="136"/>
          </rPr>
          <t>雲林・製一・素製三</t>
        </r>
        <r>
          <rPr>
            <b/>
            <sz val="9"/>
            <color indexed="81"/>
            <rFont val="Tahoma"/>
            <family val="2"/>
          </rPr>
          <t>:</t>
        </r>
        <r>
          <rPr>
            <sz val="9"/>
            <color indexed="81"/>
            <rFont val="Tahoma"/>
            <family val="2"/>
          </rPr>
          <t xml:space="preserve">
8/10 </t>
        </r>
        <r>
          <rPr>
            <sz val="9"/>
            <color indexed="81"/>
            <rFont val="細明體"/>
            <family val="3"/>
            <charset val="136"/>
          </rPr>
          <t>工事日進行</t>
        </r>
        <r>
          <rPr>
            <sz val="9"/>
            <color indexed="81"/>
            <rFont val="Tahoma"/>
            <family val="2"/>
          </rPr>
          <t xml:space="preserve">2BR 5P </t>
        </r>
        <r>
          <rPr>
            <sz val="9"/>
            <color indexed="81"/>
            <rFont val="細明體"/>
            <family val="3"/>
            <charset val="136"/>
          </rPr>
          <t>反轉及採板</t>
        </r>
        <r>
          <rPr>
            <sz val="9"/>
            <color indexed="81"/>
            <rFont val="Tahoma"/>
            <family val="2"/>
          </rPr>
          <t>ROBOT</t>
        </r>
        <r>
          <rPr>
            <sz val="9"/>
            <color indexed="81"/>
            <rFont val="細明體"/>
            <family val="3"/>
            <charset val="136"/>
          </rPr>
          <t>、</t>
        </r>
        <r>
          <rPr>
            <sz val="9"/>
            <color indexed="81"/>
            <rFont val="Tahoma"/>
            <family val="2"/>
          </rPr>
          <t xml:space="preserve">6P </t>
        </r>
        <r>
          <rPr>
            <sz val="9"/>
            <color indexed="81"/>
            <rFont val="細明體"/>
            <family val="3"/>
            <charset val="136"/>
          </rPr>
          <t>採板</t>
        </r>
        <r>
          <rPr>
            <sz val="9"/>
            <color indexed="81"/>
            <rFont val="Tahoma"/>
            <family val="2"/>
          </rPr>
          <t>ROBOT</t>
        </r>
        <r>
          <rPr>
            <sz val="9"/>
            <color indexed="81"/>
            <rFont val="細明體"/>
            <family val="3"/>
            <charset val="136"/>
          </rPr>
          <t xml:space="preserve">年度保養
</t>
        </r>
        <r>
          <rPr>
            <sz val="9"/>
            <color indexed="81"/>
            <rFont val="Tahoma"/>
            <family val="2"/>
          </rPr>
          <t xml:space="preserve">9/13 </t>
        </r>
        <r>
          <rPr>
            <sz val="9"/>
            <color indexed="81"/>
            <rFont val="細明體"/>
            <family val="3"/>
            <charset val="136"/>
          </rPr>
          <t>工事日進行</t>
        </r>
        <r>
          <rPr>
            <sz val="9"/>
            <color indexed="81"/>
            <rFont val="Tahoma"/>
            <family val="2"/>
          </rPr>
          <t>2BR 3P</t>
        </r>
        <r>
          <rPr>
            <sz val="9"/>
            <color indexed="81"/>
            <rFont val="細明體"/>
            <family val="3"/>
            <charset val="136"/>
          </rPr>
          <t>反轉及採板</t>
        </r>
        <r>
          <rPr>
            <sz val="9"/>
            <color indexed="81"/>
            <rFont val="Tahoma"/>
            <family val="2"/>
          </rPr>
          <t>ROBOT</t>
        </r>
        <r>
          <rPr>
            <sz val="9"/>
            <color indexed="81"/>
            <rFont val="細明體"/>
            <family val="3"/>
            <charset val="136"/>
          </rPr>
          <t xml:space="preserve">年度保養
</t>
        </r>
        <r>
          <rPr>
            <sz val="9"/>
            <color indexed="81"/>
            <rFont val="Tahoma"/>
            <family val="2"/>
          </rPr>
          <t xml:space="preserve">10/11 </t>
        </r>
        <r>
          <rPr>
            <sz val="9"/>
            <color indexed="81"/>
            <rFont val="細明體"/>
            <family val="3"/>
            <charset val="136"/>
          </rPr>
          <t>工事日進行</t>
        </r>
        <r>
          <rPr>
            <sz val="9"/>
            <color indexed="81"/>
            <rFont val="Tahoma"/>
            <family val="2"/>
          </rPr>
          <t>2BR 4P</t>
        </r>
        <r>
          <rPr>
            <sz val="9"/>
            <color indexed="81"/>
            <rFont val="細明體"/>
            <family val="3"/>
            <charset val="136"/>
          </rPr>
          <t>反轉及採板</t>
        </r>
        <r>
          <rPr>
            <sz val="9"/>
            <color indexed="81"/>
            <rFont val="Tahoma"/>
            <family val="2"/>
          </rPr>
          <t>ROBOT</t>
        </r>
        <r>
          <rPr>
            <sz val="9"/>
            <color indexed="81"/>
            <rFont val="細明體"/>
            <family val="3"/>
            <charset val="136"/>
          </rPr>
          <t>年度保養</t>
        </r>
      </text>
    </comment>
    <comment ref="AC122" authorId="24" shapeId="0" xr:uid="{00000000-0006-0000-0000-0000E7000000}">
      <text>
        <r>
          <rPr>
            <b/>
            <sz val="9"/>
            <color indexed="81"/>
            <rFont val="Tahoma"/>
            <family val="2"/>
          </rPr>
          <t>9/7</t>
        </r>
        <r>
          <rPr>
            <b/>
            <sz val="9"/>
            <color indexed="81"/>
            <rFont val="細明體"/>
            <family val="3"/>
            <charset val="136"/>
          </rPr>
          <t xml:space="preserve">完成
</t>
        </r>
      </text>
    </comment>
    <comment ref="AD122" authorId="28" shapeId="0" xr:uid="{00000000-0006-0000-0000-0000E8000000}">
      <text>
        <r>
          <rPr>
            <sz val="11"/>
            <color indexed="81"/>
            <rFont val="Tahoma"/>
            <family val="2"/>
          </rPr>
          <t>7/19 1BR</t>
        </r>
        <r>
          <rPr>
            <sz val="11"/>
            <color indexed="81"/>
            <rFont val="細明體"/>
            <family val="3"/>
            <charset val="136"/>
          </rPr>
          <t>各</t>
        </r>
        <r>
          <rPr>
            <sz val="11"/>
            <color indexed="81"/>
            <rFont val="Tahoma"/>
            <family val="2"/>
          </rPr>
          <t>POS</t>
        </r>
        <r>
          <rPr>
            <sz val="11"/>
            <color indexed="81"/>
            <rFont val="細明體"/>
            <family val="3"/>
            <charset val="136"/>
          </rPr>
          <t>點檢:點螺絲固定劑及增締完了</t>
        </r>
        <r>
          <rPr>
            <sz val="11"/>
            <color indexed="81"/>
            <rFont val="Tahoma"/>
            <family val="2"/>
          </rPr>
          <t>.</t>
        </r>
        <r>
          <rPr>
            <sz val="11"/>
            <color indexed="81"/>
            <rFont val="新細明體"/>
            <family val="1"/>
            <charset val="136"/>
          </rPr>
          <t xml:space="preserve">
</t>
        </r>
        <r>
          <rPr>
            <sz val="11"/>
            <color indexed="81"/>
            <rFont val="Tahoma"/>
            <family val="2"/>
          </rPr>
          <t xml:space="preserve">8/9   </t>
        </r>
        <r>
          <rPr>
            <sz val="11"/>
            <color indexed="81"/>
            <rFont val="新細明體"/>
            <family val="1"/>
            <charset val="136"/>
          </rPr>
          <t>工事日</t>
        </r>
        <r>
          <rPr>
            <sz val="11"/>
            <color indexed="81"/>
            <rFont val="Tahoma"/>
            <family val="2"/>
          </rPr>
          <t>2BR</t>
        </r>
        <r>
          <rPr>
            <sz val="11"/>
            <color indexed="81"/>
            <rFont val="新細明體"/>
            <family val="1"/>
            <charset val="136"/>
          </rPr>
          <t>各</t>
        </r>
        <r>
          <rPr>
            <sz val="11"/>
            <color indexed="81"/>
            <rFont val="Tahoma"/>
            <family val="2"/>
          </rPr>
          <t>POS</t>
        </r>
        <r>
          <rPr>
            <sz val="11"/>
            <color indexed="81"/>
            <rFont val="新細明體"/>
            <family val="1"/>
            <charset val="136"/>
          </rPr>
          <t>點螺絲固定劑及增締完了與1.2BR</t>
        </r>
        <r>
          <rPr>
            <sz val="11"/>
            <color indexed="81"/>
            <rFont val="細明體"/>
            <family val="3"/>
            <charset val="136"/>
          </rPr>
          <t>可視化改造</t>
        </r>
        <r>
          <rPr>
            <sz val="11"/>
            <color indexed="81"/>
            <rFont val="Tahoma"/>
            <family val="2"/>
          </rPr>
          <t>OK</t>
        </r>
        <r>
          <rPr>
            <sz val="11"/>
            <color indexed="81"/>
            <rFont val="新細明體"/>
            <family val="1"/>
            <charset val="136"/>
          </rPr>
          <t>。</t>
        </r>
        <r>
          <rPr>
            <sz val="12"/>
            <color indexed="81"/>
            <rFont val="Tahoma"/>
            <family val="2"/>
          </rPr>
          <t xml:space="preserve">
</t>
        </r>
      </text>
    </comment>
    <comment ref="AE122" authorId="31" shapeId="0" xr:uid="{00000000-0006-0000-0000-0000E9000000}">
      <text>
        <r>
          <rPr>
            <b/>
            <sz val="9"/>
            <color indexed="81"/>
            <rFont val="細明體"/>
            <family val="3"/>
            <charset val="136"/>
          </rPr>
          <t xml:space="preserve">10/4已經完成TAS#5號機 RB的點檢與加裝透明蓋。TAS#7號機則預定11月完成
</t>
        </r>
      </text>
    </comment>
    <comment ref="AD123" authorId="28" shapeId="0" xr:uid="{00000000-0006-0000-0000-0000EA000000}">
      <text>
        <r>
          <rPr>
            <b/>
            <sz val="12"/>
            <color indexed="81"/>
            <rFont val="Tahoma"/>
            <family val="2"/>
          </rPr>
          <t>2016.7.4 JF</t>
        </r>
        <r>
          <rPr>
            <b/>
            <sz val="12"/>
            <color indexed="81"/>
            <rFont val="細明體"/>
            <family val="3"/>
            <charset val="136"/>
          </rPr>
          <t>異常後機械橫展開確認濟</t>
        </r>
      </text>
    </comment>
    <comment ref="Z125" authorId="25" shapeId="0" xr:uid="{00000000-0006-0000-0000-0000EB000000}">
      <text>
        <r>
          <rPr>
            <b/>
            <sz val="9"/>
            <color indexed="81"/>
            <rFont val="細明體"/>
            <family val="3"/>
            <charset val="136"/>
          </rPr>
          <t>9/11 工事日進行回生抵抗位置移設</t>
        </r>
        <r>
          <rPr>
            <sz val="9"/>
            <color indexed="81"/>
            <rFont val="Tahoma"/>
            <family val="2"/>
          </rPr>
          <t xml:space="preserve">
</t>
        </r>
      </text>
    </comment>
    <comment ref="AA125" authorId="27" shapeId="0" xr:uid="{00000000-0006-0000-0000-0000EC000000}">
      <text>
        <r>
          <rPr>
            <b/>
            <sz val="9"/>
            <color indexed="81"/>
            <rFont val="細明體"/>
            <family val="3"/>
            <charset val="136"/>
          </rPr>
          <t>吳</t>
        </r>
        <r>
          <rPr>
            <b/>
            <sz val="9"/>
            <color indexed="81"/>
            <rFont val="Tahoma"/>
            <family val="2"/>
          </rPr>
          <t xml:space="preserve"> </t>
        </r>
        <r>
          <rPr>
            <b/>
            <sz val="9"/>
            <color indexed="81"/>
            <rFont val="細明體"/>
            <family val="3"/>
            <charset val="136"/>
          </rPr>
          <t>學典</t>
        </r>
        <r>
          <rPr>
            <b/>
            <sz val="9"/>
            <color indexed="81"/>
            <rFont val="Tahoma"/>
            <family val="2"/>
          </rPr>
          <t>(wu hsuehtien)/ADT/</t>
        </r>
        <r>
          <rPr>
            <b/>
            <sz val="9"/>
            <color indexed="81"/>
            <rFont val="細明體"/>
            <family val="3"/>
            <charset val="136"/>
          </rPr>
          <t>雲林・製一・素製三</t>
        </r>
        <r>
          <rPr>
            <b/>
            <sz val="9"/>
            <color indexed="81"/>
            <rFont val="Tahoma"/>
            <family val="2"/>
          </rPr>
          <t>:</t>
        </r>
        <r>
          <rPr>
            <sz val="9"/>
            <color indexed="81"/>
            <rFont val="Tahoma"/>
            <family val="2"/>
          </rPr>
          <t xml:space="preserve">
9/13 </t>
        </r>
        <r>
          <rPr>
            <sz val="9"/>
            <color indexed="81"/>
            <rFont val="細明體"/>
            <family val="3"/>
            <charset val="136"/>
          </rPr>
          <t>工事日進行確認有回生抵抗盤，並清潔完成</t>
        </r>
      </text>
    </comment>
    <comment ref="AB125" authorId="29" shapeId="0" xr:uid="{00000000-0006-0000-0000-0000ED000000}">
      <text>
        <r>
          <rPr>
            <sz val="9"/>
            <color indexed="81"/>
            <rFont val="Tahoma"/>
            <family val="2"/>
          </rPr>
          <t>8/9</t>
        </r>
        <r>
          <rPr>
            <sz val="9"/>
            <color indexed="81"/>
            <rFont val="細明體"/>
            <family val="3"/>
            <charset val="136"/>
          </rPr>
          <t>電氣確認</t>
        </r>
        <r>
          <rPr>
            <sz val="9"/>
            <color indexed="81"/>
            <rFont val="Tahoma"/>
            <family val="2"/>
          </rPr>
          <t>,</t>
        </r>
        <r>
          <rPr>
            <sz val="9"/>
            <color indexed="81"/>
            <rFont val="細明體"/>
            <family val="3"/>
            <charset val="136"/>
          </rPr>
          <t>無回生抵抗盤
至御盤內清潔完成</t>
        </r>
        <r>
          <rPr>
            <sz val="9"/>
            <color indexed="81"/>
            <rFont val="Tahoma"/>
            <family val="2"/>
          </rPr>
          <t xml:space="preserve">
</t>
        </r>
      </text>
    </comment>
    <comment ref="AD125" authorId="28" shapeId="0" xr:uid="{00000000-0006-0000-0000-0000EE000000}">
      <text>
        <r>
          <rPr>
            <b/>
            <sz val="9"/>
            <color indexed="81"/>
            <rFont val="細明體"/>
            <family val="3"/>
            <charset val="136"/>
          </rPr>
          <t xml:space="preserve">8/9 電氣確認設備溫度約35度左右及確認清潔OK
</t>
        </r>
        <r>
          <rPr>
            <sz val="9"/>
            <color indexed="81"/>
            <rFont val="Tahoma"/>
            <family val="2"/>
          </rPr>
          <t xml:space="preserve">
</t>
        </r>
      </text>
    </comment>
    <comment ref="Z126" authorId="25" shapeId="0" xr:uid="{00000000-0006-0000-0000-0000EF000000}">
      <text>
        <r>
          <rPr>
            <sz val="11"/>
            <color indexed="81"/>
            <rFont val="Tahoma"/>
            <family val="2"/>
          </rPr>
          <t>7/22 2p</t>
        </r>
        <r>
          <rPr>
            <sz val="11"/>
            <color indexed="81"/>
            <rFont val="細明體"/>
            <family val="3"/>
            <charset val="136"/>
          </rPr>
          <t>更換濟
8/11其餘</t>
        </r>
        <r>
          <rPr>
            <sz val="11"/>
            <color indexed="81"/>
            <rFont val="Tahoma"/>
            <family val="2"/>
          </rPr>
          <t>pos</t>
        </r>
        <r>
          <rPr>
            <sz val="11"/>
            <color indexed="81"/>
            <rFont val="細明體"/>
            <family val="3"/>
            <charset val="136"/>
          </rPr>
          <t>點檢無異常</t>
        </r>
        <r>
          <rPr>
            <sz val="9"/>
            <color indexed="81"/>
            <rFont val="Tahoma"/>
            <family val="2"/>
          </rPr>
          <t xml:space="preserve">
</t>
        </r>
      </text>
    </comment>
    <comment ref="AA126" authorId="27" shapeId="0" xr:uid="{00000000-0006-0000-0000-0000F0000000}">
      <text>
        <r>
          <rPr>
            <b/>
            <sz val="9"/>
            <color indexed="81"/>
            <rFont val="細明體"/>
            <family val="3"/>
            <charset val="136"/>
          </rPr>
          <t>吳</t>
        </r>
        <r>
          <rPr>
            <b/>
            <sz val="9"/>
            <color indexed="81"/>
            <rFont val="Tahoma"/>
            <family val="2"/>
          </rPr>
          <t xml:space="preserve"> </t>
        </r>
        <r>
          <rPr>
            <b/>
            <sz val="9"/>
            <color indexed="81"/>
            <rFont val="細明體"/>
            <family val="3"/>
            <charset val="136"/>
          </rPr>
          <t>學典</t>
        </r>
        <r>
          <rPr>
            <b/>
            <sz val="9"/>
            <color indexed="81"/>
            <rFont val="Tahoma"/>
            <family val="2"/>
          </rPr>
          <t>(wu hsuehtien)/ADT/</t>
        </r>
        <r>
          <rPr>
            <b/>
            <sz val="9"/>
            <color indexed="81"/>
            <rFont val="細明體"/>
            <family val="3"/>
            <charset val="136"/>
          </rPr>
          <t>雲林・製一・素製三</t>
        </r>
        <r>
          <rPr>
            <b/>
            <sz val="9"/>
            <color indexed="81"/>
            <rFont val="Tahoma"/>
            <family val="2"/>
          </rPr>
          <t>:</t>
        </r>
        <r>
          <rPr>
            <sz val="9"/>
            <color indexed="81"/>
            <rFont val="Tahoma"/>
            <family val="2"/>
          </rPr>
          <t xml:space="preserve">
9/13 </t>
        </r>
        <r>
          <rPr>
            <sz val="9"/>
            <color indexed="81"/>
            <rFont val="細明體"/>
            <family val="3"/>
            <charset val="136"/>
          </rPr>
          <t>工事日進行</t>
        </r>
        <r>
          <rPr>
            <sz val="9"/>
            <color indexed="81"/>
            <rFont val="Tahoma"/>
            <family val="2"/>
          </rPr>
          <t>1BR</t>
        </r>
        <r>
          <rPr>
            <sz val="9"/>
            <color indexed="81"/>
            <rFont val="細明體"/>
            <family val="3"/>
            <charset val="136"/>
          </rPr>
          <t>移載機及</t>
        </r>
        <r>
          <rPr>
            <sz val="9"/>
            <color indexed="81"/>
            <rFont val="Tahoma"/>
            <family val="2"/>
          </rPr>
          <t>1P</t>
        </r>
        <r>
          <rPr>
            <sz val="9"/>
            <color indexed="81"/>
            <rFont val="細明體"/>
            <family val="3"/>
            <charset val="136"/>
          </rPr>
          <t>、</t>
        </r>
        <r>
          <rPr>
            <sz val="9"/>
            <color indexed="81"/>
            <rFont val="Tahoma"/>
            <family val="2"/>
          </rPr>
          <t>2P BDS</t>
        </r>
        <r>
          <rPr>
            <sz val="9"/>
            <color indexed="81"/>
            <rFont val="細明體"/>
            <family val="3"/>
            <charset val="136"/>
          </rPr>
          <t>確認無異常</t>
        </r>
      </text>
    </comment>
    <comment ref="AB126" authorId="29" shapeId="0" xr:uid="{00000000-0006-0000-0000-0000F1000000}">
      <text>
        <r>
          <rPr>
            <sz val="9"/>
            <color indexed="81"/>
            <rFont val="Tahoma"/>
            <family val="2"/>
          </rPr>
          <t>EF3</t>
        </r>
        <r>
          <rPr>
            <sz val="9"/>
            <color indexed="81"/>
            <rFont val="細明體"/>
            <family val="3"/>
            <charset val="136"/>
          </rPr>
          <t>冷修</t>
        </r>
        <r>
          <rPr>
            <sz val="9"/>
            <color indexed="81"/>
            <rFont val="Tahoma"/>
            <family val="2"/>
          </rPr>
          <t>1~4P</t>
        </r>
        <r>
          <rPr>
            <sz val="9"/>
            <color indexed="81"/>
            <rFont val="細明體"/>
            <family val="3"/>
            <charset val="136"/>
          </rPr>
          <t>已更換</t>
        </r>
      </text>
    </comment>
    <comment ref="AC126" authorId="31" shapeId="0" xr:uid="{00000000-0006-0000-0000-0000F2000000}">
      <text>
        <r>
          <rPr>
            <b/>
            <sz val="9"/>
            <color indexed="81"/>
            <rFont val="細明體"/>
            <family val="3"/>
            <charset val="136"/>
          </rPr>
          <t>9月份工事日點檢確認</t>
        </r>
      </text>
    </comment>
    <comment ref="AD126" authorId="28" shapeId="0" xr:uid="{00000000-0006-0000-0000-0000F3000000}">
      <text>
        <r>
          <rPr>
            <sz val="9"/>
            <color indexed="81"/>
            <rFont val="Tahoma"/>
            <family val="2"/>
          </rPr>
          <t>KF9/6</t>
        </r>
        <r>
          <rPr>
            <sz val="9"/>
            <color indexed="81"/>
            <rFont val="細明體"/>
            <family val="3"/>
            <charset val="136"/>
          </rPr>
          <t>工事日1.2br點檢無發現問題</t>
        </r>
        <r>
          <rPr>
            <sz val="9"/>
            <color indexed="81"/>
            <rFont val="Tahoma"/>
            <family val="2"/>
          </rPr>
          <t xml:space="preserve">
</t>
        </r>
      </text>
    </comment>
    <comment ref="Z127" authorId="25" shapeId="0" xr:uid="{00000000-0006-0000-0000-0000F4000000}">
      <text>
        <r>
          <rPr>
            <b/>
            <sz val="9"/>
            <color indexed="81"/>
            <rFont val="Tahoma"/>
            <family val="2"/>
          </rPr>
          <t xml:space="preserve">9/11 </t>
        </r>
        <r>
          <rPr>
            <b/>
            <sz val="9"/>
            <color indexed="81"/>
            <rFont val="細明體"/>
            <family val="3"/>
            <charset val="136"/>
          </rPr>
          <t>工事日點檢濟</t>
        </r>
        <r>
          <rPr>
            <sz val="9"/>
            <color indexed="81"/>
            <rFont val="Tahoma"/>
            <family val="2"/>
          </rPr>
          <t xml:space="preserve">
</t>
        </r>
      </text>
    </comment>
    <comment ref="AA127" authorId="27" shapeId="0" xr:uid="{00000000-0006-0000-0000-0000F5000000}">
      <text>
        <r>
          <rPr>
            <b/>
            <sz val="9"/>
            <color indexed="81"/>
            <rFont val="細明體"/>
            <family val="3"/>
            <charset val="136"/>
          </rPr>
          <t>吳</t>
        </r>
        <r>
          <rPr>
            <b/>
            <sz val="9"/>
            <color indexed="81"/>
            <rFont val="Tahoma"/>
            <family val="2"/>
          </rPr>
          <t xml:space="preserve"> </t>
        </r>
        <r>
          <rPr>
            <b/>
            <sz val="9"/>
            <color indexed="81"/>
            <rFont val="細明體"/>
            <family val="3"/>
            <charset val="136"/>
          </rPr>
          <t>學典</t>
        </r>
        <r>
          <rPr>
            <b/>
            <sz val="9"/>
            <color indexed="81"/>
            <rFont val="Tahoma"/>
            <family val="2"/>
          </rPr>
          <t>(wu hsuehtien)/ADT/</t>
        </r>
        <r>
          <rPr>
            <b/>
            <sz val="9"/>
            <color indexed="81"/>
            <rFont val="細明體"/>
            <family val="3"/>
            <charset val="136"/>
          </rPr>
          <t>雲林・製一・素製三</t>
        </r>
        <r>
          <rPr>
            <b/>
            <sz val="9"/>
            <color indexed="81"/>
            <rFont val="Tahoma"/>
            <family val="2"/>
          </rPr>
          <t>:</t>
        </r>
        <r>
          <rPr>
            <sz val="9"/>
            <color indexed="81"/>
            <rFont val="Tahoma"/>
            <family val="2"/>
          </rPr>
          <t xml:space="preserve">
10/11 </t>
        </r>
        <r>
          <rPr>
            <sz val="9"/>
            <color indexed="81"/>
            <rFont val="細明體"/>
            <family val="3"/>
            <charset val="136"/>
          </rPr>
          <t>工事日時推進課已確認完成</t>
        </r>
      </text>
    </comment>
    <comment ref="AC127" authorId="24" shapeId="0" xr:uid="{00000000-0006-0000-0000-0000F6000000}">
      <text>
        <r>
          <rPr>
            <b/>
            <sz val="9"/>
            <color indexed="81"/>
            <rFont val="Tahoma"/>
            <family val="2"/>
          </rPr>
          <t xml:space="preserve">9/7 </t>
        </r>
        <r>
          <rPr>
            <b/>
            <sz val="9"/>
            <color indexed="81"/>
            <rFont val="細明體"/>
            <family val="3"/>
            <charset val="136"/>
          </rPr>
          <t>推進</t>
        </r>
        <r>
          <rPr>
            <b/>
            <sz val="9"/>
            <color indexed="81"/>
            <rFont val="Tahoma"/>
            <family val="2"/>
          </rPr>
          <t>g</t>
        </r>
        <r>
          <rPr>
            <b/>
            <sz val="9"/>
            <color indexed="81"/>
            <rFont val="細明體"/>
            <family val="3"/>
            <charset val="136"/>
          </rPr>
          <t>整理確認</t>
        </r>
        <r>
          <rPr>
            <b/>
            <sz val="9"/>
            <color indexed="81"/>
            <rFont val="Tahoma"/>
            <family val="2"/>
          </rPr>
          <t>ok</t>
        </r>
      </text>
    </comment>
    <comment ref="AD127" authorId="28" shapeId="0" xr:uid="{00000000-0006-0000-0000-0000F7000000}">
      <text>
        <r>
          <rPr>
            <b/>
            <sz val="9"/>
            <color indexed="81"/>
            <rFont val="Tahoma"/>
            <family val="2"/>
          </rPr>
          <t xml:space="preserve">9/6 </t>
        </r>
        <r>
          <rPr>
            <b/>
            <sz val="9"/>
            <color indexed="81"/>
            <rFont val="細明體"/>
            <family val="3"/>
            <charset val="136"/>
          </rPr>
          <t>推進</t>
        </r>
        <r>
          <rPr>
            <b/>
            <sz val="9"/>
            <color indexed="81"/>
            <rFont val="Tahoma"/>
            <family val="2"/>
          </rPr>
          <t>g</t>
        </r>
        <r>
          <rPr>
            <b/>
            <sz val="9"/>
            <color indexed="81"/>
            <rFont val="細明體"/>
            <family val="3"/>
            <charset val="136"/>
          </rPr>
          <t>整理確認</t>
        </r>
        <r>
          <rPr>
            <b/>
            <sz val="9"/>
            <color indexed="81"/>
            <rFont val="Tahoma"/>
            <family val="2"/>
          </rPr>
          <t xml:space="preserve">ok
</t>
        </r>
        <r>
          <rPr>
            <sz val="9"/>
            <color indexed="81"/>
            <rFont val="Tahoma"/>
            <family val="2"/>
          </rPr>
          <t xml:space="preserve">
</t>
        </r>
      </text>
    </comment>
    <comment ref="AE127" authorId="26" shapeId="0" xr:uid="{00000000-0006-0000-0000-0000F8000000}">
      <text>
        <r>
          <rPr>
            <b/>
            <sz val="9"/>
            <color indexed="81"/>
            <rFont val="細明體"/>
            <family val="3"/>
            <charset val="136"/>
          </rPr>
          <t>9/6 與推進課確認OK，無脫落疑慮。</t>
        </r>
        <r>
          <rPr>
            <sz val="9"/>
            <color indexed="81"/>
            <rFont val="Tahoma"/>
            <family val="2"/>
          </rPr>
          <t xml:space="preserve">
</t>
        </r>
      </text>
    </comment>
    <comment ref="Z128" authorId="25" shapeId="0" xr:uid="{00000000-0006-0000-0000-0000F9000000}">
      <text>
        <r>
          <rPr>
            <b/>
            <sz val="9"/>
            <color indexed="81"/>
            <rFont val="細明體"/>
            <family val="3"/>
            <charset val="136"/>
          </rPr>
          <t>8/11 工事日針對全POS點檢更換濟</t>
        </r>
        <r>
          <rPr>
            <sz val="9"/>
            <color indexed="81"/>
            <rFont val="Tahoma"/>
            <family val="2"/>
          </rPr>
          <t xml:space="preserve">
</t>
        </r>
      </text>
    </comment>
    <comment ref="AA128" authorId="31" shapeId="0" xr:uid="{00000000-0006-0000-0000-0000FA000000}">
      <text>
        <r>
          <rPr>
            <b/>
            <sz val="9"/>
            <color indexed="81"/>
            <rFont val="細明體"/>
            <family val="3"/>
            <charset val="136"/>
          </rPr>
          <t>2016/9月工事日安排點檢
9/13工事日已確認完成</t>
        </r>
      </text>
    </comment>
    <comment ref="AB128" authorId="29" shapeId="0" xr:uid="{00000000-0006-0000-0000-0000FB000000}">
      <text>
        <r>
          <rPr>
            <b/>
            <sz val="9"/>
            <color indexed="81"/>
            <rFont val="Tahoma"/>
            <family val="2"/>
          </rPr>
          <t xml:space="preserve">8/12 
1/2br </t>
        </r>
        <r>
          <rPr>
            <b/>
            <sz val="9"/>
            <color indexed="81"/>
            <rFont val="細明體"/>
            <family val="3"/>
            <charset val="136"/>
          </rPr>
          <t>全更換新品(設技羅)</t>
        </r>
      </text>
    </comment>
    <comment ref="Z129" authorId="25" shapeId="0" xr:uid="{00000000-0006-0000-0000-0000FC000000}">
      <text>
        <r>
          <rPr>
            <b/>
            <sz val="9"/>
            <color indexed="81"/>
            <rFont val="Tahoma"/>
            <family val="2"/>
          </rPr>
          <t>9/22</t>
        </r>
        <r>
          <rPr>
            <b/>
            <sz val="9"/>
            <color indexed="81"/>
            <rFont val="細明體"/>
            <family val="3"/>
            <charset val="136"/>
          </rPr>
          <t>確認</t>
        </r>
        <r>
          <rPr>
            <b/>
            <sz val="9"/>
            <color indexed="81"/>
            <rFont val="Tahoma"/>
            <family val="2"/>
          </rPr>
          <t>:OK</t>
        </r>
        <r>
          <rPr>
            <sz val="9"/>
            <color indexed="81"/>
            <rFont val="Tahoma"/>
            <family val="2"/>
          </rPr>
          <t xml:space="preserve">
</t>
        </r>
      </text>
    </comment>
    <comment ref="AA129" authorId="27" shapeId="0" xr:uid="{00000000-0006-0000-0000-0000FD000000}">
      <text>
        <r>
          <rPr>
            <b/>
            <sz val="9"/>
            <color indexed="81"/>
            <rFont val="細明體"/>
            <family val="3"/>
            <charset val="136"/>
          </rPr>
          <t>吳</t>
        </r>
        <r>
          <rPr>
            <b/>
            <sz val="9"/>
            <color indexed="81"/>
            <rFont val="Tahoma"/>
            <family val="2"/>
          </rPr>
          <t xml:space="preserve"> </t>
        </r>
        <r>
          <rPr>
            <b/>
            <sz val="9"/>
            <color indexed="81"/>
            <rFont val="細明體"/>
            <family val="3"/>
            <charset val="136"/>
          </rPr>
          <t>學典</t>
        </r>
        <r>
          <rPr>
            <b/>
            <sz val="9"/>
            <color indexed="81"/>
            <rFont val="Tahoma"/>
            <family val="2"/>
          </rPr>
          <t>(wu hsuehtien)/ADT/</t>
        </r>
        <r>
          <rPr>
            <b/>
            <sz val="9"/>
            <color indexed="81"/>
            <rFont val="細明體"/>
            <family val="3"/>
            <charset val="136"/>
          </rPr>
          <t>雲林・製一・素製三</t>
        </r>
        <r>
          <rPr>
            <b/>
            <sz val="9"/>
            <color indexed="81"/>
            <rFont val="Tahoma"/>
            <family val="2"/>
          </rPr>
          <t>:</t>
        </r>
        <r>
          <rPr>
            <sz val="9"/>
            <color indexed="81"/>
            <rFont val="Tahoma"/>
            <family val="2"/>
          </rPr>
          <t xml:space="preserve">
8/15 </t>
        </r>
        <r>
          <rPr>
            <sz val="9"/>
            <color indexed="81"/>
            <rFont val="細明體"/>
            <family val="3"/>
            <charset val="136"/>
          </rPr>
          <t>確認完成</t>
        </r>
      </text>
    </comment>
    <comment ref="AB129" authorId="27" shapeId="0" xr:uid="{00000000-0006-0000-0000-0000FE000000}">
      <text>
        <r>
          <rPr>
            <b/>
            <sz val="9"/>
            <color indexed="81"/>
            <rFont val="Tahoma"/>
            <family val="2"/>
          </rPr>
          <t>8/15</t>
        </r>
        <r>
          <rPr>
            <b/>
            <sz val="9"/>
            <color indexed="81"/>
            <rFont val="細明體"/>
            <family val="3"/>
            <charset val="136"/>
          </rPr>
          <t>確認完成</t>
        </r>
      </text>
    </comment>
    <comment ref="AD129" authorId="28" shapeId="0" xr:uid="{00000000-0006-0000-0000-0000FF000000}">
      <text>
        <r>
          <rPr>
            <b/>
            <sz val="9"/>
            <color indexed="81"/>
            <rFont val="細明體"/>
            <family val="3"/>
            <charset val="136"/>
          </rPr>
          <t>8/5確認OK</t>
        </r>
        <r>
          <rPr>
            <sz val="9"/>
            <color indexed="81"/>
            <rFont val="Tahoma"/>
            <family val="2"/>
          </rPr>
          <t xml:space="preserve">
</t>
        </r>
      </text>
    </comment>
    <comment ref="Z130" authorId="25" shapeId="0" xr:uid="{00000000-0006-0000-0000-000000010000}">
      <text>
        <r>
          <rPr>
            <sz val="11"/>
            <color indexed="81"/>
            <rFont val="細明體"/>
            <family val="3"/>
            <charset val="136"/>
          </rPr>
          <t>8/5 機械進行固定螺絲改造M5</t>
        </r>
        <r>
          <rPr>
            <sz val="11"/>
            <color indexed="81"/>
            <rFont val="新細明體"/>
            <family val="1"/>
            <charset val="136"/>
          </rPr>
          <t>→</t>
        </r>
        <r>
          <rPr>
            <sz val="11"/>
            <color indexed="81"/>
            <rFont val="細明體"/>
            <family val="3"/>
            <charset val="136"/>
          </rPr>
          <t>M6</t>
        </r>
        <r>
          <rPr>
            <sz val="9"/>
            <color indexed="81"/>
            <rFont val="Tahoma"/>
            <family val="2"/>
          </rPr>
          <t xml:space="preserve">
8/11 </t>
        </r>
        <r>
          <rPr>
            <sz val="9"/>
            <color indexed="81"/>
            <rFont val="新細明體"/>
            <family val="1"/>
            <charset val="136"/>
          </rPr>
          <t>工事日進行新規</t>
        </r>
        <r>
          <rPr>
            <sz val="9"/>
            <color indexed="81"/>
            <rFont val="Tahoma"/>
            <family val="2"/>
          </rPr>
          <t>ROLL</t>
        </r>
        <r>
          <rPr>
            <sz val="9"/>
            <color indexed="81"/>
            <rFont val="新細明體"/>
            <family val="1"/>
            <charset val="136"/>
          </rPr>
          <t xml:space="preserve">更換完畢
</t>
        </r>
      </text>
    </comment>
    <comment ref="Z133" authorId="31" shapeId="0" xr:uid="{00000000-0006-0000-0000-000001010000}">
      <text>
        <r>
          <rPr>
            <b/>
            <sz val="9"/>
            <color indexed="81"/>
            <rFont val="細明體"/>
            <family val="3"/>
            <charset val="136"/>
          </rPr>
          <t>預定10/18完成教育</t>
        </r>
      </text>
    </comment>
    <comment ref="AA133" authorId="27" shapeId="0" xr:uid="{00000000-0006-0000-0000-000002010000}">
      <text>
        <r>
          <rPr>
            <b/>
            <sz val="9"/>
            <color indexed="81"/>
            <rFont val="細明體"/>
            <family val="3"/>
            <charset val="136"/>
          </rPr>
          <t>吳</t>
        </r>
        <r>
          <rPr>
            <b/>
            <sz val="9"/>
            <color indexed="81"/>
            <rFont val="Tahoma"/>
            <family val="2"/>
          </rPr>
          <t xml:space="preserve"> </t>
        </r>
        <r>
          <rPr>
            <b/>
            <sz val="9"/>
            <color indexed="81"/>
            <rFont val="細明體"/>
            <family val="3"/>
            <charset val="136"/>
          </rPr>
          <t>學典</t>
        </r>
        <r>
          <rPr>
            <b/>
            <sz val="9"/>
            <color indexed="81"/>
            <rFont val="Tahoma"/>
            <family val="2"/>
          </rPr>
          <t>(wu hsuehtien)/ADT/</t>
        </r>
        <r>
          <rPr>
            <b/>
            <sz val="9"/>
            <color indexed="81"/>
            <rFont val="細明體"/>
            <family val="3"/>
            <charset val="136"/>
          </rPr>
          <t>雲林・製一・素製三</t>
        </r>
        <r>
          <rPr>
            <b/>
            <sz val="9"/>
            <color indexed="81"/>
            <rFont val="Tahoma"/>
            <family val="2"/>
          </rPr>
          <t>:</t>
        </r>
        <r>
          <rPr>
            <sz val="9"/>
            <color indexed="81"/>
            <rFont val="Tahoma"/>
            <family val="2"/>
          </rPr>
          <t xml:space="preserve">
9/5</t>
        </r>
        <r>
          <rPr>
            <sz val="9"/>
            <color indexed="81"/>
            <rFont val="細明體"/>
            <family val="3"/>
            <charset val="136"/>
          </rPr>
          <t>由電氣</t>
        </r>
        <r>
          <rPr>
            <sz val="9"/>
            <color indexed="81"/>
            <rFont val="Tahoma"/>
            <family val="2"/>
          </rPr>
          <t>G</t>
        </r>
        <r>
          <rPr>
            <sz val="9"/>
            <color indexed="81"/>
            <rFont val="細明體"/>
            <family val="3"/>
            <charset val="136"/>
          </rPr>
          <t>教育完成</t>
        </r>
      </text>
    </comment>
    <comment ref="AC133" authorId="24" shapeId="0" xr:uid="{00000000-0006-0000-0000-000003010000}">
      <text>
        <r>
          <rPr>
            <b/>
            <sz val="9"/>
            <color indexed="81"/>
            <rFont val="細明體"/>
            <family val="3"/>
            <charset val="136"/>
          </rPr>
          <t>9/7 已由電氣G教育完成</t>
        </r>
      </text>
    </comment>
    <comment ref="AD133" authorId="28" shapeId="0" xr:uid="{00000000-0006-0000-0000-000004010000}">
      <text>
        <r>
          <rPr>
            <b/>
            <sz val="9"/>
            <color indexed="81"/>
            <rFont val="Tahoma"/>
            <family val="2"/>
          </rPr>
          <t>9/6</t>
        </r>
        <r>
          <rPr>
            <b/>
            <sz val="9"/>
            <color indexed="81"/>
            <rFont val="細明體"/>
            <family val="3"/>
            <charset val="136"/>
          </rPr>
          <t>已由電氣</t>
        </r>
        <r>
          <rPr>
            <b/>
            <sz val="9"/>
            <color indexed="81"/>
            <rFont val="Tahoma"/>
            <family val="2"/>
          </rPr>
          <t>G</t>
        </r>
        <r>
          <rPr>
            <b/>
            <sz val="9"/>
            <color indexed="81"/>
            <rFont val="細明體"/>
            <family val="3"/>
            <charset val="136"/>
          </rPr>
          <t>教育完成</t>
        </r>
        <r>
          <rPr>
            <sz val="9"/>
            <color indexed="81"/>
            <rFont val="Tahoma"/>
            <family val="2"/>
          </rPr>
          <t xml:space="preserve">
</t>
        </r>
      </text>
    </comment>
    <comment ref="Z134" authorId="25" shapeId="0" xr:uid="{00000000-0006-0000-0000-000005010000}">
      <text>
        <r>
          <rPr>
            <b/>
            <sz val="9"/>
            <color indexed="81"/>
            <rFont val="Tahoma"/>
            <family val="2"/>
          </rPr>
          <t>9/26</t>
        </r>
        <r>
          <rPr>
            <b/>
            <sz val="9"/>
            <color indexed="81"/>
            <rFont val="細明體"/>
            <family val="3"/>
            <charset val="136"/>
          </rPr>
          <t>確認</t>
        </r>
        <r>
          <rPr>
            <b/>
            <sz val="9"/>
            <color indexed="81"/>
            <rFont val="Tahoma"/>
            <family val="2"/>
          </rPr>
          <t>:OK</t>
        </r>
        <r>
          <rPr>
            <sz val="9"/>
            <color indexed="81"/>
            <rFont val="Tahoma"/>
            <family val="2"/>
          </rPr>
          <t xml:space="preserve">
</t>
        </r>
      </text>
    </comment>
    <comment ref="AA134" authorId="27" shapeId="0" xr:uid="{00000000-0006-0000-0000-000006010000}">
      <text>
        <r>
          <rPr>
            <b/>
            <sz val="9"/>
            <color indexed="81"/>
            <rFont val="細明體"/>
            <family val="3"/>
            <charset val="136"/>
          </rPr>
          <t>吳</t>
        </r>
        <r>
          <rPr>
            <b/>
            <sz val="9"/>
            <color indexed="81"/>
            <rFont val="Tahoma"/>
            <family val="2"/>
          </rPr>
          <t xml:space="preserve"> </t>
        </r>
        <r>
          <rPr>
            <b/>
            <sz val="9"/>
            <color indexed="81"/>
            <rFont val="細明體"/>
            <family val="3"/>
            <charset val="136"/>
          </rPr>
          <t>學典</t>
        </r>
        <r>
          <rPr>
            <b/>
            <sz val="9"/>
            <color indexed="81"/>
            <rFont val="Tahoma"/>
            <family val="2"/>
          </rPr>
          <t>(wu hsuehtien)/ADT/</t>
        </r>
        <r>
          <rPr>
            <b/>
            <sz val="9"/>
            <color indexed="81"/>
            <rFont val="細明體"/>
            <family val="3"/>
            <charset val="136"/>
          </rPr>
          <t>雲林・製一・素製三</t>
        </r>
        <r>
          <rPr>
            <b/>
            <sz val="9"/>
            <color indexed="81"/>
            <rFont val="Tahoma"/>
            <family val="2"/>
          </rPr>
          <t>:</t>
        </r>
        <r>
          <rPr>
            <sz val="9"/>
            <color indexed="81"/>
            <rFont val="Tahoma"/>
            <family val="2"/>
          </rPr>
          <t xml:space="preserve">
9/5</t>
        </r>
        <r>
          <rPr>
            <sz val="9"/>
            <color indexed="81"/>
            <rFont val="細明體"/>
            <family val="3"/>
            <charset val="136"/>
          </rPr>
          <t>確認完成</t>
        </r>
      </text>
    </comment>
    <comment ref="AD134" authorId="28" shapeId="0" xr:uid="{00000000-0006-0000-0000-000007010000}">
      <text>
        <r>
          <rPr>
            <b/>
            <sz val="9"/>
            <color indexed="81"/>
            <rFont val="Tahoma"/>
            <family val="2"/>
          </rPr>
          <t>9/14</t>
        </r>
        <r>
          <rPr>
            <b/>
            <sz val="9"/>
            <color indexed="81"/>
            <rFont val="細明體"/>
            <family val="3"/>
            <charset val="136"/>
          </rPr>
          <t>確認完了</t>
        </r>
        <r>
          <rPr>
            <sz val="9"/>
            <color indexed="81"/>
            <rFont val="Tahoma"/>
            <family val="2"/>
          </rPr>
          <t xml:space="preserve">
</t>
        </r>
      </text>
    </comment>
    <comment ref="AE134" authorId="26" shapeId="0" xr:uid="{00000000-0006-0000-0000-000008010000}">
      <text>
        <r>
          <rPr>
            <b/>
            <sz val="9"/>
            <color indexed="81"/>
            <rFont val="Tahoma"/>
            <family val="2"/>
          </rPr>
          <t>9/13</t>
        </r>
        <r>
          <rPr>
            <b/>
            <sz val="9"/>
            <color indexed="81"/>
            <rFont val="細明體"/>
            <family val="3"/>
            <charset val="136"/>
          </rPr>
          <t>確認現場設備，排氣並沒有水氣發生</t>
        </r>
      </text>
    </comment>
    <comment ref="AA135" authorId="27" shapeId="0" xr:uid="{00000000-0006-0000-0000-000009010000}">
      <text>
        <r>
          <rPr>
            <b/>
            <sz val="9"/>
            <color indexed="81"/>
            <rFont val="細明體"/>
            <family val="3"/>
            <charset val="136"/>
          </rPr>
          <t>吳</t>
        </r>
        <r>
          <rPr>
            <b/>
            <sz val="9"/>
            <color indexed="81"/>
            <rFont val="Tahoma"/>
            <family val="2"/>
          </rPr>
          <t xml:space="preserve"> </t>
        </r>
        <r>
          <rPr>
            <b/>
            <sz val="9"/>
            <color indexed="81"/>
            <rFont val="細明體"/>
            <family val="3"/>
            <charset val="136"/>
          </rPr>
          <t>學典</t>
        </r>
        <r>
          <rPr>
            <b/>
            <sz val="9"/>
            <color indexed="81"/>
            <rFont val="Tahoma"/>
            <family val="2"/>
          </rPr>
          <t>(wu hsuehtien)/ADT/</t>
        </r>
        <r>
          <rPr>
            <b/>
            <sz val="9"/>
            <color indexed="81"/>
            <rFont val="細明體"/>
            <family val="3"/>
            <charset val="136"/>
          </rPr>
          <t>雲林・製一・素製三</t>
        </r>
        <r>
          <rPr>
            <b/>
            <sz val="9"/>
            <color indexed="81"/>
            <rFont val="Tahoma"/>
            <family val="2"/>
          </rPr>
          <t>:</t>
        </r>
        <r>
          <rPr>
            <sz val="9"/>
            <color indexed="81"/>
            <rFont val="Tahoma"/>
            <family val="2"/>
          </rPr>
          <t xml:space="preserve">
9/13</t>
        </r>
        <r>
          <rPr>
            <sz val="9"/>
            <color indexed="81"/>
            <rFont val="細明體"/>
            <family val="3"/>
            <charset val="136"/>
          </rPr>
          <t>工事日電氣確認完了</t>
        </r>
      </text>
    </comment>
    <comment ref="AB135" authorId="27" shapeId="0" xr:uid="{00000000-0006-0000-0000-00000A010000}">
      <text>
        <r>
          <rPr>
            <b/>
            <sz val="9"/>
            <color indexed="81"/>
            <rFont val="細明體"/>
            <family val="3"/>
            <charset val="136"/>
          </rPr>
          <t>吳</t>
        </r>
        <r>
          <rPr>
            <b/>
            <sz val="9"/>
            <color indexed="81"/>
            <rFont val="Tahoma"/>
            <family val="2"/>
          </rPr>
          <t xml:space="preserve"> </t>
        </r>
        <r>
          <rPr>
            <b/>
            <sz val="9"/>
            <color indexed="81"/>
            <rFont val="細明體"/>
            <family val="3"/>
            <charset val="136"/>
          </rPr>
          <t>學典</t>
        </r>
        <r>
          <rPr>
            <b/>
            <sz val="9"/>
            <color indexed="81"/>
            <rFont val="Tahoma"/>
            <family val="2"/>
          </rPr>
          <t>(wu hsuehtien)/ADT/</t>
        </r>
        <r>
          <rPr>
            <b/>
            <sz val="9"/>
            <color indexed="81"/>
            <rFont val="細明體"/>
            <family val="3"/>
            <charset val="136"/>
          </rPr>
          <t>雲林・製一・素製三</t>
        </r>
        <r>
          <rPr>
            <b/>
            <sz val="9"/>
            <color indexed="81"/>
            <rFont val="Tahoma"/>
            <family val="2"/>
          </rPr>
          <t>:</t>
        </r>
        <r>
          <rPr>
            <sz val="9"/>
            <color indexed="81"/>
            <rFont val="Tahoma"/>
            <family val="2"/>
          </rPr>
          <t xml:space="preserve">
9/22</t>
        </r>
        <r>
          <rPr>
            <sz val="9"/>
            <color indexed="81"/>
            <rFont val="細明體"/>
            <family val="3"/>
            <charset val="136"/>
          </rPr>
          <t>電氣確認完了</t>
        </r>
      </text>
    </comment>
    <comment ref="AC135" authorId="24" shapeId="0" xr:uid="{00000000-0006-0000-0000-00000B010000}">
      <text>
        <r>
          <rPr>
            <b/>
            <sz val="9"/>
            <color indexed="81"/>
            <rFont val="細明體"/>
            <family val="3"/>
            <charset val="136"/>
          </rPr>
          <t xml:space="preserve">1Br 完成(10/13)
2Br 10/20全部更新完成 </t>
        </r>
      </text>
    </comment>
    <comment ref="AD135" authorId="28" shapeId="0" xr:uid="{00000000-0006-0000-0000-00000C010000}">
      <text>
        <r>
          <rPr>
            <sz val="9"/>
            <color indexed="81"/>
            <rFont val="細明體"/>
            <family val="3"/>
            <charset val="136"/>
          </rPr>
          <t>電氣確認完了</t>
        </r>
        <r>
          <rPr>
            <sz val="9"/>
            <color indexed="81"/>
            <rFont val="Tahoma"/>
            <family val="2"/>
          </rPr>
          <t xml:space="preserve">
</t>
        </r>
      </text>
    </comment>
    <comment ref="AE135" authorId="31" shapeId="0" xr:uid="{00000000-0006-0000-0000-00000D010000}">
      <text>
        <r>
          <rPr>
            <b/>
            <sz val="9"/>
            <color indexed="81"/>
            <rFont val="細明體"/>
            <family val="3"/>
            <charset val="136"/>
          </rPr>
          <t>10/4已經完成TAS#5號機，以及11月8號，TAS#7確認完畢</t>
        </r>
      </text>
    </comment>
    <comment ref="AA136" authorId="27" shapeId="0" xr:uid="{00000000-0006-0000-0000-00000E010000}">
      <text>
        <r>
          <rPr>
            <b/>
            <sz val="9"/>
            <color indexed="81"/>
            <rFont val="細明體"/>
            <family val="3"/>
            <charset val="136"/>
          </rPr>
          <t>吳</t>
        </r>
        <r>
          <rPr>
            <b/>
            <sz val="9"/>
            <color indexed="81"/>
            <rFont val="Tahoma"/>
            <family val="2"/>
          </rPr>
          <t xml:space="preserve"> </t>
        </r>
        <r>
          <rPr>
            <b/>
            <sz val="9"/>
            <color indexed="81"/>
            <rFont val="細明體"/>
            <family val="3"/>
            <charset val="136"/>
          </rPr>
          <t>學典</t>
        </r>
        <r>
          <rPr>
            <b/>
            <sz val="9"/>
            <color indexed="81"/>
            <rFont val="Tahoma"/>
            <family val="2"/>
          </rPr>
          <t>(wu hsuehtien)/ADT/</t>
        </r>
        <r>
          <rPr>
            <b/>
            <sz val="9"/>
            <color indexed="81"/>
            <rFont val="細明體"/>
            <family val="3"/>
            <charset val="136"/>
          </rPr>
          <t>雲林・製一・素製三</t>
        </r>
        <r>
          <rPr>
            <b/>
            <sz val="9"/>
            <color indexed="81"/>
            <rFont val="Tahoma"/>
            <family val="2"/>
          </rPr>
          <t>:</t>
        </r>
        <r>
          <rPr>
            <sz val="9"/>
            <color indexed="81"/>
            <rFont val="Tahoma"/>
            <family val="2"/>
          </rPr>
          <t xml:space="preserve">
10/28</t>
        </r>
        <r>
          <rPr>
            <sz val="9"/>
            <color indexed="81"/>
            <rFont val="細明體"/>
            <family val="3"/>
            <charset val="136"/>
          </rPr>
          <t>電氣確認完了</t>
        </r>
      </text>
    </comment>
    <comment ref="Z137" authorId="25" shapeId="0" xr:uid="{00000000-0006-0000-0000-00000F010000}">
      <text>
        <r>
          <rPr>
            <b/>
            <sz val="9"/>
            <color indexed="81"/>
            <rFont val="細明體"/>
            <family val="3"/>
            <charset val="136"/>
          </rPr>
          <t>許</t>
        </r>
        <r>
          <rPr>
            <b/>
            <sz val="9"/>
            <color indexed="81"/>
            <rFont val="Tahoma"/>
            <family val="2"/>
          </rPr>
          <t xml:space="preserve"> </t>
        </r>
        <r>
          <rPr>
            <b/>
            <sz val="9"/>
            <color indexed="81"/>
            <rFont val="細明體"/>
            <family val="3"/>
            <charset val="136"/>
          </rPr>
          <t>仕明</t>
        </r>
        <r>
          <rPr>
            <b/>
            <sz val="9"/>
            <color indexed="81"/>
            <rFont val="Tahoma"/>
            <family val="2"/>
          </rPr>
          <t>(hsu shihming)/ADT/</t>
        </r>
        <r>
          <rPr>
            <b/>
            <sz val="9"/>
            <color indexed="81"/>
            <rFont val="細明體"/>
            <family val="3"/>
            <charset val="136"/>
          </rPr>
          <t>雲林・製一・素製一</t>
        </r>
        <r>
          <rPr>
            <b/>
            <sz val="9"/>
            <color indexed="81"/>
            <rFont val="Tahoma"/>
            <family val="2"/>
          </rPr>
          <t>:</t>
        </r>
        <r>
          <rPr>
            <sz val="9"/>
            <color indexed="81"/>
            <rFont val="Tahoma"/>
            <family val="2"/>
          </rPr>
          <t xml:space="preserve">
</t>
        </r>
        <r>
          <rPr>
            <sz val="9"/>
            <color indexed="81"/>
            <rFont val="細明體"/>
            <family val="3"/>
            <charset val="136"/>
          </rPr>
          <t>電氣預定</t>
        </r>
        <r>
          <rPr>
            <sz val="9"/>
            <color indexed="81"/>
            <rFont val="Tahoma"/>
            <family val="2"/>
          </rPr>
          <t>4/14</t>
        </r>
        <r>
          <rPr>
            <sz val="9"/>
            <color indexed="81"/>
            <rFont val="細明體"/>
            <family val="3"/>
            <charset val="136"/>
          </rPr>
          <t>之前完成</t>
        </r>
      </text>
    </comment>
    <comment ref="AA137" authorId="27" shapeId="0" xr:uid="{00000000-0006-0000-0000-000010010000}">
      <text>
        <r>
          <rPr>
            <b/>
            <sz val="9"/>
            <color indexed="81"/>
            <rFont val="細明體"/>
            <family val="3"/>
            <charset val="136"/>
          </rPr>
          <t>吳</t>
        </r>
        <r>
          <rPr>
            <b/>
            <sz val="9"/>
            <color indexed="81"/>
            <rFont val="Tahoma"/>
            <family val="2"/>
          </rPr>
          <t xml:space="preserve"> </t>
        </r>
        <r>
          <rPr>
            <b/>
            <sz val="9"/>
            <color indexed="81"/>
            <rFont val="細明體"/>
            <family val="3"/>
            <charset val="136"/>
          </rPr>
          <t>學典</t>
        </r>
        <r>
          <rPr>
            <b/>
            <sz val="9"/>
            <color indexed="81"/>
            <rFont val="Tahoma"/>
            <family val="2"/>
          </rPr>
          <t>(wu hsuehtien)/ADT/</t>
        </r>
        <r>
          <rPr>
            <b/>
            <sz val="9"/>
            <color indexed="81"/>
            <rFont val="細明體"/>
            <family val="3"/>
            <charset val="136"/>
          </rPr>
          <t>雲林・製一・素製三</t>
        </r>
        <r>
          <rPr>
            <b/>
            <sz val="9"/>
            <color indexed="81"/>
            <rFont val="Tahoma"/>
            <family val="2"/>
          </rPr>
          <t>:</t>
        </r>
        <r>
          <rPr>
            <sz val="9"/>
            <color indexed="81"/>
            <rFont val="Tahoma"/>
            <family val="2"/>
          </rPr>
          <t xml:space="preserve">
11/30 1BR</t>
        </r>
        <r>
          <rPr>
            <sz val="9"/>
            <color indexed="81"/>
            <rFont val="細明體"/>
            <family val="3"/>
            <charset val="136"/>
          </rPr>
          <t xml:space="preserve">電氣測試確認完成
</t>
        </r>
        <r>
          <rPr>
            <sz val="9"/>
            <color indexed="81"/>
            <rFont val="Tahoma"/>
            <family val="2"/>
          </rPr>
          <t>12/28 2BR</t>
        </r>
        <r>
          <rPr>
            <sz val="9"/>
            <color indexed="81"/>
            <rFont val="細明體"/>
            <family val="3"/>
            <charset val="136"/>
          </rPr>
          <t>電氣測試確認完成</t>
        </r>
      </text>
    </comment>
    <comment ref="AB137" authorId="29" shapeId="0" xr:uid="{00000000-0006-0000-0000-000011010000}">
      <text>
        <r>
          <rPr>
            <b/>
            <sz val="9"/>
            <color indexed="81"/>
            <rFont val="細明體"/>
            <family val="3"/>
            <charset val="136"/>
          </rPr>
          <t>王</t>
        </r>
        <r>
          <rPr>
            <b/>
            <sz val="9"/>
            <color indexed="81"/>
            <rFont val="Tahoma"/>
            <family val="2"/>
          </rPr>
          <t xml:space="preserve"> </t>
        </r>
        <r>
          <rPr>
            <b/>
            <sz val="9"/>
            <color indexed="81"/>
            <rFont val="細明體"/>
            <family val="3"/>
            <charset val="136"/>
          </rPr>
          <t>文佑</t>
        </r>
        <r>
          <rPr>
            <b/>
            <sz val="9"/>
            <color indexed="81"/>
            <rFont val="Tahoma"/>
            <family val="2"/>
          </rPr>
          <t>(wang wenyu)/ADT/</t>
        </r>
        <r>
          <rPr>
            <b/>
            <sz val="9"/>
            <color indexed="81"/>
            <rFont val="細明體"/>
            <family val="3"/>
            <charset val="136"/>
          </rPr>
          <t>雲林・製一・素製二</t>
        </r>
        <r>
          <rPr>
            <b/>
            <sz val="9"/>
            <color indexed="81"/>
            <rFont val="Tahoma"/>
            <family val="2"/>
          </rPr>
          <t>:</t>
        </r>
        <r>
          <rPr>
            <sz val="9"/>
            <color indexed="81"/>
            <rFont val="Tahoma"/>
            <family val="2"/>
          </rPr>
          <t xml:space="preserve">
20170209 2br</t>
        </r>
        <r>
          <rPr>
            <sz val="9"/>
            <color indexed="81"/>
            <rFont val="細明體"/>
            <family val="3"/>
            <charset val="136"/>
          </rPr>
          <t xml:space="preserve">完成
1br 4/13 完成 </t>
        </r>
      </text>
    </comment>
    <comment ref="AC137" authorId="24" shapeId="0" xr:uid="{00000000-0006-0000-0000-000012010000}">
      <text>
        <r>
          <rPr>
            <sz val="10"/>
            <color indexed="81"/>
            <rFont val="細明體"/>
            <family val="3"/>
            <charset val="136"/>
          </rPr>
          <t>擔當者會議已提出，待電氣確認後導入。
1BR 4/17導入
2BR 4/19工事日完成</t>
        </r>
      </text>
    </comment>
    <comment ref="AD137" authorId="6" shapeId="0" xr:uid="{00000000-0006-0000-0000-000013010000}">
      <text>
        <r>
          <rPr>
            <b/>
            <sz val="9"/>
            <color indexed="81"/>
            <rFont val="細明體"/>
            <family val="3"/>
            <charset val="136"/>
          </rPr>
          <t>4/13工事日實施測試</t>
        </r>
      </text>
    </comment>
    <comment ref="AC139" authorId="24" shapeId="0" xr:uid="{00000000-0006-0000-0000-000014010000}">
      <text>
        <r>
          <rPr>
            <b/>
            <sz val="9"/>
            <color indexed="81"/>
            <rFont val="細明體"/>
            <family val="3"/>
            <charset val="136"/>
          </rPr>
          <t>溫度確認</t>
        </r>
        <r>
          <rPr>
            <b/>
            <sz val="9"/>
            <color indexed="81"/>
            <rFont val="Tahoma"/>
            <family val="2"/>
          </rPr>
          <t>ok</t>
        </r>
        <r>
          <rPr>
            <b/>
            <sz val="9"/>
            <color indexed="81"/>
            <rFont val="細明體"/>
            <family val="3"/>
            <charset val="136"/>
          </rPr>
          <t>，溫度異常警報確認使用。</t>
        </r>
      </text>
    </comment>
    <comment ref="AD139" authorId="24" shapeId="0" xr:uid="{00000000-0006-0000-0000-000015010000}">
      <text>
        <r>
          <rPr>
            <b/>
            <sz val="9"/>
            <color indexed="81"/>
            <rFont val="細明體"/>
            <family val="3"/>
            <charset val="136"/>
          </rPr>
          <t>溫度確認</t>
        </r>
        <r>
          <rPr>
            <b/>
            <sz val="9"/>
            <color indexed="81"/>
            <rFont val="Tahoma"/>
            <family val="2"/>
          </rPr>
          <t>ok</t>
        </r>
        <r>
          <rPr>
            <b/>
            <sz val="9"/>
            <color indexed="81"/>
            <rFont val="細明體"/>
            <family val="3"/>
            <charset val="136"/>
          </rPr>
          <t>，溫度異常警報確認使用。</t>
        </r>
      </text>
    </comment>
    <comment ref="Z141" authorId="25" shapeId="0" xr:uid="{00000000-0006-0000-0000-000016010000}">
      <text>
        <r>
          <rPr>
            <b/>
            <sz val="9"/>
            <color indexed="81"/>
            <rFont val="細明體"/>
            <family val="3"/>
            <charset val="136"/>
          </rPr>
          <t>許</t>
        </r>
        <r>
          <rPr>
            <b/>
            <sz val="9"/>
            <color indexed="81"/>
            <rFont val="Tahoma"/>
            <family val="2"/>
          </rPr>
          <t xml:space="preserve"> </t>
        </r>
        <r>
          <rPr>
            <b/>
            <sz val="9"/>
            <color indexed="81"/>
            <rFont val="細明體"/>
            <family val="3"/>
            <charset val="136"/>
          </rPr>
          <t>仕明</t>
        </r>
        <r>
          <rPr>
            <b/>
            <sz val="9"/>
            <color indexed="81"/>
            <rFont val="Tahoma"/>
            <family val="2"/>
          </rPr>
          <t>(hsu shihming)/ADT/</t>
        </r>
        <r>
          <rPr>
            <b/>
            <sz val="9"/>
            <color indexed="81"/>
            <rFont val="細明體"/>
            <family val="3"/>
            <charset val="136"/>
          </rPr>
          <t>雲林・製一・素製一</t>
        </r>
        <r>
          <rPr>
            <b/>
            <sz val="9"/>
            <color indexed="81"/>
            <rFont val="Tahoma"/>
            <family val="2"/>
          </rPr>
          <t>:</t>
        </r>
        <r>
          <rPr>
            <sz val="9"/>
            <color indexed="81"/>
            <rFont val="Tahoma"/>
            <family val="2"/>
          </rPr>
          <t xml:space="preserve">
</t>
        </r>
        <r>
          <rPr>
            <sz val="9"/>
            <color indexed="81"/>
            <rFont val="細明體"/>
            <family val="3"/>
            <charset val="136"/>
          </rPr>
          <t>電氣</t>
        </r>
        <r>
          <rPr>
            <sz val="9"/>
            <color indexed="81"/>
            <rFont val="Tahoma"/>
            <family val="2"/>
          </rPr>
          <t>3/8</t>
        </r>
        <r>
          <rPr>
            <sz val="9"/>
            <color indexed="81"/>
            <rFont val="細明體"/>
            <family val="3"/>
            <charset val="136"/>
          </rPr>
          <t>工事日完成濟</t>
        </r>
      </text>
    </comment>
    <comment ref="AA141" authorId="27" shapeId="0" xr:uid="{00000000-0006-0000-0000-000017010000}">
      <text>
        <r>
          <rPr>
            <b/>
            <sz val="9"/>
            <color indexed="81"/>
            <rFont val="細明體"/>
            <family val="3"/>
            <charset val="136"/>
          </rPr>
          <t>吳</t>
        </r>
        <r>
          <rPr>
            <b/>
            <sz val="9"/>
            <color indexed="81"/>
            <rFont val="Tahoma"/>
            <family val="2"/>
          </rPr>
          <t xml:space="preserve"> </t>
        </r>
        <r>
          <rPr>
            <b/>
            <sz val="9"/>
            <color indexed="81"/>
            <rFont val="細明體"/>
            <family val="3"/>
            <charset val="136"/>
          </rPr>
          <t>學典</t>
        </r>
        <r>
          <rPr>
            <b/>
            <sz val="9"/>
            <color indexed="81"/>
            <rFont val="Tahoma"/>
            <family val="2"/>
          </rPr>
          <t>(wu hsuehtien)/ADT/</t>
        </r>
        <r>
          <rPr>
            <b/>
            <sz val="9"/>
            <color indexed="81"/>
            <rFont val="細明體"/>
            <family val="3"/>
            <charset val="136"/>
          </rPr>
          <t>雲林・製一・素製三</t>
        </r>
        <r>
          <rPr>
            <b/>
            <sz val="9"/>
            <color indexed="81"/>
            <rFont val="Tahoma"/>
            <family val="2"/>
          </rPr>
          <t>:</t>
        </r>
        <r>
          <rPr>
            <sz val="9"/>
            <color indexed="81"/>
            <rFont val="Tahoma"/>
            <family val="2"/>
          </rPr>
          <t xml:space="preserve">
2/22</t>
        </r>
        <r>
          <rPr>
            <sz val="9"/>
            <color indexed="81"/>
            <rFont val="細明體"/>
            <family val="3"/>
            <charset val="136"/>
          </rPr>
          <t>工事日確認完成</t>
        </r>
      </text>
    </comment>
    <comment ref="Z142" authorId="25" shapeId="0" xr:uid="{00000000-0006-0000-0000-000018010000}">
      <text>
        <r>
          <rPr>
            <b/>
            <sz val="9"/>
            <color indexed="81"/>
            <rFont val="細明體"/>
            <family val="3"/>
            <charset val="136"/>
          </rPr>
          <t>許</t>
        </r>
        <r>
          <rPr>
            <b/>
            <sz val="9"/>
            <color indexed="81"/>
            <rFont val="Tahoma"/>
            <family val="2"/>
          </rPr>
          <t xml:space="preserve"> </t>
        </r>
        <r>
          <rPr>
            <b/>
            <sz val="9"/>
            <color indexed="81"/>
            <rFont val="細明體"/>
            <family val="3"/>
            <charset val="136"/>
          </rPr>
          <t>仕明</t>
        </r>
        <r>
          <rPr>
            <b/>
            <sz val="9"/>
            <color indexed="81"/>
            <rFont val="Tahoma"/>
            <family val="2"/>
          </rPr>
          <t>(hsu shihming)/ADT/</t>
        </r>
        <r>
          <rPr>
            <b/>
            <sz val="9"/>
            <color indexed="81"/>
            <rFont val="細明體"/>
            <family val="3"/>
            <charset val="136"/>
          </rPr>
          <t>雲林・製一・素製一</t>
        </r>
        <r>
          <rPr>
            <b/>
            <sz val="9"/>
            <color indexed="81"/>
            <rFont val="Tahoma"/>
            <family val="2"/>
          </rPr>
          <t>:</t>
        </r>
        <r>
          <rPr>
            <sz val="9"/>
            <color indexed="81"/>
            <rFont val="Tahoma"/>
            <family val="2"/>
          </rPr>
          <t xml:space="preserve">
</t>
        </r>
        <r>
          <rPr>
            <sz val="9"/>
            <color indexed="81"/>
            <rFont val="細明體"/>
            <family val="3"/>
            <charset val="136"/>
          </rPr>
          <t>電氣確認</t>
        </r>
        <r>
          <rPr>
            <sz val="9"/>
            <color indexed="81"/>
            <rFont val="Tahoma"/>
            <family val="2"/>
          </rPr>
          <t>SENSOR TYPE</t>
        </r>
        <r>
          <rPr>
            <sz val="9"/>
            <color indexed="81"/>
            <rFont val="細明體"/>
            <family val="3"/>
            <charset val="136"/>
          </rPr>
          <t>不同，故不須橫展開</t>
        </r>
      </text>
    </comment>
    <comment ref="AA142" authorId="27" shapeId="0" xr:uid="{00000000-0006-0000-0000-000019010000}">
      <text>
        <r>
          <rPr>
            <b/>
            <sz val="9"/>
            <color indexed="81"/>
            <rFont val="細明體"/>
            <family val="3"/>
            <charset val="136"/>
          </rPr>
          <t>吳</t>
        </r>
        <r>
          <rPr>
            <b/>
            <sz val="9"/>
            <color indexed="81"/>
            <rFont val="Tahoma"/>
            <family val="2"/>
          </rPr>
          <t xml:space="preserve"> </t>
        </r>
        <r>
          <rPr>
            <b/>
            <sz val="9"/>
            <color indexed="81"/>
            <rFont val="細明體"/>
            <family val="3"/>
            <charset val="136"/>
          </rPr>
          <t>學典</t>
        </r>
        <r>
          <rPr>
            <b/>
            <sz val="9"/>
            <color indexed="81"/>
            <rFont val="Tahoma"/>
            <family val="2"/>
          </rPr>
          <t>(wu hsuehtien)/ADT/</t>
        </r>
        <r>
          <rPr>
            <b/>
            <sz val="9"/>
            <color indexed="81"/>
            <rFont val="細明體"/>
            <family val="3"/>
            <charset val="136"/>
          </rPr>
          <t>雲林・製一・素製三</t>
        </r>
        <r>
          <rPr>
            <b/>
            <sz val="9"/>
            <color indexed="81"/>
            <rFont val="Tahoma"/>
            <family val="2"/>
          </rPr>
          <t>:</t>
        </r>
        <r>
          <rPr>
            <sz val="9"/>
            <color indexed="81"/>
            <rFont val="Tahoma"/>
            <family val="2"/>
          </rPr>
          <t xml:space="preserve">
</t>
        </r>
        <r>
          <rPr>
            <sz val="11"/>
            <color indexed="81"/>
            <rFont val="Tahoma"/>
            <family val="2"/>
          </rPr>
          <t xml:space="preserve">2/7 </t>
        </r>
        <r>
          <rPr>
            <sz val="11"/>
            <color indexed="81"/>
            <rFont val="細明體"/>
            <family val="3"/>
            <charset val="136"/>
          </rPr>
          <t>素二課洗淨機無相同設備，確認濟</t>
        </r>
      </text>
    </comment>
    <comment ref="AB142" authorId="27" shapeId="0" xr:uid="{00000000-0006-0000-0000-00001A010000}">
      <text>
        <r>
          <rPr>
            <b/>
            <sz val="9"/>
            <color indexed="81"/>
            <rFont val="細明體"/>
            <family val="3"/>
            <charset val="136"/>
          </rPr>
          <t>吳</t>
        </r>
        <r>
          <rPr>
            <b/>
            <sz val="9"/>
            <color indexed="81"/>
            <rFont val="Tahoma"/>
            <family val="2"/>
          </rPr>
          <t xml:space="preserve"> </t>
        </r>
        <r>
          <rPr>
            <b/>
            <sz val="9"/>
            <color indexed="81"/>
            <rFont val="細明體"/>
            <family val="3"/>
            <charset val="136"/>
          </rPr>
          <t>學典</t>
        </r>
        <r>
          <rPr>
            <b/>
            <sz val="9"/>
            <color indexed="81"/>
            <rFont val="Tahoma"/>
            <family val="2"/>
          </rPr>
          <t>(wu hsuehtien)/ADT/</t>
        </r>
        <r>
          <rPr>
            <b/>
            <sz val="9"/>
            <color indexed="81"/>
            <rFont val="細明體"/>
            <family val="3"/>
            <charset val="136"/>
          </rPr>
          <t>雲林・製一・素製三</t>
        </r>
        <r>
          <rPr>
            <b/>
            <sz val="9"/>
            <color indexed="81"/>
            <rFont val="Tahoma"/>
            <family val="2"/>
          </rPr>
          <t>:</t>
        </r>
        <r>
          <rPr>
            <sz val="9"/>
            <color indexed="81"/>
            <rFont val="Tahoma"/>
            <family val="2"/>
          </rPr>
          <t xml:space="preserve">
</t>
        </r>
        <r>
          <rPr>
            <sz val="11"/>
            <color indexed="81"/>
            <rFont val="Tahoma"/>
            <family val="2"/>
          </rPr>
          <t xml:space="preserve">2/7 </t>
        </r>
        <r>
          <rPr>
            <sz val="11"/>
            <color indexed="81"/>
            <rFont val="細明體"/>
            <family val="3"/>
            <charset val="136"/>
          </rPr>
          <t>素二課洗淨機無相同設備，確認濟</t>
        </r>
      </text>
    </comment>
    <comment ref="AE142" authorId="26" shapeId="0" xr:uid="{00000000-0006-0000-0000-00001B010000}">
      <text>
        <r>
          <rPr>
            <b/>
            <sz val="9"/>
            <color indexed="81"/>
            <rFont val="細明體"/>
            <family val="3"/>
            <charset val="136"/>
          </rPr>
          <t>洗淨機點檢表會新增SENSOR確認項目</t>
        </r>
      </text>
    </comment>
    <comment ref="Z143" authorId="6" shapeId="0" xr:uid="{00000000-0006-0000-0000-00001C010000}">
      <text>
        <r>
          <rPr>
            <b/>
            <sz val="12"/>
            <color indexed="81"/>
            <rFont val="細明體"/>
            <family val="3"/>
            <charset val="136"/>
          </rPr>
          <t>6/6工事日機械點檢給油濟</t>
        </r>
      </text>
    </comment>
    <comment ref="AA143" authorId="27" shapeId="0" xr:uid="{00000000-0006-0000-0000-00001D010000}">
      <text>
        <r>
          <rPr>
            <b/>
            <sz val="9"/>
            <color indexed="81"/>
            <rFont val="細明體"/>
            <family val="3"/>
            <charset val="136"/>
          </rPr>
          <t>吳</t>
        </r>
        <r>
          <rPr>
            <b/>
            <sz val="9"/>
            <color indexed="81"/>
            <rFont val="Tahoma"/>
            <family val="2"/>
          </rPr>
          <t xml:space="preserve"> </t>
        </r>
        <r>
          <rPr>
            <b/>
            <sz val="9"/>
            <color indexed="81"/>
            <rFont val="細明體"/>
            <family val="3"/>
            <charset val="136"/>
          </rPr>
          <t>學典</t>
        </r>
        <r>
          <rPr>
            <b/>
            <sz val="9"/>
            <color indexed="81"/>
            <rFont val="Tahoma"/>
            <family val="2"/>
          </rPr>
          <t>(wu hsuehtien)/ADT/</t>
        </r>
        <r>
          <rPr>
            <b/>
            <sz val="9"/>
            <color indexed="81"/>
            <rFont val="細明體"/>
            <family val="3"/>
            <charset val="136"/>
          </rPr>
          <t>雲林</t>
        </r>
        <r>
          <rPr>
            <b/>
            <sz val="9"/>
            <color indexed="81"/>
            <rFont val="ＭＳ Ｐゴシック"/>
            <family val="3"/>
            <charset val="128"/>
          </rPr>
          <t>・</t>
        </r>
        <r>
          <rPr>
            <b/>
            <sz val="9"/>
            <color indexed="81"/>
            <rFont val="細明體"/>
            <family val="3"/>
            <charset val="136"/>
          </rPr>
          <t>製一</t>
        </r>
        <r>
          <rPr>
            <b/>
            <sz val="9"/>
            <color indexed="81"/>
            <rFont val="ＭＳ Ｐゴシック"/>
            <family val="3"/>
            <charset val="128"/>
          </rPr>
          <t>・</t>
        </r>
        <r>
          <rPr>
            <b/>
            <sz val="9"/>
            <color indexed="81"/>
            <rFont val="細明體"/>
            <family val="3"/>
            <charset val="136"/>
          </rPr>
          <t>素製三</t>
        </r>
        <r>
          <rPr>
            <b/>
            <sz val="9"/>
            <color indexed="81"/>
            <rFont val="Tahoma"/>
            <family val="2"/>
          </rPr>
          <t>:</t>
        </r>
        <r>
          <rPr>
            <sz val="9"/>
            <color indexed="81"/>
            <rFont val="Tahoma"/>
            <family val="2"/>
          </rPr>
          <t xml:space="preserve">
2/21 </t>
        </r>
        <r>
          <rPr>
            <sz val="9"/>
            <color indexed="81"/>
            <rFont val="細明體"/>
            <family val="3"/>
            <charset val="136"/>
          </rPr>
          <t>工事日機械進行本線</t>
        </r>
        <r>
          <rPr>
            <sz val="9"/>
            <color indexed="81"/>
            <rFont val="Tahoma"/>
            <family val="2"/>
          </rPr>
          <t>FT</t>
        </r>
        <r>
          <rPr>
            <sz val="9"/>
            <color indexed="81"/>
            <rFont val="細明體"/>
            <family val="3"/>
            <charset val="136"/>
          </rPr>
          <t xml:space="preserve">點檢並給油
</t>
        </r>
        <r>
          <rPr>
            <sz val="9"/>
            <color indexed="81"/>
            <rFont val="Tahoma"/>
            <family val="2"/>
          </rPr>
          <t xml:space="preserve">3/21 </t>
        </r>
        <r>
          <rPr>
            <sz val="9"/>
            <color indexed="81"/>
            <rFont val="細明體"/>
            <family val="3"/>
            <charset val="136"/>
          </rPr>
          <t>工事日機械進行</t>
        </r>
        <r>
          <rPr>
            <sz val="9"/>
            <color indexed="81"/>
            <rFont val="Tahoma"/>
            <family val="2"/>
          </rPr>
          <t>1BR</t>
        </r>
        <r>
          <rPr>
            <sz val="9"/>
            <color indexed="81"/>
            <rFont val="細明體"/>
            <family val="3"/>
            <charset val="136"/>
          </rPr>
          <t xml:space="preserve">點檢並給油
</t>
        </r>
        <r>
          <rPr>
            <sz val="9"/>
            <color indexed="81"/>
            <rFont val="Tahoma"/>
            <family val="2"/>
          </rPr>
          <t>4/12 2BR</t>
        </r>
        <r>
          <rPr>
            <sz val="9"/>
            <color indexed="81"/>
            <rFont val="細明體"/>
            <family val="3"/>
            <charset val="136"/>
          </rPr>
          <t>定修機械進行</t>
        </r>
        <r>
          <rPr>
            <sz val="9"/>
            <color indexed="81"/>
            <rFont val="Tahoma"/>
            <family val="2"/>
          </rPr>
          <t>2BR</t>
        </r>
        <r>
          <rPr>
            <sz val="9"/>
            <color indexed="81"/>
            <rFont val="細明體"/>
            <family val="3"/>
            <charset val="136"/>
          </rPr>
          <t>點檢並給油</t>
        </r>
      </text>
    </comment>
    <comment ref="AB143" authorId="29" shapeId="0" xr:uid="{00000000-0006-0000-0000-00001E010000}">
      <text>
        <r>
          <rPr>
            <b/>
            <sz val="9"/>
            <color indexed="81"/>
            <rFont val="細明體"/>
            <family val="3"/>
            <charset val="136"/>
          </rPr>
          <t>王</t>
        </r>
        <r>
          <rPr>
            <b/>
            <sz val="9"/>
            <color indexed="81"/>
            <rFont val="Tahoma"/>
            <family val="2"/>
          </rPr>
          <t xml:space="preserve"> </t>
        </r>
        <r>
          <rPr>
            <b/>
            <sz val="9"/>
            <color indexed="81"/>
            <rFont val="細明體"/>
            <family val="3"/>
            <charset val="136"/>
          </rPr>
          <t>文佑</t>
        </r>
        <r>
          <rPr>
            <b/>
            <sz val="9"/>
            <color indexed="81"/>
            <rFont val="Tahoma"/>
            <family val="2"/>
          </rPr>
          <t>(wang wenyu)/ADT/</t>
        </r>
        <r>
          <rPr>
            <b/>
            <sz val="9"/>
            <color indexed="81"/>
            <rFont val="細明體"/>
            <family val="3"/>
            <charset val="136"/>
          </rPr>
          <t>雲林・製一・素製二</t>
        </r>
        <r>
          <rPr>
            <b/>
            <sz val="9"/>
            <color indexed="81"/>
            <rFont val="Tahoma"/>
            <family val="2"/>
          </rPr>
          <t>:</t>
        </r>
        <r>
          <rPr>
            <sz val="9"/>
            <color indexed="81"/>
            <rFont val="Tahoma"/>
            <family val="2"/>
          </rPr>
          <t xml:space="preserve">
3/1</t>
        </r>
        <r>
          <rPr>
            <sz val="9"/>
            <color indexed="81"/>
            <rFont val="細明體"/>
            <family val="3"/>
            <charset val="136"/>
          </rPr>
          <t xml:space="preserve">機械 點檢ok
</t>
        </r>
      </text>
    </comment>
    <comment ref="AC143" authorId="24" shapeId="0" xr:uid="{00000000-0006-0000-0000-00001F010000}">
      <text>
        <r>
          <rPr>
            <b/>
            <sz val="9"/>
            <color indexed="81"/>
            <rFont val="細明體"/>
            <family val="3"/>
            <charset val="136"/>
          </rPr>
          <t xml:space="preserve">3/21進行確認並安排工事時給油ok
3/21機械再點檢確認ok
</t>
        </r>
      </text>
    </comment>
    <comment ref="AD143" authorId="6" shapeId="0" xr:uid="{00000000-0006-0000-0000-000020010000}">
      <text>
        <r>
          <rPr>
            <b/>
            <sz val="9"/>
            <color indexed="81"/>
            <rFont val="Tahoma"/>
            <family val="2"/>
          </rPr>
          <t>BR</t>
        </r>
        <r>
          <rPr>
            <b/>
            <sz val="9"/>
            <color indexed="81"/>
            <rFont val="細明體"/>
            <family val="3"/>
            <charset val="136"/>
          </rPr>
          <t>於</t>
        </r>
        <r>
          <rPr>
            <b/>
            <sz val="9"/>
            <color indexed="81"/>
            <rFont val="Tahoma"/>
            <family val="2"/>
          </rPr>
          <t>2~3</t>
        </r>
        <r>
          <rPr>
            <b/>
            <sz val="9"/>
            <color indexed="81"/>
            <rFont val="細明體"/>
            <family val="3"/>
            <charset val="136"/>
          </rPr>
          <t>月份工事點檢完</t>
        </r>
      </text>
    </comment>
    <comment ref="AE143" authorId="26" shapeId="0" xr:uid="{00000000-0006-0000-0000-000021010000}">
      <text>
        <r>
          <rPr>
            <b/>
            <sz val="11"/>
            <color indexed="81"/>
            <rFont val="細明體"/>
            <family val="3"/>
            <charset val="136"/>
          </rPr>
          <t>3/17設技點檢完了
此鍊條白鐵型式，無須給油</t>
        </r>
      </text>
    </comment>
    <comment ref="Z144" authorId="25" shapeId="0" xr:uid="{00000000-0006-0000-0000-000022010000}">
      <text>
        <r>
          <rPr>
            <sz val="12"/>
            <color indexed="81"/>
            <rFont val="Tahoma"/>
            <family val="2"/>
          </rPr>
          <t>5/9</t>
        </r>
        <r>
          <rPr>
            <sz val="12"/>
            <color indexed="81"/>
            <rFont val="細明體"/>
            <family val="3"/>
            <charset val="136"/>
          </rPr>
          <t>點檢濟</t>
        </r>
        <r>
          <rPr>
            <sz val="12"/>
            <color indexed="81"/>
            <rFont val="Tahoma"/>
            <family val="2"/>
          </rPr>
          <t xml:space="preserve">
</t>
        </r>
      </text>
    </comment>
    <comment ref="AA144" authorId="27" shapeId="0" xr:uid="{00000000-0006-0000-0000-000023010000}">
      <text>
        <r>
          <rPr>
            <b/>
            <sz val="9"/>
            <color indexed="81"/>
            <rFont val="細明體"/>
            <family val="3"/>
            <charset val="136"/>
          </rPr>
          <t>吳</t>
        </r>
        <r>
          <rPr>
            <b/>
            <sz val="9"/>
            <color indexed="81"/>
            <rFont val="Tahoma"/>
            <family val="2"/>
          </rPr>
          <t xml:space="preserve"> </t>
        </r>
        <r>
          <rPr>
            <b/>
            <sz val="9"/>
            <color indexed="81"/>
            <rFont val="細明體"/>
            <family val="3"/>
            <charset val="136"/>
          </rPr>
          <t>學典</t>
        </r>
        <r>
          <rPr>
            <b/>
            <sz val="9"/>
            <color indexed="81"/>
            <rFont val="Tahoma"/>
            <family val="2"/>
          </rPr>
          <t>(wu hsuehtien)/ADT/</t>
        </r>
        <r>
          <rPr>
            <b/>
            <sz val="9"/>
            <color indexed="81"/>
            <rFont val="細明體"/>
            <family val="3"/>
            <charset val="136"/>
          </rPr>
          <t>雲林・製一・素製三</t>
        </r>
        <r>
          <rPr>
            <b/>
            <sz val="9"/>
            <color indexed="81"/>
            <rFont val="Tahoma"/>
            <family val="2"/>
          </rPr>
          <t>:</t>
        </r>
        <r>
          <rPr>
            <sz val="9"/>
            <color indexed="81"/>
            <rFont val="Tahoma"/>
            <family val="2"/>
          </rPr>
          <t xml:space="preserve">
3/21</t>
        </r>
        <r>
          <rPr>
            <sz val="9"/>
            <color indexed="81"/>
            <rFont val="細明體"/>
            <family val="3"/>
            <charset val="136"/>
          </rPr>
          <t>工事日實施點檢</t>
        </r>
        <r>
          <rPr>
            <sz val="9"/>
            <color indexed="81"/>
            <rFont val="Tahoma"/>
            <family val="2"/>
          </rPr>
          <t xml:space="preserve"> GUILLOTION</t>
        </r>
        <r>
          <rPr>
            <sz val="9"/>
            <color indexed="81"/>
            <rFont val="細明體"/>
            <family val="3"/>
            <charset val="136"/>
          </rPr>
          <t>室</t>
        </r>
        <r>
          <rPr>
            <sz val="9"/>
            <color indexed="81"/>
            <rFont val="Tahoma"/>
            <family val="2"/>
          </rPr>
          <t>~WI</t>
        </r>
        <r>
          <rPr>
            <sz val="9"/>
            <color indexed="81"/>
            <rFont val="細明體"/>
            <family val="3"/>
            <charset val="136"/>
          </rPr>
          <t xml:space="preserve">室確認完成，其餘於後續工事日進行
</t>
        </r>
        <r>
          <rPr>
            <sz val="9"/>
            <color indexed="81"/>
            <rFont val="Tahoma"/>
            <family val="2"/>
          </rPr>
          <t>4/21</t>
        </r>
        <r>
          <rPr>
            <sz val="9"/>
            <color indexed="81"/>
            <rFont val="細明體"/>
            <family val="3"/>
            <charset val="136"/>
          </rPr>
          <t>工事日實施點檢本線段完成</t>
        </r>
      </text>
    </comment>
    <comment ref="AB144" authorId="29" shapeId="0" xr:uid="{00000000-0006-0000-0000-000024010000}">
      <text>
        <r>
          <rPr>
            <b/>
            <sz val="9"/>
            <color indexed="81"/>
            <rFont val="細明體"/>
            <family val="3"/>
            <charset val="136"/>
          </rPr>
          <t>王</t>
        </r>
        <r>
          <rPr>
            <b/>
            <sz val="9"/>
            <color indexed="81"/>
            <rFont val="Tahoma"/>
            <family val="2"/>
          </rPr>
          <t xml:space="preserve"> </t>
        </r>
        <r>
          <rPr>
            <b/>
            <sz val="9"/>
            <color indexed="81"/>
            <rFont val="細明體"/>
            <family val="3"/>
            <charset val="136"/>
          </rPr>
          <t>文佑</t>
        </r>
        <r>
          <rPr>
            <b/>
            <sz val="9"/>
            <color indexed="81"/>
            <rFont val="Tahoma"/>
            <family val="2"/>
          </rPr>
          <t>(wang wenyu)/ADT/</t>
        </r>
        <r>
          <rPr>
            <b/>
            <sz val="9"/>
            <color indexed="81"/>
            <rFont val="細明體"/>
            <family val="3"/>
            <charset val="136"/>
          </rPr>
          <t>雲林・製一・素製二</t>
        </r>
        <r>
          <rPr>
            <b/>
            <sz val="9"/>
            <color indexed="81"/>
            <rFont val="Tahoma"/>
            <family val="2"/>
          </rPr>
          <t>:</t>
        </r>
        <r>
          <rPr>
            <sz val="9"/>
            <color indexed="81"/>
            <rFont val="Tahoma"/>
            <family val="2"/>
          </rPr>
          <t xml:space="preserve">
3/2 </t>
        </r>
        <r>
          <rPr>
            <sz val="9"/>
            <color indexed="81"/>
            <rFont val="細明體"/>
            <family val="3"/>
            <charset val="136"/>
          </rPr>
          <t xml:space="preserve">機械點檢安裝ok
</t>
        </r>
      </text>
    </comment>
    <comment ref="AC144" authorId="24" shapeId="0" xr:uid="{00000000-0006-0000-0000-000025010000}">
      <text>
        <r>
          <rPr>
            <b/>
            <sz val="9"/>
            <color indexed="81"/>
            <rFont val="細明體"/>
            <family val="3"/>
            <charset val="136"/>
          </rPr>
          <t>3/21工事日時實施ok</t>
        </r>
      </text>
    </comment>
    <comment ref="AD144" authorId="28" shapeId="0" xr:uid="{00000000-0006-0000-0000-000026010000}">
      <text>
        <r>
          <rPr>
            <sz val="12"/>
            <color indexed="81"/>
            <rFont val="細明體"/>
            <family val="3"/>
            <charset val="136"/>
          </rPr>
          <t>機械</t>
        </r>
        <r>
          <rPr>
            <sz val="12"/>
            <color indexed="81"/>
            <rFont val="Tahoma"/>
            <family val="2"/>
          </rPr>
          <t>2/22</t>
        </r>
        <r>
          <rPr>
            <sz val="12"/>
            <color indexed="81"/>
            <rFont val="細明體"/>
            <family val="3"/>
            <charset val="136"/>
          </rPr>
          <t>工事日點檢</t>
        </r>
        <r>
          <rPr>
            <sz val="12"/>
            <color indexed="81"/>
            <rFont val="Tahoma"/>
            <family val="2"/>
          </rPr>
          <t>ok</t>
        </r>
        <r>
          <rPr>
            <sz val="9"/>
            <color indexed="81"/>
            <rFont val="Tahoma"/>
            <family val="2"/>
          </rPr>
          <t xml:space="preserve">
</t>
        </r>
      </text>
    </comment>
    <comment ref="Z145" authorId="25" shapeId="0" xr:uid="{00000000-0006-0000-0000-000027010000}">
      <text>
        <r>
          <rPr>
            <b/>
            <sz val="12"/>
            <color indexed="81"/>
            <rFont val="細明體"/>
            <family val="3"/>
            <charset val="136"/>
          </rPr>
          <t>6/6點檢濟</t>
        </r>
        <r>
          <rPr>
            <sz val="12"/>
            <color indexed="81"/>
            <rFont val="Tahoma"/>
            <family val="2"/>
          </rPr>
          <t xml:space="preserve">
</t>
        </r>
      </text>
    </comment>
    <comment ref="AA145" authorId="27" shapeId="0" xr:uid="{00000000-0006-0000-0000-000028010000}">
      <text>
        <r>
          <rPr>
            <b/>
            <sz val="9"/>
            <color indexed="81"/>
            <rFont val="細明體"/>
            <family val="3"/>
            <charset val="136"/>
          </rPr>
          <t>吳</t>
        </r>
        <r>
          <rPr>
            <b/>
            <sz val="9"/>
            <color indexed="81"/>
            <rFont val="Tahoma"/>
            <family val="2"/>
          </rPr>
          <t xml:space="preserve"> </t>
        </r>
        <r>
          <rPr>
            <b/>
            <sz val="9"/>
            <color indexed="81"/>
            <rFont val="細明體"/>
            <family val="3"/>
            <charset val="136"/>
          </rPr>
          <t>學典</t>
        </r>
        <r>
          <rPr>
            <b/>
            <sz val="9"/>
            <color indexed="81"/>
            <rFont val="Tahoma"/>
            <family val="2"/>
          </rPr>
          <t>(wu hsuehtien)/ADT/</t>
        </r>
        <r>
          <rPr>
            <b/>
            <sz val="9"/>
            <color indexed="81"/>
            <rFont val="細明體"/>
            <family val="3"/>
            <charset val="136"/>
          </rPr>
          <t>雲林・製一・素製三</t>
        </r>
        <r>
          <rPr>
            <b/>
            <sz val="9"/>
            <color indexed="81"/>
            <rFont val="Tahoma"/>
            <family val="2"/>
          </rPr>
          <t>:</t>
        </r>
        <r>
          <rPr>
            <sz val="9"/>
            <color indexed="81"/>
            <rFont val="Tahoma"/>
            <family val="2"/>
          </rPr>
          <t xml:space="preserve">
3/21</t>
        </r>
        <r>
          <rPr>
            <sz val="9"/>
            <color indexed="81"/>
            <rFont val="細明體"/>
            <family val="3"/>
            <charset val="136"/>
          </rPr>
          <t xml:space="preserve">工事日實施點檢確認完成
</t>
        </r>
      </text>
    </comment>
    <comment ref="AB145" authorId="29" shapeId="0" xr:uid="{00000000-0006-0000-0000-000029010000}">
      <text>
        <r>
          <rPr>
            <sz val="9"/>
            <color indexed="81"/>
            <rFont val="Tahoma"/>
            <family val="2"/>
          </rPr>
          <t>3/29</t>
        </r>
        <r>
          <rPr>
            <sz val="9"/>
            <color indexed="81"/>
            <rFont val="細明體"/>
            <family val="3"/>
            <charset val="136"/>
          </rPr>
          <t>工事日機械確認OK</t>
        </r>
        <r>
          <rPr>
            <sz val="9"/>
            <color indexed="81"/>
            <rFont val="Tahoma"/>
            <family val="2"/>
          </rPr>
          <t xml:space="preserve">
</t>
        </r>
      </text>
    </comment>
    <comment ref="AC145" authorId="24" shapeId="0" xr:uid="{00000000-0006-0000-0000-00002A010000}">
      <text>
        <r>
          <rPr>
            <b/>
            <sz val="9"/>
            <color indexed="81"/>
            <rFont val="Tahoma"/>
            <family val="2"/>
          </rPr>
          <t>3/21</t>
        </r>
        <r>
          <rPr>
            <b/>
            <sz val="9"/>
            <color indexed="81"/>
            <rFont val="細明體"/>
            <family val="3"/>
            <charset val="136"/>
          </rPr>
          <t>工事日時實施</t>
        </r>
        <r>
          <rPr>
            <b/>
            <sz val="9"/>
            <color indexed="81"/>
            <rFont val="Tahoma"/>
            <family val="2"/>
          </rPr>
          <t>ok</t>
        </r>
      </text>
    </comment>
    <comment ref="AD145" authorId="6" shapeId="0" xr:uid="{00000000-0006-0000-0000-00002B010000}">
      <text>
        <r>
          <rPr>
            <b/>
            <sz val="9"/>
            <color indexed="81"/>
            <rFont val="Tahoma"/>
            <family val="2"/>
          </rPr>
          <t>4/13</t>
        </r>
        <r>
          <rPr>
            <b/>
            <sz val="9"/>
            <color indexed="81"/>
            <rFont val="細明體"/>
            <family val="3"/>
            <charset val="136"/>
          </rPr>
          <t>工事日</t>
        </r>
        <r>
          <rPr>
            <sz val="9"/>
            <color indexed="81"/>
            <rFont val="Tahoma"/>
            <family val="2"/>
          </rPr>
          <t xml:space="preserve">
</t>
        </r>
      </text>
    </comment>
    <comment ref="Z146" authorId="25" shapeId="0" xr:uid="{00000000-0006-0000-0000-00002C010000}">
      <text>
        <r>
          <rPr>
            <b/>
            <sz val="12"/>
            <color indexed="81"/>
            <rFont val="細明體"/>
            <family val="3"/>
            <charset val="136"/>
          </rPr>
          <t>4/26電氣確認濟</t>
        </r>
        <r>
          <rPr>
            <sz val="12"/>
            <color indexed="81"/>
            <rFont val="Tahoma"/>
            <family val="2"/>
          </rPr>
          <t xml:space="preserve">
</t>
        </r>
      </text>
    </comment>
    <comment ref="AA146" authorId="27" shapeId="0" xr:uid="{00000000-0006-0000-0000-00002D010000}">
      <text>
        <r>
          <rPr>
            <b/>
            <sz val="9"/>
            <color indexed="81"/>
            <rFont val="細明體"/>
            <family val="3"/>
            <charset val="136"/>
          </rPr>
          <t>吳</t>
        </r>
        <r>
          <rPr>
            <b/>
            <sz val="9"/>
            <color indexed="81"/>
            <rFont val="Tahoma"/>
            <family val="2"/>
          </rPr>
          <t xml:space="preserve"> </t>
        </r>
        <r>
          <rPr>
            <b/>
            <sz val="9"/>
            <color indexed="81"/>
            <rFont val="細明體"/>
            <family val="3"/>
            <charset val="136"/>
          </rPr>
          <t>學典</t>
        </r>
        <r>
          <rPr>
            <b/>
            <sz val="9"/>
            <color indexed="81"/>
            <rFont val="Tahoma"/>
            <family val="2"/>
          </rPr>
          <t>(wu hsuehtien)/ADT/</t>
        </r>
        <r>
          <rPr>
            <b/>
            <sz val="9"/>
            <color indexed="81"/>
            <rFont val="細明體"/>
            <family val="3"/>
            <charset val="136"/>
          </rPr>
          <t>雲林・製一・素製三</t>
        </r>
        <r>
          <rPr>
            <b/>
            <sz val="9"/>
            <color indexed="81"/>
            <rFont val="Tahoma"/>
            <family val="2"/>
          </rPr>
          <t>:</t>
        </r>
        <r>
          <rPr>
            <sz val="9"/>
            <color indexed="81"/>
            <rFont val="Tahoma"/>
            <family val="2"/>
          </rPr>
          <t xml:space="preserve">
2/21</t>
        </r>
        <r>
          <rPr>
            <sz val="9"/>
            <color indexed="81"/>
            <rFont val="細明體"/>
            <family val="3"/>
            <charset val="136"/>
          </rPr>
          <t xml:space="preserve">工事日電氣進行
</t>
        </r>
        <r>
          <rPr>
            <sz val="9"/>
            <color indexed="81"/>
            <rFont val="Tahoma"/>
            <family val="2"/>
          </rPr>
          <t>SOFT</t>
        </r>
        <r>
          <rPr>
            <sz val="9"/>
            <color indexed="81"/>
            <rFont val="細明體"/>
            <family val="3"/>
            <charset val="136"/>
          </rPr>
          <t>修改及測試完成</t>
        </r>
      </text>
    </comment>
    <comment ref="AC147" authorId="6" shapeId="0" xr:uid="{00000000-0006-0000-0000-00002E010000}">
      <text>
        <r>
          <rPr>
            <b/>
            <sz val="9"/>
            <color indexed="81"/>
            <rFont val="細明體"/>
            <family val="3"/>
            <charset val="136"/>
          </rPr>
          <t>4/19工事日完成</t>
        </r>
      </text>
    </comment>
    <comment ref="AD147" authorId="6" shapeId="0" xr:uid="{00000000-0006-0000-0000-00002F010000}">
      <text>
        <r>
          <rPr>
            <b/>
            <sz val="9"/>
            <color indexed="81"/>
            <rFont val="Tahoma"/>
            <family val="2"/>
          </rPr>
          <t>4/13</t>
        </r>
        <r>
          <rPr>
            <b/>
            <sz val="9"/>
            <color indexed="81"/>
            <rFont val="細明體"/>
            <family val="3"/>
            <charset val="136"/>
          </rPr>
          <t>工事日 點檢完OK
STOPPER由機械後續追加</t>
        </r>
      </text>
    </comment>
    <comment ref="AE147" authorId="26" shapeId="0" xr:uid="{00000000-0006-0000-0000-000030010000}">
      <text>
        <r>
          <rPr>
            <b/>
            <sz val="11"/>
            <color indexed="81"/>
            <rFont val="Tahoma"/>
            <family val="2"/>
          </rPr>
          <t>TAS#5 4/11</t>
        </r>
        <r>
          <rPr>
            <b/>
            <sz val="11"/>
            <color indexed="81"/>
            <rFont val="細明體"/>
            <family val="3"/>
            <charset val="136"/>
          </rPr>
          <t>定修更換</t>
        </r>
        <r>
          <rPr>
            <b/>
            <sz val="11"/>
            <color indexed="81"/>
            <rFont val="Tahoma"/>
            <family val="2"/>
          </rPr>
          <t>HCL 2 C/V</t>
        </r>
        <r>
          <rPr>
            <b/>
            <sz val="11"/>
            <color indexed="81"/>
            <rFont val="細明體"/>
            <family val="3"/>
            <charset val="136"/>
          </rPr>
          <t xml:space="preserve">驅動右側齒輪                                                        </t>
        </r>
        <r>
          <rPr>
            <b/>
            <sz val="11"/>
            <color indexed="81"/>
            <rFont val="Tahoma"/>
            <family val="2"/>
          </rPr>
          <t xml:space="preserve">5/3 TAS#6                                       5/9 TAS#7 </t>
        </r>
        <r>
          <rPr>
            <b/>
            <sz val="11"/>
            <color indexed="81"/>
            <rFont val="細明體"/>
            <family val="3"/>
            <charset val="136"/>
          </rPr>
          <t>檢視皆正常。</t>
        </r>
        <r>
          <rPr>
            <b/>
            <sz val="11"/>
            <color indexed="81"/>
            <rFont val="Tahoma"/>
            <family val="2"/>
          </rPr>
          <t xml:space="preserve"> </t>
        </r>
      </text>
    </comment>
    <comment ref="Z148" authorId="6" shapeId="0" xr:uid="{00000000-0006-0000-0000-000031010000}">
      <text>
        <r>
          <rPr>
            <b/>
            <sz val="9"/>
            <color indexed="81"/>
            <rFont val="Tahoma"/>
            <family val="2"/>
          </rPr>
          <t>4/24</t>
        </r>
        <r>
          <rPr>
            <b/>
            <sz val="9"/>
            <color indexed="81"/>
            <rFont val="細明體"/>
            <family val="3"/>
            <charset val="136"/>
          </rPr>
          <t>工事日點檢完</t>
        </r>
      </text>
    </comment>
    <comment ref="AA148" authorId="27" shapeId="0" xr:uid="{00000000-0006-0000-0000-000032010000}">
      <text>
        <r>
          <rPr>
            <b/>
            <sz val="9"/>
            <color indexed="81"/>
            <rFont val="細明體"/>
            <family val="3"/>
            <charset val="136"/>
          </rPr>
          <t>吳</t>
        </r>
        <r>
          <rPr>
            <b/>
            <sz val="9"/>
            <color indexed="81"/>
            <rFont val="Tahoma"/>
            <family val="2"/>
          </rPr>
          <t xml:space="preserve"> </t>
        </r>
        <r>
          <rPr>
            <b/>
            <sz val="9"/>
            <color indexed="81"/>
            <rFont val="細明體"/>
            <family val="3"/>
            <charset val="136"/>
          </rPr>
          <t>學典</t>
        </r>
        <r>
          <rPr>
            <b/>
            <sz val="9"/>
            <color indexed="81"/>
            <rFont val="Tahoma"/>
            <family val="2"/>
          </rPr>
          <t>(wu hsuehtien)/ADT/</t>
        </r>
        <r>
          <rPr>
            <b/>
            <sz val="9"/>
            <color indexed="81"/>
            <rFont val="細明體"/>
            <family val="3"/>
            <charset val="136"/>
          </rPr>
          <t>雲林・製一・素製三</t>
        </r>
        <r>
          <rPr>
            <b/>
            <sz val="9"/>
            <color indexed="81"/>
            <rFont val="Tahoma"/>
            <family val="2"/>
          </rPr>
          <t>:</t>
        </r>
        <r>
          <rPr>
            <sz val="9"/>
            <color indexed="81"/>
            <rFont val="Tahoma"/>
            <family val="2"/>
          </rPr>
          <t xml:space="preserve">
4/20</t>
        </r>
        <r>
          <rPr>
            <sz val="9"/>
            <color indexed="81"/>
            <rFont val="細明體"/>
            <family val="3"/>
            <charset val="136"/>
          </rPr>
          <t>工事日實施點檢完成</t>
        </r>
      </text>
    </comment>
    <comment ref="AB148" authorId="6" shapeId="0" xr:uid="{00000000-0006-0000-0000-000033010000}">
      <text>
        <r>
          <rPr>
            <b/>
            <sz val="9"/>
            <color indexed="81"/>
            <rFont val="細明體"/>
            <family val="3"/>
            <charset val="136"/>
          </rPr>
          <t>5月份工事日預定</t>
        </r>
      </text>
    </comment>
    <comment ref="AC148" authorId="6" shapeId="0" xr:uid="{00000000-0006-0000-0000-000034010000}">
      <text>
        <r>
          <rPr>
            <b/>
            <sz val="9"/>
            <color indexed="81"/>
            <rFont val="細明體"/>
            <family val="3"/>
            <charset val="136"/>
          </rPr>
          <t xml:space="preserve">4/19工事日 完成
</t>
        </r>
      </text>
    </comment>
    <comment ref="AD148" authorId="28" shapeId="0" xr:uid="{00000000-0006-0000-0000-000035010000}">
      <text>
        <r>
          <rPr>
            <b/>
            <sz val="9"/>
            <color indexed="81"/>
            <rFont val="細明體"/>
            <family val="3"/>
            <charset val="136"/>
          </rPr>
          <t>4/13工事日</t>
        </r>
        <r>
          <rPr>
            <sz val="9"/>
            <color indexed="81"/>
            <rFont val="Tahoma"/>
            <family val="2"/>
          </rPr>
          <t xml:space="preserve">
</t>
        </r>
      </text>
    </comment>
    <comment ref="Z151" authorId="24" shapeId="0" xr:uid="{00000000-0006-0000-0000-000036010000}">
      <text>
        <r>
          <rPr>
            <b/>
            <sz val="9"/>
            <color indexed="81"/>
            <rFont val="細明體"/>
            <family val="3"/>
            <charset val="136"/>
          </rPr>
          <t>4/24完成改造</t>
        </r>
      </text>
    </comment>
    <comment ref="AA151" authorId="27" shapeId="0" xr:uid="{00000000-0006-0000-0000-000037010000}">
      <text>
        <r>
          <rPr>
            <b/>
            <sz val="9"/>
            <color indexed="81"/>
            <rFont val="細明體"/>
            <family val="3"/>
            <charset val="136"/>
          </rPr>
          <t>吳</t>
        </r>
        <r>
          <rPr>
            <b/>
            <sz val="9"/>
            <color indexed="81"/>
            <rFont val="Tahoma"/>
            <family val="2"/>
          </rPr>
          <t xml:space="preserve"> </t>
        </r>
        <r>
          <rPr>
            <b/>
            <sz val="9"/>
            <color indexed="81"/>
            <rFont val="細明體"/>
            <family val="3"/>
            <charset val="136"/>
          </rPr>
          <t>學典</t>
        </r>
        <r>
          <rPr>
            <b/>
            <sz val="9"/>
            <color indexed="81"/>
            <rFont val="Tahoma"/>
            <family val="2"/>
          </rPr>
          <t>(wu hsuehtien)/ADT/</t>
        </r>
        <r>
          <rPr>
            <b/>
            <sz val="9"/>
            <color indexed="81"/>
            <rFont val="細明體"/>
            <family val="3"/>
            <charset val="136"/>
          </rPr>
          <t>雲林・製一・素製三</t>
        </r>
        <r>
          <rPr>
            <b/>
            <sz val="9"/>
            <color indexed="81"/>
            <rFont val="Tahoma"/>
            <family val="2"/>
          </rPr>
          <t>:</t>
        </r>
        <r>
          <rPr>
            <sz val="9"/>
            <color indexed="81"/>
            <rFont val="Tahoma"/>
            <family val="2"/>
          </rPr>
          <t xml:space="preserve">
4/20 </t>
        </r>
        <r>
          <rPr>
            <sz val="9"/>
            <color indexed="81"/>
            <rFont val="細明體"/>
            <family val="3"/>
            <charset val="136"/>
          </rPr>
          <t>工事日電氣進行改造確認完成</t>
        </r>
      </text>
    </comment>
    <comment ref="AB151" authorId="29" shapeId="0" xr:uid="{00000000-0006-0000-0000-000038010000}">
      <text>
        <r>
          <rPr>
            <sz val="9"/>
            <color indexed="81"/>
            <rFont val="Tahoma"/>
            <family val="2"/>
          </rPr>
          <t>ATSC 8/31</t>
        </r>
        <r>
          <rPr>
            <sz val="9"/>
            <color indexed="81"/>
            <rFont val="細明體"/>
            <family val="3"/>
            <charset val="136"/>
          </rPr>
          <t>修正</t>
        </r>
        <r>
          <rPr>
            <sz val="9"/>
            <color indexed="81"/>
            <rFont val="Tahoma"/>
            <family val="2"/>
          </rPr>
          <t xml:space="preserve">
</t>
        </r>
      </text>
    </comment>
    <comment ref="AC151" authorId="24" shapeId="0" xr:uid="{00000000-0006-0000-0000-000039010000}">
      <text>
        <r>
          <rPr>
            <b/>
            <sz val="9"/>
            <color indexed="81"/>
            <rFont val="細明體"/>
            <family val="3"/>
            <charset val="136"/>
          </rPr>
          <t>4/19完成改造</t>
        </r>
      </text>
    </comment>
    <comment ref="AE151" authorId="26" shapeId="0" xr:uid="{00000000-0006-0000-0000-00003A010000}">
      <text>
        <r>
          <rPr>
            <b/>
            <sz val="10"/>
            <color indexed="81"/>
            <rFont val="細明體"/>
            <family val="3"/>
            <charset val="136"/>
          </rPr>
          <t>TAS 現場三交代 CPU人員下線期間都會確認欠點資料，且目前尚未發生類似異常</t>
        </r>
      </text>
    </comment>
    <comment ref="Z153" authorId="6" shapeId="0" xr:uid="{00000000-0006-0000-0000-00003B010000}">
      <text>
        <r>
          <rPr>
            <b/>
            <sz val="9"/>
            <color indexed="81"/>
            <rFont val="Tahoma"/>
            <family val="2"/>
          </rPr>
          <t>5/9</t>
        </r>
        <r>
          <rPr>
            <b/>
            <sz val="9"/>
            <color indexed="81"/>
            <rFont val="細明體"/>
            <family val="3"/>
            <charset val="136"/>
          </rPr>
          <t>完成</t>
        </r>
      </text>
    </comment>
    <comment ref="AA153" authorId="27" shapeId="0" xr:uid="{00000000-0006-0000-0000-00003C010000}">
      <text>
        <r>
          <rPr>
            <b/>
            <sz val="9"/>
            <color indexed="81"/>
            <rFont val="Tahoma"/>
            <family val="2"/>
          </rPr>
          <t>4/27</t>
        </r>
        <r>
          <rPr>
            <b/>
            <sz val="9"/>
            <color indexed="81"/>
            <rFont val="細明體"/>
            <family val="3"/>
            <charset val="136"/>
          </rPr>
          <t>確認完成</t>
        </r>
      </text>
    </comment>
    <comment ref="AB153" authorId="29" shapeId="0" xr:uid="{00000000-0006-0000-0000-00003D010000}">
      <text>
        <r>
          <rPr>
            <b/>
            <sz val="9"/>
            <color indexed="81"/>
            <rFont val="Tahoma"/>
            <family val="2"/>
          </rPr>
          <t>5/2 1/2BR OK</t>
        </r>
        <r>
          <rPr>
            <sz val="9"/>
            <color indexed="81"/>
            <rFont val="Tahoma"/>
            <family val="2"/>
          </rPr>
          <t xml:space="preserve">
</t>
        </r>
      </text>
    </comment>
    <comment ref="AC153" authorId="24" shapeId="0" xr:uid="{00000000-0006-0000-0000-00003E010000}">
      <text>
        <r>
          <rPr>
            <b/>
            <sz val="9"/>
            <color indexed="81"/>
            <rFont val="細明體"/>
            <family val="3"/>
            <charset val="136"/>
          </rPr>
          <t>4/21確認完成</t>
        </r>
      </text>
    </comment>
    <comment ref="AD153" authorId="6" shapeId="0" xr:uid="{00000000-0006-0000-0000-00003F010000}">
      <text>
        <r>
          <rPr>
            <b/>
            <sz val="9"/>
            <color indexed="81"/>
            <rFont val="細明體"/>
            <family val="3"/>
            <charset val="136"/>
          </rPr>
          <t>5/22工事日</t>
        </r>
      </text>
    </comment>
    <comment ref="Z154" authorId="6" shapeId="0" xr:uid="{00000000-0006-0000-0000-000040010000}">
      <text>
        <r>
          <rPr>
            <b/>
            <sz val="12"/>
            <color indexed="81"/>
            <rFont val="細明體"/>
            <family val="3"/>
            <charset val="136"/>
          </rPr>
          <t>5/9 工事日機械確認濟</t>
        </r>
      </text>
    </comment>
    <comment ref="AB154" authorId="29" shapeId="0" xr:uid="{00000000-0006-0000-0000-000041010000}">
      <text>
        <r>
          <rPr>
            <sz val="9"/>
            <color indexed="81"/>
            <rFont val="細明體"/>
            <family val="3"/>
            <charset val="136"/>
          </rPr>
          <t>6月份工事日</t>
        </r>
        <r>
          <rPr>
            <sz val="9"/>
            <color indexed="81"/>
            <rFont val="Tahoma"/>
            <family val="2"/>
          </rPr>
          <t>,</t>
        </r>
        <r>
          <rPr>
            <sz val="9"/>
            <color indexed="81"/>
            <rFont val="細明體"/>
            <family val="3"/>
            <charset val="136"/>
          </rPr>
          <t>機械預定換油</t>
        </r>
        <r>
          <rPr>
            <sz val="9"/>
            <color indexed="81"/>
            <rFont val="Tahoma"/>
            <family val="2"/>
          </rPr>
          <t xml:space="preserve">
6/13</t>
        </r>
        <r>
          <rPr>
            <sz val="9"/>
            <color indexed="81"/>
            <rFont val="細明體"/>
            <family val="3"/>
            <charset val="136"/>
          </rPr>
          <t>工事日 更換完成</t>
        </r>
      </text>
    </comment>
    <comment ref="AC154" authorId="24" shapeId="0" xr:uid="{00000000-0006-0000-0000-000042010000}">
      <text>
        <r>
          <rPr>
            <b/>
            <sz val="9"/>
            <color indexed="81"/>
            <rFont val="Tahoma"/>
            <family val="2"/>
          </rPr>
          <t>4/21</t>
        </r>
        <r>
          <rPr>
            <b/>
            <sz val="9"/>
            <color indexed="81"/>
            <rFont val="細明體"/>
            <family val="3"/>
            <charset val="136"/>
          </rPr>
          <t>液壓油過濾器更換完成</t>
        </r>
      </text>
    </comment>
    <comment ref="AD154" authorId="28" shapeId="0" xr:uid="{00000000-0006-0000-0000-000043010000}">
      <text>
        <r>
          <rPr>
            <b/>
            <sz val="9"/>
            <color indexed="81"/>
            <rFont val="細明體"/>
            <family val="3"/>
            <charset val="136"/>
          </rPr>
          <t>4/13 工事日</t>
        </r>
        <r>
          <rPr>
            <sz val="9"/>
            <color indexed="81"/>
            <rFont val="Tahoma"/>
            <family val="2"/>
          </rPr>
          <t xml:space="preserve">
</t>
        </r>
      </text>
    </comment>
    <comment ref="AA155" authorId="27" shapeId="0" xr:uid="{00000000-0006-0000-0000-000044010000}">
      <text>
        <r>
          <rPr>
            <b/>
            <sz val="9"/>
            <color indexed="81"/>
            <rFont val="細明體"/>
            <family val="3"/>
            <charset val="136"/>
          </rPr>
          <t>吳</t>
        </r>
        <r>
          <rPr>
            <b/>
            <sz val="9"/>
            <color indexed="81"/>
            <rFont val="Tahoma"/>
            <family val="2"/>
          </rPr>
          <t xml:space="preserve"> </t>
        </r>
        <r>
          <rPr>
            <b/>
            <sz val="9"/>
            <color indexed="81"/>
            <rFont val="細明體"/>
            <family val="3"/>
            <charset val="136"/>
          </rPr>
          <t>學典</t>
        </r>
        <r>
          <rPr>
            <b/>
            <sz val="9"/>
            <color indexed="81"/>
            <rFont val="Tahoma"/>
            <family val="2"/>
          </rPr>
          <t>(wu hsuehtien)/ADT/</t>
        </r>
        <r>
          <rPr>
            <b/>
            <sz val="9"/>
            <color indexed="81"/>
            <rFont val="細明體"/>
            <family val="3"/>
            <charset val="136"/>
          </rPr>
          <t>雲林・製一・素製三</t>
        </r>
        <r>
          <rPr>
            <b/>
            <sz val="9"/>
            <color indexed="81"/>
            <rFont val="Tahoma"/>
            <family val="2"/>
          </rPr>
          <t>:</t>
        </r>
        <r>
          <rPr>
            <sz val="9"/>
            <color indexed="81"/>
            <rFont val="Tahoma"/>
            <family val="2"/>
          </rPr>
          <t xml:space="preserve">
</t>
        </r>
        <r>
          <rPr>
            <sz val="10"/>
            <color indexed="81"/>
            <rFont val="Tahoma"/>
            <family val="2"/>
          </rPr>
          <t>3/22 T</t>
        </r>
        <r>
          <rPr>
            <sz val="10"/>
            <color indexed="81"/>
            <rFont val="細明體"/>
            <family val="3"/>
            <charset val="136"/>
          </rPr>
          <t>軸減速機更換新品完</t>
        </r>
        <r>
          <rPr>
            <sz val="9"/>
            <color indexed="81"/>
            <rFont val="細明體"/>
            <family val="3"/>
            <charset val="136"/>
          </rPr>
          <t>成</t>
        </r>
      </text>
    </comment>
    <comment ref="AB155" authorId="29" shapeId="0" xr:uid="{00000000-0006-0000-0000-000045010000}">
      <text>
        <r>
          <rPr>
            <sz val="9"/>
            <color indexed="81"/>
            <rFont val="Tahoma"/>
            <family val="2"/>
          </rPr>
          <t xml:space="preserve">7/25 </t>
        </r>
        <r>
          <rPr>
            <sz val="9"/>
            <color indexed="81"/>
            <rFont val="細明體"/>
            <family val="3"/>
            <charset val="136"/>
          </rPr>
          <t>移載</t>
        </r>
        <r>
          <rPr>
            <sz val="9"/>
            <color indexed="81"/>
            <rFont val="Tahoma"/>
            <family val="2"/>
          </rPr>
          <t>RB/5P</t>
        </r>
        <r>
          <rPr>
            <sz val="9"/>
            <color indexed="81"/>
            <rFont val="細明體"/>
            <family val="3"/>
            <charset val="136"/>
          </rPr>
          <t>採板機</t>
        </r>
        <r>
          <rPr>
            <sz val="9"/>
            <color indexed="81"/>
            <rFont val="Tahoma"/>
            <family val="2"/>
          </rPr>
          <t>,</t>
        </r>
        <r>
          <rPr>
            <sz val="9"/>
            <color indexed="81"/>
            <rFont val="細明體"/>
            <family val="3"/>
            <charset val="136"/>
          </rPr>
          <t>年度保養</t>
        </r>
        <r>
          <rPr>
            <sz val="9"/>
            <color indexed="81"/>
            <rFont val="Tahoma"/>
            <family val="2"/>
          </rPr>
          <t xml:space="preserve">
7/27 6P</t>
        </r>
        <r>
          <rPr>
            <sz val="9"/>
            <color indexed="81"/>
            <rFont val="細明體"/>
            <family val="3"/>
            <charset val="136"/>
          </rPr>
          <t>採板</t>
        </r>
        <r>
          <rPr>
            <sz val="9"/>
            <color indexed="81"/>
            <rFont val="Tahoma"/>
            <family val="2"/>
          </rPr>
          <t>/5P</t>
        </r>
        <r>
          <rPr>
            <sz val="9"/>
            <color indexed="81"/>
            <rFont val="細明體"/>
            <family val="3"/>
            <charset val="136"/>
          </rPr>
          <t>反轉</t>
        </r>
        <r>
          <rPr>
            <sz val="9"/>
            <color indexed="81"/>
            <rFont val="Tahoma"/>
            <family val="2"/>
          </rPr>
          <t xml:space="preserve">RB </t>
        </r>
        <r>
          <rPr>
            <sz val="9"/>
            <color indexed="81"/>
            <rFont val="細明體"/>
            <family val="3"/>
            <charset val="136"/>
          </rPr>
          <t xml:space="preserve">業者進行年度保養
</t>
        </r>
        <r>
          <rPr>
            <sz val="9"/>
            <color indexed="81"/>
            <rFont val="Tahoma"/>
            <family val="2"/>
          </rPr>
          <t xml:space="preserve"> 6P</t>
        </r>
        <r>
          <rPr>
            <sz val="9"/>
            <color indexed="81"/>
            <rFont val="細明體"/>
            <family val="3"/>
            <charset val="136"/>
          </rPr>
          <t>反轉及7P  8/31完成</t>
        </r>
      </text>
    </comment>
    <comment ref="AC155" authorId="24" shapeId="0" xr:uid="{00000000-0006-0000-0000-000046010000}">
      <text>
        <r>
          <rPr>
            <b/>
            <sz val="10"/>
            <color indexed="81"/>
            <rFont val="Tahoma"/>
            <family val="2"/>
          </rPr>
          <t>2017</t>
        </r>
        <r>
          <rPr>
            <b/>
            <sz val="10"/>
            <color indexed="81"/>
            <rFont val="細明體"/>
            <family val="3"/>
            <charset val="136"/>
          </rPr>
          <t>年依序保養，換油時才會有分析結果，目前以記錄各軸最大扭力值管理。</t>
        </r>
      </text>
    </comment>
    <comment ref="AD155" authorId="28" shapeId="0" xr:uid="{00000000-0006-0000-0000-000047010000}">
      <text>
        <r>
          <rPr>
            <b/>
            <sz val="9"/>
            <color indexed="81"/>
            <rFont val="Tahoma"/>
            <family val="2"/>
          </rPr>
          <t>2017</t>
        </r>
        <r>
          <rPr>
            <b/>
            <sz val="9"/>
            <color indexed="81"/>
            <rFont val="細明體"/>
            <family val="3"/>
            <charset val="136"/>
          </rPr>
          <t>年依序計劃保養，換油時才會有分析結果，目前以記錄各軸最大扭力值管理。</t>
        </r>
        <r>
          <rPr>
            <b/>
            <sz val="9"/>
            <color indexed="81"/>
            <rFont val="Tahoma"/>
            <family val="2"/>
          </rPr>
          <t>6/22~</t>
        </r>
        <r>
          <rPr>
            <sz val="9"/>
            <color indexed="81"/>
            <rFont val="Tahoma"/>
            <family val="2"/>
          </rPr>
          <t xml:space="preserve">
</t>
        </r>
      </text>
    </comment>
    <comment ref="AE155" authorId="26" shapeId="0" xr:uid="{00000000-0006-0000-0000-000048010000}">
      <text>
        <r>
          <rPr>
            <b/>
            <sz val="10"/>
            <color indexed="81"/>
            <rFont val="細明體"/>
            <family val="3"/>
            <charset val="136"/>
          </rPr>
          <t>確認TAS#5#7各軸鐵粉百分比，皆低於0.05%正常。待2017年保養後結果回覆</t>
        </r>
      </text>
    </comment>
    <comment ref="AA161" authorId="27" shapeId="0" xr:uid="{00000000-0006-0000-0000-000049010000}">
      <text>
        <r>
          <rPr>
            <b/>
            <sz val="9"/>
            <color indexed="81"/>
            <rFont val="細明體"/>
            <family val="3"/>
            <charset val="136"/>
          </rPr>
          <t>吳</t>
        </r>
        <r>
          <rPr>
            <b/>
            <sz val="9"/>
            <color indexed="81"/>
            <rFont val="Tahoma"/>
            <family val="2"/>
          </rPr>
          <t xml:space="preserve"> </t>
        </r>
        <r>
          <rPr>
            <b/>
            <sz val="9"/>
            <color indexed="81"/>
            <rFont val="細明體"/>
            <family val="3"/>
            <charset val="136"/>
          </rPr>
          <t>學典</t>
        </r>
        <r>
          <rPr>
            <b/>
            <sz val="9"/>
            <color indexed="81"/>
            <rFont val="Tahoma"/>
            <family val="2"/>
          </rPr>
          <t>(wu hsuehtien)/ADT/</t>
        </r>
        <r>
          <rPr>
            <b/>
            <sz val="9"/>
            <color indexed="81"/>
            <rFont val="細明體"/>
            <family val="3"/>
            <charset val="136"/>
          </rPr>
          <t>雲林・製一・素製三</t>
        </r>
        <r>
          <rPr>
            <b/>
            <sz val="9"/>
            <color indexed="81"/>
            <rFont val="Tahoma"/>
            <family val="2"/>
          </rPr>
          <t>:</t>
        </r>
        <r>
          <rPr>
            <sz val="9"/>
            <color indexed="81"/>
            <rFont val="Tahoma"/>
            <family val="2"/>
          </rPr>
          <t xml:space="preserve">
8/5 </t>
        </r>
        <r>
          <rPr>
            <sz val="9"/>
            <color indexed="81"/>
            <rFont val="細明體"/>
            <family val="3"/>
            <charset val="136"/>
          </rPr>
          <t>機械進行</t>
        </r>
        <r>
          <rPr>
            <sz val="9"/>
            <color indexed="81"/>
            <rFont val="Tahoma"/>
            <family val="2"/>
          </rPr>
          <t>SMAP</t>
        </r>
        <r>
          <rPr>
            <sz val="9"/>
            <color indexed="81"/>
            <rFont val="細明體"/>
            <family val="3"/>
            <charset val="136"/>
          </rPr>
          <t xml:space="preserve">皮帶更換異常對應完成
</t>
        </r>
      </text>
    </comment>
    <comment ref="AC161" authorId="24" shapeId="0" xr:uid="{00000000-0006-0000-0000-00004A010000}">
      <text>
        <r>
          <rPr>
            <b/>
            <sz val="9"/>
            <color indexed="81"/>
            <rFont val="Tahoma"/>
            <family val="2"/>
          </rPr>
          <t xml:space="preserve">8/17 </t>
        </r>
        <r>
          <rPr>
            <b/>
            <sz val="9"/>
            <color indexed="81"/>
            <rFont val="細明體"/>
            <family val="3"/>
            <charset val="136"/>
          </rPr>
          <t>工事日時，機械進行</t>
        </r>
        <r>
          <rPr>
            <b/>
            <sz val="9"/>
            <color indexed="81"/>
            <rFont val="Tahoma"/>
            <family val="2"/>
          </rPr>
          <t>SMAP</t>
        </r>
        <r>
          <rPr>
            <b/>
            <sz val="9"/>
            <color indexed="81"/>
            <rFont val="細明體"/>
            <family val="3"/>
            <charset val="136"/>
          </rPr>
          <t>年度修繕點檢確認完成</t>
        </r>
      </text>
    </comment>
    <comment ref="AD161" authorId="28" shapeId="0" xr:uid="{00000000-0006-0000-0000-00004B010000}">
      <text>
        <r>
          <rPr>
            <b/>
            <sz val="9"/>
            <color indexed="81"/>
            <rFont val="細明體"/>
            <family val="3"/>
            <charset val="136"/>
          </rPr>
          <t>8/30工事日機械點檢OK無問題</t>
        </r>
        <r>
          <rPr>
            <sz val="9"/>
            <color indexed="81"/>
            <rFont val="Tahoma"/>
            <family val="2"/>
          </rPr>
          <t xml:space="preserve">
</t>
        </r>
      </text>
    </comment>
    <comment ref="AA162" authorId="27" shapeId="0" xr:uid="{00000000-0006-0000-0000-00004C010000}">
      <text>
        <r>
          <rPr>
            <b/>
            <sz val="9"/>
            <color indexed="81"/>
            <rFont val="細明體"/>
            <family val="3"/>
            <charset val="136"/>
          </rPr>
          <t>吳</t>
        </r>
        <r>
          <rPr>
            <b/>
            <sz val="9"/>
            <color indexed="81"/>
            <rFont val="Tahoma"/>
            <family val="2"/>
          </rPr>
          <t xml:space="preserve"> </t>
        </r>
        <r>
          <rPr>
            <b/>
            <sz val="9"/>
            <color indexed="81"/>
            <rFont val="細明體"/>
            <family val="3"/>
            <charset val="136"/>
          </rPr>
          <t>學典</t>
        </r>
        <r>
          <rPr>
            <b/>
            <sz val="9"/>
            <color indexed="81"/>
            <rFont val="Tahoma"/>
            <family val="2"/>
          </rPr>
          <t>(wu hsuehtien)/ADT/</t>
        </r>
        <r>
          <rPr>
            <b/>
            <sz val="9"/>
            <color indexed="81"/>
            <rFont val="細明體"/>
            <family val="3"/>
            <charset val="136"/>
          </rPr>
          <t>雲林・製一・素製三</t>
        </r>
        <r>
          <rPr>
            <b/>
            <sz val="9"/>
            <color indexed="81"/>
            <rFont val="Tahoma"/>
            <family val="2"/>
          </rPr>
          <t>:</t>
        </r>
        <r>
          <rPr>
            <sz val="9"/>
            <color indexed="81"/>
            <rFont val="Tahoma"/>
            <family val="2"/>
          </rPr>
          <t xml:space="preserve">
8/23 </t>
        </r>
        <r>
          <rPr>
            <sz val="9"/>
            <color indexed="81"/>
            <rFont val="細明體"/>
            <family val="3"/>
            <charset val="136"/>
          </rPr>
          <t>工事日時，機械進行</t>
        </r>
        <r>
          <rPr>
            <sz val="9"/>
            <color indexed="81"/>
            <rFont val="Tahoma"/>
            <family val="2"/>
          </rPr>
          <t>SMAP L</t>
        </r>
        <r>
          <rPr>
            <sz val="9"/>
            <color indexed="81"/>
            <rFont val="細明體"/>
            <family val="3"/>
            <charset val="136"/>
          </rPr>
          <t>側</t>
        </r>
        <r>
          <rPr>
            <sz val="9"/>
            <color indexed="81"/>
            <rFont val="Tahoma"/>
            <family val="2"/>
          </rPr>
          <t>Pulley</t>
        </r>
        <r>
          <rPr>
            <sz val="9"/>
            <color indexed="81"/>
            <rFont val="細明體"/>
            <family val="3"/>
            <charset val="136"/>
          </rPr>
          <t>點檢確認完成</t>
        </r>
      </text>
    </comment>
    <comment ref="AC162" authorId="24" shapeId="0" xr:uid="{00000000-0006-0000-0000-00004D010000}">
      <text>
        <r>
          <rPr>
            <b/>
            <sz val="9"/>
            <color indexed="81"/>
            <rFont val="Tahoma"/>
            <family val="2"/>
          </rPr>
          <t xml:space="preserve">8/17 </t>
        </r>
        <r>
          <rPr>
            <b/>
            <sz val="9"/>
            <color indexed="81"/>
            <rFont val="細明體"/>
            <family val="3"/>
            <charset val="136"/>
          </rPr>
          <t>工事日時，機械進行</t>
        </r>
        <r>
          <rPr>
            <b/>
            <sz val="9"/>
            <color indexed="81"/>
            <rFont val="Tahoma"/>
            <family val="2"/>
          </rPr>
          <t>SMAP</t>
        </r>
        <r>
          <rPr>
            <b/>
            <sz val="9"/>
            <color indexed="81"/>
            <rFont val="細明體"/>
            <family val="3"/>
            <charset val="136"/>
          </rPr>
          <t>年度修繕點檢確認完成</t>
        </r>
      </text>
    </comment>
    <comment ref="AD162" authorId="28" shapeId="0" xr:uid="{00000000-0006-0000-0000-00004E010000}">
      <text>
        <r>
          <rPr>
            <b/>
            <sz val="9"/>
            <color indexed="81"/>
            <rFont val="Tahoma"/>
            <family val="2"/>
          </rPr>
          <t>8/30</t>
        </r>
        <r>
          <rPr>
            <b/>
            <sz val="9"/>
            <color indexed="81"/>
            <rFont val="細明體"/>
            <family val="3"/>
            <charset val="136"/>
          </rPr>
          <t>工事日機械點檢</t>
        </r>
        <r>
          <rPr>
            <b/>
            <sz val="9"/>
            <color indexed="81"/>
            <rFont val="Tahoma"/>
            <family val="2"/>
          </rPr>
          <t>OK</t>
        </r>
        <r>
          <rPr>
            <b/>
            <sz val="9"/>
            <color indexed="81"/>
            <rFont val="細明體"/>
            <family val="3"/>
            <charset val="136"/>
          </rPr>
          <t>無問題</t>
        </r>
        <r>
          <rPr>
            <sz val="9"/>
            <color indexed="81"/>
            <rFont val="Tahoma"/>
            <family val="2"/>
          </rPr>
          <t xml:space="preserve">
</t>
        </r>
      </text>
    </comment>
    <comment ref="Z163" authorId="25" shapeId="0" xr:uid="{00000000-0006-0000-0000-00004F010000}">
      <text>
        <r>
          <rPr>
            <b/>
            <sz val="10"/>
            <color indexed="81"/>
            <rFont val="細明體"/>
            <family val="3"/>
            <charset val="136"/>
          </rPr>
          <t>電氣確認結果</t>
        </r>
        <r>
          <rPr>
            <b/>
            <sz val="10"/>
            <color indexed="81"/>
            <rFont val="Tahoma"/>
            <family val="2"/>
          </rPr>
          <t xml:space="preserve">:YF SOFT </t>
        </r>
        <r>
          <rPr>
            <b/>
            <sz val="10"/>
            <color indexed="81"/>
            <rFont val="細明體"/>
            <family val="3"/>
            <charset val="136"/>
          </rPr>
          <t>是保持運轉</t>
        </r>
        <r>
          <rPr>
            <b/>
            <sz val="10"/>
            <color indexed="81"/>
            <rFont val="Tahoma"/>
            <family val="2"/>
          </rPr>
          <t>3</t>
        </r>
        <r>
          <rPr>
            <b/>
            <sz val="10"/>
            <color indexed="81"/>
            <rFont val="細明體"/>
            <family val="3"/>
            <charset val="136"/>
          </rPr>
          <t>秒鐘</t>
        </r>
        <r>
          <rPr>
            <b/>
            <sz val="10"/>
            <color indexed="81"/>
            <rFont val="Tahoma"/>
            <family val="2"/>
          </rPr>
          <t>.</t>
        </r>
        <r>
          <rPr>
            <b/>
            <sz val="10"/>
            <color indexed="81"/>
            <rFont val="細明體"/>
            <family val="3"/>
            <charset val="136"/>
          </rPr>
          <t>但是</t>
        </r>
        <r>
          <rPr>
            <b/>
            <sz val="10"/>
            <color indexed="81"/>
            <rFont val="Tahoma"/>
            <family val="2"/>
          </rPr>
          <t>PAD</t>
        </r>
        <r>
          <rPr>
            <b/>
            <sz val="10"/>
            <color indexed="81"/>
            <rFont val="細明體"/>
            <family val="3"/>
            <charset val="136"/>
          </rPr>
          <t>上昇時</t>
        </r>
        <r>
          <rPr>
            <b/>
            <sz val="10"/>
            <color indexed="81"/>
            <rFont val="Tahoma"/>
            <family val="2"/>
          </rPr>
          <t>,CV3</t>
        </r>
        <r>
          <rPr>
            <b/>
            <sz val="10"/>
            <color indexed="81"/>
            <rFont val="細明體"/>
            <family val="3"/>
            <charset val="136"/>
          </rPr>
          <t>就是保持運轉</t>
        </r>
        <r>
          <rPr>
            <b/>
            <sz val="10"/>
            <color indexed="81"/>
            <rFont val="Tahoma"/>
            <family val="2"/>
          </rPr>
          <t>.</t>
        </r>
        <r>
          <rPr>
            <b/>
            <sz val="10"/>
            <color indexed="81"/>
            <rFont val="細明體"/>
            <family val="3"/>
            <charset val="136"/>
          </rPr>
          <t>所以就結果論</t>
        </r>
        <r>
          <rPr>
            <b/>
            <sz val="10"/>
            <color indexed="81"/>
            <rFont val="Tahoma"/>
            <family val="2"/>
          </rPr>
          <t>.YF</t>
        </r>
        <r>
          <rPr>
            <b/>
            <sz val="10"/>
            <color indexed="81"/>
            <rFont val="細明體"/>
            <family val="3"/>
            <charset val="136"/>
          </rPr>
          <t>也是保持運轉直到</t>
        </r>
        <r>
          <rPr>
            <b/>
            <sz val="10"/>
            <color indexed="81"/>
            <rFont val="Tahoma"/>
            <family val="2"/>
          </rPr>
          <t>PAD</t>
        </r>
        <r>
          <rPr>
            <b/>
            <sz val="10"/>
            <color indexed="81"/>
            <rFont val="細明體"/>
            <family val="3"/>
            <charset val="136"/>
          </rPr>
          <t>下降</t>
        </r>
        <r>
          <rPr>
            <b/>
            <sz val="10"/>
            <color indexed="81"/>
            <rFont val="Tahoma"/>
            <family val="2"/>
          </rPr>
          <t>.</t>
        </r>
        <r>
          <rPr>
            <sz val="10"/>
            <color indexed="81"/>
            <rFont val="Tahoma"/>
            <family val="2"/>
          </rPr>
          <t xml:space="preserve">
</t>
        </r>
      </text>
    </comment>
    <comment ref="AA163" authorId="27" shapeId="0" xr:uid="{00000000-0006-0000-0000-000050010000}">
      <text>
        <r>
          <rPr>
            <b/>
            <sz val="9"/>
            <color indexed="81"/>
            <rFont val="細明體"/>
            <family val="3"/>
            <charset val="136"/>
          </rPr>
          <t>吳</t>
        </r>
        <r>
          <rPr>
            <b/>
            <sz val="9"/>
            <color indexed="81"/>
            <rFont val="Tahoma"/>
            <family val="2"/>
          </rPr>
          <t xml:space="preserve"> </t>
        </r>
        <r>
          <rPr>
            <b/>
            <sz val="9"/>
            <color indexed="81"/>
            <rFont val="細明體"/>
            <family val="3"/>
            <charset val="136"/>
          </rPr>
          <t>學典</t>
        </r>
        <r>
          <rPr>
            <b/>
            <sz val="9"/>
            <color indexed="81"/>
            <rFont val="Tahoma"/>
            <family val="2"/>
          </rPr>
          <t>(wu hsuehtien)/ADT/</t>
        </r>
        <r>
          <rPr>
            <b/>
            <sz val="9"/>
            <color indexed="81"/>
            <rFont val="細明體"/>
            <family val="3"/>
            <charset val="136"/>
          </rPr>
          <t>雲林・製一・素製三</t>
        </r>
        <r>
          <rPr>
            <b/>
            <sz val="9"/>
            <color indexed="81"/>
            <rFont val="Tahoma"/>
            <family val="2"/>
          </rPr>
          <t>:</t>
        </r>
        <r>
          <rPr>
            <sz val="9"/>
            <color indexed="81"/>
            <rFont val="Tahoma"/>
            <family val="2"/>
          </rPr>
          <t xml:space="preserve">
11/7</t>
        </r>
        <r>
          <rPr>
            <sz val="9"/>
            <color indexed="81"/>
            <rFont val="細明體"/>
            <family val="3"/>
            <charset val="136"/>
          </rPr>
          <t>工事日，電氣</t>
        </r>
        <r>
          <rPr>
            <sz val="9"/>
            <color indexed="81"/>
            <rFont val="Tahoma"/>
            <family val="2"/>
          </rPr>
          <t>SOFT</t>
        </r>
        <r>
          <rPr>
            <sz val="9"/>
            <color indexed="81"/>
            <rFont val="細明體"/>
            <family val="3"/>
            <charset val="136"/>
          </rPr>
          <t>導入測試</t>
        </r>
        <r>
          <rPr>
            <sz val="9"/>
            <color indexed="81"/>
            <rFont val="Tahoma"/>
            <family val="2"/>
          </rPr>
          <t>1</t>
        </r>
        <r>
          <rPr>
            <sz val="9"/>
            <color indexed="81"/>
            <rFont val="細明體"/>
            <family val="3"/>
            <charset val="136"/>
          </rPr>
          <t>、</t>
        </r>
        <r>
          <rPr>
            <sz val="9"/>
            <color indexed="81"/>
            <rFont val="Tahoma"/>
            <family val="2"/>
          </rPr>
          <t>2BR</t>
        </r>
        <r>
          <rPr>
            <sz val="9"/>
            <color indexed="81"/>
            <rFont val="細明體"/>
            <family val="3"/>
            <charset val="136"/>
          </rPr>
          <t>，板流後電氣確認</t>
        </r>
        <r>
          <rPr>
            <sz val="9"/>
            <color indexed="81"/>
            <rFont val="Tahoma"/>
            <family val="2"/>
          </rPr>
          <t>OK</t>
        </r>
      </text>
    </comment>
    <comment ref="AB163" authorId="29" shapeId="0" xr:uid="{00000000-0006-0000-0000-000051010000}">
      <text>
        <r>
          <rPr>
            <b/>
            <sz val="12"/>
            <color indexed="81"/>
            <rFont val="Tahoma"/>
            <family val="2"/>
          </rPr>
          <t>10/03</t>
        </r>
        <r>
          <rPr>
            <b/>
            <sz val="12"/>
            <color indexed="81"/>
            <rFont val="細明體"/>
            <family val="3"/>
            <charset val="136"/>
          </rPr>
          <t>工事日 電氣SOFT導入1/2BR,板流後,電氣確認OK</t>
        </r>
        <r>
          <rPr>
            <sz val="12"/>
            <color indexed="81"/>
            <rFont val="Tahoma"/>
            <family val="2"/>
          </rPr>
          <t xml:space="preserve">
</t>
        </r>
      </text>
    </comment>
    <comment ref="AC163" authorId="24" shapeId="0" xr:uid="{00000000-0006-0000-0000-000052010000}">
      <text>
        <r>
          <rPr>
            <b/>
            <sz val="9"/>
            <color indexed="81"/>
            <rFont val="Tahoma"/>
            <family val="2"/>
          </rPr>
          <t>9/27</t>
        </r>
        <r>
          <rPr>
            <b/>
            <sz val="9"/>
            <color indexed="81"/>
            <rFont val="細明體"/>
            <family val="3"/>
            <charset val="136"/>
          </rPr>
          <t>工事日</t>
        </r>
        <r>
          <rPr>
            <b/>
            <sz val="9"/>
            <color indexed="81"/>
            <rFont val="Tahoma"/>
            <family val="2"/>
          </rPr>
          <t xml:space="preserve"> 1.2BR</t>
        </r>
        <r>
          <rPr>
            <b/>
            <sz val="9"/>
            <color indexed="81"/>
            <rFont val="細明體"/>
            <family val="3"/>
            <charset val="136"/>
          </rPr>
          <t>電氣修正</t>
        </r>
        <r>
          <rPr>
            <b/>
            <sz val="9"/>
            <color indexed="81"/>
            <rFont val="Tahoma"/>
            <family val="2"/>
          </rPr>
          <t>SOFT</t>
        </r>
        <r>
          <rPr>
            <b/>
            <sz val="9"/>
            <color indexed="81"/>
            <rFont val="細明體"/>
            <family val="3"/>
            <charset val="136"/>
          </rPr>
          <t>自保持</t>
        </r>
        <r>
          <rPr>
            <b/>
            <sz val="9"/>
            <color indexed="81"/>
            <rFont val="Tahoma"/>
            <family val="2"/>
          </rPr>
          <t>ON</t>
        </r>
        <r>
          <rPr>
            <b/>
            <sz val="9"/>
            <color indexed="81"/>
            <rFont val="細明體"/>
            <family val="3"/>
            <charset val="136"/>
          </rPr>
          <t>完了</t>
        </r>
      </text>
    </comment>
    <comment ref="AD163" authorId="28" shapeId="0" xr:uid="{00000000-0006-0000-0000-000053010000}">
      <text>
        <r>
          <rPr>
            <sz val="9"/>
            <color indexed="81"/>
            <rFont val="Tahoma"/>
            <family val="2"/>
          </rPr>
          <t>9/6</t>
        </r>
        <r>
          <rPr>
            <sz val="9"/>
            <color indexed="81"/>
            <rFont val="細明體"/>
            <family val="3"/>
            <charset val="136"/>
          </rPr>
          <t>、</t>
        </r>
        <r>
          <rPr>
            <sz val="9"/>
            <color indexed="81"/>
            <rFont val="Tahoma"/>
            <family val="2"/>
          </rPr>
          <t>9/7 1.2BR</t>
        </r>
        <r>
          <rPr>
            <sz val="9"/>
            <color indexed="81"/>
            <rFont val="細明體"/>
            <family val="3"/>
            <charset val="136"/>
          </rPr>
          <t>電氣修正</t>
        </r>
        <r>
          <rPr>
            <sz val="9"/>
            <color indexed="81"/>
            <rFont val="Tahoma"/>
            <family val="2"/>
          </rPr>
          <t>SOFT</t>
        </r>
        <r>
          <rPr>
            <sz val="9"/>
            <color indexed="81"/>
            <rFont val="細明體"/>
            <family val="3"/>
            <charset val="136"/>
          </rPr>
          <t>自保持</t>
        </r>
        <r>
          <rPr>
            <sz val="9"/>
            <color indexed="81"/>
            <rFont val="Tahoma"/>
            <family val="2"/>
          </rPr>
          <t>ON</t>
        </r>
        <r>
          <rPr>
            <sz val="9"/>
            <color indexed="81"/>
            <rFont val="細明體"/>
            <family val="3"/>
            <charset val="136"/>
          </rPr>
          <t>完了</t>
        </r>
        <r>
          <rPr>
            <sz val="9"/>
            <color indexed="81"/>
            <rFont val="Tahoma"/>
            <family val="2"/>
          </rPr>
          <t xml:space="preserve">
</t>
        </r>
      </text>
    </comment>
    <comment ref="AA164" authorId="27" shapeId="0" xr:uid="{00000000-0006-0000-0000-000054010000}">
      <text>
        <r>
          <rPr>
            <b/>
            <sz val="12"/>
            <color indexed="81"/>
            <rFont val="細明體"/>
            <family val="3"/>
            <charset val="136"/>
          </rPr>
          <t>吳</t>
        </r>
        <r>
          <rPr>
            <b/>
            <sz val="12"/>
            <color indexed="81"/>
            <rFont val="Tahoma"/>
            <family val="2"/>
          </rPr>
          <t xml:space="preserve"> </t>
        </r>
        <r>
          <rPr>
            <b/>
            <sz val="12"/>
            <color indexed="81"/>
            <rFont val="細明體"/>
            <family val="3"/>
            <charset val="136"/>
          </rPr>
          <t>學典</t>
        </r>
        <r>
          <rPr>
            <b/>
            <sz val="12"/>
            <color indexed="81"/>
            <rFont val="Tahoma"/>
            <family val="2"/>
          </rPr>
          <t>(wu hsuehtien)/ADT/</t>
        </r>
        <r>
          <rPr>
            <b/>
            <sz val="12"/>
            <color indexed="81"/>
            <rFont val="細明體"/>
            <family val="3"/>
            <charset val="136"/>
          </rPr>
          <t>雲林・製一・素製三</t>
        </r>
        <r>
          <rPr>
            <b/>
            <sz val="12"/>
            <color indexed="81"/>
            <rFont val="Tahoma"/>
            <family val="2"/>
          </rPr>
          <t>:</t>
        </r>
        <r>
          <rPr>
            <sz val="12"/>
            <color indexed="81"/>
            <rFont val="Tahoma"/>
            <family val="2"/>
          </rPr>
          <t xml:space="preserve">
12/7 </t>
        </r>
        <r>
          <rPr>
            <sz val="12"/>
            <color indexed="81"/>
            <rFont val="細明體"/>
            <family val="3"/>
            <charset val="136"/>
          </rPr>
          <t>工事日</t>
        </r>
        <r>
          <rPr>
            <sz val="12"/>
            <color indexed="81"/>
            <rFont val="Tahoma"/>
            <family val="2"/>
          </rPr>
          <t xml:space="preserve"> R</t>
        </r>
        <r>
          <rPr>
            <sz val="12"/>
            <color indexed="81"/>
            <rFont val="細明體"/>
            <family val="3"/>
            <charset val="136"/>
          </rPr>
          <t>側</t>
        </r>
        <r>
          <rPr>
            <sz val="12"/>
            <color indexed="81"/>
            <rFont val="Tahoma"/>
            <family val="2"/>
          </rPr>
          <t>(2</t>
        </r>
        <r>
          <rPr>
            <sz val="12"/>
            <color indexed="81"/>
            <rFont val="細明體"/>
            <family val="3"/>
            <charset val="136"/>
          </rPr>
          <t>號</t>
        </r>
        <r>
          <rPr>
            <sz val="12"/>
            <color indexed="81"/>
            <rFont val="Tahoma"/>
            <family val="2"/>
          </rPr>
          <t>)</t>
        </r>
        <r>
          <rPr>
            <sz val="12"/>
            <color indexed="81"/>
            <rFont val="細明體"/>
            <family val="3"/>
            <charset val="136"/>
          </rPr>
          <t xml:space="preserve">更換濟
</t>
        </r>
        <r>
          <rPr>
            <sz val="12"/>
            <color indexed="81"/>
            <rFont val="Tahoma"/>
            <family val="2"/>
          </rPr>
          <t xml:space="preserve">3/5 </t>
        </r>
        <r>
          <rPr>
            <sz val="12"/>
            <color indexed="81"/>
            <rFont val="細明體"/>
            <family val="3"/>
            <charset val="136"/>
          </rPr>
          <t>工事日</t>
        </r>
        <r>
          <rPr>
            <sz val="12"/>
            <color indexed="81"/>
            <rFont val="Tahoma"/>
            <family val="2"/>
          </rPr>
          <t xml:space="preserve"> L</t>
        </r>
        <r>
          <rPr>
            <sz val="12"/>
            <color indexed="81"/>
            <rFont val="細明體"/>
            <family val="3"/>
            <charset val="136"/>
          </rPr>
          <t>側</t>
        </r>
        <r>
          <rPr>
            <sz val="12"/>
            <color indexed="81"/>
            <rFont val="Tahoma"/>
            <family val="2"/>
          </rPr>
          <t>(1</t>
        </r>
        <r>
          <rPr>
            <sz val="12"/>
            <color indexed="81"/>
            <rFont val="細明體"/>
            <family val="3"/>
            <charset val="136"/>
          </rPr>
          <t>號</t>
        </r>
        <r>
          <rPr>
            <sz val="12"/>
            <color indexed="81"/>
            <rFont val="Tahoma"/>
            <family val="2"/>
          </rPr>
          <t>)</t>
        </r>
        <r>
          <rPr>
            <sz val="12"/>
            <color indexed="81"/>
            <rFont val="細明體"/>
            <family val="3"/>
            <charset val="136"/>
          </rPr>
          <t>更換濟</t>
        </r>
      </text>
    </comment>
    <comment ref="AB164" authorId="29" shapeId="0" xr:uid="{00000000-0006-0000-0000-000055010000}">
      <text>
        <r>
          <rPr>
            <b/>
            <sz val="9"/>
            <color indexed="81"/>
            <rFont val="Tahoma"/>
            <family val="2"/>
          </rPr>
          <t>20171205</t>
        </r>
        <r>
          <rPr>
            <b/>
            <sz val="9"/>
            <color indexed="81"/>
            <rFont val="細明體"/>
            <family val="3"/>
            <charset val="136"/>
          </rPr>
          <t>工事日更換#2 軸承</t>
        </r>
        <r>
          <rPr>
            <sz val="9"/>
            <color indexed="81"/>
            <rFont val="Tahoma"/>
            <family val="2"/>
          </rPr>
          <t xml:space="preserve">
1/10</t>
        </r>
        <r>
          <rPr>
            <sz val="9"/>
            <color indexed="81"/>
            <rFont val="細明體"/>
            <family val="3"/>
            <charset val="136"/>
          </rPr>
          <t xml:space="preserve">工事日切替#2進行使用,若無異常,下回工事日再進行#1軸承更換 
</t>
        </r>
        <r>
          <rPr>
            <b/>
            <sz val="9"/>
            <color indexed="81"/>
            <rFont val="細明體"/>
            <family val="3"/>
            <charset val="136"/>
          </rPr>
          <t>20180212工事日更換#1 軸承 3月13工事日後,切替使用,吋法/直角度OK</t>
        </r>
      </text>
    </comment>
    <comment ref="AC164" authorId="24" shapeId="0" xr:uid="{00000000-0006-0000-0000-000056010000}">
      <text>
        <r>
          <rPr>
            <b/>
            <sz val="9"/>
            <color indexed="81"/>
            <rFont val="Tahoma"/>
            <family val="2"/>
          </rPr>
          <t>12/13 MCPG#1</t>
        </r>
        <r>
          <rPr>
            <b/>
            <sz val="9"/>
            <color indexed="81"/>
            <rFont val="細明體"/>
            <family val="3"/>
            <charset val="136"/>
          </rPr>
          <t xml:space="preserve">更換完成
</t>
        </r>
        <r>
          <rPr>
            <b/>
            <sz val="9"/>
            <color indexed="81"/>
            <rFont val="Tahoma"/>
            <family val="2"/>
          </rPr>
          <t xml:space="preserve">1/23 </t>
        </r>
        <r>
          <rPr>
            <b/>
            <sz val="9"/>
            <color indexed="81"/>
            <rFont val="細明體"/>
            <family val="3"/>
            <charset val="136"/>
          </rPr>
          <t>本線</t>
        </r>
        <r>
          <rPr>
            <b/>
            <sz val="9"/>
            <color indexed="81"/>
            <rFont val="Tahoma"/>
            <family val="2"/>
          </rPr>
          <t xml:space="preserve"> MCPG #1 </t>
        </r>
        <r>
          <rPr>
            <b/>
            <sz val="9"/>
            <color indexed="81"/>
            <rFont val="細明體"/>
            <family val="3"/>
            <charset val="136"/>
          </rPr>
          <t>軸承更換</t>
        </r>
        <r>
          <rPr>
            <b/>
            <sz val="9"/>
            <color indexed="81"/>
            <rFont val="Tahoma"/>
            <family val="2"/>
          </rPr>
          <t>(ZZ TYPE).</t>
        </r>
        <r>
          <rPr>
            <b/>
            <sz val="9"/>
            <color indexed="81"/>
            <rFont val="細明體"/>
            <family val="3"/>
            <charset val="136"/>
          </rPr>
          <t xml:space="preserve">
</t>
        </r>
        <r>
          <rPr>
            <b/>
            <sz val="9"/>
            <color indexed="81"/>
            <rFont val="Tahoma"/>
            <family val="2"/>
          </rPr>
          <t>2/22  MCPG#2</t>
        </r>
        <r>
          <rPr>
            <b/>
            <sz val="9"/>
            <color indexed="81"/>
            <rFont val="細明體"/>
            <family val="3"/>
            <charset val="136"/>
          </rPr>
          <t>更換完成</t>
        </r>
        <r>
          <rPr>
            <b/>
            <sz val="9"/>
            <color indexed="81"/>
            <rFont val="Tahoma"/>
            <family val="2"/>
          </rPr>
          <t>(</t>
        </r>
        <r>
          <rPr>
            <b/>
            <sz val="9"/>
            <color indexed="81"/>
            <rFont val="細明體"/>
            <family val="3"/>
            <charset val="136"/>
          </rPr>
          <t>待測試</t>
        </r>
        <r>
          <rPr>
            <b/>
            <sz val="9"/>
            <color indexed="81"/>
            <rFont val="Tahoma"/>
            <family val="2"/>
          </rPr>
          <t xml:space="preserve">)
3/22 </t>
        </r>
        <r>
          <rPr>
            <b/>
            <sz val="9"/>
            <color indexed="81"/>
            <rFont val="細明體"/>
            <family val="3"/>
            <charset val="136"/>
          </rPr>
          <t>本線</t>
        </r>
        <r>
          <rPr>
            <b/>
            <sz val="9"/>
            <color indexed="81"/>
            <rFont val="Tahoma"/>
            <family val="2"/>
          </rPr>
          <t xml:space="preserve"> MCPG #2 </t>
        </r>
        <r>
          <rPr>
            <b/>
            <sz val="9"/>
            <color indexed="81"/>
            <rFont val="細明體"/>
            <family val="3"/>
            <charset val="136"/>
          </rPr>
          <t>軸承更換</t>
        </r>
        <r>
          <rPr>
            <b/>
            <sz val="9"/>
            <color indexed="81"/>
            <rFont val="Tahoma"/>
            <family val="2"/>
          </rPr>
          <t>(ZZ TYPE).</t>
        </r>
      </text>
    </comment>
    <comment ref="AD164" authorId="28" shapeId="0" xr:uid="{00000000-0006-0000-0000-000057010000}">
      <text>
        <r>
          <rPr>
            <b/>
            <sz val="9"/>
            <color indexed="81"/>
            <rFont val="Tahoma"/>
            <family val="2"/>
          </rPr>
          <t xml:space="preserve">12/25 </t>
        </r>
        <r>
          <rPr>
            <b/>
            <sz val="9"/>
            <color indexed="81"/>
            <rFont val="細明體"/>
            <family val="3"/>
            <charset val="136"/>
          </rPr>
          <t>工事日更換</t>
        </r>
        <r>
          <rPr>
            <b/>
            <sz val="9"/>
            <color indexed="81"/>
            <rFont val="Tahoma"/>
            <family val="2"/>
          </rPr>
          <t xml:space="preserve">#2
3/21 MCPG#2 </t>
        </r>
        <r>
          <rPr>
            <b/>
            <sz val="9"/>
            <color indexed="81"/>
            <rFont val="細明體"/>
            <family val="3"/>
            <charset val="136"/>
          </rPr>
          <t>測試</t>
        </r>
        <r>
          <rPr>
            <b/>
            <sz val="9"/>
            <color indexed="81"/>
            <rFont val="Tahoma"/>
            <family val="2"/>
          </rPr>
          <t xml:space="preserve">ok
</t>
        </r>
        <r>
          <rPr>
            <b/>
            <sz val="9"/>
            <color indexed="81"/>
            <rFont val="細明體"/>
            <family val="3"/>
            <charset val="136"/>
          </rPr>
          <t>預計下回更換</t>
        </r>
        <r>
          <rPr>
            <b/>
            <sz val="9"/>
            <color indexed="81"/>
            <rFont val="Tahoma"/>
            <family val="2"/>
          </rPr>
          <t>#1</t>
        </r>
        <r>
          <rPr>
            <sz val="9"/>
            <color indexed="81"/>
            <rFont val="Tahoma"/>
            <family val="2"/>
          </rPr>
          <t xml:space="preserve">
2017/12/26 KF</t>
        </r>
        <r>
          <rPr>
            <sz val="9"/>
            <color indexed="81"/>
            <rFont val="細明體"/>
            <family val="3"/>
            <charset val="136"/>
          </rPr>
          <t>窯</t>
        </r>
        <r>
          <rPr>
            <sz val="9"/>
            <color indexed="81"/>
            <rFont val="Tahoma"/>
            <family val="2"/>
          </rPr>
          <t>MCPG#2(</t>
        </r>
        <r>
          <rPr>
            <sz val="9"/>
            <color indexed="81"/>
            <rFont val="細明體"/>
            <family val="3"/>
            <charset val="136"/>
          </rPr>
          <t>右側</t>
        </r>
        <r>
          <rPr>
            <sz val="9"/>
            <color indexed="81"/>
            <rFont val="Tahoma"/>
            <family val="2"/>
          </rPr>
          <t>)</t>
        </r>
        <r>
          <rPr>
            <sz val="9"/>
            <color indexed="81"/>
            <rFont val="細明體"/>
            <family val="3"/>
            <charset val="136"/>
          </rPr>
          <t xml:space="preserve">已更換成新式軸承
</t>
        </r>
        <r>
          <rPr>
            <sz val="9"/>
            <color indexed="81"/>
            <rFont val="Tahoma"/>
            <family val="2"/>
          </rPr>
          <t>KF</t>
        </r>
        <r>
          <rPr>
            <sz val="9"/>
            <color indexed="81"/>
            <rFont val="細明體"/>
            <family val="3"/>
            <charset val="136"/>
          </rPr>
          <t>板幅右側較不安定</t>
        </r>
        <r>
          <rPr>
            <sz val="9"/>
            <color indexed="81"/>
            <rFont val="Tahoma"/>
            <family val="2"/>
          </rPr>
          <t>(inside 0.5”)</t>
        </r>
        <r>
          <rPr>
            <sz val="9"/>
            <color indexed="81"/>
            <rFont val="細明體"/>
            <family val="3"/>
            <charset val="136"/>
          </rPr>
          <t>，</t>
        </r>
        <r>
          <rPr>
            <sz val="9"/>
            <color indexed="81"/>
            <rFont val="Tahoma"/>
            <family val="2"/>
          </rPr>
          <t>swining</t>
        </r>
        <r>
          <rPr>
            <sz val="9"/>
            <color indexed="81"/>
            <rFont val="細明體"/>
            <family val="3"/>
            <charset val="136"/>
          </rPr>
          <t>較多所以都一直使用</t>
        </r>
        <r>
          <rPr>
            <sz val="9"/>
            <color indexed="81"/>
            <rFont val="Tahoma"/>
            <family val="2"/>
          </rPr>
          <t>MCPG#1(</t>
        </r>
        <r>
          <rPr>
            <sz val="9"/>
            <color indexed="81"/>
            <rFont val="細明體"/>
            <family val="3"/>
            <charset val="136"/>
          </rPr>
          <t>左側</t>
        </r>
        <r>
          <rPr>
            <sz val="9"/>
            <color indexed="81"/>
            <rFont val="Tahoma"/>
            <family val="2"/>
          </rPr>
          <t xml:space="preserve">)
</t>
        </r>
        <r>
          <rPr>
            <sz val="9"/>
            <color indexed="81"/>
            <rFont val="細明體"/>
            <family val="3"/>
            <charset val="136"/>
          </rPr>
          <t>因此</t>
        </r>
        <r>
          <rPr>
            <sz val="9"/>
            <color indexed="81"/>
            <rFont val="Tahoma"/>
            <family val="2"/>
          </rPr>
          <t>MCPG#1</t>
        </r>
        <r>
          <rPr>
            <sz val="9"/>
            <color indexed="81"/>
            <rFont val="細明體"/>
            <family val="3"/>
            <charset val="136"/>
          </rPr>
          <t>遲遲無法使用及測試。
所以待</t>
        </r>
        <r>
          <rPr>
            <sz val="9"/>
            <color indexed="81"/>
            <rFont val="Tahoma"/>
            <family val="2"/>
          </rPr>
          <t>HOT</t>
        </r>
        <r>
          <rPr>
            <sz val="9"/>
            <color indexed="81"/>
            <rFont val="細明體"/>
            <family val="3"/>
            <charset val="136"/>
          </rPr>
          <t>可否調整右側的板幅，讓</t>
        </r>
        <r>
          <rPr>
            <sz val="9"/>
            <color indexed="81"/>
            <rFont val="Tahoma"/>
            <family val="2"/>
          </rPr>
          <t>cold</t>
        </r>
        <r>
          <rPr>
            <sz val="9"/>
            <color indexed="81"/>
            <rFont val="細明體"/>
            <family val="3"/>
            <charset val="136"/>
          </rPr>
          <t>可切替</t>
        </r>
        <r>
          <rPr>
            <sz val="9"/>
            <color indexed="81"/>
            <rFont val="Tahoma"/>
            <family val="2"/>
          </rPr>
          <t>MCPG#2(</t>
        </r>
        <r>
          <rPr>
            <sz val="9"/>
            <color indexed="81"/>
            <rFont val="細明體"/>
            <family val="3"/>
            <charset val="136"/>
          </rPr>
          <t>右側</t>
        </r>
        <r>
          <rPr>
            <sz val="9"/>
            <color indexed="81"/>
            <rFont val="Tahoma"/>
            <family val="2"/>
          </rPr>
          <t>)</t>
        </r>
        <r>
          <rPr>
            <sz val="9"/>
            <color indexed="81"/>
            <rFont val="細明體"/>
            <family val="3"/>
            <charset val="136"/>
          </rPr>
          <t xml:space="preserve">進行更換使用及測試。
</t>
        </r>
        <r>
          <rPr>
            <sz val="9"/>
            <color indexed="81"/>
            <rFont val="Tahoma"/>
            <family val="2"/>
          </rPr>
          <t xml:space="preserve">7/11 </t>
        </r>
        <r>
          <rPr>
            <sz val="9"/>
            <color indexed="81"/>
            <rFont val="細明體"/>
            <family val="3"/>
            <charset val="136"/>
          </rPr>
          <t>進行交換</t>
        </r>
        <r>
          <rPr>
            <sz val="9"/>
            <color indexed="81"/>
            <rFont val="Tahoma"/>
            <family val="2"/>
          </rPr>
          <t xml:space="preserve">OK
</t>
        </r>
      </text>
    </comment>
    <comment ref="Z165" authorId="32" shapeId="0" xr:uid="{00000000-0006-0000-0000-000058010000}">
      <text>
        <r>
          <rPr>
            <b/>
            <sz val="9"/>
            <color indexed="81"/>
            <rFont val="Tahoma"/>
            <family val="2"/>
          </rPr>
          <t xml:space="preserve">YF </t>
        </r>
        <r>
          <rPr>
            <b/>
            <sz val="9"/>
            <color indexed="81"/>
            <rFont val="細明體"/>
            <family val="3"/>
            <charset val="136"/>
          </rPr>
          <t xml:space="preserve">冷修後已對策完畢。
</t>
        </r>
        <r>
          <rPr>
            <b/>
            <sz val="9"/>
            <color indexed="81"/>
            <rFont val="Tahoma"/>
            <family val="2"/>
          </rPr>
          <t xml:space="preserve">2/22 </t>
        </r>
        <r>
          <rPr>
            <b/>
            <sz val="9"/>
            <color indexed="81"/>
            <rFont val="細明體"/>
            <family val="3"/>
            <charset val="136"/>
          </rPr>
          <t>電氣進行</t>
        </r>
        <r>
          <rPr>
            <b/>
            <sz val="9"/>
            <color indexed="81"/>
            <rFont val="Tahoma"/>
            <family val="2"/>
          </rPr>
          <t>1</t>
        </r>
        <r>
          <rPr>
            <b/>
            <sz val="9"/>
            <color indexed="81"/>
            <rFont val="細明體"/>
            <family val="3"/>
            <charset val="136"/>
          </rPr>
          <t>、</t>
        </r>
        <r>
          <rPr>
            <b/>
            <sz val="9"/>
            <color indexed="81"/>
            <rFont val="Tahoma"/>
            <family val="2"/>
          </rPr>
          <t>2BR.TRACKING Id</t>
        </r>
        <r>
          <rPr>
            <b/>
            <sz val="9"/>
            <color indexed="81"/>
            <rFont val="細明體"/>
            <family val="3"/>
            <charset val="136"/>
          </rPr>
          <t>重復警報追加－測試</t>
        </r>
        <r>
          <rPr>
            <b/>
            <sz val="9"/>
            <color indexed="81"/>
            <rFont val="Tahoma"/>
            <family val="2"/>
          </rPr>
          <t>OK</t>
        </r>
        <r>
          <rPr>
            <b/>
            <sz val="9"/>
            <color indexed="81"/>
            <rFont val="細明體"/>
            <family val="3"/>
            <charset val="136"/>
          </rPr>
          <t>。
■</t>
        </r>
        <r>
          <rPr>
            <b/>
            <sz val="9"/>
            <color indexed="81"/>
            <rFont val="Tahoma"/>
            <family val="2"/>
          </rPr>
          <t>Tracking</t>
        </r>
        <r>
          <rPr>
            <b/>
            <sz val="9"/>
            <color indexed="81"/>
            <rFont val="細明體"/>
            <family val="3"/>
            <charset val="136"/>
          </rPr>
          <t>監視</t>
        </r>
        <r>
          <rPr>
            <b/>
            <sz val="9"/>
            <color indexed="81"/>
            <rFont val="Tahoma"/>
            <family val="2"/>
          </rPr>
          <t xml:space="preserve">Point
</t>
        </r>
        <r>
          <rPr>
            <b/>
            <sz val="9"/>
            <color indexed="81"/>
            <rFont val="細明體"/>
            <family val="3"/>
            <charset val="136"/>
          </rPr>
          <t>･本線增速部橫寸</t>
        </r>
        <r>
          <rPr>
            <b/>
            <sz val="9"/>
            <color indexed="81"/>
            <rFont val="Tahoma"/>
            <family val="2"/>
          </rPr>
          <t>Sensor (</t>
        </r>
        <r>
          <rPr>
            <b/>
            <sz val="9"/>
            <color indexed="81"/>
            <rFont val="細明體"/>
            <family val="3"/>
            <charset val="136"/>
          </rPr>
          <t>濟</t>
        </r>
        <r>
          <rPr>
            <b/>
            <sz val="9"/>
            <color indexed="81"/>
            <rFont val="Tahoma"/>
            <family val="2"/>
          </rPr>
          <t xml:space="preserve">)
</t>
        </r>
        <r>
          <rPr>
            <b/>
            <sz val="9"/>
            <color indexed="81"/>
            <rFont val="細明體"/>
            <family val="3"/>
            <charset val="136"/>
          </rPr>
          <t>･本線</t>
        </r>
        <r>
          <rPr>
            <b/>
            <sz val="9"/>
            <color indexed="81"/>
            <rFont val="Tahoma"/>
            <family val="2"/>
          </rPr>
          <t>Hopper</t>
        </r>
        <r>
          <rPr>
            <b/>
            <sz val="9"/>
            <color indexed="81"/>
            <rFont val="細明體"/>
            <family val="3"/>
            <charset val="136"/>
          </rPr>
          <t>前</t>
        </r>
        <r>
          <rPr>
            <b/>
            <sz val="9"/>
            <color indexed="81"/>
            <rFont val="Tahoma"/>
            <family val="2"/>
          </rPr>
          <t>Sensor (</t>
        </r>
        <r>
          <rPr>
            <b/>
            <sz val="9"/>
            <color indexed="81"/>
            <rFont val="細明體"/>
            <family val="3"/>
            <charset val="136"/>
          </rPr>
          <t>濟</t>
        </r>
        <r>
          <rPr>
            <b/>
            <sz val="9"/>
            <color indexed="81"/>
            <rFont val="Tahoma"/>
            <family val="2"/>
          </rPr>
          <t xml:space="preserve">)
</t>
        </r>
        <r>
          <rPr>
            <b/>
            <sz val="9"/>
            <color indexed="81"/>
            <rFont val="細明體"/>
            <family val="3"/>
            <charset val="136"/>
          </rPr>
          <t>･</t>
        </r>
        <r>
          <rPr>
            <b/>
            <sz val="9"/>
            <color indexed="81"/>
            <rFont val="Tahoma"/>
            <family val="2"/>
          </rPr>
          <t>1Br</t>
        </r>
        <r>
          <rPr>
            <b/>
            <sz val="9"/>
            <color indexed="81"/>
            <rFont val="細明體"/>
            <family val="3"/>
            <charset val="136"/>
          </rPr>
          <t>引入開始</t>
        </r>
        <r>
          <rPr>
            <b/>
            <sz val="9"/>
            <color indexed="81"/>
            <rFont val="Tahoma"/>
            <family val="2"/>
          </rPr>
          <t>Sensor (</t>
        </r>
        <r>
          <rPr>
            <b/>
            <sz val="9"/>
            <color indexed="81"/>
            <rFont val="細明體"/>
            <family val="3"/>
            <charset val="136"/>
          </rPr>
          <t>濟</t>
        </r>
        <r>
          <rPr>
            <b/>
            <sz val="9"/>
            <color indexed="81"/>
            <rFont val="Tahoma"/>
            <family val="2"/>
          </rPr>
          <t xml:space="preserve">)
</t>
        </r>
        <r>
          <rPr>
            <b/>
            <sz val="9"/>
            <color indexed="81"/>
            <rFont val="細明體"/>
            <family val="3"/>
            <charset val="136"/>
          </rPr>
          <t>･</t>
        </r>
        <r>
          <rPr>
            <b/>
            <sz val="9"/>
            <color indexed="81"/>
            <rFont val="Tahoma"/>
            <family val="2"/>
          </rPr>
          <t>2Br</t>
        </r>
        <r>
          <rPr>
            <b/>
            <sz val="9"/>
            <color indexed="81"/>
            <rFont val="細明體"/>
            <family val="3"/>
            <charset val="136"/>
          </rPr>
          <t>引入開始</t>
        </r>
        <r>
          <rPr>
            <b/>
            <sz val="9"/>
            <color indexed="81"/>
            <rFont val="Tahoma"/>
            <family val="2"/>
          </rPr>
          <t>Sensor  (</t>
        </r>
        <r>
          <rPr>
            <b/>
            <sz val="9"/>
            <color indexed="81"/>
            <rFont val="細明體"/>
            <family val="3"/>
            <charset val="136"/>
          </rPr>
          <t>濟</t>
        </r>
        <r>
          <rPr>
            <b/>
            <sz val="9"/>
            <color indexed="81"/>
            <rFont val="Tahoma"/>
            <family val="2"/>
          </rPr>
          <t xml:space="preserve">)
</t>
        </r>
        <r>
          <rPr>
            <b/>
            <sz val="9"/>
            <color indexed="81"/>
            <rFont val="細明體"/>
            <family val="3"/>
            <charset val="136"/>
          </rPr>
          <t>･</t>
        </r>
        <r>
          <rPr>
            <b/>
            <sz val="9"/>
            <color indexed="81"/>
            <rFont val="Tahoma"/>
            <family val="2"/>
          </rPr>
          <t>1Br</t>
        </r>
        <r>
          <rPr>
            <b/>
            <sz val="9"/>
            <color indexed="81"/>
            <rFont val="細明體"/>
            <family val="3"/>
            <charset val="136"/>
          </rPr>
          <t>引入結束</t>
        </r>
        <r>
          <rPr>
            <b/>
            <sz val="9"/>
            <color indexed="81"/>
            <rFont val="Tahoma"/>
            <family val="2"/>
          </rPr>
          <t>Sensor (</t>
        </r>
        <r>
          <rPr>
            <b/>
            <sz val="9"/>
            <color indexed="81"/>
            <rFont val="細明體"/>
            <family val="3"/>
            <charset val="136"/>
          </rPr>
          <t>已改</t>
        </r>
        <r>
          <rPr>
            <b/>
            <sz val="9"/>
            <color indexed="81"/>
            <rFont val="Tahoma"/>
            <family val="2"/>
          </rPr>
          <t>Buffer</t>
        </r>
        <r>
          <rPr>
            <b/>
            <sz val="9"/>
            <color indexed="81"/>
            <rFont val="細明體"/>
            <family val="3"/>
            <charset val="136"/>
          </rPr>
          <t>式</t>
        </r>
        <r>
          <rPr>
            <b/>
            <sz val="9"/>
            <color indexed="81"/>
            <rFont val="Tahoma"/>
            <family val="2"/>
          </rPr>
          <t xml:space="preserve">, </t>
        </r>
        <r>
          <rPr>
            <b/>
            <sz val="9"/>
            <color indexed="81"/>
            <rFont val="細明體"/>
            <family val="3"/>
            <charset val="136"/>
          </rPr>
          <t>對策不用</t>
        </r>
        <r>
          <rPr>
            <b/>
            <sz val="9"/>
            <color indexed="81"/>
            <rFont val="Tahoma"/>
            <family val="2"/>
          </rPr>
          <t xml:space="preserve">)
</t>
        </r>
        <r>
          <rPr>
            <b/>
            <sz val="9"/>
            <color indexed="81"/>
            <rFont val="細明體"/>
            <family val="3"/>
            <charset val="136"/>
          </rPr>
          <t>･</t>
        </r>
        <r>
          <rPr>
            <b/>
            <sz val="9"/>
            <color indexed="81"/>
            <rFont val="Tahoma"/>
            <family val="2"/>
          </rPr>
          <t>2Br</t>
        </r>
        <r>
          <rPr>
            <b/>
            <sz val="9"/>
            <color indexed="81"/>
            <rFont val="細明體"/>
            <family val="3"/>
            <charset val="136"/>
          </rPr>
          <t>引入結束</t>
        </r>
        <r>
          <rPr>
            <b/>
            <sz val="9"/>
            <color indexed="81"/>
            <rFont val="Tahoma"/>
            <family val="2"/>
          </rPr>
          <t>Sensor  (</t>
        </r>
        <r>
          <rPr>
            <b/>
            <sz val="9"/>
            <color indexed="81"/>
            <rFont val="細明體"/>
            <family val="3"/>
            <charset val="136"/>
          </rPr>
          <t>已改</t>
        </r>
        <r>
          <rPr>
            <b/>
            <sz val="9"/>
            <color indexed="81"/>
            <rFont val="Tahoma"/>
            <family val="2"/>
          </rPr>
          <t>Buffer</t>
        </r>
        <r>
          <rPr>
            <b/>
            <sz val="9"/>
            <color indexed="81"/>
            <rFont val="細明體"/>
            <family val="3"/>
            <charset val="136"/>
          </rPr>
          <t>式</t>
        </r>
        <r>
          <rPr>
            <b/>
            <sz val="9"/>
            <color indexed="81"/>
            <rFont val="Tahoma"/>
            <family val="2"/>
          </rPr>
          <t xml:space="preserve">, </t>
        </r>
        <r>
          <rPr>
            <b/>
            <sz val="9"/>
            <color indexed="81"/>
            <rFont val="細明體"/>
            <family val="3"/>
            <charset val="136"/>
          </rPr>
          <t>對策不用</t>
        </r>
        <r>
          <rPr>
            <b/>
            <sz val="9"/>
            <color indexed="81"/>
            <rFont val="Tahoma"/>
            <family val="2"/>
          </rPr>
          <t>)</t>
        </r>
      </text>
    </comment>
    <comment ref="AA165" authorId="29" shapeId="0" xr:uid="{00000000-0006-0000-0000-000059010000}">
      <text>
        <r>
          <rPr>
            <sz val="12"/>
            <color indexed="81"/>
            <rFont val="細明體"/>
            <family val="3"/>
            <charset val="136"/>
          </rPr>
          <t>3月程式確認，預計4/E底前導入完成。</t>
        </r>
      </text>
    </comment>
    <comment ref="AB165" authorId="29" shapeId="0" xr:uid="{00000000-0006-0000-0000-00005A010000}">
      <text>
        <r>
          <rPr>
            <sz val="12"/>
            <color indexed="81"/>
            <rFont val="細明體"/>
            <family val="3"/>
            <charset val="136"/>
          </rPr>
          <t>2/12 電氣導入本線ID重複異常對應SOFT(CF橫展開)完成,
　　　確認異常發生時,異常警報有,異常玻璃會在BR H/O捨板
5/31電氣SOFT確認中
6月 待CF冷休後</t>
        </r>
      </text>
    </comment>
    <comment ref="AC165" authorId="29" shapeId="0" xr:uid="{00000000-0006-0000-0000-00005B010000}">
      <text>
        <r>
          <rPr>
            <sz val="9"/>
            <color indexed="81"/>
            <rFont val="細明體"/>
            <family val="3"/>
            <charset val="136"/>
          </rPr>
          <t>3月程式確認，預計5/E底前導入完成。5/15工事日導入，5/17測試完成。</t>
        </r>
      </text>
    </comment>
    <comment ref="AD165" authorId="29" shapeId="0" xr:uid="{00000000-0006-0000-0000-00005C010000}">
      <text>
        <r>
          <rPr>
            <sz val="9"/>
            <color indexed="81"/>
            <rFont val="細明體"/>
            <family val="3"/>
            <charset val="136"/>
          </rPr>
          <t>3月程式確認，預計5/24導入完成。</t>
        </r>
      </text>
    </comment>
    <comment ref="Z166" authorId="31" shapeId="0" xr:uid="{00000000-0006-0000-0000-00005D010000}">
      <text>
        <r>
          <rPr>
            <b/>
            <sz val="9"/>
            <color indexed="81"/>
            <rFont val="細明體"/>
            <family val="3"/>
            <charset val="136"/>
          </rPr>
          <t xml:space="preserve">10/6 確認OK BOLT無鬆脫
</t>
        </r>
      </text>
    </comment>
    <comment ref="AA166" authorId="31" shapeId="0" xr:uid="{00000000-0006-0000-0000-00005E010000}">
      <text>
        <r>
          <rPr>
            <b/>
            <sz val="9"/>
            <color indexed="81"/>
            <rFont val="細明體"/>
            <family val="3"/>
            <charset val="136"/>
          </rPr>
          <t xml:space="preserve">10/6 確認OK BOLT無鬆脫
</t>
        </r>
      </text>
    </comment>
    <comment ref="AB166" authorId="31" shapeId="0" xr:uid="{00000000-0006-0000-0000-00005F010000}">
      <text>
        <r>
          <rPr>
            <b/>
            <sz val="9"/>
            <color indexed="81"/>
            <rFont val="細明體"/>
            <family val="3"/>
            <charset val="136"/>
          </rPr>
          <t xml:space="preserve">10/6 確認OK BOLT無鬆脫
</t>
        </r>
      </text>
    </comment>
    <comment ref="AC166" authorId="31" shapeId="0" xr:uid="{00000000-0006-0000-0000-000060010000}">
      <text>
        <r>
          <rPr>
            <b/>
            <sz val="9"/>
            <color indexed="81"/>
            <rFont val="細明體"/>
            <family val="3"/>
            <charset val="136"/>
          </rPr>
          <t xml:space="preserve">10/6 確認OK BOLT無鬆脫
</t>
        </r>
      </text>
    </comment>
    <comment ref="AD166" authorId="31" shapeId="0" xr:uid="{00000000-0006-0000-0000-000061010000}">
      <text>
        <r>
          <rPr>
            <b/>
            <sz val="9"/>
            <color indexed="81"/>
            <rFont val="細明體"/>
            <family val="3"/>
            <charset val="136"/>
          </rPr>
          <t xml:space="preserve">10/6 確認OK BOLT無鬆脫
</t>
        </r>
      </text>
    </comment>
    <comment ref="Z168" authorId="25" shapeId="0" xr:uid="{00000000-0006-0000-0000-000062010000}">
      <text>
        <r>
          <rPr>
            <b/>
            <sz val="9"/>
            <color indexed="81"/>
            <rFont val="細明體"/>
            <family val="3"/>
            <charset val="136"/>
          </rPr>
          <t>許</t>
        </r>
        <r>
          <rPr>
            <b/>
            <sz val="9"/>
            <color indexed="81"/>
            <rFont val="Tahoma"/>
            <family val="2"/>
          </rPr>
          <t xml:space="preserve"> </t>
        </r>
        <r>
          <rPr>
            <b/>
            <sz val="9"/>
            <color indexed="81"/>
            <rFont val="細明體"/>
            <family val="3"/>
            <charset val="136"/>
          </rPr>
          <t>仕明</t>
        </r>
        <r>
          <rPr>
            <b/>
            <sz val="9"/>
            <color indexed="81"/>
            <rFont val="Tahoma"/>
            <family val="2"/>
          </rPr>
          <t>(hsu shihming)/ADT/</t>
        </r>
        <r>
          <rPr>
            <b/>
            <sz val="9"/>
            <color indexed="81"/>
            <rFont val="細明體"/>
            <family val="3"/>
            <charset val="136"/>
          </rPr>
          <t>雲林・製一・素製一</t>
        </r>
        <r>
          <rPr>
            <b/>
            <sz val="9"/>
            <color indexed="81"/>
            <rFont val="Tahoma"/>
            <family val="2"/>
          </rPr>
          <t>:12/19</t>
        </r>
        <r>
          <rPr>
            <b/>
            <sz val="9"/>
            <color indexed="81"/>
            <rFont val="細明體"/>
            <family val="3"/>
            <charset val="136"/>
          </rPr>
          <t>工事日機械點檢濟</t>
        </r>
        <r>
          <rPr>
            <sz val="9"/>
            <color indexed="81"/>
            <rFont val="Tahoma"/>
            <family val="2"/>
          </rPr>
          <t xml:space="preserve">
</t>
        </r>
      </text>
    </comment>
    <comment ref="AA168" authorId="27" shapeId="0" xr:uid="{00000000-0006-0000-0000-000063010000}">
      <text>
        <r>
          <rPr>
            <b/>
            <sz val="9"/>
            <color indexed="81"/>
            <rFont val="細明體"/>
            <family val="3"/>
            <charset val="136"/>
          </rPr>
          <t>吳</t>
        </r>
        <r>
          <rPr>
            <b/>
            <sz val="9"/>
            <color indexed="81"/>
            <rFont val="Tahoma"/>
            <family val="2"/>
          </rPr>
          <t xml:space="preserve"> </t>
        </r>
        <r>
          <rPr>
            <b/>
            <sz val="9"/>
            <color indexed="81"/>
            <rFont val="細明體"/>
            <family val="3"/>
            <charset val="136"/>
          </rPr>
          <t>學典</t>
        </r>
        <r>
          <rPr>
            <b/>
            <sz val="9"/>
            <color indexed="81"/>
            <rFont val="Tahoma"/>
            <family val="2"/>
          </rPr>
          <t>(wu hsuehtien)/ADT/</t>
        </r>
        <r>
          <rPr>
            <b/>
            <sz val="9"/>
            <color indexed="81"/>
            <rFont val="細明體"/>
            <family val="3"/>
            <charset val="136"/>
          </rPr>
          <t>雲林・製一・素製三</t>
        </r>
        <r>
          <rPr>
            <b/>
            <sz val="9"/>
            <color indexed="81"/>
            <rFont val="Tahoma"/>
            <family val="2"/>
          </rPr>
          <t>:</t>
        </r>
        <r>
          <rPr>
            <sz val="9"/>
            <color indexed="81"/>
            <rFont val="Tahoma"/>
            <family val="2"/>
          </rPr>
          <t xml:space="preserve">
12/7 </t>
        </r>
        <r>
          <rPr>
            <sz val="9"/>
            <color indexed="81"/>
            <rFont val="細明體"/>
            <family val="3"/>
            <charset val="136"/>
          </rPr>
          <t>工事日機械確認完成</t>
        </r>
      </text>
    </comment>
    <comment ref="AB168" authorId="29" shapeId="0" xr:uid="{00000000-0006-0000-0000-000064010000}">
      <text>
        <r>
          <rPr>
            <b/>
            <sz val="9"/>
            <color indexed="81"/>
            <rFont val="Tahoma"/>
            <family val="2"/>
          </rPr>
          <t xml:space="preserve">12/5 </t>
        </r>
        <r>
          <rPr>
            <b/>
            <sz val="9"/>
            <color indexed="81"/>
            <rFont val="細明體"/>
            <family val="3"/>
            <charset val="136"/>
          </rPr>
          <t>工事日 機械確
認完成</t>
        </r>
        <r>
          <rPr>
            <sz val="9"/>
            <color indexed="81"/>
            <rFont val="Tahoma"/>
            <family val="2"/>
          </rPr>
          <t xml:space="preserve">
</t>
        </r>
      </text>
    </comment>
    <comment ref="AC168" authorId="24" shapeId="0" xr:uid="{00000000-0006-0000-0000-000065010000}">
      <text>
        <r>
          <rPr>
            <b/>
            <sz val="9"/>
            <color indexed="81"/>
            <rFont val="Tahoma"/>
            <family val="2"/>
          </rPr>
          <t>12/13</t>
        </r>
        <r>
          <rPr>
            <b/>
            <sz val="9"/>
            <color indexed="81"/>
            <rFont val="細明體"/>
            <family val="3"/>
            <charset val="136"/>
          </rPr>
          <t>工事日</t>
        </r>
        <r>
          <rPr>
            <b/>
            <sz val="9"/>
            <color indexed="81"/>
            <rFont val="Tahoma"/>
            <family val="2"/>
          </rPr>
          <t xml:space="preserve"> </t>
        </r>
        <r>
          <rPr>
            <b/>
            <sz val="9"/>
            <color indexed="81"/>
            <rFont val="細明體"/>
            <family val="3"/>
            <charset val="136"/>
          </rPr>
          <t xml:space="preserve">機械確
認完成
</t>
        </r>
        <r>
          <rPr>
            <sz val="9"/>
            <color indexed="81"/>
            <rFont val="Tahoma"/>
            <family val="2"/>
          </rPr>
          <t xml:space="preserve">
</t>
        </r>
      </text>
    </comment>
    <comment ref="AD168" authorId="28" shapeId="0" xr:uid="{00000000-0006-0000-0000-000066010000}">
      <text>
        <r>
          <rPr>
            <sz val="9"/>
            <color indexed="81"/>
            <rFont val="細明體"/>
            <family val="3"/>
            <charset val="136"/>
          </rPr>
          <t>工事日點檢</t>
        </r>
        <r>
          <rPr>
            <sz val="9"/>
            <color indexed="81"/>
            <rFont val="Tahoma"/>
            <family val="2"/>
          </rPr>
          <t xml:space="preserve">
12/26-ok</t>
        </r>
      </text>
    </comment>
    <comment ref="Z169" authorId="25" shapeId="0" xr:uid="{00000000-0006-0000-0000-000067010000}">
      <text>
        <r>
          <rPr>
            <b/>
            <sz val="9"/>
            <color indexed="81"/>
            <rFont val="細明體"/>
            <family val="3"/>
            <charset val="136"/>
          </rPr>
          <t>許</t>
        </r>
        <r>
          <rPr>
            <b/>
            <sz val="9"/>
            <color indexed="81"/>
            <rFont val="Tahoma"/>
            <family val="2"/>
          </rPr>
          <t xml:space="preserve"> </t>
        </r>
        <r>
          <rPr>
            <b/>
            <sz val="9"/>
            <color indexed="81"/>
            <rFont val="細明體"/>
            <family val="3"/>
            <charset val="136"/>
          </rPr>
          <t>仕明</t>
        </r>
        <r>
          <rPr>
            <b/>
            <sz val="9"/>
            <color indexed="81"/>
            <rFont val="Tahoma"/>
            <family val="2"/>
          </rPr>
          <t>(hsu shihming)/ADT/</t>
        </r>
        <r>
          <rPr>
            <b/>
            <sz val="9"/>
            <color indexed="81"/>
            <rFont val="細明體"/>
            <family val="3"/>
            <charset val="136"/>
          </rPr>
          <t>雲林・製一・素製一</t>
        </r>
        <r>
          <rPr>
            <b/>
            <sz val="9"/>
            <color indexed="81"/>
            <rFont val="Tahoma"/>
            <family val="2"/>
          </rPr>
          <t>:</t>
        </r>
        <r>
          <rPr>
            <sz val="9"/>
            <color indexed="81"/>
            <rFont val="Tahoma"/>
            <family val="2"/>
          </rPr>
          <t xml:space="preserve">
1/15</t>
        </r>
        <r>
          <rPr>
            <sz val="9"/>
            <color indexed="81"/>
            <rFont val="細明體"/>
            <family val="3"/>
            <charset val="136"/>
          </rPr>
          <t>點檢濟</t>
        </r>
        <r>
          <rPr>
            <sz val="9"/>
            <color indexed="81"/>
            <rFont val="Tahoma"/>
            <family val="2"/>
          </rPr>
          <t>:OK</t>
        </r>
      </text>
    </comment>
    <comment ref="AA169" authorId="27" shapeId="0" xr:uid="{00000000-0006-0000-0000-000068010000}">
      <text>
        <r>
          <rPr>
            <b/>
            <sz val="9"/>
            <color indexed="81"/>
            <rFont val="細明體"/>
            <family val="3"/>
            <charset val="136"/>
          </rPr>
          <t>吳</t>
        </r>
        <r>
          <rPr>
            <b/>
            <sz val="9"/>
            <color indexed="81"/>
            <rFont val="Tahoma"/>
            <family val="2"/>
          </rPr>
          <t xml:space="preserve"> </t>
        </r>
        <r>
          <rPr>
            <b/>
            <sz val="9"/>
            <color indexed="81"/>
            <rFont val="細明體"/>
            <family val="3"/>
            <charset val="136"/>
          </rPr>
          <t>學典</t>
        </r>
        <r>
          <rPr>
            <b/>
            <sz val="9"/>
            <color indexed="81"/>
            <rFont val="Tahoma"/>
            <family val="2"/>
          </rPr>
          <t>(wu hsuehtien)/ADT/</t>
        </r>
        <r>
          <rPr>
            <b/>
            <sz val="9"/>
            <color indexed="81"/>
            <rFont val="細明體"/>
            <family val="3"/>
            <charset val="136"/>
          </rPr>
          <t>雲林・製一・素製三</t>
        </r>
        <r>
          <rPr>
            <b/>
            <sz val="9"/>
            <color indexed="81"/>
            <rFont val="Tahoma"/>
            <family val="2"/>
          </rPr>
          <t>:</t>
        </r>
        <r>
          <rPr>
            <sz val="9"/>
            <color indexed="81"/>
            <rFont val="Tahoma"/>
            <family val="2"/>
          </rPr>
          <t xml:space="preserve">
1/4 </t>
        </r>
        <r>
          <rPr>
            <sz val="9"/>
            <color indexed="81"/>
            <rFont val="細明體"/>
            <family val="3"/>
            <charset val="136"/>
          </rPr>
          <t>工事日機械確認完成</t>
        </r>
      </text>
    </comment>
    <comment ref="AB169" authorId="29" shapeId="0" xr:uid="{00000000-0006-0000-0000-000069010000}">
      <text>
        <r>
          <rPr>
            <b/>
            <sz val="9"/>
            <color indexed="81"/>
            <rFont val="細明體"/>
            <family val="3"/>
            <charset val="136"/>
          </rPr>
          <t xml:space="preserve"> 
12/18-2BR定修確認完成</t>
        </r>
        <r>
          <rPr>
            <sz val="9"/>
            <color indexed="81"/>
            <rFont val="Tahoma"/>
            <family val="2"/>
          </rPr>
          <t xml:space="preserve">
1BR</t>
        </r>
        <r>
          <rPr>
            <sz val="9"/>
            <color indexed="81"/>
            <rFont val="細明體"/>
            <family val="3"/>
            <charset val="136"/>
          </rPr>
          <t>1/10工事日
確認完成</t>
        </r>
      </text>
    </comment>
    <comment ref="AC169" authorId="24" shapeId="0" xr:uid="{00000000-0006-0000-0000-00006A010000}">
      <text>
        <r>
          <rPr>
            <b/>
            <sz val="9"/>
            <color indexed="81"/>
            <rFont val="Tahoma"/>
            <family val="2"/>
          </rPr>
          <t>1/10 2BR C/V</t>
        </r>
        <r>
          <rPr>
            <b/>
            <sz val="9"/>
            <color indexed="81"/>
            <rFont val="細明體"/>
            <family val="3"/>
            <charset val="136"/>
          </rPr>
          <t xml:space="preserve">確認完成。
</t>
        </r>
        <r>
          <rPr>
            <b/>
            <sz val="9"/>
            <color indexed="81"/>
            <rFont val="Tahoma"/>
            <family val="2"/>
          </rPr>
          <t xml:space="preserve">1/23 </t>
        </r>
        <r>
          <rPr>
            <b/>
            <sz val="9"/>
            <color indexed="81"/>
            <rFont val="細明體"/>
            <family val="3"/>
            <charset val="136"/>
          </rPr>
          <t>工事日確認完成</t>
        </r>
      </text>
    </comment>
    <comment ref="Z170" authorId="25" shapeId="0" xr:uid="{00000000-0006-0000-0000-00006B010000}">
      <text>
        <r>
          <rPr>
            <b/>
            <sz val="9"/>
            <color indexed="81"/>
            <rFont val="細明體"/>
            <family val="3"/>
            <charset val="136"/>
          </rPr>
          <t>許</t>
        </r>
        <r>
          <rPr>
            <b/>
            <sz val="9"/>
            <color indexed="81"/>
            <rFont val="Tahoma"/>
            <family val="2"/>
          </rPr>
          <t xml:space="preserve"> </t>
        </r>
        <r>
          <rPr>
            <b/>
            <sz val="9"/>
            <color indexed="81"/>
            <rFont val="細明體"/>
            <family val="3"/>
            <charset val="136"/>
          </rPr>
          <t>仕明</t>
        </r>
        <r>
          <rPr>
            <b/>
            <sz val="9"/>
            <color indexed="81"/>
            <rFont val="Tahoma"/>
            <family val="2"/>
          </rPr>
          <t>(hsu shihming)/ADT/</t>
        </r>
        <r>
          <rPr>
            <b/>
            <sz val="9"/>
            <color indexed="81"/>
            <rFont val="細明體"/>
            <family val="3"/>
            <charset val="136"/>
          </rPr>
          <t>雲林・製一・素製一</t>
        </r>
        <r>
          <rPr>
            <b/>
            <sz val="9"/>
            <color indexed="81"/>
            <rFont val="Tahoma"/>
            <family val="2"/>
          </rPr>
          <t>:</t>
        </r>
        <r>
          <rPr>
            <sz val="9"/>
            <color indexed="81"/>
            <rFont val="Tahoma"/>
            <family val="2"/>
          </rPr>
          <t xml:space="preserve">
1/17</t>
        </r>
        <r>
          <rPr>
            <sz val="9"/>
            <color indexed="81"/>
            <rFont val="細明體"/>
            <family val="3"/>
            <charset val="136"/>
          </rPr>
          <t>工事日點檢濟</t>
        </r>
        <r>
          <rPr>
            <sz val="9"/>
            <color indexed="81"/>
            <rFont val="Tahoma"/>
            <family val="2"/>
          </rPr>
          <t>:OK</t>
        </r>
      </text>
    </comment>
    <comment ref="AA170" authorId="27" shapeId="0" xr:uid="{00000000-0006-0000-0000-00006C010000}">
      <text>
        <r>
          <rPr>
            <b/>
            <sz val="9"/>
            <color indexed="81"/>
            <rFont val="細明體"/>
            <family val="3"/>
            <charset val="136"/>
          </rPr>
          <t>吳</t>
        </r>
        <r>
          <rPr>
            <b/>
            <sz val="9"/>
            <color indexed="81"/>
            <rFont val="Tahoma"/>
            <family val="2"/>
          </rPr>
          <t xml:space="preserve"> </t>
        </r>
        <r>
          <rPr>
            <b/>
            <sz val="9"/>
            <color indexed="81"/>
            <rFont val="細明體"/>
            <family val="3"/>
            <charset val="136"/>
          </rPr>
          <t>學典</t>
        </r>
        <r>
          <rPr>
            <b/>
            <sz val="9"/>
            <color indexed="81"/>
            <rFont val="Tahoma"/>
            <family val="2"/>
          </rPr>
          <t>(wu hsuehtien)/ADT/</t>
        </r>
        <r>
          <rPr>
            <b/>
            <sz val="9"/>
            <color indexed="81"/>
            <rFont val="細明體"/>
            <family val="3"/>
            <charset val="136"/>
          </rPr>
          <t>雲林・製一・素製二</t>
        </r>
        <r>
          <rPr>
            <b/>
            <sz val="9"/>
            <color indexed="81"/>
            <rFont val="Tahoma"/>
            <family val="2"/>
          </rPr>
          <t>:</t>
        </r>
        <r>
          <rPr>
            <sz val="9"/>
            <color indexed="81"/>
            <rFont val="Tahoma"/>
            <family val="2"/>
          </rPr>
          <t xml:space="preserve">
3/6</t>
        </r>
        <r>
          <rPr>
            <sz val="9"/>
            <color indexed="81"/>
            <rFont val="細明體"/>
            <family val="3"/>
            <charset val="136"/>
          </rPr>
          <t>與機械確認後，備品已訂購，未入場，待</t>
        </r>
        <r>
          <rPr>
            <sz val="9"/>
            <color indexed="81"/>
            <rFont val="Tahoma"/>
            <family val="2"/>
          </rPr>
          <t>4</t>
        </r>
        <r>
          <rPr>
            <sz val="9"/>
            <color indexed="81"/>
            <rFont val="細明體"/>
            <family val="3"/>
            <charset val="136"/>
          </rPr>
          <t xml:space="preserve">月份進行更換
</t>
        </r>
        <r>
          <rPr>
            <sz val="9"/>
            <color indexed="81"/>
            <rFont val="Tahoma"/>
            <family val="2"/>
          </rPr>
          <t>4/10</t>
        </r>
        <r>
          <rPr>
            <sz val="9"/>
            <color indexed="81"/>
            <rFont val="細明體"/>
            <family val="3"/>
            <charset val="136"/>
          </rPr>
          <t xml:space="preserve">工事日與機械確認後，排定在冷修期間進行更換對應
</t>
        </r>
        <r>
          <rPr>
            <sz val="9"/>
            <color indexed="81"/>
            <rFont val="Tahoma"/>
            <family val="2"/>
          </rPr>
          <t>2018/6/4</t>
        </r>
        <r>
          <rPr>
            <sz val="9"/>
            <color indexed="81"/>
            <rFont val="細明體"/>
            <family val="3"/>
            <charset val="136"/>
          </rPr>
          <t>冷修時，機械已更換完成</t>
        </r>
      </text>
    </comment>
    <comment ref="AB170" authorId="29" shapeId="0" xr:uid="{00000000-0006-0000-0000-00006D010000}">
      <text>
        <r>
          <rPr>
            <b/>
            <sz val="9"/>
            <color indexed="81"/>
            <rFont val="Tahoma"/>
            <family val="2"/>
          </rPr>
          <t xml:space="preserve">4/17 </t>
        </r>
        <r>
          <rPr>
            <b/>
            <sz val="9"/>
            <color indexed="81"/>
            <rFont val="細明體"/>
            <family val="3"/>
            <charset val="136"/>
          </rPr>
          <t>工事日</t>
        </r>
        <r>
          <rPr>
            <b/>
            <sz val="9"/>
            <color indexed="81"/>
            <rFont val="Tahoma"/>
            <family val="2"/>
          </rPr>
          <t>,</t>
        </r>
        <r>
          <rPr>
            <b/>
            <sz val="9"/>
            <color indexed="81"/>
            <rFont val="細明體"/>
            <family val="3"/>
            <charset val="136"/>
          </rPr>
          <t>機械更換完成</t>
        </r>
      </text>
    </comment>
    <comment ref="AC170" authorId="32" shapeId="0" xr:uid="{00000000-0006-0000-0000-00006E010000}">
      <text>
        <r>
          <rPr>
            <sz val="9"/>
            <color indexed="81"/>
            <rFont val="細明體"/>
            <family val="3"/>
            <charset val="136"/>
          </rPr>
          <t>1/23 伸縮C/V鍊條更換。從Tsubaki的rs50變更成RS50-LMD-1（無給油鍊條）。</t>
        </r>
      </text>
    </comment>
    <comment ref="AD170" authorId="32" shapeId="0" xr:uid="{00000000-0006-0000-0000-00006F010000}">
      <text>
        <r>
          <rPr>
            <b/>
            <sz val="9"/>
            <color indexed="81"/>
            <rFont val="Tahoma"/>
            <family val="2"/>
          </rPr>
          <t xml:space="preserve">2/7 </t>
        </r>
        <r>
          <rPr>
            <b/>
            <sz val="9"/>
            <color indexed="81"/>
            <rFont val="細明體"/>
            <family val="3"/>
            <charset val="136"/>
          </rPr>
          <t>伸縮</t>
        </r>
        <r>
          <rPr>
            <b/>
            <sz val="9"/>
            <color indexed="81"/>
            <rFont val="Tahoma"/>
            <family val="2"/>
          </rPr>
          <t>C/V R</t>
        </r>
        <r>
          <rPr>
            <b/>
            <sz val="9"/>
            <color indexed="81"/>
            <rFont val="細明體"/>
            <family val="3"/>
            <charset val="136"/>
          </rPr>
          <t>側</t>
        </r>
        <r>
          <rPr>
            <b/>
            <sz val="9"/>
            <color indexed="81"/>
            <rFont val="Tahoma"/>
            <family val="2"/>
          </rPr>
          <t>&amp;</t>
        </r>
        <r>
          <rPr>
            <b/>
            <sz val="9"/>
            <color indexed="81"/>
            <rFont val="細明體"/>
            <family val="3"/>
            <charset val="136"/>
          </rPr>
          <t>中間驅動鏈條更換為</t>
        </r>
        <r>
          <rPr>
            <b/>
            <sz val="9"/>
            <color indexed="81"/>
            <rFont val="Tahoma"/>
            <family val="2"/>
          </rPr>
          <t>LMD TYPE(</t>
        </r>
        <r>
          <rPr>
            <b/>
            <sz val="9"/>
            <color indexed="81"/>
            <rFont val="細明體"/>
            <family val="3"/>
            <charset val="136"/>
          </rPr>
          <t>無需給脂型</t>
        </r>
        <r>
          <rPr>
            <b/>
            <sz val="9"/>
            <color indexed="81"/>
            <rFont val="Tahoma"/>
            <family val="2"/>
          </rPr>
          <t>)</t>
        </r>
        <r>
          <rPr>
            <b/>
            <sz val="9"/>
            <color indexed="81"/>
            <rFont val="細明體"/>
            <family val="3"/>
            <charset val="136"/>
          </rPr>
          <t>及張力惰輪加大</t>
        </r>
        <r>
          <rPr>
            <b/>
            <sz val="9"/>
            <color indexed="81"/>
            <rFont val="Tahoma"/>
            <family val="2"/>
          </rPr>
          <t>(28 KEY),</t>
        </r>
        <r>
          <rPr>
            <b/>
            <sz val="9"/>
            <color indexed="81"/>
            <rFont val="細明體"/>
            <family val="3"/>
            <charset val="136"/>
          </rPr>
          <t>更換完運轉</t>
        </r>
        <r>
          <rPr>
            <b/>
            <sz val="9"/>
            <color indexed="81"/>
            <rFont val="Tahoma"/>
            <family val="2"/>
          </rPr>
          <t>OK</t>
        </r>
        <r>
          <rPr>
            <b/>
            <sz val="9"/>
            <color indexed="81"/>
            <rFont val="細明體"/>
            <family val="3"/>
            <charset val="136"/>
          </rPr>
          <t>。</t>
        </r>
        <r>
          <rPr>
            <b/>
            <sz val="9"/>
            <color indexed="81"/>
            <rFont val="Tahoma"/>
            <family val="2"/>
          </rPr>
          <t xml:space="preserve">
2/26 </t>
        </r>
        <r>
          <rPr>
            <b/>
            <sz val="9"/>
            <color indexed="81"/>
            <rFont val="細明體"/>
            <family val="3"/>
            <charset val="136"/>
          </rPr>
          <t>伸縮</t>
        </r>
        <r>
          <rPr>
            <b/>
            <sz val="9"/>
            <color indexed="81"/>
            <rFont val="Tahoma"/>
            <family val="2"/>
          </rPr>
          <t>C/V L</t>
        </r>
        <r>
          <rPr>
            <b/>
            <sz val="9"/>
            <color indexed="81"/>
            <rFont val="細明體"/>
            <family val="3"/>
            <charset val="136"/>
          </rPr>
          <t>側</t>
        </r>
        <r>
          <rPr>
            <b/>
            <sz val="9"/>
            <color indexed="81"/>
            <rFont val="Tahoma"/>
            <family val="2"/>
          </rPr>
          <t>CHAIN</t>
        </r>
        <r>
          <rPr>
            <b/>
            <sz val="9"/>
            <color indexed="81"/>
            <rFont val="細明體"/>
            <family val="3"/>
            <charset val="136"/>
          </rPr>
          <t>更換</t>
        </r>
        <r>
          <rPr>
            <b/>
            <sz val="9"/>
            <color indexed="81"/>
            <rFont val="Tahoma"/>
            <family val="2"/>
          </rPr>
          <t>LMD TYPE(</t>
        </r>
        <r>
          <rPr>
            <b/>
            <sz val="9"/>
            <color indexed="81"/>
            <rFont val="細明體"/>
            <family val="3"/>
            <charset val="136"/>
          </rPr>
          <t>無需給脂型</t>
        </r>
        <r>
          <rPr>
            <b/>
            <sz val="9"/>
            <color indexed="81"/>
            <rFont val="Tahoma"/>
            <family val="2"/>
          </rPr>
          <t>)</t>
        </r>
        <r>
          <rPr>
            <b/>
            <sz val="9"/>
            <color indexed="81"/>
            <rFont val="細明體"/>
            <family val="3"/>
            <charset val="136"/>
          </rPr>
          <t>及張力惰輪加大</t>
        </r>
        <r>
          <rPr>
            <b/>
            <sz val="9"/>
            <color indexed="81"/>
            <rFont val="Tahoma"/>
            <family val="2"/>
          </rPr>
          <t>(28 KEY),</t>
        </r>
        <r>
          <rPr>
            <b/>
            <sz val="9"/>
            <color indexed="81"/>
            <rFont val="細明體"/>
            <family val="3"/>
            <charset val="136"/>
          </rPr>
          <t>更換完運轉</t>
        </r>
        <r>
          <rPr>
            <b/>
            <sz val="9"/>
            <color indexed="81"/>
            <rFont val="Tahoma"/>
            <family val="2"/>
          </rPr>
          <t>OK</t>
        </r>
        <r>
          <rPr>
            <b/>
            <sz val="9"/>
            <color indexed="81"/>
            <rFont val="細明體"/>
            <family val="3"/>
            <charset val="136"/>
          </rPr>
          <t>。</t>
        </r>
      </text>
    </comment>
    <comment ref="Z174" authorId="25" shapeId="0" xr:uid="{00000000-0006-0000-0000-000070010000}">
      <text>
        <r>
          <rPr>
            <b/>
            <sz val="9"/>
            <color indexed="81"/>
            <rFont val="細明體"/>
            <family val="3"/>
            <charset val="136"/>
          </rPr>
          <t>許</t>
        </r>
        <r>
          <rPr>
            <b/>
            <sz val="9"/>
            <color indexed="81"/>
            <rFont val="Tahoma"/>
            <family val="2"/>
          </rPr>
          <t xml:space="preserve"> </t>
        </r>
        <r>
          <rPr>
            <b/>
            <sz val="9"/>
            <color indexed="81"/>
            <rFont val="細明體"/>
            <family val="3"/>
            <charset val="136"/>
          </rPr>
          <t>仕明</t>
        </r>
        <r>
          <rPr>
            <b/>
            <sz val="9"/>
            <color indexed="81"/>
            <rFont val="Tahoma"/>
            <family val="2"/>
          </rPr>
          <t>(hsu shihming)/ADT/</t>
        </r>
        <r>
          <rPr>
            <b/>
            <sz val="9"/>
            <color indexed="81"/>
            <rFont val="細明體"/>
            <family val="3"/>
            <charset val="136"/>
          </rPr>
          <t>雲林・製一・素製一</t>
        </r>
        <r>
          <rPr>
            <b/>
            <sz val="9"/>
            <color indexed="81"/>
            <rFont val="Tahoma"/>
            <family val="2"/>
          </rPr>
          <t>:</t>
        </r>
        <r>
          <rPr>
            <sz val="9"/>
            <color indexed="81"/>
            <rFont val="Tahoma"/>
            <family val="2"/>
          </rPr>
          <t xml:space="preserve">
</t>
        </r>
        <r>
          <rPr>
            <b/>
            <sz val="9"/>
            <color indexed="81"/>
            <rFont val="細明體"/>
            <family val="3"/>
            <charset val="136"/>
          </rPr>
          <t>機械</t>
        </r>
        <r>
          <rPr>
            <b/>
            <sz val="9"/>
            <color indexed="81"/>
            <rFont val="Tahoma"/>
            <family val="2"/>
          </rPr>
          <t>2/22</t>
        </r>
        <r>
          <rPr>
            <b/>
            <sz val="9"/>
            <color indexed="81"/>
            <rFont val="細明體"/>
            <family val="3"/>
            <charset val="136"/>
          </rPr>
          <t>確認濟，無異常</t>
        </r>
      </text>
    </comment>
    <comment ref="AA174" authorId="27" shapeId="0" xr:uid="{00000000-0006-0000-0000-000071010000}">
      <text>
        <r>
          <rPr>
            <b/>
            <sz val="9"/>
            <color indexed="81"/>
            <rFont val="細明體"/>
            <family val="3"/>
            <charset val="136"/>
          </rPr>
          <t>吳</t>
        </r>
        <r>
          <rPr>
            <b/>
            <sz val="9"/>
            <color indexed="81"/>
            <rFont val="Tahoma"/>
            <family val="2"/>
          </rPr>
          <t xml:space="preserve"> </t>
        </r>
        <r>
          <rPr>
            <b/>
            <sz val="9"/>
            <color indexed="81"/>
            <rFont val="細明體"/>
            <family val="3"/>
            <charset val="136"/>
          </rPr>
          <t>學典</t>
        </r>
        <r>
          <rPr>
            <b/>
            <sz val="9"/>
            <color indexed="81"/>
            <rFont val="Tahoma"/>
            <family val="2"/>
          </rPr>
          <t>(wu hsuehtien)/ADT/</t>
        </r>
        <r>
          <rPr>
            <b/>
            <sz val="9"/>
            <color indexed="81"/>
            <rFont val="細明體"/>
            <family val="3"/>
            <charset val="136"/>
          </rPr>
          <t>雲林・製一・素製二</t>
        </r>
        <r>
          <rPr>
            <b/>
            <sz val="9"/>
            <color indexed="81"/>
            <rFont val="Tahoma"/>
            <family val="2"/>
          </rPr>
          <t>:</t>
        </r>
        <r>
          <rPr>
            <sz val="9"/>
            <color indexed="81"/>
            <rFont val="Tahoma"/>
            <family val="2"/>
          </rPr>
          <t xml:space="preserve">
3/5</t>
        </r>
        <r>
          <rPr>
            <sz val="9"/>
            <color indexed="81"/>
            <rFont val="細明體"/>
            <family val="3"/>
            <charset val="136"/>
          </rPr>
          <t>工事日機械</t>
        </r>
        <r>
          <rPr>
            <sz val="9"/>
            <color indexed="81"/>
            <rFont val="Tahoma"/>
            <family val="2"/>
          </rPr>
          <t>1</t>
        </r>
        <r>
          <rPr>
            <sz val="9"/>
            <color indexed="81"/>
            <rFont val="細明體"/>
            <family val="3"/>
            <charset val="136"/>
          </rPr>
          <t>、</t>
        </r>
        <r>
          <rPr>
            <sz val="9"/>
            <color indexed="81"/>
            <rFont val="Tahoma"/>
            <family val="2"/>
          </rPr>
          <t>2BR</t>
        </r>
        <r>
          <rPr>
            <sz val="9"/>
            <color indexed="81"/>
            <rFont val="細明體"/>
            <family val="3"/>
            <charset val="136"/>
          </rPr>
          <t>點檢完成，無異常</t>
        </r>
      </text>
    </comment>
    <comment ref="AB174" authorId="29" shapeId="0" xr:uid="{00000000-0006-0000-0000-000072010000}">
      <text>
        <r>
          <rPr>
            <b/>
            <sz val="9"/>
            <color indexed="81"/>
            <rFont val="Tahoma"/>
            <family val="2"/>
          </rPr>
          <t xml:space="preserve">2/27 1BR
3/1  2BR </t>
        </r>
        <r>
          <rPr>
            <b/>
            <sz val="9"/>
            <color indexed="81"/>
            <rFont val="細明體"/>
            <family val="3"/>
            <charset val="136"/>
          </rPr>
          <t>機械點檢完成</t>
        </r>
        <r>
          <rPr>
            <b/>
            <sz val="9"/>
            <color indexed="81"/>
            <rFont val="Tahoma"/>
            <family val="2"/>
          </rPr>
          <t>,</t>
        </r>
        <r>
          <rPr>
            <b/>
            <sz val="9"/>
            <color indexed="81"/>
            <rFont val="細明體"/>
            <family val="3"/>
            <charset val="136"/>
          </rPr>
          <t>無異常</t>
        </r>
      </text>
    </comment>
    <comment ref="AC174" authorId="32" shapeId="0" xr:uid="{00000000-0006-0000-0000-000073010000}">
      <text>
        <r>
          <rPr>
            <sz val="9"/>
            <color indexed="81"/>
            <rFont val="Tahoma"/>
            <family val="2"/>
          </rPr>
          <t xml:space="preserve">02/22 </t>
        </r>
        <r>
          <rPr>
            <sz val="9"/>
            <color indexed="81"/>
            <rFont val="細明體"/>
            <family val="3"/>
            <charset val="136"/>
          </rPr>
          <t>工事日點檢完畢。 (沒有鬆脫)</t>
        </r>
      </text>
    </comment>
    <comment ref="Z187" authorId="25" shapeId="0" xr:uid="{00000000-0006-0000-0000-000074010000}">
      <text>
        <r>
          <rPr>
            <b/>
            <sz val="9"/>
            <color indexed="81"/>
            <rFont val="Tahoma"/>
            <family val="2"/>
          </rPr>
          <t>2018/11/19</t>
        </r>
        <r>
          <rPr>
            <sz val="9"/>
            <color indexed="81"/>
            <rFont val="Tahoma"/>
            <family val="2"/>
          </rPr>
          <t xml:space="preserve">
</t>
        </r>
      </text>
    </comment>
    <comment ref="AA187" authorId="32" shapeId="0" xr:uid="{00000000-0006-0000-0000-000075010000}">
      <text>
        <r>
          <rPr>
            <b/>
            <sz val="9"/>
            <color indexed="81"/>
            <rFont val="Tahoma"/>
            <family val="2"/>
          </rPr>
          <t>11/29</t>
        </r>
        <r>
          <rPr>
            <b/>
            <sz val="9"/>
            <color indexed="81"/>
            <rFont val="細明體"/>
            <family val="3"/>
            <charset val="136"/>
          </rPr>
          <t>　</t>
        </r>
        <r>
          <rPr>
            <b/>
            <sz val="9"/>
            <color indexed="81"/>
            <rFont val="Tahoma"/>
            <family val="2"/>
          </rPr>
          <t>R</t>
        </r>
        <r>
          <rPr>
            <b/>
            <sz val="9"/>
            <color indexed="81"/>
            <rFont val="細明體"/>
            <family val="3"/>
            <charset val="136"/>
          </rPr>
          <t>側</t>
        </r>
        <r>
          <rPr>
            <b/>
            <sz val="9"/>
            <color indexed="81"/>
            <rFont val="Tahoma"/>
            <family val="2"/>
          </rPr>
          <t>A/R</t>
        </r>
        <r>
          <rPr>
            <b/>
            <sz val="9"/>
            <color indexed="81"/>
            <rFont val="細明體"/>
            <family val="3"/>
            <charset val="136"/>
          </rPr>
          <t>交換工事（</t>
        </r>
        <r>
          <rPr>
            <b/>
            <sz val="9"/>
            <color indexed="81"/>
            <rFont val="Tahoma"/>
            <family val="2"/>
          </rPr>
          <t>Br</t>
        </r>
        <r>
          <rPr>
            <b/>
            <sz val="9"/>
            <color indexed="81"/>
            <rFont val="細明體"/>
            <family val="3"/>
            <charset val="136"/>
          </rPr>
          <t>間移載</t>
        </r>
        <r>
          <rPr>
            <b/>
            <sz val="9"/>
            <color indexed="81"/>
            <rFont val="Tahoma"/>
            <family val="2"/>
          </rPr>
          <t>BDS</t>
        </r>
        <r>
          <rPr>
            <b/>
            <sz val="9"/>
            <color indexed="81"/>
            <rFont val="細明體"/>
            <family val="3"/>
            <charset val="136"/>
          </rPr>
          <t>ドライブコンロッド一体型へ交換）</t>
        </r>
      </text>
    </comment>
    <comment ref="AC187" authorId="24" shapeId="0" xr:uid="{00000000-0006-0000-0000-000076010000}">
      <text>
        <r>
          <rPr>
            <b/>
            <sz val="9"/>
            <color indexed="81"/>
            <rFont val="Tahoma"/>
            <family val="2"/>
          </rPr>
          <t>2018/08/17</t>
        </r>
        <r>
          <rPr>
            <b/>
            <sz val="9"/>
            <color indexed="81"/>
            <rFont val="細明體"/>
            <family val="3"/>
            <charset val="136"/>
          </rPr>
          <t>已更換一體成形式樣</t>
        </r>
      </text>
    </comment>
    <comment ref="AE189" authorId="26" shapeId="0" xr:uid="{00000000-0006-0000-0000-000077010000}">
      <text>
        <r>
          <rPr>
            <b/>
            <sz val="9"/>
            <color indexed="81"/>
            <rFont val="細明體"/>
            <family val="3"/>
            <charset val="136"/>
          </rPr>
          <t>TAS#5 2013~2017                       TAS#6 2015~2016
TAS#7 2015~2016
OFF#4#5水處理 尚未
製造已經聯絡電氣備品準備以及該項異常對應項目</t>
        </r>
      </text>
    </comment>
    <comment ref="AA192" authorId="27" shapeId="0" xr:uid="{00000000-0006-0000-0000-000078010000}">
      <text>
        <r>
          <rPr>
            <b/>
            <sz val="10"/>
            <color indexed="81"/>
            <rFont val="細明體"/>
            <family val="3"/>
            <charset val="136"/>
          </rPr>
          <t>在</t>
        </r>
        <r>
          <rPr>
            <b/>
            <sz val="10"/>
            <color indexed="81"/>
            <rFont val="Tahoma"/>
            <family val="2"/>
          </rPr>
          <t>CF4</t>
        </r>
        <r>
          <rPr>
            <b/>
            <sz val="10"/>
            <color indexed="81"/>
            <rFont val="細明體"/>
            <family val="3"/>
            <charset val="136"/>
          </rPr>
          <t>冷修後，油管都已追加透明防洩漏油套</t>
        </r>
        <r>
          <rPr>
            <b/>
            <sz val="10"/>
            <color indexed="81"/>
            <rFont val="Tahoma"/>
            <family val="2"/>
          </rPr>
          <t xml:space="preserve"> (2019/3/19</t>
        </r>
        <r>
          <rPr>
            <b/>
            <sz val="10"/>
            <color indexed="81"/>
            <rFont val="細明體"/>
            <family val="3"/>
            <charset val="136"/>
          </rPr>
          <t>確認濟</t>
        </r>
        <r>
          <rPr>
            <b/>
            <sz val="10"/>
            <color indexed="81"/>
            <rFont val="Tahoma"/>
            <family val="2"/>
          </rPr>
          <t>)</t>
        </r>
      </text>
    </comment>
    <comment ref="AC192" authorId="24" shapeId="0" xr:uid="{00000000-0006-0000-0000-000079010000}">
      <text>
        <r>
          <rPr>
            <b/>
            <sz val="9"/>
            <color indexed="81"/>
            <rFont val="細明體"/>
            <family val="3"/>
            <charset val="136"/>
          </rPr>
          <t>已點檢確認無接觸點</t>
        </r>
      </text>
    </comment>
    <comment ref="Z194" authorId="24" shapeId="0" xr:uid="{00000000-0006-0000-0000-00007A010000}">
      <text>
        <r>
          <rPr>
            <b/>
            <sz val="9"/>
            <color indexed="81"/>
            <rFont val="細明體"/>
            <family val="3"/>
            <charset val="136"/>
          </rPr>
          <t>更換對應完成</t>
        </r>
      </text>
    </comment>
    <comment ref="AC194" authorId="24" shapeId="0" xr:uid="{00000000-0006-0000-0000-00007B010000}">
      <text>
        <r>
          <rPr>
            <b/>
            <sz val="9"/>
            <color indexed="81"/>
            <rFont val="細明體"/>
            <family val="3"/>
            <charset val="136"/>
          </rPr>
          <t>更換對應完成</t>
        </r>
      </text>
    </comment>
    <comment ref="AE194" authorId="26" shapeId="0" xr:uid="{00000000-0006-0000-0000-00007C010000}">
      <text>
        <r>
          <rPr>
            <b/>
            <sz val="9"/>
            <color indexed="81"/>
            <rFont val="細明體"/>
            <family val="3"/>
            <charset val="136"/>
          </rPr>
          <t>TAS#5#6，OFF#4#5 預計6月底更換完成(TAS#7無嫁動預定)
TAS/OFF風刀管路預定2~3年更換一次</t>
        </r>
      </text>
    </comment>
    <comment ref="AA195" authorId="27" shapeId="0" xr:uid="{00000000-0006-0000-0000-00007D010000}">
      <text>
        <r>
          <rPr>
            <b/>
            <sz val="10"/>
            <color indexed="81"/>
            <rFont val="細明體"/>
            <family val="3"/>
            <charset val="136"/>
          </rPr>
          <t>於</t>
        </r>
        <r>
          <rPr>
            <b/>
            <sz val="10"/>
            <color indexed="81"/>
            <rFont val="Tahoma"/>
            <family val="2"/>
          </rPr>
          <t>CF4</t>
        </r>
        <r>
          <rPr>
            <b/>
            <sz val="10"/>
            <color indexed="81"/>
            <rFont val="細明體"/>
            <family val="3"/>
            <charset val="136"/>
          </rPr>
          <t>冷修時，</t>
        </r>
        <r>
          <rPr>
            <b/>
            <sz val="10"/>
            <color indexed="81"/>
            <rFont val="Tahoma"/>
            <family val="2"/>
          </rPr>
          <t>2018/9/21</t>
        </r>
        <r>
          <rPr>
            <b/>
            <sz val="10"/>
            <color indexed="81"/>
            <rFont val="細明體"/>
            <family val="3"/>
            <charset val="136"/>
          </rPr>
          <t>已點檢確認濟</t>
        </r>
      </text>
    </comment>
    <comment ref="Z198" authorId="25" shapeId="0" xr:uid="{00000000-0006-0000-0000-00007E010000}">
      <text>
        <r>
          <rPr>
            <b/>
            <sz val="9"/>
            <color indexed="81"/>
            <rFont val="Tahoma"/>
            <family val="2"/>
          </rPr>
          <t>2018/11/19</t>
        </r>
        <r>
          <rPr>
            <sz val="9"/>
            <color indexed="81"/>
            <rFont val="Tahoma"/>
            <family val="2"/>
          </rPr>
          <t xml:space="preserve">
</t>
        </r>
      </text>
    </comment>
    <comment ref="AA198" authorId="27" shapeId="0" xr:uid="{00000000-0006-0000-0000-00007F010000}">
      <text>
        <r>
          <rPr>
            <b/>
            <sz val="10"/>
            <color indexed="81"/>
            <rFont val="Tahoma"/>
            <family val="2"/>
          </rPr>
          <t>2/19</t>
        </r>
        <r>
          <rPr>
            <b/>
            <sz val="10"/>
            <color indexed="81"/>
            <rFont val="細明體"/>
            <family val="3"/>
            <charset val="136"/>
          </rPr>
          <t>工事日時，機械點檢確認濟</t>
        </r>
      </text>
    </comment>
    <comment ref="AB198" authorId="32" shapeId="0" xr:uid="{00000000-0006-0000-0000-000080010000}">
      <text>
        <r>
          <rPr>
            <b/>
            <sz val="9"/>
            <color indexed="81"/>
            <rFont val="Tahoma"/>
            <family val="2"/>
          </rPr>
          <t>11/7</t>
        </r>
        <r>
          <rPr>
            <b/>
            <sz val="9"/>
            <color indexed="81"/>
            <rFont val="細明體"/>
            <family val="3"/>
            <charset val="136"/>
          </rPr>
          <t>　工事日　（</t>
        </r>
        <r>
          <rPr>
            <b/>
            <sz val="9"/>
            <color indexed="81"/>
            <rFont val="Tahoma"/>
            <family val="2"/>
          </rPr>
          <t>SMAP</t>
        </r>
        <r>
          <rPr>
            <b/>
            <sz val="9"/>
            <color indexed="81"/>
            <rFont val="細明體"/>
            <family val="3"/>
            <charset val="136"/>
          </rPr>
          <t>ベーススペーサー取り付け（</t>
        </r>
        <r>
          <rPr>
            <b/>
            <sz val="9"/>
            <color indexed="81"/>
            <rFont val="Tahoma"/>
            <family val="2"/>
          </rPr>
          <t>KF</t>
        </r>
        <r>
          <rPr>
            <b/>
            <sz val="9"/>
            <color indexed="81"/>
            <rFont val="細明體"/>
            <family val="3"/>
            <charset val="136"/>
          </rPr>
          <t>横展開））</t>
        </r>
      </text>
    </comment>
    <comment ref="AC198" authorId="32" shapeId="0" xr:uid="{00000000-0006-0000-0000-000081010000}">
      <text>
        <r>
          <rPr>
            <b/>
            <sz val="9"/>
            <color indexed="81"/>
            <rFont val="Tahoma"/>
            <family val="2"/>
          </rPr>
          <t>11/6</t>
        </r>
        <r>
          <rPr>
            <b/>
            <sz val="9"/>
            <color indexed="81"/>
            <rFont val="細明體"/>
            <family val="3"/>
            <charset val="136"/>
          </rPr>
          <t>　工事日　（</t>
        </r>
        <r>
          <rPr>
            <b/>
            <sz val="9"/>
            <color indexed="81"/>
            <rFont val="Tahoma"/>
            <family val="2"/>
          </rPr>
          <t>SMAP R</t>
        </r>
        <r>
          <rPr>
            <b/>
            <sz val="9"/>
            <color indexed="81"/>
            <rFont val="細明體"/>
            <family val="3"/>
            <charset val="136"/>
          </rPr>
          <t>側ベーススペーサー取り付け（</t>
        </r>
        <r>
          <rPr>
            <b/>
            <sz val="9"/>
            <color indexed="81"/>
            <rFont val="Tahoma"/>
            <family val="2"/>
          </rPr>
          <t>KF</t>
        </r>
        <r>
          <rPr>
            <b/>
            <sz val="9"/>
            <color indexed="81"/>
            <rFont val="細明體"/>
            <family val="3"/>
            <charset val="136"/>
          </rPr>
          <t>横展開））</t>
        </r>
      </text>
    </comment>
    <comment ref="Z199" authorId="25" shapeId="0" xr:uid="{00000000-0006-0000-0000-000082010000}">
      <text>
        <r>
          <rPr>
            <b/>
            <sz val="9"/>
            <color indexed="81"/>
            <rFont val="Tahoma"/>
            <family val="2"/>
          </rPr>
          <t>2018/12/28</t>
        </r>
        <r>
          <rPr>
            <sz val="9"/>
            <color indexed="81"/>
            <rFont val="Tahoma"/>
            <family val="2"/>
          </rPr>
          <t xml:space="preserve">
</t>
        </r>
      </text>
    </comment>
    <comment ref="AA199" authorId="32" shapeId="0" xr:uid="{00000000-0006-0000-0000-000083010000}">
      <text>
        <r>
          <rPr>
            <b/>
            <sz val="9"/>
            <color indexed="81"/>
            <rFont val="Tahoma"/>
            <family val="2"/>
          </rPr>
          <t>12/11</t>
        </r>
        <r>
          <rPr>
            <b/>
            <sz val="9"/>
            <color indexed="81"/>
            <rFont val="細明體"/>
            <family val="3"/>
            <charset val="136"/>
          </rPr>
          <t>　工事日　伸縮</t>
        </r>
        <r>
          <rPr>
            <b/>
            <sz val="9"/>
            <color indexed="81"/>
            <rFont val="Tahoma"/>
            <family val="2"/>
          </rPr>
          <t>C/V</t>
        </r>
        <r>
          <rPr>
            <b/>
            <sz val="9"/>
            <color indexed="81"/>
            <rFont val="細明體"/>
            <family val="3"/>
            <charset val="136"/>
          </rPr>
          <t>駆動スプロケットエンドプレート設置</t>
        </r>
      </text>
    </comment>
    <comment ref="AB199" authorId="32" shapeId="0" xr:uid="{00000000-0006-0000-0000-000084010000}">
      <text>
        <r>
          <rPr>
            <b/>
            <sz val="9"/>
            <color indexed="81"/>
            <rFont val="細明體"/>
            <family val="3"/>
            <charset val="136"/>
          </rPr>
          <t>・</t>
        </r>
        <r>
          <rPr>
            <b/>
            <sz val="9"/>
            <color indexed="81"/>
            <rFont val="Tahoma"/>
            <family val="2"/>
          </rPr>
          <t>1/3</t>
        </r>
        <r>
          <rPr>
            <b/>
            <sz val="9"/>
            <color indexed="81"/>
            <rFont val="細明體"/>
            <family val="3"/>
            <charset val="136"/>
          </rPr>
          <t>　　</t>
        </r>
        <r>
          <rPr>
            <b/>
            <sz val="9"/>
            <color indexed="81"/>
            <rFont val="Tahoma"/>
            <family val="2"/>
          </rPr>
          <t>EF</t>
        </r>
        <r>
          <rPr>
            <b/>
            <sz val="9"/>
            <color indexed="81"/>
            <rFont val="細明體"/>
            <family val="3"/>
            <charset val="136"/>
          </rPr>
          <t>工事日　伸縮</t>
        </r>
        <r>
          <rPr>
            <b/>
            <sz val="9"/>
            <color indexed="81"/>
            <rFont val="Tahoma"/>
            <family val="2"/>
          </rPr>
          <t>C/V</t>
        </r>
        <r>
          <rPr>
            <b/>
            <sz val="9"/>
            <color indexed="81"/>
            <rFont val="細明體"/>
            <family val="3"/>
            <charset val="136"/>
          </rPr>
          <t>駆動スプロケット点検、ロックタイト塗布及び増締め（</t>
        </r>
        <r>
          <rPr>
            <b/>
            <sz val="9"/>
            <color indexed="81"/>
            <rFont val="Tahoma"/>
            <family val="2"/>
          </rPr>
          <t>CF</t>
        </r>
        <r>
          <rPr>
            <b/>
            <sz val="9"/>
            <color indexed="81"/>
            <rFont val="細明體"/>
            <family val="3"/>
            <charset val="136"/>
          </rPr>
          <t>トラブル横展開）</t>
        </r>
      </text>
    </comment>
    <comment ref="AC199" authorId="24" shapeId="0" xr:uid="{00000000-0006-0000-0000-000085010000}">
      <text>
        <r>
          <rPr>
            <b/>
            <sz val="9"/>
            <color indexed="81"/>
            <rFont val="細明體"/>
            <family val="3"/>
            <charset val="136"/>
          </rPr>
          <t>設備技術點檢完成</t>
        </r>
      </text>
    </comment>
    <comment ref="AA200" authorId="27" shapeId="0" xr:uid="{00000000-0006-0000-0000-000086010000}">
      <text>
        <r>
          <rPr>
            <b/>
            <sz val="10"/>
            <color indexed="81"/>
            <rFont val="Tahoma"/>
            <family val="2"/>
          </rPr>
          <t>3/19</t>
        </r>
        <r>
          <rPr>
            <b/>
            <sz val="10"/>
            <color indexed="81"/>
            <rFont val="細明體"/>
            <family val="3"/>
            <charset val="136"/>
          </rPr>
          <t>確認，</t>
        </r>
        <r>
          <rPr>
            <b/>
            <sz val="10"/>
            <color indexed="81"/>
            <rFont val="Tahoma"/>
            <family val="2"/>
          </rPr>
          <t>CF</t>
        </r>
        <r>
          <rPr>
            <b/>
            <sz val="10"/>
            <color indexed="81"/>
            <rFont val="細明體"/>
            <family val="3"/>
            <charset val="136"/>
          </rPr>
          <t>現場無相同設備</t>
        </r>
      </text>
    </comment>
    <comment ref="AB200" authorId="29" shapeId="0" xr:uid="{00000000-0006-0000-0000-000087010000}">
      <text>
        <r>
          <rPr>
            <b/>
            <sz val="9"/>
            <color indexed="81"/>
            <rFont val="Tahoma"/>
            <family val="2"/>
          </rPr>
          <t>3/19</t>
        </r>
        <r>
          <rPr>
            <b/>
            <sz val="9"/>
            <color indexed="81"/>
            <rFont val="細明體"/>
            <family val="3"/>
            <charset val="136"/>
          </rPr>
          <t>確認，</t>
        </r>
        <r>
          <rPr>
            <b/>
            <sz val="9"/>
            <color indexed="81"/>
            <rFont val="Tahoma"/>
            <family val="2"/>
          </rPr>
          <t>EF</t>
        </r>
        <r>
          <rPr>
            <b/>
            <sz val="9"/>
            <color indexed="81"/>
            <rFont val="細明體"/>
            <family val="3"/>
            <charset val="136"/>
          </rPr>
          <t>現場無相同設備</t>
        </r>
        <r>
          <rPr>
            <sz val="9"/>
            <color indexed="81"/>
            <rFont val="Tahoma"/>
            <family val="2"/>
          </rPr>
          <t xml:space="preserve">
</t>
        </r>
      </text>
    </comment>
    <comment ref="AC200" authorId="24" shapeId="0" xr:uid="{00000000-0006-0000-0000-000088010000}">
      <text>
        <r>
          <rPr>
            <b/>
            <sz val="9"/>
            <color indexed="81"/>
            <rFont val="細明體"/>
            <family val="3"/>
            <charset val="136"/>
          </rPr>
          <t>現階段生產擴出C/V速度為600mm/sec設定，且已裝置散熱裝置增輻器，目前使用無異常。有列入整備點檢項目。</t>
        </r>
      </text>
    </comment>
    <comment ref="AE200" authorId="26" shapeId="0" xr:uid="{00000000-0006-0000-0000-000089010000}">
      <text>
        <r>
          <rPr>
            <b/>
            <sz val="9"/>
            <color indexed="81"/>
            <rFont val="細明體"/>
            <family val="3"/>
            <charset val="136"/>
          </rPr>
          <t>TAS#5#6紙捲機伺服馬達型號VRSF-25C-200
由於速度並未做提升修改且目前負荷率與峰值皆在25與95%之間正常。</t>
        </r>
        <r>
          <rPr>
            <sz val="9"/>
            <color indexed="81"/>
            <rFont val="Tahoma"/>
            <family val="2"/>
          </rPr>
          <t xml:space="preserve">
</t>
        </r>
      </text>
    </comment>
    <comment ref="AA201" authorId="32" shapeId="0" xr:uid="{00000000-0006-0000-0000-00008A010000}">
      <text>
        <r>
          <rPr>
            <b/>
            <sz val="9"/>
            <color indexed="81"/>
            <rFont val="細明體"/>
            <family val="3"/>
            <charset val="136"/>
          </rPr>
          <t>・</t>
        </r>
        <r>
          <rPr>
            <b/>
            <sz val="9"/>
            <color indexed="81"/>
            <rFont val="Tahoma"/>
            <family val="2"/>
          </rPr>
          <t>1/9</t>
        </r>
        <r>
          <rPr>
            <b/>
            <sz val="9"/>
            <color indexed="81"/>
            <rFont val="細明體"/>
            <family val="3"/>
            <charset val="136"/>
          </rPr>
          <t>　　</t>
        </r>
        <r>
          <rPr>
            <b/>
            <sz val="9"/>
            <color indexed="81"/>
            <rFont val="Tahoma"/>
            <family val="2"/>
          </rPr>
          <t>CF</t>
        </r>
        <r>
          <rPr>
            <b/>
            <sz val="9"/>
            <color indexed="81"/>
            <rFont val="細明體"/>
            <family val="3"/>
            <charset val="136"/>
          </rPr>
          <t>工事日　本線増速</t>
        </r>
        <r>
          <rPr>
            <b/>
            <sz val="9"/>
            <color indexed="81"/>
            <rFont val="Tahoma"/>
            <family val="2"/>
          </rPr>
          <t>C/V</t>
        </r>
        <r>
          <rPr>
            <b/>
            <sz val="9"/>
            <color indexed="81"/>
            <rFont val="MS Gothic"/>
            <family val="3"/>
            <charset val="128"/>
          </rPr>
          <t>♯</t>
        </r>
        <r>
          <rPr>
            <b/>
            <sz val="9"/>
            <color indexed="81"/>
            <rFont val="Tahoma"/>
            <family val="2"/>
          </rPr>
          <t>5</t>
        </r>
        <r>
          <rPr>
            <b/>
            <sz val="9"/>
            <color indexed="81"/>
            <rFont val="細明體"/>
            <family val="3"/>
            <charset val="136"/>
          </rPr>
          <t>モーター部カムクラッチ交換（</t>
        </r>
        <r>
          <rPr>
            <b/>
            <sz val="9"/>
            <color indexed="81"/>
            <rFont val="Tahoma"/>
            <family val="2"/>
          </rPr>
          <t>KF</t>
        </r>
        <r>
          <rPr>
            <b/>
            <sz val="9"/>
            <color indexed="81"/>
            <rFont val="細明體"/>
            <family val="3"/>
            <charset val="136"/>
          </rPr>
          <t>トラブル横展開）</t>
        </r>
      </text>
    </comment>
    <comment ref="AB201" authorId="32" shapeId="0" xr:uid="{00000000-0006-0000-0000-00008B010000}">
      <text>
        <r>
          <rPr>
            <b/>
            <sz val="9"/>
            <color indexed="81"/>
            <rFont val="細明體"/>
            <family val="3"/>
            <charset val="136"/>
          </rPr>
          <t>・</t>
        </r>
        <r>
          <rPr>
            <b/>
            <sz val="9"/>
            <color indexed="81"/>
            <rFont val="Tahoma"/>
            <family val="2"/>
          </rPr>
          <t>1/30</t>
        </r>
        <r>
          <rPr>
            <b/>
            <sz val="9"/>
            <color indexed="81"/>
            <rFont val="細明體"/>
            <family val="3"/>
            <charset val="136"/>
          </rPr>
          <t>　</t>
        </r>
        <r>
          <rPr>
            <b/>
            <sz val="9"/>
            <color indexed="81"/>
            <rFont val="Tahoma"/>
            <family val="2"/>
          </rPr>
          <t>EF</t>
        </r>
        <r>
          <rPr>
            <b/>
            <sz val="9"/>
            <color indexed="81"/>
            <rFont val="細明體"/>
            <family val="3"/>
            <charset val="136"/>
          </rPr>
          <t>工事日　本線</t>
        </r>
        <r>
          <rPr>
            <b/>
            <sz val="9"/>
            <color indexed="81"/>
            <rFont val="Tahoma"/>
            <family val="2"/>
          </rPr>
          <t>HO GateCV</t>
        </r>
        <r>
          <rPr>
            <b/>
            <sz val="9"/>
            <color indexed="81"/>
            <rFont val="細明體"/>
            <family val="3"/>
            <charset val="136"/>
          </rPr>
          <t>　カムクラッチ交換（</t>
        </r>
        <r>
          <rPr>
            <b/>
            <sz val="9"/>
            <color indexed="81"/>
            <rFont val="Tahoma"/>
            <family val="2"/>
          </rPr>
          <t>KF</t>
        </r>
        <r>
          <rPr>
            <b/>
            <sz val="9"/>
            <color indexed="81"/>
            <rFont val="細明體"/>
            <family val="3"/>
            <charset val="136"/>
          </rPr>
          <t>トラブル横展開）</t>
        </r>
      </text>
    </comment>
    <comment ref="AC201" authorId="32" shapeId="0" xr:uid="{00000000-0006-0000-0000-00008C010000}">
      <text>
        <r>
          <rPr>
            <b/>
            <sz val="9"/>
            <color indexed="81"/>
            <rFont val="細明體"/>
            <family val="3"/>
            <charset val="136"/>
          </rPr>
          <t>・</t>
        </r>
        <r>
          <rPr>
            <b/>
            <sz val="9"/>
            <color indexed="81"/>
            <rFont val="Tahoma"/>
            <family val="2"/>
          </rPr>
          <t>2/17</t>
        </r>
        <r>
          <rPr>
            <b/>
            <sz val="9"/>
            <color indexed="81"/>
            <rFont val="細明體"/>
            <family val="3"/>
            <charset val="136"/>
          </rPr>
          <t>　</t>
        </r>
        <r>
          <rPr>
            <b/>
            <sz val="9"/>
            <color indexed="81"/>
            <rFont val="Tahoma"/>
            <family val="2"/>
          </rPr>
          <t>JF</t>
        </r>
        <r>
          <rPr>
            <b/>
            <sz val="9"/>
            <color indexed="81"/>
            <rFont val="細明體"/>
            <family val="3"/>
            <charset val="136"/>
          </rPr>
          <t>工事日　本線</t>
        </r>
        <r>
          <rPr>
            <b/>
            <sz val="9"/>
            <color indexed="81"/>
            <rFont val="Tahoma"/>
            <family val="2"/>
          </rPr>
          <t>HO GateCV</t>
        </r>
        <r>
          <rPr>
            <b/>
            <sz val="9"/>
            <color indexed="81"/>
            <rFont val="細明體"/>
            <family val="3"/>
            <charset val="136"/>
          </rPr>
          <t>　カムクラッチ交換（</t>
        </r>
        <r>
          <rPr>
            <b/>
            <sz val="9"/>
            <color indexed="81"/>
            <rFont val="Tahoma"/>
            <family val="2"/>
          </rPr>
          <t>KF</t>
        </r>
        <r>
          <rPr>
            <b/>
            <sz val="9"/>
            <color indexed="81"/>
            <rFont val="細明體"/>
            <family val="3"/>
            <charset val="136"/>
          </rPr>
          <t>トラブル横展開）</t>
        </r>
      </text>
    </comment>
    <comment ref="AE202" authorId="26" shapeId="0" xr:uid="{00000000-0006-0000-0000-00008D010000}">
      <text>
        <r>
          <rPr>
            <b/>
            <sz val="9"/>
            <color indexed="81"/>
            <rFont val="Tahoma"/>
            <family val="2"/>
          </rPr>
          <t xml:space="preserve">OFF#4 </t>
        </r>
        <r>
          <rPr>
            <b/>
            <sz val="9"/>
            <color indexed="81"/>
            <rFont val="細明體"/>
            <family val="3"/>
            <charset val="136"/>
          </rPr>
          <t>預計</t>
        </r>
        <r>
          <rPr>
            <b/>
            <sz val="9"/>
            <color indexed="81"/>
            <rFont val="Tahoma"/>
            <family val="2"/>
          </rPr>
          <t>201904</t>
        </r>
        <r>
          <rPr>
            <b/>
            <sz val="9"/>
            <color indexed="81"/>
            <rFont val="細明體"/>
            <family val="3"/>
            <charset val="136"/>
          </rPr>
          <t>會進行</t>
        </r>
        <r>
          <rPr>
            <b/>
            <sz val="9"/>
            <color indexed="81"/>
            <rFont val="Tahoma"/>
            <family val="2"/>
          </rPr>
          <t>X</t>
        </r>
        <r>
          <rPr>
            <b/>
            <sz val="9"/>
            <color indexed="81"/>
            <rFont val="細明體"/>
            <family val="3"/>
            <charset val="136"/>
          </rPr>
          <t>切機</t>
        </r>
        <r>
          <rPr>
            <b/>
            <sz val="9"/>
            <color indexed="81"/>
            <rFont val="Tahoma"/>
            <family val="2"/>
          </rPr>
          <t>VBR</t>
        </r>
        <r>
          <rPr>
            <b/>
            <sz val="9"/>
            <color indexed="81"/>
            <rFont val="細明體"/>
            <family val="3"/>
            <charset val="136"/>
          </rPr>
          <t>支撐架改造</t>
        </r>
        <r>
          <rPr>
            <b/>
            <sz val="9"/>
            <color indexed="81"/>
            <rFont val="Tahoma"/>
            <family val="2"/>
          </rPr>
          <t xml:space="preserve">                                        OFF#5 VBR</t>
        </r>
        <r>
          <rPr>
            <b/>
            <sz val="9"/>
            <color indexed="81"/>
            <rFont val="細明體"/>
            <family val="3"/>
            <charset val="136"/>
          </rPr>
          <t>固定端無懸空問題
OFF#3 則是預計OFF#4改造完成後觀察再行修正(目前無稼動預定)</t>
        </r>
      </text>
    </comment>
    <comment ref="AF202" authorId="26" shapeId="0" xr:uid="{00000000-0006-0000-0000-00008E010000}">
      <text>
        <r>
          <rPr>
            <b/>
            <sz val="9"/>
            <color indexed="81"/>
            <rFont val="Tahoma"/>
            <family val="2"/>
          </rPr>
          <t xml:space="preserve">OFF#4 </t>
        </r>
        <r>
          <rPr>
            <b/>
            <sz val="9"/>
            <color indexed="81"/>
            <rFont val="細明體"/>
            <family val="3"/>
            <charset val="136"/>
          </rPr>
          <t>預計</t>
        </r>
        <r>
          <rPr>
            <b/>
            <sz val="9"/>
            <color indexed="81"/>
            <rFont val="Tahoma"/>
            <family val="2"/>
          </rPr>
          <t>201904</t>
        </r>
        <r>
          <rPr>
            <b/>
            <sz val="9"/>
            <color indexed="81"/>
            <rFont val="細明體"/>
            <family val="3"/>
            <charset val="136"/>
          </rPr>
          <t>會進行</t>
        </r>
        <r>
          <rPr>
            <b/>
            <sz val="9"/>
            <color indexed="81"/>
            <rFont val="Tahoma"/>
            <family val="2"/>
          </rPr>
          <t>X</t>
        </r>
        <r>
          <rPr>
            <b/>
            <sz val="9"/>
            <color indexed="81"/>
            <rFont val="細明體"/>
            <family val="3"/>
            <charset val="136"/>
          </rPr>
          <t>切機</t>
        </r>
        <r>
          <rPr>
            <b/>
            <sz val="9"/>
            <color indexed="81"/>
            <rFont val="Tahoma"/>
            <family val="2"/>
          </rPr>
          <t>VBR</t>
        </r>
        <r>
          <rPr>
            <b/>
            <sz val="9"/>
            <color indexed="81"/>
            <rFont val="細明體"/>
            <family val="3"/>
            <charset val="136"/>
          </rPr>
          <t>支撐架改造</t>
        </r>
        <r>
          <rPr>
            <b/>
            <sz val="9"/>
            <color indexed="81"/>
            <rFont val="Tahoma"/>
            <family val="2"/>
          </rPr>
          <t xml:space="preserve">                                        OFF#5 VBR</t>
        </r>
        <r>
          <rPr>
            <b/>
            <sz val="9"/>
            <color indexed="81"/>
            <rFont val="細明體"/>
            <family val="3"/>
            <charset val="136"/>
          </rPr>
          <t>固定端無懸空問題
OFF#3 則是預計OFF#4改造完成後觀察再行修正(目前無稼動預定)</t>
        </r>
      </text>
    </comment>
    <comment ref="Z205" authorId="33" shapeId="0" xr:uid="{00000000-0006-0000-0000-00008F010000}">
      <text>
        <r>
          <rPr>
            <sz val="12"/>
            <color indexed="81"/>
            <rFont val="新細明體"/>
            <family val="1"/>
            <charset val="136"/>
            <scheme val="minor"/>
          </rPr>
          <t>點檢日　　：2019/05/14
實施內容　：紙卷機轉盤結構點檢、彈簧滑軌確認
預定日　　：完了
対策内容　：
　　　　　　・Air Shaft 固定時請使用固定用治具。(SOP修改教育濟)
　　　　　　・Shaft 插入後、嚴格遵守不要轉動紙捲鎖固的事。(SOP修改教育濟)
實施完成日：2019年 5月
定期管理　：點檢 製造:1回/半年、設技: 1回/年。</t>
        </r>
      </text>
    </comment>
    <comment ref="AA205" authorId="27" shapeId="0" xr:uid="{00000000-0006-0000-0000-000090010000}">
      <text>
        <r>
          <rPr>
            <sz val="12"/>
            <color indexed="81"/>
            <rFont val="新細明體"/>
            <family val="1"/>
            <charset val="136"/>
            <scheme val="minor"/>
          </rPr>
          <t>點檢日　　：2019/06/04 (2BR完成)
實施內容　：紙卷機轉盤結構點檢、彈簧滑軌確認
預定日　　：2019/06/04
対策内容　：
　　　　　　・2BR上流驅動側 SAFETY CHUCK 更換完成
　　　　　　・Shaft 插入後、嚴格遵守不要轉動紙捲鎖固的事。(SOP修改教育濟)
實施完成日：2019年 6月
定期管理　：點檢 製造:1回/半年、設技: 1回/年。</t>
        </r>
      </text>
    </comment>
    <comment ref="AB205" authorId="29" shapeId="0" xr:uid="{00000000-0006-0000-0000-000091010000}">
      <text>
        <r>
          <rPr>
            <sz val="12"/>
            <color indexed="81"/>
            <rFont val="細明體"/>
            <family val="3"/>
            <charset val="136"/>
          </rPr>
          <t>點檢日　　：2019/03/04
實施內容　：宣導及點檢不良部件進行更換
預定日　　：10/E
対策内容　：
　　　　　　</t>
        </r>
        <r>
          <rPr>
            <sz val="12"/>
            <color indexed="81"/>
            <rFont val="HGGothicE"/>
            <family val="3"/>
            <charset val="128"/>
          </rPr>
          <t>・</t>
        </r>
        <r>
          <rPr>
            <sz val="12"/>
            <color indexed="81"/>
            <rFont val="細明體"/>
            <family val="3"/>
            <charset val="136"/>
          </rPr>
          <t>更換新品
　　　　　　</t>
        </r>
        <r>
          <rPr>
            <sz val="12"/>
            <color indexed="81"/>
            <rFont val="HGGothicE"/>
            <family val="3"/>
            <charset val="128"/>
          </rPr>
          <t>・</t>
        </r>
        <r>
          <rPr>
            <sz val="12"/>
            <color indexed="81"/>
            <rFont val="細明體"/>
            <family val="3"/>
            <charset val="136"/>
          </rPr>
          <t>機械發注,預定8月底到貨。
實施完成日：9/20
定期管理　：每回工事日給油，點檢製造:1回/半年、設技: 1回/年。</t>
        </r>
      </text>
    </comment>
    <comment ref="AC205" authorId="33" shapeId="0" xr:uid="{00000000-0006-0000-0000-000092010000}">
      <text>
        <r>
          <rPr>
            <sz val="12"/>
            <color indexed="81"/>
            <rFont val="新細明體"/>
            <family val="1"/>
            <charset val="136"/>
            <scheme val="minor"/>
          </rPr>
          <t>點檢日　　：2019/04（溫修工事）
實施內容　：紙卷機轉盤結構點檢、彈簧滑軌確認
預定日　　：完了
対策内容　：
　　　　　　・Air Shaft 固定時請使用固定用治具。(SOP修改教育濟)
　　　　　　・Shaft 插入後、嚴格遵守不要轉動紙捲鎖固的事。(SOP修改教育濟)
實施完成日：2019年 4月
定期管理　：點檢 製造:1回/半年、設技: 1回/年。</t>
        </r>
      </text>
    </comment>
    <comment ref="AD205" authorId="33" shapeId="0" xr:uid="{00000000-0006-0000-0000-000093010000}">
      <text>
        <r>
          <rPr>
            <sz val="12"/>
            <color indexed="81"/>
            <rFont val="新細明體"/>
            <family val="1"/>
            <charset val="136"/>
            <scheme val="minor"/>
          </rPr>
          <t>點檢日　　：2019/3/20
實施內容　：紙卷機轉盤結構點檢、彈簧滑軌確認
預定日　　：
対策内容　：
　　　　　　・Air Shaft 固定時請使用固定用治具。(SOP修改教育濟)
　　　　　　・Shaft 插入後、嚴格遵守不要轉動紙捲鎖固的事。(SOP修改教育濟)
實施完成日：2019/3/20
定期管理　：點檢 製造:1回/半年、設技: 1回/年。</t>
        </r>
      </text>
    </comment>
    <comment ref="Z206" authorId="33" shapeId="0" xr:uid="{00000000-0006-0000-0000-000094010000}">
      <text>
        <r>
          <rPr>
            <b/>
            <sz val="14"/>
            <color indexed="81"/>
            <rFont val="ＭＳ Ｐゴシック"/>
            <family val="2"/>
            <charset val="128"/>
          </rPr>
          <t>2019/7/11與機械確認濟!給脂無異常</t>
        </r>
      </text>
    </comment>
    <comment ref="AA206" authorId="27" shapeId="0" xr:uid="{00000000-0006-0000-0000-000095010000}">
      <text>
        <r>
          <rPr>
            <b/>
            <sz val="12"/>
            <color indexed="81"/>
            <rFont val="Tahoma"/>
            <family val="2"/>
          </rPr>
          <t>5/20</t>
        </r>
        <r>
          <rPr>
            <b/>
            <sz val="12"/>
            <color indexed="81"/>
            <rFont val="細明體"/>
            <family val="3"/>
            <charset val="136"/>
          </rPr>
          <t>工事日機械點檢完成</t>
        </r>
      </text>
    </comment>
    <comment ref="AB206" authorId="29" shapeId="0" xr:uid="{00000000-0006-0000-0000-000096010000}">
      <text>
        <r>
          <rPr>
            <b/>
            <sz val="12"/>
            <color indexed="81"/>
            <rFont val="細明體"/>
            <family val="3"/>
            <charset val="136"/>
          </rPr>
          <t>6/3工事日機械確認完成</t>
        </r>
        <r>
          <rPr>
            <sz val="12"/>
            <color indexed="81"/>
            <rFont val="Tahoma"/>
            <family val="2"/>
          </rPr>
          <t xml:space="preserve">
</t>
        </r>
      </text>
    </comment>
    <comment ref="AC206" authorId="24" shapeId="0" xr:uid="{00000000-0006-0000-0000-000097010000}">
      <text>
        <r>
          <rPr>
            <b/>
            <sz val="12"/>
            <color indexed="81"/>
            <rFont val="細明體"/>
            <family val="3"/>
            <charset val="136"/>
          </rPr>
          <t>4月溫修期間已確認給脂正常。</t>
        </r>
      </text>
    </comment>
    <comment ref="AD206" authorId="34" shapeId="0" xr:uid="{00000000-0006-0000-0000-000098010000}">
      <text>
        <r>
          <rPr>
            <b/>
            <sz val="9"/>
            <color indexed="81"/>
            <rFont val="Tahoma"/>
            <family val="2"/>
          </rPr>
          <t>6</t>
        </r>
        <r>
          <rPr>
            <b/>
            <sz val="9"/>
            <color indexed="81"/>
            <rFont val="細明體"/>
            <family val="3"/>
            <charset val="136"/>
          </rPr>
          <t>月工事日濟</t>
        </r>
      </text>
    </comment>
    <comment ref="Z208" authorId="32" shapeId="0" xr:uid="{00000000-0006-0000-0000-000099010000}">
      <text>
        <r>
          <rPr>
            <sz val="11"/>
            <color indexed="81"/>
            <rFont val="MS PGothic"/>
            <family val="2"/>
            <charset val="128"/>
          </rPr>
          <t>點檢日      ：</t>
        </r>
        <r>
          <rPr>
            <sz val="11"/>
            <color indexed="81"/>
            <rFont val="細明體"/>
            <family val="3"/>
            <charset val="136"/>
          </rPr>
          <t>無</t>
        </r>
        <r>
          <rPr>
            <sz val="11"/>
            <color indexed="81"/>
            <rFont val="MS PGothic"/>
            <family val="2"/>
            <charset val="128"/>
          </rPr>
          <t xml:space="preserve">
實施</t>
        </r>
        <r>
          <rPr>
            <sz val="11"/>
            <color indexed="81"/>
            <rFont val="細明體"/>
            <family val="3"/>
            <charset val="136"/>
          </rPr>
          <t>內</t>
        </r>
        <r>
          <rPr>
            <sz val="11"/>
            <color indexed="81"/>
            <rFont val="MS PGothic"/>
            <family val="2"/>
            <charset val="128"/>
          </rPr>
          <t>容   ：TOM控制器改造
預定日      ：完成
対策内容   ：
　　             ・LED控制器追加Relay
　　             ・修改Soft，當冰水Chiller重故障出力，Relay電源OFF。
實施完成日：YF4冷修時(2016/6月)
定期管理   ：冰水Chiller定期保養3.5年、Inverter更換7年。</t>
        </r>
      </text>
    </comment>
    <comment ref="AA208" authorId="32" shapeId="0" xr:uid="{00000000-0006-0000-0000-00009A010000}">
      <text>
        <r>
          <rPr>
            <sz val="11"/>
            <color indexed="81"/>
            <rFont val="MS PGothic"/>
            <family val="2"/>
            <charset val="128"/>
          </rPr>
          <t>點檢日      ：無
實施</t>
        </r>
        <r>
          <rPr>
            <sz val="11"/>
            <color indexed="81"/>
            <rFont val="細明體"/>
            <family val="3"/>
            <charset val="136"/>
          </rPr>
          <t>內</t>
        </r>
        <r>
          <rPr>
            <sz val="11"/>
            <color indexed="81"/>
            <rFont val="MS PGothic"/>
            <family val="2"/>
            <charset val="128"/>
          </rPr>
          <t>容   ：TOM3立上仕樣既定
預定日      ：完成
対策内容   ：無
實施完成日：CF3冷修時(2013/8月)
定期管理   ：冰水Chiller定期保養3.5年、Inverter更換7年。</t>
        </r>
      </text>
    </comment>
    <comment ref="AB208" authorId="32" shapeId="0" xr:uid="{00000000-0006-0000-0000-00009B010000}">
      <text>
        <r>
          <rPr>
            <sz val="11"/>
            <color indexed="81"/>
            <rFont val="MS PGothic"/>
            <family val="2"/>
            <charset val="128"/>
          </rPr>
          <t>點檢日      ：無
實施</t>
        </r>
        <r>
          <rPr>
            <sz val="11"/>
            <color indexed="81"/>
            <rFont val="細明體"/>
            <family val="3"/>
            <charset val="136"/>
          </rPr>
          <t>內</t>
        </r>
        <r>
          <rPr>
            <sz val="11"/>
            <color indexed="81"/>
            <rFont val="MS PGothic"/>
            <family val="2"/>
            <charset val="128"/>
          </rPr>
          <t>容   ：TOM控制器改造
預定日      ：完成
対策内容   ：
　　             ・LED控制器追加Relay
　　             ・修改Soft，當冰水Chiller重故障出力，Relay電源OFF。
實施完成日：2019/8/6
定期管理   ：冰水Chiller定期保養3.5年、Inverter更換7年。</t>
        </r>
      </text>
    </comment>
    <comment ref="AC208" authorId="32" shapeId="0" xr:uid="{00000000-0006-0000-0000-00009C010000}">
      <text>
        <r>
          <rPr>
            <sz val="11"/>
            <color indexed="81"/>
            <rFont val="MS PGothic"/>
            <family val="2"/>
            <charset val="128"/>
          </rPr>
          <t>點檢日      ：無
實施</t>
        </r>
        <r>
          <rPr>
            <sz val="11"/>
            <color indexed="81"/>
            <rFont val="細明體"/>
            <family val="3"/>
            <charset val="136"/>
          </rPr>
          <t>內</t>
        </r>
        <r>
          <rPr>
            <sz val="11"/>
            <color indexed="81"/>
            <rFont val="MS PGothic"/>
            <family val="2"/>
            <charset val="128"/>
          </rPr>
          <t>容   ：TOM控制器改造
預定日      ：完成
対策内容   ：
　　             ・LED控制器追加Relay
　　             ・修改Soft，當冰水Chiller重故障出力，Relay電源OFF。
實施完成日：2019/8/28
定期管理   ：冰水Chiller定期保養3.5年、Inverter更換7年。</t>
        </r>
      </text>
    </comment>
    <comment ref="AD208" authorId="32" shapeId="0" xr:uid="{00000000-0006-0000-0000-00009D010000}">
      <text>
        <r>
          <rPr>
            <sz val="11"/>
            <color indexed="81"/>
            <rFont val="MS PGothic"/>
            <family val="2"/>
            <charset val="128"/>
          </rPr>
          <t>點檢日      ：無
實施</t>
        </r>
        <r>
          <rPr>
            <sz val="11"/>
            <color indexed="81"/>
            <rFont val="細明體"/>
            <family val="3"/>
            <charset val="136"/>
          </rPr>
          <t>內</t>
        </r>
        <r>
          <rPr>
            <sz val="11"/>
            <color indexed="81"/>
            <rFont val="MS PGothic"/>
            <family val="2"/>
            <charset val="128"/>
          </rPr>
          <t>容   ：TOM控制器改造
預定日      ：完成
対策内容   ：
　　             ・LED控制器追加Relay
　　             ・修改Soft，當冰水Chiller重故障出力，Relay電源OFF。
實施完成日：2019/9/30
定期管理   ：冰水Chiller定期保養3.5年、Inverter更換7年。</t>
        </r>
      </text>
    </comment>
    <comment ref="AA209" authorId="33" shapeId="0" xr:uid="{00000000-0006-0000-0000-00009E010000}">
      <text>
        <r>
          <rPr>
            <sz val="14"/>
            <color indexed="81"/>
            <rFont val="新細明體"/>
            <family val="3"/>
            <charset val="128"/>
            <scheme val="minor"/>
          </rPr>
          <t>點檢日　　：2020/4/22
實施</t>
        </r>
        <r>
          <rPr>
            <sz val="14"/>
            <color indexed="81"/>
            <rFont val="新細明體"/>
            <family val="1"/>
            <charset val="129"/>
            <scheme val="minor"/>
          </rPr>
          <t>內</t>
        </r>
        <r>
          <rPr>
            <sz val="14"/>
            <color indexed="81"/>
            <rFont val="新細明體"/>
            <family val="3"/>
            <charset val="128"/>
            <scheme val="minor"/>
          </rPr>
          <t>容　：機械進行現物備品確認
預定日       ：4/22
対策内容　：無
實施完成日：2020/4/22
定期管理　：無</t>
        </r>
      </text>
    </comment>
    <comment ref="AC209" authorId="33" shapeId="0" xr:uid="{00000000-0006-0000-0000-00009F010000}">
      <text>
        <r>
          <rPr>
            <sz val="14"/>
            <color indexed="81"/>
            <rFont val="新細明體"/>
            <family val="3"/>
            <charset val="128"/>
            <scheme val="minor"/>
          </rPr>
          <t>點檢日　　：2020/5
實施</t>
        </r>
        <r>
          <rPr>
            <sz val="14"/>
            <color indexed="81"/>
            <rFont val="新細明體"/>
            <family val="1"/>
            <charset val="129"/>
            <scheme val="minor"/>
          </rPr>
          <t>內</t>
        </r>
        <r>
          <rPr>
            <sz val="14"/>
            <color indexed="81"/>
            <rFont val="新細明體"/>
            <family val="3"/>
            <charset val="128"/>
            <scheme val="minor"/>
          </rPr>
          <t>容　：整備進行現物備品確認
預定日       ：工事日
対策内容　：無
實施完成日：2020/5工事日
定期管理　：無</t>
        </r>
      </text>
    </comment>
    <comment ref="AD209" authorId="33" shapeId="0" xr:uid="{00000000-0006-0000-0000-0000A0010000}">
      <text>
        <r>
          <rPr>
            <sz val="14"/>
            <color indexed="81"/>
            <rFont val="新細明體"/>
            <family val="3"/>
            <charset val="128"/>
            <scheme val="minor"/>
          </rPr>
          <t>點檢日　　：2021 KF3冷修
實施</t>
        </r>
        <r>
          <rPr>
            <sz val="14"/>
            <color indexed="81"/>
            <rFont val="新細明體"/>
            <family val="1"/>
            <charset val="129"/>
            <scheme val="minor"/>
          </rPr>
          <t>內</t>
        </r>
        <r>
          <rPr>
            <sz val="14"/>
            <color indexed="81"/>
            <rFont val="新細明體"/>
            <family val="3"/>
            <charset val="128"/>
            <scheme val="minor"/>
          </rPr>
          <t>容　：
預定日       ：
対策内容　：KF3冷修對應
實施完成日：
定期管理　：</t>
        </r>
      </text>
    </comment>
    <comment ref="Z210" authorId="33" shapeId="0" xr:uid="{00000000-0006-0000-0000-0000A1010000}">
      <text>
        <r>
          <rPr>
            <sz val="12"/>
            <color indexed="81"/>
            <rFont val="新細明體"/>
            <family val="1"/>
            <charset val="136"/>
            <scheme val="minor"/>
          </rPr>
          <t>點檢日　　：無
實施</t>
        </r>
        <r>
          <rPr>
            <sz val="12"/>
            <color indexed="81"/>
            <rFont val="新細明體"/>
            <family val="1"/>
            <charset val="129"/>
            <scheme val="minor"/>
          </rPr>
          <t>內</t>
        </r>
        <r>
          <rPr>
            <sz val="12"/>
            <color indexed="81"/>
            <rFont val="新細明體"/>
            <family val="1"/>
            <charset val="136"/>
            <scheme val="minor"/>
          </rPr>
          <t>容　：根據KF SOFT修正方式
進行橫展開
預定日　　：10月24號 
対策内容　：
(1).改造TRACKING DATA判定方方式比照KF SOFT。
(2).無DATA與ID重複捨板之功能，YF已有改造，故無
進行橫展開。
實施完成日：10月24號
定期管理　：不需要</t>
        </r>
      </text>
    </comment>
    <comment ref="AA210" authorId="33" shapeId="0" xr:uid="{00000000-0006-0000-0000-0000A2010000}">
      <text>
        <r>
          <rPr>
            <sz val="12"/>
            <color indexed="81"/>
            <rFont val="新細明體"/>
            <family val="1"/>
            <charset val="136"/>
            <scheme val="minor"/>
          </rPr>
          <t>點檢日　　：2019/11/7 SOFT測試
實施</t>
        </r>
        <r>
          <rPr>
            <sz val="12"/>
            <color indexed="81"/>
            <rFont val="新細明體"/>
            <family val="1"/>
            <charset val="129"/>
            <scheme val="minor"/>
          </rPr>
          <t>內</t>
        </r>
        <r>
          <rPr>
            <sz val="12"/>
            <color indexed="81"/>
            <rFont val="新細明體"/>
            <family val="1"/>
            <charset val="136"/>
            <scheme val="minor"/>
          </rPr>
          <t xml:space="preserve">容　：引入基板破裂時，會影響到上游引入基板的板厚Data的排序錯亂，為了不讓板厚Data錯誤流入採板，導入BR自動捨板時制。
預定日　　：下回未定
対策内容　：
追加測試後捨板 T/P，ACE 先行 RANK異常捨板測試。 
</t>
        </r>
        <r>
          <rPr>
            <sz val="12"/>
            <color indexed="81"/>
            <rFont val="新細明體"/>
            <family val="1"/>
            <charset val="129"/>
            <scheme val="minor"/>
          </rPr>
          <t>內</t>
        </r>
        <r>
          <rPr>
            <sz val="12"/>
            <color indexed="81"/>
            <rFont val="新細明體"/>
            <family val="1"/>
            <charset val="136"/>
            <scheme val="minor"/>
          </rPr>
          <t>容
1、板厚計先端TRACKING異常-BR HO開</t>
        </r>
        <r>
          <rPr>
            <sz val="12"/>
            <color indexed="81"/>
            <rFont val="新細明體"/>
            <family val="3"/>
            <charset val="136"/>
            <scheme val="minor"/>
          </rPr>
          <t>啟</t>
        </r>
        <r>
          <rPr>
            <sz val="12"/>
            <color indexed="81"/>
            <rFont val="新細明體"/>
            <family val="1"/>
            <charset val="136"/>
            <scheme val="minor"/>
          </rPr>
          <t>，人員TP異常RESET。
2、板厚計TRACKING異常捨-BR HO開</t>
        </r>
        <r>
          <rPr>
            <sz val="12"/>
            <color indexed="81"/>
            <rFont val="新細明體"/>
            <family val="3"/>
            <charset val="136"/>
            <scheme val="minor"/>
          </rPr>
          <t>啟</t>
        </r>
        <r>
          <rPr>
            <sz val="12"/>
            <color indexed="81"/>
            <rFont val="新細明體"/>
            <family val="1"/>
            <charset val="136"/>
            <scheme val="minor"/>
          </rPr>
          <t>，人員TP異常RESET。
3、ACE 1/2BR RANK層別時ID重複異常，自動捨板第2NET，無需要TP異常RESET。             
實施完成日：11/7
定期管理　：不需要</t>
        </r>
      </text>
    </comment>
    <comment ref="AB210" authorId="33" shapeId="0" xr:uid="{00000000-0006-0000-0000-0000A3010000}">
      <text>
        <r>
          <rPr>
            <sz val="12"/>
            <color indexed="81"/>
            <rFont val="新細明體"/>
            <family val="1"/>
            <charset val="136"/>
            <scheme val="minor"/>
          </rPr>
          <t>點檢日　　：2019/11/7 SOFT測試
實施</t>
        </r>
        <r>
          <rPr>
            <sz val="12"/>
            <color indexed="81"/>
            <rFont val="新細明體"/>
            <family val="1"/>
            <charset val="129"/>
            <scheme val="minor"/>
          </rPr>
          <t>內</t>
        </r>
        <r>
          <rPr>
            <sz val="12"/>
            <color indexed="81"/>
            <rFont val="新細明體"/>
            <family val="1"/>
            <charset val="136"/>
            <scheme val="minor"/>
          </rPr>
          <t xml:space="preserve">容　：引入基板破裂時，會影響到上游引入基板的板厚Data的排序錯亂，為了不讓板厚Data錯誤流入採板，導入BR自動捨板時制。
預定日　　：下回未定
対策内容　：
追加測試後捨板 T/P，ACE 先行 RANK異常捨板測試。 
</t>
        </r>
        <r>
          <rPr>
            <sz val="12"/>
            <color indexed="81"/>
            <rFont val="新細明體"/>
            <family val="1"/>
            <charset val="129"/>
            <scheme val="minor"/>
          </rPr>
          <t>內</t>
        </r>
        <r>
          <rPr>
            <sz val="12"/>
            <color indexed="81"/>
            <rFont val="新細明體"/>
            <family val="1"/>
            <charset val="136"/>
            <scheme val="minor"/>
          </rPr>
          <t>容
1、板厚計先端TRACKING異常-BR HO開</t>
        </r>
        <r>
          <rPr>
            <sz val="12"/>
            <color indexed="81"/>
            <rFont val="新細明體"/>
            <family val="3"/>
            <charset val="136"/>
            <scheme val="minor"/>
          </rPr>
          <t>啟</t>
        </r>
        <r>
          <rPr>
            <sz val="12"/>
            <color indexed="81"/>
            <rFont val="新細明體"/>
            <family val="1"/>
            <charset val="136"/>
            <scheme val="minor"/>
          </rPr>
          <t>，人員TP異常RESET。
2、板厚計TRACKING異常捨-BR HO開</t>
        </r>
        <r>
          <rPr>
            <sz val="12"/>
            <color indexed="81"/>
            <rFont val="新細明體"/>
            <family val="3"/>
            <charset val="136"/>
            <scheme val="minor"/>
          </rPr>
          <t>啟</t>
        </r>
        <r>
          <rPr>
            <sz val="12"/>
            <color indexed="81"/>
            <rFont val="新細明體"/>
            <family val="1"/>
            <charset val="136"/>
            <scheme val="minor"/>
          </rPr>
          <t>，人員TP異常RESET。
3、ACE 1/2BR RANK層別時ID重複異常，自動捨板第2NET，無需要TP異常RESET。             
實施完成日：11/7
定期管理　：不需要</t>
        </r>
      </text>
    </comment>
    <comment ref="AC210" authorId="33" shapeId="0" xr:uid="{00000000-0006-0000-0000-0000A4010000}">
      <text>
        <r>
          <rPr>
            <sz val="12"/>
            <color indexed="81"/>
            <rFont val="新細明體"/>
            <family val="1"/>
            <charset val="136"/>
            <scheme val="minor"/>
          </rPr>
          <t>點檢日　　：2019/9/5 SOFT測試
實施</t>
        </r>
        <r>
          <rPr>
            <sz val="12"/>
            <color indexed="81"/>
            <rFont val="新細明體"/>
            <family val="1"/>
            <charset val="129"/>
            <scheme val="minor"/>
          </rPr>
          <t>內</t>
        </r>
        <r>
          <rPr>
            <sz val="12"/>
            <color indexed="81"/>
            <rFont val="新細明體"/>
            <family val="1"/>
            <charset val="136"/>
            <scheme val="minor"/>
          </rPr>
          <t xml:space="preserve">容　：引入基板破裂時，會影響到上游引入基板的板厚Data的排序錯亂，為了不讓板厚Data錯誤流入採板，導入BR自動捨板時制。
預定日　　：下回未定
対策内容　：
追加測試後捨板 T/P，ACE 先行 RANK異常捨板測試。 
</t>
        </r>
        <r>
          <rPr>
            <sz val="12"/>
            <color indexed="81"/>
            <rFont val="新細明體"/>
            <family val="1"/>
            <charset val="129"/>
            <scheme val="minor"/>
          </rPr>
          <t>內</t>
        </r>
        <r>
          <rPr>
            <sz val="12"/>
            <color indexed="81"/>
            <rFont val="新細明體"/>
            <family val="1"/>
            <charset val="136"/>
            <scheme val="minor"/>
          </rPr>
          <t>容
1、板厚計先端TRACKING異常-BR HO開</t>
        </r>
        <r>
          <rPr>
            <sz val="12"/>
            <color indexed="81"/>
            <rFont val="新細明體"/>
            <family val="3"/>
            <charset val="136"/>
            <scheme val="minor"/>
          </rPr>
          <t>啟</t>
        </r>
        <r>
          <rPr>
            <sz val="12"/>
            <color indexed="81"/>
            <rFont val="新細明體"/>
            <family val="1"/>
            <charset val="136"/>
            <scheme val="minor"/>
          </rPr>
          <t>，人員TP異常RESET。
2、板厚計TRACKING異常捨-BR HO開</t>
        </r>
        <r>
          <rPr>
            <sz val="12"/>
            <color indexed="81"/>
            <rFont val="新細明體"/>
            <family val="3"/>
            <charset val="136"/>
            <scheme val="minor"/>
          </rPr>
          <t>啟</t>
        </r>
        <r>
          <rPr>
            <sz val="12"/>
            <color indexed="81"/>
            <rFont val="新細明體"/>
            <family val="1"/>
            <charset val="136"/>
            <scheme val="minor"/>
          </rPr>
          <t>，人員TP異常RESET。
3、ACE 1/2BR RANK層別時ID重複異常，自動捨板第2NET，無需要TP異常RESET。             
實施完成日：9/5
定期管理　：不需要</t>
        </r>
      </text>
    </comment>
    <comment ref="AD210" authorId="33" shapeId="0" xr:uid="{00000000-0006-0000-0000-0000A5010000}">
      <text>
        <r>
          <rPr>
            <sz val="12"/>
            <color indexed="81"/>
            <rFont val="新細明體"/>
            <family val="1"/>
            <charset val="136"/>
            <scheme val="minor"/>
          </rPr>
          <t>點檢日　　：2019/9/3 SOFT測試
實施</t>
        </r>
        <r>
          <rPr>
            <sz val="12"/>
            <color indexed="81"/>
            <rFont val="新細明體"/>
            <family val="1"/>
            <charset val="129"/>
            <scheme val="minor"/>
          </rPr>
          <t>內</t>
        </r>
        <r>
          <rPr>
            <sz val="12"/>
            <color indexed="81"/>
            <rFont val="新細明體"/>
            <family val="1"/>
            <charset val="136"/>
            <scheme val="minor"/>
          </rPr>
          <t xml:space="preserve">容　：引入基板破裂時，會影響到上游引入基板的板厚Data的排序錯亂，為了不讓板厚Data錯誤流入採板，導入BR自動捨板時制。
預定日　　：9/3 OK
対策内容　：
追加測試後捨板 T/P，ACE 先行 RANK異常捨板測試。 
</t>
        </r>
        <r>
          <rPr>
            <sz val="12"/>
            <color indexed="81"/>
            <rFont val="新細明體"/>
            <family val="1"/>
            <charset val="129"/>
            <scheme val="minor"/>
          </rPr>
          <t>內</t>
        </r>
        <r>
          <rPr>
            <sz val="12"/>
            <color indexed="81"/>
            <rFont val="新細明體"/>
            <family val="1"/>
            <charset val="136"/>
            <scheme val="minor"/>
          </rPr>
          <t>容
1、板厚計先端TRACKING異常-BR HO開</t>
        </r>
        <r>
          <rPr>
            <sz val="12"/>
            <color indexed="81"/>
            <rFont val="新細明體"/>
            <family val="3"/>
            <charset val="136"/>
            <scheme val="minor"/>
          </rPr>
          <t>啟</t>
        </r>
        <r>
          <rPr>
            <sz val="12"/>
            <color indexed="81"/>
            <rFont val="新細明體"/>
            <family val="1"/>
            <charset val="136"/>
            <scheme val="minor"/>
          </rPr>
          <t>，人員TP異常RESET。
2、板厚計TRACKING異常捨-BR HO開</t>
        </r>
        <r>
          <rPr>
            <sz val="12"/>
            <color indexed="81"/>
            <rFont val="新細明體"/>
            <family val="3"/>
            <charset val="136"/>
            <scheme val="minor"/>
          </rPr>
          <t>啟</t>
        </r>
        <r>
          <rPr>
            <sz val="12"/>
            <color indexed="81"/>
            <rFont val="新細明體"/>
            <family val="1"/>
            <charset val="136"/>
            <scheme val="minor"/>
          </rPr>
          <t>，人員TP異常RESET。
3、ACE 1/2BR RANK層別時ID重複異常，自動捨板第2NET，無需要TP異常RESET。             
實施完成日：9/3
定期管理　：不需要</t>
        </r>
      </text>
    </comment>
    <comment ref="AE210" authorId="33" shapeId="0" xr:uid="{00000000-0006-0000-0000-0000A6010000}">
      <text>
        <r>
          <rPr>
            <sz val="12"/>
            <color indexed="81"/>
            <rFont val="新細明體"/>
            <family val="1"/>
            <charset val="136"/>
            <scheme val="minor"/>
          </rPr>
          <t>點檢日　　：無
實施</t>
        </r>
        <r>
          <rPr>
            <sz val="12"/>
            <color indexed="81"/>
            <rFont val="新細明體"/>
            <family val="1"/>
            <charset val="129"/>
            <scheme val="minor"/>
          </rPr>
          <t>內</t>
        </r>
        <r>
          <rPr>
            <sz val="12"/>
            <color indexed="81"/>
            <rFont val="新細明體"/>
            <family val="1"/>
            <charset val="136"/>
            <scheme val="minor"/>
          </rPr>
          <t>容　：未定案
預定日　　：12/E
対策内容　：CE電氣已經取得soft資料，由於COLD與TAS/OFF板厚CV設備不一樣(FT與CV)，是否可沿用，目前電氣程式段取中。
實施完成日：未完成
定期管理　：不需要</t>
        </r>
      </text>
    </comment>
    <comment ref="AF210" authorId="33" shapeId="0" xr:uid="{00000000-0006-0000-0000-0000A7010000}">
      <text>
        <r>
          <rPr>
            <sz val="12"/>
            <color indexed="81"/>
            <rFont val="新細明體"/>
            <family val="1"/>
            <charset val="136"/>
            <scheme val="minor"/>
          </rPr>
          <t>點檢日　　：無
實施</t>
        </r>
        <r>
          <rPr>
            <sz val="12"/>
            <color indexed="81"/>
            <rFont val="新細明體"/>
            <family val="1"/>
            <charset val="129"/>
            <scheme val="minor"/>
          </rPr>
          <t>內</t>
        </r>
        <r>
          <rPr>
            <sz val="12"/>
            <color indexed="81"/>
            <rFont val="新細明體"/>
            <family val="1"/>
            <charset val="136"/>
            <scheme val="minor"/>
          </rPr>
          <t>容　：未定案
預定日　　：12/E
対策内容　：CE電氣已經取得soft資料，由於COLD與TAS/OFF板厚CV設備不一樣(FT與CV)，是否可沿用，目前電氣程式段取中。
實施完成日：未完成
定期管理　：不需要</t>
        </r>
      </text>
    </comment>
    <comment ref="Z211" authorId="27" shapeId="0" xr:uid="{00000000-0006-0000-0000-0000A8010000}">
      <text>
        <r>
          <rPr>
            <sz val="12"/>
            <color indexed="81"/>
            <rFont val="新細明體"/>
            <family val="1"/>
            <charset val="136"/>
            <scheme val="minor"/>
          </rPr>
          <t>點檢日　　：2019/8/27
實施內容　：BDS FRAME 裂痕點檢
預定日　　：無
対策内容　：無異常
實施完成日：2019/8/27
定期管理　：點檢製造:設技: 1回/半年。</t>
        </r>
      </text>
    </comment>
    <comment ref="AA211" authorId="27" shapeId="0" xr:uid="{00000000-0006-0000-0000-0000A9010000}">
      <text>
        <r>
          <rPr>
            <sz val="12"/>
            <color indexed="81"/>
            <rFont val="新細明體"/>
            <family val="1"/>
            <charset val="136"/>
            <scheme val="minor"/>
          </rPr>
          <t>點檢日　　：2019/7/2
實施內容　：BDS FRAME 裂痕點檢
預定日　　：無
対策内容　：無異常
實施完成日：2019/7/2
定期管理　：點檢製造:設技: 1回/半年。</t>
        </r>
      </text>
    </comment>
    <comment ref="AB211" authorId="27" shapeId="0" xr:uid="{00000000-0006-0000-0000-0000AA010000}">
      <text>
        <r>
          <rPr>
            <sz val="12"/>
            <color indexed="81"/>
            <rFont val="新細明體"/>
            <family val="1"/>
            <charset val="136"/>
            <scheme val="minor"/>
          </rPr>
          <t>點檢日　　：2019/8/6
實施內容　：BDS FRAME 裂痕點檢
預定日　　：無
対策内容　：無異常
實施完成日：2019/8/6
定期管理　：點檢製造:設技: 1回/半年。</t>
        </r>
      </text>
    </comment>
    <comment ref="AC211" authorId="24" shapeId="0" xr:uid="{00000000-0006-0000-0000-0000AB010000}">
      <text>
        <r>
          <rPr>
            <sz val="12"/>
            <color indexed="81"/>
            <rFont val="新細明體"/>
            <family val="1"/>
            <charset val="136"/>
            <scheme val="minor"/>
          </rPr>
          <t>點檢日　　：2019/8/28
實施</t>
        </r>
        <r>
          <rPr>
            <sz val="12"/>
            <color indexed="81"/>
            <rFont val="新細明體"/>
            <family val="1"/>
            <charset val="129"/>
            <scheme val="minor"/>
          </rPr>
          <t>內</t>
        </r>
        <r>
          <rPr>
            <sz val="12"/>
            <color indexed="81"/>
            <rFont val="新細明體"/>
            <family val="1"/>
            <charset val="136"/>
            <scheme val="minor"/>
          </rPr>
          <t>容　：BDS FRAME 確認有無變形，發現2處裂痕。機械判斷該裂痕暫不影響結構，故11/4工事日實施</t>
        </r>
        <r>
          <rPr>
            <sz val="12"/>
            <color indexed="81"/>
            <rFont val="新細明體"/>
            <family val="3"/>
            <charset val="136"/>
            <scheme val="minor"/>
          </rPr>
          <t>焊</t>
        </r>
        <r>
          <rPr>
            <sz val="12"/>
            <color indexed="81"/>
            <rFont val="新細明體"/>
            <family val="1"/>
            <charset val="136"/>
            <scheme val="minor"/>
          </rPr>
          <t>補完成。
預定日       ：2019/11
対策内容　：工事日進行裂痕修補
實施完成日：未
定期管理　：點檢 製造:1回/半年、設技: 1回/年。</t>
        </r>
      </text>
    </comment>
    <comment ref="AD211" authorId="34" shapeId="0" xr:uid="{00000000-0006-0000-0000-0000AC010000}">
      <text>
        <r>
          <rPr>
            <sz val="12"/>
            <color indexed="81"/>
            <rFont val="新細明體"/>
            <family val="1"/>
            <charset val="136"/>
            <scheme val="minor"/>
          </rPr>
          <t>點檢日　　：2019/8/12
實施內容　：BDS FRAME 確認有無變形
預定日       ：無
対策内容　：無異常
實施完成日：2019/8/12
定期管理　：無</t>
        </r>
      </text>
    </comment>
    <comment ref="Z212" authorId="33" shapeId="0" xr:uid="{00000000-0006-0000-0000-0000AD010000}">
      <text>
        <r>
          <rPr>
            <sz val="12"/>
            <color indexed="81"/>
            <rFont val="新細明體"/>
            <family val="1"/>
            <charset val="136"/>
            <scheme val="minor"/>
          </rPr>
          <t>點檢日　　：2019/8/7
實施內容　：PLC SOFT INTERLOCK修正
預定日       ：2019/8/7
対策内容　：SMAP自動調整條件追加3秒延遲INTERLOCK，
                     確保與防止衝突SENSOR同步判定。
實施完成日：2019/8月
定期管理　：無</t>
        </r>
      </text>
    </comment>
    <comment ref="AA212" authorId="33" shapeId="0" xr:uid="{00000000-0006-0000-0000-0000AE010000}">
      <text>
        <r>
          <rPr>
            <sz val="12"/>
            <color indexed="81"/>
            <rFont val="新細明體"/>
            <family val="1"/>
            <charset val="136"/>
            <scheme val="minor"/>
          </rPr>
          <t>點檢日　　：2019/12/5
實施</t>
        </r>
        <r>
          <rPr>
            <sz val="12"/>
            <color indexed="81"/>
            <rFont val="新細明體"/>
            <family val="1"/>
            <charset val="129"/>
            <scheme val="minor"/>
          </rPr>
          <t>內</t>
        </r>
        <r>
          <rPr>
            <sz val="12"/>
            <color indexed="81"/>
            <rFont val="新細明體"/>
            <family val="1"/>
            <charset val="136"/>
            <scheme val="minor"/>
          </rPr>
          <t>容　：PLC SOFT INTERLOCK修正
預定日       ：已完成
対策内容　：同YF窯對策</t>
        </r>
        <r>
          <rPr>
            <sz val="12"/>
            <color indexed="81"/>
            <rFont val="新細明體"/>
            <family val="1"/>
            <charset val="129"/>
            <scheme val="minor"/>
          </rPr>
          <t>內</t>
        </r>
        <r>
          <rPr>
            <sz val="12"/>
            <color indexed="81"/>
            <rFont val="新細明體"/>
            <family val="1"/>
            <charset val="136"/>
            <scheme val="minor"/>
          </rPr>
          <t>容橫展開。
實施完成日：2019/12/5
定期管理　：無</t>
        </r>
      </text>
    </comment>
    <comment ref="AB212" authorId="33" shapeId="0" xr:uid="{00000000-0006-0000-0000-0000AF010000}">
      <text>
        <r>
          <rPr>
            <sz val="12"/>
            <color indexed="81"/>
            <rFont val="新細明體"/>
            <family val="1"/>
            <charset val="136"/>
            <scheme val="minor"/>
          </rPr>
          <t>點檢日　　：未
實施</t>
        </r>
        <r>
          <rPr>
            <sz val="12"/>
            <color indexed="81"/>
            <rFont val="新細明體"/>
            <family val="1"/>
            <charset val="129"/>
            <scheme val="minor"/>
          </rPr>
          <t>內</t>
        </r>
        <r>
          <rPr>
            <sz val="12"/>
            <color indexed="81"/>
            <rFont val="新細明體"/>
            <family val="1"/>
            <charset val="136"/>
            <scheme val="minor"/>
          </rPr>
          <t>容　：PLC SOFT INTERLOCK修正
預定日       ：12/18
対策内容　：同YF窯對策</t>
        </r>
        <r>
          <rPr>
            <sz val="12"/>
            <color indexed="81"/>
            <rFont val="新細明體"/>
            <family val="1"/>
            <charset val="129"/>
            <scheme val="minor"/>
          </rPr>
          <t>內</t>
        </r>
        <r>
          <rPr>
            <sz val="12"/>
            <color indexed="81"/>
            <rFont val="新細明體"/>
            <family val="1"/>
            <charset val="136"/>
            <scheme val="minor"/>
          </rPr>
          <t>容橫展開。
實施完成日：12/18
定期管理　：無</t>
        </r>
      </text>
    </comment>
    <comment ref="AC212" authorId="33" shapeId="0" xr:uid="{00000000-0006-0000-0000-0000B0010000}">
      <text>
        <r>
          <rPr>
            <sz val="12"/>
            <color indexed="81"/>
            <rFont val="新細明體"/>
            <family val="1"/>
            <charset val="136"/>
            <scheme val="minor"/>
          </rPr>
          <t>點檢日　　：2019/8/28
實施</t>
        </r>
        <r>
          <rPr>
            <sz val="12"/>
            <color indexed="81"/>
            <rFont val="新細明體"/>
            <family val="1"/>
            <charset val="129"/>
            <scheme val="minor"/>
          </rPr>
          <t>內</t>
        </r>
        <r>
          <rPr>
            <sz val="12"/>
            <color indexed="81"/>
            <rFont val="新細明體"/>
            <family val="1"/>
            <charset val="136"/>
            <scheme val="minor"/>
          </rPr>
          <t>容　：PLC SOFT INTERLOCK修正
預定日       ：已完成
対策内容　：同YF窯對策</t>
        </r>
        <r>
          <rPr>
            <sz val="12"/>
            <color indexed="81"/>
            <rFont val="新細明體"/>
            <family val="1"/>
            <charset val="129"/>
            <scheme val="minor"/>
          </rPr>
          <t>內</t>
        </r>
        <r>
          <rPr>
            <sz val="12"/>
            <color indexed="81"/>
            <rFont val="新細明體"/>
            <family val="1"/>
            <charset val="136"/>
            <scheme val="minor"/>
          </rPr>
          <t>容橫展開。
實施完成日：2019/8/28
定期管理　：無</t>
        </r>
      </text>
    </comment>
    <comment ref="AD212" authorId="33" shapeId="0" xr:uid="{00000000-0006-0000-0000-0000B1010000}">
      <text>
        <r>
          <rPr>
            <sz val="12"/>
            <color indexed="81"/>
            <rFont val="新細明體"/>
            <family val="1"/>
            <charset val="136"/>
            <scheme val="minor"/>
          </rPr>
          <t>點檢日　　：2019/8/27
實施內容　：PLC SOFT INTERLOCK修正
預定日       ：2019/8/27
対策内容　：同YF窯實施對策。
實施完成日：2019/8/27
定期管理　：無</t>
        </r>
      </text>
    </comment>
    <comment ref="Z213" authorId="27" shapeId="0" xr:uid="{00000000-0006-0000-0000-0000B2010000}">
      <text>
        <r>
          <rPr>
            <sz val="12"/>
            <color indexed="81"/>
            <rFont val="新細明體"/>
            <family val="1"/>
            <charset val="136"/>
            <scheme val="minor"/>
          </rPr>
          <t>點檢日　　：2019/9/28
實施內容　：Stopper Blot(止動螺栓)及劣化(破損)確認無破損
預定日       ：9/28
対策内容　：無
實施完成日：2019/9/28
定期管理　：無</t>
        </r>
      </text>
    </comment>
    <comment ref="AA213" authorId="27" shapeId="0" xr:uid="{00000000-0006-0000-0000-0000B3010000}">
      <text>
        <r>
          <rPr>
            <sz val="12"/>
            <color indexed="81"/>
            <rFont val="新細明體"/>
            <family val="1"/>
            <charset val="136"/>
            <scheme val="minor"/>
          </rPr>
          <t>點檢日　　：2019/9/6
實施內容　：Stopper Blot(止動螺栓)及劣化(破損)確認無破損
預定日       ：9/6
対策内容　：無
實施完成日：2019/9/6
定期管理　：無</t>
        </r>
      </text>
    </comment>
    <comment ref="AB213" authorId="27" shapeId="0" xr:uid="{00000000-0006-0000-0000-0000B4010000}">
      <text>
        <r>
          <rPr>
            <sz val="12"/>
            <color indexed="81"/>
            <rFont val="新細明體"/>
            <family val="1"/>
            <charset val="136"/>
            <scheme val="minor"/>
          </rPr>
          <t>點檢日　　：2019/9/6
實施內容　：Stopper Blot(止動螺栓)及劣化(破損)確認,無破損
預定日       ：9/6
対策内容　：無
實施完成日：2019/9/6
定期管理　：無</t>
        </r>
      </text>
    </comment>
    <comment ref="AC213" authorId="24" shapeId="0" xr:uid="{00000000-0006-0000-0000-0000B5010000}">
      <text>
        <r>
          <rPr>
            <sz val="12"/>
            <color indexed="81"/>
            <rFont val="新細明體"/>
            <family val="1"/>
            <charset val="136"/>
          </rPr>
          <t>點檢日　　：2019/8/28
實施內容　：JF 工事日與機械一同確認
Stopper Blot(止動螺栓)確認外觀無破損
預定日       ：8/28
対策内容　：無
實施完成日：2019/8/28
定期管理　：無</t>
        </r>
      </text>
    </comment>
    <comment ref="AD213" authorId="27" shapeId="0" xr:uid="{00000000-0006-0000-0000-0000B6010000}">
      <text>
        <r>
          <rPr>
            <sz val="12"/>
            <color indexed="81"/>
            <rFont val="新細明體"/>
            <family val="1"/>
            <charset val="136"/>
            <scheme val="minor"/>
          </rPr>
          <t>點檢日　　：2019/9/3
實施內容　：Stopper Blot(止動螺栓)及劣化(破損)確認OK
預定日       ：2019/9/3
対策内容　：無
實施完成日：2019/9/3
定期管理　：無</t>
        </r>
      </text>
    </comment>
    <comment ref="AC214" authorId="33" shapeId="0" xr:uid="{00000000-0006-0000-0000-0000B7010000}">
      <text>
        <r>
          <rPr>
            <sz val="12"/>
            <color indexed="81"/>
            <rFont val="新細明體"/>
            <family val="1"/>
            <charset val="136"/>
            <scheme val="minor"/>
          </rPr>
          <t>點檢日　　：2019/11月中警報追加完成
實施</t>
        </r>
        <r>
          <rPr>
            <sz val="12"/>
            <color indexed="81"/>
            <rFont val="新細明體"/>
            <family val="1"/>
            <charset val="129"/>
            <scheme val="minor"/>
          </rPr>
          <t>內</t>
        </r>
        <r>
          <rPr>
            <sz val="12"/>
            <color indexed="81"/>
            <rFont val="新細明體"/>
            <family val="1"/>
            <charset val="136"/>
            <scheme val="minor"/>
          </rPr>
          <t>容　：鹽酸區酸氣濃度PPM上升時有警報告知、三交代欄位再追加巡檢項目。
預定日       ：2019/11/E
対策内容　：鹽酸區酸氣濃度PPM上升時有警報告知、三交代欄位再追加巡檢項目。
實施完成日：2019/11/30
定期管理：三交代每班2回巡檢</t>
        </r>
      </text>
    </comment>
    <comment ref="AD214" authorId="33" shapeId="0" xr:uid="{00000000-0006-0000-0000-0000B8010000}">
      <text>
        <r>
          <rPr>
            <sz val="12"/>
            <color indexed="81"/>
            <rFont val="新細明體"/>
            <family val="1"/>
            <charset val="136"/>
            <scheme val="minor"/>
          </rPr>
          <t>點檢日　　：2019/11月中警報追加完成
實施</t>
        </r>
        <r>
          <rPr>
            <sz val="12"/>
            <color indexed="81"/>
            <rFont val="新細明體"/>
            <family val="1"/>
            <charset val="129"/>
            <scheme val="minor"/>
          </rPr>
          <t>內</t>
        </r>
        <r>
          <rPr>
            <sz val="12"/>
            <color indexed="81"/>
            <rFont val="新細明體"/>
            <family val="1"/>
            <charset val="136"/>
            <scheme val="minor"/>
          </rPr>
          <t>容　：鹽酸區酸氣濃度PPM上升時有警報告知、三交代欄位再追加巡檢項目。
預定日       ：2019/11/E
対策内容　：鹽酸區酸氣濃度PPM上升時有警報告知、三交代欄位再追加巡檢項目。
實施完成日：2019/11/30
定期管理：三交代每班2回巡檢</t>
        </r>
      </text>
    </comment>
    <comment ref="Z215" authorId="33" shapeId="0" xr:uid="{00000000-0006-0000-0000-0000B9010000}">
      <text>
        <r>
          <rPr>
            <sz val="12"/>
            <color indexed="81"/>
            <rFont val="新細明體"/>
            <family val="1"/>
            <charset val="136"/>
            <scheme val="minor"/>
          </rPr>
          <t>點檢日　　：2019/11月工事日
實施</t>
        </r>
        <r>
          <rPr>
            <sz val="12"/>
            <color indexed="81"/>
            <rFont val="新細明體"/>
            <family val="1"/>
            <charset val="129"/>
            <scheme val="minor"/>
          </rPr>
          <t>內</t>
        </r>
        <r>
          <rPr>
            <sz val="12"/>
            <color indexed="81"/>
            <rFont val="新細明體"/>
            <family val="1"/>
            <charset val="136"/>
            <scheme val="minor"/>
          </rPr>
          <t>容　：機械點檢確認無異常
預定日       ：2019/11
対策内容　：相關固定螺絲點檢確認
實施完成日：2019/11
定期管理　：無</t>
        </r>
      </text>
    </comment>
    <comment ref="AA215" authorId="33" shapeId="0" xr:uid="{00000000-0006-0000-0000-0000BA010000}">
      <text>
        <r>
          <rPr>
            <sz val="12"/>
            <color indexed="81"/>
            <rFont val="新細明體"/>
            <family val="1"/>
            <charset val="136"/>
            <scheme val="minor"/>
          </rPr>
          <t>點檢日　　：2019/9月工事日 (9/18)
實施</t>
        </r>
        <r>
          <rPr>
            <sz val="12"/>
            <color indexed="81"/>
            <rFont val="新細明體"/>
            <family val="1"/>
            <charset val="129"/>
            <scheme val="minor"/>
          </rPr>
          <t>內</t>
        </r>
        <r>
          <rPr>
            <sz val="12"/>
            <color indexed="81"/>
            <rFont val="新細明體"/>
            <family val="1"/>
            <charset val="136"/>
            <scheme val="minor"/>
          </rPr>
          <t>容　：機械點檢確認無異常
預定日       ：2019/9
対策内容　：相關固定螺絲點檢確認
實施完成日：2019/9
定期管理　：無</t>
        </r>
      </text>
    </comment>
    <comment ref="AB215" authorId="33" shapeId="0" xr:uid="{00000000-0006-0000-0000-0000BB010000}">
      <text>
        <r>
          <rPr>
            <sz val="12"/>
            <color indexed="81"/>
            <rFont val="新細明體"/>
            <family val="1"/>
            <charset val="136"/>
            <scheme val="minor"/>
          </rPr>
          <t>點檢日　　：2019/8月工事日 (8/6)
實施</t>
        </r>
        <r>
          <rPr>
            <sz val="12"/>
            <color indexed="81"/>
            <rFont val="新細明體"/>
            <family val="1"/>
            <charset val="129"/>
            <scheme val="minor"/>
          </rPr>
          <t>內</t>
        </r>
        <r>
          <rPr>
            <sz val="12"/>
            <color indexed="81"/>
            <rFont val="新細明體"/>
            <family val="1"/>
            <charset val="136"/>
            <scheme val="minor"/>
          </rPr>
          <t>容　：機械點檢確認無異常
預定日       ：2019/8
対策内容　：相關固定螺絲點檢確認
實施完成日：2019/8
定期管理　：無</t>
        </r>
      </text>
    </comment>
    <comment ref="AC215" authorId="33" shapeId="0" xr:uid="{00000000-0006-0000-0000-0000BC010000}">
      <text>
        <r>
          <rPr>
            <sz val="12"/>
            <color indexed="81"/>
            <rFont val="新細明體"/>
            <family val="1"/>
            <charset val="136"/>
            <scheme val="minor"/>
          </rPr>
          <t>點檢日　　：2020/1月工事日
實施</t>
        </r>
        <r>
          <rPr>
            <sz val="12"/>
            <color indexed="81"/>
            <rFont val="新細明體"/>
            <family val="1"/>
            <charset val="129"/>
            <scheme val="minor"/>
          </rPr>
          <t>內</t>
        </r>
        <r>
          <rPr>
            <sz val="12"/>
            <color indexed="81"/>
            <rFont val="新細明體"/>
            <family val="1"/>
            <charset val="136"/>
            <scheme val="minor"/>
          </rPr>
          <t xml:space="preserve">容　：機械點檢確認
預定日       ：2020/1月工事日
対策内容　：相關固定螺絲點檢確認
實施完成日：
定期管理　：
１． Coverの可視化完了日を追加
２． 軸受交換完了日を追加
</t>
        </r>
      </text>
    </comment>
    <comment ref="AD215" authorId="33" shapeId="0" xr:uid="{00000000-0006-0000-0000-0000BD010000}">
      <text>
        <r>
          <rPr>
            <sz val="12"/>
            <color indexed="81"/>
            <rFont val="新細明體"/>
            <family val="1"/>
            <charset val="136"/>
            <scheme val="minor"/>
          </rPr>
          <t>點檢日　　：2019/9/3工事日 
實施</t>
        </r>
        <r>
          <rPr>
            <sz val="12"/>
            <color indexed="81"/>
            <rFont val="新細明體"/>
            <family val="1"/>
            <charset val="129"/>
            <scheme val="minor"/>
          </rPr>
          <t>內</t>
        </r>
        <r>
          <rPr>
            <sz val="12"/>
            <color indexed="81"/>
            <rFont val="新細明體"/>
            <family val="1"/>
            <charset val="136"/>
            <scheme val="minor"/>
          </rPr>
          <t>容　：機械點檢確認無異常
預定日       ：2019/3
対策内容　：相關固定螺絲點檢確認
實施完成日：2019/3
定期管理　：無</t>
        </r>
      </text>
    </comment>
    <comment ref="AE216" authorId="33" shapeId="0" xr:uid="{00000000-0006-0000-0000-0000BE010000}">
      <text>
        <r>
          <rPr>
            <sz val="12"/>
            <color indexed="81"/>
            <rFont val="新細明體"/>
            <family val="1"/>
            <charset val="136"/>
            <scheme val="minor"/>
          </rPr>
          <t>點檢日　　：201912
實施</t>
        </r>
        <r>
          <rPr>
            <sz val="12"/>
            <color indexed="81"/>
            <rFont val="新細明體"/>
            <family val="1"/>
            <charset val="129"/>
            <scheme val="minor"/>
          </rPr>
          <t>內</t>
        </r>
        <r>
          <rPr>
            <sz val="12"/>
            <color indexed="81"/>
            <rFont val="新細明體"/>
            <family val="1"/>
            <charset val="136"/>
            <scheme val="minor"/>
          </rPr>
          <t>容　：活動線槽&amp;</t>
        </r>
        <r>
          <rPr>
            <sz val="12"/>
            <color indexed="81"/>
            <rFont val="新細明體"/>
            <family val="1"/>
            <charset val="129"/>
            <scheme val="minor"/>
          </rPr>
          <t>內部線路點檢</t>
        </r>
        <r>
          <rPr>
            <sz val="12"/>
            <color indexed="81"/>
            <rFont val="新細明體"/>
            <family val="1"/>
            <charset val="136"/>
            <scheme val="minor"/>
          </rPr>
          <t xml:space="preserve">
預定日       ：2020.02
対策内容　：活動線槽&amp;</t>
        </r>
        <r>
          <rPr>
            <sz val="12"/>
            <color indexed="81"/>
            <rFont val="新細明體"/>
            <family val="1"/>
            <charset val="129"/>
            <scheme val="minor"/>
          </rPr>
          <t>內</t>
        </r>
        <r>
          <rPr>
            <sz val="12"/>
            <color indexed="81"/>
            <rFont val="新細明體"/>
            <family val="1"/>
            <charset val="136"/>
            <scheme val="minor"/>
          </rPr>
          <t>部線路點檢
實施完成日：201912
定期管理　：每次定修會請電氣安排人員進行點檢
各設備定修頻度約1.5~2個月</t>
        </r>
      </text>
    </comment>
    <comment ref="AF216" authorId="33" shapeId="0" xr:uid="{00000000-0006-0000-0000-0000BF010000}">
      <text>
        <r>
          <rPr>
            <sz val="12"/>
            <color indexed="81"/>
            <rFont val="新細明體"/>
            <family val="1"/>
            <charset val="136"/>
            <scheme val="minor"/>
          </rPr>
          <t>點檢日　　：201912
實施</t>
        </r>
        <r>
          <rPr>
            <sz val="12"/>
            <color indexed="81"/>
            <rFont val="新細明體"/>
            <family val="1"/>
            <charset val="129"/>
            <scheme val="minor"/>
          </rPr>
          <t>內</t>
        </r>
        <r>
          <rPr>
            <sz val="12"/>
            <color indexed="81"/>
            <rFont val="新細明體"/>
            <family val="1"/>
            <charset val="136"/>
            <scheme val="minor"/>
          </rPr>
          <t>容　：活動線槽&amp;</t>
        </r>
        <r>
          <rPr>
            <sz val="12"/>
            <color indexed="81"/>
            <rFont val="新細明體"/>
            <family val="1"/>
            <charset val="129"/>
            <scheme val="minor"/>
          </rPr>
          <t>內部線路點檢</t>
        </r>
        <r>
          <rPr>
            <sz val="12"/>
            <color indexed="81"/>
            <rFont val="新細明體"/>
            <family val="1"/>
            <charset val="136"/>
            <scheme val="minor"/>
          </rPr>
          <t xml:space="preserve">
預定日       ：2020.02
対策内容　：活動線槽&amp;</t>
        </r>
        <r>
          <rPr>
            <sz val="12"/>
            <color indexed="81"/>
            <rFont val="新細明體"/>
            <family val="1"/>
            <charset val="129"/>
            <scheme val="minor"/>
          </rPr>
          <t>內</t>
        </r>
        <r>
          <rPr>
            <sz val="12"/>
            <color indexed="81"/>
            <rFont val="新細明體"/>
            <family val="1"/>
            <charset val="136"/>
            <scheme val="minor"/>
          </rPr>
          <t>部線路點檢
實施完成日：201912
定期管理　：每次定修會請電氣安排人員進行點檢
各設備定修頻度約1.5~2個月</t>
        </r>
      </text>
    </comment>
    <comment ref="AE217" authorId="33" shapeId="0" xr:uid="{00000000-0006-0000-0000-0000C0010000}">
      <text>
        <r>
          <rPr>
            <sz val="12"/>
            <color indexed="81"/>
            <rFont val="新細明體"/>
            <family val="1"/>
            <charset val="136"/>
            <scheme val="minor"/>
          </rPr>
          <t>點檢日　　：201912
實施</t>
        </r>
        <r>
          <rPr>
            <sz val="12"/>
            <color indexed="81"/>
            <rFont val="新細明體"/>
            <family val="1"/>
            <charset val="129"/>
            <scheme val="minor"/>
          </rPr>
          <t>內</t>
        </r>
        <r>
          <rPr>
            <sz val="12"/>
            <color indexed="81"/>
            <rFont val="新細明體"/>
            <family val="1"/>
            <charset val="136"/>
            <scheme val="minor"/>
          </rPr>
          <t>容　：活動線槽&amp;</t>
        </r>
        <r>
          <rPr>
            <sz val="12"/>
            <color indexed="81"/>
            <rFont val="新細明體"/>
            <family val="1"/>
            <charset val="129"/>
            <scheme val="minor"/>
          </rPr>
          <t>內</t>
        </r>
        <r>
          <rPr>
            <sz val="12"/>
            <color indexed="81"/>
            <rFont val="新細明體"/>
            <family val="1"/>
            <charset val="136"/>
            <scheme val="minor"/>
          </rPr>
          <t>部線路點檢
預定日       ：2020.02
対策内容　：活動線槽&amp;</t>
        </r>
        <r>
          <rPr>
            <sz val="12"/>
            <color indexed="81"/>
            <rFont val="新細明體"/>
            <family val="1"/>
            <charset val="129"/>
            <scheme val="minor"/>
          </rPr>
          <t>內</t>
        </r>
        <r>
          <rPr>
            <sz val="12"/>
            <color indexed="81"/>
            <rFont val="新細明體"/>
            <family val="1"/>
            <charset val="136"/>
            <scheme val="minor"/>
          </rPr>
          <t>部線路點檢
實施完成日：201912
定期管理　：每次定修會請電氣安排人員進行點檢
各設備定修頻度約1.5~2個月</t>
        </r>
      </text>
    </comment>
    <comment ref="AF217" authorId="33" shapeId="0" xr:uid="{00000000-0006-0000-0000-0000C1010000}">
      <text>
        <r>
          <rPr>
            <sz val="12"/>
            <color indexed="81"/>
            <rFont val="新細明體"/>
            <family val="1"/>
            <charset val="136"/>
            <scheme val="minor"/>
          </rPr>
          <t>點檢日　　：201912
實施</t>
        </r>
        <r>
          <rPr>
            <sz val="12"/>
            <color indexed="81"/>
            <rFont val="新細明體"/>
            <family val="1"/>
            <charset val="129"/>
            <scheme val="minor"/>
          </rPr>
          <t>內</t>
        </r>
        <r>
          <rPr>
            <sz val="12"/>
            <color indexed="81"/>
            <rFont val="新細明體"/>
            <family val="1"/>
            <charset val="136"/>
            <scheme val="minor"/>
          </rPr>
          <t>容　：活動線槽&amp;</t>
        </r>
        <r>
          <rPr>
            <sz val="12"/>
            <color indexed="81"/>
            <rFont val="新細明體"/>
            <family val="1"/>
            <charset val="129"/>
            <scheme val="minor"/>
          </rPr>
          <t>內</t>
        </r>
        <r>
          <rPr>
            <sz val="12"/>
            <color indexed="81"/>
            <rFont val="新細明體"/>
            <family val="1"/>
            <charset val="136"/>
            <scheme val="minor"/>
          </rPr>
          <t>部線路點檢
預定日       ：2020.02
対策内容　：活動線槽&amp;</t>
        </r>
        <r>
          <rPr>
            <sz val="12"/>
            <color indexed="81"/>
            <rFont val="新細明體"/>
            <family val="1"/>
            <charset val="129"/>
            <scheme val="minor"/>
          </rPr>
          <t>內</t>
        </r>
        <r>
          <rPr>
            <sz val="12"/>
            <color indexed="81"/>
            <rFont val="新細明體"/>
            <family val="1"/>
            <charset val="136"/>
            <scheme val="minor"/>
          </rPr>
          <t>部線路點檢
實施完成日：201912
定期管理　：每次定修會請電氣安排人員進行點檢
各設備定修頻度約1.5~2個月</t>
        </r>
      </text>
    </comment>
    <comment ref="Z219" authorId="33" shapeId="0" xr:uid="{00000000-0006-0000-0000-0000C2010000}">
      <text>
        <r>
          <rPr>
            <sz val="12"/>
            <color indexed="81"/>
            <rFont val="新細明體"/>
            <family val="1"/>
            <charset val="136"/>
            <scheme val="minor"/>
          </rPr>
          <t>點檢日　　：2020/1/2
實施</t>
        </r>
        <r>
          <rPr>
            <sz val="12"/>
            <color indexed="81"/>
            <rFont val="新細明體"/>
            <family val="1"/>
            <charset val="129"/>
            <scheme val="minor"/>
          </rPr>
          <t>內</t>
        </r>
        <r>
          <rPr>
            <sz val="12"/>
            <color indexed="81"/>
            <rFont val="新細明體"/>
            <family val="1"/>
            <charset val="136"/>
            <scheme val="minor"/>
          </rPr>
          <t>容　：每日定期巡檢確認
預定日       ：2020/1/2
対策内容　：每日定期巡檢確認
實施完成日：2020/1/2
定期管理　：每日定期巡檢確認</t>
        </r>
      </text>
    </comment>
    <comment ref="AA219" authorId="33" shapeId="0" xr:uid="{00000000-0006-0000-0000-0000C3010000}">
      <text>
        <r>
          <rPr>
            <sz val="12"/>
            <color indexed="81"/>
            <rFont val="新細明體"/>
            <family val="1"/>
            <charset val="136"/>
            <scheme val="minor"/>
          </rPr>
          <t>點檢日　　：2020/1/9
實施</t>
        </r>
        <r>
          <rPr>
            <sz val="12"/>
            <color indexed="81"/>
            <rFont val="新細明體"/>
            <family val="1"/>
            <charset val="129"/>
            <scheme val="minor"/>
          </rPr>
          <t>內</t>
        </r>
        <r>
          <rPr>
            <sz val="12"/>
            <color indexed="81"/>
            <rFont val="新細明體"/>
            <family val="1"/>
            <charset val="136"/>
            <scheme val="minor"/>
          </rPr>
          <t>容　：每日定期巡檢確認
預定日       ：2020/1/9
対策内容　：每日定期巡檢確認
實施完成日：2020/1/9
定期管理　：每日定期巡檢確認</t>
        </r>
      </text>
    </comment>
    <comment ref="AB219" authorId="33" shapeId="0" xr:uid="{00000000-0006-0000-0000-0000C4010000}">
      <text>
        <r>
          <rPr>
            <sz val="12"/>
            <color indexed="81"/>
            <rFont val="新細明體"/>
            <family val="1"/>
            <charset val="136"/>
            <scheme val="minor"/>
          </rPr>
          <t>點檢日　　：2020/1/9
實施</t>
        </r>
        <r>
          <rPr>
            <sz val="12"/>
            <color indexed="81"/>
            <rFont val="新細明體"/>
            <family val="1"/>
            <charset val="129"/>
            <scheme val="minor"/>
          </rPr>
          <t>內</t>
        </r>
        <r>
          <rPr>
            <sz val="12"/>
            <color indexed="81"/>
            <rFont val="新細明體"/>
            <family val="1"/>
            <charset val="136"/>
            <scheme val="minor"/>
          </rPr>
          <t>容　：每日定期巡檢確認
預定日       ：2020/1/9
対策内容　：每日定期巡檢確認
實施完成日：2020/1/9
定期管理　：每日定期巡檢確認</t>
        </r>
      </text>
    </comment>
    <comment ref="AC219" authorId="33" shapeId="0" xr:uid="{00000000-0006-0000-0000-0000C5010000}">
      <text>
        <r>
          <rPr>
            <sz val="12"/>
            <color indexed="81"/>
            <rFont val="新細明體"/>
            <family val="1"/>
            <charset val="136"/>
            <scheme val="minor"/>
          </rPr>
          <t>點檢日　　：2020/1/3
實施</t>
        </r>
        <r>
          <rPr>
            <sz val="12"/>
            <color indexed="81"/>
            <rFont val="新細明體"/>
            <family val="1"/>
            <charset val="129"/>
            <scheme val="minor"/>
          </rPr>
          <t>內</t>
        </r>
        <r>
          <rPr>
            <sz val="12"/>
            <color indexed="81"/>
            <rFont val="新細明體"/>
            <family val="1"/>
            <charset val="136"/>
            <scheme val="minor"/>
          </rPr>
          <t>容　：每週五記錄負荷率，每日定期巡檢確認
預定日       ：2020/1/3
対策内容　：每週五記錄負荷率，每日定期巡檢確認
實施完成日：2020/1/3
定期管理　：每週五記錄負荷率，每日定期巡檢確認</t>
        </r>
      </text>
    </comment>
    <comment ref="AD219" authorId="33" shapeId="0" xr:uid="{00000000-0006-0000-0000-0000C6010000}">
      <text>
        <r>
          <rPr>
            <sz val="12"/>
            <color indexed="81"/>
            <rFont val="新細明體"/>
            <family val="1"/>
            <charset val="136"/>
            <scheme val="minor"/>
          </rPr>
          <t>點檢日　　：2020/1/3
實施</t>
        </r>
        <r>
          <rPr>
            <sz val="12"/>
            <color indexed="81"/>
            <rFont val="新細明體"/>
            <family val="1"/>
            <charset val="129"/>
            <scheme val="minor"/>
          </rPr>
          <t>內</t>
        </r>
        <r>
          <rPr>
            <sz val="12"/>
            <color indexed="81"/>
            <rFont val="新細明體"/>
            <family val="1"/>
            <charset val="136"/>
            <scheme val="minor"/>
          </rPr>
          <t>容　：每週五記錄負荷率，每日定期巡檢確認
預定日       ：2020/1/3
対策内容　：每週五記錄負荷率，每日定期巡檢確認
實施完成日：2020/1/3
定期管理　：每週五記錄負荷率，每日定期巡檢確認</t>
        </r>
      </text>
    </comment>
    <comment ref="AE219" authorId="33" shapeId="0" xr:uid="{00000000-0006-0000-0000-0000C7010000}">
      <text>
        <r>
          <rPr>
            <sz val="12"/>
            <color indexed="81"/>
            <rFont val="新細明體"/>
            <family val="1"/>
            <charset val="136"/>
            <scheme val="minor"/>
          </rPr>
          <t>點檢日　　：2020/1/9
實施</t>
        </r>
        <r>
          <rPr>
            <sz val="12"/>
            <color indexed="81"/>
            <rFont val="新細明體"/>
            <family val="1"/>
            <charset val="129"/>
            <scheme val="minor"/>
          </rPr>
          <t>內</t>
        </r>
        <r>
          <rPr>
            <sz val="12"/>
            <color indexed="81"/>
            <rFont val="新細明體"/>
            <family val="1"/>
            <charset val="136"/>
            <scheme val="minor"/>
          </rPr>
          <t>容　：每日定期巡檢確認
預定日       ：2020/1/9
対策内容　：每日定期巡檢確認
實施完成日：2020/1/9
定期管理　：每日定期巡檢確認</t>
        </r>
      </text>
    </comment>
    <comment ref="AF219" authorId="33" shapeId="0" xr:uid="{00000000-0006-0000-0000-0000C8010000}">
      <text>
        <r>
          <rPr>
            <sz val="12"/>
            <color indexed="81"/>
            <rFont val="新細明體"/>
            <family val="1"/>
            <charset val="136"/>
            <scheme val="minor"/>
          </rPr>
          <t>點檢日　　：2020/1/9
實施</t>
        </r>
        <r>
          <rPr>
            <sz val="12"/>
            <color indexed="81"/>
            <rFont val="新細明體"/>
            <family val="1"/>
            <charset val="129"/>
            <scheme val="minor"/>
          </rPr>
          <t>內</t>
        </r>
        <r>
          <rPr>
            <sz val="12"/>
            <color indexed="81"/>
            <rFont val="新細明體"/>
            <family val="1"/>
            <charset val="136"/>
            <scheme val="minor"/>
          </rPr>
          <t>容　：每日定期巡檢確認
預定日       ：2020/1/9
対策内容　：每日定期巡檢確認
實施完成日：2020/1/9
定期管理　：每日定期巡檢確認</t>
        </r>
      </text>
    </comment>
    <comment ref="Z220" authorId="33" shapeId="0" xr:uid="{00000000-0006-0000-0000-0000C9010000}">
      <text>
        <r>
          <rPr>
            <sz val="12"/>
            <color indexed="81"/>
            <rFont val="新細明體"/>
            <family val="1"/>
            <charset val="136"/>
            <scheme val="minor"/>
          </rPr>
          <t>點檢日　　：2019/12月工事日
實施</t>
        </r>
        <r>
          <rPr>
            <sz val="12"/>
            <color indexed="81"/>
            <rFont val="新細明體"/>
            <family val="1"/>
            <charset val="129"/>
            <scheme val="minor"/>
          </rPr>
          <t>內</t>
        </r>
        <r>
          <rPr>
            <sz val="12"/>
            <color indexed="81"/>
            <rFont val="新細明體"/>
            <family val="1"/>
            <charset val="136"/>
            <scheme val="minor"/>
          </rPr>
          <t>容　：確認2軸端為R2.5
預定日       ：2019/12工事日
対策内容　：拆下做外觀點檢
實施完成日：2019/12工事日
定期管理　：未定</t>
        </r>
      </text>
    </comment>
    <comment ref="AA220" authorId="33" shapeId="0" xr:uid="{00000000-0006-0000-0000-0000CA010000}">
      <text>
        <r>
          <rPr>
            <sz val="12"/>
            <color indexed="81"/>
            <rFont val="新細明體"/>
            <family val="1"/>
            <charset val="136"/>
            <scheme val="minor"/>
          </rPr>
          <t>點檢日　　：2019/12/10
實施</t>
        </r>
        <r>
          <rPr>
            <sz val="12"/>
            <color indexed="81"/>
            <rFont val="新細明體"/>
            <family val="1"/>
            <charset val="129"/>
            <scheme val="minor"/>
          </rPr>
          <t>內</t>
        </r>
        <r>
          <rPr>
            <sz val="12"/>
            <color indexed="81"/>
            <rFont val="新細明體"/>
            <family val="1"/>
            <charset val="136"/>
            <scheme val="minor"/>
          </rPr>
          <t>容　：確認2軸端為C5
預定日       ：2019/12/10
対策内容　：拆下做外觀點檢
實施完成日：2019/12/10
定期管理　：未定</t>
        </r>
      </text>
    </comment>
    <comment ref="AB220" authorId="33" shapeId="0" xr:uid="{00000000-0006-0000-0000-0000CB010000}">
      <text>
        <r>
          <rPr>
            <sz val="12"/>
            <color indexed="81"/>
            <rFont val="新細明體"/>
            <family val="1"/>
            <charset val="136"/>
            <scheme val="minor"/>
          </rPr>
          <t>點檢日　　：2019/12/12
實施</t>
        </r>
        <r>
          <rPr>
            <sz val="12"/>
            <color indexed="81"/>
            <rFont val="新細明體"/>
            <family val="1"/>
            <charset val="129"/>
            <scheme val="minor"/>
          </rPr>
          <t>內</t>
        </r>
        <r>
          <rPr>
            <sz val="12"/>
            <color indexed="81"/>
            <rFont val="新細明體"/>
            <family val="1"/>
            <charset val="136"/>
            <scheme val="minor"/>
          </rPr>
          <t>容　：確認2軸端為R5.0
預定日       ：2019/12/12
対策内容　：拆下做外觀點檢
實施完成日：2019/12/12
定期管理　：未定</t>
        </r>
      </text>
    </comment>
    <comment ref="AC220" authorId="33" shapeId="0" xr:uid="{00000000-0006-0000-0000-0000CC010000}">
      <text>
        <r>
          <rPr>
            <sz val="12"/>
            <color indexed="81"/>
            <rFont val="新細明體"/>
            <family val="1"/>
            <charset val="136"/>
            <scheme val="minor"/>
          </rPr>
          <t>點檢日　　：11/4工事日
實施</t>
        </r>
        <r>
          <rPr>
            <sz val="12"/>
            <color indexed="81"/>
            <rFont val="新細明體"/>
            <family val="1"/>
            <charset val="129"/>
            <scheme val="minor"/>
          </rPr>
          <t>內</t>
        </r>
        <r>
          <rPr>
            <sz val="12"/>
            <color indexed="81"/>
            <rFont val="新細明體"/>
            <family val="1"/>
            <charset val="136"/>
            <scheme val="minor"/>
          </rPr>
          <t>容　：確認2軸端為R5
預定日       ：11/4
対策内容　：拆下做外觀點檢
實施完成日：11/4
定期管理　：未定</t>
        </r>
      </text>
    </comment>
    <comment ref="AD220" authorId="33" shapeId="0" xr:uid="{00000000-0006-0000-0000-0000CD010000}">
      <text>
        <r>
          <rPr>
            <sz val="12"/>
            <color indexed="81"/>
            <rFont val="新細明體"/>
            <family val="1"/>
            <charset val="136"/>
            <scheme val="minor"/>
          </rPr>
          <t>點檢日　　：12/10工事日
實施</t>
        </r>
        <r>
          <rPr>
            <sz val="12"/>
            <color indexed="81"/>
            <rFont val="新細明體"/>
            <family val="1"/>
            <charset val="129"/>
            <scheme val="minor"/>
          </rPr>
          <t>內</t>
        </r>
        <r>
          <rPr>
            <sz val="12"/>
            <color indexed="81"/>
            <rFont val="新細明體"/>
            <family val="1"/>
            <charset val="136"/>
            <scheme val="minor"/>
          </rPr>
          <t>容　：確認2軸端為R5
預定日       ：12/10
対策内容　：外觀點檢
實施完成日：12/10
定期管理　：未定</t>
        </r>
      </text>
    </comment>
    <comment ref="Z221" authorId="33" shapeId="0" xr:uid="{00000000-0006-0000-0000-0000CE010000}">
      <text>
        <r>
          <rPr>
            <sz val="12"/>
            <color indexed="81"/>
            <rFont val="新細明體"/>
            <family val="1"/>
            <charset val="136"/>
            <scheme val="minor"/>
          </rPr>
          <t>點檢日　　：2020/8/26
實施</t>
        </r>
        <r>
          <rPr>
            <sz val="12"/>
            <color indexed="81"/>
            <rFont val="新細明體"/>
            <family val="1"/>
            <charset val="129"/>
            <scheme val="minor"/>
          </rPr>
          <t>內</t>
        </r>
        <r>
          <rPr>
            <sz val="12"/>
            <color indexed="81"/>
            <rFont val="新細明體"/>
            <family val="1"/>
            <charset val="136"/>
            <scheme val="minor"/>
          </rPr>
          <t>容　：TOM LED光量確認
預定日       ：工事日
対策内容　：LED光量確認
實施完成日：2020/8/26
定期管理　：3個月</t>
        </r>
      </text>
    </comment>
    <comment ref="AA221" authorId="33" shapeId="0" xr:uid="{00000000-0006-0000-0000-0000CF010000}">
      <text>
        <r>
          <rPr>
            <sz val="12"/>
            <color indexed="81"/>
            <rFont val="新細明體"/>
            <family val="1"/>
            <charset val="136"/>
            <scheme val="minor"/>
          </rPr>
          <t>點檢日　　：2020/10/7
實施</t>
        </r>
        <r>
          <rPr>
            <sz val="12"/>
            <color indexed="81"/>
            <rFont val="新細明體"/>
            <family val="1"/>
            <charset val="129"/>
            <scheme val="minor"/>
          </rPr>
          <t>內</t>
        </r>
        <r>
          <rPr>
            <sz val="12"/>
            <color indexed="81"/>
            <rFont val="新細明體"/>
            <family val="1"/>
            <charset val="136"/>
            <scheme val="minor"/>
          </rPr>
          <t>容　：TOM LED光量確認
預定日       ：工事日
対策内容　：LED光量確認
實施完成日：2020/10/7
定期管理　：3個月</t>
        </r>
      </text>
    </comment>
    <comment ref="AB221" authorId="33" shapeId="0" xr:uid="{00000000-0006-0000-0000-0000D0010000}">
      <text>
        <r>
          <rPr>
            <sz val="12"/>
            <color indexed="81"/>
            <rFont val="新細明體"/>
            <family val="1"/>
            <charset val="136"/>
            <scheme val="minor"/>
          </rPr>
          <t>點檢日　　：2020/9/1
實施</t>
        </r>
        <r>
          <rPr>
            <sz val="12"/>
            <color indexed="81"/>
            <rFont val="新細明體"/>
            <family val="1"/>
            <charset val="129"/>
            <scheme val="minor"/>
          </rPr>
          <t>內</t>
        </r>
        <r>
          <rPr>
            <sz val="12"/>
            <color indexed="81"/>
            <rFont val="新細明體"/>
            <family val="1"/>
            <charset val="136"/>
            <scheme val="minor"/>
          </rPr>
          <t>容　：TOM LED光量確認
預定日       ：工事日
対策内容　：LED光量確認
實施完成日：2020/9/1
定期管理　：3個月</t>
        </r>
      </text>
    </comment>
    <comment ref="AC221" authorId="33" shapeId="0" xr:uid="{00000000-0006-0000-0000-0000D1010000}">
      <text>
        <r>
          <rPr>
            <sz val="12"/>
            <color indexed="81"/>
            <rFont val="新細明體"/>
            <family val="1"/>
            <charset val="136"/>
            <scheme val="minor"/>
          </rPr>
          <t>點檢日　　：2020/8/11
實施</t>
        </r>
        <r>
          <rPr>
            <sz val="12"/>
            <color indexed="81"/>
            <rFont val="新細明體"/>
            <family val="1"/>
            <charset val="129"/>
            <scheme val="minor"/>
          </rPr>
          <t>內</t>
        </r>
        <r>
          <rPr>
            <sz val="12"/>
            <color indexed="81"/>
            <rFont val="新細明體"/>
            <family val="1"/>
            <charset val="136"/>
            <scheme val="minor"/>
          </rPr>
          <t>容　：TOM LED光量確認
預定日       ：工事日
対策内容　：LED光量確認
實施完成日：2020/8/11
定期管理　：3個月</t>
        </r>
      </text>
    </comment>
    <comment ref="AD221" authorId="33" shapeId="0" xr:uid="{00000000-0006-0000-0000-0000D2010000}">
      <text>
        <r>
          <rPr>
            <sz val="12"/>
            <color indexed="81"/>
            <rFont val="新細明體"/>
            <family val="1"/>
            <charset val="136"/>
            <scheme val="minor"/>
          </rPr>
          <t>點檢日　　：2020/9/17
實施</t>
        </r>
        <r>
          <rPr>
            <sz val="12"/>
            <color indexed="81"/>
            <rFont val="新細明體"/>
            <family val="1"/>
            <charset val="129"/>
            <scheme val="minor"/>
          </rPr>
          <t>內</t>
        </r>
        <r>
          <rPr>
            <sz val="12"/>
            <color indexed="81"/>
            <rFont val="新細明體"/>
            <family val="1"/>
            <charset val="136"/>
            <scheme val="minor"/>
          </rPr>
          <t>容　：TOM LED光量確認
預定日       ：工事日
対策内容　：LED光量確認
實施完成日：2020/9/17
定期管理　：3個月</t>
        </r>
      </text>
    </comment>
    <comment ref="AC222" authorId="33" shapeId="0" xr:uid="{00000000-0006-0000-0000-0000D3010000}">
      <text>
        <r>
          <rPr>
            <sz val="12"/>
            <color indexed="81"/>
            <rFont val="新細明體"/>
            <family val="1"/>
            <charset val="136"/>
            <scheme val="minor"/>
          </rPr>
          <t>點檢日　　：11/20
實施</t>
        </r>
        <r>
          <rPr>
            <sz val="12"/>
            <color indexed="81"/>
            <rFont val="新細明體"/>
            <family val="1"/>
            <charset val="129"/>
            <scheme val="minor"/>
          </rPr>
          <t>內</t>
        </r>
        <r>
          <rPr>
            <sz val="12"/>
            <color indexed="81"/>
            <rFont val="新細明體"/>
            <family val="1"/>
            <charset val="136"/>
            <scheme val="minor"/>
          </rPr>
          <t>容　：水處理化學品閥門、管路確認
預定日       ：定期
対策内容　：水處理化學品閥門、管路確認。鹽酸區洩漏偵測器警報功能確認正常。
實施完成日：11/20
定期管理　：每月</t>
        </r>
      </text>
    </comment>
    <comment ref="AD222" authorId="33" shapeId="0" xr:uid="{00000000-0006-0000-0000-0000D4010000}">
      <text>
        <r>
          <rPr>
            <sz val="12"/>
            <color indexed="81"/>
            <rFont val="新細明體"/>
            <family val="1"/>
            <charset val="136"/>
            <scheme val="minor"/>
          </rPr>
          <t>點檢日　　：11/20
實施</t>
        </r>
        <r>
          <rPr>
            <sz val="12"/>
            <color indexed="81"/>
            <rFont val="新細明體"/>
            <family val="1"/>
            <charset val="129"/>
            <scheme val="minor"/>
          </rPr>
          <t>內</t>
        </r>
        <r>
          <rPr>
            <sz val="12"/>
            <color indexed="81"/>
            <rFont val="新細明體"/>
            <family val="1"/>
            <charset val="136"/>
            <scheme val="minor"/>
          </rPr>
          <t>容　：水處理化學品閥門、管路確認
預定日       ：定期
対策内容　：水處理化學品閥門、管路確認。鹽酸區洩漏偵測器警報功能確認正常。
實施完成日：11/20
定期管理　：每月</t>
        </r>
      </text>
    </comment>
    <comment ref="AE222" authorId="33" shapeId="0" xr:uid="{00000000-0006-0000-0000-0000D5010000}">
      <text>
        <r>
          <rPr>
            <sz val="12"/>
            <color indexed="81"/>
            <rFont val="新細明體"/>
            <family val="1"/>
            <charset val="136"/>
            <scheme val="minor"/>
          </rPr>
          <t>點檢日　　：11/28
實施</t>
        </r>
        <r>
          <rPr>
            <sz val="12"/>
            <color indexed="81"/>
            <rFont val="新細明體"/>
            <family val="1"/>
            <charset val="129"/>
            <scheme val="minor"/>
          </rPr>
          <t>內</t>
        </r>
        <r>
          <rPr>
            <sz val="12"/>
            <color indexed="81"/>
            <rFont val="新細明體"/>
            <family val="1"/>
            <charset val="136"/>
            <scheme val="minor"/>
          </rPr>
          <t>容　：水處理化學品閥門、管路確認
預定日       ：定期
対策内容　：水處理化學品閥門、管路確認。鹽酸區洩漏偵測器警報功能確認正常。
實施完成日：11/28
定期管理　：每月</t>
        </r>
      </text>
    </comment>
    <comment ref="AF222" authorId="33" shapeId="0" xr:uid="{00000000-0006-0000-0000-0000D6010000}">
      <text>
        <r>
          <rPr>
            <sz val="12"/>
            <color indexed="81"/>
            <rFont val="新細明體"/>
            <family val="1"/>
            <charset val="136"/>
            <scheme val="minor"/>
          </rPr>
          <t>點檢日　　：11/28
實施</t>
        </r>
        <r>
          <rPr>
            <sz val="12"/>
            <color indexed="81"/>
            <rFont val="新細明體"/>
            <family val="1"/>
            <charset val="129"/>
            <scheme val="minor"/>
          </rPr>
          <t>內</t>
        </r>
        <r>
          <rPr>
            <sz val="12"/>
            <color indexed="81"/>
            <rFont val="新細明體"/>
            <family val="1"/>
            <charset val="136"/>
            <scheme val="minor"/>
          </rPr>
          <t>容　：水處理化學品閥門、管路確認
預定日       ：定期
対策内容　：水處理化學品閥門、管路確認。鹽酸區洩漏偵測器警報功能確認正常。
實施完成日：11/28
定期管理　：每月</t>
        </r>
      </text>
    </comment>
    <comment ref="AC223" authorId="33" shapeId="0" xr:uid="{00000000-0006-0000-0000-0000D7010000}">
      <text>
        <r>
          <rPr>
            <sz val="12"/>
            <color indexed="81"/>
            <rFont val="新細明體"/>
            <family val="1"/>
            <charset val="136"/>
            <scheme val="minor"/>
          </rPr>
          <t>點檢日　　：11/20
實施</t>
        </r>
        <r>
          <rPr>
            <sz val="12"/>
            <color indexed="81"/>
            <rFont val="新細明體"/>
            <family val="1"/>
            <charset val="129"/>
            <scheme val="minor"/>
          </rPr>
          <t>內</t>
        </r>
        <r>
          <rPr>
            <sz val="12"/>
            <color indexed="81"/>
            <rFont val="新細明體"/>
            <family val="1"/>
            <charset val="136"/>
            <scheme val="minor"/>
          </rPr>
          <t xml:space="preserve">容　：洩漏處氣動閥與另一套同位置氣動閥更換
預定日       ：定期
対策内容　：3B4T氣動閥定期編列預算更換，配合樹脂更換周期施工。(3B4T氣動閥無膠墊片)
實施完成日：11/20
定期管理　：1回/9年壽命管理
</t>
        </r>
      </text>
    </comment>
    <comment ref="AD223" authorId="33" shapeId="0" xr:uid="{00000000-0006-0000-0000-0000D8010000}">
      <text>
        <r>
          <rPr>
            <sz val="12"/>
            <color indexed="81"/>
            <rFont val="新細明體"/>
            <family val="1"/>
            <charset val="136"/>
            <scheme val="minor"/>
          </rPr>
          <t>點檢日　　：11/20
實施</t>
        </r>
        <r>
          <rPr>
            <sz val="12"/>
            <color indexed="81"/>
            <rFont val="新細明體"/>
            <family val="1"/>
            <charset val="129"/>
            <scheme val="minor"/>
          </rPr>
          <t>內</t>
        </r>
        <r>
          <rPr>
            <sz val="12"/>
            <color indexed="81"/>
            <rFont val="新細明體"/>
            <family val="1"/>
            <charset val="136"/>
            <scheme val="minor"/>
          </rPr>
          <t xml:space="preserve">容　：洩漏處氣動閥與另一套同位置氣動閥更換
預定日       ：定期
対策内容　：3B4T氣動閥定期編列預算更換。
實施完成日：11/20
定期管理　：1回/9年壽命管理
</t>
        </r>
      </text>
    </comment>
    <comment ref="AE223" authorId="33" shapeId="0" xr:uid="{00000000-0006-0000-0000-0000D9010000}">
      <text>
        <r>
          <rPr>
            <sz val="12"/>
            <color indexed="81"/>
            <rFont val="新細明體"/>
            <family val="1"/>
            <charset val="136"/>
            <scheme val="minor"/>
          </rPr>
          <t>點檢日　　：12/26
實施</t>
        </r>
        <r>
          <rPr>
            <sz val="12"/>
            <color indexed="81"/>
            <rFont val="新細明體"/>
            <family val="1"/>
            <charset val="129"/>
            <scheme val="minor"/>
          </rPr>
          <t>內</t>
        </r>
        <r>
          <rPr>
            <sz val="12"/>
            <color indexed="81"/>
            <rFont val="新細明體"/>
            <family val="1"/>
            <charset val="136"/>
            <scheme val="minor"/>
          </rPr>
          <t>容　：水處理化學品閥門、管路確認
預定日       ：定期
対策内容　：水處理化學品閥門、管路確認。鹽酸區洩漏偵測器警報功能確認正常。
實施完成日：12/26
定期管理　：每月</t>
        </r>
      </text>
    </comment>
    <comment ref="AF223" authorId="33" shapeId="0" xr:uid="{00000000-0006-0000-0000-0000DA010000}">
      <text>
        <r>
          <rPr>
            <sz val="12"/>
            <color indexed="81"/>
            <rFont val="新細明體"/>
            <family val="1"/>
            <charset val="136"/>
            <scheme val="minor"/>
          </rPr>
          <t>點檢日　　：12/26
實施</t>
        </r>
        <r>
          <rPr>
            <sz val="12"/>
            <color indexed="81"/>
            <rFont val="新細明體"/>
            <family val="1"/>
            <charset val="129"/>
            <scheme val="minor"/>
          </rPr>
          <t>內</t>
        </r>
        <r>
          <rPr>
            <sz val="12"/>
            <color indexed="81"/>
            <rFont val="新細明體"/>
            <family val="1"/>
            <charset val="136"/>
            <scheme val="minor"/>
          </rPr>
          <t>容　：水處理化學品閥門、管路確認
預定日       ：定期
対策内容　：水處理化學品閥門、管路確認。鹽酸區洩漏偵測器警報功能確認正常。
實施完成日：12/26
定期管理　：每月</t>
        </r>
      </text>
    </comment>
    <comment ref="AC224" authorId="33" shapeId="0" xr:uid="{00000000-0006-0000-0000-0000DB010000}">
      <text>
        <r>
          <rPr>
            <sz val="12"/>
            <color indexed="81"/>
            <rFont val="新細明體"/>
            <family val="1"/>
            <charset val="136"/>
            <scheme val="minor"/>
          </rPr>
          <t>點檢日　　：12/11
實施</t>
        </r>
        <r>
          <rPr>
            <sz val="12"/>
            <color indexed="81"/>
            <rFont val="新細明體"/>
            <family val="1"/>
            <charset val="129"/>
            <scheme val="minor"/>
          </rPr>
          <t>內</t>
        </r>
        <r>
          <rPr>
            <sz val="12"/>
            <color indexed="81"/>
            <rFont val="新細明體"/>
            <family val="1"/>
            <charset val="136"/>
            <scheme val="minor"/>
          </rPr>
          <t>容　：純水段風刀定期點檢，JF 2BR洗淨機2019/9/11純水#1上風刀更換(鏽蝕)、2019/12/11純水#1上風刀更換(鏽蝕預防)
預定日       ：每月/每回定修
対策内容　：純水風刀外表如發生鏽蝕，須立即連絡更換。定期工事日或定修確認(點檢表欄位追加) 
實施完成日：12/11
定期管理　：每月/每回定修</t>
        </r>
      </text>
    </comment>
    <comment ref="AD224" authorId="33" shapeId="0" xr:uid="{00000000-0006-0000-0000-0000DC010000}">
      <text>
        <r>
          <rPr>
            <sz val="12"/>
            <color indexed="81"/>
            <rFont val="新細明體"/>
            <family val="1"/>
            <charset val="136"/>
            <scheme val="minor"/>
          </rPr>
          <t>點檢日　　：11/22
實施</t>
        </r>
        <r>
          <rPr>
            <sz val="12"/>
            <color indexed="81"/>
            <rFont val="新細明體"/>
            <family val="1"/>
            <charset val="129"/>
            <scheme val="minor"/>
          </rPr>
          <t>內</t>
        </r>
        <r>
          <rPr>
            <sz val="12"/>
            <color indexed="81"/>
            <rFont val="新細明體"/>
            <family val="1"/>
            <charset val="136"/>
            <scheme val="minor"/>
          </rPr>
          <t>容　：純水段風刀定期點檢
KF 1BR洗淨機2019/11/22純水#1下風刀更換(鏽蝕)、
純水#1下與#3下風刀更交換 預防鏽蝕擴大
預定日       ：每月/每回定修
対策内容　：純水風刀外表如發生鏽蝕，須立即連絡更換。定期工事日或定修確認(點檢表欄位追加) 
實施完成日：11/22
定期管理　：每月/每回定修</t>
        </r>
      </text>
    </comment>
    <comment ref="AE224" authorId="33" shapeId="0" xr:uid="{00000000-0006-0000-0000-0000DD010000}">
      <text>
        <r>
          <rPr>
            <sz val="12"/>
            <color indexed="81"/>
            <rFont val="新細明體"/>
            <family val="1"/>
            <charset val="136"/>
            <scheme val="minor"/>
          </rPr>
          <t>點檢日　　：1/7(TAS#6) &amp; 1/8(TAS#5)
實施</t>
        </r>
        <r>
          <rPr>
            <sz val="12"/>
            <color indexed="81"/>
            <rFont val="新細明體"/>
            <family val="1"/>
            <charset val="129"/>
            <scheme val="minor"/>
          </rPr>
          <t>內</t>
        </r>
        <r>
          <rPr>
            <sz val="12"/>
            <color indexed="81"/>
            <rFont val="新細明體"/>
            <family val="1"/>
            <charset val="136"/>
            <scheme val="minor"/>
          </rPr>
          <t>容　：純水段風刀定期點檢
預定日       ：每月/每回定修
対策内容　：純水風刀外表如發生鏽蝕，須立即連絡更換。定期工事日或定修確認(點檢表欄位追加) 
實施完成日：1/7(TAS#6) &amp; 1/8(TAS#5)
定期管理　：每月/每回定修</t>
        </r>
      </text>
    </comment>
    <comment ref="AF224" authorId="33" shapeId="0" xr:uid="{00000000-0006-0000-0000-0000DE010000}">
      <text>
        <r>
          <rPr>
            <sz val="12"/>
            <color indexed="81"/>
            <rFont val="新細明體"/>
            <family val="1"/>
            <charset val="136"/>
            <scheme val="minor"/>
          </rPr>
          <t>點檢日　　：1/7(TAS#6) &amp; 1/8(TAS#5)
實施</t>
        </r>
        <r>
          <rPr>
            <sz val="12"/>
            <color indexed="81"/>
            <rFont val="新細明體"/>
            <family val="1"/>
            <charset val="129"/>
            <scheme val="minor"/>
          </rPr>
          <t>內</t>
        </r>
        <r>
          <rPr>
            <sz val="12"/>
            <color indexed="81"/>
            <rFont val="新細明體"/>
            <family val="1"/>
            <charset val="136"/>
            <scheme val="minor"/>
          </rPr>
          <t>容　：純水段風刀定期點檢
預定日       ：每月/每回定修
対策内容　：純水風刀外表如發生鏽蝕，須立即連絡更換。定期工事日或定修確認(點檢表欄位追加) 
實施完成日：1/7(TAS#6) &amp; 1/8(TAS#5)
定期管理　：每月/每回定修</t>
        </r>
      </text>
    </comment>
    <comment ref="AE225" authorId="33" shapeId="0" xr:uid="{00000000-0006-0000-0000-0000DF010000}">
      <text>
        <r>
          <rPr>
            <sz val="12"/>
            <color indexed="81"/>
            <rFont val="新細明體"/>
            <family val="1"/>
            <charset val="136"/>
            <scheme val="minor"/>
          </rPr>
          <t>點檢日　　：12/20
實施</t>
        </r>
        <r>
          <rPr>
            <sz val="12"/>
            <color indexed="81"/>
            <rFont val="新細明體"/>
            <family val="1"/>
            <charset val="129"/>
            <scheme val="minor"/>
          </rPr>
          <t>內</t>
        </r>
        <r>
          <rPr>
            <sz val="12"/>
            <color indexed="81"/>
            <rFont val="新細明體"/>
            <family val="1"/>
            <charset val="136"/>
            <scheme val="minor"/>
          </rPr>
          <t>容　：人員緊急按鈕教育/旋回前有警告視窗
預定日       ：12/25
対策内容　：人員緊急按鈕教育/旋回前有警告視窗
實施完成日：12/28
定期管理　：無</t>
        </r>
      </text>
    </comment>
    <comment ref="AF225" authorId="33" shapeId="0" xr:uid="{00000000-0006-0000-0000-0000E0010000}">
      <text>
        <r>
          <rPr>
            <sz val="12"/>
            <color indexed="81"/>
            <rFont val="新細明體"/>
            <family val="1"/>
            <charset val="136"/>
            <scheme val="minor"/>
          </rPr>
          <t>點檢日　　：12/20
實施</t>
        </r>
        <r>
          <rPr>
            <sz val="12"/>
            <color indexed="81"/>
            <rFont val="新細明體"/>
            <family val="1"/>
            <charset val="129"/>
            <scheme val="minor"/>
          </rPr>
          <t>內</t>
        </r>
        <r>
          <rPr>
            <sz val="12"/>
            <color indexed="81"/>
            <rFont val="新細明體"/>
            <family val="1"/>
            <charset val="136"/>
            <scheme val="minor"/>
          </rPr>
          <t>容　：人員緊急按鈕教育/旋回前有警告視窗
預定日       ：12/25
対策内容　：人員緊急按鈕教育/旋回前有警告視窗
實施完成日：12/28
定期管理　：無</t>
        </r>
      </text>
    </comment>
    <comment ref="Z226" authorId="33" shapeId="0" xr:uid="{00000000-0006-0000-0000-0000E1010000}">
      <text>
        <r>
          <rPr>
            <sz val="12"/>
            <color indexed="81"/>
            <rFont val="新細明體"/>
            <family val="1"/>
            <charset val="136"/>
            <scheme val="minor"/>
          </rPr>
          <t>點檢日　　：2020/1/2
實施</t>
        </r>
        <r>
          <rPr>
            <sz val="12"/>
            <color indexed="81"/>
            <rFont val="新細明體"/>
            <family val="1"/>
            <charset val="129"/>
            <scheme val="minor"/>
          </rPr>
          <t>內</t>
        </r>
        <r>
          <rPr>
            <sz val="12"/>
            <color indexed="81"/>
            <rFont val="新細明體"/>
            <family val="1"/>
            <charset val="136"/>
            <scheme val="minor"/>
          </rPr>
          <t>容　：每日定期巡檢確認
預定日       ：2020/1/2
対策内容　：每日定期巡檢確認
實施完成日：2020/1/2
定期管理　：1回/6個月定期確認</t>
        </r>
      </text>
    </comment>
    <comment ref="AA226" authorId="33" shapeId="0" xr:uid="{00000000-0006-0000-0000-0000E2010000}">
      <text>
        <r>
          <rPr>
            <sz val="12"/>
            <color indexed="81"/>
            <rFont val="新細明體"/>
            <family val="1"/>
            <charset val="136"/>
            <scheme val="minor"/>
          </rPr>
          <t>點檢日　　：2020/1/9
實施</t>
        </r>
        <r>
          <rPr>
            <sz val="12"/>
            <color indexed="81"/>
            <rFont val="新細明體"/>
            <family val="1"/>
            <charset val="129"/>
            <scheme val="minor"/>
          </rPr>
          <t>內</t>
        </r>
        <r>
          <rPr>
            <sz val="12"/>
            <color indexed="81"/>
            <rFont val="新細明體"/>
            <family val="1"/>
            <charset val="136"/>
            <scheme val="minor"/>
          </rPr>
          <t>容　：每日定期巡檢確認
預定日       ：2020/1/9
対策内容　：每日定期巡檢確認
實施完成日：2020/1/9
定期管理　：1回/半年定期確認</t>
        </r>
      </text>
    </comment>
    <comment ref="AB226" authorId="33" shapeId="0" xr:uid="{00000000-0006-0000-0000-0000E3010000}">
      <text>
        <r>
          <rPr>
            <sz val="12"/>
            <color indexed="81"/>
            <rFont val="新細明體"/>
            <family val="1"/>
            <charset val="136"/>
            <scheme val="minor"/>
          </rPr>
          <t>點檢日　　：2020/1/9
實施</t>
        </r>
        <r>
          <rPr>
            <sz val="12"/>
            <color indexed="81"/>
            <rFont val="新細明體"/>
            <family val="1"/>
            <charset val="129"/>
            <scheme val="minor"/>
          </rPr>
          <t>內</t>
        </r>
        <r>
          <rPr>
            <sz val="12"/>
            <color indexed="81"/>
            <rFont val="新細明體"/>
            <family val="1"/>
            <charset val="136"/>
            <scheme val="minor"/>
          </rPr>
          <t>容　：每日定期巡檢確認
預定日       ：2020/1/9
対策内容　：每日定期巡檢確認
實施完成日：2020/1/9
定期管理　：1回/半年定期確認</t>
        </r>
      </text>
    </comment>
    <comment ref="AC226" authorId="33" shapeId="0" xr:uid="{00000000-0006-0000-0000-0000E4010000}">
      <text>
        <r>
          <rPr>
            <sz val="12"/>
            <color indexed="81"/>
            <rFont val="新細明體"/>
            <family val="1"/>
            <charset val="136"/>
            <scheme val="minor"/>
          </rPr>
          <t>點檢日　　：12/11
實施</t>
        </r>
        <r>
          <rPr>
            <sz val="12"/>
            <color indexed="81"/>
            <rFont val="新細明體"/>
            <family val="1"/>
            <charset val="129"/>
            <scheme val="minor"/>
          </rPr>
          <t>內</t>
        </r>
        <r>
          <rPr>
            <sz val="12"/>
            <color indexed="81"/>
            <rFont val="新細明體"/>
            <family val="1"/>
            <charset val="136"/>
            <scheme val="minor"/>
          </rPr>
          <t>容　：更換PAD CHAIN時一併點檢驅動鏈輪機構，驅動CHAIN部分，機械每半年會點檢一回。
預定日       ：12/11
対策内容　：更換PAD CHAIN時一併點檢驅動鏈輪機構，驅動CHAIN部分，機械每半年會點檢一回。
實施完成日：12/11
定期管理　：機械每半年會點檢一回</t>
        </r>
      </text>
    </comment>
    <comment ref="AD226" authorId="33" shapeId="0" xr:uid="{00000000-0006-0000-0000-0000E5010000}">
      <text>
        <r>
          <rPr>
            <sz val="12"/>
            <color indexed="81"/>
            <rFont val="新細明體"/>
            <family val="1"/>
            <charset val="136"/>
            <scheme val="minor"/>
          </rPr>
          <t>點檢日　　：12/10
實施</t>
        </r>
        <r>
          <rPr>
            <sz val="12"/>
            <color indexed="81"/>
            <rFont val="新細明體"/>
            <family val="1"/>
            <charset val="129"/>
            <scheme val="minor"/>
          </rPr>
          <t>內</t>
        </r>
        <r>
          <rPr>
            <sz val="12"/>
            <color indexed="81"/>
            <rFont val="新細明體"/>
            <family val="1"/>
            <charset val="136"/>
            <scheme val="minor"/>
          </rPr>
          <t>容　：更換PAD CHAIN時一併點檢驅動鏈輪機構，驅動CHAIN部分，機械每半年會點檢一回。
預定日       ：12/10
対策内容　：更換PAD CHAIN時一併點檢驅動鏈輪機構，驅動CHAIN部分，機械每半年會點檢一回。
實施完成日：12/10
定期管理　：機械每半年會點檢一回</t>
        </r>
      </text>
    </comment>
    <comment ref="AA227" authorId="33" shapeId="0" xr:uid="{00000000-0006-0000-0000-0000E6010000}">
      <text>
        <r>
          <rPr>
            <sz val="12"/>
            <color indexed="81"/>
            <rFont val="新細明體"/>
            <family val="2"/>
            <charset val="128"/>
            <scheme val="minor"/>
          </rPr>
          <t>點檢日　　：2019/12/13
實施</t>
        </r>
        <r>
          <rPr>
            <sz val="12"/>
            <color indexed="81"/>
            <rFont val="新細明體"/>
            <family val="1"/>
            <charset val="129"/>
            <scheme val="minor"/>
          </rPr>
          <t>內</t>
        </r>
        <r>
          <rPr>
            <sz val="12"/>
            <color indexed="81"/>
            <rFont val="新細明體"/>
            <family val="2"/>
            <charset val="128"/>
            <scheme val="minor"/>
          </rPr>
          <t>容　：點檢確認後，與FF窯樣式不同
預定日       ：2019/12/13
対策内容　：無
實施完成日：2019/12/13
定期管理　：未定</t>
        </r>
      </text>
    </comment>
    <comment ref="AB227" authorId="33" shapeId="0" xr:uid="{00000000-0006-0000-0000-0000E7010000}">
      <text>
        <r>
          <rPr>
            <sz val="12"/>
            <color indexed="81"/>
            <rFont val="新細明體"/>
            <family val="1"/>
            <charset val="136"/>
            <scheme val="minor"/>
          </rPr>
          <t>點檢日　　：2019/12/13
實施</t>
        </r>
        <r>
          <rPr>
            <sz val="12"/>
            <color indexed="81"/>
            <rFont val="新細明體"/>
            <family val="1"/>
            <charset val="129"/>
            <scheme val="minor"/>
          </rPr>
          <t>內</t>
        </r>
        <r>
          <rPr>
            <sz val="12"/>
            <color indexed="81"/>
            <rFont val="新細明體"/>
            <family val="1"/>
            <charset val="136"/>
            <scheme val="minor"/>
          </rPr>
          <t>容　：點檢確認後，與FF窯樣式不同
預定日       ：2019/12/13
対策内容　：無
實施完成日：2019/12/13
定期管理　：未定</t>
        </r>
      </text>
    </comment>
    <comment ref="AC227" authorId="33" shapeId="0" xr:uid="{00000000-0006-0000-0000-0000E8010000}">
      <text>
        <r>
          <rPr>
            <sz val="12"/>
            <color indexed="81"/>
            <rFont val="新細明體"/>
            <family val="1"/>
            <charset val="136"/>
            <scheme val="minor"/>
          </rPr>
          <t>點檢日　　：2019/12/11
實施</t>
        </r>
        <r>
          <rPr>
            <sz val="12"/>
            <color indexed="81"/>
            <rFont val="新細明體"/>
            <family val="1"/>
            <charset val="129"/>
            <scheme val="minor"/>
          </rPr>
          <t>內</t>
        </r>
        <r>
          <rPr>
            <sz val="12"/>
            <color indexed="81"/>
            <rFont val="新細明體"/>
            <family val="1"/>
            <charset val="136"/>
            <scheme val="minor"/>
          </rPr>
          <t>容　：點檢確認後，與FF窯樣式不同
預定日       ：2019/12/11
対策内容　：無
實施完成日：2019/12/11
定期管理　：未定</t>
        </r>
      </text>
    </comment>
    <comment ref="AD227" authorId="33" shapeId="0" xr:uid="{00000000-0006-0000-0000-0000E9010000}">
      <text>
        <r>
          <rPr>
            <sz val="12"/>
            <color indexed="81"/>
            <rFont val="新細明體"/>
            <family val="1"/>
            <charset val="136"/>
            <scheme val="minor"/>
          </rPr>
          <t>點檢日　　：2019/12/19
實施</t>
        </r>
        <r>
          <rPr>
            <sz val="12"/>
            <color indexed="81"/>
            <rFont val="新細明體"/>
            <family val="1"/>
            <charset val="129"/>
            <scheme val="minor"/>
          </rPr>
          <t>內</t>
        </r>
        <r>
          <rPr>
            <sz val="12"/>
            <color indexed="81"/>
            <rFont val="新細明體"/>
            <family val="1"/>
            <charset val="136"/>
            <scheme val="minor"/>
          </rPr>
          <t>容　：點檢確認後，與FF窯樣式不同
預定日       ：2019/12/19
対策内容　：無
實施完成日：2019/12/19
定期管理　：未定</t>
        </r>
      </text>
    </comment>
    <comment ref="AE227" authorId="33" shapeId="0" xr:uid="{00000000-0006-0000-0000-0000EA010000}">
      <text>
        <r>
          <rPr>
            <sz val="12"/>
            <color indexed="81"/>
            <rFont val="新細明體"/>
            <family val="2"/>
            <charset val="128"/>
            <scheme val="minor"/>
          </rPr>
          <t>點檢日　　：12/23
實施</t>
        </r>
        <r>
          <rPr>
            <sz val="12"/>
            <color indexed="81"/>
            <rFont val="新細明體"/>
            <family val="1"/>
            <charset val="129"/>
            <scheme val="minor"/>
          </rPr>
          <t>內</t>
        </r>
        <r>
          <rPr>
            <sz val="12"/>
            <color indexed="81"/>
            <rFont val="新細明體"/>
            <family val="2"/>
            <charset val="128"/>
            <scheme val="minor"/>
          </rPr>
          <t>容　：點檢ROBOT框架固定點並無異常
預定日       ：12/23
対策内容　：TAS ROBOT框架為G7較小，並不是                       FF COLD G8大型的。
實施完成日：12/23
定期管理　：無</t>
        </r>
      </text>
    </comment>
    <comment ref="AF227" authorId="33" shapeId="0" xr:uid="{00000000-0006-0000-0000-0000EB010000}">
      <text>
        <r>
          <rPr>
            <sz val="12"/>
            <color indexed="81"/>
            <rFont val="新細明體"/>
            <family val="2"/>
            <charset val="128"/>
            <scheme val="minor"/>
          </rPr>
          <t>點檢日　　：12/23
實施</t>
        </r>
        <r>
          <rPr>
            <sz val="12"/>
            <color indexed="81"/>
            <rFont val="新細明體"/>
            <family val="1"/>
            <charset val="129"/>
            <scheme val="minor"/>
          </rPr>
          <t>內</t>
        </r>
        <r>
          <rPr>
            <sz val="12"/>
            <color indexed="81"/>
            <rFont val="新細明體"/>
            <family val="2"/>
            <charset val="128"/>
            <scheme val="minor"/>
          </rPr>
          <t>容　：點檢ROBOT框架固定點並無異常
預定日       ：12/23
対策内容　：TAS ROBOT框架為G7較小，並不是                       FF COLD G8大型的。
實施完成日：12/23
定期管理　：無</t>
        </r>
      </text>
    </comment>
    <comment ref="AE228" authorId="33" shapeId="0" xr:uid="{00000000-0006-0000-0000-0000EC010000}">
      <text>
        <r>
          <rPr>
            <sz val="12"/>
            <color indexed="81"/>
            <rFont val="新細明體"/>
            <family val="1"/>
            <charset val="136"/>
            <scheme val="minor"/>
          </rPr>
          <t>點檢日　　：2019.12.24、2019.12.10
實施</t>
        </r>
        <r>
          <rPr>
            <sz val="12"/>
            <color indexed="81"/>
            <rFont val="新細明體"/>
            <family val="1"/>
            <charset val="129"/>
            <scheme val="minor"/>
          </rPr>
          <t>內</t>
        </r>
        <r>
          <rPr>
            <sz val="12"/>
            <color indexed="81"/>
            <rFont val="新細明體"/>
            <family val="1"/>
            <charset val="136"/>
            <scheme val="minor"/>
          </rPr>
          <t>容　：OFF4、OFF5 定修確認除材軸心磨耗
預定日       ：2019.12.24、2019.12.10
対策内容　：OFF4、OFF5 定修確認除材軸心磨耗
實施完成日：2019.12.24、2019.12.10
定期管理　：1.5~2.0定修點檢1次</t>
        </r>
      </text>
    </comment>
    <comment ref="AF228" authorId="33" shapeId="0" xr:uid="{00000000-0006-0000-0000-0000ED010000}">
      <text>
        <r>
          <rPr>
            <sz val="12"/>
            <color indexed="81"/>
            <rFont val="新細明體"/>
            <family val="1"/>
            <charset val="136"/>
            <scheme val="minor"/>
          </rPr>
          <t>點檢日　　：2019.12.24、2019.12.10
實施</t>
        </r>
        <r>
          <rPr>
            <sz val="12"/>
            <color indexed="81"/>
            <rFont val="新細明體"/>
            <family val="1"/>
            <charset val="129"/>
            <scheme val="minor"/>
          </rPr>
          <t>內</t>
        </r>
        <r>
          <rPr>
            <sz val="12"/>
            <color indexed="81"/>
            <rFont val="新細明體"/>
            <family val="1"/>
            <charset val="136"/>
            <scheme val="minor"/>
          </rPr>
          <t>容　：OFF4、OFF5 定修確認除材軸心磨耗
預定日       ：2019.12.24、2019.12.10
対策内容　：OFF4、OFF5 定修確認除材軸心磨耗
實施完成日：2019.12.24、2019.12.10
定期管理　：1.5~2.0定修點檢1次</t>
        </r>
      </text>
    </comment>
    <comment ref="AC229" authorId="33" shapeId="0" xr:uid="{00000000-0006-0000-0000-0000EE010000}">
      <text>
        <r>
          <rPr>
            <sz val="12"/>
            <color indexed="81"/>
            <rFont val="新細明體"/>
            <family val="1"/>
            <charset val="136"/>
            <scheme val="minor"/>
          </rPr>
          <t>點檢日　　：5/4
實施</t>
        </r>
        <r>
          <rPr>
            <sz val="12"/>
            <color indexed="81"/>
            <rFont val="新細明體"/>
            <family val="1"/>
            <charset val="129"/>
            <scheme val="minor"/>
          </rPr>
          <t>內</t>
        </r>
        <r>
          <rPr>
            <sz val="12"/>
            <color indexed="81"/>
            <rFont val="新細明體"/>
            <family val="1"/>
            <charset val="136"/>
            <scheme val="minor"/>
          </rPr>
          <t>容　： 負荷率可視化SOFT改造
預定日       ：3/E
対策内容　： 警報追加
實施完成日：5/4
定期管理　：追加 負荷率記錄(每日)，負荷率80%以上異常預報。</t>
        </r>
      </text>
    </comment>
    <comment ref="AD229" authorId="33" shapeId="0" xr:uid="{00000000-0006-0000-0000-0000EF010000}">
      <text>
        <r>
          <rPr>
            <sz val="12"/>
            <color indexed="81"/>
            <rFont val="新細明體"/>
            <family val="1"/>
            <charset val="136"/>
            <scheme val="minor"/>
          </rPr>
          <t>點檢日　　：3/4
實施</t>
        </r>
        <r>
          <rPr>
            <sz val="12"/>
            <color indexed="81"/>
            <rFont val="新細明體"/>
            <family val="1"/>
            <charset val="129"/>
            <scheme val="minor"/>
          </rPr>
          <t>內</t>
        </r>
        <r>
          <rPr>
            <sz val="12"/>
            <color indexed="81"/>
            <rFont val="新細明體"/>
            <family val="1"/>
            <charset val="136"/>
            <scheme val="minor"/>
          </rPr>
          <t>容　： 負荷率可視化SOFT改造
預定日       ：3/E
対策内容　： 警報追加
實施完成日：3/4
定期管理　：追加 負荷率記錄(每日)，負荷率80%以上異常預報。</t>
        </r>
      </text>
    </comment>
    <comment ref="AE229" authorId="33" shapeId="0" xr:uid="{00000000-0006-0000-0000-0000F0010000}">
      <text>
        <r>
          <rPr>
            <sz val="12"/>
            <color indexed="81"/>
            <rFont val="新細明體"/>
            <family val="1"/>
            <charset val="136"/>
            <scheme val="minor"/>
          </rPr>
          <t>點檢日　　：2016年
實施</t>
        </r>
        <r>
          <rPr>
            <sz val="12"/>
            <color indexed="81"/>
            <rFont val="新細明體"/>
            <family val="1"/>
            <charset val="129"/>
            <scheme val="minor"/>
          </rPr>
          <t>內</t>
        </r>
        <r>
          <rPr>
            <sz val="12"/>
            <color indexed="81"/>
            <rFont val="新細明體"/>
            <family val="1"/>
            <charset val="136"/>
            <scheme val="minor"/>
          </rPr>
          <t>容　： 負荷率可視化SOFT改造
預定日       ：
対策内容　： 
實施完成日：
定期管理　：追加 負荷率記錄(每日)，負荷率80%以上點檢表單</t>
        </r>
      </text>
    </comment>
    <comment ref="AF229" authorId="33" shapeId="0" xr:uid="{00000000-0006-0000-0000-0000F1010000}">
      <text>
        <r>
          <rPr>
            <sz val="12"/>
            <color indexed="81"/>
            <rFont val="新細明體"/>
            <family val="1"/>
            <charset val="136"/>
            <scheme val="minor"/>
          </rPr>
          <t>點檢日　　：2016年
實施</t>
        </r>
        <r>
          <rPr>
            <sz val="12"/>
            <color indexed="81"/>
            <rFont val="新細明體"/>
            <family val="1"/>
            <charset val="129"/>
            <scheme val="minor"/>
          </rPr>
          <t>內</t>
        </r>
        <r>
          <rPr>
            <sz val="12"/>
            <color indexed="81"/>
            <rFont val="新細明體"/>
            <family val="1"/>
            <charset val="136"/>
            <scheme val="minor"/>
          </rPr>
          <t>容　： 負荷率可視化SOFT改造
預定日       ：
対策内容　： 
實施完成日：
定期管理　：追加 負荷率記錄(每日)，負荷率80%以上點檢表單</t>
        </r>
      </text>
    </comment>
    <comment ref="AE233" authorId="33" shapeId="0" xr:uid="{00000000-0006-0000-0000-0000F2010000}">
      <text>
        <r>
          <rPr>
            <sz val="12"/>
            <color indexed="81"/>
            <rFont val="新細明體"/>
            <family val="1"/>
            <charset val="136"/>
            <scheme val="minor"/>
          </rPr>
          <t>點檢日　　：
實施</t>
        </r>
        <r>
          <rPr>
            <sz val="12"/>
            <color indexed="81"/>
            <rFont val="新細明體"/>
            <family val="1"/>
            <charset val="129"/>
            <scheme val="minor"/>
          </rPr>
          <t>內</t>
        </r>
        <r>
          <rPr>
            <sz val="12"/>
            <color indexed="81"/>
            <rFont val="新細明體"/>
            <family val="1"/>
            <charset val="136"/>
            <scheme val="minor"/>
          </rPr>
          <t>容　：2/3
預定日       ：電氣更換訊號線計畫實施中
対策内容　：
實施完成日：電氣更換訊號線計畫實施中
定期管理　：</t>
        </r>
      </text>
    </comment>
    <comment ref="AF233" authorId="33" shapeId="0" xr:uid="{00000000-0006-0000-0000-0000F3010000}">
      <text>
        <r>
          <rPr>
            <sz val="12"/>
            <color indexed="81"/>
            <rFont val="新細明體"/>
            <family val="1"/>
            <charset val="136"/>
            <scheme val="minor"/>
          </rPr>
          <t>點檢日　　：
實施</t>
        </r>
        <r>
          <rPr>
            <sz val="12"/>
            <color indexed="81"/>
            <rFont val="新細明體"/>
            <family val="1"/>
            <charset val="129"/>
            <scheme val="minor"/>
          </rPr>
          <t>內</t>
        </r>
        <r>
          <rPr>
            <sz val="12"/>
            <color indexed="81"/>
            <rFont val="新細明體"/>
            <family val="1"/>
            <charset val="136"/>
            <scheme val="minor"/>
          </rPr>
          <t>容　：2/3
預定日       ：電氣更換訊號線計畫實施中
対策内容　：
實施完成日：電氣更換訊號線計畫實施中
定期管理　：</t>
        </r>
      </text>
    </comment>
    <comment ref="AC234" authorId="33" shapeId="0" xr:uid="{00000000-0006-0000-0000-0000F4010000}">
      <text>
        <r>
          <rPr>
            <sz val="12"/>
            <color indexed="81"/>
            <rFont val="新細明體"/>
            <family val="1"/>
            <charset val="136"/>
            <scheme val="minor"/>
          </rPr>
          <t>點檢日　　：2/19
實施</t>
        </r>
        <r>
          <rPr>
            <sz val="12"/>
            <color indexed="81"/>
            <rFont val="新細明體"/>
            <family val="1"/>
            <charset val="129"/>
            <scheme val="minor"/>
          </rPr>
          <t>內</t>
        </r>
        <r>
          <rPr>
            <sz val="12"/>
            <color indexed="81"/>
            <rFont val="新細明體"/>
            <family val="1"/>
            <charset val="136"/>
            <scheme val="minor"/>
          </rPr>
          <t>容　：拆除</t>
        </r>
        <r>
          <rPr>
            <sz val="12"/>
            <color indexed="81"/>
            <rFont val="新細明體"/>
            <family val="1"/>
            <charset val="129"/>
            <scheme val="minor"/>
          </rPr>
          <t>護蓋周邊配線</t>
        </r>
        <r>
          <rPr>
            <sz val="12"/>
            <color indexed="81"/>
            <rFont val="新細明體"/>
            <family val="1"/>
            <charset val="136"/>
            <scheme val="minor"/>
          </rPr>
          <t xml:space="preserve">
預定日       ：2/19
対策内容　：拆除護蓋周邊配線
實施完成日：2/19
定期管理　：</t>
        </r>
      </text>
    </comment>
    <comment ref="AD234" authorId="33" shapeId="0" xr:uid="{00000000-0006-0000-0000-0000F5010000}">
      <text>
        <r>
          <rPr>
            <sz val="14"/>
            <color indexed="81"/>
            <rFont val="新細明體"/>
            <family val="3"/>
            <charset val="128"/>
            <scheme val="minor"/>
          </rPr>
          <t>點檢日　　：2021 KF3冷修
實施</t>
        </r>
        <r>
          <rPr>
            <sz val="14"/>
            <color indexed="81"/>
            <rFont val="新細明體"/>
            <family val="1"/>
            <charset val="129"/>
            <scheme val="minor"/>
          </rPr>
          <t>內</t>
        </r>
        <r>
          <rPr>
            <sz val="14"/>
            <color indexed="81"/>
            <rFont val="新細明體"/>
            <family val="3"/>
            <charset val="128"/>
            <scheme val="minor"/>
          </rPr>
          <t>容　：
預定日       ：
対策内容　：KF3冷修對應
實施完成日：
定期管理　：</t>
        </r>
      </text>
    </comment>
    <comment ref="AE234" authorId="33" shapeId="0" xr:uid="{00000000-0006-0000-0000-0000F6010000}">
      <text>
        <r>
          <rPr>
            <sz val="12"/>
            <color indexed="81"/>
            <rFont val="新細明體"/>
            <family val="1"/>
            <charset val="136"/>
            <scheme val="minor"/>
          </rPr>
          <t>點檢日　　：3/16
實施</t>
        </r>
        <r>
          <rPr>
            <sz val="12"/>
            <color indexed="81"/>
            <rFont val="新細明體"/>
            <family val="1"/>
            <charset val="129"/>
            <scheme val="minor"/>
          </rPr>
          <t>內</t>
        </r>
        <r>
          <rPr>
            <sz val="12"/>
            <color indexed="81"/>
            <rFont val="新細明體"/>
            <family val="1"/>
            <charset val="136"/>
            <scheme val="minor"/>
          </rPr>
          <t>容　：確認</t>
        </r>
        <r>
          <rPr>
            <sz val="12"/>
            <color indexed="81"/>
            <rFont val="新細明體"/>
            <family val="1"/>
            <charset val="129"/>
            <scheme val="minor"/>
          </rPr>
          <t>護蓋無線路跟JF不同</t>
        </r>
        <r>
          <rPr>
            <sz val="12"/>
            <color indexed="81"/>
            <rFont val="新細明體"/>
            <family val="1"/>
            <charset val="136"/>
            <scheme val="minor"/>
          </rPr>
          <t xml:space="preserve">
預定日       ：
対策内容　：
實施完成日：
定期管理　：</t>
        </r>
      </text>
    </comment>
    <comment ref="AF234" authorId="33" shapeId="0" xr:uid="{00000000-0006-0000-0000-0000F7010000}">
      <text>
        <r>
          <rPr>
            <sz val="12"/>
            <color indexed="81"/>
            <rFont val="新細明體"/>
            <family val="1"/>
            <charset val="136"/>
            <scheme val="minor"/>
          </rPr>
          <t>點檢日　　：3/16
實施</t>
        </r>
        <r>
          <rPr>
            <sz val="12"/>
            <color indexed="81"/>
            <rFont val="新細明體"/>
            <family val="1"/>
            <charset val="129"/>
            <scheme val="minor"/>
          </rPr>
          <t>內</t>
        </r>
        <r>
          <rPr>
            <sz val="12"/>
            <color indexed="81"/>
            <rFont val="新細明體"/>
            <family val="1"/>
            <charset val="136"/>
            <scheme val="minor"/>
          </rPr>
          <t>容　：確認</t>
        </r>
        <r>
          <rPr>
            <sz val="12"/>
            <color indexed="81"/>
            <rFont val="新細明體"/>
            <family val="1"/>
            <charset val="129"/>
            <scheme val="minor"/>
          </rPr>
          <t>護蓋無線路跟JF不同</t>
        </r>
        <r>
          <rPr>
            <sz val="12"/>
            <color indexed="81"/>
            <rFont val="新細明體"/>
            <family val="1"/>
            <charset val="136"/>
            <scheme val="minor"/>
          </rPr>
          <t xml:space="preserve">
預定日       ：
対策内容　：
實施完成日：
定期管理　：</t>
        </r>
      </text>
    </comment>
    <comment ref="Z235" authorId="33" shapeId="0" xr:uid="{00000000-0006-0000-0000-0000F8010000}">
      <text>
        <r>
          <rPr>
            <sz val="12"/>
            <color indexed="81"/>
            <rFont val="新細明體"/>
            <family val="1"/>
            <charset val="136"/>
            <scheme val="minor"/>
          </rPr>
          <t>點檢日　　：8/5
實施</t>
        </r>
        <r>
          <rPr>
            <sz val="12"/>
            <color indexed="81"/>
            <rFont val="新細明體"/>
            <family val="1"/>
            <charset val="129"/>
            <scheme val="minor"/>
          </rPr>
          <t>內</t>
        </r>
        <r>
          <rPr>
            <sz val="12"/>
            <color indexed="81"/>
            <rFont val="新細明體"/>
            <family val="1"/>
            <charset val="136"/>
            <scheme val="minor"/>
          </rPr>
          <t>容　：破真空電磁閥預備組增設
預定日       ：8/5
対策内容　：破真空電磁閥預備組增設
實施完成日：8/5
定期管理　：</t>
        </r>
      </text>
    </comment>
    <comment ref="AA235" authorId="33" shapeId="0" xr:uid="{00000000-0006-0000-0000-0000F9010000}">
      <text>
        <r>
          <rPr>
            <sz val="12"/>
            <color indexed="81"/>
            <rFont val="新細明體"/>
            <family val="1"/>
            <charset val="136"/>
            <scheme val="minor"/>
          </rPr>
          <t>點檢日　　：2020/10/7
實施</t>
        </r>
        <r>
          <rPr>
            <sz val="12"/>
            <color indexed="81"/>
            <rFont val="新細明體"/>
            <family val="1"/>
            <charset val="129"/>
            <scheme val="minor"/>
          </rPr>
          <t>內</t>
        </r>
        <r>
          <rPr>
            <sz val="12"/>
            <color indexed="81"/>
            <rFont val="新細明體"/>
            <family val="1"/>
            <charset val="136"/>
            <scheme val="minor"/>
          </rPr>
          <t>容　：破真空電磁閥預備組增設--移載機①、②號、1P BDS完成，2P BDS待安裝，12/1工事日 2P BDS安裝完成
預定日       ：10/7
対策内容　：破真空電磁閥預備組增設
實施完成日：10/7
定期管理　：</t>
        </r>
      </text>
    </comment>
    <comment ref="AB235" authorId="33" shapeId="0" xr:uid="{00000000-0006-0000-0000-0000FA010000}">
      <text>
        <r>
          <rPr>
            <sz val="14"/>
            <color indexed="81"/>
            <rFont val="新細明體"/>
            <family val="3"/>
            <charset val="128"/>
            <scheme val="minor"/>
          </rPr>
          <t>點檢日　　：12/16
實施</t>
        </r>
        <r>
          <rPr>
            <sz val="14"/>
            <color indexed="81"/>
            <rFont val="新細明體"/>
            <family val="3"/>
            <charset val="129"/>
            <scheme val="minor"/>
          </rPr>
          <t>內</t>
        </r>
        <r>
          <rPr>
            <sz val="14"/>
            <color indexed="81"/>
            <rFont val="新細明體"/>
            <family val="3"/>
            <charset val="128"/>
            <scheme val="minor"/>
          </rPr>
          <t>容　：破真空電磁閥預備組增設
預定日       ：12/16
対策内容　：破真空電磁閥預備組增設
實施完成日：12/16
定期管理　：</t>
        </r>
      </text>
    </comment>
    <comment ref="AC235" authorId="33" shapeId="0" xr:uid="{00000000-0006-0000-0000-0000FB010000}">
      <text>
        <r>
          <rPr>
            <sz val="12"/>
            <color indexed="81"/>
            <rFont val="新細明體"/>
            <family val="1"/>
            <charset val="136"/>
            <scheme val="minor"/>
          </rPr>
          <t>點檢日　　：5/27
實施</t>
        </r>
        <r>
          <rPr>
            <sz val="12"/>
            <color indexed="81"/>
            <rFont val="新細明體"/>
            <family val="1"/>
            <charset val="129"/>
            <scheme val="minor"/>
          </rPr>
          <t>內</t>
        </r>
        <r>
          <rPr>
            <sz val="12"/>
            <color indexed="81"/>
            <rFont val="新細明體"/>
            <family val="1"/>
            <charset val="136"/>
            <scheme val="minor"/>
          </rPr>
          <t>容　：每1.5年更換新品
預定日       ：5/27
対策内容　：每1.5年更換新品
實施完成日：5/27
定期管理　：</t>
        </r>
      </text>
    </comment>
    <comment ref="AD235" authorId="33" shapeId="0" xr:uid="{00000000-0006-0000-0000-0000FC010000}">
      <text/>
    </comment>
    <comment ref="AC236" authorId="33" shapeId="0" xr:uid="{00000000-0006-0000-0000-0000FD010000}">
      <text>
        <r>
          <rPr>
            <sz val="12"/>
            <color indexed="81"/>
            <rFont val="新細明體"/>
            <family val="1"/>
            <charset val="136"/>
            <scheme val="minor"/>
          </rPr>
          <t>點檢日　　：3/17
實施</t>
        </r>
        <r>
          <rPr>
            <sz val="12"/>
            <color indexed="81"/>
            <rFont val="新細明體"/>
            <family val="1"/>
            <charset val="129"/>
            <scheme val="minor"/>
          </rPr>
          <t>內</t>
        </r>
        <r>
          <rPr>
            <sz val="12"/>
            <color indexed="81"/>
            <rFont val="新細明體"/>
            <family val="1"/>
            <charset val="136"/>
            <scheme val="minor"/>
          </rPr>
          <t>容　：接頭材質PP=&gt;HPVC，軟管更新
預定日       ：3/17
対策内容　：4/15
實施完成日：4/15
定期管理　：</t>
        </r>
      </text>
    </comment>
    <comment ref="AD236" authorId="33" shapeId="0" xr:uid="{00000000-0006-0000-0000-0000FE010000}">
      <text>
        <r>
          <rPr>
            <sz val="14"/>
            <color indexed="81"/>
            <rFont val="新細明體"/>
            <family val="3"/>
            <charset val="128"/>
            <scheme val="minor"/>
          </rPr>
          <t>點檢日　　：2021 KF3冷修
實施</t>
        </r>
        <r>
          <rPr>
            <sz val="14"/>
            <color indexed="81"/>
            <rFont val="新細明體"/>
            <family val="1"/>
            <charset val="129"/>
            <scheme val="minor"/>
          </rPr>
          <t>內</t>
        </r>
        <r>
          <rPr>
            <sz val="14"/>
            <color indexed="81"/>
            <rFont val="新細明體"/>
            <family val="3"/>
            <charset val="128"/>
            <scheme val="minor"/>
          </rPr>
          <t>容　：
預定日       ：
対策内容　：KF3冷修對應
實施完成日：
定期管理　：</t>
        </r>
      </text>
    </comment>
    <comment ref="AE236" authorId="33" shapeId="0" xr:uid="{00000000-0006-0000-0000-0000FF010000}">
      <text>
        <r>
          <rPr>
            <sz val="14"/>
            <color indexed="81"/>
            <rFont val="新細明體"/>
            <family val="3"/>
            <charset val="128"/>
            <scheme val="minor"/>
          </rPr>
          <t>點檢日　 　： 2021. 3.16 - 3.23
實施</t>
        </r>
        <r>
          <rPr>
            <sz val="14"/>
            <color indexed="81"/>
            <rFont val="新細明體"/>
            <family val="1"/>
            <charset val="129"/>
            <scheme val="minor"/>
          </rPr>
          <t>內</t>
        </r>
        <r>
          <rPr>
            <sz val="14"/>
            <color indexed="81"/>
            <rFont val="新細明體"/>
            <family val="3"/>
            <charset val="128"/>
            <scheme val="minor"/>
          </rPr>
          <t>容　：  風管接頭確認後無異常
預定日       ：
対策内容　：
實施完成日：
定期管理　：  定修時確認</t>
        </r>
      </text>
    </comment>
    <comment ref="AF236" authorId="33" shapeId="0" xr:uid="{00000000-0006-0000-0000-000000020000}">
      <text>
        <r>
          <rPr>
            <sz val="14"/>
            <color indexed="81"/>
            <rFont val="新細明體"/>
            <family val="3"/>
            <charset val="128"/>
            <scheme val="minor"/>
          </rPr>
          <t>點檢日　 　： 2021. 4.15 - 4.23
實施</t>
        </r>
        <r>
          <rPr>
            <sz val="14"/>
            <color indexed="81"/>
            <rFont val="新細明體"/>
            <family val="1"/>
            <charset val="129"/>
            <scheme val="minor"/>
          </rPr>
          <t>內</t>
        </r>
        <r>
          <rPr>
            <sz val="14"/>
            <color indexed="81"/>
            <rFont val="新細明體"/>
            <family val="3"/>
            <charset val="128"/>
            <scheme val="minor"/>
          </rPr>
          <t>容　：  風管接頭確認後無異常
預定日       ：
対策内容　：
實施完成日：
定期管理　：  定修時確認</t>
        </r>
      </text>
    </comment>
    <comment ref="AF237" authorId="33" shapeId="0" xr:uid="{00000000-0006-0000-0000-000001020000}">
      <text>
        <r>
          <rPr>
            <sz val="12"/>
            <color indexed="81"/>
            <rFont val="新細明體"/>
            <family val="1"/>
            <charset val="136"/>
            <scheme val="minor"/>
          </rPr>
          <t>點檢日　　：3/13
實施</t>
        </r>
        <r>
          <rPr>
            <sz val="12"/>
            <color indexed="81"/>
            <rFont val="新細明體"/>
            <family val="1"/>
            <charset val="129"/>
            <scheme val="minor"/>
          </rPr>
          <t>內</t>
        </r>
        <r>
          <rPr>
            <sz val="12"/>
            <color indexed="81"/>
            <rFont val="新細明體"/>
            <family val="1"/>
            <charset val="136"/>
            <scheme val="minor"/>
          </rPr>
          <t>容　：更換麥克筆氣壓缸以及電氣程式監控
預定日       ：3/13
対策内容　：更換麥克筆氣壓缸以及電氣程式監控
實施完成日：3/13
定期管理　：無</t>
        </r>
      </text>
    </comment>
    <comment ref="Z238" authorId="33" shapeId="0" xr:uid="{00000000-0006-0000-0000-000002020000}">
      <text>
        <r>
          <rPr>
            <sz val="12"/>
            <color indexed="81"/>
            <rFont val="新細明體"/>
            <family val="1"/>
            <charset val="136"/>
            <scheme val="minor"/>
          </rPr>
          <t>點檢日　　：2020/5/8
實施</t>
        </r>
        <r>
          <rPr>
            <sz val="12"/>
            <color indexed="81"/>
            <rFont val="新細明體"/>
            <family val="1"/>
            <charset val="129"/>
            <scheme val="minor"/>
          </rPr>
          <t>內</t>
        </r>
        <r>
          <rPr>
            <sz val="12"/>
            <color indexed="81"/>
            <rFont val="新細明體"/>
            <family val="1"/>
            <charset val="136"/>
            <scheme val="minor"/>
          </rPr>
          <t>容　：伸縮C/V下方透明Sheet確認無破損
預定日       ：2020/5/8
實施完成日：2020/5/8
定期管理　：日常點檢確認</t>
        </r>
      </text>
    </comment>
    <comment ref="AA238" authorId="33" shapeId="0" xr:uid="{00000000-0006-0000-0000-000003020000}">
      <text>
        <r>
          <rPr>
            <sz val="12"/>
            <color indexed="81"/>
            <rFont val="新細明體"/>
            <family val="1"/>
            <charset val="136"/>
            <scheme val="minor"/>
          </rPr>
          <t>點檢日　　：2020/3/4
實施</t>
        </r>
        <r>
          <rPr>
            <sz val="12"/>
            <color indexed="81"/>
            <rFont val="新細明體"/>
            <family val="1"/>
            <charset val="129"/>
            <scheme val="minor"/>
          </rPr>
          <t>內</t>
        </r>
        <r>
          <rPr>
            <sz val="12"/>
            <color indexed="81"/>
            <rFont val="新細明體"/>
            <family val="1"/>
            <charset val="136"/>
            <scheme val="minor"/>
          </rPr>
          <t>容　：伸縮C/V下方透明Sheet設置
預定日       ：2020/3/4
實施完成日：2020/3/4
定期管理　：日常點檢確認</t>
        </r>
      </text>
    </comment>
    <comment ref="AB238" authorId="33" shapeId="0" xr:uid="{00000000-0006-0000-0000-000004020000}">
      <text>
        <r>
          <rPr>
            <sz val="14"/>
            <color indexed="81"/>
            <rFont val="新細明體"/>
            <family val="3"/>
            <charset val="128"/>
            <scheme val="minor"/>
          </rPr>
          <t>點檢日　　：2020/12/16
實施</t>
        </r>
        <r>
          <rPr>
            <sz val="14"/>
            <color indexed="81"/>
            <rFont val="新細明體"/>
            <family val="3"/>
            <charset val="129"/>
            <scheme val="minor"/>
          </rPr>
          <t>內</t>
        </r>
        <r>
          <rPr>
            <sz val="14"/>
            <color indexed="81"/>
            <rFont val="新細明體"/>
            <family val="3"/>
            <charset val="128"/>
            <scheme val="minor"/>
          </rPr>
          <t>容　：伸縮C/V下方透明Sheet設置
預定日       ：2020/12/16
實施完成日：2020/12/16
定期管理　：日常點檢確認</t>
        </r>
      </text>
    </comment>
    <comment ref="AC238" authorId="33" shapeId="0" xr:uid="{00000000-0006-0000-0000-000005020000}">
      <text>
        <r>
          <rPr>
            <sz val="12"/>
            <color indexed="81"/>
            <rFont val="新細明體"/>
            <family val="1"/>
            <charset val="136"/>
            <scheme val="minor"/>
          </rPr>
          <t>點檢日　　：2020/4/15
實施</t>
        </r>
        <r>
          <rPr>
            <sz val="12"/>
            <color indexed="81"/>
            <rFont val="新細明體"/>
            <family val="1"/>
            <charset val="129"/>
            <scheme val="minor"/>
          </rPr>
          <t>內</t>
        </r>
        <r>
          <rPr>
            <sz val="12"/>
            <color indexed="81"/>
            <rFont val="新細明體"/>
            <family val="1"/>
            <charset val="136"/>
            <scheme val="minor"/>
          </rPr>
          <t>容　：</t>
        </r>
        <r>
          <rPr>
            <sz val="12"/>
            <color indexed="81"/>
            <rFont val="新細明體"/>
            <family val="3"/>
            <charset val="136"/>
            <scheme val="minor"/>
          </rPr>
          <t>伸縮</t>
        </r>
        <r>
          <rPr>
            <sz val="12"/>
            <color indexed="81"/>
            <rFont val="新細明體"/>
            <family val="1"/>
            <charset val="136"/>
            <scheme val="minor"/>
          </rPr>
          <t>C/V</t>
        </r>
        <r>
          <rPr>
            <sz val="12"/>
            <color indexed="81"/>
            <rFont val="新細明體"/>
            <family val="3"/>
            <charset val="136"/>
            <scheme val="minor"/>
          </rPr>
          <t>下方毛毯修補</t>
        </r>
        <r>
          <rPr>
            <sz val="12"/>
            <color indexed="81"/>
            <rFont val="新細明體"/>
            <family val="1"/>
            <charset val="136"/>
            <scheme val="minor"/>
          </rPr>
          <t xml:space="preserve">
預定日       ：2020/4/15
實施完成日：2020/4/15
定期管理　：</t>
        </r>
        <r>
          <rPr>
            <sz val="12"/>
            <color indexed="81"/>
            <rFont val="新細明體"/>
            <family val="3"/>
            <charset val="136"/>
            <scheme val="minor"/>
          </rPr>
          <t xml:space="preserve">日常點檢確認
</t>
        </r>
      </text>
    </comment>
    <comment ref="AD238" authorId="33" shapeId="0" xr:uid="{00000000-0006-0000-0000-000006020000}">
      <text>
        <r>
          <rPr>
            <sz val="12"/>
            <color indexed="81"/>
            <rFont val="新細明體"/>
            <family val="1"/>
            <charset val="136"/>
            <scheme val="minor"/>
          </rPr>
          <t>點檢日　　：2020/5/6
實施</t>
        </r>
        <r>
          <rPr>
            <sz val="12"/>
            <color indexed="81"/>
            <rFont val="新細明體"/>
            <family val="1"/>
            <charset val="129"/>
            <scheme val="minor"/>
          </rPr>
          <t>內</t>
        </r>
        <r>
          <rPr>
            <sz val="12"/>
            <color indexed="81"/>
            <rFont val="新細明體"/>
            <family val="1"/>
            <charset val="136"/>
            <scheme val="minor"/>
          </rPr>
          <t>容　：伸縮C/V下方毛毯修補
預定日       ：2020/5/6
實施完成日：2020/5/6
定期管理　：日常點檢確認</t>
        </r>
      </text>
    </comment>
    <comment ref="Z239" authorId="33" shapeId="0" xr:uid="{00000000-0006-0000-0000-000007020000}">
      <text>
        <r>
          <rPr>
            <sz val="14"/>
            <color indexed="81"/>
            <rFont val="新細明體"/>
            <family val="3"/>
            <charset val="128"/>
            <scheme val="minor"/>
          </rPr>
          <t>點檢日　　：2020/10/14工事日
實施</t>
        </r>
        <r>
          <rPr>
            <sz val="14"/>
            <color indexed="81"/>
            <rFont val="新細明體"/>
            <family val="1"/>
            <charset val="129"/>
            <scheme val="minor"/>
          </rPr>
          <t>內</t>
        </r>
        <r>
          <rPr>
            <sz val="14"/>
            <color indexed="81"/>
            <rFont val="新細明體"/>
            <family val="3"/>
            <charset val="128"/>
            <scheme val="minor"/>
          </rPr>
          <t>容　：本線C/V驅動部聯軸器、驅動Chain點檢、Line Shaft軸承修繕點檢給油
預定日       ：2020/10/14
対策内容　：
實施完成日：2020/10/14
定期管理　：</t>
        </r>
      </text>
    </comment>
    <comment ref="AA239" authorId="33" shapeId="0" xr:uid="{00000000-0006-0000-0000-000008020000}">
      <text>
        <r>
          <rPr>
            <sz val="14"/>
            <color indexed="81"/>
            <rFont val="新細明體"/>
            <family val="3"/>
            <charset val="128"/>
            <scheme val="minor"/>
          </rPr>
          <t>點檢日　　：2020/11/3
實施</t>
        </r>
        <r>
          <rPr>
            <sz val="14"/>
            <color indexed="81"/>
            <rFont val="新細明體"/>
            <family val="1"/>
            <charset val="129"/>
            <scheme val="minor"/>
          </rPr>
          <t>內</t>
        </r>
        <r>
          <rPr>
            <sz val="14"/>
            <color indexed="81"/>
            <rFont val="新細明體"/>
            <family val="3"/>
            <charset val="128"/>
            <scheme val="minor"/>
          </rPr>
          <t>容　：本線C/V驅動CHAIN修繕點檢
預定日       ：11/3工事日
対策内容　：
實施完成日：2020/11/3
定期管理　：</t>
        </r>
      </text>
    </comment>
    <comment ref="AB239" authorId="33" shapeId="0" xr:uid="{00000000-0006-0000-0000-000009020000}">
      <text>
        <r>
          <rPr>
            <sz val="14"/>
            <color indexed="81"/>
            <rFont val="新細明體"/>
            <family val="3"/>
            <charset val="128"/>
            <scheme val="minor"/>
          </rPr>
          <t>點檢日　　：2020/10/6
實施</t>
        </r>
        <r>
          <rPr>
            <sz val="14"/>
            <color indexed="81"/>
            <rFont val="新細明體"/>
            <family val="1"/>
            <charset val="129"/>
            <scheme val="minor"/>
          </rPr>
          <t>內</t>
        </r>
        <r>
          <rPr>
            <sz val="14"/>
            <color indexed="81"/>
            <rFont val="新細明體"/>
            <family val="3"/>
            <charset val="128"/>
            <scheme val="minor"/>
          </rPr>
          <t>容　：本線C/V驅動部聯軸器、驅動Chain點檢、Line Shaft軸承修繕點檢給油
預定日       ：2020/10/6
対策内容　：
實施完成日：2020/10/6
定期管理　：</t>
        </r>
      </text>
    </comment>
    <comment ref="AC239" authorId="24" shapeId="0" xr:uid="{00000000-0006-0000-0000-00000A020000}">
      <text>
        <r>
          <rPr>
            <b/>
            <sz val="9"/>
            <color indexed="81"/>
            <rFont val="HGGothicE"/>
            <family val="3"/>
            <charset val="128"/>
          </rPr>
          <t>點檢日:7/22　　
實施</t>
        </r>
        <r>
          <rPr>
            <b/>
            <sz val="9"/>
            <color indexed="81"/>
            <rFont val="BatangChe"/>
            <family val="3"/>
            <charset val="129"/>
          </rPr>
          <t>內</t>
        </r>
        <r>
          <rPr>
            <b/>
            <sz val="9"/>
            <color indexed="81"/>
            <rFont val="HGGothicE"/>
            <family val="3"/>
            <charset val="128"/>
          </rPr>
          <t>容：</t>
        </r>
        <r>
          <rPr>
            <b/>
            <sz val="9"/>
            <color indexed="81"/>
            <rFont val="細明體"/>
            <family val="3"/>
            <charset val="136"/>
          </rPr>
          <t>本線驅動部點檢是否為短的固定螺絲</t>
        </r>
        <r>
          <rPr>
            <b/>
            <sz val="9"/>
            <color indexed="81"/>
            <rFont val="HGGothicE"/>
            <family val="3"/>
            <charset val="128"/>
          </rPr>
          <t xml:space="preserve">
預定日 ：7/22
対策内容　：7/22
實施完成日：7/22
定期管理　：</t>
        </r>
      </text>
    </comment>
    <comment ref="AD239" authorId="34" shapeId="0" xr:uid="{00000000-0006-0000-0000-00000B020000}">
      <text>
        <r>
          <rPr>
            <b/>
            <sz val="9"/>
            <color indexed="81"/>
            <rFont val="HGGothicE"/>
            <family val="3"/>
            <charset val="128"/>
          </rPr>
          <t>點檢日:7/15　　
實施</t>
        </r>
        <r>
          <rPr>
            <b/>
            <sz val="9"/>
            <color indexed="81"/>
            <rFont val="BatangChe"/>
            <family val="3"/>
            <charset val="129"/>
          </rPr>
          <t>內</t>
        </r>
        <r>
          <rPr>
            <b/>
            <sz val="9"/>
            <color indexed="81"/>
            <rFont val="HGGothicE"/>
            <family val="3"/>
            <charset val="128"/>
          </rPr>
          <t>容：本線驅動部點檢是否為短的固定螺絲
預定日 ：7/15
対策内容　：7/15
實施完成日：7/15</t>
        </r>
      </text>
    </comment>
    <comment ref="AA240" authorId="33" shapeId="0" xr:uid="{00000000-0006-0000-0000-00000C020000}">
      <text>
        <r>
          <rPr>
            <sz val="12"/>
            <color indexed="81"/>
            <rFont val="新細明體"/>
            <family val="1"/>
            <charset val="136"/>
            <scheme val="minor"/>
          </rPr>
          <t>點檢日　　：2020/5/25
實施</t>
        </r>
        <r>
          <rPr>
            <sz val="12"/>
            <color indexed="81"/>
            <rFont val="新細明體"/>
            <family val="1"/>
            <charset val="129"/>
            <scheme val="minor"/>
          </rPr>
          <t>內</t>
        </r>
        <r>
          <rPr>
            <sz val="12"/>
            <color indexed="81"/>
            <rFont val="新細明體"/>
            <family val="1"/>
            <charset val="136"/>
            <scheme val="minor"/>
          </rPr>
          <t>容　：2Br 6P 交換機台車延長改造安裝
預定日       ：2020/5/25
實施完成日：2020/5/25
定期管理　：未定</t>
        </r>
      </text>
    </comment>
    <comment ref="AB240" authorId="33" shapeId="0" xr:uid="{00000000-0006-0000-0000-00000D020000}">
      <text>
        <r>
          <rPr>
            <sz val="14"/>
            <color indexed="81"/>
            <rFont val="新細明體"/>
            <family val="3"/>
            <charset val="128"/>
            <scheme val="minor"/>
          </rPr>
          <t>點檢日　　：2020/5/28 1BR</t>
        </r>
        <r>
          <rPr>
            <sz val="14"/>
            <color indexed="81"/>
            <rFont val="新細明體"/>
            <family val="3"/>
            <charset val="136"/>
            <scheme val="minor"/>
          </rPr>
          <t>定修</t>
        </r>
        <r>
          <rPr>
            <sz val="14"/>
            <color indexed="81"/>
            <rFont val="新細明體"/>
            <family val="3"/>
            <charset val="128"/>
            <scheme val="minor"/>
          </rPr>
          <t xml:space="preserve">
實施</t>
        </r>
        <r>
          <rPr>
            <sz val="14"/>
            <color indexed="81"/>
            <rFont val="新細明體"/>
            <family val="1"/>
            <charset val="129"/>
            <scheme val="minor"/>
          </rPr>
          <t>內</t>
        </r>
        <r>
          <rPr>
            <sz val="14"/>
            <color indexed="81"/>
            <rFont val="新細明體"/>
            <family val="3"/>
            <charset val="128"/>
            <scheme val="minor"/>
          </rPr>
          <t>容　：7P</t>
        </r>
        <r>
          <rPr>
            <sz val="14"/>
            <color indexed="81"/>
            <rFont val="新細明體"/>
            <family val="3"/>
            <charset val="136"/>
            <scheme val="minor"/>
          </rPr>
          <t>無生產G6,G7.5及G8生產無異常,無立即性必要</t>
        </r>
        <r>
          <rPr>
            <sz val="14"/>
            <color indexed="81"/>
            <rFont val="新細明體"/>
            <family val="3"/>
            <charset val="128"/>
            <scheme val="minor"/>
          </rPr>
          <t xml:space="preserve">
預定日       ：
対策内容　：
實施完成日：
定期管理　：</t>
        </r>
      </text>
    </comment>
    <comment ref="AC240" authorId="24" shapeId="0" xr:uid="{00000000-0006-0000-0000-00000E020000}">
      <text>
        <r>
          <rPr>
            <b/>
            <sz val="9"/>
            <color indexed="81"/>
            <rFont val="HGGothicE"/>
            <family val="3"/>
            <charset val="128"/>
          </rPr>
          <t>點檢日　　：</t>
        </r>
        <r>
          <rPr>
            <b/>
            <sz val="9"/>
            <color indexed="81"/>
            <rFont val="Tahoma"/>
            <family val="2"/>
          </rPr>
          <t xml:space="preserve">2020/7/22
</t>
        </r>
        <r>
          <rPr>
            <b/>
            <sz val="9"/>
            <color indexed="81"/>
            <rFont val="HGGothicE"/>
            <family val="3"/>
            <charset val="128"/>
          </rPr>
          <t>實施</t>
        </r>
        <r>
          <rPr>
            <b/>
            <sz val="9"/>
            <color indexed="81"/>
            <rFont val="BatangChe"/>
            <family val="3"/>
            <charset val="129"/>
          </rPr>
          <t>內</t>
        </r>
        <r>
          <rPr>
            <b/>
            <sz val="9"/>
            <color indexed="81"/>
            <rFont val="HGGothicE"/>
            <family val="3"/>
            <charset val="128"/>
          </rPr>
          <t>容　：</t>
        </r>
        <r>
          <rPr>
            <b/>
            <sz val="9"/>
            <color indexed="81"/>
            <rFont val="Tahoma"/>
            <family val="2"/>
          </rPr>
          <t xml:space="preserve">2Br 4P </t>
        </r>
        <r>
          <rPr>
            <b/>
            <sz val="9"/>
            <color indexed="81"/>
            <rFont val="細明體"/>
            <family val="3"/>
            <charset val="136"/>
          </rPr>
          <t>無</t>
        </r>
        <r>
          <rPr>
            <b/>
            <sz val="9"/>
            <color indexed="81"/>
            <rFont val="Tahoma"/>
            <family val="2"/>
          </rPr>
          <t>G6</t>
        </r>
        <r>
          <rPr>
            <b/>
            <sz val="9"/>
            <color indexed="81"/>
            <rFont val="細明體"/>
            <family val="3"/>
            <charset val="136"/>
          </rPr>
          <t>採板功能，</t>
        </r>
        <r>
          <rPr>
            <b/>
            <sz val="9"/>
            <color indexed="81"/>
            <rFont val="Tahoma"/>
            <family val="2"/>
          </rPr>
          <t>G8</t>
        </r>
        <r>
          <rPr>
            <b/>
            <sz val="9"/>
            <color indexed="81"/>
            <rFont val="細明體"/>
            <family val="3"/>
            <charset val="136"/>
          </rPr>
          <t>、</t>
        </r>
        <r>
          <rPr>
            <b/>
            <sz val="9"/>
            <color indexed="81"/>
            <rFont val="Tahoma"/>
            <family val="2"/>
          </rPr>
          <t>G7</t>
        </r>
        <r>
          <rPr>
            <b/>
            <sz val="9"/>
            <color indexed="81"/>
            <rFont val="細明體"/>
            <family val="3"/>
            <charset val="136"/>
          </rPr>
          <t>採板無異常，無改造必要。</t>
        </r>
        <r>
          <rPr>
            <b/>
            <sz val="9"/>
            <color indexed="81"/>
            <rFont val="HGGothicE"/>
            <family val="3"/>
            <charset val="128"/>
          </rPr>
          <t xml:space="preserve">
預定日</t>
        </r>
        <r>
          <rPr>
            <b/>
            <sz val="9"/>
            <color indexed="81"/>
            <rFont val="Tahoma"/>
            <family val="2"/>
          </rPr>
          <t xml:space="preserve">       </t>
        </r>
        <r>
          <rPr>
            <b/>
            <sz val="9"/>
            <color indexed="81"/>
            <rFont val="HGGothicE"/>
            <family val="3"/>
            <charset val="128"/>
          </rPr>
          <t>：</t>
        </r>
        <r>
          <rPr>
            <b/>
            <sz val="9"/>
            <color indexed="81"/>
            <rFont val="Tahoma"/>
            <family val="2"/>
          </rPr>
          <t xml:space="preserve">2020/8/13
</t>
        </r>
        <r>
          <rPr>
            <b/>
            <sz val="9"/>
            <color indexed="81"/>
            <rFont val="HGGothicE"/>
            <family val="3"/>
            <charset val="128"/>
          </rPr>
          <t>實施完成日：</t>
        </r>
        <r>
          <rPr>
            <b/>
            <sz val="9"/>
            <color indexed="81"/>
            <rFont val="Tahoma"/>
            <family val="2"/>
          </rPr>
          <t xml:space="preserve">2020/8/13
</t>
        </r>
        <r>
          <rPr>
            <b/>
            <sz val="9"/>
            <color indexed="81"/>
            <rFont val="HGGothicE"/>
            <family val="3"/>
            <charset val="128"/>
          </rPr>
          <t>定期管理　：未定</t>
        </r>
      </text>
    </comment>
    <comment ref="AF241" authorId="33" shapeId="0" xr:uid="{00000000-0006-0000-0000-00000F020000}">
      <text>
        <r>
          <rPr>
            <sz val="12"/>
            <color indexed="81"/>
            <rFont val="新細明體"/>
            <family val="1"/>
            <charset val="136"/>
            <scheme val="minor"/>
          </rPr>
          <t>點檢日　　：6/9
實施</t>
        </r>
        <r>
          <rPr>
            <sz val="12"/>
            <color indexed="81"/>
            <rFont val="新細明體"/>
            <family val="1"/>
            <charset val="129"/>
            <scheme val="minor"/>
          </rPr>
          <t>內</t>
        </r>
        <r>
          <rPr>
            <sz val="12"/>
            <color indexed="81"/>
            <rFont val="新細明體"/>
            <family val="1"/>
            <charset val="136"/>
            <scheme val="minor"/>
          </rPr>
          <t>容　：OFF5 位置決皮帶點檢
預定日       ：6/9
対策内容　：點檢有無裂痕以及磨損
實施完成日：6/9
定期管理　：1.5~2.0月定修實施</t>
        </r>
      </text>
    </comment>
    <comment ref="Z242" authorId="33" shapeId="0" xr:uid="{00000000-0006-0000-0000-000010020000}">
      <text>
        <r>
          <rPr>
            <sz val="12"/>
            <color indexed="81"/>
            <rFont val="新細明體"/>
            <family val="1"/>
            <charset val="136"/>
            <scheme val="minor"/>
          </rPr>
          <t>點檢日　　：2020/6/1
實施</t>
        </r>
        <r>
          <rPr>
            <sz val="12"/>
            <color indexed="81"/>
            <rFont val="新細明體"/>
            <family val="1"/>
            <charset val="129"/>
            <scheme val="minor"/>
          </rPr>
          <t>內</t>
        </r>
        <r>
          <rPr>
            <sz val="12"/>
            <color indexed="81"/>
            <rFont val="新細明體"/>
            <family val="1"/>
            <charset val="136"/>
            <scheme val="minor"/>
          </rPr>
          <t>容　：與機械進行BE皮帶點檢
預定日       ：
対策内容　：
實施完成日：6/1
定期管理　：工事日確認</t>
        </r>
      </text>
    </comment>
    <comment ref="AA242" authorId="33" shapeId="0" xr:uid="{00000000-0006-0000-0000-000011020000}">
      <text>
        <r>
          <rPr>
            <sz val="12"/>
            <color indexed="81"/>
            <rFont val="新細明體"/>
            <family val="1"/>
            <charset val="136"/>
            <scheme val="minor"/>
          </rPr>
          <t>點檢日　　：2020/5/25
實施</t>
        </r>
        <r>
          <rPr>
            <sz val="12"/>
            <color indexed="81"/>
            <rFont val="新細明體"/>
            <family val="1"/>
            <charset val="129"/>
            <scheme val="minor"/>
          </rPr>
          <t>內</t>
        </r>
        <r>
          <rPr>
            <sz val="12"/>
            <color indexed="81"/>
            <rFont val="新細明體"/>
            <family val="1"/>
            <charset val="136"/>
            <scheme val="minor"/>
          </rPr>
          <t>容　：與中谷樣進行BE皮帶點檢
預定日       ：
対策内容　：
實施完成日：5/25
定期管理　：工事日確認</t>
        </r>
      </text>
    </comment>
    <comment ref="AB242" authorId="33" shapeId="0" xr:uid="{00000000-0006-0000-0000-000012020000}">
      <text>
        <r>
          <rPr>
            <sz val="12"/>
            <color indexed="81"/>
            <rFont val="新細明體"/>
            <family val="1"/>
            <charset val="136"/>
            <scheme val="minor"/>
          </rPr>
          <t>點檢日　　：2020/5/19
實施</t>
        </r>
        <r>
          <rPr>
            <sz val="12"/>
            <color indexed="81"/>
            <rFont val="新細明體"/>
            <family val="1"/>
            <charset val="129"/>
            <scheme val="minor"/>
          </rPr>
          <t>內</t>
        </r>
        <r>
          <rPr>
            <sz val="12"/>
            <color indexed="81"/>
            <rFont val="新細明體"/>
            <family val="1"/>
            <charset val="136"/>
            <scheme val="minor"/>
          </rPr>
          <t>容　：與中谷樣進行BE皮帶點檢
預定日       ：
対策内容　：
實施完成日：5/19
定期管理　：工事日確認</t>
        </r>
      </text>
    </comment>
    <comment ref="AC242" authorId="33" shapeId="0" xr:uid="{00000000-0006-0000-0000-000013020000}">
      <text>
        <r>
          <rPr>
            <sz val="12"/>
            <color indexed="81"/>
            <rFont val="新細明體"/>
            <family val="1"/>
            <charset val="136"/>
            <scheme val="minor"/>
          </rPr>
          <t>點檢日　　：
點檢日　　：2020/5/19
實施</t>
        </r>
        <r>
          <rPr>
            <sz val="12"/>
            <color indexed="81"/>
            <rFont val="新細明體"/>
            <family val="1"/>
            <charset val="129"/>
            <scheme val="minor"/>
          </rPr>
          <t>內</t>
        </r>
        <r>
          <rPr>
            <sz val="12"/>
            <color indexed="81"/>
            <rFont val="新細明體"/>
            <family val="1"/>
            <charset val="136"/>
            <scheme val="minor"/>
          </rPr>
          <t>容　：BE皮帶點檢並修補
預定日       ：
対策内容　：6/09更換新品皮帶
實施完成日：5/19
定期管理　：工事日確認</t>
        </r>
      </text>
    </comment>
    <comment ref="AD242" authorId="33" shapeId="0" xr:uid="{00000000-0006-0000-0000-000014020000}">
      <text>
        <r>
          <rPr>
            <sz val="12"/>
            <color indexed="81"/>
            <rFont val="新細明體"/>
            <family val="1"/>
            <charset val="136"/>
            <scheme val="minor"/>
          </rPr>
          <t>點檢日　　：6/10
實施</t>
        </r>
        <r>
          <rPr>
            <sz val="12"/>
            <color indexed="81"/>
            <rFont val="新細明體"/>
            <family val="1"/>
            <charset val="129"/>
            <scheme val="minor"/>
          </rPr>
          <t>內</t>
        </r>
        <r>
          <rPr>
            <sz val="12"/>
            <color indexed="81"/>
            <rFont val="新細明體"/>
            <family val="1"/>
            <charset val="136"/>
            <scheme val="minor"/>
          </rPr>
          <t>容　：BE皮帶外觀檢</t>
        </r>
        <r>
          <rPr>
            <sz val="12"/>
            <color indexed="81"/>
            <rFont val="新細明體"/>
            <family val="3"/>
            <charset val="136"/>
            <scheme val="minor"/>
          </rPr>
          <t xml:space="preserve">查
</t>
        </r>
        <r>
          <rPr>
            <sz val="12"/>
            <color indexed="81"/>
            <rFont val="新細明體"/>
            <family val="1"/>
            <charset val="136"/>
            <scheme val="minor"/>
          </rPr>
          <t>預定日       ：6/E
対策内容　： BE 勺子固定皮帶
實施完成日：6/10
定期管理　： 工事日確認</t>
        </r>
      </text>
    </comment>
    <comment ref="Z243" authorId="33" shapeId="0" xr:uid="{00000000-0006-0000-0000-000015020000}">
      <text>
        <r>
          <rPr>
            <sz val="14"/>
            <color indexed="81"/>
            <rFont val="新細明體"/>
            <family val="3"/>
            <charset val="128"/>
            <scheme val="minor"/>
          </rPr>
          <t>點檢日　　：2020/7/31
實施</t>
        </r>
        <r>
          <rPr>
            <sz val="14"/>
            <color indexed="81"/>
            <rFont val="新細明體"/>
            <family val="1"/>
            <charset val="129"/>
            <scheme val="minor"/>
          </rPr>
          <t>內</t>
        </r>
        <r>
          <rPr>
            <sz val="14"/>
            <color indexed="81"/>
            <rFont val="新細明體"/>
            <family val="3"/>
            <charset val="128"/>
            <scheme val="minor"/>
          </rPr>
          <t>容　：電氣進行T/P線路確認﹑SWITCH更換﹑監控點寫入
預定日       ：
對策内容　：無
實施完成日：2020/6/30
定期管理　：</t>
        </r>
      </text>
    </comment>
    <comment ref="AA243" authorId="33" shapeId="0" xr:uid="{00000000-0006-0000-0000-000016020000}">
      <text>
        <r>
          <rPr>
            <sz val="14"/>
            <color indexed="81"/>
            <rFont val="新細明體"/>
            <family val="3"/>
            <charset val="128"/>
            <scheme val="minor"/>
          </rPr>
          <t>點檢日　　：2020/6/30工事日
實施</t>
        </r>
        <r>
          <rPr>
            <sz val="14"/>
            <color indexed="81"/>
            <rFont val="新細明體"/>
            <family val="1"/>
            <charset val="129"/>
            <scheme val="minor"/>
          </rPr>
          <t>內</t>
        </r>
        <r>
          <rPr>
            <sz val="14"/>
            <color indexed="81"/>
            <rFont val="新細明體"/>
            <family val="3"/>
            <charset val="128"/>
            <scheme val="minor"/>
          </rPr>
          <t>容　：與電氣確認後，無實施相關對應
預定日       ：6/30
對策内容　：無
實施完成日：2020/6/30
定期管理　：</t>
        </r>
      </text>
    </comment>
    <comment ref="AB243" authorId="33" shapeId="0" xr:uid="{00000000-0006-0000-0000-000017020000}">
      <text>
        <r>
          <rPr>
            <sz val="14"/>
            <color indexed="81"/>
            <rFont val="新細明體"/>
            <family val="3"/>
            <charset val="128"/>
            <scheme val="minor"/>
          </rPr>
          <t>點檢日　　：2020/12/15
實施</t>
        </r>
        <r>
          <rPr>
            <sz val="14"/>
            <color indexed="81"/>
            <rFont val="新細明體"/>
            <family val="1"/>
            <charset val="129"/>
            <scheme val="minor"/>
          </rPr>
          <t>內</t>
        </r>
        <r>
          <rPr>
            <sz val="14"/>
            <color indexed="81"/>
            <rFont val="新細明體"/>
            <family val="3"/>
            <charset val="128"/>
            <scheme val="minor"/>
          </rPr>
          <t>容　：更換BUR及切刀升降電磁閥 VS4110-015DL*4
預定日       ：
対策内容　：
實施完成日：2020/12/15
定期管理　：</t>
        </r>
      </text>
    </comment>
    <comment ref="AC243" authorId="33" shapeId="0" xr:uid="{00000000-0006-0000-0000-000018020000}">
      <text>
        <r>
          <rPr>
            <sz val="14"/>
            <color indexed="81"/>
            <rFont val="新細明體"/>
            <family val="3"/>
            <charset val="128"/>
            <scheme val="minor"/>
          </rPr>
          <t>點檢日　　：2020/7工事日
實施</t>
        </r>
        <r>
          <rPr>
            <sz val="14"/>
            <color indexed="81"/>
            <rFont val="新細明體"/>
            <family val="1"/>
            <charset val="129"/>
            <scheme val="minor"/>
          </rPr>
          <t>內</t>
        </r>
        <r>
          <rPr>
            <sz val="14"/>
            <color indexed="81"/>
            <rFont val="新細明體"/>
            <family val="3"/>
            <charset val="128"/>
            <scheme val="minor"/>
          </rPr>
          <t>容　：與電氣確認後，無實施相關對應
預定日       ：</t>
        </r>
        <r>
          <rPr>
            <sz val="14"/>
            <color indexed="81"/>
            <rFont val="新細明體"/>
            <family val="3"/>
            <charset val="136"/>
            <scheme val="minor"/>
          </rPr>
          <t xml:space="preserve">工事日
</t>
        </r>
        <r>
          <rPr>
            <sz val="14"/>
            <color indexed="81"/>
            <rFont val="新細明體"/>
            <family val="3"/>
            <charset val="128"/>
            <scheme val="minor"/>
          </rPr>
          <t>對策内容　：無
實施完成日：2020/6/30
定期管理　：</t>
        </r>
      </text>
    </comment>
    <comment ref="AD243" authorId="33" shapeId="0" xr:uid="{00000000-0006-0000-0000-000019020000}">
      <text>
        <r>
          <rPr>
            <sz val="14"/>
            <color indexed="81"/>
            <rFont val="新細明體"/>
            <family val="3"/>
            <charset val="128"/>
            <scheme val="minor"/>
          </rPr>
          <t>點檢日　　：2021 KF3冷修
實施</t>
        </r>
        <r>
          <rPr>
            <sz val="14"/>
            <color indexed="81"/>
            <rFont val="新細明體"/>
            <family val="1"/>
            <charset val="129"/>
            <scheme val="minor"/>
          </rPr>
          <t>內</t>
        </r>
        <r>
          <rPr>
            <sz val="14"/>
            <color indexed="81"/>
            <rFont val="新細明體"/>
            <family val="3"/>
            <charset val="128"/>
            <scheme val="minor"/>
          </rPr>
          <t>容　：
預定日       ：
対策内容　：KF3冷修對應
實施完成日：
定期管理　：</t>
        </r>
      </text>
    </comment>
    <comment ref="AD244" authorId="33" shapeId="0" xr:uid="{00000000-0006-0000-0000-00001A020000}">
      <text>
        <r>
          <rPr>
            <sz val="12"/>
            <color indexed="81"/>
            <rFont val="新細明體"/>
            <family val="1"/>
            <charset val="136"/>
            <scheme val="minor"/>
          </rPr>
          <t>點檢日　　：8/11 
實施</t>
        </r>
        <r>
          <rPr>
            <sz val="12"/>
            <color indexed="81"/>
            <rFont val="新細明體"/>
            <family val="1"/>
            <charset val="129"/>
            <scheme val="minor"/>
          </rPr>
          <t>內</t>
        </r>
        <r>
          <rPr>
            <sz val="12"/>
            <color indexed="81"/>
            <rFont val="新細明體"/>
            <family val="1"/>
            <charset val="136"/>
            <scheme val="minor"/>
          </rPr>
          <t>容　： 基板BC無資料擴出對應及距離定速修正 17950-&gt;17800
預定日       ：8/E
対策内容　： SOFT追加，當BC無DATA，線上玻璃必須擴出捨板
實施完成日：8/25
定期管理　： 無</t>
        </r>
      </text>
    </comment>
    <comment ref="AE244" authorId="26" shapeId="0" xr:uid="{00000000-0006-0000-0000-00001B020000}">
      <text>
        <r>
          <rPr>
            <b/>
            <sz val="11"/>
            <color indexed="81"/>
            <rFont val="HGGothicE"/>
            <family val="3"/>
            <charset val="128"/>
          </rPr>
          <t xml:space="preserve">TAS </t>
        </r>
        <r>
          <rPr>
            <b/>
            <sz val="11"/>
            <color indexed="81"/>
            <rFont val="細明體"/>
            <family val="3"/>
            <charset val="136"/>
          </rPr>
          <t>玻璃</t>
        </r>
        <r>
          <rPr>
            <b/>
            <sz val="11"/>
            <color indexed="81"/>
            <rFont val="HGGothicE"/>
            <family val="3"/>
            <charset val="128"/>
          </rPr>
          <t>DATA</t>
        </r>
        <r>
          <rPr>
            <b/>
            <sz val="11"/>
            <color indexed="81"/>
            <rFont val="細明體"/>
            <family val="3"/>
            <charset val="136"/>
          </rPr>
          <t>搬送為CV並不像COLD為FT 輸送帶。所以並無與COLD一樣異常發生</t>
        </r>
      </text>
    </comment>
    <comment ref="AA245" authorId="33" shapeId="0" xr:uid="{00000000-0006-0000-0000-00001C020000}">
      <text>
        <r>
          <rPr>
            <sz val="12"/>
            <color indexed="81"/>
            <rFont val="新細明體"/>
            <family val="1"/>
            <charset val="136"/>
            <scheme val="minor"/>
          </rPr>
          <t>點檢日　　：2020/6/8
實施</t>
        </r>
        <r>
          <rPr>
            <sz val="12"/>
            <color indexed="81"/>
            <rFont val="新細明體"/>
            <family val="1"/>
            <charset val="129"/>
            <scheme val="minor"/>
          </rPr>
          <t>內</t>
        </r>
        <r>
          <rPr>
            <sz val="12"/>
            <color indexed="81"/>
            <rFont val="新細明體"/>
            <family val="1"/>
            <charset val="136"/>
            <scheme val="minor"/>
          </rPr>
          <t xml:space="preserve">容　：拍照作成宣導注意事項, 並貼在制御盤上面或附件的警示提醒
預定日       ：
対策内容　：不定期向人員宣導案例
實施完成日：2020/6/8
定期管理　：無
</t>
        </r>
      </text>
    </comment>
    <comment ref="AB245" authorId="33" shapeId="0" xr:uid="{00000000-0006-0000-0000-00001D020000}">
      <text>
        <r>
          <rPr>
            <sz val="14"/>
            <color indexed="81"/>
            <rFont val="新細明體"/>
            <family val="3"/>
            <charset val="128"/>
            <scheme val="minor"/>
          </rPr>
          <t>點檢日　　：2020/6/8
實施</t>
        </r>
        <r>
          <rPr>
            <sz val="14"/>
            <color indexed="81"/>
            <rFont val="新細明體"/>
            <family val="3"/>
            <charset val="129"/>
            <scheme val="minor"/>
          </rPr>
          <t>內</t>
        </r>
        <r>
          <rPr>
            <sz val="14"/>
            <color indexed="81"/>
            <rFont val="新細明體"/>
            <family val="3"/>
            <charset val="128"/>
            <scheme val="minor"/>
          </rPr>
          <t>容　：拍照作成宣導注意事項, 並貼在制御盤上面或附件的警示提醒
預定日       ：
対策内容　：不定期向人員宣導案例
實施完成日：2020/6/8
定期管理　：無</t>
        </r>
      </text>
    </comment>
    <comment ref="AC245" authorId="33" shapeId="0" xr:uid="{00000000-0006-0000-0000-00001E020000}">
      <text>
        <r>
          <rPr>
            <sz val="14"/>
            <color indexed="81"/>
            <rFont val="新細明體"/>
            <family val="3"/>
            <charset val="128"/>
            <scheme val="minor"/>
          </rPr>
          <t>點檢日　　：2020/6/8
實施</t>
        </r>
        <r>
          <rPr>
            <sz val="14"/>
            <color indexed="81"/>
            <rFont val="新細明體"/>
            <family val="3"/>
            <charset val="129"/>
            <scheme val="minor"/>
          </rPr>
          <t>內</t>
        </r>
        <r>
          <rPr>
            <sz val="14"/>
            <color indexed="81"/>
            <rFont val="新細明體"/>
            <family val="3"/>
            <charset val="128"/>
            <scheme val="minor"/>
          </rPr>
          <t>容　： 並貼在制御盤上面或附件的警示提醒
預定日       ：
対策内容　：不定期向人員宣導案例
實施完成日：2020/7
定期管理　：無</t>
        </r>
      </text>
    </comment>
    <comment ref="Z247" authorId="33" shapeId="0" xr:uid="{00000000-0006-0000-0000-00001F020000}">
      <text>
        <r>
          <rPr>
            <sz val="12"/>
            <color indexed="81"/>
            <rFont val="新細明體"/>
            <family val="1"/>
            <charset val="136"/>
            <scheme val="minor"/>
          </rPr>
          <t>點檢日　　：8/24
實施</t>
        </r>
        <r>
          <rPr>
            <sz val="12"/>
            <color indexed="81"/>
            <rFont val="新細明體"/>
            <family val="1"/>
            <charset val="129"/>
            <scheme val="minor"/>
          </rPr>
          <t>內</t>
        </r>
        <r>
          <rPr>
            <sz val="12"/>
            <color indexed="81"/>
            <rFont val="新細明體"/>
            <family val="1"/>
            <charset val="136"/>
            <scheme val="minor"/>
          </rPr>
          <t>容　：YF 1P、2P、1Br.移載機＜原版Arm&gt;下面紅圈部位→150mm；側面的補強板→3.2 mm
YF 3P、4P ＜対策版Arm&gt;下面紅圈部位變更過→215mm；側面的補強板→4.5 mm
YF 2Br.移載機＜対策版Arm&gt;下面紅圈部位變更過→225mm；側面的補強板→4.5 mm
預定日       ：8/24
対策内容　：YF全部無裂縫-正常
實施完成日：8/24
定期管理　：機械有列入Br.定修點檢 1次/半年</t>
        </r>
      </text>
    </comment>
    <comment ref="AA247" authorId="33" shapeId="0" xr:uid="{00000000-0006-0000-0000-000020020000}">
      <text>
        <r>
          <rPr>
            <sz val="12"/>
            <color indexed="81"/>
            <rFont val="新細明體"/>
            <family val="1"/>
            <charset val="136"/>
            <scheme val="minor"/>
          </rPr>
          <t>點檢日　　：2020/8/19
實施</t>
        </r>
        <r>
          <rPr>
            <sz val="12"/>
            <color indexed="81"/>
            <rFont val="新細明體"/>
            <family val="1"/>
            <charset val="129"/>
            <scheme val="minor"/>
          </rPr>
          <t>內</t>
        </r>
        <r>
          <rPr>
            <sz val="12"/>
            <color indexed="81"/>
            <rFont val="新細明體"/>
            <family val="1"/>
            <charset val="136"/>
            <scheme val="minor"/>
          </rPr>
          <t>容　：CF 1P ＜対策版Arm&gt;下面紅圈部位變更過→215mm；側面的補強板→4.5 mm，
CF 2P ＜原版Arm&gt;下面紅圈部位→150mm；側面的補強板→3.2 mm，
CF 移載機#1.2 ＜対策版Arm&gt;下面紅圈部位變更過→225mm；側面的補強板→4.5 mm，
預定日       ：
対策内容　：本次的Arm裂縫點檢狀況：CF及EF全部無裂縫-正常
實施完成日：2020/8/19
定期管理　：機械有列入Br定修點檢 1次/半年</t>
        </r>
      </text>
    </comment>
    <comment ref="AB247" authorId="33" shapeId="0" xr:uid="{00000000-0006-0000-0000-000021020000}">
      <text>
        <r>
          <rPr>
            <sz val="12"/>
            <color indexed="81"/>
            <rFont val="新細明體"/>
            <family val="1"/>
            <charset val="136"/>
            <scheme val="minor"/>
          </rPr>
          <t>點檢日　　：2020/8/19
實施</t>
        </r>
        <r>
          <rPr>
            <sz val="12"/>
            <color indexed="81"/>
            <rFont val="新細明體"/>
            <family val="1"/>
            <charset val="129"/>
            <scheme val="minor"/>
          </rPr>
          <t>內</t>
        </r>
        <r>
          <rPr>
            <sz val="12"/>
            <color indexed="81"/>
            <rFont val="新細明體"/>
            <family val="1"/>
            <charset val="136"/>
            <scheme val="minor"/>
          </rPr>
          <t>容　：EF 1P2P3P4P均為舊型-點檢正常
預定日       ：
対策内容　：本次的Arm裂縫點檢狀況：CF及EF全部無裂縫-正常
實施完成日：2020/8/19
定期管理　：機械有列入Br定修點檢 1次/半年</t>
        </r>
      </text>
    </comment>
    <comment ref="AC247" authorId="33" shapeId="0" xr:uid="{00000000-0006-0000-0000-000022020000}">
      <text>
        <r>
          <rPr>
            <sz val="12"/>
            <color indexed="81"/>
            <rFont val="新細明體"/>
            <family val="1"/>
            <charset val="136"/>
            <scheme val="minor"/>
          </rPr>
          <t>點檢日　　：8/26
實施</t>
        </r>
        <r>
          <rPr>
            <sz val="12"/>
            <color indexed="81"/>
            <rFont val="新細明體"/>
            <family val="1"/>
            <charset val="129"/>
            <scheme val="minor"/>
          </rPr>
          <t>內</t>
        </r>
        <r>
          <rPr>
            <sz val="12"/>
            <color indexed="81"/>
            <rFont val="新細明體"/>
            <family val="1"/>
            <charset val="136"/>
            <scheme val="minor"/>
          </rPr>
          <t>容　：Arm裂縫點檢狀況
預定日       ：8/26
対策内容　：：全部無裂縫，使用対策版Arm
實施完成日：8/26
定期管理　：Br定修點檢 1次/半年</t>
        </r>
      </text>
    </comment>
    <comment ref="AD247" authorId="33" shapeId="0" xr:uid="{00000000-0006-0000-0000-000023020000}">
      <text>
        <r>
          <rPr>
            <sz val="12"/>
            <color indexed="81"/>
            <rFont val="新細明體"/>
            <family val="1"/>
            <charset val="136"/>
            <scheme val="minor"/>
          </rPr>
          <t>點檢日　　：8/20
實施</t>
        </r>
        <r>
          <rPr>
            <sz val="12"/>
            <color indexed="81"/>
            <rFont val="新細明體"/>
            <family val="1"/>
            <charset val="129"/>
            <scheme val="minor"/>
          </rPr>
          <t>內</t>
        </r>
        <r>
          <rPr>
            <sz val="12"/>
            <color indexed="81"/>
            <rFont val="新細明體"/>
            <family val="1"/>
            <charset val="136"/>
            <scheme val="minor"/>
          </rPr>
          <t>容　：Arm裂縫點檢狀況
預定日       ：8/20
対策内容　：：全部無裂縫，使用対策版Arm
實施完成日：8/20
定期管理　：Br定修點檢 1次/半年</t>
        </r>
      </text>
    </comment>
    <comment ref="Z248" authorId="33" shapeId="0" xr:uid="{00000000-0006-0000-0000-000024020000}">
      <text>
        <r>
          <rPr>
            <sz val="14"/>
            <color indexed="81"/>
            <rFont val="新細明體"/>
            <family val="3"/>
            <charset val="128"/>
            <scheme val="minor"/>
          </rPr>
          <t>點檢日　　：2020/7/30
實施</t>
        </r>
        <r>
          <rPr>
            <sz val="14"/>
            <color indexed="81"/>
            <rFont val="新細明體"/>
            <family val="1"/>
            <charset val="129"/>
            <scheme val="minor"/>
          </rPr>
          <t>內</t>
        </r>
        <r>
          <rPr>
            <sz val="14"/>
            <color indexed="81"/>
            <rFont val="新細明體"/>
            <family val="3"/>
            <charset val="128"/>
            <scheme val="minor"/>
          </rPr>
          <t>容　：</t>
        </r>
        <r>
          <rPr>
            <sz val="14"/>
            <color indexed="81"/>
            <rFont val="新細明體"/>
            <family val="3"/>
            <charset val="136"/>
            <scheme val="minor"/>
          </rPr>
          <t>產</t>
        </r>
        <r>
          <rPr>
            <sz val="14"/>
            <color indexed="81"/>
            <rFont val="新細明體"/>
            <family val="3"/>
            <charset val="128"/>
            <scheme val="minor"/>
          </rPr>
          <t>線再全面確認電池交換週期是否如期進行!實施紀錄表需DOUBLE CHECK
預定日       ：
対策内容　：
實施完成日：2020/7/30
定期管理　：2年一回</t>
        </r>
      </text>
    </comment>
    <comment ref="AA248" authorId="33" shapeId="0" xr:uid="{00000000-0006-0000-0000-000025020000}">
      <text>
        <r>
          <rPr>
            <sz val="14"/>
            <color indexed="81"/>
            <rFont val="新細明體"/>
            <family val="3"/>
            <charset val="128"/>
            <scheme val="minor"/>
          </rPr>
          <t>點檢日　　：2021/1/4工事日
實施</t>
        </r>
        <r>
          <rPr>
            <sz val="14"/>
            <color indexed="81"/>
            <rFont val="新細明體"/>
            <family val="1"/>
            <charset val="129"/>
            <scheme val="minor"/>
          </rPr>
          <t>內</t>
        </r>
        <r>
          <rPr>
            <sz val="14"/>
            <color indexed="81"/>
            <rFont val="新細明體"/>
            <family val="3"/>
            <charset val="128"/>
            <scheme val="minor"/>
          </rPr>
          <t>容　：1,2 BR Line Drive Servo Amp 電池低下輕故障改造 ( 1BR寫入測試：警報,音聲OK,殘2BR待寫入測試 )
預定日       ：2021/1/4
対策内容　：
實施完成日：2021/1/4
定期管理　：</t>
        </r>
      </text>
    </comment>
    <comment ref="AB248" authorId="33" shapeId="0" xr:uid="{00000000-0006-0000-0000-000026020000}">
      <text>
        <r>
          <rPr>
            <sz val="14"/>
            <color indexed="81"/>
            <rFont val="新細明體"/>
            <family val="3"/>
            <charset val="128"/>
            <scheme val="minor"/>
          </rPr>
          <t>點檢日　　：1/19
實施</t>
        </r>
        <r>
          <rPr>
            <sz val="14"/>
            <color indexed="81"/>
            <rFont val="新細明體"/>
            <family val="1"/>
            <charset val="129"/>
            <scheme val="minor"/>
          </rPr>
          <t>內</t>
        </r>
        <r>
          <rPr>
            <sz val="14"/>
            <color indexed="81"/>
            <rFont val="新細明體"/>
            <family val="3"/>
            <charset val="128"/>
            <scheme val="minor"/>
          </rPr>
          <t>容　：Servo Amp 電池低下輕故障改造  ( Br 板齊先確認 )各軸測試OK，警報履歷測試皆OK，殘音聲四個未測試。
預定日       ：2月工事日
対策内容　：
實施完成日：
定期管理　：</t>
        </r>
      </text>
    </comment>
    <comment ref="AC248" authorId="33" shapeId="0" xr:uid="{00000000-0006-0000-0000-000027020000}">
      <text>
        <r>
          <rPr>
            <sz val="14"/>
            <color indexed="81"/>
            <rFont val="新細明體"/>
            <family val="3"/>
            <charset val="128"/>
            <scheme val="minor"/>
          </rPr>
          <t>點檢日　　：2020/8
實施</t>
        </r>
        <r>
          <rPr>
            <sz val="14"/>
            <color indexed="81"/>
            <rFont val="新細明體"/>
            <family val="1"/>
            <charset val="129"/>
            <scheme val="minor"/>
          </rPr>
          <t>內</t>
        </r>
        <r>
          <rPr>
            <sz val="14"/>
            <color indexed="81"/>
            <rFont val="新細明體"/>
            <family val="3"/>
            <charset val="128"/>
            <scheme val="minor"/>
          </rPr>
          <t>容　：</t>
        </r>
        <r>
          <rPr>
            <sz val="14"/>
            <color indexed="81"/>
            <rFont val="新細明體"/>
            <family val="3"/>
            <charset val="136"/>
            <scheme val="minor"/>
          </rPr>
          <t>產</t>
        </r>
        <r>
          <rPr>
            <sz val="14"/>
            <color indexed="81"/>
            <rFont val="新細明體"/>
            <family val="3"/>
            <charset val="128"/>
            <scheme val="minor"/>
          </rPr>
          <t>線再全面確認電池交換週期是否如期進行!實施紀錄表需DOUBLE CHECK
預定日       ：
対策内容　：
實施完成日：2020/8
定期管理　：2年一回</t>
        </r>
      </text>
    </comment>
    <comment ref="AD248" authorId="33" shapeId="0" xr:uid="{00000000-0006-0000-0000-000028020000}">
      <text>
        <r>
          <rPr>
            <sz val="14"/>
            <color indexed="81"/>
            <rFont val="新細明體"/>
            <family val="3"/>
            <charset val="128"/>
            <scheme val="minor"/>
          </rPr>
          <t>點檢日　　：2021 KF3冷修
實施</t>
        </r>
        <r>
          <rPr>
            <sz val="14"/>
            <color indexed="81"/>
            <rFont val="新細明體"/>
            <family val="1"/>
            <charset val="129"/>
            <scheme val="minor"/>
          </rPr>
          <t>內</t>
        </r>
        <r>
          <rPr>
            <sz val="14"/>
            <color indexed="81"/>
            <rFont val="新細明體"/>
            <family val="3"/>
            <charset val="128"/>
            <scheme val="minor"/>
          </rPr>
          <t>容　：
預定日       ：
対策内容　：KF3冷修對應
實施完成日：
定期管理　：</t>
        </r>
      </text>
    </comment>
    <comment ref="AE248" authorId="33" shapeId="0" xr:uid="{00000000-0006-0000-0000-000029020000}">
      <text>
        <r>
          <rPr>
            <sz val="14"/>
            <color indexed="81"/>
            <rFont val="新細明體"/>
            <family val="3"/>
            <charset val="128"/>
            <scheme val="minor"/>
          </rPr>
          <t>點檢日　　：2020/11/10~24工事日
實施</t>
        </r>
        <r>
          <rPr>
            <sz val="14"/>
            <color indexed="81"/>
            <rFont val="新細明體"/>
            <family val="3"/>
            <charset val="129"/>
            <scheme val="minor"/>
          </rPr>
          <t>內</t>
        </r>
        <r>
          <rPr>
            <sz val="14"/>
            <color indexed="81"/>
            <rFont val="新細明體"/>
            <family val="3"/>
            <charset val="128"/>
            <scheme val="minor"/>
          </rPr>
          <t>容　：與電氣確認AMP皆有安排計畫更換，實施確認濟
預定日       ：2020/11
対策内容　：
實施完成日：2020/11
定期管理　：</t>
        </r>
      </text>
    </comment>
    <comment ref="AF248" authorId="33" shapeId="0" xr:uid="{00000000-0006-0000-0000-00002A020000}">
      <text>
        <r>
          <rPr>
            <sz val="14"/>
            <color indexed="81"/>
            <rFont val="新細明體"/>
            <family val="3"/>
            <charset val="128"/>
            <scheme val="minor"/>
          </rPr>
          <t>點檢日　　：2020/12/17~22工事日
實施</t>
        </r>
        <r>
          <rPr>
            <sz val="14"/>
            <color indexed="81"/>
            <rFont val="新細明體"/>
            <family val="3"/>
            <charset val="129"/>
            <scheme val="minor"/>
          </rPr>
          <t>內</t>
        </r>
        <r>
          <rPr>
            <sz val="14"/>
            <color indexed="81"/>
            <rFont val="新細明體"/>
            <family val="3"/>
            <charset val="128"/>
            <scheme val="minor"/>
          </rPr>
          <t>容　：與電氣確認AMP皆有安排計畫更換，實施確認濟
預定日       ：2020/12
対策内容　：
實施完成日：2020/12
定期管理　：</t>
        </r>
      </text>
    </comment>
    <comment ref="AF249" authorId="33" shapeId="0" xr:uid="{00000000-0006-0000-0000-00002B020000}">
      <text>
        <r>
          <rPr>
            <sz val="12"/>
            <color indexed="81"/>
            <rFont val="新細明體"/>
            <family val="1"/>
            <charset val="136"/>
            <scheme val="minor"/>
          </rPr>
          <t>點檢日　　：8/4、8/11
實施</t>
        </r>
        <r>
          <rPr>
            <sz val="12"/>
            <color indexed="81"/>
            <rFont val="新細明體"/>
            <family val="1"/>
            <charset val="129"/>
            <scheme val="minor"/>
          </rPr>
          <t>內</t>
        </r>
        <r>
          <rPr>
            <sz val="12"/>
            <color indexed="81"/>
            <rFont val="新細明體"/>
            <family val="1"/>
            <charset val="136"/>
            <scheme val="minor"/>
          </rPr>
          <t>容　：OFF#4、OFF#5 切機
預定日       ：
対策内容　：檢查毛刷固定螺絲有無鬆動
檢查毛刷本體有無裂痕，確認AIRHOSE無破裂
實施完成日：8/11
定期管理　：1.5~2.0 個月/回</t>
        </r>
      </text>
    </comment>
    <comment ref="Z251" authorId="33" shapeId="0" xr:uid="{00000000-0006-0000-0000-00002C020000}">
      <text>
        <r>
          <rPr>
            <sz val="14"/>
            <color indexed="81"/>
            <rFont val="新細明體"/>
            <family val="3"/>
            <charset val="128"/>
            <scheme val="minor"/>
          </rPr>
          <t>點檢日　　：9/11 工事日
實施</t>
        </r>
        <r>
          <rPr>
            <sz val="14"/>
            <color indexed="81"/>
            <rFont val="新細明體"/>
            <family val="1"/>
            <charset val="129"/>
            <scheme val="minor"/>
          </rPr>
          <t>內</t>
        </r>
        <r>
          <rPr>
            <sz val="14"/>
            <color indexed="81"/>
            <rFont val="新細明體"/>
            <family val="3"/>
            <charset val="128"/>
            <scheme val="minor"/>
          </rPr>
          <t>容　：本線增速段
預定日       ：9/11
対策内容　：增速段ROLL鏈輪STOPPER點檢全部上螺絲固定劑
實施完成日：9/11
定期管理　：6個月/回</t>
        </r>
      </text>
    </comment>
    <comment ref="AA251" authorId="33" shapeId="0" xr:uid="{00000000-0006-0000-0000-00002D020000}">
      <text>
        <r>
          <rPr>
            <sz val="14"/>
            <color indexed="81"/>
            <rFont val="新細明體"/>
            <family val="3"/>
            <charset val="128"/>
            <scheme val="minor"/>
          </rPr>
          <t>點檢日　　：2020/9/4 工事日
實施</t>
        </r>
        <r>
          <rPr>
            <sz val="14"/>
            <color indexed="81"/>
            <rFont val="新細明體"/>
            <family val="1"/>
            <charset val="129"/>
            <scheme val="minor"/>
          </rPr>
          <t>內</t>
        </r>
        <r>
          <rPr>
            <sz val="14"/>
            <color indexed="81"/>
            <rFont val="新細明體"/>
            <family val="3"/>
            <charset val="128"/>
            <scheme val="minor"/>
          </rPr>
          <t>容　：本線增速段
預定日       ：9/4
対策内容　：增速段ROLL軸端END PLATE 點檢，確認無異常
實施完成日：9/4
定期管理　：6個月/回</t>
        </r>
      </text>
    </comment>
    <comment ref="AB251" authorId="33" shapeId="0" xr:uid="{00000000-0006-0000-0000-00002E020000}">
      <text>
        <r>
          <rPr>
            <sz val="14"/>
            <color indexed="81"/>
            <rFont val="新細明體"/>
            <family val="3"/>
            <charset val="128"/>
            <scheme val="minor"/>
          </rPr>
          <t>點檢日　　：2020/9 工事日
實施</t>
        </r>
        <r>
          <rPr>
            <sz val="14"/>
            <color indexed="81"/>
            <rFont val="新細明體"/>
            <family val="1"/>
            <charset val="129"/>
            <scheme val="minor"/>
          </rPr>
          <t>內</t>
        </r>
        <r>
          <rPr>
            <sz val="14"/>
            <color indexed="81"/>
            <rFont val="新細明體"/>
            <family val="3"/>
            <charset val="128"/>
            <scheme val="minor"/>
          </rPr>
          <t>容　：本線增速段
預定日       ：</t>
        </r>
        <r>
          <rPr>
            <sz val="14"/>
            <color indexed="81"/>
            <rFont val="新細明體"/>
            <family val="3"/>
            <charset val="136"/>
            <scheme val="minor"/>
          </rPr>
          <t xml:space="preserve">工事日
</t>
        </r>
        <r>
          <rPr>
            <sz val="14"/>
            <color indexed="81"/>
            <rFont val="新細明體"/>
            <family val="3"/>
            <charset val="128"/>
            <scheme val="minor"/>
          </rPr>
          <t>対策内容　：增速段ROLL軸端END PLATE 點檢，確認無異常
實施完成日：9</t>
        </r>
        <r>
          <rPr>
            <sz val="14"/>
            <color indexed="81"/>
            <rFont val="新細明體"/>
            <family val="3"/>
            <charset val="136"/>
            <scheme val="minor"/>
          </rPr>
          <t>月</t>
        </r>
        <r>
          <rPr>
            <sz val="14"/>
            <color indexed="81"/>
            <rFont val="新細明體"/>
            <family val="3"/>
            <charset val="128"/>
            <scheme val="minor"/>
          </rPr>
          <t xml:space="preserve">
定期管理　：6個月/回</t>
        </r>
      </text>
    </comment>
    <comment ref="AC251" authorId="33" shapeId="0" xr:uid="{00000000-0006-0000-0000-00002F020000}">
      <text>
        <r>
          <rPr>
            <sz val="12"/>
            <color indexed="81"/>
            <rFont val="新細明體"/>
            <family val="1"/>
            <charset val="136"/>
            <scheme val="minor"/>
          </rPr>
          <t>點檢日　　：8/26
實施</t>
        </r>
        <r>
          <rPr>
            <sz val="12"/>
            <color indexed="81"/>
            <rFont val="新細明體"/>
            <family val="1"/>
            <charset val="129"/>
            <scheme val="minor"/>
          </rPr>
          <t>內</t>
        </r>
        <r>
          <rPr>
            <sz val="12"/>
            <color indexed="81"/>
            <rFont val="新細明體"/>
            <family val="1"/>
            <charset val="136"/>
            <scheme val="minor"/>
          </rPr>
          <t>容　：本線增速段
預定日       ：8/26
対策内容　：追加防鬆</t>
        </r>
        <r>
          <rPr>
            <sz val="12"/>
            <color indexed="81"/>
            <rFont val="新細明體"/>
            <family val="1"/>
            <charset val="129"/>
            <scheme val="minor"/>
          </rPr>
          <t>脫</t>
        </r>
        <r>
          <rPr>
            <sz val="12"/>
            <color indexed="81"/>
            <rFont val="新細明體"/>
            <family val="1"/>
            <charset val="136"/>
            <scheme val="minor"/>
          </rPr>
          <t>墊片及使用中強度型的螺絲固定劑
實施完成日：8/26
定期管理　：6個月/回</t>
        </r>
      </text>
    </comment>
    <comment ref="AD251" authorId="33" shapeId="0" xr:uid="{00000000-0006-0000-0000-000030020000}">
      <text>
        <r>
          <rPr>
            <sz val="12"/>
            <color indexed="81"/>
            <rFont val="新細明體"/>
            <family val="1"/>
            <charset val="136"/>
            <scheme val="minor"/>
          </rPr>
          <t>點檢日　　：8/11
實施</t>
        </r>
        <r>
          <rPr>
            <sz val="12"/>
            <color indexed="81"/>
            <rFont val="新細明體"/>
            <family val="1"/>
            <charset val="129"/>
            <scheme val="minor"/>
          </rPr>
          <t>內</t>
        </r>
        <r>
          <rPr>
            <sz val="12"/>
            <color indexed="81"/>
            <rFont val="新細明體"/>
            <family val="1"/>
            <charset val="136"/>
            <scheme val="minor"/>
          </rPr>
          <t>容　：本線增速段
預定日       ：8/11
対策内容　：追加防鬆</t>
        </r>
        <r>
          <rPr>
            <sz val="12"/>
            <color indexed="81"/>
            <rFont val="新細明體"/>
            <family val="1"/>
            <charset val="129"/>
            <scheme val="minor"/>
          </rPr>
          <t>脫</t>
        </r>
        <r>
          <rPr>
            <sz val="12"/>
            <color indexed="81"/>
            <rFont val="新細明體"/>
            <family val="1"/>
            <charset val="136"/>
            <scheme val="minor"/>
          </rPr>
          <t>墊片及使用中強度型的螺絲固定劑
實施完成日：8/11
定期管理　：6個月/回</t>
        </r>
      </text>
    </comment>
    <comment ref="AE251" authorId="33" shapeId="0" xr:uid="{00000000-0006-0000-0000-000031020000}">
      <text>
        <r>
          <rPr>
            <sz val="14"/>
            <color indexed="81"/>
            <rFont val="新細明體"/>
            <family val="3"/>
            <charset val="128"/>
            <scheme val="minor"/>
          </rPr>
          <t>點檢日　　：7/1、7/14、8/4
實施</t>
        </r>
        <r>
          <rPr>
            <sz val="14"/>
            <color indexed="81"/>
            <rFont val="新細明體"/>
            <family val="1"/>
            <charset val="129"/>
            <scheme val="minor"/>
          </rPr>
          <t>內</t>
        </r>
        <r>
          <rPr>
            <sz val="14"/>
            <color indexed="81"/>
            <rFont val="新細明體"/>
            <family val="3"/>
            <charset val="128"/>
            <scheme val="minor"/>
          </rPr>
          <t>容　：TAS 與 OFF 洗淨機
預定日       ：
対策内容　：檢</t>
        </r>
        <r>
          <rPr>
            <sz val="14"/>
            <color indexed="81"/>
            <rFont val="新細明體"/>
            <family val="3"/>
            <charset val="136"/>
            <scheme val="minor"/>
          </rPr>
          <t>查</t>
        </r>
        <r>
          <rPr>
            <sz val="14"/>
            <color indexed="81"/>
            <rFont val="新細明體"/>
            <family val="3"/>
            <charset val="128"/>
            <scheme val="minor"/>
          </rPr>
          <t>固定螺絲有無鬆動
實施完成日：8/6
定期管理　：1.5~2.0 個月/回</t>
        </r>
      </text>
    </comment>
    <comment ref="AF251" authorId="33" shapeId="0" xr:uid="{00000000-0006-0000-0000-000032020000}">
      <text>
        <r>
          <rPr>
            <sz val="14"/>
            <color indexed="81"/>
            <rFont val="新細明體"/>
            <family val="3"/>
            <charset val="128"/>
            <scheme val="minor"/>
          </rPr>
          <t>點檢日　　：7/1、7/14、8/4
實施</t>
        </r>
        <r>
          <rPr>
            <sz val="14"/>
            <color indexed="81"/>
            <rFont val="新細明體"/>
            <family val="1"/>
            <charset val="129"/>
            <scheme val="minor"/>
          </rPr>
          <t>內</t>
        </r>
        <r>
          <rPr>
            <sz val="14"/>
            <color indexed="81"/>
            <rFont val="新細明體"/>
            <family val="3"/>
            <charset val="128"/>
            <scheme val="minor"/>
          </rPr>
          <t>容　：TAS 與 OFF 洗淨機
預定日       ：
対策内容　：檢</t>
        </r>
        <r>
          <rPr>
            <sz val="14"/>
            <color indexed="81"/>
            <rFont val="新細明體"/>
            <family val="3"/>
            <charset val="136"/>
            <scheme val="minor"/>
          </rPr>
          <t>查</t>
        </r>
        <r>
          <rPr>
            <sz val="14"/>
            <color indexed="81"/>
            <rFont val="新細明體"/>
            <family val="3"/>
            <charset val="128"/>
            <scheme val="minor"/>
          </rPr>
          <t>固定螺絲有無鬆動
實施完成日：8/6
定期管理　：1.5~2.0 個月/回</t>
        </r>
      </text>
    </comment>
    <comment ref="Z253" authorId="33" shapeId="0" xr:uid="{00000000-0006-0000-0000-000033020000}">
      <text>
        <r>
          <rPr>
            <sz val="12"/>
            <color indexed="81"/>
            <rFont val="新細明體"/>
            <family val="1"/>
            <charset val="136"/>
            <scheme val="minor"/>
          </rPr>
          <t>點檢日　　：2020/8/26
實施</t>
        </r>
        <r>
          <rPr>
            <sz val="12"/>
            <color indexed="81"/>
            <rFont val="新細明體"/>
            <family val="1"/>
            <charset val="129"/>
            <scheme val="minor"/>
          </rPr>
          <t>內</t>
        </r>
        <r>
          <rPr>
            <sz val="12"/>
            <color indexed="81"/>
            <rFont val="新細明體"/>
            <family val="1"/>
            <charset val="136"/>
            <scheme val="minor"/>
          </rPr>
          <t>容　：TOM LED光量確認
預定日       ：工事日
対策内容　：LED光量確認
實施完成日：2020/8/26
定期管理　：3個月</t>
        </r>
      </text>
    </comment>
    <comment ref="AA253" authorId="33" shapeId="0" xr:uid="{00000000-0006-0000-0000-000034020000}">
      <text>
        <r>
          <rPr>
            <sz val="12"/>
            <color indexed="81"/>
            <rFont val="新細明體"/>
            <family val="1"/>
            <charset val="136"/>
            <scheme val="minor"/>
          </rPr>
          <t>點檢日　　：2020/10/7
實施</t>
        </r>
        <r>
          <rPr>
            <sz val="12"/>
            <color indexed="81"/>
            <rFont val="新細明體"/>
            <family val="1"/>
            <charset val="129"/>
            <scheme val="minor"/>
          </rPr>
          <t>內</t>
        </r>
        <r>
          <rPr>
            <sz val="12"/>
            <color indexed="81"/>
            <rFont val="新細明體"/>
            <family val="1"/>
            <charset val="136"/>
            <scheme val="minor"/>
          </rPr>
          <t>容　：TOM LED光量確認
預定日       ：工事日
対策内容　：LED光量確認
實施完成日：2020/10/7
定期管理　：3個月</t>
        </r>
      </text>
    </comment>
    <comment ref="AB253" authorId="33" shapeId="0" xr:uid="{00000000-0006-0000-0000-000035020000}">
      <text>
        <r>
          <rPr>
            <sz val="12"/>
            <color indexed="81"/>
            <rFont val="新細明體"/>
            <family val="1"/>
            <charset val="136"/>
            <scheme val="minor"/>
          </rPr>
          <t>點檢日　　：2020/9/1
實施</t>
        </r>
        <r>
          <rPr>
            <sz val="12"/>
            <color indexed="81"/>
            <rFont val="新細明體"/>
            <family val="1"/>
            <charset val="129"/>
            <scheme val="minor"/>
          </rPr>
          <t>內</t>
        </r>
        <r>
          <rPr>
            <sz val="12"/>
            <color indexed="81"/>
            <rFont val="新細明體"/>
            <family val="1"/>
            <charset val="136"/>
            <scheme val="minor"/>
          </rPr>
          <t>容　：TOM LED光量確認
預定日       ：工事日
対策内容　：LED光量確認
實施完成日：2020/9/1
定期管理　：3個月</t>
        </r>
      </text>
    </comment>
    <comment ref="AC253" authorId="33" shapeId="0" xr:uid="{00000000-0006-0000-0000-000036020000}">
      <text>
        <r>
          <rPr>
            <sz val="12"/>
            <color indexed="81"/>
            <rFont val="新細明體"/>
            <family val="1"/>
            <charset val="136"/>
            <scheme val="minor"/>
          </rPr>
          <t>點檢日　　：2020/8/11
實施</t>
        </r>
        <r>
          <rPr>
            <sz val="12"/>
            <color indexed="81"/>
            <rFont val="新細明體"/>
            <family val="1"/>
            <charset val="129"/>
            <scheme val="minor"/>
          </rPr>
          <t>內</t>
        </r>
        <r>
          <rPr>
            <sz val="12"/>
            <color indexed="81"/>
            <rFont val="新細明體"/>
            <family val="1"/>
            <charset val="136"/>
            <scheme val="minor"/>
          </rPr>
          <t>容　：TOM LED光量確認
預定日       ：工事日
対策内容　：LED光量確認
實施完成日：2020/8/11
定期管理　：3個月</t>
        </r>
      </text>
    </comment>
    <comment ref="AD253" authorId="33" shapeId="0" xr:uid="{00000000-0006-0000-0000-000037020000}">
      <text>
        <r>
          <rPr>
            <sz val="12"/>
            <color indexed="81"/>
            <rFont val="新細明體"/>
            <family val="1"/>
            <charset val="136"/>
            <scheme val="minor"/>
          </rPr>
          <t>點檢日　　：2020/9/17
實施</t>
        </r>
        <r>
          <rPr>
            <sz val="12"/>
            <color indexed="81"/>
            <rFont val="新細明體"/>
            <family val="1"/>
            <charset val="129"/>
            <scheme val="minor"/>
          </rPr>
          <t>內</t>
        </r>
        <r>
          <rPr>
            <sz val="12"/>
            <color indexed="81"/>
            <rFont val="新細明體"/>
            <family val="1"/>
            <charset val="136"/>
            <scheme val="minor"/>
          </rPr>
          <t>容　：TOM LED光量確認
預定日       ：工事日
対策内容　：LED光量確認
實施完成日：2020/9/17
定期管理　：3個月</t>
        </r>
      </text>
    </comment>
    <comment ref="Z254" authorId="33" shapeId="0" xr:uid="{00000000-0006-0000-0000-000038020000}">
      <text>
        <r>
          <rPr>
            <sz val="12"/>
            <color indexed="81"/>
            <rFont val="新細明體"/>
            <family val="1"/>
            <charset val="136"/>
            <scheme val="minor"/>
          </rPr>
          <t>點檢日　　：2020/8/26
實施</t>
        </r>
        <r>
          <rPr>
            <sz val="12"/>
            <color indexed="81"/>
            <rFont val="新細明體"/>
            <family val="1"/>
            <charset val="129"/>
            <scheme val="minor"/>
          </rPr>
          <t>內</t>
        </r>
        <r>
          <rPr>
            <sz val="12"/>
            <color indexed="81"/>
            <rFont val="新細明體"/>
            <family val="1"/>
            <charset val="136"/>
            <scheme val="minor"/>
          </rPr>
          <t>容　：WI LED光量確認
預定日       ：工事日
対策内容　：WI光量確認
實施完成日：2020/8/26
定期管理　：3個月</t>
        </r>
      </text>
    </comment>
    <comment ref="AA254" authorId="33" shapeId="0" xr:uid="{00000000-0006-0000-0000-000039020000}">
      <text>
        <r>
          <rPr>
            <sz val="12"/>
            <color indexed="81"/>
            <rFont val="新細明體"/>
            <family val="1"/>
            <charset val="136"/>
            <scheme val="minor"/>
          </rPr>
          <t>點檢日　　：2020/10/7
實施</t>
        </r>
        <r>
          <rPr>
            <sz val="12"/>
            <color indexed="81"/>
            <rFont val="新細明體"/>
            <family val="1"/>
            <charset val="129"/>
            <scheme val="minor"/>
          </rPr>
          <t>內</t>
        </r>
        <r>
          <rPr>
            <sz val="12"/>
            <color indexed="81"/>
            <rFont val="新細明體"/>
            <family val="1"/>
            <charset val="136"/>
            <scheme val="minor"/>
          </rPr>
          <t>容　：WI LED光量確認
預定日       ：工事日
対策内容　：LED光量確認
實施完成日：2020/10/7
定期管理　：3個月</t>
        </r>
      </text>
    </comment>
    <comment ref="AB254" authorId="33" shapeId="0" xr:uid="{00000000-0006-0000-0000-00003A020000}">
      <text>
        <r>
          <rPr>
            <sz val="12"/>
            <color indexed="81"/>
            <rFont val="新細明體"/>
            <family val="1"/>
            <charset val="136"/>
            <scheme val="minor"/>
          </rPr>
          <t>點檢日　　：2020/9/1
實施</t>
        </r>
        <r>
          <rPr>
            <sz val="12"/>
            <color indexed="81"/>
            <rFont val="新細明體"/>
            <family val="1"/>
            <charset val="129"/>
            <scheme val="minor"/>
          </rPr>
          <t>內</t>
        </r>
        <r>
          <rPr>
            <sz val="12"/>
            <color indexed="81"/>
            <rFont val="新細明體"/>
            <family val="1"/>
            <charset val="136"/>
            <scheme val="minor"/>
          </rPr>
          <t>容　：WI LED光量確認
預定日       ：工事日
対策内容　：LED光量確認
實施完成日：2020/9/1
定期管理　：3個月</t>
        </r>
      </text>
    </comment>
    <comment ref="AC254" authorId="33" shapeId="0" xr:uid="{00000000-0006-0000-0000-00003B020000}">
      <text>
        <r>
          <rPr>
            <sz val="12"/>
            <color indexed="81"/>
            <rFont val="新細明體"/>
            <family val="1"/>
            <charset val="136"/>
            <scheme val="minor"/>
          </rPr>
          <t>點檢日　　：2020/8/11
實施</t>
        </r>
        <r>
          <rPr>
            <sz val="12"/>
            <color indexed="81"/>
            <rFont val="新細明體"/>
            <family val="1"/>
            <charset val="129"/>
            <scheme val="minor"/>
          </rPr>
          <t>內</t>
        </r>
        <r>
          <rPr>
            <sz val="12"/>
            <color indexed="81"/>
            <rFont val="新細明體"/>
            <family val="1"/>
            <charset val="136"/>
            <scheme val="minor"/>
          </rPr>
          <t>容　：WI LED光量確認
預定日       ：工事日
対策内容　：LED光量確認
實施完成日：2020/8/11
定期管理　：3個月</t>
        </r>
      </text>
    </comment>
    <comment ref="AD254" authorId="33" shapeId="0" xr:uid="{00000000-0006-0000-0000-00003C020000}">
      <text>
        <r>
          <rPr>
            <sz val="12"/>
            <color indexed="81"/>
            <rFont val="新細明體"/>
            <family val="1"/>
            <charset val="136"/>
            <scheme val="minor"/>
          </rPr>
          <t>點檢日　　：2020/9/17
實施</t>
        </r>
        <r>
          <rPr>
            <sz val="12"/>
            <color indexed="81"/>
            <rFont val="新細明體"/>
            <family val="1"/>
            <charset val="129"/>
            <scheme val="minor"/>
          </rPr>
          <t>內</t>
        </r>
        <r>
          <rPr>
            <sz val="12"/>
            <color indexed="81"/>
            <rFont val="新細明體"/>
            <family val="1"/>
            <charset val="136"/>
            <scheme val="minor"/>
          </rPr>
          <t>容　：WI LED光量確認
預定日       ：工事日
対策内容　：LED光量確認
實施完成日：2020/9/17
定期管理　：3個月</t>
        </r>
      </text>
    </comment>
    <comment ref="AC255" authorId="33" shapeId="0" xr:uid="{00000000-0006-0000-0000-00003D020000}">
      <text>
        <r>
          <rPr>
            <sz val="12"/>
            <color indexed="81"/>
            <rFont val="新細明體"/>
            <family val="1"/>
            <charset val="136"/>
            <scheme val="minor"/>
          </rPr>
          <t>點檢日　　：
實施</t>
        </r>
        <r>
          <rPr>
            <sz val="12"/>
            <color indexed="81"/>
            <rFont val="新細明體"/>
            <family val="1"/>
            <charset val="129"/>
            <scheme val="minor"/>
          </rPr>
          <t>內</t>
        </r>
        <r>
          <rPr>
            <sz val="12"/>
            <color indexed="81"/>
            <rFont val="新細明體"/>
            <family val="1"/>
            <charset val="136"/>
            <scheme val="minor"/>
          </rPr>
          <t>容　：
預定日       ：2020/11/1
対策内容　：
實施完成日：
定期管理　：二次冷修更換</t>
        </r>
      </text>
    </comment>
    <comment ref="AD255" authorId="33" shapeId="0" xr:uid="{00000000-0006-0000-0000-00003E020000}">
      <text>
        <r>
          <rPr>
            <sz val="12"/>
            <color indexed="81"/>
            <rFont val="新細明體"/>
            <family val="1"/>
            <charset val="136"/>
            <scheme val="minor"/>
          </rPr>
          <t>點檢日　　：
實施</t>
        </r>
        <r>
          <rPr>
            <sz val="12"/>
            <color indexed="81"/>
            <rFont val="新細明體"/>
            <family val="1"/>
            <charset val="129"/>
            <scheme val="minor"/>
          </rPr>
          <t>內</t>
        </r>
        <r>
          <rPr>
            <sz val="12"/>
            <color indexed="81"/>
            <rFont val="新細明體"/>
            <family val="1"/>
            <charset val="136"/>
            <scheme val="minor"/>
          </rPr>
          <t>容　：
預定日       ：2020/11/17
対策内容　：
實施完成日：
定期管理　：冷修全數更換</t>
        </r>
      </text>
    </comment>
    <comment ref="AE255" authorId="33" shapeId="0" xr:uid="{00000000-0006-0000-0000-00003F020000}">
      <text>
        <r>
          <rPr>
            <sz val="12"/>
            <color indexed="81"/>
            <rFont val="新細明體"/>
            <family val="1"/>
            <charset val="136"/>
            <scheme val="minor"/>
          </rPr>
          <t>點檢日　　：2020/9/1
實施</t>
        </r>
        <r>
          <rPr>
            <sz val="12"/>
            <color indexed="81"/>
            <rFont val="新細明體"/>
            <family val="1"/>
            <charset val="129"/>
            <scheme val="minor"/>
          </rPr>
          <t>內</t>
        </r>
        <r>
          <rPr>
            <sz val="12"/>
            <color indexed="81"/>
            <rFont val="新細明體"/>
            <family val="1"/>
            <charset val="136"/>
            <scheme val="minor"/>
          </rPr>
          <t>容　：
預定日       ：
対策内容　：
實施完成日：
定期管理　：AMP 電氣原本有安排定期交換</t>
        </r>
      </text>
    </comment>
    <comment ref="AF255" authorId="33" shapeId="0" xr:uid="{00000000-0006-0000-0000-000040020000}">
      <text>
        <r>
          <rPr>
            <sz val="12"/>
            <color indexed="81"/>
            <rFont val="新細明體"/>
            <family val="1"/>
            <charset val="136"/>
            <scheme val="minor"/>
          </rPr>
          <t>點檢日　　：2020/9/1
實施</t>
        </r>
        <r>
          <rPr>
            <sz val="12"/>
            <color indexed="81"/>
            <rFont val="新細明體"/>
            <family val="1"/>
            <charset val="129"/>
            <scheme val="minor"/>
          </rPr>
          <t>內</t>
        </r>
        <r>
          <rPr>
            <sz val="12"/>
            <color indexed="81"/>
            <rFont val="新細明體"/>
            <family val="1"/>
            <charset val="136"/>
            <scheme val="minor"/>
          </rPr>
          <t>容　：
預定日       ：
対策内容　：
實施完成日：
定期管理　：AMP 電氣原本有安排定期交換</t>
        </r>
      </text>
    </comment>
    <comment ref="Z256" authorId="33" shapeId="0" xr:uid="{00000000-0006-0000-0000-000041020000}">
      <text>
        <r>
          <rPr>
            <sz val="12"/>
            <color indexed="81"/>
            <rFont val="新細明體"/>
            <family val="1"/>
            <charset val="136"/>
            <scheme val="minor"/>
          </rPr>
          <t>點檢日　　：2020/9/23
實施</t>
        </r>
        <r>
          <rPr>
            <sz val="12"/>
            <color indexed="81"/>
            <rFont val="新細明體"/>
            <family val="1"/>
            <charset val="129"/>
            <scheme val="minor"/>
          </rPr>
          <t>內</t>
        </r>
        <r>
          <rPr>
            <sz val="12"/>
            <color indexed="81"/>
            <rFont val="新細明體"/>
            <family val="1"/>
            <charset val="136"/>
            <scheme val="minor"/>
          </rPr>
          <t>容　：H/O緩衝器&amp;Cyl.點檢
預定日       ：
対策内容　：
實施完成日：2020/9/23
定期管理　：</t>
        </r>
      </text>
    </comment>
    <comment ref="AA256" authorId="33" shapeId="0" xr:uid="{00000000-0006-0000-0000-000042020000}">
      <text>
        <r>
          <rPr>
            <sz val="12"/>
            <color indexed="81"/>
            <rFont val="新細明體"/>
            <family val="1"/>
            <charset val="136"/>
            <scheme val="minor"/>
          </rPr>
          <t>點檢日　　：2020/9/4
實施</t>
        </r>
        <r>
          <rPr>
            <sz val="12"/>
            <color indexed="81"/>
            <rFont val="新細明體"/>
            <family val="1"/>
            <charset val="129"/>
            <scheme val="minor"/>
          </rPr>
          <t>內</t>
        </r>
        <r>
          <rPr>
            <sz val="12"/>
            <color indexed="81"/>
            <rFont val="新細明體"/>
            <family val="1"/>
            <charset val="136"/>
            <scheme val="minor"/>
          </rPr>
          <t xml:space="preserve">容　：9/4工事日1BR、2BR H/O 底部橫樑固定螺絲點檢
預定日       ：2020/9/4
対策内容　：固定螺絲增締
實施完成日：2020/9/4
定期管理　：
</t>
        </r>
      </text>
    </comment>
    <comment ref="AB256" authorId="33" shapeId="0" xr:uid="{00000000-0006-0000-0000-000043020000}">
      <text>
        <r>
          <rPr>
            <sz val="14"/>
            <color indexed="81"/>
            <rFont val="新細明體"/>
            <family val="3"/>
            <charset val="128"/>
            <scheme val="minor"/>
          </rPr>
          <t>點檢日　　：2020/9/1
實施</t>
        </r>
        <r>
          <rPr>
            <sz val="14"/>
            <color indexed="81"/>
            <rFont val="新細明體"/>
            <family val="1"/>
            <charset val="129"/>
            <scheme val="minor"/>
          </rPr>
          <t>內</t>
        </r>
        <r>
          <rPr>
            <sz val="14"/>
            <color indexed="81"/>
            <rFont val="新細明體"/>
            <family val="3"/>
            <charset val="128"/>
            <scheme val="minor"/>
          </rPr>
          <t>容　：2BR</t>
        </r>
        <r>
          <rPr>
            <sz val="14"/>
            <color indexed="81"/>
            <rFont val="新細明體"/>
            <family val="3"/>
            <charset val="136"/>
            <scheme val="minor"/>
          </rPr>
          <t>點檢無異常</t>
        </r>
        <r>
          <rPr>
            <sz val="14"/>
            <color indexed="81"/>
            <rFont val="新細明體"/>
            <family val="3"/>
            <charset val="128"/>
            <scheme val="minor"/>
          </rPr>
          <t xml:space="preserve">
預定日       ：
対策内容　：
實施完成日：8/31
定期管理　：</t>
        </r>
      </text>
    </comment>
    <comment ref="AC256" authorId="33" shapeId="0" xr:uid="{00000000-0006-0000-0000-000044020000}">
      <text>
        <r>
          <rPr>
            <sz val="12"/>
            <color indexed="81"/>
            <rFont val="新細明體"/>
            <family val="1"/>
            <charset val="136"/>
            <scheme val="minor"/>
          </rPr>
          <t>點檢日　　：2020/10</t>
        </r>
        <r>
          <rPr>
            <sz val="12"/>
            <color indexed="81"/>
            <rFont val="新細明體"/>
            <family val="3"/>
            <charset val="136"/>
            <scheme val="minor"/>
          </rPr>
          <t>工事日</t>
        </r>
        <r>
          <rPr>
            <sz val="12"/>
            <color indexed="81"/>
            <rFont val="新細明體"/>
            <family val="1"/>
            <charset val="136"/>
            <scheme val="minor"/>
          </rPr>
          <t xml:space="preserve">
實施</t>
        </r>
        <r>
          <rPr>
            <sz val="12"/>
            <color indexed="81"/>
            <rFont val="新細明體"/>
            <family val="1"/>
            <charset val="129"/>
            <scheme val="minor"/>
          </rPr>
          <t>內</t>
        </r>
        <r>
          <rPr>
            <sz val="12"/>
            <color indexed="81"/>
            <rFont val="新細明體"/>
            <family val="1"/>
            <charset val="136"/>
            <scheme val="minor"/>
          </rPr>
          <t>容　：工事日1BR、2BR H/O 底部橫樑固定螺絲點檢
預定日       ：</t>
        </r>
        <r>
          <rPr>
            <sz val="12"/>
            <color indexed="81"/>
            <rFont val="新細明體"/>
            <family val="3"/>
            <charset val="136"/>
            <scheme val="minor"/>
          </rPr>
          <t>工事日</t>
        </r>
        <r>
          <rPr>
            <sz val="12"/>
            <color indexed="81"/>
            <rFont val="新細明體"/>
            <family val="1"/>
            <charset val="136"/>
            <scheme val="minor"/>
          </rPr>
          <t xml:space="preserve">
対策内容　：固定螺絲增締
實施完成日：2020/10
定期管理　：
</t>
        </r>
      </text>
    </comment>
    <comment ref="AD256" authorId="33" shapeId="0" xr:uid="{00000000-0006-0000-0000-000045020000}">
      <text>
        <r>
          <rPr>
            <sz val="12"/>
            <color indexed="81"/>
            <rFont val="新細明體"/>
            <family val="1"/>
            <charset val="136"/>
            <scheme val="minor"/>
          </rPr>
          <t>點檢日　　：10/20
實施</t>
        </r>
        <r>
          <rPr>
            <sz val="12"/>
            <color indexed="81"/>
            <rFont val="新細明體"/>
            <family val="1"/>
            <charset val="129"/>
            <scheme val="minor"/>
          </rPr>
          <t>內</t>
        </r>
        <r>
          <rPr>
            <sz val="12"/>
            <color indexed="81"/>
            <rFont val="新細明體"/>
            <family val="1"/>
            <charset val="136"/>
            <scheme val="minor"/>
          </rPr>
          <t>容　：本線油壓缸螺絲增締 (年度修繕)
預定日       ： 10/20
対策内容　：固定螺絲增締
實施完成日： 10/20
定期管理　： 1年</t>
        </r>
      </text>
    </comment>
    <comment ref="Z257" authorId="33" shapeId="0" xr:uid="{00000000-0006-0000-0000-000046020000}">
      <text>
        <r>
          <rPr>
            <sz val="14"/>
            <color indexed="81"/>
            <rFont val="新細明體"/>
            <family val="3"/>
            <charset val="128"/>
            <scheme val="minor"/>
          </rPr>
          <t>點檢日　　：2020/10/14工事日
實施</t>
        </r>
        <r>
          <rPr>
            <sz val="14"/>
            <color indexed="81"/>
            <rFont val="新細明體"/>
            <family val="1"/>
            <charset val="129"/>
            <scheme val="minor"/>
          </rPr>
          <t>內</t>
        </r>
        <r>
          <rPr>
            <sz val="14"/>
            <color indexed="81"/>
            <rFont val="新細明體"/>
            <family val="3"/>
            <charset val="128"/>
            <scheme val="minor"/>
          </rPr>
          <t>容　：與機械確認後，無實施相關對應
預定日       ：10/14
対策内容　：無
實施完成日：2020/10/14
定期管理　：無</t>
        </r>
      </text>
    </comment>
    <comment ref="AA257" authorId="33" shapeId="0" xr:uid="{00000000-0006-0000-0000-000047020000}">
      <text>
        <r>
          <rPr>
            <sz val="14"/>
            <color indexed="81"/>
            <rFont val="新細明體"/>
            <family val="3"/>
            <charset val="128"/>
            <scheme val="minor"/>
          </rPr>
          <t>點檢日　　：2020/10/7工事日
實施</t>
        </r>
        <r>
          <rPr>
            <sz val="14"/>
            <color indexed="81"/>
            <rFont val="新細明體"/>
            <family val="1"/>
            <charset val="129"/>
            <scheme val="minor"/>
          </rPr>
          <t>內</t>
        </r>
        <r>
          <rPr>
            <sz val="14"/>
            <color indexed="81"/>
            <rFont val="新細明體"/>
            <family val="3"/>
            <charset val="128"/>
            <scheme val="minor"/>
          </rPr>
          <t>容　：與機械確認後，無實施相關對應
預定日       ：10/7
対策内容　：無
實施完成日：2020/10/7
定期管理　：無</t>
        </r>
      </text>
    </comment>
    <comment ref="AB257" authorId="33" shapeId="0" xr:uid="{00000000-0006-0000-0000-000048020000}">
      <text>
        <r>
          <rPr>
            <sz val="14"/>
            <color indexed="81"/>
            <rFont val="新細明體"/>
            <family val="3"/>
            <charset val="128"/>
            <scheme val="minor"/>
          </rPr>
          <t>點檢日　　：2020/11工事日
實施</t>
        </r>
        <r>
          <rPr>
            <sz val="14"/>
            <color indexed="81"/>
            <rFont val="新細明體"/>
            <family val="1"/>
            <charset val="129"/>
            <scheme val="minor"/>
          </rPr>
          <t>內</t>
        </r>
        <r>
          <rPr>
            <sz val="14"/>
            <color indexed="81"/>
            <rFont val="新細明體"/>
            <family val="3"/>
            <charset val="128"/>
            <scheme val="minor"/>
          </rPr>
          <t>容　：與機械確認後，無實施相關對應
預定日       ：
対策内容　：無
實施完成日：2020/11
定期管理　：無</t>
        </r>
      </text>
    </comment>
    <comment ref="AC257" authorId="33" shapeId="0" xr:uid="{00000000-0006-0000-0000-000049020000}">
      <text>
        <r>
          <rPr>
            <sz val="14"/>
            <color indexed="81"/>
            <rFont val="新細明體"/>
            <family val="3"/>
            <charset val="128"/>
            <scheme val="minor"/>
          </rPr>
          <t>點檢日　　：2020/10/7工事日
實施</t>
        </r>
        <r>
          <rPr>
            <sz val="14"/>
            <color indexed="81"/>
            <rFont val="新細明體"/>
            <family val="1"/>
            <charset val="129"/>
            <scheme val="minor"/>
          </rPr>
          <t>內</t>
        </r>
        <r>
          <rPr>
            <sz val="14"/>
            <color indexed="81"/>
            <rFont val="新細明體"/>
            <family val="3"/>
            <charset val="128"/>
            <scheme val="minor"/>
          </rPr>
          <t>容　：與機械確認後，無實施相關對應
預定日       ：10/7
対策内容　：無
實施完成日：2020/10/7
定期管理　：無</t>
        </r>
      </text>
    </comment>
    <comment ref="AD257" authorId="33" shapeId="0" xr:uid="{00000000-0006-0000-0000-00004A020000}">
      <text>
        <r>
          <rPr>
            <sz val="14"/>
            <color indexed="81"/>
            <rFont val="新細明體"/>
            <family val="3"/>
            <charset val="128"/>
            <scheme val="minor"/>
          </rPr>
          <t>點檢日　　：2021 KF3冷修
實施</t>
        </r>
        <r>
          <rPr>
            <sz val="14"/>
            <color indexed="81"/>
            <rFont val="新細明體"/>
            <family val="1"/>
            <charset val="129"/>
            <scheme val="minor"/>
          </rPr>
          <t>內</t>
        </r>
        <r>
          <rPr>
            <sz val="14"/>
            <color indexed="81"/>
            <rFont val="新細明體"/>
            <family val="3"/>
            <charset val="128"/>
            <scheme val="minor"/>
          </rPr>
          <t>容　：
預定日       ：
対策内容　：KF3冷修對應
實施完成日：
定期管理　：</t>
        </r>
      </text>
    </comment>
    <comment ref="Z258" authorId="33" shapeId="0" xr:uid="{00000000-0006-0000-0000-00004B020000}">
      <text>
        <r>
          <rPr>
            <sz val="12"/>
            <color indexed="81"/>
            <rFont val="新細明體"/>
            <family val="1"/>
            <charset val="136"/>
            <scheme val="minor"/>
          </rPr>
          <t>點檢日　　：3/16
實施</t>
        </r>
        <r>
          <rPr>
            <sz val="12"/>
            <color indexed="81"/>
            <rFont val="新細明體"/>
            <family val="1"/>
            <charset val="129"/>
            <scheme val="minor"/>
          </rPr>
          <t>內</t>
        </r>
        <r>
          <rPr>
            <sz val="12"/>
            <color indexed="81"/>
            <rFont val="新細明體"/>
            <family val="1"/>
            <charset val="136"/>
            <scheme val="minor"/>
          </rPr>
          <t>容　：分離式冷氣增設
預定日       ：9/17
対策内容　：分離式冷氣增設
實施完成日：9/17
定期管理　：每月定期運轉</t>
        </r>
      </text>
    </comment>
    <comment ref="AA258" authorId="33" shapeId="0" xr:uid="{00000000-0006-0000-0000-00004C020000}">
      <text>
        <r>
          <rPr>
            <sz val="12"/>
            <color indexed="81"/>
            <rFont val="新細明體"/>
            <family val="1"/>
            <charset val="136"/>
            <scheme val="minor"/>
          </rPr>
          <t>點檢日　　：2020/11/3
實施</t>
        </r>
        <r>
          <rPr>
            <sz val="12"/>
            <color indexed="81"/>
            <rFont val="新細明體"/>
            <family val="1"/>
            <charset val="129"/>
            <scheme val="minor"/>
          </rPr>
          <t>內</t>
        </r>
        <r>
          <rPr>
            <sz val="12"/>
            <color indexed="81"/>
            <rFont val="新細明體"/>
            <family val="1"/>
            <charset val="136"/>
            <scheme val="minor"/>
          </rPr>
          <t xml:space="preserve">容　：分離式冷氣增設
預定日       ：11/3工事日
対策内容　：分離式冷氣增設
實施完成日：11/3
定期管理　：每月定期運轉
</t>
        </r>
      </text>
    </comment>
    <comment ref="AB258" authorId="33" shapeId="0" xr:uid="{00000000-0006-0000-0000-00004D02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t>
        </r>
        <r>
          <rPr>
            <sz val="14"/>
            <color indexed="81"/>
            <rFont val="新細明體"/>
            <family val="3"/>
            <charset val="136"/>
            <scheme val="minor"/>
          </rPr>
          <t>室</t>
        </r>
        <r>
          <rPr>
            <sz val="14"/>
            <color indexed="81"/>
            <rFont val="新細明體"/>
            <family val="3"/>
            <charset val="129"/>
            <scheme val="minor"/>
          </rPr>
          <t>內</t>
        </r>
        <r>
          <rPr>
            <sz val="14"/>
            <color indexed="81"/>
            <rFont val="新細明體"/>
            <family val="3"/>
            <charset val="136"/>
            <scheme val="minor"/>
          </rPr>
          <t>分離式冷氣增設完成</t>
        </r>
        <r>
          <rPr>
            <sz val="14"/>
            <color indexed="81"/>
            <rFont val="新細明體"/>
            <family val="3"/>
            <charset val="128"/>
            <scheme val="minor"/>
          </rPr>
          <t>,</t>
        </r>
        <r>
          <rPr>
            <sz val="14"/>
            <color indexed="81"/>
            <rFont val="新細明體"/>
            <family val="3"/>
            <charset val="136"/>
            <scheme val="minor"/>
          </rPr>
          <t>每月工事日輪流切替</t>
        </r>
        <r>
          <rPr>
            <sz val="14"/>
            <color indexed="81"/>
            <rFont val="新細明體"/>
            <family val="3"/>
            <charset val="128"/>
            <scheme val="minor"/>
          </rPr>
          <t xml:space="preserve">
實施完成日：2021/1/19
定期管理　：</t>
        </r>
      </text>
    </comment>
    <comment ref="AC258" authorId="33" shapeId="0" xr:uid="{00000000-0006-0000-0000-00004E02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D258" authorId="33" shapeId="0" xr:uid="{00000000-0006-0000-0000-00004F020000}">
      <text>
        <r>
          <rPr>
            <sz val="14"/>
            <color indexed="81"/>
            <rFont val="新細明體"/>
            <family val="3"/>
            <charset val="128"/>
            <scheme val="minor"/>
          </rPr>
          <t>點檢日　　：2021 KF3冷修
實施</t>
        </r>
        <r>
          <rPr>
            <sz val="14"/>
            <color indexed="81"/>
            <rFont val="新細明體"/>
            <family val="1"/>
            <charset val="129"/>
            <scheme val="minor"/>
          </rPr>
          <t>內</t>
        </r>
        <r>
          <rPr>
            <sz val="14"/>
            <color indexed="81"/>
            <rFont val="新細明體"/>
            <family val="3"/>
            <charset val="128"/>
            <scheme val="minor"/>
          </rPr>
          <t>容　：
預定日       ：
対策内容　：KF3 冷修對應
實施完成日：
定期管理　：</t>
        </r>
      </text>
    </comment>
    <comment ref="AA259" authorId="33" shapeId="0" xr:uid="{00000000-0006-0000-0000-000050020000}">
      <text>
        <r>
          <rPr>
            <sz val="12"/>
            <color indexed="81"/>
            <rFont val="新細明體"/>
            <family val="1"/>
            <charset val="136"/>
            <scheme val="minor"/>
          </rPr>
          <t>點檢日　　：2020/12/1
實施</t>
        </r>
        <r>
          <rPr>
            <sz val="12"/>
            <color indexed="81"/>
            <rFont val="新細明體"/>
            <family val="1"/>
            <charset val="129"/>
            <scheme val="minor"/>
          </rPr>
          <t>內</t>
        </r>
        <r>
          <rPr>
            <sz val="12"/>
            <color indexed="81"/>
            <rFont val="新細明體"/>
            <family val="1"/>
            <charset val="136"/>
            <scheme val="minor"/>
          </rPr>
          <t>容　：12/1工事日增設本線增速 C/V #5、#6 手動逆轉功能改造測試 ( 測試完成 )
預定日       ：12/1
対策内容　：每月工事日運轉
實施完成日：12/1
定期管理　：每月定期運轉</t>
        </r>
      </text>
    </comment>
    <comment ref="AB259" authorId="33" shapeId="0" xr:uid="{00000000-0006-0000-0000-00005102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：增速#5#6手動逆轉功能追加測試完成,</t>
        </r>
        <r>
          <rPr>
            <sz val="14"/>
            <color indexed="81"/>
            <rFont val="新細明體"/>
            <family val="3"/>
            <charset val="136"/>
            <scheme val="minor"/>
          </rPr>
          <t>每月工事日進行逆轉</t>
        </r>
        <r>
          <rPr>
            <sz val="14"/>
            <color indexed="81"/>
            <rFont val="新細明體"/>
            <family val="3"/>
            <charset val="128"/>
            <scheme val="minor"/>
          </rPr>
          <t xml:space="preserve">
實施完成日：2020/11/10
定期管理　：1.5</t>
        </r>
        <r>
          <rPr>
            <sz val="14"/>
            <color indexed="81"/>
            <rFont val="新細明體"/>
            <family val="3"/>
            <charset val="136"/>
            <scheme val="minor"/>
          </rPr>
          <t>年</t>
        </r>
      </text>
    </comment>
    <comment ref="AC259" authorId="33" shapeId="0" xr:uid="{00000000-0006-0000-0000-000052020000}">
      <text>
        <r>
          <rPr>
            <sz val="12"/>
            <color indexed="81"/>
            <rFont val="新細明體"/>
            <family val="1"/>
            <charset val="136"/>
            <scheme val="minor"/>
          </rPr>
          <t>點檢日　　：2021/2</t>
        </r>
        <r>
          <rPr>
            <sz val="12"/>
            <color indexed="81"/>
            <rFont val="新細明體"/>
            <family val="3"/>
            <charset val="136"/>
            <scheme val="minor"/>
          </rPr>
          <t>工事日</t>
        </r>
        <r>
          <rPr>
            <sz val="12"/>
            <color indexed="81"/>
            <rFont val="新細明體"/>
            <family val="1"/>
            <charset val="136"/>
            <scheme val="minor"/>
          </rPr>
          <t xml:space="preserve">
實施</t>
        </r>
        <r>
          <rPr>
            <sz val="12"/>
            <color indexed="81"/>
            <rFont val="新細明體"/>
            <family val="1"/>
            <charset val="129"/>
            <scheme val="minor"/>
          </rPr>
          <t>內</t>
        </r>
        <r>
          <rPr>
            <sz val="12"/>
            <color indexed="81"/>
            <rFont val="新細明體"/>
            <family val="1"/>
            <charset val="136"/>
            <scheme val="minor"/>
          </rPr>
          <t>容　：2/3工事日增設本線增速 C/V #5、#6 手動逆轉功能改造測試 ( 測試完成 )
預定日       ：2/3
対策内容　：每月工事日運轉
實施完成日：2/3
定期管理　：每月定期運轉</t>
        </r>
      </text>
    </comment>
    <comment ref="AD259" authorId="33" shapeId="0" xr:uid="{00000000-0006-0000-0000-000053020000}">
      <text>
        <r>
          <rPr>
            <sz val="14"/>
            <color indexed="81"/>
            <rFont val="新細明體"/>
            <family val="3"/>
            <charset val="128"/>
            <scheme val="minor"/>
          </rPr>
          <t>點檢日　　：2021 KF3冷修
實施</t>
        </r>
        <r>
          <rPr>
            <sz val="14"/>
            <color indexed="81"/>
            <rFont val="新細明體"/>
            <family val="1"/>
            <charset val="129"/>
            <scheme val="minor"/>
          </rPr>
          <t>內</t>
        </r>
        <r>
          <rPr>
            <sz val="14"/>
            <color indexed="81"/>
            <rFont val="新細明體"/>
            <family val="3"/>
            <charset val="128"/>
            <scheme val="minor"/>
          </rPr>
          <t>容　：
預定日       ：
対策内容　：KF3 冷修對應
實施完成日：
定期管理　：</t>
        </r>
      </text>
    </comment>
    <comment ref="AC260" authorId="33" shapeId="0" xr:uid="{00000000-0006-0000-0000-000054020000}">
      <text>
        <r>
          <rPr>
            <sz val="14"/>
            <color indexed="81"/>
            <rFont val="新細明體"/>
            <family val="3"/>
            <charset val="128"/>
            <scheme val="minor"/>
          </rPr>
          <t>點檢日　　：3/3
實施</t>
        </r>
        <r>
          <rPr>
            <sz val="14"/>
            <color indexed="81"/>
            <rFont val="新細明體"/>
            <family val="1"/>
            <charset val="129"/>
            <scheme val="minor"/>
          </rPr>
          <t>內</t>
        </r>
        <r>
          <rPr>
            <sz val="14"/>
            <color indexed="81"/>
            <rFont val="新細明體"/>
            <family val="3"/>
            <charset val="128"/>
            <scheme val="minor"/>
          </rPr>
          <t>容　：鹽酸自動供給閥門點檢
預定日       ：
対策内容　：點檢無異常
實施完成日：3/3
定期管理　：</t>
        </r>
      </text>
    </comment>
    <comment ref="AD260" authorId="33" shapeId="0" xr:uid="{00000000-0006-0000-0000-000055020000}">
      <text>
        <r>
          <rPr>
            <sz val="14"/>
            <color indexed="81"/>
            <rFont val="新細明體"/>
            <family val="3"/>
            <charset val="128"/>
            <scheme val="minor"/>
          </rPr>
          <t>點檢日　　：2021 KF3冷修
實施</t>
        </r>
        <r>
          <rPr>
            <sz val="14"/>
            <color indexed="81"/>
            <rFont val="新細明體"/>
            <family val="1"/>
            <charset val="129"/>
            <scheme val="minor"/>
          </rPr>
          <t>內</t>
        </r>
        <r>
          <rPr>
            <sz val="14"/>
            <color indexed="81"/>
            <rFont val="新細明體"/>
            <family val="3"/>
            <charset val="128"/>
            <scheme val="minor"/>
          </rPr>
          <t>容　：
預定日       ：
対策内容　：KF3 冷修對應
實施完成日：
定期管理　：</t>
        </r>
      </text>
    </comment>
    <comment ref="AE260" authorId="33" shapeId="0" xr:uid="{00000000-0006-0000-0000-000056020000}">
      <text>
        <r>
          <rPr>
            <sz val="14"/>
            <color indexed="81"/>
            <rFont val="新細明體"/>
            <family val="3"/>
            <charset val="128"/>
            <scheme val="minor"/>
          </rPr>
          <t>點檢日　　：3/12
實施</t>
        </r>
        <r>
          <rPr>
            <sz val="14"/>
            <color indexed="81"/>
            <rFont val="新細明體"/>
            <family val="3"/>
            <charset val="129"/>
            <scheme val="minor"/>
          </rPr>
          <t>內</t>
        </r>
        <r>
          <rPr>
            <sz val="14"/>
            <color indexed="81"/>
            <rFont val="新細明體"/>
            <family val="3"/>
            <charset val="128"/>
            <scheme val="minor"/>
          </rPr>
          <t>容　：鹽酸自動供給閥門點檢
預定日       ：
対策内容　：點檢無異常
實施完成日：3/12
定期管理　：</t>
        </r>
      </text>
    </comment>
    <comment ref="Z261" authorId="33" shapeId="0" xr:uid="{00000000-0006-0000-0000-000057020000}">
      <text>
        <r>
          <rPr>
            <sz val="14"/>
            <color indexed="81"/>
            <rFont val="新細明體"/>
            <family val="3"/>
            <charset val="128"/>
            <scheme val="minor"/>
          </rPr>
          <t>點檢日　　：2021/5/18
實施</t>
        </r>
        <r>
          <rPr>
            <sz val="14"/>
            <color indexed="81"/>
            <rFont val="新細明體"/>
            <family val="3"/>
            <charset val="129"/>
            <scheme val="minor"/>
          </rPr>
          <t>內</t>
        </r>
        <r>
          <rPr>
            <sz val="14"/>
            <color indexed="81"/>
            <rFont val="新細明體"/>
            <family val="3"/>
            <charset val="128"/>
            <scheme val="minor"/>
          </rPr>
          <t>容　:負荷率確認無偏高
預定日       ：2021/5/18
対策内容　：負荷率確認無偏高
實施完成日：
定期管理　：2021/5/18</t>
        </r>
      </text>
    </comment>
    <comment ref="AA261" authorId="33" shapeId="0" xr:uid="{00000000-0006-0000-0000-000058020000}">
      <text>
        <r>
          <rPr>
            <sz val="14"/>
            <color indexed="81"/>
            <rFont val="新細明體"/>
            <family val="3"/>
            <charset val="128"/>
            <scheme val="minor"/>
          </rPr>
          <t>點檢日　　：2020/10/2
實施</t>
        </r>
        <r>
          <rPr>
            <sz val="14"/>
            <color indexed="81"/>
            <rFont val="新細明體"/>
            <family val="1"/>
            <charset val="129"/>
            <scheme val="minor"/>
          </rPr>
          <t>內</t>
        </r>
        <r>
          <rPr>
            <sz val="14"/>
            <color indexed="81"/>
            <rFont val="新細明體"/>
            <family val="3"/>
            <charset val="128"/>
            <scheme val="minor"/>
          </rPr>
          <t>容　：與機械確認後，無此相關設備
預定日       ：10/2
対策内容　：無
實施完成日：2020/10/2
定期管理　：無</t>
        </r>
      </text>
    </comment>
    <comment ref="AB261" authorId="33" shapeId="0" xr:uid="{00000000-0006-0000-0000-000059020000}">
      <text>
        <r>
          <rPr>
            <sz val="14"/>
            <color indexed="81"/>
            <rFont val="新細明體"/>
            <family val="3"/>
            <charset val="128"/>
            <scheme val="minor"/>
          </rPr>
          <t>點檢日　　：2020/10/2
實施</t>
        </r>
        <r>
          <rPr>
            <sz val="14"/>
            <color indexed="81"/>
            <rFont val="新細明體"/>
            <family val="1"/>
            <charset val="129"/>
            <scheme val="minor"/>
          </rPr>
          <t>內</t>
        </r>
        <r>
          <rPr>
            <sz val="14"/>
            <color indexed="81"/>
            <rFont val="新細明體"/>
            <family val="3"/>
            <charset val="128"/>
            <scheme val="minor"/>
          </rPr>
          <t>容　：與機械確認後，無此相關設備
預定日       ：10/2
対策内容　：無
實施完成日：2020/10/2
定期管理　：無</t>
        </r>
      </text>
    </comment>
    <comment ref="AC261" authorId="33" shapeId="0" xr:uid="{00000000-0006-0000-0000-00005A020000}">
      <text>
        <r>
          <rPr>
            <sz val="14"/>
            <color indexed="81"/>
            <rFont val="新細明體"/>
            <family val="3"/>
            <charset val="128"/>
            <scheme val="minor"/>
          </rPr>
          <t>點檢日　　：3/8
實施</t>
        </r>
        <r>
          <rPr>
            <sz val="14"/>
            <color indexed="81"/>
            <rFont val="新細明體"/>
            <family val="1"/>
            <charset val="129"/>
            <scheme val="minor"/>
          </rPr>
          <t>內</t>
        </r>
        <r>
          <rPr>
            <sz val="14"/>
            <color indexed="81"/>
            <rFont val="新細明體"/>
            <family val="3"/>
            <charset val="128"/>
            <scheme val="minor"/>
          </rPr>
          <t>容　:負荷率確認無偏高
預定日       ：3/8
対策内容　：負荷率確認無偏高
實施完成日：
定期管理　：3/8</t>
        </r>
      </text>
    </comment>
    <comment ref="AD261" authorId="33" shapeId="0" xr:uid="{00000000-0006-0000-0000-00005B020000}">
      <text>
        <r>
          <rPr>
            <sz val="14"/>
            <color indexed="81"/>
            <rFont val="新細明體"/>
            <family val="3"/>
            <charset val="128"/>
            <scheme val="minor"/>
          </rPr>
          <t>點檢日　　：2021 KF3冷修
實施</t>
        </r>
        <r>
          <rPr>
            <sz val="14"/>
            <color indexed="81"/>
            <rFont val="新細明體"/>
            <family val="1"/>
            <charset val="129"/>
            <scheme val="minor"/>
          </rPr>
          <t>內</t>
        </r>
        <r>
          <rPr>
            <sz val="14"/>
            <color indexed="81"/>
            <rFont val="新細明體"/>
            <family val="3"/>
            <charset val="128"/>
            <scheme val="minor"/>
          </rPr>
          <t>容　：
預定日       ：
対策内容　：KF3 冷修對應
實施完成日：
定期管理　：</t>
        </r>
      </text>
    </comment>
    <comment ref="AE261" authorId="33" shapeId="0" xr:uid="{00000000-0006-0000-0000-00005C020000}">
      <text>
        <r>
          <rPr>
            <sz val="14"/>
            <color indexed="81"/>
            <rFont val="新細明體"/>
            <family val="3"/>
            <charset val="128"/>
            <scheme val="minor"/>
          </rPr>
          <t>點檢日　　： 2020.09.16
實施</t>
        </r>
        <r>
          <rPr>
            <sz val="14"/>
            <color indexed="81"/>
            <rFont val="新細明體"/>
            <family val="1"/>
            <charset val="129"/>
            <scheme val="minor"/>
          </rPr>
          <t>內</t>
        </r>
        <r>
          <rPr>
            <sz val="14"/>
            <color indexed="81"/>
            <rFont val="新細明體"/>
            <family val="3"/>
            <charset val="128"/>
            <scheme val="minor"/>
          </rPr>
          <t>容　： 負荷率確認無問題
預定日      ：
対策内容　：
實施完成日：
定期管理　： 機械年度修繕計畫納入</t>
        </r>
      </text>
    </comment>
    <comment ref="AF261" authorId="33" shapeId="0" xr:uid="{00000000-0006-0000-0000-00005D020000}">
      <text>
        <r>
          <rPr>
            <sz val="14"/>
            <color indexed="81"/>
            <rFont val="新細明體"/>
            <family val="3"/>
            <charset val="128"/>
            <scheme val="minor"/>
          </rPr>
          <t>點檢日　　： 2020.09.16
實施</t>
        </r>
        <r>
          <rPr>
            <sz val="14"/>
            <color indexed="81"/>
            <rFont val="新細明體"/>
            <family val="1"/>
            <charset val="129"/>
            <scheme val="minor"/>
          </rPr>
          <t>內</t>
        </r>
        <r>
          <rPr>
            <sz val="14"/>
            <color indexed="81"/>
            <rFont val="新細明體"/>
            <family val="3"/>
            <charset val="128"/>
            <scheme val="minor"/>
          </rPr>
          <t>容　： 負荷率確認</t>
        </r>
        <r>
          <rPr>
            <sz val="14"/>
            <color indexed="81"/>
            <rFont val="新細明體"/>
            <family val="3"/>
            <charset val="129"/>
            <scheme val="minor"/>
          </rPr>
          <t>無問題</t>
        </r>
        <r>
          <rPr>
            <sz val="14"/>
            <color indexed="81"/>
            <rFont val="新細明體"/>
            <family val="3"/>
            <charset val="128"/>
            <scheme val="minor"/>
          </rPr>
          <t xml:space="preserve">
預定日       ：
対策内容　： 
 1.毛刷伺服異常(過負荷) 由輕故障改為重故障 立即停機 對應
 2. 3上軸更換新品 2021.06.24 更換完畢
實施完成日： 2020.10.08 
定期管理　： </t>
        </r>
      </text>
    </comment>
    <comment ref="AC262" authorId="33" shapeId="0" xr:uid="{00000000-0006-0000-0000-00005E020000}">
      <text>
        <r>
          <rPr>
            <sz val="14"/>
            <color indexed="81"/>
            <rFont val="新細明體"/>
            <family val="3"/>
            <charset val="128"/>
            <scheme val="minor"/>
          </rPr>
          <t>點檢日　　：1/28
實施</t>
        </r>
        <r>
          <rPr>
            <sz val="14"/>
            <color indexed="81"/>
            <rFont val="新細明體"/>
            <family val="1"/>
            <charset val="129"/>
            <scheme val="minor"/>
          </rPr>
          <t>內</t>
        </r>
        <r>
          <rPr>
            <sz val="14"/>
            <color indexed="81"/>
            <rFont val="新細明體"/>
            <family val="3"/>
            <charset val="128"/>
            <scheme val="minor"/>
          </rPr>
          <t>容　：聯軸器點檢
預定日       ：1/28
対策内容　：聯軸器點檢
實施完成日：1/28
定期管理　：1/28</t>
        </r>
      </text>
    </comment>
    <comment ref="AD262" authorId="33" shapeId="0" xr:uid="{00000000-0006-0000-0000-00005F020000}">
      <text>
        <r>
          <rPr>
            <sz val="14"/>
            <color indexed="81"/>
            <rFont val="新細明體"/>
            <family val="3"/>
            <charset val="128"/>
            <scheme val="minor"/>
          </rPr>
          <t>點檢日　　：2021 KF3冷修
實施</t>
        </r>
        <r>
          <rPr>
            <sz val="14"/>
            <color indexed="81"/>
            <rFont val="新細明體"/>
            <family val="1"/>
            <charset val="129"/>
            <scheme val="minor"/>
          </rPr>
          <t>內</t>
        </r>
        <r>
          <rPr>
            <sz val="14"/>
            <color indexed="81"/>
            <rFont val="新細明體"/>
            <family val="3"/>
            <charset val="128"/>
            <scheme val="minor"/>
          </rPr>
          <t>容　：
預定日       ：
対策内容　：KF3 冷修對應
實施完成日：
定期管理　：</t>
        </r>
      </text>
    </comment>
    <comment ref="AE262" authorId="33" shapeId="0" xr:uid="{00000000-0006-0000-0000-000060020000}">
      <text>
        <r>
          <rPr>
            <sz val="14"/>
            <color indexed="81"/>
            <rFont val="新細明體"/>
            <family val="3"/>
            <charset val="128"/>
            <scheme val="minor"/>
          </rPr>
          <t>點檢日　 　： 2021. 3.16 - 3.23
實施</t>
        </r>
        <r>
          <rPr>
            <sz val="14"/>
            <color indexed="81"/>
            <rFont val="新細明體"/>
            <family val="1"/>
            <charset val="129"/>
            <scheme val="minor"/>
          </rPr>
          <t>內</t>
        </r>
        <r>
          <rPr>
            <sz val="14"/>
            <color indexed="81"/>
            <rFont val="新細明體"/>
            <family val="3"/>
            <charset val="128"/>
            <scheme val="minor"/>
          </rPr>
          <t>容　：  聯軸器 點檢
預定日       ：
対策内容　：
實施完成日：
定期管理　：  定修時確認</t>
        </r>
      </text>
    </comment>
    <comment ref="AF262" authorId="33" shapeId="0" xr:uid="{00000000-0006-0000-0000-000061020000}">
      <text>
        <r>
          <rPr>
            <sz val="14"/>
            <color indexed="81"/>
            <rFont val="新細明體"/>
            <family val="3"/>
            <charset val="128"/>
            <scheme val="minor"/>
          </rPr>
          <t>點檢日　　： 2021.004.15 -04.27
實施</t>
        </r>
        <r>
          <rPr>
            <sz val="14"/>
            <color indexed="81"/>
            <rFont val="新細明體"/>
            <family val="1"/>
            <charset val="129"/>
            <scheme val="minor"/>
          </rPr>
          <t>內</t>
        </r>
        <r>
          <rPr>
            <sz val="14"/>
            <color indexed="81"/>
            <rFont val="新細明體"/>
            <family val="3"/>
            <charset val="128"/>
            <scheme val="minor"/>
          </rPr>
          <t>容　： 聯軸器點檢
預定日       ：
対策内容　：
實施完成日：
定期管理　： 定修時確認</t>
        </r>
      </text>
    </comment>
    <comment ref="AA263" authorId="33" shapeId="0" xr:uid="{00000000-0006-0000-0000-000062020000}">
      <text>
        <r>
          <rPr>
            <sz val="14"/>
            <color indexed="81"/>
            <rFont val="新細明體"/>
            <family val="3"/>
            <charset val="128"/>
            <scheme val="minor"/>
          </rPr>
          <t>點檢日　　：2020/12/1工事日
實施</t>
        </r>
        <r>
          <rPr>
            <sz val="14"/>
            <color indexed="81"/>
            <rFont val="新細明體"/>
            <family val="1"/>
            <charset val="129"/>
            <scheme val="minor"/>
          </rPr>
          <t>內</t>
        </r>
        <r>
          <rPr>
            <sz val="14"/>
            <color indexed="81"/>
            <rFont val="新細明體"/>
            <family val="3"/>
            <charset val="128"/>
            <scheme val="minor"/>
          </rPr>
          <t>容　：本線H/O GATE CAM CLUTCH 修繕更換 ( 1.5年 / 1次 )
預定日       ：12/1
対策内容　：本線增速 C/V #5、#6 手動逆轉功能改造測試，測試完成
實施完成日：2020/12/1
定期管理　：定期更換Cam clutch(MZ系)，1次/1.5年</t>
        </r>
      </text>
    </comment>
    <comment ref="AB263" authorId="33" shapeId="0" xr:uid="{00000000-0006-0000-0000-000063020000}">
      <text>
        <r>
          <rPr>
            <sz val="14"/>
            <color indexed="81"/>
            <rFont val="新細明體"/>
            <family val="3"/>
            <charset val="128"/>
            <scheme val="minor"/>
          </rPr>
          <t>點檢日　　：
實施</t>
        </r>
        <r>
          <rPr>
            <sz val="14"/>
            <color indexed="81"/>
            <rFont val="新細明體"/>
            <family val="3"/>
            <charset val="129"/>
            <scheme val="minor"/>
          </rPr>
          <t>內</t>
        </r>
        <r>
          <rPr>
            <sz val="14"/>
            <color indexed="81"/>
            <rFont val="新細明體"/>
            <family val="3"/>
            <charset val="128"/>
            <scheme val="minor"/>
          </rPr>
          <t>容　：
預定日       ：
対策内容　：增速#5#6手動逆轉功能追加測試完成,每月工事日進行逆轉
實施完成日：2020/11/10
定期管理　：1.5年</t>
        </r>
      </text>
    </comment>
    <comment ref="AC263" authorId="33" shapeId="0" xr:uid="{00000000-0006-0000-0000-000064020000}">
      <text>
        <r>
          <rPr>
            <sz val="14"/>
            <color indexed="81"/>
            <rFont val="新細明體"/>
            <family val="3"/>
            <charset val="128"/>
            <scheme val="minor"/>
          </rPr>
          <t>點檢日　　：2021/2工事日
實施</t>
        </r>
        <r>
          <rPr>
            <sz val="14"/>
            <color indexed="81"/>
            <rFont val="新細明體"/>
            <family val="1"/>
            <charset val="129"/>
            <scheme val="minor"/>
          </rPr>
          <t>內</t>
        </r>
        <r>
          <rPr>
            <sz val="14"/>
            <color indexed="81"/>
            <rFont val="新細明體"/>
            <family val="3"/>
            <charset val="128"/>
            <scheme val="minor"/>
          </rPr>
          <t>容　：本線H/O GATE CAM CLUTCH 修繕更換 ( 1.5年 / 1次 )
預定日       ：2/3
対策内容　：本線增速 C/V #5、#6 手動逆轉功能改造測試，測試完成
實施完成日：2021/2/3
定期管理　：定期更換Cam clutch(MZ系)，1次/1.5年</t>
        </r>
      </text>
    </comment>
    <comment ref="AD263" authorId="33" shapeId="0" xr:uid="{00000000-0006-0000-0000-000065020000}">
      <text>
        <r>
          <rPr>
            <sz val="14"/>
            <color indexed="81"/>
            <rFont val="新細明體"/>
            <family val="3"/>
            <charset val="128"/>
            <scheme val="minor"/>
          </rPr>
          <t>點檢日　　：2021 KF3冷修
實施</t>
        </r>
        <r>
          <rPr>
            <sz val="14"/>
            <color indexed="81"/>
            <rFont val="新細明體"/>
            <family val="1"/>
            <charset val="129"/>
            <scheme val="minor"/>
          </rPr>
          <t>內</t>
        </r>
        <r>
          <rPr>
            <sz val="14"/>
            <color indexed="81"/>
            <rFont val="新細明體"/>
            <family val="3"/>
            <charset val="128"/>
            <scheme val="minor"/>
          </rPr>
          <t>容　：
預定日       ：
対策内容　：KF3 冷修對應
實施完成日：
定期管理　：</t>
        </r>
      </text>
    </comment>
    <comment ref="Z264" authorId="33" shapeId="0" xr:uid="{00000000-0006-0000-0000-000066020000}">
      <text>
        <r>
          <rPr>
            <sz val="14"/>
            <color indexed="81"/>
            <rFont val="新細明體"/>
            <family val="3"/>
            <charset val="128"/>
            <scheme val="minor"/>
          </rPr>
          <t>點檢日　　：2020/11/17 工事日
實施</t>
        </r>
        <r>
          <rPr>
            <sz val="14"/>
            <color indexed="81"/>
            <rFont val="新細明體"/>
            <family val="1"/>
            <charset val="129"/>
            <scheme val="minor"/>
          </rPr>
          <t>內</t>
        </r>
        <r>
          <rPr>
            <sz val="14"/>
            <color indexed="81"/>
            <rFont val="新細明體"/>
            <family val="3"/>
            <charset val="128"/>
            <scheme val="minor"/>
          </rPr>
          <t>容　：設技點檢無異常
預定日       ：11/17
対策内容　：
實施完成日：2020/11/17
定期管理　：無</t>
        </r>
      </text>
    </comment>
    <comment ref="AA264" authorId="33" shapeId="0" xr:uid="{00000000-0006-0000-0000-000067020000}">
      <text>
        <r>
          <rPr>
            <sz val="14"/>
            <color indexed="81"/>
            <rFont val="新細明體"/>
            <family val="3"/>
            <charset val="128"/>
            <scheme val="minor"/>
          </rPr>
          <t>點檢日　　：2020/10/7 工事日
實施</t>
        </r>
        <r>
          <rPr>
            <sz val="14"/>
            <color indexed="81"/>
            <rFont val="新細明體"/>
            <family val="1"/>
            <charset val="129"/>
            <scheme val="minor"/>
          </rPr>
          <t>內</t>
        </r>
        <r>
          <rPr>
            <sz val="14"/>
            <color indexed="81"/>
            <rFont val="新細明體"/>
            <family val="3"/>
            <charset val="128"/>
            <scheme val="minor"/>
          </rPr>
          <t>容　：設技點檢無異常
預定日       ：10/7
対策内容　：
實施完成日：2020/10/7
定期管理　：無</t>
        </r>
      </text>
    </comment>
    <comment ref="AB264" authorId="33" shapeId="0" xr:uid="{00000000-0006-0000-0000-000068020000}">
      <text>
        <r>
          <rPr>
            <sz val="14"/>
            <color indexed="81"/>
            <rFont val="新細明體"/>
            <family val="3"/>
            <charset val="128"/>
            <scheme val="minor"/>
          </rPr>
          <t>點檢日　　：2020/12 工事日
實施</t>
        </r>
        <r>
          <rPr>
            <sz val="14"/>
            <color indexed="81"/>
            <rFont val="新細明體"/>
            <family val="1"/>
            <charset val="129"/>
            <scheme val="minor"/>
          </rPr>
          <t>內</t>
        </r>
        <r>
          <rPr>
            <sz val="14"/>
            <color indexed="81"/>
            <rFont val="新細明體"/>
            <family val="3"/>
            <charset val="128"/>
            <scheme val="minor"/>
          </rPr>
          <t>容　：設技點檢無異常
預定日       ：11/17
対策内容　：
實施完成日：2020/11
定期管理　：無</t>
        </r>
      </text>
    </comment>
    <comment ref="AC264" authorId="33" shapeId="0" xr:uid="{00000000-0006-0000-0000-000069020000}">
      <text>
        <r>
          <rPr>
            <sz val="14"/>
            <color indexed="81"/>
            <rFont val="新細明體"/>
            <family val="3"/>
            <charset val="128"/>
            <scheme val="minor"/>
          </rPr>
          <t>點檢日　　：2020/11/17 工事日
實施</t>
        </r>
        <r>
          <rPr>
            <sz val="14"/>
            <color indexed="81"/>
            <rFont val="新細明體"/>
            <family val="1"/>
            <charset val="129"/>
            <scheme val="minor"/>
          </rPr>
          <t>內</t>
        </r>
        <r>
          <rPr>
            <sz val="14"/>
            <color indexed="81"/>
            <rFont val="新細明體"/>
            <family val="3"/>
            <charset val="128"/>
            <scheme val="minor"/>
          </rPr>
          <t>容　：設技點檢無異常
預定日       ：11/17
対策内容　：
實施完成日：2020/11/17
定期管理　：無</t>
        </r>
      </text>
    </comment>
    <comment ref="AD264" authorId="33" shapeId="0" xr:uid="{00000000-0006-0000-0000-00006A020000}">
      <text>
        <r>
          <rPr>
            <sz val="14"/>
            <color indexed="81"/>
            <rFont val="新細明體"/>
            <family val="3"/>
            <charset val="128"/>
            <scheme val="minor"/>
          </rPr>
          <t>點檢日　　：2021 KF3冷修
實施</t>
        </r>
        <r>
          <rPr>
            <sz val="14"/>
            <color indexed="81"/>
            <rFont val="新細明體"/>
            <family val="1"/>
            <charset val="129"/>
            <scheme val="minor"/>
          </rPr>
          <t>內</t>
        </r>
        <r>
          <rPr>
            <sz val="14"/>
            <color indexed="81"/>
            <rFont val="新細明體"/>
            <family val="3"/>
            <charset val="128"/>
            <scheme val="minor"/>
          </rPr>
          <t>容　：
預定日       ：
対策内容　：KF3 冷修對應
實施完成日：
定期管理　：</t>
        </r>
      </text>
    </comment>
    <comment ref="Z265" authorId="33" shapeId="0" xr:uid="{00000000-0006-0000-0000-00006B020000}">
      <text>
        <r>
          <rPr>
            <sz val="12"/>
            <color indexed="81"/>
            <rFont val="新細明體"/>
            <family val="1"/>
            <charset val="136"/>
            <scheme val="minor"/>
          </rPr>
          <t>點檢日　　：2020/11/17
實施</t>
        </r>
        <r>
          <rPr>
            <sz val="12"/>
            <color indexed="81"/>
            <rFont val="新細明體"/>
            <family val="1"/>
            <charset val="129"/>
            <scheme val="minor"/>
          </rPr>
          <t>內</t>
        </r>
        <r>
          <rPr>
            <sz val="12"/>
            <color indexed="81"/>
            <rFont val="新細明體"/>
            <family val="1"/>
            <charset val="136"/>
            <scheme val="minor"/>
          </rPr>
          <t>容　：時規皮帶點檢
預定日       ：
対策内容　：時規皮帶點檢
實施完成日：11/17
定期管理　：定期點檢 (1次/3月)</t>
        </r>
      </text>
    </comment>
    <comment ref="AA265" authorId="33" shapeId="0" xr:uid="{00000000-0006-0000-0000-00006C020000}">
      <text>
        <r>
          <rPr>
            <sz val="12"/>
            <color indexed="81"/>
            <rFont val="新細明體"/>
            <family val="1"/>
            <charset val="136"/>
            <scheme val="minor"/>
          </rPr>
          <t>點檢日　　：2020/10/7
實施</t>
        </r>
        <r>
          <rPr>
            <sz val="12"/>
            <color indexed="81"/>
            <rFont val="新細明體"/>
            <family val="1"/>
            <charset val="129"/>
            <scheme val="minor"/>
          </rPr>
          <t>內</t>
        </r>
        <r>
          <rPr>
            <sz val="12"/>
            <color indexed="81"/>
            <rFont val="新細明體"/>
            <family val="1"/>
            <charset val="136"/>
            <scheme val="minor"/>
          </rPr>
          <t>容　：進行時規皮帶新品更換
預定日       ：10/7
対策内容　：時規皮帶新品更換
實施完成日：10/7
定期管理　：定期點檢 (1次/3月)</t>
        </r>
      </text>
    </comment>
    <comment ref="AB265" authorId="33" shapeId="0" xr:uid="{00000000-0006-0000-0000-00006D02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：EF凸上折,</t>
        </r>
        <r>
          <rPr>
            <sz val="14"/>
            <color indexed="81"/>
            <rFont val="新細明體"/>
            <family val="3"/>
            <charset val="136"/>
            <scheme val="minor"/>
          </rPr>
          <t>驅動方式不同</t>
        </r>
        <r>
          <rPr>
            <sz val="14"/>
            <color indexed="81"/>
            <rFont val="新細明體"/>
            <family val="3"/>
            <charset val="128"/>
            <scheme val="minor"/>
          </rPr>
          <t xml:space="preserve">
實施完成日：
定期管理　：</t>
        </r>
      </text>
    </comment>
    <comment ref="AC265" authorId="33" shapeId="0" xr:uid="{00000000-0006-0000-0000-00006E020000}">
      <text>
        <r>
          <rPr>
            <sz val="14"/>
            <color indexed="81"/>
            <rFont val="新細明體"/>
            <family val="3"/>
            <charset val="128"/>
            <scheme val="minor"/>
          </rPr>
          <t>點檢日　　：2021/1
實施</t>
        </r>
        <r>
          <rPr>
            <sz val="14"/>
            <color indexed="81"/>
            <rFont val="新細明體"/>
            <family val="1"/>
            <charset val="129"/>
            <scheme val="minor"/>
          </rPr>
          <t>內</t>
        </r>
        <r>
          <rPr>
            <sz val="14"/>
            <color indexed="81"/>
            <rFont val="新細明體"/>
            <family val="3"/>
            <charset val="128"/>
            <scheme val="minor"/>
          </rPr>
          <t>容　：
預定日       ：
対策内容　：</t>
        </r>
        <r>
          <rPr>
            <sz val="14"/>
            <color indexed="81"/>
            <rFont val="新細明體"/>
            <family val="3"/>
            <charset val="136"/>
            <scheme val="minor"/>
          </rPr>
          <t>工事日</t>
        </r>
        <r>
          <rPr>
            <sz val="14"/>
            <color indexed="81"/>
            <rFont val="新細明體"/>
            <family val="3"/>
            <charset val="128"/>
            <scheme val="minor"/>
          </rPr>
          <t xml:space="preserve">
實施完成日：
定期管理　：</t>
        </r>
      </text>
    </comment>
    <comment ref="AD265" authorId="33" shapeId="0" xr:uid="{00000000-0006-0000-0000-00006F020000}">
      <text>
        <r>
          <rPr>
            <sz val="14"/>
            <color indexed="81"/>
            <rFont val="新細明體"/>
            <family val="3"/>
            <charset val="128"/>
            <scheme val="minor"/>
          </rPr>
          <t>點檢日　　：2021 KF3冷修
實施</t>
        </r>
        <r>
          <rPr>
            <sz val="14"/>
            <color indexed="81"/>
            <rFont val="新細明體"/>
            <family val="1"/>
            <charset val="129"/>
            <scheme val="minor"/>
          </rPr>
          <t>內</t>
        </r>
        <r>
          <rPr>
            <sz val="14"/>
            <color indexed="81"/>
            <rFont val="新細明體"/>
            <family val="3"/>
            <charset val="128"/>
            <scheme val="minor"/>
          </rPr>
          <t>容　：
預定日       ：
対策内容　：KF3 冷修對應
實施完成日：
定期管理　：</t>
        </r>
      </text>
    </comment>
    <comment ref="Z266" authorId="33" shapeId="0" xr:uid="{00000000-0006-0000-0000-000070020000}">
      <text>
        <r>
          <rPr>
            <sz val="14"/>
            <color indexed="81"/>
            <rFont val="新細明體"/>
            <family val="3"/>
            <charset val="128"/>
            <scheme val="minor"/>
          </rPr>
          <t>點檢日　　：2021/1/11工事日
實施</t>
        </r>
        <r>
          <rPr>
            <sz val="14"/>
            <color indexed="81"/>
            <rFont val="新細明體"/>
            <family val="1"/>
            <charset val="129"/>
            <scheme val="minor"/>
          </rPr>
          <t>內</t>
        </r>
        <r>
          <rPr>
            <sz val="14"/>
            <color indexed="81"/>
            <rFont val="新細明體"/>
            <family val="3"/>
            <charset val="128"/>
            <scheme val="minor"/>
          </rPr>
          <t>容　：本線FT C/V 驅動CHAIN點檢
預定日       ：
対策内容　：
實施完成日：2021/1/11
定期管理　：
1.確實依照修繕計畫實施更換(壽命管理3年)
2.半年1次的修繕點檢作業時進行點檢及給油</t>
        </r>
      </text>
    </comment>
    <comment ref="AA266" authorId="33" shapeId="0" xr:uid="{00000000-0006-0000-0000-000071020000}">
      <text>
        <r>
          <rPr>
            <sz val="14"/>
            <color indexed="81"/>
            <rFont val="新細明體"/>
            <family val="3"/>
            <charset val="128"/>
            <scheme val="minor"/>
          </rPr>
          <t>點檢日　　：2020/11/3工事日
實施</t>
        </r>
        <r>
          <rPr>
            <sz val="14"/>
            <color indexed="81"/>
            <rFont val="新細明體"/>
            <family val="1"/>
            <charset val="129"/>
            <scheme val="minor"/>
          </rPr>
          <t>內</t>
        </r>
        <r>
          <rPr>
            <sz val="14"/>
            <color indexed="81"/>
            <rFont val="新細明體"/>
            <family val="3"/>
            <charset val="128"/>
            <scheme val="minor"/>
          </rPr>
          <t>容　：本線FT C/V 驅動CHAIN修繕點檢+鏈目更換
預定日       ：11/3
対策内容　：
實施完成日：2020/11/3
定期管理　：
1.確實依照修繕計畫實施更換(壽命管理3年)
2.半年1次的修繕點檢作業時進行點檢及給油</t>
        </r>
      </text>
    </comment>
    <comment ref="AB266" authorId="33" shapeId="0" xr:uid="{00000000-0006-0000-0000-00007202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C266" authorId="33" shapeId="0" xr:uid="{00000000-0006-0000-0000-000073020000}">
      <text>
        <r>
          <rPr>
            <sz val="14"/>
            <color indexed="81"/>
            <rFont val="新細明體"/>
            <family val="3"/>
            <charset val="128"/>
            <scheme val="minor"/>
          </rPr>
          <t>點檢日　　：2021/1工事日
實施</t>
        </r>
        <r>
          <rPr>
            <sz val="14"/>
            <color indexed="81"/>
            <rFont val="新細明體"/>
            <family val="1"/>
            <charset val="129"/>
            <scheme val="minor"/>
          </rPr>
          <t>內</t>
        </r>
        <r>
          <rPr>
            <sz val="14"/>
            <color indexed="81"/>
            <rFont val="新細明體"/>
            <family val="3"/>
            <charset val="128"/>
            <scheme val="minor"/>
          </rPr>
          <t>容　：本線FT C/V 驅動CHAIN點檢
預定日       ：
対策内容　：
實施完成日：</t>
        </r>
        <r>
          <rPr>
            <sz val="14"/>
            <color indexed="81"/>
            <rFont val="新細明體"/>
            <family val="3"/>
            <charset val="136"/>
            <scheme val="minor"/>
          </rPr>
          <t>工事日</t>
        </r>
        <r>
          <rPr>
            <sz val="14"/>
            <color indexed="81"/>
            <rFont val="新細明體"/>
            <family val="3"/>
            <charset val="128"/>
            <scheme val="minor"/>
          </rPr>
          <t xml:space="preserve">
定期管理　：
1.確實依照修繕計畫實施更換(壽命管理3年)
2.半年1次的修繕點檢作業時進行點檢及給油</t>
        </r>
      </text>
    </comment>
    <comment ref="AD266" authorId="33" shapeId="0" xr:uid="{00000000-0006-0000-0000-000074020000}">
      <text>
        <r>
          <rPr>
            <sz val="14"/>
            <color indexed="81"/>
            <rFont val="新細明體"/>
            <family val="3"/>
            <charset val="128"/>
            <scheme val="minor"/>
          </rPr>
          <t>點檢日　　：2021 KF3冷修
實施</t>
        </r>
        <r>
          <rPr>
            <sz val="14"/>
            <color indexed="81"/>
            <rFont val="新細明體"/>
            <family val="1"/>
            <charset val="129"/>
            <scheme val="minor"/>
          </rPr>
          <t>內</t>
        </r>
        <r>
          <rPr>
            <sz val="14"/>
            <color indexed="81"/>
            <rFont val="新細明體"/>
            <family val="3"/>
            <charset val="128"/>
            <scheme val="minor"/>
          </rPr>
          <t>容　：
預定日       ：
対策内容　：KF3 冷修對應
實施完成日：
定期管理　：</t>
        </r>
      </text>
    </comment>
    <comment ref="AC267" authorId="33" shapeId="0" xr:uid="{00000000-0006-0000-0000-000075020000}">
      <text>
        <r>
          <rPr>
            <sz val="14"/>
            <color indexed="81"/>
            <rFont val="新細明體"/>
            <family val="3"/>
            <charset val="128"/>
            <scheme val="minor"/>
          </rPr>
          <t>點檢日　　：2021 JF3冷修
實施</t>
        </r>
        <r>
          <rPr>
            <sz val="14"/>
            <color indexed="81"/>
            <rFont val="新細明體"/>
            <family val="1"/>
            <charset val="129"/>
            <scheme val="minor"/>
          </rPr>
          <t>內</t>
        </r>
        <r>
          <rPr>
            <sz val="14"/>
            <color indexed="81"/>
            <rFont val="新細明體"/>
            <family val="3"/>
            <charset val="128"/>
            <scheme val="minor"/>
          </rPr>
          <t>容　：
預定日       ：
対策内容　：JF3 冷修對應
實施完成日：
定期管理　：</t>
        </r>
      </text>
    </comment>
    <comment ref="AD267" authorId="33" shapeId="0" xr:uid="{00000000-0006-0000-0000-000076020000}">
      <text>
        <r>
          <rPr>
            <sz val="14"/>
            <color indexed="81"/>
            <rFont val="新細明體"/>
            <family val="3"/>
            <charset val="128"/>
            <scheme val="minor"/>
          </rPr>
          <t>點檢日　　：2021 KF3冷修
實施</t>
        </r>
        <r>
          <rPr>
            <sz val="14"/>
            <color indexed="81"/>
            <rFont val="新細明體"/>
            <family val="1"/>
            <charset val="129"/>
            <scheme val="minor"/>
          </rPr>
          <t>內</t>
        </r>
        <r>
          <rPr>
            <sz val="14"/>
            <color indexed="81"/>
            <rFont val="新細明體"/>
            <family val="3"/>
            <charset val="128"/>
            <scheme val="minor"/>
          </rPr>
          <t>容　：
預定日       ：
対策内容　：KF3 冷修對應
實施完成日：
定期管理　：</t>
        </r>
      </text>
    </comment>
    <comment ref="Z268" authorId="33" shapeId="0" xr:uid="{00000000-0006-0000-0000-000077020000}">
      <text>
        <r>
          <rPr>
            <sz val="12"/>
            <color indexed="81"/>
            <rFont val="新細明體"/>
            <family val="1"/>
            <charset val="136"/>
            <scheme val="minor"/>
          </rPr>
          <t>點檢日　　：2020/11/2
實施</t>
        </r>
        <r>
          <rPr>
            <sz val="12"/>
            <color indexed="81"/>
            <rFont val="新細明體"/>
            <family val="1"/>
            <charset val="129"/>
            <scheme val="minor"/>
          </rPr>
          <t>內</t>
        </r>
        <r>
          <rPr>
            <sz val="12"/>
            <color indexed="81"/>
            <rFont val="新細明體"/>
            <family val="1"/>
            <charset val="136"/>
            <scheme val="minor"/>
          </rPr>
          <t>容　：TOM 硬碟確認
預定日       ：工事日
対策内容　：硬碟確認確認
實施完成日：2020/11/2
定期管理　：每月工事確認</t>
        </r>
      </text>
    </comment>
    <comment ref="AA268" authorId="33" shapeId="0" xr:uid="{00000000-0006-0000-0000-000078020000}">
      <text>
        <r>
          <rPr>
            <sz val="12"/>
            <color indexed="81"/>
            <rFont val="新細明體"/>
            <family val="1"/>
            <charset val="136"/>
            <scheme val="minor"/>
          </rPr>
          <t>點檢日　　：2020/11/2
實施</t>
        </r>
        <r>
          <rPr>
            <sz val="12"/>
            <color indexed="81"/>
            <rFont val="新細明體"/>
            <family val="1"/>
            <charset val="129"/>
            <scheme val="minor"/>
          </rPr>
          <t>內</t>
        </r>
        <r>
          <rPr>
            <sz val="12"/>
            <color indexed="81"/>
            <rFont val="新細明體"/>
            <family val="1"/>
            <charset val="136"/>
            <scheme val="minor"/>
          </rPr>
          <t>容　：TOM 硬碟確認
預定日       ：工事日
対策内容　：硬碟確認確認
實施完成日：2020/11/2
定期管理　：每月工事確認</t>
        </r>
      </text>
    </comment>
    <comment ref="AB268" authorId="33" shapeId="0" xr:uid="{00000000-0006-0000-0000-000079020000}">
      <text>
        <r>
          <rPr>
            <sz val="12"/>
            <color indexed="81"/>
            <rFont val="新細明體"/>
            <family val="1"/>
            <charset val="136"/>
            <scheme val="minor"/>
          </rPr>
          <t>點檢日　　：2020/11/10
實施</t>
        </r>
        <r>
          <rPr>
            <sz val="12"/>
            <color indexed="81"/>
            <rFont val="新細明體"/>
            <family val="1"/>
            <charset val="129"/>
            <scheme val="minor"/>
          </rPr>
          <t>內</t>
        </r>
        <r>
          <rPr>
            <sz val="12"/>
            <color indexed="81"/>
            <rFont val="新細明體"/>
            <family val="1"/>
            <charset val="136"/>
            <scheme val="minor"/>
          </rPr>
          <t>容　：TOM 硬碟確認
預定日       ：工事日
対策内容　：硬碟確認確認
實施完成日：2020/11/10
定期管理　：每月工事確認</t>
        </r>
      </text>
    </comment>
    <comment ref="AC268" authorId="33" shapeId="0" xr:uid="{00000000-0006-0000-0000-00007A020000}">
      <text>
        <r>
          <rPr>
            <sz val="12"/>
            <color indexed="81"/>
            <rFont val="新細明體"/>
            <family val="1"/>
            <charset val="136"/>
            <scheme val="minor"/>
          </rPr>
          <t>點檢日　　：2020/11/26
實施</t>
        </r>
        <r>
          <rPr>
            <sz val="12"/>
            <color indexed="81"/>
            <rFont val="新細明體"/>
            <family val="1"/>
            <charset val="129"/>
            <scheme val="minor"/>
          </rPr>
          <t>內</t>
        </r>
        <r>
          <rPr>
            <sz val="12"/>
            <color indexed="81"/>
            <rFont val="新細明體"/>
            <family val="1"/>
            <charset val="136"/>
            <scheme val="minor"/>
          </rPr>
          <t>容　：TOM 硬碟確認
預定日       ：工事日
対策内容　：硬碟確認確認
實施完成日：2020/11/26
定期管理　：每月工事確認</t>
        </r>
      </text>
    </comment>
    <comment ref="AD268" authorId="33" shapeId="0" xr:uid="{00000000-0006-0000-0000-00007B020000}">
      <text>
        <r>
          <rPr>
            <sz val="12"/>
            <color indexed="81"/>
            <rFont val="新細明體"/>
            <family val="1"/>
            <charset val="136"/>
            <scheme val="minor"/>
          </rPr>
          <t>點檢日　　：2020/11/2
實施</t>
        </r>
        <r>
          <rPr>
            <sz val="12"/>
            <color indexed="81"/>
            <rFont val="新細明體"/>
            <family val="1"/>
            <charset val="129"/>
            <scheme val="minor"/>
          </rPr>
          <t>內</t>
        </r>
        <r>
          <rPr>
            <sz val="12"/>
            <color indexed="81"/>
            <rFont val="新細明體"/>
            <family val="1"/>
            <charset val="136"/>
            <scheme val="minor"/>
          </rPr>
          <t>容　：TOM 硬碟確認
預定日       ：工事日
対策内容　：硬碟確認確認
實施完成日：2020/11/2
定期管理　：每月工事確認</t>
        </r>
      </text>
    </comment>
    <comment ref="Z269" authorId="33" shapeId="0" xr:uid="{00000000-0006-0000-0000-00007C020000}">
      <text>
        <r>
          <rPr>
            <sz val="14"/>
            <color indexed="81"/>
            <rFont val="新細明體"/>
            <family val="3"/>
            <charset val="128"/>
            <scheme val="minor"/>
          </rPr>
          <t>點檢日　　：2020/12/8 工事日
實施</t>
        </r>
        <r>
          <rPr>
            <sz val="14"/>
            <color indexed="81"/>
            <rFont val="新細明體"/>
            <family val="1"/>
            <charset val="129"/>
            <scheme val="minor"/>
          </rPr>
          <t>內</t>
        </r>
        <r>
          <rPr>
            <sz val="14"/>
            <color indexed="81"/>
            <rFont val="新細明體"/>
            <family val="3"/>
            <charset val="128"/>
            <scheme val="minor"/>
          </rPr>
          <t>容　：進行現場確認，確認後無此相同設備
預定日   :
対策内容　：
實施完成日：2020/12/8
定期管理　：無</t>
        </r>
      </text>
    </comment>
    <comment ref="AA269" authorId="33" shapeId="0" xr:uid="{00000000-0006-0000-0000-00007D020000}">
      <text>
        <r>
          <rPr>
            <sz val="14"/>
            <color indexed="81"/>
            <rFont val="新細明體"/>
            <family val="3"/>
            <charset val="128"/>
            <scheme val="minor"/>
          </rPr>
          <t>點檢日　　：2020/12/1 工事日
實施</t>
        </r>
        <r>
          <rPr>
            <sz val="14"/>
            <color indexed="81"/>
            <rFont val="新細明體"/>
            <family val="1"/>
            <charset val="129"/>
            <scheme val="minor"/>
          </rPr>
          <t>內</t>
        </r>
        <r>
          <rPr>
            <sz val="14"/>
            <color indexed="81"/>
            <rFont val="新細明體"/>
            <family val="3"/>
            <charset val="128"/>
            <scheme val="minor"/>
          </rPr>
          <t>容　：進行現場確認，確認後無此相同設備
預定日       ：12/1
対策内容　：
實施完成日：2020/12/1
定期管理　：無</t>
        </r>
      </text>
    </comment>
    <comment ref="AB269" authorId="33" shapeId="0" xr:uid="{00000000-0006-0000-0000-00007E02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實施完成日：2020/12/15
定期管理　：</t>
        </r>
      </text>
    </comment>
    <comment ref="AC269" authorId="33" shapeId="0" xr:uid="{00000000-0006-0000-0000-00007F020000}">
      <text>
        <r>
          <rPr>
            <sz val="14"/>
            <color indexed="81"/>
            <rFont val="新細明體"/>
            <family val="3"/>
            <charset val="128"/>
            <scheme val="minor"/>
          </rPr>
          <t>點檢日　　：2020/12/8 工事日
實施</t>
        </r>
        <r>
          <rPr>
            <sz val="14"/>
            <color indexed="81"/>
            <rFont val="新細明體"/>
            <family val="1"/>
            <charset val="129"/>
            <scheme val="minor"/>
          </rPr>
          <t>內</t>
        </r>
        <r>
          <rPr>
            <sz val="14"/>
            <color indexed="81"/>
            <rFont val="新細明體"/>
            <family val="3"/>
            <charset val="128"/>
            <scheme val="minor"/>
          </rPr>
          <t>容　：進行現場確認，確認後無此相同設備
預定日   :
対策内容　：
實施完成日：2020/12/8
定期管理　：無</t>
        </r>
      </text>
    </comment>
    <comment ref="AD269" authorId="33" shapeId="0" xr:uid="{00000000-0006-0000-0000-000080020000}">
      <text>
        <r>
          <rPr>
            <sz val="14"/>
            <color indexed="81"/>
            <rFont val="新細明體"/>
            <family val="3"/>
            <charset val="128"/>
            <scheme val="minor"/>
          </rPr>
          <t>點檢日　　：2021 KF3冷修
實施</t>
        </r>
        <r>
          <rPr>
            <sz val="14"/>
            <color indexed="81"/>
            <rFont val="新細明體"/>
            <family val="1"/>
            <charset val="129"/>
            <scheme val="minor"/>
          </rPr>
          <t>內</t>
        </r>
        <r>
          <rPr>
            <sz val="14"/>
            <color indexed="81"/>
            <rFont val="新細明體"/>
            <family val="3"/>
            <charset val="128"/>
            <scheme val="minor"/>
          </rPr>
          <t>容　：進行現場確認，確認後無此相同設備
預定日       ：
対策内容　：KF3 冷修對應
實施完成日：
定期管理　：</t>
        </r>
      </text>
    </comment>
    <comment ref="AF269" authorId="33" shapeId="0" xr:uid="{00000000-0006-0000-0000-000081020000}">
      <text>
        <r>
          <rPr>
            <sz val="14"/>
            <color indexed="81"/>
            <rFont val="新細明體"/>
            <family val="3"/>
            <charset val="128"/>
            <scheme val="minor"/>
          </rPr>
          <t>點檢日　　：2020/12/17~22工事日
實施</t>
        </r>
        <r>
          <rPr>
            <sz val="14"/>
            <color indexed="81"/>
            <rFont val="新細明體"/>
            <family val="3"/>
            <charset val="129"/>
            <scheme val="minor"/>
          </rPr>
          <t>內</t>
        </r>
        <r>
          <rPr>
            <sz val="14"/>
            <color indexed="81"/>
            <rFont val="新細明體"/>
            <family val="3"/>
            <charset val="128"/>
            <scheme val="minor"/>
          </rPr>
          <t>容　：請電氣確認活動線槽固定有無鬆動，實施確認濟(每次定修皆會請電氣點檢)
預定日       ：2020/12
対策内容　：
實施完成日：2020/12
定期管理　：</t>
        </r>
      </text>
    </comment>
    <comment ref="AA270" authorId="33" shapeId="0" xr:uid="{00000000-0006-0000-0000-000082020000}">
      <text>
        <r>
          <rPr>
            <sz val="14"/>
            <color indexed="81"/>
            <rFont val="新細明體"/>
            <family val="3"/>
            <charset val="128"/>
            <scheme val="minor"/>
          </rPr>
          <t>點檢日　　：2020/12/1工事日
實施</t>
        </r>
        <r>
          <rPr>
            <sz val="14"/>
            <color indexed="81"/>
            <rFont val="新細明體"/>
            <family val="1"/>
            <charset val="129"/>
            <scheme val="minor"/>
          </rPr>
          <t>內</t>
        </r>
        <r>
          <rPr>
            <sz val="14"/>
            <color indexed="81"/>
            <rFont val="新細明體"/>
            <family val="3"/>
            <charset val="128"/>
            <scheme val="minor"/>
          </rPr>
          <t>容　：與電氣確認後，無實施相關對應
預定日       ：12/1
対策内容　：無
實施完成日：2020/12/1
定期管理　：無</t>
        </r>
      </text>
    </comment>
    <comment ref="AB270" authorId="33" shapeId="0" xr:uid="{00000000-0006-0000-0000-000083020000}">
      <text>
        <r>
          <rPr>
            <sz val="14"/>
            <color indexed="81"/>
            <rFont val="新細明體"/>
            <family val="3"/>
            <charset val="128"/>
            <scheme val="minor"/>
          </rPr>
          <t>點檢日　　：2020/12/1工事日
實施</t>
        </r>
        <r>
          <rPr>
            <sz val="14"/>
            <color indexed="81"/>
            <rFont val="新細明體"/>
            <family val="3"/>
            <charset val="129"/>
            <scheme val="minor"/>
          </rPr>
          <t>內</t>
        </r>
        <r>
          <rPr>
            <sz val="14"/>
            <color indexed="81"/>
            <rFont val="新細明體"/>
            <family val="3"/>
            <charset val="128"/>
            <scheme val="minor"/>
          </rPr>
          <t>容　：與電氣確認後，無實施相關對應
預定日       ：12/15
対策内容　：無
實施完成日：2020/12/15
定期管理　：無</t>
        </r>
      </text>
    </comment>
    <comment ref="AC270" authorId="33" shapeId="0" xr:uid="{00000000-0006-0000-0000-000084020000}">
      <text>
        <r>
          <rPr>
            <sz val="14"/>
            <color indexed="81"/>
            <rFont val="新細明體"/>
            <family val="3"/>
            <charset val="128"/>
            <scheme val="minor"/>
          </rPr>
          <t>點檢日　　：JF</t>
        </r>
        <r>
          <rPr>
            <sz val="14"/>
            <color indexed="81"/>
            <rFont val="新細明體"/>
            <family val="3"/>
            <charset val="136"/>
            <scheme val="minor"/>
          </rPr>
          <t>冷修</t>
        </r>
        <r>
          <rPr>
            <sz val="14"/>
            <color indexed="81"/>
            <rFont val="新細明體"/>
            <family val="3"/>
            <charset val="128"/>
            <scheme val="minor"/>
          </rPr>
          <t xml:space="preserve">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D270" authorId="33" shapeId="0" xr:uid="{00000000-0006-0000-0000-000085020000}">
      <text>
        <r>
          <rPr>
            <sz val="14"/>
            <color indexed="81"/>
            <rFont val="新細明體"/>
            <family val="3"/>
            <charset val="128"/>
            <scheme val="minor"/>
          </rPr>
          <t>點檢日　　：2021 KF3冷修
實施</t>
        </r>
        <r>
          <rPr>
            <sz val="14"/>
            <color indexed="81"/>
            <rFont val="新細明體"/>
            <family val="1"/>
            <charset val="129"/>
            <scheme val="minor"/>
          </rPr>
          <t>內</t>
        </r>
        <r>
          <rPr>
            <sz val="14"/>
            <color indexed="81"/>
            <rFont val="新細明體"/>
            <family val="3"/>
            <charset val="128"/>
            <scheme val="minor"/>
          </rPr>
          <t>容　：
預定日       ：
対策内容　：KF3 冷修對應
實施完成日：
定期管理　：</t>
        </r>
      </text>
    </comment>
    <comment ref="AE270" authorId="33" shapeId="0" xr:uid="{00000000-0006-0000-0000-000086020000}">
      <text>
        <r>
          <rPr>
            <sz val="14"/>
            <color indexed="81"/>
            <rFont val="新細明體"/>
            <family val="3"/>
            <charset val="128"/>
            <scheme val="minor"/>
          </rPr>
          <t>點檢日　　：2020/11/10、11/24工事日
實施</t>
        </r>
        <r>
          <rPr>
            <sz val="14"/>
            <color indexed="81"/>
            <rFont val="新細明體"/>
            <family val="3"/>
            <charset val="129"/>
            <scheme val="minor"/>
          </rPr>
          <t>內</t>
        </r>
        <r>
          <rPr>
            <sz val="14"/>
            <color indexed="81"/>
            <rFont val="新細明體"/>
            <family val="3"/>
            <charset val="128"/>
            <scheme val="minor"/>
          </rPr>
          <t>容　：與電氣確認後，無實施新增尺寸相關改造
預定日       ：2020/11/10、11/24
対策内容　：無
實施完成日：2020/11/10、11/24
定期管理　：無</t>
        </r>
      </text>
    </comment>
    <comment ref="AF270" authorId="33" shapeId="0" xr:uid="{00000000-0006-0000-0000-000087020000}">
      <text>
        <r>
          <rPr>
            <sz val="14"/>
            <color indexed="81"/>
            <rFont val="新細明體"/>
            <family val="3"/>
            <charset val="128"/>
            <scheme val="minor"/>
          </rPr>
          <t>點檢日　　：2020/12/17、12/22工事日
實施</t>
        </r>
        <r>
          <rPr>
            <sz val="14"/>
            <color indexed="81"/>
            <rFont val="新細明體"/>
            <family val="3"/>
            <charset val="129"/>
            <scheme val="minor"/>
          </rPr>
          <t>內</t>
        </r>
        <r>
          <rPr>
            <sz val="14"/>
            <color indexed="81"/>
            <rFont val="新細明體"/>
            <family val="3"/>
            <charset val="128"/>
            <scheme val="minor"/>
          </rPr>
          <t>容　：與電氣確認後，無實施新增尺寸相關改造
預定日       ：2020/12/17、12/22
対策内容　：無
實施完成日：2020/12/17、12/22
定期管理　：無</t>
        </r>
      </text>
    </comment>
    <comment ref="AE271" authorId="26" shapeId="0" xr:uid="{00000000-0006-0000-0000-000088020000}">
      <text>
        <r>
          <rPr>
            <b/>
            <sz val="11"/>
            <color indexed="81"/>
            <rFont val="HGGothicE"/>
            <family val="3"/>
            <charset val="128"/>
          </rPr>
          <t xml:space="preserve">點檢日　　：TAS </t>
        </r>
        <r>
          <rPr>
            <b/>
            <sz val="11"/>
            <color indexed="81"/>
            <rFont val="細明體"/>
            <family val="3"/>
            <charset val="136"/>
          </rPr>
          <t>無皮帶輸送設備</t>
        </r>
        <r>
          <rPr>
            <b/>
            <sz val="11"/>
            <color indexed="81"/>
            <rFont val="HGGothicE"/>
            <family val="3"/>
            <charset val="128"/>
          </rPr>
          <t xml:space="preserve">
實施</t>
        </r>
        <r>
          <rPr>
            <b/>
            <sz val="11"/>
            <color indexed="81"/>
            <rFont val="BatangChe"/>
            <family val="3"/>
            <charset val="129"/>
          </rPr>
          <t>內</t>
        </r>
        <r>
          <rPr>
            <b/>
            <sz val="11"/>
            <color indexed="81"/>
            <rFont val="HGGothicE"/>
            <family val="3"/>
            <charset val="128"/>
          </rPr>
          <t>容　：
預定日</t>
        </r>
        <r>
          <rPr>
            <b/>
            <sz val="11"/>
            <color indexed="81"/>
            <rFont val="Tahoma"/>
            <family val="2"/>
          </rPr>
          <t xml:space="preserve">       </t>
        </r>
        <r>
          <rPr>
            <b/>
            <sz val="11"/>
            <color indexed="81"/>
            <rFont val="HGGothicE"/>
            <family val="3"/>
            <charset val="128"/>
          </rPr>
          <t>：</t>
        </r>
        <r>
          <rPr>
            <b/>
            <sz val="11"/>
            <color indexed="81"/>
            <rFont val="Tahoma"/>
            <family val="2"/>
          </rPr>
          <t xml:space="preserve">
</t>
        </r>
        <r>
          <rPr>
            <b/>
            <sz val="11"/>
            <color indexed="81"/>
            <rFont val="HGGothicE"/>
            <family val="3"/>
            <charset val="128"/>
          </rPr>
          <t>対策内容　：
實施完成日：</t>
        </r>
        <r>
          <rPr>
            <b/>
            <sz val="11"/>
            <color indexed="81"/>
            <rFont val="Tahoma"/>
            <family val="2"/>
          </rPr>
          <t xml:space="preserve">
</t>
        </r>
        <r>
          <rPr>
            <b/>
            <sz val="11"/>
            <color indexed="81"/>
            <rFont val="HGGothicE"/>
            <family val="3"/>
            <charset val="128"/>
          </rPr>
          <t>定期管理　：</t>
        </r>
      </text>
    </comment>
    <comment ref="AF271" authorId="26" shapeId="0" xr:uid="{00000000-0006-0000-0000-000089020000}">
      <text>
        <r>
          <rPr>
            <b/>
            <sz val="11"/>
            <color indexed="81"/>
            <rFont val="HGGothicE"/>
            <family val="3"/>
            <charset val="128"/>
          </rPr>
          <t>點檢日　　：</t>
        </r>
        <r>
          <rPr>
            <b/>
            <sz val="11"/>
            <color indexed="81"/>
            <rFont val="Tahoma"/>
            <family val="2"/>
          </rPr>
          <t>2020/12/17</t>
        </r>
        <r>
          <rPr>
            <b/>
            <sz val="11"/>
            <color indexed="81"/>
            <rFont val="HGGothicE"/>
            <family val="3"/>
            <charset val="128"/>
          </rPr>
          <t>、</t>
        </r>
        <r>
          <rPr>
            <b/>
            <sz val="11"/>
            <color indexed="81"/>
            <rFont val="Tahoma"/>
            <family val="2"/>
          </rPr>
          <t>12/22</t>
        </r>
        <r>
          <rPr>
            <b/>
            <sz val="11"/>
            <color indexed="81"/>
            <rFont val="HGGothicE"/>
            <family val="3"/>
            <charset val="128"/>
          </rPr>
          <t>工事日
實施</t>
        </r>
        <r>
          <rPr>
            <b/>
            <sz val="11"/>
            <color indexed="81"/>
            <rFont val="BatangChe"/>
            <family val="3"/>
            <charset val="129"/>
          </rPr>
          <t>內</t>
        </r>
        <r>
          <rPr>
            <b/>
            <sz val="11"/>
            <color indexed="81"/>
            <rFont val="HGGothicE"/>
            <family val="3"/>
            <charset val="128"/>
          </rPr>
          <t>容　：</t>
        </r>
        <r>
          <rPr>
            <b/>
            <sz val="11"/>
            <color indexed="81"/>
            <rFont val="細明體"/>
            <family val="3"/>
            <charset val="136"/>
          </rPr>
          <t>每次定修皆會請機械進行皮帶點檢(含緊度確認)</t>
        </r>
        <r>
          <rPr>
            <b/>
            <sz val="11"/>
            <color indexed="81"/>
            <rFont val="HGGothicE"/>
            <family val="3"/>
            <charset val="128"/>
          </rPr>
          <t xml:space="preserve">
預定日</t>
        </r>
        <r>
          <rPr>
            <b/>
            <sz val="11"/>
            <color indexed="81"/>
            <rFont val="Tahoma"/>
            <family val="2"/>
          </rPr>
          <t xml:space="preserve">       </t>
        </r>
        <r>
          <rPr>
            <b/>
            <sz val="11"/>
            <color indexed="81"/>
            <rFont val="HGGothicE"/>
            <family val="3"/>
            <charset val="128"/>
          </rPr>
          <t>：</t>
        </r>
        <r>
          <rPr>
            <b/>
            <sz val="11"/>
            <color indexed="81"/>
            <rFont val="Tahoma"/>
            <family val="2"/>
          </rPr>
          <t>2020/12/17</t>
        </r>
        <r>
          <rPr>
            <b/>
            <sz val="11"/>
            <color indexed="81"/>
            <rFont val="HGGothicE"/>
            <family val="3"/>
            <charset val="128"/>
          </rPr>
          <t>、</t>
        </r>
        <r>
          <rPr>
            <b/>
            <sz val="11"/>
            <color indexed="81"/>
            <rFont val="Tahoma"/>
            <family val="2"/>
          </rPr>
          <t xml:space="preserve">12/22
</t>
        </r>
        <r>
          <rPr>
            <b/>
            <sz val="11"/>
            <color indexed="81"/>
            <rFont val="HGGothicE"/>
            <family val="3"/>
            <charset val="128"/>
          </rPr>
          <t>対策内容　：無
實施完成日：</t>
        </r>
        <r>
          <rPr>
            <b/>
            <sz val="11"/>
            <color indexed="81"/>
            <rFont val="Tahoma"/>
            <family val="2"/>
          </rPr>
          <t>2020/12/17</t>
        </r>
        <r>
          <rPr>
            <b/>
            <sz val="11"/>
            <color indexed="81"/>
            <rFont val="HGGothicE"/>
            <family val="3"/>
            <charset val="128"/>
          </rPr>
          <t>、</t>
        </r>
        <r>
          <rPr>
            <b/>
            <sz val="11"/>
            <color indexed="81"/>
            <rFont val="Tahoma"/>
            <family val="2"/>
          </rPr>
          <t xml:space="preserve">12/22
</t>
        </r>
        <r>
          <rPr>
            <b/>
            <sz val="11"/>
            <color indexed="81"/>
            <rFont val="HGGothicE"/>
            <family val="3"/>
            <charset val="128"/>
          </rPr>
          <t>定期管理　：無</t>
        </r>
      </text>
    </comment>
    <comment ref="Z272" authorId="33" shapeId="0" xr:uid="{00000000-0006-0000-0000-00008A020000}">
      <text>
        <r>
          <rPr>
            <sz val="14"/>
            <color indexed="81"/>
            <rFont val="新細明體"/>
            <family val="3"/>
            <charset val="128"/>
            <scheme val="minor"/>
          </rPr>
          <t>點檢日　　：2020/12/8 工事日
實施</t>
        </r>
        <r>
          <rPr>
            <sz val="14"/>
            <color indexed="81"/>
            <rFont val="新細明體"/>
            <family val="1"/>
            <charset val="129"/>
            <scheme val="minor"/>
          </rPr>
          <t>內</t>
        </r>
        <r>
          <rPr>
            <sz val="14"/>
            <color indexed="81"/>
            <rFont val="新細明體"/>
            <family val="3"/>
            <charset val="128"/>
            <scheme val="minor"/>
          </rPr>
          <t>容　：機械有更換PAD Chain時，會依造圖面進行對應
預定日       ：12/8
対策内容　：
實施完成日：2020/12/8
定期管理　：無</t>
        </r>
      </text>
    </comment>
    <comment ref="AA272" authorId="33" shapeId="0" xr:uid="{00000000-0006-0000-0000-00008B020000}">
      <text>
        <r>
          <rPr>
            <sz val="14"/>
            <color indexed="81"/>
            <rFont val="新細明體"/>
            <family val="3"/>
            <charset val="128"/>
            <scheme val="minor"/>
          </rPr>
          <t>點檢日　　：2020/12/1 工事日
實施</t>
        </r>
        <r>
          <rPr>
            <sz val="14"/>
            <color indexed="81"/>
            <rFont val="新細明體"/>
            <family val="1"/>
            <charset val="129"/>
            <scheme val="minor"/>
          </rPr>
          <t>內</t>
        </r>
        <r>
          <rPr>
            <sz val="14"/>
            <color indexed="81"/>
            <rFont val="新細明體"/>
            <family val="3"/>
            <charset val="128"/>
            <scheme val="minor"/>
          </rPr>
          <t>容　：機械有更換PAD Chain時，會依造圖面進行對應
預定日       ：12/1
対策内容　：
實施完成日：2020/12/1
定期管理　：無</t>
        </r>
      </text>
    </comment>
    <comment ref="AB272" authorId="33" shapeId="0" xr:uid="{00000000-0006-0000-0000-00008C020000}">
      <text>
        <r>
          <rPr>
            <sz val="14"/>
            <color indexed="81"/>
            <rFont val="新細明體"/>
            <family val="3"/>
            <charset val="128"/>
            <scheme val="minor"/>
          </rPr>
          <t>點檢日　　：2020/12/15 工事日
實施</t>
        </r>
        <r>
          <rPr>
            <sz val="14"/>
            <color indexed="81"/>
            <rFont val="新細明體"/>
            <family val="3"/>
            <charset val="129"/>
            <scheme val="minor"/>
          </rPr>
          <t>內</t>
        </r>
        <r>
          <rPr>
            <sz val="14"/>
            <color indexed="81"/>
            <rFont val="新細明體"/>
            <family val="3"/>
            <charset val="128"/>
            <scheme val="minor"/>
          </rPr>
          <t>容　：機械有更換PAD Chain時，會依造圖面進行對應
預定日       ：12/15
対策内容　：
實施完成日：2020/12/15
定期管理　：無</t>
        </r>
      </text>
    </comment>
    <comment ref="AC272" authorId="33" shapeId="0" xr:uid="{00000000-0006-0000-0000-00008D020000}">
      <text>
        <r>
          <rPr>
            <sz val="14"/>
            <color indexed="81"/>
            <rFont val="新細明體"/>
            <family val="3"/>
            <charset val="128"/>
            <scheme val="minor"/>
          </rPr>
          <t>點檢日　　：2021/1
實施</t>
        </r>
        <r>
          <rPr>
            <sz val="14"/>
            <color indexed="81"/>
            <rFont val="新細明體"/>
            <family val="1"/>
            <charset val="129"/>
            <scheme val="minor"/>
          </rPr>
          <t>內</t>
        </r>
        <r>
          <rPr>
            <sz val="14"/>
            <color indexed="81"/>
            <rFont val="新細明體"/>
            <family val="3"/>
            <charset val="128"/>
            <scheme val="minor"/>
          </rPr>
          <t>容　：
預定日       ：
対策内容　：</t>
        </r>
        <r>
          <rPr>
            <sz val="14"/>
            <color indexed="81"/>
            <rFont val="新細明體"/>
            <family val="3"/>
            <charset val="136"/>
            <scheme val="minor"/>
          </rPr>
          <t>工事日</t>
        </r>
        <r>
          <rPr>
            <sz val="14"/>
            <color indexed="81"/>
            <rFont val="新細明體"/>
            <family val="3"/>
            <charset val="128"/>
            <scheme val="minor"/>
          </rPr>
          <t xml:space="preserve">
實施完成日：
定期管理　：</t>
        </r>
      </text>
    </comment>
    <comment ref="AD272" authorId="33" shapeId="0" xr:uid="{00000000-0006-0000-0000-00008E020000}">
      <text>
        <r>
          <rPr>
            <sz val="14"/>
            <color indexed="81"/>
            <rFont val="新細明體"/>
            <family val="3"/>
            <charset val="128"/>
            <scheme val="minor"/>
          </rPr>
          <t>點檢日　　：2021 KF3冷修
實施</t>
        </r>
        <r>
          <rPr>
            <sz val="14"/>
            <color indexed="81"/>
            <rFont val="新細明體"/>
            <family val="1"/>
            <charset val="129"/>
            <scheme val="minor"/>
          </rPr>
          <t>內</t>
        </r>
        <r>
          <rPr>
            <sz val="14"/>
            <color indexed="81"/>
            <rFont val="新細明體"/>
            <family val="3"/>
            <charset val="128"/>
            <scheme val="minor"/>
          </rPr>
          <t>容　：
預定日       ：
対策内容　：KF3 冷修對應
實施完成日：
定期管理　：</t>
        </r>
      </text>
    </comment>
    <comment ref="AE272" authorId="33" shapeId="0" xr:uid="{00000000-0006-0000-0000-00008F020000}">
      <text>
        <r>
          <rPr>
            <sz val="14"/>
            <color indexed="81"/>
            <rFont val="新細明體"/>
            <family val="3"/>
            <charset val="128"/>
            <scheme val="minor"/>
          </rPr>
          <t>點檢日　　：2020/12</t>
        </r>
        <r>
          <rPr>
            <sz val="14"/>
            <color indexed="81"/>
            <rFont val="新細明體"/>
            <family val="3"/>
            <charset val="136"/>
            <scheme val="minor"/>
          </rPr>
          <t>定修</t>
        </r>
        <r>
          <rPr>
            <sz val="14"/>
            <color indexed="81"/>
            <rFont val="新細明體"/>
            <family val="3"/>
            <charset val="128"/>
            <scheme val="minor"/>
          </rPr>
          <t xml:space="preserve">
實施</t>
        </r>
        <r>
          <rPr>
            <sz val="14"/>
            <color indexed="81"/>
            <rFont val="新細明體"/>
            <family val="1"/>
            <charset val="129"/>
            <scheme val="minor"/>
          </rPr>
          <t>內</t>
        </r>
        <r>
          <rPr>
            <sz val="14"/>
            <color indexed="81"/>
            <rFont val="新細明體"/>
            <family val="3"/>
            <charset val="128"/>
            <scheme val="minor"/>
          </rPr>
          <t>容　：機械有更換PAD Chain時，會依造圖面進行對應
預定日       ：</t>
        </r>
        <r>
          <rPr>
            <sz val="14"/>
            <color indexed="81"/>
            <rFont val="新細明體"/>
            <family val="3"/>
            <charset val="136"/>
            <scheme val="minor"/>
          </rPr>
          <t>定修</t>
        </r>
        <r>
          <rPr>
            <sz val="14"/>
            <color indexed="81"/>
            <rFont val="新細明體"/>
            <family val="3"/>
            <charset val="128"/>
            <scheme val="minor"/>
          </rPr>
          <t xml:space="preserve">
対策内容　：
實施完成日：2020/12
定期管理　：無</t>
        </r>
      </text>
    </comment>
    <comment ref="AF272" authorId="33" shapeId="0" xr:uid="{00000000-0006-0000-0000-000090020000}">
      <text>
        <r>
          <rPr>
            <sz val="14"/>
            <color indexed="81"/>
            <rFont val="新細明體"/>
            <family val="3"/>
            <charset val="128"/>
            <scheme val="minor"/>
          </rPr>
          <t>點檢日　　：2020/12</t>
        </r>
        <r>
          <rPr>
            <sz val="14"/>
            <color indexed="81"/>
            <rFont val="新細明體"/>
            <family val="3"/>
            <charset val="136"/>
            <scheme val="minor"/>
          </rPr>
          <t>定修</t>
        </r>
        <r>
          <rPr>
            <sz val="14"/>
            <color indexed="81"/>
            <rFont val="新細明體"/>
            <family val="3"/>
            <charset val="128"/>
            <scheme val="minor"/>
          </rPr>
          <t xml:space="preserve">
實施</t>
        </r>
        <r>
          <rPr>
            <sz val="14"/>
            <color indexed="81"/>
            <rFont val="新細明體"/>
            <family val="1"/>
            <charset val="129"/>
            <scheme val="minor"/>
          </rPr>
          <t>內</t>
        </r>
        <r>
          <rPr>
            <sz val="14"/>
            <color indexed="81"/>
            <rFont val="新細明體"/>
            <family val="3"/>
            <charset val="128"/>
            <scheme val="minor"/>
          </rPr>
          <t>容　：機械有更換PAD Chain時，會依造圖面進行對應
預定日       ：</t>
        </r>
        <r>
          <rPr>
            <sz val="14"/>
            <color indexed="81"/>
            <rFont val="新細明體"/>
            <family val="3"/>
            <charset val="136"/>
            <scheme val="minor"/>
          </rPr>
          <t>定修</t>
        </r>
        <r>
          <rPr>
            <sz val="14"/>
            <color indexed="81"/>
            <rFont val="新細明體"/>
            <family val="3"/>
            <charset val="128"/>
            <scheme val="minor"/>
          </rPr>
          <t xml:space="preserve">
対策内容　：
實施完成日：2020/12
定期管理　：無</t>
        </r>
      </text>
    </comment>
    <comment ref="Z273" authorId="33" shapeId="0" xr:uid="{00000000-0006-0000-0000-000091020000}">
      <text>
        <r>
          <rPr>
            <sz val="14"/>
            <color indexed="81"/>
            <rFont val="新細明體"/>
            <family val="3"/>
            <charset val="128"/>
            <scheme val="minor"/>
          </rPr>
          <t>點檢日　　：2020/12/8工事日
實施</t>
        </r>
        <r>
          <rPr>
            <sz val="14"/>
            <color indexed="81"/>
            <rFont val="新細明體"/>
            <family val="1"/>
            <charset val="129"/>
            <scheme val="minor"/>
          </rPr>
          <t>內</t>
        </r>
        <r>
          <rPr>
            <sz val="14"/>
            <color indexed="81"/>
            <rFont val="新細明體"/>
            <family val="3"/>
            <charset val="128"/>
            <scheme val="minor"/>
          </rPr>
          <t>容　：進行現場全部靜電BAR點確認，確認無異常
預定日       ：12/8
対策内容　：
實施完成日：2020/12/8
定期管理　：</t>
        </r>
      </text>
    </comment>
    <comment ref="AA273" authorId="33" shapeId="0" xr:uid="{00000000-0006-0000-0000-000092020000}">
      <text>
        <r>
          <rPr>
            <sz val="14"/>
            <color indexed="81"/>
            <rFont val="新細明體"/>
            <family val="3"/>
            <charset val="128"/>
            <scheme val="minor"/>
          </rPr>
          <t>點檢日　　：2020/12/1工事日
實施</t>
        </r>
        <r>
          <rPr>
            <sz val="14"/>
            <color indexed="81"/>
            <rFont val="新細明體"/>
            <family val="1"/>
            <charset val="129"/>
            <scheme val="minor"/>
          </rPr>
          <t>內</t>
        </r>
        <r>
          <rPr>
            <sz val="14"/>
            <color indexed="81"/>
            <rFont val="新細明體"/>
            <family val="3"/>
            <charset val="128"/>
            <scheme val="minor"/>
          </rPr>
          <t>容　：進行現場全部靜電BAR點確認，確認無異常
預定日       ：12/1
対策内容　：
實施完成日：2020/12/1
定期管理　：</t>
        </r>
      </text>
    </comment>
    <comment ref="AB273" authorId="33" shapeId="0" xr:uid="{00000000-0006-0000-0000-000093020000}">
      <text>
        <r>
          <rPr>
            <sz val="14"/>
            <color indexed="81"/>
            <rFont val="新細明體"/>
            <family val="3"/>
            <charset val="128"/>
            <scheme val="minor"/>
          </rPr>
          <t>點檢日　　：2020/12/15工事日
實施</t>
        </r>
        <r>
          <rPr>
            <sz val="14"/>
            <color indexed="81"/>
            <rFont val="新細明體"/>
            <family val="3"/>
            <charset val="129"/>
            <scheme val="minor"/>
          </rPr>
          <t>內</t>
        </r>
        <r>
          <rPr>
            <sz val="14"/>
            <color indexed="81"/>
            <rFont val="新細明體"/>
            <family val="3"/>
            <charset val="128"/>
            <scheme val="minor"/>
          </rPr>
          <t>容　：進行現場全部靜電BAR點確認，確認無異常
預定日       ：12/15
対策内容　：
實施完成日：2020/12/15
定期管理　：</t>
        </r>
      </text>
    </comment>
    <comment ref="AC273" authorId="33" shapeId="0" xr:uid="{00000000-0006-0000-0000-000094020000}">
      <text>
        <r>
          <rPr>
            <sz val="14"/>
            <color indexed="81"/>
            <rFont val="新細明體"/>
            <family val="3"/>
            <charset val="128"/>
            <scheme val="minor"/>
          </rPr>
          <t>點檢日　　：2021/1
實施</t>
        </r>
        <r>
          <rPr>
            <sz val="14"/>
            <color indexed="81"/>
            <rFont val="新細明體"/>
            <family val="1"/>
            <charset val="129"/>
            <scheme val="minor"/>
          </rPr>
          <t>內</t>
        </r>
        <r>
          <rPr>
            <sz val="14"/>
            <color indexed="81"/>
            <rFont val="新細明體"/>
            <family val="3"/>
            <charset val="128"/>
            <scheme val="minor"/>
          </rPr>
          <t>容　：
預定日       ：
対策内容　：</t>
        </r>
        <r>
          <rPr>
            <sz val="14"/>
            <color indexed="81"/>
            <rFont val="新細明體"/>
            <family val="3"/>
            <charset val="136"/>
            <scheme val="minor"/>
          </rPr>
          <t>工事日</t>
        </r>
        <r>
          <rPr>
            <sz val="14"/>
            <color indexed="81"/>
            <rFont val="新細明體"/>
            <family val="3"/>
            <charset val="128"/>
            <scheme val="minor"/>
          </rPr>
          <t xml:space="preserve">
實施完成日：
定期管理　：</t>
        </r>
      </text>
    </comment>
    <comment ref="AD273" authorId="33" shapeId="0" xr:uid="{00000000-0006-0000-0000-000095020000}">
      <text>
        <r>
          <rPr>
            <sz val="14"/>
            <color indexed="81"/>
            <rFont val="新細明體"/>
            <family val="3"/>
            <charset val="128"/>
            <scheme val="minor"/>
          </rPr>
          <t>點檢日　　：2021 KF3冷修
實施</t>
        </r>
        <r>
          <rPr>
            <sz val="14"/>
            <color indexed="81"/>
            <rFont val="新細明體"/>
            <family val="1"/>
            <charset val="129"/>
            <scheme val="minor"/>
          </rPr>
          <t>內</t>
        </r>
        <r>
          <rPr>
            <sz val="14"/>
            <color indexed="81"/>
            <rFont val="新細明體"/>
            <family val="3"/>
            <charset val="128"/>
            <scheme val="minor"/>
          </rPr>
          <t>容　：
預定日       ：
対策内容　：KF3 冷修對應
實施完成日：
定期管理　：</t>
        </r>
      </text>
    </comment>
    <comment ref="AE273" authorId="33" shapeId="0" xr:uid="{00000000-0006-0000-0000-000096020000}">
      <text>
        <r>
          <rPr>
            <sz val="14"/>
            <color indexed="81"/>
            <rFont val="新細明體"/>
            <family val="3"/>
            <charset val="128"/>
            <scheme val="minor"/>
          </rPr>
          <t>點檢日　　：2021/01/05、01/12工事日
實施</t>
        </r>
        <r>
          <rPr>
            <sz val="14"/>
            <color indexed="81"/>
            <rFont val="新細明體"/>
            <family val="3"/>
            <charset val="129"/>
            <scheme val="minor"/>
          </rPr>
          <t>內</t>
        </r>
        <r>
          <rPr>
            <sz val="14"/>
            <color indexed="81"/>
            <rFont val="新細明體"/>
            <family val="3"/>
            <charset val="128"/>
            <scheme val="minor"/>
          </rPr>
          <t>容　：每次定修皆會拆下清潔並請電氣點檢
預定日       ：2021/01/05、01/12
対策内容　：無
實施完成日：2021/01/05、01/12
定期管理　：無</t>
        </r>
      </text>
    </comment>
    <comment ref="Z274" authorId="33" shapeId="0" xr:uid="{00000000-0006-0000-0000-000097020000}">
      <text>
        <r>
          <rPr>
            <sz val="14"/>
            <color indexed="81"/>
            <rFont val="新細明體"/>
            <family val="3"/>
            <charset val="128"/>
            <scheme val="minor"/>
          </rPr>
          <t>點檢日　　：2020/12/8
實施</t>
        </r>
        <r>
          <rPr>
            <sz val="14"/>
            <color indexed="81"/>
            <rFont val="新細明體"/>
            <family val="1"/>
            <charset val="129"/>
            <scheme val="minor"/>
          </rPr>
          <t>內</t>
        </r>
        <r>
          <rPr>
            <sz val="14"/>
            <color indexed="81"/>
            <rFont val="新細明體"/>
            <family val="3"/>
            <charset val="128"/>
            <scheme val="minor"/>
          </rPr>
          <t>容　：業者1.5年更換
預定日   ：工事日
対策内容　：無
實施完成日：
定期管理　：</t>
        </r>
      </text>
    </comment>
    <comment ref="AA274" authorId="33" shapeId="0" xr:uid="{00000000-0006-0000-0000-000098020000}">
      <text>
        <r>
          <rPr>
            <sz val="14"/>
            <color indexed="81"/>
            <rFont val="新細明體"/>
            <family val="3"/>
            <charset val="128"/>
            <scheme val="minor"/>
          </rPr>
          <t>點檢日　　：2020/1工事日
實施</t>
        </r>
        <r>
          <rPr>
            <sz val="14"/>
            <color indexed="81"/>
            <rFont val="新細明體"/>
            <family val="1"/>
            <charset val="129"/>
            <scheme val="minor"/>
          </rPr>
          <t>內</t>
        </r>
        <r>
          <rPr>
            <sz val="14"/>
            <color indexed="81"/>
            <rFont val="新細明體"/>
            <family val="3"/>
            <charset val="128"/>
            <scheme val="minor"/>
          </rPr>
          <t>容　：業者1.5年更換
預定日   ：工事日
対策内容　：無
實施完成日：
定期管理　：</t>
        </r>
      </text>
    </comment>
    <comment ref="AB274" authorId="33" shapeId="0" xr:uid="{00000000-0006-0000-0000-000099020000}">
      <text>
        <r>
          <rPr>
            <sz val="14"/>
            <color indexed="81"/>
            <rFont val="新細明體"/>
            <family val="3"/>
            <charset val="128"/>
            <scheme val="minor"/>
          </rPr>
          <t>點檢日　　：2021/1工事日
實施</t>
        </r>
        <r>
          <rPr>
            <sz val="14"/>
            <color indexed="81"/>
            <rFont val="新細明體"/>
            <family val="1"/>
            <charset val="129"/>
            <scheme val="minor"/>
          </rPr>
          <t>內</t>
        </r>
        <r>
          <rPr>
            <sz val="14"/>
            <color indexed="81"/>
            <rFont val="新細明體"/>
            <family val="3"/>
            <charset val="128"/>
            <scheme val="minor"/>
          </rPr>
          <t>容　：業者1.5年更換
預定日   ：工事日
対策内容　：無
實施完成日：
定期管理　：</t>
        </r>
      </text>
    </comment>
    <comment ref="AC274" authorId="33" shapeId="0" xr:uid="{00000000-0006-0000-0000-00009A020000}">
      <text>
        <r>
          <rPr>
            <sz val="14"/>
            <color indexed="81"/>
            <rFont val="新細明體"/>
            <family val="3"/>
            <charset val="128"/>
            <scheme val="minor"/>
          </rPr>
          <t>點檢日　　：2020/12/8
實施</t>
        </r>
        <r>
          <rPr>
            <sz val="14"/>
            <color indexed="81"/>
            <rFont val="新細明體"/>
            <family val="1"/>
            <charset val="129"/>
            <scheme val="minor"/>
          </rPr>
          <t>內</t>
        </r>
        <r>
          <rPr>
            <sz val="14"/>
            <color indexed="81"/>
            <rFont val="新細明體"/>
            <family val="3"/>
            <charset val="128"/>
            <scheme val="minor"/>
          </rPr>
          <t>容　：業者1.5年更換
預定日   ：工事日
対策内容　：無
實施完成日：
定期管理　：</t>
        </r>
      </text>
    </comment>
    <comment ref="AD274" authorId="33" shapeId="0" xr:uid="{00000000-0006-0000-0000-00009B020000}">
      <text>
        <r>
          <rPr>
            <sz val="14"/>
            <color indexed="81"/>
            <rFont val="新細明體"/>
            <family val="3"/>
            <charset val="128"/>
            <scheme val="minor"/>
          </rPr>
          <t>點檢日　　：2020/12/8
實施</t>
        </r>
        <r>
          <rPr>
            <sz val="14"/>
            <color indexed="81"/>
            <rFont val="新細明體"/>
            <family val="1"/>
            <charset val="129"/>
            <scheme val="minor"/>
          </rPr>
          <t>內</t>
        </r>
        <r>
          <rPr>
            <sz val="14"/>
            <color indexed="81"/>
            <rFont val="新細明體"/>
            <family val="3"/>
            <charset val="128"/>
            <scheme val="minor"/>
          </rPr>
          <t>容　：業者1.5年更換
預定日   ：工事日
対策内容　：無
實施完成日：
定期管理　：</t>
        </r>
      </text>
    </comment>
    <comment ref="AE274" authorId="33" shapeId="0" xr:uid="{00000000-0006-0000-0000-00009C020000}">
      <text>
        <r>
          <rPr>
            <sz val="14"/>
            <color indexed="81"/>
            <rFont val="新細明體"/>
            <family val="3"/>
            <charset val="128"/>
            <scheme val="minor"/>
          </rPr>
          <t>點檢日　　：2020/12/8
實施</t>
        </r>
        <r>
          <rPr>
            <sz val="14"/>
            <color indexed="81"/>
            <rFont val="新細明體"/>
            <family val="1"/>
            <charset val="129"/>
            <scheme val="minor"/>
          </rPr>
          <t>內</t>
        </r>
        <r>
          <rPr>
            <sz val="14"/>
            <color indexed="81"/>
            <rFont val="新細明體"/>
            <family val="3"/>
            <charset val="128"/>
            <scheme val="minor"/>
          </rPr>
          <t>容　：業者1.5年更換
預定日   ：工事日
対策内容　：無
實施完成日：
定期管理　：</t>
        </r>
      </text>
    </comment>
    <comment ref="Z275" authorId="33" shapeId="0" xr:uid="{00000000-0006-0000-0000-00009D020000}">
      <text>
        <r>
          <rPr>
            <sz val="14"/>
            <color indexed="81"/>
            <rFont val="新細明體"/>
            <family val="3"/>
            <charset val="128"/>
            <scheme val="minor"/>
          </rPr>
          <t>點檢日　　：2021/1/11工事日
實施</t>
        </r>
        <r>
          <rPr>
            <sz val="14"/>
            <color indexed="81"/>
            <rFont val="新細明體"/>
            <family val="1"/>
            <charset val="129"/>
            <scheme val="minor"/>
          </rPr>
          <t>內</t>
        </r>
        <r>
          <rPr>
            <sz val="14"/>
            <color indexed="81"/>
            <rFont val="新細明體"/>
            <family val="3"/>
            <charset val="128"/>
            <scheme val="minor"/>
          </rPr>
          <t>容　：T/T走行輪軸Pin點檢，確認無異常
預定日       ：1/11
対策内容　：
實施完成日：2021/1/11
定期管理　：</t>
        </r>
      </text>
    </comment>
    <comment ref="AA275" authorId="33" shapeId="0" xr:uid="{00000000-0006-0000-0000-00009E020000}">
      <text>
        <r>
          <rPr>
            <sz val="14"/>
            <color indexed="81"/>
            <rFont val="新細明體"/>
            <family val="3"/>
            <charset val="128"/>
            <scheme val="minor"/>
          </rPr>
          <t>點檢日　　：2021/1/4工事日
實施</t>
        </r>
        <r>
          <rPr>
            <sz val="14"/>
            <color indexed="81"/>
            <rFont val="新細明體"/>
            <family val="1"/>
            <charset val="129"/>
            <scheme val="minor"/>
          </rPr>
          <t>內</t>
        </r>
        <r>
          <rPr>
            <sz val="14"/>
            <color indexed="81"/>
            <rFont val="新細明體"/>
            <family val="3"/>
            <charset val="128"/>
            <scheme val="minor"/>
          </rPr>
          <t>容　：T/T走行輪軸Pin點檢，確認無異常
預定日       ：1/4
対策内容　：
實施完成日：2021/1/4
定期管理　：</t>
        </r>
      </text>
    </comment>
    <comment ref="AB275" authorId="33" shapeId="0" xr:uid="{00000000-0006-0000-0000-00009F020000}">
      <text>
        <r>
          <rPr>
            <sz val="14"/>
            <color indexed="81"/>
            <rFont val="新細明體"/>
            <family val="3"/>
            <charset val="128"/>
            <scheme val="minor"/>
          </rPr>
          <t>點檢日　　：2021/1/9工事日
實施</t>
        </r>
        <r>
          <rPr>
            <sz val="14"/>
            <color indexed="81"/>
            <rFont val="新細明體"/>
            <family val="3"/>
            <charset val="129"/>
            <scheme val="minor"/>
          </rPr>
          <t>內</t>
        </r>
        <r>
          <rPr>
            <sz val="14"/>
            <color indexed="81"/>
            <rFont val="新細明體"/>
            <family val="3"/>
            <charset val="128"/>
            <scheme val="minor"/>
          </rPr>
          <t>容　：T/T走行輪軸Pin點檢，確認無異常
預定日       ：1/19
対策内容　：
實施完成日：2021/1/19
定期管理　：</t>
        </r>
      </text>
    </comment>
    <comment ref="AC275" authorId="33" shapeId="0" xr:uid="{00000000-0006-0000-0000-0000A0020000}">
      <text>
        <r>
          <rPr>
            <sz val="14"/>
            <color indexed="81"/>
            <rFont val="新細明體"/>
            <family val="3"/>
            <charset val="128"/>
            <scheme val="minor"/>
          </rPr>
          <t>點檢日　　：2021/1
實施</t>
        </r>
        <r>
          <rPr>
            <sz val="14"/>
            <color indexed="81"/>
            <rFont val="新細明體"/>
            <family val="1"/>
            <charset val="129"/>
            <scheme val="minor"/>
          </rPr>
          <t>內</t>
        </r>
        <r>
          <rPr>
            <sz val="14"/>
            <color indexed="81"/>
            <rFont val="新細明體"/>
            <family val="3"/>
            <charset val="128"/>
            <scheme val="minor"/>
          </rPr>
          <t>容　：
預定日       ：
対策内容　：</t>
        </r>
        <r>
          <rPr>
            <sz val="14"/>
            <color indexed="81"/>
            <rFont val="新細明體"/>
            <family val="3"/>
            <charset val="136"/>
            <scheme val="minor"/>
          </rPr>
          <t>工事日</t>
        </r>
        <r>
          <rPr>
            <sz val="14"/>
            <color indexed="81"/>
            <rFont val="新細明體"/>
            <family val="3"/>
            <charset val="128"/>
            <scheme val="minor"/>
          </rPr>
          <t xml:space="preserve">
實施完成日：
定期管理　：</t>
        </r>
      </text>
    </comment>
    <comment ref="AD275" authorId="33" shapeId="0" xr:uid="{00000000-0006-0000-0000-0000A1020000}">
      <text>
        <r>
          <rPr>
            <sz val="14"/>
            <color indexed="81"/>
            <rFont val="新細明體"/>
            <family val="3"/>
            <charset val="128"/>
            <scheme val="minor"/>
          </rPr>
          <t>點檢日　　：2021 KF3冷修
實施</t>
        </r>
        <r>
          <rPr>
            <sz val="14"/>
            <color indexed="81"/>
            <rFont val="新細明體"/>
            <family val="1"/>
            <charset val="129"/>
            <scheme val="minor"/>
          </rPr>
          <t>內</t>
        </r>
        <r>
          <rPr>
            <sz val="14"/>
            <color indexed="81"/>
            <rFont val="新細明體"/>
            <family val="3"/>
            <charset val="128"/>
            <scheme val="minor"/>
          </rPr>
          <t>容　：
預定日       ：
対策内容　：KF3 冷修對應
實施完成日：
定期管理　：</t>
        </r>
      </text>
    </comment>
    <comment ref="AE275" authorId="33" shapeId="0" xr:uid="{00000000-0006-0000-0000-0000A2020000}">
      <text>
        <r>
          <rPr>
            <sz val="14"/>
            <color indexed="81"/>
            <rFont val="新細明體"/>
            <family val="3"/>
            <charset val="128"/>
            <scheme val="minor"/>
          </rPr>
          <t>點檢日　　：2021/01/05、01/12工事日
實施</t>
        </r>
        <r>
          <rPr>
            <sz val="14"/>
            <color indexed="81"/>
            <rFont val="新細明體"/>
            <family val="3"/>
            <charset val="129"/>
            <scheme val="minor"/>
          </rPr>
          <t>內</t>
        </r>
        <r>
          <rPr>
            <sz val="14"/>
            <color indexed="81"/>
            <rFont val="新細明體"/>
            <family val="3"/>
            <charset val="128"/>
            <scheme val="minor"/>
          </rPr>
          <t>容　：定修請機械點檢與給油
預定日       ：2021/01/05、01/12
対策内容　：無
實施完成日：2021/01/05、01/12
定期管理　：無</t>
        </r>
      </text>
    </comment>
    <comment ref="Z276" authorId="33" shapeId="0" xr:uid="{00000000-0006-0000-0000-0000A3020000}">
      <text>
        <r>
          <rPr>
            <sz val="14"/>
            <color indexed="81"/>
            <rFont val="新細明體"/>
            <family val="3"/>
            <charset val="128"/>
            <scheme val="minor"/>
          </rPr>
          <t>點檢日　　：2021/1</t>
        </r>
        <r>
          <rPr>
            <sz val="14"/>
            <color indexed="81"/>
            <rFont val="新細明體"/>
            <family val="3"/>
            <charset val="136"/>
            <scheme val="minor"/>
          </rPr>
          <t>工事日</t>
        </r>
        <r>
          <rPr>
            <sz val="14"/>
            <color indexed="81"/>
            <rFont val="新細明體"/>
            <family val="3"/>
            <charset val="128"/>
            <scheme val="minor"/>
          </rPr>
          <t xml:space="preserve">
實施</t>
        </r>
        <r>
          <rPr>
            <sz val="14"/>
            <color indexed="81"/>
            <rFont val="新細明體"/>
            <family val="1"/>
            <charset val="129"/>
            <scheme val="minor"/>
          </rPr>
          <t>內</t>
        </r>
        <r>
          <rPr>
            <sz val="14"/>
            <color indexed="81"/>
            <rFont val="新細明體"/>
            <family val="3"/>
            <charset val="128"/>
            <scheme val="minor"/>
          </rPr>
          <t>容　：</t>
        </r>
        <r>
          <rPr>
            <sz val="14"/>
            <color indexed="81"/>
            <rFont val="新細明體"/>
            <family val="3"/>
            <charset val="136"/>
            <scheme val="minor"/>
          </rPr>
          <t>電氣每六個月切替</t>
        </r>
        <r>
          <rPr>
            <sz val="14"/>
            <color indexed="81"/>
            <rFont val="新細明體"/>
            <family val="3"/>
            <charset val="128"/>
            <scheme val="minor"/>
          </rPr>
          <t xml:space="preserve">
預定日       ：
対策内容　：HDD新品更換
實施完成日：YF5冷修更換濟
定期管理　：</t>
        </r>
      </text>
    </comment>
    <comment ref="AA276" authorId="33" shapeId="0" xr:uid="{00000000-0006-0000-0000-0000A4020000}">
      <text>
        <r>
          <rPr>
            <sz val="14"/>
            <color indexed="81"/>
            <rFont val="新細明體"/>
            <family val="3"/>
            <charset val="128"/>
            <scheme val="minor"/>
          </rPr>
          <t>點檢日　　：2021/6
實施</t>
        </r>
        <r>
          <rPr>
            <sz val="14"/>
            <color indexed="81"/>
            <rFont val="新細明體"/>
            <family val="3"/>
            <charset val="129"/>
            <scheme val="minor"/>
          </rPr>
          <t>內</t>
        </r>
        <r>
          <rPr>
            <sz val="14"/>
            <color indexed="81"/>
            <rFont val="新細明體"/>
            <family val="3"/>
            <charset val="128"/>
            <scheme val="minor"/>
          </rPr>
          <t>容　：電氣每二個月切替，硬碟資料備份
預定日       ：2021/6
対策内容　：電氣每二個月切替，硬碟資料備份
實施完成日：2021/6
定期管理　：電氣每二個月切替，硬碟資料備份</t>
        </r>
      </text>
    </comment>
    <comment ref="AB276" authorId="33" shapeId="0" xr:uid="{00000000-0006-0000-0000-0000A5020000}">
      <text>
        <r>
          <rPr>
            <sz val="14"/>
            <color indexed="81"/>
            <rFont val="新細明體"/>
            <family val="3"/>
            <charset val="128"/>
            <scheme val="minor"/>
          </rPr>
          <t>點檢日　　：2022/5
實施</t>
        </r>
        <r>
          <rPr>
            <sz val="14"/>
            <color indexed="81"/>
            <rFont val="新細明體"/>
            <family val="3"/>
            <charset val="129"/>
            <scheme val="minor"/>
          </rPr>
          <t>內</t>
        </r>
        <r>
          <rPr>
            <sz val="14"/>
            <color indexed="81"/>
            <rFont val="新細明體"/>
            <family val="3"/>
            <charset val="128"/>
            <scheme val="minor"/>
          </rPr>
          <t>容　：電氣每二個月切替，硬碟資料備份
預定日       ：2022/5
対策内容　：電氣每二個月切替，硬碟資料備份
實施完成日：2022/5
定期管理　：電氣每二個月切替，硬碟資料備份</t>
        </r>
      </text>
    </comment>
    <comment ref="AC276" authorId="33" shapeId="0" xr:uid="{00000000-0006-0000-0000-0000A6020000}">
      <text>
        <r>
          <rPr>
            <sz val="14"/>
            <color indexed="81"/>
            <rFont val="新細明體"/>
            <family val="3"/>
            <charset val="128"/>
            <scheme val="minor"/>
          </rPr>
          <t>點檢日　　：2021/9
實施</t>
        </r>
        <r>
          <rPr>
            <sz val="14"/>
            <color indexed="81"/>
            <rFont val="新細明體"/>
            <family val="1"/>
            <charset val="129"/>
            <scheme val="minor"/>
          </rPr>
          <t>內</t>
        </r>
        <r>
          <rPr>
            <sz val="14"/>
            <color indexed="81"/>
            <rFont val="新細明體"/>
            <family val="3"/>
            <charset val="128"/>
            <scheme val="minor"/>
          </rPr>
          <t>容　：電氣每三個月切替
預定日       ：
対策内容　：HDD新品更換
實施完成日：JF3冷修更換濟
定期管理　：</t>
        </r>
      </text>
    </comment>
    <comment ref="AD276" authorId="33" shapeId="0" xr:uid="{00000000-0006-0000-0000-0000A7020000}">
      <text>
        <r>
          <rPr>
            <sz val="14"/>
            <color indexed="81"/>
            <rFont val="新細明體"/>
            <family val="3"/>
            <charset val="128"/>
            <scheme val="minor"/>
          </rPr>
          <t>點檢日　　：2021/3
實施</t>
        </r>
        <r>
          <rPr>
            <sz val="14"/>
            <color indexed="81"/>
            <rFont val="新細明體"/>
            <family val="1"/>
            <charset val="129"/>
            <scheme val="minor"/>
          </rPr>
          <t>內</t>
        </r>
        <r>
          <rPr>
            <sz val="14"/>
            <color indexed="81"/>
            <rFont val="新細明體"/>
            <family val="3"/>
            <charset val="128"/>
            <scheme val="minor"/>
          </rPr>
          <t>容　：電氣每三個月切替
預定日       ：
対策内容　：HDD新品更換
實施完成日：KF3冷修更換濟
定期管理　：</t>
        </r>
      </text>
    </comment>
    <comment ref="Z277" authorId="33" shapeId="0" xr:uid="{00000000-0006-0000-0000-0000A8020000}">
      <text>
        <r>
          <rPr>
            <sz val="14"/>
            <color indexed="81"/>
            <rFont val="新細明體"/>
            <family val="3"/>
            <charset val="128"/>
            <scheme val="minor"/>
          </rPr>
          <t>點檢日　　：2021/1/11
實施</t>
        </r>
        <r>
          <rPr>
            <sz val="14"/>
            <color indexed="81"/>
            <rFont val="新細明體"/>
            <family val="3"/>
            <charset val="129"/>
            <scheme val="minor"/>
          </rPr>
          <t>內</t>
        </r>
        <r>
          <rPr>
            <sz val="14"/>
            <color indexed="81"/>
            <rFont val="新細明體"/>
            <family val="3"/>
            <charset val="128"/>
            <scheme val="minor"/>
          </rPr>
          <t>容　：Cylinder軸心點檢。
預定日       ：
対策内容　：
實施完成日：2021/1/11
定期管理　：SMAP年度修繕計畫(1次/6個月)</t>
        </r>
      </text>
    </comment>
    <comment ref="AA277" authorId="33" shapeId="0" xr:uid="{00000000-0006-0000-0000-0000A9020000}">
      <text>
        <r>
          <rPr>
            <sz val="14"/>
            <color indexed="81"/>
            <rFont val="新細明體"/>
            <family val="3"/>
            <charset val="128"/>
            <scheme val="minor"/>
          </rPr>
          <t>點檢日　　：2020/12/25
實施</t>
        </r>
        <r>
          <rPr>
            <sz val="14"/>
            <color indexed="81"/>
            <rFont val="新細明體"/>
            <family val="1"/>
            <charset val="129"/>
            <scheme val="minor"/>
          </rPr>
          <t>內</t>
        </r>
        <r>
          <rPr>
            <sz val="14"/>
            <color indexed="81"/>
            <rFont val="新細明體"/>
            <family val="3"/>
            <charset val="128"/>
            <scheme val="minor"/>
          </rPr>
          <t>容　：SMAP氣壓缸新品更換
預定日       ：12/25
対策内容　：Cylinder軸心的固定座Type變更追加有軸套。
實施完成日：2020/12/25
定期管理　：SMAP年度修繕計畫(1次/6個月)</t>
        </r>
      </text>
    </comment>
    <comment ref="AB277" authorId="33" shapeId="0" xr:uid="{00000000-0006-0000-0000-0000AA020000}">
      <text>
        <r>
          <rPr>
            <sz val="14"/>
            <color indexed="81"/>
            <rFont val="新細明體"/>
            <family val="3"/>
            <charset val="128"/>
            <scheme val="minor"/>
          </rPr>
          <t>點檢日　　：2020/12/26
實施</t>
        </r>
        <r>
          <rPr>
            <sz val="14"/>
            <color indexed="81"/>
            <rFont val="新細明體"/>
            <family val="3"/>
            <charset val="129"/>
            <scheme val="minor"/>
          </rPr>
          <t>內</t>
        </r>
        <r>
          <rPr>
            <sz val="14"/>
            <color indexed="81"/>
            <rFont val="新細明體"/>
            <family val="3"/>
            <charset val="128"/>
            <scheme val="minor"/>
          </rPr>
          <t>容　：Cylinder軸心的固定座Type變更追加有軸套。
預定日       ：
対策内容　：
實施完成日：2021/1/19
定期管理　：SMAP年度修繕計畫(1次/6個月)</t>
        </r>
      </text>
    </comment>
    <comment ref="Z278" authorId="33" shapeId="0" xr:uid="{00000000-0006-0000-0000-0000AB020000}">
      <text>
        <r>
          <rPr>
            <sz val="14"/>
            <color indexed="81"/>
            <rFont val="新細明體"/>
            <family val="3"/>
            <charset val="128"/>
            <scheme val="minor"/>
          </rPr>
          <t>點檢日　　：2016~
實施</t>
        </r>
        <r>
          <rPr>
            <sz val="14"/>
            <color indexed="81"/>
            <rFont val="新細明體"/>
            <family val="3"/>
            <charset val="129"/>
            <scheme val="minor"/>
          </rPr>
          <t>內</t>
        </r>
        <r>
          <rPr>
            <sz val="14"/>
            <color indexed="81"/>
            <rFont val="新細明體"/>
            <family val="3"/>
            <charset val="128"/>
            <scheme val="minor"/>
          </rPr>
          <t>容　：條碼機在ID重複時會發出異常警報
預定日       ：
対策内容　：條碼機在ID重複時會發出異常警報
實施完成日：
定期管理　：</t>
        </r>
      </text>
    </comment>
    <comment ref="AA278" authorId="33" shapeId="0" xr:uid="{00000000-0006-0000-0000-0000AC02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：2021/3/11
対策内容　：EF 修改後軟體寫入，測試完成
實施完成日：2021/3/11
定期管理　：</t>
        </r>
      </text>
    </comment>
    <comment ref="AB278" authorId="33" shapeId="0" xr:uid="{00000000-0006-0000-0000-0000AD02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：2020/12/29電氣協助對應,(1/2BR)BC讀取異常,由不捨板,變更為捨板,防止異常流入
2020/12/31將(1/2BR)讀取異常細分為讀取異常(追加按鈕,</t>
        </r>
        <r>
          <rPr>
            <sz val="14"/>
            <color indexed="81"/>
            <rFont val="新細明體"/>
            <family val="3"/>
            <charset val="136"/>
            <scheme val="minor"/>
          </rPr>
          <t>需</t>
        </r>
        <r>
          <rPr>
            <sz val="14"/>
            <color indexed="81"/>
            <rFont val="新細明體"/>
            <family val="3"/>
            <charset val="128"/>
            <scheme val="minor"/>
          </rPr>
          <t>經事務所同意可強制採板)以及讀取不一致(PLC強制捨板)
實施完成日：2020/12/31
定期管理　：</t>
        </r>
      </text>
    </comment>
    <comment ref="AC278" authorId="33" shapeId="0" xr:uid="{00000000-0006-0000-0000-0000AE020000}">
      <text>
        <r>
          <rPr>
            <sz val="14"/>
            <color indexed="81"/>
            <rFont val="新細明體"/>
            <family val="3"/>
            <charset val="128"/>
            <scheme val="minor"/>
          </rPr>
          <t>點檢日　　：2010~
實施</t>
        </r>
        <r>
          <rPr>
            <sz val="14"/>
            <color indexed="81"/>
            <rFont val="新細明體"/>
            <family val="1"/>
            <charset val="129"/>
            <scheme val="minor"/>
          </rPr>
          <t>內</t>
        </r>
        <r>
          <rPr>
            <sz val="14"/>
            <color indexed="81"/>
            <rFont val="新細明體"/>
            <family val="3"/>
            <charset val="128"/>
            <scheme val="minor"/>
          </rPr>
          <t>容　：條碼機在ID重複時會發出異常警報
預定日       ：
対策内容　：條碼機在ID重複時會發出異常警報
實施完成日：
定期管理　：</t>
        </r>
      </text>
    </comment>
    <comment ref="AD278" authorId="33" shapeId="0" xr:uid="{00000000-0006-0000-0000-0000AF020000}">
      <text>
        <r>
          <rPr>
            <sz val="14"/>
            <color indexed="81"/>
            <rFont val="新細明體"/>
            <family val="3"/>
            <charset val="128"/>
            <scheme val="minor"/>
          </rPr>
          <t>點檢日　　：</t>
        </r>
        <r>
          <rPr>
            <sz val="14"/>
            <color indexed="81"/>
            <rFont val="新細明體"/>
            <family val="3"/>
            <charset val="136"/>
            <scheme val="minor"/>
          </rPr>
          <t>冷修</t>
        </r>
        <r>
          <rPr>
            <sz val="14"/>
            <color indexed="81"/>
            <rFont val="新細明體"/>
            <family val="3"/>
            <charset val="128"/>
            <scheme val="minor"/>
          </rPr>
          <t xml:space="preserve">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E278" authorId="33" shapeId="0" xr:uid="{00000000-0006-0000-0000-0000B0020000}">
      <text>
        <r>
          <rPr>
            <sz val="14"/>
            <color indexed="81"/>
            <rFont val="新細明體"/>
            <family val="3"/>
            <charset val="128"/>
            <scheme val="minor"/>
          </rPr>
          <t>點檢日　　：20210226
實施</t>
        </r>
        <r>
          <rPr>
            <sz val="14"/>
            <color indexed="81"/>
            <rFont val="新細明體"/>
            <family val="3"/>
            <charset val="129"/>
            <scheme val="minor"/>
          </rPr>
          <t>內</t>
        </r>
        <r>
          <rPr>
            <sz val="14"/>
            <color indexed="81"/>
            <rFont val="新細明體"/>
            <family val="3"/>
            <charset val="128"/>
            <scheme val="minor"/>
          </rPr>
          <t>容　：條碼機在ID讀取失敗與不一致會發出異常警報
預定日       ：
対策内容　：條碼機在ID讀取失敗與不一致會發出異常警報
實施完成日：
定期管理　：</t>
        </r>
      </text>
    </comment>
    <comment ref="Z279" authorId="33" shapeId="0" xr:uid="{00000000-0006-0000-0000-0000B1020000}">
      <text>
        <r>
          <rPr>
            <sz val="14"/>
            <color indexed="81"/>
            <rFont val="新細明體"/>
            <family val="3"/>
            <charset val="128"/>
            <scheme val="minor"/>
          </rPr>
          <t>點檢日　　：2020/6
實施</t>
        </r>
        <r>
          <rPr>
            <sz val="14"/>
            <color indexed="81"/>
            <rFont val="新細明體"/>
            <family val="1"/>
            <charset val="129"/>
            <scheme val="minor"/>
          </rPr>
          <t>內</t>
        </r>
        <r>
          <rPr>
            <sz val="14"/>
            <color indexed="81"/>
            <rFont val="新細明體"/>
            <family val="3"/>
            <charset val="128"/>
            <scheme val="minor"/>
          </rPr>
          <t>容　：機械每年點檢
預定日       ：2021冷修
対策内容　：機械每年點檢
實施完成日：2020/6
定期管理　：每年1回</t>
        </r>
      </text>
    </comment>
    <comment ref="AA279" authorId="33" shapeId="0" xr:uid="{00000000-0006-0000-0000-0000B2020000}">
      <text>
        <r>
          <rPr>
            <sz val="14"/>
            <color indexed="81"/>
            <rFont val="新細明體"/>
            <family val="3"/>
            <charset val="128"/>
            <scheme val="minor"/>
          </rPr>
          <t>點檢日　　：2020/6
實施</t>
        </r>
        <r>
          <rPr>
            <sz val="14"/>
            <color indexed="81"/>
            <rFont val="新細明體"/>
            <family val="1"/>
            <charset val="129"/>
            <scheme val="minor"/>
          </rPr>
          <t>內</t>
        </r>
        <r>
          <rPr>
            <sz val="14"/>
            <color indexed="81"/>
            <rFont val="新細明體"/>
            <family val="3"/>
            <charset val="128"/>
            <scheme val="minor"/>
          </rPr>
          <t>容　：機械每年點檢
預定日       ：2021冷修
対策内容　：機械每年點檢
實施完成日：2020/6
定期管理　：每年1回</t>
        </r>
      </text>
    </comment>
    <comment ref="AB279" authorId="33" shapeId="0" xr:uid="{00000000-0006-0000-0000-0000B3020000}">
      <text>
        <r>
          <rPr>
            <sz val="14"/>
            <color indexed="81"/>
            <rFont val="新細明體"/>
            <family val="3"/>
            <charset val="128"/>
            <scheme val="minor"/>
          </rPr>
          <t>點檢日　　：2020/6
實施</t>
        </r>
        <r>
          <rPr>
            <sz val="14"/>
            <color indexed="81"/>
            <rFont val="新細明體"/>
            <family val="1"/>
            <charset val="129"/>
            <scheme val="minor"/>
          </rPr>
          <t>內</t>
        </r>
        <r>
          <rPr>
            <sz val="14"/>
            <color indexed="81"/>
            <rFont val="新細明體"/>
            <family val="3"/>
            <charset val="128"/>
            <scheme val="minor"/>
          </rPr>
          <t>容　：機械每年點檢
預定日       ：2021冷修
対策内容　：機械每年點檢
實施完成日：2020/7
定期管理　：每年1回</t>
        </r>
      </text>
    </comment>
    <comment ref="AC279" authorId="33" shapeId="0" xr:uid="{00000000-0006-0000-0000-0000B4020000}">
      <text>
        <r>
          <rPr>
            <sz val="14"/>
            <color indexed="81"/>
            <rFont val="新細明體"/>
            <family val="3"/>
            <charset val="128"/>
            <scheme val="minor"/>
          </rPr>
          <t>點檢日　　：2020/6
實施</t>
        </r>
        <r>
          <rPr>
            <sz val="14"/>
            <color indexed="81"/>
            <rFont val="新細明體"/>
            <family val="1"/>
            <charset val="129"/>
            <scheme val="minor"/>
          </rPr>
          <t>內</t>
        </r>
        <r>
          <rPr>
            <sz val="14"/>
            <color indexed="81"/>
            <rFont val="新細明體"/>
            <family val="3"/>
            <charset val="128"/>
            <scheme val="minor"/>
          </rPr>
          <t>容　：機械每年點檢
預定日       ：2021冷修
対策内容　：機械每年點檢
實施完成日：2020/6
定期管理　：每年1回</t>
        </r>
      </text>
    </comment>
    <comment ref="AD279" authorId="33" shapeId="0" xr:uid="{00000000-0006-0000-0000-0000B5020000}">
      <text>
        <r>
          <rPr>
            <sz val="14"/>
            <color indexed="81"/>
            <rFont val="新細明體"/>
            <family val="3"/>
            <charset val="128"/>
            <scheme val="minor"/>
          </rPr>
          <t>點檢日　　：2021/2/24
實施</t>
        </r>
        <r>
          <rPr>
            <sz val="14"/>
            <color indexed="81"/>
            <rFont val="新細明體"/>
            <family val="1"/>
            <charset val="129"/>
            <scheme val="minor"/>
          </rPr>
          <t>內</t>
        </r>
        <r>
          <rPr>
            <sz val="14"/>
            <color indexed="81"/>
            <rFont val="新細明體"/>
            <family val="3"/>
            <charset val="128"/>
            <scheme val="minor"/>
          </rPr>
          <t>容　：冷修
預定日       ：
対策内容　：
實施完成日：
定期管理　：</t>
        </r>
      </text>
    </comment>
    <comment ref="Z280" authorId="33" shapeId="0" xr:uid="{00000000-0006-0000-0000-0000B6020000}">
      <text>
        <r>
          <rPr>
            <sz val="14"/>
            <color indexed="81"/>
            <rFont val="新細明體"/>
            <family val="3"/>
            <charset val="128"/>
            <scheme val="minor"/>
          </rPr>
          <t>點檢日　　：2021/1/30
實施</t>
        </r>
        <r>
          <rPr>
            <sz val="14"/>
            <color indexed="81"/>
            <rFont val="新細明體"/>
            <family val="1"/>
            <charset val="129"/>
            <scheme val="minor"/>
          </rPr>
          <t>內</t>
        </r>
        <r>
          <rPr>
            <sz val="14"/>
            <color indexed="81"/>
            <rFont val="新細明體"/>
            <family val="3"/>
            <charset val="128"/>
            <scheme val="minor"/>
          </rPr>
          <t>容　：</t>
        </r>
        <r>
          <rPr>
            <sz val="14"/>
            <color indexed="81"/>
            <rFont val="新細明體"/>
            <family val="3"/>
            <charset val="136"/>
            <scheme val="minor"/>
          </rPr>
          <t>整備及設備技術巡檢確認無異常</t>
        </r>
        <r>
          <rPr>
            <sz val="14"/>
            <color indexed="81"/>
            <rFont val="新細明體"/>
            <family val="3"/>
            <charset val="128"/>
            <scheme val="minor"/>
          </rPr>
          <t xml:space="preserve">
預定日       ：
対策内容　：
實施完成日：
定期管理　：</t>
        </r>
      </text>
    </comment>
    <comment ref="AA280" authorId="33" shapeId="0" xr:uid="{00000000-0006-0000-0000-0000B7020000}">
      <text>
        <r>
          <rPr>
            <sz val="14"/>
            <color indexed="81"/>
            <rFont val="新細明體"/>
            <family val="3"/>
            <charset val="128"/>
            <scheme val="minor"/>
          </rPr>
          <t>點檢日　　：2021/2/1
實施</t>
        </r>
        <r>
          <rPr>
            <sz val="14"/>
            <color indexed="81"/>
            <rFont val="新細明體"/>
            <family val="1"/>
            <charset val="129"/>
            <scheme val="minor"/>
          </rPr>
          <t>內</t>
        </r>
        <r>
          <rPr>
            <sz val="14"/>
            <color indexed="81"/>
            <rFont val="新細明體"/>
            <family val="3"/>
            <charset val="128"/>
            <scheme val="minor"/>
          </rPr>
          <t>容　：</t>
        </r>
        <r>
          <rPr>
            <sz val="14"/>
            <color indexed="81"/>
            <rFont val="新細明體"/>
            <family val="3"/>
            <charset val="136"/>
            <scheme val="minor"/>
          </rPr>
          <t>整備及設備技術巡檢確認無異常</t>
        </r>
        <r>
          <rPr>
            <sz val="14"/>
            <color indexed="81"/>
            <rFont val="新細明體"/>
            <family val="3"/>
            <charset val="128"/>
            <scheme val="minor"/>
          </rPr>
          <t xml:space="preserve">
預定日       ：
対策内容　：
實施完成日：
定期管理　：</t>
        </r>
      </text>
    </comment>
    <comment ref="AB280" authorId="33" shapeId="0" xr:uid="{00000000-0006-0000-0000-0000B8020000}">
      <text>
        <r>
          <rPr>
            <sz val="14"/>
            <color indexed="81"/>
            <rFont val="新細明體"/>
            <family val="3"/>
            <charset val="128"/>
            <scheme val="minor"/>
          </rPr>
          <t>點檢日　　：2021/2/3
實施</t>
        </r>
        <r>
          <rPr>
            <sz val="14"/>
            <color indexed="81"/>
            <rFont val="新細明體"/>
            <family val="1"/>
            <charset val="129"/>
            <scheme val="minor"/>
          </rPr>
          <t>內</t>
        </r>
        <r>
          <rPr>
            <sz val="14"/>
            <color indexed="81"/>
            <rFont val="新細明體"/>
            <family val="3"/>
            <charset val="128"/>
            <scheme val="minor"/>
          </rPr>
          <t>容　：</t>
        </r>
        <r>
          <rPr>
            <sz val="14"/>
            <color indexed="81"/>
            <rFont val="新細明體"/>
            <family val="3"/>
            <charset val="136"/>
            <scheme val="minor"/>
          </rPr>
          <t>整備及設備技術巡檢確認無異常</t>
        </r>
        <r>
          <rPr>
            <sz val="14"/>
            <color indexed="81"/>
            <rFont val="新細明體"/>
            <family val="3"/>
            <charset val="128"/>
            <scheme val="minor"/>
          </rPr>
          <t xml:space="preserve">
預定日       ：
対策内容　：
實施完成日：
定期管理　：</t>
        </r>
      </text>
    </comment>
    <comment ref="AC281" authorId="33" shapeId="0" xr:uid="{00000000-0006-0000-0000-0000B9020000}">
      <text>
        <r>
          <rPr>
            <sz val="14"/>
            <color indexed="81"/>
            <rFont val="新細明體"/>
            <family val="3"/>
            <charset val="128"/>
            <scheme val="minor"/>
          </rPr>
          <t>點檢日　　：2/3
實施</t>
        </r>
        <r>
          <rPr>
            <sz val="14"/>
            <color indexed="81"/>
            <rFont val="新細明體"/>
            <family val="1"/>
            <charset val="129"/>
            <scheme val="minor"/>
          </rPr>
          <t>內</t>
        </r>
        <r>
          <rPr>
            <sz val="14"/>
            <color indexed="81"/>
            <rFont val="新細明體"/>
            <family val="3"/>
            <charset val="128"/>
            <scheme val="minor"/>
          </rPr>
          <t>容　：聯軸器對心螺絲使用螺絲防鬆膠固定
預定日       ：2/3
対策内容　：聯軸器對心螺絲使用螺絲防鬆膠固定
實施完成日：2/3
定期管理　：無</t>
        </r>
      </text>
    </comment>
    <comment ref="AD281" authorId="33" shapeId="0" xr:uid="{00000000-0006-0000-0000-0000BA020000}">
      <text>
        <r>
          <rPr>
            <sz val="14"/>
            <color indexed="81"/>
            <rFont val="新細明體"/>
            <family val="3"/>
            <charset val="128"/>
            <scheme val="minor"/>
          </rPr>
          <t>點檢日　　：2021/2/24
實施</t>
        </r>
        <r>
          <rPr>
            <sz val="14"/>
            <color indexed="81"/>
            <rFont val="新細明體"/>
            <family val="1"/>
            <charset val="129"/>
            <scheme val="minor"/>
          </rPr>
          <t>內</t>
        </r>
        <r>
          <rPr>
            <sz val="14"/>
            <color indexed="81"/>
            <rFont val="新細明體"/>
            <family val="3"/>
            <charset val="128"/>
            <scheme val="minor"/>
          </rPr>
          <t>容　：機械點檢
預定日       ：
対策内容　：
實施完成日：
定期管理　：</t>
        </r>
      </text>
    </comment>
    <comment ref="AE281" authorId="33" shapeId="0" xr:uid="{00000000-0006-0000-0000-0000BB020000}">
      <text>
        <r>
          <rPr>
            <sz val="14"/>
            <color indexed="81"/>
            <rFont val="新細明體"/>
            <family val="3"/>
            <charset val="128"/>
            <scheme val="minor"/>
          </rPr>
          <t>點檢日　　：3/23 
實施</t>
        </r>
        <r>
          <rPr>
            <sz val="14"/>
            <color indexed="81"/>
            <rFont val="新細明體"/>
            <family val="3"/>
            <charset val="129"/>
            <scheme val="minor"/>
          </rPr>
          <t>內</t>
        </r>
        <r>
          <rPr>
            <sz val="14"/>
            <color indexed="81"/>
            <rFont val="新細明體"/>
            <family val="3"/>
            <charset val="128"/>
            <scheme val="minor"/>
          </rPr>
          <t>容　：定修期間機械進行聯軸器點檢確認-正常
預定日       ：3/23
対策内容　：定修期間機械進行聯軸器點檢確認-正常
實施完成日：3/23
定期管理　：無</t>
        </r>
      </text>
    </comment>
    <comment ref="AA282" authorId="33" shapeId="0" xr:uid="{00000000-0006-0000-0000-0000BC020000}">
      <text>
        <r>
          <rPr>
            <sz val="14"/>
            <color indexed="81"/>
            <rFont val="新細明體"/>
            <family val="3"/>
            <charset val="128"/>
            <scheme val="minor"/>
          </rPr>
          <t>點檢日　　：
實施內容　：點檢外部無變形（ガタ確認）,下部無鉄粉
預定日       ：
対策内容　：
實施完成日：6/15
定期管理　：製造每月工事日點檢及業者年度保養點檢</t>
        </r>
      </text>
    </comment>
    <comment ref="AB282" authorId="33" shapeId="0" xr:uid="{00000000-0006-0000-0000-0000BD02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：點檢外部無變形（ガタ確認）,下部無鉄粉
預定日       ：
対策内容　：
實施完成日：5/26
定期管理　：製造每月工事日點檢及業者年度保養點檢</t>
        </r>
      </text>
    </comment>
    <comment ref="AC282" authorId="33" shapeId="0" xr:uid="{00000000-0006-0000-0000-0000BE020000}">
      <text>
        <r>
          <rPr>
            <sz val="14"/>
            <color indexed="81"/>
            <rFont val="新細明體"/>
            <family val="3"/>
            <charset val="128"/>
            <scheme val="minor"/>
          </rPr>
          <t>點檢日　　：2021.冷修
實施</t>
        </r>
        <r>
          <rPr>
            <sz val="14"/>
            <color indexed="81"/>
            <rFont val="新細明體"/>
            <family val="3"/>
            <charset val="129"/>
            <scheme val="minor"/>
          </rPr>
          <t>內</t>
        </r>
        <r>
          <rPr>
            <sz val="14"/>
            <color indexed="81"/>
            <rFont val="新細明體"/>
            <family val="3"/>
            <charset val="128"/>
            <scheme val="minor"/>
          </rPr>
          <t>容　：點檢外部無變形（ガタ確認）,下部無鉄粉
預定日       ：
対策内容　：點檢框架無變形
實施完成日：2021.冷修
定期管理　：製造每月工事日點檢及業者年度保養點檢</t>
        </r>
      </text>
    </comment>
    <comment ref="AD282" authorId="33" shapeId="0" xr:uid="{00000000-0006-0000-0000-0000BF020000}">
      <text>
        <r>
          <rPr>
            <sz val="14"/>
            <color indexed="81"/>
            <rFont val="新細明體"/>
            <family val="3"/>
            <charset val="128"/>
            <scheme val="minor"/>
          </rPr>
          <t>點檢日　　：2021.6.9
實施</t>
        </r>
        <r>
          <rPr>
            <sz val="14"/>
            <color indexed="81"/>
            <rFont val="新細明體"/>
            <family val="3"/>
            <charset val="129"/>
            <scheme val="minor"/>
          </rPr>
          <t>內</t>
        </r>
        <r>
          <rPr>
            <sz val="14"/>
            <color indexed="81"/>
            <rFont val="新細明體"/>
            <family val="3"/>
            <charset val="128"/>
            <scheme val="minor"/>
          </rPr>
          <t>容　：點檢外部無變形（ガタ確認）,下部無鉄粉
預定日       ：
対策内容　：點檢框架無變形
實施完成日：2021.6.9
定期管理　：製造每月工事日點檢及業者年度保養點檢</t>
        </r>
      </text>
    </comment>
    <comment ref="AE282" authorId="33" shapeId="0" xr:uid="{00000000-0006-0000-0000-0000C0020000}">
      <text>
        <r>
          <rPr>
            <sz val="14"/>
            <color indexed="81"/>
            <rFont val="新細明體"/>
            <family val="3"/>
            <charset val="128"/>
            <scheme val="minor"/>
          </rPr>
          <t>點檢日　　：2021 年度保養
實施</t>
        </r>
        <r>
          <rPr>
            <sz val="14"/>
            <color indexed="81"/>
            <rFont val="新細明體"/>
            <family val="1"/>
            <charset val="129"/>
            <scheme val="minor"/>
          </rPr>
          <t>內</t>
        </r>
        <r>
          <rPr>
            <sz val="14"/>
            <color indexed="81"/>
            <rFont val="新細明體"/>
            <family val="3"/>
            <charset val="128"/>
            <scheme val="minor"/>
          </rPr>
          <t>容　：機械手臂L軸點檢
預定日       ：202107~10
対策内容　：機械手臂L軸點檢
實施完成日：202107~10
定期管理　：請機械跟安川廠商確認L軸更換年限</t>
        </r>
      </text>
    </comment>
    <comment ref="Z283" authorId="33" shapeId="0" xr:uid="{00000000-0006-0000-0000-0000C1020000}">
      <text>
        <r>
          <rPr>
            <sz val="14"/>
            <color indexed="81"/>
            <rFont val="新細明體"/>
            <family val="3"/>
            <charset val="128"/>
            <scheme val="minor"/>
          </rPr>
          <t>點檢日　　：2021/3/8
實施</t>
        </r>
        <r>
          <rPr>
            <sz val="14"/>
            <color indexed="81"/>
            <rFont val="新細明體"/>
            <family val="1"/>
            <charset val="129"/>
            <scheme val="minor"/>
          </rPr>
          <t>內</t>
        </r>
        <r>
          <rPr>
            <sz val="14"/>
            <color indexed="81"/>
            <rFont val="新細明體"/>
            <family val="3"/>
            <charset val="128"/>
            <scheme val="minor"/>
          </rPr>
          <t>容　：開閉作動確認
預定日       ：
対策内容　：無
實施完成日：2012/3/8
定期管理　：</t>
        </r>
      </text>
    </comment>
    <comment ref="AA283" authorId="33" shapeId="0" xr:uid="{00000000-0006-0000-0000-0000C2020000}">
      <text>
        <r>
          <rPr>
            <sz val="14"/>
            <color indexed="81"/>
            <rFont val="新細明體"/>
            <family val="3"/>
            <charset val="128"/>
            <scheme val="minor"/>
          </rPr>
          <t>點檢日　　：2021/3/9
實施</t>
        </r>
        <r>
          <rPr>
            <sz val="14"/>
            <color indexed="81"/>
            <rFont val="新細明體"/>
            <family val="1"/>
            <charset val="129"/>
            <scheme val="minor"/>
          </rPr>
          <t>內</t>
        </r>
        <r>
          <rPr>
            <sz val="14"/>
            <color indexed="81"/>
            <rFont val="新細明體"/>
            <family val="3"/>
            <charset val="128"/>
            <scheme val="minor"/>
          </rPr>
          <t>容　：開閉作動確認
預定日       ：
対策内容　：無
實施完成日：2012/3/9
定期管理　：每日點檢</t>
        </r>
      </text>
    </comment>
    <comment ref="AB283" authorId="33" shapeId="0" xr:uid="{00000000-0006-0000-0000-0000C3020000}">
      <text>
        <r>
          <rPr>
            <sz val="14"/>
            <color indexed="81"/>
            <rFont val="新細明體"/>
            <family val="3"/>
            <charset val="128"/>
            <scheme val="minor"/>
          </rPr>
          <t>點檢日　　：2021/3/8
實施</t>
        </r>
        <r>
          <rPr>
            <sz val="14"/>
            <color indexed="81"/>
            <rFont val="新細明體"/>
            <family val="1"/>
            <charset val="129"/>
            <scheme val="minor"/>
          </rPr>
          <t>內</t>
        </r>
        <r>
          <rPr>
            <sz val="14"/>
            <color indexed="81"/>
            <rFont val="新細明體"/>
            <family val="3"/>
            <charset val="128"/>
            <scheme val="minor"/>
          </rPr>
          <t>容　：開閉作動確認
預定日       ：
対策内容　：無
實施完成日：2012/3/8
定期管理　：</t>
        </r>
      </text>
    </comment>
    <comment ref="AC283" authorId="33" shapeId="0" xr:uid="{00000000-0006-0000-0000-0000C4020000}">
      <text>
        <r>
          <rPr>
            <sz val="14"/>
            <color indexed="81"/>
            <rFont val="新細明體"/>
            <family val="3"/>
            <charset val="128"/>
            <scheme val="minor"/>
          </rPr>
          <t>點檢日　　：2021/3/8
實施</t>
        </r>
        <r>
          <rPr>
            <sz val="14"/>
            <color indexed="81"/>
            <rFont val="新細明體"/>
            <family val="1"/>
            <charset val="129"/>
            <scheme val="minor"/>
          </rPr>
          <t>內</t>
        </r>
        <r>
          <rPr>
            <sz val="14"/>
            <color indexed="81"/>
            <rFont val="新細明體"/>
            <family val="3"/>
            <charset val="128"/>
            <scheme val="minor"/>
          </rPr>
          <t>容　：開閉作動確認
預定日       ：
対策内容　：無
實施完成日：2012/3/8
定期管理　：</t>
        </r>
      </text>
    </comment>
    <comment ref="AD283" authorId="33" shapeId="0" xr:uid="{00000000-0006-0000-0000-0000C5020000}">
      <text>
        <r>
          <rPr>
            <sz val="14"/>
            <color indexed="81"/>
            <rFont val="新細明體"/>
            <family val="3"/>
            <charset val="128"/>
            <scheme val="minor"/>
          </rPr>
          <t>點檢日　　：2021/3/10
實施</t>
        </r>
        <r>
          <rPr>
            <sz val="14"/>
            <color indexed="81"/>
            <rFont val="新細明體"/>
            <family val="1"/>
            <charset val="129"/>
            <scheme val="minor"/>
          </rPr>
          <t>內</t>
        </r>
        <r>
          <rPr>
            <sz val="14"/>
            <color indexed="81"/>
            <rFont val="新細明體"/>
            <family val="3"/>
            <charset val="128"/>
            <scheme val="minor"/>
          </rPr>
          <t>容　：機械點檢
預定日       ：
対策内容　：
實施完成日：
定期管理　：</t>
        </r>
      </text>
    </comment>
    <comment ref="AF284" authorId="33" shapeId="0" xr:uid="{00000000-0006-0000-0000-0000C6020000}">
      <text>
        <r>
          <rPr>
            <sz val="14"/>
            <color indexed="81"/>
            <rFont val="新細明體"/>
            <family val="3"/>
            <charset val="128"/>
            <scheme val="minor"/>
          </rPr>
          <t>點檢日　　：2021/3/10
實施</t>
        </r>
        <r>
          <rPr>
            <sz val="14"/>
            <color indexed="81"/>
            <rFont val="新細明體"/>
            <family val="1"/>
            <charset val="129"/>
            <scheme val="minor"/>
          </rPr>
          <t>內</t>
        </r>
        <r>
          <rPr>
            <sz val="14"/>
            <color indexed="81"/>
            <rFont val="新細明體"/>
            <family val="3"/>
            <charset val="128"/>
            <scheme val="minor"/>
          </rPr>
          <t>容　：整備日常點檢
預定日       ：
対策内容　：
實施完成日：定修
定期管理　：</t>
        </r>
      </text>
    </comment>
    <comment ref="Z285" authorId="33" shapeId="0" xr:uid="{00000000-0006-0000-0000-0000C7020000}">
      <text>
        <r>
          <rPr>
            <sz val="14"/>
            <color indexed="81"/>
            <rFont val="新細明體"/>
            <family val="3"/>
            <charset val="128"/>
            <scheme val="minor"/>
          </rPr>
          <t>點檢日　　：2021/5/25
實施</t>
        </r>
        <r>
          <rPr>
            <sz val="14"/>
            <color indexed="81"/>
            <rFont val="新細明體"/>
            <family val="3"/>
            <charset val="129"/>
            <scheme val="minor"/>
          </rPr>
          <t>內</t>
        </r>
        <r>
          <rPr>
            <sz val="14"/>
            <color indexed="81"/>
            <rFont val="新細明體"/>
            <family val="3"/>
            <charset val="128"/>
            <scheme val="minor"/>
          </rPr>
          <t>容　：本線C/V 驅動軸鏈輪點檢
預定日       ：5月工事日
対策内容　：固定環增設
實施完成日：2021/5/25
定期管理　：</t>
        </r>
      </text>
    </comment>
    <comment ref="AA285" authorId="33" shapeId="0" xr:uid="{00000000-0006-0000-0000-0000C8020000}">
      <text>
        <r>
          <rPr>
            <sz val="14"/>
            <color indexed="81"/>
            <rFont val="新細明體"/>
            <family val="3"/>
            <charset val="128"/>
            <scheme val="minor"/>
          </rPr>
          <t>點檢日　　：2021/3/11
實施</t>
        </r>
        <r>
          <rPr>
            <sz val="14"/>
            <color indexed="81"/>
            <rFont val="新細明體"/>
            <family val="1"/>
            <charset val="129"/>
            <scheme val="minor"/>
          </rPr>
          <t>內</t>
        </r>
        <r>
          <rPr>
            <sz val="14"/>
            <color indexed="81"/>
            <rFont val="新細明體"/>
            <family val="3"/>
            <charset val="128"/>
            <scheme val="minor"/>
          </rPr>
          <t>容　：本線C/V驅動處
預定日       ：
対策内容　：固定環增設
實施完成日：2021/3/11
定期管理　：</t>
        </r>
      </text>
    </comment>
    <comment ref="AB285" authorId="33" shapeId="0" xr:uid="{00000000-0006-0000-0000-0000C9020000}">
      <text>
        <r>
          <rPr>
            <sz val="14"/>
            <color indexed="81"/>
            <rFont val="新細明體"/>
            <family val="3"/>
            <charset val="128"/>
            <scheme val="minor"/>
          </rPr>
          <t>點檢日　　：2021/3/24
實施</t>
        </r>
        <r>
          <rPr>
            <sz val="14"/>
            <color indexed="81"/>
            <rFont val="新細明體"/>
            <family val="3"/>
            <charset val="129"/>
            <scheme val="minor"/>
          </rPr>
          <t>內</t>
        </r>
        <r>
          <rPr>
            <sz val="14"/>
            <color indexed="81"/>
            <rFont val="新細明體"/>
            <family val="3"/>
            <charset val="128"/>
            <scheme val="minor"/>
          </rPr>
          <t>容　：本線C/V 驅動軸鏈輪點檢
預定日       ：3月工事日
対策内容　：固定環增設
實施完成日：2021/3/24
定期管理　：</t>
        </r>
      </text>
    </comment>
    <comment ref="AC285" authorId="33" shapeId="0" xr:uid="{00000000-0006-0000-0000-0000CA020000}">
      <text>
        <r>
          <rPr>
            <sz val="14"/>
            <color indexed="81"/>
            <rFont val="新細明體"/>
            <family val="3"/>
            <charset val="128"/>
            <scheme val="minor"/>
          </rPr>
          <t>點檢日　　：2021/3/24
實施</t>
        </r>
        <r>
          <rPr>
            <sz val="14"/>
            <color indexed="81"/>
            <rFont val="新細明體"/>
            <family val="1"/>
            <charset val="129"/>
            <scheme val="minor"/>
          </rPr>
          <t>內</t>
        </r>
        <r>
          <rPr>
            <sz val="14"/>
            <color indexed="81"/>
            <rFont val="新細明體"/>
            <family val="3"/>
            <charset val="128"/>
            <scheme val="minor"/>
          </rPr>
          <t>容　：機械點檢
預定日       ：
対策内容　：2021/4/27點檢完成。
實施完成日：
定期管理　：</t>
        </r>
      </text>
    </comment>
    <comment ref="AD285" authorId="33" shapeId="0" xr:uid="{00000000-0006-0000-0000-0000CB020000}">
      <text>
        <r>
          <rPr>
            <sz val="14"/>
            <color indexed="81"/>
            <rFont val="新細明體"/>
            <family val="3"/>
            <charset val="128"/>
            <scheme val="minor"/>
          </rPr>
          <t>點檢日　　：2021/1/12
實施</t>
        </r>
        <r>
          <rPr>
            <sz val="14"/>
            <color indexed="81"/>
            <rFont val="新細明體"/>
            <family val="1"/>
            <charset val="129"/>
            <scheme val="minor"/>
          </rPr>
          <t>內</t>
        </r>
        <r>
          <rPr>
            <sz val="14"/>
            <color indexed="81"/>
            <rFont val="新細明體"/>
            <family val="3"/>
            <charset val="128"/>
            <scheme val="minor"/>
          </rPr>
          <t>容　：機械點檢
預定日       ：
対策内容　：
實施完成日：
定期管理　：</t>
        </r>
      </text>
    </comment>
    <comment ref="AA286" authorId="33" shapeId="0" xr:uid="{00000000-0006-0000-0000-0000CC020000}">
      <text>
        <r>
          <rPr>
            <sz val="14"/>
            <color indexed="81"/>
            <rFont val="新細明體"/>
            <family val="3"/>
            <charset val="128"/>
            <scheme val="minor"/>
          </rPr>
          <t>點檢日　　：2021 年度保養
實施</t>
        </r>
        <r>
          <rPr>
            <sz val="14"/>
            <color indexed="81"/>
            <rFont val="新細明體"/>
            <family val="3"/>
            <charset val="129"/>
            <scheme val="minor"/>
          </rPr>
          <t>內</t>
        </r>
        <r>
          <rPr>
            <sz val="14"/>
            <color indexed="81"/>
            <rFont val="新細明體"/>
            <family val="3"/>
            <charset val="128"/>
            <scheme val="minor"/>
          </rPr>
          <t>容　：待機械與安川確認ROBOT S軸Encorder進行調</t>
        </r>
        <r>
          <rPr>
            <sz val="14"/>
            <color indexed="81"/>
            <rFont val="新細明體"/>
            <family val="3"/>
            <charset val="136"/>
            <scheme val="minor"/>
          </rPr>
          <t>查</t>
        </r>
        <r>
          <rPr>
            <sz val="14"/>
            <color indexed="81"/>
            <rFont val="新細明體"/>
            <family val="3"/>
            <charset val="128"/>
            <scheme val="minor"/>
          </rPr>
          <t>。
(預定21年12月會有結果出來)。
預定日       ：202107~11
対策内容　：
實施完成日：202107~11
定期管理　：</t>
        </r>
      </text>
    </comment>
    <comment ref="AB286" authorId="33" shapeId="0" xr:uid="{00000000-0006-0000-0000-0000CD020000}">
      <text>
        <r>
          <rPr>
            <sz val="14"/>
            <color indexed="81"/>
            <rFont val="新細明體"/>
            <family val="3"/>
            <charset val="128"/>
            <scheme val="minor"/>
          </rPr>
          <t>點檢日　　：2021 年度保養
實施</t>
        </r>
        <r>
          <rPr>
            <sz val="14"/>
            <color indexed="81"/>
            <rFont val="新細明體"/>
            <family val="3"/>
            <charset val="129"/>
            <scheme val="minor"/>
          </rPr>
          <t>內</t>
        </r>
        <r>
          <rPr>
            <sz val="14"/>
            <color indexed="81"/>
            <rFont val="新細明體"/>
            <family val="3"/>
            <charset val="128"/>
            <scheme val="minor"/>
          </rPr>
          <t>容　：待機械與安川確認ROBOT S軸Encorder進行調</t>
        </r>
        <r>
          <rPr>
            <sz val="14"/>
            <color indexed="81"/>
            <rFont val="新細明體"/>
            <family val="3"/>
            <charset val="136"/>
            <scheme val="minor"/>
          </rPr>
          <t>查</t>
        </r>
        <r>
          <rPr>
            <sz val="14"/>
            <color indexed="81"/>
            <rFont val="新細明體"/>
            <family val="3"/>
            <charset val="128"/>
            <scheme val="minor"/>
          </rPr>
          <t>。
(預定21年10月會有結果出來)。
預定日       ：202106~10
対策内容　：
實施完成日：202107~10
定期管理　：</t>
        </r>
      </text>
    </comment>
    <comment ref="AC286" authorId="33" shapeId="0" xr:uid="{00000000-0006-0000-0000-0000CE020000}">
      <text>
        <r>
          <rPr>
            <sz val="14"/>
            <color indexed="81"/>
            <rFont val="新細明體"/>
            <family val="3"/>
            <charset val="128"/>
            <scheme val="minor"/>
          </rPr>
          <t>點檢日　　：2021 冷修年度保養
實施</t>
        </r>
        <r>
          <rPr>
            <sz val="14"/>
            <color indexed="81"/>
            <rFont val="新細明體"/>
            <family val="3"/>
            <charset val="129"/>
            <scheme val="minor"/>
          </rPr>
          <t>內</t>
        </r>
        <r>
          <rPr>
            <sz val="14"/>
            <color indexed="81"/>
            <rFont val="新細明體"/>
            <family val="3"/>
            <charset val="128"/>
            <scheme val="minor"/>
          </rPr>
          <t>容　：無異常
預定日       ：202106~10
対策内容　：
實施完成日：202107~10
定期管理　：</t>
        </r>
      </text>
    </comment>
    <comment ref="AD286" authorId="33" shapeId="0" xr:uid="{00000000-0006-0000-0000-0000CF020000}">
      <text>
        <r>
          <rPr>
            <sz val="14"/>
            <color indexed="81"/>
            <rFont val="新細明體"/>
            <family val="3"/>
            <charset val="128"/>
            <scheme val="minor"/>
          </rPr>
          <t>點檢日　　：2021年ROBOT保養
實施</t>
        </r>
        <r>
          <rPr>
            <sz val="14"/>
            <color indexed="81"/>
            <rFont val="新細明體"/>
            <family val="1"/>
            <charset val="129"/>
            <scheme val="minor"/>
          </rPr>
          <t>內</t>
        </r>
        <r>
          <rPr>
            <sz val="14"/>
            <color indexed="81"/>
            <rFont val="新細明體"/>
            <family val="3"/>
            <charset val="128"/>
            <scheme val="minor"/>
          </rPr>
          <t>容　：Encorder檢測
預定日       ：5月~11月
対策内容　：Encorder檢測
實施完成日：11/E
定期管理　：每年Encorder檢測</t>
        </r>
      </text>
    </comment>
    <comment ref="AE286" authorId="33" shapeId="0" xr:uid="{00000000-0006-0000-0000-0000D0020000}">
      <text>
        <r>
          <rPr>
            <sz val="14"/>
            <color indexed="81"/>
            <rFont val="新細明體"/>
            <family val="3"/>
            <charset val="128"/>
            <scheme val="minor"/>
          </rPr>
          <t>點檢日　　：2021 年度保養
實施</t>
        </r>
        <r>
          <rPr>
            <sz val="14"/>
            <color indexed="81"/>
            <rFont val="新細明體"/>
            <family val="1"/>
            <charset val="129"/>
            <scheme val="minor"/>
          </rPr>
          <t>內</t>
        </r>
        <r>
          <rPr>
            <sz val="14"/>
            <color indexed="81"/>
            <rFont val="新細明體"/>
            <family val="3"/>
            <charset val="128"/>
            <scheme val="minor"/>
          </rPr>
          <t>容　：待機械與安川確認ROBOT S軸Encorder進行調</t>
        </r>
        <r>
          <rPr>
            <sz val="14"/>
            <color indexed="81"/>
            <rFont val="新細明體"/>
            <family val="3"/>
            <charset val="136"/>
            <scheme val="minor"/>
          </rPr>
          <t>查</t>
        </r>
        <r>
          <rPr>
            <sz val="14"/>
            <color indexed="81"/>
            <rFont val="新細明體"/>
            <family val="3"/>
            <charset val="128"/>
            <scheme val="minor"/>
          </rPr>
          <t>。
(預定21年6月會有結果出來)。
預定日       ：202107~10
対策内容　：
實施完成日：202107~10
定期管理　：</t>
        </r>
      </text>
    </comment>
    <comment ref="AA287" authorId="33" shapeId="0" xr:uid="{00000000-0006-0000-0000-0000D1020000}">
      <text>
        <r>
          <rPr>
            <sz val="14"/>
            <color indexed="81"/>
            <rFont val="新細明體"/>
            <family val="3"/>
            <charset val="128"/>
            <scheme val="minor"/>
          </rPr>
          <t>點檢日　　：2021/04 &amp;11 定修期間
實施</t>
        </r>
        <r>
          <rPr>
            <sz val="14"/>
            <color indexed="81"/>
            <rFont val="新細明體"/>
            <family val="3"/>
            <charset val="129"/>
            <scheme val="minor"/>
          </rPr>
          <t>內</t>
        </r>
        <r>
          <rPr>
            <sz val="14"/>
            <color indexed="81"/>
            <rFont val="新細明體"/>
            <family val="3"/>
            <charset val="128"/>
            <scheme val="minor"/>
          </rPr>
          <t>容　：1. Cableveyor</t>
        </r>
        <r>
          <rPr>
            <sz val="14"/>
            <color indexed="81"/>
            <rFont val="新細明體"/>
            <family val="3"/>
            <charset val="129"/>
            <scheme val="minor"/>
          </rPr>
          <t>內</t>
        </r>
        <r>
          <rPr>
            <sz val="14"/>
            <color indexed="81"/>
            <rFont val="新細明體"/>
            <family val="3"/>
            <charset val="128"/>
            <scheme val="minor"/>
          </rPr>
          <t>cable的損傷程度
2.確認Cableveyor 固定架台有無偏移。
預定日       ：2021/04 &amp;11 定修期間
対策内容　：1. Cableveyor</t>
        </r>
        <r>
          <rPr>
            <sz val="14"/>
            <color indexed="81"/>
            <rFont val="新細明體"/>
            <family val="3"/>
            <charset val="129"/>
            <scheme val="minor"/>
          </rPr>
          <t>內</t>
        </r>
        <r>
          <rPr>
            <sz val="14"/>
            <color indexed="81"/>
            <rFont val="新細明體"/>
            <family val="3"/>
            <charset val="128"/>
            <scheme val="minor"/>
          </rPr>
          <t>cable的損傷程度
2.確認Cableveyor 固定架台有無偏移。
實施完成日：
定期管理　：</t>
        </r>
      </text>
    </comment>
    <comment ref="AB287" authorId="33" shapeId="0" xr:uid="{00000000-0006-0000-0000-0000D2020000}">
      <text>
        <r>
          <rPr>
            <sz val="14"/>
            <color indexed="81"/>
            <rFont val="新細明體"/>
            <family val="3"/>
            <charset val="128"/>
            <scheme val="minor"/>
          </rPr>
          <t>點檢日　　：2021/06 &amp;10 定修期間
實施</t>
        </r>
        <r>
          <rPr>
            <sz val="14"/>
            <color indexed="81"/>
            <rFont val="新細明體"/>
            <family val="3"/>
            <charset val="129"/>
            <scheme val="minor"/>
          </rPr>
          <t>內</t>
        </r>
        <r>
          <rPr>
            <sz val="14"/>
            <color indexed="81"/>
            <rFont val="新細明體"/>
            <family val="3"/>
            <charset val="128"/>
            <scheme val="minor"/>
          </rPr>
          <t>容　：1. Cableveyor</t>
        </r>
        <r>
          <rPr>
            <sz val="14"/>
            <color indexed="81"/>
            <rFont val="新細明體"/>
            <family val="3"/>
            <charset val="129"/>
            <scheme val="minor"/>
          </rPr>
          <t>內</t>
        </r>
        <r>
          <rPr>
            <sz val="14"/>
            <color indexed="81"/>
            <rFont val="新細明體"/>
            <family val="3"/>
            <charset val="128"/>
            <scheme val="minor"/>
          </rPr>
          <t>cable的損傷程度
2.確認Cableveyor 固定架台有無偏移。
預定日       ：2021/06 &amp;10 定修期間
対策内容　：1. Cableveyor</t>
        </r>
        <r>
          <rPr>
            <sz val="14"/>
            <color indexed="81"/>
            <rFont val="新細明體"/>
            <family val="3"/>
            <charset val="129"/>
            <scheme val="minor"/>
          </rPr>
          <t>內</t>
        </r>
        <r>
          <rPr>
            <sz val="14"/>
            <color indexed="81"/>
            <rFont val="新細明體"/>
            <family val="3"/>
            <charset val="128"/>
            <scheme val="minor"/>
          </rPr>
          <t>cable的損傷程度
2.確認Cableveyor 固定架台有無偏移。
實施完成日：
定期管理　：</t>
        </r>
      </text>
    </comment>
    <comment ref="AC287" authorId="33" shapeId="0" xr:uid="{00000000-0006-0000-0000-0000D302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D287" authorId="33" shapeId="0" xr:uid="{00000000-0006-0000-0000-0000D4020000}">
      <text>
        <r>
          <rPr>
            <sz val="14"/>
            <color indexed="81"/>
            <rFont val="新細明體"/>
            <family val="3"/>
            <charset val="128"/>
            <scheme val="minor"/>
          </rPr>
          <t>點檢日　　：2021年ROBOT保養
實施</t>
        </r>
        <r>
          <rPr>
            <sz val="14"/>
            <color indexed="81"/>
            <rFont val="新細明體"/>
            <family val="3"/>
            <charset val="129"/>
            <scheme val="minor"/>
          </rPr>
          <t>內</t>
        </r>
        <r>
          <rPr>
            <sz val="14"/>
            <color indexed="81"/>
            <rFont val="新細明體"/>
            <family val="3"/>
            <charset val="128"/>
            <scheme val="minor"/>
          </rPr>
          <t>容　：Encorder檢測
預定日       ：5月~11月
対策内容　：Encorder檢測
實施完成日：11/E
定期管理　：每年Encorder檢測</t>
        </r>
      </text>
    </comment>
    <comment ref="AE287" authorId="33" shapeId="0" xr:uid="{00000000-0006-0000-0000-0000D5020000}">
      <text>
        <r>
          <rPr>
            <sz val="14"/>
            <color indexed="81"/>
            <rFont val="新細明體"/>
            <family val="3"/>
            <charset val="128"/>
            <scheme val="minor"/>
          </rPr>
          <t>點檢日　　：2021/07 &amp;09 定修期間
實施</t>
        </r>
        <r>
          <rPr>
            <sz val="14"/>
            <color indexed="81"/>
            <rFont val="新細明體"/>
            <family val="1"/>
            <charset val="129"/>
            <scheme val="minor"/>
          </rPr>
          <t>內</t>
        </r>
        <r>
          <rPr>
            <sz val="14"/>
            <color indexed="81"/>
            <rFont val="新細明體"/>
            <family val="3"/>
            <charset val="128"/>
            <scheme val="minor"/>
          </rPr>
          <t>容　：1. Cableveyor</t>
        </r>
        <r>
          <rPr>
            <sz val="14"/>
            <color indexed="81"/>
            <rFont val="新細明體"/>
            <family val="3"/>
            <charset val="129"/>
            <scheme val="minor"/>
          </rPr>
          <t>內</t>
        </r>
        <r>
          <rPr>
            <sz val="14"/>
            <color indexed="81"/>
            <rFont val="新細明體"/>
            <family val="3"/>
            <charset val="128"/>
            <scheme val="minor"/>
          </rPr>
          <t>cable的損傷程度
2.確認Cableveyor 固定架台有無偏移。
預定日       ：2021/07 &amp;09 定修期間
対策内容　：1. Cableveyor</t>
        </r>
        <r>
          <rPr>
            <sz val="14"/>
            <color indexed="81"/>
            <rFont val="新細明體"/>
            <family val="3"/>
            <charset val="129"/>
            <scheme val="minor"/>
          </rPr>
          <t>內</t>
        </r>
        <r>
          <rPr>
            <sz val="14"/>
            <color indexed="81"/>
            <rFont val="新細明體"/>
            <family val="3"/>
            <charset val="128"/>
            <scheme val="minor"/>
          </rPr>
          <t>cable的損傷程度
2.確認Cableveyor 固定架台有無偏移。
實施完成日：
定期管理　：</t>
        </r>
      </text>
    </comment>
    <comment ref="Z288" authorId="33" shapeId="0" xr:uid="{00000000-0006-0000-0000-0000D6020000}">
      <text>
        <r>
          <rPr>
            <sz val="14"/>
            <color indexed="81"/>
            <rFont val="新細明體"/>
            <family val="3"/>
            <charset val="128"/>
            <scheme val="minor"/>
          </rPr>
          <t>點檢日　　：2021/05/25
實施</t>
        </r>
        <r>
          <rPr>
            <sz val="14"/>
            <color indexed="81"/>
            <rFont val="新細明體"/>
            <family val="3"/>
            <charset val="129"/>
            <scheme val="minor"/>
          </rPr>
          <t>內</t>
        </r>
        <r>
          <rPr>
            <sz val="14"/>
            <color indexed="81"/>
            <rFont val="新細明體"/>
            <family val="3"/>
            <charset val="128"/>
            <scheme val="minor"/>
          </rPr>
          <t>容　：本線及引入點檢調整
預定日       ：2021/05/25
対策内容　：FT C/V下降界線Stopper固定
實施完成日：2021/5/25
定期管理　：</t>
        </r>
      </text>
    </comment>
    <comment ref="AA288" authorId="33" shapeId="0" xr:uid="{00000000-0006-0000-0000-0000D7020000}">
      <text>
        <r>
          <rPr>
            <sz val="14"/>
            <color indexed="81"/>
            <rFont val="新細明體"/>
            <family val="3"/>
            <charset val="128"/>
            <scheme val="minor"/>
          </rPr>
          <t>點檢日　　：2021/04/13
實施</t>
        </r>
        <r>
          <rPr>
            <sz val="14"/>
            <color indexed="81"/>
            <rFont val="新細明體"/>
            <family val="1"/>
            <charset val="129"/>
            <scheme val="minor"/>
          </rPr>
          <t>內</t>
        </r>
        <r>
          <rPr>
            <sz val="14"/>
            <color indexed="81"/>
            <rFont val="新細明體"/>
            <family val="3"/>
            <charset val="128"/>
            <scheme val="minor"/>
          </rPr>
          <t>容　：本線及引入點檢調整
預定日       ：2021/04/28
対策内容　：FT C/V下降界線Stopper固定
實施完成日：2021/5/12
定期管理　：</t>
        </r>
      </text>
    </comment>
    <comment ref="AB288" authorId="33" shapeId="0" xr:uid="{00000000-0006-0000-0000-0000D8020000}">
      <text>
        <r>
          <rPr>
            <sz val="14"/>
            <color indexed="81"/>
            <rFont val="新細明體"/>
            <family val="3"/>
            <charset val="128"/>
            <scheme val="minor"/>
          </rPr>
          <t>點檢日　　：2021/05/26
實施</t>
        </r>
        <r>
          <rPr>
            <sz val="14"/>
            <color indexed="81"/>
            <rFont val="新細明體"/>
            <family val="3"/>
            <charset val="129"/>
            <scheme val="minor"/>
          </rPr>
          <t>內</t>
        </r>
        <r>
          <rPr>
            <sz val="14"/>
            <color indexed="81"/>
            <rFont val="新細明體"/>
            <family val="3"/>
            <charset val="128"/>
            <scheme val="minor"/>
          </rPr>
          <t>容　：本線及1/2br引入點br ft檢調整
預定日       ：
対策内容　：FT C/V下降界線Stopper固定
實施完成日：2021/5/26
定期管理　：</t>
        </r>
      </text>
    </comment>
    <comment ref="AC288" authorId="33" shapeId="0" xr:uid="{00000000-0006-0000-0000-0000D902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：冷修時軌道全部點檢，下降界線Stopper安裝
實施完成日：
定期管理　：</t>
        </r>
      </text>
    </comment>
    <comment ref="AD288" authorId="33" shapeId="0" xr:uid="{00000000-0006-0000-0000-0000DA020000}">
      <text>
        <r>
          <rPr>
            <sz val="14"/>
            <color indexed="81"/>
            <rFont val="新細明體"/>
            <family val="3"/>
            <charset val="128"/>
            <scheme val="minor"/>
          </rPr>
          <t>點檢日　　：2021/05/19
實施</t>
        </r>
        <r>
          <rPr>
            <sz val="14"/>
            <color indexed="81"/>
            <rFont val="新細明體"/>
            <family val="3"/>
            <charset val="129"/>
            <scheme val="minor"/>
          </rPr>
          <t>內</t>
        </r>
        <r>
          <rPr>
            <sz val="14"/>
            <color indexed="81"/>
            <rFont val="新細明體"/>
            <family val="3"/>
            <charset val="128"/>
            <scheme val="minor"/>
          </rPr>
          <t>容　：本線及1/2br引入點br ft檢調整
預定日       ：
対策内容　：FT C/V下降界線Stopper固定
實施完成日：2021/5/19
定期管理　：</t>
        </r>
      </text>
    </comment>
    <comment ref="Z289" authorId="33" shapeId="0" xr:uid="{00000000-0006-0000-0000-0000DB020000}">
      <text>
        <r>
          <rPr>
            <sz val="14"/>
            <color indexed="81"/>
            <rFont val="新細明體"/>
            <family val="3"/>
            <charset val="128"/>
            <scheme val="minor"/>
          </rPr>
          <t>點檢日　　： 2022/3</t>
        </r>
        <r>
          <rPr>
            <sz val="14"/>
            <color indexed="81"/>
            <rFont val="新細明體"/>
            <family val="3"/>
            <charset val="136"/>
            <scheme val="minor"/>
          </rPr>
          <t>月</t>
        </r>
        <r>
          <rPr>
            <sz val="14"/>
            <color indexed="81"/>
            <rFont val="新細明體"/>
            <family val="3"/>
            <charset val="128"/>
            <scheme val="minor"/>
          </rPr>
          <t xml:space="preserve">
實施</t>
        </r>
        <r>
          <rPr>
            <sz val="14"/>
            <color indexed="81"/>
            <rFont val="新細明體"/>
            <family val="1"/>
            <charset val="129"/>
            <scheme val="minor"/>
          </rPr>
          <t>內</t>
        </r>
        <r>
          <rPr>
            <sz val="14"/>
            <color indexed="81"/>
            <rFont val="新細明體"/>
            <family val="3"/>
            <charset val="128"/>
            <scheme val="minor"/>
          </rPr>
          <t>容　：個別UPS使用</t>
        </r>
        <r>
          <rPr>
            <sz val="14"/>
            <color indexed="81"/>
            <rFont val="新細明體"/>
            <family val="3"/>
            <charset val="136"/>
            <scheme val="minor"/>
          </rPr>
          <t>壽命確認管理</t>
        </r>
        <r>
          <rPr>
            <sz val="14"/>
            <color indexed="81"/>
            <rFont val="新細明體"/>
            <family val="3"/>
            <charset val="128"/>
            <scheme val="minor"/>
          </rPr>
          <t xml:space="preserve"> 
預定日       ：2022/3</t>
        </r>
        <r>
          <rPr>
            <sz val="14"/>
            <color indexed="81"/>
            <rFont val="新細明體"/>
            <family val="3"/>
            <charset val="136"/>
            <scheme val="minor"/>
          </rPr>
          <t>月</t>
        </r>
        <r>
          <rPr>
            <sz val="14"/>
            <color indexed="81"/>
            <rFont val="新細明體"/>
            <family val="3"/>
            <charset val="128"/>
            <scheme val="minor"/>
          </rPr>
          <t xml:space="preserve">
対策内容　：個別UPS使用壽命確認管理
實施完成日：2022/3</t>
        </r>
        <r>
          <rPr>
            <sz val="14"/>
            <color indexed="81"/>
            <rFont val="新細明體"/>
            <family val="3"/>
            <charset val="136"/>
            <scheme val="minor"/>
          </rPr>
          <t>月</t>
        </r>
        <r>
          <rPr>
            <sz val="14"/>
            <color indexed="81"/>
            <rFont val="新細明體"/>
            <family val="3"/>
            <charset val="128"/>
            <scheme val="minor"/>
          </rPr>
          <t xml:space="preserve">
定期管理　：個別UPS使用壽命管理2.5年</t>
        </r>
      </text>
    </comment>
    <comment ref="AA289" authorId="33" shapeId="0" xr:uid="{00000000-0006-0000-0000-0000DC020000}">
      <text>
        <r>
          <rPr>
            <sz val="14"/>
            <color indexed="81"/>
            <rFont val="新細明體"/>
            <family val="3"/>
            <charset val="128"/>
            <scheme val="minor"/>
          </rPr>
          <t>點檢日　　： 2021/11/9
實施</t>
        </r>
        <r>
          <rPr>
            <sz val="14"/>
            <color indexed="81"/>
            <rFont val="新細明體"/>
            <family val="3"/>
            <charset val="129"/>
            <scheme val="minor"/>
          </rPr>
          <t>內</t>
        </r>
        <r>
          <rPr>
            <sz val="14"/>
            <color indexed="81"/>
            <rFont val="新細明體"/>
            <family val="3"/>
            <charset val="128"/>
            <scheme val="minor"/>
          </rPr>
          <t>容　：個別UPS使用壽命確認管理 
預定日       ：2021/11/9
対策内容　：個別UPS使用壽命確認管理
實施完成日：2021/11/9
定期管理　：個別UPS使用壽命管理2.5年</t>
        </r>
      </text>
    </comment>
    <comment ref="AB289" authorId="33" shapeId="0" xr:uid="{00000000-0006-0000-0000-0000DD02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：個別UPS更新
實施完成日：EF4冷修
定期管理　：個別UPS使用壽命管理2.5年</t>
        </r>
      </text>
    </comment>
    <comment ref="AC289" authorId="33" shapeId="0" xr:uid="{00000000-0006-0000-0000-0000DE020000}">
      <text>
        <r>
          <rPr>
            <sz val="14"/>
            <color indexed="81"/>
            <rFont val="新細明體"/>
            <family val="3"/>
            <charset val="128"/>
            <scheme val="minor"/>
          </rPr>
          <t>點檢日　　： JF3冷修後
實施</t>
        </r>
        <r>
          <rPr>
            <sz val="14"/>
            <color indexed="81"/>
            <rFont val="新細明體"/>
            <family val="3"/>
            <charset val="129"/>
            <scheme val="minor"/>
          </rPr>
          <t>內</t>
        </r>
        <r>
          <rPr>
            <sz val="14"/>
            <color indexed="81"/>
            <rFont val="新細明體"/>
            <family val="3"/>
            <charset val="128"/>
            <scheme val="minor"/>
          </rPr>
          <t>容　：個別UPS使用壽命確認管理 
預定日       ： JF3冷修後
対策内容　：個別UPS使用壽命確認管理
實施完成日： JF3冷修後
定期管理　：個別UPS使用壽命管理3年：</t>
        </r>
      </text>
    </comment>
    <comment ref="AD289" authorId="33" shapeId="0" xr:uid="{00000000-0006-0000-0000-0000DF020000}">
      <text>
        <r>
          <rPr>
            <sz val="14"/>
            <color indexed="81"/>
            <rFont val="新細明體"/>
            <family val="3"/>
            <charset val="128"/>
            <scheme val="minor"/>
          </rPr>
          <t>點檢日　　： 2022/2/23
實施</t>
        </r>
        <r>
          <rPr>
            <sz val="14"/>
            <color indexed="81"/>
            <rFont val="新細明體"/>
            <family val="1"/>
            <charset val="129"/>
            <scheme val="minor"/>
          </rPr>
          <t>內</t>
        </r>
        <r>
          <rPr>
            <sz val="14"/>
            <color indexed="81"/>
            <rFont val="新細明體"/>
            <family val="3"/>
            <charset val="128"/>
            <scheme val="minor"/>
          </rPr>
          <t>容　：個別UPS使用</t>
        </r>
        <r>
          <rPr>
            <sz val="14"/>
            <color indexed="81"/>
            <rFont val="新細明體"/>
            <family val="3"/>
            <charset val="136"/>
            <scheme val="minor"/>
          </rPr>
          <t>壽命確認管理</t>
        </r>
        <r>
          <rPr>
            <sz val="14"/>
            <color indexed="81"/>
            <rFont val="新細明體"/>
            <family val="3"/>
            <charset val="128"/>
            <scheme val="minor"/>
          </rPr>
          <t xml:space="preserve"> 
預定日       ：2022/2/23
対策内容　：個別UPS使用壽命確認管理
實施完成日：2022/2/23
定期管理　：個別UPS使用壽命管理3年</t>
        </r>
      </text>
    </comment>
    <comment ref="AC290" authorId="33" shapeId="0" xr:uid="{00000000-0006-0000-0000-0000E0020000}">
      <text>
        <r>
          <rPr>
            <sz val="14"/>
            <color indexed="81"/>
            <rFont val="新細明體"/>
            <family val="3"/>
            <charset val="128"/>
            <scheme val="minor"/>
          </rPr>
          <t>2021/04/27
實施</t>
        </r>
        <r>
          <rPr>
            <sz val="14"/>
            <color indexed="81"/>
            <rFont val="新細明體"/>
            <family val="3"/>
            <charset val="129"/>
            <scheme val="minor"/>
          </rPr>
          <t>內</t>
        </r>
        <r>
          <rPr>
            <sz val="14"/>
            <color indexed="81"/>
            <rFont val="新細明體"/>
            <family val="3"/>
            <charset val="128"/>
            <scheme val="minor"/>
          </rPr>
          <t>容　：皮帶點檢
預定日       ：
対策内容　：皮帶點檢
實施完成日：2021/4/27
定期管理　：</t>
        </r>
      </text>
    </comment>
    <comment ref="AD290" authorId="33" shapeId="0" xr:uid="{00000000-0006-0000-0000-0000E1020000}">
      <text>
        <r>
          <rPr>
            <sz val="14"/>
            <color indexed="81"/>
            <rFont val="新細明體"/>
            <family val="3"/>
            <charset val="128"/>
            <scheme val="minor"/>
          </rPr>
          <t>點檢日　　：2021/04/20
實施</t>
        </r>
        <r>
          <rPr>
            <sz val="14"/>
            <color indexed="81"/>
            <rFont val="新細明體"/>
            <family val="3"/>
            <charset val="129"/>
            <scheme val="minor"/>
          </rPr>
          <t>內</t>
        </r>
        <r>
          <rPr>
            <sz val="14"/>
            <color indexed="81"/>
            <rFont val="新細明體"/>
            <family val="3"/>
            <charset val="128"/>
            <scheme val="minor"/>
          </rPr>
          <t>容　：皮帶點檢
預定日       ：
対策内容　：皮帶點檢
實施完成日：2021/4/20
定期管理　：</t>
        </r>
      </text>
    </comment>
    <comment ref="AE290" authorId="33" shapeId="0" xr:uid="{00000000-0006-0000-0000-0000E2020000}">
      <text>
        <r>
          <rPr>
            <sz val="14"/>
            <color indexed="81"/>
            <rFont val="新細明體"/>
            <family val="3"/>
            <charset val="128"/>
            <scheme val="minor"/>
          </rPr>
          <t>2021/05/14
實施</t>
        </r>
        <r>
          <rPr>
            <sz val="14"/>
            <color indexed="81"/>
            <rFont val="新細明體"/>
            <family val="3"/>
            <charset val="129"/>
            <scheme val="minor"/>
          </rPr>
          <t>內</t>
        </r>
        <r>
          <rPr>
            <sz val="14"/>
            <color indexed="81"/>
            <rFont val="新細明體"/>
            <family val="3"/>
            <charset val="128"/>
            <scheme val="minor"/>
          </rPr>
          <t>容　：TAS5.7紙捲皮帶點檢
預定日       ：
対策内容　：皮帶點檢
實施完成日：TAS5.7紙捲2021/5/14
定期管理　：日常點檢表有</t>
        </r>
      </text>
    </comment>
    <comment ref="AA291" authorId="33" shapeId="0" xr:uid="{00000000-0006-0000-0000-0000E3020000}">
      <text>
        <r>
          <rPr>
            <sz val="14"/>
            <color indexed="81"/>
            <rFont val="新細明體"/>
            <family val="3"/>
            <charset val="128"/>
            <scheme val="minor"/>
          </rPr>
          <t>點檢日　　：2021/5/12(3P)   2021/6/15(4P)  2021/11/9(5P)  2021/7/8 (6P)
實施內容　：ROBOT年度保養
預定日       ：
対策内容　：年度保養點檢
實施完成日：2021/5/12(3P)   2021/6/15(4P)  2021/11/9(5P)  2021/7/8 (6P
定期管理　：年度保養點檢</t>
        </r>
      </text>
    </comment>
    <comment ref="AB291" authorId="33" shapeId="0" xr:uid="{00000000-0006-0000-0000-0000E4020000}">
      <text>
        <r>
          <rPr>
            <sz val="14"/>
            <color indexed="81"/>
            <rFont val="新細明體"/>
            <family val="3"/>
            <charset val="128"/>
            <scheme val="minor"/>
          </rPr>
          <t>點檢日　　：2021/6/8(5P)   2021/8/3(6P)
實施</t>
        </r>
        <r>
          <rPr>
            <sz val="14"/>
            <color indexed="81"/>
            <rFont val="新細明體"/>
            <family val="1"/>
            <charset val="129"/>
            <scheme val="minor"/>
          </rPr>
          <t>內</t>
        </r>
        <r>
          <rPr>
            <sz val="14"/>
            <color indexed="81"/>
            <rFont val="新細明體"/>
            <family val="3"/>
            <charset val="128"/>
            <scheme val="minor"/>
          </rPr>
          <t>容　：ROBOT年度保養
預定日       ：
対策内容　：年度保養點檢
實施完成日：2021/6/8(5P)   2021/8/3(6P)
定期管理　：年度保養點檢</t>
        </r>
      </text>
    </comment>
    <comment ref="AC291" authorId="33" shapeId="0" xr:uid="{00000000-0006-0000-0000-0000E5020000}">
      <text>
        <r>
          <rPr>
            <sz val="14"/>
            <color indexed="81"/>
            <rFont val="新細明體"/>
            <family val="3"/>
            <charset val="128"/>
            <scheme val="minor"/>
          </rPr>
          <t>點檢日　　：2021年冷修ROBOT保養
實施</t>
        </r>
        <r>
          <rPr>
            <sz val="14"/>
            <color indexed="81"/>
            <rFont val="新細明體"/>
            <family val="3"/>
            <charset val="129"/>
            <scheme val="minor"/>
          </rPr>
          <t>內</t>
        </r>
        <r>
          <rPr>
            <sz val="14"/>
            <color indexed="81"/>
            <rFont val="新細明體"/>
            <family val="3"/>
            <charset val="128"/>
            <scheme val="minor"/>
          </rPr>
          <t>容　：Encorder檢測
預定日       ：2021年冷修熱上前
対策内容　：Encorder檢測
實施完成日：11/E
定期管理　：每年Encorder檢測</t>
        </r>
      </text>
    </comment>
    <comment ref="AD291" authorId="33" shapeId="0" xr:uid="{00000000-0006-0000-0000-0000E6020000}">
      <text>
        <r>
          <rPr>
            <sz val="14"/>
            <color indexed="81"/>
            <rFont val="新細明體"/>
            <family val="3"/>
            <charset val="128"/>
            <scheme val="minor"/>
          </rPr>
          <t>點檢日　　：2021年ROBOT保養
實施</t>
        </r>
        <r>
          <rPr>
            <sz val="14"/>
            <color indexed="81"/>
            <rFont val="新細明體"/>
            <family val="3"/>
            <charset val="129"/>
            <scheme val="minor"/>
          </rPr>
          <t>內</t>
        </r>
        <r>
          <rPr>
            <sz val="14"/>
            <color indexed="81"/>
            <rFont val="新細明體"/>
            <family val="3"/>
            <charset val="128"/>
            <scheme val="minor"/>
          </rPr>
          <t>容　：Encorder檢測
預定日       ：5月~11月
対策内容　：Encorder檢測
實施完成日：11/E
定期管理　：每年Encorder檢測</t>
        </r>
      </text>
    </comment>
    <comment ref="AE291" authorId="33" shapeId="0" xr:uid="{00000000-0006-0000-0000-0000E7020000}">
      <text>
        <r>
          <rPr>
            <sz val="14"/>
            <color indexed="81"/>
            <rFont val="新細明體"/>
            <family val="3"/>
            <charset val="128"/>
            <scheme val="minor"/>
          </rPr>
          <t>點檢日　　：TAS5(7/8)、TAS7(10月中)
實施</t>
        </r>
        <r>
          <rPr>
            <sz val="14"/>
            <color indexed="81"/>
            <rFont val="新細明體"/>
            <family val="1"/>
            <charset val="129"/>
            <scheme val="minor"/>
          </rPr>
          <t>內</t>
        </r>
        <r>
          <rPr>
            <sz val="14"/>
            <color indexed="81"/>
            <rFont val="新細明體"/>
            <family val="3"/>
            <charset val="128"/>
            <scheme val="minor"/>
          </rPr>
          <t xml:space="preserve">容　：安川保養時進行點檢
預定日      ：TAS5(7/8)、TAS7(10月中)
対策内容　：安川保養時進行點檢
實施完成日：TAS5(7/8) </t>
        </r>
        <r>
          <rPr>
            <sz val="14"/>
            <color indexed="81"/>
            <rFont val="新細明體"/>
            <family val="3"/>
            <charset val="136"/>
            <scheme val="minor"/>
          </rPr>
          <t>檢視</t>
        </r>
        <r>
          <rPr>
            <sz val="14"/>
            <color indexed="81"/>
            <rFont val="新細明體"/>
            <family val="3"/>
            <charset val="128"/>
            <scheme val="minor"/>
          </rPr>
          <t>Cable</t>
        </r>
        <r>
          <rPr>
            <sz val="14"/>
            <color indexed="81"/>
            <rFont val="新細明體"/>
            <family val="3"/>
            <charset val="136"/>
            <scheme val="minor"/>
          </rPr>
          <t>正常</t>
        </r>
        <r>
          <rPr>
            <sz val="14"/>
            <color indexed="81"/>
            <rFont val="新細明體"/>
            <family val="3"/>
            <charset val="128"/>
            <scheme val="minor"/>
          </rPr>
          <t xml:space="preserve">
定期管理　：</t>
        </r>
      </text>
    </comment>
    <comment ref="Z292" authorId="33" shapeId="0" xr:uid="{00000000-0006-0000-0000-0000E8020000}">
      <text>
        <r>
          <rPr>
            <sz val="14"/>
            <color indexed="81"/>
            <rFont val="新細明體"/>
            <family val="3"/>
            <charset val="128"/>
            <scheme val="minor"/>
          </rPr>
          <t>點檢日　　：2021/05/25
實施</t>
        </r>
        <r>
          <rPr>
            <sz val="14"/>
            <color indexed="81"/>
            <rFont val="新細明體"/>
            <family val="3"/>
            <charset val="129"/>
            <scheme val="minor"/>
          </rPr>
          <t>內</t>
        </r>
        <r>
          <rPr>
            <sz val="14"/>
            <color indexed="81"/>
            <rFont val="新細明體"/>
            <family val="3"/>
            <charset val="128"/>
            <scheme val="minor"/>
          </rPr>
          <t>容　：本線C/V驅動部聯軸器、驅動Chain點檢
預定日       ：2021/05/25
対策内容　：本線C/V驅動部聯軸器、驅動Chain點檢、Line Shaft軸承給油，本線C/V驅動部轉向器變速箱齒輪油點檢，本線FT  C/V轉向器點檢、給油
實施完成日：2021/05/25
定期管理　：</t>
        </r>
      </text>
    </comment>
    <comment ref="AA292" authorId="33" shapeId="0" xr:uid="{00000000-0006-0000-0000-0000E9020000}">
      <text>
        <r>
          <rPr>
            <sz val="14"/>
            <color indexed="81"/>
            <rFont val="新細明體"/>
            <family val="3"/>
            <charset val="128"/>
            <scheme val="minor"/>
          </rPr>
          <t>點檢日　　：2021/05/12
實施</t>
        </r>
        <r>
          <rPr>
            <sz val="14"/>
            <color indexed="81"/>
            <rFont val="新細明體"/>
            <family val="1"/>
            <charset val="129"/>
            <scheme val="minor"/>
          </rPr>
          <t>內</t>
        </r>
        <r>
          <rPr>
            <sz val="14"/>
            <color indexed="81"/>
            <rFont val="新細明體"/>
            <family val="3"/>
            <charset val="128"/>
            <scheme val="minor"/>
          </rPr>
          <t>容　：本線C/V驅動部聯軸器、驅動Chain點檢
預定日       ：2021/05/12
対策内容　：本線C/V驅動部聯軸器、驅動Chain點檢、Line Shaft軸承給油，本線C/V驅動部轉向器變速箱齒輪油點檢，本線FT  C/V轉向器點檢、給油
實施完成日：2021/05/12
定期管理　：</t>
        </r>
      </text>
    </comment>
    <comment ref="AB292" authorId="33" shapeId="0" xr:uid="{00000000-0006-0000-0000-0000EA020000}">
      <text>
        <r>
          <rPr>
            <sz val="14"/>
            <color indexed="81"/>
            <rFont val="新細明體"/>
            <family val="3"/>
            <charset val="128"/>
            <scheme val="minor"/>
          </rPr>
          <t>點檢日　　：2021/04/26
實施</t>
        </r>
        <r>
          <rPr>
            <sz val="14"/>
            <color indexed="81"/>
            <rFont val="新細明體"/>
            <family val="3"/>
            <charset val="129"/>
            <scheme val="minor"/>
          </rPr>
          <t>內</t>
        </r>
        <r>
          <rPr>
            <sz val="14"/>
            <color indexed="81"/>
            <rFont val="新細明體"/>
            <family val="3"/>
            <charset val="128"/>
            <scheme val="minor"/>
          </rPr>
          <t>容　：本線C/V驅動部聯軸器、驅動Chain點檢
預定日       ：
対策内容　：本線C/V驅動部聯軸器、驅動Chain點檢、Line Shaft軸承給油，本線C/V驅動部轉向器變速箱齒輪油點檢，本線FT  C/V轉向器點檢、給油
實施完成日：2021/04/26
定期管理　：</t>
        </r>
      </text>
    </comment>
    <comment ref="AC292" authorId="33" shapeId="0" xr:uid="{00000000-0006-0000-0000-0000EB020000}">
      <text>
        <r>
          <rPr>
            <sz val="14"/>
            <color indexed="81"/>
            <rFont val="新細明體"/>
            <family val="3"/>
            <charset val="128"/>
            <scheme val="minor"/>
          </rPr>
          <t>點檢日　　：2021冷修
實施</t>
        </r>
        <r>
          <rPr>
            <sz val="14"/>
            <color indexed="81"/>
            <rFont val="新細明體"/>
            <family val="3"/>
            <charset val="129"/>
            <scheme val="minor"/>
          </rPr>
          <t>內</t>
        </r>
        <r>
          <rPr>
            <sz val="14"/>
            <color indexed="81"/>
            <rFont val="新細明體"/>
            <family val="3"/>
            <charset val="128"/>
            <scheme val="minor"/>
          </rPr>
          <t>容　：本線C/V驅動部聯軸器、驅動Chain點檢
預定日       ：
対策内容　：本線C/V驅動部聯軸器、驅動Chain點檢、Line Shaft軸承給油，本線C/V驅動部轉向器變速箱齒輪油點檢，本線FT  C/V轉向器點檢、給油
實施完成日：2021冷修
定期管理　：</t>
        </r>
      </text>
    </comment>
    <comment ref="AD292" authorId="33" shapeId="0" xr:uid="{00000000-0006-0000-0000-0000EC020000}">
      <text>
        <r>
          <rPr>
            <sz val="14"/>
            <color indexed="81"/>
            <rFont val="新細明體"/>
            <family val="3"/>
            <charset val="128"/>
            <scheme val="minor"/>
          </rPr>
          <t>點檢日　　：2021.5
實施</t>
        </r>
        <r>
          <rPr>
            <sz val="14"/>
            <color indexed="81"/>
            <rFont val="新細明體"/>
            <family val="3"/>
            <charset val="129"/>
            <scheme val="minor"/>
          </rPr>
          <t>內</t>
        </r>
        <r>
          <rPr>
            <sz val="14"/>
            <color indexed="81"/>
            <rFont val="新細明體"/>
            <family val="3"/>
            <charset val="128"/>
            <scheme val="minor"/>
          </rPr>
          <t>容　：本線C/V驅動部聯軸器、驅動Chain點檢
預定日       ：
対策内容　：本線C/V驅動部聯軸器、驅動Chain點檢、Line Shaft軸承給油，本線C/V驅動部轉向器變速箱齒輪油點檢，本線FT  C/V轉向器點檢、給油
實施完成日：2021.5
定期管理　：</t>
        </r>
      </text>
    </comment>
    <comment ref="Z293" authorId="33" shapeId="0" xr:uid="{00000000-0006-0000-0000-0000ED020000}">
      <text>
        <r>
          <rPr>
            <sz val="14"/>
            <color indexed="81"/>
            <rFont val="新細明體"/>
            <family val="3"/>
            <charset val="128"/>
            <scheme val="minor"/>
          </rPr>
          <t>點檢日　　：2021/05/25
實施</t>
        </r>
        <r>
          <rPr>
            <sz val="14"/>
            <color indexed="81"/>
            <rFont val="新細明體"/>
            <family val="3"/>
            <charset val="129"/>
            <scheme val="minor"/>
          </rPr>
          <t>內</t>
        </r>
        <r>
          <rPr>
            <sz val="14"/>
            <color indexed="81"/>
            <rFont val="新細明體"/>
            <family val="3"/>
            <charset val="128"/>
            <scheme val="minor"/>
          </rPr>
          <t>容　：本線C/V驅動部聯軸器、驅動Chain點檢
預定日       ：2021/05/25
対策内容　：本線C/V驅動部聯軸器、驅動Chain點檢、Line Shaft軸承給油，本線C/V驅動部轉向器變速箱齒輪油點檢，本線FT  C/V轉向器點檢、給油
實施完成日：2021/05/25
定期管理　：</t>
        </r>
      </text>
    </comment>
    <comment ref="AA293" authorId="33" shapeId="0" xr:uid="{00000000-0006-0000-0000-0000EE020000}">
      <text>
        <r>
          <rPr>
            <sz val="14"/>
            <color indexed="81"/>
            <rFont val="新細明體"/>
            <family val="3"/>
            <charset val="128"/>
            <scheme val="minor"/>
          </rPr>
          <t>點檢日　　：20210512
實施內容　：本線C/V驅動部聯軸器、驅動Chain點檢、Line Shaft軸承給油  本線C/V驅動部轉向器變速箱齒輪油修繕點檢
預定日       ：212100512
対策内容　：本線C/V驅動部聯軸器、驅動Chain點檢、Line Shaft軸承給油  本線C/V驅動部轉向器變速箱齒輪油修繕點檢
實施完成日：20210512
定期管理　：</t>
        </r>
      </text>
    </comment>
    <comment ref="AB293" authorId="33" shapeId="0" xr:uid="{00000000-0006-0000-0000-0000EF020000}">
      <text>
        <r>
          <rPr>
            <sz val="14"/>
            <color indexed="81"/>
            <rFont val="新細明體"/>
            <family val="3"/>
            <charset val="128"/>
            <scheme val="minor"/>
          </rPr>
          <t>點檢日　　：20210426
實施</t>
        </r>
        <r>
          <rPr>
            <sz val="14"/>
            <color indexed="81"/>
            <rFont val="新細明體"/>
            <family val="1"/>
            <charset val="129"/>
            <scheme val="minor"/>
          </rPr>
          <t>內</t>
        </r>
        <r>
          <rPr>
            <sz val="14"/>
            <color indexed="81"/>
            <rFont val="新細明體"/>
            <family val="3"/>
            <charset val="128"/>
            <scheme val="minor"/>
          </rPr>
          <t>容　：本線C/V驅動部聯軸器、驅動Chain點檢、Line Shaft軸承給油  本線C/V驅動部轉向器變速箱齒輪油修繕點檢
預定日       ：21210426
対策内容　：本線C/V驅動部聯軸器、驅動Chain點檢、Line Shaft軸承給油  本線C/V驅動部轉向器變速箱齒輪油修繕點檢
實施完成日：20210426
定期管理　：</t>
        </r>
      </text>
    </comment>
    <comment ref="AC293" authorId="33" shapeId="0" xr:uid="{00000000-0006-0000-0000-0000F0020000}">
      <text>
        <r>
          <rPr>
            <sz val="14"/>
            <color indexed="81"/>
            <rFont val="新細明體"/>
            <family val="3"/>
            <charset val="128"/>
            <scheme val="minor"/>
          </rPr>
          <t>點檢日　　：2021冷修時
實施</t>
        </r>
        <r>
          <rPr>
            <sz val="14"/>
            <color indexed="81"/>
            <rFont val="新細明體"/>
            <family val="3"/>
            <charset val="129"/>
            <scheme val="minor"/>
          </rPr>
          <t>內</t>
        </r>
        <r>
          <rPr>
            <sz val="14"/>
            <color indexed="81"/>
            <rFont val="新細明體"/>
            <family val="3"/>
            <charset val="128"/>
            <scheme val="minor"/>
          </rPr>
          <t>容　：本線C/V驅動部聯軸器、驅動Chain點檢
預定日       ：2021冷修時
対策内容　：本線C/V驅動部聯軸器、驅動Chain點檢、Line Shaft軸承給油，本線C/V驅動部轉向器變速箱齒輪油點檢，本線FT  C/V轉向器點檢、給油
實施完成日：2021冷修時
定期管理　：</t>
        </r>
      </text>
    </comment>
    <comment ref="AD293" authorId="33" shapeId="0" xr:uid="{00000000-0006-0000-0000-0000F1020000}">
      <text>
        <r>
          <rPr>
            <sz val="14"/>
            <color indexed="81"/>
            <rFont val="新細明體"/>
            <family val="3"/>
            <charset val="128"/>
            <scheme val="minor"/>
          </rPr>
          <t>點檢日　　：2021/05/19
實施</t>
        </r>
        <r>
          <rPr>
            <sz val="14"/>
            <color indexed="81"/>
            <rFont val="新細明體"/>
            <family val="3"/>
            <charset val="129"/>
            <scheme val="minor"/>
          </rPr>
          <t>內</t>
        </r>
        <r>
          <rPr>
            <sz val="14"/>
            <color indexed="81"/>
            <rFont val="新細明體"/>
            <family val="3"/>
            <charset val="128"/>
            <scheme val="minor"/>
          </rPr>
          <t>容　：本線C/V驅動部聯軸器、驅動Chain點檢
預定日       ：2021/05/19
対策内容　：本線C/V驅動部聯軸器、驅動Chain點檢、Line Shaft軸承給油，本線C/V驅動部轉向器變速箱齒輪油點檢，本線FT  C/V轉向器點檢、給油
實施完成日：2021/05/19
定期管理　：</t>
        </r>
      </text>
    </comment>
    <comment ref="AD294" authorId="33" shapeId="0" xr:uid="{00000000-0006-0000-0000-0000F2020000}">
      <text>
        <r>
          <rPr>
            <sz val="14"/>
            <color indexed="81"/>
            <rFont val="新細明體"/>
            <family val="3"/>
            <charset val="128"/>
            <scheme val="minor"/>
          </rPr>
          <t>點檢日　　：2021.6.9
實施</t>
        </r>
        <r>
          <rPr>
            <sz val="14"/>
            <color indexed="81"/>
            <rFont val="新細明體"/>
            <family val="1"/>
            <charset val="129"/>
            <scheme val="minor"/>
          </rPr>
          <t>內</t>
        </r>
        <r>
          <rPr>
            <sz val="14"/>
            <color indexed="81"/>
            <rFont val="新細明體"/>
            <family val="3"/>
            <charset val="128"/>
            <scheme val="minor"/>
          </rPr>
          <t>容　： BUFFER 高速計數模組更換
預定日       ：2021.6.9
対策内容　：高速計數模組更換
實施完成日：2021.6.9
定期管理　：無</t>
        </r>
      </text>
    </comment>
    <comment ref="Z295" authorId="33" shapeId="0" xr:uid="{00000000-0006-0000-0000-0000F3020000}">
      <text>
        <r>
          <rPr>
            <sz val="14"/>
            <color indexed="81"/>
            <rFont val="新細明體"/>
            <family val="3"/>
            <charset val="128"/>
            <scheme val="minor"/>
          </rPr>
          <t>點檢日　　：6/24
實施</t>
        </r>
        <r>
          <rPr>
            <sz val="14"/>
            <color indexed="81"/>
            <rFont val="新細明體"/>
            <family val="3"/>
            <charset val="129"/>
            <scheme val="minor"/>
          </rPr>
          <t>內</t>
        </r>
        <r>
          <rPr>
            <sz val="14"/>
            <color indexed="81"/>
            <rFont val="新細明體"/>
            <family val="3"/>
            <charset val="128"/>
            <scheme val="minor"/>
          </rPr>
          <t>容　：確認自動弁線路密封程度
預定日       ：6/24
対策内容　：確認自動弁線路密封程度 - 皆正常
實施完成日：6/24
定期管理　：定常巡檢</t>
        </r>
      </text>
    </comment>
    <comment ref="AA295" authorId="33" shapeId="0" xr:uid="{00000000-0006-0000-0000-0000F4020000}">
      <text>
        <r>
          <rPr>
            <sz val="14"/>
            <color indexed="81"/>
            <rFont val="新細明體"/>
            <family val="3"/>
            <charset val="128"/>
            <scheme val="minor"/>
          </rPr>
          <t>點檢日　　：6/16
實施</t>
        </r>
        <r>
          <rPr>
            <sz val="14"/>
            <color indexed="81"/>
            <rFont val="新細明體"/>
            <family val="3"/>
            <charset val="129"/>
            <scheme val="minor"/>
          </rPr>
          <t>內</t>
        </r>
        <r>
          <rPr>
            <sz val="14"/>
            <color indexed="81"/>
            <rFont val="新細明體"/>
            <family val="3"/>
            <charset val="128"/>
            <scheme val="minor"/>
          </rPr>
          <t>容　：確認自動弁線路密封程度
預定日       ：6/16
対策内容　：確認自動弁線路密封程度 - 皆正常
實施完成日：6/16
定期管理　：定常巡檢</t>
        </r>
      </text>
    </comment>
    <comment ref="AB295" authorId="33" shapeId="0" xr:uid="{00000000-0006-0000-0000-0000F5020000}">
      <text>
        <r>
          <rPr>
            <sz val="14"/>
            <color indexed="81"/>
            <rFont val="新細明體"/>
            <family val="3"/>
            <charset val="128"/>
            <scheme val="minor"/>
          </rPr>
          <t>點檢日　　：6/16
實施</t>
        </r>
        <r>
          <rPr>
            <sz val="14"/>
            <color indexed="81"/>
            <rFont val="新細明體"/>
            <family val="3"/>
            <charset val="129"/>
            <scheme val="minor"/>
          </rPr>
          <t>內</t>
        </r>
        <r>
          <rPr>
            <sz val="14"/>
            <color indexed="81"/>
            <rFont val="新細明體"/>
            <family val="3"/>
            <charset val="128"/>
            <scheme val="minor"/>
          </rPr>
          <t>容　：確認自動弁線路密封程度
預定日       ：6/16
対策内容　：確認自動弁線路密封程度 - 皆正常
實施完成日：6/16
定期管理　：定常巡檢</t>
        </r>
      </text>
    </comment>
    <comment ref="AC295" authorId="33" shapeId="0" xr:uid="{00000000-0006-0000-0000-0000F6020000}">
      <text>
        <r>
          <rPr>
            <sz val="14"/>
            <color indexed="81"/>
            <rFont val="新細明體"/>
            <family val="3"/>
            <charset val="128"/>
            <scheme val="minor"/>
          </rPr>
          <t>點檢日　　：5/4
實施</t>
        </r>
        <r>
          <rPr>
            <sz val="14"/>
            <color indexed="81"/>
            <rFont val="新細明體"/>
            <family val="1"/>
            <charset val="129"/>
            <scheme val="minor"/>
          </rPr>
          <t>內</t>
        </r>
        <r>
          <rPr>
            <sz val="14"/>
            <color indexed="81"/>
            <rFont val="新細明體"/>
            <family val="3"/>
            <charset val="128"/>
            <scheme val="minor"/>
          </rPr>
          <t>容　：洗淨機電磁閥全部更新
預定日       ：5/4
対策内容　：洗淨機電磁閥全部更新
實施完成日：洗淨機電磁閥全部更新
定期管理　：</t>
        </r>
      </text>
    </comment>
    <comment ref="AD295" authorId="33" shapeId="0" xr:uid="{00000000-0006-0000-0000-0000F7020000}">
      <text>
        <r>
          <rPr>
            <sz val="14"/>
            <color indexed="81"/>
            <rFont val="新細明體"/>
            <family val="3"/>
            <charset val="128"/>
            <scheme val="minor"/>
          </rPr>
          <t>點檢日　　：5/19
實施</t>
        </r>
        <r>
          <rPr>
            <sz val="14"/>
            <color indexed="81"/>
            <rFont val="新細明體"/>
            <family val="3"/>
            <charset val="129"/>
            <scheme val="minor"/>
          </rPr>
          <t>內</t>
        </r>
        <r>
          <rPr>
            <sz val="14"/>
            <color indexed="81"/>
            <rFont val="新細明體"/>
            <family val="3"/>
            <charset val="128"/>
            <scheme val="minor"/>
          </rPr>
          <t>容　：洗淨機電磁閥全部點檢
預定日       ：5/19
対策内容　：洗淨機電磁閥全部點檢
實施完成日：洗淨機電磁閥全部點檢
定期管理　：</t>
        </r>
      </text>
    </comment>
    <comment ref="AE295" authorId="33" shapeId="0" xr:uid="{00000000-0006-0000-0000-0000F8020000}">
      <text>
        <r>
          <rPr>
            <sz val="14"/>
            <color indexed="81"/>
            <rFont val="新細明體"/>
            <family val="3"/>
            <charset val="128"/>
            <scheme val="minor"/>
          </rPr>
          <t>點檢日　　：6/1
實施</t>
        </r>
        <r>
          <rPr>
            <sz val="14"/>
            <color indexed="81"/>
            <rFont val="新細明體"/>
            <family val="1"/>
            <charset val="129"/>
            <scheme val="minor"/>
          </rPr>
          <t>內</t>
        </r>
        <r>
          <rPr>
            <sz val="14"/>
            <color indexed="81"/>
            <rFont val="新細明體"/>
            <family val="3"/>
            <charset val="128"/>
            <scheme val="minor"/>
          </rPr>
          <t>容　：確認自動弁線路密封程度
預定日       ：6/1
対策内容　：確認自動弁線路密封程度 - 皆正常
實施完成日：6/1
定期管理　：定常巡檢</t>
        </r>
      </text>
    </comment>
    <comment ref="AF295" authorId="33" shapeId="0" xr:uid="{00000000-0006-0000-0000-0000F9020000}">
      <text>
        <r>
          <rPr>
            <sz val="14"/>
            <color indexed="81"/>
            <rFont val="新細明體"/>
            <family val="3"/>
            <charset val="128"/>
            <scheme val="minor"/>
          </rPr>
          <t>點檢日　　：6/1
實施</t>
        </r>
        <r>
          <rPr>
            <sz val="14"/>
            <color indexed="81"/>
            <rFont val="新細明體"/>
            <family val="3"/>
            <charset val="129"/>
            <scheme val="minor"/>
          </rPr>
          <t>內</t>
        </r>
        <r>
          <rPr>
            <sz val="14"/>
            <color indexed="81"/>
            <rFont val="新細明體"/>
            <family val="3"/>
            <charset val="128"/>
            <scheme val="minor"/>
          </rPr>
          <t>容　：確認自動弁線路密封程度
預定日       ：6/1
対策内容　：確認自動弁線路密封程度 - 皆正常
實施完成日：6/1
定期管理　：定常巡檢</t>
        </r>
      </text>
    </comment>
    <comment ref="Z296" authorId="33" shapeId="0" xr:uid="{00000000-0006-0000-0000-0000FA020000}">
      <text>
        <r>
          <rPr>
            <sz val="14"/>
            <color indexed="81"/>
            <rFont val="新細明體"/>
            <family val="3"/>
            <charset val="128"/>
            <scheme val="minor"/>
          </rPr>
          <t>點檢日　　：1br 、2br 、 br移載 2021/06/25 
實施</t>
        </r>
        <r>
          <rPr>
            <sz val="14"/>
            <color indexed="81"/>
            <rFont val="新細明體"/>
            <family val="3"/>
            <charset val="129"/>
            <scheme val="minor"/>
          </rPr>
          <t>內</t>
        </r>
        <r>
          <rPr>
            <sz val="14"/>
            <color indexed="81"/>
            <rFont val="新細明體"/>
            <family val="3"/>
            <charset val="128"/>
            <scheme val="minor"/>
          </rPr>
          <t>容　：已是對策品
預定日       ：下回工事日及定修日期
対策内容　：每次工事日、每半年定修點檢
實施完成日：2021/06/25
定期管理　：每次工事日、每半年定修點檢</t>
        </r>
      </text>
    </comment>
    <comment ref="AA296" authorId="33" shapeId="0" xr:uid="{00000000-0006-0000-0000-0000FB020000}">
      <text>
        <r>
          <rPr>
            <sz val="14"/>
            <color indexed="81"/>
            <rFont val="新細明體"/>
            <family val="3"/>
            <charset val="128"/>
            <scheme val="minor"/>
          </rPr>
          <t>點檢日　　：1br 2021/03/25、2br 2021/04/28
實施</t>
        </r>
        <r>
          <rPr>
            <sz val="14"/>
            <color indexed="81"/>
            <rFont val="新細明體"/>
            <family val="1"/>
            <charset val="129"/>
            <scheme val="minor"/>
          </rPr>
          <t>內</t>
        </r>
        <r>
          <rPr>
            <sz val="14"/>
            <color indexed="81"/>
            <rFont val="新細明體"/>
            <family val="3"/>
            <charset val="128"/>
            <scheme val="minor"/>
          </rPr>
          <t>容　：已是對策品
預定日       ：下回工事日及定修日期
対策内容　：每次工事日、每半年定修點檢
實施完成日：2021/06/15
定期管理　：每次工事日、每半年定修點檢</t>
        </r>
      </text>
    </comment>
    <comment ref="AB296" authorId="33" shapeId="0" xr:uid="{00000000-0006-0000-0000-0000FC020000}">
      <text>
        <r>
          <rPr>
            <sz val="14"/>
            <color indexed="81"/>
            <rFont val="新細明體"/>
            <family val="3"/>
            <charset val="128"/>
            <scheme val="minor"/>
          </rPr>
          <t>點檢日　　：
實施</t>
        </r>
        <r>
          <rPr>
            <sz val="14"/>
            <color indexed="81"/>
            <rFont val="新細明體"/>
            <family val="3"/>
            <charset val="129"/>
            <scheme val="minor"/>
          </rPr>
          <t>內</t>
        </r>
        <r>
          <rPr>
            <sz val="14"/>
            <color indexed="81"/>
            <rFont val="新細明體"/>
            <family val="3"/>
            <charset val="128"/>
            <scheme val="minor"/>
          </rPr>
          <t>容　：已是對策品
預定日       ：
対策内容　：每半年定修點檢
實施完成日：
定期管理　：每半年定修點檢</t>
        </r>
      </text>
    </comment>
    <comment ref="AC296" authorId="33" shapeId="0" xr:uid="{00000000-0006-0000-0000-0000FD020000}">
      <text>
        <r>
          <rPr>
            <sz val="14"/>
            <color indexed="81"/>
            <rFont val="新細明體"/>
            <family val="3"/>
            <charset val="128"/>
            <scheme val="minor"/>
          </rPr>
          <t>點檢日　　：2021冷修
實施</t>
        </r>
        <r>
          <rPr>
            <sz val="14"/>
            <color indexed="81"/>
            <rFont val="新細明體"/>
            <family val="1"/>
            <charset val="129"/>
            <scheme val="minor"/>
          </rPr>
          <t>內</t>
        </r>
        <r>
          <rPr>
            <sz val="14"/>
            <color indexed="81"/>
            <rFont val="新細明體"/>
            <family val="3"/>
            <charset val="128"/>
            <scheme val="minor"/>
          </rPr>
          <t>容　：冷修後無BDS設備
預定日       ：
対策内容　：
實施完成日：
定期管理　：</t>
        </r>
      </text>
    </comment>
    <comment ref="AD296" authorId="33" shapeId="0" xr:uid="{00000000-0006-0000-0000-0000FE020000}">
      <text>
        <r>
          <rPr>
            <sz val="14"/>
            <color indexed="81"/>
            <rFont val="新細明體"/>
            <family val="3"/>
            <charset val="128"/>
            <scheme val="minor"/>
          </rPr>
          <t>點檢日　　：2br 2021/07/6
實施</t>
        </r>
        <r>
          <rPr>
            <sz val="14"/>
            <color indexed="81"/>
            <rFont val="新細明體"/>
            <family val="3"/>
            <charset val="129"/>
            <scheme val="minor"/>
          </rPr>
          <t>內</t>
        </r>
        <r>
          <rPr>
            <sz val="14"/>
            <color indexed="81"/>
            <rFont val="新細明體"/>
            <family val="3"/>
            <charset val="128"/>
            <scheme val="minor"/>
          </rPr>
          <t>容　：已是對策品
預定日       ：下回工事日及定修日期
対策内容　：每次工事日、每半年定修點檢
實施完成日：2021/07/6
定期管理　：每次工事日、每半年定修點檢</t>
        </r>
      </text>
    </comment>
    <comment ref="Z297" authorId="33" shapeId="0" xr:uid="{00000000-0006-0000-0000-0000FF020000}">
      <text>
        <r>
          <rPr>
            <sz val="14"/>
            <color indexed="81"/>
            <rFont val="新細明體"/>
            <family val="3"/>
            <charset val="128"/>
            <scheme val="minor"/>
          </rPr>
          <t>點檢日　　：2021/06/25
實施</t>
        </r>
        <r>
          <rPr>
            <sz val="14"/>
            <color indexed="81"/>
            <rFont val="新細明體"/>
            <family val="3"/>
            <charset val="129"/>
            <scheme val="minor"/>
          </rPr>
          <t>內</t>
        </r>
        <r>
          <rPr>
            <sz val="14"/>
            <color indexed="81"/>
            <rFont val="新細明體"/>
            <family val="3"/>
            <charset val="128"/>
            <scheme val="minor"/>
          </rPr>
          <t>容　：連絡電氣人員進行靜電Bar阻抗測定
預定日       ：
対策内容　：連絡電氣人員進行靜電Bar阻抗測定
實施完成日：2021/06/25
定期管理　：每次工事日</t>
        </r>
      </text>
    </comment>
    <comment ref="AA297" authorId="33" shapeId="0" xr:uid="{00000000-0006-0000-0000-000000030000}">
      <text>
        <r>
          <rPr>
            <sz val="14"/>
            <color indexed="81"/>
            <rFont val="新細明體"/>
            <family val="3"/>
            <charset val="128"/>
            <scheme val="minor"/>
          </rPr>
          <t>點檢日　　：2021/06/15
實施</t>
        </r>
        <r>
          <rPr>
            <sz val="14"/>
            <color indexed="81"/>
            <rFont val="新細明體"/>
            <family val="1"/>
            <charset val="129"/>
            <scheme val="minor"/>
          </rPr>
          <t>內</t>
        </r>
        <r>
          <rPr>
            <sz val="14"/>
            <color indexed="81"/>
            <rFont val="新細明體"/>
            <family val="3"/>
            <charset val="128"/>
            <scheme val="minor"/>
          </rPr>
          <t>容　：連絡電氣人員進行靜電Bar阻抗測定
預定日       ：
対策内容　：連絡電氣人員進行靜電Bar阻抗測定
實施完成日：2021/06/15
定期管理　：每次工事日</t>
        </r>
      </text>
    </comment>
    <comment ref="AB297" authorId="33" shapeId="0" xr:uid="{00000000-0006-0000-0000-000001030000}">
      <text>
        <r>
          <rPr>
            <sz val="14"/>
            <color indexed="81"/>
            <rFont val="新細明體"/>
            <family val="3"/>
            <charset val="128"/>
            <scheme val="minor"/>
          </rPr>
          <t>點檢日　　：2021/06/28
實施</t>
        </r>
        <r>
          <rPr>
            <sz val="14"/>
            <color indexed="81"/>
            <rFont val="新細明體"/>
            <family val="3"/>
            <charset val="129"/>
            <scheme val="minor"/>
          </rPr>
          <t>內</t>
        </r>
        <r>
          <rPr>
            <sz val="14"/>
            <color indexed="81"/>
            <rFont val="新細明體"/>
            <family val="3"/>
            <charset val="128"/>
            <scheme val="minor"/>
          </rPr>
          <t>容　：連絡電氣人員進行靜電Bar阻抗測定
預定日       ：
対策内容　：連絡電氣人員進行靜電Bar阻抗測定
實施完成日：2021/06/28
定期管理　：每次工事日</t>
        </r>
      </text>
    </comment>
    <comment ref="AC297" authorId="33" shapeId="0" xr:uid="{00000000-0006-0000-0000-000002030000}">
      <text>
        <r>
          <rPr>
            <sz val="14"/>
            <color indexed="81"/>
            <rFont val="新細明體"/>
            <family val="3"/>
            <charset val="128"/>
            <scheme val="minor"/>
          </rPr>
          <t>點檢日　　：2021冷修
實施</t>
        </r>
        <r>
          <rPr>
            <sz val="14"/>
            <color indexed="81"/>
            <rFont val="新細明體"/>
            <family val="1"/>
            <charset val="129"/>
            <scheme val="minor"/>
          </rPr>
          <t>內</t>
        </r>
        <r>
          <rPr>
            <sz val="14"/>
            <color indexed="81"/>
            <rFont val="新細明體"/>
            <family val="3"/>
            <charset val="128"/>
            <scheme val="minor"/>
          </rPr>
          <t>容　：冷修期間全部點檢
預定日       ：
対策内容　：
實施完成日：
定期管理　：</t>
        </r>
      </text>
    </comment>
    <comment ref="AD297" authorId="33" shapeId="0" xr:uid="{00000000-0006-0000-0000-000003030000}">
      <text>
        <r>
          <rPr>
            <sz val="14"/>
            <color indexed="81"/>
            <rFont val="新細明體"/>
            <family val="3"/>
            <charset val="128"/>
            <scheme val="minor"/>
          </rPr>
          <t>點檢日　　：2021.6.9
實施</t>
        </r>
        <r>
          <rPr>
            <sz val="14"/>
            <color indexed="81"/>
            <rFont val="新細明體"/>
            <family val="3"/>
            <charset val="129"/>
            <scheme val="minor"/>
          </rPr>
          <t>內</t>
        </r>
        <r>
          <rPr>
            <sz val="14"/>
            <color indexed="81"/>
            <rFont val="新細明體"/>
            <family val="3"/>
            <charset val="128"/>
            <scheme val="minor"/>
          </rPr>
          <t>容　：接頭全部點檢
預定日       ：
対策内容　：接頭全部點檢
實施完成日：2021.6.9
定期管理　：</t>
        </r>
      </text>
    </comment>
    <comment ref="AE297" authorId="33" shapeId="0" xr:uid="{00000000-0006-0000-0000-000004030000}">
      <text>
        <r>
          <rPr>
            <sz val="14"/>
            <color indexed="81"/>
            <rFont val="新細明體"/>
            <family val="3"/>
            <charset val="128"/>
            <scheme val="minor"/>
          </rPr>
          <t>點檢日　　：5/25
實施</t>
        </r>
        <r>
          <rPr>
            <sz val="14"/>
            <color indexed="81"/>
            <rFont val="新細明體"/>
            <family val="1"/>
            <charset val="129"/>
            <scheme val="minor"/>
          </rPr>
          <t>內</t>
        </r>
        <r>
          <rPr>
            <sz val="14"/>
            <color indexed="81"/>
            <rFont val="新細明體"/>
            <family val="3"/>
            <charset val="128"/>
            <scheme val="minor"/>
          </rPr>
          <t>容　：定修期間請電氣進行帶電裝置線路接頭清潔與點檢
預定日       ：5/25
対策内容　：定修期間請電氣進行帶電裝置線路接頭清潔與點檢
實施完成日：5/25
定期管理　：定修工作項目有排定</t>
        </r>
      </text>
    </comment>
    <comment ref="AF297" authorId="33" shapeId="0" xr:uid="{00000000-0006-0000-0000-000005030000}">
      <text>
        <r>
          <rPr>
            <sz val="14"/>
            <color indexed="81"/>
            <rFont val="新細明體"/>
            <family val="3"/>
            <charset val="128"/>
            <scheme val="minor"/>
          </rPr>
          <t>點檢日　　：TAS5 (5/25) TAS7 (計畫停機)
實施</t>
        </r>
        <r>
          <rPr>
            <sz val="14"/>
            <color indexed="81"/>
            <rFont val="新細明體"/>
            <family val="1"/>
            <charset val="129"/>
            <scheme val="minor"/>
          </rPr>
          <t>內</t>
        </r>
        <r>
          <rPr>
            <sz val="14"/>
            <color indexed="81"/>
            <rFont val="新細明體"/>
            <family val="3"/>
            <charset val="128"/>
            <scheme val="minor"/>
          </rPr>
          <t>容　：定修項目，請電氣於拆結線檢</t>
        </r>
        <r>
          <rPr>
            <sz val="14"/>
            <color indexed="81"/>
            <rFont val="新細明體"/>
            <family val="3"/>
            <charset val="136"/>
            <scheme val="minor"/>
          </rPr>
          <t>查</t>
        </r>
        <r>
          <rPr>
            <sz val="14"/>
            <color indexed="81"/>
            <rFont val="新細明體"/>
            <family val="3"/>
            <charset val="128"/>
            <scheme val="minor"/>
          </rPr>
          <t>線路接頭
預定日       ：TAS5 (5/25) TAS7 (計畫停機)
対策内容　：定修項目，請電氣於拆結線檢查線路接頭
實施完成日：TAS5 (5/25) TAS7 (計畫停機)
定期管理　：1.5~2個月 TAS定修項目排定有</t>
        </r>
      </text>
    </comment>
    <comment ref="Z298" authorId="33" shapeId="0" xr:uid="{00000000-0006-0000-0000-000006030000}">
      <text>
        <r>
          <rPr>
            <sz val="14"/>
            <color indexed="81"/>
            <rFont val="新細明體"/>
            <family val="3"/>
            <charset val="128"/>
            <scheme val="minor"/>
          </rPr>
          <t>推進課每日進行設備點檢及欠點狀況確認</t>
        </r>
      </text>
    </comment>
    <comment ref="AA298" authorId="33" shapeId="0" xr:uid="{00000000-0006-0000-0000-000007030000}">
      <text>
        <r>
          <rPr>
            <sz val="14"/>
            <color indexed="81"/>
            <rFont val="新細明體"/>
            <family val="3"/>
            <charset val="128"/>
            <scheme val="minor"/>
          </rPr>
          <t>推進課每日進行設備點檢及欠點狀況確認</t>
        </r>
      </text>
    </comment>
    <comment ref="AB298" authorId="33" shapeId="0" xr:uid="{00000000-0006-0000-0000-000008030000}">
      <text>
        <r>
          <rPr>
            <sz val="14"/>
            <color indexed="81"/>
            <rFont val="新細明體"/>
            <family val="3"/>
            <charset val="128"/>
            <scheme val="minor"/>
          </rPr>
          <t>推進課每日進行設備點檢及欠點狀況確認</t>
        </r>
      </text>
    </comment>
    <comment ref="AC298" authorId="33" shapeId="0" xr:uid="{00000000-0006-0000-0000-000009030000}">
      <text>
        <r>
          <rPr>
            <sz val="14"/>
            <color indexed="81"/>
            <rFont val="新細明體"/>
            <family val="3"/>
            <charset val="128"/>
            <scheme val="minor"/>
          </rPr>
          <t>推進課每日進行設備點檢及欠點狀況確認</t>
        </r>
      </text>
    </comment>
    <comment ref="AD298" authorId="33" shapeId="0" xr:uid="{00000000-0006-0000-0000-00000A030000}">
      <text>
        <r>
          <rPr>
            <sz val="14"/>
            <color indexed="81"/>
            <rFont val="新細明體"/>
            <family val="3"/>
            <charset val="128"/>
            <scheme val="minor"/>
          </rPr>
          <t>推進課每日進行設備點檢及欠點狀況確認</t>
        </r>
      </text>
    </comment>
    <comment ref="AF299" authorId="33" shapeId="0" xr:uid="{00000000-0006-0000-0000-00000B030000}">
      <text>
        <r>
          <rPr>
            <sz val="14"/>
            <color indexed="81"/>
            <rFont val="新細明體"/>
            <family val="3"/>
            <charset val="128"/>
            <scheme val="minor"/>
          </rPr>
          <t>點檢日　　：202106 OFF4(6/24)、OFF5(6/16)、OFF7(6/60)
實施</t>
        </r>
        <r>
          <rPr>
            <sz val="14"/>
            <color indexed="81"/>
            <rFont val="新細明體"/>
            <family val="1"/>
            <charset val="129"/>
            <scheme val="minor"/>
          </rPr>
          <t>內</t>
        </r>
        <r>
          <rPr>
            <sz val="14"/>
            <color indexed="81"/>
            <rFont val="新細明體"/>
            <family val="3"/>
            <charset val="128"/>
            <scheme val="minor"/>
          </rPr>
          <t>容　：X切機毛刷氣壓缸與螺絲增締點檢
預定日       ：202106 OFF4(6/24)、OFF5(6/16)、OFF7(6/60)
対策内容　：X切機毛刷氣壓缸與螺絲增締點檢
實施完成日：202106 OFF4(6/24)、OFF5(6/16)、OFF7(6/60)
定期管理　：OFF切定修 2個月/次</t>
        </r>
      </text>
    </comment>
    <comment ref="Z300" authorId="33" shapeId="0" xr:uid="{00000000-0006-0000-0000-00000C030000}">
      <text>
        <r>
          <rPr>
            <sz val="14"/>
            <color indexed="81"/>
            <rFont val="新細明體"/>
            <family val="3"/>
            <charset val="128"/>
            <scheme val="minor"/>
          </rPr>
          <t>點檢日　　：2021/12/1
實施</t>
        </r>
        <r>
          <rPr>
            <sz val="14"/>
            <color indexed="81"/>
            <rFont val="新細明體"/>
            <family val="3"/>
            <charset val="129"/>
            <scheme val="minor"/>
          </rPr>
          <t>內</t>
        </r>
        <r>
          <rPr>
            <sz val="14"/>
            <color indexed="81"/>
            <rFont val="新細明體"/>
            <family val="3"/>
            <charset val="128"/>
            <scheme val="minor"/>
          </rPr>
          <t>容　：循環大型集塵機關閉警報測試-關閉立即發報
預定日       ：2021/12/1
対策内容　：循環大型集塵機關閉警報測試-關閉立即發報
實施完成日：2021/12/1
定期管理　：</t>
        </r>
      </text>
    </comment>
    <comment ref="AA300" authorId="33" shapeId="0" xr:uid="{00000000-0006-0000-0000-00000D030000}">
      <text>
        <r>
          <rPr>
            <sz val="14"/>
            <color indexed="81"/>
            <rFont val="新細明體"/>
            <family val="3"/>
            <charset val="128"/>
            <scheme val="minor"/>
          </rPr>
          <t>點檢日　　：2021/08/09
實施</t>
        </r>
        <r>
          <rPr>
            <sz val="14"/>
            <color indexed="81"/>
            <rFont val="新細明體"/>
            <family val="3"/>
            <charset val="129"/>
            <scheme val="minor"/>
          </rPr>
          <t>內</t>
        </r>
        <r>
          <rPr>
            <sz val="14"/>
            <color indexed="81"/>
            <rFont val="新細明體"/>
            <family val="3"/>
            <charset val="128"/>
            <scheme val="minor"/>
          </rPr>
          <t>容　：循環大型集塵機關閉警報測試-關閉立即發報
預定日       ：2021/08/09
対策内容　：循環大型集塵機關閉警報測試-關閉立即發報
實施完成日：2021/08/09
定期管理　：</t>
        </r>
      </text>
    </comment>
    <comment ref="AB300" authorId="33" shapeId="0" xr:uid="{00000000-0006-0000-0000-00000E030000}">
      <text>
        <r>
          <rPr>
            <sz val="14"/>
            <color indexed="81"/>
            <rFont val="新細明體"/>
            <family val="3"/>
            <charset val="128"/>
            <scheme val="minor"/>
          </rPr>
          <t>點檢日　　：2021/08/03
實施</t>
        </r>
        <r>
          <rPr>
            <sz val="14"/>
            <color indexed="81"/>
            <rFont val="新細明體"/>
            <family val="3"/>
            <charset val="129"/>
            <scheme val="minor"/>
          </rPr>
          <t>內</t>
        </r>
        <r>
          <rPr>
            <sz val="14"/>
            <color indexed="81"/>
            <rFont val="新細明體"/>
            <family val="3"/>
            <charset val="128"/>
            <scheme val="minor"/>
          </rPr>
          <t>容　：循環大型集塵機關閉警報測試-關閉立即發報
預定日       ：2021/08/03
対策内容　：循環大型集塵機關閉警報測試-關閉立即發報
實施完成日：2021/08/03
定期管理　：</t>
        </r>
      </text>
    </comment>
    <comment ref="AC300" authorId="33" shapeId="0" xr:uid="{00000000-0006-0000-0000-00000F030000}">
      <text>
        <r>
          <rPr>
            <sz val="14"/>
            <color indexed="81"/>
            <rFont val="新細明體"/>
            <family val="3"/>
            <charset val="128"/>
            <scheme val="minor"/>
          </rPr>
          <t>點檢日　　：2021冷修熱上前
實施</t>
        </r>
        <r>
          <rPr>
            <sz val="14"/>
            <color indexed="81"/>
            <rFont val="新細明體"/>
            <family val="3"/>
            <charset val="129"/>
            <scheme val="minor"/>
          </rPr>
          <t>內</t>
        </r>
        <r>
          <rPr>
            <sz val="14"/>
            <color indexed="81"/>
            <rFont val="新細明體"/>
            <family val="3"/>
            <charset val="128"/>
            <scheme val="minor"/>
          </rPr>
          <t>容　：循環大型集塵機關閉警報測試-關閉立即發報
預定日       ：2021冷修熱上前
対策内容　：循環大型集塵機關閉警報測試-關閉立即發報
實施完成日：2021冷修熱上前
定期管理　：</t>
        </r>
      </text>
    </comment>
    <comment ref="AD300" authorId="33" shapeId="0" xr:uid="{00000000-0006-0000-0000-000010030000}">
      <text>
        <r>
          <rPr>
            <sz val="14"/>
            <color indexed="81"/>
            <rFont val="新細明體"/>
            <family val="3"/>
            <charset val="128"/>
            <scheme val="minor"/>
          </rPr>
          <t>點檢日　　：2021/8/18
實施</t>
        </r>
        <r>
          <rPr>
            <sz val="14"/>
            <color indexed="81"/>
            <rFont val="新細明體"/>
            <family val="1"/>
            <charset val="129"/>
            <scheme val="minor"/>
          </rPr>
          <t>內</t>
        </r>
        <r>
          <rPr>
            <sz val="14"/>
            <color indexed="81"/>
            <rFont val="新細明體"/>
            <family val="3"/>
            <charset val="128"/>
            <scheme val="minor"/>
          </rPr>
          <t>容　：循環大型集塵機關閉警報測試(OFF後10分鐘發報)
預定日       ：2021/8/18 工事日
対策内容　：循環大型集塵機關閉警報測試(OFF後10分鐘發報)
實施完成日：2021/8/18
定期管理　：</t>
        </r>
      </text>
    </comment>
    <comment ref="Z301" authorId="33" shapeId="0" xr:uid="{00000000-0006-0000-0000-000011030000}">
      <text>
        <r>
          <rPr>
            <sz val="14"/>
            <color indexed="81"/>
            <rFont val="新細明體"/>
            <family val="3"/>
            <charset val="128"/>
            <scheme val="minor"/>
          </rPr>
          <t>點檢日　　：2021/9/27
實施</t>
        </r>
        <r>
          <rPr>
            <sz val="14"/>
            <color indexed="81"/>
            <rFont val="新細明體"/>
            <family val="1"/>
            <charset val="129"/>
            <scheme val="minor"/>
          </rPr>
          <t>內</t>
        </r>
        <r>
          <rPr>
            <sz val="14"/>
            <color indexed="81"/>
            <rFont val="新細明體"/>
            <family val="3"/>
            <charset val="128"/>
            <scheme val="minor"/>
          </rPr>
          <t>容　：向所屬宣導鍊條調整須由機械人員進行
預定日       ：2021/9/27
対策内容　：
實施完成日：
定期管理　：</t>
        </r>
      </text>
    </comment>
    <comment ref="AA301" authorId="33" shapeId="0" xr:uid="{00000000-0006-0000-0000-000012030000}">
      <text>
        <r>
          <rPr>
            <sz val="14"/>
            <color indexed="81"/>
            <rFont val="新細明體"/>
            <family val="3"/>
            <charset val="128"/>
            <scheme val="minor"/>
          </rPr>
          <t>點檢日　　：2021/8/9
實施</t>
        </r>
        <r>
          <rPr>
            <sz val="14"/>
            <color indexed="81"/>
            <rFont val="新細明體"/>
            <family val="3"/>
            <charset val="129"/>
            <scheme val="minor"/>
          </rPr>
          <t>內</t>
        </r>
        <r>
          <rPr>
            <sz val="14"/>
            <color indexed="81"/>
            <rFont val="新細明體"/>
            <family val="3"/>
            <charset val="128"/>
            <scheme val="minor"/>
          </rPr>
          <t>容　：向所屬宣導鍊條調整須由機械人員進行
預定日       ：2021/8/9
対策内容　：
實施完成日：2021/8/9
定期管理　：</t>
        </r>
      </text>
    </comment>
    <comment ref="AB301" authorId="33" shapeId="0" xr:uid="{00000000-0006-0000-0000-000013030000}">
      <text>
        <r>
          <rPr>
            <sz val="14"/>
            <color indexed="81"/>
            <rFont val="新細明體"/>
            <family val="3"/>
            <charset val="128"/>
            <scheme val="minor"/>
          </rPr>
          <t>點檢日　　：2021/8/3
實施</t>
        </r>
        <r>
          <rPr>
            <sz val="14"/>
            <color indexed="81"/>
            <rFont val="新細明體"/>
            <family val="3"/>
            <charset val="129"/>
            <scheme val="minor"/>
          </rPr>
          <t>內</t>
        </r>
        <r>
          <rPr>
            <sz val="14"/>
            <color indexed="81"/>
            <rFont val="新細明體"/>
            <family val="3"/>
            <charset val="128"/>
            <scheme val="minor"/>
          </rPr>
          <t>容　：向所屬宣導鍊條調整須由機械人員進行
預定日       ：2021/8/3
対策内容　：
實施完成日：2021/8/3
定期管理　：</t>
        </r>
      </text>
    </comment>
    <comment ref="AC301" authorId="33" shapeId="0" xr:uid="{00000000-0006-0000-0000-000014030000}">
      <text>
        <r>
          <rPr>
            <sz val="14"/>
            <color indexed="81"/>
            <rFont val="新細明體"/>
            <family val="3"/>
            <charset val="128"/>
            <scheme val="minor"/>
          </rPr>
          <t>點檢日　　：2021/11/30
實施</t>
        </r>
        <r>
          <rPr>
            <sz val="14"/>
            <color indexed="81"/>
            <rFont val="新細明體"/>
            <family val="3"/>
            <charset val="129"/>
            <scheme val="minor"/>
          </rPr>
          <t>內</t>
        </r>
        <r>
          <rPr>
            <sz val="14"/>
            <color indexed="81"/>
            <rFont val="新細明體"/>
            <family val="3"/>
            <charset val="128"/>
            <scheme val="minor"/>
          </rPr>
          <t>容　：向所屬宣導鍊條調整須由機械人員進行
預定日       ：2021/11/30
対策内容　：
實施完成日：
定期管理　：</t>
        </r>
      </text>
    </comment>
    <comment ref="AD301" authorId="33" shapeId="0" xr:uid="{00000000-0006-0000-0000-000015030000}">
      <text>
        <r>
          <rPr>
            <sz val="14"/>
            <color indexed="81"/>
            <rFont val="新細明體"/>
            <family val="3"/>
            <charset val="128"/>
            <scheme val="minor"/>
          </rPr>
          <t>點檢日　　：2021/7/30
實施</t>
        </r>
        <r>
          <rPr>
            <sz val="14"/>
            <color indexed="81"/>
            <rFont val="新細明體"/>
            <family val="3"/>
            <charset val="129"/>
            <scheme val="minor"/>
          </rPr>
          <t>內</t>
        </r>
        <r>
          <rPr>
            <sz val="14"/>
            <color indexed="81"/>
            <rFont val="新細明體"/>
            <family val="3"/>
            <charset val="128"/>
            <scheme val="minor"/>
          </rPr>
          <t>容　：向所屬宣導鍊條調整須由機械人員進行
預定日       ：2021/7/30
対策内容　：
實施完成日：
定期管理　：</t>
        </r>
      </text>
    </comment>
    <comment ref="Z302" authorId="33" shapeId="0" xr:uid="{00000000-0006-0000-0000-000016030000}">
      <text>
        <r>
          <rPr>
            <sz val="14"/>
            <color indexed="81"/>
            <rFont val="新細明體"/>
            <family val="3"/>
            <charset val="128"/>
            <scheme val="minor"/>
          </rPr>
          <t>點檢日　　： YF4相關改造有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A302" authorId="33" shapeId="0" xr:uid="{00000000-0006-0000-0000-000017030000}">
      <text>
        <r>
          <rPr>
            <sz val="14"/>
            <color indexed="81"/>
            <rFont val="新細明體"/>
            <family val="3"/>
            <charset val="128"/>
            <scheme val="minor"/>
          </rPr>
          <t>點檢日　　：2021/7/8
實施</t>
        </r>
        <r>
          <rPr>
            <sz val="14"/>
            <color indexed="81"/>
            <rFont val="新細明體"/>
            <family val="1"/>
            <charset val="129"/>
            <scheme val="minor"/>
          </rPr>
          <t>內</t>
        </r>
        <r>
          <rPr>
            <sz val="14"/>
            <color indexed="81"/>
            <rFont val="新細明體"/>
            <family val="3"/>
            <charset val="128"/>
            <scheme val="minor"/>
          </rPr>
          <t>容　：軸承處可視化(改造成網狀or壓克力)
預定日       ：2021/7/8
対策内容　：軸承處可視化(改造成網狀or壓克力)
給脂油嘴移設到外部(可不停機給油)
實施完成日：2021/12/31
定期管理　：每次工事日點檢</t>
        </r>
      </text>
    </comment>
    <comment ref="AB302" authorId="33" shapeId="0" xr:uid="{00000000-0006-0000-0000-000018030000}">
      <text>
        <r>
          <rPr>
            <sz val="14"/>
            <color indexed="81"/>
            <rFont val="新細明體"/>
            <family val="3"/>
            <charset val="128"/>
            <scheme val="minor"/>
          </rPr>
          <t>點檢日　　：2021/8/3
實施</t>
        </r>
        <r>
          <rPr>
            <sz val="14"/>
            <color indexed="81"/>
            <rFont val="新細明體"/>
            <family val="3"/>
            <charset val="129"/>
            <scheme val="minor"/>
          </rPr>
          <t>內</t>
        </r>
        <r>
          <rPr>
            <sz val="14"/>
            <color indexed="81"/>
            <rFont val="新細明體"/>
            <family val="3"/>
            <charset val="128"/>
            <scheme val="minor"/>
          </rPr>
          <t>容　：軸承處可視化(改造成網狀)
預定日       ：2021/8/3
対策内容　：軸承處可視化(改造成網狀)
實施完成日：2021/8/3
定期管理　：每次工事日點檢</t>
        </r>
      </text>
    </comment>
    <comment ref="AC302" authorId="33" shapeId="0" xr:uid="{00000000-0006-0000-0000-000019030000}">
      <text>
        <r>
          <rPr>
            <sz val="14"/>
            <color indexed="81"/>
            <rFont val="新細明體"/>
            <family val="3"/>
            <charset val="128"/>
            <scheme val="minor"/>
          </rPr>
          <t>點檢日　　：2021冷修
實施</t>
        </r>
        <r>
          <rPr>
            <sz val="14"/>
            <color indexed="81"/>
            <rFont val="新細明體"/>
            <family val="3"/>
            <charset val="129"/>
            <scheme val="minor"/>
          </rPr>
          <t>內</t>
        </r>
        <r>
          <rPr>
            <sz val="14"/>
            <color indexed="81"/>
            <rFont val="新細明體"/>
            <family val="3"/>
            <charset val="128"/>
            <scheme val="minor"/>
          </rPr>
          <t>容　：軸承處可視化(改造成網狀or壓克力)
預定日       ：2021冷修
対策内容　：軸承處可視化(改造成網狀or壓克力)
給脂油嘴移設到外部(可不停機給油)
實施完成日：2021冷修
定期管理　：每次工事日點檢</t>
        </r>
      </text>
    </comment>
    <comment ref="AD302" authorId="33" shapeId="0" xr:uid="{00000000-0006-0000-0000-00001A030000}">
      <text>
        <r>
          <rPr>
            <sz val="14"/>
            <color indexed="81"/>
            <rFont val="新細明體"/>
            <family val="3"/>
            <charset val="128"/>
            <scheme val="minor"/>
          </rPr>
          <t>點檢日　　：2021/7/15
實施</t>
        </r>
        <r>
          <rPr>
            <sz val="14"/>
            <color indexed="81"/>
            <rFont val="新細明體"/>
            <family val="3"/>
            <charset val="129"/>
            <scheme val="minor"/>
          </rPr>
          <t>內</t>
        </r>
        <r>
          <rPr>
            <sz val="14"/>
            <color indexed="81"/>
            <rFont val="新細明體"/>
            <family val="3"/>
            <charset val="128"/>
            <scheme val="minor"/>
          </rPr>
          <t>容　：軸承處可視化(改造成網狀or壓克力)
預定日       ：2021/7/15
対策内容　：軸承處可視化(改造成網狀or壓克力)
給脂油嘴移設到外部(可不停機給油)
實施完成日：2021/7/30
定期管理　：每次工事日點檢</t>
        </r>
      </text>
    </comment>
    <comment ref="AC303" authorId="24" shapeId="0" xr:uid="{00000000-0006-0000-0000-00001B030000}">
      <text>
        <r>
          <rPr>
            <b/>
            <sz val="9"/>
            <color indexed="81"/>
            <rFont val="HGGothicE"/>
            <family val="3"/>
            <charset val="128"/>
          </rPr>
          <t>點檢日　　：</t>
        </r>
        <r>
          <rPr>
            <b/>
            <sz val="9"/>
            <color indexed="81"/>
            <rFont val="Tahoma"/>
            <family val="2"/>
          </rPr>
          <t xml:space="preserve">2022/3/22
</t>
        </r>
        <r>
          <rPr>
            <b/>
            <sz val="9"/>
            <color indexed="81"/>
            <rFont val="HGGothicE"/>
            <family val="3"/>
            <charset val="128"/>
          </rPr>
          <t>實施</t>
        </r>
        <r>
          <rPr>
            <b/>
            <sz val="9"/>
            <color indexed="81"/>
            <rFont val="BatangChe"/>
            <family val="3"/>
            <charset val="129"/>
          </rPr>
          <t>內</t>
        </r>
        <r>
          <rPr>
            <b/>
            <sz val="9"/>
            <color indexed="81"/>
            <rFont val="HGGothicE"/>
            <family val="3"/>
            <charset val="128"/>
          </rPr>
          <t>容　：</t>
        </r>
        <r>
          <rPr>
            <b/>
            <sz val="9"/>
            <color indexed="81"/>
            <rFont val="Tahoma"/>
            <family val="2"/>
          </rPr>
          <t>CFRP</t>
        </r>
        <r>
          <rPr>
            <b/>
            <sz val="9"/>
            <color indexed="81"/>
            <rFont val="細明體"/>
            <family val="3"/>
            <charset val="136"/>
          </rPr>
          <t>支架點檢</t>
        </r>
        <r>
          <rPr>
            <b/>
            <sz val="9"/>
            <color indexed="81"/>
            <rFont val="HGGothicE"/>
            <family val="3"/>
            <charset val="128"/>
          </rPr>
          <t xml:space="preserve">
預定日</t>
        </r>
        <r>
          <rPr>
            <b/>
            <sz val="9"/>
            <color indexed="81"/>
            <rFont val="Tahoma"/>
            <family val="2"/>
          </rPr>
          <t xml:space="preserve">       </t>
        </r>
        <r>
          <rPr>
            <b/>
            <sz val="9"/>
            <color indexed="81"/>
            <rFont val="HGGothicE"/>
            <family val="3"/>
            <charset val="128"/>
          </rPr>
          <t>：</t>
        </r>
        <r>
          <rPr>
            <b/>
            <sz val="9"/>
            <color indexed="81"/>
            <rFont val="Tahoma"/>
            <family val="2"/>
          </rPr>
          <t xml:space="preserve">2022/3/22
</t>
        </r>
        <r>
          <rPr>
            <b/>
            <sz val="9"/>
            <color indexed="81"/>
            <rFont val="HGGothicE"/>
            <family val="3"/>
            <charset val="128"/>
          </rPr>
          <t>対策内容　：</t>
        </r>
        <r>
          <rPr>
            <b/>
            <sz val="9"/>
            <color indexed="81"/>
            <rFont val="Tahoma"/>
            <family val="2"/>
          </rPr>
          <t xml:space="preserve"> CFRP</t>
        </r>
        <r>
          <rPr>
            <b/>
            <sz val="9"/>
            <color indexed="81"/>
            <rFont val="HGGothicE"/>
            <family val="3"/>
            <charset val="128"/>
          </rPr>
          <t>支架點檢
實施完成日：</t>
        </r>
        <r>
          <rPr>
            <b/>
            <sz val="9"/>
            <color indexed="81"/>
            <rFont val="Tahoma"/>
            <family val="2"/>
          </rPr>
          <t xml:space="preserve">2022/3/22
</t>
        </r>
        <r>
          <rPr>
            <b/>
            <sz val="9"/>
            <color indexed="81"/>
            <rFont val="HGGothicE"/>
            <family val="3"/>
            <charset val="128"/>
          </rPr>
          <t>定期管理　：工事日點</t>
        </r>
        <r>
          <rPr>
            <b/>
            <sz val="9"/>
            <color indexed="81"/>
            <rFont val="細明體"/>
            <family val="3"/>
            <charset val="136"/>
          </rPr>
          <t>檢</t>
        </r>
      </text>
    </comment>
    <comment ref="AD303" authorId="33" shapeId="0" xr:uid="{00000000-0006-0000-0000-00001C030000}">
      <text>
        <r>
          <rPr>
            <sz val="14"/>
            <color indexed="81"/>
            <rFont val="新細明體"/>
            <family val="3"/>
            <charset val="128"/>
            <scheme val="minor"/>
          </rPr>
          <t>點檢日　　：2022/1/18
實施</t>
        </r>
        <r>
          <rPr>
            <sz val="14"/>
            <color indexed="81"/>
            <rFont val="新細明體"/>
            <family val="1"/>
            <charset val="129"/>
            <scheme val="minor"/>
          </rPr>
          <t>內</t>
        </r>
        <r>
          <rPr>
            <sz val="14"/>
            <color indexed="81"/>
            <rFont val="新細明體"/>
            <family val="3"/>
            <charset val="128"/>
            <scheme val="minor"/>
          </rPr>
          <t>容　： CFRP交換
預定日       ：2022/1/18 
対策内容　： CFRP交換
實施完成日：2022/1/18
定期管理　：工事日點檢</t>
        </r>
      </text>
    </comment>
    <comment ref="AE304" authorId="33" shapeId="0" xr:uid="{00000000-0006-0000-0000-00001D030000}">
      <text>
        <r>
          <rPr>
            <sz val="14"/>
            <color indexed="81"/>
            <rFont val="新細明體"/>
            <family val="3"/>
            <charset val="128"/>
            <scheme val="minor"/>
          </rPr>
          <t>點檢日　　：2021/7/12
實施</t>
        </r>
        <r>
          <rPr>
            <sz val="14"/>
            <color indexed="81"/>
            <rFont val="新細明體"/>
            <family val="1"/>
            <charset val="129"/>
            <scheme val="minor"/>
          </rPr>
          <t>內</t>
        </r>
        <r>
          <rPr>
            <sz val="14"/>
            <color indexed="81"/>
            <rFont val="新細明體"/>
            <family val="3"/>
            <charset val="128"/>
            <scheme val="minor"/>
          </rPr>
          <t>容　：</t>
        </r>
        <r>
          <rPr>
            <sz val="14"/>
            <color indexed="81"/>
            <rFont val="新細明體"/>
            <family val="3"/>
            <charset val="136"/>
            <scheme val="minor"/>
          </rPr>
          <t>檢出器相機電源供應器備品購入，安排更換計畫</t>
        </r>
        <r>
          <rPr>
            <sz val="14"/>
            <color indexed="81"/>
            <rFont val="新細明體"/>
            <family val="3"/>
            <charset val="128"/>
            <scheme val="minor"/>
          </rPr>
          <t xml:space="preserve">
預定日       ：２０２１～２０２２
対策内容　：相機電源供應器</t>
        </r>
        <r>
          <rPr>
            <sz val="14"/>
            <color indexed="81"/>
            <rFont val="新細明體"/>
            <family val="3"/>
            <charset val="136"/>
            <scheme val="minor"/>
          </rPr>
          <t>陸續汰換新品</t>
        </r>
        <r>
          <rPr>
            <sz val="14"/>
            <color indexed="81"/>
            <rFont val="新細明體"/>
            <family val="3"/>
            <charset val="128"/>
            <scheme val="minor"/>
          </rPr>
          <t xml:space="preserve">
實施完成日：２０２１～２０２２
定期管理　：</t>
        </r>
        <r>
          <rPr>
            <sz val="14"/>
            <color indexed="81"/>
            <rFont val="新細明體"/>
            <family val="3"/>
            <charset val="136"/>
            <scheme val="minor"/>
          </rPr>
          <t>要</t>
        </r>
      </text>
    </comment>
    <comment ref="AC305" authorId="33" shapeId="0" xr:uid="{00000000-0006-0000-0000-00001E030000}">
      <text>
        <r>
          <rPr>
            <sz val="14"/>
            <color indexed="81"/>
            <rFont val="新細明體"/>
            <family val="3"/>
            <charset val="128"/>
            <scheme val="minor"/>
          </rPr>
          <t>點檢日　　：2021冷修時點檢
施</t>
        </r>
        <r>
          <rPr>
            <sz val="14"/>
            <color indexed="81"/>
            <rFont val="新細明體"/>
            <family val="3"/>
            <charset val="129"/>
            <scheme val="minor"/>
          </rPr>
          <t>內</t>
        </r>
        <r>
          <rPr>
            <sz val="14"/>
            <color indexed="81"/>
            <rFont val="新細明體"/>
            <family val="3"/>
            <charset val="128"/>
            <scheme val="minor"/>
          </rPr>
          <t>容　： 確認葉片與軸心正常
預定日       ：2021冷修時點檢
対策内容　：確認葉片與軸心
實施完成日：2021冷修時點檢
定期管理　：</t>
        </r>
      </text>
    </comment>
    <comment ref="AD305" authorId="33" shapeId="0" xr:uid="{00000000-0006-0000-0000-00001F030000}">
      <text>
        <r>
          <rPr>
            <sz val="14"/>
            <color indexed="81"/>
            <rFont val="新細明體"/>
            <family val="3"/>
            <charset val="128"/>
            <scheme val="minor"/>
          </rPr>
          <t>點檢日　　：8/17 #B點檢、8/24#A點檢
實施</t>
        </r>
        <r>
          <rPr>
            <sz val="14"/>
            <color indexed="81"/>
            <rFont val="新細明體"/>
            <family val="3"/>
            <charset val="129"/>
            <scheme val="minor"/>
          </rPr>
          <t>內</t>
        </r>
        <r>
          <rPr>
            <sz val="14"/>
            <color indexed="81"/>
            <rFont val="新細明體"/>
            <family val="3"/>
            <charset val="128"/>
            <scheme val="minor"/>
          </rPr>
          <t>容　： 確認葉片與軸心正常
預定日       ：8/30
対策内容　：確認葉片與軸心
實施完成日：8/17 #B點檢、8/24#A點檢
定期管理　：</t>
        </r>
      </text>
    </comment>
    <comment ref="AE305" authorId="33" shapeId="0" xr:uid="{00000000-0006-0000-0000-00002003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Z306" authorId="33" shapeId="0" xr:uid="{00000000-0006-0000-0000-000021030000}">
      <text>
        <r>
          <rPr>
            <sz val="14"/>
            <color indexed="81"/>
            <rFont val="新細明體"/>
            <family val="3"/>
            <charset val="128"/>
            <scheme val="minor"/>
          </rPr>
          <t>點檢日　　：2021/11/12
實施</t>
        </r>
        <r>
          <rPr>
            <sz val="14"/>
            <color indexed="81"/>
            <rFont val="新細明體"/>
            <family val="3"/>
            <charset val="129"/>
            <scheme val="minor"/>
          </rPr>
          <t>內</t>
        </r>
        <r>
          <rPr>
            <sz val="14"/>
            <color indexed="81"/>
            <rFont val="新細明體"/>
            <family val="3"/>
            <charset val="128"/>
            <scheme val="minor"/>
          </rPr>
          <t>容　：監視室地板下方線路外觀無異常狀況
預定日       ：
対策内容　：點檢監視室地板下方線路外觀
實施完成日：2021/11/12
定期管理　：</t>
        </r>
      </text>
    </comment>
    <comment ref="AA306" authorId="33" shapeId="0" xr:uid="{00000000-0006-0000-0000-000022030000}">
      <text>
        <r>
          <rPr>
            <sz val="14"/>
            <color indexed="81"/>
            <rFont val="新細明體"/>
            <family val="3"/>
            <charset val="128"/>
            <scheme val="minor"/>
          </rPr>
          <t>點檢日　　：2021/8/9
實施</t>
        </r>
        <r>
          <rPr>
            <sz val="14"/>
            <color indexed="81"/>
            <rFont val="新細明體"/>
            <family val="1"/>
            <charset val="129"/>
            <scheme val="minor"/>
          </rPr>
          <t>內</t>
        </r>
        <r>
          <rPr>
            <sz val="14"/>
            <color indexed="81"/>
            <rFont val="新細明體"/>
            <family val="3"/>
            <charset val="128"/>
            <scheme val="minor"/>
          </rPr>
          <t>容　：監視室地板下方線路外觀無異常狀況
預定日       ：
対策内容　：監視室周遭增設捕鼠籠,黏鼠板,封閉建物鐵板與鋼樑之間的縫隙
實施完成日：8/9
定期管理　：</t>
        </r>
      </text>
    </comment>
    <comment ref="AB306" authorId="33" shapeId="0" xr:uid="{00000000-0006-0000-0000-000023030000}">
      <text>
        <r>
          <rPr>
            <sz val="14"/>
            <color indexed="81"/>
            <rFont val="新細明體"/>
            <family val="3"/>
            <charset val="128"/>
            <scheme val="minor"/>
          </rPr>
          <t>點檢日　　：2021/7/15
實施</t>
        </r>
        <r>
          <rPr>
            <sz val="14"/>
            <color indexed="81"/>
            <rFont val="新細明體"/>
            <family val="1"/>
            <charset val="129"/>
            <scheme val="minor"/>
          </rPr>
          <t>內</t>
        </r>
        <r>
          <rPr>
            <sz val="14"/>
            <color indexed="81"/>
            <rFont val="新細明體"/>
            <family val="3"/>
            <charset val="128"/>
            <scheme val="minor"/>
          </rPr>
          <t>容　：監視室地板下方線路外觀無異常狀況
預定日       ：
対策内容　：監視室周遭增設捕鼠籠,黏鼠板,封閉建物鐵板與鋼樑之間的縫隙,9/23電氣將監視室1/2BR H/O及引入按鍵線路一併移除
實施完成日：7/15
定期管理　：</t>
        </r>
      </text>
    </comment>
    <comment ref="AC306" authorId="33" shapeId="0" xr:uid="{00000000-0006-0000-0000-000024030000}">
      <text>
        <r>
          <rPr>
            <sz val="14"/>
            <color indexed="81"/>
            <rFont val="新細明體"/>
            <family val="3"/>
            <charset val="128"/>
            <scheme val="minor"/>
          </rPr>
          <t>點檢日　　：2021冷修時
實施</t>
        </r>
        <r>
          <rPr>
            <sz val="14"/>
            <color indexed="81"/>
            <rFont val="新細明體"/>
            <family val="3"/>
            <charset val="129"/>
            <scheme val="minor"/>
          </rPr>
          <t>內</t>
        </r>
        <r>
          <rPr>
            <sz val="14"/>
            <color indexed="81"/>
            <rFont val="新細明體"/>
            <family val="3"/>
            <charset val="128"/>
            <scheme val="minor"/>
          </rPr>
          <t>容　：監視室地板修繕確認地板下方線路外觀正常
預定日       ：
対策内容　：監視室地板修繕確認地板下方線路外觀正常
實施完成日：2021冷修時
定期管理　：</t>
        </r>
      </text>
    </comment>
    <comment ref="AD306" authorId="33" shapeId="0" xr:uid="{00000000-0006-0000-0000-000025030000}">
      <text>
        <r>
          <rPr>
            <sz val="14"/>
            <color indexed="81"/>
            <rFont val="新細明體"/>
            <family val="3"/>
            <charset val="128"/>
            <scheme val="minor"/>
          </rPr>
          <t>點檢日　　：2021/8/3
實施</t>
        </r>
        <r>
          <rPr>
            <sz val="14"/>
            <color indexed="81"/>
            <rFont val="新細明體"/>
            <family val="3"/>
            <charset val="129"/>
            <scheme val="minor"/>
          </rPr>
          <t>內</t>
        </r>
        <r>
          <rPr>
            <sz val="14"/>
            <color indexed="81"/>
            <rFont val="新細明體"/>
            <family val="3"/>
            <charset val="128"/>
            <scheme val="minor"/>
          </rPr>
          <t>容　：監視室地板下方線路外觀無異常狀況
預定日       ：
対策内容　：點檢監視室地板下方線路外觀
實施完成日：2021/8/3
定期管理　：</t>
        </r>
      </text>
    </comment>
    <comment ref="AE306" authorId="33" shapeId="0" xr:uid="{00000000-0006-0000-0000-000026030000}">
      <text>
        <r>
          <rPr>
            <sz val="14"/>
            <color indexed="81"/>
            <rFont val="新細明體"/>
            <family val="3"/>
            <charset val="128"/>
            <scheme val="minor"/>
          </rPr>
          <t>點檢日　　： TAS無-本線H/O設備
實施</t>
        </r>
        <r>
          <rPr>
            <sz val="14"/>
            <color indexed="81"/>
            <rFont val="新細明體"/>
            <family val="3"/>
            <charset val="129"/>
            <scheme val="minor"/>
          </rPr>
          <t>內</t>
        </r>
        <r>
          <rPr>
            <sz val="14"/>
            <color indexed="81"/>
            <rFont val="新細明體"/>
            <family val="3"/>
            <charset val="128"/>
            <scheme val="minor"/>
          </rPr>
          <t>容　：
預定日       ：
対策内容　：
實施完成日：
定期管理　：</t>
        </r>
      </text>
    </comment>
    <comment ref="AF306" authorId="33" shapeId="0" xr:uid="{00000000-0006-0000-0000-000027030000}">
      <text>
        <r>
          <rPr>
            <sz val="14"/>
            <color indexed="81"/>
            <rFont val="新細明體"/>
            <family val="3"/>
            <charset val="128"/>
            <scheme val="minor"/>
          </rPr>
          <t>點檢日　　：OFF無-本線H/O設備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F307" authorId="33" shapeId="0" xr:uid="{00000000-0006-0000-0000-000028030000}">
      <text>
        <r>
          <rPr>
            <sz val="14"/>
            <color indexed="81"/>
            <rFont val="新細明體"/>
            <family val="3"/>
            <charset val="128"/>
            <scheme val="minor"/>
          </rPr>
          <t>點檢日　　：７／１９
實施</t>
        </r>
        <r>
          <rPr>
            <sz val="14"/>
            <color indexed="81"/>
            <rFont val="新細明體"/>
            <family val="1"/>
            <charset val="129"/>
            <scheme val="minor"/>
          </rPr>
          <t>內</t>
        </r>
        <r>
          <rPr>
            <sz val="14"/>
            <color indexed="81"/>
            <rFont val="新細明體"/>
            <family val="3"/>
            <charset val="128"/>
            <scheme val="minor"/>
          </rPr>
          <t>容　：</t>
        </r>
        <r>
          <rPr>
            <sz val="14"/>
            <color indexed="81"/>
            <rFont val="新細明體"/>
            <family val="3"/>
            <charset val="136"/>
            <scheme val="minor"/>
          </rPr>
          <t>電氣2021~2022預定更換J4 AMP時會一併更換伺服馬達</t>
        </r>
        <r>
          <rPr>
            <sz val="14"/>
            <color indexed="81"/>
            <rFont val="新細明體"/>
            <family val="3"/>
            <charset val="128"/>
            <scheme val="minor"/>
          </rPr>
          <t xml:space="preserve">
預定日       ：2021~2022
対策内容　：J4 AMP時會一併更換伺服馬達
實施完成日：2021~2022
定期管理　：</t>
        </r>
      </text>
    </comment>
    <comment ref="Z308" authorId="33" shapeId="0" xr:uid="{00000000-0006-0000-0000-00002903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A308" authorId="33" shapeId="0" xr:uid="{00000000-0006-0000-0000-00002A030000}">
      <text>
        <r>
          <rPr>
            <sz val="14"/>
            <color indexed="81"/>
            <rFont val="新細明體"/>
            <family val="3"/>
            <charset val="128"/>
            <scheme val="minor"/>
          </rPr>
          <t>點檢日　　：20210809
實施內容　：RB 緩衝缸鐵粉點檢
預定日       ：20210809
対策内容　：RB 緩衝缸鐵粉點檢
實施完成日：20210809
定期管理　：1年/回點檢</t>
        </r>
      </text>
    </comment>
    <comment ref="AB308" authorId="33" shapeId="0" xr:uid="{00000000-0006-0000-0000-00002B030000}">
      <text>
        <r>
          <rPr>
            <sz val="14"/>
            <color indexed="81"/>
            <rFont val="新細明體"/>
            <family val="3"/>
            <charset val="128"/>
            <scheme val="minor"/>
          </rPr>
          <t>點檢日　　：20210803
實施</t>
        </r>
        <r>
          <rPr>
            <sz val="14"/>
            <color indexed="81"/>
            <rFont val="新細明體"/>
            <family val="3"/>
            <charset val="129"/>
            <scheme val="minor"/>
          </rPr>
          <t>內</t>
        </r>
        <r>
          <rPr>
            <sz val="14"/>
            <color indexed="81"/>
            <rFont val="新細明體"/>
            <family val="3"/>
            <charset val="128"/>
            <scheme val="minor"/>
          </rPr>
          <t>容　：RB 緩衝缸鐵粉點檢
預定日       ：20210803
対策内容　：RB 緩衝缸鐵粉點檢
實施完成日：20210803
定期管理　：1年/回點檢</t>
        </r>
      </text>
    </comment>
    <comment ref="AC308" authorId="33" shapeId="0" xr:uid="{00000000-0006-0000-0000-00002C030000}">
      <text>
        <r>
          <rPr>
            <sz val="14"/>
            <color indexed="81"/>
            <rFont val="新細明體"/>
            <family val="3"/>
            <charset val="128"/>
            <scheme val="minor"/>
          </rPr>
          <t>點檢日　　：2021冷修點檢
實施</t>
        </r>
        <r>
          <rPr>
            <sz val="14"/>
            <color indexed="81"/>
            <rFont val="新細明體"/>
            <family val="3"/>
            <charset val="129"/>
            <scheme val="minor"/>
          </rPr>
          <t>內</t>
        </r>
        <r>
          <rPr>
            <sz val="14"/>
            <color indexed="81"/>
            <rFont val="新細明體"/>
            <family val="3"/>
            <charset val="128"/>
            <scheme val="minor"/>
          </rPr>
          <t>容　：RB 緩衝缸鐵粉點檢
預定日       ：2021冷修點檢
対策内容　：RB 緩衝缸鐵粉點檢
實施完成日：2021冷修點檢
定期管理　：1年/回點檢</t>
        </r>
      </text>
    </comment>
    <comment ref="AD308" authorId="33" shapeId="0" xr:uid="{00000000-0006-0000-0000-00002D030000}">
      <text>
        <r>
          <rPr>
            <sz val="14"/>
            <color indexed="81"/>
            <rFont val="新細明體"/>
            <family val="3"/>
            <charset val="128"/>
            <scheme val="minor"/>
          </rPr>
          <t>點檢日　　：2021/9/13
實施</t>
        </r>
        <r>
          <rPr>
            <sz val="14"/>
            <color indexed="81"/>
            <rFont val="新細明體"/>
            <family val="1"/>
            <charset val="129"/>
            <scheme val="minor"/>
          </rPr>
          <t>內</t>
        </r>
        <r>
          <rPr>
            <sz val="14"/>
            <color indexed="81"/>
            <rFont val="新細明體"/>
            <family val="3"/>
            <charset val="128"/>
            <scheme val="minor"/>
          </rPr>
          <t>容　：RB 緩衝</t>
        </r>
        <r>
          <rPr>
            <sz val="14"/>
            <color indexed="81"/>
            <rFont val="新細明體"/>
            <family val="3"/>
            <charset val="136"/>
            <scheme val="minor"/>
          </rPr>
          <t>缸鐵粉點檢</t>
        </r>
        <r>
          <rPr>
            <sz val="14"/>
            <color indexed="81"/>
            <rFont val="新細明體"/>
            <family val="3"/>
            <charset val="128"/>
            <scheme val="minor"/>
          </rPr>
          <t xml:space="preserve">
預定日       ：2021/9/13
対策内容　：RB 緩衝缸鐵粉點檢
實施完成日：2021/9/13
定期管理　：1年/回點檢</t>
        </r>
      </text>
    </comment>
    <comment ref="AE308" authorId="33" shapeId="0" xr:uid="{00000000-0006-0000-0000-00002E030000}">
      <text>
        <r>
          <rPr>
            <sz val="14"/>
            <color indexed="81"/>
            <rFont val="新細明體"/>
            <family val="3"/>
            <charset val="128"/>
            <scheme val="minor"/>
          </rPr>
          <t>點檢日　　：2021/7/8  &amp; 2021/11/11
實施</t>
        </r>
        <r>
          <rPr>
            <sz val="14"/>
            <color indexed="81"/>
            <rFont val="新細明體"/>
            <family val="3"/>
            <charset val="129"/>
            <scheme val="minor"/>
          </rPr>
          <t>內</t>
        </r>
        <r>
          <rPr>
            <sz val="14"/>
            <color indexed="81"/>
            <rFont val="新細明體"/>
            <family val="3"/>
            <charset val="128"/>
            <scheme val="minor"/>
          </rPr>
          <t>容　：TAS5 &amp; TAS7 RB 緩衝缸鐵粉點檢
預定日       ：2021/7/8  &amp; 2021/11/11
対策内容　：TAS5 &amp; TAS7 RB 緩衝缸鐵粉點檢
實施完成日：2021/7/8 &amp; 2021/11/11
定期管理　：1年/回點檢</t>
        </r>
      </text>
    </comment>
    <comment ref="Z309" authorId="33" shapeId="0" xr:uid="{00000000-0006-0000-0000-00002F030000}">
      <text>
        <r>
          <rPr>
            <sz val="14"/>
            <color indexed="81"/>
            <rFont val="新細明體"/>
            <family val="3"/>
            <charset val="128"/>
            <scheme val="minor"/>
          </rPr>
          <t>點檢日　　：2021/9/30
實施</t>
        </r>
        <r>
          <rPr>
            <sz val="14"/>
            <color indexed="81"/>
            <rFont val="新細明體"/>
            <family val="1"/>
            <charset val="129"/>
            <scheme val="minor"/>
          </rPr>
          <t>內</t>
        </r>
        <r>
          <rPr>
            <sz val="14"/>
            <color indexed="81"/>
            <rFont val="新細明體"/>
            <family val="3"/>
            <charset val="128"/>
            <scheme val="minor"/>
          </rPr>
          <t>容　：1~4P TURN TABLE走行輪軸Pin端部</t>
        </r>
        <r>
          <rPr>
            <sz val="14"/>
            <color indexed="81"/>
            <rFont val="新細明體"/>
            <family val="3"/>
            <charset val="136"/>
            <scheme val="minor"/>
          </rPr>
          <t>焊</t>
        </r>
        <r>
          <rPr>
            <sz val="14"/>
            <color indexed="81"/>
            <rFont val="新細明體"/>
            <family val="3"/>
            <charset val="128"/>
            <scheme val="minor"/>
          </rPr>
          <t>接部點檢+固定螺絲點檢
預定日       ：2021/9/30
対策内容　：固定螺絲點檢
實施完成日：2021/9/30
定期管理　：每半年定修點檢</t>
        </r>
      </text>
    </comment>
    <comment ref="AA309" authorId="33" shapeId="0" xr:uid="{00000000-0006-0000-0000-000030030000}">
      <text>
        <r>
          <rPr>
            <sz val="14"/>
            <color indexed="81"/>
            <rFont val="新細明體"/>
            <family val="3"/>
            <charset val="128"/>
            <scheme val="minor"/>
          </rPr>
          <t>點檢日　　：2021/9/8
實施</t>
        </r>
        <r>
          <rPr>
            <sz val="14"/>
            <color indexed="81"/>
            <rFont val="新細明體"/>
            <family val="1"/>
            <charset val="129"/>
            <scheme val="minor"/>
          </rPr>
          <t>內</t>
        </r>
        <r>
          <rPr>
            <sz val="14"/>
            <color indexed="81"/>
            <rFont val="新細明體"/>
            <family val="3"/>
            <charset val="128"/>
            <scheme val="minor"/>
          </rPr>
          <t>容　：1、2P TURN TABLE走行輪軸Pin端部</t>
        </r>
        <r>
          <rPr>
            <sz val="14"/>
            <color indexed="81"/>
            <rFont val="新細明體"/>
            <family val="3"/>
            <charset val="136"/>
            <scheme val="minor"/>
          </rPr>
          <t>焊</t>
        </r>
        <r>
          <rPr>
            <sz val="14"/>
            <color indexed="81"/>
            <rFont val="新細明體"/>
            <family val="3"/>
            <charset val="128"/>
            <scheme val="minor"/>
          </rPr>
          <t>接部點檢+固定螺絲點檢
預定日       ：2021/9/8
対策内容　：固定螺絲點檢
實施完成日：2021/9/8
定期管理　：每半年定修點檢</t>
        </r>
      </text>
    </comment>
    <comment ref="AB309" authorId="33" shapeId="0" xr:uid="{00000000-0006-0000-0000-000031030000}">
      <text>
        <r>
          <rPr>
            <sz val="14"/>
            <color indexed="81"/>
            <rFont val="新細明體"/>
            <family val="3"/>
            <charset val="128"/>
            <scheme val="minor"/>
          </rPr>
          <t>點檢日　　：2021/9/6
實施</t>
        </r>
        <r>
          <rPr>
            <sz val="14"/>
            <color indexed="81"/>
            <rFont val="新細明體"/>
            <family val="3"/>
            <charset val="129"/>
            <scheme val="minor"/>
          </rPr>
          <t>內</t>
        </r>
        <r>
          <rPr>
            <sz val="14"/>
            <color indexed="81"/>
            <rFont val="新細明體"/>
            <family val="3"/>
            <charset val="128"/>
            <scheme val="minor"/>
          </rPr>
          <t>容　：1、2P TURN TABLE走行輪軸Pin端部</t>
        </r>
        <r>
          <rPr>
            <sz val="14"/>
            <color indexed="81"/>
            <rFont val="新細明體"/>
            <family val="3"/>
            <charset val="136"/>
            <scheme val="minor"/>
          </rPr>
          <t>焊</t>
        </r>
        <r>
          <rPr>
            <sz val="14"/>
            <color indexed="81"/>
            <rFont val="新細明體"/>
            <family val="3"/>
            <charset val="128"/>
            <scheme val="minor"/>
          </rPr>
          <t>接部點檢+固定螺絲點檢
預定日       ：2021/9/6
対策内容　：固定螺絲點檢
實施完成日：2021/9/6
定期管理　：每半年定修點檢</t>
        </r>
      </text>
    </comment>
    <comment ref="AC309" authorId="33" shapeId="0" xr:uid="{00000000-0006-0000-0000-00003203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D309" authorId="33" shapeId="0" xr:uid="{00000000-0006-0000-0000-00003303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Z310" authorId="33" shapeId="0" xr:uid="{00000000-0006-0000-0000-000034030000}">
      <text>
        <r>
          <rPr>
            <sz val="14"/>
            <color indexed="81"/>
            <rFont val="新細明體"/>
            <family val="3"/>
            <charset val="128"/>
            <scheme val="minor"/>
          </rPr>
          <t>點檢日　　：2021/12/1
實施</t>
        </r>
        <r>
          <rPr>
            <sz val="14"/>
            <color indexed="81"/>
            <rFont val="新細明體"/>
            <family val="3"/>
            <charset val="129"/>
            <scheme val="minor"/>
          </rPr>
          <t>內</t>
        </r>
        <r>
          <rPr>
            <sz val="14"/>
            <color indexed="81"/>
            <rFont val="新細明體"/>
            <family val="3"/>
            <charset val="128"/>
            <scheme val="minor"/>
          </rPr>
          <t>容　：全BDS吸盤支架點檢
預定日       ：2021/12/1
対策内容　：全BDS吸盤支架點檢
實施完成日：2021/12/1
定期管理　：</t>
        </r>
      </text>
    </comment>
    <comment ref="AA310" authorId="33" shapeId="0" xr:uid="{00000000-0006-0000-0000-000035030000}">
      <text>
        <r>
          <rPr>
            <sz val="14"/>
            <color indexed="81"/>
            <rFont val="新細明體"/>
            <family val="3"/>
            <charset val="128"/>
            <scheme val="minor"/>
          </rPr>
          <t>點檢日　　：2021/10/6
實施內容　：全RB吸盤支架點檢
預定日       ：2021/10/6
対策内容　：全RB吸盤支架點檢
實施完成日：2021/10/6
定期管理　：</t>
        </r>
      </text>
    </comment>
    <comment ref="AB310" authorId="33" shapeId="0" xr:uid="{00000000-0006-0000-0000-000036030000}">
      <text>
        <r>
          <rPr>
            <sz val="14"/>
            <color indexed="81"/>
            <rFont val="新細明體"/>
            <family val="3"/>
            <charset val="128"/>
            <scheme val="minor"/>
          </rPr>
          <t>點檢日　　：20210827
實施</t>
        </r>
        <r>
          <rPr>
            <sz val="14"/>
            <color indexed="81"/>
            <rFont val="新細明體"/>
            <family val="1"/>
            <charset val="129"/>
            <scheme val="minor"/>
          </rPr>
          <t>內</t>
        </r>
        <r>
          <rPr>
            <sz val="14"/>
            <color indexed="81"/>
            <rFont val="新細明體"/>
            <family val="3"/>
            <charset val="128"/>
            <scheme val="minor"/>
          </rPr>
          <t>容　：R/B全チャック点検確認完了
預定日       ：
対策内容　：R/B全チャック点検
實施完成日：20210827
定期管理　：</t>
        </r>
      </text>
    </comment>
    <comment ref="AC310" authorId="33" shapeId="0" xr:uid="{00000000-0006-0000-0000-000037030000}">
      <text>
        <r>
          <rPr>
            <sz val="14"/>
            <color indexed="81"/>
            <rFont val="新細明體"/>
            <family val="3"/>
            <charset val="128"/>
            <scheme val="minor"/>
          </rPr>
          <t>點檢日　　：2021冷修時
實施</t>
        </r>
        <r>
          <rPr>
            <sz val="14"/>
            <color indexed="81"/>
            <rFont val="新細明體"/>
            <family val="3"/>
            <charset val="129"/>
            <scheme val="minor"/>
          </rPr>
          <t>內</t>
        </r>
        <r>
          <rPr>
            <sz val="14"/>
            <color indexed="81"/>
            <rFont val="新細明體"/>
            <family val="3"/>
            <charset val="128"/>
            <scheme val="minor"/>
          </rPr>
          <t>容　：全RB吸盤支架點檢
預定日       ：2021冷修時
対策内容　：全RB吸盤支架點檢
實施完成日：2021冷修時
定期管理　：每年</t>
        </r>
      </text>
    </comment>
    <comment ref="AD310" authorId="33" shapeId="0" xr:uid="{00000000-0006-0000-0000-000038030000}">
      <text>
        <r>
          <rPr>
            <sz val="14"/>
            <color indexed="81"/>
            <rFont val="新細明體"/>
            <family val="3"/>
            <charset val="128"/>
            <scheme val="minor"/>
          </rPr>
          <t>點檢日　　：2021/9/13
實施</t>
        </r>
        <r>
          <rPr>
            <sz val="14"/>
            <color indexed="81"/>
            <rFont val="新細明體"/>
            <family val="1"/>
            <charset val="129"/>
            <scheme val="minor"/>
          </rPr>
          <t>內</t>
        </r>
        <r>
          <rPr>
            <sz val="14"/>
            <color indexed="81"/>
            <rFont val="新細明體"/>
            <family val="3"/>
            <charset val="128"/>
            <scheme val="minor"/>
          </rPr>
          <t>容　：全RB吸盤支架點檢
預定日       ：2021/9/13
対策内容　：全RB吸盤支架點檢
實施完成日：2021/9/13
定期管理　：</t>
        </r>
      </text>
    </comment>
    <comment ref="AE310" authorId="33" shapeId="0" xr:uid="{00000000-0006-0000-0000-000039030000}">
      <text>
        <r>
          <rPr>
            <sz val="14"/>
            <color indexed="81"/>
            <rFont val="新細明體"/>
            <family val="3"/>
            <charset val="128"/>
            <scheme val="minor"/>
          </rPr>
          <t>點檢日　　：9/14、9/23、10/27、10/6、10/20
實施</t>
        </r>
        <r>
          <rPr>
            <sz val="14"/>
            <color indexed="81"/>
            <rFont val="新細明體"/>
            <family val="1"/>
            <charset val="129"/>
            <scheme val="minor"/>
          </rPr>
          <t>內</t>
        </r>
        <r>
          <rPr>
            <sz val="14"/>
            <color indexed="81"/>
            <rFont val="新細明體"/>
            <family val="3"/>
            <charset val="128"/>
            <scheme val="minor"/>
          </rPr>
          <t>容　：TAS5、TAS6、OFF4、OFF5、OFF7移載機、ROBOT、樂樂手吸盤支架點檢
預定日       ：9/14、9/23、10/27、10/6、10/20
対策内容　：TAS5、TAS6、OFF4、OFF5、OFF7移載機、ROBOT、樂樂手吸盤支架點檢
實施完成日：9/14、9/23、10/27、10/6、10/20
定期管理　：</t>
        </r>
      </text>
    </comment>
    <comment ref="Z311" authorId="33" shapeId="0" xr:uid="{00000000-0006-0000-0000-00003A030000}">
      <text>
        <r>
          <rPr>
            <sz val="14"/>
            <color indexed="81"/>
            <rFont val="新細明體"/>
            <family val="3"/>
            <charset val="128"/>
            <scheme val="minor"/>
          </rPr>
          <t>點檢日　　：YF5</t>
        </r>
        <r>
          <rPr>
            <sz val="14"/>
            <color indexed="81"/>
            <rFont val="新細明體"/>
            <family val="3"/>
            <charset val="136"/>
            <scheme val="minor"/>
          </rPr>
          <t>冷修</t>
        </r>
        <r>
          <rPr>
            <sz val="14"/>
            <color indexed="81"/>
            <rFont val="新細明體"/>
            <family val="3"/>
            <charset val="128"/>
            <scheme val="minor"/>
          </rPr>
          <t xml:space="preserve">
實施</t>
        </r>
        <r>
          <rPr>
            <sz val="14"/>
            <color indexed="81"/>
            <rFont val="新細明體"/>
            <family val="1"/>
            <charset val="129"/>
            <scheme val="minor"/>
          </rPr>
          <t>內</t>
        </r>
        <r>
          <rPr>
            <sz val="14"/>
            <color indexed="81"/>
            <rFont val="新細明體"/>
            <family val="3"/>
            <charset val="128"/>
            <scheme val="minor"/>
          </rPr>
          <t>容　：大型集塵機點檢
預定日       ：YF5冷修
対策内容　：每半年點檢一次，3年Air Purge Diaphragm valve 膜片閥進行更換
實施完成日：YF5冷修
定期管理　：每半年點檢一次，3年Air Purge Diaphragm valve 膜片閥進行更換</t>
        </r>
      </text>
    </comment>
    <comment ref="AA311" authorId="33" shapeId="0" xr:uid="{00000000-0006-0000-0000-00003B030000}">
      <text>
        <r>
          <rPr>
            <sz val="14"/>
            <color indexed="81"/>
            <rFont val="新細明體"/>
            <family val="3"/>
            <charset val="128"/>
            <scheme val="minor"/>
          </rPr>
          <t>點檢日　　：2022/02/09
實施</t>
        </r>
        <r>
          <rPr>
            <sz val="14"/>
            <color indexed="81"/>
            <rFont val="新細明體"/>
            <family val="1"/>
            <charset val="129"/>
            <scheme val="minor"/>
          </rPr>
          <t>內</t>
        </r>
        <r>
          <rPr>
            <sz val="14"/>
            <color indexed="81"/>
            <rFont val="新細明體"/>
            <family val="3"/>
            <charset val="128"/>
            <scheme val="minor"/>
          </rPr>
          <t>容　：大型集塵機點檢
預定日       ：2022/02/09
対策内容　：每半年點檢一次，3年Air Purge Diaphragm valve 膜片閥進行更換
實施完成日：2022/E
定期管理　：每半年點檢一次，3年Air Purge Diaphragm valve 膜片閥進行更換</t>
        </r>
      </text>
    </comment>
    <comment ref="AB311" authorId="33" shapeId="0" xr:uid="{00000000-0006-0000-0000-00003C030000}">
      <text>
        <r>
          <rPr>
            <sz val="14"/>
            <color indexed="81"/>
            <rFont val="新細明體"/>
            <family val="3"/>
            <charset val="128"/>
            <scheme val="minor"/>
          </rPr>
          <t>點檢日　　：2022/02/24
實施</t>
        </r>
        <r>
          <rPr>
            <sz val="14"/>
            <color indexed="81"/>
            <rFont val="新細明體"/>
            <family val="3"/>
            <charset val="129"/>
            <scheme val="minor"/>
          </rPr>
          <t>內</t>
        </r>
        <r>
          <rPr>
            <sz val="14"/>
            <color indexed="81"/>
            <rFont val="新細明體"/>
            <family val="3"/>
            <charset val="128"/>
            <scheme val="minor"/>
          </rPr>
          <t>容　：大型集塵機點檢
預定日       ：2022/02/24
対策内容　：每半年點檢一次，3年Air Purge Diaphragm valve 膜片閥進行更換
實施完成日：2022/2/24
定期管理　：每半年點檢一次，3年Air Purge Diaphragm valve 膜片閥進行更換</t>
        </r>
      </text>
    </comment>
    <comment ref="AC311" authorId="24" shapeId="0" xr:uid="{00000000-0006-0000-0000-00003D030000}">
      <text>
        <r>
          <rPr>
            <b/>
            <sz val="9"/>
            <color indexed="81"/>
            <rFont val="HGGothicE"/>
            <family val="3"/>
            <charset val="128"/>
          </rPr>
          <t>點檢日　　：</t>
        </r>
        <r>
          <rPr>
            <b/>
            <sz val="9"/>
            <color indexed="81"/>
            <rFont val="Tahoma"/>
            <family val="2"/>
          </rPr>
          <t xml:space="preserve">2022/11/18
</t>
        </r>
        <r>
          <rPr>
            <b/>
            <sz val="9"/>
            <color indexed="81"/>
            <rFont val="HGGothicE"/>
            <family val="3"/>
            <charset val="128"/>
          </rPr>
          <t>實施</t>
        </r>
        <r>
          <rPr>
            <b/>
            <sz val="9"/>
            <color indexed="81"/>
            <rFont val="BatangChe"/>
            <family val="3"/>
            <charset val="129"/>
          </rPr>
          <t>內</t>
        </r>
        <r>
          <rPr>
            <b/>
            <sz val="9"/>
            <color indexed="81"/>
            <rFont val="HGGothicE"/>
            <family val="3"/>
            <charset val="128"/>
          </rPr>
          <t>容　：大型集塵機點檢
預定日</t>
        </r>
        <r>
          <rPr>
            <b/>
            <sz val="9"/>
            <color indexed="81"/>
            <rFont val="Tahoma"/>
            <family val="2"/>
          </rPr>
          <t xml:space="preserve">       </t>
        </r>
        <r>
          <rPr>
            <b/>
            <sz val="9"/>
            <color indexed="81"/>
            <rFont val="HGGothicE"/>
            <family val="3"/>
            <charset val="128"/>
          </rPr>
          <t>：</t>
        </r>
        <r>
          <rPr>
            <b/>
            <sz val="9"/>
            <color indexed="81"/>
            <rFont val="Tahoma"/>
            <family val="2"/>
          </rPr>
          <t xml:space="preserve">2022/09/13
</t>
        </r>
        <r>
          <rPr>
            <b/>
            <sz val="9"/>
            <color indexed="81"/>
            <rFont val="HGGothicE"/>
            <family val="3"/>
            <charset val="128"/>
          </rPr>
          <t>対策内容　：每半年點檢一次，</t>
        </r>
        <r>
          <rPr>
            <b/>
            <sz val="9"/>
            <color indexed="81"/>
            <rFont val="Tahoma"/>
            <family val="2"/>
          </rPr>
          <t>3</t>
        </r>
        <r>
          <rPr>
            <b/>
            <sz val="9"/>
            <color indexed="81"/>
            <rFont val="HGGothicE"/>
            <family val="3"/>
            <charset val="128"/>
          </rPr>
          <t>年</t>
        </r>
        <r>
          <rPr>
            <b/>
            <sz val="9"/>
            <color indexed="81"/>
            <rFont val="Tahoma"/>
            <family val="2"/>
          </rPr>
          <t xml:space="preserve">Air Purge Diaphragm valve </t>
        </r>
        <r>
          <rPr>
            <b/>
            <sz val="9"/>
            <color indexed="81"/>
            <rFont val="HGGothicE"/>
            <family val="3"/>
            <charset val="128"/>
          </rPr>
          <t>膜片閥進行更換
實施完成日：</t>
        </r>
        <r>
          <rPr>
            <b/>
            <sz val="9"/>
            <color indexed="81"/>
            <rFont val="Tahoma"/>
            <family val="2"/>
          </rPr>
          <t xml:space="preserve">2022/11/18
</t>
        </r>
        <r>
          <rPr>
            <b/>
            <sz val="9"/>
            <color indexed="81"/>
            <rFont val="HGGothicE"/>
            <family val="3"/>
            <charset val="128"/>
          </rPr>
          <t>定期管理　：每半年點檢一次，</t>
        </r>
        <r>
          <rPr>
            <b/>
            <sz val="9"/>
            <color indexed="81"/>
            <rFont val="Tahoma"/>
            <family val="2"/>
          </rPr>
          <t>3</t>
        </r>
        <r>
          <rPr>
            <b/>
            <sz val="9"/>
            <color indexed="81"/>
            <rFont val="HGGothicE"/>
            <family val="3"/>
            <charset val="128"/>
          </rPr>
          <t>年</t>
        </r>
        <r>
          <rPr>
            <b/>
            <sz val="9"/>
            <color indexed="81"/>
            <rFont val="Tahoma"/>
            <family val="2"/>
          </rPr>
          <t xml:space="preserve">Air Purge Diaphragm valve </t>
        </r>
        <r>
          <rPr>
            <b/>
            <sz val="9"/>
            <color indexed="81"/>
            <rFont val="HGGothicE"/>
            <family val="3"/>
            <charset val="128"/>
          </rPr>
          <t>膜片閥進行更換</t>
        </r>
        <r>
          <rPr>
            <sz val="9"/>
            <color indexed="81"/>
            <rFont val="Tahoma"/>
            <family val="2"/>
          </rPr>
          <t xml:space="preserve">
</t>
        </r>
      </text>
    </comment>
    <comment ref="AD311" authorId="33" shapeId="0" xr:uid="{00000000-0006-0000-0000-00003E030000}">
      <text>
        <r>
          <rPr>
            <sz val="14"/>
            <color indexed="81"/>
            <rFont val="新細明體"/>
            <family val="3"/>
            <charset val="128"/>
            <scheme val="minor"/>
          </rPr>
          <t>點檢日　　：2022/09/13
實施</t>
        </r>
        <r>
          <rPr>
            <sz val="14"/>
            <color indexed="81"/>
            <rFont val="新細明體"/>
            <family val="1"/>
            <charset val="129"/>
            <scheme val="minor"/>
          </rPr>
          <t>內</t>
        </r>
        <r>
          <rPr>
            <sz val="14"/>
            <color indexed="81"/>
            <rFont val="新細明體"/>
            <family val="3"/>
            <charset val="128"/>
            <scheme val="minor"/>
          </rPr>
          <t>容　：大型集塵機點檢
預定日       ：2022/09/13
対策内容　：每半年點檢一次，3年Air Purge Diaphragm valve 膜片閥進行更換
實施完成日：2022/11/17
定期管理　：每半年點檢一次，3年Air Purge Diaphragm valve 膜片閥進行更換</t>
        </r>
      </text>
    </comment>
    <comment ref="Z312" authorId="33" shapeId="0" xr:uid="{00000000-0006-0000-0000-00003F030000}">
      <text>
        <r>
          <rPr>
            <sz val="14"/>
            <color indexed="81"/>
            <rFont val="新細明體"/>
            <family val="3"/>
            <charset val="128"/>
            <scheme val="minor"/>
          </rPr>
          <t>點檢日　　： 2021/9/30
實施</t>
        </r>
        <r>
          <rPr>
            <sz val="14"/>
            <color indexed="81"/>
            <rFont val="新細明體"/>
            <family val="3"/>
            <charset val="129"/>
            <scheme val="minor"/>
          </rPr>
          <t>內</t>
        </r>
        <r>
          <rPr>
            <sz val="14"/>
            <color indexed="81"/>
            <rFont val="新細明體"/>
            <family val="3"/>
            <charset val="128"/>
            <scheme val="minor"/>
          </rPr>
          <t>容　： 固定螺絲增締
預定日       ： 2021/9/30
対策内容　： 固定螺絲增締
實施完成日： 2021/9/30
定期管理　：</t>
        </r>
      </text>
    </comment>
    <comment ref="AA312" authorId="33" shapeId="0" xr:uid="{00000000-0006-0000-0000-000040030000}">
      <text>
        <r>
          <rPr>
            <sz val="14"/>
            <color indexed="81"/>
            <rFont val="新細明體"/>
            <family val="3"/>
            <charset val="128"/>
            <scheme val="minor"/>
          </rPr>
          <t>點檢日　　： 2021/10/14
實施</t>
        </r>
        <r>
          <rPr>
            <sz val="14"/>
            <color indexed="81"/>
            <rFont val="新細明體"/>
            <family val="3"/>
            <charset val="129"/>
            <scheme val="minor"/>
          </rPr>
          <t>內</t>
        </r>
        <r>
          <rPr>
            <sz val="14"/>
            <color indexed="81"/>
            <rFont val="新細明體"/>
            <family val="3"/>
            <charset val="128"/>
            <scheme val="minor"/>
          </rPr>
          <t>容　： 固定螺絲增締
預定日       ： 2021/10/14
対策内容　： 固定螺絲增締
實施完成日： 2021/10/14
定期管理　：</t>
        </r>
      </text>
    </comment>
    <comment ref="AB312" authorId="33" shapeId="0" xr:uid="{00000000-0006-0000-0000-000041030000}">
      <text>
        <r>
          <rPr>
            <sz val="14"/>
            <color indexed="81"/>
            <rFont val="新細明體"/>
            <family val="3"/>
            <charset val="128"/>
            <scheme val="minor"/>
          </rPr>
          <t>點檢日　　： 2021/12/21
實施</t>
        </r>
        <r>
          <rPr>
            <sz val="14"/>
            <color indexed="81"/>
            <rFont val="新細明體"/>
            <family val="3"/>
            <charset val="129"/>
            <scheme val="minor"/>
          </rPr>
          <t>內</t>
        </r>
        <r>
          <rPr>
            <sz val="14"/>
            <color indexed="81"/>
            <rFont val="新細明體"/>
            <family val="3"/>
            <charset val="128"/>
            <scheme val="minor"/>
          </rPr>
          <t>容　： 固定螺絲增締
預定日       ： 2021/12/21
対策内容　： 固定螺絲增締
實施完成日： 2021/12/21
定期管理　：</t>
        </r>
      </text>
    </comment>
    <comment ref="AC312" authorId="33" shapeId="0" xr:uid="{00000000-0006-0000-0000-000042030000}">
      <text>
        <r>
          <rPr>
            <sz val="14"/>
            <color indexed="81"/>
            <rFont val="新細明體"/>
            <family val="3"/>
            <charset val="128"/>
            <scheme val="minor"/>
          </rPr>
          <t>點檢日　　： 2022/2/23
實施</t>
        </r>
        <r>
          <rPr>
            <sz val="14"/>
            <color indexed="81"/>
            <rFont val="新細明體"/>
            <family val="3"/>
            <charset val="129"/>
            <scheme val="minor"/>
          </rPr>
          <t>內</t>
        </r>
        <r>
          <rPr>
            <sz val="14"/>
            <color indexed="81"/>
            <rFont val="新細明體"/>
            <family val="3"/>
            <charset val="128"/>
            <scheme val="minor"/>
          </rPr>
          <t>容　： 固定螺絲增締
預定日       ：2022/2/23
対策内容　： 固定螺絲增締
實施完成日： 2022/2/23
定期管理　</t>
        </r>
      </text>
    </comment>
    <comment ref="AD312" authorId="33" shapeId="0" xr:uid="{00000000-0006-0000-0000-000043030000}">
      <text>
        <r>
          <rPr>
            <sz val="14"/>
            <color indexed="81"/>
            <rFont val="新細明體"/>
            <family val="3"/>
            <charset val="128"/>
            <scheme val="minor"/>
          </rPr>
          <t>點檢日　　： 2021/12/22
實施</t>
        </r>
        <r>
          <rPr>
            <sz val="14"/>
            <color indexed="81"/>
            <rFont val="新細明體"/>
            <family val="1"/>
            <charset val="129"/>
            <scheme val="minor"/>
          </rPr>
          <t>內</t>
        </r>
        <r>
          <rPr>
            <sz val="14"/>
            <color indexed="81"/>
            <rFont val="新細明體"/>
            <family val="3"/>
            <charset val="128"/>
            <scheme val="minor"/>
          </rPr>
          <t>容　： 固定螺絲增</t>
        </r>
        <r>
          <rPr>
            <sz val="14"/>
            <color indexed="81"/>
            <rFont val="新細明體"/>
            <family val="3"/>
            <charset val="136"/>
            <scheme val="minor"/>
          </rPr>
          <t>締</t>
        </r>
        <r>
          <rPr>
            <sz val="14"/>
            <color indexed="81"/>
            <rFont val="新細明體"/>
            <family val="3"/>
            <charset val="128"/>
            <scheme val="minor"/>
          </rPr>
          <t xml:space="preserve">
預定日       ： 2021/12/22
対策内容　： 固定螺絲增締
實施完成日： 2021/12/22
定期管理　：</t>
        </r>
      </text>
    </comment>
    <comment ref="Z313" authorId="33" shapeId="0" xr:uid="{00000000-0006-0000-0000-000044030000}">
      <text>
        <r>
          <rPr>
            <sz val="14"/>
            <color indexed="81"/>
            <rFont val="新細明體"/>
            <family val="3"/>
            <charset val="128"/>
            <scheme val="minor"/>
          </rPr>
          <t>點檢日　　：YF5冷修交換
實施</t>
        </r>
        <r>
          <rPr>
            <sz val="14"/>
            <color indexed="81"/>
            <rFont val="新細明體"/>
            <family val="1"/>
            <charset val="129"/>
            <scheme val="minor"/>
          </rPr>
          <t>內</t>
        </r>
        <r>
          <rPr>
            <sz val="14"/>
            <color indexed="81"/>
            <rFont val="新細明體"/>
            <family val="3"/>
            <charset val="128"/>
            <scheme val="minor"/>
          </rPr>
          <t>容　：2022/4/E
預定日       ：YF5冷修交換
対策内容　：2022/4/E
實施完成日：YF5冷修交換
定期管理　：冷修交換</t>
        </r>
      </text>
    </comment>
    <comment ref="AA313" authorId="33" shapeId="0" xr:uid="{00000000-0006-0000-0000-000045030000}">
      <text>
        <r>
          <rPr>
            <sz val="14"/>
            <color indexed="81"/>
            <rFont val="新細明體"/>
            <family val="3"/>
            <charset val="128"/>
            <scheme val="minor"/>
          </rPr>
          <t>點檢日　　：2021/12/07
實施</t>
        </r>
        <r>
          <rPr>
            <sz val="14"/>
            <color indexed="81"/>
            <rFont val="新細明體"/>
            <family val="1"/>
            <charset val="129"/>
            <scheme val="minor"/>
          </rPr>
          <t>內</t>
        </r>
        <r>
          <rPr>
            <sz val="14"/>
            <color indexed="81"/>
            <rFont val="新細明體"/>
            <family val="3"/>
            <charset val="128"/>
            <scheme val="minor"/>
          </rPr>
          <t>容　：AFK本線增速C/V #1 ROLL異常停止橫展開調</t>
        </r>
        <r>
          <rPr>
            <sz val="14"/>
            <color indexed="81"/>
            <rFont val="新細明體"/>
            <family val="3"/>
            <charset val="136"/>
            <scheme val="minor"/>
          </rPr>
          <t xml:space="preserve">查
</t>
        </r>
        <r>
          <rPr>
            <sz val="14"/>
            <color indexed="81"/>
            <rFont val="新細明體"/>
            <family val="3"/>
            <charset val="128"/>
            <scheme val="minor"/>
          </rPr>
          <t>預定日       ：2021/12/07
対策内容　：AFK本線增速C/V #1 ROLL異常停止橫展開調</t>
        </r>
        <r>
          <rPr>
            <sz val="14"/>
            <color indexed="81"/>
            <rFont val="新細明體"/>
            <family val="3"/>
            <charset val="136"/>
            <scheme val="minor"/>
          </rPr>
          <t xml:space="preserve">查
</t>
        </r>
        <r>
          <rPr>
            <sz val="14"/>
            <color indexed="81"/>
            <rFont val="新細明體"/>
            <family val="3"/>
            <charset val="128"/>
            <scheme val="minor"/>
          </rPr>
          <t>實施完成日：2021/12/07
定期管理　：減速機部份冷修進行交換</t>
        </r>
      </text>
    </comment>
    <comment ref="AB313" authorId="33" shapeId="0" xr:uid="{00000000-0006-0000-0000-000046030000}">
      <text>
        <r>
          <rPr>
            <sz val="14"/>
            <color indexed="81"/>
            <rFont val="新細明體"/>
            <family val="3"/>
            <charset val="128"/>
            <scheme val="minor"/>
          </rPr>
          <t>點檢日　　：2022/5/5
實施</t>
        </r>
        <r>
          <rPr>
            <sz val="14"/>
            <color indexed="81"/>
            <rFont val="新細明體"/>
            <family val="3"/>
            <charset val="129"/>
            <scheme val="minor"/>
          </rPr>
          <t>內</t>
        </r>
        <r>
          <rPr>
            <sz val="14"/>
            <color indexed="81"/>
            <rFont val="新細明體"/>
            <family val="3"/>
            <charset val="128"/>
            <scheme val="minor"/>
          </rPr>
          <t>容　：AFK本線增速C/V #1 ROLL異常停止橫展開調查
預定日       ：202/5/5
対策内容　：本線增速段驅動點檢
實施完成日：2022/5/5
定期管理　：減速機部份冷修進行交換</t>
        </r>
      </text>
    </comment>
    <comment ref="AC313" authorId="33" shapeId="0" xr:uid="{00000000-0006-0000-0000-000047030000}">
      <text>
        <r>
          <rPr>
            <sz val="14"/>
            <color indexed="81"/>
            <rFont val="新細明體"/>
            <family val="3"/>
            <charset val="128"/>
            <scheme val="minor"/>
          </rPr>
          <t>點檢日　　：JF3冷修交換
實施</t>
        </r>
        <r>
          <rPr>
            <sz val="14"/>
            <color indexed="81"/>
            <rFont val="新細明體"/>
            <family val="1"/>
            <charset val="129"/>
            <scheme val="minor"/>
          </rPr>
          <t>內</t>
        </r>
        <r>
          <rPr>
            <sz val="14"/>
            <color indexed="81"/>
            <rFont val="新細明體"/>
            <family val="3"/>
            <charset val="128"/>
            <scheme val="minor"/>
          </rPr>
          <t>容　：2021/5/E
預定日       ：JF3冷修交換
対策内容　：2021/5/E
實施完成日：JF3冷修交換
定期管理　：冷修交換</t>
        </r>
      </text>
    </comment>
    <comment ref="AD313" authorId="33" shapeId="0" xr:uid="{00000000-0006-0000-0000-000048030000}">
      <text>
        <r>
          <rPr>
            <sz val="14"/>
            <color indexed="81"/>
            <rFont val="新細明體"/>
            <family val="3"/>
            <charset val="128"/>
            <scheme val="minor"/>
          </rPr>
          <t>點檢日　　：KF3冷修交換
實施</t>
        </r>
        <r>
          <rPr>
            <sz val="14"/>
            <color indexed="81"/>
            <rFont val="新細明體"/>
            <family val="3"/>
            <charset val="129"/>
            <scheme val="minor"/>
          </rPr>
          <t>內</t>
        </r>
        <r>
          <rPr>
            <sz val="14"/>
            <color indexed="81"/>
            <rFont val="新細明體"/>
            <family val="3"/>
            <charset val="128"/>
            <scheme val="minor"/>
          </rPr>
          <t>容　：2021/5/E
預定日       ：KF3冷修交換
対策内容　：2021/5/E
實施完成日：KF3冷修交換
定期管理　：冷修交換</t>
        </r>
      </text>
    </comment>
    <comment ref="AE313" authorId="33" shapeId="0" xr:uid="{00000000-0006-0000-0000-00004903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F313" authorId="33" shapeId="0" xr:uid="{00000000-0006-0000-0000-00004A03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Z314" authorId="33" shapeId="0" xr:uid="{00000000-0006-0000-0000-00004B03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A314" authorId="33" shapeId="0" xr:uid="{00000000-0006-0000-0000-00004C030000}">
      <text>
        <r>
          <rPr>
            <sz val="14"/>
            <color indexed="81"/>
            <rFont val="新細明體"/>
            <family val="3"/>
            <charset val="128"/>
            <scheme val="minor"/>
          </rPr>
          <t>點檢日　　：2021/12/7
實施</t>
        </r>
        <r>
          <rPr>
            <sz val="14"/>
            <color indexed="81"/>
            <rFont val="新細明體"/>
            <family val="1"/>
            <charset val="129"/>
            <scheme val="minor"/>
          </rPr>
          <t>內</t>
        </r>
        <r>
          <rPr>
            <sz val="14"/>
            <color indexed="81"/>
            <rFont val="新細明體"/>
            <family val="3"/>
            <charset val="128"/>
            <scheme val="minor"/>
          </rPr>
          <t>容　：軸承座與Roll的間距確認
預定日       ：2022/1
対策内容　：軸承座與Roll的間距確認後進行調整
實施完成日：2022/1~2
定期管理　：軸承座調整</t>
        </r>
      </text>
    </comment>
    <comment ref="AB314" authorId="33" shapeId="0" xr:uid="{00000000-0006-0000-0000-00004D03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C314" authorId="33" shapeId="0" xr:uid="{00000000-0006-0000-0000-00004E03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D314" authorId="33" shapeId="0" xr:uid="{00000000-0006-0000-0000-00004F030000}">
      <text>
        <r>
          <rPr>
            <sz val="14"/>
            <color indexed="81"/>
            <rFont val="新細明體"/>
            <family val="3"/>
            <charset val="128"/>
            <scheme val="minor"/>
          </rPr>
          <t>點檢日　　：2021/12/22
實施</t>
        </r>
        <r>
          <rPr>
            <sz val="14"/>
            <color indexed="81"/>
            <rFont val="新細明體"/>
            <family val="1"/>
            <charset val="129"/>
            <scheme val="minor"/>
          </rPr>
          <t>內</t>
        </r>
        <r>
          <rPr>
            <sz val="14"/>
            <color indexed="81"/>
            <rFont val="新細明體"/>
            <family val="3"/>
            <charset val="128"/>
            <scheme val="minor"/>
          </rPr>
          <t>容　： 軸承座調整
預定日       ： 2021/12/22
対策内容　： 軸承座調整
實施完成日：2021/12/22
定期管理　： 日常點檢</t>
        </r>
      </text>
    </comment>
    <comment ref="AE314" authorId="33" shapeId="0" xr:uid="{00000000-0006-0000-0000-00005003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F314" authorId="33" shapeId="0" xr:uid="{00000000-0006-0000-0000-00005103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Z315" authorId="33" shapeId="0" xr:uid="{00000000-0006-0000-0000-000052030000}">
      <text>
        <r>
          <rPr>
            <sz val="14"/>
            <color indexed="81"/>
            <rFont val="新細明體"/>
            <family val="3"/>
            <charset val="128"/>
            <scheme val="minor"/>
          </rPr>
          <t>點檢日　　：每月工事日
實施</t>
        </r>
        <r>
          <rPr>
            <sz val="14"/>
            <color indexed="81"/>
            <rFont val="新細明體"/>
            <family val="1"/>
            <charset val="129"/>
            <scheme val="minor"/>
          </rPr>
          <t>內</t>
        </r>
        <r>
          <rPr>
            <sz val="14"/>
            <color indexed="81"/>
            <rFont val="新細明體"/>
            <family val="3"/>
            <charset val="128"/>
            <scheme val="minor"/>
          </rPr>
          <t>容　：</t>
        </r>
        <r>
          <rPr>
            <sz val="14"/>
            <color indexed="81"/>
            <rFont val="新細明體"/>
            <family val="3"/>
            <charset val="136"/>
            <scheme val="minor"/>
          </rPr>
          <t>冷氣濾網清潔</t>
        </r>
        <r>
          <rPr>
            <sz val="14"/>
            <color indexed="81"/>
            <rFont val="新細明體"/>
            <family val="3"/>
            <charset val="128"/>
            <scheme val="minor"/>
          </rPr>
          <t>1</t>
        </r>
        <r>
          <rPr>
            <sz val="14"/>
            <color indexed="81"/>
            <rFont val="新細明體"/>
            <family val="3"/>
            <charset val="136"/>
            <scheme val="minor"/>
          </rPr>
          <t>回</t>
        </r>
        <r>
          <rPr>
            <sz val="14"/>
            <color indexed="81"/>
            <rFont val="新細明體"/>
            <family val="3"/>
            <charset val="128"/>
            <scheme val="minor"/>
          </rPr>
          <t>/</t>
        </r>
        <r>
          <rPr>
            <sz val="14"/>
            <color indexed="81"/>
            <rFont val="新細明體"/>
            <family val="3"/>
            <charset val="136"/>
            <scheme val="minor"/>
          </rPr>
          <t>月，公用空調清潔</t>
        </r>
        <r>
          <rPr>
            <sz val="14"/>
            <color indexed="81"/>
            <rFont val="新細明體"/>
            <family val="3"/>
            <charset val="128"/>
            <scheme val="minor"/>
          </rPr>
          <t>1</t>
        </r>
        <r>
          <rPr>
            <sz val="14"/>
            <color indexed="81"/>
            <rFont val="新細明體"/>
            <family val="3"/>
            <charset val="136"/>
            <scheme val="minor"/>
          </rPr>
          <t>回</t>
        </r>
        <r>
          <rPr>
            <sz val="14"/>
            <color indexed="81"/>
            <rFont val="新細明體"/>
            <family val="3"/>
            <charset val="128"/>
            <scheme val="minor"/>
          </rPr>
          <t>/</t>
        </r>
        <r>
          <rPr>
            <sz val="14"/>
            <color indexed="81"/>
            <rFont val="新細明體"/>
            <family val="3"/>
            <charset val="136"/>
            <scheme val="minor"/>
          </rPr>
          <t>月</t>
        </r>
        <r>
          <rPr>
            <sz val="14"/>
            <color indexed="81"/>
            <rFont val="新細明體"/>
            <family val="3"/>
            <charset val="128"/>
            <scheme val="minor"/>
          </rPr>
          <t xml:space="preserve">
預定日       ：每月工事日
対策内容　：冷氣濾網清潔1回/月，公用空調清潔1回/月</t>
        </r>
        <r>
          <rPr>
            <sz val="14"/>
            <color indexed="81"/>
            <rFont val="新細明體"/>
            <family val="3"/>
            <charset val="129"/>
            <scheme val="minor"/>
          </rPr>
          <t>。</t>
        </r>
        <r>
          <rPr>
            <sz val="14"/>
            <color indexed="81"/>
            <rFont val="新細明體"/>
            <family val="3"/>
            <charset val="128"/>
            <scheme val="minor"/>
          </rPr>
          <t xml:space="preserve">
實施完成日：
定期管理　：</t>
        </r>
      </text>
    </comment>
    <comment ref="AA315" authorId="33" shapeId="0" xr:uid="{00000000-0006-0000-0000-000053030000}">
      <text>
        <r>
          <rPr>
            <sz val="14"/>
            <color indexed="81"/>
            <rFont val="新細明體"/>
            <family val="3"/>
            <charset val="128"/>
            <scheme val="minor"/>
          </rPr>
          <t>點檢日　　：每</t>
        </r>
        <r>
          <rPr>
            <sz val="14"/>
            <color indexed="81"/>
            <rFont val="新細明體"/>
            <family val="3"/>
            <charset val="136"/>
            <scheme val="minor"/>
          </rPr>
          <t>季</t>
        </r>
        <r>
          <rPr>
            <sz val="14"/>
            <color indexed="81"/>
            <rFont val="新細明體"/>
            <family val="3"/>
            <charset val="128"/>
            <scheme val="minor"/>
          </rPr>
          <t>工事日
實施</t>
        </r>
        <r>
          <rPr>
            <sz val="14"/>
            <color indexed="81"/>
            <rFont val="新細明體"/>
            <family val="3"/>
            <charset val="129"/>
            <scheme val="minor"/>
          </rPr>
          <t>內</t>
        </r>
        <r>
          <rPr>
            <sz val="14"/>
            <color indexed="81"/>
            <rFont val="新細明體"/>
            <family val="3"/>
            <charset val="128"/>
            <scheme val="minor"/>
          </rPr>
          <t>容　：冷氣濾網清潔回/</t>
        </r>
        <r>
          <rPr>
            <sz val="14"/>
            <color indexed="81"/>
            <rFont val="新細明體"/>
            <family val="3"/>
            <charset val="136"/>
            <scheme val="minor"/>
          </rPr>
          <t>季</t>
        </r>
        <r>
          <rPr>
            <sz val="14"/>
            <color indexed="81"/>
            <rFont val="新細明體"/>
            <family val="3"/>
            <charset val="128"/>
            <scheme val="minor"/>
          </rPr>
          <t>，公用空調清潔1回/</t>
        </r>
        <r>
          <rPr>
            <sz val="14"/>
            <color indexed="81"/>
            <rFont val="新細明體"/>
            <family val="3"/>
            <charset val="136"/>
            <scheme val="minor"/>
          </rPr>
          <t>季</t>
        </r>
        <r>
          <rPr>
            <sz val="14"/>
            <color indexed="81"/>
            <rFont val="新細明體"/>
            <family val="3"/>
            <charset val="128"/>
            <scheme val="minor"/>
          </rPr>
          <t xml:space="preserve">
預定日       ：每</t>
        </r>
        <r>
          <rPr>
            <sz val="14"/>
            <color indexed="81"/>
            <rFont val="新細明體"/>
            <family val="3"/>
            <charset val="136"/>
            <scheme val="minor"/>
          </rPr>
          <t>季</t>
        </r>
        <r>
          <rPr>
            <sz val="14"/>
            <color indexed="81"/>
            <rFont val="新細明體"/>
            <family val="3"/>
            <charset val="128"/>
            <scheme val="minor"/>
          </rPr>
          <t>工事日
対策内容　：冷氣濾網清潔1回/</t>
        </r>
        <r>
          <rPr>
            <sz val="14"/>
            <color indexed="81"/>
            <rFont val="新細明體"/>
            <family val="3"/>
            <charset val="136"/>
            <scheme val="minor"/>
          </rPr>
          <t>季</t>
        </r>
        <r>
          <rPr>
            <sz val="14"/>
            <color indexed="81"/>
            <rFont val="新細明體"/>
            <family val="3"/>
            <charset val="128"/>
            <scheme val="minor"/>
          </rPr>
          <t>，公用空調清潔1回/</t>
        </r>
        <r>
          <rPr>
            <sz val="14"/>
            <color indexed="81"/>
            <rFont val="新細明體"/>
            <family val="3"/>
            <charset val="136"/>
            <scheme val="minor"/>
          </rPr>
          <t>季</t>
        </r>
        <r>
          <rPr>
            <sz val="14"/>
            <color indexed="81"/>
            <rFont val="新細明體"/>
            <family val="3"/>
            <charset val="128"/>
            <scheme val="minor"/>
          </rPr>
          <t>。
實施完成日：
定期管理　：</t>
        </r>
      </text>
    </comment>
    <comment ref="AB315" authorId="33" shapeId="0" xr:uid="{00000000-0006-0000-0000-000054030000}">
      <text>
        <r>
          <rPr>
            <sz val="14"/>
            <color indexed="81"/>
            <rFont val="新細明體"/>
            <family val="3"/>
            <charset val="128"/>
            <scheme val="minor"/>
          </rPr>
          <t>點檢日　　：每季工事日
實施</t>
        </r>
        <r>
          <rPr>
            <sz val="14"/>
            <color indexed="81"/>
            <rFont val="新細明體"/>
            <family val="3"/>
            <charset val="129"/>
            <scheme val="minor"/>
          </rPr>
          <t>內</t>
        </r>
        <r>
          <rPr>
            <sz val="14"/>
            <color indexed="81"/>
            <rFont val="新細明體"/>
            <family val="3"/>
            <charset val="128"/>
            <scheme val="minor"/>
          </rPr>
          <t>容　：冷氣濾網清潔回/季，公用空調清潔1回/季
預定日       ：每季工事日
対策内容　：冷氣濾網清潔1回/季，公用空調清潔1回/季。
實施完成日：
定期管理　：</t>
        </r>
      </text>
    </comment>
    <comment ref="AC315" authorId="33" shapeId="0" xr:uid="{00000000-0006-0000-0000-000055030000}">
      <text>
        <r>
          <rPr>
            <sz val="14"/>
            <color indexed="81"/>
            <rFont val="新細明體"/>
            <family val="3"/>
            <charset val="128"/>
            <scheme val="minor"/>
          </rPr>
          <t>點檢日　　：每季工事日
實施</t>
        </r>
        <r>
          <rPr>
            <sz val="14"/>
            <color indexed="81"/>
            <rFont val="新細明體"/>
            <family val="3"/>
            <charset val="129"/>
            <scheme val="minor"/>
          </rPr>
          <t>內</t>
        </r>
        <r>
          <rPr>
            <sz val="14"/>
            <color indexed="81"/>
            <rFont val="新細明體"/>
            <family val="3"/>
            <charset val="128"/>
            <scheme val="minor"/>
          </rPr>
          <t>容　：冷氣濾網清潔回/季，公用空調清潔1回/季
預定日       ：每季工事日
対策内容　：冷氣濾網清潔1回/季，公用空調清潔1回/季。
實施完成日：</t>
        </r>
      </text>
    </comment>
    <comment ref="AD315" authorId="33" shapeId="0" xr:uid="{00000000-0006-0000-0000-000056030000}">
      <text>
        <r>
          <rPr>
            <sz val="14"/>
            <color indexed="81"/>
            <rFont val="新細明體"/>
            <family val="3"/>
            <charset val="128"/>
            <scheme val="minor"/>
          </rPr>
          <t>點檢日　　：每季工事日
實施</t>
        </r>
        <r>
          <rPr>
            <sz val="14"/>
            <color indexed="81"/>
            <rFont val="新細明體"/>
            <family val="3"/>
            <charset val="129"/>
            <scheme val="minor"/>
          </rPr>
          <t>內</t>
        </r>
        <r>
          <rPr>
            <sz val="14"/>
            <color indexed="81"/>
            <rFont val="新細明體"/>
            <family val="3"/>
            <charset val="128"/>
            <scheme val="minor"/>
          </rPr>
          <t>容　：冷氣濾網清潔回/季，公用空調清潔1回/季
預定日       ：每季工事日
対策内容　：冷氣濾網清潔1回/季，公用空調清潔1回/季。
實施完成日：
定期管理　：</t>
        </r>
      </text>
    </comment>
    <comment ref="AE315" authorId="33" shapeId="0" xr:uid="{00000000-0006-0000-0000-000057030000}">
      <text>
        <r>
          <rPr>
            <sz val="14"/>
            <color indexed="81"/>
            <rFont val="新細明體"/>
            <family val="3"/>
            <charset val="128"/>
            <scheme val="minor"/>
          </rPr>
          <t>點檢日　　：WI外氣</t>
        </r>
        <r>
          <rPr>
            <sz val="14"/>
            <color indexed="81"/>
            <rFont val="新細明體"/>
            <family val="3"/>
            <charset val="136"/>
            <scheme val="minor"/>
          </rPr>
          <t>空調機 夏季每月，其他每季更換</t>
        </r>
        <r>
          <rPr>
            <sz val="14"/>
            <color indexed="81"/>
            <rFont val="新細明體"/>
            <family val="3"/>
            <charset val="129"/>
            <scheme val="minor"/>
          </rPr>
          <t>內部濾網與</t>
        </r>
        <r>
          <rPr>
            <sz val="14"/>
            <color indexed="81"/>
            <rFont val="新細明體"/>
            <family val="3"/>
            <charset val="136"/>
            <scheme val="minor"/>
          </rPr>
          <t>點檢</t>
        </r>
        <r>
          <rPr>
            <sz val="14"/>
            <color indexed="81"/>
            <rFont val="新細明體"/>
            <family val="3"/>
            <charset val="128"/>
            <scheme val="minor"/>
          </rPr>
          <t xml:space="preserve">
實施</t>
        </r>
        <r>
          <rPr>
            <sz val="14"/>
            <color indexed="81"/>
            <rFont val="新細明體"/>
            <family val="1"/>
            <charset val="129"/>
            <scheme val="minor"/>
          </rPr>
          <t>內</t>
        </r>
        <r>
          <rPr>
            <sz val="14"/>
            <color indexed="81"/>
            <rFont val="新細明體"/>
            <family val="3"/>
            <charset val="128"/>
            <scheme val="minor"/>
          </rPr>
          <t>容　：</t>
        </r>
        <r>
          <rPr>
            <sz val="14"/>
            <color indexed="81"/>
            <rFont val="新細明體"/>
            <family val="3"/>
            <charset val="136"/>
            <scheme val="minor"/>
          </rPr>
          <t>空調機濾網換，皮帶點檢</t>
        </r>
        <r>
          <rPr>
            <sz val="14"/>
            <color indexed="81"/>
            <rFont val="新細明體"/>
            <family val="3"/>
            <charset val="128"/>
            <scheme val="minor"/>
          </rPr>
          <t xml:space="preserve">
預定日       ：夏季(月)，其他(季)
対策内容　：WI 檢查室，外氣空調出力不足，目前先以空調機</t>
        </r>
        <r>
          <rPr>
            <sz val="14"/>
            <color indexed="81"/>
            <rFont val="新細明體"/>
            <family val="3"/>
            <charset val="129"/>
            <scheme val="minor"/>
          </rPr>
          <t>內部濾網更換，點檢，後續會請公用評估加大該空調機功率。</t>
        </r>
        <r>
          <rPr>
            <sz val="14"/>
            <color indexed="81"/>
            <rFont val="新細明體"/>
            <family val="3"/>
            <charset val="128"/>
            <scheme val="minor"/>
          </rPr>
          <t xml:space="preserve">
實施完成日：
定期管理　：</t>
        </r>
      </text>
    </comment>
    <comment ref="Z316" authorId="33" shapeId="0" xr:uid="{00000000-0006-0000-0000-000058030000}">
      <text>
        <r>
          <rPr>
            <sz val="14"/>
            <color indexed="81"/>
            <rFont val="新細明體"/>
            <family val="3"/>
            <charset val="128"/>
            <scheme val="minor"/>
          </rPr>
          <t>點檢日　　：YF5冷修
實施</t>
        </r>
        <r>
          <rPr>
            <sz val="14"/>
            <color indexed="81"/>
            <rFont val="新細明體"/>
            <family val="1"/>
            <charset val="129"/>
            <scheme val="minor"/>
          </rPr>
          <t>內</t>
        </r>
        <r>
          <rPr>
            <sz val="14"/>
            <color indexed="81"/>
            <rFont val="新細明體"/>
            <family val="3"/>
            <charset val="128"/>
            <scheme val="minor"/>
          </rPr>
          <t>容　：紙卷機切刀馬達更換
預定日       ：YF5冷修
対策内容　：紙卷機切刀馬達更換
實施完成日：YF5冷修
定期管理　：6個月/回點檢</t>
        </r>
      </text>
    </comment>
    <comment ref="AA316" authorId="33" shapeId="0" xr:uid="{00000000-0006-0000-0000-000059030000}">
      <text>
        <r>
          <rPr>
            <sz val="14"/>
            <color indexed="81"/>
            <rFont val="新細明體"/>
            <family val="3"/>
            <charset val="128"/>
            <scheme val="minor"/>
          </rPr>
          <t>點檢日　　：2021/10/22
實施</t>
        </r>
        <r>
          <rPr>
            <sz val="14"/>
            <color indexed="81"/>
            <rFont val="新細明體"/>
            <family val="1"/>
            <charset val="129"/>
            <scheme val="minor"/>
          </rPr>
          <t>內</t>
        </r>
        <r>
          <rPr>
            <sz val="14"/>
            <color indexed="81"/>
            <rFont val="新細明體"/>
            <family val="3"/>
            <charset val="128"/>
            <scheme val="minor"/>
          </rPr>
          <t>容　：紙卷機切刀馬達更換
預定日       ：2021/10/22
対策内容　：紙卷機切刀馬達更換
實施完成日：2021/12
定期管理　：切刀使用次數可視化</t>
        </r>
      </text>
    </comment>
    <comment ref="AB316" authorId="33" shapeId="0" xr:uid="{00000000-0006-0000-0000-00005A030000}">
      <text>
        <r>
          <rPr>
            <sz val="14"/>
            <color indexed="81"/>
            <rFont val="新細明體"/>
            <family val="3"/>
            <charset val="128"/>
            <scheme val="minor"/>
          </rPr>
          <t>點檢日　　：2022/5/5
實施</t>
        </r>
        <r>
          <rPr>
            <sz val="14"/>
            <color indexed="81"/>
            <rFont val="新細明體"/>
            <family val="3"/>
            <charset val="129"/>
            <scheme val="minor"/>
          </rPr>
          <t>內</t>
        </r>
        <r>
          <rPr>
            <sz val="14"/>
            <color indexed="81"/>
            <rFont val="新細明體"/>
            <family val="3"/>
            <charset val="128"/>
            <scheme val="minor"/>
          </rPr>
          <t>容　：紙卷機切刀馬達點檢
預定日       ：EF4冷修紙卷機切刀馬達更換
対策内容　：
實施完成日：2022/5/5
定期管理　：6個月/回點檢</t>
        </r>
      </text>
    </comment>
    <comment ref="AC316" authorId="33" shapeId="0" xr:uid="{00000000-0006-0000-0000-00005B030000}">
      <text>
        <r>
          <rPr>
            <sz val="14"/>
            <color indexed="81"/>
            <rFont val="新細明體"/>
            <family val="3"/>
            <charset val="128"/>
            <scheme val="minor"/>
          </rPr>
          <t>點檢日　　：2022/3/22
實施</t>
        </r>
        <r>
          <rPr>
            <sz val="14"/>
            <color indexed="81"/>
            <rFont val="新細明體"/>
            <family val="3"/>
            <charset val="129"/>
            <scheme val="minor"/>
          </rPr>
          <t>內</t>
        </r>
        <r>
          <rPr>
            <sz val="14"/>
            <color indexed="81"/>
            <rFont val="新細明體"/>
            <family val="3"/>
            <charset val="128"/>
            <scheme val="minor"/>
          </rPr>
          <t>容　：切刀迴轉馬達點檢
預定日       ：2022/3/22
対策内容　：切刀迴轉馬達點檢，結線部鐵粉入侵對策，確保馬達負載跳</t>
        </r>
        <r>
          <rPr>
            <sz val="14"/>
            <color indexed="81"/>
            <rFont val="新細明體"/>
            <family val="3"/>
            <charset val="129"/>
            <scheme val="minor"/>
          </rPr>
          <t>脫</t>
        </r>
        <r>
          <rPr>
            <sz val="14"/>
            <color indexed="81"/>
            <rFont val="新細明體"/>
            <family val="3"/>
            <charset val="128"/>
            <scheme val="minor"/>
          </rPr>
          <t>。
實施完成日：：2022/3/22
定期管理　：6個月/回點檢</t>
        </r>
      </text>
    </comment>
    <comment ref="AD316" authorId="33" shapeId="0" xr:uid="{00000000-0006-0000-0000-00005C030000}">
      <text>
        <r>
          <rPr>
            <sz val="14"/>
            <color indexed="81"/>
            <rFont val="新細明體"/>
            <family val="3"/>
            <charset val="128"/>
            <scheme val="minor"/>
          </rPr>
          <t>點檢日　　：2021/12/22
實施</t>
        </r>
        <r>
          <rPr>
            <sz val="14"/>
            <color indexed="81"/>
            <rFont val="新細明體"/>
            <family val="1"/>
            <charset val="129"/>
            <scheme val="minor"/>
          </rPr>
          <t>內</t>
        </r>
        <r>
          <rPr>
            <sz val="14"/>
            <color indexed="81"/>
            <rFont val="新細明體"/>
            <family val="3"/>
            <charset val="128"/>
            <scheme val="minor"/>
          </rPr>
          <t>容　：切刀迴轉馬達點檢
預定日       ：2021/12/22
対策内容　：切刀迴轉馬達點檢，結線部鐵粉入侵對策，確保馬達負載跳</t>
        </r>
        <r>
          <rPr>
            <sz val="14"/>
            <color indexed="81"/>
            <rFont val="新細明體"/>
            <family val="3"/>
            <charset val="129"/>
            <scheme val="minor"/>
          </rPr>
          <t>脫</t>
        </r>
        <r>
          <rPr>
            <sz val="14"/>
            <color indexed="81"/>
            <rFont val="新細明體"/>
            <family val="3"/>
            <charset val="129"/>
            <scheme val="minor"/>
          </rPr>
          <t>。</t>
        </r>
        <r>
          <rPr>
            <sz val="14"/>
            <color indexed="81"/>
            <rFont val="新細明體"/>
            <family val="3"/>
            <charset val="128"/>
            <scheme val="minor"/>
          </rPr>
          <t xml:space="preserve">
實施完成日：：2021/12/2
定期管理　：6個月/回點檢</t>
        </r>
      </text>
    </comment>
    <comment ref="AD317" authorId="33" shapeId="0" xr:uid="{00000000-0006-0000-0000-00005D030000}">
      <text>
        <r>
          <rPr>
            <sz val="14"/>
            <color indexed="81"/>
            <rFont val="新細明體"/>
            <family val="3"/>
            <charset val="128"/>
            <scheme val="minor"/>
          </rPr>
          <t>點檢日　　：12/2
實施</t>
        </r>
        <r>
          <rPr>
            <sz val="14"/>
            <color indexed="81"/>
            <rFont val="新細明體"/>
            <family val="1"/>
            <charset val="129"/>
            <scheme val="minor"/>
          </rPr>
          <t>內</t>
        </r>
        <r>
          <rPr>
            <sz val="14"/>
            <color indexed="81"/>
            <rFont val="新細明體"/>
            <family val="3"/>
            <charset val="128"/>
            <scheme val="minor"/>
          </rPr>
          <t>容　：OF窯為螺旋</t>
        </r>
        <r>
          <rPr>
            <sz val="11"/>
            <color indexed="8"/>
            <rFont val="FangSong"/>
            <family val="3"/>
            <charset val="134"/>
          </rPr>
          <t>齿轮</t>
        </r>
        <r>
          <rPr>
            <sz val="14"/>
            <color indexed="81"/>
            <rFont val="新細明體"/>
            <family val="3"/>
            <charset val="128"/>
            <scheme val="minor"/>
          </rPr>
          <t>駆式，與KF 樣式不同
預定日       ：
対策内容　：
實施完成日：
定期管理　：</t>
        </r>
      </text>
    </comment>
    <comment ref="Z319" authorId="33" shapeId="0" xr:uid="{00000000-0006-0000-0000-00005E03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A319" authorId="33" shapeId="0" xr:uid="{00000000-0006-0000-0000-00005F03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B319" authorId="33" shapeId="0" xr:uid="{00000000-0006-0000-0000-00006003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C319" authorId="33" shapeId="0" xr:uid="{00000000-0006-0000-0000-00006103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D319" authorId="33" shapeId="0" xr:uid="{00000000-0006-0000-0000-000062030000}">
      <text>
        <r>
          <rPr>
            <sz val="14"/>
            <color indexed="81"/>
            <rFont val="新細明體"/>
            <family val="3"/>
            <charset val="128"/>
            <scheme val="minor"/>
          </rPr>
          <t>ADT作成參數自動確認VBA,
人員每日確認,如有異常可以立即修正</t>
        </r>
      </text>
    </comment>
    <comment ref="AF320" authorId="33" shapeId="0" xr:uid="{00000000-0006-0000-0000-000063030000}">
      <text>
        <r>
          <rPr>
            <sz val="14"/>
            <color indexed="81"/>
            <rFont val="新細明體"/>
            <family val="3"/>
            <charset val="128"/>
            <scheme val="minor"/>
          </rPr>
          <t>點檢日　　：2021.10.30
實施</t>
        </r>
        <r>
          <rPr>
            <sz val="14"/>
            <color indexed="81"/>
            <rFont val="新細明體"/>
            <family val="1"/>
            <charset val="129"/>
            <scheme val="minor"/>
          </rPr>
          <t>內</t>
        </r>
        <r>
          <rPr>
            <sz val="14"/>
            <color indexed="81"/>
            <rFont val="新細明體"/>
            <family val="3"/>
            <charset val="128"/>
            <scheme val="minor"/>
          </rPr>
          <t>容　：點檢位置決下方輸送帶軸心是否有鐵粉
預定日       ：2021.10.30
対策内容　：定修(2月/次)確認，輸送帶機構有無鐵粉殘留，有的話，需要安排機械點檢機構。
實施完成日：
定期管理　：</t>
        </r>
      </text>
    </comment>
    <comment ref="Z321" authorId="33" shapeId="0" xr:uid="{00000000-0006-0000-0000-000064030000}">
      <text>
        <r>
          <rPr>
            <sz val="14"/>
            <color indexed="81"/>
            <rFont val="新細明體"/>
            <family val="3"/>
            <charset val="128"/>
            <scheme val="minor"/>
          </rPr>
          <t>點檢日　　：YF5冷修
實施</t>
        </r>
        <r>
          <rPr>
            <sz val="14"/>
            <color indexed="81"/>
            <rFont val="新細明體"/>
            <family val="1"/>
            <charset val="129"/>
            <scheme val="minor"/>
          </rPr>
          <t>內</t>
        </r>
        <r>
          <rPr>
            <sz val="14"/>
            <color indexed="81"/>
            <rFont val="新細明體"/>
            <family val="3"/>
            <charset val="128"/>
            <scheme val="minor"/>
          </rPr>
          <t>容　：A系列→Q系列更新
預定日       ：YF5冷修
対策内容　：A系列→Q系列更新
實施完成日：YF5冷修
定期管理　：</t>
        </r>
      </text>
    </comment>
    <comment ref="AC321" authorId="33" shapeId="0" xr:uid="{00000000-0006-0000-0000-000065030000}">
      <text>
        <r>
          <rPr>
            <sz val="14"/>
            <color indexed="81"/>
            <rFont val="新細明體"/>
            <family val="3"/>
            <charset val="128"/>
            <scheme val="minor"/>
          </rPr>
          <t>點檢日　　：2021冷修
實施</t>
        </r>
        <r>
          <rPr>
            <sz val="14"/>
            <color indexed="81"/>
            <rFont val="新細明體"/>
            <family val="1"/>
            <charset val="129"/>
            <scheme val="minor"/>
          </rPr>
          <t>內</t>
        </r>
        <r>
          <rPr>
            <sz val="14"/>
            <color indexed="81"/>
            <rFont val="新細明體"/>
            <family val="3"/>
            <charset val="128"/>
            <scheme val="minor"/>
          </rPr>
          <t>容　：冷修後無BDS設備
預定日       ：2021冷修
対策内容　：冷修後無BDS設備
實施完成日：2021冷修
定期管理　：</t>
        </r>
      </text>
    </comment>
    <comment ref="Z322" authorId="33" shapeId="0" xr:uid="{00000000-0006-0000-0000-000066030000}">
      <text>
        <r>
          <rPr>
            <sz val="11"/>
            <color indexed="8"/>
            <rFont val="ＭＳ Ｐゴシック"/>
            <family val="2"/>
            <charset val="128"/>
          </rPr>
          <t>點YF 無CAM CLUTCH裝置</t>
        </r>
      </text>
    </comment>
    <comment ref="AA322" authorId="33" shapeId="0" xr:uid="{00000000-0006-0000-0000-000067030000}">
      <text>
        <r>
          <rPr>
            <sz val="14"/>
            <color indexed="81"/>
            <rFont val="新細明體"/>
            <family val="3"/>
            <charset val="128"/>
            <scheme val="minor"/>
          </rPr>
          <t>點檢日　　：2021/11/9
實施</t>
        </r>
        <r>
          <rPr>
            <sz val="14"/>
            <color indexed="81"/>
            <rFont val="新細明體"/>
            <family val="1"/>
            <charset val="129"/>
            <scheme val="minor"/>
          </rPr>
          <t>內</t>
        </r>
        <r>
          <rPr>
            <sz val="14"/>
            <color indexed="81"/>
            <rFont val="新細明體"/>
            <family val="3"/>
            <charset val="128"/>
            <scheme val="minor"/>
          </rPr>
          <t>容　：本線增速#6 CAM CLUTCH 更換
預定日       ：2021/11/19
対策内容　：本線增速#6 CAM CLUTCH 更換
實施完成日：2021/11/9
定期管理　：</t>
        </r>
      </text>
    </comment>
    <comment ref="AB322" authorId="33" shapeId="0" xr:uid="{00000000-0006-0000-0000-00006803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：#6增速C/V CAM Clutch更換
實施完成日：20211126
定期管理　：</t>
        </r>
      </text>
    </comment>
    <comment ref="Z323" authorId="33" shapeId="0" xr:uid="{00000000-0006-0000-0000-00006903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A323" authorId="33" shapeId="0" xr:uid="{00000000-0006-0000-0000-00006A03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B323" authorId="33" shapeId="0" xr:uid="{00000000-0006-0000-0000-00006B03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C323" authorId="33" shapeId="0" xr:uid="{00000000-0006-0000-0000-00006C03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D323" authorId="33" shapeId="0" xr:uid="{00000000-0006-0000-0000-00006D03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E323" authorId="33" shapeId="0" xr:uid="{00000000-0006-0000-0000-00006E03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：條紋片的保護膠膜拆掉後，會確認是否有汙濁，確認無，才會安裝於壓克力板。
預定日       ：
対策内容　：
實施完成日：
定期管理　：</t>
        </r>
      </text>
    </comment>
    <comment ref="Z324" authorId="33" shapeId="0" xr:uid="{00000000-0006-0000-0000-00006F03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A324" authorId="33" shapeId="0" xr:uid="{00000000-0006-0000-0000-00007003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B324" authorId="33" shapeId="0" xr:uid="{00000000-0006-0000-0000-00007103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C324" authorId="33" shapeId="0" xr:uid="{00000000-0006-0000-0000-00007203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D324" authorId="33" shapeId="0" xr:uid="{00000000-0006-0000-0000-00007303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E324" authorId="33" shapeId="0" xr:uid="{00000000-0006-0000-0000-00007403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F324" authorId="33" shapeId="0" xr:uid="{00000000-0006-0000-0000-00007503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Z325" authorId="33" shapeId="0" xr:uid="{00000000-0006-0000-0000-00007603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A325" authorId="33" shapeId="0" xr:uid="{00000000-0006-0000-0000-00007703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B325" authorId="33" shapeId="0" xr:uid="{00000000-0006-0000-0000-00007803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C325" authorId="33" shapeId="0" xr:uid="{00000000-0006-0000-0000-00007903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D325" authorId="33" shapeId="0" xr:uid="{00000000-0006-0000-0000-00007A03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E327" authorId="33" shapeId="0" xr:uid="{00000000-0006-0000-0000-00007B030000}">
      <text>
        <r>
          <rPr>
            <sz val="14"/>
            <color indexed="81"/>
            <rFont val="新細明體"/>
            <family val="3"/>
            <charset val="128"/>
            <scheme val="minor"/>
          </rPr>
          <t>點檢日　　：2022/1/10 
實施</t>
        </r>
        <r>
          <rPr>
            <sz val="14"/>
            <color indexed="81"/>
            <rFont val="新細明體"/>
            <family val="1"/>
            <charset val="129"/>
            <scheme val="minor"/>
          </rPr>
          <t>內</t>
        </r>
        <r>
          <rPr>
            <sz val="14"/>
            <color indexed="81"/>
            <rFont val="新細明體"/>
            <family val="3"/>
            <charset val="128"/>
            <scheme val="minor"/>
          </rPr>
          <t>容　確認設備各段sensor燈號是否正常 - 皆正常運作
預定日       ：
対策内容　：設備巡檢需確認sensor狀態是否正常
實施完成日：
定期管理　：</t>
        </r>
      </text>
    </comment>
    <comment ref="AF327" authorId="33" shapeId="0" xr:uid="{00000000-0006-0000-0000-00007C030000}">
      <text>
        <r>
          <rPr>
            <sz val="14"/>
            <color indexed="81"/>
            <rFont val="新細明體"/>
            <family val="3"/>
            <charset val="128"/>
            <scheme val="minor"/>
          </rPr>
          <t>點檢日　　：2022/1/10 
實施</t>
        </r>
        <r>
          <rPr>
            <sz val="14"/>
            <color indexed="81"/>
            <rFont val="新細明體"/>
            <family val="3"/>
            <charset val="129"/>
            <scheme val="minor"/>
          </rPr>
          <t>內</t>
        </r>
        <r>
          <rPr>
            <sz val="14"/>
            <color indexed="81"/>
            <rFont val="新細明體"/>
            <family val="3"/>
            <charset val="128"/>
            <scheme val="minor"/>
          </rPr>
          <t>容　確認設備各段sensor燈號是否正常 - 皆正常運作
預定日       ：
対策内容　：設備巡檢需確認sensor狀態是否正常
實施完成日：
定期管理　：</t>
        </r>
      </text>
    </comment>
    <comment ref="AD328" authorId="33" shapeId="0" xr:uid="{00000000-0006-0000-0000-00007D03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Z329" authorId="33" shapeId="0" xr:uid="{00000000-0006-0000-0000-00007E030000}">
      <text>
        <r>
          <rPr>
            <sz val="14"/>
            <color indexed="81"/>
            <rFont val="新細明體"/>
            <family val="3"/>
            <charset val="128"/>
            <scheme val="minor"/>
          </rPr>
          <t>點檢日　　： YF5冷修
實施</t>
        </r>
        <r>
          <rPr>
            <sz val="14"/>
            <color indexed="81"/>
            <rFont val="新細明體"/>
            <family val="3"/>
            <charset val="129"/>
            <scheme val="minor"/>
          </rPr>
          <t>內</t>
        </r>
        <r>
          <rPr>
            <sz val="14"/>
            <color indexed="81"/>
            <rFont val="新細明體"/>
            <family val="3"/>
            <charset val="128"/>
            <scheme val="minor"/>
          </rPr>
          <t>容　： 固定螺絲增締
預定日       ：YF5冷修
対策内容　： 固定螺絲增締
實施完成日： YF5冷修
定期管理　</t>
        </r>
      </text>
    </comment>
    <comment ref="AA329" authorId="33" shapeId="0" xr:uid="{00000000-0006-0000-0000-00007F030000}">
      <text>
        <r>
          <rPr>
            <sz val="14"/>
            <color indexed="81"/>
            <rFont val="新細明體"/>
            <family val="3"/>
            <charset val="128"/>
            <scheme val="minor"/>
          </rPr>
          <t>點檢日　　： 2022/5/19
實施內容　： 固定螺絲增締
預定日       ：2022/5/19
対策内容　： 固定螺絲增締
實施完成日： 2022/5/19
定期管理　</t>
        </r>
      </text>
    </comment>
    <comment ref="AB329" authorId="33" shapeId="0" xr:uid="{00000000-0006-0000-0000-000080030000}">
      <text>
        <r>
          <rPr>
            <sz val="14"/>
            <color indexed="81"/>
            <rFont val="新細明體"/>
            <family val="3"/>
            <charset val="128"/>
            <scheme val="minor"/>
          </rPr>
          <t>點檢日　　：20220111
實施</t>
        </r>
        <r>
          <rPr>
            <sz val="14"/>
            <color indexed="81"/>
            <rFont val="新細明體"/>
            <family val="1"/>
            <charset val="129"/>
            <scheme val="minor"/>
          </rPr>
          <t>內</t>
        </r>
        <r>
          <rPr>
            <sz val="14"/>
            <color indexed="81"/>
            <rFont val="新細明體"/>
            <family val="3"/>
            <charset val="128"/>
            <scheme val="minor"/>
          </rPr>
          <t>容　：Br CV側邊壓克力窺視孔改造
預定日       ：20220111
対策内容　：Br CV側邊壓克力窺視孔改造(巡檢時可視化)
實施完成日：20220111工事日
定期管理　：</t>
        </r>
      </text>
    </comment>
    <comment ref="AC329" authorId="33" shapeId="0" xr:uid="{00000000-0006-0000-0000-000081030000}">
      <text>
        <r>
          <rPr>
            <sz val="14"/>
            <color indexed="81"/>
            <rFont val="新細明體"/>
            <family val="3"/>
            <charset val="128"/>
            <scheme val="minor"/>
          </rPr>
          <t>點檢日　　： 2022/2/23
實施</t>
        </r>
        <r>
          <rPr>
            <sz val="14"/>
            <color indexed="81"/>
            <rFont val="新細明體"/>
            <family val="3"/>
            <charset val="129"/>
            <scheme val="minor"/>
          </rPr>
          <t>內</t>
        </r>
        <r>
          <rPr>
            <sz val="14"/>
            <color indexed="81"/>
            <rFont val="新細明體"/>
            <family val="3"/>
            <charset val="128"/>
            <scheme val="minor"/>
          </rPr>
          <t>容　： 固定螺絲增締
預定日       ：2022/2/23
対策内容　： 固定螺絲增締
實施完成日： 2022/2/23
定期管理　</t>
        </r>
      </text>
    </comment>
    <comment ref="AD329" authorId="33" shapeId="0" xr:uid="{00000000-0006-0000-0000-000082030000}">
      <text>
        <r>
          <rPr>
            <sz val="14"/>
            <color indexed="81"/>
            <rFont val="新細明體"/>
            <family val="3"/>
            <charset val="128"/>
            <scheme val="minor"/>
          </rPr>
          <t>點檢日　　：2021/12/22
實施</t>
        </r>
        <r>
          <rPr>
            <sz val="14"/>
            <color indexed="81"/>
            <rFont val="新細明體"/>
            <family val="1"/>
            <charset val="129"/>
            <scheme val="minor"/>
          </rPr>
          <t>內</t>
        </r>
        <r>
          <rPr>
            <sz val="14"/>
            <color indexed="81"/>
            <rFont val="新細明體"/>
            <family val="3"/>
            <charset val="128"/>
            <scheme val="minor"/>
          </rPr>
          <t>容　： GATE 驅動側固定螺絲點檢
預定日       ：2021/12/22
対策内容　：GATE 驅動側固定螺絲點檢
實施完成日：2021/12/22
定期管理　：年度點檢</t>
        </r>
      </text>
    </comment>
    <comment ref="AA330" authorId="33" shapeId="0" xr:uid="{00000000-0006-0000-0000-00008303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B330" authorId="33" shapeId="0" xr:uid="{00000000-0006-0000-0000-00008403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C330" authorId="33" shapeId="0" xr:uid="{00000000-0006-0000-0000-00008503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D330" authorId="33" shapeId="0" xr:uid="{00000000-0006-0000-0000-000086030000}">
      <text>
        <r>
          <rPr>
            <sz val="14"/>
            <color indexed="81"/>
            <rFont val="新細明體"/>
            <family val="3"/>
            <charset val="128"/>
            <scheme val="minor"/>
          </rPr>
          <t>ADT 檢查機硬碟,工事日皆會利用專用檢測軟體確認,如有問題立即更換,另外壽命也有進行50000小時管理,定期更換.</t>
        </r>
      </text>
    </comment>
    <comment ref="Z331" authorId="33" shapeId="0" xr:uid="{00000000-0006-0000-0000-000087030000}">
      <text>
        <r>
          <rPr>
            <sz val="14"/>
            <color indexed="81"/>
            <rFont val="新細明體"/>
            <family val="3"/>
            <charset val="128"/>
            <scheme val="minor"/>
          </rPr>
          <t>點檢日　　：YF5冷修
實施</t>
        </r>
        <r>
          <rPr>
            <sz val="14"/>
            <color indexed="81"/>
            <rFont val="新細明體"/>
            <family val="1"/>
            <charset val="129"/>
            <scheme val="minor"/>
          </rPr>
          <t>內</t>
        </r>
        <r>
          <rPr>
            <sz val="14"/>
            <color indexed="81"/>
            <rFont val="新細明體"/>
            <family val="3"/>
            <charset val="128"/>
            <scheme val="minor"/>
          </rPr>
          <t>容　：驅動鍊條更新及給油
預定日       ：YF5冷修
対策内容　：驅動鍊條更新及給油
實施完成日：YF5冷修
定期管理　：</t>
        </r>
      </text>
    </comment>
    <comment ref="AA331" authorId="33" shapeId="0" xr:uid="{00000000-0006-0000-0000-000088030000}">
      <text>
        <r>
          <rPr>
            <sz val="14"/>
            <color indexed="81"/>
            <rFont val="新細明體"/>
            <family val="3"/>
            <charset val="128"/>
            <scheme val="minor"/>
          </rPr>
          <t>點檢日　　：2022/5/4
實施</t>
        </r>
        <r>
          <rPr>
            <sz val="14"/>
            <color indexed="81"/>
            <rFont val="新細明體"/>
            <family val="3"/>
            <charset val="129"/>
            <scheme val="minor"/>
          </rPr>
          <t>內</t>
        </r>
        <r>
          <rPr>
            <sz val="14"/>
            <color indexed="81"/>
            <rFont val="新細明體"/>
            <family val="3"/>
            <charset val="128"/>
            <scheme val="minor"/>
          </rPr>
          <t>容　：伸縮CV驅動點檢
預定日       ：2022/5/4
対策内容　：伸縮CV驅動點檢
實施完成日：2022/5/4
定期管理　：年度修繕點檢</t>
        </r>
      </text>
    </comment>
    <comment ref="AB331" authorId="33" shapeId="0" xr:uid="{00000000-0006-0000-0000-000089030000}">
      <text>
        <r>
          <rPr>
            <sz val="14"/>
            <color indexed="81"/>
            <rFont val="新細明體"/>
            <family val="3"/>
            <charset val="128"/>
            <scheme val="minor"/>
          </rPr>
          <t xml:space="preserve">
點檢日　　：EF4冷修
實施</t>
        </r>
        <r>
          <rPr>
            <sz val="14"/>
            <color indexed="81"/>
            <rFont val="新細明體"/>
            <family val="3"/>
            <charset val="129"/>
            <scheme val="minor"/>
          </rPr>
          <t>內</t>
        </r>
        <r>
          <rPr>
            <sz val="14"/>
            <color indexed="81"/>
            <rFont val="新細明體"/>
            <family val="3"/>
            <charset val="128"/>
            <scheme val="minor"/>
          </rPr>
          <t>容　：驅動鍊條更新
預定日       ：EF4冷修
対策内容　：驅動鍊條更新
實施完成日：EF4冷修
定期管理　：</t>
        </r>
      </text>
    </comment>
    <comment ref="AC331" authorId="33" shapeId="0" xr:uid="{00000000-0006-0000-0000-00008A030000}">
      <text>
        <r>
          <rPr>
            <sz val="14"/>
            <color indexed="81"/>
            <rFont val="新細明體"/>
            <family val="3"/>
            <charset val="128"/>
            <scheme val="minor"/>
          </rPr>
          <t>點檢日　　：2022/5/25
實施</t>
        </r>
        <r>
          <rPr>
            <sz val="14"/>
            <color indexed="81"/>
            <rFont val="新細明體"/>
            <family val="3"/>
            <charset val="129"/>
            <scheme val="minor"/>
          </rPr>
          <t>內</t>
        </r>
        <r>
          <rPr>
            <sz val="14"/>
            <color indexed="81"/>
            <rFont val="新細明體"/>
            <family val="3"/>
            <charset val="128"/>
            <scheme val="minor"/>
          </rPr>
          <t>容　：伸縮CV驅動點檢
預定日       ：2022/5/25
対策内容　：伸縮CV驅動點檢
實施完成日：2022/5/25
定期管理　：年度修繕點檢</t>
        </r>
      </text>
    </comment>
    <comment ref="AD331" authorId="33" shapeId="0" xr:uid="{00000000-0006-0000-0000-00008B030000}">
      <text>
        <r>
          <rPr>
            <sz val="14"/>
            <color indexed="81"/>
            <rFont val="新細明體"/>
            <family val="3"/>
            <charset val="128"/>
            <scheme val="minor"/>
          </rPr>
          <t>點檢日　　：2022/4/20
實施</t>
        </r>
        <r>
          <rPr>
            <sz val="14"/>
            <color indexed="81"/>
            <rFont val="新細明體"/>
            <family val="1"/>
            <charset val="129"/>
            <scheme val="minor"/>
          </rPr>
          <t>內</t>
        </r>
        <r>
          <rPr>
            <sz val="14"/>
            <color indexed="81"/>
            <rFont val="新細明體"/>
            <family val="3"/>
            <charset val="128"/>
            <scheme val="minor"/>
          </rPr>
          <t>容　：伸縮CV驅動點檢
預定日       ：2022/4/20
対策内容　：伸縮CV驅動點檢
實施完成日：2022/4/20
定期管理　：年度修繕點檢</t>
        </r>
      </text>
    </comment>
    <comment ref="AF333" authorId="33" shapeId="0" xr:uid="{00000000-0006-0000-0000-00008C030000}">
      <text>
        <r>
          <rPr>
            <sz val="14"/>
            <color indexed="81"/>
            <rFont val="新細明體"/>
            <family val="3"/>
            <charset val="128"/>
            <scheme val="minor"/>
          </rPr>
          <t>點檢日　　：2022/1/20
實施</t>
        </r>
        <r>
          <rPr>
            <sz val="14"/>
            <color indexed="81"/>
            <rFont val="新細明體"/>
            <family val="1"/>
            <charset val="129"/>
            <scheme val="minor"/>
          </rPr>
          <t>內</t>
        </r>
        <r>
          <rPr>
            <sz val="14"/>
            <color indexed="81"/>
            <rFont val="新細明體"/>
            <family val="3"/>
            <charset val="128"/>
            <scheme val="minor"/>
          </rPr>
          <t>容　：電氣將X切機</t>
        </r>
        <r>
          <rPr>
            <sz val="14"/>
            <color indexed="81"/>
            <rFont val="新細明體"/>
            <family val="3"/>
            <charset val="129"/>
            <scheme val="minor"/>
          </rPr>
          <t>內</t>
        </r>
        <r>
          <rPr>
            <sz val="14"/>
            <color indexed="81"/>
            <rFont val="新細明體"/>
            <family val="3"/>
            <charset val="128"/>
            <scheme val="minor"/>
          </rPr>
          <t xml:space="preserve">部，#2#3 訊號線更換
預定日       ：2022/1/20
対策内容　：訊號線更換上去前，做好記號，避免線路翻轉
導致加速磨耗。
實施完成日：2022/1/20
定期管理　： 無
</t>
        </r>
      </text>
    </comment>
    <comment ref="Z335" authorId="33" shapeId="0" xr:uid="{00000000-0006-0000-0000-00008D030000}">
      <text>
        <r>
          <rPr>
            <sz val="14"/>
            <color indexed="81"/>
            <rFont val="新細明體"/>
            <family val="3"/>
            <charset val="128"/>
            <scheme val="minor"/>
          </rPr>
          <t>點檢日　　：YF5冷修
實施</t>
        </r>
        <r>
          <rPr>
            <sz val="14"/>
            <color indexed="81"/>
            <rFont val="新細明體"/>
            <family val="1"/>
            <charset val="129"/>
            <scheme val="minor"/>
          </rPr>
          <t>內</t>
        </r>
        <r>
          <rPr>
            <sz val="14"/>
            <color indexed="81"/>
            <rFont val="新細明體"/>
            <family val="3"/>
            <charset val="128"/>
            <scheme val="minor"/>
          </rPr>
          <t>容　：各輔助棒馬達點檢及時規皮帶更新
預定日       ：YF5冷修
対策内容　：各輔助棒馬達點檢及時規皮帶更新
實施完成日：
定期管理　：</t>
        </r>
      </text>
    </comment>
    <comment ref="AA335" authorId="33" shapeId="0" xr:uid="{00000000-0006-0000-0000-00008E030000}">
      <text>
        <r>
          <rPr>
            <sz val="14"/>
            <color indexed="81"/>
            <rFont val="新細明體"/>
            <family val="3"/>
            <charset val="128"/>
            <scheme val="minor"/>
          </rPr>
          <t>點檢日　　：2022/05/19
實施</t>
        </r>
        <r>
          <rPr>
            <sz val="14"/>
            <color indexed="81"/>
            <rFont val="新細明體"/>
            <family val="1"/>
            <charset val="129"/>
            <scheme val="minor"/>
          </rPr>
          <t>內</t>
        </r>
        <r>
          <rPr>
            <sz val="14"/>
            <color indexed="81"/>
            <rFont val="新細明體"/>
            <family val="3"/>
            <charset val="128"/>
            <scheme val="minor"/>
          </rPr>
          <t>容　：Cylinder點檢
預定日       ：2022/05/19
対策内容　：Cylinder點檢
實施完成日：2022/0519
定期管理　：定修定期點檢</t>
        </r>
      </text>
    </comment>
    <comment ref="AB335" authorId="33" shapeId="0" xr:uid="{00000000-0006-0000-0000-00008F030000}">
      <text>
        <r>
          <rPr>
            <sz val="14"/>
            <color indexed="81"/>
            <rFont val="新細明體"/>
            <family val="3"/>
            <charset val="128"/>
            <scheme val="minor"/>
          </rPr>
          <t>點檢日　　：2022/04/26
實施</t>
        </r>
        <r>
          <rPr>
            <sz val="14"/>
            <color indexed="81"/>
            <rFont val="新細明體"/>
            <family val="3"/>
            <charset val="129"/>
            <scheme val="minor"/>
          </rPr>
          <t>內</t>
        </r>
        <r>
          <rPr>
            <sz val="14"/>
            <color indexed="81"/>
            <rFont val="新細明體"/>
            <family val="3"/>
            <charset val="128"/>
            <scheme val="minor"/>
          </rPr>
          <t>容　：Cylinder點檢
預定日       ：2022/04/26
対策内容　：Cylinder點檢
實施完成日：2022/04/26
定期管理　：定修定期點檢</t>
        </r>
      </text>
    </comment>
    <comment ref="AC335" authorId="33" shapeId="0" xr:uid="{00000000-0006-0000-0000-000090030000}">
      <text>
        <r>
          <rPr>
            <sz val="14"/>
            <color indexed="81"/>
            <rFont val="新細明體"/>
            <family val="3"/>
            <charset val="128"/>
            <scheme val="minor"/>
          </rPr>
          <t>點檢日　　：無BDS設備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D335" authorId="33" shapeId="0" xr:uid="{00000000-0006-0000-0000-000091030000}">
      <text>
        <r>
          <rPr>
            <sz val="14"/>
            <color indexed="81"/>
            <rFont val="新細明體"/>
            <family val="3"/>
            <charset val="128"/>
            <scheme val="minor"/>
          </rPr>
          <t>點檢日　　：2022/1/18
實施</t>
        </r>
        <r>
          <rPr>
            <sz val="14"/>
            <color indexed="81"/>
            <rFont val="新細明體"/>
            <family val="1"/>
            <charset val="129"/>
            <scheme val="minor"/>
          </rPr>
          <t>內</t>
        </r>
        <r>
          <rPr>
            <sz val="14"/>
            <color indexed="81"/>
            <rFont val="新細明體"/>
            <family val="3"/>
            <charset val="128"/>
            <scheme val="minor"/>
          </rPr>
          <t>容　：KF BDS FRAME為固定式，無尺寸變更Cylinder設計。
預定日       ：2022/1/18
対策内容　：無需點檢
實施完成日：2022/1/18
定期管理　：無</t>
        </r>
      </text>
    </comment>
    <comment ref="Z337" authorId="33" shapeId="0" xr:uid="{00000000-0006-0000-0000-000092030000}">
      <text>
        <r>
          <rPr>
            <sz val="14"/>
            <color indexed="81"/>
            <rFont val="新細明體"/>
            <family val="3"/>
            <charset val="128"/>
            <scheme val="minor"/>
          </rPr>
          <t>實施</t>
        </r>
        <r>
          <rPr>
            <sz val="14"/>
            <color indexed="81"/>
            <rFont val="新細明體"/>
            <family val="3"/>
            <charset val="129"/>
            <scheme val="minor"/>
          </rPr>
          <t>內</t>
        </r>
        <r>
          <rPr>
            <sz val="14"/>
            <color indexed="81"/>
            <rFont val="新細明體"/>
            <family val="3"/>
            <charset val="128"/>
            <scheme val="minor"/>
          </rPr>
          <t>容　：切刀馬達更換
預定日       ：YF5</t>
        </r>
        <r>
          <rPr>
            <sz val="14"/>
            <color indexed="81"/>
            <rFont val="新細明體"/>
            <family val="3"/>
            <charset val="136"/>
            <scheme val="minor"/>
          </rPr>
          <t>冷修更換濟</t>
        </r>
        <r>
          <rPr>
            <sz val="14"/>
            <color indexed="81"/>
            <rFont val="新細明體"/>
            <family val="3"/>
            <charset val="128"/>
            <scheme val="minor"/>
          </rPr>
          <t xml:space="preserve">
対策内容　：切刀馬達更換
實施完成日：YF5冷修更換濟
定期管理　： 暫定每回冷修更換</t>
        </r>
      </text>
    </comment>
    <comment ref="AA337" authorId="33" shapeId="0" xr:uid="{00000000-0006-0000-0000-000093030000}">
      <text>
        <r>
          <rPr>
            <sz val="14"/>
            <color indexed="81"/>
            <rFont val="新細明體"/>
            <family val="3"/>
            <charset val="128"/>
            <scheme val="minor"/>
          </rPr>
          <t>點檢日　　：2022/3/21
實施</t>
        </r>
        <r>
          <rPr>
            <sz val="14"/>
            <color indexed="81"/>
            <rFont val="新細明體"/>
            <family val="1"/>
            <charset val="129"/>
            <scheme val="minor"/>
          </rPr>
          <t>內</t>
        </r>
        <r>
          <rPr>
            <sz val="14"/>
            <color indexed="81"/>
            <rFont val="新細明體"/>
            <family val="3"/>
            <charset val="128"/>
            <scheme val="minor"/>
          </rPr>
          <t>容　：紙卷機TP盤追加紙卷切刀作動次數記錄顯示
預定日       ：2022/3/21
対策内容　：紙卷機TP盤追加紙卷切刀作動次數記錄顯示
實施完成日：2022/3/21
定期管理　：紙卷機TP盤追加紙卷切刀作動次數記錄顯示</t>
        </r>
      </text>
    </comment>
    <comment ref="AB337" authorId="33" shapeId="0" xr:uid="{00000000-0006-0000-0000-000094030000}">
      <text>
        <r>
          <rPr>
            <sz val="14"/>
            <color indexed="81"/>
            <rFont val="新細明體"/>
            <family val="3"/>
            <charset val="128"/>
            <scheme val="minor"/>
          </rPr>
          <t>點檢日　　：202208
實施</t>
        </r>
        <r>
          <rPr>
            <sz val="14"/>
            <color indexed="81"/>
            <rFont val="新細明體"/>
            <family val="3"/>
            <charset val="129"/>
            <scheme val="minor"/>
          </rPr>
          <t>內</t>
        </r>
        <r>
          <rPr>
            <sz val="14"/>
            <color indexed="81"/>
            <rFont val="新細明體"/>
            <family val="3"/>
            <charset val="128"/>
            <scheme val="minor"/>
          </rPr>
          <t>容　：</t>
        </r>
        <r>
          <rPr>
            <sz val="14"/>
            <color indexed="81"/>
            <rFont val="新細明體"/>
            <family val="3"/>
            <charset val="136"/>
            <scheme val="minor"/>
          </rPr>
          <t>切刀馬達更換</t>
        </r>
        <r>
          <rPr>
            <sz val="14"/>
            <color indexed="81"/>
            <rFont val="新細明體"/>
            <family val="3"/>
            <charset val="128"/>
            <scheme val="minor"/>
          </rPr>
          <t xml:space="preserve">
預定日       ：EF4</t>
        </r>
        <r>
          <rPr>
            <sz val="14"/>
            <color indexed="81"/>
            <rFont val="新細明體"/>
            <family val="3"/>
            <charset val="136"/>
            <scheme val="minor"/>
          </rPr>
          <t>冷修</t>
        </r>
        <r>
          <rPr>
            <sz val="14"/>
            <color indexed="81"/>
            <rFont val="新細明體"/>
            <family val="3"/>
            <charset val="128"/>
            <scheme val="minor"/>
          </rPr>
          <t xml:space="preserve">
対策内容　：切刀馬達更換
實施完成日：202208
定期管理　：</t>
        </r>
        <r>
          <rPr>
            <sz val="14"/>
            <color indexed="81"/>
            <rFont val="新細明體"/>
            <family val="3"/>
            <charset val="136"/>
            <scheme val="minor"/>
          </rPr>
          <t>冷修更換</t>
        </r>
      </text>
    </comment>
    <comment ref="AC337" authorId="33" shapeId="0" xr:uid="{00000000-0006-0000-0000-000095030000}">
      <text>
        <r>
          <rPr>
            <sz val="14"/>
            <color indexed="81"/>
            <rFont val="新細明體"/>
            <family val="3"/>
            <charset val="128"/>
            <scheme val="minor"/>
          </rPr>
          <t>點檢日　　：2022/2
實施</t>
        </r>
        <r>
          <rPr>
            <sz val="14"/>
            <color indexed="81"/>
            <rFont val="新細明體"/>
            <family val="3"/>
            <charset val="129"/>
            <scheme val="minor"/>
          </rPr>
          <t>內</t>
        </r>
        <r>
          <rPr>
            <sz val="14"/>
            <color indexed="81"/>
            <rFont val="新細明體"/>
            <family val="3"/>
            <charset val="128"/>
            <scheme val="minor"/>
          </rPr>
          <t>容　：切刀馬達更換
預定日      :冷修時點檢狀況良好
対策内容　：切刀馬達更換
實施完成日：
定期管理　： 暫定每回冷修更換</t>
        </r>
      </text>
    </comment>
    <comment ref="AD337" authorId="33" shapeId="0" xr:uid="{00000000-0006-0000-0000-000096030000}">
      <text>
        <r>
          <rPr>
            <sz val="14"/>
            <color indexed="81"/>
            <rFont val="新細明體"/>
            <family val="3"/>
            <charset val="128"/>
            <scheme val="minor"/>
          </rPr>
          <t>實施</t>
        </r>
        <r>
          <rPr>
            <sz val="14"/>
            <color indexed="81"/>
            <rFont val="新細明體"/>
            <family val="3"/>
            <charset val="129"/>
            <scheme val="minor"/>
          </rPr>
          <t>內</t>
        </r>
        <r>
          <rPr>
            <sz val="14"/>
            <color indexed="81"/>
            <rFont val="新細明體"/>
            <family val="3"/>
            <charset val="128"/>
            <scheme val="minor"/>
          </rPr>
          <t>容　：切刀馬達更換
預定日       ：2022/4/26
対策内容　：切刀馬達更換
實施完成日：2022/4/26
定期管理　： 暫定每回冷修更換</t>
        </r>
      </text>
    </comment>
    <comment ref="AE338" authorId="33" shapeId="0" xr:uid="{00000000-0006-0000-0000-000097030000}">
      <text>
        <r>
          <rPr>
            <sz val="14"/>
            <color indexed="81"/>
            <rFont val="新細明體"/>
            <family val="3"/>
            <charset val="128"/>
            <scheme val="minor"/>
          </rPr>
          <t>點檢日　　：2022.07.27
實施</t>
        </r>
        <r>
          <rPr>
            <sz val="14"/>
            <color indexed="81"/>
            <rFont val="新細明體"/>
            <family val="1"/>
            <charset val="129"/>
            <scheme val="minor"/>
          </rPr>
          <t>內</t>
        </r>
        <r>
          <rPr>
            <sz val="14"/>
            <color indexed="81"/>
            <rFont val="新細明體"/>
            <family val="3"/>
            <charset val="128"/>
            <scheme val="minor"/>
          </rPr>
          <t>容　：確認移載機管路固定線路是否脫落，捲繞
預定日       ：2022.07.27
対策内容　：確認移載機固定線路無脫落與捲繞
實施完成日：2022.07.27
定期管理　：定修工事進行點檢</t>
        </r>
      </text>
    </comment>
    <comment ref="Z339" authorId="33" shapeId="0" xr:uid="{00000000-0006-0000-0000-000098030000}">
      <text>
        <r>
          <rPr>
            <sz val="14"/>
            <color indexed="81"/>
            <rFont val="新細明體"/>
            <family val="3"/>
            <charset val="128"/>
            <scheme val="minor"/>
          </rPr>
          <t>點檢日　　：2023/1/18
實施</t>
        </r>
        <r>
          <rPr>
            <sz val="14"/>
            <color indexed="81"/>
            <rFont val="新細明體"/>
            <family val="1"/>
            <charset val="129"/>
            <scheme val="minor"/>
          </rPr>
          <t>內</t>
        </r>
        <r>
          <rPr>
            <sz val="14"/>
            <color indexed="81"/>
            <rFont val="新細明體"/>
            <family val="3"/>
            <charset val="128"/>
            <scheme val="minor"/>
          </rPr>
          <t>容　：板齊</t>
        </r>
        <r>
          <rPr>
            <sz val="14"/>
            <color indexed="81"/>
            <rFont val="新細明體"/>
            <family val="3"/>
            <charset val="136"/>
            <scheme val="minor"/>
          </rPr>
          <t>固定</t>
        </r>
        <r>
          <rPr>
            <sz val="14"/>
            <color indexed="81"/>
            <rFont val="新細明體"/>
            <family val="3"/>
            <charset val="128"/>
            <scheme val="minor"/>
          </rPr>
          <t>環點檢</t>
        </r>
        <r>
          <rPr>
            <sz val="14"/>
            <color indexed="81"/>
            <rFont val="新細明體"/>
            <family val="3"/>
            <charset val="129"/>
            <scheme val="minor"/>
          </rPr>
          <t>無異常</t>
        </r>
        <r>
          <rPr>
            <sz val="14"/>
            <color indexed="81"/>
            <rFont val="新細明體"/>
            <family val="3"/>
            <charset val="128"/>
            <scheme val="minor"/>
          </rPr>
          <t xml:space="preserve">
預定日       ：
対策内容　：
實施完成日：2023/1/18
定期管理　：</t>
        </r>
      </text>
    </comment>
    <comment ref="AA339" authorId="33" shapeId="0" xr:uid="{00000000-0006-0000-0000-000099030000}">
      <text>
        <r>
          <rPr>
            <sz val="14"/>
            <color indexed="81"/>
            <rFont val="新細明體"/>
            <family val="3"/>
            <charset val="128"/>
            <scheme val="minor"/>
          </rPr>
          <t>點檢日　　：2022/6/28
實施</t>
        </r>
        <r>
          <rPr>
            <sz val="14"/>
            <color indexed="81"/>
            <rFont val="新細明體"/>
            <family val="1"/>
            <charset val="129"/>
            <scheme val="minor"/>
          </rPr>
          <t>內</t>
        </r>
        <r>
          <rPr>
            <sz val="14"/>
            <color indexed="81"/>
            <rFont val="新細明體"/>
            <family val="3"/>
            <charset val="128"/>
            <scheme val="minor"/>
          </rPr>
          <t>容　：板齊卡環點檢無異常,而且膠輪更換方式不同
預定日       ：2022/6/28
対策内容　：板齊卡環點檢無異常,而且膠輪更換方式不同
實施完成日：2022/6/28
定期管理　：</t>
        </r>
      </text>
    </comment>
    <comment ref="AB339" authorId="33" shapeId="0" xr:uid="{00000000-0006-0000-0000-00009A030000}">
      <text>
        <r>
          <rPr>
            <sz val="14"/>
            <color indexed="81"/>
            <rFont val="新細明體"/>
            <family val="3"/>
            <charset val="128"/>
            <scheme val="minor"/>
          </rPr>
          <t>點檢日　　：EF4冷修
實施</t>
        </r>
        <r>
          <rPr>
            <sz val="14"/>
            <color indexed="81"/>
            <rFont val="新細明體"/>
            <family val="1"/>
            <charset val="129"/>
            <scheme val="minor"/>
          </rPr>
          <t>內</t>
        </r>
        <r>
          <rPr>
            <sz val="14"/>
            <color indexed="81"/>
            <rFont val="新細明體"/>
            <family val="3"/>
            <charset val="128"/>
            <scheme val="minor"/>
          </rPr>
          <t>容　：板齊卡環點檢</t>
        </r>
        <r>
          <rPr>
            <sz val="14"/>
            <color indexed="81"/>
            <rFont val="新細明體"/>
            <family val="3"/>
            <charset val="129"/>
            <scheme val="minor"/>
          </rPr>
          <t>無異常</t>
        </r>
        <r>
          <rPr>
            <sz val="14"/>
            <color indexed="81"/>
            <rFont val="新細明體"/>
            <family val="3"/>
            <charset val="128"/>
            <scheme val="minor"/>
          </rPr>
          <t>,而且膠輪更換方式不同
預定日       ：
対策内容　：
實施完成日：EF4冷修
定期管理　：</t>
        </r>
      </text>
    </comment>
    <comment ref="AC339" authorId="33" shapeId="0" xr:uid="{00000000-0006-0000-0000-00009B030000}">
      <text>
        <r>
          <rPr>
            <sz val="14"/>
            <color indexed="81"/>
            <rFont val="新細明體"/>
            <family val="3"/>
            <charset val="128"/>
            <scheme val="minor"/>
          </rPr>
          <t>點檢日　　：2/9工事日
實施</t>
        </r>
        <r>
          <rPr>
            <sz val="14"/>
            <color indexed="81"/>
            <rFont val="新細明體"/>
            <family val="3"/>
            <charset val="129"/>
            <scheme val="minor"/>
          </rPr>
          <t>內</t>
        </r>
        <r>
          <rPr>
            <sz val="14"/>
            <color indexed="81"/>
            <rFont val="新細明體"/>
            <family val="3"/>
            <charset val="128"/>
            <scheme val="minor"/>
          </rPr>
          <t>容　：板齊卡環點檢無異常,而且膠輪更換方式不同
預定日       ：
対策内容　：
實施完成日：2/9工事日
定期管理　：</t>
        </r>
      </text>
    </comment>
    <comment ref="AD339" authorId="33" shapeId="0" xr:uid="{00000000-0006-0000-0000-00009C030000}">
      <text>
        <r>
          <rPr>
            <sz val="14"/>
            <color indexed="81"/>
            <rFont val="新細明體"/>
            <family val="3"/>
            <charset val="128"/>
            <scheme val="minor"/>
          </rPr>
          <t>未完成原因：
點檢日　　 ：2023/01/24
實施</t>
        </r>
        <r>
          <rPr>
            <sz val="14"/>
            <color indexed="81"/>
            <rFont val="新細明體"/>
            <family val="1"/>
            <charset val="129"/>
            <scheme val="minor"/>
          </rPr>
          <t>內</t>
        </r>
        <r>
          <rPr>
            <sz val="14"/>
            <color indexed="81"/>
            <rFont val="新細明體"/>
            <family val="3"/>
            <charset val="128"/>
            <scheme val="minor"/>
          </rPr>
          <t>容　：板齊點檢無異常
預定日      ： 
対策内容　：
實施完成日：
定期管理　：</t>
        </r>
      </text>
    </comment>
    <comment ref="Z340" authorId="33" shapeId="0" xr:uid="{00000000-0006-0000-0000-00009D030000}">
      <text>
        <r>
          <rPr>
            <sz val="14"/>
            <color indexed="81"/>
            <rFont val="新細明體"/>
            <family val="3"/>
            <charset val="128"/>
            <scheme val="minor"/>
          </rPr>
          <t>未完成原因：
點檢日　　  ：
實施</t>
        </r>
        <r>
          <rPr>
            <sz val="14"/>
            <color indexed="81"/>
            <rFont val="新細明體"/>
            <family val="1"/>
            <charset val="129"/>
            <scheme val="minor"/>
          </rPr>
          <t>內</t>
        </r>
        <r>
          <rPr>
            <sz val="14"/>
            <color indexed="81"/>
            <rFont val="新細明體"/>
            <family val="3"/>
            <charset val="128"/>
            <scheme val="minor"/>
          </rPr>
          <t>容　 ：
預定日       ： 
対策内容　  ：電氣PLC異常碼確認
實施完成日：
定期管理　：</t>
        </r>
      </text>
    </comment>
    <comment ref="AA340" authorId="33" shapeId="0" xr:uid="{00000000-0006-0000-0000-00009E030000}">
      <text>
        <r>
          <rPr>
            <sz val="14"/>
            <color indexed="81"/>
            <rFont val="新細明體"/>
            <family val="3"/>
            <charset val="128"/>
            <scheme val="minor"/>
          </rPr>
          <t>點檢日　　：2022/5/12
實施</t>
        </r>
        <r>
          <rPr>
            <sz val="14"/>
            <color indexed="81"/>
            <rFont val="新細明體"/>
            <family val="1"/>
            <charset val="129"/>
            <scheme val="minor"/>
          </rPr>
          <t>內</t>
        </r>
        <r>
          <rPr>
            <sz val="14"/>
            <color indexed="81"/>
            <rFont val="新細明體"/>
            <family val="3"/>
            <charset val="128"/>
            <scheme val="minor"/>
          </rPr>
          <t>容　：SOFT裡有PLC不生成警報
預定日       ：2022/5/12
対策内容　：SOFT裡有PLC不生成警報
實施完成日：待電氣收到總社設技指示
定期管理　：待電氣收到總社設技指示</t>
        </r>
      </text>
    </comment>
    <comment ref="AB340" authorId="33" shapeId="0" xr:uid="{00000000-0006-0000-0000-00009F03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：PLC生存確認回路追加完成
實施完成日：EF4冷修
定期管理　：</t>
        </r>
      </text>
    </comment>
    <comment ref="AC340" authorId="33" shapeId="0" xr:uid="{00000000-0006-0000-0000-0000A0030000}">
      <text>
        <r>
          <rPr>
            <sz val="14"/>
            <color indexed="81"/>
            <rFont val="新細明體"/>
            <family val="3"/>
            <charset val="128"/>
            <scheme val="minor"/>
          </rPr>
          <t>未完成原因：
點檢日　　  ：
實施</t>
        </r>
        <r>
          <rPr>
            <sz val="14"/>
            <color indexed="81"/>
            <rFont val="新細明體"/>
            <family val="3"/>
            <charset val="129"/>
            <scheme val="minor"/>
          </rPr>
          <t>內</t>
        </r>
        <r>
          <rPr>
            <sz val="14"/>
            <color indexed="81"/>
            <rFont val="新細明體"/>
            <family val="3"/>
            <charset val="128"/>
            <scheme val="minor"/>
          </rPr>
          <t>容　 ：
預定日       ： 
対策内容　  ：PLC異常碼確認
實施完成日：
定期管理　：</t>
        </r>
      </text>
    </comment>
    <comment ref="AD340" authorId="33" shapeId="0" xr:uid="{00000000-0006-0000-0000-0000A1030000}">
      <text>
        <r>
          <rPr>
            <sz val="14"/>
            <color indexed="81"/>
            <rFont val="新細明體"/>
            <family val="3"/>
            <charset val="128"/>
            <scheme val="minor"/>
          </rPr>
          <t>未完成原因：
點檢日　　  ：
實施</t>
        </r>
        <r>
          <rPr>
            <sz val="14"/>
            <color indexed="81"/>
            <rFont val="新細明體"/>
            <family val="1"/>
            <charset val="129"/>
            <scheme val="minor"/>
          </rPr>
          <t>內</t>
        </r>
        <r>
          <rPr>
            <sz val="14"/>
            <color indexed="81"/>
            <rFont val="新細明體"/>
            <family val="3"/>
            <charset val="128"/>
            <scheme val="minor"/>
          </rPr>
          <t>容　 ：
預定日       ： 
対策内容　  ：PLC異常碼確認
實施完成日：
定期管理　：</t>
        </r>
      </text>
    </comment>
    <comment ref="Z341" authorId="33" shapeId="0" xr:uid="{00000000-0006-0000-0000-0000A2030000}">
      <text>
        <r>
          <rPr>
            <sz val="14"/>
            <color indexed="81"/>
            <rFont val="新細明體"/>
            <family val="3"/>
            <charset val="128"/>
            <scheme val="minor"/>
          </rPr>
          <t>點檢日　　：YF5</t>
        </r>
        <r>
          <rPr>
            <sz val="14"/>
            <color indexed="81"/>
            <rFont val="新細明體"/>
            <family val="3"/>
            <charset val="136"/>
            <scheme val="minor"/>
          </rPr>
          <t>冷修</t>
        </r>
        <r>
          <rPr>
            <sz val="14"/>
            <color indexed="81"/>
            <rFont val="新細明體"/>
            <family val="3"/>
            <charset val="128"/>
            <scheme val="minor"/>
          </rPr>
          <t xml:space="preserve">
實施</t>
        </r>
        <r>
          <rPr>
            <sz val="14"/>
            <color indexed="81"/>
            <rFont val="新細明體"/>
            <family val="1"/>
            <charset val="129"/>
            <scheme val="minor"/>
          </rPr>
          <t>內</t>
        </r>
        <r>
          <rPr>
            <sz val="14"/>
            <color indexed="81"/>
            <rFont val="新細明體"/>
            <family val="3"/>
            <charset val="128"/>
            <scheme val="minor"/>
          </rPr>
          <t>容　：YF5</t>
        </r>
        <r>
          <rPr>
            <sz val="14"/>
            <color indexed="81"/>
            <rFont val="新細明體"/>
            <family val="3"/>
            <charset val="136"/>
            <scheme val="minor"/>
          </rPr>
          <t>冷修時，已針對相關驅動
部點檢更新濟</t>
        </r>
        <r>
          <rPr>
            <sz val="14"/>
            <color indexed="81"/>
            <rFont val="新細明體"/>
            <family val="3"/>
            <charset val="128"/>
            <scheme val="minor"/>
          </rPr>
          <t xml:space="preserve">
対策内容　：YF5冷修時，已針對相關驅動
部點檢更新濟
實施完成日：YF5冷修
定期管理　：</t>
        </r>
      </text>
    </comment>
    <comment ref="AA341" authorId="33" shapeId="0" xr:uid="{00000000-0006-0000-0000-0000A3030000}">
      <text>
        <r>
          <rPr>
            <sz val="14"/>
            <color indexed="81"/>
            <rFont val="新細明體"/>
            <family val="3"/>
            <charset val="128"/>
            <scheme val="minor"/>
          </rPr>
          <t>點檢日　　：2022/5/4
實施</t>
        </r>
        <r>
          <rPr>
            <sz val="14"/>
            <color indexed="81"/>
            <rFont val="新細明體"/>
            <family val="3"/>
            <charset val="129"/>
            <scheme val="minor"/>
          </rPr>
          <t>內</t>
        </r>
        <r>
          <rPr>
            <sz val="14"/>
            <color indexed="81"/>
            <rFont val="新細明體"/>
            <family val="3"/>
            <charset val="128"/>
            <scheme val="minor"/>
          </rPr>
          <t>容　：22號Roll上升驅動部點檢
預定日       ：2022/5工事日
対策内容　：22號Roll上升驅動部點檢
實施完成日：2022/5/4
定期管理　：</t>
        </r>
      </text>
    </comment>
    <comment ref="AB341" authorId="33" shapeId="0" xr:uid="{00000000-0006-0000-0000-0000A4030000}">
      <text>
        <r>
          <rPr>
            <sz val="14"/>
            <color indexed="81"/>
            <rFont val="新細明體"/>
            <family val="3"/>
            <charset val="128"/>
            <scheme val="minor"/>
          </rPr>
          <t>點檢日　　：202208
實施</t>
        </r>
        <r>
          <rPr>
            <sz val="14"/>
            <color indexed="81"/>
            <rFont val="新細明體"/>
            <family val="1"/>
            <charset val="129"/>
            <scheme val="minor"/>
          </rPr>
          <t>內</t>
        </r>
        <r>
          <rPr>
            <sz val="14"/>
            <color indexed="81"/>
            <rFont val="新細明體"/>
            <family val="3"/>
            <charset val="128"/>
            <scheme val="minor"/>
          </rPr>
          <t>容　：</t>
        </r>
        <r>
          <rPr>
            <sz val="14"/>
            <color indexed="81"/>
            <rFont val="新細明體"/>
            <family val="3"/>
            <charset val="136"/>
            <scheme val="minor"/>
          </rPr>
          <t>鍊條更新及相關驅動點檢完成</t>
        </r>
        <r>
          <rPr>
            <sz val="14"/>
            <color indexed="81"/>
            <rFont val="新細明體"/>
            <family val="3"/>
            <charset val="128"/>
            <scheme val="minor"/>
          </rPr>
          <t xml:space="preserve">
預定日       ：EF4</t>
        </r>
        <r>
          <rPr>
            <sz val="14"/>
            <color indexed="81"/>
            <rFont val="新細明體"/>
            <family val="3"/>
            <charset val="136"/>
            <scheme val="minor"/>
          </rPr>
          <t>冷修</t>
        </r>
        <r>
          <rPr>
            <sz val="14"/>
            <color indexed="81"/>
            <rFont val="新細明體"/>
            <family val="3"/>
            <charset val="128"/>
            <scheme val="minor"/>
          </rPr>
          <t xml:space="preserve">
対策内容　：鍊條更新及相關驅動點檢完成
實施完成日：202208
定期管理　：</t>
        </r>
      </text>
    </comment>
    <comment ref="AC341" authorId="33" shapeId="0" xr:uid="{00000000-0006-0000-0000-0000A5030000}">
      <text>
        <r>
          <rPr>
            <sz val="14"/>
            <color indexed="81"/>
            <rFont val="新細明體"/>
            <family val="3"/>
            <charset val="128"/>
            <scheme val="minor"/>
          </rPr>
          <t>點檢日　　：2022/5/25
實施</t>
        </r>
        <r>
          <rPr>
            <sz val="14"/>
            <color indexed="81"/>
            <rFont val="新細明體"/>
            <family val="3"/>
            <charset val="129"/>
            <scheme val="minor"/>
          </rPr>
          <t>內</t>
        </r>
        <r>
          <rPr>
            <sz val="14"/>
            <color indexed="81"/>
            <rFont val="新細明體"/>
            <family val="3"/>
            <charset val="128"/>
            <scheme val="minor"/>
          </rPr>
          <t>容　：22號Roll上升驅動部點檢
預定日       ：2022/5工事日
対策内容　：22號Roll上升驅動部點檢
實施完成日：2022/5/25
定期管理　：</t>
        </r>
      </text>
    </comment>
    <comment ref="AD341" authorId="33" shapeId="0" xr:uid="{00000000-0006-0000-0000-0000A6030000}">
      <text>
        <r>
          <rPr>
            <sz val="14"/>
            <color indexed="81"/>
            <rFont val="新細明體"/>
            <family val="3"/>
            <charset val="128"/>
            <scheme val="minor"/>
          </rPr>
          <t>點檢日　　：2022/4/20
實施</t>
        </r>
        <r>
          <rPr>
            <sz val="14"/>
            <color indexed="81"/>
            <rFont val="新細明體"/>
            <family val="1"/>
            <charset val="129"/>
            <scheme val="minor"/>
          </rPr>
          <t>內</t>
        </r>
        <r>
          <rPr>
            <sz val="14"/>
            <color indexed="81"/>
            <rFont val="新細明體"/>
            <family val="3"/>
            <charset val="128"/>
            <scheme val="minor"/>
          </rPr>
          <t>容　：22號Roll上升驅動部點檢
預定日       ：2022/4工事日
対策内容　：22號Roll上升驅動部點檢
實施完成日：2022/4/22
定期管理　：</t>
        </r>
      </text>
    </comment>
    <comment ref="Z342" authorId="33" shapeId="0" xr:uid="{00000000-0006-0000-0000-0000A703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：YF</t>
        </r>
        <r>
          <rPr>
            <sz val="14"/>
            <color indexed="81"/>
            <rFont val="新細明體"/>
            <family val="3"/>
            <charset val="136"/>
            <scheme val="minor"/>
          </rPr>
          <t>在</t>
        </r>
        <r>
          <rPr>
            <sz val="14"/>
            <color indexed="81"/>
            <rFont val="新細明體"/>
            <family val="3"/>
            <charset val="128"/>
            <scheme val="minor"/>
          </rPr>
          <t>T/T</t>
        </r>
        <r>
          <rPr>
            <sz val="14"/>
            <color indexed="81"/>
            <rFont val="新細明體"/>
            <family val="3"/>
            <charset val="136"/>
            <scheme val="minor"/>
          </rPr>
          <t>作業，鋁梯使用無</t>
        </r>
        <r>
          <rPr>
            <sz val="14"/>
            <color indexed="81"/>
            <rFont val="新細明體"/>
            <family val="3"/>
            <charset val="128"/>
            <scheme val="minor"/>
          </rPr>
          <t xml:space="preserve">
預定日       ：
対策内容　：
實施完成日：
定期管理　：</t>
        </r>
      </text>
    </comment>
    <comment ref="AA342" authorId="33" shapeId="0" xr:uid="{00000000-0006-0000-0000-0000A8030000}">
      <text>
        <r>
          <rPr>
            <sz val="14"/>
            <color indexed="81"/>
            <rFont val="新細明體"/>
            <family val="3"/>
            <charset val="128"/>
            <scheme val="minor"/>
          </rPr>
          <t>2022/4/8
CF T/T內部有三階梯，都已改造SENSOR管理</t>
        </r>
      </text>
    </comment>
    <comment ref="AB342" authorId="33" shapeId="0" xr:uid="{00000000-0006-0000-0000-0000A9030000}">
      <text>
        <r>
          <rPr>
            <sz val="14"/>
            <color indexed="81"/>
            <rFont val="新細明體"/>
            <family val="3"/>
            <charset val="128"/>
            <scheme val="minor"/>
          </rPr>
          <t>2022/4/8
EF T/T內部有三階梯，都已改造SENSOR管理</t>
        </r>
      </text>
    </comment>
    <comment ref="AC342" authorId="33" shapeId="0" xr:uid="{00000000-0006-0000-0000-0000AA030000}">
      <text>
        <r>
          <rPr>
            <sz val="14"/>
            <color indexed="81"/>
            <rFont val="新細明體"/>
            <family val="3"/>
            <charset val="128"/>
            <scheme val="minor"/>
          </rPr>
          <t>點檢日　　：
實施內容　：鋁梯追加SENSOR管理,追加拉門關門後,T/P畫面會立刻跳出鋁梯是否歸至定位的提醒畫面
預定日       ：
対策内容　：鋁梯追加SENSOR管理,追加拉門關門後,T/P畫面會立刻跳出鋁梯是否歸至定位的提醒畫面
實施完成日：2017/4/14
定期管理　：</t>
        </r>
      </text>
    </comment>
    <comment ref="AD342" authorId="33" shapeId="0" xr:uid="{00000000-0006-0000-0000-0000AB030000}">
      <text>
        <r>
          <rPr>
            <sz val="14"/>
            <color indexed="81"/>
            <rFont val="新細明體"/>
            <family val="3"/>
            <charset val="128"/>
            <scheme val="minor"/>
          </rPr>
          <t>2022/4/12
KF T/T</t>
        </r>
        <r>
          <rPr>
            <sz val="14"/>
            <color indexed="81"/>
            <rFont val="新細明體"/>
            <family val="3"/>
            <charset val="129"/>
            <scheme val="minor"/>
          </rPr>
          <t>內部有三階梯，都已改造</t>
        </r>
        <r>
          <rPr>
            <sz val="14"/>
            <color indexed="81"/>
            <rFont val="新細明體"/>
            <family val="3"/>
            <charset val="128"/>
            <scheme val="minor"/>
          </rPr>
          <t xml:space="preserve">SENSOR管理
</t>
        </r>
      </text>
    </comment>
    <comment ref="AE342" authorId="33" shapeId="0" xr:uid="{00000000-0006-0000-0000-0000AC030000}">
      <text>
        <r>
          <rPr>
            <sz val="14"/>
            <color indexed="81"/>
            <rFont val="新細明體"/>
            <family val="3"/>
            <charset val="128"/>
            <scheme val="minor"/>
          </rPr>
          <t>T/T旋轉台</t>
        </r>
        <r>
          <rPr>
            <sz val="14"/>
            <color indexed="81"/>
            <rFont val="新細明體"/>
            <family val="3"/>
            <charset val="129"/>
            <scheme val="minor"/>
          </rPr>
          <t>內部已經改為固定式階梯</t>
        </r>
      </text>
    </comment>
    <comment ref="Z343" authorId="35" shapeId="0" xr:uid="{00000000-0006-0000-0000-0000AD030000}">
      <text>
        <r>
          <rPr>
            <b/>
            <sz val="9"/>
            <color indexed="81"/>
            <rFont val="細明體"/>
            <family val="3"/>
            <charset val="136"/>
          </rPr>
          <t>點檢日　　：2022/6/21
實施內容　：推進課人員再教育
預定日       ：
対策内容　：各窯Shading工事後由推進課實施,製造人員再確認
實施完成日：
定期管理　：</t>
        </r>
      </text>
    </comment>
    <comment ref="AA343" authorId="35" shapeId="0" xr:uid="{00000000-0006-0000-0000-0000AE030000}">
      <text>
        <r>
          <rPr>
            <b/>
            <sz val="9"/>
            <color indexed="81"/>
            <rFont val="細明體"/>
            <family val="3"/>
            <charset val="136"/>
          </rPr>
          <t>點檢日　　：2022/6/28
實施內容　：推進課人員再教育
預定日       ：
対策内容　：各窯Shading工事後由推進課實施,製造人員再確認
實施完成日：
定期管理　：</t>
        </r>
      </text>
    </comment>
    <comment ref="AB343" authorId="35" shapeId="0" xr:uid="{00000000-0006-0000-0000-0000AF030000}">
      <text>
        <r>
          <rPr>
            <b/>
            <sz val="9"/>
            <color indexed="81"/>
            <rFont val="細明體"/>
            <family val="3"/>
            <charset val="136"/>
          </rPr>
          <t>點檢日　　：2022/6/10
實施內容　：推進課人員再教育
預定日       ：
対策内容　：各窯Shading工事後由推進課實施,製造人員再確認
實施完成日：
定期管理　：</t>
        </r>
      </text>
    </comment>
    <comment ref="AC343" authorId="35" shapeId="0" xr:uid="{00000000-0006-0000-0000-0000B0030000}">
      <text>
        <r>
          <rPr>
            <b/>
            <sz val="9"/>
            <color indexed="81"/>
            <rFont val="細明體"/>
            <family val="3"/>
            <charset val="136"/>
          </rPr>
          <t>點檢日　　：2022/6/28
實施內容　：推進課人員再教育
預定日       ：
対策内容　：各窯Shading工事後由推進課實施,製造人員再確認
實施完成日：
定期管理　：</t>
        </r>
      </text>
    </comment>
    <comment ref="AD343" authorId="35" shapeId="0" xr:uid="{00000000-0006-0000-0000-0000B1030000}">
      <text>
        <r>
          <rPr>
            <b/>
            <sz val="9"/>
            <color indexed="81"/>
            <rFont val="細明體"/>
            <family val="3"/>
            <charset val="136"/>
          </rPr>
          <t>點檢日　　：2022/6/22
實施內容　：推進課人員再教育
預定日       ：
対策内容　：各窯Shading工事後由推進課實施,製造人員再確認
實施完成日：
定期管理　：</t>
        </r>
      </text>
    </comment>
    <comment ref="Z345" authorId="33" shapeId="0" xr:uid="{00000000-0006-0000-0000-0000B2030000}">
      <text>
        <r>
          <rPr>
            <sz val="14"/>
            <color indexed="81"/>
            <rFont val="新細明體"/>
            <family val="3"/>
            <charset val="128"/>
            <scheme val="minor"/>
          </rPr>
          <t>點檢日　　：YF5冷修
實施</t>
        </r>
        <r>
          <rPr>
            <sz val="14"/>
            <color indexed="81"/>
            <rFont val="新細明體"/>
            <family val="1"/>
            <charset val="129"/>
            <scheme val="minor"/>
          </rPr>
          <t>內</t>
        </r>
        <r>
          <rPr>
            <sz val="14"/>
            <color indexed="81"/>
            <rFont val="新細明體"/>
            <family val="3"/>
            <charset val="128"/>
            <scheme val="minor"/>
          </rPr>
          <t>容　：皮帶更新
預定日       ：4/26工事日
対策内容　：點檢(螺絲從新確認)
實施完成日：工事日
定期管理　：</t>
        </r>
      </text>
    </comment>
    <comment ref="AA345" authorId="33" shapeId="0" xr:uid="{00000000-0006-0000-0000-0000B3030000}">
      <text>
        <r>
          <rPr>
            <sz val="14"/>
            <color indexed="81"/>
            <rFont val="新細明體"/>
            <family val="3"/>
            <charset val="128"/>
            <scheme val="minor"/>
          </rPr>
          <t>點檢日　　：工事日
實施</t>
        </r>
        <r>
          <rPr>
            <sz val="14"/>
            <color indexed="81"/>
            <rFont val="新細明體"/>
            <family val="1"/>
            <charset val="129"/>
            <scheme val="minor"/>
          </rPr>
          <t>內</t>
        </r>
        <r>
          <rPr>
            <sz val="14"/>
            <color indexed="81"/>
            <rFont val="新細明體"/>
            <family val="3"/>
            <charset val="128"/>
            <scheme val="minor"/>
          </rPr>
          <t>容　：YF5異常(更換</t>
        </r>
        <r>
          <rPr>
            <sz val="14"/>
            <color indexed="81"/>
            <rFont val="新細明體"/>
            <family val="3"/>
            <charset val="129"/>
            <scheme val="minor"/>
          </rPr>
          <t>脫</t>
        </r>
        <r>
          <rPr>
            <sz val="14"/>
            <color indexed="81"/>
            <rFont val="新細明體"/>
            <family val="3"/>
            <charset val="128"/>
            <scheme val="minor"/>
          </rPr>
          <t>落)
預定日       ：工事日
対策内容　：點檢(目視)
實施完成日：工事日
定期管理　：</t>
        </r>
      </text>
    </comment>
    <comment ref="AB345" authorId="33" shapeId="0" xr:uid="{00000000-0006-0000-0000-0000B4030000}">
      <text>
        <r>
          <rPr>
            <sz val="14"/>
            <color indexed="81"/>
            <rFont val="新細明體"/>
            <family val="3"/>
            <charset val="128"/>
            <scheme val="minor"/>
          </rPr>
          <t>點檢日　　：工事日
實施</t>
        </r>
        <r>
          <rPr>
            <sz val="14"/>
            <color indexed="81"/>
            <rFont val="新細明體"/>
            <family val="1"/>
            <charset val="129"/>
            <scheme val="minor"/>
          </rPr>
          <t>內</t>
        </r>
        <r>
          <rPr>
            <sz val="14"/>
            <color indexed="81"/>
            <rFont val="新細明體"/>
            <family val="3"/>
            <charset val="128"/>
            <scheme val="minor"/>
          </rPr>
          <t>容　：YF5異常(更換</t>
        </r>
        <r>
          <rPr>
            <sz val="14"/>
            <color indexed="81"/>
            <rFont val="新細明體"/>
            <family val="3"/>
            <charset val="129"/>
            <scheme val="minor"/>
          </rPr>
          <t>脫</t>
        </r>
        <r>
          <rPr>
            <sz val="14"/>
            <color indexed="81"/>
            <rFont val="新細明體"/>
            <family val="3"/>
            <charset val="128"/>
            <scheme val="minor"/>
          </rPr>
          <t>落)
預定日       ：工事日
対策内容　：點檢(目視)
實施完成日：工事日
定期管理　：</t>
        </r>
      </text>
    </comment>
    <comment ref="AC345" authorId="33" shapeId="0" xr:uid="{00000000-0006-0000-0000-0000B503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：JF設備無輔助板受
預定日       ：
対策内容　：
實施完成日：
定期管理　：</t>
        </r>
      </text>
    </comment>
    <comment ref="AD345" authorId="33" shapeId="0" xr:uid="{00000000-0006-0000-0000-0000B6030000}">
      <text>
        <r>
          <rPr>
            <sz val="14"/>
            <color indexed="81"/>
            <rFont val="新細明體"/>
            <family val="3"/>
            <charset val="128"/>
            <scheme val="minor"/>
          </rPr>
          <t>點檢日　　：
實施</t>
        </r>
        <r>
          <rPr>
            <sz val="14"/>
            <color indexed="81"/>
            <rFont val="新細明體"/>
            <family val="2"/>
            <charset val="136"/>
            <scheme val="minor"/>
          </rPr>
          <t>內</t>
        </r>
        <r>
          <rPr>
            <sz val="14"/>
            <color indexed="81"/>
            <rFont val="新細明體"/>
            <family val="3"/>
            <charset val="128"/>
            <scheme val="minor"/>
          </rPr>
          <t>容　KF設備無輔助板受
預定日       ：
対策内容　：
實施完成日：
定期管理　：</t>
        </r>
      </text>
    </comment>
    <comment ref="AE345" authorId="33" shapeId="0" xr:uid="{00000000-0006-0000-0000-0000B703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：設備無輔助板受
預定日       ：
対策内容　：
實施完成日：
定期管理　：</t>
        </r>
      </text>
    </comment>
    <comment ref="AF345" authorId="33" shapeId="0" xr:uid="{00000000-0006-0000-0000-0000B803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：設備無輔助板受
預定日       ：
対策内容　：
實施完成日：
定期管理　：</t>
        </r>
      </text>
    </comment>
    <comment ref="Z346" authorId="33" shapeId="0" xr:uid="{00000000-0006-0000-0000-0000B9030000}">
      <text>
        <r>
          <rPr>
            <sz val="14"/>
            <color indexed="81"/>
            <rFont val="新細明體"/>
            <family val="3"/>
            <charset val="128"/>
            <scheme val="minor"/>
          </rPr>
          <t>實施</t>
        </r>
        <r>
          <rPr>
            <sz val="14"/>
            <color indexed="81"/>
            <rFont val="新細明體"/>
            <family val="3"/>
            <charset val="129"/>
            <scheme val="minor"/>
          </rPr>
          <t>內</t>
        </r>
        <r>
          <rPr>
            <sz val="14"/>
            <color indexed="81"/>
            <rFont val="新細明體"/>
            <family val="3"/>
            <charset val="128"/>
            <scheme val="minor"/>
          </rPr>
          <t>容　：切刀馬達更換
預定日       ：YF5</t>
        </r>
        <r>
          <rPr>
            <sz val="14"/>
            <color indexed="81"/>
            <rFont val="新細明體"/>
            <family val="3"/>
            <charset val="136"/>
            <scheme val="minor"/>
          </rPr>
          <t>冷修更換濟</t>
        </r>
        <r>
          <rPr>
            <sz val="14"/>
            <color indexed="81"/>
            <rFont val="新細明體"/>
            <family val="3"/>
            <charset val="128"/>
            <scheme val="minor"/>
          </rPr>
          <t xml:space="preserve">
対策内容　：切刀馬達更換
實施完成日：YF5冷修更換濟
定期管理　： 暫定每回冷修更換</t>
        </r>
      </text>
    </comment>
    <comment ref="AA346" authorId="33" shapeId="0" xr:uid="{00000000-0006-0000-0000-0000BA030000}">
      <text>
        <r>
          <rPr>
            <sz val="14"/>
            <color indexed="81"/>
            <rFont val="新細明體"/>
            <family val="3"/>
            <charset val="128"/>
            <scheme val="minor"/>
          </rPr>
          <t>點檢日　　：2022/3/21
實施</t>
        </r>
        <r>
          <rPr>
            <sz val="14"/>
            <color indexed="81"/>
            <rFont val="新細明體"/>
            <family val="1"/>
            <charset val="129"/>
            <scheme val="minor"/>
          </rPr>
          <t>內</t>
        </r>
        <r>
          <rPr>
            <sz val="14"/>
            <color indexed="81"/>
            <rFont val="新細明體"/>
            <family val="3"/>
            <charset val="128"/>
            <scheme val="minor"/>
          </rPr>
          <t>容　：紙卷機TP盤追加紙卷切刀作動次數記錄顯示
預定日       ：2022/3/21
対策内容　：紙卷機TP盤追加紙卷切刀作動次數記錄顯示
實施完成日：2022/3/21
定期管理　：紙卷機TP盤追加紙卷切刀作動次數記錄顯示</t>
        </r>
      </text>
    </comment>
    <comment ref="AB346" authorId="33" shapeId="0" xr:uid="{00000000-0006-0000-0000-0000BB030000}">
      <text>
        <r>
          <rPr>
            <sz val="14"/>
            <color indexed="81"/>
            <rFont val="新細明體"/>
            <family val="3"/>
            <charset val="128"/>
            <scheme val="minor"/>
          </rPr>
          <t>點檢日　　：202208
實施</t>
        </r>
        <r>
          <rPr>
            <sz val="14"/>
            <color indexed="81"/>
            <rFont val="新細明體"/>
            <family val="3"/>
            <charset val="129"/>
            <scheme val="minor"/>
          </rPr>
          <t>內</t>
        </r>
        <r>
          <rPr>
            <sz val="14"/>
            <color indexed="81"/>
            <rFont val="新細明體"/>
            <family val="3"/>
            <charset val="128"/>
            <scheme val="minor"/>
          </rPr>
          <t>容　：切刀馬達更換
預定日       ：EF4冷修
対策内容　：切刀馬達更換
實施完成日：202208
定期管理　：冷修更換</t>
        </r>
      </text>
    </comment>
    <comment ref="AC346" authorId="33" shapeId="0" xr:uid="{00000000-0006-0000-0000-0000BC030000}">
      <text>
        <r>
          <rPr>
            <sz val="14"/>
            <color indexed="81"/>
            <rFont val="新細明體"/>
            <family val="3"/>
            <charset val="128"/>
            <scheme val="minor"/>
          </rPr>
          <t>點檢日　　：2022/2
實施</t>
        </r>
        <r>
          <rPr>
            <sz val="14"/>
            <color indexed="81"/>
            <rFont val="新細明體"/>
            <family val="3"/>
            <charset val="129"/>
            <scheme val="minor"/>
          </rPr>
          <t>內</t>
        </r>
        <r>
          <rPr>
            <sz val="14"/>
            <color indexed="81"/>
            <rFont val="新細明體"/>
            <family val="3"/>
            <charset val="128"/>
            <scheme val="minor"/>
          </rPr>
          <t>容　：切刀馬達更換
預定日      :冷修時點檢狀況良好
対策内容　：切刀馬達更換
實施完成日：
定期管理　： 暫定每回冷修更換</t>
        </r>
      </text>
    </comment>
    <comment ref="AD346" authorId="33" shapeId="0" xr:uid="{00000000-0006-0000-0000-0000BD030000}">
      <text>
        <r>
          <rPr>
            <sz val="14"/>
            <color indexed="81"/>
            <rFont val="新細明體"/>
            <family val="3"/>
            <charset val="128"/>
            <scheme val="minor"/>
          </rPr>
          <t>2022/4/26 更換切刀馬達</t>
        </r>
      </text>
    </comment>
    <comment ref="Z348" authorId="33" shapeId="0" xr:uid="{00000000-0006-0000-0000-0000BE030000}">
      <text>
        <r>
          <rPr>
            <sz val="14"/>
            <color indexed="81"/>
            <rFont val="新細明體"/>
            <family val="3"/>
            <charset val="128"/>
            <scheme val="minor"/>
          </rPr>
          <t>點檢日　　：YF5 冷修
實施</t>
        </r>
        <r>
          <rPr>
            <sz val="14"/>
            <color indexed="81"/>
            <rFont val="新細明體"/>
            <family val="1"/>
            <charset val="129"/>
            <scheme val="minor"/>
          </rPr>
          <t>內</t>
        </r>
        <r>
          <rPr>
            <sz val="14"/>
            <color indexed="81"/>
            <rFont val="新細明體"/>
            <family val="3"/>
            <charset val="128"/>
            <scheme val="minor"/>
          </rPr>
          <t>容　：YF5 冷修Cylinder全數更新
預定日       ：
対策内容　：YF5 冷修Cylinder全數更新
實施完成日：
定期管理　：</t>
        </r>
      </text>
    </comment>
    <comment ref="AA348" authorId="33" shapeId="0" xr:uid="{00000000-0006-0000-0000-0000BF030000}">
      <text>
        <r>
          <rPr>
            <sz val="14"/>
            <color indexed="81"/>
            <rFont val="新細明體"/>
            <family val="3"/>
            <charset val="128"/>
            <scheme val="minor"/>
          </rPr>
          <t>未完成原因：待冷修對應(每週都會巡檢有無漏氣情形(製造、機械)
點檢日　　：2022/6/28
實施</t>
        </r>
        <r>
          <rPr>
            <sz val="14"/>
            <color indexed="81"/>
            <rFont val="新細明體"/>
            <family val="1"/>
            <charset val="129"/>
            <scheme val="minor"/>
          </rPr>
          <t>內</t>
        </r>
        <r>
          <rPr>
            <sz val="14"/>
            <color indexed="81"/>
            <rFont val="新細明體"/>
            <family val="3"/>
            <charset val="128"/>
            <scheme val="minor"/>
          </rPr>
          <t>容　：(每週都會巡檢有無漏氣情形(製造、機械)
預定日       ：2022/6/28
対策内容　：(每週都會巡檢有無漏氣情形(製造、機械)
實施完成日：2022/6/28
定期管理　：</t>
        </r>
      </text>
    </comment>
    <comment ref="AB348" authorId="33" shapeId="0" xr:uid="{00000000-0006-0000-0000-0000C0030000}">
      <text>
        <r>
          <rPr>
            <sz val="14"/>
            <color indexed="81"/>
            <rFont val="新細明體"/>
            <family val="3"/>
            <charset val="128"/>
            <scheme val="minor"/>
          </rPr>
          <t>點檢日　　：202208
實施</t>
        </r>
        <r>
          <rPr>
            <sz val="14"/>
            <color indexed="81"/>
            <rFont val="新細明體"/>
            <family val="1"/>
            <charset val="129"/>
            <scheme val="minor"/>
          </rPr>
          <t>內</t>
        </r>
        <r>
          <rPr>
            <sz val="14"/>
            <color indexed="81"/>
            <rFont val="新細明體"/>
            <family val="3"/>
            <charset val="128"/>
            <scheme val="minor"/>
          </rPr>
          <t>容　：</t>
        </r>
        <r>
          <rPr>
            <sz val="14"/>
            <color indexed="81"/>
            <rFont val="新細明體"/>
            <family val="3"/>
            <charset val="136"/>
            <scheme val="minor"/>
          </rPr>
          <t>引入段Cylinder全部更新</t>
        </r>
        <r>
          <rPr>
            <sz val="14"/>
            <color indexed="81"/>
            <rFont val="新細明體"/>
            <family val="3"/>
            <charset val="128"/>
            <scheme val="minor"/>
          </rPr>
          <t xml:space="preserve">
預定日       ：202208
対策内容　：引入段Cylinder</t>
        </r>
        <r>
          <rPr>
            <sz val="14"/>
            <color indexed="81"/>
            <rFont val="新細明體"/>
            <family val="3"/>
            <charset val="136"/>
            <scheme val="minor"/>
          </rPr>
          <t>全部</t>
        </r>
        <r>
          <rPr>
            <sz val="14"/>
            <color indexed="81"/>
            <rFont val="新細明體"/>
            <family val="3"/>
            <charset val="128"/>
            <scheme val="minor"/>
          </rPr>
          <t>更新
實施完成日：202208
定期管理　：</t>
        </r>
      </text>
    </comment>
    <comment ref="AC348" authorId="33" shapeId="0" xr:uid="{00000000-0006-0000-0000-0000C1030000}">
      <text>
        <r>
          <rPr>
            <sz val="14"/>
            <color indexed="81"/>
            <rFont val="新細明體"/>
            <family val="3"/>
            <charset val="128"/>
            <scheme val="minor"/>
          </rPr>
          <t>點檢日　　：JF3 冷修
實施</t>
        </r>
        <r>
          <rPr>
            <sz val="14"/>
            <color indexed="81"/>
            <rFont val="新細明體"/>
            <family val="3"/>
            <charset val="129"/>
            <scheme val="minor"/>
          </rPr>
          <t>內</t>
        </r>
        <r>
          <rPr>
            <sz val="14"/>
            <color indexed="81"/>
            <rFont val="新細明體"/>
            <family val="3"/>
            <charset val="128"/>
            <scheme val="minor"/>
          </rPr>
          <t>容　：JF3 冷修Cylinder全數更新
預定日       ：
対策内容　：JF3 冷修Cylinder全數更新
實施完成日：
定期管理　</t>
        </r>
      </text>
    </comment>
    <comment ref="AD348" authorId="33" shapeId="0" xr:uid="{00000000-0006-0000-0000-0000C2030000}">
      <text>
        <r>
          <rPr>
            <sz val="14"/>
            <color indexed="81"/>
            <rFont val="新細明體"/>
            <family val="3"/>
            <charset val="128"/>
            <scheme val="minor"/>
          </rPr>
          <t>點檢日　　：KF3 冷修
實施</t>
        </r>
        <r>
          <rPr>
            <sz val="14"/>
            <color indexed="81"/>
            <rFont val="新細明體"/>
            <family val="1"/>
            <charset val="129"/>
            <scheme val="minor"/>
          </rPr>
          <t>內</t>
        </r>
        <r>
          <rPr>
            <sz val="14"/>
            <color indexed="81"/>
            <rFont val="新細明體"/>
            <family val="3"/>
            <charset val="128"/>
            <scheme val="minor"/>
          </rPr>
          <t>容　：KF3 冷修Cylinder全數更新
預定日       ：
対策内容　：KF3 冷修Cylinder全數更新
實施完成日：
定期管理　：</t>
        </r>
      </text>
    </comment>
    <comment ref="Z349" authorId="33" shapeId="0" xr:uid="{00000000-0006-0000-0000-0000C3030000}">
      <text>
        <r>
          <rPr>
            <sz val="14"/>
            <color indexed="81"/>
            <rFont val="新細明體"/>
            <family val="3"/>
            <charset val="128"/>
            <scheme val="minor"/>
          </rPr>
          <t>點檢日　　：2022/8/24
實施</t>
        </r>
        <r>
          <rPr>
            <sz val="14"/>
            <color indexed="81"/>
            <rFont val="新細明體"/>
            <family val="3"/>
            <charset val="129"/>
            <scheme val="minor"/>
          </rPr>
          <t>內</t>
        </r>
        <r>
          <rPr>
            <sz val="14"/>
            <color indexed="81"/>
            <rFont val="新細明體"/>
            <family val="3"/>
            <charset val="128"/>
            <scheme val="minor"/>
          </rPr>
          <t>容　：①固定軸座改造變成可給油的樣式
預定日       ： 2022/8/24
対策内容　：①固定軸座改造變成可給油的樣式
實施完成日：2022/8/24
定期管理　：無</t>
        </r>
      </text>
    </comment>
    <comment ref="AA349" authorId="33" shapeId="0" xr:uid="{00000000-0006-0000-0000-0000C4030000}">
      <text>
        <r>
          <rPr>
            <sz val="11"/>
            <color indexed="8"/>
            <rFont val="ＭＳ Ｐゴシック"/>
            <family val="2"/>
            <charset val="128"/>
          </rPr>
          <t>點檢日　　：2023/11/29
實施內容　：①固定軸座改造變成可給油的樣式
預定日       ： 2023/11/29
対策内容　：①固定軸座改造變成可給油的樣式
實施完成日：2023/11/29
定期管理　：無
定期管理　：(1次/3個月)</t>
        </r>
      </text>
    </comment>
    <comment ref="AB349" authorId="33" shapeId="0" xr:uid="{00000000-0006-0000-0000-0000C5030000}">
      <text>
        <r>
          <rPr>
            <sz val="14"/>
            <color indexed="81"/>
            <rFont val="新細明體"/>
            <family val="3"/>
            <charset val="128"/>
            <scheme val="minor"/>
          </rPr>
          <t>點檢日　　：2022/9/12
實施</t>
        </r>
        <r>
          <rPr>
            <sz val="14"/>
            <color indexed="81"/>
            <rFont val="新細明體"/>
            <family val="3"/>
            <charset val="129"/>
            <scheme val="minor"/>
          </rPr>
          <t>內</t>
        </r>
        <r>
          <rPr>
            <sz val="14"/>
            <color indexed="81"/>
            <rFont val="新細明體"/>
            <family val="3"/>
            <charset val="128"/>
            <scheme val="minor"/>
          </rPr>
          <t>容　：①固定軸座改造變成可給油的樣式
預定日       ： 2022/9/12
対策内容　：①固定軸座改造變成可給油的樣式
實施完成日：2022/9/12
定期管理　：無</t>
        </r>
      </text>
    </comment>
    <comment ref="AC349" authorId="33" shapeId="0" xr:uid="{00000000-0006-0000-0000-0000C6030000}">
      <text>
        <r>
          <rPr>
            <sz val="14"/>
            <color indexed="81"/>
            <rFont val="新細明體"/>
            <family val="3"/>
            <charset val="128"/>
            <scheme val="minor"/>
          </rPr>
          <t>點檢日　　：2022/5/26
實施</t>
        </r>
        <r>
          <rPr>
            <sz val="14"/>
            <color indexed="81"/>
            <rFont val="新細明體"/>
            <family val="3"/>
            <charset val="129"/>
            <scheme val="minor"/>
          </rPr>
          <t>內</t>
        </r>
        <r>
          <rPr>
            <sz val="14"/>
            <color indexed="81"/>
            <rFont val="新細明體"/>
            <family val="3"/>
            <charset val="128"/>
            <scheme val="minor"/>
          </rPr>
          <t>容　：①固定軸座改造變成可給油的樣式
預定日       ： 2022/5/26
対策内容　：①固定軸座改造變成可給油的樣式
實施完成日：2022/5/26
定期管理　：無</t>
        </r>
      </text>
    </comment>
    <comment ref="AD349" authorId="33" shapeId="0" xr:uid="{00000000-0006-0000-0000-0000C7030000}">
      <text>
        <r>
          <rPr>
            <sz val="14"/>
            <color indexed="81"/>
            <rFont val="新細明體"/>
            <family val="3"/>
            <charset val="128"/>
            <scheme val="minor"/>
          </rPr>
          <t>點檢日　　：2022/5/24
實施</t>
        </r>
        <r>
          <rPr>
            <sz val="14"/>
            <color indexed="81"/>
            <rFont val="新細明體"/>
            <family val="1"/>
            <charset val="129"/>
            <scheme val="minor"/>
          </rPr>
          <t>內</t>
        </r>
        <r>
          <rPr>
            <sz val="14"/>
            <color indexed="81"/>
            <rFont val="新細明體"/>
            <family val="3"/>
            <charset val="128"/>
            <scheme val="minor"/>
          </rPr>
          <t>容　：①固定軸座改造變成可給油的樣式
預定日       ： 2022/5工事日
対策内容　：①固定軸座改造變成可給油的樣式
實施完成日：2022/5/24
定期管理　：無</t>
        </r>
      </text>
    </comment>
    <comment ref="Z350" authorId="33" shapeId="0" xr:uid="{00000000-0006-0000-0000-0000C8030000}">
      <text>
        <r>
          <rPr>
            <sz val="14"/>
            <color indexed="81"/>
            <rFont val="新細明體"/>
            <family val="3"/>
            <charset val="128"/>
            <scheme val="minor"/>
          </rPr>
          <t>實施內容　:快速接頭點檢
預定日       ：22/6/27
対策内容　：冷修已經更新為SMC型式,無須插入鐵環
實施完成日：22/6/27
定期管理　：無</t>
        </r>
      </text>
    </comment>
    <comment ref="AA350" authorId="33" shapeId="0" xr:uid="{00000000-0006-0000-0000-0000C9030000}">
      <text>
        <r>
          <rPr>
            <sz val="14"/>
            <color indexed="81"/>
            <rFont val="新細明體"/>
            <family val="3"/>
            <charset val="128"/>
            <scheme val="minor"/>
          </rPr>
          <t>實施內容　:快速接頭點檢
預定日       ：22/6/27
対策内容　：冷修已經更新為SMC型式,無須插入鐵環
實施完成日：22/6/27
定期管理　：無</t>
        </r>
      </text>
    </comment>
    <comment ref="AB350" authorId="33" shapeId="0" xr:uid="{00000000-0006-0000-0000-0000CA030000}">
      <text>
        <r>
          <rPr>
            <sz val="14"/>
            <color indexed="81"/>
            <rFont val="新細明體"/>
            <family val="3"/>
            <charset val="128"/>
            <scheme val="minor"/>
          </rPr>
          <t>實施內容　:快速接頭點檢
預定日       ：22/6/27
対策内容　：預計冷修更新為SMC型式,無須插入鐵環
實施完成日：22/6/27
定期管理　：無</t>
        </r>
      </text>
    </comment>
    <comment ref="AC350" authorId="33" shapeId="0" xr:uid="{00000000-0006-0000-0000-0000CB030000}">
      <text>
        <r>
          <rPr>
            <sz val="14"/>
            <color indexed="81"/>
            <rFont val="新細明體"/>
            <family val="3"/>
            <charset val="128"/>
            <scheme val="minor"/>
          </rPr>
          <t>實施內容　:快速接頭點檢
預定日       ：22/6/27
対策内容　：冷修已經更新為SMC型式,無須插入鐵環
實施完成日：22/6/27
定期管理　：無</t>
        </r>
      </text>
    </comment>
    <comment ref="AD350" authorId="33" shapeId="0" xr:uid="{00000000-0006-0000-0000-0000CC030000}">
      <text>
        <r>
          <rPr>
            <sz val="14"/>
            <color indexed="81"/>
            <rFont val="新細明體"/>
            <family val="3"/>
            <charset val="128"/>
            <scheme val="minor"/>
          </rPr>
          <t>實施內容　:快速接頭點檢
預定日       ：22/6/27
対策内容　：冷修已經更新為SMC型式,無須插入鐵環
實施完成日：22/6/27
定期管理　：無</t>
        </r>
      </text>
    </comment>
    <comment ref="Z351" authorId="33" shapeId="0" xr:uid="{00000000-0006-0000-0000-0000CD030000}">
      <text>
        <r>
          <rPr>
            <sz val="14"/>
            <color indexed="81"/>
            <rFont val="新細明體"/>
            <family val="3"/>
            <charset val="128"/>
            <scheme val="minor"/>
          </rPr>
          <t>點檢日　　：2022/6/20 11/30
實施</t>
        </r>
        <r>
          <rPr>
            <sz val="14"/>
            <color indexed="81"/>
            <rFont val="新細明體"/>
            <family val="3"/>
            <charset val="129"/>
            <scheme val="minor"/>
          </rPr>
          <t>內</t>
        </r>
        <r>
          <rPr>
            <sz val="14"/>
            <color indexed="81"/>
            <rFont val="新細明體"/>
            <family val="3"/>
            <charset val="128"/>
            <scheme val="minor"/>
          </rPr>
          <t>容　：20226/20 R側更換新品，2022/11/30 R側更換新品
預定日       ： 
対策内容　：20226/20 R側更換新品，2022/11/30 R側更換新品
實施完成日：2022/11/30
定期管理　：半年/次</t>
        </r>
      </text>
    </comment>
    <comment ref="AA351" authorId="33" shapeId="0" xr:uid="{00000000-0006-0000-0000-0000CE030000}">
      <text>
        <r>
          <rPr>
            <sz val="14"/>
            <color indexed="81"/>
            <rFont val="新細明體"/>
            <family val="3"/>
            <charset val="128"/>
            <scheme val="minor"/>
          </rPr>
          <t>點檢日　　：2022/08/25
實施</t>
        </r>
        <r>
          <rPr>
            <sz val="14"/>
            <color indexed="81"/>
            <rFont val="新細明體"/>
            <family val="1"/>
            <charset val="129"/>
            <scheme val="minor"/>
          </rPr>
          <t>內</t>
        </r>
        <r>
          <rPr>
            <sz val="14"/>
            <color indexed="81"/>
            <rFont val="新細明體"/>
            <family val="3"/>
            <charset val="128"/>
            <scheme val="minor"/>
          </rPr>
          <t>容　：SMAP Power Lock及連結機構點檢
預定日       ：2022/08/25
対策内容　：SMAP Power Lock及連結機構點檢
實施完成日：2022/08/25
定期管理　：回/半年</t>
        </r>
      </text>
    </comment>
    <comment ref="AB351" authorId="33" shapeId="0" xr:uid="{00000000-0006-0000-0000-0000CF03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：EF4冷修點檢預定
対策内容　：
實施完成日：EF4冷修點檢完成
定期管理　：回/6個月 點檢</t>
        </r>
      </text>
    </comment>
    <comment ref="AC351" authorId="33" shapeId="0" xr:uid="{00000000-0006-0000-0000-0000D0030000}">
      <text>
        <r>
          <rPr>
            <sz val="14"/>
            <color indexed="81"/>
            <rFont val="新細明體"/>
            <family val="3"/>
            <charset val="128"/>
            <scheme val="minor"/>
          </rPr>
          <t>點檢日　　：2022/9/1
實施</t>
        </r>
        <r>
          <rPr>
            <sz val="14"/>
            <color indexed="81"/>
            <rFont val="新細明體"/>
            <family val="3"/>
            <charset val="129"/>
            <scheme val="minor"/>
          </rPr>
          <t>內</t>
        </r>
        <r>
          <rPr>
            <sz val="14"/>
            <color indexed="81"/>
            <rFont val="新細明體"/>
            <family val="3"/>
            <charset val="128"/>
            <scheme val="minor"/>
          </rPr>
          <t>容　：2021冷修更換新品，2022/9/1點檢狀況正常
預定日       ： 2022/9/1
対策内容　：2021冷修更換新品，2022/9/1點檢狀況正常
實施完成日：2022/9/1
定期管理　：無</t>
        </r>
      </text>
    </comment>
    <comment ref="AD351" authorId="33" shapeId="0" xr:uid="{00000000-0006-0000-0000-0000D1030000}">
      <text>
        <r>
          <rPr>
            <sz val="14"/>
            <color indexed="81"/>
            <rFont val="新細明體"/>
            <family val="3"/>
            <charset val="128"/>
            <scheme val="minor"/>
          </rPr>
          <t>點檢日　　：2022/8/24
實施</t>
        </r>
        <r>
          <rPr>
            <sz val="14"/>
            <color indexed="81"/>
            <rFont val="新細明體"/>
            <family val="3"/>
            <charset val="129"/>
            <scheme val="minor"/>
          </rPr>
          <t>內</t>
        </r>
        <r>
          <rPr>
            <sz val="14"/>
            <color indexed="81"/>
            <rFont val="新細明體"/>
            <family val="3"/>
            <charset val="128"/>
            <scheme val="minor"/>
          </rPr>
          <t>容　：2021冷修更換新品，2022/8/24點檢狀況正常
預定日       ： 2022/8/24
対策内容　：2021冷修更換新品，2022/8/24點檢狀況正常
實施完成日：2022/8/24
定期管理　：無</t>
        </r>
      </text>
    </comment>
    <comment ref="Z352" authorId="33" shapeId="0" xr:uid="{00000000-0006-0000-0000-0000D2030000}">
      <text>
        <r>
          <rPr>
            <sz val="14"/>
            <color indexed="81"/>
            <rFont val="新細明體"/>
            <family val="3"/>
            <charset val="128"/>
            <scheme val="minor"/>
          </rPr>
          <t>點檢日　　： 2022/11/30
實施</t>
        </r>
        <r>
          <rPr>
            <sz val="14"/>
            <color indexed="81"/>
            <rFont val="新細明體"/>
            <family val="1"/>
            <charset val="129"/>
            <scheme val="minor"/>
          </rPr>
          <t>內</t>
        </r>
        <r>
          <rPr>
            <sz val="14"/>
            <color indexed="81"/>
            <rFont val="新細明體"/>
            <family val="3"/>
            <charset val="128"/>
            <scheme val="minor"/>
          </rPr>
          <t>容　：Smap追撞Sensor點檢&amp;Relay確認
預定日       ：2022/11/30
対策内容　：Smap追撞Sensor點檢&amp;Relay確認
實施完成日：2022/11/30
定期管理　：</t>
        </r>
      </text>
    </comment>
    <comment ref="AA352" authorId="33" shapeId="0" xr:uid="{00000000-0006-0000-0000-0000D3030000}">
      <text>
        <r>
          <rPr>
            <sz val="14"/>
            <color indexed="81"/>
            <rFont val="新細明體"/>
            <family val="3"/>
            <charset val="128"/>
            <scheme val="minor"/>
          </rPr>
          <t>點檢日　　： 2022/8/25
實施</t>
        </r>
        <r>
          <rPr>
            <sz val="14"/>
            <color indexed="81"/>
            <rFont val="新細明體"/>
            <family val="1"/>
            <charset val="129"/>
            <scheme val="minor"/>
          </rPr>
          <t>內</t>
        </r>
        <r>
          <rPr>
            <sz val="14"/>
            <color indexed="81"/>
            <rFont val="新細明體"/>
            <family val="3"/>
            <charset val="128"/>
            <scheme val="minor"/>
          </rPr>
          <t>容　：Smap追撞Sensor點檢&amp;Relay確認
預定日       ：2022/8/25
対策内容　：Smap追撞Sensor點檢&amp;Relay確認
實施完成日：2022/8/25
定期管理　：</t>
        </r>
      </text>
    </comment>
    <comment ref="AB352" authorId="33" shapeId="0" xr:uid="{00000000-0006-0000-0000-0000D4030000}">
      <text>
        <r>
          <rPr>
            <sz val="14"/>
            <color indexed="81"/>
            <rFont val="新細明體"/>
            <family val="3"/>
            <charset val="128"/>
            <scheme val="minor"/>
          </rPr>
          <t>點檢日　　： EF4冷修
實施</t>
        </r>
        <r>
          <rPr>
            <sz val="14"/>
            <color indexed="81"/>
            <rFont val="新細明體"/>
            <family val="3"/>
            <charset val="129"/>
            <scheme val="minor"/>
          </rPr>
          <t>內</t>
        </r>
        <r>
          <rPr>
            <sz val="14"/>
            <color indexed="81"/>
            <rFont val="新細明體"/>
            <family val="3"/>
            <charset val="128"/>
            <scheme val="minor"/>
          </rPr>
          <t>容　：Smap追撞Sensor點檢&amp;Relay確認
預定日       ：
対策内容　：Smap追撞Sensor點檢&amp;Relay確認
實施完成日：EF4冷修
定期管理　：</t>
        </r>
      </text>
    </comment>
    <comment ref="AC352" authorId="33" shapeId="0" xr:uid="{00000000-0006-0000-0000-0000D5030000}">
      <text>
        <r>
          <rPr>
            <sz val="14"/>
            <color indexed="81"/>
            <rFont val="新細明體"/>
            <family val="3"/>
            <charset val="128"/>
            <scheme val="minor"/>
          </rPr>
          <t>點檢日　　： 2022/10/4
實施</t>
        </r>
        <r>
          <rPr>
            <sz val="14"/>
            <color indexed="81"/>
            <rFont val="新細明體"/>
            <family val="3"/>
            <charset val="129"/>
            <scheme val="minor"/>
          </rPr>
          <t>內</t>
        </r>
        <r>
          <rPr>
            <sz val="14"/>
            <color indexed="81"/>
            <rFont val="新細明體"/>
            <family val="3"/>
            <charset val="128"/>
            <scheme val="minor"/>
          </rPr>
          <t>容　：Smap追撞Sensor點檢&amp;Relay確認
預定日       ：2022/10/4
対策内容　：Smap追撞Sensor點檢&amp;Relay確認
實施完成日：2022/10/4
定期管理　：</t>
        </r>
      </text>
    </comment>
    <comment ref="AD352" authorId="33" shapeId="0" xr:uid="{00000000-0006-0000-0000-0000D6030000}">
      <text>
        <r>
          <rPr>
            <sz val="14"/>
            <color indexed="81"/>
            <rFont val="新細明體"/>
            <family val="3"/>
            <charset val="128"/>
            <scheme val="minor"/>
          </rPr>
          <t>點檢日　　： 2022/6/22
實施</t>
        </r>
        <r>
          <rPr>
            <sz val="14"/>
            <color indexed="81"/>
            <rFont val="新細明體"/>
            <family val="1"/>
            <charset val="129"/>
            <scheme val="minor"/>
          </rPr>
          <t>內</t>
        </r>
        <r>
          <rPr>
            <sz val="14"/>
            <color indexed="81"/>
            <rFont val="新細明體"/>
            <family val="3"/>
            <charset val="128"/>
            <scheme val="minor"/>
          </rPr>
          <t>容　：Smap追撞Sensor點檢&amp;Relay確認
預定日       ：2022/6/22
対策内容　：Smap追撞Sensor點檢&amp;Relay確認
實施完成日：2022/6/22
定期管理　：</t>
        </r>
      </text>
    </comment>
    <comment ref="Z353" authorId="33" shapeId="0" xr:uid="{00000000-0006-0000-0000-0000D7030000}">
      <text>
        <r>
          <rPr>
            <sz val="14"/>
            <color indexed="81"/>
            <rFont val="新細明體"/>
            <family val="3"/>
            <charset val="128"/>
            <scheme val="minor"/>
          </rPr>
          <t>點檢日　　：2022/7/23
實施</t>
        </r>
        <r>
          <rPr>
            <sz val="14"/>
            <color indexed="81"/>
            <rFont val="新細明體"/>
            <family val="1"/>
            <charset val="129"/>
            <scheme val="minor"/>
          </rPr>
          <t>內</t>
        </r>
        <r>
          <rPr>
            <sz val="14"/>
            <color indexed="81"/>
            <rFont val="新細明體"/>
            <family val="3"/>
            <charset val="128"/>
            <scheme val="minor"/>
          </rPr>
          <t>容　：7/23電氣變更並聯二極體使用
預定日       ：2022/7/23
対策内容　：7/23電氣變更並聯二極體使用
實施完成日：2022/7/23
定期管理　：7/23電氣變更並聯二極體使用</t>
        </r>
      </text>
    </comment>
    <comment ref="AA353" authorId="33" shapeId="0" xr:uid="{00000000-0006-0000-0000-0000D8030000}">
      <text>
        <r>
          <rPr>
            <sz val="14"/>
            <color indexed="81"/>
            <rFont val="新細明體"/>
            <family val="3"/>
            <charset val="128"/>
            <scheme val="minor"/>
          </rPr>
          <t>點檢日　　：2022/6/28
實施</t>
        </r>
        <r>
          <rPr>
            <sz val="14"/>
            <color indexed="81"/>
            <rFont val="新細明體"/>
            <family val="1"/>
            <charset val="129"/>
            <scheme val="minor"/>
          </rPr>
          <t>內</t>
        </r>
        <r>
          <rPr>
            <sz val="14"/>
            <color indexed="81"/>
            <rFont val="新細明體"/>
            <family val="3"/>
            <charset val="128"/>
            <scheme val="minor"/>
          </rPr>
          <t>容　：點檢都有並聯二極體使用
預定日       ：2022/6/28
対策内容　：點檢都有並聯二極體使用
實施完成日：2022/6/28
定期管理　：點檢都有並聯二極體使用</t>
        </r>
      </text>
    </comment>
    <comment ref="AB353" authorId="33" shapeId="0" xr:uid="{00000000-0006-0000-0000-0000D9030000}">
      <text>
        <r>
          <rPr>
            <sz val="14"/>
            <color indexed="81"/>
            <rFont val="新細明體"/>
            <family val="3"/>
            <charset val="128"/>
            <scheme val="minor"/>
          </rPr>
          <t>點檢日　　：202208
實施</t>
        </r>
        <r>
          <rPr>
            <sz val="14"/>
            <color indexed="81"/>
            <rFont val="新細明體"/>
            <family val="1"/>
            <charset val="129"/>
            <scheme val="minor"/>
          </rPr>
          <t>內</t>
        </r>
        <r>
          <rPr>
            <sz val="14"/>
            <color indexed="81"/>
            <rFont val="新細明體"/>
            <family val="3"/>
            <charset val="128"/>
            <scheme val="minor"/>
          </rPr>
          <t xml:space="preserve">容　：EF4 冷修變更RELAY  LY2N-D2 使用
預定日       ：202208
対策内容　：EF4 冷修變更RELAY  LY2N-D2 </t>
        </r>
        <r>
          <rPr>
            <sz val="14"/>
            <color indexed="81"/>
            <rFont val="新細明體"/>
            <family val="3"/>
            <charset val="136"/>
            <scheme val="minor"/>
          </rPr>
          <t>完成</t>
        </r>
        <r>
          <rPr>
            <sz val="14"/>
            <color indexed="81"/>
            <rFont val="新細明體"/>
            <family val="3"/>
            <charset val="128"/>
            <scheme val="minor"/>
          </rPr>
          <t xml:space="preserve">
實施完成日：202208
定期管理　：</t>
        </r>
      </text>
    </comment>
    <comment ref="AC353" authorId="33" shapeId="0" xr:uid="{00000000-0006-0000-0000-0000DA030000}">
      <text>
        <r>
          <rPr>
            <sz val="14"/>
            <color indexed="81"/>
            <rFont val="新細明體"/>
            <family val="3"/>
            <charset val="128"/>
            <scheme val="minor"/>
          </rPr>
          <t>點檢日　　：2022
實施</t>
        </r>
        <r>
          <rPr>
            <sz val="14"/>
            <color indexed="81"/>
            <rFont val="新細明體"/>
            <family val="3"/>
            <charset val="129"/>
            <scheme val="minor"/>
          </rPr>
          <t>內</t>
        </r>
        <r>
          <rPr>
            <sz val="14"/>
            <color indexed="81"/>
            <rFont val="新細明體"/>
            <family val="3"/>
            <charset val="128"/>
            <scheme val="minor"/>
          </rPr>
          <t>容　：JF3 冷修後變更RELAY  LY2N-D2 使用
預定日       ：202208
対策内容　：JF3 冷修後變更RELAY  LY2N-D2 完成
實施完成日：2022
定期管理　：</t>
        </r>
      </text>
    </comment>
    <comment ref="AD353" authorId="33" shapeId="0" xr:uid="{00000000-0006-0000-0000-0000DB030000}">
      <text>
        <r>
          <rPr>
            <sz val="14"/>
            <color indexed="81"/>
            <rFont val="新細明體"/>
            <family val="3"/>
            <charset val="128"/>
            <scheme val="minor"/>
          </rPr>
          <t>點檢日　　：2021
實施</t>
        </r>
        <r>
          <rPr>
            <sz val="14"/>
            <color indexed="81"/>
            <rFont val="新細明體"/>
            <family val="3"/>
            <charset val="129"/>
            <scheme val="minor"/>
          </rPr>
          <t>內</t>
        </r>
        <r>
          <rPr>
            <sz val="14"/>
            <color indexed="81"/>
            <rFont val="新細明體"/>
            <family val="3"/>
            <charset val="128"/>
            <scheme val="minor"/>
          </rPr>
          <t>容　：KF3 冷修後變更RELAY  LY2N-D2 使用
預定日       ：202208
対策内容　：KF3 冷修後變更RELAY  LY2N-D2 完成
實施完成日：2021
定期管理　：</t>
        </r>
      </text>
    </comment>
    <comment ref="AA354" authorId="33" shapeId="0" xr:uid="{00000000-0006-0000-0000-0000DC030000}">
      <text>
        <r>
          <rPr>
            <sz val="14"/>
            <color indexed="81"/>
            <rFont val="新細明體"/>
            <family val="3"/>
            <charset val="128"/>
            <scheme val="minor"/>
          </rPr>
          <t>點檢日　　：7/14
實施內容　：點檢ROBOT線路轉盤下方，活動線槽與線路是否破損，點檢確認濟TAS ROBOT無cableveyor，cable也無破損異常。
預定日       ：7/14
対策内容　：點檢ROBOT線路轉盤下方，活動線槽與線路是否破損，點檢確認濟TAS ROBOT無cableveyor，cable也無破損異常。
實施完成日：7/14
定期管理　：1回/半年(定修電氣點檢)</t>
        </r>
      </text>
    </comment>
    <comment ref="AB354" authorId="33" shapeId="0" xr:uid="{00000000-0006-0000-0000-0000DD03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：點檢CABLE有無異常
實施完成日：EF4冷修確認完成,無異常
定期管理　：</t>
        </r>
      </text>
    </comment>
    <comment ref="AC354" authorId="33" shapeId="0" xr:uid="{00000000-0006-0000-0000-0000DE030000}">
      <text>
        <r>
          <rPr>
            <sz val="14"/>
            <color indexed="81"/>
            <rFont val="新細明體"/>
            <family val="3"/>
            <charset val="128"/>
            <scheme val="minor"/>
          </rPr>
          <t>點檢日　　：
實施</t>
        </r>
        <r>
          <rPr>
            <sz val="14"/>
            <color indexed="81"/>
            <rFont val="新細明體"/>
            <family val="3"/>
            <charset val="129"/>
            <scheme val="minor"/>
          </rPr>
          <t>內</t>
        </r>
        <r>
          <rPr>
            <sz val="14"/>
            <color indexed="81"/>
            <rFont val="新細明體"/>
            <family val="3"/>
            <charset val="128"/>
            <scheme val="minor"/>
          </rPr>
          <t>容　：
預定日       ：
対策内容　：點檢CABLE有無異常
實施完成日：JF3冷修確認完成,無異常
定期管理　：</t>
        </r>
      </text>
    </comment>
    <comment ref="AD354" authorId="33" shapeId="0" xr:uid="{00000000-0006-0000-0000-0000DF030000}">
      <text>
        <r>
          <rPr>
            <sz val="14"/>
            <color indexed="81"/>
            <rFont val="新細明體"/>
            <family val="3"/>
            <charset val="128"/>
            <scheme val="minor"/>
          </rPr>
          <t>未完成原因：
點檢日　　 ：
實施</t>
        </r>
        <r>
          <rPr>
            <sz val="14"/>
            <color indexed="81"/>
            <rFont val="新細明體"/>
            <family val="1"/>
            <charset val="129"/>
            <scheme val="minor"/>
          </rPr>
          <t>內</t>
        </r>
        <r>
          <rPr>
            <sz val="14"/>
            <color indexed="81"/>
            <rFont val="新細明體"/>
            <family val="3"/>
            <charset val="128"/>
            <scheme val="minor"/>
          </rPr>
          <t>容　：預定改造窺視窗'→ 壓克力蓋板  
預定日      ： 
対策内容　：</t>
        </r>
        <r>
          <rPr>
            <sz val="14"/>
            <color indexed="81"/>
            <rFont val="新細明體"/>
            <family val="3"/>
            <charset val="128"/>
            <scheme val="minor"/>
          </rPr>
          <t xml:space="preserve">
實施完成日：
定期管理　：</t>
        </r>
      </text>
    </comment>
    <comment ref="AE354" authorId="33" shapeId="0" xr:uid="{00000000-0006-0000-0000-0000E0030000}">
      <text>
        <r>
          <rPr>
            <sz val="14"/>
            <color indexed="81"/>
            <rFont val="新細明體"/>
            <family val="3"/>
            <charset val="128"/>
            <scheme val="minor"/>
          </rPr>
          <t>點檢日　　：9/15
實施</t>
        </r>
        <r>
          <rPr>
            <sz val="14"/>
            <color indexed="81"/>
            <rFont val="新細明體"/>
            <family val="1"/>
            <charset val="129"/>
            <scheme val="minor"/>
          </rPr>
          <t>內</t>
        </r>
        <r>
          <rPr>
            <sz val="14"/>
            <color indexed="81"/>
            <rFont val="新細明體"/>
            <family val="3"/>
            <charset val="128"/>
            <scheme val="minor"/>
          </rPr>
          <t>容　：點檢ROBOT線路轉盤下方，活動線槽與線路是否破損，點檢確認濟TAS ROBOT無cableveyor，cable也無破損異常。
預定日       ：9/15
対策内容　：點檢ROBOT線路轉盤下方，活動線槽與線路是否破損，點檢確認濟TAS ROBOT無cableveyor，cable也無破損異常。
實施完成日：9/20
定期管理　：無</t>
        </r>
      </text>
    </comment>
    <comment ref="Z355" authorId="33" shapeId="0" xr:uid="{00000000-0006-0000-0000-0000E1030000}">
      <text>
        <r>
          <rPr>
            <sz val="14"/>
            <color indexed="81"/>
            <rFont val="新細明體"/>
            <family val="3"/>
            <charset val="128"/>
            <scheme val="minor"/>
          </rPr>
          <t>點檢日　　：2022/8/3
實施</t>
        </r>
        <r>
          <rPr>
            <sz val="14"/>
            <color indexed="81"/>
            <rFont val="新細明體"/>
            <family val="1"/>
            <charset val="129"/>
            <scheme val="minor"/>
          </rPr>
          <t>內</t>
        </r>
        <r>
          <rPr>
            <sz val="14"/>
            <color indexed="81"/>
            <rFont val="新細明體"/>
            <family val="3"/>
            <charset val="128"/>
            <scheme val="minor"/>
          </rPr>
          <t>容　：BARCODE循環系統更換
預定日       ：2022/8/3
対策内容　：BARCODE循環系統更換
實施完成日：2022/8/3
定期管理　：定期更換(3年/回)</t>
        </r>
      </text>
    </comment>
    <comment ref="AA355" authorId="33" shapeId="0" xr:uid="{00000000-0006-0000-0000-0000E2030000}">
      <text>
        <r>
          <rPr>
            <sz val="14"/>
            <color indexed="81"/>
            <rFont val="新細明體"/>
            <family val="3"/>
            <charset val="128"/>
            <scheme val="minor"/>
          </rPr>
          <t>點檢日　　：2021/8/9
實施</t>
        </r>
        <r>
          <rPr>
            <sz val="14"/>
            <color indexed="81"/>
            <rFont val="新細明體"/>
            <family val="1"/>
            <charset val="129"/>
            <scheme val="minor"/>
          </rPr>
          <t>內</t>
        </r>
        <r>
          <rPr>
            <sz val="14"/>
            <color indexed="81"/>
            <rFont val="新細明體"/>
            <family val="3"/>
            <charset val="128"/>
            <scheme val="minor"/>
          </rPr>
          <t>容　：BARCODE循環系統更換
預定日       ：2021/8/9
対策内容　：BARCODE循環系統更換
實施完成日：2021/8/9
定期管理　：定期更換(3年/回)</t>
        </r>
      </text>
    </comment>
    <comment ref="AB355" authorId="33" shapeId="0" xr:uid="{00000000-0006-0000-0000-0000E3030000}">
      <text>
        <r>
          <rPr>
            <sz val="14"/>
            <color indexed="81"/>
            <rFont val="新細明體"/>
            <family val="3"/>
            <charset val="128"/>
            <scheme val="minor"/>
          </rPr>
          <t>點檢日　　：2021/5/26
實施</t>
        </r>
        <r>
          <rPr>
            <sz val="14"/>
            <color indexed="81"/>
            <rFont val="新細明體"/>
            <family val="3"/>
            <charset val="129"/>
            <scheme val="minor"/>
          </rPr>
          <t>內</t>
        </r>
        <r>
          <rPr>
            <sz val="14"/>
            <color indexed="81"/>
            <rFont val="新細明體"/>
            <family val="3"/>
            <charset val="128"/>
            <scheme val="minor"/>
          </rPr>
          <t>容　：BARCODE循環系統更換
預定日       ：2021/5/26
対策内容　：BARCODE循環系統更換
實施完成日：2021/5/26
定期管理　：定期更換(3年/回)</t>
        </r>
      </text>
    </comment>
    <comment ref="AC355" authorId="33" shapeId="0" xr:uid="{00000000-0006-0000-0000-0000E4030000}">
      <text>
        <r>
          <rPr>
            <sz val="14"/>
            <color indexed="81"/>
            <rFont val="新細明體"/>
            <family val="3"/>
            <charset val="128"/>
            <scheme val="minor"/>
          </rPr>
          <t>點檢日　　：2022/5/25
實施</t>
        </r>
        <r>
          <rPr>
            <sz val="14"/>
            <color indexed="81"/>
            <rFont val="新細明體"/>
            <family val="3"/>
            <charset val="129"/>
            <scheme val="minor"/>
          </rPr>
          <t>內</t>
        </r>
        <r>
          <rPr>
            <sz val="14"/>
            <color indexed="81"/>
            <rFont val="新細明體"/>
            <family val="3"/>
            <charset val="128"/>
            <scheme val="minor"/>
          </rPr>
          <t>容　：BARCODE循環系統更換
預定日       ：2022/5/25
対策内容　：BARCODE循環系統更換
實施完成日：2022/5/25
定期管理　：定期更換(3年/回)2021冷修有更換</t>
        </r>
      </text>
    </comment>
    <comment ref="AD355" authorId="33" shapeId="0" xr:uid="{00000000-0006-0000-0000-0000E5030000}">
      <text>
        <r>
          <rPr>
            <sz val="14"/>
            <color indexed="81"/>
            <rFont val="新細明體"/>
            <family val="3"/>
            <charset val="128"/>
            <scheme val="minor"/>
          </rPr>
          <t>點檢日　　：2022/8/24
實施</t>
        </r>
        <r>
          <rPr>
            <sz val="14"/>
            <color indexed="81"/>
            <rFont val="新細明體"/>
            <family val="1"/>
            <charset val="129"/>
            <scheme val="minor"/>
          </rPr>
          <t>內</t>
        </r>
        <r>
          <rPr>
            <sz val="14"/>
            <color indexed="81"/>
            <rFont val="新細明體"/>
            <family val="3"/>
            <charset val="128"/>
            <scheme val="minor"/>
          </rPr>
          <t>容　： 循環系更換
預定日       ：2022/8/24
対策内容　：循環系更換，保養
實施完成日：2022/8/24
定期管理　：3年</t>
        </r>
      </text>
    </comment>
    <comment ref="AE355" authorId="33" shapeId="0" xr:uid="{00000000-0006-0000-0000-0000E6030000}">
      <text>
        <r>
          <rPr>
            <sz val="14"/>
            <color indexed="81"/>
            <rFont val="新細明體"/>
            <family val="3"/>
            <charset val="128"/>
            <scheme val="minor"/>
          </rPr>
          <t>點檢日　　：9/12
實施</t>
        </r>
        <r>
          <rPr>
            <sz val="14"/>
            <color indexed="81"/>
            <rFont val="新細明體"/>
            <family val="1"/>
            <charset val="129"/>
            <scheme val="minor"/>
          </rPr>
          <t>內</t>
        </r>
        <r>
          <rPr>
            <sz val="14"/>
            <color indexed="81"/>
            <rFont val="新細明體"/>
            <family val="3"/>
            <charset val="128"/>
            <scheme val="minor"/>
          </rPr>
          <t>容　：確認TAS5.6條碼機，循環PUMP組是否定期更換
預定日       ：9/12
対策内容　：確認TAS5.6 循環PUMP組分別於2021.07月份更新完畢
實施完成日：9/12
定期管理　：TAS 循環PUMP更換週期為2.5年/次</t>
        </r>
      </text>
    </comment>
    <comment ref="Z356" authorId="33" shapeId="0" xr:uid="{00000000-0006-0000-0000-0000E7030000}">
      <text>
        <r>
          <rPr>
            <sz val="14"/>
            <color indexed="81"/>
            <rFont val="新細明體"/>
            <family val="3"/>
            <charset val="128"/>
            <scheme val="minor"/>
          </rPr>
          <t>點檢日　　：11/4
實施</t>
        </r>
        <r>
          <rPr>
            <sz val="14"/>
            <color indexed="81"/>
            <rFont val="新細明體"/>
            <family val="1"/>
            <charset val="129"/>
            <scheme val="minor"/>
          </rPr>
          <t>內</t>
        </r>
        <r>
          <rPr>
            <sz val="14"/>
            <color indexed="81"/>
            <rFont val="新細明體"/>
            <family val="3"/>
            <charset val="128"/>
            <scheme val="minor"/>
          </rPr>
          <t>容　：本線ENTRY  C/V鏈輪End-Plate型式點檢確認
預定日       ：11/4
対策内容　：本線ENTRY  C/V鏈輪End-Plate型式點檢確認
實施完成日：11/4
定期管理　：</t>
        </r>
      </text>
    </comment>
    <comment ref="AA356" authorId="33" shapeId="0" xr:uid="{00000000-0006-0000-0000-0000E8030000}">
      <text>
        <r>
          <rPr>
            <sz val="14"/>
            <color indexed="81"/>
            <rFont val="新細明體"/>
            <family val="3"/>
            <charset val="128"/>
            <scheme val="minor"/>
          </rPr>
          <t>點檢日　　：11/2
實施</t>
        </r>
        <r>
          <rPr>
            <sz val="14"/>
            <color indexed="81"/>
            <rFont val="新細明體"/>
            <family val="1"/>
            <charset val="129"/>
            <scheme val="minor"/>
          </rPr>
          <t>內</t>
        </r>
        <r>
          <rPr>
            <sz val="14"/>
            <color indexed="81"/>
            <rFont val="新細明體"/>
            <family val="3"/>
            <charset val="128"/>
            <scheme val="minor"/>
          </rPr>
          <t>容　：本線ENTRY  C/V鏈輪End-Plate型式點檢確認
預定日       ：11/2
対策内容　：本線ENTRY  C/V鏈輪End-Plate型式點檢確認
實施完成日：11/2
定期管理　：</t>
        </r>
      </text>
    </comment>
    <comment ref="AB356" authorId="33" shapeId="0" xr:uid="{00000000-0006-0000-0000-0000E903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：本線ENTRY  C/V鏈輪End-Plate型式點檢確認
預定日       ：
対策内容　：End-Plate 式樣修正完成
實施完成日：EF4冷修
定期管理　：</t>
        </r>
      </text>
    </comment>
    <comment ref="AC356" authorId="33" shapeId="0" xr:uid="{00000000-0006-0000-0000-0000EA030000}">
      <text>
        <r>
          <rPr>
            <sz val="14"/>
            <color indexed="81"/>
            <rFont val="新細明體"/>
            <family val="3"/>
            <charset val="128"/>
            <scheme val="minor"/>
          </rPr>
          <t>點檢日　　：2022/9/1
實施</t>
        </r>
        <r>
          <rPr>
            <sz val="14"/>
            <color indexed="81"/>
            <rFont val="新細明體"/>
            <family val="3"/>
            <charset val="129"/>
            <scheme val="minor"/>
          </rPr>
          <t>內</t>
        </r>
        <r>
          <rPr>
            <sz val="14"/>
            <color indexed="81"/>
            <rFont val="新細明體"/>
            <family val="3"/>
            <charset val="128"/>
            <scheme val="minor"/>
          </rPr>
          <t>容　：ENT PLATE 改造
預定日       ：2022/9/1
対策内容　：ENT PLATE 改造
實施完成日：2022/9/1
定期管理　：</t>
        </r>
      </text>
    </comment>
    <comment ref="AD356" authorId="33" shapeId="0" xr:uid="{00000000-0006-0000-0000-0000EB030000}">
      <text>
        <r>
          <rPr>
            <sz val="14"/>
            <color indexed="81"/>
            <rFont val="新細明體"/>
            <family val="3"/>
            <charset val="128"/>
            <scheme val="minor"/>
          </rPr>
          <t>點檢日　　：2022/8/24
實施</t>
        </r>
        <r>
          <rPr>
            <sz val="14"/>
            <color indexed="81"/>
            <rFont val="新細明體"/>
            <family val="1"/>
            <charset val="129"/>
            <scheme val="minor"/>
          </rPr>
          <t>內</t>
        </r>
        <r>
          <rPr>
            <sz val="14"/>
            <color indexed="81"/>
            <rFont val="新細明體"/>
            <family val="3"/>
            <charset val="128"/>
            <scheme val="minor"/>
          </rPr>
          <t>容　：ENT PLATE 改造
預定日       ：2022/8/24
対策内容　：ENT PLATE 改造
實施完成日：2022/8/24
定期管理　：</t>
        </r>
      </text>
    </comment>
    <comment ref="AA357" authorId="33" shapeId="0" xr:uid="{00000000-0006-0000-0000-0000EC030000}">
      <text>
        <r>
          <rPr>
            <sz val="14"/>
            <color indexed="81"/>
            <rFont val="新細明體"/>
            <family val="3"/>
            <charset val="128"/>
            <scheme val="minor"/>
          </rPr>
          <t>點檢日　　：2022/11/02
實施</t>
        </r>
        <r>
          <rPr>
            <sz val="14"/>
            <color indexed="81"/>
            <rFont val="新細明體"/>
            <family val="1"/>
            <charset val="129"/>
            <scheme val="minor"/>
          </rPr>
          <t>內</t>
        </r>
        <r>
          <rPr>
            <sz val="14"/>
            <color indexed="81"/>
            <rFont val="新細明體"/>
            <family val="3"/>
            <charset val="128"/>
            <scheme val="minor"/>
          </rPr>
          <t>容　：ROBOT定期保養
預定日       ：2022/11/02
対策内容　：ROBOT定期保養
實施完成日：2022/11/02
定期管理　：定期保養1年/回</t>
        </r>
      </text>
    </comment>
    <comment ref="AB357" authorId="33" shapeId="0" xr:uid="{00000000-0006-0000-0000-0000ED03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實施完成日：EF4冷修
定期管理　：</t>
        </r>
      </text>
    </comment>
    <comment ref="AC357" authorId="33" shapeId="0" xr:uid="{00000000-0006-0000-0000-0000EE030000}">
      <text>
        <r>
          <rPr>
            <sz val="14"/>
            <color indexed="81"/>
            <rFont val="新細明體"/>
            <family val="3"/>
            <charset val="128"/>
            <scheme val="minor"/>
          </rPr>
          <t>點檢日　　：2022/11/8
實施</t>
        </r>
        <r>
          <rPr>
            <sz val="14"/>
            <color indexed="81"/>
            <rFont val="新細明體"/>
            <family val="3"/>
            <charset val="129"/>
            <scheme val="minor"/>
          </rPr>
          <t>內</t>
        </r>
        <r>
          <rPr>
            <sz val="14"/>
            <color indexed="81"/>
            <rFont val="新細明體"/>
            <family val="3"/>
            <charset val="128"/>
            <scheme val="minor"/>
          </rPr>
          <t>容　：ROBOT定期保養
預定日       ：2022/11/8
対策内容　：ROBOT定期保養
實施完成日：2022/11/8
定期管理　：定期保養1年/回</t>
        </r>
      </text>
    </comment>
    <comment ref="AD357" authorId="33" shapeId="0" xr:uid="{00000000-0006-0000-0000-0000EF030000}">
      <text>
        <r>
          <rPr>
            <sz val="14"/>
            <color indexed="81"/>
            <rFont val="新細明體"/>
            <family val="3"/>
            <charset val="128"/>
            <scheme val="minor"/>
          </rPr>
          <t>點檢日　　：2022/10/13
實施</t>
        </r>
        <r>
          <rPr>
            <sz val="14"/>
            <color indexed="81"/>
            <rFont val="新細明體"/>
            <family val="1"/>
            <charset val="129"/>
            <scheme val="minor"/>
          </rPr>
          <t>內</t>
        </r>
        <r>
          <rPr>
            <sz val="14"/>
            <color indexed="81"/>
            <rFont val="新細明體"/>
            <family val="3"/>
            <charset val="128"/>
            <scheme val="minor"/>
          </rPr>
          <t>容　：ROBOT定期保養
預定日       ：2022/10/13
対策内容　：ROBOT定期保養
實施完成日：2022/10/13
定期管理　：定期保養1年/回</t>
        </r>
      </text>
    </comment>
    <comment ref="AE357" authorId="33" shapeId="0" xr:uid="{00000000-0006-0000-0000-0000F0030000}">
      <text>
        <r>
          <rPr>
            <sz val="14"/>
            <color indexed="81"/>
            <rFont val="新細明體"/>
            <family val="3"/>
            <charset val="128"/>
            <scheme val="minor"/>
          </rPr>
          <t>點檢日　　：2022/08/22
實施內容　：ROBOT定期保養
預定日       ：2022/08/22
対策内容　：保養廠商確認U軸鐵粉磨耗程度，正常，持續觀察中。
實施完成日：2022/08/22
定期管理　：定期保養1年/回</t>
        </r>
      </text>
    </comment>
    <comment ref="AC358" authorId="33" shapeId="0" xr:uid="{00000000-0006-0000-0000-0000F1030000}">
      <text>
        <r>
          <rPr>
            <sz val="14"/>
            <color indexed="81"/>
            <rFont val="新細明體"/>
            <family val="3"/>
            <charset val="128"/>
            <scheme val="minor"/>
          </rPr>
          <t>點檢日　　：2022/11/8
實施</t>
        </r>
        <r>
          <rPr>
            <sz val="14"/>
            <color indexed="81"/>
            <rFont val="新細明體"/>
            <family val="3"/>
            <charset val="129"/>
            <scheme val="minor"/>
          </rPr>
          <t>內</t>
        </r>
        <r>
          <rPr>
            <sz val="14"/>
            <color indexed="81"/>
            <rFont val="新細明體"/>
            <family val="3"/>
            <charset val="128"/>
            <scheme val="minor"/>
          </rPr>
          <t>容　： 軸承座點檢
預定日       ：2022/11/8
対策内容　：軸承座點檢
實施完成日：2022/11/8
定期管理　：</t>
        </r>
      </text>
    </comment>
    <comment ref="AD358" authorId="33" shapeId="0" xr:uid="{00000000-0006-0000-0000-0000F2030000}">
      <text>
        <r>
          <rPr>
            <sz val="14"/>
            <color indexed="81"/>
            <rFont val="新細明體"/>
            <family val="3"/>
            <charset val="128"/>
            <scheme val="minor"/>
          </rPr>
          <t>點檢日　　：202210/12
實施</t>
        </r>
        <r>
          <rPr>
            <sz val="14"/>
            <color indexed="81"/>
            <rFont val="新細明體"/>
            <family val="1"/>
            <charset val="129"/>
            <scheme val="minor"/>
          </rPr>
          <t>內</t>
        </r>
        <r>
          <rPr>
            <sz val="14"/>
            <color indexed="81"/>
            <rFont val="新細明體"/>
            <family val="3"/>
            <charset val="128"/>
            <scheme val="minor"/>
          </rPr>
          <t>容　： 軸</t>
        </r>
        <r>
          <rPr>
            <sz val="14"/>
            <color indexed="81"/>
            <rFont val="新細明體"/>
            <family val="3"/>
            <charset val="136"/>
            <scheme val="minor"/>
          </rPr>
          <t>承座點檢</t>
        </r>
        <r>
          <rPr>
            <sz val="14"/>
            <color indexed="81"/>
            <rFont val="新細明體"/>
            <family val="3"/>
            <charset val="128"/>
            <scheme val="minor"/>
          </rPr>
          <t xml:space="preserve">
預定日       ：2022/10/12
対策内容　：軸承座點檢
實施完成日：2022/10/12
定期管理　：</t>
        </r>
      </text>
    </comment>
    <comment ref="AE358" authorId="33" shapeId="0" xr:uid="{00000000-0006-0000-0000-0000F3030000}">
      <text>
        <r>
          <rPr>
            <sz val="14"/>
            <color indexed="81"/>
            <rFont val="新細明體"/>
            <family val="3"/>
            <charset val="128"/>
            <scheme val="minor"/>
          </rPr>
          <t>點檢日　　：10/3
實施</t>
        </r>
        <r>
          <rPr>
            <sz val="14"/>
            <color indexed="81"/>
            <rFont val="新細明體"/>
            <family val="1"/>
            <charset val="129"/>
            <scheme val="minor"/>
          </rPr>
          <t>內</t>
        </r>
        <r>
          <rPr>
            <sz val="14"/>
            <color indexed="81"/>
            <rFont val="新細明體"/>
            <family val="3"/>
            <charset val="128"/>
            <scheme val="minor"/>
          </rPr>
          <t>容　：點檢紙捲機，送紙軸承是否有磨耗
預定日       ：10/3
対策内容　：確認軸心兩側固定軸承磨耗程度，正常無鐵粉產生
實施完成日：10/3
定期管理　：每日點檢</t>
        </r>
      </text>
    </comment>
    <comment ref="Z359" authorId="33" shapeId="0" xr:uid="{00000000-0006-0000-0000-0000F4030000}">
      <text>
        <r>
          <rPr>
            <sz val="14"/>
            <color indexed="81"/>
            <rFont val="新細明體"/>
            <family val="3"/>
            <charset val="128"/>
            <scheme val="minor"/>
          </rPr>
          <t>點檢日　　：2022/12/26
實施內容　：PC種類確認
預定日       ：
対策内容　：確認為新構成PC,與異常PC不同
實施完成日：</t>
        </r>
      </text>
    </comment>
    <comment ref="AA359" authorId="33" shapeId="0" xr:uid="{00000000-0006-0000-0000-0000F5030000}">
      <text>
        <r>
          <rPr>
            <sz val="14"/>
            <color indexed="81"/>
            <rFont val="新細明體"/>
            <family val="3"/>
            <charset val="128"/>
            <scheme val="minor"/>
          </rPr>
          <t>點檢日　　：2022/12/26
實施內容　：PC種類確認
預定日       ：
対策内容　：確認為新構成PC,與異常PC不同
實施完成日：</t>
        </r>
      </text>
    </comment>
    <comment ref="AB359" authorId="33" shapeId="0" xr:uid="{00000000-0006-0000-0000-0000F603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：新舊配置 PC 進行更換測試完成
實施完成日：EF4冷修
定期管理　：</t>
        </r>
      </text>
    </comment>
    <comment ref="AC359" authorId="33" shapeId="0" xr:uid="{00000000-0006-0000-0000-0000F7030000}">
      <text>
        <r>
          <rPr>
            <sz val="14"/>
            <color indexed="81"/>
            <rFont val="新細明體"/>
            <family val="3"/>
            <charset val="128"/>
            <scheme val="minor"/>
          </rPr>
          <t>點檢日　　：2022/12/26
實施</t>
        </r>
        <r>
          <rPr>
            <sz val="14"/>
            <color indexed="81"/>
            <rFont val="新細明體"/>
            <family val="1"/>
            <charset val="129"/>
            <scheme val="minor"/>
          </rPr>
          <t>內</t>
        </r>
        <r>
          <rPr>
            <sz val="14"/>
            <color indexed="81"/>
            <rFont val="新細明體"/>
            <family val="3"/>
            <charset val="128"/>
            <scheme val="minor"/>
          </rPr>
          <t>容　：PC種類確認
預定日       ：
対策内容　：確認為新構成PC,與異常PC不同
實施完成日：
定期管理　：</t>
        </r>
      </text>
    </comment>
    <comment ref="AD359" authorId="33" shapeId="0" xr:uid="{00000000-0006-0000-0000-0000F8030000}">
      <text>
        <r>
          <rPr>
            <sz val="14"/>
            <color indexed="81"/>
            <rFont val="新細明體"/>
            <family val="3"/>
            <charset val="128"/>
            <scheme val="minor"/>
          </rPr>
          <t>點檢日　　：2022/12/26
實施</t>
        </r>
        <r>
          <rPr>
            <sz val="14"/>
            <color indexed="81"/>
            <rFont val="新細明體"/>
            <family val="1"/>
            <charset val="129"/>
            <scheme val="minor"/>
          </rPr>
          <t>內</t>
        </r>
        <r>
          <rPr>
            <sz val="14"/>
            <color indexed="81"/>
            <rFont val="新細明體"/>
            <family val="3"/>
            <charset val="128"/>
            <scheme val="minor"/>
          </rPr>
          <t>容　：PC種類確認
預定日       ：
対策内容　：確認為新構成PC,與異常PC不同
實施完成日：
定期管理　：</t>
        </r>
      </text>
    </comment>
    <comment ref="Z360" authorId="33" shapeId="0" xr:uid="{00000000-0006-0000-0000-0000F9030000}">
      <text>
        <r>
          <rPr>
            <sz val="14"/>
            <color indexed="81"/>
            <rFont val="新細明體"/>
            <family val="3"/>
            <charset val="128"/>
            <scheme val="minor"/>
          </rPr>
          <t>點檢日　　：YF5冷修
實施</t>
        </r>
        <r>
          <rPr>
            <sz val="14"/>
            <color indexed="81"/>
            <rFont val="新細明體"/>
            <family val="3"/>
            <charset val="129"/>
            <scheme val="minor"/>
          </rPr>
          <t>內</t>
        </r>
        <r>
          <rPr>
            <sz val="14"/>
            <color indexed="81"/>
            <rFont val="新細明體"/>
            <family val="3"/>
            <charset val="128"/>
            <scheme val="minor"/>
          </rPr>
          <t>容　：斜橕輪點檢
預定日       ：YF5冷修
対策内容　：斜橕輪點檢完成
實施完成日：YF5冷修
定期管理　：</t>
        </r>
      </text>
    </comment>
    <comment ref="AA360" authorId="33" shapeId="0" xr:uid="{00000000-0006-0000-0000-0000FA030000}">
      <text>
        <r>
          <rPr>
            <sz val="14"/>
            <color indexed="81"/>
            <rFont val="新細明體"/>
            <family val="3"/>
            <charset val="128"/>
            <scheme val="minor"/>
          </rPr>
          <t>點檢日　　：2022/11/2
實施內容　：斜橕輪點檢
預定日       ：2022/11/2
対策内容　：斜橕輪點檢
實施完成日：2022/11/2
定期管理　：</t>
        </r>
      </text>
    </comment>
    <comment ref="AB360" authorId="33" shapeId="0" xr:uid="{00000000-0006-0000-0000-0000FB030000}">
      <text>
        <r>
          <rPr>
            <sz val="14"/>
            <color indexed="81"/>
            <rFont val="新細明體"/>
            <family val="3"/>
            <charset val="128"/>
            <scheme val="minor"/>
          </rPr>
          <t>點檢日　　：
實施</t>
        </r>
        <r>
          <rPr>
            <sz val="14"/>
            <color indexed="81"/>
            <rFont val="新細明體"/>
            <family val="3"/>
            <charset val="129"/>
            <scheme val="minor"/>
          </rPr>
          <t>內</t>
        </r>
        <r>
          <rPr>
            <sz val="14"/>
            <color indexed="81"/>
            <rFont val="新細明體"/>
            <family val="3"/>
            <charset val="128"/>
            <scheme val="minor"/>
          </rPr>
          <t>容　：斜橕輪點檢
預定日       ：EF4冷修
対策内容　：斜橕輪點檢完成
實施完成日：EF4冷修
定期管理　：</t>
        </r>
      </text>
    </comment>
    <comment ref="AC360" authorId="33" shapeId="0" xr:uid="{00000000-0006-0000-0000-0000FC030000}">
      <text>
        <r>
          <rPr>
            <sz val="14"/>
            <color indexed="81"/>
            <rFont val="新細明體"/>
            <family val="3"/>
            <charset val="128"/>
            <scheme val="minor"/>
          </rPr>
          <t>點檢日　　：2022/11/8
實施</t>
        </r>
        <r>
          <rPr>
            <sz val="14"/>
            <color indexed="81"/>
            <rFont val="新細明體"/>
            <family val="3"/>
            <charset val="129"/>
            <scheme val="minor"/>
          </rPr>
          <t>內</t>
        </r>
        <r>
          <rPr>
            <sz val="14"/>
            <color indexed="81"/>
            <rFont val="新細明體"/>
            <family val="3"/>
            <charset val="128"/>
            <scheme val="minor"/>
          </rPr>
          <t>容　：斜橕輪點檢
預定日       ：2022/11/8
対策内容　：斜橕輪點檢
實施完成日：2022/11/8
定期管理　：</t>
        </r>
      </text>
    </comment>
    <comment ref="AD360" authorId="33" shapeId="0" xr:uid="{00000000-0006-0000-0000-0000FD030000}">
      <text>
        <r>
          <rPr>
            <sz val="14"/>
            <color indexed="81"/>
            <rFont val="新細明體"/>
            <family val="3"/>
            <charset val="128"/>
            <scheme val="minor"/>
          </rPr>
          <t>點檢日　　：2022/10/18
實施</t>
        </r>
        <r>
          <rPr>
            <sz val="14"/>
            <color indexed="81"/>
            <rFont val="新細明體"/>
            <family val="1"/>
            <charset val="129"/>
            <scheme val="minor"/>
          </rPr>
          <t>內</t>
        </r>
        <r>
          <rPr>
            <sz val="14"/>
            <color indexed="81"/>
            <rFont val="新細明體"/>
            <family val="3"/>
            <charset val="128"/>
            <scheme val="minor"/>
          </rPr>
          <t>容　：</t>
        </r>
        <r>
          <rPr>
            <sz val="14"/>
            <color indexed="81"/>
            <rFont val="新細明體"/>
            <family val="3"/>
            <charset val="136"/>
            <scheme val="minor"/>
          </rPr>
          <t>斜橕輪點檢</t>
        </r>
        <r>
          <rPr>
            <sz val="14"/>
            <color indexed="81"/>
            <rFont val="新細明體"/>
            <family val="3"/>
            <charset val="128"/>
            <scheme val="minor"/>
          </rPr>
          <t xml:space="preserve">
預定日       ：2022/10/18
対策内容　：斜橕輪點檢
實施完成日：2022/10/18
定期管理　：6個月/回</t>
        </r>
      </text>
    </comment>
    <comment ref="Z361" authorId="33" shapeId="0" xr:uid="{00000000-0006-0000-0000-0000FE030000}">
      <text>
        <r>
          <rPr>
            <sz val="14"/>
            <color indexed="81"/>
            <rFont val="新細明體"/>
            <family val="3"/>
            <charset val="128"/>
            <scheme val="minor"/>
          </rPr>
          <t>點檢日　　：YF5冷修
實施</t>
        </r>
        <r>
          <rPr>
            <sz val="14"/>
            <color indexed="81"/>
            <rFont val="新細明體"/>
            <family val="3"/>
            <charset val="129"/>
            <scheme val="minor"/>
          </rPr>
          <t>內</t>
        </r>
        <r>
          <rPr>
            <sz val="14"/>
            <color indexed="81"/>
            <rFont val="新細明體"/>
            <family val="3"/>
            <charset val="128"/>
            <scheme val="minor"/>
          </rPr>
          <t>容　：BR H/O Cylinder、電磁閥點檢
預定日       ：YF5冷修
対策内容　：BR H/O Cylinder、電磁閥點檢無異常
實施完成日：YF5冷修
定期管理　：</t>
        </r>
      </text>
    </comment>
    <comment ref="AA361" authorId="33" shapeId="0" xr:uid="{00000000-0006-0000-0000-0000FF030000}">
      <text>
        <r>
          <rPr>
            <sz val="14"/>
            <color indexed="81"/>
            <rFont val="新細明體"/>
            <family val="3"/>
            <charset val="128"/>
            <scheme val="minor"/>
          </rPr>
          <t>點檢日　　：2023/2/27
實施</t>
        </r>
        <r>
          <rPr>
            <sz val="14"/>
            <color indexed="81"/>
            <rFont val="新細明體"/>
            <family val="1"/>
            <charset val="129"/>
            <scheme val="minor"/>
          </rPr>
          <t>內</t>
        </r>
        <r>
          <rPr>
            <sz val="14"/>
            <color indexed="81"/>
            <rFont val="新細明體"/>
            <family val="3"/>
            <charset val="128"/>
            <scheme val="minor"/>
          </rPr>
          <t>容　：BR H/O Cylinder、電磁閥點檢無異常
預定日       ：2023/2/27
対策内容　：BR H/O Cylinder、電磁閥點檢無異常
實施完成日：2023/2/27
定期管理　：</t>
        </r>
      </text>
    </comment>
    <comment ref="AB361" authorId="33" shapeId="0" xr:uid="{00000000-0006-0000-0000-000000040000}">
      <text>
        <r>
          <rPr>
            <sz val="14"/>
            <color indexed="81"/>
            <rFont val="新細明體"/>
            <family val="3"/>
            <charset val="128"/>
            <scheme val="minor"/>
          </rPr>
          <t>點檢日　　：
實施</t>
        </r>
        <r>
          <rPr>
            <sz val="14"/>
            <color indexed="81"/>
            <rFont val="新細明體"/>
            <family val="3"/>
            <charset val="129"/>
            <scheme val="minor"/>
          </rPr>
          <t>內</t>
        </r>
        <r>
          <rPr>
            <sz val="14"/>
            <color indexed="81"/>
            <rFont val="新細明體"/>
            <family val="3"/>
            <charset val="128"/>
            <scheme val="minor"/>
          </rPr>
          <t>容　：BR H/O Cylinder、電磁閥點檢
預定日       ：EF4冷修
対策内容　：BR H/O Cylinder、電磁閥點檢無異常
實施完成日：EF4冷修
定期管理　：</t>
        </r>
      </text>
    </comment>
    <comment ref="AC361" authorId="33" shapeId="0" xr:uid="{00000000-0006-0000-0000-000001040000}">
      <text>
        <r>
          <rPr>
            <sz val="14"/>
            <color indexed="81"/>
            <rFont val="新細明體"/>
            <family val="3"/>
            <charset val="128"/>
            <scheme val="minor"/>
          </rPr>
          <t>點檢日　　：
實施</t>
        </r>
        <r>
          <rPr>
            <sz val="14"/>
            <color indexed="81"/>
            <rFont val="新細明體"/>
            <family val="3"/>
            <charset val="129"/>
            <scheme val="minor"/>
          </rPr>
          <t>內</t>
        </r>
        <r>
          <rPr>
            <sz val="14"/>
            <color indexed="81"/>
            <rFont val="新細明體"/>
            <family val="3"/>
            <charset val="128"/>
            <scheme val="minor"/>
          </rPr>
          <t>容　：BR H/O Cylinder、電磁閥點檢
預定日       ：JF3冷修
対策内容　：BR H/O Cylinder、電磁閥點檢無異常
實施完成日：JF3冷修
定期管理　：</t>
        </r>
      </text>
    </comment>
    <comment ref="AD361" authorId="33" shapeId="0" xr:uid="{00000000-0006-0000-0000-000002040000}">
      <text>
        <r>
          <rPr>
            <sz val="14"/>
            <color indexed="81"/>
            <rFont val="新細明體"/>
            <family val="3"/>
            <charset val="128"/>
            <scheme val="minor"/>
          </rPr>
          <t>點檢日　　：2022/10/20
實施</t>
        </r>
        <r>
          <rPr>
            <sz val="14"/>
            <color indexed="81"/>
            <rFont val="新細明體"/>
            <family val="1"/>
            <charset val="129"/>
            <scheme val="minor"/>
          </rPr>
          <t>內</t>
        </r>
        <r>
          <rPr>
            <sz val="14"/>
            <color indexed="81"/>
            <rFont val="新細明體"/>
            <family val="3"/>
            <charset val="128"/>
            <scheme val="minor"/>
          </rPr>
          <t>容　：BR H/O Cylinder、電磁閥
預定日       ：202/10/20
対策内容　：BR H/O Cylinder、電磁閥
實施完成日：Cylinder、電磁閥
定期管理　：</t>
        </r>
      </text>
    </comment>
    <comment ref="Z362" authorId="33" shapeId="0" xr:uid="{00000000-0006-0000-0000-000003040000}">
      <text>
        <r>
          <rPr>
            <sz val="14"/>
            <color indexed="81"/>
            <rFont val="新細明體"/>
            <family val="3"/>
            <charset val="128"/>
            <scheme val="minor"/>
          </rPr>
          <t>未完成原因：
點檢日　　：2023/1/18 工事日
實施</t>
        </r>
        <r>
          <rPr>
            <sz val="14"/>
            <color indexed="81"/>
            <rFont val="新細明體"/>
            <family val="1"/>
            <charset val="129"/>
            <scheme val="minor"/>
          </rPr>
          <t>內</t>
        </r>
        <r>
          <rPr>
            <sz val="14"/>
            <color indexed="81"/>
            <rFont val="新細明體"/>
            <family val="3"/>
            <charset val="128"/>
            <scheme val="minor"/>
          </rPr>
          <t>容　：軸端裂痕確認
預定日      ： 
対策内容　：目視點檢
實施完成日：
定期管理　：</t>
        </r>
      </text>
    </comment>
    <comment ref="AA362" authorId="33" shapeId="0" xr:uid="{00000000-0006-0000-0000-000004040000}">
      <text>
        <r>
          <rPr>
            <sz val="14"/>
            <color indexed="81"/>
            <rFont val="新細明體"/>
            <family val="3"/>
            <charset val="128"/>
            <scheme val="minor"/>
          </rPr>
          <t>點檢日　　：2023/2/7 工事日
實施內容　：軸端裂痕確認
預定日      ： 
対策内容　：目視點檢
實施完成日：
定期管理　：</t>
        </r>
      </text>
    </comment>
    <comment ref="AB362" authorId="33" shapeId="0" xr:uid="{00000000-0006-0000-0000-000005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：冷修有抽出重新包膠並點檢,無異常
實施完成日：EF4冷修
定期管理　：</t>
        </r>
      </text>
    </comment>
    <comment ref="AC362" authorId="33" shapeId="0" xr:uid="{00000000-0006-0000-0000-000006040000}">
      <text>
        <r>
          <rPr>
            <sz val="14"/>
            <color indexed="81"/>
            <rFont val="新細明體"/>
            <family val="3"/>
            <charset val="128"/>
            <scheme val="minor"/>
          </rPr>
          <t>未完成原因：
點檢日　　：2023/2/9 工事日
實施</t>
        </r>
        <r>
          <rPr>
            <sz val="14"/>
            <color indexed="81"/>
            <rFont val="新細明體"/>
            <family val="3"/>
            <charset val="129"/>
            <scheme val="minor"/>
          </rPr>
          <t>內</t>
        </r>
        <r>
          <rPr>
            <sz val="14"/>
            <color indexed="81"/>
            <rFont val="新細明體"/>
            <family val="3"/>
            <charset val="128"/>
            <scheme val="minor"/>
          </rPr>
          <t>容　：軸端裂痕確認
預定日      ： 
対策内容　：目視點檢
實施完成日：
定期管理　：</t>
        </r>
      </text>
    </comment>
    <comment ref="AD362" authorId="33" shapeId="0" xr:uid="{00000000-0006-0000-0000-000007040000}">
      <text>
        <r>
          <rPr>
            <sz val="14"/>
            <color indexed="81"/>
            <rFont val="新細明體"/>
            <family val="3"/>
            <charset val="128"/>
            <scheme val="minor"/>
          </rPr>
          <t>未完成原因：
點檢日　　：2023/2/8 工事日
實施</t>
        </r>
        <r>
          <rPr>
            <sz val="14"/>
            <color indexed="81"/>
            <rFont val="新細明體"/>
            <family val="1"/>
            <charset val="129"/>
            <scheme val="minor"/>
          </rPr>
          <t>內</t>
        </r>
        <r>
          <rPr>
            <sz val="14"/>
            <color indexed="81"/>
            <rFont val="新細明體"/>
            <family val="3"/>
            <charset val="128"/>
            <scheme val="minor"/>
          </rPr>
          <t>容　：軸端裂痕確認
預定日      ： 
対策内容　：目視點檢
實施完成日：
定期管理　：</t>
        </r>
      </text>
    </comment>
    <comment ref="Z363" authorId="33" shapeId="0" xr:uid="{00000000-0006-0000-0000-000008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A363" authorId="33" shapeId="0" xr:uid="{00000000-0006-0000-0000-000009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B363" authorId="33" shapeId="0" xr:uid="{00000000-0006-0000-0000-00000A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C363" authorId="33" shapeId="0" xr:uid="{00000000-0006-0000-0000-00000B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D363" authorId="33" shapeId="0" xr:uid="{00000000-0006-0000-0000-00000C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E363" authorId="33" shapeId="0" xr:uid="{00000000-0006-0000-0000-00000D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F363" authorId="33" shapeId="0" xr:uid="{00000000-0006-0000-0000-00000E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Z364" authorId="33" shapeId="0" xr:uid="{00000000-0006-0000-0000-00000F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A364" authorId="33" shapeId="0" xr:uid="{00000000-0006-0000-0000-000010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B364" authorId="33" shapeId="0" xr:uid="{00000000-0006-0000-0000-000011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C364" authorId="33" shapeId="0" xr:uid="{00000000-0006-0000-0000-000012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D364" authorId="33" shapeId="0" xr:uid="{00000000-0006-0000-0000-000013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定期管理　：</t>
        </r>
      </text>
    </comment>
    <comment ref="AE364" authorId="33" shapeId="0" xr:uid="{00000000-0006-0000-0000-000014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F364" authorId="33" shapeId="0" xr:uid="{00000000-0006-0000-0000-000015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F365" authorId="36" shapeId="0" xr:uid="{00000000-0006-0000-0000-000016040000}">
      <text>
        <r>
          <rPr>
            <b/>
            <sz val="9"/>
            <color indexed="81"/>
            <rFont val="BatangChe"/>
            <family val="3"/>
            <charset val="129"/>
          </rPr>
          <t>人的ミス</t>
        </r>
      </text>
    </comment>
    <comment ref="Z365" authorId="33" shapeId="0" xr:uid="{00000000-0006-0000-0000-000017040000}">
      <text>
        <r>
          <rPr>
            <sz val="14"/>
            <color indexed="81"/>
            <rFont val="新細明體"/>
            <family val="3"/>
            <charset val="128"/>
            <scheme val="minor"/>
          </rPr>
          <t>點檢日　　：2023/1/18工事日
實施</t>
        </r>
        <r>
          <rPr>
            <sz val="14"/>
            <color indexed="81"/>
            <rFont val="新細明體"/>
            <family val="1"/>
            <charset val="129"/>
            <scheme val="minor"/>
          </rPr>
          <t>內</t>
        </r>
        <r>
          <rPr>
            <sz val="14"/>
            <color indexed="81"/>
            <rFont val="新細明體"/>
            <family val="3"/>
            <charset val="128"/>
            <scheme val="minor"/>
          </rPr>
          <t>容　：AUTO狀態停止測試
預定日       ：2023/1/18工事日
対策内容　：無，SOFT測試無異常無修改
實施完成日：2023/1/18工事日
定期管理　：</t>
        </r>
      </text>
    </comment>
    <comment ref="AA365" authorId="33" shapeId="0" xr:uid="{00000000-0006-0000-0000-000018040000}">
      <text>
        <r>
          <rPr>
            <sz val="11"/>
            <color indexed="8"/>
            <rFont val="ＭＳ Ｐゴシック"/>
            <family val="2"/>
            <charset val="128"/>
          </rPr>
          <t>點檢日　　 ：2024/7/10
實施</t>
        </r>
        <r>
          <rPr>
            <sz val="11"/>
            <color indexed="8"/>
            <rFont val="細明體"/>
            <family val="3"/>
            <charset val="136"/>
          </rPr>
          <t>內</t>
        </r>
        <r>
          <rPr>
            <sz val="11"/>
            <color indexed="8"/>
            <rFont val="ＭＳ Ｐゴシック"/>
            <family val="2"/>
            <charset val="128"/>
          </rPr>
          <t>容　：AUTO</t>
        </r>
        <r>
          <rPr>
            <sz val="11"/>
            <color indexed="8"/>
            <rFont val="細明體"/>
            <family val="3"/>
            <charset val="136"/>
          </rPr>
          <t>狀</t>
        </r>
        <r>
          <rPr>
            <sz val="11"/>
            <color indexed="8"/>
            <rFont val="ＭＳ Ｐゴシック"/>
            <family val="2"/>
            <charset val="128"/>
          </rPr>
          <t>態停止測試
預定日       ：2024/7/10
対策内容　：音聲警報追加導入
實施完成日：7/10導入測試完畢
定期管理　：</t>
        </r>
      </text>
    </comment>
    <comment ref="AB365" authorId="33" shapeId="0" xr:uid="{00000000-0006-0000-0000-000019040000}">
      <text>
        <r>
          <rPr>
            <sz val="11"/>
            <color indexed="8"/>
            <rFont val="ＭＳ Ｐゴシック"/>
            <family val="2"/>
            <charset val="128"/>
          </rPr>
          <t>點檢日　　 ：2024/9/10
實施內容　：AUTO狀態停止測試
預定日       ：2024/9/10
対策内容　：音聲警報追加導入
實施完成日：9/10導入測試完畢
定期管理　：</t>
        </r>
      </text>
    </comment>
    <comment ref="AC365" authorId="33" shapeId="0" xr:uid="{00000000-0006-0000-0000-00001A040000}">
      <text>
        <r>
          <rPr>
            <sz val="11"/>
            <color indexed="8"/>
            <rFont val="ＭＳ Ｐゴシック"/>
            <family val="2"/>
            <charset val="128"/>
          </rPr>
          <t>點檢日　　 ：5/21
實施</t>
        </r>
        <r>
          <rPr>
            <sz val="11"/>
            <color indexed="8"/>
            <rFont val="細明體"/>
            <family val="3"/>
            <charset val="136"/>
          </rPr>
          <t>內</t>
        </r>
        <r>
          <rPr>
            <sz val="11"/>
            <color indexed="8"/>
            <rFont val="ＭＳ Ｐゴシック"/>
            <family val="2"/>
            <charset val="128"/>
          </rPr>
          <t>容　：AUTO</t>
        </r>
        <r>
          <rPr>
            <sz val="11"/>
            <color indexed="8"/>
            <rFont val="細明體"/>
            <family val="3"/>
            <charset val="136"/>
          </rPr>
          <t>狀</t>
        </r>
        <r>
          <rPr>
            <sz val="11"/>
            <color indexed="8"/>
            <rFont val="ＭＳ Ｐゴシック"/>
            <family val="2"/>
            <charset val="128"/>
          </rPr>
          <t>態停止測試
預定日       ：10/11
対策内容　：音聲警報追加導入(待電氣聯絡)
實施完成日：10/11 導入測試完畢
定期管理　：</t>
        </r>
      </text>
    </comment>
    <comment ref="AD365" authorId="33" shapeId="0" xr:uid="{00000000-0006-0000-0000-00001B040000}">
      <text>
        <r>
          <rPr>
            <sz val="14"/>
            <color indexed="81"/>
            <rFont val="新細明體"/>
            <family val="3"/>
            <charset val="128"/>
            <scheme val="minor"/>
          </rPr>
          <t>點檢日　　 ：3/8
實施</t>
        </r>
        <r>
          <rPr>
            <sz val="14"/>
            <color indexed="81"/>
            <rFont val="新細明體"/>
            <family val="2"/>
            <charset val="136"/>
            <scheme val="minor"/>
          </rPr>
          <t>內</t>
        </r>
        <r>
          <rPr>
            <sz val="14"/>
            <color indexed="81"/>
            <rFont val="新細明體"/>
            <family val="3"/>
            <charset val="128"/>
            <scheme val="minor"/>
          </rPr>
          <t>容　：AUTO</t>
        </r>
        <r>
          <rPr>
            <sz val="14"/>
            <color indexed="81"/>
            <rFont val="新細明體"/>
            <family val="3"/>
            <charset val="136"/>
            <scheme val="minor"/>
          </rPr>
          <t>狀</t>
        </r>
        <r>
          <rPr>
            <sz val="14"/>
            <color indexed="81"/>
            <rFont val="新細明體"/>
            <family val="3"/>
            <charset val="128"/>
            <scheme val="minor"/>
          </rPr>
          <t>態停止測試
預定日       ：4/11
対策内容　：音聲警報追加導入(</t>
        </r>
        <r>
          <rPr>
            <sz val="14"/>
            <color indexed="81"/>
            <rFont val="新細明體"/>
            <family val="3"/>
            <charset val="136"/>
            <scheme val="minor"/>
          </rPr>
          <t>待電氣聯絡)</t>
        </r>
        <r>
          <rPr>
            <sz val="14"/>
            <color indexed="81"/>
            <rFont val="新細明體"/>
            <family val="3"/>
            <charset val="128"/>
            <scheme val="minor"/>
          </rPr>
          <t xml:space="preserve">
實施完成日：9/5 </t>
        </r>
        <r>
          <rPr>
            <sz val="14"/>
            <color indexed="81"/>
            <rFont val="新細明體"/>
            <family val="3"/>
            <charset val="136"/>
            <scheme val="minor"/>
          </rPr>
          <t>導入測試完畢</t>
        </r>
        <r>
          <rPr>
            <sz val="14"/>
            <color indexed="81"/>
            <rFont val="新細明體"/>
            <family val="3"/>
            <charset val="128"/>
            <scheme val="minor"/>
          </rPr>
          <t xml:space="preserve">
定期管理　：</t>
        </r>
      </text>
    </comment>
    <comment ref="AE365" authorId="33" shapeId="0" xr:uid="{00000000-0006-0000-0000-00001C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F365" authorId="33" shapeId="0" xr:uid="{00000000-0006-0000-0000-00001D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F366" authorId="36" shapeId="0" xr:uid="{00000000-0006-0000-0000-00001E040000}">
      <text>
        <r>
          <rPr>
            <b/>
            <sz val="9"/>
            <color indexed="81"/>
            <rFont val="BatangChe"/>
            <family val="3"/>
            <charset val="129"/>
          </rPr>
          <t>人的ミス</t>
        </r>
      </text>
    </comment>
    <comment ref="Z366" authorId="33" shapeId="0" xr:uid="{00000000-0006-0000-0000-00001F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A366" authorId="33" shapeId="0" xr:uid="{00000000-0006-0000-0000-000020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B366" authorId="33" shapeId="0" xr:uid="{00000000-0006-0000-0000-000021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C366" authorId="33" shapeId="0" xr:uid="{00000000-0006-0000-0000-000022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D366" authorId="33" shapeId="0" xr:uid="{00000000-0006-0000-0000-000023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E366" authorId="33" shapeId="0" xr:uid="{00000000-0006-0000-0000-000024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F366" authorId="33" shapeId="0" xr:uid="{00000000-0006-0000-0000-000025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Z367" authorId="33" shapeId="0" xr:uid="{00000000-0006-0000-0000-000026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A367" authorId="33" shapeId="0" xr:uid="{00000000-0006-0000-0000-000027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B367" authorId="33" shapeId="0" xr:uid="{00000000-0006-0000-0000-000028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C367" authorId="33" shapeId="0" xr:uid="{00000000-0006-0000-0000-000029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D367" authorId="33" shapeId="0" xr:uid="{00000000-0006-0000-0000-00002A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E367" authorId="33" shapeId="0" xr:uid="{00000000-0006-0000-0000-00002B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F367" authorId="33" shapeId="0" xr:uid="{00000000-0006-0000-0000-00002C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Z368" authorId="33" shapeId="0" xr:uid="{00000000-0006-0000-0000-00002D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A368" authorId="33" shapeId="0" xr:uid="{00000000-0006-0000-0000-00002E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B368" authorId="33" shapeId="0" xr:uid="{00000000-0006-0000-0000-00002F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C368" authorId="33" shapeId="0" xr:uid="{00000000-0006-0000-0000-000030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D368" authorId="33" shapeId="0" xr:uid="{00000000-0006-0000-0000-000031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E368" authorId="33" shapeId="0" xr:uid="{00000000-0006-0000-0000-000032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F368" authorId="33" shapeId="0" xr:uid="{00000000-0006-0000-0000-000033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Z369" authorId="33" shapeId="0" xr:uid="{00000000-0006-0000-0000-000034040000}">
      <text>
        <r>
          <rPr>
            <sz val="14"/>
            <color indexed="81"/>
            <rFont val="新細明體"/>
            <family val="3"/>
            <charset val="128"/>
            <scheme val="minor"/>
          </rPr>
          <t>點檢日　　：2023/5/31
實施內容　：電氣確認コブ使用功能建無SOFT寫入，故無功能
預定日       ：2023/5/31
対策内容　：1、2BR 電氣確認コブ使用功能建無SOFT寫入，故無功能
實施完成日：2023/5/31
定期管理</t>
        </r>
      </text>
    </comment>
    <comment ref="AA369" authorId="33" shapeId="0" xr:uid="{00000000-0006-0000-0000-000035040000}">
      <text>
        <r>
          <rPr>
            <sz val="14"/>
            <color indexed="81"/>
            <rFont val="新細明體"/>
            <family val="3"/>
            <charset val="128"/>
            <scheme val="minor"/>
          </rPr>
          <t>點檢日　　：2023/5/11
實施</t>
        </r>
        <r>
          <rPr>
            <sz val="14"/>
            <color indexed="81"/>
            <rFont val="新細明體"/>
            <family val="1"/>
            <charset val="129"/>
            <scheme val="minor"/>
          </rPr>
          <t>內</t>
        </r>
        <r>
          <rPr>
            <sz val="14"/>
            <color indexed="81"/>
            <rFont val="新細明體"/>
            <family val="3"/>
            <charset val="128"/>
            <scheme val="minor"/>
          </rPr>
          <t>容　：コブ使用按鍵的長按3秒按壓功能
預定日       ：2023/5/12
対策内容　：1、2BR コブ使用按鍵的長按3秒按壓功能
實施完成日：2023/5/12
定期管理　：</t>
        </r>
      </text>
    </comment>
    <comment ref="AB369" authorId="33" shapeId="0" xr:uid="{00000000-0006-0000-0000-000036040000}">
      <text>
        <r>
          <rPr>
            <sz val="14"/>
            <color indexed="81"/>
            <rFont val="新細明體"/>
            <family val="3"/>
            <charset val="128"/>
            <scheme val="minor"/>
          </rPr>
          <t>點檢日　　：2023/5/11
實施</t>
        </r>
        <r>
          <rPr>
            <sz val="14"/>
            <color indexed="81"/>
            <rFont val="新細明體"/>
            <family val="1"/>
            <charset val="129"/>
            <scheme val="minor"/>
          </rPr>
          <t>內</t>
        </r>
        <r>
          <rPr>
            <sz val="14"/>
            <color indexed="81"/>
            <rFont val="新細明體"/>
            <family val="3"/>
            <charset val="128"/>
            <scheme val="minor"/>
          </rPr>
          <t>容　：コブ使用按鍵的長按3秒按壓功能
預定日       ：2023/5/12
対策内容　：1、2BR コブ使用按鍵的長按3秒按壓功能
實施完成日：2023/5/12
定期管理　：</t>
        </r>
      </text>
    </comment>
    <comment ref="AC369" authorId="33" shapeId="0" xr:uid="{00000000-0006-0000-0000-000037040000}">
      <text>
        <r>
          <rPr>
            <sz val="14"/>
            <color indexed="81"/>
            <rFont val="新細明體"/>
            <family val="3"/>
            <charset val="128"/>
            <scheme val="minor"/>
          </rPr>
          <t>點檢日　　：2023/5/11
實施</t>
        </r>
        <r>
          <rPr>
            <sz val="14"/>
            <color indexed="81"/>
            <rFont val="新細明體"/>
            <family val="1"/>
            <charset val="129"/>
            <scheme val="minor"/>
          </rPr>
          <t>內</t>
        </r>
        <r>
          <rPr>
            <sz val="14"/>
            <color indexed="81"/>
            <rFont val="新細明體"/>
            <family val="3"/>
            <charset val="128"/>
            <scheme val="minor"/>
          </rPr>
          <t>容　：コブ使用按鍵的長按3秒按壓功能
預定日       ：2023/5/12
対策内容　：1、2BR コブ使用按鍵的長按3秒按壓功能
實施完成日：2023/5/12
定期管理　：</t>
        </r>
      </text>
    </comment>
    <comment ref="AD369" authorId="33" shapeId="0" xr:uid="{00000000-0006-0000-0000-000038040000}">
      <text>
        <r>
          <rPr>
            <sz val="14"/>
            <color indexed="81"/>
            <rFont val="新細明體"/>
            <family val="3"/>
            <charset val="128"/>
            <scheme val="minor"/>
          </rPr>
          <t>點檢日　　：2023/5/11
實施</t>
        </r>
        <r>
          <rPr>
            <sz val="14"/>
            <color indexed="81"/>
            <rFont val="新細明體"/>
            <family val="1"/>
            <charset val="129"/>
            <scheme val="minor"/>
          </rPr>
          <t>內</t>
        </r>
        <r>
          <rPr>
            <sz val="14"/>
            <color indexed="81"/>
            <rFont val="新細明體"/>
            <family val="3"/>
            <charset val="128"/>
            <scheme val="minor"/>
          </rPr>
          <t>容　：コブ使用按鍵的長按3秒按壓功能
預定日       ：2023/5/12
対策内容　：1、2BR コブ使用按鍵的長按3秒按壓功能
實施完成日：2023/5/12
定期管理　：</t>
        </r>
      </text>
    </comment>
    <comment ref="AE369" authorId="33" shapeId="0" xr:uid="{00000000-0006-0000-0000-000039040000}">
      <text>
        <r>
          <rPr>
            <sz val="14"/>
            <color indexed="81"/>
            <rFont val="新細明體"/>
            <family val="3"/>
            <charset val="128"/>
            <scheme val="minor"/>
          </rPr>
          <t>點檢日　　：2023/5/11
實施</t>
        </r>
        <r>
          <rPr>
            <sz val="14"/>
            <color indexed="81"/>
            <rFont val="新細明體"/>
            <family val="1"/>
            <charset val="129"/>
            <scheme val="minor"/>
          </rPr>
          <t>內</t>
        </r>
        <r>
          <rPr>
            <sz val="14"/>
            <color indexed="81"/>
            <rFont val="新細明體"/>
            <family val="3"/>
            <charset val="128"/>
            <scheme val="minor"/>
          </rPr>
          <t>容　：1. TAS/OFF洗淨機開啟板厚計按鈕為長壓式(3秒)
                       2. 板厚計板厚通道切替為長壓式(3秒)
預定日       ：
対策内容　：
實施完成日：
定期管理　：</t>
        </r>
      </text>
    </comment>
    <comment ref="AF369" authorId="33" shapeId="0" xr:uid="{00000000-0006-0000-0000-00003A040000}">
      <text>
        <r>
          <rPr>
            <sz val="14"/>
            <color indexed="81"/>
            <rFont val="新細明體"/>
            <family val="3"/>
            <charset val="128"/>
            <scheme val="minor"/>
          </rPr>
          <t>點檢日　　：2023/5/11
實施</t>
        </r>
        <r>
          <rPr>
            <sz val="14"/>
            <color indexed="81"/>
            <rFont val="新細明體"/>
            <family val="1"/>
            <charset val="129"/>
            <scheme val="minor"/>
          </rPr>
          <t>內</t>
        </r>
        <r>
          <rPr>
            <sz val="14"/>
            <color indexed="81"/>
            <rFont val="新細明體"/>
            <family val="3"/>
            <charset val="128"/>
            <scheme val="minor"/>
          </rPr>
          <t>容　：1. TAS/OFF洗淨機開啟板厚計按鈕為長壓式(3秒)
                       2. 板厚計板厚通道切替為長壓式(3秒)
預定日       ：
対策内容　：
實施完成日：
定期管理　：</t>
        </r>
      </text>
    </comment>
    <comment ref="Z370" authorId="33" shapeId="0" xr:uid="{00000000-0006-0000-0000-00003B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A370" authorId="33" shapeId="0" xr:uid="{00000000-0006-0000-0000-00003C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B370" authorId="33" shapeId="0" xr:uid="{00000000-0006-0000-0000-00003D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C370" authorId="33" shapeId="0" xr:uid="{00000000-0006-0000-0000-00003E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D370" authorId="33" shapeId="0" xr:uid="{00000000-0006-0000-0000-00003F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E370" authorId="33" shapeId="0" xr:uid="{00000000-0006-0000-0000-000040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F370" authorId="33" shapeId="0" xr:uid="{00000000-0006-0000-0000-000041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Z371" authorId="33" shapeId="0" xr:uid="{00000000-0006-0000-0000-000042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A371" authorId="33" shapeId="0" xr:uid="{00000000-0006-0000-0000-000043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B371" authorId="33" shapeId="0" xr:uid="{00000000-0006-0000-0000-000044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C371" authorId="33" shapeId="0" xr:uid="{00000000-0006-0000-0000-000045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D371" authorId="33" shapeId="0" xr:uid="{00000000-0006-0000-0000-000046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E371" authorId="33" shapeId="0" xr:uid="{00000000-0006-0000-0000-000047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F371" authorId="33" shapeId="0" xr:uid="{00000000-0006-0000-0000-000048040000}">
      <text>
        <r>
          <rPr>
            <sz val="14"/>
            <color indexed="81"/>
            <rFont val="新細明體"/>
            <family val="3"/>
            <charset val="128"/>
            <scheme val="minor"/>
          </rPr>
          <t>點檢日　　：4/18、4/25
實施</t>
        </r>
        <r>
          <rPr>
            <sz val="14"/>
            <color indexed="81"/>
            <rFont val="新細明體"/>
            <family val="1"/>
            <charset val="129"/>
            <scheme val="minor"/>
          </rPr>
          <t>內</t>
        </r>
        <r>
          <rPr>
            <sz val="14"/>
            <color indexed="81"/>
            <rFont val="新細明體"/>
            <family val="3"/>
            <charset val="128"/>
            <scheme val="minor"/>
          </rPr>
          <t>容　：更換X左側、移載1左右側，移載2左右側、Y切機皮帶
預定日       ：4/18、4/25
対策内容　：切機 - 搬送與切割設備，皮帶更換
實施完成日：4/25 更換完畢
定期管理　：皮帶更換，預定3年/次</t>
        </r>
      </text>
    </comment>
    <comment ref="Z372" authorId="33" shapeId="0" xr:uid="{00000000-0006-0000-0000-000049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A372" authorId="33" shapeId="0" xr:uid="{00000000-0006-0000-0000-00004A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B372" authorId="33" shapeId="0" xr:uid="{00000000-0006-0000-0000-00004B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C372" authorId="33" shapeId="0" xr:uid="{00000000-0006-0000-0000-00004C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D372" authorId="33" shapeId="0" xr:uid="{00000000-0006-0000-0000-00004D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E372" authorId="33" shapeId="0" xr:uid="{00000000-0006-0000-0000-00004E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F372" authorId="33" shapeId="0" xr:uid="{00000000-0006-0000-0000-00004F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Z373" authorId="33" shapeId="0" xr:uid="{00000000-0006-0000-0000-000050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A373" authorId="33" shapeId="0" xr:uid="{00000000-0006-0000-0000-000051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B373" authorId="33" shapeId="0" xr:uid="{00000000-0006-0000-0000-000052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E373" authorId="33" shapeId="0" xr:uid="{00000000-0006-0000-0000-000053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F373" authorId="33" shapeId="0" xr:uid="{00000000-0006-0000-0000-000054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Z374" authorId="33" shapeId="0" xr:uid="{00000000-0006-0000-0000-000055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A374" authorId="33" shapeId="0" xr:uid="{00000000-0006-0000-0000-000056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B374" authorId="33" shapeId="0" xr:uid="{00000000-0006-0000-0000-000057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C374" authorId="33" shapeId="0" xr:uid="{00000000-0006-0000-0000-000058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D374" authorId="33" shapeId="0" xr:uid="{00000000-0006-0000-0000-000059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E374" authorId="33" shapeId="0" xr:uid="{00000000-0006-0000-0000-00005A040000}">
      <text>
        <r>
          <rPr>
            <sz val="11"/>
            <color indexed="8"/>
            <rFont val="ＭＳ Ｐゴシック"/>
            <family val="2"/>
            <charset val="128"/>
          </rPr>
          <t>點檢日　　：TAS5、6 預計5月定修點檢
實施內容　：1. 增加活動線槽點檢表，確認活動線槽，出口端及訊號排線是否牢固與筆直。
                        2. 增加活動線槽及訊號線點檢作業時，須拍照存證的管理機制橫展開
預定日       ：5月份定修
対策内容　：1. 增加活動線槽點檢表，確認活動線槽，出口端及訊號排線是否牢固與筆直。
                        2. 增加活動線槽及訊號線點檢作業時，須拍照存證的管理機制橫展開
實施完成日：5月份定修 : 5/23 TAS5、5/16 TAS6
定期管理　：每次定修(電氣擔當)</t>
        </r>
      </text>
    </comment>
    <comment ref="AF374" authorId="33" shapeId="0" xr:uid="{00000000-0006-0000-0000-00005B040000}">
      <text>
        <r>
          <rPr>
            <sz val="14"/>
            <color indexed="81"/>
            <rFont val="新細明體"/>
            <family val="3"/>
            <charset val="128"/>
            <scheme val="minor"/>
          </rPr>
          <t>點檢日　　：OFF4 - 4/20、OFF7 - 4/12、OFF5 - 4/26
實施內容　：1. 增加活動線槽點檢表，確認活動線槽，出口端及訊號排線是否牢固與筆直。
                        2. 增加活動線槽及訊號線點檢作業時，須拍照存證的管理機制橫展開
預定日       ：OFF4 - 4/20、OFF7 - 4/12、OFF5 - 4/26
対策内容　：1. 增加活動線槽點檢表，確認活動線槽，出口端及訊號排線是否牢固與筆直。
                        2. 增加活動線槽及訊號線點檢作業時，須拍照存證的管理機制橫展開
實施完成日：OFF4 - 4/20、OFF7 - 4/12、OFF5 - 4/26 定修
定期管理　：每次定修(2個月 - 電氣擔當)</t>
        </r>
      </text>
    </comment>
    <comment ref="Z375" authorId="33" shapeId="0" xr:uid="{00000000-0006-0000-0000-00005C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A375" authorId="33" shapeId="0" xr:uid="{00000000-0006-0000-0000-00005D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B375" authorId="33" shapeId="0" xr:uid="{00000000-0006-0000-0000-00005E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C375" authorId="33" shapeId="0" xr:uid="{00000000-0006-0000-0000-00005F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D375" authorId="33" shapeId="0" xr:uid="{00000000-0006-0000-0000-000060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E375" authorId="33" shapeId="0" xr:uid="{00000000-0006-0000-0000-000061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F375" authorId="33" shapeId="0" xr:uid="{00000000-0006-0000-0000-000062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Z376" authorId="33" shapeId="0" xr:uid="{00000000-0006-0000-0000-000063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A376" authorId="33" shapeId="0" xr:uid="{00000000-0006-0000-0000-000064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B376" authorId="33" shapeId="0" xr:uid="{00000000-0006-0000-0000-000065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C376" authorId="33" shapeId="0" xr:uid="{00000000-0006-0000-0000-000066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D376" authorId="33" shapeId="0" xr:uid="{00000000-0006-0000-0000-000067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E376" authorId="33" shapeId="0" xr:uid="{00000000-0006-0000-0000-000068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F376" authorId="33" shapeId="0" xr:uid="{00000000-0006-0000-0000-000069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Z377" authorId="33" shapeId="0" xr:uid="{00000000-0006-0000-0000-00006A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A377" authorId="33" shapeId="0" xr:uid="{00000000-0006-0000-0000-00006B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B377" authorId="33" shapeId="0" xr:uid="{00000000-0006-0000-0000-00006C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C377" authorId="33" shapeId="0" xr:uid="{00000000-0006-0000-0000-00006D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D377" authorId="33" shapeId="0" xr:uid="{00000000-0006-0000-0000-00006E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E377" authorId="33" shapeId="0" xr:uid="{00000000-0006-0000-0000-00006F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F377" authorId="33" shapeId="0" xr:uid="{00000000-0006-0000-0000-000070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Z378" authorId="33" shapeId="0" xr:uid="{00000000-0006-0000-0000-000071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A378" authorId="33" shapeId="0" xr:uid="{00000000-0006-0000-0000-000072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B378" authorId="33" shapeId="0" xr:uid="{00000000-0006-0000-0000-000073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C378" authorId="33" shapeId="0" xr:uid="{00000000-0006-0000-0000-000074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D378" authorId="33" shapeId="0" xr:uid="{00000000-0006-0000-0000-000075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E378" authorId="33" shapeId="0" xr:uid="{00000000-0006-0000-0000-000076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F378" authorId="33" shapeId="0" xr:uid="{00000000-0006-0000-0000-000077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Z379" authorId="33" shapeId="0" xr:uid="{00000000-0006-0000-0000-000078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A379" authorId="33" shapeId="0" xr:uid="{00000000-0006-0000-0000-000079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B379" authorId="33" shapeId="0" xr:uid="{00000000-0006-0000-0000-00007A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C379" authorId="33" shapeId="0" xr:uid="{00000000-0006-0000-0000-00007B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D379" authorId="33" shapeId="0" xr:uid="{00000000-0006-0000-0000-00007C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E379" authorId="33" shapeId="0" xr:uid="{00000000-0006-0000-0000-00007D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F379" authorId="33" shapeId="0" xr:uid="{00000000-0006-0000-0000-00007E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Z380" authorId="33" shapeId="0" xr:uid="{00000000-0006-0000-0000-00007F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A380" authorId="33" shapeId="0" xr:uid="{00000000-0006-0000-0000-000080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B380" authorId="33" shapeId="0" xr:uid="{00000000-0006-0000-0000-000081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C380" authorId="33" shapeId="0" xr:uid="{00000000-0006-0000-0000-000082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D380" authorId="33" shapeId="0" xr:uid="{00000000-0006-0000-0000-000083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E380" authorId="33" shapeId="0" xr:uid="{00000000-0006-0000-0000-000084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F380" authorId="33" shapeId="0" xr:uid="{00000000-0006-0000-0000-000085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Z381" authorId="33" shapeId="0" xr:uid="{00000000-0006-0000-0000-000086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A381" authorId="33" shapeId="0" xr:uid="{00000000-0006-0000-0000-000087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B381" authorId="33" shapeId="0" xr:uid="{00000000-0006-0000-0000-000088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C381" authorId="33" shapeId="0" xr:uid="{00000000-0006-0000-0000-000089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D381" authorId="33" shapeId="0" xr:uid="{00000000-0006-0000-0000-00008A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E381" authorId="33" shapeId="0" xr:uid="{00000000-0006-0000-0000-00008B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F381" authorId="33" shapeId="0" xr:uid="{00000000-0006-0000-0000-00008C040000}">
      <text>
        <r>
          <rPr>
            <sz val="11"/>
            <color indexed="8"/>
            <rFont val="ＭＳ Ｐゴシック"/>
            <family val="2"/>
            <charset val="128"/>
          </rPr>
          <t>點檢日　6/15　：預計6月底前
實施</t>
        </r>
        <r>
          <rPr>
            <sz val="11"/>
            <color indexed="8"/>
            <rFont val="細明體"/>
            <family val="3"/>
            <charset val="136"/>
          </rPr>
          <t>內</t>
        </r>
        <r>
          <rPr>
            <sz val="11"/>
            <color indexed="8"/>
            <rFont val="ＭＳ Ｐゴシック"/>
            <family val="2"/>
            <charset val="128"/>
          </rPr>
          <t>容　：樂樂手走行聯軸器改造
預定日     6/15  ：6/E
対策内容　：樂樂手走行聯軸器改造
實施完成日：6/15
定期管理　：機械於OFF7定修進行點檢</t>
        </r>
      </text>
    </comment>
    <comment ref="Z382" authorId="33" shapeId="0" xr:uid="{00000000-0006-0000-0000-00008D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A382" authorId="37" shapeId="0" xr:uid="{00000000-0006-0000-0000-00008E040000}">
      <text>
        <t>[對話串註解]
您的 Excel 版本可讓您讀取此對話串註解; 但若以較新的 Excel 版本開啟此檔案，將會移除對它進行的所有編輯。深入了解: https://go.microsoft.com/fwlink/?linkid=870924。
註解:
    點檢日 ：2023/7/19
實施內容　：CAM CLUTCH改為直驅
預定日    ：2023/7/19
対策内容　：CAM CLUTCH改為直驅
實施完成日：2023/7/19全數改造完畢
定期管理　：</t>
      </text>
    </comment>
    <comment ref="AB382" authorId="33" shapeId="0" xr:uid="{00000000-0006-0000-0000-00008F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C382" authorId="33" shapeId="0" xr:uid="{00000000-0006-0000-0000-000090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D382" authorId="33" shapeId="0" xr:uid="{00000000-0006-0000-0000-000091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E382" authorId="33" shapeId="0" xr:uid="{00000000-0006-0000-0000-000092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F382" authorId="33" shapeId="0" xr:uid="{00000000-0006-0000-0000-000093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Z383" authorId="33" shapeId="0" xr:uid="{00000000-0006-0000-0000-000094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A383" authorId="33" shapeId="0" xr:uid="{00000000-0006-0000-0000-000095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B383" authorId="33" shapeId="0" xr:uid="{00000000-0006-0000-0000-000096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C383" authorId="33" shapeId="0" xr:uid="{00000000-0006-0000-0000-000097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D383" authorId="33" shapeId="0" xr:uid="{00000000-0006-0000-0000-000098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E383" authorId="33" shapeId="0" xr:uid="{00000000-0006-0000-0000-000099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F383" authorId="33" shapeId="0" xr:uid="{00000000-0006-0000-0000-00009A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Z384" authorId="33" shapeId="0" xr:uid="{00000000-0006-0000-0000-00009B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A384" authorId="33" shapeId="0" xr:uid="{00000000-0006-0000-0000-00009C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B384" authorId="33" shapeId="0" xr:uid="{00000000-0006-0000-0000-00009D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C384" authorId="33" shapeId="0" xr:uid="{00000000-0006-0000-0000-00009E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D384" authorId="33" shapeId="0" xr:uid="{00000000-0006-0000-0000-00009F040000}">
      <text>
        <r>
          <rPr>
            <sz val="14"/>
            <color indexed="81"/>
            <rFont val="新細明體"/>
            <family val="3"/>
            <charset val="128"/>
            <scheme val="minor"/>
          </rPr>
          <t>點檢日　　：6/15</t>
        </r>
        <r>
          <rPr>
            <sz val="14"/>
            <color indexed="81"/>
            <rFont val="新細明體"/>
            <family val="3"/>
            <charset val="136"/>
            <scheme val="minor"/>
          </rPr>
          <t>工事日</t>
        </r>
        <r>
          <rPr>
            <sz val="14"/>
            <color indexed="81"/>
            <rFont val="新細明體"/>
            <family val="3"/>
            <charset val="128"/>
            <scheme val="minor"/>
          </rPr>
          <t xml:space="preserve">
實施</t>
        </r>
        <r>
          <rPr>
            <sz val="14"/>
            <color indexed="81"/>
            <rFont val="新細明體"/>
            <family val="2"/>
            <charset val="136"/>
            <scheme val="minor"/>
          </rPr>
          <t>內</t>
        </r>
        <r>
          <rPr>
            <sz val="14"/>
            <color indexed="81"/>
            <rFont val="新細明體"/>
            <family val="3"/>
            <charset val="128"/>
            <scheme val="minor"/>
          </rPr>
          <t>容　：</t>
        </r>
        <r>
          <rPr>
            <sz val="14"/>
            <color indexed="81"/>
            <rFont val="新細明體"/>
            <family val="3"/>
            <charset val="136"/>
            <scheme val="minor"/>
          </rPr>
          <t>本線</t>
        </r>
        <r>
          <rPr>
            <sz val="14"/>
            <color indexed="81"/>
            <rFont val="新細明體"/>
            <family val="3"/>
            <charset val="128"/>
            <scheme val="minor"/>
          </rPr>
          <t>FT</t>
        </r>
        <r>
          <rPr>
            <sz val="14"/>
            <color indexed="81"/>
            <rFont val="新細明體"/>
            <family val="3"/>
            <charset val="136"/>
            <scheme val="minor"/>
          </rPr>
          <t>驅動鍊條點檢</t>
        </r>
        <r>
          <rPr>
            <sz val="14"/>
            <color indexed="81"/>
            <rFont val="新細明體"/>
            <family val="3"/>
            <charset val="128"/>
            <scheme val="minor"/>
          </rPr>
          <t xml:space="preserve">
預定日       ：
対策内容　：</t>
        </r>
        <r>
          <rPr>
            <sz val="14"/>
            <color indexed="81"/>
            <rFont val="新細明體"/>
            <family val="3"/>
            <charset val="136"/>
            <scheme val="minor"/>
          </rPr>
          <t>水平垂直驅動鍊條點檢</t>
        </r>
        <r>
          <rPr>
            <sz val="14"/>
            <color indexed="81"/>
            <rFont val="新細明體"/>
            <family val="3"/>
            <charset val="128"/>
            <scheme val="minor"/>
          </rPr>
          <t xml:space="preserve">
實施完成日：6/15
定期管理　：</t>
        </r>
      </text>
    </comment>
    <comment ref="AE384" authorId="33" shapeId="0" xr:uid="{00000000-0006-0000-0000-0000A0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F384" authorId="33" shapeId="0" xr:uid="{00000000-0006-0000-0000-0000A1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Z385" authorId="33" shapeId="0" xr:uid="{00000000-0006-0000-0000-0000A2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A385" authorId="33" shapeId="0" xr:uid="{00000000-0006-0000-0000-0000A3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B385" authorId="33" shapeId="0" xr:uid="{00000000-0006-0000-0000-0000A4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C385" authorId="33" shapeId="0" xr:uid="{00000000-0006-0000-0000-0000A5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D385" authorId="33" shapeId="0" xr:uid="{00000000-0006-0000-0000-0000A6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E385" authorId="26" shapeId="0" xr:uid="{00000000-0006-0000-0000-0000A7040000}">
      <text>
        <r>
          <rPr>
            <b/>
            <sz val="9"/>
            <color indexed="81"/>
            <rFont val="細明體"/>
            <family val="3"/>
            <charset val="136"/>
          </rPr>
          <t>點檢日 : -
實施內容:TAS無同OFF皮帶式大型搬運設備
預定日: -
対策内容：-
實施完成日:-
定期管理　：
定修日-機械點檢確認                     平常日-整備設備巡檢確認</t>
        </r>
      </text>
    </comment>
    <comment ref="AF385" authorId="26" shapeId="0" xr:uid="{00000000-0006-0000-0000-0000A8040000}">
      <text>
        <r>
          <rPr>
            <sz val="11"/>
            <color indexed="8"/>
            <rFont val="ＭＳ Ｐゴシック"/>
            <family val="2"/>
            <charset val="128"/>
          </rPr>
          <t xml:space="preserve">點檢日 : 6/28(OFF5.6)、6/13(OFF4)、6/7(OFF7)定修日
實施內容:如下
1.各Power Lock鎖緊增締。
2.更換AC伺服馬達、AMP、 PLC的伺服馬達控制模組。
3.設置防追撞Sensor。
4.NO.2移載機減速時間過短馬達負荷偏差量大將減速時間變更為1sec→2sec。   
預定日:6/28(OFF5.6)、6/13(OFF4)、6/7(OFF7)
対策内容：-
實施完成日:-
定期管理:有                  </t>
        </r>
      </text>
    </comment>
    <comment ref="Z386" authorId="33" shapeId="0" xr:uid="{00000000-0006-0000-0000-0000A9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A386" authorId="33" shapeId="0" xr:uid="{00000000-0006-0000-0000-0000AA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B386" authorId="33" shapeId="0" xr:uid="{00000000-0006-0000-0000-0000AB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C386" authorId="33" shapeId="0" xr:uid="{00000000-0006-0000-0000-0000AC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D386" authorId="33" shapeId="0" xr:uid="{00000000-0006-0000-0000-0000AD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E386" authorId="33" shapeId="0" xr:uid="{00000000-0006-0000-0000-0000AE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F386" authorId="33" shapeId="0" xr:uid="{00000000-0006-0000-0000-0000AF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Z387" authorId="33" shapeId="0" xr:uid="{00000000-0006-0000-0000-0000B0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A387" authorId="33" shapeId="0" xr:uid="{00000000-0006-0000-0000-0000B1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B387" authorId="33" shapeId="0" xr:uid="{00000000-0006-0000-0000-0000B2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C387" authorId="33" shapeId="0" xr:uid="{00000000-0006-0000-0000-0000B3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D387" authorId="33" shapeId="0" xr:uid="{00000000-0006-0000-0000-0000B4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E387" authorId="26" shapeId="0" xr:uid="{00000000-0006-0000-0000-0000B5040000}">
      <text>
        <r>
          <rPr>
            <b/>
            <sz val="9"/>
            <color indexed="81"/>
            <rFont val="細明體"/>
            <family val="3"/>
            <charset val="136"/>
          </rPr>
          <t>點檢日</t>
        </r>
        <r>
          <rPr>
            <b/>
            <sz val="9"/>
            <color indexed="81"/>
            <rFont val="Tahoma"/>
            <family val="2"/>
          </rPr>
          <t xml:space="preserve"> : -
</t>
        </r>
        <r>
          <rPr>
            <b/>
            <sz val="9"/>
            <color indexed="81"/>
            <rFont val="細明體"/>
            <family val="3"/>
            <charset val="136"/>
          </rPr>
          <t>實施內容</t>
        </r>
        <r>
          <rPr>
            <b/>
            <sz val="9"/>
            <color indexed="81"/>
            <rFont val="Tahoma"/>
            <family val="2"/>
          </rPr>
          <t>:TAS</t>
        </r>
        <r>
          <rPr>
            <b/>
            <sz val="9"/>
            <color indexed="81"/>
            <rFont val="細明體"/>
            <family val="3"/>
            <charset val="136"/>
          </rPr>
          <t>無同</t>
        </r>
        <r>
          <rPr>
            <b/>
            <sz val="9"/>
            <color indexed="81"/>
            <rFont val="Tahoma"/>
            <family val="2"/>
          </rPr>
          <t>OFF</t>
        </r>
        <r>
          <rPr>
            <b/>
            <sz val="9"/>
            <color indexed="81"/>
            <rFont val="細明體"/>
            <family val="3"/>
            <charset val="136"/>
          </rPr>
          <t>皮帶式大型搬運設備
預定日</t>
        </r>
        <r>
          <rPr>
            <b/>
            <sz val="9"/>
            <color indexed="81"/>
            <rFont val="Tahoma"/>
            <family val="2"/>
          </rPr>
          <t xml:space="preserve">: -
</t>
        </r>
        <r>
          <rPr>
            <b/>
            <sz val="9"/>
            <color indexed="81"/>
            <rFont val="細明體"/>
            <family val="3"/>
            <charset val="136"/>
          </rPr>
          <t>対策内容：</t>
        </r>
        <r>
          <rPr>
            <b/>
            <sz val="9"/>
            <color indexed="81"/>
            <rFont val="Tahoma"/>
            <family val="2"/>
          </rPr>
          <t xml:space="preserve">-
</t>
        </r>
        <r>
          <rPr>
            <b/>
            <sz val="9"/>
            <color indexed="81"/>
            <rFont val="細明體"/>
            <family val="3"/>
            <charset val="136"/>
          </rPr>
          <t>實施完成日</t>
        </r>
        <r>
          <rPr>
            <b/>
            <sz val="9"/>
            <color indexed="81"/>
            <rFont val="Tahoma"/>
            <family val="2"/>
          </rPr>
          <t xml:space="preserve">:-
</t>
        </r>
        <r>
          <rPr>
            <b/>
            <sz val="9"/>
            <color indexed="81"/>
            <rFont val="細明體"/>
            <family val="3"/>
            <charset val="136"/>
          </rPr>
          <t>定期管理　：
定修日</t>
        </r>
        <r>
          <rPr>
            <b/>
            <sz val="9"/>
            <color indexed="81"/>
            <rFont val="Tahoma"/>
            <family val="2"/>
          </rPr>
          <t>-</t>
        </r>
        <r>
          <rPr>
            <b/>
            <sz val="9"/>
            <color indexed="81"/>
            <rFont val="細明體"/>
            <family val="3"/>
            <charset val="136"/>
          </rPr>
          <t>機械點檢確認</t>
        </r>
        <r>
          <rPr>
            <b/>
            <sz val="9"/>
            <color indexed="81"/>
            <rFont val="Tahoma"/>
            <family val="2"/>
          </rPr>
          <t xml:space="preserve">                                               </t>
        </r>
        <r>
          <rPr>
            <b/>
            <sz val="9"/>
            <color indexed="81"/>
            <rFont val="細明體"/>
            <family val="3"/>
            <charset val="136"/>
          </rPr>
          <t>平常日</t>
        </r>
        <r>
          <rPr>
            <b/>
            <sz val="9"/>
            <color indexed="81"/>
            <rFont val="Tahoma"/>
            <family val="2"/>
          </rPr>
          <t>-</t>
        </r>
        <r>
          <rPr>
            <b/>
            <sz val="9"/>
            <color indexed="81"/>
            <rFont val="細明體"/>
            <family val="3"/>
            <charset val="136"/>
          </rPr>
          <t>整備設備巡檢確認</t>
        </r>
        <r>
          <rPr>
            <sz val="9"/>
            <color indexed="81"/>
            <rFont val="Tahoma"/>
            <family val="2"/>
          </rPr>
          <t xml:space="preserve">
                  </t>
        </r>
      </text>
    </comment>
    <comment ref="AF387" authorId="26" shapeId="0" xr:uid="{00000000-0006-0000-0000-0000B6040000}">
      <text>
        <r>
          <rPr>
            <sz val="11"/>
            <color indexed="8"/>
            <rFont val="ＭＳ Ｐゴシック"/>
            <family val="2"/>
            <charset val="128"/>
          </rPr>
          <t xml:space="preserve">點檢日 : 6/28(OFF5.6)、6/13(OFF4)、6/7(OFF7)定修日
實施內容:如下
1.各Power Lock鎖緊增締。
2.更換AC伺服馬達、AMP、 PLC的伺服馬達控制模組。
3.設置防追撞Sensor。
4.NO.2移載機減速時間過短馬達負荷偏差量大將減速時間變更為1sec→2sec。   
預定日:6/28(OFF5.6)、6/13(OFF4)、6/7(OFF7)
対策内容：-
實施完成日:-
定期管理:有   
</t>
        </r>
      </text>
    </comment>
    <comment ref="Z388" authorId="33" shapeId="0" xr:uid="{00000000-0006-0000-0000-0000B7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A388" authorId="33" shapeId="0" xr:uid="{00000000-0006-0000-0000-0000B8040000}">
      <text>
        <r>
          <rPr>
            <sz val="14"/>
            <color indexed="81"/>
            <rFont val="新細明體"/>
            <family val="3"/>
            <charset val="128"/>
            <scheme val="minor"/>
          </rPr>
          <t>點檢日　　：2023/5/20
實施</t>
        </r>
        <r>
          <rPr>
            <sz val="14"/>
            <color indexed="81"/>
            <rFont val="新細明體"/>
            <family val="1"/>
            <charset val="129"/>
            <scheme val="minor"/>
          </rPr>
          <t>內</t>
        </r>
        <r>
          <rPr>
            <sz val="14"/>
            <color indexed="81"/>
            <rFont val="新細明體"/>
            <family val="3"/>
            <charset val="128"/>
            <scheme val="minor"/>
          </rPr>
          <t>容　：CC-Link接線螺絲增締確認
預定日       ：2023/5/20
対策内容　：5/23 螺絲增締確認濟
實施完成日：2023/5/20
定期管理　：</t>
        </r>
      </text>
    </comment>
    <comment ref="AB388" authorId="33" shapeId="0" xr:uid="{00000000-0006-0000-0000-0000B9040000}">
      <text>
        <r>
          <rPr>
            <sz val="14"/>
            <color indexed="81"/>
            <rFont val="新細明體"/>
            <family val="3"/>
            <charset val="128"/>
            <scheme val="minor"/>
          </rPr>
          <t>點檢日　　：2023/5/23
實施</t>
        </r>
        <r>
          <rPr>
            <sz val="14"/>
            <color indexed="81"/>
            <rFont val="新細明體"/>
            <family val="1"/>
            <charset val="129"/>
            <scheme val="minor"/>
          </rPr>
          <t>內</t>
        </r>
        <r>
          <rPr>
            <sz val="14"/>
            <color indexed="81"/>
            <rFont val="新細明體"/>
            <family val="3"/>
            <charset val="128"/>
            <scheme val="minor"/>
          </rPr>
          <t>容　：CC-Link接線螺絲增締確認
預定日       ：2023/5/23
対策内容　：5/23 螺絲增締確認濟
實施完成日：2023/5/23
定期管理　：</t>
        </r>
      </text>
    </comment>
    <comment ref="AC388" authorId="33" shapeId="0" xr:uid="{00000000-0006-0000-0000-0000BA040000}">
      <text>
        <r>
          <rPr>
            <sz val="14"/>
            <color indexed="81"/>
            <rFont val="新細明體"/>
            <family val="3"/>
            <charset val="128"/>
            <scheme val="minor"/>
          </rPr>
          <t>點檢日　　：2023/7/5
實施</t>
        </r>
        <r>
          <rPr>
            <sz val="14"/>
            <color indexed="81"/>
            <rFont val="新細明體"/>
            <family val="1"/>
            <charset val="129"/>
            <scheme val="minor"/>
          </rPr>
          <t>內</t>
        </r>
        <r>
          <rPr>
            <sz val="14"/>
            <color indexed="81"/>
            <rFont val="新細明體"/>
            <family val="3"/>
            <charset val="128"/>
            <scheme val="minor"/>
          </rPr>
          <t>容　：CC-Link接線螺絲增締確認
預定日       ：2023/7/5
対策内容　：螺絲增締確認濟
實施完成日：2023/7/5
定期管理　：</t>
        </r>
      </text>
    </comment>
    <comment ref="AD388" authorId="33" shapeId="0" xr:uid="{00000000-0006-0000-0000-0000BB040000}">
      <text>
        <r>
          <rPr>
            <sz val="14"/>
            <color indexed="81"/>
            <rFont val="新細明體"/>
            <family val="3"/>
            <charset val="128"/>
            <scheme val="minor"/>
          </rPr>
          <t>點檢日　　：2023/7/11
實施</t>
        </r>
        <r>
          <rPr>
            <sz val="14"/>
            <color indexed="81"/>
            <rFont val="新細明體"/>
            <family val="1"/>
            <charset val="129"/>
            <scheme val="minor"/>
          </rPr>
          <t>內</t>
        </r>
        <r>
          <rPr>
            <sz val="14"/>
            <color indexed="81"/>
            <rFont val="新細明體"/>
            <family val="3"/>
            <charset val="128"/>
            <scheme val="minor"/>
          </rPr>
          <t>容　：CC-Link接線螺絲增締確認
預定日       ：2023/7/11
対策内容　：螺絲增締確認濟
實施完成日：2023/7/11
定期管理　：</t>
        </r>
      </text>
    </comment>
    <comment ref="AE388" authorId="33" shapeId="0" xr:uid="{00000000-0006-0000-0000-0000BC040000}">
      <text>
        <r>
          <rPr>
            <sz val="14"/>
            <color indexed="8"/>
            <rFont val="ＭＳ Ｐゴシック"/>
            <family val="2"/>
            <charset val="128"/>
          </rPr>
          <t>點檢日　　：2023/7/25
實施</t>
        </r>
        <r>
          <rPr>
            <sz val="14"/>
            <color indexed="8"/>
            <rFont val="細明體"/>
            <family val="3"/>
            <charset val="136"/>
          </rPr>
          <t>內</t>
        </r>
        <r>
          <rPr>
            <sz val="14"/>
            <color indexed="8"/>
            <rFont val="ＭＳ Ｐゴシック"/>
            <family val="2"/>
            <charset val="128"/>
          </rPr>
          <t>容　：CC-Link接線螺絲增締確認
預定日       ：2023/7/25
対策内容　：螺絲增締確認濟
實施完成日：2023/7/25
定期管理　：</t>
        </r>
      </text>
    </comment>
    <comment ref="AF388" authorId="33" shapeId="0" xr:uid="{00000000-0006-0000-0000-0000BD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Z389" authorId="33" shapeId="0" xr:uid="{00000000-0006-0000-0000-0000BE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A389" authorId="33" shapeId="0" xr:uid="{00000000-0006-0000-0000-0000BF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B389" authorId="33" shapeId="0" xr:uid="{00000000-0006-0000-0000-0000C0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C389" authorId="33" shapeId="0" xr:uid="{00000000-0006-0000-0000-0000C1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D389" authorId="33" shapeId="0" xr:uid="{00000000-0006-0000-0000-0000C2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E389" authorId="33" shapeId="0" xr:uid="{00000000-0006-0000-0000-0000C3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F389" authorId="33" shapeId="0" xr:uid="{00000000-0006-0000-0000-0000C4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Z390" authorId="33" shapeId="0" xr:uid="{00000000-0006-0000-0000-0000C5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A390" authorId="33" shapeId="0" xr:uid="{00000000-0006-0000-0000-0000C6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B390" authorId="33" shapeId="0" xr:uid="{00000000-0006-0000-0000-0000C7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C390" authorId="33" shapeId="0" xr:uid="{00000000-0006-0000-0000-0000C8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D390" authorId="33" shapeId="0" xr:uid="{00000000-0006-0000-0000-0000C9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E390" authorId="33" shapeId="0" xr:uid="{00000000-0006-0000-0000-0000CA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F390" authorId="33" shapeId="0" xr:uid="{00000000-0006-0000-0000-0000CB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Z391" authorId="33" shapeId="0" xr:uid="{00000000-0006-0000-0000-0000CC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A391" authorId="33" shapeId="0" xr:uid="{00000000-0006-0000-0000-0000CD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B391" authorId="33" shapeId="0" xr:uid="{00000000-0006-0000-0000-0000CE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C391" authorId="33" shapeId="0" xr:uid="{00000000-0006-0000-0000-0000CF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D391" authorId="33" shapeId="0" xr:uid="{00000000-0006-0000-0000-0000D0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E391" authorId="33" shapeId="0" xr:uid="{00000000-0006-0000-0000-0000D1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F391" authorId="33" shapeId="0" xr:uid="{00000000-0006-0000-0000-0000D2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Z392" authorId="33" shapeId="0" xr:uid="{00000000-0006-0000-0000-0000D3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A392" authorId="33" shapeId="0" xr:uid="{00000000-0006-0000-0000-0000D4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B392" authorId="33" shapeId="0" xr:uid="{00000000-0006-0000-0000-0000D5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C392" authorId="33" shapeId="0" xr:uid="{00000000-0006-0000-0000-0000D6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D392" authorId="33" shapeId="0" xr:uid="{00000000-0006-0000-0000-0000D7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E392" authorId="33" shapeId="0" xr:uid="{00000000-0006-0000-0000-0000D8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F392" authorId="33" shapeId="0" xr:uid="{00000000-0006-0000-0000-0000D9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E393" authorId="33" shapeId="0" xr:uid="{00000000-0006-0000-0000-0000DA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F393" authorId="33" shapeId="0" xr:uid="{00000000-0006-0000-0000-0000DB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Z394" authorId="33" shapeId="0" xr:uid="{00000000-0006-0000-0000-0000DC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A394" authorId="33" shapeId="0" xr:uid="{00000000-0006-0000-0000-0000DD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B394" authorId="33" shapeId="0" xr:uid="{00000000-0006-0000-0000-0000DE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C394" authorId="33" shapeId="0" xr:uid="{00000000-0006-0000-0000-0000DF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D394" authorId="33" shapeId="0" xr:uid="{00000000-0006-0000-0000-0000E0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E394" authorId="33" shapeId="0" xr:uid="{00000000-0006-0000-0000-0000E1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F394" authorId="33" shapeId="0" xr:uid="{00000000-0006-0000-0000-0000E2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Z395" authorId="33" shapeId="0" xr:uid="{00000000-0006-0000-0000-0000E3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A395" authorId="33" shapeId="0" xr:uid="{00000000-0006-0000-0000-0000E4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B395" authorId="33" shapeId="0" xr:uid="{00000000-0006-0000-0000-0000E5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C395" authorId="33" shapeId="0" xr:uid="{00000000-0006-0000-0000-0000E6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D395" authorId="33" shapeId="0" xr:uid="{00000000-0006-0000-0000-0000E7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E395" authorId="33" shapeId="0" xr:uid="{00000000-0006-0000-0000-0000E8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F395" authorId="33" shapeId="0" xr:uid="{00000000-0006-0000-0000-0000E9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Z396" authorId="33" shapeId="0" xr:uid="{00000000-0006-0000-0000-0000EA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A396" authorId="33" shapeId="0" xr:uid="{00000000-0006-0000-0000-0000EB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B396" authorId="33" shapeId="0" xr:uid="{00000000-0006-0000-0000-0000EC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C396" authorId="33" shapeId="0" xr:uid="{00000000-0006-0000-0000-0000ED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D396" authorId="33" shapeId="0" xr:uid="{00000000-0006-0000-0000-0000EE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E396" authorId="33" shapeId="0" xr:uid="{00000000-0006-0000-0000-0000EF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F396" authorId="33" shapeId="0" xr:uid="{00000000-0006-0000-0000-0000F0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Z397" authorId="33" shapeId="0" xr:uid="{00000000-0006-0000-0000-0000F1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A397" authorId="33" shapeId="0" xr:uid="{00000000-0006-0000-0000-0000F2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B397" authorId="33" shapeId="0" xr:uid="{00000000-0006-0000-0000-0000F3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C397" authorId="33" shapeId="0" xr:uid="{00000000-0006-0000-0000-0000F4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D397" authorId="33" shapeId="0" xr:uid="{00000000-0006-0000-0000-0000F5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E397" authorId="33" shapeId="0" xr:uid="{00000000-0006-0000-0000-0000F6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F397" authorId="33" shapeId="0" xr:uid="{00000000-0006-0000-0000-0000F7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Z398" authorId="33" shapeId="0" xr:uid="{00000000-0006-0000-0000-0000F8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A398" authorId="33" shapeId="0" xr:uid="{00000000-0006-0000-0000-0000F9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：自主點檢確認
預定日       ：
対策内容　：
實施完成日：2023/8/11
定期管理　：</t>
        </r>
      </text>
    </comment>
    <comment ref="AB398" authorId="33" shapeId="0" xr:uid="{00000000-0006-0000-0000-0000FA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C398" authorId="33" shapeId="0" xr:uid="{00000000-0006-0000-0000-0000FB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：自主點檢確認
預定日       ：
対策内容　：
實施完成日：2023/9/7
定期管理　：</t>
        </r>
      </text>
    </comment>
    <comment ref="AD398" authorId="33" shapeId="0" xr:uid="{00000000-0006-0000-0000-0000FC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：自主點檢確認
預定日       ：
対策内容　：
實施完成日：2023/8/8
定期管理　：</t>
        </r>
      </text>
    </comment>
    <comment ref="AE398" authorId="33" shapeId="0" xr:uid="{00000000-0006-0000-0000-0000FD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F398" authorId="33" shapeId="0" xr:uid="{00000000-0006-0000-0000-0000FE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Z399" authorId="33" shapeId="0" xr:uid="{00000000-0006-0000-0000-0000FF04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A399" authorId="33" shapeId="0" xr:uid="{00000000-0006-0000-0000-000000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B399" authorId="33" shapeId="0" xr:uid="{00000000-0006-0000-0000-000001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C399" authorId="33" shapeId="0" xr:uid="{00000000-0006-0000-0000-000002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D399" authorId="33" shapeId="0" xr:uid="{00000000-0006-0000-0000-000003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E399" authorId="33" shapeId="0" xr:uid="{00000000-0006-0000-0000-000004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F399" authorId="33" shapeId="0" xr:uid="{00000000-0006-0000-0000-000005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Z400" authorId="33" shapeId="0" xr:uid="{00000000-0006-0000-0000-000006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A400" authorId="33" shapeId="0" xr:uid="{00000000-0006-0000-0000-000007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B400" authorId="33" shapeId="0" xr:uid="{00000000-0006-0000-0000-000008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C400" authorId="33" shapeId="0" xr:uid="{00000000-0006-0000-0000-000009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D400" authorId="33" shapeId="0" xr:uid="{00000000-0006-0000-0000-00000A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E400" authorId="33" shapeId="0" xr:uid="{00000000-0006-0000-0000-00000B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F400" authorId="33" shapeId="0" xr:uid="{00000000-0006-0000-0000-00000C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Z401" authorId="33" shapeId="0" xr:uid="{00000000-0006-0000-0000-00000D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A401" authorId="33" shapeId="0" xr:uid="{00000000-0006-0000-0000-00000E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B401" authorId="33" shapeId="0" xr:uid="{00000000-0006-0000-0000-00000F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C401" authorId="33" shapeId="0" xr:uid="{00000000-0006-0000-0000-000010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D401" authorId="33" shapeId="0" xr:uid="{00000000-0006-0000-0000-000011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E401" authorId="33" shapeId="0" xr:uid="{00000000-0006-0000-0000-000012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F401" authorId="33" shapeId="0" xr:uid="{00000000-0006-0000-0000-000013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Z402" authorId="33" shapeId="0" xr:uid="{00000000-0006-0000-0000-000014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A402" authorId="33" shapeId="0" xr:uid="{00000000-0006-0000-0000-000015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B402" authorId="33" shapeId="0" xr:uid="{00000000-0006-0000-0000-000016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C402" authorId="33" shapeId="0" xr:uid="{00000000-0006-0000-0000-000017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D402" authorId="33" shapeId="0" xr:uid="{00000000-0006-0000-0000-000018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E402" authorId="33" shapeId="0" xr:uid="{00000000-0006-0000-0000-000019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F402" authorId="33" shapeId="0" xr:uid="{00000000-0006-0000-0000-00001A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Z403" authorId="33" shapeId="0" xr:uid="{00000000-0006-0000-0000-00001B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A403" authorId="33" shapeId="0" xr:uid="{00000000-0006-0000-0000-00001C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B403" authorId="33" shapeId="0" xr:uid="{00000000-0006-0000-0000-00001D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C403" authorId="33" shapeId="0" xr:uid="{00000000-0006-0000-0000-00001E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D403" authorId="33" shapeId="0" xr:uid="{00000000-0006-0000-0000-00001F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E403" authorId="33" shapeId="0" xr:uid="{00000000-0006-0000-0000-000020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F403" authorId="38" shapeId="0" xr:uid="{00000000-0006-0000-0000-000021050000}">
      <text>
        <r>
          <rPr>
            <sz val="14"/>
            <color indexed="81"/>
            <rFont val="新細明體"/>
            <family val="1"/>
            <charset val="136"/>
            <scheme val="minor"/>
          </rPr>
          <t>點檢日　　：2023/8/24
實施內容　：活動線槽內部空間不足，所以需要將CABLE簡化
預定日       ：2023/10/E前完成
対策内容　：活動線槽內部空間不足，所以需要將CABLE簡化
實施完成日：2023/11/8
定期管理　：</t>
        </r>
      </text>
    </comment>
    <comment ref="Z404" authorId="33" shapeId="0" xr:uid="{00000000-0006-0000-0000-000022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A404" authorId="33" shapeId="0" xr:uid="{00000000-0006-0000-0000-000023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B404" authorId="33" shapeId="0" xr:uid="{00000000-0006-0000-0000-000024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C404" authorId="33" shapeId="0" xr:uid="{00000000-0006-0000-0000-000025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D404" authorId="33" shapeId="0" xr:uid="{00000000-0006-0000-0000-000026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E404" authorId="33" shapeId="0" xr:uid="{00000000-0006-0000-0000-000027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F404" authorId="33" shapeId="0" xr:uid="{00000000-0006-0000-0000-000028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Z405" authorId="33" shapeId="0" xr:uid="{00000000-0006-0000-0000-000029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A405" authorId="33" shapeId="0" xr:uid="{00000000-0006-0000-0000-00002A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B405" authorId="33" shapeId="0" xr:uid="{00000000-0006-0000-0000-00002B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C405" authorId="33" shapeId="0" xr:uid="{00000000-0006-0000-0000-00002C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D405" authorId="33" shapeId="0" xr:uid="{00000000-0006-0000-0000-00002D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E405" authorId="33" shapeId="0" xr:uid="{00000000-0006-0000-0000-00002E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F405" authorId="33" shapeId="0" xr:uid="{00000000-0006-0000-0000-00002F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Z406" authorId="33" shapeId="0" xr:uid="{00000000-0006-0000-0000-000030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A406" authorId="33" shapeId="0" xr:uid="{00000000-0006-0000-0000-000031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B406" authorId="33" shapeId="0" xr:uid="{00000000-0006-0000-0000-000032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C406" authorId="33" shapeId="0" xr:uid="{00000000-0006-0000-0000-000033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D406" authorId="33" shapeId="0" xr:uid="{00000000-0006-0000-0000-000034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E406" authorId="33" shapeId="0" xr:uid="{00000000-0006-0000-0000-000035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F406" authorId="33" shapeId="0" xr:uid="{00000000-0006-0000-0000-000036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Z407" authorId="33" shapeId="0" xr:uid="{00000000-0006-0000-0000-000037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：1、シフター（鋳鉄）磨耗確認
                        2、離合器下方有無鐵粉確認
                        3、給脂
預定日       ：
対策内容　：
實施完成日：2024/1/17
定期管理　：</t>
        </r>
      </text>
    </comment>
    <comment ref="AA407" authorId="33" shapeId="0" xr:uid="{00000000-0006-0000-0000-000038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：1、シフター（鋳鉄）磨耗確認
                        2、離合器下方有無鐵粉確認
                        3、給脂
預定日       ：
対策内容　：
實施完成日：2023/12/11
定期管理　：</t>
        </r>
      </text>
    </comment>
    <comment ref="AB407" authorId="33" shapeId="0" xr:uid="{00000000-0006-0000-0000-000039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：1、シフター（鋳鉄）磨耗確認
                        2、離合器下方有無鐵粉確認
                        3、給脂
預定日       ：
対策内容　：
實施完成日：2024/1/17
定期管理　：</t>
        </r>
      </text>
    </comment>
    <comment ref="AC407" authorId="33" shapeId="0" xr:uid="{00000000-0006-0000-0000-00003A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：1、シフター（鋳鉄）磨耗確認
                        2、離合器下方有無鐵粉確認
                        3、給脂
預定日       ：
対策内容　：
實施完成日：2024/1/17
定期管理　：</t>
        </r>
      </text>
    </comment>
    <comment ref="AD407" authorId="33" shapeId="0" xr:uid="{00000000-0006-0000-0000-00003B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：1、シフター（鋳鉄）磨耗確認
                        2、離合器下方有無鐵粉確認
                        3、給脂
預定日       ：
対策内容　：
實施完成日：2024/1/17
定期管理　：</t>
        </r>
      </text>
    </comment>
    <comment ref="AE407" authorId="33" shapeId="0" xr:uid="{00000000-0006-0000-0000-00003C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F407" authorId="33" shapeId="0" xr:uid="{00000000-0006-0000-0000-00003D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Z408" authorId="33" shapeId="0" xr:uid="{00000000-0006-0000-0000-00003E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A408" authorId="33" shapeId="0" xr:uid="{00000000-0006-0000-0000-00003F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B408" authorId="33" shapeId="0" xr:uid="{00000000-0006-0000-0000-000040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C408" authorId="33" shapeId="0" xr:uid="{00000000-0006-0000-0000-000041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D408" authorId="33" shapeId="0" xr:uid="{00000000-0006-0000-0000-000042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E408" authorId="33" shapeId="0" xr:uid="{00000000-0006-0000-0000-000043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F408" authorId="33" shapeId="0" xr:uid="{00000000-0006-0000-0000-000044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Z409" authorId="33" shapeId="0" xr:uid="{00000000-0006-0000-0000-000045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A409" authorId="33" shapeId="0" xr:uid="{00000000-0006-0000-0000-000046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B409" authorId="33" shapeId="0" xr:uid="{00000000-0006-0000-0000-000047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C409" authorId="33" shapeId="0" xr:uid="{00000000-0006-0000-0000-000048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D409" authorId="33" shapeId="0" xr:uid="{00000000-0006-0000-0000-000049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E409" authorId="33" shapeId="0" xr:uid="{00000000-0006-0000-0000-00004A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F409" authorId="33" shapeId="0" xr:uid="{00000000-0006-0000-0000-00004B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Z410" authorId="33" shapeId="0" xr:uid="{00000000-0006-0000-0000-00004C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A410" authorId="33" shapeId="0" xr:uid="{00000000-0006-0000-0000-00004D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B410" authorId="33" shapeId="0" xr:uid="{00000000-0006-0000-0000-00004E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C410" authorId="33" shapeId="0" xr:uid="{00000000-0006-0000-0000-00004F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D410" authorId="33" shapeId="0" xr:uid="{00000000-0006-0000-0000-000050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E410" authorId="33" shapeId="0" xr:uid="{00000000-0006-0000-0000-000051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F410" authorId="33" shapeId="0" xr:uid="{00000000-0006-0000-0000-000052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Z411" authorId="33" shapeId="0" xr:uid="{00000000-0006-0000-0000-000053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A411" authorId="33" shapeId="0" xr:uid="{00000000-0006-0000-0000-000054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B411" authorId="33" shapeId="0" xr:uid="{00000000-0006-0000-0000-000055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C411" authorId="33" shapeId="0" xr:uid="{00000000-0006-0000-0000-000056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D411" authorId="33" shapeId="0" xr:uid="{00000000-0006-0000-0000-000057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E411" authorId="33" shapeId="0" xr:uid="{00000000-0006-0000-0000-000058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F411" authorId="33" shapeId="0" xr:uid="{00000000-0006-0000-0000-000059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Z412" authorId="33" shapeId="0" xr:uid="{00000000-0006-0000-0000-00005A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A412" authorId="33" shapeId="0" xr:uid="{00000000-0006-0000-0000-00005B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B412" authorId="33" shapeId="0" xr:uid="{00000000-0006-0000-0000-00005C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C412" authorId="33" shapeId="0" xr:uid="{00000000-0006-0000-0000-00005D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D412" authorId="33" shapeId="0" xr:uid="{00000000-0006-0000-0000-00005E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E412" authorId="33" shapeId="0" xr:uid="{00000000-0006-0000-0000-00005F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F412" authorId="33" shapeId="0" xr:uid="{00000000-0006-0000-0000-000060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Z413" authorId="33" shapeId="0" xr:uid="{00000000-0006-0000-0000-000061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A413" authorId="33" shapeId="0" xr:uid="{00000000-0006-0000-0000-000062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B413" authorId="33" shapeId="0" xr:uid="{00000000-0006-0000-0000-000063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C413" authorId="33" shapeId="0" xr:uid="{00000000-0006-0000-0000-000064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D413" authorId="33" shapeId="0" xr:uid="{00000000-0006-0000-0000-000065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E413" authorId="33" shapeId="0" xr:uid="{00000000-0006-0000-0000-000066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F413" authorId="33" shapeId="0" xr:uid="{00000000-0006-0000-0000-000067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Z414" authorId="33" shapeId="0" xr:uid="{00000000-0006-0000-0000-000068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A414" authorId="33" shapeId="0" xr:uid="{00000000-0006-0000-0000-000069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B414" authorId="33" shapeId="0" xr:uid="{00000000-0006-0000-0000-00006A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C414" authorId="33" shapeId="0" xr:uid="{00000000-0006-0000-0000-00006B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D414" authorId="33" shapeId="0" xr:uid="{00000000-0006-0000-0000-00006C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E414" authorId="33" shapeId="0" xr:uid="{00000000-0006-0000-0000-00006D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F414" authorId="33" shapeId="0" xr:uid="{00000000-0006-0000-0000-00006E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Z415" authorId="33" shapeId="0" xr:uid="{00000000-0006-0000-0000-00006F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A415" authorId="33" shapeId="0" xr:uid="{00000000-0006-0000-0000-000070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B415" authorId="33" shapeId="0" xr:uid="{00000000-0006-0000-0000-000071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C415" authorId="33" shapeId="0" xr:uid="{00000000-0006-0000-0000-000072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D415" authorId="33" shapeId="0" xr:uid="{00000000-0006-0000-0000-000073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E415" authorId="33" shapeId="0" xr:uid="{00000000-0006-0000-0000-000074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F415" authorId="33" shapeId="0" xr:uid="{00000000-0006-0000-0000-000075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Z416" authorId="33" shapeId="0" xr:uid="{00000000-0006-0000-0000-000076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A416" authorId="33" shapeId="0" xr:uid="{00000000-0006-0000-0000-000077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B416" authorId="33" shapeId="0" xr:uid="{00000000-0006-0000-0000-000078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C416" authorId="33" shapeId="0" xr:uid="{00000000-0006-0000-0000-000079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D416" authorId="33" shapeId="0" xr:uid="{00000000-0006-0000-0000-00007A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E416" authorId="33" shapeId="0" xr:uid="{00000000-0006-0000-0000-00007B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F416" authorId="33" shapeId="0" xr:uid="{00000000-0006-0000-0000-00007C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Z417" authorId="33" shapeId="0" xr:uid="{00000000-0006-0000-0000-00007D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A417" authorId="33" shapeId="0" xr:uid="{00000000-0006-0000-0000-00007E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B417" authorId="33" shapeId="0" xr:uid="{00000000-0006-0000-0000-00007F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C417" authorId="33" shapeId="0" xr:uid="{00000000-0006-0000-0000-000080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D417" authorId="33" shapeId="0" xr:uid="{00000000-0006-0000-0000-000081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E417" authorId="33" shapeId="0" xr:uid="{00000000-0006-0000-0000-000082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F417" authorId="33" shapeId="0" xr:uid="{00000000-0006-0000-0000-000083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Z418" authorId="33" shapeId="0" xr:uid="{00000000-0006-0000-0000-000084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A418" authorId="33" shapeId="0" xr:uid="{00000000-0006-0000-0000-000085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B418" authorId="33" shapeId="0" xr:uid="{00000000-0006-0000-0000-000086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C418" authorId="33" shapeId="0" xr:uid="{00000000-0006-0000-0000-000087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D418" authorId="33" shapeId="0" xr:uid="{00000000-0006-0000-0000-000088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E418" authorId="33" shapeId="0" xr:uid="{00000000-0006-0000-0000-000089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F418" authorId="33" shapeId="0" xr:uid="{00000000-0006-0000-0000-00008A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Z419" authorId="33" shapeId="0" xr:uid="{00000000-0006-0000-0000-00008B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A419" authorId="33" shapeId="0" xr:uid="{00000000-0006-0000-0000-00008C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B419" authorId="33" shapeId="0" xr:uid="{00000000-0006-0000-0000-00008D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C419" authorId="33" shapeId="0" xr:uid="{00000000-0006-0000-0000-00008E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D419" authorId="33" shapeId="0" xr:uid="{00000000-0006-0000-0000-00008F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E419" authorId="33" shapeId="0" xr:uid="{00000000-0006-0000-0000-000090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F419" authorId="33" shapeId="0" xr:uid="{00000000-0006-0000-0000-000091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Z420" authorId="33" shapeId="0" xr:uid="{00000000-0006-0000-0000-000092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A420" authorId="33" shapeId="0" xr:uid="{00000000-0006-0000-0000-000093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B420" authorId="33" shapeId="0" xr:uid="{00000000-0006-0000-0000-000094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C420" authorId="33" shapeId="0" xr:uid="{00000000-0006-0000-0000-000095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D420" authorId="33" shapeId="0" xr:uid="{00000000-0006-0000-0000-000096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E420" authorId="33" shapeId="0" xr:uid="{00000000-0006-0000-0000-000097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F420" authorId="33" shapeId="0" xr:uid="{00000000-0006-0000-0000-000098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Z421" authorId="33" shapeId="0" xr:uid="{00000000-0006-0000-0000-000099050000}">
      <text>
        <r>
          <rPr>
            <sz val="14"/>
            <color indexed="8"/>
            <rFont val="ＭＳ Ｐゴシック"/>
            <family val="2"/>
            <charset val="128"/>
          </rPr>
          <t>點檢日　　：
實施</t>
        </r>
        <r>
          <rPr>
            <sz val="14"/>
            <color indexed="8"/>
            <rFont val="細明體"/>
            <family val="3"/>
            <charset val="136"/>
          </rPr>
          <t>內</t>
        </r>
        <r>
          <rPr>
            <sz val="14"/>
            <color indexed="8"/>
            <rFont val="ＭＳ Ｐゴシック"/>
            <family val="2"/>
            <charset val="128"/>
          </rPr>
          <t>容　：SOFT修正
預定日       ：
対策内容　：
實施完成日：2024/11/04
定期管理　：</t>
        </r>
      </text>
    </comment>
    <comment ref="AA421" authorId="33" shapeId="0" xr:uid="{00000000-0006-0000-0000-00009A050000}">
      <text>
        <r>
          <rPr>
            <sz val="14"/>
            <color indexed="8"/>
            <rFont val="ＭＳ Ｐゴシック"/>
            <family val="2"/>
            <charset val="128"/>
          </rPr>
          <t>點檢日　　：
實施</t>
        </r>
        <r>
          <rPr>
            <sz val="14"/>
            <color indexed="8"/>
            <rFont val="細明體"/>
            <family val="3"/>
            <charset val="136"/>
          </rPr>
          <t>內</t>
        </r>
        <r>
          <rPr>
            <sz val="14"/>
            <color indexed="8"/>
            <rFont val="ＭＳ Ｐゴシック"/>
            <family val="2"/>
            <charset val="128"/>
          </rPr>
          <t>容　：SOFT修正
預定日       ：
対策内容　：
實施完成日：2024/7/10
定期管理　：</t>
        </r>
      </text>
    </comment>
    <comment ref="AB421" authorId="33" shapeId="0" xr:uid="{00000000-0006-0000-0000-00009B050000}">
      <text>
        <r>
          <rPr>
            <sz val="11"/>
            <color indexed="8"/>
            <rFont val="ＭＳ Ｐゴシック"/>
            <family val="2"/>
            <charset val="128"/>
          </rPr>
          <t>點檢日　　：2024/9/10
實施內容　：SOFT追加
預定日       ：
対策内容　：
實施完成日：2024/9/10
定期管理　：</t>
        </r>
      </text>
    </comment>
    <comment ref="AC421" authorId="33" shapeId="0" xr:uid="{00000000-0006-0000-0000-00009C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：SOFT修正
預定日       ：
対策内容　：
實施完成日：2024/3/20
定期管理　：</t>
        </r>
      </text>
    </comment>
    <comment ref="AD421" authorId="33" shapeId="0" xr:uid="{00000000-0006-0000-0000-00009D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：SOFT修正
預定日       ：
対策内容　：
實施完成日：2024/3/15
定期管理　：</t>
        </r>
      </text>
    </comment>
    <comment ref="AE421" authorId="33" shapeId="0" xr:uid="{00000000-0006-0000-0000-00009E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F421" authorId="33" shapeId="0" xr:uid="{00000000-0006-0000-0000-00009F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Z422" authorId="33" shapeId="0" xr:uid="{00000000-0006-0000-0000-0000A0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A422" authorId="33" shapeId="0" xr:uid="{00000000-0006-0000-0000-0000A1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B422" authorId="33" shapeId="0" xr:uid="{00000000-0006-0000-0000-0000A2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C422" authorId="33" shapeId="0" xr:uid="{00000000-0006-0000-0000-0000A3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D422" authorId="33" shapeId="0" xr:uid="{00000000-0006-0000-0000-0000A4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E422" authorId="33" shapeId="0" xr:uid="{00000000-0006-0000-0000-0000A5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F422" authorId="33" shapeId="0" xr:uid="{00000000-0006-0000-0000-0000A6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Z423" authorId="33" shapeId="0" xr:uid="{00000000-0006-0000-0000-0000A7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A423" authorId="33" shapeId="0" xr:uid="{00000000-0006-0000-0000-0000A8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B423" authorId="33" shapeId="0" xr:uid="{00000000-0006-0000-0000-0000A9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C423" authorId="33" shapeId="0" xr:uid="{00000000-0006-0000-0000-0000AA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D423" authorId="33" shapeId="0" xr:uid="{00000000-0006-0000-0000-0000AB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E423" authorId="33" shapeId="0" xr:uid="{00000000-0006-0000-0000-0000AC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F423" authorId="33" shapeId="0" xr:uid="{00000000-0006-0000-0000-0000AD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Z424" authorId="33" shapeId="0" xr:uid="{00000000-0006-0000-0000-0000AE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A424" authorId="33" shapeId="0" xr:uid="{00000000-0006-0000-0000-0000AF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B424" authorId="33" shapeId="0" xr:uid="{00000000-0006-0000-0000-0000B0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C424" authorId="33" shapeId="0" xr:uid="{00000000-0006-0000-0000-0000B1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D424" authorId="33" shapeId="0" xr:uid="{00000000-0006-0000-0000-0000B2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E424" authorId="33" shapeId="0" xr:uid="{00000000-0006-0000-0000-0000B3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F424" authorId="33" shapeId="0" xr:uid="{00000000-0006-0000-0000-0000B4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Z425" authorId="33" shapeId="0" xr:uid="{00000000-0006-0000-0000-0000B5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A425" authorId="33" shapeId="0" xr:uid="{00000000-0006-0000-0000-0000B6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B425" authorId="33" shapeId="0" xr:uid="{00000000-0006-0000-0000-0000B7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C425" authorId="33" shapeId="0" xr:uid="{00000000-0006-0000-0000-0000B8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D425" authorId="33" shapeId="0" xr:uid="{00000000-0006-0000-0000-0000B9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E425" authorId="33" shapeId="0" xr:uid="{00000000-0006-0000-0000-0000BA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Z426" authorId="33" shapeId="0" xr:uid="{00000000-0006-0000-0000-0000BB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A426" authorId="33" shapeId="0" xr:uid="{00000000-0006-0000-0000-0000BC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B426" authorId="33" shapeId="0" xr:uid="{00000000-0006-0000-0000-0000BD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C426" authorId="33" shapeId="0" xr:uid="{00000000-0006-0000-0000-0000BE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D426" authorId="33" shapeId="0" xr:uid="{00000000-0006-0000-0000-0000BF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E426" authorId="33" shapeId="0" xr:uid="{00000000-0006-0000-0000-0000C0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F426" authorId="33" shapeId="0" xr:uid="{00000000-0006-0000-0000-0000C1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Z427" authorId="33" shapeId="0" xr:uid="{00000000-0006-0000-0000-0000C2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A427" authorId="33" shapeId="0" xr:uid="{00000000-0006-0000-0000-0000C3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實施完成日：2024/5/23確認濟
定期管理　：</t>
        </r>
      </text>
    </comment>
    <comment ref="AB427" authorId="33" shapeId="0" xr:uid="{00000000-0006-0000-0000-0000C4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實施完成日：2024/5/21確認濟
定期管理　：</t>
        </r>
      </text>
    </comment>
    <comment ref="AC427" authorId="33" shapeId="0" xr:uid="{00000000-0006-0000-0000-0000C5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實施完成日：2024/3/28確認濟
定期管理　：</t>
        </r>
      </text>
    </comment>
    <comment ref="AD427" authorId="33" shapeId="0" xr:uid="{00000000-0006-0000-0000-0000C6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實施完成日：2024/4/17確認濟
定期管理　：</t>
        </r>
      </text>
    </comment>
    <comment ref="AE427" authorId="33" shapeId="0" xr:uid="{00000000-0006-0000-0000-0000C7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實施完成日：2024/4/17確認濟
定期管理　：</t>
        </r>
      </text>
    </comment>
    <comment ref="AF427" authorId="33" shapeId="0" xr:uid="{00000000-0006-0000-0000-0000C8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Z428" authorId="33" shapeId="0" xr:uid="{00000000-0006-0000-0000-0000C9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：2024/4/12 確認濟--1、皮帶規格：5V-1120 2、更換頻度：每週巡檢確認(異常時/冷修-更換) 3、張力器壓力0.25 Mpa
預定日       ：
対策内容　：
實施完成日：2024/4/12
定期管理　：</t>
        </r>
      </text>
    </comment>
    <comment ref="AA428" authorId="33" shapeId="0" xr:uid="{00000000-0006-0000-0000-0000CA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：2024/4/11 確認濟--1、皮帶規格：5V-1250 2、更換頻度：每週巡檢確認(異常時/冷修-更換) 3、張力器壓力0.2 Mpa
預定日       ：
対策内容　：
實施完成日：2024/4/11
定期管理　：</t>
        </r>
      </text>
    </comment>
    <comment ref="AB428" authorId="33" shapeId="0" xr:uid="{00000000-0006-0000-0000-0000CB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：2024/4/11 確認濟--1、皮帶規格：5V-1320 2、更換頻度：每週巡檢確認(異常時/冷修-更換) 3、張力器壓力0.15 Mpa
預定日       ：
対策内容　：
實施完成日：2024/4/11
定期管理　：</t>
        </r>
      </text>
    </comment>
    <comment ref="AC428" authorId="33" shapeId="0" xr:uid="{00000000-0006-0000-0000-0000CC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：2024/4/12 確認濟--1、皮帶規格：5V-1250 2、更換頻度：機械重要設備定期巡檢確認(異常時-更換) 3、張力器壓力0.25 Mpa
預定日       ：
対策内容　：
實施完成日：2024/4/12
定期管理　：</t>
        </r>
      </text>
    </comment>
    <comment ref="AD428" authorId="33" shapeId="0" xr:uid="{00000000-0006-0000-0000-0000CD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：2024/4/11 確認濟--1、皮帶規格：5V-1250 2、更換頻度：1次/2年 3、張力器壓力0.22 Mpa
預定日       ：
対策内容　：
實施完成日：2024/4/11
定期管理　：</t>
        </r>
      </text>
    </comment>
    <comment ref="AE428" authorId="33" shapeId="0" xr:uid="{00000000-0006-0000-0000-0000CE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F428" authorId="33" shapeId="0" xr:uid="{00000000-0006-0000-0000-0000CF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Z429" authorId="33" shapeId="0" xr:uid="{00000000-0006-0000-0000-0000D0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A429" authorId="33" shapeId="0" xr:uid="{00000000-0006-0000-0000-0000D1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B429" authorId="33" shapeId="0" xr:uid="{00000000-0006-0000-0000-0000D2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C429" authorId="33" shapeId="0" xr:uid="{00000000-0006-0000-0000-0000D3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D429" authorId="33" shapeId="0" xr:uid="{00000000-0006-0000-0000-0000D4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E429" authorId="33" shapeId="0" xr:uid="{00000000-0006-0000-0000-0000D5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F429" authorId="33" shapeId="0" xr:uid="{00000000-0006-0000-0000-0000D6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Z430" authorId="33" shapeId="0" xr:uid="{00000000-0006-0000-0000-0000D7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A430" authorId="33" shapeId="0" xr:uid="{00000000-0006-0000-0000-0000D8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B430" authorId="33" shapeId="0" xr:uid="{00000000-0006-0000-0000-0000D9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C430" authorId="33" shapeId="0" xr:uid="{00000000-0006-0000-0000-0000DA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D430" authorId="33" shapeId="0" xr:uid="{00000000-0006-0000-0000-0000DB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E430" authorId="33" shapeId="0" xr:uid="{00000000-0006-0000-0000-0000DC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F430" authorId="33" shapeId="0" xr:uid="{00000000-0006-0000-0000-0000DD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Z431" authorId="33" shapeId="0" xr:uid="{00000000-0006-0000-0000-0000DE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A431" authorId="33" shapeId="0" xr:uid="{00000000-0006-0000-0000-0000DF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B431" authorId="33" shapeId="0" xr:uid="{00000000-0006-0000-0000-0000E0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C431" authorId="33" shapeId="0" xr:uid="{00000000-0006-0000-0000-0000E1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D431" authorId="33" shapeId="0" xr:uid="{00000000-0006-0000-0000-0000E2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E431" authorId="33" shapeId="0" xr:uid="{00000000-0006-0000-0000-0000E3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F431" authorId="33" shapeId="0" xr:uid="{00000000-0006-0000-0000-0000E4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Z433" authorId="33" shapeId="0" xr:uid="{00000000-0006-0000-0000-0000E5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A433" authorId="33" shapeId="0" xr:uid="{00000000-0006-0000-0000-0000E6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B433" authorId="33" shapeId="0" xr:uid="{00000000-0006-0000-0000-0000E7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C433" authorId="33" shapeId="0" xr:uid="{00000000-0006-0000-0000-0000E8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D433" authorId="33" shapeId="0" xr:uid="{00000000-0006-0000-0000-0000E9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E433" authorId="33" shapeId="0" xr:uid="{00000000-0006-0000-0000-0000EA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F433" authorId="33" shapeId="0" xr:uid="{00000000-0006-0000-0000-0000EB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Z434" authorId="33" shapeId="0" xr:uid="{00000000-0006-0000-0000-0000EC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A434" authorId="33" shapeId="0" xr:uid="{00000000-0006-0000-0000-0000ED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B434" authorId="33" shapeId="0" xr:uid="{00000000-0006-0000-0000-0000EE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C434" authorId="33" shapeId="0" xr:uid="{00000000-0006-0000-0000-0000EF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D434" authorId="33" shapeId="0" xr:uid="{00000000-0006-0000-0000-0000F0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E434" authorId="33" shapeId="0" xr:uid="{00000000-0006-0000-0000-0000F1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F434" authorId="33" shapeId="0" xr:uid="{00000000-0006-0000-0000-0000F2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Z436" authorId="33" shapeId="0" xr:uid="{00000000-0006-0000-0000-0000F3050000}">
      <text>
        <r>
          <rPr>
            <sz val="14"/>
            <color indexed="81"/>
            <rFont val="新細明體"/>
            <family val="3"/>
            <charset val="128"/>
            <scheme val="minor"/>
          </rPr>
          <t>點檢日　　：2024/9/2工事日
實施</t>
        </r>
        <r>
          <rPr>
            <sz val="14"/>
            <color indexed="81"/>
            <rFont val="新細明體"/>
            <family val="1"/>
            <charset val="129"/>
            <scheme val="minor"/>
          </rPr>
          <t>內</t>
        </r>
        <r>
          <rPr>
            <sz val="14"/>
            <color indexed="81"/>
            <rFont val="新細明體"/>
            <family val="3"/>
            <charset val="128"/>
            <scheme val="minor"/>
          </rPr>
          <t>容　：皮帶輪的擋片進行焊接補強
預定日       ：
対策内容　：焊接補強長度約5mm (#1、#2、#3有補強)
實施完成日：2024/9/2
定期管理　：</t>
        </r>
      </text>
    </comment>
    <comment ref="AA436" authorId="33" shapeId="0" xr:uid="{00000000-0006-0000-0000-0000F4050000}">
      <text>
        <r>
          <rPr>
            <sz val="14"/>
            <color indexed="81"/>
            <rFont val="新細明體"/>
            <family val="3"/>
            <charset val="128"/>
            <scheme val="minor"/>
          </rPr>
          <t>點檢日　　：2024/7/10工事日
實施</t>
        </r>
        <r>
          <rPr>
            <sz val="14"/>
            <color indexed="81"/>
            <rFont val="新細明體"/>
            <family val="1"/>
            <charset val="129"/>
            <scheme val="minor"/>
          </rPr>
          <t>內</t>
        </r>
        <r>
          <rPr>
            <sz val="14"/>
            <color indexed="81"/>
            <rFont val="新細明體"/>
            <family val="3"/>
            <charset val="128"/>
            <scheme val="minor"/>
          </rPr>
          <t>容　：皮帶輪的擋片進行焊接補強
預定日       ：
対策内容　：焊接補強長度約5mm (#1有補強，#2、#3無補強)
實施完成日：2024/7/10
定期管理　：</t>
        </r>
      </text>
    </comment>
    <comment ref="AB436" authorId="33" shapeId="0" xr:uid="{00000000-0006-0000-0000-0000F5050000}">
      <text>
        <r>
          <rPr>
            <sz val="14"/>
            <color indexed="81"/>
            <rFont val="新細明體"/>
            <family val="3"/>
            <charset val="128"/>
            <scheme val="minor"/>
          </rPr>
          <t>點檢日　　：2024/8/19
實施</t>
        </r>
        <r>
          <rPr>
            <sz val="14"/>
            <color indexed="81"/>
            <rFont val="新細明體"/>
            <family val="1"/>
            <charset val="129"/>
            <scheme val="minor"/>
          </rPr>
          <t>內</t>
        </r>
        <r>
          <rPr>
            <sz val="14"/>
            <color indexed="81"/>
            <rFont val="新細明體"/>
            <family val="3"/>
            <charset val="128"/>
            <scheme val="minor"/>
          </rPr>
          <t>容　：皮帶輪的擋片進行焊接補強
預定日       ：
対策内容　：焊接補強長度約5mm (#1無補強，#2、#3有補強)
實施完成日：2024/8/19
定期管理　：</t>
        </r>
      </text>
    </comment>
    <comment ref="AC436" authorId="33" shapeId="0" xr:uid="{00000000-0006-0000-0000-0000F6050000}">
      <text>
        <r>
          <rPr>
            <sz val="14"/>
            <color indexed="81"/>
            <rFont val="新細明體"/>
            <family val="3"/>
            <charset val="128"/>
            <scheme val="minor"/>
          </rPr>
          <t>點檢日　　：2024/8/19工事日
實施</t>
        </r>
        <r>
          <rPr>
            <sz val="14"/>
            <color indexed="81"/>
            <rFont val="新細明體"/>
            <family val="1"/>
            <charset val="129"/>
            <scheme val="minor"/>
          </rPr>
          <t>內</t>
        </r>
        <r>
          <rPr>
            <sz val="14"/>
            <color indexed="81"/>
            <rFont val="新細明體"/>
            <family val="3"/>
            <charset val="128"/>
            <scheme val="minor"/>
          </rPr>
          <t>容　：皮帶輪的擋片進行焊接補強
預定日       ：
対策内容　：焊接補強長度約5mm (#1、#2 大於5mm無補強)
實施完成日：2024/8/19
定期管理　：</t>
        </r>
      </text>
    </comment>
    <comment ref="AD436" authorId="33" shapeId="0" xr:uid="{00000000-0006-0000-0000-0000F7050000}">
      <text>
        <r>
          <rPr>
            <sz val="14"/>
            <color indexed="81"/>
            <rFont val="新細明體"/>
            <family val="3"/>
            <charset val="128"/>
            <scheme val="minor"/>
          </rPr>
          <t>點檢日　　：2024/8/13工事日
實施</t>
        </r>
        <r>
          <rPr>
            <sz val="14"/>
            <color indexed="81"/>
            <rFont val="新細明體"/>
            <family val="1"/>
            <charset val="129"/>
            <scheme val="minor"/>
          </rPr>
          <t>內</t>
        </r>
        <r>
          <rPr>
            <sz val="14"/>
            <color indexed="81"/>
            <rFont val="新細明體"/>
            <family val="3"/>
            <charset val="128"/>
            <scheme val="minor"/>
          </rPr>
          <t>容　：皮帶輪的擋片進行焊接補強
預定日       ：
対策内容　：焊接補強長度約5mm (#2 大於5mm無補強)
實施完成日：2024/8/13
定期管理　：</t>
        </r>
      </text>
    </comment>
    <comment ref="Z437" authorId="33" shapeId="0" xr:uid="{00000000-0006-0000-0000-0000F8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A437" authorId="33" shapeId="0" xr:uid="{00000000-0006-0000-0000-0000F9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B437" authorId="33" shapeId="0" xr:uid="{00000000-0006-0000-0000-0000FA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C437" authorId="33" shapeId="0" xr:uid="{00000000-0006-0000-0000-0000FB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D437" authorId="33" shapeId="0" xr:uid="{00000000-0006-0000-0000-0000FC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E437" authorId="33" shapeId="0" xr:uid="{00000000-0006-0000-0000-0000FD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F437" authorId="33" shapeId="0" xr:uid="{00000000-0006-0000-0000-0000FE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Z438" authorId="33" shapeId="0" xr:uid="{00000000-0006-0000-0000-0000FF05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：循環C/V SOFT修正濟
預定日       ：
対策内容　：
實施完成日：2024/3/29
定期管理　：</t>
        </r>
      </text>
    </comment>
    <comment ref="AA438" authorId="33" shapeId="0" xr:uid="{00000000-0006-0000-0000-000000060000}">
      <text>
        <r>
          <rPr>
            <sz val="14"/>
            <color indexed="8"/>
            <rFont val="ＭＳ Ｐゴシック"/>
            <family val="2"/>
            <charset val="128"/>
          </rPr>
          <t>點檢日　　：
實施</t>
        </r>
        <r>
          <rPr>
            <sz val="14"/>
            <color indexed="8"/>
            <rFont val="細明體"/>
            <family val="3"/>
            <charset val="136"/>
          </rPr>
          <t>內</t>
        </r>
        <r>
          <rPr>
            <sz val="14"/>
            <color indexed="8"/>
            <rFont val="ＭＳ Ｐゴシック"/>
            <family val="2"/>
            <charset val="128"/>
          </rPr>
          <t>容　：循環C/V SOFT修正濟
預定日       ：
対策内容　：
實施完成日：2024/7/10
定期管理　：</t>
        </r>
      </text>
    </comment>
    <comment ref="AB438" authorId="33" shapeId="0" xr:uid="{00000000-0006-0000-0000-000001060000}">
      <text>
        <r>
          <rPr>
            <sz val="11"/>
            <color indexed="8"/>
            <rFont val="ＭＳ Ｐゴシック"/>
            <family val="2"/>
            <charset val="128"/>
          </rPr>
          <t>點檢日　　：
實施內容　：循環C/V SOFT修正濟
預定日       ：
対策内容　：
實施完成日：2024/7/8
定期管理　：</t>
        </r>
      </text>
    </comment>
    <comment ref="AC438" authorId="33" shapeId="0" xr:uid="{00000000-0006-0000-0000-00000206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：循環C/V SOFT修正濟
預定日       ：
対策内容　：
實施完成日：2024/3/6
定期管理　：</t>
        </r>
      </text>
    </comment>
    <comment ref="AD438" authorId="33" shapeId="0" xr:uid="{00000000-0006-0000-0000-00000306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：循環C/V SOFT修正濟
預定日       ：
対策内容　：
實施完成日：2024/3/6
定期管理　：</t>
        </r>
      </text>
    </comment>
    <comment ref="AE438" authorId="33" shapeId="0" xr:uid="{00000000-0006-0000-0000-00000406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F438" authorId="33" shapeId="0" xr:uid="{00000000-0006-0000-0000-00000506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Z439" authorId="33" shapeId="0" xr:uid="{00000000-0006-0000-0000-00000606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A439" authorId="33" shapeId="0" xr:uid="{00000000-0006-0000-0000-00000706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B439" authorId="33" shapeId="0" xr:uid="{00000000-0006-0000-0000-00000806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C439" authorId="33" shapeId="0" xr:uid="{00000000-0006-0000-0000-00000906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D439" authorId="33" shapeId="0" xr:uid="{00000000-0006-0000-0000-00000A06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E439" authorId="33" shapeId="0" xr:uid="{00000000-0006-0000-0000-00000B06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F439" authorId="33" shapeId="0" xr:uid="{00000000-0006-0000-0000-00000C06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Z440" authorId="33" shapeId="0" xr:uid="{00000000-0006-0000-0000-00000D06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Z441" authorId="33" shapeId="0" xr:uid="{00000000-0006-0000-0000-00000E060000}">
      <text>
        <r>
          <rPr>
            <sz val="14"/>
            <color indexed="81"/>
            <rFont val="新細明體"/>
            <family val="3"/>
            <charset val="128"/>
            <scheme val="minor"/>
          </rPr>
          <t>點檢日　　：2024/8/7
實施</t>
        </r>
        <r>
          <rPr>
            <sz val="14"/>
            <color indexed="81"/>
            <rFont val="新細明體"/>
            <family val="1"/>
            <charset val="129"/>
            <scheme val="minor"/>
          </rPr>
          <t>內</t>
        </r>
        <r>
          <rPr>
            <sz val="14"/>
            <color indexed="81"/>
            <rFont val="新細明體"/>
            <family val="3"/>
            <charset val="128"/>
            <scheme val="minor"/>
          </rPr>
          <t>容　：橫#1 2024/7/25補強、橫#2 2024/8/7補強
預定日       ：
対策内容　：BUR線槽連桿與基座焊接點強度補強 
實施完成日：2024/8/7
定期管理　：</t>
        </r>
      </text>
    </comment>
    <comment ref="AA441" authorId="33" shapeId="0" xr:uid="{00000000-0006-0000-0000-00000F060000}">
      <text>
        <r>
          <rPr>
            <sz val="14"/>
            <color indexed="81"/>
            <rFont val="新細明體"/>
            <family val="3"/>
            <charset val="128"/>
            <scheme val="minor"/>
          </rPr>
          <t>點檢日　　：2024/7/31
實施</t>
        </r>
        <r>
          <rPr>
            <sz val="14"/>
            <color indexed="81"/>
            <rFont val="新細明體"/>
            <family val="1"/>
            <charset val="129"/>
            <scheme val="minor"/>
          </rPr>
          <t>內</t>
        </r>
        <r>
          <rPr>
            <sz val="14"/>
            <color indexed="81"/>
            <rFont val="新細明體"/>
            <family val="3"/>
            <charset val="128"/>
            <scheme val="minor"/>
          </rPr>
          <t>容　：橫#1、#2 2024/7/31機械點檢確認無異常
預定日       ：
対策内容　：BUR線槽連桿與基座焊接點強度補強 
實施完成日：2024/7/31
定期管理　：</t>
        </r>
      </text>
    </comment>
    <comment ref="AB441" authorId="33" shapeId="0" xr:uid="{00000000-0006-0000-0000-000010060000}">
      <text>
        <r>
          <rPr>
            <sz val="14"/>
            <color indexed="81"/>
            <rFont val="新細明體"/>
            <family val="3"/>
            <charset val="128"/>
            <scheme val="minor"/>
          </rPr>
          <t>點檢日　　：2024/8/6
實施</t>
        </r>
        <r>
          <rPr>
            <sz val="14"/>
            <color indexed="81"/>
            <rFont val="新細明體"/>
            <family val="1"/>
            <charset val="129"/>
            <scheme val="minor"/>
          </rPr>
          <t>內</t>
        </r>
        <r>
          <rPr>
            <sz val="14"/>
            <color indexed="81"/>
            <rFont val="新細明體"/>
            <family val="3"/>
            <charset val="128"/>
            <scheme val="minor"/>
          </rPr>
          <t>容　：橫#1、#2 2024/8/6機械點檢確認無異常
預定日       ：
対策内容　：BUR線槽連桿與基座焊接點強度補強 
實施完成日：2024/8/6
定期管理　：</t>
        </r>
      </text>
    </comment>
    <comment ref="AC441" authorId="33" shapeId="0" xr:uid="{00000000-0006-0000-0000-000011060000}">
      <text>
        <r>
          <rPr>
            <sz val="11"/>
            <color indexed="8"/>
            <rFont val="ＭＳ Ｐゴシック"/>
            <family val="2"/>
            <charset val="128"/>
          </rPr>
          <t>點檢日　　：2024/8/19 工事日
實施</t>
        </r>
        <r>
          <rPr>
            <sz val="11"/>
            <color indexed="8"/>
            <rFont val="細明體"/>
            <family val="3"/>
            <charset val="136"/>
          </rPr>
          <t>內</t>
        </r>
        <r>
          <rPr>
            <sz val="11"/>
            <color indexed="8"/>
            <rFont val="ＭＳ Ｐゴシック"/>
            <family val="2"/>
            <charset val="128"/>
          </rPr>
          <t>容　：橫#1、#2 2024/8/19機械點檢確認無異常
預定日       ：
対策内容　：BUR線槽連桿與基座</t>
        </r>
        <r>
          <rPr>
            <sz val="11"/>
            <color indexed="8"/>
            <rFont val="細明體"/>
            <family val="3"/>
            <charset val="136"/>
          </rPr>
          <t>焊</t>
        </r>
        <r>
          <rPr>
            <sz val="11"/>
            <color indexed="8"/>
            <rFont val="ＭＳ Ｐゴシック"/>
            <family val="2"/>
            <charset val="128"/>
          </rPr>
          <t>接點強度補強 
實施完成日：2024/10/22
定期管理　：</t>
        </r>
      </text>
    </comment>
    <comment ref="AD441" authorId="33" shapeId="0" xr:uid="{00000000-0006-0000-0000-000012060000}">
      <text>
        <r>
          <rPr>
            <sz val="14"/>
            <color indexed="81"/>
            <rFont val="新細明體"/>
            <family val="3"/>
            <charset val="128"/>
            <scheme val="minor"/>
          </rPr>
          <t>點檢日　　：2024/8/13工事日
實施</t>
        </r>
        <r>
          <rPr>
            <sz val="14"/>
            <color indexed="81"/>
            <rFont val="新細明體"/>
            <family val="1"/>
            <charset val="129"/>
            <scheme val="minor"/>
          </rPr>
          <t>內</t>
        </r>
        <r>
          <rPr>
            <sz val="14"/>
            <color indexed="81"/>
            <rFont val="新細明體"/>
            <family val="3"/>
            <charset val="128"/>
            <scheme val="minor"/>
          </rPr>
          <t>容　：橫#2發現固定螺絲孔位有輕微裂痕，為避免斷裂疑慮，與機械商討後切除原本基座 (5mm)，重新焊接新的鐵片 (10mm)。
預定日       ：
対策内容　：橫切機BUR昇降電磁閥基座點檢確認時，若有焊點有龜裂；因此將焊接點強度補強 ( 焊接面為全補滿 )。
實施完成日：2024/8/13
定期管理　：</t>
        </r>
      </text>
    </comment>
    <comment ref="AE441" authorId="33" shapeId="0" xr:uid="{00000000-0006-0000-0000-00001306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F441" authorId="33" shapeId="0" xr:uid="{00000000-0006-0000-0000-00001406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Z442" authorId="33" shapeId="0" xr:uid="{00000000-0006-0000-0000-00001506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A442" authorId="33" shapeId="0" xr:uid="{00000000-0006-0000-0000-00001606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B442" authorId="33" shapeId="0" xr:uid="{00000000-0006-0000-0000-00001706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C442" authorId="33" shapeId="0" xr:uid="{00000000-0006-0000-0000-00001806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D442" authorId="33" shapeId="0" xr:uid="{00000000-0006-0000-0000-00001906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E442" authorId="33" shapeId="0" xr:uid="{00000000-0006-0000-0000-00001A06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F442" authorId="33" shapeId="0" xr:uid="{00000000-0006-0000-0000-00001B06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Z443" authorId="33" shapeId="0" xr:uid="{00000000-0006-0000-0000-00001C06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A443" authorId="33" shapeId="0" xr:uid="{00000000-0006-0000-0000-00001D06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B443" authorId="33" shapeId="0" xr:uid="{00000000-0006-0000-0000-00001E06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C443" authorId="33" shapeId="0" xr:uid="{00000000-0006-0000-0000-00001F06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D443" authorId="33" shapeId="0" xr:uid="{00000000-0006-0000-0000-00002006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E443" authorId="33" shapeId="0" xr:uid="{00000000-0006-0000-0000-00002106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F443" authorId="33" shapeId="0" xr:uid="{00000000-0006-0000-0000-00002206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Z444" authorId="33" shapeId="0" xr:uid="{00000000-0006-0000-0000-000023060000}">
      <text>
        <r>
          <rPr>
            <sz val="11"/>
            <color indexed="8"/>
            <rFont val="ＭＳ Ｐゴシック"/>
            <family val="2"/>
            <charset val="128"/>
          </rPr>
          <t>點檢日　　：2024/9/3 工事日
實施</t>
        </r>
        <r>
          <rPr>
            <sz val="11"/>
            <color indexed="8"/>
            <rFont val="細明體"/>
            <family val="3"/>
            <charset val="136"/>
          </rPr>
          <t>內</t>
        </r>
        <r>
          <rPr>
            <sz val="11"/>
            <color indexed="8"/>
            <rFont val="ＭＳ Ｐゴシック"/>
            <family val="2"/>
            <charset val="128"/>
          </rPr>
          <t>容　：</t>
        </r>
        <r>
          <rPr>
            <sz val="11"/>
            <color indexed="8"/>
            <rFont val="細明體"/>
            <family val="3"/>
            <charset val="136"/>
          </rPr>
          <t>煞</t>
        </r>
        <r>
          <rPr>
            <sz val="11"/>
            <color indexed="8"/>
            <rFont val="ＭＳ Ｐゴシック"/>
            <family val="2"/>
            <charset val="128"/>
          </rPr>
          <t>車</t>
        </r>
        <r>
          <rPr>
            <sz val="11"/>
            <color indexed="8"/>
            <rFont val="細明體"/>
            <family val="3"/>
            <charset val="136"/>
          </rPr>
          <t>碟</t>
        </r>
        <r>
          <rPr>
            <sz val="11"/>
            <color indexed="8"/>
            <rFont val="ＭＳ Ｐゴシック"/>
            <family val="2"/>
            <charset val="128"/>
          </rPr>
          <t>盤固定螺絲增締鎖緊、並追加螺絲固定劑之塗</t>
        </r>
        <r>
          <rPr>
            <sz val="11"/>
            <color indexed="8"/>
            <rFont val="細明體"/>
            <family val="3"/>
            <charset val="136"/>
          </rPr>
          <t>佈</t>
        </r>
        <r>
          <rPr>
            <sz val="11"/>
            <color indexed="8"/>
            <rFont val="ＭＳ Ｐゴシック"/>
            <family val="2"/>
            <charset val="128"/>
          </rPr>
          <t>防止鬆</t>
        </r>
        <r>
          <rPr>
            <sz val="11"/>
            <color indexed="8"/>
            <rFont val="細明體"/>
            <family val="3"/>
            <charset val="136"/>
          </rPr>
          <t>脫</t>
        </r>
        <r>
          <rPr>
            <sz val="11"/>
            <color indexed="8"/>
            <rFont val="ＭＳ Ｐゴシック"/>
            <family val="2"/>
            <charset val="128"/>
          </rPr>
          <t>。
預定日       ：2024/9/9
対策内容　：</t>
        </r>
        <r>
          <rPr>
            <sz val="11"/>
            <color indexed="8"/>
            <rFont val="細明體"/>
            <family val="3"/>
            <charset val="136"/>
          </rPr>
          <t>煞</t>
        </r>
        <r>
          <rPr>
            <sz val="11"/>
            <color indexed="8"/>
            <rFont val="ＭＳ Ｐゴシック"/>
            <family val="2"/>
            <charset val="128"/>
          </rPr>
          <t>車</t>
        </r>
        <r>
          <rPr>
            <sz val="11"/>
            <color indexed="8"/>
            <rFont val="細明體"/>
            <family val="3"/>
            <charset val="136"/>
          </rPr>
          <t>碟</t>
        </r>
        <r>
          <rPr>
            <sz val="11"/>
            <color indexed="8"/>
            <rFont val="ＭＳ Ｐゴシック"/>
            <family val="2"/>
            <charset val="128"/>
          </rPr>
          <t>盤固定螺絲增締鎖緊、並追加螺絲固定劑之塗</t>
        </r>
        <r>
          <rPr>
            <sz val="11"/>
            <color indexed="8"/>
            <rFont val="細明體"/>
            <family val="3"/>
            <charset val="136"/>
          </rPr>
          <t>佈</t>
        </r>
        <r>
          <rPr>
            <sz val="11"/>
            <color indexed="8"/>
            <rFont val="ＭＳ Ｐゴシック"/>
            <family val="2"/>
            <charset val="128"/>
          </rPr>
          <t>防止鬆</t>
        </r>
        <r>
          <rPr>
            <sz val="11"/>
            <color indexed="8"/>
            <rFont val="細明體"/>
            <family val="3"/>
            <charset val="136"/>
          </rPr>
          <t>脫</t>
        </r>
        <r>
          <rPr>
            <sz val="11"/>
            <color indexed="8"/>
            <rFont val="ＭＳ Ｐゴシック"/>
            <family val="2"/>
            <charset val="128"/>
          </rPr>
          <t>。
實施完成日：2024/9/9 工事日
定期管理　：紙捲機</t>
        </r>
        <r>
          <rPr>
            <sz val="11"/>
            <color indexed="8"/>
            <rFont val="細明體"/>
            <family val="3"/>
            <charset val="136"/>
          </rPr>
          <t>煞</t>
        </r>
        <r>
          <rPr>
            <sz val="11"/>
            <color indexed="8"/>
            <rFont val="ＭＳ Ｐゴシック"/>
            <family val="2"/>
            <charset val="128"/>
          </rPr>
          <t>車</t>
        </r>
        <r>
          <rPr>
            <sz val="11"/>
            <color indexed="8"/>
            <rFont val="細明體"/>
            <family val="3"/>
            <charset val="136"/>
          </rPr>
          <t>碟</t>
        </r>
        <r>
          <rPr>
            <sz val="11"/>
            <color indexed="8"/>
            <rFont val="ＭＳ Ｐゴシック"/>
            <family val="2"/>
            <charset val="128"/>
          </rPr>
          <t>盤固定螺絲點檢項目，追加編列於年度修繕計畫</t>
        </r>
        <r>
          <rPr>
            <sz val="11"/>
            <color indexed="8"/>
            <rFont val="細明體"/>
            <family val="3"/>
            <charset val="136"/>
          </rPr>
          <t>內</t>
        </r>
        <r>
          <rPr>
            <sz val="11"/>
            <color indexed="8"/>
            <rFont val="ＭＳ Ｐゴシック"/>
            <family val="2"/>
            <charset val="128"/>
          </rPr>
          <t>，依計畫實施點檢。</t>
        </r>
      </text>
    </comment>
    <comment ref="AA444" authorId="33" shapeId="0" xr:uid="{00000000-0006-0000-0000-000024060000}">
      <text>
        <r>
          <rPr>
            <sz val="11"/>
            <color indexed="8"/>
            <rFont val="ＭＳ Ｐゴシック"/>
            <family val="2"/>
            <charset val="128"/>
          </rPr>
          <t>點檢日　　：2024/9/9
實施</t>
        </r>
        <r>
          <rPr>
            <sz val="11"/>
            <color indexed="8"/>
            <rFont val="細明體"/>
            <family val="3"/>
            <charset val="136"/>
          </rPr>
          <t>內</t>
        </r>
        <r>
          <rPr>
            <sz val="11"/>
            <color indexed="8"/>
            <rFont val="ＭＳ Ｐゴシック"/>
            <family val="2"/>
            <charset val="128"/>
          </rPr>
          <t>容　：</t>
        </r>
        <r>
          <rPr>
            <sz val="11"/>
            <color indexed="8"/>
            <rFont val="細明體"/>
            <family val="3"/>
            <charset val="136"/>
          </rPr>
          <t>煞</t>
        </r>
        <r>
          <rPr>
            <sz val="11"/>
            <color indexed="8"/>
            <rFont val="ＭＳ Ｐゴシック"/>
            <family val="2"/>
            <charset val="128"/>
          </rPr>
          <t>車</t>
        </r>
        <r>
          <rPr>
            <sz val="11"/>
            <color indexed="8"/>
            <rFont val="細明體"/>
            <family val="3"/>
            <charset val="136"/>
          </rPr>
          <t>碟</t>
        </r>
        <r>
          <rPr>
            <sz val="11"/>
            <color indexed="8"/>
            <rFont val="ＭＳ Ｐゴシック"/>
            <family val="2"/>
            <charset val="128"/>
          </rPr>
          <t>盤固定螺絲增締鎖緊、並追加螺絲固定劑之塗</t>
        </r>
        <r>
          <rPr>
            <sz val="11"/>
            <color indexed="8"/>
            <rFont val="細明體"/>
            <family val="3"/>
            <charset val="136"/>
          </rPr>
          <t>佈</t>
        </r>
        <r>
          <rPr>
            <sz val="11"/>
            <color indexed="8"/>
            <rFont val="ＭＳ Ｐゴシック"/>
            <family val="2"/>
            <charset val="128"/>
          </rPr>
          <t>防止鬆</t>
        </r>
        <r>
          <rPr>
            <sz val="11"/>
            <color indexed="8"/>
            <rFont val="細明體"/>
            <family val="3"/>
            <charset val="136"/>
          </rPr>
          <t>脫</t>
        </r>
        <r>
          <rPr>
            <sz val="11"/>
            <color indexed="8"/>
            <rFont val="ＭＳ Ｐゴシック"/>
            <family val="2"/>
            <charset val="128"/>
          </rPr>
          <t>。
預定日       ：2024/9/9
対策内容　：</t>
        </r>
        <r>
          <rPr>
            <sz val="11"/>
            <color indexed="8"/>
            <rFont val="細明體"/>
            <family val="3"/>
            <charset val="136"/>
          </rPr>
          <t>煞</t>
        </r>
        <r>
          <rPr>
            <sz val="11"/>
            <color indexed="8"/>
            <rFont val="ＭＳ Ｐゴシック"/>
            <family val="2"/>
            <charset val="128"/>
          </rPr>
          <t>車</t>
        </r>
        <r>
          <rPr>
            <sz val="11"/>
            <color indexed="8"/>
            <rFont val="細明體"/>
            <family val="3"/>
            <charset val="136"/>
          </rPr>
          <t>碟</t>
        </r>
        <r>
          <rPr>
            <sz val="11"/>
            <color indexed="8"/>
            <rFont val="ＭＳ Ｐゴシック"/>
            <family val="2"/>
            <charset val="128"/>
          </rPr>
          <t>盤固定螺絲增締鎖緊、並追加螺絲固定劑之塗</t>
        </r>
        <r>
          <rPr>
            <sz val="11"/>
            <color indexed="8"/>
            <rFont val="細明體"/>
            <family val="3"/>
            <charset val="136"/>
          </rPr>
          <t>佈</t>
        </r>
        <r>
          <rPr>
            <sz val="11"/>
            <color indexed="8"/>
            <rFont val="ＭＳ Ｐゴシック"/>
            <family val="2"/>
            <charset val="128"/>
          </rPr>
          <t>防止鬆</t>
        </r>
        <r>
          <rPr>
            <sz val="11"/>
            <color indexed="8"/>
            <rFont val="細明體"/>
            <family val="3"/>
            <charset val="136"/>
          </rPr>
          <t>脫</t>
        </r>
        <r>
          <rPr>
            <sz val="11"/>
            <color indexed="8"/>
            <rFont val="ＭＳ Ｐゴシック"/>
            <family val="2"/>
            <charset val="128"/>
          </rPr>
          <t>。
實施完成日：2024/9/9 工事日
定期管理　：紙捲機</t>
        </r>
        <r>
          <rPr>
            <sz val="11"/>
            <color indexed="8"/>
            <rFont val="細明體"/>
            <family val="3"/>
            <charset val="136"/>
          </rPr>
          <t>煞</t>
        </r>
        <r>
          <rPr>
            <sz val="11"/>
            <color indexed="8"/>
            <rFont val="ＭＳ Ｐゴシック"/>
            <family val="2"/>
            <charset val="128"/>
          </rPr>
          <t>車</t>
        </r>
        <r>
          <rPr>
            <sz val="11"/>
            <color indexed="8"/>
            <rFont val="細明體"/>
            <family val="3"/>
            <charset val="136"/>
          </rPr>
          <t>碟</t>
        </r>
        <r>
          <rPr>
            <sz val="11"/>
            <color indexed="8"/>
            <rFont val="ＭＳ Ｐゴシック"/>
            <family val="2"/>
            <charset val="128"/>
          </rPr>
          <t>盤固定螺絲點檢項目，追加編列於年度修繕計畫</t>
        </r>
        <r>
          <rPr>
            <sz val="11"/>
            <color indexed="8"/>
            <rFont val="細明體"/>
            <family val="3"/>
            <charset val="136"/>
          </rPr>
          <t>內</t>
        </r>
        <r>
          <rPr>
            <sz val="11"/>
            <color indexed="8"/>
            <rFont val="ＭＳ Ｐゴシック"/>
            <family val="2"/>
            <charset val="128"/>
          </rPr>
          <t>，依計畫實施點檢。</t>
        </r>
      </text>
    </comment>
    <comment ref="AB444" authorId="33" shapeId="0" xr:uid="{00000000-0006-0000-0000-000025060000}">
      <text>
        <r>
          <rPr>
            <sz val="14"/>
            <color indexed="81"/>
            <rFont val="新細明體"/>
            <family val="3"/>
            <charset val="128"/>
            <scheme val="minor"/>
          </rPr>
          <t>點檢日　　：2024/8/24
實施</t>
        </r>
        <r>
          <rPr>
            <sz val="14"/>
            <color indexed="81"/>
            <rFont val="新細明體"/>
            <family val="1"/>
            <charset val="129"/>
            <scheme val="minor"/>
          </rPr>
          <t>內</t>
        </r>
        <r>
          <rPr>
            <sz val="14"/>
            <color indexed="81"/>
            <rFont val="新細明體"/>
            <family val="3"/>
            <charset val="128"/>
            <scheme val="minor"/>
          </rPr>
          <t>容　：EF窯無此設備，確認後為紙捲機伺服馬達驅動設備
預定日       ：
対策内容　：1、煞車碟盤固定螺絲增締鎖緊、並追加螺絲固定劑之塗佈防止鬆脫。
                        2、固定螺絲追加記號便於點檢確認。
                        3、 紙捲機煞車碟盤固定螺絲點檢項目，追加編列於年度修繕計畫內，依計畫實施點檢。
實施完成日：2024/8/24
定期管理　：</t>
        </r>
      </text>
    </comment>
    <comment ref="AC444" authorId="33" shapeId="0" xr:uid="{00000000-0006-0000-0000-000026060000}">
      <text>
        <r>
          <rPr>
            <sz val="14"/>
            <color indexed="81"/>
            <rFont val="新細明體"/>
            <family val="3"/>
            <charset val="128"/>
            <scheme val="minor"/>
          </rPr>
          <t>點檢日　　：10/22
實施</t>
        </r>
        <r>
          <rPr>
            <sz val="14"/>
            <color indexed="81"/>
            <rFont val="新細明體"/>
            <family val="1"/>
            <charset val="129"/>
            <scheme val="minor"/>
          </rPr>
          <t>內</t>
        </r>
        <r>
          <rPr>
            <sz val="14"/>
            <color indexed="81"/>
            <rFont val="新細明體"/>
            <family val="3"/>
            <charset val="128"/>
            <scheme val="minor"/>
          </rPr>
          <t>容　：煞車式樣與YF不同，點檢確認
預定日       ：
対策内容　：固定螺絲增締鎖緊
實施完成日：10/22
定期管理　：</t>
        </r>
      </text>
    </comment>
    <comment ref="AD444" authorId="39" shapeId="0" xr:uid="{00000000-0006-0000-0000-000027060000}">
      <text>
        <r>
          <rPr>
            <sz val="11"/>
            <color indexed="8"/>
            <rFont val="ＭＳ Ｐゴシック"/>
            <family val="2"/>
            <charset val="128"/>
          </rPr>
          <t>待擔當者會議中提出與設技確認
上游側點檢ok
下游側北端 10/30 OK</t>
        </r>
      </text>
    </comment>
    <comment ref="AE444" authorId="33" shapeId="0" xr:uid="{00000000-0006-0000-0000-00002806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F444" authorId="33" shapeId="0" xr:uid="{00000000-0006-0000-0000-00002906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Z445" authorId="33" shapeId="0" xr:uid="{00000000-0006-0000-0000-00002A060000}">
      <text>
        <r>
          <rPr>
            <sz val="14"/>
            <color indexed="81"/>
            <rFont val="新細明體"/>
            <family val="3"/>
            <charset val="128"/>
            <scheme val="minor"/>
          </rPr>
          <t>點檢日　　：2024/10/16
實施</t>
        </r>
        <r>
          <rPr>
            <sz val="14"/>
            <color indexed="81"/>
            <rFont val="新細明體"/>
            <family val="1"/>
            <charset val="129"/>
            <scheme val="minor"/>
          </rPr>
          <t>內</t>
        </r>
        <r>
          <rPr>
            <sz val="14"/>
            <color indexed="81"/>
            <rFont val="新細明體"/>
            <family val="3"/>
            <charset val="128"/>
            <scheme val="minor"/>
          </rPr>
          <t>容　：確認P詰機左右兩側有無護蓋保護，確認結果有護蓋
預定日       ：
対策内容　：各P別的P詰機左右兩側追加護蓋保護馬達及線組
實施完成日：2024/10/16
定期管理　：</t>
        </r>
      </text>
    </comment>
    <comment ref="AA445" authorId="33" shapeId="0" xr:uid="{00000000-0006-0000-0000-00002B060000}">
      <text>
        <r>
          <rPr>
            <sz val="14"/>
            <color indexed="81"/>
            <rFont val="新細明體"/>
            <family val="3"/>
            <charset val="128"/>
            <scheme val="minor"/>
          </rPr>
          <t>點檢日　　：2024/9/18
實施</t>
        </r>
        <r>
          <rPr>
            <sz val="14"/>
            <color indexed="81"/>
            <rFont val="新細明體"/>
            <family val="1"/>
            <charset val="129"/>
            <scheme val="minor"/>
          </rPr>
          <t>內</t>
        </r>
        <r>
          <rPr>
            <sz val="14"/>
            <color indexed="81"/>
            <rFont val="新細明體"/>
            <family val="3"/>
            <charset val="128"/>
            <scheme val="minor"/>
          </rPr>
          <t>容　：確認P詰機左右兩側有無護蓋保護，確認結果有護蓋
預定日       ：
対策内容　：各P別的P詰機左右兩側追加護蓋保護馬達及線組
實施完成日：2024/9/18
定期管理　：</t>
        </r>
      </text>
    </comment>
    <comment ref="AB445" authorId="33" shapeId="0" xr:uid="{00000000-0006-0000-0000-00002C060000}">
      <text>
        <r>
          <rPr>
            <sz val="11"/>
            <color indexed="8"/>
            <rFont val="ＭＳ Ｐゴシック"/>
            <family val="2"/>
            <charset val="128"/>
          </rPr>
          <t>點檢日　　：2024/9/8
實施內容　：確認P詰機左右兩側無護蓋保護
預定日       ：2024/10工事日
対策内容　：各P別的P詰機左右兩側追加護蓋保護馬達及線組
實施完成日：2024/10/7
定期管理　：</t>
        </r>
      </text>
    </comment>
    <comment ref="AC445" authorId="33" shapeId="0" xr:uid="{00000000-0006-0000-0000-00002D06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D445" authorId="33" shapeId="0" xr:uid="{00000000-0006-0000-0000-00002E06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E445" authorId="33" shapeId="0" xr:uid="{00000000-0006-0000-0000-00002F06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F445" authorId="33" shapeId="0" xr:uid="{00000000-0006-0000-0000-00003006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Z446" authorId="33" shapeId="0" xr:uid="{00000000-0006-0000-0000-00003106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A446" authorId="33" shapeId="0" xr:uid="{00000000-0006-0000-0000-00003206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B446" authorId="33" shapeId="0" xr:uid="{00000000-0006-0000-0000-00003306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C446" authorId="33" shapeId="0" xr:uid="{00000000-0006-0000-0000-00003406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D446" authorId="33" shapeId="0" xr:uid="{00000000-0006-0000-0000-00003506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E446" authorId="33" shapeId="0" xr:uid="{00000000-0006-0000-0000-00003606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F446" authorId="33" shapeId="0" xr:uid="{00000000-0006-0000-0000-00003706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Z447" authorId="33" shapeId="0" xr:uid="{00000000-0006-0000-0000-00003806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A447" authorId="33" shapeId="0" xr:uid="{00000000-0006-0000-0000-00003906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B447" authorId="33" shapeId="0" xr:uid="{00000000-0006-0000-0000-00003A06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C447" authorId="33" shapeId="0" xr:uid="{00000000-0006-0000-0000-00003B06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D447" authorId="33" shapeId="0" xr:uid="{00000000-0006-0000-0000-00003C06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E447" authorId="33" shapeId="0" xr:uid="{00000000-0006-0000-0000-00003D06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F447" authorId="33" shapeId="0" xr:uid="{00000000-0006-0000-0000-00003E06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Z448" authorId="33" shapeId="0" xr:uid="{00000000-0006-0000-0000-00003F06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A448" authorId="33" shapeId="0" xr:uid="{00000000-0006-0000-0000-00004006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B448" authorId="33" shapeId="0" xr:uid="{00000000-0006-0000-0000-00004106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C448" authorId="33" shapeId="0" xr:uid="{00000000-0006-0000-0000-00004206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D448" authorId="33" shapeId="0" xr:uid="{00000000-0006-0000-0000-00004306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E448" authorId="33" shapeId="0" xr:uid="{00000000-0006-0000-0000-00004406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F448" authorId="33" shapeId="0" xr:uid="{00000000-0006-0000-0000-00004506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Z449" authorId="33" shapeId="0" xr:uid="{00000000-0006-0000-0000-00004606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A449" authorId="33" shapeId="0" xr:uid="{00000000-0006-0000-0000-00004706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B449" authorId="33" shapeId="0" xr:uid="{00000000-0006-0000-0000-00004806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C449" authorId="33" shapeId="0" xr:uid="{00000000-0006-0000-0000-00004906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D449" authorId="33" shapeId="0" xr:uid="{00000000-0006-0000-0000-00004A06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E449" authorId="33" shapeId="0" xr:uid="{00000000-0006-0000-0000-00004B06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F449" authorId="33" shapeId="0" xr:uid="{00000000-0006-0000-0000-00004C06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Z450" authorId="33" shapeId="0" xr:uid="{00000000-0006-0000-0000-00004D06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A450" authorId="33" shapeId="0" xr:uid="{00000000-0006-0000-0000-00004E06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B450" authorId="33" shapeId="0" xr:uid="{00000000-0006-0000-0000-00004F06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C450" authorId="33" shapeId="0" xr:uid="{00000000-0006-0000-0000-00005006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D450" authorId="33" shapeId="0" xr:uid="{00000000-0006-0000-0000-00005106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E450" authorId="33" shapeId="0" xr:uid="{00000000-0006-0000-0000-00005206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F450" authorId="33" shapeId="0" xr:uid="{00000000-0006-0000-0000-00005306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Z451" authorId="33" shapeId="0" xr:uid="{00000000-0006-0000-0000-00005406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A451" authorId="33" shapeId="0" xr:uid="{00000000-0006-0000-0000-00005506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B451" authorId="33" shapeId="0" xr:uid="{00000000-0006-0000-0000-00005606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C451" authorId="33" shapeId="0" xr:uid="{00000000-0006-0000-0000-00005706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D451" authorId="33" shapeId="0" xr:uid="{00000000-0006-0000-0000-00005806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E451" authorId="33" shapeId="0" xr:uid="{00000000-0006-0000-0000-00005906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F451" authorId="33" shapeId="0" xr:uid="{00000000-0006-0000-0000-00005A06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Z452" authorId="33" shapeId="0" xr:uid="{00000000-0006-0000-0000-00005B06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A452" authorId="33" shapeId="0" xr:uid="{00000000-0006-0000-0000-00005C06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B452" authorId="33" shapeId="0" xr:uid="{00000000-0006-0000-0000-00005D06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C452" authorId="33" shapeId="0" xr:uid="{00000000-0006-0000-0000-00005E06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D452" authorId="33" shapeId="0" xr:uid="{00000000-0006-0000-0000-00005F06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E452" authorId="33" shapeId="0" xr:uid="{00000000-0006-0000-0000-00006006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F452" authorId="33" shapeId="0" xr:uid="{00000000-0006-0000-0000-00006106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Z453" authorId="33" shapeId="0" xr:uid="{00000000-0006-0000-0000-00006206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A453" authorId="33" shapeId="0" xr:uid="{00000000-0006-0000-0000-00006306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B453" authorId="33" shapeId="0" xr:uid="{00000000-0006-0000-0000-00006406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C453" authorId="33" shapeId="0" xr:uid="{00000000-0006-0000-0000-00006506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D453" authorId="33" shapeId="0" xr:uid="{00000000-0006-0000-0000-00006606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E453" authorId="33" shapeId="0" xr:uid="{00000000-0006-0000-0000-00006706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F453" authorId="33" shapeId="0" xr:uid="{00000000-0006-0000-0000-00006806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Z454" authorId="33" shapeId="0" xr:uid="{00000000-0006-0000-0000-00006906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A454" authorId="33" shapeId="0" xr:uid="{00000000-0006-0000-0000-00006A06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B454" authorId="33" shapeId="0" xr:uid="{00000000-0006-0000-0000-00006B06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C454" authorId="33" shapeId="0" xr:uid="{00000000-0006-0000-0000-00006C06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D454" authorId="33" shapeId="0" xr:uid="{00000000-0006-0000-0000-00006D06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E454" authorId="33" shapeId="0" xr:uid="{00000000-0006-0000-0000-00006E06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F454" authorId="33" shapeId="0" xr:uid="{00000000-0006-0000-0000-00006F060000}">
      <text>
        <r>
          <rPr>
            <sz val="14"/>
            <color indexed="81"/>
            <rFont val="新細明體"/>
            <family val="3"/>
            <charset val="128"/>
            <scheme val="minor"/>
          </rPr>
          <t>點檢日　　：
實施</t>
        </r>
        <r>
          <rPr>
            <sz val="14"/>
            <color indexed="81"/>
            <rFont val="新細明體"/>
            <family val="1"/>
            <charset val="129"/>
            <scheme val="minor"/>
          </rPr>
          <t>內</t>
        </r>
        <r>
          <rPr>
            <sz val="14"/>
            <color indexed="81"/>
            <rFont val="新細明體"/>
            <family val="3"/>
            <charset val="128"/>
            <scheme val="minor"/>
          </rPr>
          <t>容　：
預定日       ：
対策内容　：
實施完成日：
定期管理　：</t>
        </r>
      </text>
    </comment>
    <comment ref="A466" authorId="39" shapeId="0" xr:uid="{00000000-0006-0000-0000-000070060000}">
      <text>
        <r>
          <rPr>
            <b/>
            <sz val="9"/>
            <color indexed="81"/>
            <rFont val="細明體"/>
            <family val="3"/>
            <charset val="136"/>
          </rPr>
          <t>2025/3/24橫展開連絡済</t>
        </r>
        <r>
          <rPr>
            <sz val="9"/>
            <color indexed="81"/>
            <rFont val="Tahoma"/>
            <family val="2"/>
          </rPr>
          <t xml:space="preserve">
</t>
        </r>
      </text>
    </comment>
    <comment ref="AA466" authorId="39" shapeId="0" xr:uid="{00000000-0006-0000-0000-000071060000}">
      <text>
        <r>
          <rPr>
            <sz val="11"/>
            <color indexed="8"/>
            <rFont val="ＭＳ Ｐゴシック"/>
            <family val="2"/>
            <charset val="128"/>
          </rPr>
          <t>點檢日：1/9 
實施</t>
        </r>
        <r>
          <rPr>
            <sz val="11"/>
            <color indexed="8"/>
            <rFont val="細明體"/>
            <family val="3"/>
            <charset val="136"/>
          </rPr>
          <t>內</t>
        </r>
        <r>
          <rPr>
            <sz val="11"/>
            <color indexed="8"/>
            <rFont val="ＭＳ Ｐゴシック"/>
            <family val="2"/>
            <charset val="128"/>
          </rPr>
          <t>容：橫、縱折惰輪機構</t>
        </r>
        <r>
          <rPr>
            <sz val="11"/>
            <color indexed="8"/>
            <rFont val="細明體"/>
            <family val="3"/>
            <charset val="136"/>
          </rPr>
          <t>奌</t>
        </r>
        <r>
          <rPr>
            <sz val="11"/>
            <color indexed="8"/>
            <rFont val="ＭＳ Ｐゴシック"/>
            <family val="2"/>
            <charset val="128"/>
          </rPr>
          <t>檢確認
預定日　　：1/9
對策内容　：・惰輪機構</t>
        </r>
        <r>
          <rPr>
            <sz val="11"/>
            <color indexed="8"/>
            <rFont val="細明體"/>
            <family val="3"/>
            <charset val="136"/>
          </rPr>
          <t>奌</t>
        </r>
        <r>
          <rPr>
            <sz val="11"/>
            <color indexed="8"/>
            <rFont val="ＭＳ Ｐゴシック"/>
            <family val="2"/>
            <charset val="128"/>
          </rPr>
          <t>檢確認。
　　　　　      ・變更有過濾器的調壓閥。
                ・定期點檢表追加張力惰輪機構</t>
        </r>
        <r>
          <rPr>
            <sz val="11"/>
            <color indexed="8"/>
            <rFont val="細明體"/>
            <family val="3"/>
            <charset val="136"/>
          </rPr>
          <t>奌</t>
        </r>
        <r>
          <rPr>
            <sz val="11"/>
            <color indexed="8"/>
            <rFont val="ＭＳ Ｐゴシック"/>
            <family val="2"/>
            <charset val="128"/>
          </rPr>
          <t>檢項目
實施完成日：1/9
定期管理　：點檢：設技: 1回/半年。
過濾器的調壓閥更換：6/30
(預計4月底到貨，次回工事日安裝)
縱折</t>
        </r>
        <r>
          <rPr>
            <sz val="11"/>
            <color indexed="8"/>
            <rFont val="細明體"/>
            <family val="3"/>
            <charset val="136"/>
          </rPr>
          <t>奌</t>
        </r>
        <r>
          <rPr>
            <sz val="11"/>
            <color indexed="8"/>
            <rFont val="ＭＳ Ｐゴシック"/>
            <family val="2"/>
            <charset val="128"/>
          </rPr>
          <t xml:space="preserve">檢：6/30
(預計：2Br 4月實施；1Br 5月實施)  </t>
        </r>
      </text>
    </comment>
    <comment ref="AC466" authorId="39" shapeId="0" xr:uid="{00000000-0006-0000-0000-000072060000}">
      <text>
        <r>
          <rPr>
            <sz val="14"/>
            <color indexed="81"/>
            <rFont val="新細明體"/>
            <family val="1"/>
            <charset val="136"/>
            <scheme val="minor"/>
          </rPr>
          <t xml:space="preserve">點檢日：4/1 
實施內容：橫、縱折惰輪機構奌檢確認
預定日　　：4/1
對策内容　：・惰輪機構奌檢確認。
　　　　　    ・變更有過濾器的調壓閥。
                        ・定期點檢表追加張力惰輪機構奌檢項目
定期管理　：點檢：設技: 1回/半年。
過濾器的調壓閥更換：8/15
預計6月、7月工事日進行更換
縱折奌檢：8/15
(預計：1Br 5月定修實施) </t>
        </r>
      </text>
    </comment>
    <comment ref="AD466" authorId="39" shapeId="0" xr:uid="{00000000-0006-0000-0000-000073060000}">
      <text>
        <r>
          <rPr>
            <sz val="14"/>
            <color indexed="81"/>
            <rFont val="新細明體"/>
            <family val="1"/>
            <charset val="136"/>
            <scheme val="minor"/>
          </rPr>
          <t>點檢日：1/20 
實施內容：橫、縱折惰輪機構奌檢確認
預定日　　：1/20
對策内容　：・惰輪機構奌檢確認。
　　　　　    ・變更有過濾器的調壓閥。
                        ・定期點檢表追加張力惰輪機構奌檢項目
定期管理　：點檢：設技: 1回/半年。
過濾器的調壓閥更換：OK
2024/12/20 進行更換
縱折奌檢：OK
4/16 2Br定修時奌檢</t>
        </r>
      </text>
    </comment>
    <comment ref="A467" authorId="39" shapeId="0" xr:uid="{00000000-0006-0000-0000-000074060000}">
      <text>
        <r>
          <rPr>
            <sz val="9"/>
            <color indexed="81"/>
            <rFont val="Meiryo UI"/>
            <family val="2"/>
            <charset val="128"/>
          </rPr>
          <t>3/17 橫展開文桑連絡済
6/3 橫展開聯絡済</t>
        </r>
      </text>
    </comment>
    <comment ref="Z467" authorId="39" shapeId="0" xr:uid="{00000000-0006-0000-0000-000075060000}">
      <text>
        <r>
          <rPr>
            <sz val="14"/>
            <color indexed="81"/>
            <rFont val="新細明體"/>
            <family val="1"/>
            <charset val="136"/>
            <scheme val="major"/>
          </rPr>
          <t xml:space="preserve">點檢日： 9/9
實施內容：•各窯給油相關標準書橫展開規範
                    •機械及製造共同作業檢查給油確認要。
預定日：3月~10月
對策内容：•各窯給油相關標準書橫展開規範
                    •機械及製造共同作業檢查給油確認要。
實施完成日：9/9
定期管理　：點檢：製造&amp;設技共同給油 1回/年。
                        點檢：製造給油 1回/季。
</t>
        </r>
      </text>
    </comment>
    <comment ref="AA467" authorId="39" shapeId="0" xr:uid="{00000000-0006-0000-0000-000076060000}">
      <text>
        <r>
          <rPr>
            <sz val="11"/>
            <color indexed="8"/>
            <rFont val="ＭＳ Ｐゴシック"/>
            <family val="2"/>
            <charset val="128"/>
          </rPr>
          <t>點檢日：1/2、4/2 
實施</t>
        </r>
        <r>
          <rPr>
            <sz val="11"/>
            <color indexed="8"/>
            <rFont val="細明體"/>
            <family val="3"/>
            <charset val="136"/>
          </rPr>
          <t>內</t>
        </r>
        <r>
          <rPr>
            <sz val="11"/>
            <color indexed="8"/>
            <rFont val="ＭＳ Ｐゴシック"/>
            <family val="2"/>
            <charset val="128"/>
          </rPr>
          <t>容：循環\C/V軸承給油點檢
預定日　　：1月、4月
對策内容　：機械人員配同製造人員給油點檢
實施完成日：1/2、4/2
定期管理　：3個月給油一次，機械人員</t>
        </r>
        <r>
          <rPr>
            <sz val="11"/>
            <color indexed="8"/>
            <rFont val="細明體"/>
            <family val="3"/>
            <charset val="136"/>
          </rPr>
          <t>每</t>
        </r>
        <r>
          <rPr>
            <sz val="11"/>
            <color indexed="8"/>
            <rFont val="ＭＳ Ｐゴシック"/>
            <family val="2"/>
            <charset val="128"/>
          </rPr>
          <t>年</t>
        </r>
        <r>
          <rPr>
            <sz val="11"/>
            <color indexed="8"/>
            <rFont val="細明體"/>
            <family val="3"/>
            <charset val="136"/>
          </rPr>
          <t>陪</t>
        </r>
        <r>
          <rPr>
            <sz val="11"/>
            <color indexed="8"/>
            <rFont val="ＭＳ Ｐゴシック"/>
            <family val="2"/>
            <charset val="128"/>
          </rPr>
          <t xml:space="preserve">同一次給油點檢
</t>
        </r>
      </text>
    </comment>
    <comment ref="AB467" authorId="39" shapeId="0" xr:uid="{00000000-0006-0000-0000-000077060000}">
      <text>
        <r>
          <rPr>
            <sz val="14"/>
            <color indexed="81"/>
            <rFont val="新細明體"/>
            <family val="1"/>
            <charset val="136"/>
            <scheme val="major"/>
          </rPr>
          <t xml:space="preserve">點檢日： 7/16
實施內容：•各窯給油相關標準書橫展開規範
                   •機械及製造共同作業檢查給油確認要。
預定日：3月~10月
對策内容：•各窯給油相關標準書橫展開規範
                   •機械及製造共同作業檢查給油確認要。
實施完成日：7/16
定期管理　：點檢：製造&amp;設技共同給油 1回/年。
                       點檢：製造給油 1回/季。
</t>
        </r>
      </text>
    </comment>
    <comment ref="AC467" authorId="39" shapeId="0" xr:uid="{00000000-0006-0000-0000-000078060000}">
      <text>
        <r>
          <rPr>
            <sz val="14"/>
            <color indexed="81"/>
            <rFont val="新細明體"/>
            <family val="1"/>
            <charset val="136"/>
            <scheme val="major"/>
          </rPr>
          <t xml:space="preserve">點檢日： 3/
實施內容：•各窯給油相關標準書橫展開規範
                    •機械及製造共同作業檢查給油確認要。
預定日：3月~10月
對策内容：•各窯給油相關標準書橫展開規範
                    •機械及製造共同作業檢查給油確認要。
實施完成日：
定期管理　：點檢：製造&amp;設技共同給油 1回/年。
                        點檢：製造給油 1回/季。
</t>
        </r>
      </text>
    </comment>
    <comment ref="AD467" authorId="39" shapeId="0" xr:uid="{00000000-0006-0000-0000-000079060000}">
      <text>
        <r>
          <rPr>
            <sz val="14"/>
            <color indexed="81"/>
            <rFont val="新細明體"/>
            <family val="1"/>
            <charset val="136"/>
            <scheme val="major"/>
          </rPr>
          <t>點檢日： 8/12
實施內容：•各窯給油相關標準書橫展開規範
                    •機械及製造共同作業檢查給油確認要。
預定日：3月~10月
對策内容：•各窯給油相關標準書橫展開規範
                    •機械及製造共同作業檢查給油確認要。
實施完成日：8/12
定期管理　：點檢：製造&amp;設技共同給油 1回/年。
                        點檢：製造給油 1回/季。
預計8/21實施</t>
        </r>
      </text>
    </comment>
    <comment ref="A468" authorId="39" shapeId="0" xr:uid="{00000000-0006-0000-0000-00007A060000}">
      <text>
        <r>
          <rPr>
            <b/>
            <sz val="10"/>
            <color indexed="81"/>
            <rFont val="細明體"/>
            <family val="3"/>
            <charset val="136"/>
          </rPr>
          <t>1/14 橫展開連絡済(速報版)</t>
        </r>
        <r>
          <rPr>
            <b/>
            <sz val="10"/>
            <color indexed="81"/>
            <rFont val="Tahoma"/>
            <family val="2"/>
          </rPr>
          <t xml:space="preserve">
4/2 </t>
        </r>
        <r>
          <rPr>
            <b/>
            <sz val="10"/>
            <color indexed="81"/>
            <rFont val="細明體"/>
            <family val="3"/>
            <charset val="136"/>
          </rPr>
          <t>最終版橫展開済</t>
        </r>
      </text>
    </comment>
    <comment ref="Z468" authorId="33" shapeId="0" xr:uid="{00000000-0006-0000-0000-00007B060000}">
      <text>
        <r>
          <rPr>
            <sz val="11"/>
            <color indexed="8"/>
            <rFont val="ＭＳ Ｐゴシック"/>
            <family val="2"/>
            <charset val="128"/>
          </rPr>
          <t>點檢日　　：2025/1/17 
實施</t>
        </r>
        <r>
          <rPr>
            <sz val="11"/>
            <color indexed="8"/>
            <rFont val="細明體"/>
            <family val="3"/>
            <charset val="136"/>
          </rPr>
          <t>內</t>
        </r>
        <r>
          <rPr>
            <sz val="11"/>
            <color indexed="8"/>
            <rFont val="ＭＳ Ｐゴシック"/>
            <family val="2"/>
            <charset val="128"/>
          </rPr>
          <t>容　：BR H/O</t>
        </r>
        <r>
          <rPr>
            <sz val="11"/>
            <color indexed="8"/>
            <rFont val="細明體"/>
            <family val="3"/>
            <charset val="136"/>
          </rPr>
          <t>、</t>
        </r>
        <r>
          <rPr>
            <sz val="11"/>
            <color indexed="8"/>
            <rFont val="ＭＳ Ｐゴシック"/>
            <family val="2"/>
            <charset val="128"/>
          </rPr>
          <t>BDS</t>
        </r>
        <r>
          <rPr>
            <sz val="11"/>
            <color indexed="8"/>
            <rFont val="細明體"/>
            <family val="3"/>
            <charset val="136"/>
          </rPr>
          <t>、本線</t>
        </r>
        <r>
          <rPr>
            <sz val="11"/>
            <color indexed="8"/>
            <rFont val="ＭＳ Ｐゴシック"/>
            <family val="2"/>
            <charset val="128"/>
          </rPr>
          <t>H/O Frame</t>
        </r>
        <r>
          <rPr>
            <sz val="11"/>
            <color indexed="8"/>
            <rFont val="細明體"/>
            <family val="3"/>
            <charset val="136"/>
          </rPr>
          <t>外觀有無裂痕</t>
        </r>
        <r>
          <rPr>
            <sz val="11"/>
            <color indexed="8"/>
            <rFont val="ＭＳ Ｐゴシック"/>
            <family val="2"/>
            <charset val="128"/>
          </rPr>
          <t>&amp;</t>
        </r>
        <r>
          <rPr>
            <sz val="11"/>
            <color indexed="8"/>
            <rFont val="細明體"/>
            <family val="3"/>
            <charset val="136"/>
          </rPr>
          <t>動作確認</t>
        </r>
        <r>
          <rPr>
            <sz val="11"/>
            <color indexed="8"/>
            <rFont val="ＭＳ Ｐゴシック"/>
            <family val="2"/>
            <charset val="128"/>
          </rPr>
          <t>(</t>
        </r>
        <r>
          <rPr>
            <sz val="11"/>
            <color indexed="8"/>
            <rFont val="細明體"/>
            <family val="3"/>
            <charset val="136"/>
          </rPr>
          <t>異音、動作是否一致</t>
        </r>
        <r>
          <rPr>
            <sz val="11"/>
            <color indexed="8"/>
            <rFont val="ＭＳ Ｐゴシック"/>
            <family val="2"/>
            <charset val="128"/>
          </rPr>
          <t>)。
預定日       ：2025/1/17
対策内容　：BR H/O</t>
        </r>
        <r>
          <rPr>
            <sz val="11"/>
            <color indexed="8"/>
            <rFont val="細明體"/>
            <family val="3"/>
            <charset val="136"/>
          </rPr>
          <t>、</t>
        </r>
        <r>
          <rPr>
            <sz val="11"/>
            <color indexed="8"/>
            <rFont val="ＭＳ Ｐゴシック"/>
            <family val="2"/>
            <charset val="128"/>
          </rPr>
          <t>BDS</t>
        </r>
        <r>
          <rPr>
            <sz val="11"/>
            <color indexed="8"/>
            <rFont val="細明體"/>
            <family val="3"/>
            <charset val="136"/>
          </rPr>
          <t>、本線</t>
        </r>
        <r>
          <rPr>
            <sz val="11"/>
            <color indexed="8"/>
            <rFont val="ＭＳ Ｐゴシック"/>
            <family val="2"/>
            <charset val="128"/>
          </rPr>
          <t>H/O Frame</t>
        </r>
        <r>
          <rPr>
            <sz val="11"/>
            <color indexed="8"/>
            <rFont val="細明體"/>
            <family val="3"/>
            <charset val="136"/>
          </rPr>
          <t>外觀有無裂痕</t>
        </r>
        <r>
          <rPr>
            <sz val="11"/>
            <color indexed="8"/>
            <rFont val="ＭＳ Ｐゴシック"/>
            <family val="2"/>
            <charset val="128"/>
          </rPr>
          <t>&amp;</t>
        </r>
        <r>
          <rPr>
            <sz val="11"/>
            <color indexed="8"/>
            <rFont val="細明體"/>
            <family val="3"/>
            <charset val="136"/>
          </rPr>
          <t>動作確認</t>
        </r>
        <r>
          <rPr>
            <sz val="11"/>
            <color indexed="8"/>
            <rFont val="ＭＳ Ｐゴシック"/>
            <family val="2"/>
            <charset val="128"/>
          </rPr>
          <t>。
實施完成日：2025/1/17 
定期管理　：</t>
        </r>
      </text>
    </comment>
    <comment ref="AA468" authorId="33" shapeId="0" xr:uid="{00000000-0006-0000-0000-00007C060000}">
      <text>
        <r>
          <rPr>
            <sz val="11"/>
            <color indexed="8"/>
            <rFont val="ＭＳ Ｐゴシック"/>
            <family val="2"/>
            <charset val="128"/>
          </rPr>
          <t>點檢日　　：2025/1/15 
實施</t>
        </r>
        <r>
          <rPr>
            <sz val="11"/>
            <color indexed="8"/>
            <rFont val="細明體"/>
            <family val="3"/>
            <charset val="136"/>
          </rPr>
          <t>內</t>
        </r>
        <r>
          <rPr>
            <sz val="11"/>
            <color indexed="8"/>
            <rFont val="ＭＳ Ｐゴシック"/>
            <family val="2"/>
            <charset val="128"/>
          </rPr>
          <t>容　：BR H/O</t>
        </r>
        <r>
          <rPr>
            <sz val="11"/>
            <color indexed="8"/>
            <rFont val="細明體"/>
            <family val="3"/>
            <charset val="136"/>
          </rPr>
          <t>、</t>
        </r>
        <r>
          <rPr>
            <sz val="11"/>
            <color indexed="8"/>
            <rFont val="ＭＳ Ｐゴシック"/>
            <family val="2"/>
            <charset val="128"/>
          </rPr>
          <t>BDS</t>
        </r>
        <r>
          <rPr>
            <sz val="11"/>
            <color indexed="8"/>
            <rFont val="細明體"/>
            <family val="3"/>
            <charset val="136"/>
          </rPr>
          <t>、本線</t>
        </r>
        <r>
          <rPr>
            <sz val="11"/>
            <color indexed="8"/>
            <rFont val="ＭＳ Ｐゴシック"/>
            <family val="2"/>
            <charset val="128"/>
          </rPr>
          <t>H/O Frame</t>
        </r>
        <r>
          <rPr>
            <sz val="11"/>
            <color indexed="8"/>
            <rFont val="細明體"/>
            <family val="3"/>
            <charset val="136"/>
          </rPr>
          <t>外觀有無裂痕</t>
        </r>
        <r>
          <rPr>
            <sz val="11"/>
            <color indexed="8"/>
            <rFont val="ＭＳ Ｐゴシック"/>
            <family val="2"/>
            <charset val="128"/>
          </rPr>
          <t>&amp;</t>
        </r>
        <r>
          <rPr>
            <sz val="11"/>
            <color indexed="8"/>
            <rFont val="細明體"/>
            <family val="3"/>
            <charset val="136"/>
          </rPr>
          <t>動作確認</t>
        </r>
        <r>
          <rPr>
            <sz val="11"/>
            <color indexed="8"/>
            <rFont val="ＭＳ Ｐゴシック"/>
            <family val="2"/>
            <charset val="128"/>
          </rPr>
          <t>(</t>
        </r>
        <r>
          <rPr>
            <sz val="11"/>
            <color indexed="8"/>
            <rFont val="細明體"/>
            <family val="3"/>
            <charset val="136"/>
          </rPr>
          <t>異音、動作是否一致</t>
        </r>
        <r>
          <rPr>
            <sz val="11"/>
            <color indexed="8"/>
            <rFont val="ＭＳ Ｐゴシック"/>
            <family val="2"/>
            <charset val="128"/>
          </rPr>
          <t>)。
預定日       ：2025/1/15
対策内容　：BR H/O</t>
        </r>
        <r>
          <rPr>
            <sz val="11"/>
            <color indexed="8"/>
            <rFont val="細明體"/>
            <family val="3"/>
            <charset val="136"/>
          </rPr>
          <t>、</t>
        </r>
        <r>
          <rPr>
            <sz val="11"/>
            <color indexed="8"/>
            <rFont val="ＭＳ Ｐゴシック"/>
            <family val="2"/>
            <charset val="128"/>
          </rPr>
          <t>BDS</t>
        </r>
        <r>
          <rPr>
            <sz val="11"/>
            <color indexed="8"/>
            <rFont val="細明體"/>
            <family val="3"/>
            <charset val="136"/>
          </rPr>
          <t>、本線</t>
        </r>
        <r>
          <rPr>
            <sz val="11"/>
            <color indexed="8"/>
            <rFont val="ＭＳ Ｐゴシック"/>
            <family val="2"/>
            <charset val="128"/>
          </rPr>
          <t>H/O Frame</t>
        </r>
        <r>
          <rPr>
            <sz val="11"/>
            <color indexed="8"/>
            <rFont val="細明體"/>
            <family val="3"/>
            <charset val="136"/>
          </rPr>
          <t>外觀有無裂痕</t>
        </r>
        <r>
          <rPr>
            <sz val="11"/>
            <color indexed="8"/>
            <rFont val="ＭＳ Ｐゴシック"/>
            <family val="2"/>
            <charset val="128"/>
          </rPr>
          <t>&amp;</t>
        </r>
        <r>
          <rPr>
            <sz val="11"/>
            <color indexed="8"/>
            <rFont val="細明體"/>
            <family val="3"/>
            <charset val="136"/>
          </rPr>
          <t>動作確認</t>
        </r>
        <r>
          <rPr>
            <sz val="11"/>
            <color indexed="8"/>
            <rFont val="ＭＳ Ｐゴシック"/>
            <family val="2"/>
            <charset val="128"/>
          </rPr>
          <t>。
實施完成日：2025/1/15 
定期管理　：</t>
        </r>
      </text>
    </comment>
    <comment ref="AB468" authorId="33" shapeId="0" xr:uid="{00000000-0006-0000-0000-00007D060000}">
      <text>
        <r>
          <rPr>
            <sz val="11"/>
            <color indexed="8"/>
            <rFont val="ＭＳ Ｐゴシック"/>
            <family val="2"/>
            <charset val="128"/>
          </rPr>
          <t>點檢日　　：2025/1/14 
實施</t>
        </r>
        <r>
          <rPr>
            <sz val="11"/>
            <color indexed="8"/>
            <rFont val="細明體"/>
            <family val="3"/>
            <charset val="136"/>
          </rPr>
          <t>內</t>
        </r>
        <r>
          <rPr>
            <sz val="11"/>
            <color indexed="8"/>
            <rFont val="ＭＳ Ｐゴシック"/>
            <family val="2"/>
            <charset val="128"/>
          </rPr>
          <t>容　：BR H/O</t>
        </r>
        <r>
          <rPr>
            <sz val="11"/>
            <color indexed="8"/>
            <rFont val="細明體"/>
            <family val="3"/>
            <charset val="136"/>
          </rPr>
          <t>、</t>
        </r>
        <r>
          <rPr>
            <sz val="11"/>
            <color indexed="8"/>
            <rFont val="ＭＳ Ｐゴシック"/>
            <family val="2"/>
            <charset val="128"/>
          </rPr>
          <t>BDS</t>
        </r>
        <r>
          <rPr>
            <sz val="11"/>
            <color indexed="8"/>
            <rFont val="細明體"/>
            <family val="3"/>
            <charset val="136"/>
          </rPr>
          <t>、本線</t>
        </r>
        <r>
          <rPr>
            <sz val="11"/>
            <color indexed="8"/>
            <rFont val="ＭＳ Ｐゴシック"/>
            <family val="2"/>
            <charset val="128"/>
          </rPr>
          <t>H/O Frame</t>
        </r>
        <r>
          <rPr>
            <sz val="11"/>
            <color indexed="8"/>
            <rFont val="細明體"/>
            <family val="3"/>
            <charset val="136"/>
          </rPr>
          <t>外觀有無裂痕</t>
        </r>
        <r>
          <rPr>
            <sz val="11"/>
            <color indexed="8"/>
            <rFont val="ＭＳ Ｐゴシック"/>
            <family val="2"/>
            <charset val="128"/>
          </rPr>
          <t>&amp;</t>
        </r>
        <r>
          <rPr>
            <sz val="11"/>
            <color indexed="8"/>
            <rFont val="細明體"/>
            <family val="3"/>
            <charset val="136"/>
          </rPr>
          <t>動作確認</t>
        </r>
        <r>
          <rPr>
            <sz val="11"/>
            <color indexed="8"/>
            <rFont val="ＭＳ Ｐゴシック"/>
            <family val="2"/>
            <charset val="128"/>
          </rPr>
          <t>(</t>
        </r>
        <r>
          <rPr>
            <sz val="11"/>
            <color indexed="8"/>
            <rFont val="細明體"/>
            <family val="3"/>
            <charset val="136"/>
          </rPr>
          <t>異音、動作是否一致</t>
        </r>
        <r>
          <rPr>
            <sz val="11"/>
            <color indexed="8"/>
            <rFont val="ＭＳ Ｐゴシック"/>
            <family val="2"/>
            <charset val="128"/>
          </rPr>
          <t>)。
預定日       ：2025/1/14
対策内容　：BR H/O</t>
        </r>
        <r>
          <rPr>
            <sz val="11"/>
            <color indexed="8"/>
            <rFont val="細明體"/>
            <family val="3"/>
            <charset val="136"/>
          </rPr>
          <t>、</t>
        </r>
        <r>
          <rPr>
            <sz val="11"/>
            <color indexed="8"/>
            <rFont val="ＭＳ Ｐゴシック"/>
            <family val="2"/>
            <charset val="128"/>
          </rPr>
          <t>BDS</t>
        </r>
        <r>
          <rPr>
            <sz val="11"/>
            <color indexed="8"/>
            <rFont val="細明體"/>
            <family val="3"/>
            <charset val="136"/>
          </rPr>
          <t>、本線</t>
        </r>
        <r>
          <rPr>
            <sz val="11"/>
            <color indexed="8"/>
            <rFont val="ＭＳ Ｐゴシック"/>
            <family val="2"/>
            <charset val="128"/>
          </rPr>
          <t>H/O Frame</t>
        </r>
        <r>
          <rPr>
            <sz val="11"/>
            <color indexed="8"/>
            <rFont val="細明體"/>
            <family val="3"/>
            <charset val="136"/>
          </rPr>
          <t>外觀有無裂痕</t>
        </r>
        <r>
          <rPr>
            <sz val="11"/>
            <color indexed="8"/>
            <rFont val="ＭＳ Ｐゴシック"/>
            <family val="2"/>
            <charset val="128"/>
          </rPr>
          <t>&amp;</t>
        </r>
        <r>
          <rPr>
            <sz val="11"/>
            <color indexed="8"/>
            <rFont val="細明體"/>
            <family val="3"/>
            <charset val="136"/>
          </rPr>
          <t>動作確認</t>
        </r>
        <r>
          <rPr>
            <sz val="11"/>
            <color indexed="8"/>
            <rFont val="ＭＳ Ｐゴシック"/>
            <family val="2"/>
            <charset val="128"/>
          </rPr>
          <t>。
實施完成日：2025/1/14 
定期管理　：</t>
        </r>
      </text>
    </comment>
    <comment ref="AC468" authorId="33" shapeId="0" xr:uid="{00000000-0006-0000-0000-00007E060000}">
      <text>
        <r>
          <rPr>
            <sz val="11"/>
            <color indexed="8"/>
            <rFont val="ＭＳ Ｐゴシック"/>
            <family val="2"/>
            <charset val="128"/>
          </rPr>
          <t>點檢日　　：2025/1/14 
實施</t>
        </r>
        <r>
          <rPr>
            <sz val="11"/>
            <color indexed="8"/>
            <rFont val="細明體"/>
            <family val="3"/>
            <charset val="136"/>
          </rPr>
          <t>內</t>
        </r>
        <r>
          <rPr>
            <sz val="11"/>
            <color indexed="8"/>
            <rFont val="ＭＳ Ｐゴシック"/>
            <family val="2"/>
            <charset val="128"/>
          </rPr>
          <t>容　：BR H/O</t>
        </r>
        <r>
          <rPr>
            <sz val="11"/>
            <color indexed="8"/>
            <rFont val="細明體"/>
            <family val="3"/>
            <charset val="136"/>
          </rPr>
          <t>、</t>
        </r>
        <r>
          <rPr>
            <sz val="11"/>
            <color indexed="8"/>
            <rFont val="ＭＳ Ｐゴシック"/>
            <family val="2"/>
            <charset val="128"/>
          </rPr>
          <t>BDS</t>
        </r>
        <r>
          <rPr>
            <sz val="11"/>
            <color indexed="8"/>
            <rFont val="細明體"/>
            <family val="3"/>
            <charset val="136"/>
          </rPr>
          <t>、本線</t>
        </r>
        <r>
          <rPr>
            <sz val="11"/>
            <color indexed="8"/>
            <rFont val="ＭＳ Ｐゴシック"/>
            <family val="2"/>
            <charset val="128"/>
          </rPr>
          <t>H/O Frame</t>
        </r>
        <r>
          <rPr>
            <sz val="11"/>
            <color indexed="8"/>
            <rFont val="細明體"/>
            <family val="3"/>
            <charset val="136"/>
          </rPr>
          <t>外觀有無裂痕</t>
        </r>
        <r>
          <rPr>
            <sz val="11"/>
            <color indexed="8"/>
            <rFont val="ＭＳ Ｐゴシック"/>
            <family val="2"/>
            <charset val="128"/>
          </rPr>
          <t>&amp;</t>
        </r>
        <r>
          <rPr>
            <sz val="11"/>
            <color indexed="8"/>
            <rFont val="細明體"/>
            <family val="3"/>
            <charset val="136"/>
          </rPr>
          <t>動作確認</t>
        </r>
        <r>
          <rPr>
            <sz val="11"/>
            <color indexed="8"/>
            <rFont val="ＭＳ Ｐゴシック"/>
            <family val="2"/>
            <charset val="128"/>
          </rPr>
          <t>(</t>
        </r>
        <r>
          <rPr>
            <sz val="11"/>
            <color indexed="8"/>
            <rFont val="細明體"/>
            <family val="3"/>
            <charset val="136"/>
          </rPr>
          <t>異音、動作是否一致</t>
        </r>
        <r>
          <rPr>
            <sz val="11"/>
            <color indexed="8"/>
            <rFont val="ＭＳ Ｐゴシック"/>
            <family val="2"/>
            <charset val="128"/>
          </rPr>
          <t>)。
預定日       ：2025/1/14
対策内容　：BR H/O</t>
        </r>
        <r>
          <rPr>
            <sz val="11"/>
            <color indexed="8"/>
            <rFont val="細明體"/>
            <family val="3"/>
            <charset val="136"/>
          </rPr>
          <t>、</t>
        </r>
        <r>
          <rPr>
            <sz val="11"/>
            <color indexed="8"/>
            <rFont val="ＭＳ Ｐゴシック"/>
            <family val="2"/>
            <charset val="128"/>
          </rPr>
          <t>BDS</t>
        </r>
        <r>
          <rPr>
            <sz val="11"/>
            <color indexed="8"/>
            <rFont val="細明體"/>
            <family val="3"/>
            <charset val="136"/>
          </rPr>
          <t>、本線</t>
        </r>
        <r>
          <rPr>
            <sz val="11"/>
            <color indexed="8"/>
            <rFont val="ＭＳ Ｐゴシック"/>
            <family val="2"/>
            <charset val="128"/>
          </rPr>
          <t>H/O Frame</t>
        </r>
        <r>
          <rPr>
            <sz val="11"/>
            <color indexed="8"/>
            <rFont val="細明體"/>
            <family val="3"/>
            <charset val="136"/>
          </rPr>
          <t>外觀有無裂痕</t>
        </r>
        <r>
          <rPr>
            <sz val="11"/>
            <color indexed="8"/>
            <rFont val="ＭＳ Ｐゴシック"/>
            <family val="2"/>
            <charset val="128"/>
          </rPr>
          <t>&amp;</t>
        </r>
        <r>
          <rPr>
            <sz val="11"/>
            <color indexed="8"/>
            <rFont val="細明體"/>
            <family val="3"/>
            <charset val="136"/>
          </rPr>
          <t>動作確認</t>
        </r>
        <r>
          <rPr>
            <sz val="11"/>
            <color indexed="8"/>
            <rFont val="ＭＳ Ｐゴシック"/>
            <family val="2"/>
            <charset val="128"/>
          </rPr>
          <t>。
實施完成日：2025/1/14 
定期管理　：</t>
        </r>
      </text>
    </comment>
    <comment ref="AD468" authorId="33" shapeId="0" xr:uid="{00000000-0006-0000-0000-00007F060000}">
      <text>
        <r>
          <rPr>
            <sz val="11"/>
            <color indexed="8"/>
            <rFont val="ＭＳ Ｐゴシック"/>
            <family val="2"/>
            <charset val="128"/>
          </rPr>
          <t>點檢日　　：2025/1/14 
實施</t>
        </r>
        <r>
          <rPr>
            <sz val="11"/>
            <color indexed="8"/>
            <rFont val="細明體"/>
            <family val="3"/>
            <charset val="136"/>
          </rPr>
          <t>內</t>
        </r>
        <r>
          <rPr>
            <sz val="11"/>
            <color indexed="8"/>
            <rFont val="ＭＳ Ｐゴシック"/>
            <family val="2"/>
            <charset val="128"/>
          </rPr>
          <t>容　：BR H/O</t>
        </r>
        <r>
          <rPr>
            <sz val="11"/>
            <color indexed="8"/>
            <rFont val="細明體"/>
            <family val="3"/>
            <charset val="136"/>
          </rPr>
          <t>、</t>
        </r>
        <r>
          <rPr>
            <sz val="11"/>
            <color indexed="8"/>
            <rFont val="ＭＳ Ｐゴシック"/>
            <family val="2"/>
            <charset val="128"/>
          </rPr>
          <t>BDS</t>
        </r>
        <r>
          <rPr>
            <sz val="11"/>
            <color indexed="8"/>
            <rFont val="細明體"/>
            <family val="3"/>
            <charset val="136"/>
          </rPr>
          <t>、本線</t>
        </r>
        <r>
          <rPr>
            <sz val="11"/>
            <color indexed="8"/>
            <rFont val="ＭＳ Ｐゴシック"/>
            <family val="2"/>
            <charset val="128"/>
          </rPr>
          <t>H/O Frame</t>
        </r>
        <r>
          <rPr>
            <sz val="11"/>
            <color indexed="8"/>
            <rFont val="細明體"/>
            <family val="3"/>
            <charset val="136"/>
          </rPr>
          <t>外觀有無裂痕</t>
        </r>
        <r>
          <rPr>
            <sz val="11"/>
            <color indexed="8"/>
            <rFont val="ＭＳ Ｐゴシック"/>
            <family val="2"/>
            <charset val="128"/>
          </rPr>
          <t>&amp;</t>
        </r>
        <r>
          <rPr>
            <sz val="11"/>
            <color indexed="8"/>
            <rFont val="細明體"/>
            <family val="3"/>
            <charset val="136"/>
          </rPr>
          <t>動作確認</t>
        </r>
        <r>
          <rPr>
            <sz val="11"/>
            <color indexed="8"/>
            <rFont val="ＭＳ Ｐゴシック"/>
            <family val="2"/>
            <charset val="128"/>
          </rPr>
          <t>(</t>
        </r>
        <r>
          <rPr>
            <sz val="11"/>
            <color indexed="8"/>
            <rFont val="細明體"/>
            <family val="3"/>
            <charset val="136"/>
          </rPr>
          <t>異音、動作是否一致</t>
        </r>
        <r>
          <rPr>
            <sz val="11"/>
            <color indexed="8"/>
            <rFont val="ＭＳ Ｐゴシック"/>
            <family val="2"/>
            <charset val="128"/>
          </rPr>
          <t>)。
預定日       ：2025/1/14
対策内容　：BR H/O</t>
        </r>
        <r>
          <rPr>
            <sz val="11"/>
            <color indexed="8"/>
            <rFont val="細明體"/>
            <family val="3"/>
            <charset val="136"/>
          </rPr>
          <t>、</t>
        </r>
        <r>
          <rPr>
            <sz val="11"/>
            <color indexed="8"/>
            <rFont val="ＭＳ Ｐゴシック"/>
            <family val="2"/>
            <charset val="128"/>
          </rPr>
          <t>BDS</t>
        </r>
        <r>
          <rPr>
            <sz val="11"/>
            <color indexed="8"/>
            <rFont val="細明體"/>
            <family val="3"/>
            <charset val="136"/>
          </rPr>
          <t>、本線</t>
        </r>
        <r>
          <rPr>
            <sz val="11"/>
            <color indexed="8"/>
            <rFont val="ＭＳ Ｐゴシック"/>
            <family val="2"/>
            <charset val="128"/>
          </rPr>
          <t>H/O Frame</t>
        </r>
        <r>
          <rPr>
            <sz val="11"/>
            <color indexed="8"/>
            <rFont val="細明體"/>
            <family val="3"/>
            <charset val="136"/>
          </rPr>
          <t>外觀有無裂痕</t>
        </r>
        <r>
          <rPr>
            <sz val="11"/>
            <color indexed="8"/>
            <rFont val="ＭＳ Ｐゴシック"/>
            <family val="2"/>
            <charset val="128"/>
          </rPr>
          <t>&amp;</t>
        </r>
        <r>
          <rPr>
            <sz val="11"/>
            <color indexed="8"/>
            <rFont val="細明體"/>
            <family val="3"/>
            <charset val="136"/>
          </rPr>
          <t>動作確認</t>
        </r>
        <r>
          <rPr>
            <sz val="11"/>
            <color indexed="8"/>
            <rFont val="ＭＳ Ｐゴシック"/>
            <family val="2"/>
            <charset val="128"/>
          </rPr>
          <t>。
實施完成日：2025/1/14 
定期管理　：</t>
        </r>
      </text>
    </comment>
    <comment ref="A469" authorId="39" shapeId="0" xr:uid="{00000000-0006-0000-0000-000080060000}">
      <text>
        <r>
          <rPr>
            <b/>
            <sz val="9"/>
            <color indexed="81"/>
            <rFont val="Meiryo UI"/>
            <family val="2"/>
            <charset val="128"/>
          </rPr>
          <t>橫展開連絡未</t>
        </r>
        <r>
          <rPr>
            <sz val="9"/>
            <color indexed="81"/>
            <rFont val="Meiryo UI"/>
            <family val="2"/>
            <charset val="128"/>
          </rPr>
          <t xml:space="preserve">
待JF 1、3P更換後無問題再橫展開</t>
        </r>
      </text>
    </comment>
    <comment ref="AA469" authorId="39" shapeId="0" xr:uid="{00000000-0006-0000-0000-000081060000}">
      <text>
        <r>
          <rPr>
            <sz val="14"/>
            <color indexed="81"/>
            <rFont val="新細明體"/>
            <family val="1"/>
            <charset val="136"/>
            <scheme val="major"/>
          </rPr>
          <t xml:space="preserve">點檢日： 
實施內容：
預定日　　：
對策内容　：
實施完成日：
定期管理　：
</t>
        </r>
      </text>
    </comment>
    <comment ref="AB469" authorId="39" shapeId="0" xr:uid="{00000000-0006-0000-0000-000082060000}">
      <text>
        <r>
          <rPr>
            <sz val="14"/>
            <color indexed="81"/>
            <rFont val="新細明體"/>
            <family val="1"/>
            <charset val="136"/>
            <scheme val="major"/>
          </rPr>
          <t xml:space="preserve">點檢日： 
實施內容：
預定日　　：
對策内容　：
實施完成日：
定期管理　：
</t>
        </r>
      </text>
    </comment>
    <comment ref="AC469" authorId="39" shapeId="0" xr:uid="{00000000-0006-0000-0000-000083060000}">
      <text>
        <r>
          <rPr>
            <sz val="14"/>
            <color indexed="81"/>
            <rFont val="新細明體"/>
            <family val="1"/>
            <charset val="136"/>
            <scheme val="major"/>
          </rPr>
          <t xml:space="preserve">點檢日： 
實施內容：
預定日　　：
對策内容　：
實施完成日：
定期管理　：
</t>
        </r>
      </text>
    </comment>
    <comment ref="AD469" authorId="39" shapeId="0" xr:uid="{00000000-0006-0000-0000-000084060000}">
      <text>
        <r>
          <rPr>
            <sz val="14"/>
            <color indexed="81"/>
            <rFont val="新細明體"/>
            <family val="1"/>
            <charset val="136"/>
            <scheme val="major"/>
          </rPr>
          <t>點檢日： 
實施</t>
        </r>
        <r>
          <rPr>
            <sz val="14"/>
            <color indexed="81"/>
            <rFont val="新細明體"/>
            <family val="2"/>
            <charset val="136"/>
            <scheme val="major"/>
          </rPr>
          <t>內</t>
        </r>
        <r>
          <rPr>
            <sz val="14"/>
            <color indexed="81"/>
            <rFont val="新細明體"/>
            <family val="1"/>
            <charset val="136"/>
            <scheme val="major"/>
          </rPr>
          <t xml:space="preserve">容：
預定日　　：
對策内容　：
實施完成日：
定期管理　：
</t>
        </r>
      </text>
    </comment>
    <comment ref="A470" authorId="39" shapeId="0" xr:uid="{00000000-0006-0000-0000-000085060000}">
      <text>
        <r>
          <rPr>
            <sz val="9"/>
            <color indexed="81"/>
            <rFont val="Meiryo UI"/>
            <family val="2"/>
            <charset val="128"/>
          </rPr>
          <t>3/12 橫展開文桑連絡済
6/3 橫展開連絡済</t>
        </r>
      </text>
    </comment>
    <comment ref="AC470" authorId="39" shapeId="0" xr:uid="{00000000-0006-0000-0000-000086060000}">
      <text>
        <r>
          <rPr>
            <sz val="14"/>
            <color indexed="81"/>
            <rFont val="新細明體"/>
            <family val="1"/>
            <charset val="136"/>
            <scheme val="major"/>
          </rPr>
          <t>點檢日： 2/25
實施內容：•採板LIFT線性滑軌固定螺絲增締奌檢確認
                    •定期點檢表追加LM導軌固定螺栓確認(1回/半年)
預定日：3月~10月
對策内容：•採板LIFT線性滑軌固定螺絲增締奌檢確認
                    •定期點檢表追加LM導軌固定螺栓確認(1回/半年)
實施完成日：2/25
定期管理　：點檢：設技: 1回/半年。
定期點檢表待確</t>
        </r>
      </text>
    </comment>
    <comment ref="AD470" authorId="39" shapeId="0" xr:uid="{00000000-0006-0000-0000-000087060000}">
      <text>
        <r>
          <rPr>
            <sz val="14"/>
            <color indexed="81"/>
            <rFont val="新細明體"/>
            <family val="1"/>
            <charset val="136"/>
            <scheme val="major"/>
          </rPr>
          <t>點檢日： 3/4
實施內容：•採板LIFT線性滑軌固定螺絲增締奌檢確認
                    •定期點檢表追加LM導軌固定螺栓確認(1回/半年)
預定日：3月~10月
對策内容：•採板LIFT線性滑軌固定螺絲增締奌檢確認
                    •定期點檢表追加LM導軌固定螺栓確認(1回/半年)
實施完成日：3/4
定期管理　：點檢：設技: 1回/半年。
定期點檢表待確</t>
        </r>
      </text>
    </comment>
    <comment ref="AF470" authorId="39" shapeId="0" xr:uid="{00000000-0006-0000-0000-000088060000}">
      <text>
        <r>
          <rPr>
            <sz val="14"/>
            <color indexed="81"/>
            <rFont val="新細明體"/>
            <family val="1"/>
            <charset val="136"/>
            <scheme val="major"/>
          </rPr>
          <t xml:space="preserve">點檢日： 2/3
實施內容：•採板LIFT線性滑軌固定螺絲增締奌檢確認
                    •定期點檢表追加LM導軌固定螺栓確認(1回/半年)
預定日：3月~10月
對策内容：•採板LIFT線性滑軌固定螺絲增締奌檢確認
                    •定期點檢表追加LM導軌固定螺栓確認(1回/半年)
實施完成日：2/3
定期管理　：點檢：設技: 1回/半年。
</t>
        </r>
      </text>
    </comment>
    <comment ref="A471" authorId="39" shapeId="0" xr:uid="{00000000-0006-0000-0000-000089060000}">
      <text>
        <r>
          <rPr>
            <sz val="9"/>
            <color indexed="81"/>
            <rFont val="Meiryo UI"/>
            <family val="2"/>
            <charset val="128"/>
          </rPr>
          <t>4/9 橫展開連絡済
5/21 文先生海外聯絡済</t>
        </r>
      </text>
    </comment>
    <comment ref="Z471" authorId="39" shapeId="0" xr:uid="{00000000-0006-0000-0000-00008A060000}">
      <text>
        <r>
          <rPr>
            <sz val="14"/>
            <color indexed="81"/>
            <rFont val="新細明體"/>
            <family val="1"/>
            <charset val="136"/>
            <scheme val="major"/>
          </rPr>
          <t xml:space="preserve">點檢日： 2/19、4/10、5/13、5/27、6/24  
實施內容：•本線及BR FT CV鍊輪螺絲點檢增締
                    •鍊輪追加半割固定環
預定日：3月~10月
對策内容：•本線及BR FT CV鍊輪螺絲點檢增締
                    •鍊輪追加半割固定環
實施完成日：6/24
定期管理　：點檢：設技: 1回/半年。
</t>
        </r>
      </text>
    </comment>
    <comment ref="AA471" authorId="39" shapeId="0" xr:uid="{00000000-0006-0000-0000-00008B060000}">
      <text>
        <r>
          <rPr>
            <sz val="11"/>
            <color indexed="8"/>
            <rFont val="ＭＳ Ｐゴシック"/>
            <family val="2"/>
            <charset val="128"/>
          </rPr>
          <t>點檢日： 4/1、4/29、6/5 
實施</t>
        </r>
        <r>
          <rPr>
            <sz val="11"/>
            <color indexed="8"/>
            <rFont val="細明體"/>
            <family val="3"/>
            <charset val="136"/>
          </rPr>
          <t>內</t>
        </r>
        <r>
          <rPr>
            <sz val="11"/>
            <color indexed="8"/>
            <rFont val="ＭＳ Ｐゴシック"/>
            <family val="2"/>
            <charset val="128"/>
          </rPr>
          <t>容：•本線及BR FT CV</t>
        </r>
        <r>
          <rPr>
            <sz val="11"/>
            <color indexed="8"/>
            <rFont val="細明體"/>
            <family val="3"/>
            <charset val="136"/>
          </rPr>
          <t>鍊</t>
        </r>
        <r>
          <rPr>
            <sz val="11"/>
            <color indexed="8"/>
            <rFont val="ＭＳ Ｐゴシック"/>
            <family val="2"/>
            <charset val="128"/>
          </rPr>
          <t>輪螺絲點檢增締
                    •</t>
        </r>
        <r>
          <rPr>
            <sz val="11"/>
            <color indexed="8"/>
            <rFont val="細明體"/>
            <family val="3"/>
            <charset val="136"/>
          </rPr>
          <t>鍊</t>
        </r>
        <r>
          <rPr>
            <sz val="11"/>
            <color indexed="8"/>
            <rFont val="ＭＳ Ｐゴシック"/>
            <family val="2"/>
            <charset val="128"/>
          </rPr>
          <t>輪追加半割固定環
預定日：4月~10月
對策内容：•本線及BR FT CV</t>
        </r>
        <r>
          <rPr>
            <sz val="11"/>
            <color indexed="8"/>
            <rFont val="細明體"/>
            <family val="3"/>
            <charset val="136"/>
          </rPr>
          <t>鍊</t>
        </r>
        <r>
          <rPr>
            <sz val="11"/>
            <color indexed="8"/>
            <rFont val="ＭＳ Ｐゴシック"/>
            <family val="2"/>
            <charset val="128"/>
          </rPr>
          <t>輪螺絲點檢增締
                    •</t>
        </r>
        <r>
          <rPr>
            <sz val="11"/>
            <color indexed="8"/>
            <rFont val="細明體"/>
            <family val="3"/>
            <charset val="136"/>
          </rPr>
          <t>鍊</t>
        </r>
        <r>
          <rPr>
            <sz val="11"/>
            <color indexed="8"/>
            <rFont val="ＭＳ Ｐゴシック"/>
            <family val="2"/>
            <charset val="128"/>
          </rPr>
          <t>輪追加半割固定環
實施完成日：6/5完成(全數完成)(4/1本線、4/29 1BR、6/5 2BR)
定期管理　：點檢：設技: 1回/半年。
※4/1 本線FT C/V段</t>
        </r>
        <r>
          <rPr>
            <sz val="11"/>
            <color indexed="8"/>
            <rFont val="細明體"/>
            <family val="3"/>
            <charset val="136"/>
          </rPr>
          <t>奌</t>
        </r>
        <r>
          <rPr>
            <sz val="11"/>
            <color indexed="8"/>
            <rFont val="ＭＳ Ｐゴシック"/>
            <family val="2"/>
            <charset val="128"/>
          </rPr>
          <t xml:space="preserve">檢完了 ，半割固定環裝設完了
本線(4/10)、1BR(4/29)、2BR(6/5) 完成改善
</t>
        </r>
      </text>
    </comment>
    <comment ref="AB471" authorId="39" shapeId="0" xr:uid="{00000000-0006-0000-0000-00008C060000}">
      <text>
        <r>
          <rPr>
            <sz val="14"/>
            <color indexed="81"/>
            <rFont val="新細明體"/>
            <family val="1"/>
            <charset val="136"/>
            <scheme val="major"/>
          </rPr>
          <t xml:space="preserve">點檢日： 5/8
實施內容：•本線及BR FT CV鍊輪螺絲點檢增締
                    •鍊輪追加半割固定環
預定日：3月~10月
對策内容：•本線及BR FT CV鍊輪螺絲點檢增締
                    •鍊輪追加半割固定環
實施完成日：5/8
定期管理　：點檢：設技: 1回/半年。
</t>
        </r>
      </text>
    </comment>
    <comment ref="AC471" authorId="39" shapeId="0" xr:uid="{00000000-0006-0000-0000-00008D060000}">
      <text>
        <r>
          <rPr>
            <sz val="14"/>
            <color indexed="81"/>
            <rFont val="新細明體"/>
            <family val="1"/>
            <charset val="136"/>
            <scheme val="major"/>
          </rPr>
          <t xml:space="preserve">點檢日： 5/6、6/10、8/15 
實施內容：•本線及BR FT CV鍊輪螺絲點檢增締
                    •鍊輪追加半割固定環
預定日：3月~10月
對策内容：•本線及BR FT CV鍊輪螺絲點檢增締
                    •鍊輪追加半割固定環
實施完成日：8/15
定期管理　：點檢：設技: 1回/半年。
※G11改造時半割固定還已裝設完了
※5/6 本線FT C/V段、2BR FT C/V、2BR引入段
    奌檢未完
</t>
        </r>
      </text>
    </comment>
    <comment ref="AD471" authorId="39" shapeId="0" xr:uid="{00000000-0006-0000-0000-00008E060000}">
      <text>
        <r>
          <rPr>
            <sz val="14"/>
            <color indexed="81"/>
            <rFont val="新細明體"/>
            <family val="1"/>
            <charset val="136"/>
            <scheme val="major"/>
          </rPr>
          <t>點檢日： 4/8、5/13、6/9、8/20
實施內容：•本線及BR FT CV鍊輪螺絲點檢增締
                    •鍊輪追加半割固定環
預定日：3月~10月
對策内容：•本線及BR FT CV鍊輪螺絲點檢增締
                    •鍊輪追加半割固定環
實施完成日：8/20
定期管理　：點檢：設技: 1回/半年。
※G11改造時半割固定還已裝設完了
※4/8 本線FT C/V段 1-8、2-8奌檢完了
    4/8  2BR FTC/V 段 FT-12奌檢完了</t>
        </r>
      </text>
    </comment>
    <comment ref="A472" authorId="39" shapeId="0" xr:uid="{00000000-0006-0000-0000-00008F060000}">
      <text>
        <r>
          <rPr>
            <b/>
            <sz val="9"/>
            <color indexed="81"/>
            <rFont val="細明體"/>
            <family val="3"/>
            <charset val="136"/>
          </rPr>
          <t>4/10 橫展開連絡済</t>
        </r>
        <r>
          <rPr>
            <sz val="9"/>
            <color indexed="81"/>
            <rFont val="Tahoma"/>
            <family val="2"/>
          </rPr>
          <t xml:space="preserve">
</t>
        </r>
      </text>
    </comment>
    <comment ref="A473" authorId="39" shapeId="0" xr:uid="{00000000-0006-0000-0000-000090060000}">
      <text>
        <r>
          <rPr>
            <sz val="9"/>
            <color indexed="81"/>
            <rFont val="Meiryo UI"/>
            <family val="2"/>
            <charset val="128"/>
          </rPr>
          <t>5/23 文先生情報聯絡済
6/2 情報共有連絡済</t>
        </r>
      </text>
    </comment>
    <comment ref="A474" authorId="39" shapeId="0" xr:uid="{00000000-0006-0000-0000-000091060000}">
      <text>
        <r>
          <rPr>
            <b/>
            <sz val="9"/>
            <color indexed="81"/>
            <rFont val="細明體"/>
            <family val="3"/>
            <charset val="136"/>
          </rPr>
          <t>4/9 橫展開連絡済</t>
        </r>
        <r>
          <rPr>
            <sz val="9"/>
            <color indexed="81"/>
            <rFont val="Tahoma"/>
            <family val="2"/>
          </rPr>
          <t xml:space="preserve">
</t>
        </r>
      </text>
    </comment>
    <comment ref="A475" authorId="39" shapeId="0" xr:uid="{00000000-0006-0000-0000-000092060000}">
      <text>
        <r>
          <rPr>
            <b/>
            <sz val="9"/>
            <color indexed="81"/>
            <rFont val="細明體"/>
            <family val="3"/>
            <charset val="136"/>
          </rPr>
          <t>4/16 橫展開連絡済</t>
        </r>
        <r>
          <rPr>
            <sz val="9"/>
            <color indexed="81"/>
            <rFont val="Tahoma"/>
            <family val="2"/>
          </rPr>
          <t xml:space="preserve">
</t>
        </r>
      </text>
    </comment>
    <comment ref="Z475" authorId="39" shapeId="0" xr:uid="{00000000-0006-0000-0000-000093060000}">
      <text>
        <r>
          <rPr>
            <sz val="14"/>
            <color indexed="81"/>
            <rFont val="新細明體"/>
            <family val="1"/>
            <charset val="136"/>
            <scheme val="major"/>
          </rPr>
          <t xml:space="preserve">點檢日： 2/18、2/19
實施內容：•T/T FRAME裂痕有無奌檢。
                   •T/T FRAME裂痕檢出有補強。
                   •T/T FRAME裂痕檢出無的TT也要補強(橫展開)。
                   •定期檢點表追加框架裂痕點檢項目。
預定日：4月~7月
對策内容：•T/T FRAME裂痕有無奌檢。
                   •T/T FRAME裂痕檢出有補強。
                   •T/T FRAME裂痕檢出無的TT也要補強(橫展開)。
                   •定期檢點表追加框架裂痕點檢項目。
實施完成日：2/19
定期管理　：點檢：設技: 1回/半年。
9/9 無裂痕處1、2P B面修補完了
</t>
        </r>
      </text>
    </comment>
    <comment ref="AA475" authorId="39" shapeId="0" xr:uid="{00000000-0006-0000-0000-000094060000}">
      <text>
        <r>
          <rPr>
            <sz val="11"/>
            <color indexed="8"/>
            <rFont val="ＭＳ Ｐゴシック"/>
            <family val="2"/>
            <charset val="128"/>
          </rPr>
          <t xml:space="preserve">點檢日： 3/4~7/3
實施內容：•T/T FRAME裂痕有無奌檢。
                   •T/T FRAME裂痕檢出有補強。
                   •T/T FRAME裂痕檢出無的TT也要補強(橫展開)。
                   •定期檢點表追加框架裂痕點檢項目。
預定日：4月~7月
對策内容：•T/T FRAME裂痕有無奌檢。
                   •T/T FRAME裂痕檢出有補強。
                   •T/T FRAME裂痕檢出無的TT也要補強(橫展開)。
                   •定期檢點表追加框架裂痕點檢項目。
實施完成日：
定期管理　：點檢：設技: 1回/半年。
2025/7/1 1POS 完成
2025/7/3 2POS B面完成
2POS A面80% 剩2處下面未完成
2025/8/14 2POS A面完成
全數完成
</t>
        </r>
      </text>
    </comment>
    <comment ref="AB475" authorId="39" shapeId="0" xr:uid="{00000000-0006-0000-0000-000095060000}">
      <text>
        <r>
          <rPr>
            <sz val="14"/>
            <color indexed="81"/>
            <rFont val="新細明體"/>
            <family val="1"/>
            <charset val="136"/>
            <scheme val="major"/>
          </rPr>
          <t>點檢日： 5/5~5/16
實施</t>
        </r>
        <r>
          <rPr>
            <sz val="14"/>
            <color indexed="81"/>
            <rFont val="新細明體"/>
            <family val="1"/>
            <charset val="129"/>
            <scheme val="major"/>
          </rPr>
          <t>內</t>
        </r>
        <r>
          <rPr>
            <sz val="14"/>
            <color indexed="81"/>
            <rFont val="新細明體"/>
            <family val="1"/>
            <charset val="136"/>
            <scheme val="major"/>
          </rPr>
          <t>容：•T/T FRAME裂痕有無</t>
        </r>
        <r>
          <rPr>
            <sz val="14"/>
            <color indexed="81"/>
            <rFont val="新細明體"/>
            <family val="3"/>
            <charset val="134"/>
            <scheme val="major"/>
          </rPr>
          <t>奌</t>
        </r>
        <r>
          <rPr>
            <sz val="14"/>
            <color indexed="81"/>
            <rFont val="新細明體"/>
            <family val="1"/>
            <charset val="136"/>
            <scheme val="major"/>
          </rPr>
          <t>檢。
                   •T/T FRAME裂痕檢出有補強。
                   •T/T FRAME裂痕檢出無的TT也要補強(橫展開)。
                   •定期檢點表追加框架裂痕點檢項目。
預定日：4月~7月
對策内容：•T/T FRAME裂痕有無</t>
        </r>
        <r>
          <rPr>
            <sz val="14"/>
            <color indexed="81"/>
            <rFont val="新細明體"/>
            <family val="3"/>
            <charset val="134"/>
            <scheme val="major"/>
          </rPr>
          <t>奌</t>
        </r>
        <r>
          <rPr>
            <sz val="14"/>
            <color indexed="81"/>
            <rFont val="新細明體"/>
            <family val="1"/>
            <charset val="136"/>
            <scheme val="major"/>
          </rPr>
          <t xml:space="preserve">檢。
                   •T/T FRAME裂痕檢出有補強。
                   •T/T FRAME裂痕檢出無的TT也要補強(橫展開)。
                   •定期檢點表追加框架裂痕點檢項目。
實施完成日：5/16
定期管理　：點檢：設技: 1回/半年。
</t>
        </r>
      </text>
    </comment>
    <comment ref="A476" authorId="39" shapeId="0" xr:uid="{00000000-0006-0000-0000-000096060000}">
      <text>
        <r>
          <rPr>
            <b/>
            <sz val="9"/>
            <color indexed="81"/>
            <rFont val="細明體"/>
            <family val="3"/>
            <charset val="136"/>
          </rPr>
          <t>4/16 橫展開連絡済</t>
        </r>
        <r>
          <rPr>
            <sz val="9"/>
            <color indexed="81"/>
            <rFont val="Tahoma"/>
            <family val="2"/>
          </rPr>
          <t xml:space="preserve">
</t>
        </r>
      </text>
    </comment>
    <comment ref="A477" authorId="39" shapeId="0" xr:uid="{00000000-0006-0000-0000-000097060000}">
      <text>
        <r>
          <rPr>
            <sz val="9"/>
            <color indexed="81"/>
            <rFont val="細明體"/>
            <family val="3"/>
            <charset val="136"/>
          </rPr>
          <t>文先生9/12橫展開連絡済
9/15各窯橫展開連絡</t>
        </r>
      </text>
    </comment>
    <comment ref="Z477" authorId="39" shapeId="0" xr:uid="{621ACFD8-C019-4E53-A96C-BE4BAA4E2E18}">
      <text>
        <r>
          <rPr>
            <sz val="14"/>
            <color indexed="81"/>
            <rFont val="新細明體"/>
            <family val="1"/>
            <charset val="136"/>
            <scheme val="major"/>
          </rPr>
          <t xml:space="preserve">點檢日：
實施內容：•橫切機設備停機點檢內容(1年/2回)奌檢
                   •時規皮帶點檢是否有裂痕確認
                   •時規皮帶張力是否有調整確認。
                   •從動側、驅動側Pulley齒面有無磨損確認。
                   •橫切機皮帶列入壽命管理計畫性更換。
預定日：9月~12月
對策内容：•橫切機設備停機點檢內容(1年/2回)奌檢
                   •時規皮帶點檢是否有裂痕確認
                   •時規皮帶張力是否有調整確認。
                   •從動側、驅動側Pulley齒面有無磨損確認。
                   •橫切機皮帶列入壽命管理計畫性更換。
實施完成日：
定期管理　：點檢：設技: 1回/半年。
                       壽命管理  ：走行距離管理1.7萬km警報
                                            1.9萬km前更換
</t>
        </r>
      </text>
    </comment>
    <comment ref="AA477" authorId="39" shapeId="0" xr:uid="{E938D38A-B35E-4E42-96E2-20DEC82E6A5E}">
      <text>
        <r>
          <rPr>
            <sz val="14"/>
            <color indexed="81"/>
            <rFont val="新細明體"/>
            <family val="1"/>
            <charset val="136"/>
            <scheme val="major"/>
          </rPr>
          <t xml:space="preserve">點檢日：
實施內容：•橫切機設備停機點檢內容(1年/2回)奌檢
                   •時規皮帶點檢是否有裂痕確認
                   •時規皮帶張力是否有調整確認。
                   •從動側、驅動側Pulley齒面有無磨損確認。
                   •橫切機皮帶列入壽命管理計畫性更換。
預定日：9月~12月
對策内容：•橫切機設備停機點檢內容(1年/2回)奌檢
                   •時規皮帶點檢是否有裂痕確認
                   •時規皮帶張力是否有調整確認。
                   •從動側、驅動側Pulley齒面有無磨損確認。
                   •橫切機皮帶列入壽命管理計畫性更換。
實施完成日：
定期管理　：點檢：設技: 1回/半年。
                       壽命管理  ：走行距離管理1.7萬km警報
                                            1.9萬km前更換
</t>
        </r>
      </text>
    </comment>
    <comment ref="AB477" authorId="39" shapeId="0" xr:uid="{4B49F670-D469-4792-B6E1-2314A6345C97}">
      <text>
        <r>
          <rPr>
            <sz val="14"/>
            <color indexed="81"/>
            <rFont val="新細明體"/>
            <family val="1"/>
            <charset val="136"/>
            <scheme val="major"/>
          </rPr>
          <t xml:space="preserve">點檢日：
實施內容：•橫切機設備停機點檢內容(1年/2回)奌檢
                   •時規皮帶點檢是否有裂痕確認
                   •時規皮帶張力是否有調整確認。
                   •從動側、驅動側Pulley齒面有無磨損確認。
                   •橫切機皮帶列入壽命管理計畫性更換。
預定日：9月~12月
對策内容：•橫切機設備停機點檢內容(1年/2回)奌檢
                   •時規皮帶點檢是否有裂痕確認
                   •時規皮帶張力是否有調整確認。
                   •從動側、驅動側Pulley齒面有無磨損確認。
                   •橫切機皮帶列入壽命管理計畫性更換。
實施完成日：
定期管理　：點檢：設技: 1回/半年。
                       壽命管理  ：走行距離管理1.7萬km警報
                                            1.9萬km前更換
</t>
        </r>
      </text>
    </comment>
    <comment ref="AC477" authorId="39" shapeId="0" xr:uid="{CA202627-BB74-425E-8F89-704C1CB22803}">
      <text>
        <r>
          <rPr>
            <sz val="14"/>
            <color indexed="81"/>
            <rFont val="新細明體"/>
            <family val="1"/>
            <charset val="136"/>
            <scheme val="major"/>
          </rPr>
          <t xml:space="preserve">點檢日：
實施內容：•橫切機設備停機點檢內容(1年/2回)奌檢
                   •時規皮帶點檢是否有裂痕確認
                   •時規皮帶張力是否有調整確認。
                   •從動側、驅動側Pulley齒面有無磨損確認。
                   •橫切機皮帶列入壽命管理計畫性更換。
預定日：9月~12月
對策内容：•橫切機設備停機點檢內容(1年/2回)奌檢
                   •時規皮帶點檢是否有裂痕確認
                   •時規皮帶張力是否有調整確認。
                   •從動側、驅動側Pulley齒面有無磨損確認。
                   •橫切機皮帶列入壽命管理計畫性更換。
實施完成日：
定期管理　：點檢：設技: 1回/半年。
                       壽命管理  ：走行距離管理1.7萬km警報
                                            1.9萬km前更換
※走行距離軟體已写入
</t>
        </r>
      </text>
    </comment>
    <comment ref="AD477" authorId="39" shapeId="0" xr:uid="{6E38F013-9DFF-41A4-AEF2-86267B36DC22}">
      <text>
        <r>
          <rPr>
            <sz val="14"/>
            <color indexed="81"/>
            <rFont val="新細明體"/>
            <family val="1"/>
            <charset val="136"/>
            <scheme val="major"/>
          </rPr>
          <t xml:space="preserve">點檢日：
實施內容：•橫切機設備停機點檢內容(1年/2回)奌檢
                   •時規皮帶點檢是否有裂痕確認
                   •時規皮帶張力是否有調整確認。
                   •從動側、驅動側Pulley齒面有無磨損確認。
                   •橫切機皮帶列入壽命管理計畫性更換。
預定日：9月~12月
對策内容：•橫切機設備停機點檢內容(1年/2回)奌檢
                   •時規皮帶點檢是否有裂痕確認
                   •時規皮帶張力是否有調整確認。
                   •從動側、驅動側Pulley齒面有無磨損確認。
                   •橫切機皮帶列入壽命管理計畫性更換。
實施完成日：
定期管理　：點檢：設技: 1回/半年。
                       壽命管理  ：走行距離管理1.7萬km警報
                                            1.9萬km前更換
※走行距離軟體已写入
</t>
        </r>
      </text>
    </comment>
    <comment ref="A478" authorId="39" shapeId="0" xr:uid="{00000000-0006-0000-0000-000098060000}">
      <text>
        <r>
          <rPr>
            <sz val="9"/>
            <color indexed="81"/>
            <rFont val="Tahoma"/>
            <family val="2"/>
          </rPr>
          <t xml:space="preserve">
5/7 </t>
        </r>
        <r>
          <rPr>
            <sz val="9"/>
            <color indexed="81"/>
            <rFont val="細明體"/>
            <family val="3"/>
            <charset val="136"/>
          </rPr>
          <t>橫展開聯絡済</t>
        </r>
      </text>
    </comment>
    <comment ref="A479" authorId="39" shapeId="0" xr:uid="{00000000-0006-0000-0000-000099060000}">
      <text>
        <r>
          <rPr>
            <sz val="9"/>
            <color indexed="81"/>
            <rFont val="Meiryo UI"/>
            <family val="2"/>
            <charset val="128"/>
          </rPr>
          <t>5/7 橫展開聯絡済
5/8 文桑聯絡確認項目要</t>
        </r>
      </text>
    </comment>
    <comment ref="A480" authorId="39" shapeId="0" xr:uid="{00000000-0006-0000-0000-00009A060000}">
      <text>
        <r>
          <rPr>
            <sz val="9"/>
            <color indexed="81"/>
            <rFont val="Meiryo UI"/>
            <family val="2"/>
            <charset val="128"/>
          </rPr>
          <t>5/8 大</t>
        </r>
        <r>
          <rPr>
            <sz val="9"/>
            <color indexed="81"/>
            <rFont val="細明體"/>
            <family val="3"/>
            <charset val="136"/>
          </rPr>
          <t>內</t>
        </r>
        <r>
          <rPr>
            <sz val="9"/>
            <color indexed="81"/>
            <rFont val="Meiryo UI"/>
            <family val="2"/>
            <charset val="128"/>
          </rPr>
          <t>先生海外聯絡済
6/2 橫展開連絡済</t>
        </r>
      </text>
    </comment>
    <comment ref="Z480" authorId="39" shapeId="0" xr:uid="{00000000-0006-0000-0000-00009B060000}">
      <text>
        <r>
          <rPr>
            <sz val="11"/>
            <color indexed="8"/>
            <rFont val="ＭＳ Ｐゴシック"/>
            <family val="2"/>
            <charset val="128"/>
          </rPr>
          <t xml:space="preserve">點檢日： 4/10
實施內容：•螺桿總成奌檢同時進行給油(1回/年)。
                    •定期檢點表追加給油項目及頻度。
預定日：4月~12月
對策内容：•螺桿總成奌檢同時進行給油(1回/年)。
                    •定期檢點表追加給油項目及頻度。
實施完成日：4/10
定期管理　：點檢&amp;給油：設技: 1回/年。
</t>
        </r>
      </text>
    </comment>
    <comment ref="AA480" authorId="39" shapeId="0" xr:uid="{00000000-0006-0000-0000-00009C060000}">
      <text>
        <r>
          <rPr>
            <sz val="11"/>
            <color indexed="8"/>
            <rFont val="ＭＳ Ｐゴシック"/>
            <family val="2"/>
            <charset val="128"/>
          </rPr>
          <t>點檢日： 4/29
實施</t>
        </r>
        <r>
          <rPr>
            <sz val="11"/>
            <color indexed="8"/>
            <rFont val="細明體"/>
            <family val="3"/>
            <charset val="136"/>
          </rPr>
          <t>內</t>
        </r>
        <r>
          <rPr>
            <sz val="11"/>
            <color indexed="8"/>
            <rFont val="ＭＳ Ｐゴシック"/>
            <family val="2"/>
            <charset val="128"/>
          </rPr>
          <t>容：•螺桿總成</t>
        </r>
        <r>
          <rPr>
            <sz val="11"/>
            <color indexed="8"/>
            <rFont val="細明體"/>
            <family val="3"/>
            <charset val="136"/>
          </rPr>
          <t>奌</t>
        </r>
        <r>
          <rPr>
            <sz val="11"/>
            <color indexed="8"/>
            <rFont val="ＭＳ Ｐゴシック"/>
            <family val="2"/>
            <charset val="128"/>
          </rPr>
          <t>檢同時進行給油(1回/年)。
                    •定期檢點表追加給油項目及頻度。
預定日：4月~12月
對策内容：•螺桿總成</t>
        </r>
        <r>
          <rPr>
            <sz val="11"/>
            <color indexed="8"/>
            <rFont val="細明體"/>
            <family val="3"/>
            <charset val="136"/>
          </rPr>
          <t>奌</t>
        </r>
        <r>
          <rPr>
            <sz val="11"/>
            <color indexed="8"/>
            <rFont val="ＭＳ Ｐゴシック"/>
            <family val="2"/>
            <charset val="128"/>
          </rPr>
          <t xml:space="preserve">檢同時進行給油(1回/年)。
                    •定期檢點表追加給油項目及頻度。
實施完成日：4/29機械給油點檢完畢
(銅套L側磨損2mm)
定期管理　：點檢&amp;給油：設技: 1回/年。
</t>
        </r>
      </text>
    </comment>
    <comment ref="AB480" authorId="39" shapeId="0" xr:uid="{00000000-0006-0000-0000-00009D060000}">
      <text>
        <r>
          <rPr>
            <sz val="14"/>
            <color indexed="81"/>
            <rFont val="新細明體"/>
            <family val="1"/>
            <charset val="136"/>
            <scheme val="major"/>
          </rPr>
          <t xml:space="preserve">點檢日： 4/15
實施內容：•螺桿總成奌檢同時進行給油(1回/年)。
                    •定期檢點表追加給油項目及頻度。
預定日：4月~12月
對策内容：•螺桿總成奌檢同時進行給油(1回/年)。
                    •定期檢點表追加給油項目及頻度。
實施完成日：4/15
定期管理　：點檢&amp;給油：設技: 1回/年。
</t>
        </r>
      </text>
    </comment>
    <comment ref="AC480" authorId="39" shapeId="0" xr:uid="{00000000-0006-0000-0000-00009E060000}">
      <text>
        <r>
          <rPr>
            <sz val="14"/>
            <color indexed="81"/>
            <rFont val="新細明體"/>
            <family val="1"/>
            <charset val="136"/>
            <scheme val="major"/>
          </rPr>
          <t xml:space="preserve">點檢日： 6/9
實施內容：•螺桿總成奌檢同時進行給油(1回/年)。
                    •定期檢點表追加給油項目及頻度。
預定日：4月~12月
對策内容：•螺桿總成奌檢同時進行給油(1回/年)。
                    •定期檢點表追加給油項目及頻度。
實施完成日：6/9
定期管理　：點檢&amp;給油：設技: 1回/年。
</t>
        </r>
      </text>
    </comment>
    <comment ref="AD480" authorId="39" shapeId="0" xr:uid="{00000000-0006-0000-0000-00009F060000}">
      <text>
        <r>
          <rPr>
            <sz val="14"/>
            <color indexed="81"/>
            <rFont val="新細明體"/>
            <family val="1"/>
            <charset val="136"/>
            <scheme val="major"/>
          </rPr>
          <t xml:space="preserve">點檢日： 6/9
實施內容：•螺桿總成奌檢同時進行給油(1回/年)。
                    •定期檢點表追加給油項目及頻度。
預定日：4月~12月
對策内容：•螺桿總成奌檢同時進行給油(1回/年)。
                    •定期檢點表追加給油項目及頻度。
實施完成日：6/9
定期管理　：點檢&amp;給油：設技: 1回/年。
</t>
        </r>
      </text>
    </comment>
    <comment ref="A481" authorId="39" shapeId="0" xr:uid="{00000000-0006-0000-0000-0000A0060000}">
      <text>
        <r>
          <rPr>
            <sz val="9"/>
            <color indexed="81"/>
            <rFont val="Meiryo UI"/>
            <family val="2"/>
            <charset val="128"/>
          </rPr>
          <t>5/29 富</t>
        </r>
        <r>
          <rPr>
            <sz val="9"/>
            <color indexed="81"/>
            <rFont val="細明體"/>
            <family val="3"/>
            <charset val="136"/>
          </rPr>
          <t>羿</t>
        </r>
        <r>
          <rPr>
            <sz val="9"/>
            <color indexed="81"/>
            <rFont val="Meiryo UI"/>
            <family val="2"/>
            <charset val="128"/>
          </rPr>
          <t>連絡</t>
        </r>
        <r>
          <rPr>
            <sz val="9"/>
            <color indexed="81"/>
            <rFont val="細明體"/>
            <family val="3"/>
            <charset val="136"/>
          </rPr>
          <t>奌</t>
        </r>
        <r>
          <rPr>
            <sz val="9"/>
            <color indexed="81"/>
            <rFont val="Meiryo UI"/>
            <family val="2"/>
            <charset val="128"/>
          </rPr>
          <t>檢 6/E前完成
橫展開連絡未
8/E</t>
        </r>
        <r>
          <rPr>
            <sz val="9"/>
            <color indexed="81"/>
            <rFont val="細明體"/>
            <family val="3"/>
            <charset val="136"/>
          </rPr>
          <t>前各窯</t>
        </r>
        <r>
          <rPr>
            <sz val="9"/>
            <color indexed="81"/>
            <rFont val="Meiryo UI"/>
            <family val="2"/>
            <charset val="128"/>
          </rPr>
          <t>list</t>
        </r>
        <r>
          <rPr>
            <sz val="9"/>
            <color indexed="81"/>
            <rFont val="細明體"/>
            <family val="3"/>
            <charset val="136"/>
          </rPr>
          <t>提交聯絡要</t>
        </r>
      </text>
    </comment>
    <comment ref="Z481" authorId="39" shapeId="0" xr:uid="{00000000-0006-0000-0000-0000A1060000}">
      <text>
        <r>
          <rPr>
            <sz val="14"/>
            <color indexed="81"/>
            <rFont val="新細明體"/>
            <family val="1"/>
            <charset val="136"/>
            <scheme val="major"/>
          </rPr>
          <t xml:space="preserve">點檢日： 9/9
實施內容：•仮受け、段積外觀奌檢確認。
                   •材質、硬度、固定方式調查。
預定日：4月~12月
對策内容：•仮受け、段積外觀奌檢確認。
                   •材質、硬度、固定方式調查。
實施完成日：9/9
定期管理　：
2025/9/9 橡膠物品全數點檢及硬度測定完成
</t>
        </r>
      </text>
    </comment>
    <comment ref="AA481" authorId="39" shapeId="0" xr:uid="{00000000-0006-0000-0000-0000A2060000}">
      <text>
        <r>
          <rPr>
            <sz val="11"/>
            <color indexed="8"/>
            <rFont val="ＭＳ Ｐゴシック"/>
            <family val="2"/>
            <charset val="128"/>
          </rPr>
          <t>點檢日： 6/30
實施</t>
        </r>
        <r>
          <rPr>
            <sz val="11"/>
            <color indexed="8"/>
            <rFont val="細明體"/>
            <family val="3"/>
            <charset val="136"/>
          </rPr>
          <t>內</t>
        </r>
        <r>
          <rPr>
            <sz val="11"/>
            <color indexed="8"/>
            <rFont val="ＭＳ Ｐゴシック"/>
            <family val="2"/>
            <charset val="128"/>
          </rPr>
          <t>容：•仮受け、段積外觀</t>
        </r>
        <r>
          <rPr>
            <sz val="11"/>
            <color indexed="8"/>
            <rFont val="細明體"/>
            <family val="3"/>
            <charset val="136"/>
          </rPr>
          <t>奌</t>
        </r>
        <r>
          <rPr>
            <sz val="11"/>
            <color indexed="8"/>
            <rFont val="ＭＳ Ｐゴシック"/>
            <family val="2"/>
            <charset val="128"/>
          </rPr>
          <t>檢確認。
                   •材質、硬度、固定方式調</t>
        </r>
        <r>
          <rPr>
            <sz val="11"/>
            <color indexed="8"/>
            <rFont val="細明體"/>
            <family val="3"/>
            <charset val="136"/>
          </rPr>
          <t>查</t>
        </r>
        <r>
          <rPr>
            <sz val="11"/>
            <color indexed="8"/>
            <rFont val="ＭＳ Ｐゴシック"/>
            <family val="2"/>
            <charset val="128"/>
          </rPr>
          <t>。
預定日：4月~12月
對策内容：•仮受け、段積外觀</t>
        </r>
        <r>
          <rPr>
            <sz val="11"/>
            <color indexed="8"/>
            <rFont val="細明體"/>
            <family val="3"/>
            <charset val="136"/>
          </rPr>
          <t>奌</t>
        </r>
        <r>
          <rPr>
            <sz val="11"/>
            <color indexed="8"/>
            <rFont val="ＭＳ Ｐゴシック"/>
            <family val="2"/>
            <charset val="128"/>
          </rPr>
          <t>檢確認。
                   •材質、硬度、固定方式調</t>
        </r>
        <r>
          <rPr>
            <sz val="11"/>
            <color indexed="8"/>
            <rFont val="細明體"/>
            <family val="3"/>
            <charset val="136"/>
          </rPr>
          <t>查</t>
        </r>
        <r>
          <rPr>
            <sz val="11"/>
            <color indexed="8"/>
            <rFont val="ＭＳ Ｐゴシック"/>
            <family val="2"/>
            <charset val="128"/>
          </rPr>
          <t xml:space="preserve">。
實施完成日：2025/06/30
定期管理　：
2025/6/30 橡膠物品全數點檢及硬度測定完成
</t>
        </r>
      </text>
    </comment>
    <comment ref="AB481" authorId="39" shapeId="0" xr:uid="{00000000-0006-0000-0000-0000A3060000}">
      <text>
        <r>
          <rPr>
            <sz val="14"/>
            <color indexed="81"/>
            <rFont val="新細明體"/>
            <family val="1"/>
            <charset val="136"/>
            <scheme val="major"/>
          </rPr>
          <t xml:space="preserve">點檢日： 20250603
實施內容：•仮受け、段積外觀奌檢確認。
                   •材質、硬度、固定方式調查。
預定日：4月~12月
對策内容：•仮受け、段積外觀奌檢確認。
                   •材質、硬度、固定方式調查。
實施完成日：20250603
定期管理　：
</t>
        </r>
      </text>
    </comment>
    <comment ref="A482" authorId="39" shapeId="0" xr:uid="{00000000-0006-0000-0000-0000A4060000}">
      <text>
        <r>
          <rPr>
            <sz val="9"/>
            <color indexed="81"/>
            <rFont val="Meiryo UI"/>
            <family val="2"/>
            <charset val="128"/>
          </rPr>
          <t>橫展開連絡未
5/27 佐々木mail會向生</t>
        </r>
        <r>
          <rPr>
            <sz val="9"/>
            <color indexed="81"/>
            <rFont val="細明體"/>
            <family val="3"/>
            <charset val="136"/>
          </rPr>
          <t>產</t>
        </r>
        <r>
          <rPr>
            <sz val="9"/>
            <color indexed="81"/>
            <rFont val="Meiryo UI"/>
            <family val="2"/>
            <charset val="128"/>
          </rPr>
          <t xml:space="preserve">技術部確認MF2以後追加補強的經過，以及是否建議橫向展開到其他據點。
</t>
        </r>
      </text>
    </comment>
    <comment ref="A483" authorId="39" shapeId="0" xr:uid="{00000000-0006-0000-0000-0000A5060000}">
      <text>
        <r>
          <rPr>
            <sz val="9"/>
            <color indexed="81"/>
            <rFont val="Meiryo UI"/>
            <family val="2"/>
            <charset val="128"/>
          </rPr>
          <t>6/2 富</t>
        </r>
        <r>
          <rPr>
            <sz val="9"/>
            <color indexed="81"/>
            <rFont val="細明體"/>
            <family val="3"/>
            <charset val="136"/>
          </rPr>
          <t>羿</t>
        </r>
        <r>
          <rPr>
            <sz val="9"/>
            <color indexed="81"/>
            <rFont val="Meiryo UI"/>
            <family val="2"/>
            <charset val="128"/>
          </rPr>
          <t>情報先行連絡済
橫展開連絡未</t>
        </r>
      </text>
    </comment>
    <comment ref="A484" authorId="39" shapeId="0" xr:uid="{00000000-0006-0000-0000-0000A6060000}">
      <text>
        <r>
          <rPr>
            <sz val="9"/>
            <color indexed="81"/>
            <rFont val="Meiryo UI"/>
            <family val="2"/>
            <charset val="128"/>
          </rPr>
          <t>6/2 富</t>
        </r>
        <r>
          <rPr>
            <sz val="9"/>
            <color indexed="81"/>
            <rFont val="細明體"/>
            <family val="3"/>
            <charset val="136"/>
          </rPr>
          <t>羿</t>
        </r>
        <r>
          <rPr>
            <sz val="9"/>
            <color indexed="81"/>
            <rFont val="Meiryo UI"/>
            <family val="2"/>
            <charset val="128"/>
          </rPr>
          <t>情報先行連絡済
橫展開連絡未</t>
        </r>
      </text>
    </comment>
    <comment ref="Z484" authorId="39" shapeId="0" xr:uid="{00000000-0006-0000-0000-0000A7060000}">
      <text>
        <r>
          <rPr>
            <sz val="14"/>
            <color indexed="81"/>
            <rFont val="新細明體"/>
            <family val="1"/>
            <charset val="136"/>
            <scheme val="major"/>
          </rPr>
          <t xml:space="preserve">修改日： 8/25
實施內容：•包裝JC作業確認SOP追加WI目標板厚確認。
                   •包裝JC作業確認SOP追加雙重確認。
                   •包裝JC作業確認事項記錄表追加板厚確認。
                   •包裝JC作業確認事項記錄表追加雙重確認。
預定日：7月~12月
對策内容：•包裝JC作業確認SOP追加WI目標板厚確認。
                   •包裝JC作業確認SOP追加雙重確認。
                   •包裝JC作業確認事項記錄表追加板厚確認。
                   •包裝JC作業確認事項記錄表追加雙重確認。
實施完成日：9/10
</t>
        </r>
      </text>
    </comment>
    <comment ref="AA484" authorId="39" shapeId="0" xr:uid="{00000000-0006-0000-0000-0000A8060000}">
      <text>
        <r>
          <rPr>
            <sz val="14"/>
            <color indexed="81"/>
            <rFont val="新細明體"/>
            <family val="1"/>
            <charset val="136"/>
            <scheme val="major"/>
          </rPr>
          <t>修改日： 9/12
實施內容：•包裝JC作業確認SOP追加雙重確認。
預定日：7月~12月
對策内容：•包裝JC作業確認SOP追加雙重確認。
實施完成日：9/22</t>
        </r>
      </text>
    </comment>
    <comment ref="AB484" authorId="39" shapeId="0" xr:uid="{00000000-0006-0000-0000-0000A9060000}">
      <text>
        <r>
          <rPr>
            <sz val="14"/>
            <color indexed="81"/>
            <rFont val="新細明體"/>
            <family val="1"/>
            <charset val="136"/>
            <scheme val="major"/>
          </rPr>
          <t>修改日： 9/12
實施內容：•包裝JC作業確認SOP追加雙重確認。
預定日：7月~12月
對策内容：•包裝JC作業確認SOP追加雙重確認。
實施完成日：9/22</t>
        </r>
      </text>
    </comment>
    <comment ref="AC484" authorId="39" shapeId="0" xr:uid="{00000000-0006-0000-0000-0000AA060000}">
      <text>
        <r>
          <rPr>
            <sz val="14"/>
            <color indexed="81"/>
            <rFont val="新細明體"/>
            <family val="1"/>
            <charset val="136"/>
            <scheme val="major"/>
          </rPr>
          <t xml:space="preserve">修改日： 8/18
實施內容：•包裝JC作業確認SOP追加WI目標板厚確認。
                   •包裝JC作業確認SOP追加雙重確認。
                   •包裝JC作業確認事項記錄表追加雙重確認。
預定日：7月~12月
對策内容：•包裝JC作業確認SOP追加雙重確認。
                   •包裝JC作業確認事項記錄表追加板厚確認。
                   •包裝JC作業確認事項記錄表追加雙重確認。
實施完成日：9/9
</t>
        </r>
      </text>
    </comment>
    <comment ref="AD484" authorId="39" shapeId="0" xr:uid="{00000000-0006-0000-0000-0000AB060000}">
      <text>
        <r>
          <rPr>
            <sz val="14"/>
            <color indexed="81"/>
            <rFont val="新細明體"/>
            <family val="1"/>
            <charset val="136"/>
            <scheme val="major"/>
          </rPr>
          <t xml:space="preserve">修改日： 8/18
實施內容：•包裝JC作業確認SOP追加WI目標板厚確認。
                   •包裝JC作業確認SOP追加雙重確認。
                   •包裝JC作業確認事項記錄表追加雙重確認。
預定日：7月~12月
對策内容：•包裝JC作業確認SOP追加雙重確認。
                   •包裝JC作業確認事項記錄表追加板厚確認。
                   •包裝JC作業確認事項記錄表追加雙重確認。
實施完成日：9/9
</t>
        </r>
      </text>
    </comment>
    <comment ref="A485" authorId="39" shapeId="0" xr:uid="{00000000-0006-0000-0000-0000AC060000}">
      <text>
        <r>
          <rPr>
            <sz val="9"/>
            <color indexed="81"/>
            <rFont val="Meiryo UI"/>
            <family val="2"/>
            <charset val="128"/>
          </rPr>
          <t>6/18 富</t>
        </r>
        <r>
          <rPr>
            <sz val="9"/>
            <color indexed="81"/>
            <rFont val="細明體"/>
            <family val="3"/>
            <charset val="136"/>
          </rPr>
          <t>羿</t>
        </r>
        <r>
          <rPr>
            <sz val="9"/>
            <color indexed="81"/>
            <rFont val="Meiryo UI"/>
            <family val="2"/>
            <charset val="128"/>
          </rPr>
          <t>情報先行連絡済
橫展開連絡未</t>
        </r>
      </text>
    </comment>
    <comment ref="A486" authorId="39" shapeId="0" xr:uid="{A1CD4329-0DD8-446D-A04D-329F5728AF7E}">
      <text>
        <r>
          <rPr>
            <sz val="9"/>
            <color indexed="81"/>
            <rFont val="細明體"/>
            <family val="3"/>
            <charset val="136"/>
          </rPr>
          <t>9/9 忠源報告提出
文先生尚未橫展開</t>
        </r>
        <r>
          <rPr>
            <sz val="9"/>
            <color indexed="81"/>
            <rFont val="Tahoma"/>
            <family val="2"/>
          </rPr>
          <t xml:space="preserve">
</t>
        </r>
      </text>
    </comment>
    <comment ref="Z486" authorId="39" shapeId="0" xr:uid="{00000000-0006-0000-0000-0000AD060000}">
      <text>
        <r>
          <rPr>
            <sz val="14"/>
            <color indexed="81"/>
            <rFont val="新細明體"/>
            <family val="1"/>
            <charset val="136"/>
            <scheme val="major"/>
          </rPr>
          <t>修改日： 
實施內容：1.修訂作業標準書，追加變頻器試運轉確認LIST
                   2.工事計畫表作成，並事前與製造打合，說明工事內容
                   3.試運轉計劃書作成
                   4.OVER LIMIT SWITCH功能進行驗證確認。
                   ※上述對策標準化要
預定日：10月~12月
對策内容：1.修訂作業標準書，追加變頻器試運轉確認LIST
                   2.工事計畫表作成，並事前與製造打合，說明工事內容
                   3.試運轉計劃書作成
                   4.OVER LIMIT SWITCH功能進行驗證確認。
                   ※上述對策標準化要
實施完成日：</t>
        </r>
      </text>
    </comment>
    <comment ref="AA486" authorId="39" shapeId="0" xr:uid="{00000000-0006-0000-0000-0000AE060000}">
      <text>
        <r>
          <rPr>
            <sz val="14"/>
            <color indexed="81"/>
            <rFont val="新細明體"/>
            <family val="1"/>
            <charset val="136"/>
            <scheme val="major"/>
          </rPr>
          <t>修改日： 
實施內容：1.修訂作業標準書，追加變頻器試運轉確認LIST
                   2.工事計畫表作成，並事前與製造打合，說明工事內容
                   3.試運轉計劃書作成
                   4.OVER LIMIT SWITCH功能進行驗證確認。
                   ※上述對策標準化要
預定日：10月~12月
對策内容：1.修訂作業標準書，追加變頻器試運轉確認LIST
                   2.工事計畫表作成，並事前與製造打合，說明工事內容
                   3.試運轉計劃書作成
                   4.OVER LIMIT SWITCH功能進行驗證確認。
                   ※上述對策標準化要
實施完成日：</t>
        </r>
      </text>
    </comment>
    <comment ref="AB486" authorId="39" shapeId="0" xr:uid="{00000000-0006-0000-0000-0000AF060000}">
      <text>
        <r>
          <rPr>
            <sz val="14"/>
            <color indexed="81"/>
            <rFont val="新細明體"/>
            <family val="1"/>
            <charset val="136"/>
            <scheme val="major"/>
          </rPr>
          <t>修改日： 
實施內容：1.修訂作業標準書，追加變頻器試運轉確認LIST
                   2.工事計畫表作成，並事前與製造打合，說明工事內容
                   3.試運轉計劃書作成
                   4.OVER LIMIT SWITCH功能進行驗證確認。
                   ※上述對策標準化要
預定日：10月~12月
對策内容：1.修訂作業標準書，追加變頻器試運轉確認LIST
                   2.工事計畫表作成，並事前與製造打合，說明工事內容
                   3.試運轉計劃書作成
                   4.OVER LIMIT SWITCH功能進行驗證確認。
                   ※上述對策標準化要
實施完成日：</t>
        </r>
      </text>
    </comment>
    <comment ref="AC486" authorId="39" shapeId="0" xr:uid="{00000000-0006-0000-0000-0000B0060000}">
      <text>
        <r>
          <rPr>
            <sz val="14"/>
            <color indexed="81"/>
            <rFont val="新細明體"/>
            <family val="1"/>
            <charset val="136"/>
            <scheme val="major"/>
          </rPr>
          <t>修改日： 
實施內容：1.修訂作業標準書，追加變頻器試運轉確認LIST
                   2.工事計畫表作成，並事前與製造打合，說明工事內容
                   3.試運轉計劃書作成
                   4.OVER LIMIT SWITCH功能進行驗證確認。
                   ※上述對策標準化要
預定日：10月~12月
對策内容：1.修訂作業標準書，追加變頻器試運轉確認LIST
                   2.工事計畫表作成，並事前與製造打合，說明工事內容
                   3.試運轉計劃書作成
                   4.OVER LIMIT SWITCH功能進行驗證確認。
                   ※上述對策標準化要
實施完成日：</t>
        </r>
      </text>
    </comment>
    <comment ref="AD486" authorId="39" shapeId="0" xr:uid="{00000000-0006-0000-0000-0000B1060000}">
      <text>
        <r>
          <rPr>
            <sz val="14"/>
            <color indexed="81"/>
            <rFont val="新細明體"/>
            <family val="1"/>
            <charset val="136"/>
            <scheme val="major"/>
          </rPr>
          <t>修改日： 
實施內容：1.修訂作業標準書，追加變頻器試運轉確認LIST
                   2.工事計畫表作成，並事前與製造打合，說明工事內容
                   3.試運轉計劃書作成
                   4.OVER LIMIT SWITCH功能進行驗證確認。
                   ※上述對策標準化要
預定日：10月~12月
對策内容：1.修訂作業標準書，追加變頻器試運轉確認LIST
                   2.工事計畫表作成，並事前與製造打合，說明工事內容
                   3.試運轉計劃書作成
                   4.OVER LIMIT SWITCH功能進行驗證確認。
                   ※上述對策標準化要
實施完成日：</t>
        </r>
      </text>
    </comment>
    <comment ref="A487" authorId="39" shapeId="0" xr:uid="{00000000-0006-0000-0000-0000B2060000}">
      <text>
        <r>
          <rPr>
            <sz val="9"/>
            <color indexed="81"/>
            <rFont val="Meiryo UI"/>
            <family val="2"/>
            <charset val="128"/>
          </rPr>
          <t>橫展開連絡未
8/11</t>
        </r>
        <r>
          <rPr>
            <sz val="9"/>
            <color indexed="81"/>
            <rFont val="細明體"/>
            <family val="3"/>
            <charset val="136"/>
          </rPr>
          <t>設技點檢表索取</t>
        </r>
      </text>
    </comment>
    <comment ref="A488" authorId="39" shapeId="0" xr:uid="{00000000-0006-0000-0000-0000B3060000}">
      <text>
        <r>
          <rPr>
            <sz val="9"/>
            <color indexed="81"/>
            <rFont val="Meiryo UI"/>
            <family val="2"/>
            <charset val="128"/>
          </rPr>
          <t xml:space="preserve">橫展開連絡未
</t>
        </r>
      </text>
    </comment>
    <comment ref="A489" authorId="39" shapeId="0" xr:uid="{ABBB0826-DF10-4AA9-8188-91E679102139}">
      <text>
        <r>
          <rPr>
            <b/>
            <sz val="11"/>
            <color indexed="81"/>
            <rFont val="細明體"/>
            <family val="3"/>
            <charset val="136"/>
          </rPr>
          <t>9/25 連絡済</t>
        </r>
        <r>
          <rPr>
            <sz val="11"/>
            <color indexed="81"/>
            <rFont val="Tahoma"/>
            <family val="2"/>
          </rPr>
          <t xml:space="preserve">
</t>
        </r>
      </text>
    </comment>
    <comment ref="AC489" authorId="39" shapeId="0" xr:uid="{A3814983-F5D9-4941-BA67-1037645D7102}">
      <text>
        <r>
          <rPr>
            <sz val="14"/>
            <color indexed="81"/>
            <rFont val="新細明體"/>
            <family val="1"/>
            <charset val="136"/>
            <scheme val="major"/>
          </rPr>
          <t>奌檢日： 9/25
實施內容：•確認A/K出風口是否有油性。
                   •確認鼓風機內部管道是否有脫落
                   •確認鼓風機上方墊片的形狀。
預定日：9/25
實施完成日：9/25</t>
        </r>
      </text>
    </comment>
    <comment ref="AD489" authorId="39" shapeId="0" xr:uid="{50DE0436-4D99-43A2-959E-C385CAC6DBFC}">
      <text>
        <r>
          <rPr>
            <sz val="14"/>
            <color indexed="81"/>
            <rFont val="新細明體"/>
            <family val="1"/>
            <charset val="136"/>
            <scheme val="major"/>
          </rPr>
          <t>奌檢日： 10/2
實施內容：•確認A/K出風口是否有油性。
                   •確認鼓風機內部管道是否有脫落
                   •確認鼓風機上方墊片的形狀。
預定日：10/2
實施完成日：10/2</t>
        </r>
      </text>
    </comment>
    <comment ref="AE489" authorId="39" shapeId="0" xr:uid="{ABBEF537-DB50-4B9F-A1C4-21C762759720}">
      <text>
        <r>
          <rPr>
            <sz val="14"/>
            <color indexed="81"/>
            <rFont val="新細明體"/>
            <family val="1"/>
            <charset val="136"/>
            <scheme val="major"/>
          </rPr>
          <t>奌檢日： 9/25
實施內容：•確認A/K出風口是否有油性。
                   •確認鼓風機內部管道是否有脫落
                   •確認鼓風機上方墊片的形狀。
預定日：9/25
實施完成日：9/25</t>
        </r>
      </text>
    </comment>
    <comment ref="AF489" authorId="39" shapeId="0" xr:uid="{A21189AF-285E-4441-A816-89D059B4BBE2}">
      <text>
        <r>
          <rPr>
            <sz val="14"/>
            <color indexed="81"/>
            <rFont val="新細明體"/>
            <family val="1"/>
            <charset val="136"/>
            <scheme val="major"/>
          </rPr>
          <t>奌檢日： 9/25
實施內容：•確認A/K出風口是否有油性。
                   •確認鼓風機內部管道是否有脫落
                   •確認鼓風機上方墊片的形狀。
預定日：9/25
實施完成日：9/25</t>
        </r>
      </text>
    </comment>
    <comment ref="A493" authorId="39" shapeId="0" xr:uid="{E095CCFF-7F4B-4CF1-B1D2-6982AFC3983B}">
      <text>
        <r>
          <rPr>
            <b/>
            <sz val="11"/>
            <color indexed="81"/>
            <rFont val="細明體"/>
            <family val="3"/>
            <charset val="136"/>
          </rPr>
          <t>10/30深町MAIL</t>
        </r>
        <r>
          <rPr>
            <sz val="11"/>
            <color indexed="81"/>
            <rFont val="Tahoma"/>
            <family val="2"/>
          </rPr>
          <t xml:space="preserve">
</t>
        </r>
        <r>
          <rPr>
            <sz val="11"/>
            <color indexed="81"/>
            <rFont val="細明體"/>
            <family val="3"/>
            <charset val="136"/>
          </rPr>
          <t xml:space="preserve">未橫展開
</t>
        </r>
      </text>
    </comment>
    <comment ref="A494" authorId="39" shapeId="0" xr:uid="{071BF980-F1F0-4BC9-96C2-68950CF53FD5}">
      <text>
        <r>
          <rPr>
            <b/>
            <sz val="11"/>
            <color indexed="81"/>
            <rFont val="細明體"/>
            <family val="3"/>
            <charset val="136"/>
          </rPr>
          <t>10/30三路MAIL
未橫展開</t>
        </r>
        <r>
          <rPr>
            <sz val="11"/>
            <color indexed="81"/>
            <rFont val="Tahoma"/>
            <family val="2"/>
          </rPr>
          <t xml:space="preserve">
</t>
        </r>
      </text>
    </comment>
    <comment ref="A495" authorId="39" shapeId="0" xr:uid="{2836E56A-E468-4555-94B6-C276D4BA7383}">
      <text>
        <r>
          <rPr>
            <b/>
            <sz val="11"/>
            <color indexed="81"/>
            <rFont val="細明體"/>
            <family val="3"/>
            <charset val="136"/>
          </rPr>
          <t>11/3深町MAIL
未橫展開</t>
        </r>
        <r>
          <rPr>
            <sz val="11"/>
            <color indexed="81"/>
            <rFont val="Tahoma"/>
            <family val="2"/>
          </rPr>
          <t xml:space="preserve">
</t>
        </r>
      </text>
    </comment>
    <comment ref="A496" authorId="39" shapeId="0" xr:uid="{34D4FB18-6F42-481C-9134-169D898208C2}">
      <text>
        <r>
          <rPr>
            <b/>
            <sz val="11"/>
            <color indexed="81"/>
            <rFont val="細明體"/>
            <family val="3"/>
            <charset val="136"/>
          </rPr>
          <t>11/3深町MAIL
未橫展開</t>
        </r>
        <r>
          <rPr>
            <sz val="11"/>
            <color indexed="81"/>
            <rFont val="Tahoma"/>
            <family val="2"/>
          </rPr>
          <t xml:space="preserve">
</t>
        </r>
      </text>
    </comment>
    <comment ref="A497" authorId="39" shapeId="0" xr:uid="{BDE2B58E-52A0-47CC-BAD4-9CA93E68E9CD}">
      <text>
        <r>
          <rPr>
            <sz val="11"/>
            <color indexed="81"/>
            <rFont val="細明體"/>
            <family val="3"/>
            <charset val="136"/>
          </rPr>
          <t>12/4深町MAIL
未橫展開
1/26深町MAIL</t>
        </r>
        <r>
          <rPr>
            <sz val="11"/>
            <color indexed="81"/>
            <rFont val="Tahoma"/>
            <family val="2"/>
          </rPr>
          <t xml:space="preserve">
</t>
        </r>
        <r>
          <rPr>
            <sz val="11"/>
            <color indexed="81"/>
            <rFont val="細明體"/>
            <family val="3"/>
            <charset val="136"/>
          </rPr>
          <t>最終版連絡</t>
        </r>
      </text>
    </comment>
    <comment ref="A498" authorId="39" shapeId="0" xr:uid="{18EC4470-086B-4B47-874E-0359923C9588}">
      <text>
        <r>
          <rPr>
            <b/>
            <sz val="11"/>
            <color indexed="81"/>
            <rFont val="細明體"/>
            <family val="3"/>
            <charset val="136"/>
          </rPr>
          <t>12/31哲誠MAIL
未橫展開</t>
        </r>
        <r>
          <rPr>
            <sz val="11"/>
            <color indexed="81"/>
            <rFont val="Tahoma"/>
            <family val="2"/>
          </rPr>
          <t xml:space="preserve">
</t>
        </r>
      </text>
    </comment>
    <comment ref="AA498" authorId="39" shapeId="0" xr:uid="{53AAB81F-53F2-4F19-98C1-8094AC638DA5}">
      <text>
        <r>
          <rPr>
            <sz val="14"/>
            <color indexed="81"/>
            <rFont val="新細明體"/>
            <family val="1"/>
            <charset val="136"/>
            <scheme val="major"/>
          </rPr>
          <t xml:space="preserve">奌檢日： 
實施內容：•Robot UP350型號奌檢孔鐵粉有無確認。
預計完成日：2月工事日(2/24)
實施完成日：
</t>
        </r>
      </text>
    </comment>
    <comment ref="AB498" authorId="39" shapeId="0" xr:uid="{BE4D89C7-7D96-424C-B121-A0CB318769BB}">
      <text>
        <r>
          <rPr>
            <sz val="14"/>
            <color indexed="81"/>
            <rFont val="新細明體"/>
            <family val="1"/>
            <charset val="136"/>
            <scheme val="major"/>
          </rPr>
          <t xml:space="preserve">奌檢日： 2/5
實施內容：•Robot UP350型號奌檢孔鐵粉有無確認。
預計完成日：2月工事日
實施完成日：2/5
</t>
        </r>
      </text>
    </comment>
    <comment ref="AC498" authorId="39" shapeId="0" xr:uid="{249812EB-F81A-44FA-92BE-E2BAC6F5CC46}">
      <text>
        <r>
          <rPr>
            <sz val="14"/>
            <color indexed="81"/>
            <rFont val="新細明體"/>
            <family val="1"/>
            <charset val="136"/>
            <scheme val="major"/>
          </rPr>
          <t xml:space="preserve">奌檢日： 2025/12/18、2026/01/06
實施內容：•Robot UP350型號奌檢孔鐵粉有無確認。
預計完成日：2026/01/06
實施完成日：2026/01/06
</t>
        </r>
      </text>
    </comment>
    <comment ref="AD498" authorId="39" shapeId="0" xr:uid="{C214188B-61D0-47F8-9834-FC3C17136B86}">
      <text>
        <r>
          <rPr>
            <sz val="14"/>
            <color indexed="81"/>
            <rFont val="新細明體"/>
            <family val="1"/>
            <charset val="136"/>
            <scheme val="major"/>
          </rPr>
          <t xml:space="preserve">奌檢日： 2025/12/30、2026/01/08
實施內容：•Robot UP350型號奌檢孔鐵粉有無確認。
預計完成日：2026/01/08
實施完成日：2026/01/08
</t>
        </r>
      </text>
    </comment>
    <comment ref="A499" authorId="39" shapeId="0" xr:uid="{0F14FD17-5723-43B8-87A2-B67ADE637D55}">
      <text>
        <r>
          <rPr>
            <b/>
            <sz val="11"/>
            <color indexed="81"/>
            <rFont val="細明體"/>
            <family val="3"/>
            <charset val="136"/>
          </rPr>
          <t>1/10深町MAIL
未橫展開</t>
        </r>
        <r>
          <rPr>
            <sz val="11"/>
            <color indexed="81"/>
            <rFont val="Tahoma"/>
            <family val="2"/>
          </rPr>
          <t xml:space="preserve">
</t>
        </r>
      </text>
    </comment>
    <comment ref="A500" authorId="39" shapeId="0" xr:uid="{EAD943CF-E3F6-4BFA-AD00-C2FA365AD3A1}">
      <text>
        <r>
          <rPr>
            <b/>
            <sz val="11"/>
            <color indexed="81"/>
            <rFont val="細明體"/>
            <family val="3"/>
            <charset val="136"/>
          </rPr>
          <t>1/10深町MAIL
未橫展開</t>
        </r>
        <r>
          <rPr>
            <sz val="11"/>
            <color indexed="81"/>
            <rFont val="Tahoma"/>
            <family val="2"/>
          </rPr>
          <t xml:space="preserve">
</t>
        </r>
      </text>
    </comment>
    <comment ref="A501" authorId="39" shapeId="0" xr:uid="{CFF292AE-DA64-4BB8-ADA9-657E275D1478}">
      <text>
        <r>
          <rPr>
            <b/>
            <sz val="11"/>
            <color indexed="81"/>
            <rFont val="細明體"/>
            <family val="3"/>
            <charset val="136"/>
          </rPr>
          <t>1/23明建MAIL
橫展開</t>
        </r>
        <r>
          <rPr>
            <sz val="11"/>
            <color indexed="81"/>
            <rFont val="Tahoma"/>
            <family val="2"/>
          </rPr>
          <t xml:space="preserve">
</t>
        </r>
      </text>
    </comment>
    <comment ref="A503" authorId="39" shapeId="0" xr:uid="{34258683-FE43-4E05-B9AF-773E89F34FC9}">
      <text>
        <r>
          <rPr>
            <b/>
            <sz val="11"/>
            <color indexed="81"/>
            <rFont val="細明體"/>
            <family val="3"/>
            <charset val="136"/>
          </rPr>
          <t>3/4深町MAIL
未橫展開</t>
        </r>
        <r>
          <rPr>
            <sz val="11"/>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三路 克則(Sanji Katsunori)/ADT/技術・技術一・素技二</author>
    <author>taichi-kuramitsu</author>
    <author>katsunori-sanji</author>
    <author>曾 隆盛(tseng lungsheng)/ADT/雲林・製一・生產推進</author>
    <author>fumitaka-sakura</author>
    <author>futoshi-asahara</author>
    <author>chisheng</author>
    <author>keitaro-mandai</author>
    <author>佐倉史隆</author>
    <author>董 明成(tung mingcheng)/ADT/雲林・製一・素製三</author>
    <author>邱 世文(chiu shihwen)/ADT/雲林・製一・素製二</author>
    <author>朱 峰謀(chu fengmou)/ADT/雲林・製一・素製三</author>
    <author>李 炳興(li pinghsing)/ADT/雲林・製一・素製一</author>
    <author>mingchien</author>
    <author>shihming</author>
    <author>wenjen</author>
    <author>廖 文仁(liao wenjen)/ADT/雲林・製一・素製三</author>
    <author>Kuntse</author>
    <author>fengmou-chu</author>
    <author>fangchuan</author>
    <author>satoshi-obunai</author>
    <author>Administrator</author>
    <author>蔵光 太一(Kuramitsu Taichi)/ADT/技術・技術一・素技二</author>
    <author>小船井 聡(Obunai Satoshi)/ADT/技術・技術一・素技二</author>
    <author>林 家勝/ADT/雲林・製一・素製四</author>
    <author>何 坤擇(ho kuntse)/ADT/雲林・製一・生產推進</author>
    <author>万代 慶太郎(Mandai Keitaro)/ADT/技術・技術一・素技二</author>
    <author>鄭 吉勝(cheng chisheng)/ADT/雲林・製一・素製三</author>
    <author>楊 欽雄(yang chinhsiung)/ADT/雲林・製一・素製二</author>
    <author>劉 芳全(liu fangchuan)/ADT/雲林・製一・素製一</author>
    <author>沈 鉦富(shen chengfu)/ADT/雲林・製一・素製一</author>
    <author>許 仕明(hsu shihming)/ADT/雲林・製一・素製一</author>
    <author>陳 振遠(chen chenyuan)/ADT/雲林・製一・素製四</author>
    <author>吳 學典(wu hsuehtien)/ADT/雲林・製一・素製三</author>
    <author>張 育銘(chang yueming)/ADT/雲林・製一・生產推進</author>
    <author>王 文佑(wang wenyu)/ADT/雲林・製一・素製二</author>
    <author>王 宜人(wang yijen)/ADT/雲林・製一・素製二</author>
    <author>林 原裕(lin yuanyu)/ADT/雲林・製一・素製一</author>
  </authors>
  <commentList>
    <comment ref="D3" authorId="0" shapeId="0" xr:uid="{00000000-0006-0000-0700-000001000000}">
      <text>
        <r>
          <rPr>
            <b/>
            <sz val="9"/>
            <color indexed="81"/>
            <rFont val="ＭＳ Ｐゴシック"/>
            <family val="2"/>
            <charset val="128"/>
          </rPr>
          <t>横展開対応必要案件に対して方針が決定した物。</t>
        </r>
      </text>
    </comment>
    <comment ref="D8" authorId="0" shapeId="0" xr:uid="{00000000-0006-0000-0700-000002000000}">
      <text>
        <r>
          <rPr>
            <b/>
            <sz val="9"/>
            <color indexed="81"/>
            <rFont val="ＭＳ Ｐゴシック"/>
            <family val="2"/>
            <charset val="128"/>
          </rPr>
          <t>横展開対応必要案件に対して対応が必要な全てのラインで対応が完了した物。</t>
        </r>
      </text>
    </comment>
    <comment ref="BJ17" authorId="1" shapeId="0" xr:uid="{00000000-0006-0000-0700-000003000000}">
      <text>
        <r>
          <rPr>
            <b/>
            <sz val="9"/>
            <color indexed="81"/>
            <rFont val="ＭＳ Ｐゴシック"/>
            <family val="2"/>
            <charset val="128"/>
          </rPr>
          <t>taichi-kuramitsu:</t>
        </r>
        <r>
          <rPr>
            <sz val="9"/>
            <color indexed="81"/>
            <rFont val="ＭＳ Ｐゴシック"/>
            <family val="2"/>
            <charset val="128"/>
          </rPr>
          <t xml:space="preserve">
6/19導入</t>
        </r>
      </text>
    </comment>
    <comment ref="BV17" authorId="2" shapeId="0" xr:uid="{00000000-0006-0000-0700-000004000000}">
      <text>
        <r>
          <rPr>
            <sz val="9"/>
            <color indexed="81"/>
            <rFont val="ＭＳ Ｐゴシック"/>
            <family val="2"/>
            <charset val="128"/>
          </rPr>
          <t>冷修立ち上げ時に追加予定。
教育已經實施
冷休後追加970Gate</t>
        </r>
      </text>
    </comment>
    <comment ref="CJ17" authorId="3" shapeId="0" xr:uid="{00000000-0006-0000-0700-000005000000}">
      <text>
        <r>
          <rPr>
            <b/>
            <sz val="9"/>
            <color indexed="81"/>
            <rFont val="Tahoma"/>
            <family val="2"/>
          </rPr>
          <t xml:space="preserve">2016/07/26
</t>
        </r>
        <r>
          <rPr>
            <b/>
            <sz val="9"/>
            <color indexed="81"/>
            <rFont val="細明體"/>
            <family val="3"/>
            <charset val="136"/>
          </rPr>
          <t>確認無中文化版本</t>
        </r>
      </text>
    </comment>
    <comment ref="CJ19" authorId="3" shapeId="0" xr:uid="{00000000-0006-0000-0700-000006000000}">
      <text>
        <r>
          <rPr>
            <b/>
            <sz val="9"/>
            <color indexed="81"/>
            <rFont val="Tahoma"/>
            <family val="2"/>
          </rPr>
          <t xml:space="preserve">2016/07/26
</t>
        </r>
        <r>
          <rPr>
            <b/>
            <sz val="9"/>
            <color indexed="81"/>
            <rFont val="細明體"/>
            <family val="3"/>
            <charset val="136"/>
          </rPr>
          <t>確認無中文化版本</t>
        </r>
      </text>
    </comment>
    <comment ref="BB20" authorId="4" shapeId="0" xr:uid="{00000000-0006-0000-0700-000007000000}">
      <text>
        <r>
          <rPr>
            <b/>
            <sz val="9"/>
            <color indexed="81"/>
            <rFont val="ＭＳ Ｐゴシック"/>
            <family val="2"/>
            <charset val="128"/>
          </rPr>
          <t>7/25 欠点多発捨板中に実施</t>
        </r>
      </text>
    </comment>
    <comment ref="BF20" authorId="5" shapeId="0" xr:uid="{00000000-0006-0000-0700-000008000000}">
      <text>
        <r>
          <rPr>
            <b/>
            <sz val="9"/>
            <color indexed="81"/>
            <rFont val="ＭＳ Ｐゴシック"/>
            <family val="2"/>
            <charset val="128"/>
          </rPr>
          <t>7月10日(火)緊急工事日にて導入</t>
        </r>
      </text>
    </comment>
    <comment ref="BJ20" authorId="1" shapeId="0" xr:uid="{00000000-0006-0000-0700-000009000000}">
      <text>
        <r>
          <rPr>
            <sz val="9"/>
            <color indexed="81"/>
            <rFont val="ＭＳ Ｐゴシック"/>
            <family val="2"/>
            <charset val="128"/>
          </rPr>
          <t>CF 7/23工事日にて導入</t>
        </r>
      </text>
    </comment>
    <comment ref="BR20" authorId="2" shapeId="0" xr:uid="{00000000-0006-0000-0700-00000A000000}">
      <text>
        <r>
          <rPr>
            <b/>
            <sz val="9"/>
            <color indexed="81"/>
            <rFont val="ＭＳ Ｐゴシック"/>
            <family val="2"/>
            <charset val="128"/>
          </rPr>
          <t>7/3工事日にて完了</t>
        </r>
        <r>
          <rPr>
            <sz val="9"/>
            <color indexed="81"/>
            <rFont val="ＭＳ Ｐゴシック"/>
            <family val="2"/>
            <charset val="128"/>
          </rPr>
          <t xml:space="preserve">
</t>
        </r>
      </text>
    </comment>
    <comment ref="BV20" authorId="6" shapeId="0" xr:uid="{00000000-0006-0000-0700-00000B000000}">
      <text>
        <r>
          <rPr>
            <b/>
            <sz val="9"/>
            <color indexed="81"/>
            <rFont val="新細明體"/>
            <family val="1"/>
            <charset val="136"/>
          </rPr>
          <t xml:space="preserve">KF冷修中導入予定
</t>
        </r>
      </text>
    </comment>
    <comment ref="BZ20" authorId="6" shapeId="0" xr:uid="{00000000-0006-0000-0700-00000C000000}">
      <text>
        <r>
          <rPr>
            <b/>
            <sz val="9"/>
            <color indexed="81"/>
            <rFont val="新細明體"/>
            <family val="1"/>
            <charset val="136"/>
          </rPr>
          <t>KF冷修中導入予定</t>
        </r>
      </text>
    </comment>
    <comment ref="CJ20" authorId="3" shapeId="0" xr:uid="{00000000-0006-0000-0700-00000D000000}">
      <text>
        <r>
          <rPr>
            <b/>
            <sz val="9"/>
            <color indexed="81"/>
            <rFont val="Tahoma"/>
            <family val="2"/>
          </rPr>
          <t xml:space="preserve">2016/07/26
</t>
        </r>
        <r>
          <rPr>
            <b/>
            <sz val="9"/>
            <color indexed="81"/>
            <rFont val="細明體"/>
            <family val="3"/>
            <charset val="136"/>
          </rPr>
          <t>確認無中文化版本</t>
        </r>
      </text>
    </comment>
    <comment ref="BJ21" authorId="1" shapeId="0" xr:uid="{00000000-0006-0000-0700-00000E000000}">
      <text>
        <r>
          <rPr>
            <sz val="9"/>
            <color indexed="81"/>
            <rFont val="ＭＳ Ｐゴシック"/>
            <family val="2"/>
            <charset val="128"/>
          </rPr>
          <t>本線の可視化は完了
ラインシャフト部は次回8月工事日以降、改造予定</t>
        </r>
      </text>
    </comment>
    <comment ref="BN21" authorId="7" shapeId="0" xr:uid="{00000000-0006-0000-0700-00000F000000}">
      <text>
        <r>
          <rPr>
            <b/>
            <sz val="9"/>
            <color indexed="81"/>
            <rFont val="ＭＳ Ｐゴシック"/>
            <family val="2"/>
            <charset val="128"/>
          </rPr>
          <t>やりかけ中
8月工事日
もちこし
7/9已實施</t>
        </r>
      </text>
    </comment>
    <comment ref="BV21" authorId="6" shapeId="0" xr:uid="{00000000-0006-0000-0700-000010000000}">
      <text>
        <r>
          <rPr>
            <b/>
            <sz val="9"/>
            <color indexed="81"/>
            <rFont val="新細明體"/>
            <family val="1"/>
            <charset val="136"/>
          </rPr>
          <t>KF冷修中導入予定
8/13已經改造完了</t>
        </r>
      </text>
    </comment>
    <comment ref="BZ21" authorId="6" shapeId="0" xr:uid="{00000000-0006-0000-0700-000011000000}">
      <text>
        <r>
          <rPr>
            <b/>
            <sz val="9"/>
            <color indexed="81"/>
            <rFont val="新細明體"/>
            <family val="1"/>
            <charset val="136"/>
          </rPr>
          <t>KF冷修中導入予定</t>
        </r>
      </text>
    </comment>
    <comment ref="CJ21" authorId="3" shapeId="0" xr:uid="{00000000-0006-0000-0700-000012000000}">
      <text>
        <r>
          <rPr>
            <b/>
            <sz val="9"/>
            <color indexed="81"/>
            <rFont val="Tahoma"/>
            <family val="2"/>
          </rPr>
          <t xml:space="preserve">2016/07/26
</t>
        </r>
        <r>
          <rPr>
            <b/>
            <sz val="9"/>
            <color indexed="81"/>
            <rFont val="細明體"/>
            <family val="3"/>
            <charset val="136"/>
          </rPr>
          <t>確認無中文化版本</t>
        </r>
      </text>
    </comment>
    <comment ref="BB22" authorId="8" shapeId="0" xr:uid="{00000000-0006-0000-0700-000013000000}">
      <text>
        <r>
          <rPr>
            <b/>
            <sz val="9"/>
            <color indexed="81"/>
            <rFont val="ＭＳ Ｐゴシック"/>
            <family val="2"/>
            <charset val="128"/>
          </rPr>
          <t>7/28工事日実施済
※二箇所</t>
        </r>
      </text>
    </comment>
    <comment ref="BJ22" authorId="1" shapeId="0" xr:uid="{00000000-0006-0000-0700-000014000000}">
      <text>
        <r>
          <rPr>
            <b/>
            <sz val="9"/>
            <color indexed="81"/>
            <rFont val="ＭＳ Ｐゴシック"/>
            <family val="2"/>
            <charset val="128"/>
          </rPr>
          <t>7/23工事日にて実施
計3ヶ所</t>
        </r>
      </text>
    </comment>
    <comment ref="BN22" authorId="6" shapeId="0" xr:uid="{00000000-0006-0000-0700-000015000000}">
      <text>
        <r>
          <rPr>
            <b/>
            <sz val="9"/>
            <color indexed="81"/>
            <rFont val="新細明體"/>
            <family val="1"/>
            <charset val="136"/>
          </rPr>
          <t>EF2冷修時已經完成</t>
        </r>
      </text>
    </comment>
    <comment ref="BR22" authorId="2" shapeId="0" xr:uid="{00000000-0006-0000-0700-000016000000}">
      <text>
        <r>
          <rPr>
            <b/>
            <sz val="9"/>
            <color indexed="81"/>
            <rFont val="ＭＳ Ｐゴシック"/>
            <family val="2"/>
            <charset val="128"/>
          </rPr>
          <t>8/12工事日予定</t>
        </r>
        <r>
          <rPr>
            <sz val="9"/>
            <color indexed="81"/>
            <rFont val="ＭＳ Ｐゴシック"/>
            <family val="2"/>
            <charset val="128"/>
          </rPr>
          <t xml:space="preserve">
</t>
        </r>
      </text>
    </comment>
    <comment ref="BV22" authorId="2" shapeId="0" xr:uid="{00000000-0006-0000-0700-000017000000}">
      <text>
        <r>
          <rPr>
            <sz val="9"/>
            <color indexed="81"/>
            <rFont val="ＭＳ Ｐゴシック"/>
            <family val="2"/>
            <charset val="128"/>
          </rPr>
          <t xml:space="preserve">8/14完成
</t>
        </r>
      </text>
    </comment>
    <comment ref="CJ22" authorId="3" shapeId="0" xr:uid="{00000000-0006-0000-0700-000018000000}">
      <text>
        <r>
          <rPr>
            <b/>
            <sz val="9"/>
            <color indexed="81"/>
            <rFont val="Tahoma"/>
            <family val="2"/>
          </rPr>
          <t xml:space="preserve">2016/07/26
</t>
        </r>
        <r>
          <rPr>
            <b/>
            <sz val="9"/>
            <color indexed="81"/>
            <rFont val="細明體"/>
            <family val="3"/>
            <charset val="136"/>
          </rPr>
          <t>確認無中文化版本</t>
        </r>
      </text>
    </comment>
    <comment ref="BB23" authorId="4" shapeId="0" xr:uid="{00000000-0006-0000-0700-000019000000}">
      <text>
        <r>
          <rPr>
            <b/>
            <sz val="9"/>
            <color indexed="81"/>
            <rFont val="ＭＳ Ｐゴシック"/>
            <family val="2"/>
            <charset val="128"/>
          </rPr>
          <t>因為YZ ROLL較短預計冷修時更換</t>
        </r>
        <r>
          <rPr>
            <b/>
            <sz val="9"/>
            <color indexed="81"/>
            <rFont val="新細明體"/>
            <family val="1"/>
            <charset val="136"/>
          </rPr>
          <t>，一時先結案(完了)</t>
        </r>
      </text>
    </comment>
    <comment ref="BF23" authorId="4" shapeId="0" xr:uid="{00000000-0006-0000-0700-00001A000000}">
      <text>
        <r>
          <rPr>
            <b/>
            <sz val="9"/>
            <color indexed="81"/>
            <rFont val="ＭＳ Ｐゴシック"/>
            <family val="2"/>
            <charset val="128"/>
          </rPr>
          <t>因為YZ ROLL較短預計冷修時更換，一時先結案(完了)</t>
        </r>
      </text>
    </comment>
    <comment ref="BJ23" authorId="7" shapeId="0" xr:uid="{00000000-0006-0000-0700-00001B000000}">
      <text>
        <r>
          <rPr>
            <b/>
            <sz val="9"/>
            <color indexed="81"/>
            <rFont val="ＭＳ Ｐゴシック"/>
            <family val="2"/>
            <charset val="128"/>
          </rPr>
          <t>1</t>
        </r>
        <r>
          <rPr>
            <b/>
            <sz val="9"/>
            <color indexed="81"/>
            <rFont val="ＭＳ Ｐゴシック"/>
            <family val="2"/>
            <charset val="128"/>
          </rPr>
          <t>5/3/17 96完了
15/5/19 95予定</t>
        </r>
      </text>
    </comment>
    <comment ref="BN23" authorId="7" shapeId="0" xr:uid="{00000000-0006-0000-0700-00001C000000}">
      <text>
        <r>
          <rPr>
            <b/>
            <sz val="9"/>
            <color indexed="81"/>
            <rFont val="ＭＳ Ｐゴシック"/>
            <family val="2"/>
            <charset val="128"/>
          </rPr>
          <t>7/9増速4(96) 完了
8/5増速2(92) 完了
9/11増速3(95)完了
10/8冷修時増速1(91)完成</t>
        </r>
      </text>
    </comment>
    <comment ref="BV23" authorId="2" shapeId="0" xr:uid="{00000000-0006-0000-0700-00001D000000}">
      <text>
        <r>
          <rPr>
            <sz val="9"/>
            <color indexed="81"/>
            <rFont val="ＭＳ Ｐゴシック"/>
            <family val="2"/>
            <charset val="128"/>
          </rPr>
          <t>冷修中に実施
2013/9/25安裝濟！(3本)
本線增速NO.#96、98、101</t>
        </r>
      </text>
    </comment>
    <comment ref="CJ23" authorId="3" shapeId="0" xr:uid="{00000000-0006-0000-0700-00001E000000}">
      <text>
        <r>
          <rPr>
            <b/>
            <sz val="9"/>
            <color indexed="81"/>
            <rFont val="Tahoma"/>
            <family val="2"/>
          </rPr>
          <t xml:space="preserve">2016/07/26
</t>
        </r>
        <r>
          <rPr>
            <b/>
            <sz val="9"/>
            <color indexed="81"/>
            <rFont val="細明體"/>
            <family val="3"/>
            <charset val="136"/>
          </rPr>
          <t>確認無中文化版本</t>
        </r>
      </text>
    </comment>
    <comment ref="CO23" authorId="9" shapeId="0" xr:uid="{00000000-0006-0000-0700-00001F000000}">
      <text>
        <r>
          <rPr>
            <b/>
            <sz val="9"/>
            <color indexed="81"/>
            <rFont val="細明體"/>
            <family val="3"/>
            <charset val="136"/>
          </rPr>
          <t>工事日後</t>
        </r>
      </text>
    </comment>
    <comment ref="CS23" authorId="10" shapeId="0" xr:uid="{00000000-0006-0000-0700-000020000000}">
      <text>
        <r>
          <rPr>
            <b/>
            <sz val="9"/>
            <color indexed="81"/>
            <rFont val="細明體"/>
            <family val="3"/>
            <charset val="136"/>
          </rPr>
          <t>邱</t>
        </r>
        <r>
          <rPr>
            <b/>
            <sz val="9"/>
            <color indexed="81"/>
            <rFont val="Tahoma"/>
            <family val="2"/>
          </rPr>
          <t xml:space="preserve"> </t>
        </r>
        <r>
          <rPr>
            <b/>
            <sz val="9"/>
            <color indexed="81"/>
            <rFont val="細明體"/>
            <family val="3"/>
            <charset val="136"/>
          </rPr>
          <t>世文</t>
        </r>
        <r>
          <rPr>
            <b/>
            <sz val="9"/>
            <color indexed="81"/>
            <rFont val="Tahoma"/>
            <family val="2"/>
          </rPr>
          <t>(chiu shihwen)/ADT/</t>
        </r>
        <r>
          <rPr>
            <b/>
            <sz val="9"/>
            <color indexed="81"/>
            <rFont val="細明體"/>
            <family val="3"/>
            <charset val="136"/>
          </rPr>
          <t>雲林・製一・素製二</t>
        </r>
        <r>
          <rPr>
            <b/>
            <sz val="9"/>
            <color indexed="81"/>
            <rFont val="Tahoma"/>
            <family val="2"/>
          </rPr>
          <t>:</t>
        </r>
        <r>
          <rPr>
            <sz val="9"/>
            <color indexed="81"/>
            <rFont val="Tahoma"/>
            <family val="2"/>
          </rPr>
          <t xml:space="preserve">
</t>
        </r>
        <r>
          <rPr>
            <sz val="9"/>
            <color indexed="81"/>
            <rFont val="細明體"/>
            <family val="3"/>
            <charset val="136"/>
          </rPr>
          <t>3/17 96號ROLL更換完成
預計下次工事日進行95號ROLL更換。
商談後預計只更換96、95號ROLL，共2支</t>
        </r>
      </text>
    </comment>
    <comment ref="CU23" authorId="11" shapeId="0" xr:uid="{00000000-0006-0000-0700-000021000000}">
      <text>
        <r>
          <rPr>
            <b/>
            <sz val="9"/>
            <color indexed="81"/>
            <rFont val="細明體"/>
            <family val="3"/>
            <charset val="136"/>
          </rPr>
          <t>冷修更換完成。</t>
        </r>
      </text>
    </comment>
    <comment ref="AZ24" authorId="6" shapeId="0" xr:uid="{00000000-0006-0000-0700-000022000000}">
      <text>
        <r>
          <rPr>
            <b/>
            <sz val="9"/>
            <color indexed="81"/>
            <rFont val="新細明體"/>
            <family val="1"/>
            <charset val="136"/>
          </rPr>
          <t>SCM435 TYPE機械G發注中！
Y/Z預計9月中入荷
C/E預計8月中入荷
J/K預計9月中入荷</t>
        </r>
      </text>
    </comment>
    <comment ref="BB24" authorId="12" shapeId="0" xr:uid="{00000000-0006-0000-0700-000023000000}">
      <text>
        <r>
          <rPr>
            <b/>
            <sz val="9"/>
            <color indexed="81"/>
            <rFont val="細明體"/>
            <family val="3"/>
            <charset val="136"/>
          </rPr>
          <t>李</t>
        </r>
        <r>
          <rPr>
            <b/>
            <sz val="9"/>
            <color indexed="81"/>
            <rFont val="Tahoma"/>
            <family val="2"/>
          </rPr>
          <t xml:space="preserve"> </t>
        </r>
        <r>
          <rPr>
            <b/>
            <sz val="9"/>
            <color indexed="81"/>
            <rFont val="細明體"/>
            <family val="3"/>
            <charset val="136"/>
          </rPr>
          <t>炳興</t>
        </r>
        <r>
          <rPr>
            <b/>
            <sz val="9"/>
            <color indexed="81"/>
            <rFont val="Tahoma"/>
            <family val="2"/>
          </rPr>
          <t>(li pinghsing)/ADT/</t>
        </r>
        <r>
          <rPr>
            <b/>
            <sz val="9"/>
            <color indexed="81"/>
            <rFont val="細明體"/>
            <family val="3"/>
            <charset val="136"/>
          </rPr>
          <t>雲林・製一・素製一</t>
        </r>
        <r>
          <rPr>
            <b/>
            <sz val="9"/>
            <color indexed="81"/>
            <rFont val="Tahoma"/>
            <family val="2"/>
          </rPr>
          <t>:</t>
        </r>
        <r>
          <rPr>
            <sz val="9"/>
            <color indexed="81"/>
            <rFont val="Tahoma"/>
            <family val="2"/>
          </rPr>
          <t xml:space="preserve">
</t>
        </r>
        <r>
          <rPr>
            <b/>
            <sz val="9"/>
            <color indexed="81"/>
            <rFont val="細明體"/>
            <family val="3"/>
            <charset val="136"/>
          </rPr>
          <t>已於</t>
        </r>
        <r>
          <rPr>
            <b/>
            <sz val="9"/>
            <color indexed="81"/>
            <rFont val="Tahoma"/>
            <family val="2"/>
          </rPr>
          <t>2015/06/08</t>
        </r>
        <r>
          <rPr>
            <b/>
            <sz val="9"/>
            <color indexed="81"/>
            <rFont val="細明體"/>
            <family val="3"/>
            <charset val="136"/>
          </rPr>
          <t xml:space="preserve">更換完成
</t>
        </r>
      </text>
    </comment>
    <comment ref="BF24" authorId="12" shapeId="0" xr:uid="{00000000-0006-0000-0700-000024000000}">
      <text>
        <r>
          <rPr>
            <sz val="9"/>
            <color indexed="81"/>
            <rFont val="細明體"/>
            <family val="3"/>
            <charset val="136"/>
          </rPr>
          <t xml:space="preserve">冷修対応
</t>
        </r>
        <r>
          <rPr>
            <sz val="9"/>
            <color indexed="81"/>
            <rFont val="Tahoma"/>
            <family val="2"/>
          </rPr>
          <t>10/1~</t>
        </r>
        <r>
          <rPr>
            <sz val="9"/>
            <color indexed="81"/>
            <rFont val="細明體"/>
            <family val="3"/>
            <charset val="136"/>
          </rPr>
          <t>所以先行結案完了</t>
        </r>
        <r>
          <rPr>
            <sz val="9"/>
            <color indexed="81"/>
            <rFont val="Tahoma"/>
            <family val="2"/>
          </rPr>
          <t xml:space="preserve">
</t>
        </r>
        <r>
          <rPr>
            <sz val="9"/>
            <color indexed="81"/>
            <rFont val="細明體"/>
            <family val="3"/>
            <charset val="136"/>
          </rPr>
          <t>預定於</t>
        </r>
        <r>
          <rPr>
            <sz val="9"/>
            <color indexed="81"/>
            <rFont val="Tahoma"/>
            <family val="2"/>
          </rPr>
          <t>YF4</t>
        </r>
        <r>
          <rPr>
            <sz val="9"/>
            <color indexed="81"/>
            <rFont val="細明體"/>
            <family val="3"/>
            <charset val="136"/>
          </rPr>
          <t>冷修更換</t>
        </r>
      </text>
    </comment>
    <comment ref="BJ24" authorId="7" shapeId="0" xr:uid="{00000000-0006-0000-0700-000025000000}">
      <text>
        <r>
          <rPr>
            <b/>
            <sz val="9"/>
            <color indexed="81"/>
            <rFont val="ＭＳ Ｐゴシック"/>
            <family val="2"/>
            <charset val="128"/>
          </rPr>
          <t>順次交換中(5/26</t>
        </r>
        <r>
          <rPr>
            <b/>
            <sz val="9"/>
            <color indexed="81"/>
            <rFont val="細明體"/>
            <family val="3"/>
            <charset val="136"/>
          </rPr>
          <t>到貨)</t>
        </r>
        <r>
          <rPr>
            <b/>
            <sz val="9"/>
            <color indexed="81"/>
            <rFont val="ＭＳ Ｐゴシック"/>
            <family val="2"/>
            <charset val="128"/>
          </rPr>
          <t xml:space="preserve">
1Br</t>
        </r>
        <r>
          <rPr>
            <b/>
            <sz val="9"/>
            <color indexed="81"/>
            <rFont val="細明體"/>
            <family val="3"/>
            <charset val="136"/>
          </rPr>
          <t>剩下</t>
        </r>
        <r>
          <rPr>
            <b/>
            <sz val="9"/>
            <color indexed="81"/>
            <rFont val="ＭＳ Ｐゴシック"/>
            <family val="2"/>
            <charset val="128"/>
          </rPr>
          <t>1</t>
        </r>
        <r>
          <rPr>
            <b/>
            <sz val="9"/>
            <color indexed="81"/>
            <rFont val="細明體"/>
            <family val="3"/>
            <charset val="136"/>
          </rPr>
          <t>支未更換</t>
        </r>
        <r>
          <rPr>
            <b/>
            <sz val="9"/>
            <color indexed="81"/>
            <rFont val="ＭＳ Ｐゴシック"/>
            <family val="2"/>
            <charset val="128"/>
          </rPr>
          <t xml:space="preserve">
2</t>
        </r>
        <r>
          <rPr>
            <b/>
            <sz val="9"/>
            <color indexed="81"/>
            <rFont val="ＭＳ Ｐゴシック"/>
            <family val="2"/>
            <charset val="128"/>
          </rPr>
          <t>Br</t>
        </r>
        <r>
          <rPr>
            <b/>
            <sz val="9"/>
            <color indexed="81"/>
            <rFont val="ＭＳ Ｐゴシック"/>
            <family val="2"/>
            <charset val="128"/>
          </rPr>
          <t xml:space="preserve">剩下5支未更換
</t>
        </r>
        <r>
          <rPr>
            <b/>
            <sz val="9"/>
            <color indexed="81"/>
            <rFont val="細明體"/>
            <family val="3"/>
            <charset val="136"/>
          </rPr>
          <t>預計AN 100素地切替時交換(12/15~)完成</t>
        </r>
      </text>
    </comment>
    <comment ref="BN24" authorId="7" shapeId="0" xr:uid="{00000000-0006-0000-0700-000026000000}">
      <text>
        <r>
          <rPr>
            <b/>
            <sz val="9"/>
            <color indexed="81"/>
            <rFont val="ＭＳ Ｐゴシック"/>
            <family val="2"/>
            <charset val="128"/>
          </rPr>
          <t>冷修対応
10/1~</t>
        </r>
        <r>
          <rPr>
            <b/>
            <sz val="9"/>
            <color indexed="81"/>
            <rFont val="細明體"/>
            <family val="3"/>
            <charset val="136"/>
          </rPr>
          <t>所以先行結案完了</t>
        </r>
      </text>
    </comment>
    <comment ref="BR24" authorId="0" shapeId="0" xr:uid="{00000000-0006-0000-0700-000027000000}">
      <text>
        <r>
          <rPr>
            <sz val="9"/>
            <color indexed="81"/>
            <rFont val="ＭＳ Ｐゴシック"/>
            <family val="2"/>
            <charset val="128"/>
          </rPr>
          <t xml:space="preserve">冷修中に実施済み
</t>
        </r>
      </text>
    </comment>
    <comment ref="BV24" authorId="6" shapeId="0" xr:uid="{00000000-0006-0000-0700-000028000000}">
      <text>
        <r>
          <rPr>
            <b/>
            <sz val="9"/>
            <color indexed="81"/>
            <rFont val="新細明體"/>
            <family val="1"/>
            <charset val="136"/>
          </rPr>
          <t>10/7 1Br已經安裝完成SCM435*5本
10/9 2Br已經安裝完成SCM435*5本</t>
        </r>
      </text>
    </comment>
    <comment ref="CI24" authorId="9" shapeId="0" xr:uid="{00000000-0006-0000-0700-000029000000}">
      <text>
        <r>
          <rPr>
            <b/>
            <sz val="9"/>
            <color indexed="81"/>
            <rFont val="細明體"/>
            <family val="3"/>
            <charset val="136"/>
          </rPr>
          <t>前回
2012/2/26</t>
        </r>
      </text>
    </comment>
    <comment ref="CJ24" authorId="3" shapeId="0" xr:uid="{00000000-0006-0000-0700-00002A000000}">
      <text>
        <r>
          <rPr>
            <b/>
            <sz val="9"/>
            <color indexed="81"/>
            <rFont val="Tahoma"/>
            <family val="2"/>
          </rPr>
          <t xml:space="preserve">2016/07/26
</t>
        </r>
        <r>
          <rPr>
            <b/>
            <sz val="9"/>
            <color indexed="81"/>
            <rFont val="細明體"/>
            <family val="3"/>
            <charset val="136"/>
          </rPr>
          <t>確認無中文化版本</t>
        </r>
      </text>
    </comment>
    <comment ref="CS24" authorId="10" shapeId="0" xr:uid="{00000000-0006-0000-0700-00002B000000}">
      <text>
        <r>
          <rPr>
            <b/>
            <sz val="9"/>
            <color indexed="81"/>
            <rFont val="細明體"/>
            <family val="3"/>
            <charset val="136"/>
          </rPr>
          <t>邱</t>
        </r>
        <r>
          <rPr>
            <b/>
            <sz val="9"/>
            <color indexed="81"/>
            <rFont val="Tahoma"/>
            <family val="2"/>
          </rPr>
          <t xml:space="preserve"> </t>
        </r>
        <r>
          <rPr>
            <b/>
            <sz val="9"/>
            <color indexed="81"/>
            <rFont val="細明體"/>
            <family val="3"/>
            <charset val="136"/>
          </rPr>
          <t>世文</t>
        </r>
        <r>
          <rPr>
            <b/>
            <sz val="9"/>
            <color indexed="81"/>
            <rFont val="Tahoma"/>
            <family val="2"/>
          </rPr>
          <t>(chiu shihwen)/ADT/</t>
        </r>
        <r>
          <rPr>
            <b/>
            <sz val="9"/>
            <color indexed="81"/>
            <rFont val="細明體"/>
            <family val="3"/>
            <charset val="136"/>
          </rPr>
          <t>雲林・製一・素製二</t>
        </r>
        <r>
          <rPr>
            <b/>
            <sz val="9"/>
            <color indexed="81"/>
            <rFont val="Tahoma"/>
            <family val="2"/>
          </rPr>
          <t>:</t>
        </r>
        <r>
          <rPr>
            <sz val="9"/>
            <color indexed="81"/>
            <rFont val="Tahoma"/>
            <family val="2"/>
          </rPr>
          <t xml:space="preserve">
</t>
        </r>
        <r>
          <rPr>
            <sz val="9"/>
            <color indexed="81"/>
            <rFont val="細明體"/>
            <family val="3"/>
            <charset val="136"/>
          </rPr>
          <t>備品已到貨，5/26之後陸續更換</t>
        </r>
      </text>
    </comment>
    <comment ref="BB25" authorId="5" shapeId="0" xr:uid="{00000000-0006-0000-0700-00002C000000}">
      <text>
        <r>
          <rPr>
            <b/>
            <sz val="9"/>
            <color indexed="81"/>
            <rFont val="ＭＳ Ｐゴシック"/>
            <family val="2"/>
            <charset val="128"/>
          </rPr>
          <t>工事日確認予定
7/2</t>
        </r>
        <r>
          <rPr>
            <b/>
            <sz val="9"/>
            <color indexed="81"/>
            <rFont val="ＭＳ Ｐゴシック"/>
            <family val="2"/>
            <charset val="128"/>
          </rPr>
          <t>9</t>
        </r>
        <r>
          <rPr>
            <b/>
            <sz val="9"/>
            <color indexed="81"/>
            <rFont val="ＭＳ Ｐゴシック"/>
            <family val="2"/>
            <charset val="128"/>
          </rPr>
          <t>實施濟</t>
        </r>
      </text>
    </comment>
    <comment ref="BF25" authorId="5" shapeId="0" xr:uid="{00000000-0006-0000-0700-00002D000000}">
      <text>
        <r>
          <rPr>
            <b/>
            <sz val="9"/>
            <color indexed="81"/>
            <rFont val="ＭＳ Ｐゴシック"/>
            <family val="2"/>
            <charset val="128"/>
          </rPr>
          <t>工事日確認予定
7/23實施濟</t>
        </r>
      </text>
    </comment>
    <comment ref="BJ25" authorId="6" shapeId="0" xr:uid="{00000000-0006-0000-0700-00002E000000}">
      <text>
        <r>
          <rPr>
            <b/>
            <sz val="9"/>
            <color indexed="81"/>
            <rFont val="新細明體"/>
            <family val="1"/>
            <charset val="136"/>
          </rPr>
          <t>7/23實施濟</t>
        </r>
      </text>
    </comment>
    <comment ref="BR25" authorId="6" shapeId="0" xr:uid="{00000000-0006-0000-0700-00002F000000}">
      <text>
        <r>
          <rPr>
            <b/>
            <sz val="9"/>
            <color indexed="81"/>
            <rFont val="新細明體"/>
            <family val="1"/>
            <charset val="136"/>
          </rPr>
          <t>預定工事日實施！</t>
        </r>
      </text>
    </comment>
    <comment ref="BV25" authorId="6" shapeId="0" xr:uid="{00000000-0006-0000-0700-000030000000}">
      <text>
        <r>
          <rPr>
            <b/>
            <sz val="9"/>
            <color indexed="81"/>
            <rFont val="新細明體"/>
            <family val="1"/>
            <charset val="136"/>
          </rPr>
          <t>7/23實施濟</t>
        </r>
      </text>
    </comment>
    <comment ref="BZ25" authorId="6" shapeId="0" xr:uid="{00000000-0006-0000-0700-000031000000}">
      <text>
        <r>
          <rPr>
            <b/>
            <sz val="9"/>
            <color indexed="81"/>
            <rFont val="新細明體"/>
            <family val="1"/>
            <charset val="136"/>
          </rPr>
          <t>8/1實施濟</t>
        </r>
      </text>
    </comment>
    <comment ref="CD25" authorId="2" shapeId="0" xr:uid="{00000000-0006-0000-0700-000032000000}">
      <text>
        <r>
          <rPr>
            <sz val="9"/>
            <color indexed="81"/>
            <rFont val="ＭＳ Ｐゴシック"/>
            <family val="2"/>
            <charset val="128"/>
          </rPr>
          <t xml:space="preserve">毎回、定修時点検実施。
</t>
        </r>
      </text>
    </comment>
    <comment ref="CJ25" authorId="3" shapeId="0" xr:uid="{00000000-0006-0000-0700-000033000000}">
      <text>
        <r>
          <rPr>
            <b/>
            <sz val="9"/>
            <color indexed="81"/>
            <rFont val="Tahoma"/>
            <family val="2"/>
          </rPr>
          <t xml:space="preserve">2016/07/26
</t>
        </r>
        <r>
          <rPr>
            <b/>
            <sz val="9"/>
            <color indexed="81"/>
            <rFont val="細明體"/>
            <family val="3"/>
            <charset val="136"/>
          </rPr>
          <t>確認無中文化版本</t>
        </r>
      </text>
    </comment>
    <comment ref="BR26" authorId="6" shapeId="0" xr:uid="{00000000-0006-0000-0700-000034000000}">
      <text>
        <r>
          <rPr>
            <b/>
            <sz val="9"/>
            <color indexed="81"/>
            <rFont val="新細明體"/>
            <family val="1"/>
            <charset val="136"/>
          </rPr>
          <t>預計8/11</t>
        </r>
      </text>
    </comment>
    <comment ref="BV26" authorId="6" shapeId="0" xr:uid="{00000000-0006-0000-0700-000035000000}">
      <text>
        <r>
          <rPr>
            <b/>
            <sz val="9"/>
            <color indexed="81"/>
            <rFont val="新細明體"/>
            <family val="1"/>
            <charset val="136"/>
          </rPr>
          <t>預計8/11</t>
        </r>
      </text>
    </comment>
    <comment ref="BZ26" authorId="6" shapeId="0" xr:uid="{00000000-0006-0000-0700-000036000000}">
      <text>
        <r>
          <rPr>
            <b/>
            <sz val="9"/>
            <color indexed="81"/>
            <rFont val="新細明體"/>
            <family val="1"/>
            <charset val="136"/>
          </rPr>
          <t>預計8/11</t>
        </r>
      </text>
    </comment>
    <comment ref="CJ26" authorId="3" shapeId="0" xr:uid="{00000000-0006-0000-0700-000037000000}">
      <text>
        <r>
          <rPr>
            <b/>
            <sz val="9"/>
            <color indexed="81"/>
            <rFont val="Tahoma"/>
            <family val="2"/>
          </rPr>
          <t xml:space="preserve">2016/07/26
</t>
        </r>
        <r>
          <rPr>
            <b/>
            <sz val="9"/>
            <color indexed="81"/>
            <rFont val="細明體"/>
            <family val="3"/>
            <charset val="136"/>
          </rPr>
          <t>確認無中文化版本</t>
        </r>
      </text>
    </comment>
    <comment ref="BR27" authorId="6" shapeId="0" xr:uid="{00000000-0006-0000-0700-000038000000}">
      <text>
        <r>
          <rPr>
            <b/>
            <sz val="9"/>
            <color indexed="81"/>
            <rFont val="新細明體"/>
            <family val="1"/>
            <charset val="136"/>
          </rPr>
          <t>7/24實施濟</t>
        </r>
      </text>
    </comment>
    <comment ref="BV27" authorId="6" shapeId="0" xr:uid="{00000000-0006-0000-0700-000039000000}">
      <text>
        <r>
          <rPr>
            <b/>
            <sz val="9"/>
            <color indexed="81"/>
            <rFont val="新細明體"/>
            <family val="1"/>
            <charset val="136"/>
          </rPr>
          <t>8/5實施濟</t>
        </r>
      </text>
    </comment>
    <comment ref="CJ27" authorId="3" shapeId="0" xr:uid="{00000000-0006-0000-0700-00003A000000}">
      <text>
        <r>
          <rPr>
            <b/>
            <sz val="9"/>
            <color indexed="81"/>
            <rFont val="Tahoma"/>
            <family val="2"/>
          </rPr>
          <t xml:space="preserve">2016/07/26
</t>
        </r>
        <r>
          <rPr>
            <b/>
            <sz val="9"/>
            <color indexed="81"/>
            <rFont val="細明體"/>
            <family val="3"/>
            <charset val="136"/>
          </rPr>
          <t>確認無中文化版本</t>
        </r>
      </text>
    </comment>
    <comment ref="BB28" authorId="4" shapeId="0" xr:uid="{00000000-0006-0000-0700-00003B000000}">
      <text>
        <r>
          <rPr>
            <b/>
            <sz val="9"/>
            <color indexed="81"/>
            <rFont val="ＭＳ Ｐゴシック"/>
            <family val="2"/>
            <charset val="128"/>
          </rPr>
          <t>7/29工事日完了
※予備機含め2台実施</t>
        </r>
      </text>
    </comment>
    <comment ref="BF28" authorId="13" shapeId="0" xr:uid="{00000000-0006-0000-0700-00003C000000}">
      <text>
        <r>
          <rPr>
            <b/>
            <sz val="9"/>
            <color indexed="81"/>
            <rFont val="新細明體"/>
            <family val="1"/>
            <charset val="136"/>
          </rPr>
          <t>7/23完成</t>
        </r>
      </text>
    </comment>
    <comment ref="CJ28" authorId="3" shapeId="0" xr:uid="{00000000-0006-0000-0700-00003D000000}">
      <text>
        <r>
          <rPr>
            <b/>
            <sz val="9"/>
            <color indexed="81"/>
            <rFont val="Tahoma"/>
            <family val="2"/>
          </rPr>
          <t xml:space="preserve">2016/07/26
</t>
        </r>
        <r>
          <rPr>
            <b/>
            <sz val="9"/>
            <color indexed="81"/>
            <rFont val="細明體"/>
            <family val="3"/>
            <charset val="136"/>
          </rPr>
          <t>確認無中文化版本</t>
        </r>
      </text>
    </comment>
    <comment ref="BJ29" authorId="1" shapeId="0" xr:uid="{00000000-0006-0000-0700-00003E000000}">
      <text>
        <r>
          <rPr>
            <b/>
            <sz val="9"/>
            <color indexed="81"/>
            <rFont val="ＭＳ Ｐゴシック"/>
            <family val="2"/>
            <charset val="128"/>
          </rPr>
          <t>問題なければ
他同場所へ展開予定</t>
        </r>
      </text>
    </comment>
    <comment ref="BN29" authorId="1" shapeId="0" xr:uid="{00000000-0006-0000-0700-00003F000000}">
      <text>
        <r>
          <rPr>
            <b/>
            <sz val="9"/>
            <color indexed="81"/>
            <rFont val="ＭＳ Ｐゴシック"/>
            <family val="2"/>
            <charset val="128"/>
          </rPr>
          <t xml:space="preserve">12/4更換完成
測試無異常
</t>
        </r>
      </text>
    </comment>
    <comment ref="CJ29" authorId="3" shapeId="0" xr:uid="{00000000-0006-0000-0700-000040000000}">
      <text>
        <r>
          <rPr>
            <b/>
            <sz val="9"/>
            <color indexed="81"/>
            <rFont val="Tahoma"/>
            <family val="2"/>
          </rPr>
          <t xml:space="preserve">2016/07/26
</t>
        </r>
        <r>
          <rPr>
            <b/>
            <sz val="9"/>
            <color indexed="81"/>
            <rFont val="細明體"/>
            <family val="3"/>
            <charset val="136"/>
          </rPr>
          <t>確認無中文化版本</t>
        </r>
      </text>
    </comment>
    <comment ref="BB30" authorId="14" shapeId="0" xr:uid="{00000000-0006-0000-0700-000041000000}">
      <text>
        <r>
          <rPr>
            <b/>
            <sz val="9"/>
            <color indexed="81"/>
            <rFont val="新細明體"/>
            <family val="1"/>
            <charset val="136"/>
          </rPr>
          <t>shihming:</t>
        </r>
        <r>
          <rPr>
            <sz val="9"/>
            <color indexed="81"/>
            <rFont val="新細明體"/>
            <family val="1"/>
            <charset val="136"/>
          </rPr>
          <t xml:space="preserve">
8/27 工事日確認濟</t>
        </r>
      </text>
    </comment>
    <comment ref="BJ30" authorId="1" shapeId="0" xr:uid="{00000000-0006-0000-0700-000042000000}">
      <text>
        <r>
          <rPr>
            <b/>
            <sz val="9"/>
            <color indexed="81"/>
            <rFont val="ＭＳ Ｐゴシック"/>
            <family val="2"/>
            <charset val="128"/>
          </rPr>
          <t>8/26工事日にて完了</t>
        </r>
      </text>
    </comment>
    <comment ref="BR30" authorId="2" shapeId="0" xr:uid="{00000000-0006-0000-0700-000043000000}">
      <text>
        <r>
          <rPr>
            <sz val="9"/>
            <color indexed="81"/>
            <rFont val="ＭＳ Ｐゴシック"/>
            <family val="2"/>
            <charset val="128"/>
          </rPr>
          <t xml:space="preserve">2014　5月~7月工事日にて実施済み
</t>
        </r>
      </text>
    </comment>
    <comment ref="BV30" authorId="6" shapeId="0" xr:uid="{00000000-0006-0000-0700-000044000000}">
      <text>
        <r>
          <rPr>
            <b/>
            <sz val="9"/>
            <color indexed="81"/>
            <rFont val="新細明體"/>
            <family val="1"/>
            <charset val="136"/>
          </rPr>
          <t>KF冷修中導入予定
現狀皮帶及pully拆除
待安裝後確認
※機械/電氣預計11/E前完成
※電氣G(許)已於11/30完成</t>
        </r>
      </text>
    </comment>
    <comment ref="CJ30" authorId="3" shapeId="0" xr:uid="{00000000-0006-0000-0700-000045000000}">
      <text>
        <r>
          <rPr>
            <b/>
            <sz val="9"/>
            <color indexed="81"/>
            <rFont val="Tahoma"/>
            <family val="2"/>
          </rPr>
          <t xml:space="preserve">2016/07/26
</t>
        </r>
        <r>
          <rPr>
            <b/>
            <sz val="9"/>
            <color indexed="81"/>
            <rFont val="細明體"/>
            <family val="3"/>
            <charset val="136"/>
          </rPr>
          <t>確認無中文化版本</t>
        </r>
      </text>
    </comment>
    <comment ref="BN31" authorId="7" shapeId="0" xr:uid="{00000000-0006-0000-0700-000046000000}">
      <text>
        <r>
          <rPr>
            <b/>
            <sz val="9"/>
            <color indexed="81"/>
            <rFont val="ＭＳ Ｐゴシック"/>
            <family val="2"/>
            <charset val="128"/>
          </rPr>
          <t xml:space="preserve">チェーンの交換記録有無確認
※機械に交換台帳が有るか？更新されているか？
・定期定修の頻度を担当者会議で機械Gと各窯討論
</t>
        </r>
      </text>
    </comment>
    <comment ref="BR31" authorId="2" shapeId="0" xr:uid="{00000000-0006-0000-0700-000047000000}">
      <text>
        <r>
          <rPr>
            <sz val="9"/>
            <color indexed="81"/>
            <rFont val="ＭＳ Ｐゴシック"/>
            <family val="2"/>
            <charset val="128"/>
          </rPr>
          <t>本線、Br共に1回/半年の頻度で提修を計画。
Brは1ROUTE採板可能な時に実施。本線は工事日にて実施。</t>
        </r>
      </text>
    </comment>
    <comment ref="BV31" authorId="15" shapeId="0" xr:uid="{00000000-0006-0000-0700-000048000000}">
      <text>
        <r>
          <rPr>
            <b/>
            <sz val="9"/>
            <color indexed="81"/>
            <rFont val="新細明體"/>
            <family val="1"/>
            <charset val="136"/>
          </rPr>
          <t>KF冷修中實施予定</t>
        </r>
        <r>
          <rPr>
            <sz val="9"/>
            <color indexed="81"/>
            <rFont val="新細明體"/>
            <family val="1"/>
            <charset val="136"/>
          </rPr>
          <t xml:space="preserve">
冷修中FT CHAIN已全部更新</t>
        </r>
        <r>
          <rPr>
            <sz val="9"/>
            <color indexed="81"/>
            <rFont val="ＭＳ Ｐ明朝"/>
            <family val="1"/>
            <charset val="128"/>
          </rPr>
          <t>済み</t>
        </r>
      </text>
    </comment>
    <comment ref="BZ31" authorId="2" shapeId="0" xr:uid="{00000000-0006-0000-0700-000049000000}">
      <text>
        <r>
          <rPr>
            <sz val="9"/>
            <color indexed="81"/>
            <rFont val="ＭＳ Ｐゴシック"/>
            <family val="2"/>
            <charset val="128"/>
          </rPr>
          <t xml:space="preserve">毎回、定修時点検実施。
</t>
        </r>
      </text>
    </comment>
    <comment ref="CD31" authorId="2" shapeId="0" xr:uid="{00000000-0006-0000-0700-00004A000000}">
      <text>
        <r>
          <rPr>
            <sz val="9"/>
            <color indexed="81"/>
            <rFont val="ＭＳ Ｐゴシック"/>
            <family val="2"/>
            <charset val="128"/>
          </rPr>
          <t xml:space="preserve">毎回、定修時点検実施。
</t>
        </r>
      </text>
    </comment>
    <comment ref="CJ31" authorId="3" shapeId="0" xr:uid="{00000000-0006-0000-0700-00004B000000}">
      <text>
        <r>
          <rPr>
            <b/>
            <sz val="9"/>
            <color indexed="81"/>
            <rFont val="Tahoma"/>
            <family val="2"/>
          </rPr>
          <t xml:space="preserve">2016/07/26
</t>
        </r>
        <r>
          <rPr>
            <b/>
            <sz val="9"/>
            <color indexed="81"/>
            <rFont val="細明體"/>
            <family val="3"/>
            <charset val="136"/>
          </rPr>
          <t>確認無中文化版本</t>
        </r>
      </text>
    </comment>
    <comment ref="CU31" authorId="11" shapeId="0" xr:uid="{00000000-0006-0000-0700-00004C000000}">
      <text>
        <r>
          <rPr>
            <b/>
            <sz val="9"/>
            <color indexed="81"/>
            <rFont val="細明體"/>
            <family val="3"/>
            <charset val="136"/>
          </rPr>
          <t>朱</t>
        </r>
        <r>
          <rPr>
            <b/>
            <sz val="9"/>
            <color indexed="81"/>
            <rFont val="Tahoma"/>
            <family val="2"/>
          </rPr>
          <t xml:space="preserve"> </t>
        </r>
        <r>
          <rPr>
            <b/>
            <sz val="9"/>
            <color indexed="81"/>
            <rFont val="細明體"/>
            <family val="3"/>
            <charset val="136"/>
          </rPr>
          <t>峰謀</t>
        </r>
        <r>
          <rPr>
            <b/>
            <sz val="9"/>
            <color indexed="81"/>
            <rFont val="Tahoma"/>
            <family val="2"/>
          </rPr>
          <t>(chu fengmou)/ADT/</t>
        </r>
        <r>
          <rPr>
            <b/>
            <sz val="9"/>
            <color indexed="81"/>
            <rFont val="細明體"/>
            <family val="3"/>
            <charset val="136"/>
          </rPr>
          <t>雲林・製一・素製三</t>
        </r>
        <r>
          <rPr>
            <b/>
            <sz val="9"/>
            <color indexed="81"/>
            <rFont val="Tahoma"/>
            <family val="2"/>
          </rPr>
          <t>:</t>
        </r>
        <r>
          <rPr>
            <sz val="9"/>
            <color indexed="81"/>
            <rFont val="Tahoma"/>
            <family val="2"/>
          </rPr>
          <t xml:space="preserve">
</t>
        </r>
      </text>
    </comment>
    <comment ref="BJ32" authorId="1" shapeId="0" xr:uid="{00000000-0006-0000-0700-00004D000000}">
      <text>
        <r>
          <rPr>
            <sz val="8"/>
            <color indexed="81"/>
            <rFont val="ＭＳ Ｐゴシック"/>
            <family val="2"/>
            <charset val="128"/>
          </rPr>
          <t>8/19現在
全RB　UPS不使用中。
9/下までJＦ状況確認
し、問題なければ横展開
CF納入は11月予定。
→12月工事日にて実施</t>
        </r>
      </text>
    </comment>
    <comment ref="BN32" authorId="1" shapeId="0" xr:uid="{00000000-0006-0000-0700-00004E000000}">
      <text>
        <r>
          <rPr>
            <sz val="8"/>
            <color indexed="81"/>
            <rFont val="ＭＳ Ｐゴシック"/>
            <family val="2"/>
            <charset val="128"/>
          </rPr>
          <t>9/下までJＦ状況確認
し、問題なければ横展開
EF納入は11月予定。
→12月工事日完成</t>
        </r>
      </text>
    </comment>
    <comment ref="BR32" authorId="2" shapeId="0" xr:uid="{00000000-0006-0000-0700-00004F000000}">
      <text>
        <r>
          <rPr>
            <sz val="9"/>
            <color indexed="81"/>
            <rFont val="ＭＳ Ｐゴシック"/>
            <family val="2"/>
            <charset val="128"/>
          </rPr>
          <t xml:space="preserve">8/26　UPS改良品テスト実施予定。
※コンデンサを容量（耐電圧）Upした物に交換。
</t>
        </r>
        <r>
          <rPr>
            <sz val="9"/>
            <color indexed="10"/>
            <rFont val="ＭＳ Ｐゴシック"/>
            <family val="2"/>
            <charset val="128"/>
          </rPr>
          <t xml:space="preserve">6/2 </t>
        </r>
        <r>
          <rPr>
            <sz val="9"/>
            <color indexed="10"/>
            <rFont val="細明體"/>
            <family val="3"/>
            <charset val="136"/>
          </rPr>
          <t>更換完成</t>
        </r>
      </text>
    </comment>
    <comment ref="BV32" authorId="16" shapeId="0" xr:uid="{00000000-0006-0000-0700-000050000000}">
      <text>
        <r>
          <rPr>
            <b/>
            <sz val="9"/>
            <color indexed="81"/>
            <rFont val="細明體"/>
            <family val="3"/>
            <charset val="136"/>
          </rPr>
          <t>目前實施中.
預計4/1工事日完成</t>
        </r>
      </text>
    </comment>
    <comment ref="BZ32" authorId="17" shapeId="0" xr:uid="{00000000-0006-0000-0700-000051000000}">
      <text>
        <r>
          <rPr>
            <sz val="9"/>
            <color indexed="81"/>
            <rFont val="ＭＳ Ｐゴシック"/>
            <family val="2"/>
            <charset val="128"/>
          </rPr>
          <t>#5</t>
        </r>
        <r>
          <rPr>
            <sz val="9"/>
            <color indexed="81"/>
            <rFont val="細明體"/>
            <family val="3"/>
            <charset val="136"/>
          </rPr>
          <t>號機及#7號機在12/19已經安裝完成，測試也OK</t>
        </r>
      </text>
    </comment>
    <comment ref="CJ32" authorId="3" shapeId="0" xr:uid="{00000000-0006-0000-0700-000052000000}">
      <text>
        <r>
          <rPr>
            <b/>
            <sz val="9"/>
            <color indexed="81"/>
            <rFont val="Tahoma"/>
            <family val="2"/>
          </rPr>
          <t xml:space="preserve">2016/07/26
</t>
        </r>
        <r>
          <rPr>
            <b/>
            <sz val="9"/>
            <color indexed="81"/>
            <rFont val="細明體"/>
            <family val="3"/>
            <charset val="136"/>
          </rPr>
          <t>確認無中文化版本</t>
        </r>
      </text>
    </comment>
    <comment ref="CS32" authorId="10" shapeId="0" xr:uid="{00000000-0006-0000-0700-000053000000}">
      <text>
        <r>
          <rPr>
            <b/>
            <sz val="9"/>
            <color indexed="81"/>
            <rFont val="細明體"/>
            <family val="3"/>
            <charset val="136"/>
          </rPr>
          <t>邱</t>
        </r>
        <r>
          <rPr>
            <b/>
            <sz val="9"/>
            <color indexed="81"/>
            <rFont val="Tahoma"/>
            <family val="2"/>
          </rPr>
          <t xml:space="preserve"> </t>
        </r>
        <r>
          <rPr>
            <b/>
            <sz val="9"/>
            <color indexed="81"/>
            <rFont val="細明體"/>
            <family val="3"/>
            <charset val="136"/>
          </rPr>
          <t>世文</t>
        </r>
        <r>
          <rPr>
            <b/>
            <sz val="9"/>
            <color indexed="81"/>
            <rFont val="Tahoma"/>
            <family val="2"/>
          </rPr>
          <t>(chiu shihwen)/ADT/</t>
        </r>
        <r>
          <rPr>
            <b/>
            <sz val="9"/>
            <color indexed="81"/>
            <rFont val="細明體"/>
            <family val="3"/>
            <charset val="136"/>
          </rPr>
          <t>雲林・製一・素製二</t>
        </r>
        <r>
          <rPr>
            <b/>
            <sz val="9"/>
            <color indexed="81"/>
            <rFont val="Tahoma"/>
            <family val="2"/>
          </rPr>
          <t>:</t>
        </r>
        <r>
          <rPr>
            <sz val="9"/>
            <color indexed="81"/>
            <rFont val="Tahoma"/>
            <family val="2"/>
          </rPr>
          <t xml:space="preserve">
12/11</t>
        </r>
        <r>
          <rPr>
            <sz val="9"/>
            <color indexed="81"/>
            <rFont val="細明體"/>
            <family val="3"/>
            <charset val="136"/>
          </rPr>
          <t>工事日導入完成</t>
        </r>
      </text>
    </comment>
    <comment ref="CU32" authorId="11" shapeId="0" xr:uid="{00000000-0006-0000-0700-000054000000}">
      <text>
        <r>
          <rPr>
            <b/>
            <sz val="9"/>
            <color indexed="81"/>
            <rFont val="Tahoma"/>
            <family val="2"/>
          </rPr>
          <t>8/26 JF 2POS</t>
        </r>
        <r>
          <rPr>
            <b/>
            <sz val="9"/>
            <color indexed="81"/>
            <rFont val="細明體"/>
            <family val="3"/>
            <charset val="136"/>
          </rPr>
          <t>新型電容器導入測試中！最終評估</t>
        </r>
        <r>
          <rPr>
            <b/>
            <sz val="9"/>
            <color indexed="81"/>
            <rFont val="Tahoma"/>
            <family val="2"/>
          </rPr>
          <t>OK</t>
        </r>
        <r>
          <rPr>
            <b/>
            <sz val="9"/>
            <color indexed="81"/>
            <rFont val="細明體"/>
            <family val="3"/>
            <charset val="136"/>
          </rPr>
          <t>後導入，相關改善後</t>
        </r>
        <r>
          <rPr>
            <b/>
            <sz val="9"/>
            <color indexed="81"/>
            <rFont val="Tahoma"/>
            <family val="2"/>
          </rPr>
          <t>UPS</t>
        </r>
        <r>
          <rPr>
            <b/>
            <sz val="9"/>
            <color indexed="81"/>
            <rFont val="細明體"/>
            <family val="3"/>
            <charset val="136"/>
          </rPr>
          <t>購入中。冷修時4/20進行更換完成，結果待熱上後確認。</t>
        </r>
        <r>
          <rPr>
            <sz val="9"/>
            <color indexed="81"/>
            <rFont val="Tahoma"/>
            <family val="2"/>
          </rPr>
          <t xml:space="preserve">
</t>
        </r>
      </text>
    </comment>
    <comment ref="AJ33" authorId="2" shapeId="0" xr:uid="{00000000-0006-0000-0700-000055000000}">
      <text>
        <r>
          <rPr>
            <sz val="9"/>
            <color indexed="81"/>
            <rFont val="ＭＳ Ｐゴシック"/>
            <family val="2"/>
            <charset val="128"/>
          </rPr>
          <t>1</t>
        </r>
        <r>
          <rPr>
            <sz val="9"/>
            <color indexed="81"/>
            <rFont val="ＭＳ Ｐゴシック"/>
            <family val="2"/>
            <charset val="128"/>
          </rPr>
          <t>0/28 完了</t>
        </r>
        <r>
          <rPr>
            <sz val="9"/>
            <color indexed="81"/>
            <rFont val="ＭＳ Ｐゴシック"/>
            <family val="2"/>
            <charset val="128"/>
          </rPr>
          <t xml:space="preserve">
</t>
        </r>
      </text>
    </comment>
    <comment ref="BJ33" authorId="1" shapeId="0" xr:uid="{00000000-0006-0000-0700-000056000000}">
      <text>
        <r>
          <rPr>
            <b/>
            <sz val="9"/>
            <color indexed="81"/>
            <rFont val="ＭＳ Ｐゴシック"/>
            <family val="2"/>
            <charset val="128"/>
          </rPr>
          <t xml:space="preserve">8/13　Key点検OK
</t>
        </r>
        <r>
          <rPr>
            <b/>
            <sz val="9"/>
            <color indexed="81"/>
            <rFont val="ＭＳ Ｐゴシック"/>
            <family val="2"/>
            <charset val="128"/>
          </rPr>
          <t>9/9電気依頼書提出
9/24 SENSOE</t>
        </r>
        <r>
          <rPr>
            <b/>
            <sz val="9"/>
            <color indexed="81"/>
            <rFont val="細明體"/>
            <family val="3"/>
            <charset val="136"/>
          </rPr>
          <t>追加完成
9/25 軟體測試完成開始使用</t>
        </r>
      </text>
    </comment>
    <comment ref="BN33" authorId="1" shapeId="0" xr:uid="{00000000-0006-0000-0700-000057000000}">
      <text>
        <r>
          <rPr>
            <b/>
            <sz val="9"/>
            <color indexed="81"/>
            <rFont val="ＭＳ Ｐゴシック"/>
            <family val="2"/>
            <charset val="128"/>
          </rPr>
          <t>9</t>
        </r>
        <r>
          <rPr>
            <b/>
            <sz val="9"/>
            <color indexed="81"/>
            <rFont val="ＭＳ Ｐゴシック"/>
            <family val="2"/>
            <charset val="128"/>
          </rPr>
          <t>/19
ｾﾝｻｰ追加
完了
9/26工事日ＳＯＦＴ　ＴＥＳＴ　ＯＫ</t>
        </r>
      </text>
    </comment>
    <comment ref="BR33" authorId="1" shapeId="0" xr:uid="{00000000-0006-0000-0700-000058000000}">
      <text>
        <r>
          <rPr>
            <b/>
            <sz val="9"/>
            <color indexed="81"/>
            <rFont val="ＭＳ Ｐゴシック"/>
            <family val="2"/>
            <charset val="128"/>
          </rPr>
          <t xml:space="preserve">8/13　Key点検OK
</t>
        </r>
        <r>
          <rPr>
            <b/>
            <sz val="9"/>
            <color indexed="81"/>
            <rFont val="ＭＳ Ｐゴシック"/>
            <family val="2"/>
            <charset val="128"/>
          </rPr>
          <t>9/9</t>
        </r>
        <r>
          <rPr>
            <b/>
            <sz val="9"/>
            <color indexed="81"/>
            <rFont val="ＭＳ Ｐゴシック"/>
            <family val="2"/>
            <charset val="128"/>
          </rPr>
          <t xml:space="preserve">電気依頼書提出
</t>
        </r>
        <r>
          <rPr>
            <b/>
            <sz val="9"/>
            <color indexed="81"/>
            <rFont val="ＭＳ Ｐゴシック"/>
            <family val="2"/>
            <charset val="128"/>
          </rPr>
          <t>10/23PR設置、ソフト改造完了</t>
        </r>
      </text>
    </comment>
    <comment ref="CJ33" authorId="3" shapeId="0" xr:uid="{00000000-0006-0000-0700-000059000000}">
      <text>
        <r>
          <rPr>
            <b/>
            <sz val="9"/>
            <color indexed="81"/>
            <rFont val="Tahoma"/>
            <family val="2"/>
          </rPr>
          <t xml:space="preserve">2016/07/26
</t>
        </r>
        <r>
          <rPr>
            <b/>
            <sz val="9"/>
            <color indexed="81"/>
            <rFont val="細明體"/>
            <family val="3"/>
            <charset val="136"/>
          </rPr>
          <t>確認無中文化版本</t>
        </r>
      </text>
    </comment>
    <comment ref="BB34" authorId="5" shapeId="0" xr:uid="{00000000-0006-0000-0700-00005A000000}">
      <text>
        <r>
          <rPr>
            <b/>
            <sz val="9"/>
            <color indexed="81"/>
            <rFont val="ＭＳ Ｐゴシック"/>
            <family val="2"/>
            <charset val="128"/>
          </rPr>
          <t>保全會議で設技に依頼。製造が毎月実施出来るように教育を実施。設技は半年に1回確認調整作業を実施する。</t>
        </r>
      </text>
    </comment>
    <comment ref="BF34" authorId="5" shapeId="0" xr:uid="{00000000-0006-0000-0700-00005B000000}">
      <text>
        <r>
          <rPr>
            <b/>
            <sz val="9"/>
            <color indexed="81"/>
            <rFont val="ＭＳ Ｐゴシック"/>
            <family val="2"/>
            <charset val="128"/>
          </rPr>
          <t>保全會議で設技に依頼。製造が毎月実施出来るように教育を実施。設技は半年に1回確認調整作業を実施する。</t>
        </r>
      </text>
    </comment>
    <comment ref="BJ34" authorId="7" shapeId="0" xr:uid="{00000000-0006-0000-0700-00005C000000}">
      <text>
        <r>
          <rPr>
            <b/>
            <sz val="9"/>
            <color indexed="81"/>
            <rFont val="ＭＳ Ｐゴシック"/>
            <family val="2"/>
            <charset val="128"/>
          </rPr>
          <t>工事日にて点検を
計画的に実施</t>
        </r>
      </text>
    </comment>
    <comment ref="BN34" authorId="7" shapeId="0" xr:uid="{00000000-0006-0000-0700-00005D000000}">
      <text>
        <r>
          <rPr>
            <b/>
            <sz val="9"/>
            <color indexed="81"/>
            <rFont val="ＭＳ Ｐゴシック"/>
            <family val="2"/>
            <charset val="128"/>
          </rPr>
          <t>工事日にて点検を
計画的に実施</t>
        </r>
      </text>
    </comment>
    <comment ref="BR34" authorId="2" shapeId="0" xr:uid="{00000000-0006-0000-0700-00005E000000}">
      <text>
        <r>
          <rPr>
            <sz val="9"/>
            <color indexed="81"/>
            <rFont val="ＭＳ Ｐゴシック"/>
            <family val="2"/>
            <charset val="128"/>
          </rPr>
          <t xml:space="preserve">1回/3ヶ月定期メンテ実施有り。整備・三交代人員へ情報連絡済。
</t>
        </r>
      </text>
    </comment>
    <comment ref="BV34" authorId="2" shapeId="0" xr:uid="{00000000-0006-0000-0700-00005F000000}">
      <text>
        <r>
          <rPr>
            <sz val="9"/>
            <color indexed="81"/>
            <rFont val="ＭＳ Ｐゴシック"/>
            <family val="2"/>
            <charset val="128"/>
          </rPr>
          <t xml:space="preserve">1回/3ヶ月定期メンテ実施有り。整備・三交代人員へ情報連絡済。
</t>
        </r>
      </text>
    </comment>
    <comment ref="BZ34" authorId="2" shapeId="0" xr:uid="{00000000-0006-0000-0700-000060000000}">
      <text>
        <r>
          <rPr>
            <sz val="9"/>
            <color indexed="81"/>
            <rFont val="ＭＳ Ｐゴシック"/>
            <family val="2"/>
            <charset val="128"/>
          </rPr>
          <t xml:space="preserve">毎回、定修時点検実施。
</t>
        </r>
      </text>
    </comment>
    <comment ref="CD34" authorId="2" shapeId="0" xr:uid="{00000000-0006-0000-0700-000061000000}">
      <text>
        <r>
          <rPr>
            <sz val="9"/>
            <color indexed="81"/>
            <rFont val="ＭＳ Ｐゴシック"/>
            <family val="2"/>
            <charset val="128"/>
          </rPr>
          <t xml:space="preserve">毎回、定修時点検実施。
</t>
        </r>
      </text>
    </comment>
    <comment ref="BV35" authorId="15" shapeId="0" xr:uid="{00000000-0006-0000-0700-000062000000}">
      <text>
        <r>
          <rPr>
            <b/>
            <sz val="9"/>
            <color indexed="81"/>
            <rFont val="新細明體"/>
            <family val="1"/>
            <charset val="136"/>
          </rPr>
          <t>機械有排定點檢週期為14個月
最近為2014年4月有排定點檢</t>
        </r>
      </text>
    </comment>
    <comment ref="CJ35" authorId="3" shapeId="0" xr:uid="{00000000-0006-0000-0700-000063000000}">
      <text>
        <r>
          <rPr>
            <b/>
            <sz val="9"/>
            <color indexed="81"/>
            <rFont val="Tahoma"/>
            <family val="2"/>
          </rPr>
          <t xml:space="preserve">2016/07/26
</t>
        </r>
        <r>
          <rPr>
            <b/>
            <sz val="9"/>
            <color indexed="81"/>
            <rFont val="細明體"/>
            <family val="3"/>
            <charset val="136"/>
          </rPr>
          <t>確認無中文化版本</t>
        </r>
      </text>
    </comment>
    <comment ref="BJ36" authorId="7" shapeId="0" xr:uid="{00000000-0006-0000-0700-000064000000}">
      <text>
        <r>
          <rPr>
            <b/>
            <sz val="9"/>
            <color indexed="81"/>
            <rFont val="ＭＳ Ｐゴシック"/>
            <family val="2"/>
            <charset val="128"/>
          </rPr>
          <t>9月工事日対応</t>
        </r>
      </text>
    </comment>
    <comment ref="BR36" authorId="18" shapeId="0" xr:uid="{00000000-0006-0000-0700-000065000000}">
      <text>
        <r>
          <rPr>
            <b/>
            <sz val="9"/>
            <color indexed="81"/>
            <rFont val="新細明體"/>
            <family val="1"/>
            <charset val="136"/>
          </rPr>
          <t>9月25工事日</t>
        </r>
        <r>
          <rPr>
            <b/>
            <sz val="9"/>
            <color indexed="81"/>
            <rFont val="ＭＳ Ｐ明朝"/>
            <family val="1"/>
            <charset val="128"/>
          </rPr>
          <t>完了</t>
        </r>
        <r>
          <rPr>
            <sz val="9"/>
            <color indexed="81"/>
            <rFont val="新細明體"/>
            <family val="1"/>
            <charset val="136"/>
          </rPr>
          <t xml:space="preserve">
</t>
        </r>
      </text>
    </comment>
    <comment ref="BV36" authorId="15" shapeId="0" xr:uid="{00000000-0006-0000-0700-000066000000}">
      <text>
        <r>
          <rPr>
            <b/>
            <sz val="9"/>
            <color indexed="81"/>
            <rFont val="新細明體"/>
            <family val="1"/>
            <charset val="136"/>
          </rPr>
          <t>追加點檢項目預計9/10完成
HUB固定因冷修中該設備已經撤除！稼動前實施
11/14因為cost變更CPU室</t>
        </r>
        <r>
          <rPr>
            <b/>
            <sz val="9"/>
            <color indexed="81"/>
            <rFont val="MS PMincho"/>
            <family val="1"/>
            <charset val="128"/>
          </rPr>
          <t>→</t>
        </r>
        <r>
          <rPr>
            <b/>
            <sz val="9"/>
            <color indexed="81"/>
            <rFont val="新細明體"/>
            <family val="1"/>
            <charset val="136"/>
          </rPr>
          <t>監視室實行欠點判定!11/19 HUB固定完成</t>
        </r>
      </text>
    </comment>
    <comment ref="BZ36" authorId="2" shapeId="0" xr:uid="{00000000-0006-0000-0700-000067000000}">
      <text>
        <r>
          <rPr>
            <sz val="9"/>
            <color indexed="81"/>
            <rFont val="ＭＳ Ｐゴシック"/>
            <family val="2"/>
            <charset val="128"/>
          </rPr>
          <t xml:space="preserve">電気制御盤内に有り、配線抜け、埃の堆積無し。
</t>
        </r>
      </text>
    </comment>
    <comment ref="BV38" authorId="2" shapeId="0" xr:uid="{00000000-0006-0000-0700-000068000000}">
      <text>
        <r>
          <rPr>
            <b/>
            <sz val="9"/>
            <color indexed="81"/>
            <rFont val="ＭＳ Ｐゴシック"/>
            <family val="2"/>
            <charset val="128"/>
          </rPr>
          <t xml:space="preserve">冷修中に材質ＳＣＭ435へ変更10/15まで終了予定
</t>
        </r>
        <r>
          <rPr>
            <b/>
            <sz val="9"/>
            <color indexed="81"/>
            <rFont val="新細明體"/>
            <family val="1"/>
            <charset val="136"/>
          </rPr>
          <t>※</t>
        </r>
        <r>
          <rPr>
            <b/>
            <sz val="9"/>
            <color indexed="81"/>
            <rFont val="ＭＳ Ｐゴシック"/>
            <family val="2"/>
            <charset val="128"/>
          </rPr>
          <t>10/13</t>
        </r>
        <r>
          <rPr>
            <b/>
            <sz val="9"/>
            <color indexed="81"/>
            <rFont val="新細明體"/>
            <family val="1"/>
            <charset val="136"/>
          </rPr>
          <t>交換濟</t>
        </r>
      </text>
    </comment>
    <comment ref="BR39" authorId="18" shapeId="0" xr:uid="{00000000-0006-0000-0700-000069000000}">
      <text>
        <r>
          <rPr>
            <sz val="9"/>
            <color indexed="81"/>
            <rFont val="新細明體"/>
            <family val="1"/>
            <charset val="136"/>
          </rPr>
          <t>與機械G確認後，製造有定期交換吹入濾網、外氣濾網，點撿時會注意溫度是否偏高。機械每半年進行震動值確認，冷修時全部點檢。</t>
        </r>
      </text>
    </comment>
    <comment ref="BV39" authorId="15" shapeId="0" xr:uid="{00000000-0006-0000-0700-00006A000000}">
      <text>
        <r>
          <rPr>
            <b/>
            <sz val="9"/>
            <color indexed="81"/>
            <rFont val="新細明體"/>
            <family val="1"/>
            <charset val="136"/>
          </rPr>
          <t>待機械G確認後實施！
機械G已經準備委外實施(冷修結束前完成)</t>
        </r>
      </text>
    </comment>
    <comment ref="BZ39" authorId="2" shapeId="0" xr:uid="{00000000-0006-0000-0700-00006B000000}">
      <text>
        <r>
          <rPr>
            <sz val="9"/>
            <color indexed="81"/>
            <rFont val="ＭＳ Ｐゴシック"/>
            <family val="2"/>
            <charset val="128"/>
          </rPr>
          <t>1回/2年オーバーホール実施。
管理シート有り。
※予備2台</t>
        </r>
      </text>
    </comment>
    <comment ref="CD39" authorId="2" shapeId="0" xr:uid="{00000000-0006-0000-0700-00006C000000}">
      <text>
        <r>
          <rPr>
            <sz val="9"/>
            <color indexed="81"/>
            <rFont val="ＭＳ Ｐゴシック"/>
            <family val="2"/>
            <charset val="128"/>
          </rPr>
          <t>1回/2年オーバーホール実施。
管理シート有り。
※予備2台</t>
        </r>
      </text>
    </comment>
    <comment ref="BJ40" authorId="7" shapeId="0" xr:uid="{00000000-0006-0000-0700-00006D000000}">
      <text>
        <r>
          <rPr>
            <b/>
            <sz val="9"/>
            <color indexed="81"/>
            <rFont val="ＭＳ Ｐゴシック"/>
            <family val="2"/>
            <charset val="128"/>
          </rPr>
          <t>交換計画ｱﾘ
（設技電気）</t>
        </r>
      </text>
    </comment>
    <comment ref="BN40" authorId="7" shapeId="0" xr:uid="{00000000-0006-0000-0700-00006E000000}">
      <text>
        <r>
          <rPr>
            <b/>
            <sz val="9"/>
            <color indexed="81"/>
            <rFont val="ＭＳ Ｐゴシック"/>
            <family val="2"/>
            <charset val="128"/>
          </rPr>
          <t>交換計画ｱﾘ
（設技電気）</t>
        </r>
      </text>
    </comment>
    <comment ref="BR40" authorId="18" shapeId="0" xr:uid="{00000000-0006-0000-0700-00006F000000}">
      <text>
        <r>
          <rPr>
            <sz val="9"/>
            <color indexed="81"/>
            <rFont val="新細明體"/>
            <family val="1"/>
            <charset val="136"/>
          </rPr>
          <t xml:space="preserve">JF水處理已接公用電氣的UPS迴路，其他重要設備電氣會按計畫進行交換。
</t>
        </r>
      </text>
    </comment>
    <comment ref="BV40" authorId="18" shapeId="0" xr:uid="{00000000-0006-0000-0700-000070000000}">
      <text>
        <r>
          <rPr>
            <sz val="9"/>
            <color indexed="81"/>
            <rFont val="新細明體"/>
            <family val="1"/>
            <charset val="136"/>
          </rPr>
          <t xml:space="preserve">JF水處理已接公用電氣的UPS迴路，其他重要設備電氣會按計畫進行交換。
</t>
        </r>
      </text>
    </comment>
    <comment ref="BZ40" authorId="2" shapeId="0" xr:uid="{00000000-0006-0000-0700-000071000000}">
      <text>
        <r>
          <rPr>
            <sz val="9"/>
            <color indexed="81"/>
            <rFont val="ＭＳ Ｐゴシック"/>
            <family val="2"/>
            <charset val="128"/>
          </rPr>
          <t>9/25　CF水処理場DC電源装置、交換完畢。</t>
        </r>
      </text>
    </comment>
    <comment ref="CD40" authorId="2" shapeId="0" xr:uid="{00000000-0006-0000-0700-000072000000}">
      <text>
        <r>
          <rPr>
            <sz val="9"/>
            <color indexed="81"/>
            <rFont val="ＭＳ Ｐゴシック"/>
            <family val="2"/>
            <charset val="128"/>
          </rPr>
          <t>9/25　CF水処理場DC電源装置、交換完畢。</t>
        </r>
      </text>
    </comment>
    <comment ref="CJ43" authorId="3" shapeId="0" xr:uid="{00000000-0006-0000-0700-000073000000}">
      <text>
        <r>
          <rPr>
            <b/>
            <sz val="9"/>
            <color indexed="81"/>
            <rFont val="Tahoma"/>
            <family val="2"/>
          </rPr>
          <t xml:space="preserve">2016/07/26
</t>
        </r>
        <r>
          <rPr>
            <b/>
            <sz val="9"/>
            <color indexed="81"/>
            <rFont val="細明體"/>
            <family val="3"/>
            <charset val="136"/>
          </rPr>
          <t>確認無中文化版本</t>
        </r>
      </text>
    </comment>
    <comment ref="BB44" authorId="19" shapeId="0" xr:uid="{00000000-0006-0000-0700-000074000000}">
      <text>
        <r>
          <rPr>
            <b/>
            <sz val="9"/>
            <color indexed="81"/>
            <rFont val="Tahoma"/>
            <family val="2"/>
          </rPr>
          <t>fangchuan:</t>
        </r>
        <r>
          <rPr>
            <sz val="9"/>
            <color indexed="81"/>
            <rFont val="Tahoma"/>
            <family val="2"/>
          </rPr>
          <t xml:space="preserve">
9/30</t>
        </r>
        <r>
          <rPr>
            <sz val="9"/>
            <color indexed="81"/>
            <rFont val="細明體"/>
            <family val="3"/>
            <charset val="136"/>
          </rPr>
          <t>工事日實施</t>
        </r>
      </text>
    </comment>
    <comment ref="BN44" authorId="7" shapeId="0" xr:uid="{00000000-0006-0000-0700-000075000000}">
      <text>
        <r>
          <rPr>
            <b/>
            <sz val="9"/>
            <color indexed="81"/>
            <rFont val="ＭＳ Ｐゴシック"/>
            <family val="2"/>
            <charset val="128"/>
          </rPr>
          <t>9/11工事日實施</t>
        </r>
      </text>
    </comment>
    <comment ref="BV44" authorId="6" shapeId="0" xr:uid="{00000000-0006-0000-0700-000076000000}">
      <text>
        <r>
          <rPr>
            <b/>
            <sz val="10"/>
            <color indexed="81"/>
            <rFont val="新細明體"/>
            <family val="1"/>
            <charset val="136"/>
          </rPr>
          <t>提出依賴書10/3依頼済み
12/16對應完成</t>
        </r>
      </text>
    </comment>
    <comment ref="BJ45" authorId="7" shapeId="0" xr:uid="{00000000-0006-0000-0700-000077000000}">
      <text>
        <r>
          <rPr>
            <b/>
            <sz val="9"/>
            <color indexed="81"/>
            <rFont val="ＭＳ Ｐゴシック"/>
            <family val="2"/>
            <charset val="128"/>
          </rPr>
          <t>依頼書提出済み
作業進行中</t>
        </r>
      </text>
    </comment>
    <comment ref="BN45" authorId="7" shapeId="0" xr:uid="{00000000-0006-0000-0700-000078000000}">
      <text>
        <r>
          <rPr>
            <b/>
            <sz val="9"/>
            <color indexed="81"/>
            <rFont val="ＭＳ Ｐゴシック"/>
            <family val="2"/>
            <charset val="128"/>
          </rPr>
          <t>依頼書提出済み
12月工事日完成</t>
        </r>
      </text>
    </comment>
    <comment ref="BR45" authorId="2" shapeId="0" xr:uid="{00000000-0006-0000-0700-000079000000}">
      <text>
        <r>
          <rPr>
            <sz val="9"/>
            <color indexed="81"/>
            <rFont val="ＭＳ Ｐゴシック"/>
            <family val="2"/>
            <charset val="128"/>
          </rPr>
          <t xml:space="preserve">9/9 教育完了。
エキゾーストクリーナー設置依頼中。
</t>
        </r>
      </text>
    </comment>
    <comment ref="BV45" authorId="2" shapeId="0" xr:uid="{00000000-0006-0000-0700-00007A000000}">
      <text>
        <r>
          <rPr>
            <sz val="9"/>
            <color indexed="81"/>
            <rFont val="ＭＳ Ｐゴシック"/>
            <family val="2"/>
            <charset val="128"/>
          </rPr>
          <t>9/9 教育完了。
エキゾーストクリーナー設置依頼中。
部品發注済　12/9完了</t>
        </r>
      </text>
    </comment>
    <comment ref="CS45" authorId="10" shapeId="0" xr:uid="{00000000-0006-0000-0700-00007B000000}">
      <text>
        <r>
          <rPr>
            <b/>
            <sz val="9"/>
            <color indexed="81"/>
            <rFont val="細明體"/>
            <family val="3"/>
            <charset val="136"/>
          </rPr>
          <t>邱</t>
        </r>
        <r>
          <rPr>
            <b/>
            <sz val="9"/>
            <color indexed="81"/>
            <rFont val="Tahoma"/>
            <family val="2"/>
          </rPr>
          <t xml:space="preserve"> </t>
        </r>
        <r>
          <rPr>
            <b/>
            <sz val="9"/>
            <color indexed="81"/>
            <rFont val="細明體"/>
            <family val="3"/>
            <charset val="136"/>
          </rPr>
          <t>世文</t>
        </r>
        <r>
          <rPr>
            <b/>
            <sz val="9"/>
            <color indexed="81"/>
            <rFont val="Tahoma"/>
            <family val="2"/>
          </rPr>
          <t>(chiu shihwen)/ADT/</t>
        </r>
        <r>
          <rPr>
            <b/>
            <sz val="9"/>
            <color indexed="81"/>
            <rFont val="細明體"/>
            <family val="3"/>
            <charset val="136"/>
          </rPr>
          <t>雲林・製一・素製二</t>
        </r>
        <r>
          <rPr>
            <b/>
            <sz val="9"/>
            <color indexed="81"/>
            <rFont val="Tahoma"/>
            <family val="2"/>
          </rPr>
          <t>:</t>
        </r>
        <r>
          <rPr>
            <sz val="9"/>
            <color indexed="81"/>
            <rFont val="Tahoma"/>
            <family val="2"/>
          </rPr>
          <t xml:space="preserve">
12/12 </t>
        </r>
        <r>
          <rPr>
            <sz val="9"/>
            <color indexed="81"/>
            <rFont val="細明體"/>
            <family val="3"/>
            <charset val="136"/>
          </rPr>
          <t>導入完成</t>
        </r>
      </text>
    </comment>
    <comment ref="BR46" authorId="18" shapeId="0" xr:uid="{00000000-0006-0000-0700-00007C000000}">
      <text>
        <r>
          <rPr>
            <b/>
            <sz val="9"/>
            <color indexed="81"/>
            <rFont val="新細明體"/>
            <family val="1"/>
            <charset val="136"/>
          </rPr>
          <t>9/25工事日點檢</t>
        </r>
        <r>
          <rPr>
            <b/>
            <sz val="9"/>
            <color indexed="81"/>
            <rFont val="ＭＳ Ｐ明朝"/>
            <family val="1"/>
            <charset val="128"/>
          </rPr>
          <t>完了。問題なし</t>
        </r>
        <r>
          <rPr>
            <sz val="9"/>
            <color indexed="81"/>
            <rFont val="新細明體"/>
            <family val="1"/>
            <charset val="136"/>
          </rPr>
          <t xml:space="preserve">
</t>
        </r>
      </text>
    </comment>
    <comment ref="BV46" authorId="20" shapeId="0" xr:uid="{00000000-0006-0000-0700-00007D000000}">
      <text>
        <r>
          <rPr>
            <b/>
            <sz val="9"/>
            <color indexed="10"/>
            <rFont val="ＭＳ Ｐゴシック"/>
            <family val="2"/>
            <charset val="128"/>
          </rPr>
          <t>※11/12製造確認濟(ok)</t>
        </r>
        <r>
          <rPr>
            <b/>
            <sz val="9"/>
            <color indexed="81"/>
            <rFont val="ＭＳ Ｐゴシック"/>
            <family val="2"/>
            <charset val="128"/>
          </rPr>
          <t xml:space="preserve">
現在冷修中設技にｶｯﾀｰ昇降ｼﾘﾝﾀﾞｰ及びLMガイドの点検を依頼します。左右のﾊﾞﾗﾂｷが出た時には機械に点検依頼するように整備に内容を伝えています。10/E点検予定
</t>
        </r>
      </text>
    </comment>
    <comment ref="BZ46" authorId="2" shapeId="0" xr:uid="{00000000-0006-0000-0700-00007E000000}">
      <text>
        <r>
          <rPr>
            <sz val="9"/>
            <color indexed="81"/>
            <rFont val="ＭＳ Ｐゴシック"/>
            <family val="2"/>
            <charset val="128"/>
          </rPr>
          <t xml:space="preserve">1.NO5 NO7 利用定修時進行點檢調整量.
2.調整量用盡時由設備人員協助進行更換.
</t>
        </r>
      </text>
    </comment>
    <comment ref="CJ46" authorId="3" shapeId="0" xr:uid="{00000000-0006-0000-0700-00007F000000}">
      <text>
        <r>
          <rPr>
            <b/>
            <sz val="9"/>
            <color indexed="81"/>
            <rFont val="Tahoma"/>
            <family val="2"/>
          </rPr>
          <t xml:space="preserve">2016/07/26
</t>
        </r>
        <r>
          <rPr>
            <b/>
            <sz val="9"/>
            <color indexed="81"/>
            <rFont val="細明體"/>
            <family val="3"/>
            <charset val="136"/>
          </rPr>
          <t>確認無中文化版本</t>
        </r>
      </text>
    </comment>
    <comment ref="AJ47" authorId="2" shapeId="0" xr:uid="{00000000-0006-0000-0700-000080000000}">
      <text>
        <r>
          <rPr>
            <sz val="9"/>
            <color indexed="81"/>
            <rFont val="ＭＳ Ｐゴシック"/>
            <family val="2"/>
            <charset val="128"/>
          </rPr>
          <t xml:space="preserve">紙掴みユニットのタイプが異なる。
</t>
        </r>
      </text>
    </comment>
    <comment ref="BJ47" authorId="7" shapeId="0" xr:uid="{00000000-0006-0000-0700-000081000000}">
      <text>
        <r>
          <rPr>
            <b/>
            <sz val="8"/>
            <color indexed="81"/>
            <rFont val="ＭＳ Ｐゴシック"/>
            <family val="2"/>
            <charset val="128"/>
          </rPr>
          <t>圧0.20で使用
→再発しないことを祈る！</t>
        </r>
      </text>
    </comment>
    <comment ref="BN47" authorId="7" shapeId="0" xr:uid="{00000000-0006-0000-0700-000082000000}">
      <text>
        <r>
          <rPr>
            <b/>
            <sz val="8"/>
            <color indexed="81"/>
            <rFont val="ＭＳ Ｐゴシック"/>
            <family val="2"/>
            <charset val="128"/>
          </rPr>
          <t>圧0.20で使用
再発しないことを祈る</t>
        </r>
      </text>
    </comment>
    <comment ref="BR47" authorId="18" shapeId="0" xr:uid="{00000000-0006-0000-0700-000083000000}">
      <text>
        <r>
          <rPr>
            <b/>
            <sz val="9"/>
            <color indexed="81"/>
            <rFont val="新細明體"/>
            <family val="1"/>
            <charset val="136"/>
          </rPr>
          <t>紙夾樣式不同</t>
        </r>
      </text>
    </comment>
    <comment ref="BV47" authorId="6" shapeId="0" xr:uid="{00000000-0006-0000-0700-000084000000}">
      <text>
        <r>
          <rPr>
            <b/>
            <sz val="9"/>
            <color indexed="81"/>
            <rFont val="新細明體"/>
            <family val="1"/>
            <charset val="136"/>
          </rPr>
          <t>10/6點檢濟！(製造)
10/31機械對應濟</t>
        </r>
      </text>
    </comment>
    <comment ref="CK47" authorId="9" shapeId="0" xr:uid="{00000000-0006-0000-0700-000085000000}">
      <text>
        <r>
          <rPr>
            <b/>
            <sz val="9"/>
            <color indexed="81"/>
            <rFont val="細明體"/>
            <family val="3"/>
            <charset val="136"/>
          </rPr>
          <t>前回
2014/4/12</t>
        </r>
      </text>
    </comment>
    <comment ref="X48" authorId="2" shapeId="0" xr:uid="{00000000-0006-0000-0700-000086000000}">
      <text>
        <r>
          <rPr>
            <sz val="9"/>
            <color indexed="81"/>
            <rFont val="ＭＳ Ｐゴシック"/>
            <family val="2"/>
            <charset val="128"/>
          </rPr>
          <t>アイアンラバーベルト不使用タイプ</t>
        </r>
      </text>
    </comment>
    <comment ref="BR48" authorId="2" shapeId="0" xr:uid="{00000000-0006-0000-0700-000087000000}">
      <text>
        <r>
          <rPr>
            <sz val="9"/>
            <color indexed="81"/>
            <rFont val="ＭＳ Ｐゴシック"/>
            <family val="2"/>
            <charset val="128"/>
          </rPr>
          <t xml:space="preserve">9/25工事日にて点検完了、問題なし。
</t>
        </r>
      </text>
    </comment>
    <comment ref="BV48" authorId="20" shapeId="0" xr:uid="{00000000-0006-0000-0700-000088000000}">
      <text>
        <r>
          <rPr>
            <b/>
            <sz val="9"/>
            <color indexed="81"/>
            <rFont val="ＭＳ Ｐゴシック"/>
            <family val="2"/>
            <charset val="128"/>
          </rPr>
          <t>9/26設技取り外し点検中10/6終了予定</t>
        </r>
      </text>
    </comment>
    <comment ref="CD49" authorId="2" shapeId="0" xr:uid="{00000000-0006-0000-0700-000089000000}">
      <text>
        <r>
          <rPr>
            <sz val="9"/>
            <color indexed="81"/>
            <rFont val="ＭＳ Ｐゴシック"/>
            <family val="2"/>
            <charset val="128"/>
          </rPr>
          <t xml:space="preserve">2012/2月改造済み。その後再発なし。
・ベアリング追加
・ベルト偏り防止ストッパーの設置
</t>
        </r>
      </text>
    </comment>
    <comment ref="BR50" authorId="2" shapeId="0" xr:uid="{00000000-0006-0000-0700-00008A000000}">
      <text>
        <r>
          <rPr>
            <sz val="9"/>
            <color indexed="81"/>
            <rFont val="ＭＳ Ｐゴシック"/>
            <family val="2"/>
            <charset val="128"/>
          </rPr>
          <t xml:space="preserve">同じ異常が発生した際はベルトの偏りの可能性が高い為、ベルトの点検を行うよう教育実施。
</t>
        </r>
      </text>
    </comment>
    <comment ref="BZ50" authorId="17" shapeId="0" xr:uid="{00000000-0006-0000-0700-00008B000000}">
      <text>
        <r>
          <rPr>
            <sz val="10"/>
            <color indexed="81"/>
            <rFont val="新細明體"/>
            <family val="1"/>
            <charset val="136"/>
          </rPr>
          <t>TAS已在2010年列入定修項目點檢。</t>
        </r>
      </text>
    </comment>
    <comment ref="BZ52" authorId="17" shapeId="0" xr:uid="{00000000-0006-0000-0700-00008C000000}">
      <text>
        <r>
          <rPr>
            <sz val="10"/>
            <color indexed="81"/>
            <rFont val="新細明體"/>
            <family val="1"/>
            <charset val="136"/>
          </rPr>
          <t>已經點檢確認OK，相關如附件所示。</t>
        </r>
      </text>
    </comment>
    <comment ref="CD52" authorId="17" shapeId="0" xr:uid="{00000000-0006-0000-0700-00008D000000}">
      <text>
        <r>
          <rPr>
            <sz val="10"/>
            <color indexed="81"/>
            <rFont val="新細明體"/>
            <family val="1"/>
            <charset val="136"/>
          </rPr>
          <t>已經點檢確認OK，相關如附件所示。</t>
        </r>
      </text>
    </comment>
    <comment ref="BB53" authorId="1" shapeId="0" xr:uid="{00000000-0006-0000-0700-00008E000000}">
      <text>
        <r>
          <rPr>
            <b/>
            <sz val="9"/>
            <color indexed="81"/>
            <rFont val="ＭＳ Ｐゴシック"/>
            <family val="2"/>
            <charset val="128"/>
          </rPr>
          <t>11/4点検済み</t>
        </r>
      </text>
    </comment>
    <comment ref="BJ53" authorId="1" shapeId="0" xr:uid="{00000000-0006-0000-0700-00008F000000}">
      <text>
        <r>
          <rPr>
            <b/>
            <sz val="9"/>
            <color indexed="81"/>
            <rFont val="ＭＳ Ｐゴシック"/>
            <family val="2"/>
            <charset val="128"/>
          </rPr>
          <t>点検済み</t>
        </r>
      </text>
    </comment>
    <comment ref="BN53" authorId="1" shapeId="0" xr:uid="{00000000-0006-0000-0700-000090000000}">
      <text>
        <r>
          <rPr>
            <b/>
            <sz val="9"/>
            <color indexed="81"/>
            <rFont val="ＭＳ Ｐゴシック"/>
            <family val="2"/>
            <charset val="128"/>
          </rPr>
          <t>点検済み</t>
        </r>
      </text>
    </comment>
    <comment ref="BR53" authorId="2" shapeId="0" xr:uid="{00000000-0006-0000-0700-000091000000}">
      <text>
        <r>
          <rPr>
            <sz val="9"/>
            <color indexed="81"/>
            <rFont val="ＭＳ Ｐゴシック"/>
            <family val="2"/>
            <charset val="128"/>
          </rPr>
          <t xml:space="preserve">冷修でベルト交換時に併せて点検
</t>
        </r>
      </text>
    </comment>
    <comment ref="BV53" authorId="2" shapeId="0" xr:uid="{00000000-0006-0000-0700-000092000000}">
      <text>
        <r>
          <rPr>
            <sz val="9"/>
            <color indexed="81"/>
            <rFont val="ＭＳ Ｐゴシック"/>
            <family val="2"/>
            <charset val="128"/>
          </rPr>
          <t xml:space="preserve">冷修でベルト交換時に併せて点検
</t>
        </r>
      </text>
    </comment>
    <comment ref="BJ54" authorId="21" shapeId="0" xr:uid="{00000000-0006-0000-0700-000093000000}">
      <text>
        <r>
          <rPr>
            <sz val="9"/>
            <color indexed="81"/>
            <rFont val="Tahoma"/>
            <family val="2"/>
          </rPr>
          <t>10/1</t>
        </r>
        <r>
          <rPr>
            <sz val="9"/>
            <color indexed="81"/>
            <rFont val="ＭＳ Ｐゴシック"/>
            <family val="2"/>
            <charset val="128"/>
          </rPr>
          <t>確認済み。緩みなしOK。</t>
        </r>
      </text>
    </comment>
    <comment ref="BV54" authorId="15" shapeId="0" xr:uid="{00000000-0006-0000-0700-000094000000}">
      <text>
        <r>
          <rPr>
            <sz val="9"/>
            <color indexed="81"/>
            <rFont val="新細明體"/>
            <family val="1"/>
            <charset val="136"/>
          </rPr>
          <t>10/2 確認完了
螺絲增締OK</t>
        </r>
      </text>
    </comment>
    <comment ref="CJ54" authorId="3" shapeId="0" xr:uid="{00000000-0006-0000-0700-000095000000}">
      <text>
        <r>
          <rPr>
            <b/>
            <sz val="9"/>
            <color indexed="81"/>
            <rFont val="Tahoma"/>
            <family val="2"/>
          </rPr>
          <t xml:space="preserve">2016/07/26
</t>
        </r>
        <r>
          <rPr>
            <b/>
            <sz val="9"/>
            <color indexed="81"/>
            <rFont val="細明體"/>
            <family val="3"/>
            <charset val="136"/>
          </rPr>
          <t>確認無中文化版本</t>
        </r>
      </text>
    </comment>
    <comment ref="AB57" authorId="7" shapeId="0" xr:uid="{00000000-0006-0000-0700-000096000000}">
      <text>
        <r>
          <rPr>
            <sz val="9"/>
            <color indexed="81"/>
            <rFont val="ＭＳ Ｐゴシック"/>
            <family val="2"/>
            <charset val="128"/>
          </rPr>
          <t>図面と異なる</t>
        </r>
      </text>
    </comment>
    <comment ref="AF57" authorId="7" shapeId="0" xr:uid="{00000000-0006-0000-0700-000097000000}">
      <text>
        <r>
          <rPr>
            <sz val="9"/>
            <color indexed="81"/>
            <rFont val="ＭＳ Ｐゴシック"/>
            <family val="2"/>
            <charset val="128"/>
          </rPr>
          <t>冷修時交換なし
錆多発
図面と異なる。</t>
        </r>
      </text>
    </comment>
    <comment ref="BJ57" authorId="7" shapeId="0" xr:uid="{00000000-0006-0000-0700-000098000000}">
      <text>
        <r>
          <rPr>
            <sz val="9"/>
            <color indexed="81"/>
            <rFont val="ＭＳ Ｐゴシック"/>
            <family val="2"/>
            <charset val="128"/>
          </rPr>
          <t>入荷後
交換予定</t>
        </r>
      </text>
    </comment>
    <comment ref="BN57" authorId="7" shapeId="0" xr:uid="{00000000-0006-0000-0700-000099000000}">
      <text>
        <r>
          <rPr>
            <sz val="9"/>
            <color indexed="81"/>
            <rFont val="ＭＳ Ｐゴシック"/>
            <family val="2"/>
            <charset val="128"/>
          </rPr>
          <t>交換を持って対策完了とする。現在交換待ち（10/E？）</t>
        </r>
      </text>
    </comment>
    <comment ref="BJ62" authorId="22" shapeId="0" xr:uid="{00000000-0006-0000-0700-00009A000000}">
      <text>
        <r>
          <rPr>
            <b/>
            <sz val="9"/>
            <color indexed="81"/>
            <rFont val="ＭＳ Ｐゴシック"/>
            <family val="2"/>
          </rPr>
          <t>12月工事日実施予定</t>
        </r>
      </text>
    </comment>
    <comment ref="BN62" authorId="22" shapeId="0" xr:uid="{00000000-0006-0000-0700-00009B000000}">
      <text>
        <r>
          <rPr>
            <b/>
            <sz val="9"/>
            <color indexed="81"/>
            <rFont val="ＭＳ Ｐゴシック"/>
            <family val="2"/>
          </rPr>
          <t>12月工事日実施完成</t>
        </r>
      </text>
    </comment>
    <comment ref="BV62" authorId="23" shapeId="0" xr:uid="{00000000-0006-0000-0700-00009C000000}">
      <text>
        <r>
          <rPr>
            <sz val="9"/>
            <color indexed="81"/>
            <rFont val="ＭＳ Ｐゴシック"/>
            <family val="2"/>
          </rPr>
          <t xml:space="preserve">11/17油圧計設置は依頼中、電磁弁交換、INﾗｲﾝﾌｨﾙﾀｰ交換は生産開始前に行うとの機械見解もらっています。
</t>
        </r>
        <r>
          <rPr>
            <sz val="9"/>
            <color indexed="10"/>
            <rFont val="ＭＳ Ｐゴシック"/>
            <family val="2"/>
            <charset val="128"/>
          </rPr>
          <t>冷修計劃預定一時CLOSE</t>
        </r>
      </text>
    </comment>
    <comment ref="CS62" authorId="10" shapeId="0" xr:uid="{00000000-0006-0000-0700-00009D000000}">
      <text>
        <r>
          <rPr>
            <b/>
            <sz val="9"/>
            <color indexed="81"/>
            <rFont val="細明體"/>
            <family val="3"/>
            <charset val="136"/>
          </rPr>
          <t>邱</t>
        </r>
        <r>
          <rPr>
            <b/>
            <sz val="9"/>
            <color indexed="81"/>
            <rFont val="Tahoma"/>
            <family val="2"/>
          </rPr>
          <t xml:space="preserve"> </t>
        </r>
        <r>
          <rPr>
            <b/>
            <sz val="9"/>
            <color indexed="81"/>
            <rFont val="細明體"/>
            <family val="3"/>
            <charset val="136"/>
          </rPr>
          <t>世文</t>
        </r>
        <r>
          <rPr>
            <b/>
            <sz val="9"/>
            <color indexed="81"/>
            <rFont val="Tahoma"/>
            <family val="2"/>
          </rPr>
          <t>(chiu shihwen)/ADT/</t>
        </r>
        <r>
          <rPr>
            <b/>
            <sz val="9"/>
            <color indexed="81"/>
            <rFont val="細明體"/>
            <family val="3"/>
            <charset val="136"/>
          </rPr>
          <t>雲林・製一・素製二</t>
        </r>
        <r>
          <rPr>
            <b/>
            <sz val="9"/>
            <color indexed="81"/>
            <rFont val="Tahoma"/>
            <family val="2"/>
          </rPr>
          <t>:</t>
        </r>
        <r>
          <rPr>
            <sz val="9"/>
            <color indexed="81"/>
            <rFont val="Tahoma"/>
            <family val="2"/>
          </rPr>
          <t xml:space="preserve">
12/11 </t>
        </r>
        <r>
          <rPr>
            <sz val="9"/>
            <color indexed="81"/>
            <rFont val="細明體"/>
            <family val="3"/>
            <charset val="136"/>
          </rPr>
          <t>工事日完成</t>
        </r>
      </text>
    </comment>
    <comment ref="CT62" authorId="10" shapeId="0" xr:uid="{00000000-0006-0000-0700-00009E000000}">
      <text>
        <r>
          <rPr>
            <sz val="9"/>
            <color indexed="81"/>
            <rFont val="Tahoma"/>
            <family val="2"/>
          </rPr>
          <t xml:space="preserve">12/16 </t>
        </r>
        <r>
          <rPr>
            <sz val="9"/>
            <color indexed="81"/>
            <rFont val="細明體"/>
            <family val="3"/>
            <charset val="136"/>
          </rPr>
          <t>工事日完成</t>
        </r>
      </text>
    </comment>
    <comment ref="CU62" authorId="11" shapeId="0" xr:uid="{00000000-0006-0000-0700-00009F000000}">
      <text>
        <r>
          <rPr>
            <b/>
            <sz val="9"/>
            <color indexed="81"/>
            <rFont val="細明體"/>
            <family val="3"/>
            <charset val="136"/>
          </rPr>
          <t>已於</t>
        </r>
        <r>
          <rPr>
            <b/>
            <sz val="9"/>
            <color indexed="81"/>
            <rFont val="Tahoma"/>
            <family val="2"/>
          </rPr>
          <t>11</t>
        </r>
        <r>
          <rPr>
            <b/>
            <sz val="9"/>
            <color indexed="81"/>
            <rFont val="細明體"/>
            <family val="3"/>
            <charset val="136"/>
          </rPr>
          <t>月擔當者會議提出改造，機械回覆</t>
        </r>
        <r>
          <rPr>
            <b/>
            <sz val="9"/>
            <color indexed="81"/>
            <rFont val="Tahoma"/>
            <family val="2"/>
          </rPr>
          <t>:</t>
        </r>
        <r>
          <rPr>
            <b/>
            <sz val="9"/>
            <color indexed="81"/>
            <rFont val="細明體"/>
            <family val="3"/>
            <charset val="136"/>
          </rPr>
          <t>待</t>
        </r>
        <r>
          <rPr>
            <b/>
            <sz val="9"/>
            <color indexed="81"/>
            <rFont val="Tahoma"/>
            <family val="2"/>
          </rPr>
          <t>C</t>
        </r>
        <r>
          <rPr>
            <b/>
            <sz val="9"/>
            <color indexed="81"/>
            <rFont val="細明體"/>
            <family val="3"/>
            <charset val="136"/>
          </rPr>
          <t>、</t>
        </r>
        <r>
          <rPr>
            <b/>
            <sz val="9"/>
            <color indexed="81"/>
            <rFont val="Tahoma"/>
            <family val="2"/>
          </rPr>
          <t>E</t>
        </r>
        <r>
          <rPr>
            <b/>
            <sz val="9"/>
            <color indexed="81"/>
            <rFont val="細明體"/>
            <family val="3"/>
            <charset val="136"/>
          </rPr>
          <t>測試後橫展開改造。</t>
        </r>
        <r>
          <rPr>
            <b/>
            <sz val="9"/>
            <color indexed="81"/>
            <rFont val="Tahoma"/>
            <family val="2"/>
          </rPr>
          <t>CLOSE</t>
        </r>
        <r>
          <rPr>
            <sz val="9"/>
            <color indexed="81"/>
            <rFont val="Tahoma"/>
            <family val="2"/>
          </rPr>
          <t xml:space="preserve">
</t>
        </r>
      </text>
    </comment>
    <comment ref="BZ63" authorId="24" shapeId="0" xr:uid="{00000000-0006-0000-0700-0000A0000000}">
      <text>
        <r>
          <rPr>
            <sz val="10"/>
            <color indexed="81"/>
            <rFont val="細明體"/>
            <family val="3"/>
            <charset val="136"/>
          </rPr>
          <t>定修時會針對真空PUMP的消音器進行清潔</t>
        </r>
        <r>
          <rPr>
            <sz val="10"/>
            <color indexed="81"/>
            <rFont val="Tahoma"/>
            <family val="2"/>
          </rPr>
          <t>,</t>
        </r>
        <r>
          <rPr>
            <sz val="10"/>
            <color indexed="81"/>
            <rFont val="細明體"/>
            <family val="3"/>
            <charset val="136"/>
          </rPr>
          <t>設備技術有進行</t>
        </r>
        <r>
          <rPr>
            <sz val="10"/>
            <color indexed="81"/>
            <rFont val="Tahoma"/>
            <family val="2"/>
          </rPr>
          <t>Pump</t>
        </r>
        <r>
          <rPr>
            <sz val="10"/>
            <color indexed="81"/>
            <rFont val="細明體"/>
            <family val="3"/>
            <charset val="136"/>
          </rPr>
          <t>更換時</t>
        </r>
        <r>
          <rPr>
            <sz val="10"/>
            <color indexed="81"/>
            <rFont val="Tahoma"/>
            <family val="2"/>
          </rPr>
          <t>,</t>
        </r>
        <r>
          <rPr>
            <sz val="10"/>
            <color indexed="81"/>
            <rFont val="細明體"/>
            <family val="3"/>
            <charset val="136"/>
          </rPr>
          <t>消音器則會進行一起更換</t>
        </r>
        <r>
          <rPr>
            <sz val="10"/>
            <color indexed="81"/>
            <rFont val="Tahoma"/>
            <family val="2"/>
          </rPr>
          <t>.</t>
        </r>
      </text>
    </comment>
    <comment ref="CD63" authorId="24" shapeId="0" xr:uid="{00000000-0006-0000-0700-0000A1000000}">
      <text>
        <r>
          <rPr>
            <sz val="10"/>
            <color indexed="81"/>
            <rFont val="細明體"/>
            <family val="3"/>
            <charset val="136"/>
          </rPr>
          <t>定修時會針對真空PUMP的消音器進行清潔</t>
        </r>
        <r>
          <rPr>
            <sz val="10"/>
            <color indexed="81"/>
            <rFont val="Tahoma"/>
            <family val="2"/>
          </rPr>
          <t>,</t>
        </r>
        <r>
          <rPr>
            <sz val="10"/>
            <color indexed="81"/>
            <rFont val="細明體"/>
            <family val="3"/>
            <charset val="136"/>
          </rPr>
          <t>設備技術有進行</t>
        </r>
        <r>
          <rPr>
            <sz val="10"/>
            <color indexed="81"/>
            <rFont val="Tahoma"/>
            <family val="2"/>
          </rPr>
          <t>Pump</t>
        </r>
        <r>
          <rPr>
            <sz val="10"/>
            <color indexed="81"/>
            <rFont val="細明體"/>
            <family val="3"/>
            <charset val="136"/>
          </rPr>
          <t>更換時</t>
        </r>
        <r>
          <rPr>
            <sz val="10"/>
            <color indexed="81"/>
            <rFont val="Tahoma"/>
            <family val="2"/>
          </rPr>
          <t>,</t>
        </r>
        <r>
          <rPr>
            <sz val="10"/>
            <color indexed="81"/>
            <rFont val="細明體"/>
            <family val="3"/>
            <charset val="136"/>
          </rPr>
          <t>消音器則會進行一起更換</t>
        </r>
        <r>
          <rPr>
            <sz val="10"/>
            <color indexed="81"/>
            <rFont val="Tahoma"/>
            <family val="2"/>
          </rPr>
          <t>.</t>
        </r>
      </text>
    </comment>
    <comment ref="BJ66" authorId="22" shapeId="0" xr:uid="{00000000-0006-0000-0700-0000A2000000}">
      <text>
        <r>
          <rPr>
            <b/>
            <sz val="9"/>
            <color indexed="81"/>
            <rFont val="ＭＳ Ｐゴシック"/>
            <family val="2"/>
          </rPr>
          <t>12月工事日にて確認</t>
        </r>
      </text>
    </comment>
    <comment ref="BR66" authorId="6" shapeId="0" xr:uid="{00000000-0006-0000-0700-0000A3000000}">
      <text>
        <r>
          <rPr>
            <b/>
            <sz val="9"/>
            <color indexed="81"/>
            <rFont val="新細明體"/>
            <family val="1"/>
            <charset val="136"/>
          </rPr>
          <t>冷修計劃預定一時CLOSE</t>
        </r>
      </text>
    </comment>
    <comment ref="CS66" authorId="10" shapeId="0" xr:uid="{00000000-0006-0000-0700-0000A4000000}">
      <text>
        <r>
          <rPr>
            <b/>
            <sz val="9"/>
            <color indexed="81"/>
            <rFont val="細明體"/>
            <family val="3"/>
            <charset val="136"/>
          </rPr>
          <t>邱</t>
        </r>
        <r>
          <rPr>
            <b/>
            <sz val="9"/>
            <color indexed="81"/>
            <rFont val="Tahoma"/>
            <family val="2"/>
          </rPr>
          <t xml:space="preserve"> </t>
        </r>
        <r>
          <rPr>
            <b/>
            <sz val="9"/>
            <color indexed="81"/>
            <rFont val="細明體"/>
            <family val="3"/>
            <charset val="136"/>
          </rPr>
          <t>世文</t>
        </r>
        <r>
          <rPr>
            <b/>
            <sz val="9"/>
            <color indexed="81"/>
            <rFont val="Tahoma"/>
            <family val="2"/>
          </rPr>
          <t>(chiu shihwen)/ADT/</t>
        </r>
        <r>
          <rPr>
            <b/>
            <sz val="9"/>
            <color indexed="81"/>
            <rFont val="細明體"/>
            <family val="3"/>
            <charset val="136"/>
          </rPr>
          <t>雲林・製一・素製二</t>
        </r>
        <r>
          <rPr>
            <b/>
            <sz val="9"/>
            <color indexed="81"/>
            <rFont val="Tahoma"/>
            <family val="2"/>
          </rPr>
          <t>:</t>
        </r>
        <r>
          <rPr>
            <sz val="9"/>
            <color indexed="81"/>
            <rFont val="Tahoma"/>
            <family val="2"/>
          </rPr>
          <t xml:space="preserve">
12/11 </t>
        </r>
        <r>
          <rPr>
            <sz val="9"/>
            <color indexed="81"/>
            <rFont val="細明體"/>
            <family val="3"/>
            <charset val="136"/>
          </rPr>
          <t>工事日完成</t>
        </r>
      </text>
    </comment>
    <comment ref="BF68" authorId="0" shapeId="0" xr:uid="{00000000-0006-0000-0700-0000A5000000}">
      <text>
        <r>
          <rPr>
            <b/>
            <sz val="9"/>
            <color indexed="81"/>
            <rFont val="ＭＳ Ｐゴシック"/>
            <family val="2"/>
            <charset val="128"/>
          </rPr>
          <t>11/28　ZF確認OK</t>
        </r>
      </text>
    </comment>
    <comment ref="BJ69" authorId="22" shapeId="0" xr:uid="{00000000-0006-0000-0700-0000A6000000}">
      <text>
        <r>
          <rPr>
            <b/>
            <sz val="9"/>
            <color indexed="81"/>
            <rFont val="ＭＳ Ｐゴシック"/>
            <family val="2"/>
          </rPr>
          <t xml:space="preserve">5/19工事日
</t>
        </r>
        <r>
          <rPr>
            <b/>
            <sz val="9"/>
            <color indexed="81"/>
            <rFont val="細明體"/>
            <family val="3"/>
            <charset val="136"/>
          </rPr>
          <t>實施濟</t>
        </r>
      </text>
    </comment>
    <comment ref="BN69" authorId="22" shapeId="0" xr:uid="{00000000-0006-0000-0700-0000A7000000}">
      <text>
        <r>
          <rPr>
            <b/>
            <sz val="9"/>
            <color indexed="81"/>
            <rFont val="ＭＳ Ｐゴシック"/>
            <family val="2"/>
          </rPr>
          <t>5月工事日
CLOSE予定</t>
        </r>
      </text>
    </comment>
    <comment ref="BR69" authorId="6" shapeId="0" xr:uid="{00000000-0006-0000-0700-0000A8000000}">
      <text>
        <r>
          <rPr>
            <b/>
            <sz val="9"/>
            <color indexed="81"/>
            <rFont val="新細明體"/>
            <family val="1"/>
            <charset val="136"/>
          </rPr>
          <t>(冷修計劃預定一時CLOSE)
※12/24已實施改造濟</t>
        </r>
      </text>
    </comment>
    <comment ref="BV69" authorId="6" shapeId="0" xr:uid="{00000000-0006-0000-0700-0000A9000000}">
      <text>
        <r>
          <rPr>
            <b/>
            <sz val="9"/>
            <color indexed="81"/>
            <rFont val="新細明體"/>
            <family val="1"/>
            <charset val="136"/>
          </rPr>
          <t>(冷修計劃預定一時CLOSE)
※12/24已實施改造濟</t>
        </r>
      </text>
    </comment>
    <comment ref="CU69" authorId="11" shapeId="0" xr:uid="{00000000-0006-0000-0700-0000AA000000}">
      <text>
        <r>
          <rPr>
            <b/>
            <sz val="9"/>
            <color indexed="81"/>
            <rFont val="細明體"/>
            <family val="3"/>
            <charset val="136"/>
          </rPr>
          <t>已請電氣確認</t>
        </r>
        <r>
          <rPr>
            <b/>
            <sz val="9"/>
            <color indexed="81"/>
            <rFont val="Tahoma"/>
            <family val="2"/>
          </rPr>
          <t>SOFT</t>
        </r>
        <r>
          <rPr>
            <b/>
            <sz val="9"/>
            <color indexed="81"/>
            <rFont val="細明體"/>
            <family val="3"/>
            <charset val="136"/>
          </rPr>
          <t>有無能夠防止伸縮</t>
        </r>
        <r>
          <rPr>
            <b/>
            <sz val="9"/>
            <color indexed="81"/>
            <rFont val="Tahoma"/>
            <family val="2"/>
          </rPr>
          <t>C/V</t>
        </r>
        <r>
          <rPr>
            <b/>
            <sz val="9"/>
            <color indexed="81"/>
            <rFont val="細明體"/>
            <family val="3"/>
            <charset val="136"/>
          </rPr>
          <t>與</t>
        </r>
        <r>
          <rPr>
            <b/>
            <sz val="9"/>
            <color indexed="81"/>
            <rFont val="Tahoma"/>
            <family val="2"/>
          </rPr>
          <t>SMAP</t>
        </r>
        <r>
          <rPr>
            <b/>
            <sz val="9"/>
            <color indexed="81"/>
            <rFont val="細明體"/>
            <family val="3"/>
            <charset val="136"/>
          </rPr>
          <t>發生衝撞的</t>
        </r>
        <r>
          <rPr>
            <b/>
            <sz val="9"/>
            <color indexed="81"/>
            <rFont val="Tahoma"/>
            <family val="2"/>
          </rPr>
          <t>Interlock</t>
        </r>
        <r>
          <rPr>
            <b/>
            <sz val="9"/>
            <color indexed="81"/>
            <rFont val="細明體"/>
            <family val="3"/>
            <charset val="136"/>
          </rPr>
          <t>，確認中。電氣回覆</t>
        </r>
        <r>
          <rPr>
            <b/>
            <sz val="9"/>
            <color indexed="81"/>
            <rFont val="Tahoma"/>
            <family val="2"/>
          </rPr>
          <t>:</t>
        </r>
        <r>
          <rPr>
            <b/>
            <sz val="9"/>
            <color indexed="81"/>
            <rFont val="細明體"/>
            <family val="3"/>
            <charset val="136"/>
          </rPr>
          <t>對策待各課統一要如何對應時改造，目前先向人員宣導，手動操作</t>
        </r>
        <r>
          <rPr>
            <b/>
            <sz val="9"/>
            <color indexed="81"/>
            <rFont val="Tahoma"/>
            <family val="2"/>
          </rPr>
          <t>SMAP</t>
        </r>
        <r>
          <rPr>
            <b/>
            <sz val="9"/>
            <color indexed="81"/>
            <rFont val="細明體"/>
            <family val="3"/>
            <charset val="136"/>
          </rPr>
          <t>須注意位置。預定完成日</t>
        </r>
        <r>
          <rPr>
            <b/>
            <sz val="9"/>
            <color indexed="81"/>
            <rFont val="Tahoma"/>
            <family val="2"/>
          </rPr>
          <t>2015 4/19</t>
        </r>
        <r>
          <rPr>
            <b/>
            <sz val="9"/>
            <color indexed="81"/>
            <rFont val="細明體"/>
            <family val="3"/>
            <charset val="136"/>
          </rPr>
          <t>冷修時修正。</t>
        </r>
      </text>
    </comment>
    <comment ref="BV70" authorId="6" shapeId="0" xr:uid="{00000000-0006-0000-0700-0000AB000000}">
      <text>
        <r>
          <rPr>
            <b/>
            <sz val="9"/>
            <color indexed="81"/>
            <rFont val="新細明體"/>
            <family val="1"/>
            <charset val="136"/>
          </rPr>
          <t>冷休恆例修繕已實施</t>
        </r>
      </text>
    </comment>
    <comment ref="BZ70" authorId="25" shapeId="0" xr:uid="{00000000-0006-0000-0700-0000AC000000}">
      <text>
        <r>
          <rPr>
            <b/>
            <sz val="9"/>
            <color indexed="81"/>
            <rFont val="細明體"/>
            <family val="3"/>
            <charset val="136"/>
          </rPr>
          <t>每回定修項目點檢，每日整備巡檢項目。</t>
        </r>
      </text>
    </comment>
    <comment ref="CD70" authorId="25" shapeId="0" xr:uid="{00000000-0006-0000-0700-0000AD000000}">
      <text>
        <r>
          <rPr>
            <b/>
            <sz val="9"/>
            <color indexed="81"/>
            <rFont val="細明體"/>
            <family val="3"/>
            <charset val="136"/>
          </rPr>
          <t>每回定修項目點檢，每日整備巡檢項目。</t>
        </r>
      </text>
    </comment>
    <comment ref="CU70" authorId="11" shapeId="0" xr:uid="{00000000-0006-0000-0700-0000AE000000}">
      <text>
        <r>
          <rPr>
            <b/>
            <sz val="9"/>
            <color indexed="81"/>
            <rFont val="細明體"/>
            <family val="3"/>
            <charset val="136"/>
          </rPr>
          <t>目前生產中待冷修實施。冷修已點檢。</t>
        </r>
      </text>
    </comment>
    <comment ref="BR71" authorId="6" shapeId="0" xr:uid="{00000000-0006-0000-0700-0000AF000000}">
      <text>
        <r>
          <rPr>
            <b/>
            <sz val="9"/>
            <color indexed="81"/>
            <rFont val="新細明體"/>
            <family val="1"/>
            <charset val="136"/>
          </rPr>
          <t>冷休恆例修繕已實施</t>
        </r>
      </text>
    </comment>
    <comment ref="BV71" authorId="6" shapeId="0" xr:uid="{00000000-0006-0000-0700-0000B0000000}">
      <text>
        <r>
          <rPr>
            <b/>
            <sz val="9"/>
            <color indexed="81"/>
            <rFont val="新細明體"/>
            <family val="1"/>
            <charset val="136"/>
          </rPr>
          <t>冷休恆例修繕已實施</t>
        </r>
      </text>
    </comment>
    <comment ref="BZ71" authorId="25" shapeId="0" xr:uid="{00000000-0006-0000-0700-0000B1000000}">
      <text>
        <r>
          <rPr>
            <b/>
            <sz val="9"/>
            <color indexed="81"/>
            <rFont val="細明體"/>
            <family val="3"/>
            <charset val="136"/>
          </rPr>
          <t>三年壽命管理均有進行點檢及更換。TAS鼓風機都有按照計畫更換。</t>
        </r>
      </text>
    </comment>
    <comment ref="CD71" authorId="25" shapeId="0" xr:uid="{00000000-0006-0000-0700-0000B2000000}">
      <text>
        <r>
          <rPr>
            <b/>
            <sz val="9"/>
            <color indexed="81"/>
            <rFont val="細明體"/>
            <family val="3"/>
            <charset val="136"/>
          </rPr>
          <t>三年壽命管理均有進行點檢及更換。OFF鼓風機都有按照計畫更換。</t>
        </r>
      </text>
    </comment>
    <comment ref="CU71" authorId="11" shapeId="0" xr:uid="{00000000-0006-0000-0700-0000B3000000}">
      <text>
        <r>
          <rPr>
            <b/>
            <sz val="9"/>
            <color indexed="81"/>
            <rFont val="細明體"/>
            <family val="3"/>
            <charset val="136"/>
          </rPr>
          <t>冷修期間已經進行恆例修繕點檢</t>
        </r>
        <r>
          <rPr>
            <b/>
            <sz val="9"/>
            <color indexed="81"/>
            <rFont val="Tahoma"/>
            <family val="2"/>
          </rPr>
          <t>AK Blower</t>
        </r>
        <r>
          <rPr>
            <b/>
            <sz val="9"/>
            <color indexed="81"/>
            <rFont val="細明體"/>
            <family val="3"/>
            <charset val="136"/>
          </rPr>
          <t>本体保全</t>
        </r>
      </text>
    </comment>
    <comment ref="BZ72" authorId="25" shapeId="0" xr:uid="{00000000-0006-0000-0700-0000B4000000}">
      <text>
        <r>
          <rPr>
            <b/>
            <sz val="9"/>
            <color indexed="81"/>
            <rFont val="細明體"/>
            <family val="3"/>
            <charset val="136"/>
          </rPr>
          <t>每回定修項目都有點檢</t>
        </r>
      </text>
    </comment>
    <comment ref="BR73" authorId="0" shapeId="0" xr:uid="{00000000-0006-0000-0700-0000B5000000}">
      <text>
        <r>
          <rPr>
            <sz val="9"/>
            <color indexed="81"/>
            <rFont val="ＭＳ Ｐゴシック"/>
            <family val="2"/>
            <charset val="128"/>
          </rPr>
          <t xml:space="preserve">冷修中に確認済み
</t>
        </r>
      </text>
    </comment>
    <comment ref="BV73" authorId="0" shapeId="0" xr:uid="{00000000-0006-0000-0700-0000B6000000}">
      <text>
        <r>
          <rPr>
            <sz val="9"/>
            <color indexed="81"/>
            <rFont val="ＭＳ Ｐゴシック"/>
            <family val="2"/>
            <charset val="128"/>
          </rPr>
          <t xml:space="preserve">冷修中に確認済み
</t>
        </r>
      </text>
    </comment>
    <comment ref="CS73" authorId="22" shapeId="0" xr:uid="{00000000-0006-0000-0700-0000B7000000}">
      <text>
        <r>
          <rPr>
            <b/>
            <sz val="9"/>
            <color indexed="81"/>
            <rFont val="ＭＳ Ｐゴシック"/>
            <family val="2"/>
          </rPr>
          <t>2015/3
定期点検実施予定
前回は2014/9　点検OK</t>
        </r>
      </text>
    </comment>
    <comment ref="CT73" authorId="26" shapeId="0" xr:uid="{00000000-0006-0000-0700-0000B8000000}">
      <text>
        <r>
          <rPr>
            <b/>
            <sz val="9"/>
            <color indexed="81"/>
            <rFont val="ＭＳ Ｐゴシック"/>
            <family val="2"/>
          </rPr>
          <t>1回/半年点検を
実施。</t>
        </r>
      </text>
    </comment>
    <comment ref="AV74" authorId="25" shapeId="0" xr:uid="{00000000-0006-0000-0700-0000B9000000}">
      <text>
        <r>
          <rPr>
            <b/>
            <sz val="9"/>
            <color indexed="81"/>
            <rFont val="細明體"/>
            <family val="3"/>
            <charset val="136"/>
          </rPr>
          <t>OFF切無此設備</t>
        </r>
      </text>
    </comment>
    <comment ref="BZ74" authorId="25" shapeId="0" xr:uid="{00000000-0006-0000-0700-0000BA000000}">
      <text>
        <r>
          <rPr>
            <b/>
            <sz val="9"/>
            <color indexed="81"/>
            <rFont val="細明體"/>
            <family val="3"/>
            <charset val="136"/>
          </rPr>
          <t>定修設備技術會進行注油潤滑。三年期限更換。(鹽酸產線)</t>
        </r>
      </text>
    </comment>
    <comment ref="CD74" authorId="25" shapeId="0" xr:uid="{00000000-0006-0000-0700-0000BB000000}">
      <text>
        <r>
          <rPr>
            <b/>
            <sz val="9"/>
            <color indexed="81"/>
            <rFont val="細明體"/>
            <family val="3"/>
            <charset val="136"/>
          </rPr>
          <t>OFF切無此設備</t>
        </r>
      </text>
    </comment>
    <comment ref="AV75" authorId="25" shapeId="0" xr:uid="{00000000-0006-0000-0700-0000BC000000}">
      <text>
        <r>
          <rPr>
            <b/>
            <sz val="9"/>
            <color indexed="81"/>
            <rFont val="細明體"/>
            <family val="3"/>
            <charset val="136"/>
          </rPr>
          <t>OFF切無此設備</t>
        </r>
      </text>
    </comment>
    <comment ref="BZ75" authorId="25" shapeId="0" xr:uid="{00000000-0006-0000-0700-0000BD000000}">
      <text>
        <r>
          <rPr>
            <b/>
            <sz val="9"/>
            <color indexed="81"/>
            <rFont val="細明體"/>
            <family val="3"/>
            <charset val="136"/>
          </rPr>
          <t>測試OK。有正常發出異常警報。</t>
        </r>
      </text>
    </comment>
    <comment ref="CD75" authorId="25" shapeId="0" xr:uid="{00000000-0006-0000-0700-0000BE000000}">
      <text>
        <r>
          <rPr>
            <b/>
            <sz val="9"/>
            <color indexed="81"/>
            <rFont val="細明體"/>
            <family val="3"/>
            <charset val="136"/>
          </rPr>
          <t>OFF切無此設備</t>
        </r>
      </text>
    </comment>
    <comment ref="BR76" authorId="0" shapeId="0" xr:uid="{00000000-0006-0000-0700-0000BF000000}">
      <text>
        <r>
          <rPr>
            <b/>
            <sz val="9"/>
            <color indexed="81"/>
            <rFont val="ＭＳ Ｐゴシック"/>
            <family val="2"/>
            <charset val="128"/>
          </rPr>
          <t>冷修時に点検済み:</t>
        </r>
        <r>
          <rPr>
            <sz val="9"/>
            <color indexed="81"/>
            <rFont val="ＭＳ Ｐゴシック"/>
            <family val="2"/>
            <charset val="128"/>
          </rPr>
          <t xml:space="preserve">
</t>
        </r>
      </text>
    </comment>
    <comment ref="BZ76" authorId="25" shapeId="0" xr:uid="{00000000-0006-0000-0700-0000C0000000}">
      <text>
        <r>
          <rPr>
            <b/>
            <sz val="9"/>
            <color indexed="81"/>
            <rFont val="細明體"/>
            <family val="3"/>
            <charset val="136"/>
          </rPr>
          <t>定修點檢項目，兩回定修一回螺絲增締。</t>
        </r>
      </text>
    </comment>
    <comment ref="CD76" authorId="25" shapeId="0" xr:uid="{00000000-0006-0000-0700-0000C1000000}">
      <text>
        <r>
          <rPr>
            <b/>
            <sz val="9"/>
            <color indexed="81"/>
            <rFont val="細明體"/>
            <family val="3"/>
            <charset val="136"/>
          </rPr>
          <t>定修點檢項目，兩回定修一回螺絲增締。</t>
        </r>
      </text>
    </comment>
    <comment ref="AJ77" authorId="0" shapeId="0" xr:uid="{00000000-0006-0000-0700-0000C2000000}">
      <text>
        <r>
          <rPr>
            <sz val="9"/>
            <color indexed="81"/>
            <rFont val="ＭＳ Ｐゴシック"/>
            <family val="2"/>
            <charset val="128"/>
          </rPr>
          <t xml:space="preserve">形状検査器のマスターサンプル投入時にしか使用しない為、情報扱いとする。
</t>
        </r>
      </text>
    </comment>
    <comment ref="BZ77" authorId="25" shapeId="0" xr:uid="{00000000-0006-0000-0700-0000C3000000}">
      <text>
        <r>
          <rPr>
            <b/>
            <sz val="9"/>
            <color indexed="81"/>
            <rFont val="細明體"/>
            <family val="3"/>
            <charset val="136"/>
          </rPr>
          <t>定修項目，設備技術會進行點檢。</t>
        </r>
      </text>
    </comment>
    <comment ref="CD77" authorId="25" shapeId="0" xr:uid="{00000000-0006-0000-0700-0000C4000000}">
      <text>
        <r>
          <rPr>
            <b/>
            <sz val="9"/>
            <color indexed="81"/>
            <rFont val="細明體"/>
            <family val="3"/>
            <charset val="136"/>
          </rPr>
          <t>定修項目，設備技術會進行點檢。</t>
        </r>
      </text>
    </comment>
    <comment ref="CJ78" authorId="3" shapeId="0" xr:uid="{00000000-0006-0000-0700-0000C5000000}">
      <text>
        <r>
          <rPr>
            <b/>
            <sz val="9"/>
            <color indexed="81"/>
            <rFont val="Tahoma"/>
            <family val="2"/>
          </rPr>
          <t xml:space="preserve">2016/07/26
</t>
        </r>
        <r>
          <rPr>
            <b/>
            <sz val="9"/>
            <color indexed="81"/>
            <rFont val="細明體"/>
            <family val="3"/>
            <charset val="136"/>
          </rPr>
          <t>確認無中文化版本</t>
        </r>
      </text>
    </comment>
    <comment ref="BV79" authorId="16" shapeId="0" xr:uid="{00000000-0006-0000-0700-0000C6000000}">
      <text>
        <r>
          <rPr>
            <b/>
            <sz val="9"/>
            <color indexed="81"/>
            <rFont val="Tahoma"/>
            <family val="2"/>
          </rPr>
          <t>KF2</t>
        </r>
        <r>
          <rPr>
            <b/>
            <sz val="9"/>
            <color indexed="81"/>
            <rFont val="細明體"/>
            <family val="3"/>
            <charset val="136"/>
          </rPr>
          <t>冷修</t>
        </r>
        <r>
          <rPr>
            <b/>
            <sz val="9"/>
            <color indexed="81"/>
            <rFont val="Tahoma"/>
            <family val="2"/>
          </rPr>
          <t>.</t>
        </r>
        <r>
          <rPr>
            <b/>
            <sz val="9"/>
            <color indexed="81"/>
            <rFont val="細明體"/>
            <family val="3"/>
            <charset val="136"/>
          </rPr>
          <t>點檢完</t>
        </r>
      </text>
    </comment>
    <comment ref="BZ79" authorId="27" shapeId="0" xr:uid="{00000000-0006-0000-0700-0000C7000000}">
      <text>
        <r>
          <rPr>
            <b/>
            <sz val="9"/>
            <color indexed="81"/>
            <rFont val="細明體"/>
            <family val="3"/>
            <charset val="136"/>
          </rPr>
          <t>5/5已經點檢完成</t>
        </r>
      </text>
    </comment>
    <comment ref="CD79" authorId="27" shapeId="0" xr:uid="{00000000-0006-0000-0700-0000C8000000}">
      <text>
        <r>
          <rPr>
            <b/>
            <sz val="9"/>
            <color indexed="81"/>
            <rFont val="細明體"/>
            <family val="3"/>
            <charset val="136"/>
          </rPr>
          <t>OFF切型式不相同
點撿實施有</t>
        </r>
      </text>
    </comment>
    <comment ref="CU79" authorId="11" shapeId="0" xr:uid="{00000000-0006-0000-0700-0000C9000000}">
      <text>
        <r>
          <rPr>
            <b/>
            <sz val="9"/>
            <color indexed="81"/>
            <rFont val="細明體"/>
            <family val="3"/>
            <charset val="136"/>
          </rPr>
          <t>冷修期間點檢完畢</t>
        </r>
      </text>
    </comment>
    <comment ref="BF80" authorId="25" shapeId="0" xr:uid="{00000000-0006-0000-0700-0000CA000000}">
      <text>
        <r>
          <rPr>
            <b/>
            <sz val="9"/>
            <color indexed="81"/>
            <rFont val="細明體"/>
            <family val="3"/>
            <charset val="136"/>
          </rPr>
          <t>定修項目，設備技術會進行點檢。</t>
        </r>
      </text>
    </comment>
    <comment ref="BV80" authorId="16" shapeId="0" xr:uid="{00000000-0006-0000-0700-0000CB000000}">
      <text>
        <r>
          <rPr>
            <b/>
            <sz val="9"/>
            <color indexed="81"/>
            <rFont val="Tahoma"/>
            <family val="2"/>
          </rPr>
          <t>KF2</t>
        </r>
        <r>
          <rPr>
            <b/>
            <sz val="9"/>
            <color indexed="81"/>
            <rFont val="細明體"/>
            <family val="3"/>
            <charset val="136"/>
          </rPr>
          <t>冷修.點檢完</t>
        </r>
      </text>
    </comment>
    <comment ref="CR80" authorId="12" shapeId="0" xr:uid="{00000000-0006-0000-0700-0000CC000000}">
      <text>
        <r>
          <rPr>
            <b/>
            <sz val="9"/>
            <color indexed="81"/>
            <rFont val="細明體"/>
            <family val="3"/>
            <charset val="136"/>
          </rPr>
          <t>李</t>
        </r>
        <r>
          <rPr>
            <b/>
            <sz val="9"/>
            <color indexed="81"/>
            <rFont val="Tahoma"/>
            <family val="2"/>
          </rPr>
          <t xml:space="preserve"> </t>
        </r>
        <r>
          <rPr>
            <b/>
            <sz val="9"/>
            <color indexed="81"/>
            <rFont val="細明體"/>
            <family val="3"/>
            <charset val="136"/>
          </rPr>
          <t>炳興</t>
        </r>
        <r>
          <rPr>
            <b/>
            <sz val="9"/>
            <color indexed="81"/>
            <rFont val="Tahoma"/>
            <family val="2"/>
          </rPr>
          <t>(li pinghsing)/ADT/</t>
        </r>
        <r>
          <rPr>
            <b/>
            <sz val="9"/>
            <color indexed="81"/>
            <rFont val="細明體"/>
            <family val="3"/>
            <charset val="136"/>
          </rPr>
          <t>雲林・製一・素製一</t>
        </r>
        <r>
          <rPr>
            <b/>
            <sz val="9"/>
            <color indexed="81"/>
            <rFont val="Tahoma"/>
            <family val="2"/>
          </rPr>
          <t>:</t>
        </r>
        <r>
          <rPr>
            <sz val="9"/>
            <color indexed="81"/>
            <rFont val="Tahoma"/>
            <family val="2"/>
          </rPr>
          <t xml:space="preserve">
03/18  </t>
        </r>
        <r>
          <rPr>
            <sz val="9"/>
            <color indexed="81"/>
            <rFont val="細明體"/>
            <family val="3"/>
            <charset val="136"/>
          </rPr>
          <t xml:space="preserve">工事日機械確認無異常
</t>
        </r>
      </text>
    </comment>
    <comment ref="CS80" authorId="10" shapeId="0" xr:uid="{00000000-0006-0000-0700-0000CD000000}">
      <text>
        <r>
          <rPr>
            <b/>
            <sz val="9"/>
            <color indexed="81"/>
            <rFont val="細明體"/>
            <family val="3"/>
            <charset val="136"/>
          </rPr>
          <t>邱</t>
        </r>
        <r>
          <rPr>
            <b/>
            <sz val="9"/>
            <color indexed="81"/>
            <rFont val="Tahoma"/>
            <family val="2"/>
          </rPr>
          <t xml:space="preserve"> </t>
        </r>
        <r>
          <rPr>
            <b/>
            <sz val="9"/>
            <color indexed="81"/>
            <rFont val="細明體"/>
            <family val="3"/>
            <charset val="136"/>
          </rPr>
          <t>世文</t>
        </r>
        <r>
          <rPr>
            <b/>
            <sz val="9"/>
            <color indexed="81"/>
            <rFont val="Tahoma"/>
            <family val="2"/>
          </rPr>
          <t>(chiu shihwen)/ADT/</t>
        </r>
        <r>
          <rPr>
            <b/>
            <sz val="9"/>
            <color indexed="81"/>
            <rFont val="細明體"/>
            <family val="3"/>
            <charset val="136"/>
          </rPr>
          <t>雲林・製一・素製二</t>
        </r>
        <r>
          <rPr>
            <b/>
            <sz val="9"/>
            <color indexed="81"/>
            <rFont val="Tahoma"/>
            <family val="2"/>
          </rPr>
          <t>:</t>
        </r>
        <r>
          <rPr>
            <sz val="9"/>
            <color indexed="81"/>
            <rFont val="Tahoma"/>
            <family val="2"/>
          </rPr>
          <t xml:space="preserve">
1/14 </t>
        </r>
        <r>
          <rPr>
            <sz val="9"/>
            <color indexed="81"/>
            <rFont val="細明體"/>
            <family val="3"/>
            <charset val="136"/>
          </rPr>
          <t>工事日左側更換濟(機械點檢確認發現漏氣有)
右側同日點檢完成</t>
        </r>
      </text>
    </comment>
    <comment ref="CU80" authorId="11" shapeId="0" xr:uid="{00000000-0006-0000-0700-0000CE000000}">
      <text>
        <r>
          <rPr>
            <b/>
            <sz val="9"/>
            <color indexed="81"/>
            <rFont val="細明體"/>
            <family val="3"/>
            <charset val="136"/>
          </rPr>
          <t>冷修期間點檢完畢</t>
        </r>
        <r>
          <rPr>
            <sz val="9"/>
            <color indexed="81"/>
            <rFont val="Tahoma"/>
            <family val="2"/>
          </rPr>
          <t xml:space="preserve">
</t>
        </r>
      </text>
    </comment>
    <comment ref="CV80" authorId="11" shapeId="0" xr:uid="{00000000-0006-0000-0700-0000CF000000}">
      <text>
        <r>
          <rPr>
            <b/>
            <sz val="9"/>
            <color indexed="81"/>
            <rFont val="細明體"/>
            <family val="3"/>
            <charset val="136"/>
          </rPr>
          <t>冷修期間點檢完畢</t>
        </r>
      </text>
    </comment>
    <comment ref="BB82" authorId="25" shapeId="0" xr:uid="{00000000-0006-0000-0700-0000D0000000}">
      <text>
        <r>
          <rPr>
            <b/>
            <sz val="9"/>
            <color indexed="81"/>
            <rFont val="細明體"/>
            <family val="3"/>
            <charset val="136"/>
          </rPr>
          <t>3/11電氣soft修正濟</t>
        </r>
      </text>
    </comment>
    <comment ref="BF82" authorId="25" shapeId="0" xr:uid="{00000000-0006-0000-0700-0000D1000000}">
      <text>
        <r>
          <rPr>
            <b/>
            <sz val="9"/>
            <color indexed="81"/>
            <rFont val="細明體"/>
            <family val="3"/>
            <charset val="136"/>
          </rPr>
          <t>定修項目，設備技術會進行點檢。</t>
        </r>
      </text>
    </comment>
    <comment ref="BJ82" authorId="25" shapeId="0" xr:uid="{00000000-0006-0000-0700-0000D2000000}">
      <text>
        <r>
          <rPr>
            <b/>
            <sz val="9"/>
            <color indexed="81"/>
            <rFont val="細明體"/>
            <family val="3"/>
            <charset val="136"/>
          </rPr>
          <t>3/17電氣soft修正濟</t>
        </r>
      </text>
    </comment>
    <comment ref="BN82" authorId="28" shapeId="0" xr:uid="{00000000-0006-0000-0700-0000D3000000}">
      <text>
        <r>
          <rPr>
            <b/>
            <sz val="9"/>
            <color indexed="81"/>
            <rFont val="Tahoma"/>
            <family val="2"/>
          </rPr>
          <t>3/4</t>
        </r>
        <r>
          <rPr>
            <b/>
            <sz val="9"/>
            <color indexed="81"/>
            <rFont val="細明體"/>
            <family val="3"/>
            <charset val="136"/>
          </rPr>
          <t>對應完了</t>
        </r>
      </text>
    </comment>
    <comment ref="CJ82" authorId="3" shapeId="0" xr:uid="{00000000-0006-0000-0700-0000D4000000}">
      <text>
        <r>
          <rPr>
            <b/>
            <sz val="9"/>
            <color indexed="81"/>
            <rFont val="Tahoma"/>
            <family val="2"/>
          </rPr>
          <t xml:space="preserve">2016/07/26
</t>
        </r>
        <r>
          <rPr>
            <b/>
            <sz val="9"/>
            <color indexed="81"/>
            <rFont val="細明體"/>
            <family val="3"/>
            <charset val="136"/>
          </rPr>
          <t>確認無中文化版本</t>
        </r>
      </text>
    </comment>
    <comment ref="CS82" authorId="10" shapeId="0" xr:uid="{00000000-0006-0000-0700-0000D5000000}">
      <text>
        <r>
          <rPr>
            <b/>
            <sz val="9"/>
            <color indexed="81"/>
            <rFont val="細明體"/>
            <family val="3"/>
            <charset val="136"/>
          </rPr>
          <t>邱</t>
        </r>
        <r>
          <rPr>
            <b/>
            <sz val="9"/>
            <color indexed="81"/>
            <rFont val="Tahoma"/>
            <family val="2"/>
          </rPr>
          <t xml:space="preserve"> </t>
        </r>
        <r>
          <rPr>
            <b/>
            <sz val="9"/>
            <color indexed="81"/>
            <rFont val="細明體"/>
            <family val="3"/>
            <charset val="136"/>
          </rPr>
          <t>世文</t>
        </r>
        <r>
          <rPr>
            <b/>
            <sz val="9"/>
            <color indexed="81"/>
            <rFont val="Tahoma"/>
            <family val="2"/>
          </rPr>
          <t>(chiu shihwen)/ADT/</t>
        </r>
        <r>
          <rPr>
            <b/>
            <sz val="9"/>
            <color indexed="81"/>
            <rFont val="細明體"/>
            <family val="3"/>
            <charset val="136"/>
          </rPr>
          <t>雲林・製一・素製二</t>
        </r>
        <r>
          <rPr>
            <b/>
            <sz val="9"/>
            <color indexed="81"/>
            <rFont val="Tahoma"/>
            <family val="2"/>
          </rPr>
          <t>:</t>
        </r>
        <r>
          <rPr>
            <sz val="9"/>
            <color indexed="81"/>
            <rFont val="Tahoma"/>
            <family val="2"/>
          </rPr>
          <t xml:space="preserve">
3/17 </t>
        </r>
        <r>
          <rPr>
            <sz val="9"/>
            <color indexed="81"/>
            <rFont val="細明體"/>
            <family val="3"/>
            <charset val="136"/>
          </rPr>
          <t>工事日電氣對應完成</t>
        </r>
      </text>
    </comment>
    <comment ref="BR83" authorId="27" shapeId="0" xr:uid="{00000000-0006-0000-0700-0000D6000000}">
      <text>
        <r>
          <rPr>
            <b/>
            <sz val="9"/>
            <color indexed="81"/>
            <rFont val="細明體"/>
            <family val="3"/>
            <charset val="136"/>
          </rPr>
          <t>05/07完成</t>
        </r>
      </text>
    </comment>
    <comment ref="BV83" authorId="27" shapeId="0" xr:uid="{00000000-0006-0000-0700-0000D7000000}">
      <text>
        <r>
          <rPr>
            <b/>
            <sz val="9"/>
            <color indexed="81"/>
            <rFont val="細明體"/>
            <family val="3"/>
            <charset val="136"/>
          </rPr>
          <t>4/14工事日電氣G點檢完成</t>
        </r>
      </text>
    </comment>
    <comment ref="BZ83" authorId="27" shapeId="0" xr:uid="{00000000-0006-0000-0700-0000D8000000}">
      <text>
        <r>
          <rPr>
            <b/>
            <sz val="9"/>
            <color indexed="81"/>
            <rFont val="細明體"/>
            <family val="3"/>
            <charset val="136"/>
          </rPr>
          <t>4/7完成</t>
        </r>
      </text>
    </comment>
    <comment ref="BR84" authorId="27" shapeId="0" xr:uid="{00000000-0006-0000-0700-0000D9000000}">
      <text>
        <r>
          <rPr>
            <b/>
            <sz val="9"/>
            <color indexed="81"/>
            <rFont val="細明體"/>
            <family val="3"/>
            <charset val="136"/>
          </rPr>
          <t>05/07完成</t>
        </r>
      </text>
    </comment>
    <comment ref="BV84" authorId="27" shapeId="0" xr:uid="{00000000-0006-0000-0700-0000DA000000}">
      <text>
        <r>
          <rPr>
            <b/>
            <sz val="9"/>
            <color indexed="81"/>
            <rFont val="細明體"/>
            <family val="3"/>
            <charset val="136"/>
          </rPr>
          <t>4/14工事日電氣G點檢完成</t>
        </r>
      </text>
    </comment>
    <comment ref="BZ84" authorId="27" shapeId="0" xr:uid="{00000000-0006-0000-0700-0000DB000000}">
      <text>
        <r>
          <rPr>
            <b/>
            <sz val="9"/>
            <color indexed="81"/>
            <rFont val="細明體"/>
            <family val="3"/>
            <charset val="136"/>
          </rPr>
          <t>4/7完成</t>
        </r>
      </text>
    </comment>
    <comment ref="BB85" authorId="27" shapeId="0" xr:uid="{00000000-0006-0000-0700-0000DC000000}">
      <text>
        <r>
          <rPr>
            <b/>
            <sz val="9"/>
            <color indexed="81"/>
            <rFont val="細明體"/>
            <family val="3"/>
            <charset val="136"/>
          </rPr>
          <t>4/21工事日實施濟</t>
        </r>
      </text>
    </comment>
    <comment ref="BJ85" authorId="27" shapeId="0" xr:uid="{00000000-0006-0000-0700-0000DD000000}">
      <text>
        <r>
          <rPr>
            <b/>
            <sz val="9"/>
            <color indexed="81"/>
            <rFont val="細明體"/>
            <family val="3"/>
            <charset val="136"/>
          </rPr>
          <t>預計5/19工事日實施</t>
        </r>
      </text>
    </comment>
    <comment ref="BN85" authorId="27" shapeId="0" xr:uid="{00000000-0006-0000-0700-0000DE000000}">
      <text>
        <r>
          <rPr>
            <b/>
            <sz val="9"/>
            <color indexed="81"/>
            <rFont val="細明體"/>
            <family val="3"/>
            <charset val="136"/>
          </rPr>
          <t>預計5/20工事日實施</t>
        </r>
      </text>
    </comment>
    <comment ref="BR85" authorId="27" shapeId="0" xr:uid="{00000000-0006-0000-0700-0000DF000000}">
      <text>
        <r>
          <rPr>
            <b/>
            <sz val="9"/>
            <color indexed="81"/>
            <rFont val="細明體"/>
            <family val="3"/>
            <charset val="136"/>
          </rPr>
          <t>冷修中工換ROLLER時點檢濟</t>
        </r>
      </text>
    </comment>
    <comment ref="BV85" authorId="27" shapeId="0" xr:uid="{00000000-0006-0000-0700-0000E0000000}">
      <text>
        <r>
          <rPr>
            <b/>
            <sz val="9"/>
            <color indexed="81"/>
            <rFont val="細明體"/>
            <family val="3"/>
            <charset val="136"/>
          </rPr>
          <t>4/29點檢濟</t>
        </r>
      </text>
    </comment>
    <comment ref="CJ85" authorId="3" shapeId="0" xr:uid="{00000000-0006-0000-0700-0000E1000000}">
      <text>
        <r>
          <rPr>
            <b/>
            <sz val="9"/>
            <color indexed="81"/>
            <rFont val="Tahoma"/>
            <family val="2"/>
          </rPr>
          <t xml:space="preserve">2016/07/26
</t>
        </r>
        <r>
          <rPr>
            <b/>
            <sz val="9"/>
            <color indexed="81"/>
            <rFont val="細明體"/>
            <family val="3"/>
            <charset val="136"/>
          </rPr>
          <t>確認無中文化版本</t>
        </r>
      </text>
    </comment>
    <comment ref="BB86" authorId="26" shapeId="0" xr:uid="{00000000-0006-0000-0700-0000E2000000}">
      <text>
        <r>
          <rPr>
            <sz val="9"/>
            <color indexed="81"/>
            <rFont val="ＭＳ Ｐゴシック"/>
            <family val="2"/>
          </rPr>
          <t>5/19</t>
        </r>
        <r>
          <rPr>
            <sz val="9"/>
            <color indexed="81"/>
            <rFont val="細明體"/>
            <family val="3"/>
            <charset val="136"/>
          </rPr>
          <t>濟</t>
        </r>
      </text>
    </comment>
    <comment ref="BF86" authorId="27" shapeId="0" xr:uid="{00000000-0006-0000-0700-0000E3000000}">
      <text>
        <r>
          <rPr>
            <b/>
            <sz val="9"/>
            <color indexed="81"/>
            <rFont val="細明體"/>
            <family val="3"/>
            <charset val="136"/>
          </rPr>
          <t>4/23工事日實施濟</t>
        </r>
      </text>
    </comment>
    <comment ref="BJ86" authorId="26" shapeId="0" xr:uid="{00000000-0006-0000-0700-0000E4000000}">
      <text>
        <r>
          <rPr>
            <sz val="9"/>
            <color indexed="81"/>
            <rFont val="ＭＳ Ｐゴシック"/>
            <family val="2"/>
          </rPr>
          <t>5/19</t>
        </r>
        <r>
          <rPr>
            <sz val="9"/>
            <color indexed="81"/>
            <rFont val="細明體"/>
            <family val="3"/>
            <charset val="136"/>
          </rPr>
          <t>實施</t>
        </r>
      </text>
    </comment>
    <comment ref="BN86" authorId="26" shapeId="0" xr:uid="{00000000-0006-0000-0700-0000E5000000}">
      <text>
        <r>
          <rPr>
            <sz val="9"/>
            <color indexed="81"/>
            <rFont val="ＭＳ Ｐゴシック"/>
            <family val="2"/>
          </rPr>
          <t>5/20</t>
        </r>
        <r>
          <rPr>
            <sz val="9"/>
            <color indexed="81"/>
            <rFont val="細明體"/>
            <family val="3"/>
            <charset val="136"/>
          </rPr>
          <t>工事ㄖ</t>
        </r>
      </text>
    </comment>
    <comment ref="BR86" authorId="27" shapeId="0" xr:uid="{00000000-0006-0000-0700-0000E6000000}">
      <text>
        <r>
          <rPr>
            <b/>
            <sz val="9"/>
            <color indexed="81"/>
            <rFont val="細明體"/>
            <family val="3"/>
            <charset val="136"/>
          </rPr>
          <t>冷修中更換新品</t>
        </r>
      </text>
    </comment>
    <comment ref="BV86" authorId="27" shapeId="0" xr:uid="{00000000-0006-0000-0700-0000E7000000}">
      <text>
        <r>
          <rPr>
            <b/>
            <sz val="9"/>
            <color indexed="81"/>
            <rFont val="細明體"/>
            <family val="3"/>
            <charset val="136"/>
          </rPr>
          <t>4/15工事日電氣G進行點檢測試及整線完成(見樣中)</t>
        </r>
      </text>
    </comment>
    <comment ref="CS86" authorId="10" shapeId="0" xr:uid="{00000000-0006-0000-0700-0000E8000000}">
      <text>
        <r>
          <rPr>
            <b/>
            <sz val="9"/>
            <color indexed="81"/>
            <rFont val="細明體"/>
            <family val="3"/>
            <charset val="136"/>
          </rPr>
          <t>邱</t>
        </r>
        <r>
          <rPr>
            <b/>
            <sz val="9"/>
            <color indexed="81"/>
            <rFont val="Tahoma"/>
            <family val="2"/>
          </rPr>
          <t xml:space="preserve"> </t>
        </r>
        <r>
          <rPr>
            <b/>
            <sz val="9"/>
            <color indexed="81"/>
            <rFont val="細明體"/>
            <family val="3"/>
            <charset val="136"/>
          </rPr>
          <t>世文</t>
        </r>
        <r>
          <rPr>
            <b/>
            <sz val="9"/>
            <color indexed="81"/>
            <rFont val="Tahoma"/>
            <family val="2"/>
          </rPr>
          <t>(chiu shihwen)/ADT/</t>
        </r>
        <r>
          <rPr>
            <b/>
            <sz val="9"/>
            <color indexed="81"/>
            <rFont val="細明體"/>
            <family val="3"/>
            <charset val="136"/>
          </rPr>
          <t>雲林・製一・素製二</t>
        </r>
        <r>
          <rPr>
            <b/>
            <sz val="9"/>
            <color indexed="81"/>
            <rFont val="Tahoma"/>
            <family val="2"/>
          </rPr>
          <t>:</t>
        </r>
        <r>
          <rPr>
            <sz val="9"/>
            <color indexed="81"/>
            <rFont val="Tahoma"/>
            <family val="2"/>
          </rPr>
          <t xml:space="preserve">
4/17 </t>
        </r>
        <r>
          <rPr>
            <sz val="9"/>
            <color indexed="81"/>
            <rFont val="細明體"/>
            <family val="3"/>
            <charset val="136"/>
          </rPr>
          <t>工事日有進行CABLE點檢
5月工事日預計再次進行纜線點點</t>
        </r>
      </text>
    </comment>
    <comment ref="BB87" authorId="26" shapeId="0" xr:uid="{00000000-0006-0000-0700-0000E9000000}">
      <text>
        <r>
          <rPr>
            <sz val="9"/>
            <color indexed="81"/>
            <rFont val="ＭＳ Ｐゴシック"/>
            <family val="2"/>
          </rPr>
          <t>5/19</t>
        </r>
        <r>
          <rPr>
            <sz val="9"/>
            <color indexed="81"/>
            <rFont val="細明體"/>
            <family val="3"/>
            <charset val="136"/>
          </rPr>
          <t>濟</t>
        </r>
      </text>
    </comment>
    <comment ref="BF87" authorId="26" shapeId="0" xr:uid="{00000000-0006-0000-0700-0000EA000000}">
      <text>
        <r>
          <rPr>
            <sz val="9"/>
            <color indexed="81"/>
            <rFont val="ＭＳ Ｐゴシック"/>
            <family val="2"/>
          </rPr>
          <t>5/12更換電磁閥完成</t>
        </r>
      </text>
    </comment>
    <comment ref="BJ87" authorId="27" shapeId="0" xr:uid="{00000000-0006-0000-0700-0000EB000000}">
      <text>
        <r>
          <rPr>
            <b/>
            <sz val="9"/>
            <color indexed="81"/>
            <rFont val="細明體"/>
            <family val="3"/>
            <charset val="136"/>
          </rPr>
          <t>4月份工事日實施濟</t>
        </r>
      </text>
    </comment>
    <comment ref="BN87" authorId="27" shapeId="0" xr:uid="{00000000-0006-0000-0700-0000EC000000}">
      <text>
        <r>
          <rPr>
            <b/>
            <sz val="9"/>
            <color indexed="81"/>
            <rFont val="細明體"/>
            <family val="3"/>
            <charset val="136"/>
          </rPr>
          <t>4月份工事日實施濟</t>
        </r>
      </text>
    </comment>
    <comment ref="BR87" authorId="26" shapeId="0" xr:uid="{00000000-0006-0000-0700-0000ED000000}">
      <text>
        <r>
          <rPr>
            <sz val="9"/>
            <color indexed="81"/>
            <rFont val="ＭＳ Ｐゴシック"/>
            <family val="2"/>
          </rPr>
          <t>4/17</t>
        </r>
        <r>
          <rPr>
            <sz val="9"/>
            <color indexed="81"/>
            <rFont val="細明體"/>
            <family val="3"/>
            <charset val="136"/>
          </rPr>
          <t>更換新品</t>
        </r>
      </text>
    </comment>
    <comment ref="BV87" authorId="27" shapeId="0" xr:uid="{00000000-0006-0000-0700-0000EE000000}">
      <text>
        <r>
          <rPr>
            <b/>
            <sz val="9"/>
            <color indexed="81"/>
            <rFont val="細明體"/>
            <family val="3"/>
            <charset val="136"/>
          </rPr>
          <t>4/29實施</t>
        </r>
      </text>
    </comment>
    <comment ref="BB88" authorId="29" shapeId="0" xr:uid="{00000000-0006-0000-0700-0000EF000000}">
      <text>
        <r>
          <rPr>
            <sz val="9"/>
            <color indexed="81"/>
            <rFont val="Tahoma"/>
            <family val="2"/>
          </rPr>
          <t>YZ</t>
        </r>
        <r>
          <rPr>
            <sz val="9"/>
            <color indexed="81"/>
            <rFont val="細明體"/>
            <family val="3"/>
            <charset val="136"/>
          </rPr>
          <t>年度修繕計畫本線</t>
        </r>
        <r>
          <rPr>
            <sz val="9"/>
            <color indexed="81"/>
            <rFont val="Tahoma"/>
            <family val="2"/>
          </rPr>
          <t>C/V</t>
        </r>
        <r>
          <rPr>
            <sz val="9"/>
            <color indexed="81"/>
            <rFont val="細明體"/>
            <family val="3"/>
            <charset val="136"/>
          </rPr>
          <t>驅動</t>
        </r>
        <r>
          <rPr>
            <sz val="9"/>
            <color indexed="81"/>
            <rFont val="Tahoma"/>
            <family val="2"/>
          </rPr>
          <t>Chain</t>
        </r>
        <r>
          <rPr>
            <sz val="9"/>
            <color indexed="81"/>
            <rFont val="細明體"/>
            <family val="3"/>
            <charset val="136"/>
          </rPr>
          <t>點檢計畫每</t>
        </r>
        <r>
          <rPr>
            <sz val="9"/>
            <color indexed="81"/>
            <rFont val="Tahoma"/>
            <family val="2"/>
          </rPr>
          <t>6</t>
        </r>
        <r>
          <rPr>
            <sz val="9"/>
            <color indexed="81"/>
            <rFont val="細明體"/>
            <family val="3"/>
            <charset val="136"/>
          </rPr>
          <t>個月點檢</t>
        </r>
        <r>
          <rPr>
            <sz val="9"/>
            <color indexed="81"/>
            <rFont val="Tahoma"/>
            <family val="2"/>
          </rPr>
          <t>1</t>
        </r>
        <r>
          <rPr>
            <sz val="9"/>
            <color indexed="81"/>
            <rFont val="細明體"/>
            <family val="3"/>
            <charset val="136"/>
          </rPr>
          <t>次</t>
        </r>
        <r>
          <rPr>
            <sz val="9"/>
            <color indexed="81"/>
            <rFont val="Tahoma"/>
            <family val="2"/>
          </rPr>
          <t>,YF2015</t>
        </r>
        <r>
          <rPr>
            <sz val="9"/>
            <color indexed="81"/>
            <rFont val="細明體"/>
            <family val="3"/>
            <charset val="136"/>
          </rPr>
          <t>年計畫排定於</t>
        </r>
        <r>
          <rPr>
            <sz val="9"/>
            <color indexed="81"/>
            <rFont val="Tahoma"/>
            <family val="2"/>
          </rPr>
          <t>4</t>
        </r>
        <r>
          <rPr>
            <sz val="9"/>
            <color indexed="81"/>
            <rFont val="細明體"/>
            <family val="3"/>
            <charset val="136"/>
          </rPr>
          <t>月份進行</t>
        </r>
        <r>
          <rPr>
            <sz val="9"/>
            <color indexed="81"/>
            <rFont val="Tahoma"/>
            <family val="2"/>
          </rPr>
          <t>,4/22</t>
        </r>
        <r>
          <rPr>
            <sz val="9"/>
            <color indexed="81"/>
            <rFont val="細明體"/>
            <family val="3"/>
            <charset val="136"/>
          </rPr>
          <t>點檢完成並無異狀</t>
        </r>
        <r>
          <rPr>
            <sz val="9"/>
            <color indexed="81"/>
            <rFont val="Tahoma"/>
            <family val="2"/>
          </rPr>
          <t xml:space="preserve">
</t>
        </r>
      </text>
    </comment>
    <comment ref="BF88" authorId="29" shapeId="0" xr:uid="{00000000-0006-0000-0700-0000F0000000}">
      <text>
        <r>
          <rPr>
            <sz val="9"/>
            <color indexed="81"/>
            <rFont val="Tahoma"/>
            <family val="2"/>
          </rPr>
          <t>YZ</t>
        </r>
        <r>
          <rPr>
            <sz val="9"/>
            <color indexed="81"/>
            <rFont val="細明體"/>
            <family val="3"/>
            <charset val="136"/>
          </rPr>
          <t>年度修繕計畫本線</t>
        </r>
        <r>
          <rPr>
            <sz val="9"/>
            <color indexed="81"/>
            <rFont val="Tahoma"/>
            <family val="2"/>
          </rPr>
          <t>C/V</t>
        </r>
        <r>
          <rPr>
            <sz val="9"/>
            <color indexed="81"/>
            <rFont val="細明體"/>
            <family val="3"/>
            <charset val="136"/>
          </rPr>
          <t>驅動</t>
        </r>
        <r>
          <rPr>
            <sz val="9"/>
            <color indexed="81"/>
            <rFont val="Tahoma"/>
            <family val="2"/>
          </rPr>
          <t>Chain</t>
        </r>
        <r>
          <rPr>
            <sz val="9"/>
            <color indexed="81"/>
            <rFont val="細明體"/>
            <family val="3"/>
            <charset val="136"/>
          </rPr>
          <t>點檢計畫每</t>
        </r>
        <r>
          <rPr>
            <sz val="9"/>
            <color indexed="81"/>
            <rFont val="Tahoma"/>
            <family val="2"/>
          </rPr>
          <t>6</t>
        </r>
        <r>
          <rPr>
            <sz val="9"/>
            <color indexed="81"/>
            <rFont val="細明體"/>
            <family val="3"/>
            <charset val="136"/>
          </rPr>
          <t>個月點檢</t>
        </r>
        <r>
          <rPr>
            <sz val="9"/>
            <color indexed="81"/>
            <rFont val="Tahoma"/>
            <family val="2"/>
          </rPr>
          <t>1</t>
        </r>
        <r>
          <rPr>
            <sz val="9"/>
            <color indexed="81"/>
            <rFont val="細明體"/>
            <family val="3"/>
            <charset val="136"/>
          </rPr>
          <t>次</t>
        </r>
        <r>
          <rPr>
            <sz val="9"/>
            <color indexed="81"/>
            <rFont val="Tahoma"/>
            <family val="2"/>
          </rPr>
          <t>,ZF2015</t>
        </r>
        <r>
          <rPr>
            <sz val="9"/>
            <color indexed="81"/>
            <rFont val="細明體"/>
            <family val="3"/>
            <charset val="136"/>
          </rPr>
          <t>年計畫排定於</t>
        </r>
        <r>
          <rPr>
            <sz val="9"/>
            <color indexed="81"/>
            <rFont val="Tahoma"/>
            <family val="2"/>
          </rPr>
          <t>4</t>
        </r>
        <r>
          <rPr>
            <sz val="9"/>
            <color indexed="81"/>
            <rFont val="細明體"/>
            <family val="3"/>
            <charset val="136"/>
          </rPr>
          <t>月份進行</t>
        </r>
        <r>
          <rPr>
            <sz val="9"/>
            <color indexed="81"/>
            <rFont val="Tahoma"/>
            <family val="2"/>
          </rPr>
          <t>,4/23</t>
        </r>
        <r>
          <rPr>
            <sz val="9"/>
            <color indexed="81"/>
            <rFont val="細明體"/>
            <family val="3"/>
            <charset val="136"/>
          </rPr>
          <t>點檢完成並無異狀</t>
        </r>
        <r>
          <rPr>
            <sz val="9"/>
            <color indexed="81"/>
            <rFont val="Tahoma"/>
            <family val="2"/>
          </rPr>
          <t xml:space="preserve">
</t>
        </r>
      </text>
    </comment>
    <comment ref="BJ88" authorId="26" shapeId="0" xr:uid="{00000000-0006-0000-0700-0000F1000000}">
      <text>
        <r>
          <rPr>
            <sz val="9"/>
            <color indexed="81"/>
            <rFont val="ＭＳ Ｐゴシック"/>
            <family val="2"/>
          </rPr>
          <t>5/19</t>
        </r>
        <r>
          <rPr>
            <sz val="9"/>
            <color indexed="81"/>
            <rFont val="細明體"/>
            <family val="3"/>
            <charset val="136"/>
          </rPr>
          <t>實施</t>
        </r>
      </text>
    </comment>
    <comment ref="BN88" authorId="26" shapeId="0" xr:uid="{00000000-0006-0000-0700-0000F2000000}">
      <text>
        <r>
          <rPr>
            <sz val="9"/>
            <color indexed="81"/>
            <rFont val="ＭＳ Ｐゴシック"/>
            <family val="2"/>
          </rPr>
          <t>5/20</t>
        </r>
        <r>
          <rPr>
            <sz val="9"/>
            <color indexed="81"/>
            <rFont val="細明體"/>
            <family val="3"/>
            <charset val="136"/>
          </rPr>
          <t>實施濟</t>
        </r>
      </text>
    </comment>
    <comment ref="BV88" authorId="27" shapeId="0" xr:uid="{00000000-0006-0000-0700-0000F3000000}">
      <text>
        <r>
          <rPr>
            <b/>
            <sz val="9"/>
            <color indexed="81"/>
            <rFont val="細明體"/>
            <family val="3"/>
            <charset val="136"/>
          </rPr>
          <t>4/29實施</t>
        </r>
      </text>
    </comment>
    <comment ref="BB89" authorId="30" shapeId="0" xr:uid="{00000000-0006-0000-0700-0000F4000000}">
      <text>
        <r>
          <rPr>
            <b/>
            <sz val="9"/>
            <color indexed="81"/>
            <rFont val="細明體"/>
            <family val="3"/>
            <charset val="136"/>
          </rPr>
          <t>6/23擔當者會議、電器確認無2008年1月~2010年7月間製造的製品</t>
        </r>
        <r>
          <rPr>
            <sz val="9"/>
            <color indexed="81"/>
            <rFont val="Tahoma"/>
            <family val="2"/>
          </rPr>
          <t xml:space="preserve">
</t>
        </r>
      </text>
    </comment>
    <comment ref="BF89" authorId="30" shapeId="0" xr:uid="{00000000-0006-0000-0700-0000F5000000}">
      <text>
        <r>
          <rPr>
            <b/>
            <sz val="9"/>
            <color indexed="81"/>
            <rFont val="細明體"/>
            <family val="3"/>
            <charset val="136"/>
          </rPr>
          <t>6/23擔當者會議、電器確認無2008年1月~2010年7月間製造的製品</t>
        </r>
        <r>
          <rPr>
            <sz val="9"/>
            <color indexed="81"/>
            <rFont val="Tahoma"/>
            <family val="2"/>
          </rPr>
          <t xml:space="preserve">
</t>
        </r>
      </text>
    </comment>
    <comment ref="BJ89" authorId="10" shapeId="0" xr:uid="{00000000-0006-0000-0700-0000F6000000}">
      <text>
        <r>
          <rPr>
            <b/>
            <sz val="9"/>
            <color indexed="81"/>
            <rFont val="細明體"/>
            <family val="3"/>
            <charset val="136"/>
          </rPr>
          <t>邱</t>
        </r>
        <r>
          <rPr>
            <b/>
            <sz val="9"/>
            <color indexed="81"/>
            <rFont val="Tahoma"/>
            <family val="2"/>
          </rPr>
          <t xml:space="preserve"> </t>
        </r>
        <r>
          <rPr>
            <b/>
            <sz val="9"/>
            <color indexed="81"/>
            <rFont val="細明體"/>
            <family val="3"/>
            <charset val="136"/>
          </rPr>
          <t>世文</t>
        </r>
        <r>
          <rPr>
            <b/>
            <sz val="9"/>
            <color indexed="81"/>
            <rFont val="Tahoma"/>
            <family val="2"/>
          </rPr>
          <t>(chiu shihwen)/ADT/</t>
        </r>
        <r>
          <rPr>
            <b/>
            <sz val="9"/>
            <color indexed="81"/>
            <rFont val="細明體"/>
            <family val="3"/>
            <charset val="136"/>
          </rPr>
          <t>雲林・製一・素製二</t>
        </r>
        <r>
          <rPr>
            <b/>
            <sz val="9"/>
            <color indexed="81"/>
            <rFont val="Tahoma"/>
            <family val="2"/>
          </rPr>
          <t>:</t>
        </r>
        <r>
          <rPr>
            <sz val="9"/>
            <color indexed="81"/>
            <rFont val="Tahoma"/>
            <family val="2"/>
          </rPr>
          <t xml:space="preserve">
95</t>
        </r>
        <r>
          <rPr>
            <sz val="9"/>
            <color indexed="81"/>
            <rFont val="細明體"/>
            <family val="3"/>
            <charset val="136"/>
          </rPr>
          <t>、96更換完畢
90待冷修才有辦法更換
(因被橫折設備擋住了)</t>
        </r>
      </text>
    </comment>
    <comment ref="BR89" authorId="11" shapeId="0" xr:uid="{00000000-0006-0000-0700-0000F7000000}">
      <text>
        <r>
          <rPr>
            <b/>
            <sz val="9"/>
            <color indexed="81"/>
            <rFont val="Tahoma"/>
            <family val="2"/>
          </rPr>
          <t>6</t>
        </r>
        <r>
          <rPr>
            <b/>
            <sz val="9"/>
            <color indexed="81"/>
            <rFont val="細明體"/>
            <family val="3"/>
            <charset val="136"/>
          </rPr>
          <t>月份擔當者已提出討論，線冷修班未完成部分會將作業轉給保全班。</t>
        </r>
        <r>
          <rPr>
            <sz val="9"/>
            <color indexed="81"/>
            <rFont val="Tahoma"/>
            <family val="2"/>
          </rPr>
          <t xml:space="preserve">
</t>
        </r>
        <r>
          <rPr>
            <sz val="9"/>
            <color indexed="81"/>
            <rFont val="細明體"/>
            <family val="3"/>
            <charset val="136"/>
          </rPr>
          <t>確認完成</t>
        </r>
      </text>
    </comment>
    <comment ref="BV89" authorId="10" shapeId="0" xr:uid="{00000000-0006-0000-0700-0000F8000000}">
      <text>
        <r>
          <rPr>
            <b/>
            <sz val="9"/>
            <color indexed="81"/>
            <rFont val="細明體"/>
            <family val="3"/>
            <charset val="136"/>
          </rPr>
          <t>預計7月份擔當者提出討論
確認完成</t>
        </r>
      </text>
    </comment>
    <comment ref="BF90" authorId="30" shapeId="0" xr:uid="{00000000-0006-0000-0700-0000F9000000}">
      <text>
        <r>
          <rPr>
            <b/>
            <sz val="9"/>
            <color indexed="81"/>
            <rFont val="細明體"/>
            <family val="3"/>
            <charset val="136"/>
          </rPr>
          <t>6/23擔當者會議、機械確認實施有</t>
        </r>
        <r>
          <rPr>
            <sz val="9"/>
            <color indexed="81"/>
            <rFont val="Tahoma"/>
            <family val="2"/>
          </rPr>
          <t xml:space="preserve">
</t>
        </r>
      </text>
    </comment>
    <comment ref="BJ90" authorId="10" shapeId="0" xr:uid="{00000000-0006-0000-0700-0000FA000000}">
      <text>
        <r>
          <rPr>
            <b/>
            <sz val="9"/>
            <color indexed="81"/>
            <rFont val="細明體"/>
            <family val="3"/>
            <charset val="136"/>
          </rPr>
          <t>邱</t>
        </r>
        <r>
          <rPr>
            <b/>
            <sz val="9"/>
            <color indexed="81"/>
            <rFont val="Tahoma"/>
            <family val="2"/>
          </rPr>
          <t xml:space="preserve"> </t>
        </r>
        <r>
          <rPr>
            <b/>
            <sz val="9"/>
            <color indexed="81"/>
            <rFont val="細明體"/>
            <family val="3"/>
            <charset val="136"/>
          </rPr>
          <t>世文</t>
        </r>
        <r>
          <rPr>
            <b/>
            <sz val="9"/>
            <color indexed="81"/>
            <rFont val="Tahoma"/>
            <family val="2"/>
          </rPr>
          <t>(chiu shihwen)/ADT/</t>
        </r>
        <r>
          <rPr>
            <b/>
            <sz val="9"/>
            <color indexed="81"/>
            <rFont val="細明體"/>
            <family val="3"/>
            <charset val="136"/>
          </rPr>
          <t>雲林・製一・素製二</t>
        </r>
        <r>
          <rPr>
            <b/>
            <sz val="9"/>
            <color indexed="81"/>
            <rFont val="Tahoma"/>
            <family val="2"/>
          </rPr>
          <t>:</t>
        </r>
        <r>
          <rPr>
            <sz val="9"/>
            <color indexed="81"/>
            <rFont val="Tahoma"/>
            <family val="2"/>
          </rPr>
          <t xml:space="preserve">
6/23 </t>
        </r>
        <r>
          <rPr>
            <sz val="9"/>
            <color indexed="81"/>
            <rFont val="細明體"/>
            <family val="3"/>
            <charset val="136"/>
          </rPr>
          <t>工事日機械確認濟</t>
        </r>
      </text>
    </comment>
    <comment ref="BR90" authorId="11" shapeId="0" xr:uid="{00000000-0006-0000-0700-0000FB000000}">
      <text>
        <r>
          <rPr>
            <b/>
            <sz val="9"/>
            <color indexed="81"/>
            <rFont val="Tahoma"/>
            <family val="2"/>
          </rPr>
          <t xml:space="preserve">6/11 </t>
        </r>
        <r>
          <rPr>
            <b/>
            <sz val="9"/>
            <color indexed="81"/>
            <rFont val="細明體"/>
            <family val="3"/>
            <charset val="136"/>
          </rPr>
          <t>工事日點檢完成</t>
        </r>
      </text>
    </comment>
    <comment ref="BV90" authorId="16" shapeId="0" xr:uid="{00000000-0006-0000-0700-0000FC000000}">
      <text>
        <r>
          <rPr>
            <b/>
            <sz val="9"/>
            <color indexed="81"/>
            <rFont val="Tahoma"/>
            <family val="2"/>
          </rPr>
          <t xml:space="preserve">6/25 </t>
        </r>
        <r>
          <rPr>
            <b/>
            <sz val="9"/>
            <color indexed="81"/>
            <rFont val="細明體"/>
            <family val="3"/>
            <charset val="136"/>
          </rPr>
          <t>工事日點檢完了</t>
        </r>
        <r>
          <rPr>
            <b/>
            <sz val="9"/>
            <color indexed="81"/>
            <rFont val="Tahoma"/>
            <family val="2"/>
          </rPr>
          <t>.</t>
        </r>
        <r>
          <rPr>
            <b/>
            <sz val="9"/>
            <color indexed="81"/>
            <rFont val="細明體"/>
            <family val="3"/>
            <charset val="136"/>
          </rPr>
          <t>確認實施有</t>
        </r>
        <r>
          <rPr>
            <sz val="9"/>
            <color indexed="81"/>
            <rFont val="Tahoma"/>
            <family val="2"/>
          </rPr>
          <t xml:space="preserve">
</t>
        </r>
      </text>
    </comment>
    <comment ref="CU90" authorId="11" shapeId="0" xr:uid="{00000000-0006-0000-0700-0000FD000000}">
      <text>
        <r>
          <rPr>
            <b/>
            <sz val="9"/>
            <color indexed="81"/>
            <rFont val="細明體"/>
            <family val="3"/>
            <charset val="136"/>
          </rPr>
          <t>6/11 工事日確認完成</t>
        </r>
      </text>
    </comment>
    <comment ref="BB91" authorId="31" shapeId="0" xr:uid="{00000000-0006-0000-0700-0000FE000000}">
      <text>
        <r>
          <rPr>
            <b/>
            <sz val="10"/>
            <color indexed="81"/>
            <rFont val="Tahoma"/>
            <family val="2"/>
          </rPr>
          <t>YF4</t>
        </r>
        <r>
          <rPr>
            <b/>
            <sz val="10"/>
            <color indexed="81"/>
            <rFont val="細明體"/>
            <family val="3"/>
            <charset val="136"/>
          </rPr>
          <t>冷休時，動作相關確認無異常</t>
        </r>
        <r>
          <rPr>
            <sz val="9"/>
            <color indexed="81"/>
            <rFont val="Tahoma"/>
            <family val="2"/>
          </rPr>
          <t xml:space="preserve">
</t>
        </r>
      </text>
    </comment>
    <comment ref="BJ91" authorId="10" shapeId="0" xr:uid="{00000000-0006-0000-0700-0000FF000000}">
      <text>
        <r>
          <rPr>
            <b/>
            <sz val="9"/>
            <color indexed="81"/>
            <rFont val="細明體"/>
            <family val="3"/>
            <charset val="136"/>
          </rPr>
          <t>邱</t>
        </r>
        <r>
          <rPr>
            <b/>
            <sz val="9"/>
            <color indexed="81"/>
            <rFont val="Tahoma"/>
            <family val="2"/>
          </rPr>
          <t xml:space="preserve"> </t>
        </r>
        <r>
          <rPr>
            <b/>
            <sz val="9"/>
            <color indexed="81"/>
            <rFont val="細明體"/>
            <family val="3"/>
            <charset val="136"/>
          </rPr>
          <t>世文</t>
        </r>
        <r>
          <rPr>
            <b/>
            <sz val="9"/>
            <color indexed="81"/>
            <rFont val="Tahoma"/>
            <family val="2"/>
          </rPr>
          <t>(chiu shihwen)/ADT/</t>
        </r>
        <r>
          <rPr>
            <b/>
            <sz val="9"/>
            <color indexed="81"/>
            <rFont val="細明體"/>
            <family val="3"/>
            <charset val="136"/>
          </rPr>
          <t>雲林・製一・素製二</t>
        </r>
        <r>
          <rPr>
            <b/>
            <sz val="9"/>
            <color indexed="81"/>
            <rFont val="Tahoma"/>
            <family val="2"/>
          </rPr>
          <t>:</t>
        </r>
        <r>
          <rPr>
            <sz val="9"/>
            <color indexed="81"/>
            <rFont val="Tahoma"/>
            <family val="2"/>
          </rPr>
          <t xml:space="preserve">
8</t>
        </r>
        <r>
          <rPr>
            <sz val="9"/>
            <color indexed="81"/>
            <rFont val="細明體"/>
            <family val="3"/>
            <charset val="136"/>
          </rPr>
          <t>月擔當者進行確認</t>
        </r>
      </text>
    </comment>
    <comment ref="BN91" authorId="27" shapeId="0" xr:uid="{00000000-0006-0000-0700-000000010000}">
      <text>
        <r>
          <rPr>
            <b/>
            <sz val="9"/>
            <color indexed="81"/>
            <rFont val="細明體"/>
            <family val="3"/>
            <charset val="136"/>
          </rPr>
          <t>冷修對應
10/1~冷修以結案處置</t>
        </r>
      </text>
    </comment>
    <comment ref="BR91" authorId="11" shapeId="0" xr:uid="{00000000-0006-0000-0700-000001010000}">
      <text>
        <r>
          <rPr>
            <b/>
            <sz val="9"/>
            <color indexed="81"/>
            <rFont val="細明體"/>
            <family val="3"/>
            <charset val="136"/>
          </rPr>
          <t>KF-SOFT導入測試中，JF-預計9月份工事日導入
9/14 工事日SOFT導入</t>
        </r>
      </text>
    </comment>
    <comment ref="BV91" authorId="10" shapeId="0" xr:uid="{00000000-0006-0000-0700-000002010000}">
      <text>
        <r>
          <rPr>
            <b/>
            <sz val="9"/>
            <color indexed="81"/>
            <rFont val="細明體"/>
            <family val="3"/>
            <charset val="136"/>
          </rPr>
          <t>預計8月份電氣已SOFT修正完成</t>
        </r>
      </text>
    </comment>
    <comment ref="BZ92" authorId="25" shapeId="0" xr:uid="{00000000-0006-0000-0700-000003010000}">
      <text>
        <r>
          <rPr>
            <b/>
            <sz val="9"/>
            <color indexed="81"/>
            <rFont val="細明體"/>
            <family val="3"/>
            <charset val="136"/>
          </rPr>
          <t>每回定修設備技術機械點檢</t>
        </r>
      </text>
    </comment>
    <comment ref="CD92" authorId="25" shapeId="0" xr:uid="{00000000-0006-0000-0700-000004010000}">
      <text>
        <r>
          <rPr>
            <b/>
            <sz val="9"/>
            <color indexed="81"/>
            <rFont val="細明體"/>
            <family val="3"/>
            <charset val="136"/>
          </rPr>
          <t>每回定修設備技術機械點檢</t>
        </r>
      </text>
    </comment>
    <comment ref="BF93" authorId="30" shapeId="0" xr:uid="{00000000-0006-0000-0700-000005010000}">
      <text>
        <r>
          <rPr>
            <b/>
            <sz val="9"/>
            <color indexed="81"/>
            <rFont val="Tahoma"/>
            <family val="2"/>
          </rPr>
          <t>6/8</t>
        </r>
        <r>
          <rPr>
            <b/>
            <sz val="9"/>
            <color indexed="81"/>
            <rFont val="細明體"/>
            <family val="3"/>
            <charset val="136"/>
          </rPr>
          <t>工事日已進行改造品更換</t>
        </r>
      </text>
    </comment>
    <comment ref="BJ93" authorId="10" shapeId="0" xr:uid="{00000000-0006-0000-0700-000006010000}">
      <text>
        <r>
          <rPr>
            <b/>
            <sz val="9"/>
            <color indexed="81"/>
            <rFont val="細明體"/>
            <family val="3"/>
            <charset val="136"/>
          </rPr>
          <t>邱</t>
        </r>
        <r>
          <rPr>
            <b/>
            <sz val="9"/>
            <color indexed="81"/>
            <rFont val="Tahoma"/>
            <family val="2"/>
          </rPr>
          <t xml:space="preserve"> </t>
        </r>
        <r>
          <rPr>
            <b/>
            <sz val="9"/>
            <color indexed="81"/>
            <rFont val="細明體"/>
            <family val="3"/>
            <charset val="136"/>
          </rPr>
          <t>世文</t>
        </r>
        <r>
          <rPr>
            <b/>
            <sz val="9"/>
            <color indexed="81"/>
            <rFont val="Tahoma"/>
            <family val="2"/>
          </rPr>
          <t>(chiu shihwen)/ADT/</t>
        </r>
        <r>
          <rPr>
            <b/>
            <sz val="9"/>
            <color indexed="81"/>
            <rFont val="細明體"/>
            <family val="3"/>
            <charset val="136"/>
          </rPr>
          <t>雲林・製一・素製二</t>
        </r>
        <r>
          <rPr>
            <b/>
            <sz val="9"/>
            <color indexed="81"/>
            <rFont val="Tahoma"/>
            <family val="2"/>
          </rPr>
          <t>:</t>
        </r>
        <r>
          <rPr>
            <sz val="9"/>
            <color indexed="81"/>
            <rFont val="Tahoma"/>
            <family val="2"/>
          </rPr>
          <t xml:space="preserve">
1BR </t>
        </r>
        <r>
          <rPr>
            <sz val="9"/>
            <color indexed="81"/>
            <rFont val="細明體"/>
            <family val="3"/>
            <charset val="136"/>
          </rPr>
          <t>殘 1支
2BR 殘 6 支
視採板狀況陸續進行更換
預計9/E完成</t>
        </r>
      </text>
    </comment>
    <comment ref="BZ94" authorId="25" shapeId="0" xr:uid="{00000000-0006-0000-0700-000007010000}">
      <text>
        <r>
          <rPr>
            <b/>
            <sz val="9"/>
            <color indexed="81"/>
            <rFont val="Tahoma"/>
            <family val="2"/>
          </rPr>
          <t>TAS</t>
        </r>
        <r>
          <rPr>
            <b/>
            <sz val="9"/>
            <color indexed="81"/>
            <rFont val="細明體"/>
            <family val="3"/>
            <charset val="136"/>
          </rPr>
          <t>之前有發生過此異常，現狀每回定修給油脂，定期更換部分也是訂定一年。</t>
        </r>
      </text>
    </comment>
    <comment ref="T98" authorId="27" shapeId="0" xr:uid="{00000000-0006-0000-0700-000008010000}">
      <text>
        <r>
          <rPr>
            <b/>
            <sz val="9"/>
            <color indexed="81"/>
            <rFont val="細明體"/>
            <family val="3"/>
            <charset val="136"/>
          </rPr>
          <t xml:space="preserve">公用電氣冰水主機使用
1回/3個月定期保養
1回/日(電壓+電流壓差點檢)
</t>
        </r>
      </text>
    </comment>
    <comment ref="X98" authorId="27" shapeId="0" xr:uid="{00000000-0006-0000-0700-000009010000}">
      <text>
        <r>
          <rPr>
            <b/>
            <sz val="9"/>
            <color indexed="81"/>
            <rFont val="細明體"/>
            <family val="3"/>
            <charset val="136"/>
          </rPr>
          <t xml:space="preserve">公用電氣冰水主機使用
1回/3個月定期保養
1回/日(電壓+電流壓差點檢)
</t>
        </r>
      </text>
    </comment>
    <comment ref="AB98" authorId="27" shapeId="0" xr:uid="{00000000-0006-0000-0700-00000A010000}">
      <text>
        <r>
          <rPr>
            <b/>
            <sz val="9"/>
            <color indexed="81"/>
            <rFont val="細明體"/>
            <family val="3"/>
            <charset val="136"/>
          </rPr>
          <t xml:space="preserve">公用電氣冰水主機使用
1回/3個月定期保養
1回/日(電壓+電流壓差點檢)
</t>
        </r>
      </text>
    </comment>
    <comment ref="AF98" authorId="27" shapeId="0" xr:uid="{00000000-0006-0000-0700-00000B010000}">
      <text>
        <r>
          <rPr>
            <b/>
            <sz val="9"/>
            <color indexed="81"/>
            <rFont val="細明體"/>
            <family val="3"/>
            <charset val="136"/>
          </rPr>
          <t xml:space="preserve">公用電氣冰水主機使用
1回/3個月定期保養
1回/日(電壓+電流壓差點檢)
</t>
        </r>
      </text>
    </comment>
    <comment ref="AJ98" authorId="27" shapeId="0" xr:uid="{00000000-0006-0000-0700-00000C010000}">
      <text>
        <r>
          <rPr>
            <b/>
            <sz val="9"/>
            <color indexed="81"/>
            <rFont val="細明體"/>
            <family val="3"/>
            <charset val="136"/>
          </rPr>
          <t xml:space="preserve">公用電氣冰水主機使用
1回/3個月定期保養
1回/日(電壓+電流壓差點檢)
</t>
        </r>
      </text>
    </comment>
    <comment ref="AN98" authorId="27" shapeId="0" xr:uid="{00000000-0006-0000-0700-00000D010000}">
      <text>
        <r>
          <rPr>
            <b/>
            <sz val="9"/>
            <color indexed="81"/>
            <rFont val="細明體"/>
            <family val="3"/>
            <charset val="136"/>
          </rPr>
          <t xml:space="preserve">公用電氣冰水主機使用
1回/3個月定期保養
1回/日(電壓+電流壓差點檢)
</t>
        </r>
      </text>
    </comment>
    <comment ref="BB98" authorId="31" shapeId="0" xr:uid="{00000000-0006-0000-0700-00000E010000}">
      <text>
        <r>
          <rPr>
            <b/>
            <sz val="9"/>
            <color indexed="81"/>
            <rFont val="Tahoma"/>
            <family val="2"/>
          </rPr>
          <t>9/1</t>
        </r>
        <r>
          <rPr>
            <b/>
            <sz val="9"/>
            <color indexed="81"/>
            <rFont val="細明體"/>
            <family val="3"/>
            <charset val="136"/>
          </rPr>
          <t>工事日業者進廠進行維修保養濟</t>
        </r>
        <r>
          <rPr>
            <b/>
            <sz val="9"/>
            <color indexed="81"/>
            <rFont val="Tahoma"/>
            <family val="2"/>
          </rPr>
          <t xml:space="preserve">
</t>
        </r>
        <r>
          <rPr>
            <sz val="9"/>
            <color indexed="81"/>
            <rFont val="Tahoma"/>
            <family val="2"/>
          </rPr>
          <t xml:space="preserve">
</t>
        </r>
      </text>
    </comment>
    <comment ref="BF98" authorId="30" shapeId="0" xr:uid="{00000000-0006-0000-0700-00000F010000}">
      <text>
        <r>
          <rPr>
            <b/>
            <sz val="9"/>
            <color indexed="81"/>
            <rFont val="Tahoma"/>
            <family val="2"/>
          </rPr>
          <t>9/2</t>
        </r>
        <r>
          <rPr>
            <b/>
            <sz val="9"/>
            <color indexed="81"/>
            <rFont val="細明體"/>
            <family val="3"/>
            <charset val="136"/>
          </rPr>
          <t>工事日業者進廠進行維修保養濟</t>
        </r>
      </text>
    </comment>
    <comment ref="BJ98" authorId="27" shapeId="0" xr:uid="{00000000-0006-0000-0700-000010010000}">
      <text>
        <r>
          <rPr>
            <b/>
            <sz val="9"/>
            <color indexed="81"/>
            <rFont val="細明體"/>
            <family val="3"/>
            <charset val="136"/>
          </rPr>
          <t>公用設備針對冰水主機定期點檢有</t>
        </r>
      </text>
    </comment>
    <comment ref="BN98" authorId="27" shapeId="0" xr:uid="{00000000-0006-0000-0700-000011010000}">
      <text>
        <r>
          <rPr>
            <b/>
            <sz val="9"/>
            <color indexed="81"/>
            <rFont val="細明體"/>
            <family val="3"/>
            <charset val="136"/>
          </rPr>
          <t>公用設備針對冰水主機定期點檢有</t>
        </r>
      </text>
    </comment>
    <comment ref="BR98" authorId="27" shapeId="0" xr:uid="{00000000-0006-0000-0700-000012010000}">
      <text>
        <r>
          <rPr>
            <b/>
            <sz val="9"/>
            <color indexed="81"/>
            <rFont val="細明體"/>
            <family val="3"/>
            <charset val="136"/>
          </rPr>
          <t>公用設備針對冰水主機定期點檢有</t>
        </r>
      </text>
    </comment>
    <comment ref="BV98" authorId="27" shapeId="0" xr:uid="{00000000-0006-0000-0700-000013010000}">
      <text>
        <r>
          <rPr>
            <b/>
            <sz val="9"/>
            <color indexed="81"/>
            <rFont val="細明體"/>
            <family val="3"/>
            <charset val="136"/>
          </rPr>
          <t>公用設備針對冰水主機定期點檢有</t>
        </r>
      </text>
    </comment>
    <comment ref="BZ98" authorId="32" shapeId="0" xr:uid="{00000000-0006-0000-0700-000014010000}">
      <text>
        <r>
          <rPr>
            <b/>
            <sz val="9"/>
            <color indexed="81"/>
            <rFont val="Tahoma"/>
            <family val="2"/>
          </rPr>
          <t>9</t>
        </r>
        <r>
          <rPr>
            <b/>
            <sz val="9"/>
            <color indexed="81"/>
            <rFont val="細明體"/>
            <family val="3"/>
            <charset val="136"/>
          </rPr>
          <t>月份公用暨廠商已經保養完畢點檢完畢</t>
        </r>
      </text>
    </comment>
    <comment ref="CD98" authorId="32" shapeId="0" xr:uid="{00000000-0006-0000-0700-000015010000}">
      <text>
        <r>
          <rPr>
            <b/>
            <sz val="9"/>
            <color indexed="81"/>
            <rFont val="Tahoma"/>
            <family val="2"/>
          </rPr>
          <t>9</t>
        </r>
        <r>
          <rPr>
            <b/>
            <sz val="9"/>
            <color indexed="81"/>
            <rFont val="細明體"/>
            <family val="3"/>
            <charset val="136"/>
          </rPr>
          <t>月份公用暨廠商已經保養完畢點檢完</t>
        </r>
      </text>
    </comment>
    <comment ref="BJ99" authorId="10" shapeId="0" xr:uid="{00000000-0006-0000-0700-000016010000}">
      <text>
        <r>
          <rPr>
            <b/>
            <sz val="9"/>
            <color indexed="81"/>
            <rFont val="細明體"/>
            <family val="3"/>
            <charset val="136"/>
          </rPr>
          <t>邱</t>
        </r>
        <r>
          <rPr>
            <b/>
            <sz val="9"/>
            <color indexed="81"/>
            <rFont val="Tahoma"/>
            <family val="2"/>
          </rPr>
          <t xml:space="preserve"> </t>
        </r>
        <r>
          <rPr>
            <b/>
            <sz val="9"/>
            <color indexed="81"/>
            <rFont val="細明體"/>
            <family val="3"/>
            <charset val="136"/>
          </rPr>
          <t>世文</t>
        </r>
        <r>
          <rPr>
            <b/>
            <sz val="9"/>
            <color indexed="81"/>
            <rFont val="Tahoma"/>
            <family val="2"/>
          </rPr>
          <t>(chiu shihwen)/ADT/</t>
        </r>
        <r>
          <rPr>
            <b/>
            <sz val="9"/>
            <color indexed="81"/>
            <rFont val="細明體"/>
            <family val="3"/>
            <charset val="136"/>
          </rPr>
          <t>雲林・製一・素製二</t>
        </r>
        <r>
          <rPr>
            <b/>
            <sz val="9"/>
            <color indexed="81"/>
            <rFont val="Tahoma"/>
            <family val="2"/>
          </rPr>
          <t>:</t>
        </r>
        <r>
          <rPr>
            <sz val="9"/>
            <color indexed="81"/>
            <rFont val="Tahoma"/>
            <family val="2"/>
          </rPr>
          <t xml:space="preserve">
11/12</t>
        </r>
        <r>
          <rPr>
            <sz val="9"/>
            <color indexed="81"/>
            <rFont val="細明體"/>
            <family val="3"/>
            <charset val="136"/>
          </rPr>
          <t>工事日完成</t>
        </r>
      </text>
    </comment>
    <comment ref="BN99" authorId="27" shapeId="0" xr:uid="{00000000-0006-0000-0700-000017010000}">
      <text>
        <r>
          <rPr>
            <b/>
            <sz val="9"/>
            <color indexed="81"/>
            <rFont val="細明體"/>
            <family val="3"/>
            <charset val="136"/>
          </rPr>
          <t>10/1~冷修
冷修時對應先以結案處置</t>
        </r>
      </text>
    </comment>
    <comment ref="BR99" authorId="11" shapeId="0" xr:uid="{00000000-0006-0000-0700-000018010000}">
      <text>
        <r>
          <rPr>
            <b/>
            <sz val="9"/>
            <color indexed="81"/>
            <rFont val="Tahoma"/>
            <family val="2"/>
          </rPr>
          <t xml:space="preserve">10/16 </t>
        </r>
        <r>
          <rPr>
            <b/>
            <sz val="9"/>
            <color indexed="81"/>
            <rFont val="細明體"/>
            <family val="3"/>
            <charset val="136"/>
          </rPr>
          <t>擔當者會議提出</t>
        </r>
        <r>
          <rPr>
            <b/>
            <sz val="9"/>
            <color indexed="81"/>
            <rFont val="Tahoma"/>
            <family val="2"/>
          </rPr>
          <t xml:space="preserve">
10/22 </t>
        </r>
        <r>
          <rPr>
            <b/>
            <sz val="9"/>
            <color indexed="81"/>
            <rFont val="細明體"/>
            <family val="3"/>
            <charset val="136"/>
          </rPr>
          <t>工事日點檢完成</t>
        </r>
        <r>
          <rPr>
            <sz val="9"/>
            <color indexed="81"/>
            <rFont val="Tahoma"/>
            <family val="2"/>
          </rPr>
          <t xml:space="preserve">
</t>
        </r>
      </text>
    </comment>
    <comment ref="BV99" authorId="11" shapeId="0" xr:uid="{00000000-0006-0000-0700-000019010000}">
      <text>
        <r>
          <rPr>
            <b/>
            <sz val="9"/>
            <color indexed="81"/>
            <rFont val="Tahoma"/>
            <family val="2"/>
          </rPr>
          <t xml:space="preserve">10/16 </t>
        </r>
        <r>
          <rPr>
            <b/>
            <sz val="9"/>
            <color indexed="81"/>
            <rFont val="細明體"/>
            <family val="3"/>
            <charset val="136"/>
          </rPr>
          <t>擔當者會議提出</t>
        </r>
        <r>
          <rPr>
            <b/>
            <sz val="9"/>
            <color indexed="81"/>
            <rFont val="Tahoma"/>
            <family val="2"/>
          </rPr>
          <t xml:space="preserve">
10/20 </t>
        </r>
        <r>
          <rPr>
            <b/>
            <sz val="9"/>
            <color indexed="81"/>
            <rFont val="細明體"/>
            <family val="3"/>
            <charset val="136"/>
          </rPr>
          <t>工事日點檢完成</t>
        </r>
        <r>
          <rPr>
            <sz val="9"/>
            <color indexed="81"/>
            <rFont val="Tahoma"/>
            <family val="2"/>
          </rPr>
          <t xml:space="preserve">
</t>
        </r>
      </text>
    </comment>
    <comment ref="BZ99" authorId="33" shapeId="0" xr:uid="{00000000-0006-0000-0700-00001A010000}">
      <text>
        <r>
          <rPr>
            <b/>
            <sz val="9"/>
            <color indexed="81"/>
            <rFont val="Tahoma"/>
            <family val="2"/>
          </rPr>
          <t>11/18</t>
        </r>
        <r>
          <rPr>
            <b/>
            <sz val="9"/>
            <color indexed="81"/>
            <rFont val="細明體"/>
            <family val="3"/>
            <charset val="136"/>
          </rPr>
          <t>洗淨機</t>
        </r>
        <r>
          <rPr>
            <b/>
            <sz val="9"/>
            <color indexed="81"/>
            <rFont val="Tahoma"/>
            <family val="2"/>
          </rPr>
          <t>DRY</t>
        </r>
        <r>
          <rPr>
            <b/>
            <sz val="9"/>
            <color indexed="81"/>
            <rFont val="細明體"/>
            <family val="3"/>
            <charset val="136"/>
          </rPr>
          <t>化工事進行</t>
        </r>
        <r>
          <rPr>
            <b/>
            <sz val="9"/>
            <color indexed="81"/>
            <rFont val="Tahoma"/>
            <family val="2"/>
          </rPr>
          <t>1BR</t>
        </r>
        <r>
          <rPr>
            <b/>
            <sz val="9"/>
            <color indexed="81"/>
            <rFont val="細明體"/>
            <family val="3"/>
            <charset val="136"/>
          </rPr>
          <t>反轉機及採板</t>
        </r>
        <r>
          <rPr>
            <b/>
            <sz val="9"/>
            <color indexed="81"/>
            <rFont val="Tahoma"/>
            <family val="2"/>
          </rPr>
          <t>ROBOT CD</t>
        </r>
        <r>
          <rPr>
            <b/>
            <sz val="9"/>
            <color indexed="81"/>
            <rFont val="細明體"/>
            <family val="3"/>
            <charset val="136"/>
          </rPr>
          <t>管內線路點檢確認</t>
        </r>
      </text>
    </comment>
    <comment ref="BB100" authorId="31" shapeId="0" xr:uid="{00000000-0006-0000-0700-00001B010000}">
      <text>
        <r>
          <rPr>
            <b/>
            <sz val="9"/>
            <color indexed="81"/>
            <rFont val="細明體"/>
            <family val="3"/>
            <charset val="136"/>
          </rPr>
          <t>許</t>
        </r>
        <r>
          <rPr>
            <b/>
            <sz val="9"/>
            <color indexed="81"/>
            <rFont val="Tahoma"/>
            <family val="2"/>
          </rPr>
          <t xml:space="preserve"> </t>
        </r>
        <r>
          <rPr>
            <b/>
            <sz val="9"/>
            <color indexed="81"/>
            <rFont val="細明體"/>
            <family val="3"/>
            <charset val="136"/>
          </rPr>
          <t>仕明</t>
        </r>
        <r>
          <rPr>
            <b/>
            <sz val="9"/>
            <color indexed="81"/>
            <rFont val="Tahoma"/>
            <family val="2"/>
          </rPr>
          <t>(hsu shihming)/ADT/</t>
        </r>
        <r>
          <rPr>
            <b/>
            <sz val="9"/>
            <color indexed="81"/>
            <rFont val="細明體"/>
            <family val="3"/>
            <charset val="136"/>
          </rPr>
          <t>雲林・製一・素製一</t>
        </r>
        <r>
          <rPr>
            <b/>
            <sz val="9"/>
            <color indexed="81"/>
            <rFont val="Tahoma"/>
            <family val="2"/>
          </rPr>
          <t>:</t>
        </r>
        <r>
          <rPr>
            <sz val="9"/>
            <color indexed="81"/>
            <rFont val="Tahoma"/>
            <family val="2"/>
          </rPr>
          <t xml:space="preserve">
11/27 1</t>
        </r>
        <r>
          <rPr>
            <sz val="9"/>
            <color indexed="81"/>
            <rFont val="新細明體"/>
            <family val="1"/>
            <charset val="136"/>
          </rPr>
          <t>、2P點檢濟</t>
        </r>
      </text>
    </comment>
    <comment ref="BF100" authorId="30" shapeId="0" xr:uid="{00000000-0006-0000-0700-00001C010000}">
      <text>
        <r>
          <rPr>
            <b/>
            <sz val="9"/>
            <color indexed="81"/>
            <rFont val="細明體"/>
            <family val="3"/>
            <charset val="136"/>
          </rPr>
          <t>11/10工事日確認濟</t>
        </r>
        <r>
          <rPr>
            <sz val="9"/>
            <color indexed="81"/>
            <rFont val="Tahoma"/>
            <family val="2"/>
          </rPr>
          <t xml:space="preserve">
</t>
        </r>
      </text>
    </comment>
    <comment ref="BJ100" authorId="10" shapeId="0" xr:uid="{00000000-0006-0000-0700-00001D010000}">
      <text>
        <r>
          <rPr>
            <b/>
            <sz val="9"/>
            <color indexed="81"/>
            <rFont val="細明體"/>
            <family val="3"/>
            <charset val="136"/>
          </rPr>
          <t>邱</t>
        </r>
        <r>
          <rPr>
            <b/>
            <sz val="9"/>
            <color indexed="81"/>
            <rFont val="Tahoma"/>
            <family val="2"/>
          </rPr>
          <t xml:space="preserve"> </t>
        </r>
        <r>
          <rPr>
            <b/>
            <sz val="9"/>
            <color indexed="81"/>
            <rFont val="細明體"/>
            <family val="3"/>
            <charset val="136"/>
          </rPr>
          <t>世文</t>
        </r>
        <r>
          <rPr>
            <b/>
            <sz val="9"/>
            <color indexed="81"/>
            <rFont val="Tahoma"/>
            <family val="2"/>
          </rPr>
          <t>(chiu shihwen)/ADT/</t>
        </r>
        <r>
          <rPr>
            <b/>
            <sz val="9"/>
            <color indexed="81"/>
            <rFont val="細明體"/>
            <family val="3"/>
            <charset val="136"/>
          </rPr>
          <t>雲林・製一・素製二</t>
        </r>
        <r>
          <rPr>
            <b/>
            <sz val="9"/>
            <color indexed="81"/>
            <rFont val="Tahoma"/>
            <family val="2"/>
          </rPr>
          <t>:</t>
        </r>
        <r>
          <rPr>
            <sz val="9"/>
            <color indexed="81"/>
            <rFont val="Tahoma"/>
            <family val="2"/>
          </rPr>
          <t xml:space="preserve">
</t>
        </r>
        <r>
          <rPr>
            <sz val="9"/>
            <color indexed="81"/>
            <rFont val="細明體"/>
            <family val="3"/>
            <charset val="136"/>
          </rPr>
          <t>更正
與機械確認後 9/22 1BR 定修時點檢完成，
無異常。</t>
        </r>
      </text>
    </comment>
    <comment ref="BR100" authorId="11" shapeId="0" xr:uid="{00000000-0006-0000-0700-00001E010000}">
      <text>
        <r>
          <rPr>
            <b/>
            <sz val="9"/>
            <color indexed="81"/>
            <rFont val="Tahoma"/>
            <family val="2"/>
          </rPr>
          <t xml:space="preserve">11/03 </t>
        </r>
        <r>
          <rPr>
            <b/>
            <sz val="9"/>
            <color indexed="81"/>
            <rFont val="細明體"/>
            <family val="3"/>
            <charset val="136"/>
          </rPr>
          <t>進行點檢無裂痕</t>
        </r>
        <r>
          <rPr>
            <sz val="9"/>
            <color indexed="81"/>
            <rFont val="Tahoma"/>
            <family val="2"/>
          </rPr>
          <t xml:space="preserve">
</t>
        </r>
      </text>
    </comment>
    <comment ref="BV100" authorId="33" shapeId="0" xr:uid="{00000000-0006-0000-0700-00001F010000}">
      <text>
        <r>
          <rPr>
            <b/>
            <sz val="9"/>
            <color indexed="81"/>
            <rFont val="ＭＳ Ｐゴシック"/>
            <family val="2"/>
            <charset val="128"/>
          </rPr>
          <t>KF 1BR 10/13定修時實施點檢Crack確認已補</t>
        </r>
        <r>
          <rPr>
            <b/>
            <sz val="9"/>
            <color indexed="81"/>
            <rFont val="細明體"/>
            <family val="3"/>
            <charset val="136"/>
          </rPr>
          <t xml:space="preserve">焊完成
</t>
        </r>
        <r>
          <rPr>
            <b/>
            <sz val="9"/>
            <color indexed="81"/>
            <rFont val="ＭＳ Ｐゴシック"/>
            <family val="2"/>
            <charset val="128"/>
          </rPr>
          <t>KF 2BR 10/20工事日實施點檢Crack確認已補</t>
        </r>
        <r>
          <rPr>
            <b/>
            <sz val="9"/>
            <color indexed="81"/>
            <rFont val="細明體"/>
            <family val="3"/>
            <charset val="136"/>
          </rPr>
          <t>焊完成</t>
        </r>
      </text>
    </comment>
    <comment ref="BF104" authorId="30" shapeId="0" xr:uid="{00000000-0006-0000-0700-000020010000}">
      <text>
        <r>
          <rPr>
            <b/>
            <sz val="9"/>
            <color indexed="81"/>
            <rFont val="Tahoma"/>
            <family val="2"/>
          </rPr>
          <t>9/27</t>
        </r>
        <r>
          <rPr>
            <b/>
            <sz val="9"/>
            <color indexed="81"/>
            <rFont val="細明體"/>
            <family val="3"/>
            <charset val="136"/>
          </rPr>
          <t>發生</t>
        </r>
        <r>
          <rPr>
            <b/>
            <sz val="9"/>
            <color indexed="81"/>
            <rFont val="Tahoma"/>
            <family val="2"/>
          </rPr>
          <t>1BR</t>
        </r>
        <r>
          <rPr>
            <b/>
            <sz val="9"/>
            <color indexed="81"/>
            <rFont val="細明體"/>
            <family val="3"/>
            <charset val="136"/>
          </rPr>
          <t>異常進行更換後，有再進行</t>
        </r>
        <r>
          <rPr>
            <b/>
            <sz val="9"/>
            <color indexed="81"/>
            <rFont val="Tahoma"/>
            <family val="2"/>
          </rPr>
          <t>2BR</t>
        </r>
        <r>
          <rPr>
            <b/>
            <sz val="9"/>
            <color indexed="81"/>
            <rFont val="細明體"/>
            <family val="3"/>
            <charset val="136"/>
          </rPr>
          <t>伺服</t>
        </r>
        <r>
          <rPr>
            <b/>
            <sz val="9"/>
            <color indexed="81"/>
            <rFont val="Tahoma"/>
            <family val="2"/>
          </rPr>
          <t>AMP</t>
        </r>
        <r>
          <rPr>
            <b/>
            <sz val="9"/>
            <color indexed="81"/>
            <rFont val="細明體"/>
            <family val="3"/>
            <charset val="136"/>
          </rPr>
          <t>電池更換</t>
        </r>
        <r>
          <rPr>
            <sz val="9"/>
            <color indexed="81"/>
            <rFont val="Tahoma"/>
            <family val="2"/>
          </rPr>
          <t xml:space="preserve">
</t>
        </r>
      </text>
    </comment>
    <comment ref="BJ104" authorId="27" shapeId="0" xr:uid="{00000000-0006-0000-0700-000021010000}">
      <text>
        <r>
          <rPr>
            <b/>
            <sz val="15"/>
            <color indexed="81"/>
            <rFont val="細明體"/>
            <family val="3"/>
            <charset val="136"/>
          </rPr>
          <t>12/8 確認完成，OK無異常。
CF 下次預計冷修交換。
且CF為輕故障，不會影響生產</t>
        </r>
      </text>
    </comment>
    <comment ref="BN104" authorId="10" shapeId="0" xr:uid="{00000000-0006-0000-0700-000022010000}">
      <text>
        <r>
          <rPr>
            <b/>
            <sz val="9"/>
            <color indexed="81"/>
            <rFont val="細明體"/>
            <family val="3"/>
            <charset val="136"/>
          </rPr>
          <t>邱</t>
        </r>
        <r>
          <rPr>
            <b/>
            <sz val="9"/>
            <color indexed="81"/>
            <rFont val="Tahoma"/>
            <family val="2"/>
          </rPr>
          <t xml:space="preserve"> </t>
        </r>
        <r>
          <rPr>
            <b/>
            <sz val="9"/>
            <color indexed="81"/>
            <rFont val="細明體"/>
            <family val="3"/>
            <charset val="136"/>
          </rPr>
          <t>世文</t>
        </r>
        <r>
          <rPr>
            <b/>
            <sz val="9"/>
            <color indexed="81"/>
            <rFont val="Tahoma"/>
            <family val="2"/>
          </rPr>
          <t>(chiu shihwen)/ADT/</t>
        </r>
        <r>
          <rPr>
            <b/>
            <sz val="9"/>
            <color indexed="81"/>
            <rFont val="細明體"/>
            <family val="3"/>
            <charset val="136"/>
          </rPr>
          <t>雲林・製一・素製二</t>
        </r>
        <r>
          <rPr>
            <b/>
            <sz val="9"/>
            <color indexed="81"/>
            <rFont val="Tahoma"/>
            <family val="2"/>
          </rPr>
          <t>:</t>
        </r>
        <r>
          <rPr>
            <sz val="9"/>
            <color indexed="81"/>
            <rFont val="Tahoma"/>
            <family val="2"/>
          </rPr>
          <t xml:space="preserve">
</t>
        </r>
        <r>
          <rPr>
            <sz val="9"/>
            <color indexed="81"/>
            <rFont val="細明體"/>
            <family val="3"/>
            <charset val="136"/>
          </rPr>
          <t>冷修進行交換</t>
        </r>
      </text>
    </comment>
    <comment ref="BR104" authorId="11" shapeId="0" xr:uid="{00000000-0006-0000-0700-000023010000}">
      <text>
        <r>
          <rPr>
            <b/>
            <sz val="9"/>
            <color indexed="81"/>
            <rFont val="細明體"/>
            <family val="3"/>
            <charset val="136"/>
          </rPr>
          <t>設備</t>
        </r>
        <r>
          <rPr>
            <b/>
            <sz val="9"/>
            <color indexed="81"/>
            <rFont val="Tahoma"/>
            <family val="2"/>
          </rPr>
          <t xml:space="preserve">AMP </t>
        </r>
        <r>
          <rPr>
            <b/>
            <sz val="9"/>
            <color indexed="81"/>
            <rFont val="細明體"/>
            <family val="3"/>
            <charset val="136"/>
          </rPr>
          <t>設備電氣都有安排定期進行電池交換，冷修已有全部更換。</t>
        </r>
      </text>
    </comment>
    <comment ref="BV104" authorId="33" shapeId="0" xr:uid="{00000000-0006-0000-0700-000024010000}">
      <text>
        <r>
          <rPr>
            <b/>
            <sz val="9"/>
            <color indexed="81"/>
            <rFont val="Tahoma"/>
            <family val="2"/>
          </rPr>
          <t>2014</t>
        </r>
        <r>
          <rPr>
            <b/>
            <sz val="9"/>
            <color indexed="81"/>
            <rFont val="細明體"/>
            <family val="3"/>
            <charset val="136"/>
          </rPr>
          <t>年</t>
        </r>
        <r>
          <rPr>
            <b/>
            <sz val="9"/>
            <color indexed="81"/>
            <rFont val="Tahoma"/>
            <family val="2"/>
          </rPr>
          <t>KF</t>
        </r>
        <r>
          <rPr>
            <b/>
            <sz val="9"/>
            <color indexed="81"/>
            <rFont val="細明體"/>
            <family val="3"/>
            <charset val="136"/>
          </rPr>
          <t>冷修期間電氣已進行更換，設備</t>
        </r>
        <r>
          <rPr>
            <b/>
            <sz val="9"/>
            <color indexed="81"/>
            <rFont val="Tahoma"/>
            <family val="2"/>
          </rPr>
          <t xml:space="preserve">AMP </t>
        </r>
        <r>
          <rPr>
            <b/>
            <sz val="9"/>
            <color indexed="81"/>
            <rFont val="細明體"/>
            <family val="3"/>
            <charset val="136"/>
          </rPr>
          <t>設備電氣都有安排定期進行電池交換</t>
        </r>
      </text>
    </comment>
    <comment ref="BB105" authorId="31" shapeId="0" xr:uid="{00000000-0006-0000-0700-000025010000}">
      <text>
        <r>
          <rPr>
            <sz val="11"/>
            <color indexed="81"/>
            <rFont val="Tahoma"/>
            <family val="2"/>
          </rPr>
          <t>YF4</t>
        </r>
        <r>
          <rPr>
            <sz val="11"/>
            <color indexed="81"/>
            <rFont val="細明體"/>
            <family val="3"/>
            <charset val="136"/>
          </rPr>
          <t>冷修時，確認濟</t>
        </r>
        <r>
          <rPr>
            <sz val="9"/>
            <color indexed="81"/>
            <rFont val="Tahoma"/>
            <family val="2"/>
          </rPr>
          <t xml:space="preserve">
</t>
        </r>
      </text>
    </comment>
    <comment ref="BF105" authorId="30" shapeId="0" xr:uid="{00000000-0006-0000-0700-000026010000}">
      <text>
        <r>
          <rPr>
            <b/>
            <sz val="9"/>
            <color indexed="81"/>
            <rFont val="細明體"/>
            <family val="3"/>
            <charset val="136"/>
          </rPr>
          <t>12月工事日確認濟</t>
        </r>
      </text>
    </comment>
    <comment ref="BJ105" authorId="10" shapeId="0" xr:uid="{00000000-0006-0000-0700-000027010000}">
      <text>
        <r>
          <rPr>
            <b/>
            <sz val="9"/>
            <color indexed="81"/>
            <rFont val="細明體"/>
            <family val="3"/>
            <charset val="136"/>
          </rPr>
          <t>邱</t>
        </r>
        <r>
          <rPr>
            <b/>
            <sz val="9"/>
            <color indexed="81"/>
            <rFont val="Tahoma"/>
            <family val="2"/>
          </rPr>
          <t xml:space="preserve"> </t>
        </r>
        <r>
          <rPr>
            <b/>
            <sz val="9"/>
            <color indexed="81"/>
            <rFont val="細明體"/>
            <family val="3"/>
            <charset val="136"/>
          </rPr>
          <t>世文</t>
        </r>
        <r>
          <rPr>
            <b/>
            <sz val="9"/>
            <color indexed="81"/>
            <rFont val="Tahoma"/>
            <family val="2"/>
          </rPr>
          <t>(chiu shihwen)/ADT/</t>
        </r>
        <r>
          <rPr>
            <b/>
            <sz val="9"/>
            <color indexed="81"/>
            <rFont val="細明體"/>
            <family val="3"/>
            <charset val="136"/>
          </rPr>
          <t>雲林・製一・素製二</t>
        </r>
        <r>
          <rPr>
            <b/>
            <sz val="9"/>
            <color indexed="81"/>
            <rFont val="Tahoma"/>
            <family val="2"/>
          </rPr>
          <t>:</t>
        </r>
        <r>
          <rPr>
            <sz val="9"/>
            <color indexed="81"/>
            <rFont val="Tahoma"/>
            <family val="2"/>
          </rPr>
          <t xml:space="preserve">
11/12</t>
        </r>
        <r>
          <rPr>
            <sz val="9"/>
            <color indexed="81"/>
            <rFont val="細明體"/>
            <family val="3"/>
            <charset val="136"/>
          </rPr>
          <t>工事日完成</t>
        </r>
      </text>
    </comment>
    <comment ref="BR105" authorId="11" shapeId="0" xr:uid="{00000000-0006-0000-0700-000028010000}">
      <text>
        <r>
          <rPr>
            <b/>
            <sz val="9"/>
            <color indexed="81"/>
            <rFont val="Tahoma"/>
            <family val="2"/>
          </rPr>
          <t>11/26</t>
        </r>
        <r>
          <rPr>
            <b/>
            <sz val="9"/>
            <color indexed="81"/>
            <rFont val="細明體"/>
            <family val="3"/>
            <charset val="136"/>
          </rPr>
          <t>工事日進行點檢完成</t>
        </r>
        <r>
          <rPr>
            <sz val="9"/>
            <color indexed="81"/>
            <rFont val="Tahoma"/>
            <family val="2"/>
          </rPr>
          <t xml:space="preserve">
</t>
        </r>
      </text>
    </comment>
    <comment ref="BV105" authorId="34" shapeId="0" xr:uid="{00000000-0006-0000-0700-000029010000}">
      <text>
        <r>
          <rPr>
            <b/>
            <sz val="9"/>
            <color indexed="81"/>
            <rFont val="細明體"/>
            <family val="3"/>
            <charset val="136"/>
          </rPr>
          <t>11/24工事日進行點檢完成</t>
        </r>
      </text>
    </comment>
    <comment ref="BR107" authorId="11" shapeId="0" xr:uid="{00000000-0006-0000-0700-00002A010000}">
      <text>
        <r>
          <rPr>
            <b/>
            <sz val="9"/>
            <color indexed="81"/>
            <rFont val="Tahoma"/>
            <family val="2"/>
          </rPr>
          <t>2016/1/4</t>
        </r>
        <r>
          <rPr>
            <b/>
            <sz val="9"/>
            <color indexed="81"/>
            <rFont val="細明體"/>
            <family val="3"/>
            <charset val="136"/>
          </rPr>
          <t>月</t>
        </r>
        <r>
          <rPr>
            <b/>
            <sz val="9"/>
            <color indexed="81"/>
            <rFont val="Tahoma"/>
            <family val="2"/>
          </rPr>
          <t xml:space="preserve"> </t>
        </r>
        <r>
          <rPr>
            <b/>
            <sz val="9"/>
            <color indexed="81"/>
            <rFont val="細明體"/>
            <family val="3"/>
            <charset val="136"/>
          </rPr>
          <t>工事日時機械結構進行確認無問題。</t>
        </r>
      </text>
    </comment>
    <comment ref="BV107" authorId="34" shapeId="0" xr:uid="{00000000-0006-0000-0700-00002B010000}">
      <text>
        <r>
          <rPr>
            <b/>
            <sz val="9"/>
            <color indexed="81"/>
            <rFont val="細明體"/>
            <family val="3"/>
            <charset val="136"/>
          </rPr>
          <t>2015/12/30工事日確認完了</t>
        </r>
        <r>
          <rPr>
            <sz val="9"/>
            <color indexed="81"/>
            <rFont val="Tahoma"/>
            <family val="2"/>
          </rPr>
          <t xml:space="preserve">
</t>
        </r>
      </text>
    </comment>
    <comment ref="BZ107" authorId="32" shapeId="0" xr:uid="{00000000-0006-0000-0700-00002C010000}">
      <text>
        <r>
          <rPr>
            <b/>
            <sz val="9"/>
            <color indexed="81"/>
            <rFont val="細明體"/>
            <family val="3"/>
            <charset val="136"/>
          </rPr>
          <t>與設備電氣確認馬達負荷率，皆正常。</t>
        </r>
      </text>
    </comment>
    <comment ref="BR108" authorId="11" shapeId="0" xr:uid="{00000000-0006-0000-0700-00002D010000}">
      <text>
        <r>
          <rPr>
            <b/>
            <sz val="9"/>
            <color indexed="81"/>
            <rFont val="Tahoma"/>
            <family val="2"/>
          </rPr>
          <t>2016/1/4</t>
        </r>
        <r>
          <rPr>
            <b/>
            <sz val="9"/>
            <color indexed="81"/>
            <rFont val="細明體"/>
            <family val="3"/>
            <charset val="136"/>
          </rPr>
          <t>月</t>
        </r>
        <r>
          <rPr>
            <b/>
            <sz val="9"/>
            <color indexed="81"/>
            <rFont val="Tahoma"/>
            <family val="2"/>
          </rPr>
          <t xml:space="preserve"> </t>
        </r>
        <r>
          <rPr>
            <b/>
            <sz val="9"/>
            <color indexed="81"/>
            <rFont val="細明體"/>
            <family val="3"/>
            <charset val="136"/>
          </rPr>
          <t>工事日時進行鎖固確認。進行確認無問題。</t>
        </r>
      </text>
    </comment>
    <comment ref="BV108" authorId="34" shapeId="0" xr:uid="{00000000-0006-0000-0700-00002E010000}">
      <text>
        <r>
          <rPr>
            <b/>
            <sz val="9"/>
            <color indexed="81"/>
            <rFont val="Tahoma"/>
            <family val="2"/>
          </rPr>
          <t>2015/12/30</t>
        </r>
        <r>
          <rPr>
            <b/>
            <sz val="9"/>
            <color indexed="81"/>
            <rFont val="細明體"/>
            <family val="3"/>
            <charset val="136"/>
          </rPr>
          <t>工事日確認完了</t>
        </r>
        <r>
          <rPr>
            <sz val="9"/>
            <color indexed="81"/>
            <rFont val="Tahoma"/>
            <family val="2"/>
          </rPr>
          <t xml:space="preserve">
</t>
        </r>
      </text>
    </comment>
    <comment ref="BZ108" authorId="32" shapeId="0" xr:uid="{00000000-0006-0000-0700-00002F010000}">
      <text>
        <r>
          <rPr>
            <b/>
            <sz val="9"/>
            <color indexed="81"/>
            <rFont val="細明體"/>
            <family val="3"/>
            <charset val="136"/>
          </rPr>
          <t>於非自動線生產期間已經確認鎖固完畢</t>
        </r>
      </text>
    </comment>
    <comment ref="BB109" authorId="35" shapeId="0" xr:uid="{00000000-0006-0000-0700-000030010000}">
      <text>
        <r>
          <rPr>
            <b/>
            <sz val="9"/>
            <color indexed="81"/>
            <rFont val="Tahoma"/>
            <family val="2"/>
          </rPr>
          <t>1/19 1</t>
        </r>
        <r>
          <rPr>
            <b/>
            <sz val="9"/>
            <color indexed="81"/>
            <rFont val="新細明體"/>
            <family val="1"/>
            <charset val="136"/>
          </rPr>
          <t>、</t>
        </r>
        <r>
          <rPr>
            <b/>
            <sz val="9"/>
            <color indexed="81"/>
            <rFont val="Tahoma"/>
            <family val="2"/>
          </rPr>
          <t>2P</t>
        </r>
        <r>
          <rPr>
            <b/>
            <sz val="9"/>
            <color indexed="81"/>
            <rFont val="新細明體"/>
            <family val="1"/>
            <charset val="136"/>
          </rPr>
          <t>點檢完畢，</t>
        </r>
        <r>
          <rPr>
            <b/>
            <sz val="9"/>
            <color indexed="81"/>
            <rFont val="新細明體"/>
            <family val="1"/>
            <charset val="136"/>
          </rPr>
          <t xml:space="preserve">
</t>
        </r>
      </text>
    </comment>
    <comment ref="BF109" authorId="35" shapeId="0" xr:uid="{00000000-0006-0000-0700-000031010000}">
      <text>
        <r>
          <rPr>
            <b/>
            <sz val="9"/>
            <color indexed="81"/>
            <rFont val="Tahoma"/>
            <family val="2"/>
          </rPr>
          <t>10/27</t>
        </r>
        <r>
          <rPr>
            <b/>
            <sz val="9"/>
            <color indexed="81"/>
            <rFont val="細明體"/>
            <family val="3"/>
            <charset val="136"/>
          </rPr>
          <t>更換完成、待</t>
        </r>
        <r>
          <rPr>
            <b/>
            <sz val="9"/>
            <color indexed="81"/>
            <rFont val="Tahoma"/>
            <family val="2"/>
          </rPr>
          <t>45</t>
        </r>
        <r>
          <rPr>
            <b/>
            <sz val="9"/>
            <color indexed="81"/>
            <rFont val="細明體"/>
            <family val="3"/>
            <charset val="136"/>
          </rPr>
          <t>度接頭管到貨排訂安裝</t>
        </r>
      </text>
    </comment>
    <comment ref="BN109" authorId="35" shapeId="0" xr:uid="{00000000-0006-0000-0700-000032010000}">
      <text>
        <r>
          <rPr>
            <b/>
            <sz val="9"/>
            <color indexed="81"/>
            <rFont val="Tahoma"/>
            <family val="2"/>
          </rPr>
          <t>1/25</t>
        </r>
      </text>
    </comment>
    <comment ref="BB110" authorId="31" shapeId="0" xr:uid="{00000000-0006-0000-0700-000033010000}">
      <text>
        <r>
          <rPr>
            <sz val="9"/>
            <color indexed="81"/>
            <rFont val="Tahoma"/>
            <family val="2"/>
          </rPr>
          <t>YF4</t>
        </r>
        <r>
          <rPr>
            <sz val="9"/>
            <color indexed="81"/>
            <rFont val="細明體"/>
            <family val="3"/>
            <charset val="136"/>
          </rPr>
          <t>擴幅改造中，生產開始時，會由生推定期進行相關點檢確認!</t>
        </r>
        <r>
          <rPr>
            <sz val="9"/>
            <color indexed="81"/>
            <rFont val="Tahoma"/>
            <family val="2"/>
          </rPr>
          <t xml:space="preserve">
</t>
        </r>
      </text>
    </comment>
    <comment ref="BF110" authorId="31" shapeId="0" xr:uid="{00000000-0006-0000-0700-000034010000}">
      <text>
        <r>
          <rPr>
            <sz val="9"/>
            <color indexed="81"/>
            <rFont val="細明體"/>
            <family val="3"/>
            <charset val="136"/>
          </rPr>
          <t>生推定期進行相關點檢確認!</t>
        </r>
        <r>
          <rPr>
            <sz val="9"/>
            <color indexed="81"/>
            <rFont val="Tahoma"/>
            <family val="2"/>
          </rPr>
          <t xml:space="preserve">
</t>
        </r>
      </text>
    </comment>
    <comment ref="BB112" authorId="31" shapeId="0" xr:uid="{00000000-0006-0000-0700-000035010000}">
      <text>
        <r>
          <rPr>
            <sz val="9"/>
            <color indexed="81"/>
            <rFont val="Tahoma"/>
            <family val="2"/>
          </rPr>
          <t>YF4</t>
        </r>
        <r>
          <rPr>
            <sz val="9"/>
            <color indexed="81"/>
            <rFont val="細明體"/>
            <family val="3"/>
            <charset val="136"/>
          </rPr>
          <t>本線擴幅拆除改造中，待設備裝設在進行點檢</t>
        </r>
        <r>
          <rPr>
            <sz val="9"/>
            <color indexed="81"/>
            <rFont val="Tahoma"/>
            <family val="2"/>
          </rPr>
          <t xml:space="preserve">
</t>
        </r>
        <r>
          <rPr>
            <sz val="9"/>
            <color indexed="81"/>
            <rFont val="細明體"/>
            <family val="3"/>
            <charset val="136"/>
          </rPr>
          <t>冷修中對應</t>
        </r>
      </text>
    </comment>
    <comment ref="BF112" authorId="30" shapeId="0" xr:uid="{00000000-0006-0000-0700-000036010000}">
      <text>
        <r>
          <rPr>
            <b/>
            <sz val="9"/>
            <color indexed="81"/>
            <rFont val="細明體"/>
            <family val="3"/>
            <charset val="136"/>
          </rPr>
          <t xml:space="preserve">2/4工事日進行排定點檢完成
</t>
        </r>
      </text>
    </comment>
    <comment ref="BJ112" authorId="36" shapeId="0" xr:uid="{00000000-0006-0000-0700-000037010000}">
      <text>
        <r>
          <rPr>
            <b/>
            <sz val="9"/>
            <color indexed="81"/>
            <rFont val="細明體"/>
            <family val="3"/>
            <charset val="136"/>
          </rPr>
          <t xml:space="preserve">4/26 工事日確認完畢
</t>
        </r>
      </text>
    </comment>
    <comment ref="BN112" authorId="36" shapeId="0" xr:uid="{00000000-0006-0000-0700-000038010000}">
      <text>
        <r>
          <rPr>
            <b/>
            <sz val="11"/>
            <color indexed="81"/>
            <rFont val="Tahoma"/>
            <family val="2"/>
          </rPr>
          <t xml:space="preserve">5/19 </t>
        </r>
        <r>
          <rPr>
            <b/>
            <sz val="11"/>
            <color indexed="81"/>
            <rFont val="細明體"/>
            <family val="3"/>
            <charset val="136"/>
          </rPr>
          <t>機械更換完畢</t>
        </r>
      </text>
    </comment>
    <comment ref="BR112" authorId="11" shapeId="0" xr:uid="{00000000-0006-0000-0700-000039010000}">
      <text>
        <r>
          <rPr>
            <b/>
            <sz val="11"/>
            <color indexed="81"/>
            <rFont val="細明體"/>
            <family val="3"/>
            <charset val="136"/>
          </rPr>
          <t xml:space="preserve">02/22工事日點檢完成
</t>
        </r>
      </text>
    </comment>
    <comment ref="BV112" authorId="34" shapeId="0" xr:uid="{00000000-0006-0000-0700-00003A010000}">
      <text>
        <r>
          <rPr>
            <b/>
            <sz val="10"/>
            <color indexed="81"/>
            <rFont val="細明體"/>
            <family val="3"/>
            <charset val="136"/>
          </rPr>
          <t>1/28 工事日時已確認點檢完成</t>
        </r>
      </text>
    </comment>
    <comment ref="BR113" authorId="11" shapeId="0" xr:uid="{00000000-0006-0000-0700-00003B010000}">
      <text>
        <r>
          <rPr>
            <b/>
            <sz val="9"/>
            <color indexed="81"/>
            <rFont val="Tahoma"/>
            <family val="2"/>
          </rPr>
          <t xml:space="preserve">2/27 </t>
        </r>
        <r>
          <rPr>
            <b/>
            <sz val="9"/>
            <color indexed="81"/>
            <rFont val="細明體"/>
            <family val="3"/>
            <charset val="136"/>
          </rPr>
          <t>確認完了</t>
        </r>
      </text>
    </comment>
    <comment ref="BV113" authorId="34" shapeId="0" xr:uid="{00000000-0006-0000-0700-00003C010000}">
      <text>
        <r>
          <rPr>
            <b/>
            <sz val="9"/>
            <color indexed="81"/>
            <rFont val="細明體"/>
            <family val="3"/>
            <charset val="136"/>
          </rPr>
          <t>1/25確認完了</t>
        </r>
        <r>
          <rPr>
            <sz val="9"/>
            <color indexed="81"/>
            <rFont val="Tahoma"/>
            <family val="2"/>
          </rPr>
          <t xml:space="preserve">
</t>
        </r>
      </text>
    </comment>
    <comment ref="BZ113" authorId="32" shapeId="0" xr:uid="{00000000-0006-0000-0700-00003D010000}">
      <text>
        <r>
          <rPr>
            <b/>
            <sz val="9"/>
            <color indexed="81"/>
            <rFont val="細明體"/>
            <family val="3"/>
            <charset val="136"/>
          </rPr>
          <t>每月定修進行點檢確認</t>
        </r>
      </text>
    </comment>
    <comment ref="CD113" authorId="32" shapeId="0" xr:uid="{00000000-0006-0000-0700-00003E010000}">
      <text>
        <r>
          <rPr>
            <b/>
            <sz val="9"/>
            <color indexed="81"/>
            <rFont val="細明體"/>
            <family val="3"/>
            <charset val="136"/>
          </rPr>
          <t>每月定修進行點檢確認</t>
        </r>
      </text>
    </comment>
    <comment ref="BB115" authorId="31" shapeId="0" xr:uid="{00000000-0006-0000-0700-00003F010000}">
      <text>
        <r>
          <rPr>
            <b/>
            <sz val="10"/>
            <color indexed="81"/>
            <rFont val="Tahoma"/>
            <family val="2"/>
          </rPr>
          <t>YF4</t>
        </r>
        <r>
          <rPr>
            <b/>
            <sz val="10"/>
            <color indexed="81"/>
            <rFont val="細明體"/>
            <family val="3"/>
            <charset val="136"/>
          </rPr>
          <t>冷修時，更換新品</t>
        </r>
        <r>
          <rPr>
            <sz val="9"/>
            <color indexed="81"/>
            <rFont val="Tahoma"/>
            <family val="2"/>
          </rPr>
          <t xml:space="preserve">
</t>
        </r>
      </text>
    </comment>
    <comment ref="BF115" authorId="37" shapeId="0" xr:uid="{00000000-0006-0000-0700-000040010000}">
      <text>
        <r>
          <rPr>
            <b/>
            <sz val="12"/>
            <color indexed="81"/>
            <rFont val="Tahoma"/>
            <family val="2"/>
          </rPr>
          <t xml:space="preserve">4/7 </t>
        </r>
        <r>
          <rPr>
            <b/>
            <sz val="12"/>
            <color indexed="81"/>
            <rFont val="細明體"/>
            <family val="3"/>
            <charset val="136"/>
          </rPr>
          <t>工事日</t>
        </r>
        <r>
          <rPr>
            <b/>
            <sz val="12"/>
            <color indexed="81"/>
            <rFont val="Tahoma"/>
            <family val="2"/>
          </rPr>
          <t xml:space="preserve"> </t>
        </r>
        <r>
          <rPr>
            <b/>
            <sz val="12"/>
            <color indexed="81"/>
            <rFont val="細明體"/>
            <family val="3"/>
            <charset val="136"/>
          </rPr>
          <t>確認</t>
        </r>
        <r>
          <rPr>
            <b/>
            <sz val="12"/>
            <color indexed="81"/>
            <rFont val="Tahoma"/>
            <family val="2"/>
          </rPr>
          <t>OK</t>
        </r>
        <r>
          <rPr>
            <b/>
            <sz val="9"/>
            <color indexed="81"/>
            <rFont val="細明體"/>
            <family val="3"/>
            <charset val="136"/>
          </rPr>
          <t xml:space="preserve">
</t>
        </r>
      </text>
    </comment>
    <comment ref="BJ115" authorId="36" shapeId="0" xr:uid="{00000000-0006-0000-0700-000041010000}">
      <text>
        <r>
          <rPr>
            <b/>
            <sz val="10"/>
            <color indexed="81"/>
            <rFont val="細明體"/>
            <family val="3"/>
            <charset val="136"/>
          </rPr>
          <t>4/26 工事日確認完畢
7/5 工事日機械已更換#5、#6Cam Clutch</t>
        </r>
      </text>
    </comment>
    <comment ref="BN115" authorId="36" shapeId="0" xr:uid="{00000000-0006-0000-0700-000042010000}">
      <text>
        <r>
          <rPr>
            <b/>
            <sz val="11"/>
            <color indexed="81"/>
            <rFont val="Tahoma"/>
            <family val="2"/>
          </rPr>
          <t xml:space="preserve">5/19 </t>
        </r>
        <r>
          <rPr>
            <b/>
            <sz val="11"/>
            <color indexed="81"/>
            <rFont val="細明體"/>
            <family val="3"/>
            <charset val="136"/>
          </rPr>
          <t>機械更換完畢</t>
        </r>
      </text>
    </comment>
    <comment ref="BV115" authorId="33" shapeId="0" xr:uid="{00000000-0006-0000-0700-000043010000}">
      <text>
        <r>
          <rPr>
            <b/>
            <sz val="12"/>
            <color indexed="81"/>
            <rFont val="細明體"/>
            <family val="3"/>
            <charset val="136"/>
          </rPr>
          <t>於</t>
        </r>
        <r>
          <rPr>
            <b/>
            <sz val="12"/>
            <color indexed="81"/>
            <rFont val="Tahoma"/>
            <family val="2"/>
          </rPr>
          <t>5/10</t>
        </r>
        <r>
          <rPr>
            <b/>
            <sz val="12"/>
            <color indexed="81"/>
            <rFont val="細明體"/>
            <family val="3"/>
            <charset val="136"/>
          </rPr>
          <t>工事日機械更換完成</t>
        </r>
      </text>
    </comment>
    <comment ref="BJ116" authorId="35" shapeId="0" xr:uid="{00000000-0006-0000-0700-000044010000}">
      <text>
        <r>
          <rPr>
            <sz val="9"/>
            <color indexed="81"/>
            <rFont val="Tahoma"/>
            <family val="2"/>
          </rPr>
          <t>CF RB</t>
        </r>
        <r>
          <rPr>
            <sz val="9"/>
            <color indexed="81"/>
            <rFont val="細明體"/>
            <family val="3"/>
            <charset val="136"/>
          </rPr>
          <t>無</t>
        </r>
        <r>
          <rPr>
            <sz val="9"/>
            <color indexed="81"/>
            <rFont val="Tahoma"/>
            <family val="2"/>
          </rPr>
          <t>G5.5</t>
        </r>
        <r>
          <rPr>
            <sz val="9"/>
            <color indexed="81"/>
            <rFont val="細明體"/>
            <family val="3"/>
            <charset val="136"/>
          </rPr>
          <t>的採板對應設定</t>
        </r>
        <r>
          <rPr>
            <sz val="9"/>
            <color indexed="81"/>
            <rFont val="Tahoma"/>
            <family val="2"/>
          </rPr>
          <t>,G6</t>
        </r>
        <r>
          <rPr>
            <sz val="9"/>
            <color indexed="81"/>
            <rFont val="細明體"/>
            <family val="3"/>
            <charset val="136"/>
          </rPr>
          <t>以上</t>
        </r>
        <r>
          <rPr>
            <sz val="9"/>
            <color indexed="81"/>
            <rFont val="Tahoma"/>
            <family val="2"/>
          </rPr>
          <t>PL</t>
        </r>
        <r>
          <rPr>
            <sz val="9"/>
            <color indexed="81"/>
            <rFont val="細明體"/>
            <family val="3"/>
            <charset val="136"/>
          </rPr>
          <t>感應</t>
        </r>
        <r>
          <rPr>
            <sz val="9"/>
            <color indexed="81"/>
            <rFont val="Tahoma"/>
            <family val="2"/>
          </rPr>
          <t>SENSOR</t>
        </r>
        <r>
          <rPr>
            <sz val="9"/>
            <color indexed="81"/>
            <rFont val="細明體"/>
            <family val="3"/>
            <charset val="136"/>
          </rPr>
          <t xml:space="preserve">均有!
</t>
        </r>
        <r>
          <rPr>
            <sz val="9"/>
            <color indexed="81"/>
            <rFont val="Tahoma"/>
            <family val="2"/>
          </rPr>
          <t xml:space="preserve">
</t>
        </r>
      </text>
    </comment>
    <comment ref="BN116" authorId="35" shapeId="0" xr:uid="{00000000-0006-0000-0700-000045010000}">
      <text>
        <r>
          <rPr>
            <sz val="9"/>
            <color indexed="81"/>
            <rFont val="Tahoma"/>
            <family val="2"/>
          </rPr>
          <t>EF RB</t>
        </r>
        <r>
          <rPr>
            <sz val="9"/>
            <color indexed="81"/>
            <rFont val="細明體"/>
            <family val="3"/>
            <charset val="136"/>
          </rPr>
          <t>無</t>
        </r>
        <r>
          <rPr>
            <sz val="9"/>
            <color indexed="81"/>
            <rFont val="Tahoma"/>
            <family val="2"/>
          </rPr>
          <t>G5.5</t>
        </r>
        <r>
          <rPr>
            <sz val="9"/>
            <color indexed="81"/>
            <rFont val="細明體"/>
            <family val="3"/>
            <charset val="136"/>
          </rPr>
          <t>的採板對應設定</t>
        </r>
        <r>
          <rPr>
            <sz val="9"/>
            <color indexed="81"/>
            <rFont val="Tahoma"/>
            <family val="2"/>
          </rPr>
          <t>,G6</t>
        </r>
        <r>
          <rPr>
            <sz val="9"/>
            <color indexed="81"/>
            <rFont val="細明體"/>
            <family val="3"/>
            <charset val="136"/>
          </rPr>
          <t>以上</t>
        </r>
        <r>
          <rPr>
            <sz val="9"/>
            <color indexed="81"/>
            <rFont val="Tahoma"/>
            <family val="2"/>
          </rPr>
          <t>PL</t>
        </r>
        <r>
          <rPr>
            <sz val="9"/>
            <color indexed="81"/>
            <rFont val="細明體"/>
            <family val="3"/>
            <charset val="136"/>
          </rPr>
          <t>感應</t>
        </r>
        <r>
          <rPr>
            <sz val="9"/>
            <color indexed="81"/>
            <rFont val="Tahoma"/>
            <family val="2"/>
          </rPr>
          <t>SENSOR</t>
        </r>
        <r>
          <rPr>
            <sz val="9"/>
            <color indexed="81"/>
            <rFont val="細明體"/>
            <family val="3"/>
            <charset val="136"/>
          </rPr>
          <t xml:space="preserve">均有!
</t>
        </r>
        <r>
          <rPr>
            <sz val="9"/>
            <color indexed="81"/>
            <rFont val="Tahoma"/>
            <family val="2"/>
          </rPr>
          <t xml:space="preserve">
</t>
        </r>
      </text>
    </comment>
    <comment ref="BR116" authorId="11" shapeId="0" xr:uid="{00000000-0006-0000-0700-000046010000}">
      <text>
        <r>
          <rPr>
            <b/>
            <sz val="10"/>
            <color indexed="81"/>
            <rFont val="Tahoma"/>
            <family val="2"/>
          </rPr>
          <t>G5.5</t>
        </r>
        <r>
          <rPr>
            <b/>
            <sz val="10"/>
            <color indexed="81"/>
            <rFont val="細明體"/>
            <family val="3"/>
            <charset val="136"/>
          </rPr>
          <t>基板有</t>
        </r>
        <r>
          <rPr>
            <b/>
            <sz val="10"/>
            <color indexed="81"/>
            <rFont val="Tahoma"/>
            <family val="2"/>
          </rPr>
          <t>G6</t>
        </r>
        <r>
          <rPr>
            <b/>
            <sz val="10"/>
            <color indexed="81"/>
            <rFont val="細明體"/>
            <family val="3"/>
            <charset val="136"/>
          </rPr>
          <t>和</t>
        </r>
        <r>
          <rPr>
            <b/>
            <sz val="10"/>
            <color indexed="81"/>
            <rFont val="Tahoma"/>
            <family val="2"/>
          </rPr>
          <t>G5.5</t>
        </r>
        <r>
          <rPr>
            <b/>
            <sz val="10"/>
            <color indexed="81"/>
            <rFont val="細明體"/>
            <family val="3"/>
            <charset val="136"/>
          </rPr>
          <t>兩種積載</t>
        </r>
        <r>
          <rPr>
            <b/>
            <sz val="10"/>
            <color indexed="81"/>
            <rFont val="Tahoma"/>
            <family val="2"/>
          </rPr>
          <t>PL</t>
        </r>
        <r>
          <rPr>
            <b/>
            <sz val="10"/>
            <color indexed="81"/>
            <rFont val="細明體"/>
            <family val="3"/>
            <charset val="136"/>
          </rPr>
          <t>的類型，</t>
        </r>
        <r>
          <rPr>
            <b/>
            <sz val="10"/>
            <color indexed="81"/>
            <rFont val="Tahoma"/>
            <family val="2"/>
          </rPr>
          <t>JF</t>
        </r>
        <r>
          <rPr>
            <b/>
            <sz val="10"/>
            <color indexed="81"/>
            <rFont val="細明體"/>
            <family val="3"/>
            <charset val="136"/>
          </rPr>
          <t>的</t>
        </r>
        <r>
          <rPr>
            <b/>
            <sz val="10"/>
            <color indexed="81"/>
            <rFont val="Tahoma"/>
            <family val="2"/>
          </rPr>
          <t>ROBOT-TEACHING</t>
        </r>
        <r>
          <rPr>
            <b/>
            <sz val="10"/>
            <color indexed="81"/>
            <rFont val="細明體"/>
            <family val="3"/>
            <charset val="136"/>
          </rPr>
          <t>也依不同</t>
        </r>
        <r>
          <rPr>
            <b/>
            <sz val="10"/>
            <color indexed="81"/>
            <rFont val="Tahoma"/>
            <family val="2"/>
          </rPr>
          <t>PL TYPE</t>
        </r>
        <r>
          <rPr>
            <b/>
            <sz val="10"/>
            <color indexed="81"/>
            <rFont val="細明體"/>
            <family val="3"/>
            <charset val="136"/>
          </rPr>
          <t>而有所區隔</t>
        </r>
      </text>
    </comment>
    <comment ref="BV116" authorId="33" shapeId="0" xr:uid="{00000000-0006-0000-0700-000047010000}">
      <text>
        <r>
          <rPr>
            <b/>
            <sz val="10"/>
            <color indexed="81"/>
            <rFont val="ＭＳ Ｐゴシック"/>
            <family val="2"/>
            <charset val="128"/>
          </rPr>
          <t>因KF窯無採過G5.5</t>
        </r>
        <r>
          <rPr>
            <b/>
            <sz val="10"/>
            <color indexed="81"/>
            <rFont val="細明體"/>
            <family val="3"/>
            <charset val="136"/>
          </rPr>
          <t>基板，因此</t>
        </r>
        <r>
          <rPr>
            <b/>
            <sz val="10"/>
            <color indexed="81"/>
            <rFont val="ＭＳ Ｐゴシック"/>
            <family val="2"/>
            <charset val="128"/>
          </rPr>
          <t>G6以上</t>
        </r>
        <r>
          <rPr>
            <b/>
            <sz val="10"/>
            <color indexed="81"/>
            <rFont val="細明體"/>
            <family val="3"/>
            <charset val="136"/>
          </rPr>
          <t>積載</t>
        </r>
        <r>
          <rPr>
            <b/>
            <sz val="10"/>
            <color indexed="81"/>
            <rFont val="ＭＳ Ｐゴシック"/>
            <family val="2"/>
            <charset val="128"/>
          </rPr>
          <t>PL</t>
        </r>
        <r>
          <rPr>
            <b/>
            <sz val="10"/>
            <color indexed="81"/>
            <rFont val="細明體"/>
            <family val="3"/>
            <charset val="136"/>
          </rPr>
          <t>的類型</t>
        </r>
        <r>
          <rPr>
            <b/>
            <sz val="10"/>
            <color indexed="81"/>
            <rFont val="ＭＳ Ｐゴシック"/>
            <family val="2"/>
            <charset val="128"/>
          </rPr>
          <t>ROBOT-TEACHING</t>
        </r>
        <r>
          <rPr>
            <b/>
            <sz val="10"/>
            <color indexed="81"/>
            <rFont val="細明體"/>
            <family val="3"/>
            <charset val="136"/>
          </rPr>
          <t>也依不同</t>
        </r>
        <r>
          <rPr>
            <b/>
            <sz val="10"/>
            <color indexed="81"/>
            <rFont val="ＭＳ Ｐゴシック"/>
            <family val="2"/>
            <charset val="128"/>
          </rPr>
          <t>PL TYPE</t>
        </r>
        <r>
          <rPr>
            <b/>
            <sz val="10"/>
            <color indexed="81"/>
            <rFont val="細明體"/>
            <family val="3"/>
            <charset val="136"/>
          </rPr>
          <t>而有所區隔</t>
        </r>
      </text>
    </comment>
    <comment ref="BZ116" authorId="32" shapeId="0" xr:uid="{00000000-0006-0000-0700-000048010000}">
      <text>
        <r>
          <rPr>
            <b/>
            <sz val="9"/>
            <color indexed="81"/>
            <rFont val="細明體"/>
            <family val="3"/>
            <charset val="136"/>
          </rPr>
          <t>目前只有TAS#5有新增G5.5採板模式，當時設計有增設G5.5PL感知SENSOR與G5.5 RB的程式。與G6G7程式分開</t>
        </r>
      </text>
    </comment>
    <comment ref="BF119" authorId="30" shapeId="0" xr:uid="{00000000-0006-0000-0700-000049010000}">
      <text>
        <r>
          <rPr>
            <b/>
            <sz val="13"/>
            <color indexed="81"/>
            <rFont val="細明體"/>
            <family val="3"/>
            <charset val="136"/>
          </rPr>
          <t>因為</t>
        </r>
        <r>
          <rPr>
            <b/>
            <sz val="13"/>
            <color indexed="81"/>
            <rFont val="Tahoma"/>
            <family val="2"/>
          </rPr>
          <t>BF</t>
        </r>
        <r>
          <rPr>
            <b/>
            <sz val="13"/>
            <color indexed="81"/>
            <rFont val="細明體"/>
            <family val="3"/>
            <charset val="136"/>
          </rPr>
          <t>再次發生</t>
        </r>
        <r>
          <rPr>
            <b/>
            <sz val="13"/>
            <color indexed="81"/>
            <rFont val="Tahoma"/>
            <family val="2"/>
          </rPr>
          <t>AIR SHAFT</t>
        </r>
        <r>
          <rPr>
            <b/>
            <sz val="13"/>
            <color indexed="81"/>
            <rFont val="細明體"/>
            <family val="3"/>
            <charset val="136"/>
          </rPr>
          <t>折損的異常，
所以有聯絡在技開所做的調査結果及廠商強度計算結果出來前，
禁止使用有用</t>
        </r>
        <r>
          <rPr>
            <b/>
            <sz val="13"/>
            <color indexed="81"/>
            <rFont val="Tahoma"/>
            <family val="2"/>
          </rPr>
          <t>M10</t>
        </r>
        <r>
          <rPr>
            <b/>
            <sz val="13"/>
            <color indexed="81"/>
            <rFont val="細明體"/>
            <family val="3"/>
            <charset val="136"/>
          </rPr>
          <t>螺絲的</t>
        </r>
        <r>
          <rPr>
            <b/>
            <sz val="13"/>
            <color indexed="81"/>
            <rFont val="Tahoma"/>
            <family val="2"/>
          </rPr>
          <t>AIR SHAFT</t>
        </r>
        <r>
          <rPr>
            <b/>
            <sz val="13"/>
            <color indexed="81"/>
            <rFont val="細明體"/>
            <family val="3"/>
            <charset val="136"/>
          </rPr>
          <t xml:space="preserve">。
</t>
        </r>
        <r>
          <rPr>
            <b/>
            <sz val="13"/>
            <color indexed="81"/>
            <rFont val="Tahoma"/>
            <family val="2"/>
          </rPr>
          <t>4/14 M10</t>
        </r>
        <r>
          <rPr>
            <b/>
            <sz val="13"/>
            <color indexed="81"/>
            <rFont val="細明體"/>
            <family val="3"/>
            <charset val="136"/>
          </rPr>
          <t xml:space="preserve">螺絲形式全部確認OK已可使用
</t>
        </r>
        <r>
          <rPr>
            <b/>
            <sz val="9"/>
            <color indexed="81"/>
            <rFont val="細明體"/>
            <family val="3"/>
            <charset val="136"/>
          </rPr>
          <t xml:space="preserve">
</t>
        </r>
      </text>
    </comment>
    <comment ref="BJ119" authorId="36" shapeId="0" xr:uid="{00000000-0006-0000-0700-00004A010000}">
      <text>
        <r>
          <rPr>
            <b/>
            <sz val="11"/>
            <color indexed="81"/>
            <rFont val="細明體"/>
            <family val="3"/>
            <charset val="136"/>
          </rPr>
          <t>CF 現場皆為M6</t>
        </r>
      </text>
    </comment>
    <comment ref="BN119" authorId="36" shapeId="0" xr:uid="{00000000-0006-0000-0700-00004B010000}">
      <text>
        <r>
          <rPr>
            <b/>
            <sz val="11"/>
            <color indexed="81"/>
            <rFont val="細明體"/>
            <family val="3"/>
            <charset val="136"/>
          </rPr>
          <t>EF 現場皆為M6</t>
        </r>
      </text>
    </comment>
    <comment ref="BR119" authorId="11" shapeId="0" xr:uid="{00000000-0006-0000-0700-00004C010000}">
      <text>
        <r>
          <rPr>
            <b/>
            <sz val="10"/>
            <color indexed="81"/>
            <rFont val="細明體"/>
            <family val="3"/>
            <charset val="136"/>
          </rPr>
          <t>4/18確認現場3支AIR SHAFT為M6，非M10螺絲規格。</t>
        </r>
      </text>
    </comment>
    <comment ref="BV119" authorId="33" shapeId="0" xr:uid="{00000000-0006-0000-0700-00004D010000}">
      <text>
        <r>
          <rPr>
            <b/>
            <sz val="10"/>
            <color indexed="81"/>
            <rFont val="細明體"/>
            <family val="3"/>
            <charset val="136"/>
          </rPr>
          <t>於</t>
        </r>
        <r>
          <rPr>
            <b/>
            <sz val="10"/>
            <color indexed="81"/>
            <rFont val="Tahoma"/>
            <family val="2"/>
          </rPr>
          <t>3/18</t>
        </r>
        <r>
          <rPr>
            <b/>
            <sz val="10"/>
            <color indexed="81"/>
            <rFont val="細明體"/>
            <family val="3"/>
            <charset val="136"/>
          </rPr>
          <t>實施點檢完畢，目前軸端是無溶接</t>
        </r>
        <r>
          <rPr>
            <b/>
            <sz val="10"/>
            <color indexed="81"/>
            <rFont val="Tahoma"/>
            <family val="2"/>
          </rPr>
          <t>(</t>
        </r>
        <r>
          <rPr>
            <b/>
            <sz val="10"/>
            <color indexed="81"/>
            <rFont val="細明體"/>
            <family val="3"/>
            <charset val="136"/>
          </rPr>
          <t>現場有</t>
        </r>
        <r>
          <rPr>
            <b/>
            <sz val="10"/>
            <color indexed="81"/>
            <rFont val="Tahoma"/>
            <family val="2"/>
          </rPr>
          <t>3</t>
        </r>
        <r>
          <rPr>
            <b/>
            <sz val="10"/>
            <color indexed="81"/>
            <rFont val="細明體"/>
            <family val="3"/>
            <charset val="136"/>
          </rPr>
          <t>支</t>
        </r>
        <r>
          <rPr>
            <b/>
            <sz val="10"/>
            <color indexed="81"/>
            <rFont val="Tahoma"/>
            <family val="2"/>
          </rPr>
          <t xml:space="preserve"> AIR SHAFT)</t>
        </r>
      </text>
    </comment>
    <comment ref="BJ120" authorId="10" shapeId="0" xr:uid="{00000000-0006-0000-0700-00004E010000}">
      <text>
        <r>
          <rPr>
            <b/>
            <sz val="9"/>
            <color indexed="81"/>
            <rFont val="細明體"/>
            <family val="3"/>
            <charset val="136"/>
          </rPr>
          <t>邱</t>
        </r>
        <r>
          <rPr>
            <b/>
            <sz val="9"/>
            <color indexed="81"/>
            <rFont val="Tahoma"/>
            <family val="2"/>
          </rPr>
          <t xml:space="preserve"> </t>
        </r>
        <r>
          <rPr>
            <b/>
            <sz val="9"/>
            <color indexed="81"/>
            <rFont val="細明體"/>
            <family val="3"/>
            <charset val="136"/>
          </rPr>
          <t>世文</t>
        </r>
        <r>
          <rPr>
            <b/>
            <sz val="9"/>
            <color indexed="81"/>
            <rFont val="Tahoma"/>
            <family val="2"/>
          </rPr>
          <t>(chiu shihwen)/ADT/</t>
        </r>
        <r>
          <rPr>
            <b/>
            <sz val="9"/>
            <color indexed="81"/>
            <rFont val="細明體"/>
            <family val="3"/>
            <charset val="136"/>
          </rPr>
          <t>雲林・製一・素製二</t>
        </r>
        <r>
          <rPr>
            <b/>
            <sz val="9"/>
            <color indexed="81"/>
            <rFont val="Tahoma"/>
            <family val="2"/>
          </rPr>
          <t>:</t>
        </r>
        <r>
          <rPr>
            <sz val="9"/>
            <color indexed="81"/>
            <rFont val="Tahoma"/>
            <family val="2"/>
          </rPr>
          <t xml:space="preserve">
5/27</t>
        </r>
        <r>
          <rPr>
            <sz val="9"/>
            <color indexed="81"/>
            <rFont val="細明體"/>
            <family val="3"/>
            <charset val="136"/>
          </rPr>
          <t>確認完了</t>
        </r>
      </text>
    </comment>
    <comment ref="BN120" authorId="10" shapeId="0" xr:uid="{00000000-0006-0000-0700-00004F010000}">
      <text>
        <r>
          <rPr>
            <b/>
            <sz val="9"/>
            <color indexed="81"/>
            <rFont val="細明體"/>
            <family val="3"/>
            <charset val="136"/>
          </rPr>
          <t>邱</t>
        </r>
        <r>
          <rPr>
            <b/>
            <sz val="9"/>
            <color indexed="81"/>
            <rFont val="Tahoma"/>
            <family val="2"/>
          </rPr>
          <t xml:space="preserve"> </t>
        </r>
        <r>
          <rPr>
            <b/>
            <sz val="9"/>
            <color indexed="81"/>
            <rFont val="細明體"/>
            <family val="3"/>
            <charset val="136"/>
          </rPr>
          <t>世文</t>
        </r>
        <r>
          <rPr>
            <b/>
            <sz val="9"/>
            <color indexed="81"/>
            <rFont val="Tahoma"/>
            <family val="2"/>
          </rPr>
          <t>(chiu shihwen)/ADT/</t>
        </r>
        <r>
          <rPr>
            <b/>
            <sz val="9"/>
            <color indexed="81"/>
            <rFont val="細明體"/>
            <family val="3"/>
            <charset val="136"/>
          </rPr>
          <t>雲林・製一・素製二</t>
        </r>
        <r>
          <rPr>
            <b/>
            <sz val="9"/>
            <color indexed="81"/>
            <rFont val="Tahoma"/>
            <family val="2"/>
          </rPr>
          <t>:</t>
        </r>
        <r>
          <rPr>
            <sz val="9"/>
            <color indexed="81"/>
            <rFont val="Tahoma"/>
            <family val="2"/>
          </rPr>
          <t xml:space="preserve">
EF</t>
        </r>
        <r>
          <rPr>
            <sz val="9"/>
            <color indexed="81"/>
            <rFont val="細明體"/>
            <family val="3"/>
            <charset val="136"/>
          </rPr>
          <t>冷修期間設備停止
無法進行負荷率確認
待運轉時，再依賴電氣協助確認</t>
        </r>
      </text>
    </comment>
    <comment ref="BR120" authorId="11" shapeId="0" xr:uid="{00000000-0006-0000-0700-000050010000}">
      <text>
        <r>
          <rPr>
            <b/>
            <sz val="10"/>
            <color indexed="81"/>
            <rFont val="細明體"/>
            <family val="3"/>
            <charset val="136"/>
          </rPr>
          <t>電氣會定期確認</t>
        </r>
        <r>
          <rPr>
            <b/>
            <sz val="10"/>
            <color indexed="81"/>
            <rFont val="Tahoma"/>
            <family val="2"/>
          </rPr>
          <t>SERVO Motor</t>
        </r>
        <r>
          <rPr>
            <b/>
            <sz val="10"/>
            <color indexed="81"/>
            <rFont val="細明體"/>
            <family val="3"/>
            <charset val="136"/>
          </rPr>
          <t>實效負荷率（</t>
        </r>
        <r>
          <rPr>
            <b/>
            <sz val="10"/>
            <color indexed="81"/>
            <rFont val="Tahoma"/>
            <family val="2"/>
          </rPr>
          <t>1</t>
        </r>
        <r>
          <rPr>
            <b/>
            <sz val="10"/>
            <color indexed="81"/>
            <rFont val="細明體"/>
            <family val="3"/>
            <charset val="136"/>
          </rPr>
          <t>回</t>
        </r>
        <r>
          <rPr>
            <b/>
            <sz val="10"/>
            <color indexed="81"/>
            <rFont val="Tahoma"/>
            <family val="2"/>
          </rPr>
          <t>/</t>
        </r>
        <r>
          <rPr>
            <b/>
            <sz val="10"/>
            <color indexed="81"/>
            <rFont val="細明體"/>
            <family val="3"/>
            <charset val="136"/>
          </rPr>
          <t>週），</t>
        </r>
        <r>
          <rPr>
            <b/>
            <sz val="10"/>
            <color indexed="81"/>
            <rFont val="Tahoma"/>
            <family val="2"/>
          </rPr>
          <t>JF</t>
        </r>
        <r>
          <rPr>
            <b/>
            <sz val="10"/>
            <color indexed="81"/>
            <rFont val="細明體"/>
            <family val="3"/>
            <charset val="136"/>
          </rPr>
          <t>搬送</t>
        </r>
        <r>
          <rPr>
            <b/>
            <sz val="10"/>
            <color indexed="81"/>
            <rFont val="Tahoma"/>
            <family val="2"/>
          </rPr>
          <t>C/V Motor</t>
        </r>
        <r>
          <rPr>
            <b/>
            <sz val="10"/>
            <color indexed="81"/>
            <rFont val="細明體"/>
            <family val="3"/>
            <charset val="136"/>
          </rPr>
          <t>為</t>
        </r>
        <r>
          <rPr>
            <b/>
            <sz val="10"/>
            <color indexed="81"/>
            <rFont val="Tahoma"/>
            <family val="2"/>
          </rPr>
          <t>INV</t>
        </r>
        <r>
          <rPr>
            <b/>
            <sz val="10"/>
            <color indexed="81"/>
            <rFont val="細明體"/>
            <family val="3"/>
            <charset val="136"/>
          </rPr>
          <t>式，無</t>
        </r>
        <r>
          <rPr>
            <b/>
            <sz val="10"/>
            <color indexed="81"/>
            <rFont val="Tahoma"/>
            <family val="2"/>
          </rPr>
          <t>SERVO Motor</t>
        </r>
        <r>
          <rPr>
            <b/>
            <sz val="10"/>
            <color indexed="81"/>
            <rFont val="細明體"/>
            <family val="3"/>
            <charset val="136"/>
          </rPr>
          <t>將以其他方式確認</t>
        </r>
        <r>
          <rPr>
            <b/>
            <sz val="10"/>
            <color indexed="81"/>
            <rFont val="Tahoma"/>
            <family val="2"/>
          </rPr>
          <t>Motor</t>
        </r>
        <r>
          <rPr>
            <b/>
            <sz val="10"/>
            <color indexed="81"/>
            <rFont val="細明體"/>
            <family val="3"/>
            <charset val="136"/>
          </rPr>
          <t>負荷率。</t>
        </r>
      </text>
    </comment>
    <comment ref="BV120" authorId="33" shapeId="0" xr:uid="{00000000-0006-0000-0700-000051010000}">
      <text>
        <r>
          <rPr>
            <b/>
            <sz val="10"/>
            <color indexed="81"/>
            <rFont val="細明體"/>
            <family val="3"/>
            <charset val="136"/>
          </rPr>
          <t>電氣會定期確認</t>
        </r>
        <r>
          <rPr>
            <b/>
            <sz val="10"/>
            <color indexed="81"/>
            <rFont val="Tahoma"/>
            <family val="2"/>
          </rPr>
          <t>SERVO Motor</t>
        </r>
        <r>
          <rPr>
            <b/>
            <sz val="10"/>
            <color indexed="81"/>
            <rFont val="細明體"/>
            <family val="3"/>
            <charset val="136"/>
          </rPr>
          <t>實效負荷率（</t>
        </r>
        <r>
          <rPr>
            <b/>
            <sz val="10"/>
            <color indexed="81"/>
            <rFont val="Tahoma"/>
            <family val="2"/>
          </rPr>
          <t>1</t>
        </r>
        <r>
          <rPr>
            <b/>
            <sz val="10"/>
            <color indexed="81"/>
            <rFont val="細明體"/>
            <family val="3"/>
            <charset val="136"/>
          </rPr>
          <t>回</t>
        </r>
        <r>
          <rPr>
            <b/>
            <sz val="10"/>
            <color indexed="81"/>
            <rFont val="Tahoma"/>
            <family val="2"/>
          </rPr>
          <t>/</t>
        </r>
        <r>
          <rPr>
            <b/>
            <sz val="10"/>
            <color indexed="81"/>
            <rFont val="細明體"/>
            <family val="3"/>
            <charset val="136"/>
          </rPr>
          <t>週），製造巡檢時</t>
        </r>
        <r>
          <rPr>
            <b/>
            <sz val="10"/>
            <color indexed="81"/>
            <rFont val="細明體"/>
            <family val="3"/>
            <charset val="136"/>
          </rPr>
          <t>確認</t>
        </r>
        <r>
          <rPr>
            <b/>
            <sz val="10"/>
            <color indexed="81"/>
            <rFont val="Tahoma"/>
            <family val="2"/>
          </rPr>
          <t>Motor</t>
        </r>
        <r>
          <rPr>
            <b/>
            <sz val="10"/>
            <color indexed="81"/>
            <rFont val="細明體"/>
            <family val="3"/>
            <charset val="136"/>
          </rPr>
          <t>負荷率。</t>
        </r>
      </text>
    </comment>
    <comment ref="BJ122" authorId="33" shapeId="0" xr:uid="{00000000-0006-0000-0700-000052010000}">
      <text>
        <r>
          <rPr>
            <b/>
            <sz val="9"/>
            <color indexed="81"/>
            <rFont val="細明體"/>
            <family val="3"/>
            <charset val="136"/>
          </rPr>
          <t>吳</t>
        </r>
        <r>
          <rPr>
            <b/>
            <sz val="9"/>
            <color indexed="81"/>
            <rFont val="Tahoma"/>
            <family val="2"/>
          </rPr>
          <t xml:space="preserve"> </t>
        </r>
        <r>
          <rPr>
            <b/>
            <sz val="9"/>
            <color indexed="81"/>
            <rFont val="細明體"/>
            <family val="3"/>
            <charset val="136"/>
          </rPr>
          <t>學典</t>
        </r>
        <r>
          <rPr>
            <b/>
            <sz val="9"/>
            <color indexed="81"/>
            <rFont val="Tahoma"/>
            <family val="2"/>
          </rPr>
          <t>(wu hsuehtien)/ADT/</t>
        </r>
        <r>
          <rPr>
            <b/>
            <sz val="9"/>
            <color indexed="81"/>
            <rFont val="細明體"/>
            <family val="3"/>
            <charset val="136"/>
          </rPr>
          <t>雲林・製一・素製三</t>
        </r>
        <r>
          <rPr>
            <b/>
            <sz val="9"/>
            <color indexed="81"/>
            <rFont val="Tahoma"/>
            <family val="2"/>
          </rPr>
          <t>:</t>
        </r>
        <r>
          <rPr>
            <sz val="9"/>
            <color indexed="81"/>
            <rFont val="Tahoma"/>
            <family val="2"/>
          </rPr>
          <t xml:space="preserve">
</t>
        </r>
        <r>
          <rPr>
            <sz val="10"/>
            <color indexed="81"/>
            <rFont val="Tahoma"/>
            <family val="2"/>
          </rPr>
          <t>7/5</t>
        </r>
        <r>
          <rPr>
            <sz val="10"/>
            <color indexed="81"/>
            <rFont val="細明體"/>
            <family val="3"/>
            <charset val="136"/>
          </rPr>
          <t>工事日進行點檢確認完成</t>
        </r>
      </text>
    </comment>
    <comment ref="BN122" authorId="10" shapeId="0" xr:uid="{00000000-0006-0000-0700-000053010000}">
      <text>
        <r>
          <rPr>
            <b/>
            <sz val="9"/>
            <color indexed="81"/>
            <rFont val="細明體"/>
            <family val="3"/>
            <charset val="136"/>
          </rPr>
          <t>邱</t>
        </r>
        <r>
          <rPr>
            <b/>
            <sz val="9"/>
            <color indexed="81"/>
            <rFont val="Tahoma"/>
            <family val="2"/>
          </rPr>
          <t xml:space="preserve"> </t>
        </r>
        <r>
          <rPr>
            <b/>
            <sz val="9"/>
            <color indexed="81"/>
            <rFont val="細明體"/>
            <family val="3"/>
            <charset val="136"/>
          </rPr>
          <t>世文</t>
        </r>
        <r>
          <rPr>
            <b/>
            <sz val="9"/>
            <color indexed="81"/>
            <rFont val="Tahoma"/>
            <family val="2"/>
          </rPr>
          <t>(chiu shihwen)/ADT/</t>
        </r>
        <r>
          <rPr>
            <b/>
            <sz val="9"/>
            <color indexed="81"/>
            <rFont val="細明體"/>
            <family val="3"/>
            <charset val="136"/>
          </rPr>
          <t>雲林・製一・素製二</t>
        </r>
        <r>
          <rPr>
            <b/>
            <sz val="9"/>
            <color indexed="81"/>
            <rFont val="Tahoma"/>
            <family val="2"/>
          </rPr>
          <t>:</t>
        </r>
        <r>
          <rPr>
            <sz val="9"/>
            <color indexed="81"/>
            <rFont val="Tahoma"/>
            <family val="2"/>
          </rPr>
          <t xml:space="preserve">
EF</t>
        </r>
        <r>
          <rPr>
            <sz val="9"/>
            <color indexed="81"/>
            <rFont val="細明體"/>
            <family val="3"/>
            <charset val="136"/>
          </rPr>
          <t>冷修期間皮帶更換完畢
試運轉確認無異常</t>
        </r>
      </text>
    </comment>
    <comment ref="BR122" authorId="11" shapeId="0" xr:uid="{00000000-0006-0000-0700-000054010000}">
      <text>
        <r>
          <rPr>
            <b/>
            <sz val="9"/>
            <color indexed="81"/>
            <rFont val="細明體"/>
            <family val="3"/>
            <charset val="136"/>
          </rPr>
          <t>6/28工事日點檢完成</t>
        </r>
      </text>
    </comment>
    <comment ref="BV122" authorId="34" shapeId="0" xr:uid="{00000000-0006-0000-0700-000055010000}">
      <text>
        <r>
          <rPr>
            <b/>
            <sz val="10"/>
            <color indexed="81"/>
            <rFont val="細明體"/>
            <family val="3"/>
            <charset val="136"/>
          </rPr>
          <t>預定7/12 KF工事日點檢</t>
        </r>
        <r>
          <rPr>
            <sz val="10"/>
            <color indexed="81"/>
            <rFont val="Tahoma"/>
            <family val="2"/>
          </rPr>
          <t xml:space="preserve">
</t>
        </r>
      </text>
    </comment>
    <comment ref="BB124" authorId="31" shapeId="0" xr:uid="{00000000-0006-0000-0700-000056010000}">
      <text>
        <r>
          <rPr>
            <b/>
            <sz val="11"/>
            <color indexed="81"/>
            <rFont val="微軟正黑體"/>
            <family val="2"/>
            <charset val="136"/>
          </rPr>
          <t>3、4P冷休時，新品更換，1</t>
        </r>
        <r>
          <rPr>
            <b/>
            <sz val="11"/>
            <color indexed="81"/>
            <rFont val="新細明體"/>
            <family val="1"/>
            <charset val="136"/>
          </rPr>
          <t>、</t>
        </r>
        <r>
          <rPr>
            <b/>
            <sz val="9.35"/>
            <color indexed="81"/>
            <rFont val="微軟正黑體"/>
            <family val="2"/>
            <charset val="136"/>
          </rPr>
          <t>2機械點檢無異常</t>
        </r>
        <r>
          <rPr>
            <sz val="9"/>
            <color indexed="81"/>
            <rFont val="Tahoma"/>
            <family val="2"/>
          </rPr>
          <t xml:space="preserve">
</t>
        </r>
      </text>
    </comment>
    <comment ref="BF124" authorId="37" shapeId="0" xr:uid="{00000000-0006-0000-0700-000057010000}">
      <text>
        <r>
          <rPr>
            <b/>
            <sz val="12"/>
            <color indexed="81"/>
            <rFont val="Tahoma"/>
            <family val="2"/>
          </rPr>
          <t xml:space="preserve">8/4 1br </t>
        </r>
        <r>
          <rPr>
            <b/>
            <sz val="12"/>
            <color indexed="81"/>
            <rFont val="細明體"/>
            <family val="3"/>
            <charset val="136"/>
          </rPr>
          <t>定修</t>
        </r>
        <r>
          <rPr>
            <b/>
            <sz val="12"/>
            <color indexed="81"/>
            <rFont val="Tahoma"/>
            <family val="2"/>
          </rPr>
          <t>1~2p</t>
        </r>
        <r>
          <rPr>
            <b/>
            <sz val="12"/>
            <color indexed="81"/>
            <rFont val="細明體"/>
            <family val="3"/>
            <charset val="136"/>
          </rPr>
          <t>點檢確認完成  8/8 2br定修 3~4p點檢預定</t>
        </r>
      </text>
    </comment>
    <comment ref="BJ124" authorId="9" shapeId="0" xr:uid="{00000000-0006-0000-0700-000058010000}">
      <text>
        <r>
          <rPr>
            <b/>
            <sz val="9"/>
            <color indexed="81"/>
            <rFont val="細明體"/>
            <family val="3"/>
            <charset val="136"/>
          </rPr>
          <t>2016/8/10
確認完成</t>
        </r>
      </text>
    </comment>
    <comment ref="BN124" authorId="35" shapeId="0" xr:uid="{00000000-0006-0000-0700-000059010000}">
      <text>
        <r>
          <rPr>
            <b/>
            <sz val="9"/>
            <color indexed="81"/>
            <rFont val="細明體"/>
            <family val="3"/>
            <charset val="136"/>
          </rPr>
          <t>王</t>
        </r>
        <r>
          <rPr>
            <b/>
            <sz val="9"/>
            <color indexed="81"/>
            <rFont val="Tahoma"/>
            <family val="2"/>
          </rPr>
          <t xml:space="preserve"> </t>
        </r>
        <r>
          <rPr>
            <b/>
            <sz val="9"/>
            <color indexed="81"/>
            <rFont val="細明體"/>
            <family val="3"/>
            <charset val="136"/>
          </rPr>
          <t>文佑</t>
        </r>
        <r>
          <rPr>
            <b/>
            <sz val="9"/>
            <color indexed="81"/>
            <rFont val="Tahoma"/>
            <family val="2"/>
          </rPr>
          <t>(wang wenyu)/ADT/</t>
        </r>
        <r>
          <rPr>
            <b/>
            <sz val="9"/>
            <color indexed="81"/>
            <rFont val="細明體"/>
            <family val="3"/>
            <charset val="136"/>
          </rPr>
          <t>雲林・製一・素製二</t>
        </r>
        <r>
          <rPr>
            <b/>
            <sz val="9"/>
            <color indexed="81"/>
            <rFont val="Tahoma"/>
            <family val="2"/>
          </rPr>
          <t>:</t>
        </r>
        <r>
          <rPr>
            <sz val="9"/>
            <color indexed="81"/>
            <rFont val="Tahoma"/>
            <family val="2"/>
          </rPr>
          <t xml:space="preserve">
2013/8</t>
        </r>
        <r>
          <rPr>
            <sz val="9"/>
            <color indexed="81"/>
            <rFont val="細明體"/>
            <family val="3"/>
            <charset val="136"/>
          </rPr>
          <t>月</t>
        </r>
        <r>
          <rPr>
            <sz val="9"/>
            <color indexed="81"/>
            <rFont val="Tahoma"/>
            <family val="2"/>
          </rPr>
          <t xml:space="preserve"> 1~4P</t>
        </r>
        <r>
          <rPr>
            <sz val="9"/>
            <color indexed="81"/>
            <rFont val="細明體"/>
            <family val="3"/>
            <charset val="136"/>
          </rPr>
          <t>全數更換</t>
        </r>
        <r>
          <rPr>
            <sz val="9"/>
            <color indexed="81"/>
            <rFont val="Tahoma"/>
            <family val="2"/>
          </rPr>
          <t>,</t>
        </r>
        <r>
          <rPr>
            <sz val="9"/>
            <color indexed="81"/>
            <rFont val="細明體"/>
            <family val="3"/>
            <charset val="136"/>
          </rPr>
          <t>共32支</t>
        </r>
      </text>
    </comment>
    <comment ref="BR124" authorId="11" shapeId="0" xr:uid="{00000000-0006-0000-0700-00005A010000}">
      <text>
        <r>
          <rPr>
            <b/>
            <sz val="9"/>
            <color indexed="81"/>
            <rFont val="細明體"/>
            <family val="3"/>
            <charset val="136"/>
          </rPr>
          <t>無</t>
        </r>
        <r>
          <rPr>
            <b/>
            <sz val="9"/>
            <color indexed="81"/>
            <rFont val="Tahoma"/>
            <family val="2"/>
          </rPr>
          <t>P</t>
        </r>
        <r>
          <rPr>
            <b/>
            <sz val="9"/>
            <color indexed="81"/>
            <rFont val="細明體"/>
            <family val="3"/>
            <charset val="136"/>
          </rPr>
          <t>詰機及</t>
        </r>
        <r>
          <rPr>
            <b/>
            <sz val="9"/>
            <color indexed="81"/>
            <rFont val="Tahoma"/>
            <family val="2"/>
          </rPr>
          <t>T/T</t>
        </r>
        <r>
          <rPr>
            <b/>
            <sz val="9"/>
            <color indexed="81"/>
            <rFont val="細明體"/>
            <family val="3"/>
            <charset val="136"/>
          </rPr>
          <t xml:space="preserve">油管設備
</t>
        </r>
      </text>
    </comment>
    <comment ref="BV124" authorId="34" shapeId="0" xr:uid="{00000000-0006-0000-0700-00005B010000}">
      <text>
        <r>
          <rPr>
            <b/>
            <sz val="9"/>
            <color indexed="81"/>
            <rFont val="Tahoma"/>
            <family val="2"/>
          </rPr>
          <t xml:space="preserve">KF </t>
        </r>
        <r>
          <rPr>
            <b/>
            <sz val="9"/>
            <color indexed="81"/>
            <rFont val="細明體"/>
            <family val="3"/>
            <charset val="136"/>
          </rPr>
          <t>無</t>
        </r>
        <r>
          <rPr>
            <b/>
            <sz val="9"/>
            <color indexed="81"/>
            <rFont val="Tahoma"/>
            <family val="2"/>
          </rPr>
          <t>P</t>
        </r>
        <r>
          <rPr>
            <b/>
            <sz val="9"/>
            <color indexed="81"/>
            <rFont val="細明體"/>
            <family val="3"/>
            <charset val="136"/>
          </rPr>
          <t>詰機及T/T油管設備</t>
        </r>
        <r>
          <rPr>
            <sz val="9"/>
            <color indexed="81"/>
            <rFont val="Tahoma"/>
            <family val="2"/>
          </rPr>
          <t xml:space="preserve">
</t>
        </r>
      </text>
    </comment>
    <comment ref="BJ125" authorId="10" shapeId="0" xr:uid="{00000000-0006-0000-0700-00005C010000}">
      <text>
        <r>
          <rPr>
            <b/>
            <sz val="9"/>
            <color indexed="81"/>
            <rFont val="細明體"/>
            <family val="3"/>
            <charset val="136"/>
          </rPr>
          <t>邱</t>
        </r>
        <r>
          <rPr>
            <b/>
            <sz val="9"/>
            <color indexed="81"/>
            <rFont val="Tahoma"/>
            <family val="2"/>
          </rPr>
          <t xml:space="preserve"> </t>
        </r>
        <r>
          <rPr>
            <b/>
            <sz val="9"/>
            <color indexed="81"/>
            <rFont val="細明體"/>
            <family val="3"/>
            <charset val="136"/>
          </rPr>
          <t>世文</t>
        </r>
        <r>
          <rPr>
            <b/>
            <sz val="9"/>
            <color indexed="81"/>
            <rFont val="Tahoma"/>
            <family val="2"/>
          </rPr>
          <t>(chiu shihwen)/ADT/</t>
        </r>
        <r>
          <rPr>
            <b/>
            <sz val="9"/>
            <color indexed="81"/>
            <rFont val="細明體"/>
            <family val="3"/>
            <charset val="136"/>
          </rPr>
          <t>雲林・製一・素製二</t>
        </r>
        <r>
          <rPr>
            <b/>
            <sz val="9"/>
            <color indexed="81"/>
            <rFont val="Tahoma"/>
            <family val="2"/>
          </rPr>
          <t>:</t>
        </r>
        <r>
          <rPr>
            <sz val="9"/>
            <color indexed="81"/>
            <rFont val="Tahoma"/>
            <family val="2"/>
          </rPr>
          <t xml:space="preserve">
7/5 </t>
        </r>
        <r>
          <rPr>
            <sz val="9"/>
            <color indexed="81"/>
            <rFont val="細明體"/>
            <family val="3"/>
            <charset val="136"/>
          </rPr>
          <t>工事日確認完成</t>
        </r>
      </text>
    </comment>
    <comment ref="BN125" authorId="10" shapeId="0" xr:uid="{00000000-0006-0000-0700-00005D010000}">
      <text>
        <r>
          <rPr>
            <b/>
            <sz val="9"/>
            <color indexed="81"/>
            <rFont val="細明體"/>
            <family val="3"/>
            <charset val="136"/>
          </rPr>
          <t>邱</t>
        </r>
        <r>
          <rPr>
            <b/>
            <sz val="9"/>
            <color indexed="81"/>
            <rFont val="Tahoma"/>
            <family val="2"/>
          </rPr>
          <t xml:space="preserve"> </t>
        </r>
        <r>
          <rPr>
            <b/>
            <sz val="9"/>
            <color indexed="81"/>
            <rFont val="細明體"/>
            <family val="3"/>
            <charset val="136"/>
          </rPr>
          <t>世文</t>
        </r>
        <r>
          <rPr>
            <b/>
            <sz val="9"/>
            <color indexed="81"/>
            <rFont val="Tahoma"/>
            <family val="2"/>
          </rPr>
          <t>(chiu shihwen)/ADT/</t>
        </r>
        <r>
          <rPr>
            <b/>
            <sz val="9"/>
            <color indexed="81"/>
            <rFont val="細明體"/>
            <family val="3"/>
            <charset val="136"/>
          </rPr>
          <t>雲林・製一・素製二</t>
        </r>
        <r>
          <rPr>
            <b/>
            <sz val="9"/>
            <color indexed="81"/>
            <rFont val="Tahoma"/>
            <family val="2"/>
          </rPr>
          <t>:</t>
        </r>
        <r>
          <rPr>
            <sz val="9"/>
            <color indexed="81"/>
            <rFont val="Tahoma"/>
            <family val="2"/>
          </rPr>
          <t xml:space="preserve">
EF</t>
        </r>
        <r>
          <rPr>
            <sz val="9"/>
            <color indexed="81"/>
            <rFont val="細明體"/>
            <family val="3"/>
            <charset val="136"/>
          </rPr>
          <t>冷修期間確認完成</t>
        </r>
      </text>
    </comment>
    <comment ref="BR125" authorId="11" shapeId="0" xr:uid="{00000000-0006-0000-0700-00005E010000}">
      <text>
        <r>
          <rPr>
            <b/>
            <sz val="9"/>
            <color indexed="81"/>
            <rFont val="Tahoma"/>
            <family val="2"/>
          </rPr>
          <t>6/1</t>
        </r>
        <r>
          <rPr>
            <b/>
            <sz val="9"/>
            <color indexed="81"/>
            <rFont val="細明體"/>
            <family val="3"/>
            <charset val="136"/>
          </rPr>
          <t>確認完成</t>
        </r>
      </text>
    </comment>
    <comment ref="BV125" authorId="34" shapeId="0" xr:uid="{00000000-0006-0000-0700-00005F010000}">
      <text>
        <r>
          <rPr>
            <b/>
            <sz val="9"/>
            <color indexed="81"/>
            <rFont val="細明體"/>
            <family val="3"/>
            <charset val="136"/>
          </rPr>
          <t>6/7 工事日確認完了</t>
        </r>
      </text>
    </comment>
    <comment ref="BZ125" authorId="32" shapeId="0" xr:uid="{00000000-0006-0000-0700-000060010000}">
      <text>
        <r>
          <rPr>
            <b/>
            <sz val="9"/>
            <color indexed="81"/>
            <rFont val="細明體"/>
            <family val="3"/>
            <charset val="136"/>
          </rPr>
          <t>6/1已經確認完畢，TAS#5X1，TAS#7X2 ROBOT，CABLE支架狀態除有些微生鏽外，並無發現彎曲變形裂痕，每次定修工事也會請設備電氣檢視確認</t>
        </r>
      </text>
    </comment>
    <comment ref="BB126" authorId="31" shapeId="0" xr:uid="{00000000-0006-0000-0700-000061010000}">
      <text>
        <r>
          <rPr>
            <sz val="9"/>
            <color indexed="81"/>
            <rFont val="Tahoma"/>
            <family val="2"/>
          </rPr>
          <t>YF4</t>
        </r>
        <r>
          <rPr>
            <sz val="9"/>
            <color indexed="81"/>
            <rFont val="細明體"/>
            <family val="3"/>
            <charset val="136"/>
          </rPr>
          <t>冷修改造時，確認濟</t>
        </r>
        <r>
          <rPr>
            <sz val="9"/>
            <color indexed="81"/>
            <rFont val="Tahoma"/>
            <family val="2"/>
          </rPr>
          <t xml:space="preserve">
</t>
        </r>
      </text>
    </comment>
    <comment ref="BF126" authorId="9" shapeId="0" xr:uid="{00000000-0006-0000-0700-000062010000}">
      <text>
        <r>
          <rPr>
            <b/>
            <sz val="11"/>
            <color indexed="81"/>
            <rFont val="細明體"/>
            <family val="3"/>
            <charset val="136"/>
          </rPr>
          <t>6/16 2BR
7/6 1BR
點檢更換完成</t>
        </r>
      </text>
    </comment>
    <comment ref="BJ126" authorId="33" shapeId="0" xr:uid="{00000000-0006-0000-0700-000063010000}">
      <text>
        <r>
          <rPr>
            <b/>
            <sz val="9"/>
            <color indexed="81"/>
            <rFont val="細明體"/>
            <family val="3"/>
            <charset val="136"/>
          </rPr>
          <t>吳</t>
        </r>
        <r>
          <rPr>
            <b/>
            <sz val="9"/>
            <color indexed="81"/>
            <rFont val="Tahoma"/>
            <family val="2"/>
          </rPr>
          <t xml:space="preserve"> </t>
        </r>
        <r>
          <rPr>
            <b/>
            <sz val="9"/>
            <color indexed="81"/>
            <rFont val="細明體"/>
            <family val="3"/>
            <charset val="136"/>
          </rPr>
          <t>學典</t>
        </r>
        <r>
          <rPr>
            <b/>
            <sz val="9"/>
            <color indexed="81"/>
            <rFont val="Tahoma"/>
            <family val="2"/>
          </rPr>
          <t>(wu hsuehtien)/ADT/</t>
        </r>
        <r>
          <rPr>
            <b/>
            <sz val="9"/>
            <color indexed="81"/>
            <rFont val="細明體"/>
            <family val="3"/>
            <charset val="136"/>
          </rPr>
          <t>雲林・製一・素製三</t>
        </r>
        <r>
          <rPr>
            <b/>
            <sz val="9"/>
            <color indexed="81"/>
            <rFont val="Tahoma"/>
            <family val="2"/>
          </rPr>
          <t>:</t>
        </r>
        <r>
          <rPr>
            <sz val="9"/>
            <color indexed="81"/>
            <rFont val="Tahoma"/>
            <family val="2"/>
          </rPr>
          <t xml:space="preserve">
8/10</t>
        </r>
        <r>
          <rPr>
            <sz val="9"/>
            <color indexed="81"/>
            <rFont val="細明體"/>
            <family val="3"/>
            <charset val="136"/>
          </rPr>
          <t>工事日進行本線、</t>
        </r>
        <r>
          <rPr>
            <sz val="9"/>
            <color indexed="81"/>
            <rFont val="Tahoma"/>
            <family val="2"/>
          </rPr>
          <t>1</t>
        </r>
        <r>
          <rPr>
            <sz val="9"/>
            <color indexed="81"/>
            <rFont val="細明體"/>
            <family val="3"/>
            <charset val="136"/>
          </rPr>
          <t>、</t>
        </r>
        <r>
          <rPr>
            <sz val="9"/>
            <color indexed="81"/>
            <rFont val="Tahoma"/>
            <family val="2"/>
          </rPr>
          <t>2BR</t>
        </r>
        <r>
          <rPr>
            <sz val="9"/>
            <color indexed="81"/>
            <rFont val="細明體"/>
            <family val="3"/>
            <charset val="136"/>
          </rPr>
          <t>引入段</t>
        </r>
        <r>
          <rPr>
            <sz val="9"/>
            <color indexed="81"/>
            <rFont val="Tahoma"/>
            <family val="2"/>
          </rPr>
          <t xml:space="preserve"> C/V Chain</t>
        </r>
        <r>
          <rPr>
            <sz val="9"/>
            <color indexed="81"/>
            <rFont val="細明體"/>
            <family val="3"/>
            <charset val="136"/>
          </rPr>
          <t>軌道確認完成</t>
        </r>
      </text>
    </comment>
    <comment ref="BN126" authorId="35" shapeId="0" xr:uid="{00000000-0006-0000-0700-000064010000}">
      <text>
        <r>
          <rPr>
            <b/>
            <sz val="9"/>
            <color indexed="81"/>
            <rFont val="細明體"/>
            <family val="3"/>
            <charset val="136"/>
          </rPr>
          <t>王</t>
        </r>
        <r>
          <rPr>
            <b/>
            <sz val="9"/>
            <color indexed="81"/>
            <rFont val="Tahoma"/>
            <family val="2"/>
          </rPr>
          <t xml:space="preserve"> </t>
        </r>
        <r>
          <rPr>
            <b/>
            <sz val="9"/>
            <color indexed="81"/>
            <rFont val="細明體"/>
            <family val="3"/>
            <charset val="136"/>
          </rPr>
          <t>文佑</t>
        </r>
        <r>
          <rPr>
            <b/>
            <sz val="9"/>
            <color indexed="81"/>
            <rFont val="Tahoma"/>
            <family val="2"/>
          </rPr>
          <t>(wang wenyu)/ADT/</t>
        </r>
        <r>
          <rPr>
            <b/>
            <sz val="9"/>
            <color indexed="81"/>
            <rFont val="細明體"/>
            <family val="3"/>
            <charset val="136"/>
          </rPr>
          <t>雲林・製一・素製二</t>
        </r>
        <r>
          <rPr>
            <b/>
            <sz val="9"/>
            <color indexed="81"/>
            <rFont val="Tahoma"/>
            <family val="2"/>
          </rPr>
          <t>:</t>
        </r>
        <r>
          <rPr>
            <sz val="9"/>
            <color indexed="81"/>
            <rFont val="Tahoma"/>
            <family val="2"/>
          </rPr>
          <t xml:space="preserve">
2015/11/05 </t>
        </r>
      </text>
    </comment>
    <comment ref="BR126" authorId="11" shapeId="0" xr:uid="{00000000-0006-0000-0700-000065010000}">
      <text>
        <r>
          <rPr>
            <b/>
            <sz val="9"/>
            <color indexed="81"/>
            <rFont val="細明體"/>
            <family val="3"/>
            <charset val="136"/>
          </rPr>
          <t>分次點檢完成</t>
        </r>
      </text>
    </comment>
    <comment ref="BB127" authorId="31" shapeId="0" xr:uid="{00000000-0006-0000-0700-000066010000}">
      <text>
        <r>
          <rPr>
            <sz val="11"/>
            <color indexed="81"/>
            <rFont val="Tahoma"/>
            <family val="2"/>
          </rPr>
          <t>1BR YF4</t>
        </r>
        <r>
          <rPr>
            <sz val="11"/>
            <color indexed="81"/>
            <rFont val="細明體"/>
            <family val="3"/>
            <charset val="136"/>
          </rPr>
          <t>冷修時，新品更換季</t>
        </r>
        <r>
          <rPr>
            <sz val="11"/>
            <color indexed="81"/>
            <rFont val="Tahoma"/>
            <family val="2"/>
          </rPr>
          <t xml:space="preserve">  2BR</t>
        </r>
        <r>
          <rPr>
            <sz val="11"/>
            <color indexed="81"/>
            <rFont val="細明體"/>
            <family val="3"/>
            <charset val="136"/>
          </rPr>
          <t>點檢無異常</t>
        </r>
        <r>
          <rPr>
            <sz val="9"/>
            <color indexed="81"/>
            <rFont val="Tahoma"/>
            <family val="2"/>
          </rPr>
          <t xml:space="preserve">
</t>
        </r>
      </text>
    </comment>
    <comment ref="BF127" authorId="37" shapeId="0" xr:uid="{00000000-0006-0000-0700-000067010000}">
      <text>
        <r>
          <rPr>
            <b/>
            <sz val="9"/>
            <color indexed="81"/>
            <rFont val="細明體"/>
            <family val="3"/>
            <charset val="136"/>
          </rPr>
          <t>7/21 2br點檢ok
8/4 1br點檢ok</t>
        </r>
        <r>
          <rPr>
            <sz val="9"/>
            <color indexed="81"/>
            <rFont val="Tahoma"/>
            <family val="2"/>
          </rPr>
          <t xml:space="preserve">
</t>
        </r>
      </text>
    </comment>
    <comment ref="BJ127" authorId="33" shapeId="0" xr:uid="{00000000-0006-0000-0700-000068010000}">
      <text>
        <r>
          <rPr>
            <b/>
            <sz val="9"/>
            <color indexed="81"/>
            <rFont val="細明體"/>
            <family val="3"/>
            <charset val="136"/>
          </rPr>
          <t>吳</t>
        </r>
        <r>
          <rPr>
            <b/>
            <sz val="9"/>
            <color indexed="81"/>
            <rFont val="Tahoma"/>
            <family val="2"/>
          </rPr>
          <t xml:space="preserve"> </t>
        </r>
        <r>
          <rPr>
            <b/>
            <sz val="9"/>
            <color indexed="81"/>
            <rFont val="細明體"/>
            <family val="3"/>
            <charset val="136"/>
          </rPr>
          <t>學典</t>
        </r>
        <r>
          <rPr>
            <b/>
            <sz val="9"/>
            <color indexed="81"/>
            <rFont val="Tahoma"/>
            <family val="2"/>
          </rPr>
          <t>(wu hsuehtien)/ADT/</t>
        </r>
        <r>
          <rPr>
            <b/>
            <sz val="9"/>
            <color indexed="81"/>
            <rFont val="細明體"/>
            <family val="3"/>
            <charset val="136"/>
          </rPr>
          <t>雲林・製一・素製三</t>
        </r>
        <r>
          <rPr>
            <b/>
            <sz val="9"/>
            <color indexed="81"/>
            <rFont val="Tahoma"/>
            <family val="2"/>
          </rPr>
          <t>:</t>
        </r>
        <r>
          <rPr>
            <sz val="9"/>
            <color indexed="81"/>
            <rFont val="Tahoma"/>
            <family val="2"/>
          </rPr>
          <t xml:space="preserve">
</t>
        </r>
        <r>
          <rPr>
            <sz val="10"/>
            <color indexed="81"/>
            <rFont val="Tahoma"/>
            <family val="2"/>
          </rPr>
          <t xml:space="preserve">7/7 </t>
        </r>
        <r>
          <rPr>
            <sz val="10"/>
            <color indexed="81"/>
            <rFont val="細明體"/>
            <family val="3"/>
            <charset val="136"/>
          </rPr>
          <t>點檢完成</t>
        </r>
      </text>
    </comment>
    <comment ref="BN127" authorId="35" shapeId="0" xr:uid="{00000000-0006-0000-0700-000069010000}">
      <text>
        <r>
          <rPr>
            <sz val="9"/>
            <color indexed="81"/>
            <rFont val="Tahoma"/>
            <family val="2"/>
          </rPr>
          <t xml:space="preserve">8/8
</t>
        </r>
      </text>
    </comment>
    <comment ref="BR127" authorId="11" shapeId="0" xr:uid="{00000000-0006-0000-0700-00006A010000}">
      <text>
        <r>
          <rPr>
            <b/>
            <sz val="9"/>
            <color indexed="81"/>
            <rFont val="細明體"/>
            <family val="3"/>
            <charset val="136"/>
          </rPr>
          <t>7/6檢檢完成</t>
        </r>
      </text>
    </comment>
    <comment ref="BV127" authorId="34" shapeId="0" xr:uid="{00000000-0006-0000-0700-00006B010000}">
      <text>
        <r>
          <rPr>
            <b/>
            <sz val="9"/>
            <color indexed="81"/>
            <rFont val="Tahoma"/>
            <family val="2"/>
          </rPr>
          <t>7/6 2BR</t>
        </r>
        <r>
          <rPr>
            <b/>
            <sz val="9"/>
            <color indexed="81"/>
            <rFont val="細明體"/>
            <family val="3"/>
            <charset val="136"/>
          </rPr>
          <t>點撿完了</t>
        </r>
        <r>
          <rPr>
            <sz val="9"/>
            <color indexed="81"/>
            <rFont val="Tahoma"/>
            <family val="2"/>
          </rPr>
          <t xml:space="preserve">
</t>
        </r>
      </text>
    </comment>
    <comment ref="BB128" authorId="31" shapeId="0" xr:uid="{00000000-0006-0000-0700-00006C010000}">
      <text>
        <r>
          <rPr>
            <sz val="11"/>
            <color indexed="81"/>
            <rFont val="Tahoma"/>
            <family val="2"/>
          </rPr>
          <t>YF4</t>
        </r>
        <r>
          <rPr>
            <sz val="11"/>
            <color indexed="81"/>
            <rFont val="細明體"/>
            <family val="3"/>
            <charset val="136"/>
          </rPr>
          <t>冷修時，全數點檢無異常</t>
        </r>
        <r>
          <rPr>
            <sz val="9"/>
            <color indexed="81"/>
            <rFont val="Tahoma"/>
            <family val="2"/>
          </rPr>
          <t xml:space="preserve">
</t>
        </r>
      </text>
    </comment>
    <comment ref="BJ128" authorId="33" shapeId="0" xr:uid="{00000000-0006-0000-0700-00006D010000}">
      <text>
        <r>
          <rPr>
            <b/>
            <sz val="9"/>
            <color indexed="81"/>
            <rFont val="細明體"/>
            <family val="3"/>
            <charset val="136"/>
          </rPr>
          <t>吳</t>
        </r>
        <r>
          <rPr>
            <b/>
            <sz val="9"/>
            <color indexed="81"/>
            <rFont val="Tahoma"/>
            <family val="2"/>
          </rPr>
          <t xml:space="preserve"> </t>
        </r>
        <r>
          <rPr>
            <b/>
            <sz val="9"/>
            <color indexed="81"/>
            <rFont val="細明體"/>
            <family val="3"/>
            <charset val="136"/>
          </rPr>
          <t>學典</t>
        </r>
        <r>
          <rPr>
            <b/>
            <sz val="9"/>
            <color indexed="81"/>
            <rFont val="Tahoma"/>
            <family val="2"/>
          </rPr>
          <t>(wu hsuehtien)/ADT/</t>
        </r>
        <r>
          <rPr>
            <b/>
            <sz val="9"/>
            <color indexed="81"/>
            <rFont val="細明體"/>
            <family val="3"/>
            <charset val="136"/>
          </rPr>
          <t>雲林・製一・素製三</t>
        </r>
        <r>
          <rPr>
            <b/>
            <sz val="9"/>
            <color indexed="81"/>
            <rFont val="Tahoma"/>
            <family val="2"/>
          </rPr>
          <t>:</t>
        </r>
        <r>
          <rPr>
            <sz val="9"/>
            <color indexed="81"/>
            <rFont val="Tahoma"/>
            <family val="2"/>
          </rPr>
          <t xml:space="preserve">
7/5 </t>
        </r>
        <r>
          <rPr>
            <sz val="9"/>
            <color indexed="81"/>
            <rFont val="細明體"/>
            <family val="3"/>
            <charset val="136"/>
          </rPr>
          <t>工事日點檢完成</t>
        </r>
      </text>
    </comment>
    <comment ref="BJ129" authorId="10" shapeId="0" xr:uid="{00000000-0006-0000-0700-00006E010000}">
      <text>
        <r>
          <rPr>
            <b/>
            <sz val="9"/>
            <color indexed="81"/>
            <rFont val="細明體"/>
            <family val="3"/>
            <charset val="136"/>
          </rPr>
          <t>邱</t>
        </r>
        <r>
          <rPr>
            <b/>
            <sz val="9"/>
            <color indexed="81"/>
            <rFont val="Tahoma"/>
            <family val="2"/>
          </rPr>
          <t xml:space="preserve"> </t>
        </r>
        <r>
          <rPr>
            <b/>
            <sz val="9"/>
            <color indexed="81"/>
            <rFont val="細明體"/>
            <family val="3"/>
            <charset val="136"/>
          </rPr>
          <t>世文</t>
        </r>
        <r>
          <rPr>
            <b/>
            <sz val="9"/>
            <color indexed="81"/>
            <rFont val="Tahoma"/>
            <family val="2"/>
          </rPr>
          <t>(chiu shihwen)/ADT/</t>
        </r>
        <r>
          <rPr>
            <b/>
            <sz val="9"/>
            <color indexed="81"/>
            <rFont val="細明體"/>
            <family val="3"/>
            <charset val="136"/>
          </rPr>
          <t>雲林・製一・素製二</t>
        </r>
        <r>
          <rPr>
            <b/>
            <sz val="9"/>
            <color indexed="81"/>
            <rFont val="Tahoma"/>
            <family val="2"/>
          </rPr>
          <t>:</t>
        </r>
        <r>
          <rPr>
            <sz val="9"/>
            <color indexed="81"/>
            <rFont val="Tahoma"/>
            <family val="2"/>
          </rPr>
          <t xml:space="preserve">
7/11 </t>
        </r>
        <r>
          <rPr>
            <sz val="9"/>
            <color indexed="81"/>
            <rFont val="細明體"/>
            <family val="3"/>
            <charset val="136"/>
          </rPr>
          <t>目視點檢完成</t>
        </r>
      </text>
    </comment>
    <comment ref="BN129" authorId="10" shapeId="0" xr:uid="{00000000-0006-0000-0700-00006F010000}">
      <text>
        <r>
          <rPr>
            <b/>
            <sz val="9"/>
            <color indexed="81"/>
            <rFont val="細明體"/>
            <family val="3"/>
            <charset val="136"/>
          </rPr>
          <t>邱</t>
        </r>
        <r>
          <rPr>
            <b/>
            <sz val="9"/>
            <color indexed="81"/>
            <rFont val="Tahoma"/>
            <family val="2"/>
          </rPr>
          <t xml:space="preserve"> </t>
        </r>
        <r>
          <rPr>
            <b/>
            <sz val="9"/>
            <color indexed="81"/>
            <rFont val="細明體"/>
            <family val="3"/>
            <charset val="136"/>
          </rPr>
          <t>世文</t>
        </r>
        <r>
          <rPr>
            <b/>
            <sz val="9"/>
            <color indexed="81"/>
            <rFont val="Tahoma"/>
            <family val="2"/>
          </rPr>
          <t>(chiu shihwen)/ADT/</t>
        </r>
        <r>
          <rPr>
            <b/>
            <sz val="9"/>
            <color indexed="81"/>
            <rFont val="細明體"/>
            <family val="3"/>
            <charset val="136"/>
          </rPr>
          <t>雲林・製一・素製二</t>
        </r>
        <r>
          <rPr>
            <b/>
            <sz val="9"/>
            <color indexed="81"/>
            <rFont val="Tahoma"/>
            <family val="2"/>
          </rPr>
          <t>:</t>
        </r>
        <r>
          <rPr>
            <sz val="9"/>
            <color indexed="81"/>
            <rFont val="Tahoma"/>
            <family val="2"/>
          </rPr>
          <t xml:space="preserve">
1</t>
        </r>
        <r>
          <rPr>
            <sz val="9"/>
            <color indexed="81"/>
            <rFont val="細明體"/>
            <family val="3"/>
            <charset val="136"/>
          </rPr>
          <t>支ROLL拆除中
待冷修修復</t>
        </r>
      </text>
    </comment>
    <comment ref="BR129" authorId="11" shapeId="0" xr:uid="{00000000-0006-0000-0700-000070010000}">
      <text>
        <r>
          <rPr>
            <b/>
            <sz val="9"/>
            <color indexed="81"/>
            <rFont val="細明體"/>
            <family val="3"/>
            <charset val="136"/>
          </rPr>
          <t>7/11 HOT工事停機進行實物確認無異常。</t>
        </r>
      </text>
    </comment>
    <comment ref="BV129" authorId="34" shapeId="0" xr:uid="{00000000-0006-0000-0700-000071010000}">
      <text>
        <r>
          <rPr>
            <b/>
            <sz val="9"/>
            <color indexed="81"/>
            <rFont val="細明體"/>
            <family val="3"/>
            <charset val="136"/>
          </rPr>
          <t>7/12工事日確認</t>
        </r>
        <r>
          <rPr>
            <sz val="9"/>
            <color indexed="81"/>
            <rFont val="Tahoma"/>
            <family val="2"/>
          </rPr>
          <t xml:space="preserve">
</t>
        </r>
      </text>
    </comment>
    <comment ref="T130" authorId="9" shapeId="0" xr:uid="{00000000-0006-0000-0700-000072010000}">
      <text>
        <r>
          <rPr>
            <b/>
            <sz val="9"/>
            <color indexed="81"/>
            <rFont val="Tahoma"/>
            <family val="2"/>
          </rPr>
          <t>YF4</t>
        </r>
        <r>
          <rPr>
            <b/>
            <sz val="9"/>
            <color indexed="81"/>
            <rFont val="細明體"/>
            <family val="3"/>
            <charset val="136"/>
          </rPr>
          <t>已更換為
無CAM CLUTCK型式</t>
        </r>
      </text>
    </comment>
    <comment ref="BJ130" authorId="10" shapeId="0" xr:uid="{00000000-0006-0000-0700-000073010000}">
      <text>
        <r>
          <rPr>
            <b/>
            <sz val="9"/>
            <color indexed="81"/>
            <rFont val="細明體"/>
            <family val="3"/>
            <charset val="136"/>
          </rPr>
          <t>邱</t>
        </r>
        <r>
          <rPr>
            <b/>
            <sz val="9"/>
            <color indexed="81"/>
            <rFont val="Tahoma"/>
            <family val="2"/>
          </rPr>
          <t xml:space="preserve"> </t>
        </r>
        <r>
          <rPr>
            <b/>
            <sz val="9"/>
            <color indexed="81"/>
            <rFont val="細明體"/>
            <family val="3"/>
            <charset val="136"/>
          </rPr>
          <t>世文</t>
        </r>
        <r>
          <rPr>
            <b/>
            <sz val="9"/>
            <color indexed="81"/>
            <rFont val="Tahoma"/>
            <family val="2"/>
          </rPr>
          <t>(chiu shihwen)/ADT/</t>
        </r>
        <r>
          <rPr>
            <b/>
            <sz val="9"/>
            <color indexed="81"/>
            <rFont val="細明體"/>
            <family val="3"/>
            <charset val="136"/>
          </rPr>
          <t>雲林・製一・素製二</t>
        </r>
        <r>
          <rPr>
            <b/>
            <sz val="9"/>
            <color indexed="81"/>
            <rFont val="Tahoma"/>
            <family val="2"/>
          </rPr>
          <t>:</t>
        </r>
        <r>
          <rPr>
            <sz val="9"/>
            <color indexed="81"/>
            <rFont val="Tahoma"/>
            <family val="2"/>
          </rPr>
          <t xml:space="preserve">
7/5 </t>
        </r>
        <r>
          <rPr>
            <sz val="9"/>
            <color indexed="81"/>
            <rFont val="細明體"/>
            <family val="3"/>
            <charset val="136"/>
          </rPr>
          <t>工事日本線增速5、6號
    更換完成
8月工事日預定進行本線 H/O 部分的交換</t>
        </r>
      </text>
    </comment>
    <comment ref="BV130" authorId="34" shapeId="0" xr:uid="{00000000-0006-0000-0700-000074010000}">
      <text>
        <r>
          <rPr>
            <b/>
            <sz val="9"/>
            <color indexed="81"/>
            <rFont val="細明體"/>
            <family val="3"/>
            <charset val="136"/>
          </rPr>
          <t>7/12 工事日交換完了本線HO GATE/#5/#6</t>
        </r>
        <r>
          <rPr>
            <sz val="9"/>
            <color indexed="81"/>
            <rFont val="Tahoma"/>
            <family val="2"/>
          </rPr>
          <t xml:space="preserve">
</t>
        </r>
      </text>
    </comment>
    <comment ref="BB131" authorId="31" shapeId="0" xr:uid="{00000000-0006-0000-0700-000075010000}">
      <text>
        <r>
          <rPr>
            <b/>
            <sz val="11"/>
            <color indexed="81"/>
            <rFont val="細明體"/>
            <family val="3"/>
            <charset val="136"/>
          </rPr>
          <t>8/9確認完了，現物厚度:3.2mm</t>
        </r>
        <r>
          <rPr>
            <sz val="9"/>
            <color indexed="81"/>
            <rFont val="Tahoma"/>
            <family val="2"/>
          </rPr>
          <t xml:space="preserve">
</t>
        </r>
      </text>
    </comment>
    <comment ref="BF131" authorId="37" shapeId="0" xr:uid="{00000000-0006-0000-0700-000076010000}">
      <text>
        <r>
          <rPr>
            <sz val="9"/>
            <color indexed="81"/>
            <rFont val="細明體"/>
            <family val="3"/>
            <charset val="136"/>
          </rPr>
          <t>現物確認 3.2mm</t>
        </r>
        <r>
          <rPr>
            <sz val="9"/>
            <color indexed="81"/>
            <rFont val="Tahoma"/>
            <family val="2"/>
          </rPr>
          <t xml:space="preserve">
</t>
        </r>
      </text>
    </comment>
    <comment ref="BJ131" authorId="33" shapeId="0" xr:uid="{00000000-0006-0000-0700-000077010000}">
      <text>
        <r>
          <rPr>
            <b/>
            <sz val="9"/>
            <color indexed="81"/>
            <rFont val="細明體"/>
            <family val="3"/>
            <charset val="136"/>
          </rPr>
          <t>吳</t>
        </r>
        <r>
          <rPr>
            <b/>
            <sz val="9"/>
            <color indexed="81"/>
            <rFont val="Tahoma"/>
            <family val="2"/>
          </rPr>
          <t xml:space="preserve"> </t>
        </r>
        <r>
          <rPr>
            <b/>
            <sz val="9"/>
            <color indexed="81"/>
            <rFont val="細明體"/>
            <family val="3"/>
            <charset val="136"/>
          </rPr>
          <t>學典</t>
        </r>
        <r>
          <rPr>
            <b/>
            <sz val="9"/>
            <color indexed="81"/>
            <rFont val="Tahoma"/>
            <family val="2"/>
          </rPr>
          <t>(wu hsuehtien)/ADT/</t>
        </r>
        <r>
          <rPr>
            <b/>
            <sz val="9"/>
            <color indexed="81"/>
            <rFont val="細明體"/>
            <family val="3"/>
            <charset val="136"/>
          </rPr>
          <t>雲林・製一・素製三</t>
        </r>
        <r>
          <rPr>
            <b/>
            <sz val="9"/>
            <color indexed="81"/>
            <rFont val="Tahoma"/>
            <family val="2"/>
          </rPr>
          <t>:</t>
        </r>
        <r>
          <rPr>
            <sz val="9"/>
            <color indexed="81"/>
            <rFont val="Tahoma"/>
            <family val="2"/>
          </rPr>
          <t xml:space="preserve">
7/12</t>
        </r>
        <r>
          <rPr>
            <sz val="9"/>
            <color indexed="81"/>
            <rFont val="細明體"/>
            <family val="3"/>
            <charset val="136"/>
          </rPr>
          <t>確認完成厚度為</t>
        </r>
        <r>
          <rPr>
            <sz val="9"/>
            <color indexed="81"/>
            <rFont val="Tahoma"/>
            <family val="2"/>
          </rPr>
          <t>3.2mm</t>
        </r>
      </text>
    </comment>
    <comment ref="BV131" authorId="34" shapeId="0" xr:uid="{00000000-0006-0000-0700-000078010000}">
      <text>
        <r>
          <rPr>
            <b/>
            <sz val="9"/>
            <color indexed="81"/>
            <rFont val="Tahoma"/>
            <family val="2"/>
          </rPr>
          <t xml:space="preserve">7/29 </t>
        </r>
        <r>
          <rPr>
            <b/>
            <sz val="9"/>
            <color indexed="81"/>
            <rFont val="細明體"/>
            <family val="3"/>
            <charset val="136"/>
          </rPr>
          <t>確認完了</t>
        </r>
        <r>
          <rPr>
            <b/>
            <sz val="9"/>
            <color indexed="81"/>
            <rFont val="Tahoma"/>
            <family val="2"/>
          </rPr>
          <t xml:space="preserve"> 3.2MM</t>
        </r>
        <r>
          <rPr>
            <sz val="9"/>
            <color indexed="81"/>
            <rFont val="Tahoma"/>
            <family val="2"/>
          </rPr>
          <t xml:space="preserve">
</t>
        </r>
      </text>
    </comment>
    <comment ref="BJ132" authorId="33" shapeId="0" xr:uid="{00000000-0006-0000-0700-000079010000}">
      <text>
        <r>
          <rPr>
            <b/>
            <sz val="9"/>
            <color indexed="81"/>
            <rFont val="細明體"/>
            <family val="3"/>
            <charset val="136"/>
          </rPr>
          <t>吳</t>
        </r>
        <r>
          <rPr>
            <b/>
            <sz val="9"/>
            <color indexed="81"/>
            <rFont val="Tahoma"/>
            <family val="2"/>
          </rPr>
          <t xml:space="preserve"> </t>
        </r>
        <r>
          <rPr>
            <b/>
            <sz val="9"/>
            <color indexed="81"/>
            <rFont val="細明體"/>
            <family val="3"/>
            <charset val="136"/>
          </rPr>
          <t>學典</t>
        </r>
        <r>
          <rPr>
            <b/>
            <sz val="9"/>
            <color indexed="81"/>
            <rFont val="Tahoma"/>
            <family val="2"/>
          </rPr>
          <t>(wu hsuehtien)/ADT/</t>
        </r>
        <r>
          <rPr>
            <b/>
            <sz val="9"/>
            <color indexed="81"/>
            <rFont val="細明體"/>
            <family val="3"/>
            <charset val="136"/>
          </rPr>
          <t>雲林・製一・素製三</t>
        </r>
        <r>
          <rPr>
            <b/>
            <sz val="9"/>
            <color indexed="81"/>
            <rFont val="Tahoma"/>
            <family val="2"/>
          </rPr>
          <t>:</t>
        </r>
        <r>
          <rPr>
            <sz val="9"/>
            <color indexed="81"/>
            <rFont val="Tahoma"/>
            <family val="2"/>
          </rPr>
          <t xml:space="preserve">
8/10 </t>
        </r>
        <r>
          <rPr>
            <sz val="9"/>
            <color indexed="81"/>
            <rFont val="細明體"/>
            <family val="3"/>
            <charset val="136"/>
          </rPr>
          <t>工事日進行</t>
        </r>
        <r>
          <rPr>
            <sz val="9"/>
            <color indexed="81"/>
            <rFont val="Tahoma"/>
            <family val="2"/>
          </rPr>
          <t xml:space="preserve">2BR 5P </t>
        </r>
        <r>
          <rPr>
            <sz val="9"/>
            <color indexed="81"/>
            <rFont val="細明體"/>
            <family val="3"/>
            <charset val="136"/>
          </rPr>
          <t>反轉及採板</t>
        </r>
        <r>
          <rPr>
            <sz val="9"/>
            <color indexed="81"/>
            <rFont val="Tahoma"/>
            <family val="2"/>
          </rPr>
          <t>ROBOT</t>
        </r>
        <r>
          <rPr>
            <sz val="9"/>
            <color indexed="81"/>
            <rFont val="細明體"/>
            <family val="3"/>
            <charset val="136"/>
          </rPr>
          <t>、</t>
        </r>
        <r>
          <rPr>
            <sz val="9"/>
            <color indexed="81"/>
            <rFont val="Tahoma"/>
            <family val="2"/>
          </rPr>
          <t xml:space="preserve">6P </t>
        </r>
        <r>
          <rPr>
            <sz val="9"/>
            <color indexed="81"/>
            <rFont val="細明體"/>
            <family val="3"/>
            <charset val="136"/>
          </rPr>
          <t>採板</t>
        </r>
        <r>
          <rPr>
            <sz val="9"/>
            <color indexed="81"/>
            <rFont val="Tahoma"/>
            <family val="2"/>
          </rPr>
          <t>ROBOT</t>
        </r>
        <r>
          <rPr>
            <sz val="9"/>
            <color indexed="81"/>
            <rFont val="細明體"/>
            <family val="3"/>
            <charset val="136"/>
          </rPr>
          <t xml:space="preserve">年度保養
</t>
        </r>
        <r>
          <rPr>
            <sz val="9"/>
            <color indexed="81"/>
            <rFont val="Tahoma"/>
            <family val="2"/>
          </rPr>
          <t xml:space="preserve">9/13 </t>
        </r>
        <r>
          <rPr>
            <sz val="9"/>
            <color indexed="81"/>
            <rFont val="細明體"/>
            <family val="3"/>
            <charset val="136"/>
          </rPr>
          <t>工事日進行</t>
        </r>
        <r>
          <rPr>
            <sz val="9"/>
            <color indexed="81"/>
            <rFont val="Tahoma"/>
            <family val="2"/>
          </rPr>
          <t>2BR 3P</t>
        </r>
        <r>
          <rPr>
            <sz val="9"/>
            <color indexed="81"/>
            <rFont val="細明體"/>
            <family val="3"/>
            <charset val="136"/>
          </rPr>
          <t>反轉及採板</t>
        </r>
        <r>
          <rPr>
            <sz val="9"/>
            <color indexed="81"/>
            <rFont val="Tahoma"/>
            <family val="2"/>
          </rPr>
          <t>ROBOT</t>
        </r>
        <r>
          <rPr>
            <sz val="9"/>
            <color indexed="81"/>
            <rFont val="細明體"/>
            <family val="3"/>
            <charset val="136"/>
          </rPr>
          <t xml:space="preserve">年度保養
</t>
        </r>
        <r>
          <rPr>
            <sz val="9"/>
            <color indexed="81"/>
            <rFont val="Tahoma"/>
            <family val="2"/>
          </rPr>
          <t xml:space="preserve">10/11 </t>
        </r>
        <r>
          <rPr>
            <sz val="9"/>
            <color indexed="81"/>
            <rFont val="細明體"/>
            <family val="3"/>
            <charset val="136"/>
          </rPr>
          <t>工事日進行</t>
        </r>
        <r>
          <rPr>
            <sz val="9"/>
            <color indexed="81"/>
            <rFont val="Tahoma"/>
            <family val="2"/>
          </rPr>
          <t>2BR 4P</t>
        </r>
        <r>
          <rPr>
            <sz val="9"/>
            <color indexed="81"/>
            <rFont val="細明體"/>
            <family val="3"/>
            <charset val="136"/>
          </rPr>
          <t>反轉及採板</t>
        </r>
        <r>
          <rPr>
            <sz val="9"/>
            <color indexed="81"/>
            <rFont val="Tahoma"/>
            <family val="2"/>
          </rPr>
          <t>ROBOT</t>
        </r>
        <r>
          <rPr>
            <sz val="9"/>
            <color indexed="81"/>
            <rFont val="細明體"/>
            <family val="3"/>
            <charset val="136"/>
          </rPr>
          <t>年度保養</t>
        </r>
      </text>
    </comment>
    <comment ref="BR132" authorId="11" shapeId="0" xr:uid="{00000000-0006-0000-0700-00007A010000}">
      <text>
        <r>
          <rPr>
            <b/>
            <sz val="9"/>
            <color indexed="81"/>
            <rFont val="Tahoma"/>
            <family val="2"/>
          </rPr>
          <t>9/7</t>
        </r>
        <r>
          <rPr>
            <b/>
            <sz val="9"/>
            <color indexed="81"/>
            <rFont val="細明體"/>
            <family val="3"/>
            <charset val="136"/>
          </rPr>
          <t xml:space="preserve">完成
</t>
        </r>
      </text>
    </comment>
    <comment ref="BV132" authorId="34" shapeId="0" xr:uid="{00000000-0006-0000-0700-00007B010000}">
      <text>
        <r>
          <rPr>
            <sz val="11"/>
            <color indexed="81"/>
            <rFont val="Tahoma"/>
            <family val="2"/>
          </rPr>
          <t>7/19 1BR</t>
        </r>
        <r>
          <rPr>
            <sz val="11"/>
            <color indexed="81"/>
            <rFont val="細明體"/>
            <family val="3"/>
            <charset val="136"/>
          </rPr>
          <t>各</t>
        </r>
        <r>
          <rPr>
            <sz val="11"/>
            <color indexed="81"/>
            <rFont val="Tahoma"/>
            <family val="2"/>
          </rPr>
          <t>POS</t>
        </r>
        <r>
          <rPr>
            <sz val="11"/>
            <color indexed="81"/>
            <rFont val="細明體"/>
            <family val="3"/>
            <charset val="136"/>
          </rPr>
          <t>點檢:點螺絲固定劑及增締完了</t>
        </r>
        <r>
          <rPr>
            <sz val="11"/>
            <color indexed="81"/>
            <rFont val="Tahoma"/>
            <family val="2"/>
          </rPr>
          <t>.</t>
        </r>
        <r>
          <rPr>
            <sz val="11"/>
            <color indexed="81"/>
            <rFont val="新細明體"/>
            <family val="1"/>
            <charset val="136"/>
          </rPr>
          <t xml:space="preserve">
</t>
        </r>
        <r>
          <rPr>
            <sz val="11"/>
            <color indexed="81"/>
            <rFont val="Tahoma"/>
            <family val="2"/>
          </rPr>
          <t xml:space="preserve">8/9   </t>
        </r>
        <r>
          <rPr>
            <sz val="11"/>
            <color indexed="81"/>
            <rFont val="新細明體"/>
            <family val="1"/>
            <charset val="136"/>
          </rPr>
          <t>工事日</t>
        </r>
        <r>
          <rPr>
            <sz val="11"/>
            <color indexed="81"/>
            <rFont val="Tahoma"/>
            <family val="2"/>
          </rPr>
          <t>2BR</t>
        </r>
        <r>
          <rPr>
            <sz val="11"/>
            <color indexed="81"/>
            <rFont val="新細明體"/>
            <family val="1"/>
            <charset val="136"/>
          </rPr>
          <t>各</t>
        </r>
        <r>
          <rPr>
            <sz val="11"/>
            <color indexed="81"/>
            <rFont val="Tahoma"/>
            <family val="2"/>
          </rPr>
          <t>POS</t>
        </r>
        <r>
          <rPr>
            <sz val="11"/>
            <color indexed="81"/>
            <rFont val="新細明體"/>
            <family val="1"/>
            <charset val="136"/>
          </rPr>
          <t>點螺絲固定劑及增締完了與1.2BR</t>
        </r>
        <r>
          <rPr>
            <sz val="11"/>
            <color indexed="81"/>
            <rFont val="細明體"/>
            <family val="3"/>
            <charset val="136"/>
          </rPr>
          <t>可視化改造</t>
        </r>
        <r>
          <rPr>
            <sz val="11"/>
            <color indexed="81"/>
            <rFont val="Tahoma"/>
            <family val="2"/>
          </rPr>
          <t>OK</t>
        </r>
        <r>
          <rPr>
            <sz val="11"/>
            <color indexed="81"/>
            <rFont val="新細明體"/>
            <family val="1"/>
            <charset val="136"/>
          </rPr>
          <t>。</t>
        </r>
        <r>
          <rPr>
            <sz val="12"/>
            <color indexed="81"/>
            <rFont val="Tahoma"/>
            <family val="2"/>
          </rPr>
          <t xml:space="preserve">
</t>
        </r>
      </text>
    </comment>
    <comment ref="BZ132" authorId="9" shapeId="0" xr:uid="{00000000-0006-0000-0700-00007C010000}">
      <text>
        <r>
          <rPr>
            <b/>
            <sz val="9"/>
            <color indexed="81"/>
            <rFont val="細明體"/>
            <family val="3"/>
            <charset val="136"/>
          </rPr>
          <t xml:space="preserve">10/4已經完成TAS#5號機 RB的點檢與加裝透明蓋。TAS#7號機則預定11月完成
</t>
        </r>
      </text>
    </comment>
    <comment ref="BV133" authorId="34" shapeId="0" xr:uid="{00000000-0006-0000-0700-00007D010000}">
      <text>
        <r>
          <rPr>
            <b/>
            <sz val="12"/>
            <color indexed="81"/>
            <rFont val="Tahoma"/>
            <family val="2"/>
          </rPr>
          <t>2016.7.4 JF</t>
        </r>
        <r>
          <rPr>
            <b/>
            <sz val="12"/>
            <color indexed="81"/>
            <rFont val="細明體"/>
            <family val="3"/>
            <charset val="136"/>
          </rPr>
          <t>異常後機械橫展開確認濟</t>
        </r>
      </text>
    </comment>
    <comment ref="BB135" authorId="31" shapeId="0" xr:uid="{00000000-0006-0000-0700-00007E010000}">
      <text>
        <r>
          <rPr>
            <b/>
            <sz val="9"/>
            <color indexed="81"/>
            <rFont val="細明體"/>
            <family val="3"/>
            <charset val="136"/>
          </rPr>
          <t>9/11 工事日進行回生抵抗位置移設</t>
        </r>
        <r>
          <rPr>
            <sz val="9"/>
            <color indexed="81"/>
            <rFont val="Tahoma"/>
            <family val="2"/>
          </rPr>
          <t xml:space="preserve">
</t>
        </r>
      </text>
    </comment>
    <comment ref="BF135" authorId="37" shapeId="0" xr:uid="{00000000-0006-0000-0700-00007F010000}">
      <text>
        <r>
          <rPr>
            <sz val="12"/>
            <color indexed="81"/>
            <rFont val="細明體"/>
            <family val="3"/>
            <charset val="136"/>
          </rPr>
          <t>電器回覆目前異常原因不明,對策中</t>
        </r>
        <r>
          <rPr>
            <sz val="9"/>
            <color indexed="81"/>
            <rFont val="Tahoma"/>
            <family val="2"/>
          </rPr>
          <t xml:space="preserve">
</t>
        </r>
      </text>
    </comment>
    <comment ref="BJ135" authorId="33" shapeId="0" xr:uid="{00000000-0006-0000-0700-000080010000}">
      <text>
        <r>
          <rPr>
            <b/>
            <sz val="9"/>
            <color indexed="81"/>
            <rFont val="細明體"/>
            <family val="3"/>
            <charset val="136"/>
          </rPr>
          <t>吳</t>
        </r>
        <r>
          <rPr>
            <b/>
            <sz val="9"/>
            <color indexed="81"/>
            <rFont val="Tahoma"/>
            <family val="2"/>
          </rPr>
          <t xml:space="preserve"> </t>
        </r>
        <r>
          <rPr>
            <b/>
            <sz val="9"/>
            <color indexed="81"/>
            <rFont val="細明體"/>
            <family val="3"/>
            <charset val="136"/>
          </rPr>
          <t>學典</t>
        </r>
        <r>
          <rPr>
            <b/>
            <sz val="9"/>
            <color indexed="81"/>
            <rFont val="Tahoma"/>
            <family val="2"/>
          </rPr>
          <t>(wu hsuehtien)/ADT/</t>
        </r>
        <r>
          <rPr>
            <b/>
            <sz val="9"/>
            <color indexed="81"/>
            <rFont val="細明體"/>
            <family val="3"/>
            <charset val="136"/>
          </rPr>
          <t>雲林・製一・素製三</t>
        </r>
        <r>
          <rPr>
            <b/>
            <sz val="9"/>
            <color indexed="81"/>
            <rFont val="Tahoma"/>
            <family val="2"/>
          </rPr>
          <t>:</t>
        </r>
        <r>
          <rPr>
            <sz val="9"/>
            <color indexed="81"/>
            <rFont val="Tahoma"/>
            <family val="2"/>
          </rPr>
          <t xml:space="preserve">
9/13 </t>
        </r>
        <r>
          <rPr>
            <sz val="9"/>
            <color indexed="81"/>
            <rFont val="細明體"/>
            <family val="3"/>
            <charset val="136"/>
          </rPr>
          <t>工事日進行確認有回生抵抗盤，並清潔完成</t>
        </r>
      </text>
    </comment>
    <comment ref="BN135" authorId="35" shapeId="0" xr:uid="{00000000-0006-0000-0700-000081010000}">
      <text>
        <r>
          <rPr>
            <sz val="9"/>
            <color indexed="81"/>
            <rFont val="Tahoma"/>
            <family val="2"/>
          </rPr>
          <t>8/9</t>
        </r>
        <r>
          <rPr>
            <sz val="9"/>
            <color indexed="81"/>
            <rFont val="細明體"/>
            <family val="3"/>
            <charset val="136"/>
          </rPr>
          <t>電氣確認</t>
        </r>
        <r>
          <rPr>
            <sz val="9"/>
            <color indexed="81"/>
            <rFont val="Tahoma"/>
            <family val="2"/>
          </rPr>
          <t>,</t>
        </r>
        <r>
          <rPr>
            <sz val="9"/>
            <color indexed="81"/>
            <rFont val="細明體"/>
            <family val="3"/>
            <charset val="136"/>
          </rPr>
          <t>無回生抵抗盤
至御盤內清潔完成</t>
        </r>
        <r>
          <rPr>
            <sz val="9"/>
            <color indexed="81"/>
            <rFont val="Tahoma"/>
            <family val="2"/>
          </rPr>
          <t xml:space="preserve">
</t>
        </r>
      </text>
    </comment>
    <comment ref="BV135" authorId="34" shapeId="0" xr:uid="{00000000-0006-0000-0700-000082010000}">
      <text>
        <r>
          <rPr>
            <b/>
            <sz val="9"/>
            <color indexed="81"/>
            <rFont val="細明體"/>
            <family val="3"/>
            <charset val="136"/>
          </rPr>
          <t xml:space="preserve">8/9 電氣確認設備溫度約35度左右及確認清潔OK
</t>
        </r>
        <r>
          <rPr>
            <sz val="9"/>
            <color indexed="81"/>
            <rFont val="Tahoma"/>
            <family val="2"/>
          </rPr>
          <t xml:space="preserve">
</t>
        </r>
      </text>
    </comment>
    <comment ref="BB136" authorId="31" shapeId="0" xr:uid="{00000000-0006-0000-0700-000083010000}">
      <text>
        <r>
          <rPr>
            <sz val="11"/>
            <color indexed="81"/>
            <rFont val="Tahoma"/>
            <family val="2"/>
          </rPr>
          <t>7/22 2p</t>
        </r>
        <r>
          <rPr>
            <sz val="11"/>
            <color indexed="81"/>
            <rFont val="細明體"/>
            <family val="3"/>
            <charset val="136"/>
          </rPr>
          <t>更換濟
8/11其餘</t>
        </r>
        <r>
          <rPr>
            <sz val="11"/>
            <color indexed="81"/>
            <rFont val="Tahoma"/>
            <family val="2"/>
          </rPr>
          <t>pos</t>
        </r>
        <r>
          <rPr>
            <sz val="11"/>
            <color indexed="81"/>
            <rFont val="細明體"/>
            <family val="3"/>
            <charset val="136"/>
          </rPr>
          <t>點檢無異常</t>
        </r>
        <r>
          <rPr>
            <sz val="9"/>
            <color indexed="81"/>
            <rFont val="Tahoma"/>
            <family val="2"/>
          </rPr>
          <t xml:space="preserve">
</t>
        </r>
      </text>
    </comment>
    <comment ref="BJ136" authorId="33" shapeId="0" xr:uid="{00000000-0006-0000-0700-000084010000}">
      <text>
        <r>
          <rPr>
            <b/>
            <sz val="9"/>
            <color indexed="81"/>
            <rFont val="細明體"/>
            <family val="3"/>
            <charset val="136"/>
          </rPr>
          <t>吳</t>
        </r>
        <r>
          <rPr>
            <b/>
            <sz val="9"/>
            <color indexed="81"/>
            <rFont val="Tahoma"/>
            <family val="2"/>
          </rPr>
          <t xml:space="preserve"> </t>
        </r>
        <r>
          <rPr>
            <b/>
            <sz val="9"/>
            <color indexed="81"/>
            <rFont val="細明體"/>
            <family val="3"/>
            <charset val="136"/>
          </rPr>
          <t>學典</t>
        </r>
        <r>
          <rPr>
            <b/>
            <sz val="9"/>
            <color indexed="81"/>
            <rFont val="Tahoma"/>
            <family val="2"/>
          </rPr>
          <t>(wu hsuehtien)/ADT/</t>
        </r>
        <r>
          <rPr>
            <b/>
            <sz val="9"/>
            <color indexed="81"/>
            <rFont val="細明體"/>
            <family val="3"/>
            <charset val="136"/>
          </rPr>
          <t>雲林・製一・素製三</t>
        </r>
        <r>
          <rPr>
            <b/>
            <sz val="9"/>
            <color indexed="81"/>
            <rFont val="Tahoma"/>
            <family val="2"/>
          </rPr>
          <t>:</t>
        </r>
        <r>
          <rPr>
            <sz val="9"/>
            <color indexed="81"/>
            <rFont val="Tahoma"/>
            <family val="2"/>
          </rPr>
          <t xml:space="preserve">
9/13 </t>
        </r>
        <r>
          <rPr>
            <sz val="9"/>
            <color indexed="81"/>
            <rFont val="細明體"/>
            <family val="3"/>
            <charset val="136"/>
          </rPr>
          <t>工事日進行</t>
        </r>
        <r>
          <rPr>
            <sz val="9"/>
            <color indexed="81"/>
            <rFont val="Tahoma"/>
            <family val="2"/>
          </rPr>
          <t>1BR</t>
        </r>
        <r>
          <rPr>
            <sz val="9"/>
            <color indexed="81"/>
            <rFont val="細明體"/>
            <family val="3"/>
            <charset val="136"/>
          </rPr>
          <t>移載機及</t>
        </r>
        <r>
          <rPr>
            <sz val="9"/>
            <color indexed="81"/>
            <rFont val="Tahoma"/>
            <family val="2"/>
          </rPr>
          <t>1P</t>
        </r>
        <r>
          <rPr>
            <sz val="9"/>
            <color indexed="81"/>
            <rFont val="細明體"/>
            <family val="3"/>
            <charset val="136"/>
          </rPr>
          <t>、</t>
        </r>
        <r>
          <rPr>
            <sz val="9"/>
            <color indexed="81"/>
            <rFont val="Tahoma"/>
            <family val="2"/>
          </rPr>
          <t>2P BDS</t>
        </r>
        <r>
          <rPr>
            <sz val="9"/>
            <color indexed="81"/>
            <rFont val="細明體"/>
            <family val="3"/>
            <charset val="136"/>
          </rPr>
          <t>確認無異常</t>
        </r>
      </text>
    </comment>
    <comment ref="BN136" authorId="35" shapeId="0" xr:uid="{00000000-0006-0000-0700-000085010000}">
      <text>
        <r>
          <rPr>
            <sz val="9"/>
            <color indexed="81"/>
            <rFont val="Tahoma"/>
            <family val="2"/>
          </rPr>
          <t>EF3</t>
        </r>
        <r>
          <rPr>
            <sz val="9"/>
            <color indexed="81"/>
            <rFont val="細明體"/>
            <family val="3"/>
            <charset val="136"/>
          </rPr>
          <t>冷修</t>
        </r>
        <r>
          <rPr>
            <sz val="9"/>
            <color indexed="81"/>
            <rFont val="Tahoma"/>
            <family val="2"/>
          </rPr>
          <t>1~4P</t>
        </r>
        <r>
          <rPr>
            <sz val="9"/>
            <color indexed="81"/>
            <rFont val="細明體"/>
            <family val="3"/>
            <charset val="136"/>
          </rPr>
          <t>已更換</t>
        </r>
      </text>
    </comment>
    <comment ref="BR136" authorId="9" shapeId="0" xr:uid="{00000000-0006-0000-0700-000086010000}">
      <text>
        <r>
          <rPr>
            <b/>
            <sz val="9"/>
            <color indexed="81"/>
            <rFont val="細明體"/>
            <family val="3"/>
            <charset val="136"/>
          </rPr>
          <t>9月份工事日點檢確認</t>
        </r>
      </text>
    </comment>
    <comment ref="BV136" authorId="34" shapeId="0" xr:uid="{00000000-0006-0000-0700-000087010000}">
      <text>
        <r>
          <rPr>
            <sz val="9"/>
            <color indexed="81"/>
            <rFont val="Tahoma"/>
            <family val="2"/>
          </rPr>
          <t>KF9/6</t>
        </r>
        <r>
          <rPr>
            <sz val="9"/>
            <color indexed="81"/>
            <rFont val="細明體"/>
            <family val="3"/>
            <charset val="136"/>
          </rPr>
          <t>工事日1.2br點檢無發現問題</t>
        </r>
        <r>
          <rPr>
            <sz val="9"/>
            <color indexed="81"/>
            <rFont val="Tahoma"/>
            <family val="2"/>
          </rPr>
          <t xml:space="preserve">
</t>
        </r>
      </text>
    </comment>
    <comment ref="BB137" authorId="31" shapeId="0" xr:uid="{00000000-0006-0000-0700-000088010000}">
      <text>
        <r>
          <rPr>
            <b/>
            <sz val="9"/>
            <color indexed="81"/>
            <rFont val="Tahoma"/>
            <family val="2"/>
          </rPr>
          <t xml:space="preserve">9/11 </t>
        </r>
        <r>
          <rPr>
            <b/>
            <sz val="9"/>
            <color indexed="81"/>
            <rFont val="細明體"/>
            <family val="3"/>
            <charset val="136"/>
          </rPr>
          <t>工事日點檢濟</t>
        </r>
        <r>
          <rPr>
            <sz val="9"/>
            <color indexed="81"/>
            <rFont val="Tahoma"/>
            <family val="2"/>
          </rPr>
          <t xml:space="preserve">
</t>
        </r>
      </text>
    </comment>
    <comment ref="BF137" authorId="37" shapeId="0" xr:uid="{00000000-0006-0000-0700-000089010000}">
      <text>
        <r>
          <rPr>
            <b/>
            <sz val="9"/>
            <color indexed="81"/>
            <rFont val="Tahoma"/>
            <family val="2"/>
          </rPr>
          <t xml:space="preserve">9/21 </t>
        </r>
        <r>
          <rPr>
            <b/>
            <sz val="9"/>
            <color indexed="81"/>
            <rFont val="細明體"/>
            <family val="3"/>
            <charset val="136"/>
          </rPr>
          <t>工事日推進課
確認ok</t>
        </r>
      </text>
    </comment>
    <comment ref="BJ137" authorId="33" shapeId="0" xr:uid="{00000000-0006-0000-0700-00008A010000}">
      <text>
        <r>
          <rPr>
            <b/>
            <sz val="9"/>
            <color indexed="81"/>
            <rFont val="細明體"/>
            <family val="3"/>
            <charset val="136"/>
          </rPr>
          <t>吳</t>
        </r>
        <r>
          <rPr>
            <b/>
            <sz val="9"/>
            <color indexed="81"/>
            <rFont val="Tahoma"/>
            <family val="2"/>
          </rPr>
          <t xml:space="preserve"> </t>
        </r>
        <r>
          <rPr>
            <b/>
            <sz val="9"/>
            <color indexed="81"/>
            <rFont val="細明體"/>
            <family val="3"/>
            <charset val="136"/>
          </rPr>
          <t>學典</t>
        </r>
        <r>
          <rPr>
            <b/>
            <sz val="9"/>
            <color indexed="81"/>
            <rFont val="Tahoma"/>
            <family val="2"/>
          </rPr>
          <t>(wu hsuehtien)/ADT/</t>
        </r>
        <r>
          <rPr>
            <b/>
            <sz val="9"/>
            <color indexed="81"/>
            <rFont val="細明體"/>
            <family val="3"/>
            <charset val="136"/>
          </rPr>
          <t>雲林・製一・素製三</t>
        </r>
        <r>
          <rPr>
            <b/>
            <sz val="9"/>
            <color indexed="81"/>
            <rFont val="Tahoma"/>
            <family val="2"/>
          </rPr>
          <t>:</t>
        </r>
        <r>
          <rPr>
            <sz val="9"/>
            <color indexed="81"/>
            <rFont val="Tahoma"/>
            <family val="2"/>
          </rPr>
          <t xml:space="preserve">
10/11 </t>
        </r>
        <r>
          <rPr>
            <sz val="9"/>
            <color indexed="81"/>
            <rFont val="細明體"/>
            <family val="3"/>
            <charset val="136"/>
          </rPr>
          <t>工事日時推進課已確認完成</t>
        </r>
      </text>
    </comment>
    <comment ref="BR137" authorId="11" shapeId="0" xr:uid="{00000000-0006-0000-0700-00008B010000}">
      <text>
        <r>
          <rPr>
            <b/>
            <sz val="9"/>
            <color indexed="81"/>
            <rFont val="Tahoma"/>
            <family val="2"/>
          </rPr>
          <t xml:space="preserve">9/7 </t>
        </r>
        <r>
          <rPr>
            <b/>
            <sz val="9"/>
            <color indexed="81"/>
            <rFont val="細明體"/>
            <family val="3"/>
            <charset val="136"/>
          </rPr>
          <t>推進</t>
        </r>
        <r>
          <rPr>
            <b/>
            <sz val="9"/>
            <color indexed="81"/>
            <rFont val="Tahoma"/>
            <family val="2"/>
          </rPr>
          <t>g</t>
        </r>
        <r>
          <rPr>
            <b/>
            <sz val="9"/>
            <color indexed="81"/>
            <rFont val="細明體"/>
            <family val="3"/>
            <charset val="136"/>
          </rPr>
          <t>整理確認</t>
        </r>
        <r>
          <rPr>
            <b/>
            <sz val="9"/>
            <color indexed="81"/>
            <rFont val="Tahoma"/>
            <family val="2"/>
          </rPr>
          <t>ok</t>
        </r>
      </text>
    </comment>
    <comment ref="BV137" authorId="34" shapeId="0" xr:uid="{00000000-0006-0000-0700-00008C010000}">
      <text>
        <r>
          <rPr>
            <b/>
            <sz val="9"/>
            <color indexed="81"/>
            <rFont val="Tahoma"/>
            <family val="2"/>
          </rPr>
          <t xml:space="preserve">9/6 </t>
        </r>
        <r>
          <rPr>
            <b/>
            <sz val="9"/>
            <color indexed="81"/>
            <rFont val="細明體"/>
            <family val="3"/>
            <charset val="136"/>
          </rPr>
          <t>推進</t>
        </r>
        <r>
          <rPr>
            <b/>
            <sz val="9"/>
            <color indexed="81"/>
            <rFont val="Tahoma"/>
            <family val="2"/>
          </rPr>
          <t>g</t>
        </r>
        <r>
          <rPr>
            <b/>
            <sz val="9"/>
            <color indexed="81"/>
            <rFont val="細明體"/>
            <family val="3"/>
            <charset val="136"/>
          </rPr>
          <t>整理確認</t>
        </r>
        <r>
          <rPr>
            <b/>
            <sz val="9"/>
            <color indexed="81"/>
            <rFont val="Tahoma"/>
            <family val="2"/>
          </rPr>
          <t xml:space="preserve">ok
</t>
        </r>
        <r>
          <rPr>
            <sz val="9"/>
            <color indexed="81"/>
            <rFont val="Tahoma"/>
            <family val="2"/>
          </rPr>
          <t xml:space="preserve">
</t>
        </r>
      </text>
    </comment>
    <comment ref="BZ137" authorId="32" shapeId="0" xr:uid="{00000000-0006-0000-0700-00008D010000}">
      <text>
        <r>
          <rPr>
            <b/>
            <sz val="9"/>
            <color indexed="81"/>
            <rFont val="細明體"/>
            <family val="3"/>
            <charset val="136"/>
          </rPr>
          <t>9/6 與推進課確認OK，無脫落疑慮。</t>
        </r>
        <r>
          <rPr>
            <sz val="9"/>
            <color indexed="81"/>
            <rFont val="Tahoma"/>
            <family val="2"/>
          </rPr>
          <t xml:space="preserve">
</t>
        </r>
      </text>
    </comment>
    <comment ref="BB138" authorId="31" shapeId="0" xr:uid="{00000000-0006-0000-0700-00008E010000}">
      <text>
        <r>
          <rPr>
            <b/>
            <sz val="9"/>
            <color indexed="81"/>
            <rFont val="細明體"/>
            <family val="3"/>
            <charset val="136"/>
          </rPr>
          <t>8/11 工事日針對全POS點檢更換濟</t>
        </r>
        <r>
          <rPr>
            <sz val="9"/>
            <color indexed="81"/>
            <rFont val="Tahoma"/>
            <family val="2"/>
          </rPr>
          <t xml:space="preserve">
</t>
        </r>
      </text>
    </comment>
    <comment ref="BF138" authorId="37" shapeId="0" xr:uid="{00000000-0006-0000-0700-00008F010000}">
      <text>
        <r>
          <rPr>
            <b/>
            <sz val="9"/>
            <color indexed="81"/>
            <rFont val="細明體"/>
            <family val="3"/>
            <charset val="136"/>
          </rPr>
          <t>8/4 1BR OK
8/8 2BR OK
全數點檢更換完成</t>
        </r>
      </text>
    </comment>
    <comment ref="BJ138" authorId="9" shapeId="0" xr:uid="{00000000-0006-0000-0700-000090010000}">
      <text>
        <r>
          <rPr>
            <b/>
            <sz val="9"/>
            <color indexed="81"/>
            <rFont val="細明體"/>
            <family val="3"/>
            <charset val="136"/>
          </rPr>
          <t>2016/9月工事日安排點檢
9/13工事日已確認完成</t>
        </r>
      </text>
    </comment>
    <comment ref="BN138" authorId="35" shapeId="0" xr:uid="{00000000-0006-0000-0700-000091010000}">
      <text>
        <r>
          <rPr>
            <b/>
            <sz val="9"/>
            <color indexed="81"/>
            <rFont val="Tahoma"/>
            <family val="2"/>
          </rPr>
          <t xml:space="preserve">8/12 
1/2br </t>
        </r>
        <r>
          <rPr>
            <b/>
            <sz val="9"/>
            <color indexed="81"/>
            <rFont val="細明體"/>
            <family val="3"/>
            <charset val="136"/>
          </rPr>
          <t>全更換新品(設技羅)</t>
        </r>
      </text>
    </comment>
    <comment ref="CI138" authorId="9" shapeId="0" xr:uid="{00000000-0006-0000-0700-000092010000}">
      <text>
        <r>
          <rPr>
            <b/>
            <sz val="9"/>
            <color indexed="81"/>
            <rFont val="細明體"/>
            <family val="3"/>
            <charset val="136"/>
          </rPr>
          <t>前回異常
2015/5/31</t>
        </r>
      </text>
    </comment>
    <comment ref="BB139" authorId="31" shapeId="0" xr:uid="{00000000-0006-0000-0700-000093010000}">
      <text>
        <r>
          <rPr>
            <b/>
            <sz val="9"/>
            <color indexed="81"/>
            <rFont val="Tahoma"/>
            <family val="2"/>
          </rPr>
          <t>9/22</t>
        </r>
        <r>
          <rPr>
            <b/>
            <sz val="9"/>
            <color indexed="81"/>
            <rFont val="細明體"/>
            <family val="3"/>
            <charset val="136"/>
          </rPr>
          <t>確認</t>
        </r>
        <r>
          <rPr>
            <b/>
            <sz val="9"/>
            <color indexed="81"/>
            <rFont val="Tahoma"/>
            <family val="2"/>
          </rPr>
          <t>:OK</t>
        </r>
        <r>
          <rPr>
            <sz val="9"/>
            <color indexed="81"/>
            <rFont val="Tahoma"/>
            <family val="2"/>
          </rPr>
          <t xml:space="preserve">
</t>
        </r>
      </text>
    </comment>
    <comment ref="BF139" authorId="37" shapeId="0" xr:uid="{00000000-0006-0000-0700-000094010000}">
      <text>
        <r>
          <rPr>
            <b/>
            <sz val="9"/>
            <color indexed="81"/>
            <rFont val="細明體"/>
            <family val="3"/>
            <charset val="136"/>
          </rPr>
          <t>9/20 確認ok</t>
        </r>
      </text>
    </comment>
    <comment ref="BJ139" authorId="33" shapeId="0" xr:uid="{00000000-0006-0000-0700-000095010000}">
      <text>
        <r>
          <rPr>
            <b/>
            <sz val="9"/>
            <color indexed="81"/>
            <rFont val="細明體"/>
            <family val="3"/>
            <charset val="136"/>
          </rPr>
          <t>吳</t>
        </r>
        <r>
          <rPr>
            <b/>
            <sz val="9"/>
            <color indexed="81"/>
            <rFont val="Tahoma"/>
            <family val="2"/>
          </rPr>
          <t xml:space="preserve"> </t>
        </r>
        <r>
          <rPr>
            <b/>
            <sz val="9"/>
            <color indexed="81"/>
            <rFont val="細明體"/>
            <family val="3"/>
            <charset val="136"/>
          </rPr>
          <t>學典</t>
        </r>
        <r>
          <rPr>
            <b/>
            <sz val="9"/>
            <color indexed="81"/>
            <rFont val="Tahoma"/>
            <family val="2"/>
          </rPr>
          <t>(wu hsuehtien)/ADT/</t>
        </r>
        <r>
          <rPr>
            <b/>
            <sz val="9"/>
            <color indexed="81"/>
            <rFont val="細明體"/>
            <family val="3"/>
            <charset val="136"/>
          </rPr>
          <t>雲林・製一・素製三</t>
        </r>
        <r>
          <rPr>
            <b/>
            <sz val="9"/>
            <color indexed="81"/>
            <rFont val="Tahoma"/>
            <family val="2"/>
          </rPr>
          <t>:</t>
        </r>
        <r>
          <rPr>
            <sz val="9"/>
            <color indexed="81"/>
            <rFont val="Tahoma"/>
            <family val="2"/>
          </rPr>
          <t xml:space="preserve">
8/15 </t>
        </r>
        <r>
          <rPr>
            <sz val="9"/>
            <color indexed="81"/>
            <rFont val="細明體"/>
            <family val="3"/>
            <charset val="136"/>
          </rPr>
          <t>確認完成</t>
        </r>
      </text>
    </comment>
    <comment ref="BN139" authorId="33" shapeId="0" xr:uid="{00000000-0006-0000-0700-000096010000}">
      <text>
        <r>
          <rPr>
            <b/>
            <sz val="9"/>
            <color indexed="81"/>
            <rFont val="Tahoma"/>
            <family val="2"/>
          </rPr>
          <t>8/15</t>
        </r>
        <r>
          <rPr>
            <b/>
            <sz val="9"/>
            <color indexed="81"/>
            <rFont val="細明體"/>
            <family val="3"/>
            <charset val="136"/>
          </rPr>
          <t>確認完成</t>
        </r>
      </text>
    </comment>
    <comment ref="BV139" authorId="34" shapeId="0" xr:uid="{00000000-0006-0000-0700-000097010000}">
      <text>
        <r>
          <rPr>
            <b/>
            <sz val="9"/>
            <color indexed="81"/>
            <rFont val="細明體"/>
            <family val="3"/>
            <charset val="136"/>
          </rPr>
          <t>8/5確認OK</t>
        </r>
        <r>
          <rPr>
            <sz val="9"/>
            <color indexed="81"/>
            <rFont val="Tahoma"/>
            <family val="2"/>
          </rPr>
          <t xml:space="preserve">
</t>
        </r>
      </text>
    </comment>
    <comment ref="BB140" authorId="31" shapeId="0" xr:uid="{00000000-0006-0000-0700-000098010000}">
      <text>
        <r>
          <rPr>
            <sz val="11"/>
            <color indexed="81"/>
            <rFont val="細明體"/>
            <family val="3"/>
            <charset val="136"/>
          </rPr>
          <t>8/5 機械進行固定螺絲改造M5</t>
        </r>
        <r>
          <rPr>
            <sz val="11"/>
            <color indexed="81"/>
            <rFont val="新細明體"/>
            <family val="1"/>
            <charset val="136"/>
          </rPr>
          <t>→</t>
        </r>
        <r>
          <rPr>
            <sz val="11"/>
            <color indexed="81"/>
            <rFont val="細明體"/>
            <family val="3"/>
            <charset val="136"/>
          </rPr>
          <t>M6</t>
        </r>
        <r>
          <rPr>
            <sz val="9"/>
            <color indexed="81"/>
            <rFont val="Tahoma"/>
            <family val="2"/>
          </rPr>
          <t xml:space="preserve">
8/11 </t>
        </r>
        <r>
          <rPr>
            <sz val="9"/>
            <color indexed="81"/>
            <rFont val="新細明體"/>
            <family val="1"/>
            <charset val="136"/>
          </rPr>
          <t>工事日進行新規</t>
        </r>
        <r>
          <rPr>
            <sz val="9"/>
            <color indexed="81"/>
            <rFont val="Tahoma"/>
            <family val="2"/>
          </rPr>
          <t>ROLL</t>
        </r>
        <r>
          <rPr>
            <sz val="9"/>
            <color indexed="81"/>
            <rFont val="新細明體"/>
            <family val="1"/>
            <charset val="136"/>
          </rPr>
          <t xml:space="preserve">更換完畢
</t>
        </r>
      </text>
    </comment>
    <comment ref="CD142" authorId="32" shapeId="0" xr:uid="{00000000-0006-0000-0700-000099010000}">
      <text>
        <r>
          <rPr>
            <b/>
            <sz val="9"/>
            <color indexed="81"/>
            <rFont val="細明體"/>
            <family val="3"/>
            <charset val="136"/>
          </rPr>
          <t>設備巡檢都會確認有無異音發生，以及請設備技術定修時，協助確認</t>
        </r>
      </text>
    </comment>
    <comment ref="BB143" authorId="9" shapeId="0" xr:uid="{00000000-0006-0000-0700-00009A010000}">
      <text>
        <r>
          <rPr>
            <b/>
            <sz val="9"/>
            <color indexed="81"/>
            <rFont val="細明體"/>
            <family val="3"/>
            <charset val="136"/>
          </rPr>
          <t>預定10/18完成教育</t>
        </r>
      </text>
    </comment>
    <comment ref="BF143" authorId="9" shapeId="0" xr:uid="{00000000-0006-0000-0700-00009B010000}">
      <text>
        <r>
          <rPr>
            <b/>
            <sz val="9"/>
            <color indexed="81"/>
            <rFont val="Tahoma"/>
            <family val="2"/>
          </rPr>
          <t>ZF</t>
        </r>
        <r>
          <rPr>
            <b/>
            <sz val="9"/>
            <color indexed="81"/>
            <rFont val="細明體"/>
            <family val="3"/>
            <charset val="136"/>
          </rPr>
          <t>為</t>
        </r>
        <r>
          <rPr>
            <b/>
            <sz val="9"/>
            <color indexed="81"/>
            <rFont val="Tahoma"/>
            <family val="2"/>
          </rPr>
          <t>ACE/PLD</t>
        </r>
        <r>
          <rPr>
            <b/>
            <sz val="9"/>
            <color indexed="81"/>
            <rFont val="細明體"/>
            <family val="3"/>
            <charset val="136"/>
          </rPr>
          <t>分開版本
9/12已由電氣G現場制御盤教育完成</t>
        </r>
      </text>
    </comment>
    <comment ref="BJ143" authorId="33" shapeId="0" xr:uid="{00000000-0006-0000-0700-00009C010000}">
      <text>
        <r>
          <rPr>
            <b/>
            <sz val="9"/>
            <color indexed="81"/>
            <rFont val="細明體"/>
            <family val="3"/>
            <charset val="136"/>
          </rPr>
          <t>吳</t>
        </r>
        <r>
          <rPr>
            <b/>
            <sz val="9"/>
            <color indexed="81"/>
            <rFont val="Tahoma"/>
            <family val="2"/>
          </rPr>
          <t xml:space="preserve"> </t>
        </r>
        <r>
          <rPr>
            <b/>
            <sz val="9"/>
            <color indexed="81"/>
            <rFont val="細明體"/>
            <family val="3"/>
            <charset val="136"/>
          </rPr>
          <t>學典</t>
        </r>
        <r>
          <rPr>
            <b/>
            <sz val="9"/>
            <color indexed="81"/>
            <rFont val="Tahoma"/>
            <family val="2"/>
          </rPr>
          <t>(wu hsuehtien)/ADT/</t>
        </r>
        <r>
          <rPr>
            <b/>
            <sz val="9"/>
            <color indexed="81"/>
            <rFont val="細明體"/>
            <family val="3"/>
            <charset val="136"/>
          </rPr>
          <t>雲林・製一・素製三</t>
        </r>
        <r>
          <rPr>
            <b/>
            <sz val="9"/>
            <color indexed="81"/>
            <rFont val="Tahoma"/>
            <family val="2"/>
          </rPr>
          <t>:</t>
        </r>
        <r>
          <rPr>
            <sz val="9"/>
            <color indexed="81"/>
            <rFont val="Tahoma"/>
            <family val="2"/>
          </rPr>
          <t xml:space="preserve">
9/5</t>
        </r>
        <r>
          <rPr>
            <sz val="9"/>
            <color indexed="81"/>
            <rFont val="細明體"/>
            <family val="3"/>
            <charset val="136"/>
          </rPr>
          <t>由電氣</t>
        </r>
        <r>
          <rPr>
            <sz val="9"/>
            <color indexed="81"/>
            <rFont val="Tahoma"/>
            <family val="2"/>
          </rPr>
          <t>G</t>
        </r>
        <r>
          <rPr>
            <sz val="9"/>
            <color indexed="81"/>
            <rFont val="細明體"/>
            <family val="3"/>
            <charset val="136"/>
          </rPr>
          <t>教育完成</t>
        </r>
      </text>
    </comment>
    <comment ref="BR143" authorId="11" shapeId="0" xr:uid="{00000000-0006-0000-0700-00009D010000}">
      <text>
        <r>
          <rPr>
            <b/>
            <sz val="9"/>
            <color indexed="81"/>
            <rFont val="細明體"/>
            <family val="3"/>
            <charset val="136"/>
          </rPr>
          <t>9/7 已由電氣G教育完成</t>
        </r>
      </text>
    </comment>
    <comment ref="BV143" authorId="34" shapeId="0" xr:uid="{00000000-0006-0000-0700-00009E010000}">
      <text>
        <r>
          <rPr>
            <b/>
            <sz val="9"/>
            <color indexed="81"/>
            <rFont val="Tahoma"/>
            <family val="2"/>
          </rPr>
          <t>9/6</t>
        </r>
        <r>
          <rPr>
            <b/>
            <sz val="9"/>
            <color indexed="81"/>
            <rFont val="細明體"/>
            <family val="3"/>
            <charset val="136"/>
          </rPr>
          <t>已由電氣</t>
        </r>
        <r>
          <rPr>
            <b/>
            <sz val="9"/>
            <color indexed="81"/>
            <rFont val="Tahoma"/>
            <family val="2"/>
          </rPr>
          <t>G</t>
        </r>
        <r>
          <rPr>
            <b/>
            <sz val="9"/>
            <color indexed="81"/>
            <rFont val="細明體"/>
            <family val="3"/>
            <charset val="136"/>
          </rPr>
          <t>教育完成</t>
        </r>
        <r>
          <rPr>
            <sz val="9"/>
            <color indexed="81"/>
            <rFont val="Tahoma"/>
            <family val="2"/>
          </rPr>
          <t xml:space="preserve">
</t>
        </r>
      </text>
    </comment>
    <comment ref="BB144" authorId="31" shapeId="0" xr:uid="{00000000-0006-0000-0700-00009F010000}">
      <text>
        <r>
          <rPr>
            <b/>
            <sz val="9"/>
            <color indexed="81"/>
            <rFont val="Tahoma"/>
            <family val="2"/>
          </rPr>
          <t>9/26</t>
        </r>
        <r>
          <rPr>
            <b/>
            <sz val="9"/>
            <color indexed="81"/>
            <rFont val="細明體"/>
            <family val="3"/>
            <charset val="136"/>
          </rPr>
          <t>確認</t>
        </r>
        <r>
          <rPr>
            <b/>
            <sz val="9"/>
            <color indexed="81"/>
            <rFont val="Tahoma"/>
            <family val="2"/>
          </rPr>
          <t>:OK</t>
        </r>
        <r>
          <rPr>
            <sz val="9"/>
            <color indexed="81"/>
            <rFont val="Tahoma"/>
            <family val="2"/>
          </rPr>
          <t xml:space="preserve">
</t>
        </r>
      </text>
    </comment>
    <comment ref="BF144" authorId="37" shapeId="0" xr:uid="{00000000-0006-0000-0700-0000A0010000}">
      <text>
        <r>
          <rPr>
            <b/>
            <sz val="9"/>
            <color indexed="81"/>
            <rFont val="Tahoma"/>
            <family val="2"/>
          </rPr>
          <t xml:space="preserve">9/14 </t>
        </r>
        <r>
          <rPr>
            <b/>
            <sz val="9"/>
            <color indexed="81"/>
            <rFont val="細明體"/>
            <family val="3"/>
            <charset val="136"/>
          </rPr>
          <t>確認完成</t>
        </r>
      </text>
    </comment>
    <comment ref="BJ144" authorId="33" shapeId="0" xr:uid="{00000000-0006-0000-0700-0000A1010000}">
      <text>
        <r>
          <rPr>
            <b/>
            <sz val="9"/>
            <color indexed="81"/>
            <rFont val="細明體"/>
            <family val="3"/>
            <charset val="136"/>
          </rPr>
          <t>吳</t>
        </r>
        <r>
          <rPr>
            <b/>
            <sz val="9"/>
            <color indexed="81"/>
            <rFont val="Tahoma"/>
            <family val="2"/>
          </rPr>
          <t xml:space="preserve"> </t>
        </r>
        <r>
          <rPr>
            <b/>
            <sz val="9"/>
            <color indexed="81"/>
            <rFont val="細明體"/>
            <family val="3"/>
            <charset val="136"/>
          </rPr>
          <t>學典</t>
        </r>
        <r>
          <rPr>
            <b/>
            <sz val="9"/>
            <color indexed="81"/>
            <rFont val="Tahoma"/>
            <family val="2"/>
          </rPr>
          <t>(wu hsuehtien)/ADT/</t>
        </r>
        <r>
          <rPr>
            <b/>
            <sz val="9"/>
            <color indexed="81"/>
            <rFont val="細明體"/>
            <family val="3"/>
            <charset val="136"/>
          </rPr>
          <t>雲林・製一・素製三</t>
        </r>
        <r>
          <rPr>
            <b/>
            <sz val="9"/>
            <color indexed="81"/>
            <rFont val="Tahoma"/>
            <family val="2"/>
          </rPr>
          <t>:</t>
        </r>
        <r>
          <rPr>
            <sz val="9"/>
            <color indexed="81"/>
            <rFont val="Tahoma"/>
            <family val="2"/>
          </rPr>
          <t xml:space="preserve">
9/5</t>
        </r>
        <r>
          <rPr>
            <sz val="9"/>
            <color indexed="81"/>
            <rFont val="細明體"/>
            <family val="3"/>
            <charset val="136"/>
          </rPr>
          <t>確認完成</t>
        </r>
      </text>
    </comment>
    <comment ref="BV144" authorId="34" shapeId="0" xr:uid="{00000000-0006-0000-0700-0000A2010000}">
      <text>
        <r>
          <rPr>
            <b/>
            <sz val="9"/>
            <color indexed="81"/>
            <rFont val="Tahoma"/>
            <family val="2"/>
          </rPr>
          <t>9/14</t>
        </r>
        <r>
          <rPr>
            <b/>
            <sz val="9"/>
            <color indexed="81"/>
            <rFont val="細明體"/>
            <family val="3"/>
            <charset val="136"/>
          </rPr>
          <t>確認完了</t>
        </r>
        <r>
          <rPr>
            <sz val="9"/>
            <color indexed="81"/>
            <rFont val="Tahoma"/>
            <family val="2"/>
          </rPr>
          <t xml:space="preserve">
</t>
        </r>
      </text>
    </comment>
    <comment ref="BZ144" authorId="32" shapeId="0" xr:uid="{00000000-0006-0000-0700-0000A3010000}">
      <text>
        <r>
          <rPr>
            <b/>
            <sz val="9"/>
            <color indexed="81"/>
            <rFont val="Tahoma"/>
            <family val="2"/>
          </rPr>
          <t>9/13</t>
        </r>
        <r>
          <rPr>
            <b/>
            <sz val="9"/>
            <color indexed="81"/>
            <rFont val="細明體"/>
            <family val="3"/>
            <charset val="136"/>
          </rPr>
          <t>確認現場設備，排氣並沒有水氣發生</t>
        </r>
      </text>
    </comment>
    <comment ref="CD144" authorId="32" shapeId="0" xr:uid="{00000000-0006-0000-0700-0000A4010000}">
      <text>
        <r>
          <rPr>
            <b/>
            <sz val="9"/>
            <color indexed="81"/>
            <rFont val="Tahoma"/>
            <family val="2"/>
          </rPr>
          <t>9/13</t>
        </r>
        <r>
          <rPr>
            <b/>
            <sz val="9"/>
            <color indexed="81"/>
            <rFont val="細明體"/>
            <family val="3"/>
            <charset val="136"/>
          </rPr>
          <t>確認現場設備，排氣並沒有水氣發生</t>
        </r>
      </text>
    </comment>
    <comment ref="BJ145" authorId="33" shapeId="0" xr:uid="{00000000-0006-0000-0700-0000A5010000}">
      <text>
        <r>
          <rPr>
            <b/>
            <sz val="9"/>
            <color indexed="81"/>
            <rFont val="細明體"/>
            <family val="3"/>
            <charset val="136"/>
          </rPr>
          <t>吳</t>
        </r>
        <r>
          <rPr>
            <b/>
            <sz val="9"/>
            <color indexed="81"/>
            <rFont val="Tahoma"/>
            <family val="2"/>
          </rPr>
          <t xml:space="preserve"> </t>
        </r>
        <r>
          <rPr>
            <b/>
            <sz val="9"/>
            <color indexed="81"/>
            <rFont val="細明體"/>
            <family val="3"/>
            <charset val="136"/>
          </rPr>
          <t>學典</t>
        </r>
        <r>
          <rPr>
            <b/>
            <sz val="9"/>
            <color indexed="81"/>
            <rFont val="Tahoma"/>
            <family val="2"/>
          </rPr>
          <t>(wu hsuehtien)/ADT/</t>
        </r>
        <r>
          <rPr>
            <b/>
            <sz val="9"/>
            <color indexed="81"/>
            <rFont val="細明體"/>
            <family val="3"/>
            <charset val="136"/>
          </rPr>
          <t>雲林・製一・素製三</t>
        </r>
        <r>
          <rPr>
            <b/>
            <sz val="9"/>
            <color indexed="81"/>
            <rFont val="Tahoma"/>
            <family val="2"/>
          </rPr>
          <t>:</t>
        </r>
        <r>
          <rPr>
            <sz val="9"/>
            <color indexed="81"/>
            <rFont val="Tahoma"/>
            <family val="2"/>
          </rPr>
          <t xml:space="preserve">
9/13</t>
        </r>
        <r>
          <rPr>
            <sz val="9"/>
            <color indexed="81"/>
            <rFont val="細明體"/>
            <family val="3"/>
            <charset val="136"/>
          </rPr>
          <t>工事日電氣確認完了</t>
        </r>
      </text>
    </comment>
    <comment ref="BN145" authorId="33" shapeId="0" xr:uid="{00000000-0006-0000-0700-0000A6010000}">
      <text>
        <r>
          <rPr>
            <b/>
            <sz val="9"/>
            <color indexed="81"/>
            <rFont val="細明體"/>
            <family val="3"/>
            <charset val="136"/>
          </rPr>
          <t>吳</t>
        </r>
        <r>
          <rPr>
            <b/>
            <sz val="9"/>
            <color indexed="81"/>
            <rFont val="Tahoma"/>
            <family val="2"/>
          </rPr>
          <t xml:space="preserve"> </t>
        </r>
        <r>
          <rPr>
            <b/>
            <sz val="9"/>
            <color indexed="81"/>
            <rFont val="細明體"/>
            <family val="3"/>
            <charset val="136"/>
          </rPr>
          <t>學典</t>
        </r>
        <r>
          <rPr>
            <b/>
            <sz val="9"/>
            <color indexed="81"/>
            <rFont val="Tahoma"/>
            <family val="2"/>
          </rPr>
          <t>(wu hsuehtien)/ADT/</t>
        </r>
        <r>
          <rPr>
            <b/>
            <sz val="9"/>
            <color indexed="81"/>
            <rFont val="細明體"/>
            <family val="3"/>
            <charset val="136"/>
          </rPr>
          <t>雲林・製一・素製三</t>
        </r>
        <r>
          <rPr>
            <b/>
            <sz val="9"/>
            <color indexed="81"/>
            <rFont val="Tahoma"/>
            <family val="2"/>
          </rPr>
          <t>:</t>
        </r>
        <r>
          <rPr>
            <sz val="9"/>
            <color indexed="81"/>
            <rFont val="Tahoma"/>
            <family val="2"/>
          </rPr>
          <t xml:space="preserve">
9/22</t>
        </r>
        <r>
          <rPr>
            <sz val="9"/>
            <color indexed="81"/>
            <rFont val="細明體"/>
            <family val="3"/>
            <charset val="136"/>
          </rPr>
          <t>電氣確認完了</t>
        </r>
      </text>
    </comment>
    <comment ref="BR145" authorId="11" shapeId="0" xr:uid="{00000000-0006-0000-0700-0000A7010000}">
      <text>
        <r>
          <rPr>
            <b/>
            <sz val="9"/>
            <color indexed="81"/>
            <rFont val="細明體"/>
            <family val="3"/>
            <charset val="136"/>
          </rPr>
          <t xml:space="preserve">1Br 完成(10/13)
2Br 10/20全部更新完成 </t>
        </r>
      </text>
    </comment>
    <comment ref="BV145" authorId="34" shapeId="0" xr:uid="{00000000-0006-0000-0700-0000A8010000}">
      <text>
        <r>
          <rPr>
            <sz val="9"/>
            <color indexed="81"/>
            <rFont val="細明體"/>
            <family val="3"/>
            <charset val="136"/>
          </rPr>
          <t>電氣確認完了</t>
        </r>
        <r>
          <rPr>
            <sz val="9"/>
            <color indexed="81"/>
            <rFont val="Tahoma"/>
            <family val="2"/>
          </rPr>
          <t xml:space="preserve">
</t>
        </r>
      </text>
    </comment>
    <comment ref="BZ145" authorId="9" shapeId="0" xr:uid="{00000000-0006-0000-0700-0000A9010000}">
      <text>
        <r>
          <rPr>
            <b/>
            <sz val="9"/>
            <color indexed="81"/>
            <rFont val="細明體"/>
            <family val="3"/>
            <charset val="136"/>
          </rPr>
          <t>10/4已經完成TAS#5號機，以及11月8號，TAS#7確認完畢</t>
        </r>
      </text>
    </comment>
    <comment ref="BJ146" authorId="33" shapeId="0" xr:uid="{00000000-0006-0000-0700-0000AA010000}">
      <text>
        <r>
          <rPr>
            <b/>
            <sz val="9"/>
            <color indexed="81"/>
            <rFont val="細明體"/>
            <family val="3"/>
            <charset val="136"/>
          </rPr>
          <t>吳</t>
        </r>
        <r>
          <rPr>
            <b/>
            <sz val="9"/>
            <color indexed="81"/>
            <rFont val="Tahoma"/>
            <family val="2"/>
          </rPr>
          <t xml:space="preserve"> </t>
        </r>
        <r>
          <rPr>
            <b/>
            <sz val="9"/>
            <color indexed="81"/>
            <rFont val="細明體"/>
            <family val="3"/>
            <charset val="136"/>
          </rPr>
          <t>學典</t>
        </r>
        <r>
          <rPr>
            <b/>
            <sz val="9"/>
            <color indexed="81"/>
            <rFont val="Tahoma"/>
            <family val="2"/>
          </rPr>
          <t>(wu hsuehtien)/ADT/</t>
        </r>
        <r>
          <rPr>
            <b/>
            <sz val="9"/>
            <color indexed="81"/>
            <rFont val="細明體"/>
            <family val="3"/>
            <charset val="136"/>
          </rPr>
          <t>雲林・製一・素製三</t>
        </r>
        <r>
          <rPr>
            <b/>
            <sz val="9"/>
            <color indexed="81"/>
            <rFont val="Tahoma"/>
            <family val="2"/>
          </rPr>
          <t>:</t>
        </r>
        <r>
          <rPr>
            <sz val="9"/>
            <color indexed="81"/>
            <rFont val="Tahoma"/>
            <family val="2"/>
          </rPr>
          <t xml:space="preserve">
10/28</t>
        </r>
        <r>
          <rPr>
            <sz val="9"/>
            <color indexed="81"/>
            <rFont val="細明體"/>
            <family val="3"/>
            <charset val="136"/>
          </rPr>
          <t>電氣確認完了</t>
        </r>
      </text>
    </comment>
    <comment ref="X147" authorId="9" shapeId="0" xr:uid="{00000000-0006-0000-0700-0000AB010000}">
      <text>
        <r>
          <rPr>
            <b/>
            <sz val="9"/>
            <color indexed="81"/>
            <rFont val="Tahoma"/>
            <family val="2"/>
          </rPr>
          <t>2017/1</t>
        </r>
        <r>
          <rPr>
            <b/>
            <sz val="9"/>
            <color indexed="81"/>
            <rFont val="細明體"/>
            <family val="3"/>
            <charset val="136"/>
          </rPr>
          <t>素地放流</t>
        </r>
      </text>
    </comment>
    <comment ref="AF147" authorId="35" shapeId="0" xr:uid="{00000000-0006-0000-0700-0000AC010000}">
      <text>
        <r>
          <rPr>
            <b/>
            <sz val="9"/>
            <color indexed="81"/>
            <rFont val="細明體"/>
            <family val="3"/>
            <charset val="136"/>
          </rPr>
          <t>王</t>
        </r>
        <r>
          <rPr>
            <b/>
            <sz val="9"/>
            <color indexed="81"/>
            <rFont val="Tahoma"/>
            <family val="2"/>
          </rPr>
          <t xml:space="preserve"> </t>
        </r>
        <r>
          <rPr>
            <b/>
            <sz val="9"/>
            <color indexed="81"/>
            <rFont val="細明體"/>
            <family val="3"/>
            <charset val="136"/>
          </rPr>
          <t>文佑</t>
        </r>
        <r>
          <rPr>
            <b/>
            <sz val="9"/>
            <color indexed="81"/>
            <rFont val="Tahoma"/>
            <family val="2"/>
          </rPr>
          <t>(wang wenyu)/ADT/</t>
        </r>
        <r>
          <rPr>
            <b/>
            <sz val="9"/>
            <color indexed="81"/>
            <rFont val="細明體"/>
            <family val="3"/>
            <charset val="136"/>
          </rPr>
          <t>雲林・製一・素製二</t>
        </r>
        <r>
          <rPr>
            <b/>
            <sz val="9"/>
            <color indexed="81"/>
            <rFont val="Tahoma"/>
            <family val="2"/>
          </rPr>
          <t>:</t>
        </r>
        <r>
          <rPr>
            <sz val="9"/>
            <color indexed="81"/>
            <rFont val="Tahoma"/>
            <family val="2"/>
          </rPr>
          <t xml:space="preserve">
20170209 2br</t>
        </r>
        <r>
          <rPr>
            <sz val="9"/>
            <color indexed="81"/>
            <rFont val="細明體"/>
            <family val="3"/>
            <charset val="136"/>
          </rPr>
          <t>完成</t>
        </r>
      </text>
    </comment>
    <comment ref="BB147" authorId="31" shapeId="0" xr:uid="{00000000-0006-0000-0700-0000AD010000}">
      <text>
        <r>
          <rPr>
            <b/>
            <sz val="9"/>
            <color indexed="81"/>
            <rFont val="細明體"/>
            <family val="3"/>
            <charset val="136"/>
          </rPr>
          <t>許</t>
        </r>
        <r>
          <rPr>
            <b/>
            <sz val="9"/>
            <color indexed="81"/>
            <rFont val="Tahoma"/>
            <family val="2"/>
          </rPr>
          <t xml:space="preserve"> </t>
        </r>
        <r>
          <rPr>
            <b/>
            <sz val="9"/>
            <color indexed="81"/>
            <rFont val="細明體"/>
            <family val="3"/>
            <charset val="136"/>
          </rPr>
          <t>仕明</t>
        </r>
        <r>
          <rPr>
            <b/>
            <sz val="9"/>
            <color indexed="81"/>
            <rFont val="Tahoma"/>
            <family val="2"/>
          </rPr>
          <t>(hsu shihming)/ADT/</t>
        </r>
        <r>
          <rPr>
            <b/>
            <sz val="9"/>
            <color indexed="81"/>
            <rFont val="細明體"/>
            <family val="3"/>
            <charset val="136"/>
          </rPr>
          <t>雲林・製一・素製一</t>
        </r>
        <r>
          <rPr>
            <b/>
            <sz val="9"/>
            <color indexed="81"/>
            <rFont val="Tahoma"/>
            <family val="2"/>
          </rPr>
          <t>:</t>
        </r>
        <r>
          <rPr>
            <sz val="9"/>
            <color indexed="81"/>
            <rFont val="Tahoma"/>
            <family val="2"/>
          </rPr>
          <t xml:space="preserve">
</t>
        </r>
        <r>
          <rPr>
            <sz val="9"/>
            <color indexed="81"/>
            <rFont val="細明體"/>
            <family val="3"/>
            <charset val="136"/>
          </rPr>
          <t>電氣預定</t>
        </r>
        <r>
          <rPr>
            <sz val="9"/>
            <color indexed="81"/>
            <rFont val="Tahoma"/>
            <family val="2"/>
          </rPr>
          <t>4/14</t>
        </r>
        <r>
          <rPr>
            <sz val="9"/>
            <color indexed="81"/>
            <rFont val="細明體"/>
            <family val="3"/>
            <charset val="136"/>
          </rPr>
          <t>之前完成</t>
        </r>
      </text>
    </comment>
    <comment ref="BF147" authorId="37" shapeId="0" xr:uid="{00000000-0006-0000-0700-0000AE010000}">
      <text>
        <r>
          <rPr>
            <b/>
            <sz val="12"/>
            <color indexed="81"/>
            <rFont val="細明體"/>
            <family val="3"/>
            <charset val="136"/>
          </rPr>
          <t>熱下作業</t>
        </r>
        <r>
          <rPr>
            <b/>
            <sz val="9"/>
            <color indexed="81"/>
            <rFont val="細明體"/>
            <family val="3"/>
            <charset val="136"/>
          </rPr>
          <t xml:space="preserve">
</t>
        </r>
      </text>
    </comment>
    <comment ref="BJ147" authorId="33" shapeId="0" xr:uid="{00000000-0006-0000-0700-0000AF010000}">
      <text>
        <r>
          <rPr>
            <b/>
            <sz val="9"/>
            <color indexed="81"/>
            <rFont val="細明體"/>
            <family val="3"/>
            <charset val="136"/>
          </rPr>
          <t>吳</t>
        </r>
        <r>
          <rPr>
            <b/>
            <sz val="9"/>
            <color indexed="81"/>
            <rFont val="Tahoma"/>
            <family val="2"/>
          </rPr>
          <t xml:space="preserve"> </t>
        </r>
        <r>
          <rPr>
            <b/>
            <sz val="9"/>
            <color indexed="81"/>
            <rFont val="細明體"/>
            <family val="3"/>
            <charset val="136"/>
          </rPr>
          <t>學典</t>
        </r>
        <r>
          <rPr>
            <b/>
            <sz val="9"/>
            <color indexed="81"/>
            <rFont val="Tahoma"/>
            <family val="2"/>
          </rPr>
          <t>(wu hsuehtien)/ADT/</t>
        </r>
        <r>
          <rPr>
            <b/>
            <sz val="9"/>
            <color indexed="81"/>
            <rFont val="細明體"/>
            <family val="3"/>
            <charset val="136"/>
          </rPr>
          <t>雲林・製一・素製三</t>
        </r>
        <r>
          <rPr>
            <b/>
            <sz val="9"/>
            <color indexed="81"/>
            <rFont val="Tahoma"/>
            <family val="2"/>
          </rPr>
          <t>:</t>
        </r>
        <r>
          <rPr>
            <sz val="9"/>
            <color indexed="81"/>
            <rFont val="Tahoma"/>
            <family val="2"/>
          </rPr>
          <t xml:space="preserve">
11/30 1BR</t>
        </r>
        <r>
          <rPr>
            <sz val="9"/>
            <color indexed="81"/>
            <rFont val="細明體"/>
            <family val="3"/>
            <charset val="136"/>
          </rPr>
          <t xml:space="preserve">電氣測試確認完成
</t>
        </r>
        <r>
          <rPr>
            <sz val="9"/>
            <color indexed="81"/>
            <rFont val="Tahoma"/>
            <family val="2"/>
          </rPr>
          <t>12/28 2BR</t>
        </r>
        <r>
          <rPr>
            <sz val="9"/>
            <color indexed="81"/>
            <rFont val="細明體"/>
            <family val="3"/>
            <charset val="136"/>
          </rPr>
          <t>電氣測試確認完成</t>
        </r>
      </text>
    </comment>
    <comment ref="BN147" authorId="35" shapeId="0" xr:uid="{00000000-0006-0000-0700-0000B0010000}">
      <text>
        <r>
          <rPr>
            <b/>
            <sz val="9"/>
            <color indexed="81"/>
            <rFont val="細明體"/>
            <family val="3"/>
            <charset val="136"/>
          </rPr>
          <t>王</t>
        </r>
        <r>
          <rPr>
            <b/>
            <sz val="9"/>
            <color indexed="81"/>
            <rFont val="Tahoma"/>
            <family val="2"/>
          </rPr>
          <t xml:space="preserve"> </t>
        </r>
        <r>
          <rPr>
            <b/>
            <sz val="9"/>
            <color indexed="81"/>
            <rFont val="細明體"/>
            <family val="3"/>
            <charset val="136"/>
          </rPr>
          <t>文佑</t>
        </r>
        <r>
          <rPr>
            <b/>
            <sz val="9"/>
            <color indexed="81"/>
            <rFont val="Tahoma"/>
            <family val="2"/>
          </rPr>
          <t>(wang wenyu)/ADT/</t>
        </r>
        <r>
          <rPr>
            <b/>
            <sz val="9"/>
            <color indexed="81"/>
            <rFont val="細明體"/>
            <family val="3"/>
            <charset val="136"/>
          </rPr>
          <t>雲林・製一・素製二</t>
        </r>
        <r>
          <rPr>
            <b/>
            <sz val="9"/>
            <color indexed="81"/>
            <rFont val="Tahoma"/>
            <family val="2"/>
          </rPr>
          <t>:</t>
        </r>
        <r>
          <rPr>
            <sz val="9"/>
            <color indexed="81"/>
            <rFont val="Tahoma"/>
            <family val="2"/>
          </rPr>
          <t xml:space="preserve">
20170209 2br</t>
        </r>
        <r>
          <rPr>
            <sz val="9"/>
            <color indexed="81"/>
            <rFont val="細明體"/>
            <family val="3"/>
            <charset val="136"/>
          </rPr>
          <t xml:space="preserve">完成
1br 4/13 完成 </t>
        </r>
      </text>
    </comment>
    <comment ref="BR147" authorId="11" shapeId="0" xr:uid="{00000000-0006-0000-0700-0000B1010000}">
      <text>
        <r>
          <rPr>
            <sz val="10"/>
            <color indexed="81"/>
            <rFont val="細明體"/>
            <family val="3"/>
            <charset val="136"/>
          </rPr>
          <t>擔當者會議已提出，待電氣確認後導入。
1BR 4/17導入
2BR 4/19工事日完成</t>
        </r>
      </text>
    </comment>
    <comment ref="BV147" authorId="16" shapeId="0" xr:uid="{00000000-0006-0000-0700-0000B2010000}">
      <text>
        <r>
          <rPr>
            <b/>
            <sz val="9"/>
            <color indexed="81"/>
            <rFont val="細明體"/>
            <family val="3"/>
            <charset val="136"/>
          </rPr>
          <t>4/13工事日實施測試</t>
        </r>
      </text>
    </comment>
    <comment ref="AE149" authorId="33" shapeId="0" xr:uid="{00000000-0006-0000-0700-0000B3010000}">
      <text>
        <r>
          <rPr>
            <b/>
            <sz val="9"/>
            <color indexed="81"/>
            <rFont val="細明體"/>
            <family val="3"/>
            <charset val="136"/>
          </rPr>
          <t>吳</t>
        </r>
        <r>
          <rPr>
            <b/>
            <sz val="9"/>
            <color indexed="81"/>
            <rFont val="Tahoma"/>
            <family val="2"/>
          </rPr>
          <t xml:space="preserve"> </t>
        </r>
        <r>
          <rPr>
            <b/>
            <sz val="9"/>
            <color indexed="81"/>
            <rFont val="細明體"/>
            <family val="3"/>
            <charset val="136"/>
          </rPr>
          <t>學典</t>
        </r>
        <r>
          <rPr>
            <b/>
            <sz val="9"/>
            <color indexed="81"/>
            <rFont val="Tahoma"/>
            <family val="2"/>
          </rPr>
          <t>(wu hsuehtien)/ADT/</t>
        </r>
        <r>
          <rPr>
            <b/>
            <sz val="9"/>
            <color indexed="81"/>
            <rFont val="細明體"/>
            <family val="3"/>
            <charset val="136"/>
          </rPr>
          <t>雲林・製一・素製三</t>
        </r>
        <r>
          <rPr>
            <b/>
            <sz val="9"/>
            <color indexed="81"/>
            <rFont val="Tahoma"/>
            <family val="2"/>
          </rPr>
          <t>:</t>
        </r>
        <r>
          <rPr>
            <sz val="9"/>
            <color indexed="81"/>
            <rFont val="Tahoma"/>
            <family val="2"/>
          </rPr>
          <t xml:space="preserve">
10/28</t>
        </r>
        <r>
          <rPr>
            <sz val="9"/>
            <color indexed="81"/>
            <rFont val="細明體"/>
            <family val="3"/>
            <charset val="136"/>
          </rPr>
          <t>電氣確認完了</t>
        </r>
      </text>
    </comment>
    <comment ref="BR149" authorId="11" shapeId="0" xr:uid="{00000000-0006-0000-0700-0000B4010000}">
      <text>
        <r>
          <rPr>
            <b/>
            <sz val="9"/>
            <color indexed="81"/>
            <rFont val="細明體"/>
            <family val="3"/>
            <charset val="136"/>
          </rPr>
          <t>溫度確認</t>
        </r>
        <r>
          <rPr>
            <b/>
            <sz val="9"/>
            <color indexed="81"/>
            <rFont val="Tahoma"/>
            <family val="2"/>
          </rPr>
          <t>ok</t>
        </r>
        <r>
          <rPr>
            <b/>
            <sz val="9"/>
            <color indexed="81"/>
            <rFont val="細明體"/>
            <family val="3"/>
            <charset val="136"/>
          </rPr>
          <t>，溫度異常警報確認使用。</t>
        </r>
      </text>
    </comment>
    <comment ref="BV149" authorId="11" shapeId="0" xr:uid="{00000000-0006-0000-0700-0000B5010000}">
      <text>
        <r>
          <rPr>
            <b/>
            <sz val="9"/>
            <color indexed="81"/>
            <rFont val="細明體"/>
            <family val="3"/>
            <charset val="136"/>
          </rPr>
          <t>溫度確認</t>
        </r>
        <r>
          <rPr>
            <b/>
            <sz val="9"/>
            <color indexed="81"/>
            <rFont val="Tahoma"/>
            <family val="2"/>
          </rPr>
          <t>ok</t>
        </r>
        <r>
          <rPr>
            <b/>
            <sz val="9"/>
            <color indexed="81"/>
            <rFont val="細明體"/>
            <family val="3"/>
            <charset val="136"/>
          </rPr>
          <t>，溫度異常警報確認使用。</t>
        </r>
      </text>
    </comment>
    <comment ref="AE150" authorId="33" shapeId="0" xr:uid="{00000000-0006-0000-0700-0000B6010000}">
      <text>
        <r>
          <rPr>
            <b/>
            <sz val="9"/>
            <color indexed="81"/>
            <rFont val="細明體"/>
            <family val="3"/>
            <charset val="136"/>
          </rPr>
          <t>吳</t>
        </r>
        <r>
          <rPr>
            <b/>
            <sz val="9"/>
            <color indexed="81"/>
            <rFont val="Tahoma"/>
            <family val="2"/>
          </rPr>
          <t xml:space="preserve"> </t>
        </r>
        <r>
          <rPr>
            <b/>
            <sz val="9"/>
            <color indexed="81"/>
            <rFont val="細明體"/>
            <family val="3"/>
            <charset val="136"/>
          </rPr>
          <t>學典</t>
        </r>
        <r>
          <rPr>
            <b/>
            <sz val="9"/>
            <color indexed="81"/>
            <rFont val="Tahoma"/>
            <family val="2"/>
          </rPr>
          <t>(wu hsuehtien)/ADT/</t>
        </r>
        <r>
          <rPr>
            <b/>
            <sz val="9"/>
            <color indexed="81"/>
            <rFont val="細明體"/>
            <family val="3"/>
            <charset val="136"/>
          </rPr>
          <t>雲林・製一・素製三</t>
        </r>
        <r>
          <rPr>
            <b/>
            <sz val="9"/>
            <color indexed="81"/>
            <rFont val="Tahoma"/>
            <family val="2"/>
          </rPr>
          <t>:</t>
        </r>
        <r>
          <rPr>
            <sz val="9"/>
            <color indexed="81"/>
            <rFont val="Tahoma"/>
            <family val="2"/>
          </rPr>
          <t xml:space="preserve">
10/28</t>
        </r>
        <r>
          <rPr>
            <sz val="9"/>
            <color indexed="81"/>
            <rFont val="細明體"/>
            <family val="3"/>
            <charset val="136"/>
          </rPr>
          <t>電氣確認完了</t>
        </r>
      </text>
    </comment>
    <comment ref="BR150" authorId="11" shapeId="0" xr:uid="{00000000-0006-0000-0700-0000B7010000}">
      <text>
        <r>
          <rPr>
            <b/>
            <sz val="9"/>
            <color indexed="81"/>
            <rFont val="細明體"/>
            <family val="3"/>
            <charset val="136"/>
          </rPr>
          <t>溫度確認</t>
        </r>
        <r>
          <rPr>
            <b/>
            <sz val="9"/>
            <color indexed="81"/>
            <rFont val="Tahoma"/>
            <family val="2"/>
          </rPr>
          <t>ok</t>
        </r>
        <r>
          <rPr>
            <b/>
            <sz val="9"/>
            <color indexed="81"/>
            <rFont val="細明體"/>
            <family val="3"/>
            <charset val="136"/>
          </rPr>
          <t>，溫度異常警報確認使用。</t>
        </r>
      </text>
    </comment>
    <comment ref="BV150" authorId="11" shapeId="0" xr:uid="{00000000-0006-0000-0700-0000B8010000}">
      <text>
        <r>
          <rPr>
            <b/>
            <sz val="9"/>
            <color indexed="81"/>
            <rFont val="細明體"/>
            <family val="3"/>
            <charset val="136"/>
          </rPr>
          <t>溫度確認</t>
        </r>
        <r>
          <rPr>
            <b/>
            <sz val="9"/>
            <color indexed="81"/>
            <rFont val="Tahoma"/>
            <family val="2"/>
          </rPr>
          <t>ok</t>
        </r>
        <r>
          <rPr>
            <b/>
            <sz val="9"/>
            <color indexed="81"/>
            <rFont val="細明體"/>
            <family val="3"/>
            <charset val="136"/>
          </rPr>
          <t>，溫度異常警報確認使用。</t>
        </r>
      </text>
    </comment>
    <comment ref="X151" authorId="9" shapeId="0" xr:uid="{00000000-0006-0000-0700-0000B9010000}">
      <text>
        <r>
          <rPr>
            <b/>
            <sz val="9"/>
            <color indexed="81"/>
            <rFont val="Tahoma"/>
            <family val="2"/>
          </rPr>
          <t>2017/1</t>
        </r>
        <r>
          <rPr>
            <b/>
            <sz val="9"/>
            <color indexed="81"/>
            <rFont val="細明體"/>
            <family val="3"/>
            <charset val="136"/>
          </rPr>
          <t>素地放流</t>
        </r>
      </text>
    </comment>
    <comment ref="AE151" authorId="33" shapeId="0" xr:uid="{00000000-0006-0000-0700-0000BA010000}">
      <text>
        <r>
          <rPr>
            <b/>
            <sz val="9"/>
            <color indexed="81"/>
            <rFont val="細明體"/>
            <family val="3"/>
            <charset val="136"/>
          </rPr>
          <t>吳</t>
        </r>
        <r>
          <rPr>
            <b/>
            <sz val="9"/>
            <color indexed="81"/>
            <rFont val="Tahoma"/>
            <family val="2"/>
          </rPr>
          <t xml:space="preserve"> </t>
        </r>
        <r>
          <rPr>
            <b/>
            <sz val="9"/>
            <color indexed="81"/>
            <rFont val="細明體"/>
            <family val="3"/>
            <charset val="136"/>
          </rPr>
          <t>學典</t>
        </r>
        <r>
          <rPr>
            <b/>
            <sz val="9"/>
            <color indexed="81"/>
            <rFont val="Tahoma"/>
            <family val="2"/>
          </rPr>
          <t>(wu hsuehtien)/ADT/</t>
        </r>
        <r>
          <rPr>
            <b/>
            <sz val="9"/>
            <color indexed="81"/>
            <rFont val="細明體"/>
            <family val="3"/>
            <charset val="136"/>
          </rPr>
          <t>雲林・製一・素製三</t>
        </r>
        <r>
          <rPr>
            <b/>
            <sz val="9"/>
            <color indexed="81"/>
            <rFont val="Tahoma"/>
            <family val="2"/>
          </rPr>
          <t>:</t>
        </r>
        <r>
          <rPr>
            <sz val="9"/>
            <color indexed="81"/>
            <rFont val="Tahoma"/>
            <family val="2"/>
          </rPr>
          <t xml:space="preserve">
10/28</t>
        </r>
        <r>
          <rPr>
            <sz val="9"/>
            <color indexed="81"/>
            <rFont val="細明體"/>
            <family val="3"/>
            <charset val="136"/>
          </rPr>
          <t>電氣確認完了</t>
        </r>
      </text>
    </comment>
    <comment ref="BB151" authorId="31" shapeId="0" xr:uid="{00000000-0006-0000-0700-0000BB010000}">
      <text>
        <r>
          <rPr>
            <b/>
            <sz val="9"/>
            <color indexed="81"/>
            <rFont val="細明體"/>
            <family val="3"/>
            <charset val="136"/>
          </rPr>
          <t>許</t>
        </r>
        <r>
          <rPr>
            <b/>
            <sz val="9"/>
            <color indexed="81"/>
            <rFont val="Tahoma"/>
            <family val="2"/>
          </rPr>
          <t xml:space="preserve"> </t>
        </r>
        <r>
          <rPr>
            <b/>
            <sz val="9"/>
            <color indexed="81"/>
            <rFont val="細明體"/>
            <family val="3"/>
            <charset val="136"/>
          </rPr>
          <t>仕明</t>
        </r>
        <r>
          <rPr>
            <b/>
            <sz val="9"/>
            <color indexed="81"/>
            <rFont val="Tahoma"/>
            <family val="2"/>
          </rPr>
          <t>(hsu shihming)/ADT/</t>
        </r>
        <r>
          <rPr>
            <b/>
            <sz val="9"/>
            <color indexed="81"/>
            <rFont val="細明體"/>
            <family val="3"/>
            <charset val="136"/>
          </rPr>
          <t>雲林・製一・素製一</t>
        </r>
        <r>
          <rPr>
            <b/>
            <sz val="9"/>
            <color indexed="81"/>
            <rFont val="Tahoma"/>
            <family val="2"/>
          </rPr>
          <t>:</t>
        </r>
        <r>
          <rPr>
            <sz val="9"/>
            <color indexed="81"/>
            <rFont val="Tahoma"/>
            <family val="2"/>
          </rPr>
          <t xml:space="preserve">
</t>
        </r>
        <r>
          <rPr>
            <sz val="9"/>
            <color indexed="81"/>
            <rFont val="細明體"/>
            <family val="3"/>
            <charset val="136"/>
          </rPr>
          <t>電氣</t>
        </r>
        <r>
          <rPr>
            <sz val="9"/>
            <color indexed="81"/>
            <rFont val="Tahoma"/>
            <family val="2"/>
          </rPr>
          <t>3/8</t>
        </r>
        <r>
          <rPr>
            <sz val="9"/>
            <color indexed="81"/>
            <rFont val="細明體"/>
            <family val="3"/>
            <charset val="136"/>
          </rPr>
          <t>工事日完成濟</t>
        </r>
      </text>
    </comment>
    <comment ref="BF151" authorId="37" shapeId="0" xr:uid="{00000000-0006-0000-0700-0000BC010000}">
      <text>
        <r>
          <rPr>
            <b/>
            <sz val="12"/>
            <color indexed="81"/>
            <rFont val="細明體"/>
            <family val="3"/>
            <charset val="136"/>
          </rPr>
          <t>熱下作業</t>
        </r>
      </text>
    </comment>
    <comment ref="BJ151" authorId="33" shapeId="0" xr:uid="{00000000-0006-0000-0700-0000BD010000}">
      <text>
        <r>
          <rPr>
            <b/>
            <sz val="9"/>
            <color indexed="81"/>
            <rFont val="細明體"/>
            <family val="3"/>
            <charset val="136"/>
          </rPr>
          <t>吳</t>
        </r>
        <r>
          <rPr>
            <b/>
            <sz val="9"/>
            <color indexed="81"/>
            <rFont val="Tahoma"/>
            <family val="2"/>
          </rPr>
          <t xml:space="preserve"> </t>
        </r>
        <r>
          <rPr>
            <b/>
            <sz val="9"/>
            <color indexed="81"/>
            <rFont val="細明體"/>
            <family val="3"/>
            <charset val="136"/>
          </rPr>
          <t>學典</t>
        </r>
        <r>
          <rPr>
            <b/>
            <sz val="9"/>
            <color indexed="81"/>
            <rFont val="Tahoma"/>
            <family val="2"/>
          </rPr>
          <t>(wu hsuehtien)/ADT/</t>
        </r>
        <r>
          <rPr>
            <b/>
            <sz val="9"/>
            <color indexed="81"/>
            <rFont val="細明體"/>
            <family val="3"/>
            <charset val="136"/>
          </rPr>
          <t>雲林・製一・素製三</t>
        </r>
        <r>
          <rPr>
            <b/>
            <sz val="9"/>
            <color indexed="81"/>
            <rFont val="Tahoma"/>
            <family val="2"/>
          </rPr>
          <t>:</t>
        </r>
        <r>
          <rPr>
            <sz val="9"/>
            <color indexed="81"/>
            <rFont val="Tahoma"/>
            <family val="2"/>
          </rPr>
          <t xml:space="preserve">
2/22</t>
        </r>
        <r>
          <rPr>
            <sz val="9"/>
            <color indexed="81"/>
            <rFont val="細明體"/>
            <family val="3"/>
            <charset val="136"/>
          </rPr>
          <t>工事日確認完成</t>
        </r>
      </text>
    </comment>
    <comment ref="X152" authorId="9" shapeId="0" xr:uid="{00000000-0006-0000-0700-0000BE010000}">
      <text>
        <r>
          <rPr>
            <b/>
            <sz val="9"/>
            <color indexed="81"/>
            <rFont val="Tahoma"/>
            <family val="2"/>
          </rPr>
          <t>2017/1</t>
        </r>
        <r>
          <rPr>
            <b/>
            <sz val="9"/>
            <color indexed="81"/>
            <rFont val="細明體"/>
            <family val="3"/>
            <charset val="136"/>
          </rPr>
          <t>素地放流</t>
        </r>
      </text>
    </comment>
    <comment ref="AE152" authorId="33" shapeId="0" xr:uid="{00000000-0006-0000-0700-0000BF010000}">
      <text>
        <r>
          <rPr>
            <b/>
            <sz val="9"/>
            <color indexed="81"/>
            <rFont val="細明體"/>
            <family val="3"/>
            <charset val="136"/>
          </rPr>
          <t>吳</t>
        </r>
        <r>
          <rPr>
            <b/>
            <sz val="9"/>
            <color indexed="81"/>
            <rFont val="Tahoma"/>
            <family val="2"/>
          </rPr>
          <t xml:space="preserve"> </t>
        </r>
        <r>
          <rPr>
            <b/>
            <sz val="9"/>
            <color indexed="81"/>
            <rFont val="細明體"/>
            <family val="3"/>
            <charset val="136"/>
          </rPr>
          <t>學典</t>
        </r>
        <r>
          <rPr>
            <b/>
            <sz val="9"/>
            <color indexed="81"/>
            <rFont val="Tahoma"/>
            <family val="2"/>
          </rPr>
          <t>(wu hsuehtien)/ADT/</t>
        </r>
        <r>
          <rPr>
            <b/>
            <sz val="9"/>
            <color indexed="81"/>
            <rFont val="細明體"/>
            <family val="3"/>
            <charset val="136"/>
          </rPr>
          <t>雲林・製一・素製三</t>
        </r>
        <r>
          <rPr>
            <b/>
            <sz val="9"/>
            <color indexed="81"/>
            <rFont val="Tahoma"/>
            <family val="2"/>
          </rPr>
          <t>:</t>
        </r>
        <r>
          <rPr>
            <sz val="9"/>
            <color indexed="81"/>
            <rFont val="Tahoma"/>
            <family val="2"/>
          </rPr>
          <t xml:space="preserve">
10/28</t>
        </r>
        <r>
          <rPr>
            <sz val="9"/>
            <color indexed="81"/>
            <rFont val="細明體"/>
            <family val="3"/>
            <charset val="136"/>
          </rPr>
          <t>電氣確認完了</t>
        </r>
      </text>
    </comment>
    <comment ref="AV152" authorId="32" shapeId="0" xr:uid="{00000000-0006-0000-0700-0000C0010000}">
      <text>
        <r>
          <rPr>
            <b/>
            <sz val="9"/>
            <color indexed="81"/>
            <rFont val="Tahoma"/>
            <family val="2"/>
          </rPr>
          <t xml:space="preserve">OFF </t>
        </r>
        <r>
          <rPr>
            <b/>
            <sz val="9"/>
            <color indexed="81"/>
            <rFont val="細明體"/>
            <family val="3"/>
            <charset val="136"/>
          </rPr>
          <t>洗淨機 SENSOR只有單純判定基板有無，所以並無Tracking問題</t>
        </r>
      </text>
    </comment>
    <comment ref="BB152" authorId="31" shapeId="0" xr:uid="{00000000-0006-0000-0700-0000C1010000}">
      <text>
        <r>
          <rPr>
            <b/>
            <sz val="9"/>
            <color indexed="81"/>
            <rFont val="細明體"/>
            <family val="3"/>
            <charset val="136"/>
          </rPr>
          <t>許</t>
        </r>
        <r>
          <rPr>
            <b/>
            <sz val="9"/>
            <color indexed="81"/>
            <rFont val="Tahoma"/>
            <family val="2"/>
          </rPr>
          <t xml:space="preserve"> </t>
        </r>
        <r>
          <rPr>
            <b/>
            <sz val="9"/>
            <color indexed="81"/>
            <rFont val="細明體"/>
            <family val="3"/>
            <charset val="136"/>
          </rPr>
          <t>仕明</t>
        </r>
        <r>
          <rPr>
            <b/>
            <sz val="9"/>
            <color indexed="81"/>
            <rFont val="Tahoma"/>
            <family val="2"/>
          </rPr>
          <t>(hsu shihming)/ADT/</t>
        </r>
        <r>
          <rPr>
            <b/>
            <sz val="9"/>
            <color indexed="81"/>
            <rFont val="細明體"/>
            <family val="3"/>
            <charset val="136"/>
          </rPr>
          <t>雲林・製一・素製一</t>
        </r>
        <r>
          <rPr>
            <b/>
            <sz val="9"/>
            <color indexed="81"/>
            <rFont val="Tahoma"/>
            <family val="2"/>
          </rPr>
          <t>:</t>
        </r>
        <r>
          <rPr>
            <sz val="9"/>
            <color indexed="81"/>
            <rFont val="Tahoma"/>
            <family val="2"/>
          </rPr>
          <t xml:space="preserve">
</t>
        </r>
        <r>
          <rPr>
            <sz val="9"/>
            <color indexed="81"/>
            <rFont val="細明體"/>
            <family val="3"/>
            <charset val="136"/>
          </rPr>
          <t>電氣確認</t>
        </r>
        <r>
          <rPr>
            <sz val="9"/>
            <color indexed="81"/>
            <rFont val="Tahoma"/>
            <family val="2"/>
          </rPr>
          <t>SENSOR TYPE</t>
        </r>
        <r>
          <rPr>
            <sz val="9"/>
            <color indexed="81"/>
            <rFont val="細明體"/>
            <family val="3"/>
            <charset val="136"/>
          </rPr>
          <t>不同，故不須橫展開</t>
        </r>
      </text>
    </comment>
    <comment ref="BF152" authorId="37" shapeId="0" xr:uid="{00000000-0006-0000-0700-0000C2010000}">
      <text>
        <r>
          <rPr>
            <b/>
            <sz val="12"/>
            <color indexed="81"/>
            <rFont val="細明體"/>
            <family val="3"/>
            <charset val="136"/>
          </rPr>
          <t>熱下作業</t>
        </r>
      </text>
    </comment>
    <comment ref="BJ152" authorId="33" shapeId="0" xr:uid="{00000000-0006-0000-0700-0000C3010000}">
      <text>
        <r>
          <rPr>
            <b/>
            <sz val="9"/>
            <color indexed="81"/>
            <rFont val="細明體"/>
            <family val="3"/>
            <charset val="136"/>
          </rPr>
          <t>吳</t>
        </r>
        <r>
          <rPr>
            <b/>
            <sz val="9"/>
            <color indexed="81"/>
            <rFont val="Tahoma"/>
            <family val="2"/>
          </rPr>
          <t xml:space="preserve"> </t>
        </r>
        <r>
          <rPr>
            <b/>
            <sz val="9"/>
            <color indexed="81"/>
            <rFont val="細明體"/>
            <family val="3"/>
            <charset val="136"/>
          </rPr>
          <t>學典</t>
        </r>
        <r>
          <rPr>
            <b/>
            <sz val="9"/>
            <color indexed="81"/>
            <rFont val="Tahoma"/>
            <family val="2"/>
          </rPr>
          <t>(wu hsuehtien)/ADT/</t>
        </r>
        <r>
          <rPr>
            <b/>
            <sz val="9"/>
            <color indexed="81"/>
            <rFont val="細明體"/>
            <family val="3"/>
            <charset val="136"/>
          </rPr>
          <t>雲林・製一・素製三</t>
        </r>
        <r>
          <rPr>
            <b/>
            <sz val="9"/>
            <color indexed="81"/>
            <rFont val="Tahoma"/>
            <family val="2"/>
          </rPr>
          <t>:</t>
        </r>
        <r>
          <rPr>
            <sz val="9"/>
            <color indexed="81"/>
            <rFont val="Tahoma"/>
            <family val="2"/>
          </rPr>
          <t xml:space="preserve">
</t>
        </r>
        <r>
          <rPr>
            <sz val="11"/>
            <color indexed="81"/>
            <rFont val="Tahoma"/>
            <family val="2"/>
          </rPr>
          <t xml:space="preserve">2/7 </t>
        </r>
        <r>
          <rPr>
            <sz val="11"/>
            <color indexed="81"/>
            <rFont val="細明體"/>
            <family val="3"/>
            <charset val="136"/>
          </rPr>
          <t>素二課洗淨機無相同設備，確認濟</t>
        </r>
      </text>
    </comment>
    <comment ref="BN152" authorId="33" shapeId="0" xr:uid="{00000000-0006-0000-0700-0000C4010000}">
      <text>
        <r>
          <rPr>
            <b/>
            <sz val="9"/>
            <color indexed="81"/>
            <rFont val="細明體"/>
            <family val="3"/>
            <charset val="136"/>
          </rPr>
          <t>吳</t>
        </r>
        <r>
          <rPr>
            <b/>
            <sz val="9"/>
            <color indexed="81"/>
            <rFont val="Tahoma"/>
            <family val="2"/>
          </rPr>
          <t xml:space="preserve"> </t>
        </r>
        <r>
          <rPr>
            <b/>
            <sz val="9"/>
            <color indexed="81"/>
            <rFont val="細明體"/>
            <family val="3"/>
            <charset val="136"/>
          </rPr>
          <t>學典</t>
        </r>
        <r>
          <rPr>
            <b/>
            <sz val="9"/>
            <color indexed="81"/>
            <rFont val="Tahoma"/>
            <family val="2"/>
          </rPr>
          <t>(wu hsuehtien)/ADT/</t>
        </r>
        <r>
          <rPr>
            <b/>
            <sz val="9"/>
            <color indexed="81"/>
            <rFont val="細明體"/>
            <family val="3"/>
            <charset val="136"/>
          </rPr>
          <t>雲林・製一・素製三</t>
        </r>
        <r>
          <rPr>
            <b/>
            <sz val="9"/>
            <color indexed="81"/>
            <rFont val="Tahoma"/>
            <family val="2"/>
          </rPr>
          <t>:</t>
        </r>
        <r>
          <rPr>
            <sz val="9"/>
            <color indexed="81"/>
            <rFont val="Tahoma"/>
            <family val="2"/>
          </rPr>
          <t xml:space="preserve">
</t>
        </r>
        <r>
          <rPr>
            <sz val="11"/>
            <color indexed="81"/>
            <rFont val="Tahoma"/>
            <family val="2"/>
          </rPr>
          <t xml:space="preserve">2/7 </t>
        </r>
        <r>
          <rPr>
            <sz val="11"/>
            <color indexed="81"/>
            <rFont val="細明體"/>
            <family val="3"/>
            <charset val="136"/>
          </rPr>
          <t>素二課洗淨機無相同設備，確認濟</t>
        </r>
      </text>
    </comment>
    <comment ref="BZ152" authorId="32" shapeId="0" xr:uid="{00000000-0006-0000-0700-0000C5010000}">
      <text>
        <r>
          <rPr>
            <b/>
            <sz val="9"/>
            <color indexed="81"/>
            <rFont val="細明體"/>
            <family val="3"/>
            <charset val="136"/>
          </rPr>
          <t>洗淨機點檢表會新增SENSOR確認項目</t>
        </r>
      </text>
    </comment>
    <comment ref="BB153" authorId="16" shapeId="0" xr:uid="{00000000-0006-0000-0700-0000C6010000}">
      <text>
        <r>
          <rPr>
            <b/>
            <sz val="12"/>
            <color indexed="81"/>
            <rFont val="細明體"/>
            <family val="3"/>
            <charset val="136"/>
          </rPr>
          <t>6/6工事日機械點檢給油濟</t>
        </r>
      </text>
    </comment>
    <comment ref="BF153" authorId="37" shapeId="0" xr:uid="{00000000-0006-0000-0700-0000C7010000}">
      <text>
        <r>
          <rPr>
            <b/>
            <sz val="12"/>
            <color indexed="81"/>
            <rFont val="細明體"/>
            <family val="3"/>
            <charset val="136"/>
          </rPr>
          <t>熱下作業</t>
        </r>
      </text>
    </comment>
    <comment ref="BJ153" authorId="33" shapeId="0" xr:uid="{00000000-0006-0000-0700-0000C8010000}">
      <text>
        <r>
          <rPr>
            <b/>
            <sz val="9"/>
            <color indexed="81"/>
            <rFont val="細明體"/>
            <family val="3"/>
            <charset val="136"/>
          </rPr>
          <t>吳</t>
        </r>
        <r>
          <rPr>
            <b/>
            <sz val="9"/>
            <color indexed="81"/>
            <rFont val="Tahoma"/>
            <family val="2"/>
          </rPr>
          <t xml:space="preserve"> </t>
        </r>
        <r>
          <rPr>
            <b/>
            <sz val="9"/>
            <color indexed="81"/>
            <rFont val="細明體"/>
            <family val="3"/>
            <charset val="136"/>
          </rPr>
          <t>學典</t>
        </r>
        <r>
          <rPr>
            <b/>
            <sz val="9"/>
            <color indexed="81"/>
            <rFont val="Tahoma"/>
            <family val="2"/>
          </rPr>
          <t>(wu hsuehtien)/ADT/</t>
        </r>
        <r>
          <rPr>
            <b/>
            <sz val="9"/>
            <color indexed="81"/>
            <rFont val="細明體"/>
            <family val="3"/>
            <charset val="136"/>
          </rPr>
          <t>雲林・製一・素製三</t>
        </r>
        <r>
          <rPr>
            <b/>
            <sz val="9"/>
            <color indexed="81"/>
            <rFont val="Tahoma"/>
            <family val="2"/>
          </rPr>
          <t>:</t>
        </r>
        <r>
          <rPr>
            <sz val="9"/>
            <color indexed="81"/>
            <rFont val="Tahoma"/>
            <family val="2"/>
          </rPr>
          <t xml:space="preserve">
2/21 </t>
        </r>
        <r>
          <rPr>
            <sz val="9"/>
            <color indexed="81"/>
            <rFont val="細明體"/>
            <family val="3"/>
            <charset val="136"/>
          </rPr>
          <t>工事日機械進行本線</t>
        </r>
        <r>
          <rPr>
            <sz val="9"/>
            <color indexed="81"/>
            <rFont val="Tahoma"/>
            <family val="2"/>
          </rPr>
          <t>FT</t>
        </r>
        <r>
          <rPr>
            <sz val="9"/>
            <color indexed="81"/>
            <rFont val="細明體"/>
            <family val="3"/>
            <charset val="136"/>
          </rPr>
          <t xml:space="preserve">點檢並給油
</t>
        </r>
        <r>
          <rPr>
            <sz val="9"/>
            <color indexed="81"/>
            <rFont val="Tahoma"/>
            <family val="2"/>
          </rPr>
          <t xml:space="preserve">3/21 </t>
        </r>
        <r>
          <rPr>
            <sz val="9"/>
            <color indexed="81"/>
            <rFont val="細明體"/>
            <family val="3"/>
            <charset val="136"/>
          </rPr>
          <t>工事日機械進行</t>
        </r>
        <r>
          <rPr>
            <sz val="9"/>
            <color indexed="81"/>
            <rFont val="Tahoma"/>
            <family val="2"/>
          </rPr>
          <t>1BR</t>
        </r>
        <r>
          <rPr>
            <sz val="9"/>
            <color indexed="81"/>
            <rFont val="細明體"/>
            <family val="3"/>
            <charset val="136"/>
          </rPr>
          <t xml:space="preserve">點檢並給油
</t>
        </r>
        <r>
          <rPr>
            <sz val="9"/>
            <color indexed="81"/>
            <rFont val="Tahoma"/>
            <family val="2"/>
          </rPr>
          <t>4/12 2BR</t>
        </r>
        <r>
          <rPr>
            <sz val="9"/>
            <color indexed="81"/>
            <rFont val="細明體"/>
            <family val="3"/>
            <charset val="136"/>
          </rPr>
          <t>定修機械進行</t>
        </r>
        <r>
          <rPr>
            <sz val="9"/>
            <color indexed="81"/>
            <rFont val="Tahoma"/>
            <family val="2"/>
          </rPr>
          <t>2BR</t>
        </r>
        <r>
          <rPr>
            <sz val="9"/>
            <color indexed="81"/>
            <rFont val="細明體"/>
            <family val="3"/>
            <charset val="136"/>
          </rPr>
          <t>點檢並給油</t>
        </r>
      </text>
    </comment>
    <comment ref="BN153" authorId="35" shapeId="0" xr:uid="{00000000-0006-0000-0700-0000C9010000}">
      <text>
        <r>
          <rPr>
            <b/>
            <sz val="9"/>
            <color indexed="81"/>
            <rFont val="細明體"/>
            <family val="3"/>
            <charset val="136"/>
          </rPr>
          <t>王</t>
        </r>
        <r>
          <rPr>
            <b/>
            <sz val="9"/>
            <color indexed="81"/>
            <rFont val="Tahoma"/>
            <family val="2"/>
          </rPr>
          <t xml:space="preserve"> </t>
        </r>
        <r>
          <rPr>
            <b/>
            <sz val="9"/>
            <color indexed="81"/>
            <rFont val="細明體"/>
            <family val="3"/>
            <charset val="136"/>
          </rPr>
          <t>文佑</t>
        </r>
        <r>
          <rPr>
            <b/>
            <sz val="9"/>
            <color indexed="81"/>
            <rFont val="Tahoma"/>
            <family val="2"/>
          </rPr>
          <t>(wang wenyu)/ADT/</t>
        </r>
        <r>
          <rPr>
            <b/>
            <sz val="9"/>
            <color indexed="81"/>
            <rFont val="細明體"/>
            <family val="3"/>
            <charset val="136"/>
          </rPr>
          <t>雲林・製一・素製二</t>
        </r>
        <r>
          <rPr>
            <b/>
            <sz val="9"/>
            <color indexed="81"/>
            <rFont val="Tahoma"/>
            <family val="2"/>
          </rPr>
          <t>:</t>
        </r>
        <r>
          <rPr>
            <sz val="9"/>
            <color indexed="81"/>
            <rFont val="Tahoma"/>
            <family val="2"/>
          </rPr>
          <t xml:space="preserve">
3/1</t>
        </r>
        <r>
          <rPr>
            <sz val="9"/>
            <color indexed="81"/>
            <rFont val="細明體"/>
            <family val="3"/>
            <charset val="136"/>
          </rPr>
          <t xml:space="preserve">機械 點檢ok
</t>
        </r>
      </text>
    </comment>
    <comment ref="BR153" authorId="11" shapeId="0" xr:uid="{00000000-0006-0000-0700-0000CA010000}">
      <text>
        <r>
          <rPr>
            <b/>
            <sz val="9"/>
            <color indexed="81"/>
            <rFont val="細明體"/>
            <family val="3"/>
            <charset val="136"/>
          </rPr>
          <t xml:space="preserve">3/21進行確認並安排工事時給油ok
3/21機械再點檢確認ok
</t>
        </r>
      </text>
    </comment>
    <comment ref="BV153" authorId="16" shapeId="0" xr:uid="{00000000-0006-0000-0700-0000CB010000}">
      <text>
        <r>
          <rPr>
            <b/>
            <sz val="9"/>
            <color indexed="81"/>
            <rFont val="Tahoma"/>
            <family val="2"/>
          </rPr>
          <t>BR</t>
        </r>
        <r>
          <rPr>
            <b/>
            <sz val="9"/>
            <color indexed="81"/>
            <rFont val="細明體"/>
            <family val="3"/>
            <charset val="136"/>
          </rPr>
          <t>於</t>
        </r>
        <r>
          <rPr>
            <b/>
            <sz val="9"/>
            <color indexed="81"/>
            <rFont val="Tahoma"/>
            <family val="2"/>
          </rPr>
          <t>2~3</t>
        </r>
        <r>
          <rPr>
            <b/>
            <sz val="9"/>
            <color indexed="81"/>
            <rFont val="細明體"/>
            <family val="3"/>
            <charset val="136"/>
          </rPr>
          <t>月份工事點檢完</t>
        </r>
      </text>
    </comment>
    <comment ref="BZ153" authorId="32" shapeId="0" xr:uid="{00000000-0006-0000-0700-0000CC010000}">
      <text>
        <r>
          <rPr>
            <b/>
            <sz val="11"/>
            <color indexed="81"/>
            <rFont val="細明體"/>
            <family val="3"/>
            <charset val="136"/>
          </rPr>
          <t>3/17設技點檢完了
此鍊條白鐵型式，無須給油</t>
        </r>
      </text>
    </comment>
    <comment ref="CD153" authorId="32" shapeId="0" xr:uid="{00000000-0006-0000-0700-0000CD010000}">
      <text>
        <r>
          <rPr>
            <b/>
            <sz val="11"/>
            <color indexed="81"/>
            <rFont val="細明體"/>
            <family val="3"/>
            <charset val="136"/>
          </rPr>
          <t>3/28設技點檢完了
此鍊條白鐵型式，無須給油</t>
        </r>
      </text>
    </comment>
    <comment ref="CI153" authorId="9" shapeId="0" xr:uid="{00000000-0006-0000-0700-0000CE010000}">
      <text>
        <r>
          <rPr>
            <b/>
            <sz val="9"/>
            <color indexed="81"/>
            <rFont val="細明體"/>
            <family val="3"/>
            <charset val="136"/>
          </rPr>
          <t>前回
2013/8/31</t>
        </r>
      </text>
    </comment>
    <comment ref="BB154" authorId="31" shapeId="0" xr:uid="{00000000-0006-0000-0700-0000CF010000}">
      <text>
        <r>
          <rPr>
            <sz val="12"/>
            <color indexed="81"/>
            <rFont val="Tahoma"/>
            <family val="2"/>
          </rPr>
          <t>5/9</t>
        </r>
        <r>
          <rPr>
            <sz val="12"/>
            <color indexed="81"/>
            <rFont val="細明體"/>
            <family val="3"/>
            <charset val="136"/>
          </rPr>
          <t>點檢濟</t>
        </r>
        <r>
          <rPr>
            <sz val="12"/>
            <color indexed="81"/>
            <rFont val="Tahoma"/>
            <family val="2"/>
          </rPr>
          <t xml:space="preserve">
</t>
        </r>
      </text>
    </comment>
    <comment ref="BJ154" authorId="33" shapeId="0" xr:uid="{00000000-0006-0000-0700-0000D0010000}">
      <text>
        <r>
          <rPr>
            <b/>
            <sz val="9"/>
            <color indexed="81"/>
            <rFont val="細明體"/>
            <family val="3"/>
            <charset val="136"/>
          </rPr>
          <t>吳</t>
        </r>
        <r>
          <rPr>
            <b/>
            <sz val="9"/>
            <color indexed="81"/>
            <rFont val="Tahoma"/>
            <family val="2"/>
          </rPr>
          <t xml:space="preserve"> </t>
        </r>
        <r>
          <rPr>
            <b/>
            <sz val="9"/>
            <color indexed="81"/>
            <rFont val="細明體"/>
            <family val="3"/>
            <charset val="136"/>
          </rPr>
          <t>學典</t>
        </r>
        <r>
          <rPr>
            <b/>
            <sz val="9"/>
            <color indexed="81"/>
            <rFont val="Tahoma"/>
            <family val="2"/>
          </rPr>
          <t>(wu hsuehtien)/ADT/</t>
        </r>
        <r>
          <rPr>
            <b/>
            <sz val="9"/>
            <color indexed="81"/>
            <rFont val="細明體"/>
            <family val="3"/>
            <charset val="136"/>
          </rPr>
          <t>雲林・製一・素製三</t>
        </r>
        <r>
          <rPr>
            <b/>
            <sz val="9"/>
            <color indexed="81"/>
            <rFont val="Tahoma"/>
            <family val="2"/>
          </rPr>
          <t>:</t>
        </r>
        <r>
          <rPr>
            <sz val="9"/>
            <color indexed="81"/>
            <rFont val="Tahoma"/>
            <family val="2"/>
          </rPr>
          <t xml:space="preserve">
3/21</t>
        </r>
        <r>
          <rPr>
            <sz val="9"/>
            <color indexed="81"/>
            <rFont val="細明體"/>
            <family val="3"/>
            <charset val="136"/>
          </rPr>
          <t>工事日實施點檢</t>
        </r>
        <r>
          <rPr>
            <sz val="9"/>
            <color indexed="81"/>
            <rFont val="Tahoma"/>
            <family val="2"/>
          </rPr>
          <t xml:space="preserve"> GUILLOTION</t>
        </r>
        <r>
          <rPr>
            <sz val="9"/>
            <color indexed="81"/>
            <rFont val="細明體"/>
            <family val="3"/>
            <charset val="136"/>
          </rPr>
          <t>室</t>
        </r>
        <r>
          <rPr>
            <sz val="9"/>
            <color indexed="81"/>
            <rFont val="Tahoma"/>
            <family val="2"/>
          </rPr>
          <t>~WI</t>
        </r>
        <r>
          <rPr>
            <sz val="9"/>
            <color indexed="81"/>
            <rFont val="細明體"/>
            <family val="3"/>
            <charset val="136"/>
          </rPr>
          <t xml:space="preserve">室確認完成，其餘於後續工事日進行
</t>
        </r>
        <r>
          <rPr>
            <sz val="9"/>
            <color indexed="81"/>
            <rFont val="Tahoma"/>
            <family val="2"/>
          </rPr>
          <t>4/21</t>
        </r>
        <r>
          <rPr>
            <sz val="9"/>
            <color indexed="81"/>
            <rFont val="細明體"/>
            <family val="3"/>
            <charset val="136"/>
          </rPr>
          <t>工事日實施點檢本線段完成</t>
        </r>
      </text>
    </comment>
    <comment ref="BN154" authorId="35" shapeId="0" xr:uid="{00000000-0006-0000-0700-0000D1010000}">
      <text>
        <r>
          <rPr>
            <b/>
            <sz val="9"/>
            <color indexed="81"/>
            <rFont val="細明體"/>
            <family val="3"/>
            <charset val="136"/>
          </rPr>
          <t>王</t>
        </r>
        <r>
          <rPr>
            <b/>
            <sz val="9"/>
            <color indexed="81"/>
            <rFont val="Tahoma"/>
            <family val="2"/>
          </rPr>
          <t xml:space="preserve"> </t>
        </r>
        <r>
          <rPr>
            <b/>
            <sz val="9"/>
            <color indexed="81"/>
            <rFont val="細明體"/>
            <family val="3"/>
            <charset val="136"/>
          </rPr>
          <t>文佑</t>
        </r>
        <r>
          <rPr>
            <b/>
            <sz val="9"/>
            <color indexed="81"/>
            <rFont val="Tahoma"/>
            <family val="2"/>
          </rPr>
          <t>(wang wenyu)/ADT/</t>
        </r>
        <r>
          <rPr>
            <b/>
            <sz val="9"/>
            <color indexed="81"/>
            <rFont val="細明體"/>
            <family val="3"/>
            <charset val="136"/>
          </rPr>
          <t>雲林・製一・素製二</t>
        </r>
        <r>
          <rPr>
            <b/>
            <sz val="9"/>
            <color indexed="81"/>
            <rFont val="Tahoma"/>
            <family val="2"/>
          </rPr>
          <t>:</t>
        </r>
        <r>
          <rPr>
            <sz val="9"/>
            <color indexed="81"/>
            <rFont val="Tahoma"/>
            <family val="2"/>
          </rPr>
          <t xml:space="preserve">
3/2 </t>
        </r>
        <r>
          <rPr>
            <sz val="9"/>
            <color indexed="81"/>
            <rFont val="細明體"/>
            <family val="3"/>
            <charset val="136"/>
          </rPr>
          <t xml:space="preserve">機械點檢安裝ok
</t>
        </r>
      </text>
    </comment>
    <comment ref="BR154" authorId="11" shapeId="0" xr:uid="{00000000-0006-0000-0700-0000D2010000}">
      <text>
        <r>
          <rPr>
            <b/>
            <sz val="9"/>
            <color indexed="81"/>
            <rFont val="細明體"/>
            <family val="3"/>
            <charset val="136"/>
          </rPr>
          <t>3/21工事日時實施ok</t>
        </r>
      </text>
    </comment>
    <comment ref="BV154" authorId="34" shapeId="0" xr:uid="{00000000-0006-0000-0700-0000D3010000}">
      <text>
        <r>
          <rPr>
            <sz val="12"/>
            <color indexed="81"/>
            <rFont val="細明體"/>
            <family val="3"/>
            <charset val="136"/>
          </rPr>
          <t>機械</t>
        </r>
        <r>
          <rPr>
            <sz val="12"/>
            <color indexed="81"/>
            <rFont val="Tahoma"/>
            <family val="2"/>
          </rPr>
          <t>2/22</t>
        </r>
        <r>
          <rPr>
            <sz val="12"/>
            <color indexed="81"/>
            <rFont val="細明體"/>
            <family val="3"/>
            <charset val="136"/>
          </rPr>
          <t>工事日點檢</t>
        </r>
        <r>
          <rPr>
            <sz val="12"/>
            <color indexed="81"/>
            <rFont val="Tahoma"/>
            <family val="2"/>
          </rPr>
          <t>ok</t>
        </r>
        <r>
          <rPr>
            <sz val="9"/>
            <color indexed="81"/>
            <rFont val="Tahoma"/>
            <family val="2"/>
          </rPr>
          <t xml:space="preserve">
</t>
        </r>
      </text>
    </comment>
    <comment ref="BB155" authorId="31" shapeId="0" xr:uid="{00000000-0006-0000-0700-0000D4010000}">
      <text>
        <r>
          <rPr>
            <b/>
            <sz val="12"/>
            <color indexed="81"/>
            <rFont val="細明體"/>
            <family val="3"/>
            <charset val="136"/>
          </rPr>
          <t>6/6點檢濟</t>
        </r>
        <r>
          <rPr>
            <sz val="12"/>
            <color indexed="81"/>
            <rFont val="Tahoma"/>
            <family val="2"/>
          </rPr>
          <t xml:space="preserve">
</t>
        </r>
      </text>
    </comment>
    <comment ref="BJ155" authorId="33" shapeId="0" xr:uid="{00000000-0006-0000-0700-0000D5010000}">
      <text>
        <r>
          <rPr>
            <b/>
            <sz val="9"/>
            <color indexed="81"/>
            <rFont val="細明體"/>
            <family val="3"/>
            <charset val="136"/>
          </rPr>
          <t>吳</t>
        </r>
        <r>
          <rPr>
            <b/>
            <sz val="9"/>
            <color indexed="81"/>
            <rFont val="Tahoma"/>
            <family val="2"/>
          </rPr>
          <t xml:space="preserve"> </t>
        </r>
        <r>
          <rPr>
            <b/>
            <sz val="9"/>
            <color indexed="81"/>
            <rFont val="細明體"/>
            <family val="3"/>
            <charset val="136"/>
          </rPr>
          <t>學典</t>
        </r>
        <r>
          <rPr>
            <b/>
            <sz val="9"/>
            <color indexed="81"/>
            <rFont val="Tahoma"/>
            <family val="2"/>
          </rPr>
          <t>(wu hsuehtien)/ADT/</t>
        </r>
        <r>
          <rPr>
            <b/>
            <sz val="9"/>
            <color indexed="81"/>
            <rFont val="細明體"/>
            <family val="3"/>
            <charset val="136"/>
          </rPr>
          <t>雲林・製一・素製三</t>
        </r>
        <r>
          <rPr>
            <b/>
            <sz val="9"/>
            <color indexed="81"/>
            <rFont val="Tahoma"/>
            <family val="2"/>
          </rPr>
          <t>:</t>
        </r>
        <r>
          <rPr>
            <sz val="9"/>
            <color indexed="81"/>
            <rFont val="Tahoma"/>
            <family val="2"/>
          </rPr>
          <t xml:space="preserve">
3/21</t>
        </r>
        <r>
          <rPr>
            <sz val="9"/>
            <color indexed="81"/>
            <rFont val="細明體"/>
            <family val="3"/>
            <charset val="136"/>
          </rPr>
          <t xml:space="preserve">工事日實施點檢確認完成
</t>
        </r>
      </text>
    </comment>
    <comment ref="BN155" authorId="35" shapeId="0" xr:uid="{00000000-0006-0000-0700-0000D6010000}">
      <text>
        <r>
          <rPr>
            <sz val="9"/>
            <color indexed="81"/>
            <rFont val="Tahoma"/>
            <family val="2"/>
          </rPr>
          <t>3/29</t>
        </r>
        <r>
          <rPr>
            <sz val="9"/>
            <color indexed="81"/>
            <rFont val="細明體"/>
            <family val="3"/>
            <charset val="136"/>
          </rPr>
          <t>工事日機械確認OK</t>
        </r>
        <r>
          <rPr>
            <sz val="9"/>
            <color indexed="81"/>
            <rFont val="Tahoma"/>
            <family val="2"/>
          </rPr>
          <t xml:space="preserve">
</t>
        </r>
      </text>
    </comment>
    <comment ref="BR155" authorId="11" shapeId="0" xr:uid="{00000000-0006-0000-0700-0000D7010000}">
      <text>
        <r>
          <rPr>
            <b/>
            <sz val="9"/>
            <color indexed="81"/>
            <rFont val="Tahoma"/>
            <family val="2"/>
          </rPr>
          <t>3/21</t>
        </r>
        <r>
          <rPr>
            <b/>
            <sz val="9"/>
            <color indexed="81"/>
            <rFont val="細明體"/>
            <family val="3"/>
            <charset val="136"/>
          </rPr>
          <t>工事日時實施</t>
        </r>
        <r>
          <rPr>
            <b/>
            <sz val="9"/>
            <color indexed="81"/>
            <rFont val="Tahoma"/>
            <family val="2"/>
          </rPr>
          <t>ok</t>
        </r>
      </text>
    </comment>
    <comment ref="BV155" authorId="16" shapeId="0" xr:uid="{00000000-0006-0000-0700-0000D8010000}">
      <text>
        <r>
          <rPr>
            <b/>
            <sz val="9"/>
            <color indexed="81"/>
            <rFont val="Tahoma"/>
            <family val="2"/>
          </rPr>
          <t>4/13</t>
        </r>
        <r>
          <rPr>
            <b/>
            <sz val="9"/>
            <color indexed="81"/>
            <rFont val="細明體"/>
            <family val="3"/>
            <charset val="136"/>
          </rPr>
          <t>工事日</t>
        </r>
        <r>
          <rPr>
            <sz val="9"/>
            <color indexed="81"/>
            <rFont val="Tahoma"/>
            <family val="2"/>
          </rPr>
          <t xml:space="preserve">
</t>
        </r>
      </text>
    </comment>
    <comment ref="BB156" authorId="31" shapeId="0" xr:uid="{00000000-0006-0000-0700-0000D9010000}">
      <text>
        <r>
          <rPr>
            <b/>
            <sz val="12"/>
            <color indexed="81"/>
            <rFont val="細明體"/>
            <family val="3"/>
            <charset val="136"/>
          </rPr>
          <t>4/26電氣確認濟</t>
        </r>
        <r>
          <rPr>
            <sz val="12"/>
            <color indexed="81"/>
            <rFont val="Tahoma"/>
            <family val="2"/>
          </rPr>
          <t xml:space="preserve">
</t>
        </r>
      </text>
    </comment>
    <comment ref="BJ156" authorId="33" shapeId="0" xr:uid="{00000000-0006-0000-0700-0000DA010000}">
      <text>
        <r>
          <rPr>
            <b/>
            <sz val="9"/>
            <color indexed="81"/>
            <rFont val="細明體"/>
            <family val="3"/>
            <charset val="136"/>
          </rPr>
          <t>吳</t>
        </r>
        <r>
          <rPr>
            <b/>
            <sz val="9"/>
            <color indexed="81"/>
            <rFont val="Tahoma"/>
            <family val="2"/>
          </rPr>
          <t xml:space="preserve"> </t>
        </r>
        <r>
          <rPr>
            <b/>
            <sz val="9"/>
            <color indexed="81"/>
            <rFont val="細明體"/>
            <family val="3"/>
            <charset val="136"/>
          </rPr>
          <t>學典</t>
        </r>
        <r>
          <rPr>
            <b/>
            <sz val="9"/>
            <color indexed="81"/>
            <rFont val="Tahoma"/>
            <family val="2"/>
          </rPr>
          <t>(wu hsuehtien)/ADT/</t>
        </r>
        <r>
          <rPr>
            <b/>
            <sz val="9"/>
            <color indexed="81"/>
            <rFont val="細明體"/>
            <family val="3"/>
            <charset val="136"/>
          </rPr>
          <t>雲林・製一・素製三</t>
        </r>
        <r>
          <rPr>
            <b/>
            <sz val="9"/>
            <color indexed="81"/>
            <rFont val="Tahoma"/>
            <family val="2"/>
          </rPr>
          <t>:</t>
        </r>
        <r>
          <rPr>
            <sz val="9"/>
            <color indexed="81"/>
            <rFont val="Tahoma"/>
            <family val="2"/>
          </rPr>
          <t xml:space="preserve">
2/21</t>
        </r>
        <r>
          <rPr>
            <sz val="9"/>
            <color indexed="81"/>
            <rFont val="細明體"/>
            <family val="3"/>
            <charset val="136"/>
          </rPr>
          <t xml:space="preserve">工事日電氣進行
</t>
        </r>
        <r>
          <rPr>
            <sz val="9"/>
            <color indexed="81"/>
            <rFont val="Tahoma"/>
            <family val="2"/>
          </rPr>
          <t>SOFT</t>
        </r>
        <r>
          <rPr>
            <sz val="9"/>
            <color indexed="81"/>
            <rFont val="細明體"/>
            <family val="3"/>
            <charset val="136"/>
          </rPr>
          <t>修改及測試完成</t>
        </r>
      </text>
    </comment>
    <comment ref="BR157" authorId="16" shapeId="0" xr:uid="{00000000-0006-0000-0700-0000DB010000}">
      <text>
        <r>
          <rPr>
            <b/>
            <sz val="9"/>
            <color indexed="81"/>
            <rFont val="細明體"/>
            <family val="3"/>
            <charset val="136"/>
          </rPr>
          <t>4/19工事日完成</t>
        </r>
      </text>
    </comment>
    <comment ref="BV157" authorId="16" shapeId="0" xr:uid="{00000000-0006-0000-0700-0000DC010000}">
      <text>
        <r>
          <rPr>
            <b/>
            <sz val="9"/>
            <color indexed="81"/>
            <rFont val="Tahoma"/>
            <family val="2"/>
          </rPr>
          <t>4/13</t>
        </r>
        <r>
          <rPr>
            <b/>
            <sz val="9"/>
            <color indexed="81"/>
            <rFont val="細明體"/>
            <family val="3"/>
            <charset val="136"/>
          </rPr>
          <t>工事日 點檢完OK
STOPPER由機械後續追加</t>
        </r>
      </text>
    </comment>
    <comment ref="BZ157" authorId="32" shapeId="0" xr:uid="{00000000-0006-0000-0700-0000DD010000}">
      <text>
        <r>
          <rPr>
            <b/>
            <sz val="11"/>
            <color indexed="81"/>
            <rFont val="Tahoma"/>
            <family val="2"/>
          </rPr>
          <t>TAS#5 4/11</t>
        </r>
        <r>
          <rPr>
            <b/>
            <sz val="11"/>
            <color indexed="81"/>
            <rFont val="細明體"/>
            <family val="3"/>
            <charset val="136"/>
          </rPr>
          <t>定修更換</t>
        </r>
        <r>
          <rPr>
            <b/>
            <sz val="11"/>
            <color indexed="81"/>
            <rFont val="Tahoma"/>
            <family val="2"/>
          </rPr>
          <t>HCL 2 C/V</t>
        </r>
        <r>
          <rPr>
            <b/>
            <sz val="11"/>
            <color indexed="81"/>
            <rFont val="細明體"/>
            <family val="3"/>
            <charset val="136"/>
          </rPr>
          <t xml:space="preserve">驅動右側齒輪                                                        </t>
        </r>
        <r>
          <rPr>
            <b/>
            <sz val="11"/>
            <color indexed="81"/>
            <rFont val="Tahoma"/>
            <family val="2"/>
          </rPr>
          <t xml:space="preserve">5/3 TAS#6                                       5/9 TAS#7 </t>
        </r>
        <r>
          <rPr>
            <b/>
            <sz val="11"/>
            <color indexed="81"/>
            <rFont val="細明體"/>
            <family val="3"/>
            <charset val="136"/>
          </rPr>
          <t>檢視皆正常。</t>
        </r>
        <r>
          <rPr>
            <b/>
            <sz val="11"/>
            <color indexed="81"/>
            <rFont val="Tahoma"/>
            <family val="2"/>
          </rPr>
          <t xml:space="preserve"> </t>
        </r>
      </text>
    </comment>
    <comment ref="CD157" authorId="32" shapeId="0" xr:uid="{00000000-0006-0000-0700-0000DE010000}">
      <text>
        <r>
          <rPr>
            <b/>
            <sz val="11"/>
            <color indexed="81"/>
            <rFont val="細明體"/>
            <family val="3"/>
            <charset val="136"/>
          </rPr>
          <t xml:space="preserve">5/16 OFF#4                        5/23 OFF#5                   定修確認皆正常                 </t>
        </r>
      </text>
    </comment>
    <comment ref="BB158" authorId="16" shapeId="0" xr:uid="{00000000-0006-0000-0700-0000DF010000}">
      <text>
        <r>
          <rPr>
            <b/>
            <sz val="9"/>
            <color indexed="81"/>
            <rFont val="Tahoma"/>
            <family val="2"/>
          </rPr>
          <t>4/24</t>
        </r>
        <r>
          <rPr>
            <b/>
            <sz val="9"/>
            <color indexed="81"/>
            <rFont val="細明體"/>
            <family val="3"/>
            <charset val="136"/>
          </rPr>
          <t>工事日點檢完</t>
        </r>
      </text>
    </comment>
    <comment ref="BJ158" authorId="33" shapeId="0" xr:uid="{00000000-0006-0000-0700-0000E0010000}">
      <text>
        <r>
          <rPr>
            <b/>
            <sz val="9"/>
            <color indexed="81"/>
            <rFont val="細明體"/>
            <family val="3"/>
            <charset val="136"/>
          </rPr>
          <t>吳</t>
        </r>
        <r>
          <rPr>
            <b/>
            <sz val="9"/>
            <color indexed="81"/>
            <rFont val="Tahoma"/>
            <family val="2"/>
          </rPr>
          <t xml:space="preserve"> </t>
        </r>
        <r>
          <rPr>
            <b/>
            <sz val="9"/>
            <color indexed="81"/>
            <rFont val="細明體"/>
            <family val="3"/>
            <charset val="136"/>
          </rPr>
          <t>學典</t>
        </r>
        <r>
          <rPr>
            <b/>
            <sz val="9"/>
            <color indexed="81"/>
            <rFont val="Tahoma"/>
            <family val="2"/>
          </rPr>
          <t>(wu hsuehtien)/ADT/</t>
        </r>
        <r>
          <rPr>
            <b/>
            <sz val="9"/>
            <color indexed="81"/>
            <rFont val="細明體"/>
            <family val="3"/>
            <charset val="136"/>
          </rPr>
          <t>雲林・製一・素製三</t>
        </r>
        <r>
          <rPr>
            <b/>
            <sz val="9"/>
            <color indexed="81"/>
            <rFont val="Tahoma"/>
            <family val="2"/>
          </rPr>
          <t>:</t>
        </r>
        <r>
          <rPr>
            <sz val="9"/>
            <color indexed="81"/>
            <rFont val="Tahoma"/>
            <family val="2"/>
          </rPr>
          <t xml:space="preserve">
4/20</t>
        </r>
        <r>
          <rPr>
            <sz val="9"/>
            <color indexed="81"/>
            <rFont val="細明體"/>
            <family val="3"/>
            <charset val="136"/>
          </rPr>
          <t>工事日實施點檢完成</t>
        </r>
      </text>
    </comment>
    <comment ref="BN158" authorId="16" shapeId="0" xr:uid="{00000000-0006-0000-0700-0000E1010000}">
      <text>
        <r>
          <rPr>
            <b/>
            <sz val="9"/>
            <color indexed="81"/>
            <rFont val="細明體"/>
            <family val="3"/>
            <charset val="136"/>
          </rPr>
          <t>5月份工事日預定</t>
        </r>
      </text>
    </comment>
    <comment ref="BR158" authorId="16" shapeId="0" xr:uid="{00000000-0006-0000-0700-0000E2010000}">
      <text>
        <r>
          <rPr>
            <b/>
            <sz val="9"/>
            <color indexed="81"/>
            <rFont val="細明體"/>
            <family val="3"/>
            <charset val="136"/>
          </rPr>
          <t xml:space="preserve">4/19工事日 完成
</t>
        </r>
      </text>
    </comment>
    <comment ref="BV158" authorId="34" shapeId="0" xr:uid="{00000000-0006-0000-0700-0000E3010000}">
      <text>
        <r>
          <rPr>
            <b/>
            <sz val="9"/>
            <color indexed="81"/>
            <rFont val="細明體"/>
            <family val="3"/>
            <charset val="136"/>
          </rPr>
          <t>4/13工事日</t>
        </r>
        <r>
          <rPr>
            <sz val="9"/>
            <color indexed="81"/>
            <rFont val="Tahoma"/>
            <family val="2"/>
          </rPr>
          <t xml:space="preserve">
</t>
        </r>
      </text>
    </comment>
    <comment ref="BB161" authorId="11" shapeId="0" xr:uid="{00000000-0006-0000-0700-0000E4010000}">
      <text>
        <r>
          <rPr>
            <b/>
            <sz val="9"/>
            <color indexed="81"/>
            <rFont val="細明體"/>
            <family val="3"/>
            <charset val="136"/>
          </rPr>
          <t>4/24完成改造</t>
        </r>
      </text>
    </comment>
    <comment ref="BJ161" authorId="33" shapeId="0" xr:uid="{00000000-0006-0000-0700-0000E5010000}">
      <text>
        <r>
          <rPr>
            <b/>
            <sz val="9"/>
            <color indexed="81"/>
            <rFont val="細明體"/>
            <family val="3"/>
            <charset val="136"/>
          </rPr>
          <t>吳</t>
        </r>
        <r>
          <rPr>
            <b/>
            <sz val="9"/>
            <color indexed="81"/>
            <rFont val="Tahoma"/>
            <family val="2"/>
          </rPr>
          <t xml:space="preserve"> </t>
        </r>
        <r>
          <rPr>
            <b/>
            <sz val="9"/>
            <color indexed="81"/>
            <rFont val="細明體"/>
            <family val="3"/>
            <charset val="136"/>
          </rPr>
          <t>學典</t>
        </r>
        <r>
          <rPr>
            <b/>
            <sz val="9"/>
            <color indexed="81"/>
            <rFont val="Tahoma"/>
            <family val="2"/>
          </rPr>
          <t>(wu hsuehtien)/ADT/</t>
        </r>
        <r>
          <rPr>
            <b/>
            <sz val="9"/>
            <color indexed="81"/>
            <rFont val="細明體"/>
            <family val="3"/>
            <charset val="136"/>
          </rPr>
          <t>雲林・製一・素製三</t>
        </r>
        <r>
          <rPr>
            <b/>
            <sz val="9"/>
            <color indexed="81"/>
            <rFont val="Tahoma"/>
            <family val="2"/>
          </rPr>
          <t>:</t>
        </r>
        <r>
          <rPr>
            <sz val="9"/>
            <color indexed="81"/>
            <rFont val="Tahoma"/>
            <family val="2"/>
          </rPr>
          <t xml:space="preserve">
4/20 </t>
        </r>
        <r>
          <rPr>
            <sz val="9"/>
            <color indexed="81"/>
            <rFont val="細明體"/>
            <family val="3"/>
            <charset val="136"/>
          </rPr>
          <t>工事日電氣進行改造確認完成</t>
        </r>
      </text>
    </comment>
    <comment ref="BN161" authorId="35" shapeId="0" xr:uid="{00000000-0006-0000-0700-0000E6010000}">
      <text>
        <r>
          <rPr>
            <sz val="9"/>
            <color indexed="81"/>
            <rFont val="Tahoma"/>
            <family val="2"/>
          </rPr>
          <t>ATSC 8/31</t>
        </r>
        <r>
          <rPr>
            <sz val="9"/>
            <color indexed="81"/>
            <rFont val="細明體"/>
            <family val="3"/>
            <charset val="136"/>
          </rPr>
          <t>修正</t>
        </r>
        <r>
          <rPr>
            <sz val="9"/>
            <color indexed="81"/>
            <rFont val="Tahoma"/>
            <family val="2"/>
          </rPr>
          <t xml:space="preserve">
</t>
        </r>
      </text>
    </comment>
    <comment ref="BR161" authorId="11" shapeId="0" xr:uid="{00000000-0006-0000-0700-0000E7010000}">
      <text>
        <r>
          <rPr>
            <b/>
            <sz val="9"/>
            <color indexed="81"/>
            <rFont val="細明體"/>
            <family val="3"/>
            <charset val="136"/>
          </rPr>
          <t>4/19完成改造</t>
        </r>
      </text>
    </comment>
    <comment ref="BZ161" authorId="32" shapeId="0" xr:uid="{00000000-0006-0000-0700-0000E8010000}">
      <text>
        <r>
          <rPr>
            <b/>
            <sz val="10"/>
            <color indexed="81"/>
            <rFont val="細明體"/>
            <family val="3"/>
            <charset val="136"/>
          </rPr>
          <t>TAS 現場三交代 CPU人員下線期間都會確認欠點資料，且目前尚未發生類似異常</t>
        </r>
      </text>
    </comment>
    <comment ref="CI161" authorId="9" shapeId="0" xr:uid="{00000000-0006-0000-0700-0000E9010000}">
      <text>
        <r>
          <rPr>
            <b/>
            <sz val="9"/>
            <color indexed="81"/>
            <rFont val="細明體"/>
            <family val="3"/>
            <charset val="136"/>
          </rPr>
          <t>前回
2016/4/4</t>
        </r>
      </text>
    </comment>
    <comment ref="BB163" authorId="16" shapeId="0" xr:uid="{00000000-0006-0000-0700-0000EA010000}">
      <text>
        <r>
          <rPr>
            <b/>
            <sz val="9"/>
            <color indexed="81"/>
            <rFont val="Tahoma"/>
            <family val="2"/>
          </rPr>
          <t>5/9</t>
        </r>
        <r>
          <rPr>
            <b/>
            <sz val="9"/>
            <color indexed="81"/>
            <rFont val="細明體"/>
            <family val="3"/>
            <charset val="136"/>
          </rPr>
          <t>完成</t>
        </r>
      </text>
    </comment>
    <comment ref="BJ163" authorId="33" shapeId="0" xr:uid="{00000000-0006-0000-0700-0000EB010000}">
      <text>
        <r>
          <rPr>
            <b/>
            <sz val="9"/>
            <color indexed="81"/>
            <rFont val="Tahoma"/>
            <family val="2"/>
          </rPr>
          <t>4/27</t>
        </r>
        <r>
          <rPr>
            <b/>
            <sz val="9"/>
            <color indexed="81"/>
            <rFont val="細明體"/>
            <family val="3"/>
            <charset val="136"/>
          </rPr>
          <t>確認完成</t>
        </r>
      </text>
    </comment>
    <comment ref="BN163" authorId="35" shapeId="0" xr:uid="{00000000-0006-0000-0700-0000EC010000}">
      <text>
        <r>
          <rPr>
            <b/>
            <sz val="9"/>
            <color indexed="81"/>
            <rFont val="Tahoma"/>
            <family val="2"/>
          </rPr>
          <t>5/2 1/2BR OK</t>
        </r>
        <r>
          <rPr>
            <sz val="9"/>
            <color indexed="81"/>
            <rFont val="Tahoma"/>
            <family val="2"/>
          </rPr>
          <t xml:space="preserve">
</t>
        </r>
      </text>
    </comment>
    <comment ref="BR163" authorId="11" shapeId="0" xr:uid="{00000000-0006-0000-0700-0000ED010000}">
      <text>
        <r>
          <rPr>
            <b/>
            <sz val="9"/>
            <color indexed="81"/>
            <rFont val="細明體"/>
            <family val="3"/>
            <charset val="136"/>
          </rPr>
          <t>4/21確認完成</t>
        </r>
      </text>
    </comment>
    <comment ref="BV163" authorId="16" shapeId="0" xr:uid="{00000000-0006-0000-0700-0000EE010000}">
      <text>
        <r>
          <rPr>
            <b/>
            <sz val="9"/>
            <color indexed="81"/>
            <rFont val="細明體"/>
            <family val="3"/>
            <charset val="136"/>
          </rPr>
          <t>5/22工事日</t>
        </r>
      </text>
    </comment>
    <comment ref="BB164" authorId="16" shapeId="0" xr:uid="{00000000-0006-0000-0700-0000EF010000}">
      <text>
        <r>
          <rPr>
            <b/>
            <sz val="12"/>
            <color indexed="81"/>
            <rFont val="細明體"/>
            <family val="3"/>
            <charset val="136"/>
          </rPr>
          <t>5/9 工事日機械確認濟</t>
        </r>
      </text>
    </comment>
    <comment ref="BN164" authorId="35" shapeId="0" xr:uid="{00000000-0006-0000-0700-0000F0010000}">
      <text>
        <r>
          <rPr>
            <sz val="9"/>
            <color indexed="81"/>
            <rFont val="細明體"/>
            <family val="3"/>
            <charset val="136"/>
          </rPr>
          <t>6月份工事日</t>
        </r>
        <r>
          <rPr>
            <sz val="9"/>
            <color indexed="81"/>
            <rFont val="Tahoma"/>
            <family val="2"/>
          </rPr>
          <t>,</t>
        </r>
        <r>
          <rPr>
            <sz val="9"/>
            <color indexed="81"/>
            <rFont val="細明體"/>
            <family val="3"/>
            <charset val="136"/>
          </rPr>
          <t>機械預定換油</t>
        </r>
        <r>
          <rPr>
            <sz val="9"/>
            <color indexed="81"/>
            <rFont val="Tahoma"/>
            <family val="2"/>
          </rPr>
          <t xml:space="preserve">
6/13</t>
        </r>
        <r>
          <rPr>
            <sz val="9"/>
            <color indexed="81"/>
            <rFont val="細明體"/>
            <family val="3"/>
            <charset val="136"/>
          </rPr>
          <t>工事日 更換完成</t>
        </r>
      </text>
    </comment>
    <comment ref="BR164" authorId="11" shapeId="0" xr:uid="{00000000-0006-0000-0700-0000F1010000}">
      <text>
        <r>
          <rPr>
            <b/>
            <sz val="9"/>
            <color indexed="81"/>
            <rFont val="Tahoma"/>
            <family val="2"/>
          </rPr>
          <t>4/21</t>
        </r>
        <r>
          <rPr>
            <b/>
            <sz val="9"/>
            <color indexed="81"/>
            <rFont val="細明體"/>
            <family val="3"/>
            <charset val="136"/>
          </rPr>
          <t>液壓油過濾器更換完成</t>
        </r>
      </text>
    </comment>
    <comment ref="BV164" authorId="34" shapeId="0" xr:uid="{00000000-0006-0000-0700-0000F2010000}">
      <text>
        <r>
          <rPr>
            <b/>
            <sz val="9"/>
            <color indexed="81"/>
            <rFont val="細明體"/>
            <family val="3"/>
            <charset val="136"/>
          </rPr>
          <t>4/13 工事日</t>
        </r>
        <r>
          <rPr>
            <sz val="9"/>
            <color indexed="81"/>
            <rFont val="Tahoma"/>
            <family val="2"/>
          </rPr>
          <t xml:space="preserve">
</t>
        </r>
      </text>
    </comment>
    <comment ref="CI164" authorId="9" shapeId="0" xr:uid="{00000000-0006-0000-0700-0000F3010000}">
      <text>
        <r>
          <rPr>
            <b/>
            <sz val="9"/>
            <color indexed="81"/>
            <rFont val="細明體"/>
            <family val="3"/>
            <charset val="136"/>
          </rPr>
          <t>前回</t>
        </r>
        <r>
          <rPr>
            <b/>
            <sz val="9"/>
            <color indexed="81"/>
            <rFont val="Tahoma"/>
            <family val="2"/>
          </rPr>
          <t xml:space="preserve">
2013/10/9</t>
        </r>
      </text>
    </comment>
    <comment ref="BJ165" authorId="33" shapeId="0" xr:uid="{00000000-0006-0000-0700-0000F4010000}">
      <text>
        <r>
          <rPr>
            <b/>
            <sz val="9"/>
            <color indexed="81"/>
            <rFont val="細明體"/>
            <family val="3"/>
            <charset val="136"/>
          </rPr>
          <t>吳</t>
        </r>
        <r>
          <rPr>
            <b/>
            <sz val="9"/>
            <color indexed="81"/>
            <rFont val="Tahoma"/>
            <family val="2"/>
          </rPr>
          <t xml:space="preserve"> </t>
        </r>
        <r>
          <rPr>
            <b/>
            <sz val="9"/>
            <color indexed="81"/>
            <rFont val="細明體"/>
            <family val="3"/>
            <charset val="136"/>
          </rPr>
          <t>學典</t>
        </r>
        <r>
          <rPr>
            <b/>
            <sz val="9"/>
            <color indexed="81"/>
            <rFont val="Tahoma"/>
            <family val="2"/>
          </rPr>
          <t>(wu hsuehtien)/ADT/</t>
        </r>
        <r>
          <rPr>
            <b/>
            <sz val="9"/>
            <color indexed="81"/>
            <rFont val="細明體"/>
            <family val="3"/>
            <charset val="136"/>
          </rPr>
          <t>雲林・製一・素製三</t>
        </r>
        <r>
          <rPr>
            <b/>
            <sz val="9"/>
            <color indexed="81"/>
            <rFont val="Tahoma"/>
            <family val="2"/>
          </rPr>
          <t>:</t>
        </r>
        <r>
          <rPr>
            <sz val="9"/>
            <color indexed="81"/>
            <rFont val="Tahoma"/>
            <family val="2"/>
          </rPr>
          <t xml:space="preserve">
</t>
        </r>
        <r>
          <rPr>
            <sz val="10"/>
            <color indexed="81"/>
            <rFont val="Tahoma"/>
            <family val="2"/>
          </rPr>
          <t>3/22 T</t>
        </r>
        <r>
          <rPr>
            <sz val="10"/>
            <color indexed="81"/>
            <rFont val="細明體"/>
            <family val="3"/>
            <charset val="136"/>
          </rPr>
          <t>軸減速機更換新品完</t>
        </r>
        <r>
          <rPr>
            <sz val="9"/>
            <color indexed="81"/>
            <rFont val="細明體"/>
            <family val="3"/>
            <charset val="136"/>
          </rPr>
          <t>成</t>
        </r>
      </text>
    </comment>
    <comment ref="BN165" authorId="35" shapeId="0" xr:uid="{00000000-0006-0000-0700-0000F5010000}">
      <text>
        <r>
          <rPr>
            <sz val="9"/>
            <color indexed="81"/>
            <rFont val="Tahoma"/>
            <family val="2"/>
          </rPr>
          <t xml:space="preserve">7/25 </t>
        </r>
        <r>
          <rPr>
            <sz val="9"/>
            <color indexed="81"/>
            <rFont val="細明體"/>
            <family val="3"/>
            <charset val="136"/>
          </rPr>
          <t>移載</t>
        </r>
        <r>
          <rPr>
            <sz val="9"/>
            <color indexed="81"/>
            <rFont val="Tahoma"/>
            <family val="2"/>
          </rPr>
          <t>RB/5P</t>
        </r>
        <r>
          <rPr>
            <sz val="9"/>
            <color indexed="81"/>
            <rFont val="細明體"/>
            <family val="3"/>
            <charset val="136"/>
          </rPr>
          <t>採板機</t>
        </r>
        <r>
          <rPr>
            <sz val="9"/>
            <color indexed="81"/>
            <rFont val="Tahoma"/>
            <family val="2"/>
          </rPr>
          <t>,</t>
        </r>
        <r>
          <rPr>
            <sz val="9"/>
            <color indexed="81"/>
            <rFont val="細明體"/>
            <family val="3"/>
            <charset val="136"/>
          </rPr>
          <t>年度保養</t>
        </r>
        <r>
          <rPr>
            <sz val="9"/>
            <color indexed="81"/>
            <rFont val="Tahoma"/>
            <family val="2"/>
          </rPr>
          <t xml:space="preserve">
7/27 6P</t>
        </r>
        <r>
          <rPr>
            <sz val="9"/>
            <color indexed="81"/>
            <rFont val="細明體"/>
            <family val="3"/>
            <charset val="136"/>
          </rPr>
          <t>採板</t>
        </r>
        <r>
          <rPr>
            <sz val="9"/>
            <color indexed="81"/>
            <rFont val="Tahoma"/>
            <family val="2"/>
          </rPr>
          <t>/5P</t>
        </r>
        <r>
          <rPr>
            <sz val="9"/>
            <color indexed="81"/>
            <rFont val="細明體"/>
            <family val="3"/>
            <charset val="136"/>
          </rPr>
          <t>反轉</t>
        </r>
        <r>
          <rPr>
            <sz val="9"/>
            <color indexed="81"/>
            <rFont val="Tahoma"/>
            <family val="2"/>
          </rPr>
          <t xml:space="preserve">RB </t>
        </r>
        <r>
          <rPr>
            <sz val="9"/>
            <color indexed="81"/>
            <rFont val="細明體"/>
            <family val="3"/>
            <charset val="136"/>
          </rPr>
          <t xml:space="preserve">業者進行年度保養
</t>
        </r>
        <r>
          <rPr>
            <sz val="9"/>
            <color indexed="81"/>
            <rFont val="Tahoma"/>
            <family val="2"/>
          </rPr>
          <t xml:space="preserve"> 6P</t>
        </r>
        <r>
          <rPr>
            <sz val="9"/>
            <color indexed="81"/>
            <rFont val="細明體"/>
            <family val="3"/>
            <charset val="136"/>
          </rPr>
          <t>反轉及7P  8/31完成</t>
        </r>
      </text>
    </comment>
    <comment ref="BR165" authorId="11" shapeId="0" xr:uid="{00000000-0006-0000-0700-0000F6010000}">
      <text>
        <r>
          <rPr>
            <b/>
            <sz val="10"/>
            <color indexed="81"/>
            <rFont val="Tahoma"/>
            <family val="2"/>
          </rPr>
          <t>2017</t>
        </r>
        <r>
          <rPr>
            <b/>
            <sz val="10"/>
            <color indexed="81"/>
            <rFont val="細明體"/>
            <family val="3"/>
            <charset val="136"/>
          </rPr>
          <t>年依序保養，換油時才會有分析結果，目前以記錄各軸最大扭力值管理。</t>
        </r>
      </text>
    </comment>
    <comment ref="BV165" authorId="34" shapeId="0" xr:uid="{00000000-0006-0000-0700-0000F7010000}">
      <text>
        <r>
          <rPr>
            <b/>
            <sz val="9"/>
            <color indexed="81"/>
            <rFont val="Tahoma"/>
            <family val="2"/>
          </rPr>
          <t>2017</t>
        </r>
        <r>
          <rPr>
            <b/>
            <sz val="9"/>
            <color indexed="81"/>
            <rFont val="細明體"/>
            <family val="3"/>
            <charset val="136"/>
          </rPr>
          <t>年依序計劃保養，換油時才會有分析結果，目前以記錄各軸最大扭力值管理。</t>
        </r>
        <r>
          <rPr>
            <b/>
            <sz val="9"/>
            <color indexed="81"/>
            <rFont val="Tahoma"/>
            <family val="2"/>
          </rPr>
          <t>6/22~</t>
        </r>
        <r>
          <rPr>
            <sz val="9"/>
            <color indexed="81"/>
            <rFont val="Tahoma"/>
            <family val="2"/>
          </rPr>
          <t xml:space="preserve">
</t>
        </r>
      </text>
    </comment>
    <comment ref="BZ165" authorId="32" shapeId="0" xr:uid="{00000000-0006-0000-0700-0000F8010000}">
      <text>
        <r>
          <rPr>
            <b/>
            <sz val="10"/>
            <color indexed="81"/>
            <rFont val="細明體"/>
            <family val="3"/>
            <charset val="136"/>
          </rPr>
          <t>確認TAS#5#7各軸鐵粉百分比，皆低於0.05%正常。待2017年保養後結果回覆</t>
        </r>
      </text>
    </comment>
    <comment ref="CD167" authorId="32" shapeId="0" xr:uid="{00000000-0006-0000-0700-0000F9010000}">
      <text>
        <r>
          <rPr>
            <b/>
            <sz val="10"/>
            <color indexed="81"/>
            <rFont val="細明體"/>
            <family val="3"/>
            <charset val="136"/>
          </rPr>
          <t>規範制定修項目中，定修期間進行點檢確認</t>
        </r>
      </text>
    </comment>
    <comment ref="T171" authorId="9" shapeId="0" xr:uid="{00000000-0006-0000-0700-0000FA010000}">
      <text>
        <r>
          <rPr>
            <b/>
            <sz val="9"/>
            <color indexed="81"/>
            <rFont val="Tahoma"/>
            <family val="2"/>
          </rPr>
          <t>CYLINDER TYPE</t>
        </r>
      </text>
    </comment>
    <comment ref="AF171" authorId="9" shapeId="0" xr:uid="{00000000-0006-0000-0700-0000FB010000}">
      <text>
        <r>
          <rPr>
            <b/>
            <sz val="9"/>
            <color indexed="81"/>
            <rFont val="Tahoma"/>
            <family val="2"/>
          </rPr>
          <t>CYLINDER TYPE</t>
        </r>
      </text>
    </comment>
    <comment ref="BJ171" authorId="33" shapeId="0" xr:uid="{00000000-0006-0000-0700-0000FC010000}">
      <text>
        <r>
          <rPr>
            <b/>
            <sz val="9"/>
            <color indexed="81"/>
            <rFont val="細明體"/>
            <family val="3"/>
            <charset val="136"/>
          </rPr>
          <t>吳</t>
        </r>
        <r>
          <rPr>
            <b/>
            <sz val="9"/>
            <color indexed="81"/>
            <rFont val="Tahoma"/>
            <family val="2"/>
          </rPr>
          <t xml:space="preserve"> </t>
        </r>
        <r>
          <rPr>
            <b/>
            <sz val="9"/>
            <color indexed="81"/>
            <rFont val="細明體"/>
            <family val="3"/>
            <charset val="136"/>
          </rPr>
          <t>學典</t>
        </r>
        <r>
          <rPr>
            <b/>
            <sz val="9"/>
            <color indexed="81"/>
            <rFont val="Tahoma"/>
            <family val="2"/>
          </rPr>
          <t>(wu hsuehtien)/ADT/</t>
        </r>
        <r>
          <rPr>
            <b/>
            <sz val="9"/>
            <color indexed="81"/>
            <rFont val="細明體"/>
            <family val="3"/>
            <charset val="136"/>
          </rPr>
          <t>雲林・製一・素製三</t>
        </r>
        <r>
          <rPr>
            <b/>
            <sz val="9"/>
            <color indexed="81"/>
            <rFont val="Tahoma"/>
            <family val="2"/>
          </rPr>
          <t>:</t>
        </r>
        <r>
          <rPr>
            <sz val="9"/>
            <color indexed="81"/>
            <rFont val="Tahoma"/>
            <family val="2"/>
          </rPr>
          <t xml:space="preserve">
8/5 </t>
        </r>
        <r>
          <rPr>
            <sz val="9"/>
            <color indexed="81"/>
            <rFont val="細明體"/>
            <family val="3"/>
            <charset val="136"/>
          </rPr>
          <t>機械進行</t>
        </r>
        <r>
          <rPr>
            <sz val="9"/>
            <color indexed="81"/>
            <rFont val="Tahoma"/>
            <family val="2"/>
          </rPr>
          <t>SMAP</t>
        </r>
        <r>
          <rPr>
            <sz val="9"/>
            <color indexed="81"/>
            <rFont val="細明體"/>
            <family val="3"/>
            <charset val="136"/>
          </rPr>
          <t xml:space="preserve">皮帶更換異常對應完成
</t>
        </r>
      </text>
    </comment>
    <comment ref="BR171" authorId="11" shapeId="0" xr:uid="{00000000-0006-0000-0700-0000FD010000}">
      <text>
        <r>
          <rPr>
            <b/>
            <sz val="9"/>
            <color indexed="81"/>
            <rFont val="Tahoma"/>
            <family val="2"/>
          </rPr>
          <t xml:space="preserve">8/17 </t>
        </r>
        <r>
          <rPr>
            <b/>
            <sz val="9"/>
            <color indexed="81"/>
            <rFont val="細明體"/>
            <family val="3"/>
            <charset val="136"/>
          </rPr>
          <t>工事日時，機械進行</t>
        </r>
        <r>
          <rPr>
            <b/>
            <sz val="9"/>
            <color indexed="81"/>
            <rFont val="Tahoma"/>
            <family val="2"/>
          </rPr>
          <t>SMAP</t>
        </r>
        <r>
          <rPr>
            <b/>
            <sz val="9"/>
            <color indexed="81"/>
            <rFont val="細明體"/>
            <family val="3"/>
            <charset val="136"/>
          </rPr>
          <t>年度修繕點檢確認完成</t>
        </r>
      </text>
    </comment>
    <comment ref="BV171" authorId="34" shapeId="0" xr:uid="{00000000-0006-0000-0700-0000FE010000}">
      <text>
        <r>
          <rPr>
            <b/>
            <sz val="9"/>
            <color indexed="81"/>
            <rFont val="細明體"/>
            <family val="3"/>
            <charset val="136"/>
          </rPr>
          <t>8/30工事日機械點檢OK無問題</t>
        </r>
        <r>
          <rPr>
            <sz val="9"/>
            <color indexed="81"/>
            <rFont val="Tahoma"/>
            <family val="2"/>
          </rPr>
          <t xml:space="preserve">
</t>
        </r>
      </text>
    </comment>
    <comment ref="T172" authorId="9" shapeId="0" xr:uid="{00000000-0006-0000-0700-0000FF010000}">
      <text>
        <r>
          <rPr>
            <b/>
            <sz val="9"/>
            <color indexed="81"/>
            <rFont val="Tahoma"/>
            <family val="2"/>
          </rPr>
          <t>CYLINDER TYPE</t>
        </r>
      </text>
    </comment>
    <comment ref="AF172" authorId="9" shapeId="0" xr:uid="{00000000-0006-0000-0700-000000020000}">
      <text>
        <r>
          <rPr>
            <b/>
            <sz val="9"/>
            <color indexed="81"/>
            <rFont val="Tahoma"/>
            <family val="2"/>
          </rPr>
          <t>CYLINDER TYPE</t>
        </r>
      </text>
    </comment>
    <comment ref="BJ172" authorId="33" shapeId="0" xr:uid="{00000000-0006-0000-0700-000001020000}">
      <text>
        <r>
          <rPr>
            <b/>
            <sz val="9"/>
            <color indexed="81"/>
            <rFont val="細明體"/>
            <family val="3"/>
            <charset val="136"/>
          </rPr>
          <t>吳</t>
        </r>
        <r>
          <rPr>
            <b/>
            <sz val="9"/>
            <color indexed="81"/>
            <rFont val="Tahoma"/>
            <family val="2"/>
          </rPr>
          <t xml:space="preserve"> </t>
        </r>
        <r>
          <rPr>
            <b/>
            <sz val="9"/>
            <color indexed="81"/>
            <rFont val="細明體"/>
            <family val="3"/>
            <charset val="136"/>
          </rPr>
          <t>學典</t>
        </r>
        <r>
          <rPr>
            <b/>
            <sz val="9"/>
            <color indexed="81"/>
            <rFont val="Tahoma"/>
            <family val="2"/>
          </rPr>
          <t>(wu hsuehtien)/ADT/</t>
        </r>
        <r>
          <rPr>
            <b/>
            <sz val="9"/>
            <color indexed="81"/>
            <rFont val="細明體"/>
            <family val="3"/>
            <charset val="136"/>
          </rPr>
          <t>雲林・製一・素製三</t>
        </r>
        <r>
          <rPr>
            <b/>
            <sz val="9"/>
            <color indexed="81"/>
            <rFont val="Tahoma"/>
            <family val="2"/>
          </rPr>
          <t>:</t>
        </r>
        <r>
          <rPr>
            <sz val="9"/>
            <color indexed="81"/>
            <rFont val="Tahoma"/>
            <family val="2"/>
          </rPr>
          <t xml:space="preserve">
8/23 </t>
        </r>
        <r>
          <rPr>
            <sz val="9"/>
            <color indexed="81"/>
            <rFont val="細明體"/>
            <family val="3"/>
            <charset val="136"/>
          </rPr>
          <t>工事日時，機械進行</t>
        </r>
        <r>
          <rPr>
            <sz val="9"/>
            <color indexed="81"/>
            <rFont val="Tahoma"/>
            <family val="2"/>
          </rPr>
          <t>SMAP L</t>
        </r>
        <r>
          <rPr>
            <sz val="9"/>
            <color indexed="81"/>
            <rFont val="細明體"/>
            <family val="3"/>
            <charset val="136"/>
          </rPr>
          <t>側</t>
        </r>
        <r>
          <rPr>
            <sz val="9"/>
            <color indexed="81"/>
            <rFont val="Tahoma"/>
            <family val="2"/>
          </rPr>
          <t>Pulley</t>
        </r>
        <r>
          <rPr>
            <sz val="9"/>
            <color indexed="81"/>
            <rFont val="細明體"/>
            <family val="3"/>
            <charset val="136"/>
          </rPr>
          <t>點檢確認完成</t>
        </r>
      </text>
    </comment>
    <comment ref="BR172" authorId="11" shapeId="0" xr:uid="{00000000-0006-0000-0700-000002020000}">
      <text>
        <r>
          <rPr>
            <b/>
            <sz val="9"/>
            <color indexed="81"/>
            <rFont val="Tahoma"/>
            <family val="2"/>
          </rPr>
          <t xml:space="preserve">8/17 </t>
        </r>
        <r>
          <rPr>
            <b/>
            <sz val="9"/>
            <color indexed="81"/>
            <rFont val="細明體"/>
            <family val="3"/>
            <charset val="136"/>
          </rPr>
          <t>工事日時，機械進行</t>
        </r>
        <r>
          <rPr>
            <b/>
            <sz val="9"/>
            <color indexed="81"/>
            <rFont val="Tahoma"/>
            <family val="2"/>
          </rPr>
          <t>SMAP</t>
        </r>
        <r>
          <rPr>
            <b/>
            <sz val="9"/>
            <color indexed="81"/>
            <rFont val="細明體"/>
            <family val="3"/>
            <charset val="136"/>
          </rPr>
          <t>年度修繕點檢確認完成</t>
        </r>
      </text>
    </comment>
    <comment ref="BV172" authorId="34" shapeId="0" xr:uid="{00000000-0006-0000-0700-000003020000}">
      <text>
        <r>
          <rPr>
            <b/>
            <sz val="9"/>
            <color indexed="81"/>
            <rFont val="Tahoma"/>
            <family val="2"/>
          </rPr>
          <t>8/30</t>
        </r>
        <r>
          <rPr>
            <b/>
            <sz val="9"/>
            <color indexed="81"/>
            <rFont val="細明體"/>
            <family val="3"/>
            <charset val="136"/>
          </rPr>
          <t>工事日機械點檢</t>
        </r>
        <r>
          <rPr>
            <b/>
            <sz val="9"/>
            <color indexed="81"/>
            <rFont val="Tahoma"/>
            <family val="2"/>
          </rPr>
          <t>OK</t>
        </r>
        <r>
          <rPr>
            <b/>
            <sz val="9"/>
            <color indexed="81"/>
            <rFont val="細明體"/>
            <family val="3"/>
            <charset val="136"/>
          </rPr>
          <t>無問題</t>
        </r>
        <r>
          <rPr>
            <sz val="9"/>
            <color indexed="81"/>
            <rFont val="Tahoma"/>
            <family val="2"/>
          </rPr>
          <t xml:space="preserve">
</t>
        </r>
      </text>
    </comment>
    <comment ref="BN173" authorId="35" shapeId="0" xr:uid="{00000000-0006-0000-0700-000004020000}">
      <text>
        <r>
          <rPr>
            <b/>
            <sz val="12"/>
            <color indexed="81"/>
            <rFont val="Tahoma"/>
            <family val="2"/>
          </rPr>
          <t>10/03</t>
        </r>
        <r>
          <rPr>
            <b/>
            <sz val="12"/>
            <color indexed="81"/>
            <rFont val="細明體"/>
            <family val="3"/>
            <charset val="136"/>
          </rPr>
          <t>工事日 電氣SOFT導入1/2BR,板流後,電氣確認OK</t>
        </r>
        <r>
          <rPr>
            <sz val="12"/>
            <color indexed="81"/>
            <rFont val="Tahoma"/>
            <family val="2"/>
          </rPr>
          <t xml:space="preserve">
</t>
        </r>
      </text>
    </comment>
    <comment ref="BR173" authorId="11" shapeId="0" xr:uid="{00000000-0006-0000-0700-000005020000}">
      <text>
        <r>
          <rPr>
            <b/>
            <sz val="9"/>
            <color indexed="81"/>
            <rFont val="Tahoma"/>
            <family val="2"/>
          </rPr>
          <t>9/27</t>
        </r>
        <r>
          <rPr>
            <b/>
            <sz val="9"/>
            <color indexed="81"/>
            <rFont val="細明體"/>
            <family val="3"/>
            <charset val="136"/>
          </rPr>
          <t>工事日</t>
        </r>
        <r>
          <rPr>
            <b/>
            <sz val="9"/>
            <color indexed="81"/>
            <rFont val="Tahoma"/>
            <family val="2"/>
          </rPr>
          <t xml:space="preserve"> 1.2BR</t>
        </r>
        <r>
          <rPr>
            <b/>
            <sz val="9"/>
            <color indexed="81"/>
            <rFont val="細明體"/>
            <family val="3"/>
            <charset val="136"/>
          </rPr>
          <t>電氣修正</t>
        </r>
        <r>
          <rPr>
            <b/>
            <sz val="9"/>
            <color indexed="81"/>
            <rFont val="Tahoma"/>
            <family val="2"/>
          </rPr>
          <t>SOFT</t>
        </r>
        <r>
          <rPr>
            <b/>
            <sz val="9"/>
            <color indexed="81"/>
            <rFont val="細明體"/>
            <family val="3"/>
            <charset val="136"/>
          </rPr>
          <t>自保持</t>
        </r>
        <r>
          <rPr>
            <b/>
            <sz val="9"/>
            <color indexed="81"/>
            <rFont val="Tahoma"/>
            <family val="2"/>
          </rPr>
          <t>ON</t>
        </r>
        <r>
          <rPr>
            <b/>
            <sz val="9"/>
            <color indexed="81"/>
            <rFont val="細明體"/>
            <family val="3"/>
            <charset val="136"/>
          </rPr>
          <t>完了</t>
        </r>
      </text>
    </comment>
    <comment ref="BV173" authorId="34" shapeId="0" xr:uid="{00000000-0006-0000-0700-000006020000}">
      <text>
        <r>
          <rPr>
            <sz val="9"/>
            <color indexed="81"/>
            <rFont val="Tahoma"/>
            <family val="2"/>
          </rPr>
          <t>9/6</t>
        </r>
        <r>
          <rPr>
            <sz val="9"/>
            <color indexed="81"/>
            <rFont val="細明體"/>
            <family val="3"/>
            <charset val="136"/>
          </rPr>
          <t>、</t>
        </r>
        <r>
          <rPr>
            <sz val="9"/>
            <color indexed="81"/>
            <rFont val="Tahoma"/>
            <family val="2"/>
          </rPr>
          <t>9/7 1.2BR</t>
        </r>
        <r>
          <rPr>
            <sz val="9"/>
            <color indexed="81"/>
            <rFont val="細明體"/>
            <family val="3"/>
            <charset val="136"/>
          </rPr>
          <t>電氣修正</t>
        </r>
        <r>
          <rPr>
            <sz val="9"/>
            <color indexed="81"/>
            <rFont val="Tahoma"/>
            <family val="2"/>
          </rPr>
          <t>SOFT</t>
        </r>
        <r>
          <rPr>
            <sz val="9"/>
            <color indexed="81"/>
            <rFont val="細明體"/>
            <family val="3"/>
            <charset val="136"/>
          </rPr>
          <t>自保持</t>
        </r>
        <r>
          <rPr>
            <sz val="9"/>
            <color indexed="81"/>
            <rFont val="Tahoma"/>
            <family val="2"/>
          </rPr>
          <t>ON</t>
        </r>
        <r>
          <rPr>
            <sz val="9"/>
            <color indexed="81"/>
            <rFont val="細明體"/>
            <family val="3"/>
            <charset val="136"/>
          </rPr>
          <t>完了</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吳 學典(wu hsuehtien)/ADT/雲林・製一・素製三</author>
    <author>王 文佑(wang wenyu)/ADT/雲林・製一・素製二</author>
    <author>朱 峰謀(chu fengmou)/ADT/雲林・製一・素製三</author>
    <author>張 育銘(chang yueming)/ADT/雲林・製一・生產推進</author>
    <author>董 明成(tung mingcheng)/ADT/雲林・製一・素製三</author>
    <author>許 仕明(hsu shihming)/ADT/雲林・製一・素製一</author>
  </authors>
  <commentList>
    <comment ref="X5" authorId="0" shapeId="0" xr:uid="{00000000-0006-0000-0900-000001000000}">
      <text>
        <r>
          <rPr>
            <b/>
            <sz val="12"/>
            <color indexed="81"/>
            <rFont val="細明體"/>
            <family val="3"/>
            <charset val="136"/>
          </rPr>
          <t>吳</t>
        </r>
        <r>
          <rPr>
            <b/>
            <sz val="12"/>
            <color indexed="81"/>
            <rFont val="Tahoma"/>
            <family val="2"/>
          </rPr>
          <t xml:space="preserve"> </t>
        </r>
        <r>
          <rPr>
            <b/>
            <sz val="12"/>
            <color indexed="81"/>
            <rFont val="細明體"/>
            <family val="3"/>
            <charset val="136"/>
          </rPr>
          <t>學典</t>
        </r>
        <r>
          <rPr>
            <b/>
            <sz val="12"/>
            <color indexed="81"/>
            <rFont val="Tahoma"/>
            <family val="2"/>
          </rPr>
          <t>(wu hsuehtien)/ADT/</t>
        </r>
        <r>
          <rPr>
            <b/>
            <sz val="12"/>
            <color indexed="81"/>
            <rFont val="細明體"/>
            <family val="3"/>
            <charset val="136"/>
          </rPr>
          <t>雲林・製一・素製三</t>
        </r>
        <r>
          <rPr>
            <b/>
            <sz val="12"/>
            <color indexed="81"/>
            <rFont val="Tahoma"/>
            <family val="2"/>
          </rPr>
          <t>:</t>
        </r>
        <r>
          <rPr>
            <sz val="12"/>
            <color indexed="81"/>
            <rFont val="Tahoma"/>
            <family val="2"/>
          </rPr>
          <t xml:space="preserve">
12/7 </t>
        </r>
        <r>
          <rPr>
            <sz val="12"/>
            <color indexed="81"/>
            <rFont val="細明體"/>
            <family val="3"/>
            <charset val="136"/>
          </rPr>
          <t>工事日</t>
        </r>
        <r>
          <rPr>
            <sz val="12"/>
            <color indexed="81"/>
            <rFont val="Tahoma"/>
            <family val="2"/>
          </rPr>
          <t xml:space="preserve"> R</t>
        </r>
        <r>
          <rPr>
            <sz val="12"/>
            <color indexed="81"/>
            <rFont val="細明體"/>
            <family val="3"/>
            <charset val="136"/>
          </rPr>
          <t>側</t>
        </r>
        <r>
          <rPr>
            <sz val="12"/>
            <color indexed="81"/>
            <rFont val="Tahoma"/>
            <family val="2"/>
          </rPr>
          <t>(2</t>
        </r>
        <r>
          <rPr>
            <sz val="12"/>
            <color indexed="81"/>
            <rFont val="細明體"/>
            <family val="3"/>
            <charset val="136"/>
          </rPr>
          <t>號</t>
        </r>
        <r>
          <rPr>
            <sz val="12"/>
            <color indexed="81"/>
            <rFont val="Tahoma"/>
            <family val="2"/>
          </rPr>
          <t>)</t>
        </r>
        <r>
          <rPr>
            <sz val="12"/>
            <color indexed="81"/>
            <rFont val="細明體"/>
            <family val="3"/>
            <charset val="136"/>
          </rPr>
          <t>更換濟</t>
        </r>
      </text>
    </comment>
    <comment ref="Y5" authorId="1" shapeId="0" xr:uid="{00000000-0006-0000-0900-000002000000}">
      <text>
        <r>
          <rPr>
            <b/>
            <sz val="9"/>
            <color indexed="81"/>
            <rFont val="Tahoma"/>
            <family val="2"/>
          </rPr>
          <t>20171205</t>
        </r>
        <r>
          <rPr>
            <b/>
            <sz val="9"/>
            <color indexed="81"/>
            <rFont val="細明體"/>
            <family val="3"/>
            <charset val="136"/>
          </rPr>
          <t>工事日更換#2 軸承</t>
        </r>
        <r>
          <rPr>
            <sz val="9"/>
            <color indexed="81"/>
            <rFont val="Tahoma"/>
            <family val="2"/>
          </rPr>
          <t xml:space="preserve">
</t>
        </r>
      </text>
    </comment>
    <comment ref="Z5" authorId="2" shapeId="0" xr:uid="{00000000-0006-0000-0900-000003000000}">
      <text>
        <r>
          <rPr>
            <b/>
            <sz val="9"/>
            <color indexed="81"/>
            <rFont val="Tahoma"/>
            <family val="2"/>
          </rPr>
          <t>12/13 MCPG#1</t>
        </r>
        <r>
          <rPr>
            <b/>
            <sz val="9"/>
            <color indexed="81"/>
            <rFont val="細明體"/>
            <family val="3"/>
            <charset val="136"/>
          </rPr>
          <t>更換完成</t>
        </r>
      </text>
    </comment>
    <comment ref="AA5" authorId="3" shapeId="0" xr:uid="{00000000-0006-0000-0900-000004000000}">
      <text>
        <r>
          <rPr>
            <b/>
            <sz val="9"/>
            <color indexed="81"/>
            <rFont val="細明體"/>
            <family val="3"/>
            <charset val="136"/>
          </rPr>
          <t>待</t>
        </r>
        <r>
          <rPr>
            <b/>
            <sz val="9"/>
            <color indexed="81"/>
            <rFont val="Tahoma"/>
            <family val="2"/>
          </rPr>
          <t>12</t>
        </r>
        <r>
          <rPr>
            <b/>
            <sz val="9"/>
            <color indexed="81"/>
            <rFont val="細明體"/>
            <family val="3"/>
            <charset val="136"/>
          </rPr>
          <t>月工事日更換</t>
        </r>
        <r>
          <rPr>
            <sz val="9"/>
            <color indexed="81"/>
            <rFont val="Tahoma"/>
            <family val="2"/>
          </rPr>
          <t xml:space="preserve">
</t>
        </r>
      </text>
    </comment>
    <comment ref="X6" authorId="1" shapeId="0" xr:uid="{00000000-0006-0000-0900-000005000000}">
      <text>
        <r>
          <rPr>
            <sz val="9"/>
            <color indexed="81"/>
            <rFont val="細明體"/>
            <family val="3"/>
            <charset val="136"/>
          </rPr>
          <t xml:space="preserve">電氣SOFT確認中
</t>
        </r>
        <r>
          <rPr>
            <sz val="9"/>
            <color indexed="81"/>
            <rFont val="Tahoma"/>
            <family val="2"/>
          </rPr>
          <t xml:space="preserve">
</t>
        </r>
      </text>
    </comment>
    <comment ref="Y6" authorId="1" shapeId="0" xr:uid="{00000000-0006-0000-0900-000006000000}">
      <text>
        <r>
          <rPr>
            <b/>
            <sz val="9"/>
            <color indexed="81"/>
            <rFont val="細明體"/>
            <family val="3"/>
            <charset val="136"/>
          </rPr>
          <t>待CF確認完成,在橫
展開至EF</t>
        </r>
        <r>
          <rPr>
            <sz val="9"/>
            <color indexed="81"/>
            <rFont val="Tahoma"/>
            <family val="2"/>
          </rPr>
          <t xml:space="preserve">
</t>
        </r>
      </text>
    </comment>
    <comment ref="Z6" authorId="2" shapeId="0" xr:uid="{00000000-0006-0000-0900-000007000000}">
      <text>
        <r>
          <rPr>
            <b/>
            <sz val="9"/>
            <color indexed="81"/>
            <rFont val="細明體"/>
            <family val="3"/>
            <charset val="136"/>
          </rPr>
          <t>擔當者會議已提出，電氣確認中</t>
        </r>
      </text>
    </comment>
    <comment ref="V7" authorId="4" shapeId="0" xr:uid="{00000000-0006-0000-0900-000008000000}">
      <text>
        <r>
          <rPr>
            <b/>
            <sz val="9"/>
            <color indexed="81"/>
            <rFont val="細明體"/>
            <family val="3"/>
            <charset val="136"/>
          </rPr>
          <t xml:space="preserve">10/6 確認OK BOLT無鬆脫
</t>
        </r>
      </text>
    </comment>
    <comment ref="X7" authorId="4" shapeId="0" xr:uid="{00000000-0006-0000-0900-000009000000}">
      <text>
        <r>
          <rPr>
            <b/>
            <sz val="9"/>
            <color indexed="81"/>
            <rFont val="細明體"/>
            <family val="3"/>
            <charset val="136"/>
          </rPr>
          <t xml:space="preserve">10/6 確認OK BOLT無鬆脫
</t>
        </r>
      </text>
    </comment>
    <comment ref="Y7" authorId="4" shapeId="0" xr:uid="{00000000-0006-0000-0900-00000A000000}">
      <text>
        <r>
          <rPr>
            <b/>
            <sz val="9"/>
            <color indexed="81"/>
            <rFont val="細明體"/>
            <family val="3"/>
            <charset val="136"/>
          </rPr>
          <t xml:space="preserve">10/6 確認OK BOLT無鬆脫
</t>
        </r>
      </text>
    </comment>
    <comment ref="Z7" authorId="4" shapeId="0" xr:uid="{00000000-0006-0000-0900-00000B000000}">
      <text>
        <r>
          <rPr>
            <b/>
            <sz val="9"/>
            <color indexed="81"/>
            <rFont val="細明體"/>
            <family val="3"/>
            <charset val="136"/>
          </rPr>
          <t xml:space="preserve">10/6 確認OK BOLT無鬆脫
</t>
        </r>
      </text>
    </comment>
    <comment ref="AA7" authorId="4" shapeId="0" xr:uid="{00000000-0006-0000-0900-00000C000000}">
      <text>
        <r>
          <rPr>
            <b/>
            <sz val="9"/>
            <color indexed="81"/>
            <rFont val="細明體"/>
            <family val="3"/>
            <charset val="136"/>
          </rPr>
          <t xml:space="preserve">10/6 確認OK BOLT無鬆脫
</t>
        </r>
      </text>
    </comment>
    <comment ref="V9" authorId="5" shapeId="0" xr:uid="{00000000-0006-0000-0900-00000D000000}">
      <text>
        <r>
          <rPr>
            <b/>
            <sz val="9"/>
            <color indexed="81"/>
            <rFont val="細明體"/>
            <family val="3"/>
            <charset val="136"/>
          </rPr>
          <t>許</t>
        </r>
        <r>
          <rPr>
            <b/>
            <sz val="9"/>
            <color indexed="81"/>
            <rFont val="Tahoma"/>
            <family val="2"/>
          </rPr>
          <t xml:space="preserve"> </t>
        </r>
        <r>
          <rPr>
            <b/>
            <sz val="9"/>
            <color indexed="81"/>
            <rFont val="細明體"/>
            <family val="3"/>
            <charset val="136"/>
          </rPr>
          <t>仕明</t>
        </r>
        <r>
          <rPr>
            <b/>
            <sz val="9"/>
            <color indexed="81"/>
            <rFont val="Tahoma"/>
            <family val="2"/>
          </rPr>
          <t>(hsu shihming)/ADT/</t>
        </r>
        <r>
          <rPr>
            <b/>
            <sz val="9"/>
            <color indexed="81"/>
            <rFont val="細明體"/>
            <family val="3"/>
            <charset val="136"/>
          </rPr>
          <t>雲林・製一・素製一</t>
        </r>
        <r>
          <rPr>
            <b/>
            <sz val="9"/>
            <color indexed="81"/>
            <rFont val="Tahoma"/>
            <family val="2"/>
          </rPr>
          <t>:12/19</t>
        </r>
        <r>
          <rPr>
            <b/>
            <sz val="9"/>
            <color indexed="81"/>
            <rFont val="細明體"/>
            <family val="3"/>
            <charset val="136"/>
          </rPr>
          <t>工事日機械點檢濟</t>
        </r>
        <r>
          <rPr>
            <sz val="9"/>
            <color indexed="81"/>
            <rFont val="Tahoma"/>
            <family val="2"/>
          </rPr>
          <t xml:space="preserve">
</t>
        </r>
      </text>
    </comment>
    <comment ref="X9" authorId="0" shapeId="0" xr:uid="{00000000-0006-0000-0900-00000E000000}">
      <text>
        <r>
          <rPr>
            <b/>
            <sz val="9"/>
            <color indexed="81"/>
            <rFont val="細明體"/>
            <family val="3"/>
            <charset val="136"/>
          </rPr>
          <t>吳</t>
        </r>
        <r>
          <rPr>
            <b/>
            <sz val="9"/>
            <color indexed="81"/>
            <rFont val="Tahoma"/>
            <family val="2"/>
          </rPr>
          <t xml:space="preserve"> </t>
        </r>
        <r>
          <rPr>
            <b/>
            <sz val="9"/>
            <color indexed="81"/>
            <rFont val="細明體"/>
            <family val="3"/>
            <charset val="136"/>
          </rPr>
          <t>學典</t>
        </r>
        <r>
          <rPr>
            <b/>
            <sz val="9"/>
            <color indexed="81"/>
            <rFont val="Tahoma"/>
            <family val="2"/>
          </rPr>
          <t>(wu hsuehtien)/ADT/</t>
        </r>
        <r>
          <rPr>
            <b/>
            <sz val="9"/>
            <color indexed="81"/>
            <rFont val="細明體"/>
            <family val="3"/>
            <charset val="136"/>
          </rPr>
          <t>雲林・製一・素製三</t>
        </r>
        <r>
          <rPr>
            <b/>
            <sz val="9"/>
            <color indexed="81"/>
            <rFont val="Tahoma"/>
            <family val="2"/>
          </rPr>
          <t>:</t>
        </r>
        <r>
          <rPr>
            <sz val="9"/>
            <color indexed="81"/>
            <rFont val="Tahoma"/>
            <family val="2"/>
          </rPr>
          <t xml:space="preserve">
12/7 </t>
        </r>
        <r>
          <rPr>
            <sz val="9"/>
            <color indexed="81"/>
            <rFont val="細明體"/>
            <family val="3"/>
            <charset val="136"/>
          </rPr>
          <t>工事日機械確認完成</t>
        </r>
      </text>
    </comment>
    <comment ref="Y9" authorId="1" shapeId="0" xr:uid="{00000000-0006-0000-0900-00000F000000}">
      <text>
        <r>
          <rPr>
            <b/>
            <sz val="9"/>
            <color indexed="81"/>
            <rFont val="Tahoma"/>
            <family val="2"/>
          </rPr>
          <t xml:space="preserve">12/5 </t>
        </r>
        <r>
          <rPr>
            <b/>
            <sz val="9"/>
            <color indexed="81"/>
            <rFont val="細明體"/>
            <family val="3"/>
            <charset val="136"/>
          </rPr>
          <t>工事日 機械確
認完成</t>
        </r>
        <r>
          <rPr>
            <sz val="9"/>
            <color indexed="81"/>
            <rFont val="Tahoma"/>
            <family val="2"/>
          </rPr>
          <t xml:space="preserve">
</t>
        </r>
      </text>
    </comment>
    <comment ref="Z9" authorId="2" shapeId="0" xr:uid="{00000000-0006-0000-0900-000010000000}">
      <text>
        <r>
          <rPr>
            <b/>
            <sz val="9"/>
            <color indexed="81"/>
            <rFont val="Tahoma"/>
            <family val="2"/>
          </rPr>
          <t>12/13</t>
        </r>
        <r>
          <rPr>
            <b/>
            <sz val="9"/>
            <color indexed="81"/>
            <rFont val="細明體"/>
            <family val="3"/>
            <charset val="136"/>
          </rPr>
          <t>工事日</t>
        </r>
        <r>
          <rPr>
            <b/>
            <sz val="9"/>
            <color indexed="81"/>
            <rFont val="Tahoma"/>
            <family val="2"/>
          </rPr>
          <t xml:space="preserve"> </t>
        </r>
        <r>
          <rPr>
            <b/>
            <sz val="9"/>
            <color indexed="81"/>
            <rFont val="細明體"/>
            <family val="3"/>
            <charset val="136"/>
          </rPr>
          <t xml:space="preserve">機械確
認完成
</t>
        </r>
        <r>
          <rPr>
            <sz val="9"/>
            <color indexed="81"/>
            <rFont val="Tahoma"/>
            <family val="2"/>
          </rPr>
          <t xml:space="preserve">
</t>
        </r>
      </text>
    </comment>
    <comment ref="AA9" authorId="3" shapeId="0" xr:uid="{00000000-0006-0000-0900-000011000000}">
      <text>
        <r>
          <rPr>
            <sz val="9"/>
            <color indexed="81"/>
            <rFont val="細明體"/>
            <family val="3"/>
            <charset val="136"/>
          </rPr>
          <t>待</t>
        </r>
        <r>
          <rPr>
            <sz val="9"/>
            <color indexed="81"/>
            <rFont val="Tahoma"/>
            <family val="2"/>
          </rPr>
          <t>12</t>
        </r>
        <r>
          <rPr>
            <sz val="9"/>
            <color indexed="81"/>
            <rFont val="細明體"/>
            <family val="3"/>
            <charset val="136"/>
          </rPr>
          <t>月工事日點檢</t>
        </r>
        <r>
          <rPr>
            <sz val="9"/>
            <color indexed="81"/>
            <rFont val="Tahoma"/>
            <family val="2"/>
          </rPr>
          <t xml:space="preserve">
</t>
        </r>
      </text>
    </comment>
    <comment ref="X10" authorId="0" shapeId="0" xr:uid="{00000000-0006-0000-0900-000012000000}">
      <text>
        <r>
          <rPr>
            <b/>
            <sz val="9"/>
            <color indexed="81"/>
            <rFont val="細明體"/>
            <family val="3"/>
            <charset val="136"/>
          </rPr>
          <t>吳</t>
        </r>
        <r>
          <rPr>
            <b/>
            <sz val="9"/>
            <color indexed="81"/>
            <rFont val="Tahoma"/>
            <family val="2"/>
          </rPr>
          <t xml:space="preserve"> </t>
        </r>
        <r>
          <rPr>
            <b/>
            <sz val="9"/>
            <color indexed="81"/>
            <rFont val="細明體"/>
            <family val="3"/>
            <charset val="136"/>
          </rPr>
          <t>學典</t>
        </r>
        <r>
          <rPr>
            <b/>
            <sz val="9"/>
            <color indexed="81"/>
            <rFont val="Tahoma"/>
            <family val="2"/>
          </rPr>
          <t>(wu hsuehtien)/ADT/</t>
        </r>
        <r>
          <rPr>
            <b/>
            <sz val="9"/>
            <color indexed="81"/>
            <rFont val="細明體"/>
            <family val="3"/>
            <charset val="136"/>
          </rPr>
          <t>雲林・製一・素製三</t>
        </r>
        <r>
          <rPr>
            <b/>
            <sz val="9"/>
            <color indexed="81"/>
            <rFont val="Tahoma"/>
            <family val="2"/>
          </rPr>
          <t>:</t>
        </r>
        <r>
          <rPr>
            <sz val="9"/>
            <color indexed="81"/>
            <rFont val="Tahoma"/>
            <family val="2"/>
          </rPr>
          <t xml:space="preserve">
1/4 </t>
        </r>
        <r>
          <rPr>
            <sz val="9"/>
            <color indexed="81"/>
            <rFont val="細明體"/>
            <family val="3"/>
            <charset val="136"/>
          </rPr>
          <t>工事日機械確認完成</t>
        </r>
      </text>
    </comment>
    <comment ref="Y10" authorId="1" shapeId="0" xr:uid="{00000000-0006-0000-0900-000013000000}">
      <text>
        <r>
          <rPr>
            <b/>
            <sz val="9"/>
            <color indexed="81"/>
            <rFont val="細明體"/>
            <family val="3"/>
            <charset val="136"/>
          </rPr>
          <t xml:space="preserve"> 
12/18-2BR定修確認完成</t>
        </r>
        <r>
          <rPr>
            <sz val="9"/>
            <color indexed="81"/>
            <rFont val="Tahoma"/>
            <family val="2"/>
          </rPr>
          <t xml:space="preserve">
1BR</t>
        </r>
        <r>
          <rPr>
            <sz val="9"/>
            <color indexed="81"/>
            <rFont val="細明體"/>
            <family val="3"/>
            <charset val="136"/>
          </rPr>
          <t>待 201801月定修再
進行確認</t>
        </r>
      </text>
    </comment>
    <comment ref="Z10" authorId="2" shapeId="0" xr:uid="{00000000-0006-0000-0900-000014000000}">
      <text>
        <r>
          <rPr>
            <b/>
            <sz val="9"/>
            <color indexed="81"/>
            <rFont val="Tahoma"/>
            <family val="2"/>
          </rPr>
          <t>12/13 2BR BUFFER</t>
        </r>
        <r>
          <rPr>
            <b/>
            <sz val="9"/>
            <color indexed="81"/>
            <rFont val="細明體"/>
            <family val="3"/>
            <charset val="136"/>
          </rPr>
          <t>後</t>
        </r>
        <r>
          <rPr>
            <b/>
            <sz val="9"/>
            <color indexed="81"/>
            <rFont val="Tahoma"/>
            <family val="2"/>
          </rPr>
          <t>C/V</t>
        </r>
        <r>
          <rPr>
            <b/>
            <sz val="9"/>
            <color indexed="81"/>
            <rFont val="細明體"/>
            <family val="3"/>
            <charset val="136"/>
          </rPr>
          <t xml:space="preserve">確認完成。
</t>
        </r>
      </text>
    </comment>
    <comment ref="AA10" authorId="3" shapeId="0" xr:uid="{00000000-0006-0000-0900-000015000000}">
      <text>
        <r>
          <rPr>
            <b/>
            <sz val="9"/>
            <color indexed="81"/>
            <rFont val="細明體"/>
            <family val="3"/>
            <charset val="136"/>
          </rPr>
          <t>待</t>
        </r>
        <r>
          <rPr>
            <b/>
            <sz val="9"/>
            <color indexed="81"/>
            <rFont val="Tahoma"/>
            <family val="2"/>
          </rPr>
          <t>12</t>
        </r>
        <r>
          <rPr>
            <b/>
            <sz val="9"/>
            <color indexed="81"/>
            <rFont val="細明體"/>
            <family val="3"/>
            <charset val="136"/>
          </rPr>
          <t>月工事日點檢</t>
        </r>
        <r>
          <rPr>
            <sz val="9"/>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深町 武志(Fukamachi Takeshi)/ADT/技術・技術一・素技二</author>
    <author>Shengli-Chen</author>
  </authors>
  <commentList>
    <comment ref="D21" authorId="0" shapeId="0" xr:uid="{00000000-0006-0000-1000-000001000000}">
      <text>
        <r>
          <rPr>
            <b/>
            <sz val="9"/>
            <color indexed="81"/>
            <rFont val="MS P ゴシック"/>
            <family val="3"/>
            <charset val="128"/>
          </rPr>
          <t>ADCH SV終了</t>
        </r>
      </text>
    </comment>
    <comment ref="G29" authorId="0" shapeId="0" xr:uid="{00000000-0006-0000-1000-000002000000}">
      <text>
        <r>
          <rPr>
            <b/>
            <sz val="9"/>
            <color indexed="81"/>
            <rFont val="MS P ゴシック"/>
            <family val="3"/>
            <charset val="128"/>
          </rPr>
          <t>11/1付　派遣</t>
        </r>
      </text>
    </comment>
    <comment ref="G34" authorId="1" shapeId="0" xr:uid="{00000000-0006-0000-1000-000003000000}">
      <text>
        <r>
          <rPr>
            <sz val="10"/>
            <color indexed="81"/>
            <rFont val="細明體"/>
            <family val="3"/>
            <charset val="136"/>
          </rPr>
          <t>冷修機動班</t>
        </r>
      </text>
    </comment>
    <comment ref="F50" authorId="0" shapeId="0" xr:uid="{00000000-0006-0000-1000-000004000000}">
      <text>
        <r>
          <rPr>
            <b/>
            <sz val="9"/>
            <color indexed="81"/>
            <rFont val="Meiryo UI"/>
            <family val="3"/>
            <charset val="128"/>
          </rPr>
          <t>ADCH（派遣中）</t>
        </r>
      </text>
    </comment>
    <comment ref="G50" authorId="0" shapeId="0" xr:uid="{00000000-0006-0000-1000-000005000000}">
      <text>
        <r>
          <rPr>
            <b/>
            <sz val="9"/>
            <color indexed="81"/>
            <rFont val="MS P ゴシック"/>
            <family val="3"/>
            <charset val="128"/>
          </rPr>
          <t>所属変更</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佐倉 史隆(Sakura Fumitaka)/ADT/技術・技術一・素技二</author>
  </authors>
  <commentList>
    <comment ref="AE11" authorId="0" shapeId="0" xr:uid="{00000000-0006-0000-1100-000001000000}">
      <text>
        <r>
          <rPr>
            <b/>
            <sz val="9"/>
            <color indexed="81"/>
            <rFont val="ＭＳ Ｐゴシック"/>
            <family val="3"/>
            <charset val="128"/>
          </rPr>
          <t>対策品未設置</t>
        </r>
      </text>
    </comment>
    <comment ref="AN11" authorId="0" shapeId="0" xr:uid="{00000000-0006-0000-1100-000002000000}">
      <text>
        <r>
          <rPr>
            <b/>
            <sz val="9"/>
            <color indexed="81"/>
            <rFont val="ＭＳ Ｐゴシック"/>
            <family val="3"/>
            <charset val="128"/>
          </rPr>
          <t>対策品未設置</t>
        </r>
      </text>
    </comment>
  </commentList>
</comments>
</file>

<file path=xl/sharedStrings.xml><?xml version="1.0" encoding="utf-8"?>
<sst xmlns="http://schemas.openxmlformats.org/spreadsheetml/2006/main" count="19934" uniqueCount="4299">
  <si>
    <t>対報告書
未完成件数</t>
  </si>
  <si>
    <t>対報告書
達成目標</t>
  </si>
  <si>
    <t>點檢日　　：未實施
實施內容　：未實施
預定日　　：7月中旬（Wizus→AN100素地替中）
對策内容　：
　　　　　　・鍊條及軸承上給油。
　　　　　　・油管硬化疑慮，汰換新管預定。
實施完成日：○月○日
定期管理　：工事日給油；點檢：製造:1回/半年，設技: 1回/年。</t>
    <phoneticPr fontId="74"/>
  </si>
  <si>
    <t>YF
未完成</t>
  </si>
  <si>
    <t>CF
未完成</t>
  </si>
  <si>
    <t>EF
未完成</t>
  </si>
  <si>
    <t>JF
未完成</t>
  </si>
  <si>
    <t>KF
未完成</t>
  </si>
  <si>
    <t>TAS
未完成</t>
  </si>
  <si>
    <t>OFF切
未完成</t>
  </si>
  <si>
    <t>ADT設備異常、改善、横展開進度確認表</t>
    <rPh sb="4" eb="6">
      <t>セツビ</t>
    </rPh>
    <rPh sb="6" eb="8">
      <t>イジョウ</t>
    </rPh>
    <rPh sb="9" eb="11">
      <t>セツビ</t>
    </rPh>
    <rPh sb="11" eb="13">
      <t>カイゼン</t>
    </rPh>
    <rPh sb="14" eb="15">
      <t>ヨコ</t>
    </rPh>
    <rPh sb="15" eb="17">
      <t>テンカイ</t>
    </rPh>
    <rPh sb="17" eb="19">
      <t>シンチョクカクニン</t>
    </rPh>
    <phoneticPr fontId="2"/>
  </si>
  <si>
    <t>【設備ロス削減チーム　Link】</t>
  </si>
  <si>
    <t>報告対象</t>
  </si>
  <si>
    <t>中文
報告</t>
    <rPh sb="0" eb="1">
      <t>チュウ</t>
    </rPh>
    <rPh sb="1" eb="2">
      <t>ブン</t>
    </rPh>
    <phoneticPr fontId="2"/>
  </si>
  <si>
    <t>關聯
資料</t>
    <rPh sb="0" eb="2">
      <t>カンケイ</t>
    </rPh>
    <rPh sb="2" eb="4">
      <t>シリョウ</t>
    </rPh>
    <phoneticPr fontId="2"/>
  </si>
  <si>
    <t>初回/
再發</t>
    <phoneticPr fontId="2"/>
  </si>
  <si>
    <t>停止
時間
(MIN)</t>
    <phoneticPr fontId="13" type="noConversion"/>
  </si>
  <si>
    <r>
      <t>LOSS
(m</t>
    </r>
    <r>
      <rPr>
        <b/>
        <vertAlign val="superscript"/>
        <sz val="10"/>
        <color theme="0" tint="-0.249977111117893"/>
        <rFont val="Meiryo UI"/>
        <family val="3"/>
        <charset val="128"/>
      </rPr>
      <t>2</t>
    </r>
    <r>
      <rPr>
        <b/>
        <sz val="10"/>
        <color theme="0" tint="-0.249977111117893"/>
        <rFont val="Meiryo UI"/>
        <family val="3"/>
        <charset val="128"/>
      </rPr>
      <t>)</t>
    </r>
    <phoneticPr fontId="2"/>
  </si>
  <si>
    <r>
      <t>機會損失
(m</t>
    </r>
    <r>
      <rPr>
        <b/>
        <vertAlign val="superscript"/>
        <sz val="10"/>
        <color theme="0" tint="-0.249977111117893"/>
        <rFont val="Meiryo UI"/>
        <family val="3"/>
        <charset val="128"/>
      </rPr>
      <t>2</t>
    </r>
    <r>
      <rPr>
        <b/>
        <sz val="10"/>
        <color theme="0" tint="-0.249977111117893"/>
        <rFont val="Meiryo UI"/>
        <family val="3"/>
        <charset val="128"/>
      </rPr>
      <t>)</t>
    </r>
    <phoneticPr fontId="13" type="noConversion"/>
  </si>
  <si>
    <t>横展開必要LINE</t>
    <rPh sb="0" eb="1">
      <t>ヨコ</t>
    </rPh>
    <rPh sb="1" eb="3">
      <t>テンカイ</t>
    </rPh>
    <rPh sb="3" eb="5">
      <t>ヒツヨウ</t>
    </rPh>
    <phoneticPr fontId="2"/>
  </si>
  <si>
    <t>各LINE横展開進度</t>
    <rPh sb="0" eb="1">
      <t>ヨコ</t>
    </rPh>
    <rPh sb="1" eb="3">
      <t>テンカイ</t>
    </rPh>
    <rPh sb="3" eb="5">
      <t>シンチョク</t>
    </rPh>
    <phoneticPr fontId="2"/>
  </si>
  <si>
    <t>最終結果</t>
    <phoneticPr fontId="13" type="noConversion"/>
  </si>
  <si>
    <t>編號№</t>
  </si>
  <si>
    <t>日付</t>
    <phoneticPr fontId="13" type="noConversion"/>
  </si>
  <si>
    <t>場所
（1）</t>
    <phoneticPr fontId="13" type="noConversion"/>
  </si>
  <si>
    <t>場所
（2）</t>
    <phoneticPr fontId="13" type="noConversion"/>
  </si>
  <si>
    <t>擔當者</t>
    <phoneticPr fontId="13" type="noConversion"/>
  </si>
  <si>
    <t>種別</t>
    <phoneticPr fontId="13" type="noConversion"/>
  </si>
  <si>
    <t>設備名</t>
    <phoneticPr fontId="13" type="noConversion"/>
  </si>
  <si>
    <t>關聯
資料</t>
  </si>
  <si>
    <t>内容</t>
    <phoneticPr fontId="13" type="noConversion"/>
  </si>
  <si>
    <t>原因調査</t>
    <phoneticPr fontId="13" type="noConversion"/>
  </si>
  <si>
    <t>對策内容</t>
    <phoneticPr fontId="13" type="noConversion"/>
  </si>
  <si>
    <t>初回/
再發</t>
  </si>
  <si>
    <t>停止
時間
(MIN)</t>
  </si>
  <si>
    <t>LOSS
(m2)</t>
  </si>
  <si>
    <t>機會損失
(m2)</t>
  </si>
  <si>
    <t>YF</t>
    <phoneticPr fontId="2"/>
  </si>
  <si>
    <t>CF</t>
    <phoneticPr fontId="2"/>
  </si>
  <si>
    <t>EF</t>
    <phoneticPr fontId="2"/>
  </si>
  <si>
    <t>JF</t>
    <phoneticPr fontId="2"/>
  </si>
  <si>
    <t>KF</t>
    <phoneticPr fontId="2"/>
  </si>
  <si>
    <t>TAS</t>
  </si>
  <si>
    <t>OFF切</t>
  </si>
  <si>
    <t>横展開方針</t>
    <phoneticPr fontId="13" type="noConversion"/>
  </si>
  <si>
    <t>方針
CLOSE</t>
    <phoneticPr fontId="2"/>
  </si>
  <si>
    <t>對策
CLOSE</t>
    <phoneticPr fontId="2"/>
  </si>
  <si>
    <t>完成度</t>
    <phoneticPr fontId="74"/>
  </si>
  <si>
    <t>備考</t>
    <phoneticPr fontId="13" type="noConversion"/>
  </si>
  <si>
    <t>ADT</t>
  </si>
  <si>
    <t>JF</t>
    <phoneticPr fontId="3"/>
  </si>
  <si>
    <t>三路</t>
    <rPh sb="0" eb="1">
      <t>サン</t>
    </rPh>
    <rPh sb="1" eb="2">
      <t>ミチ</t>
    </rPh>
    <phoneticPr fontId="2"/>
  </si>
  <si>
    <r>
      <t>檢</t>
    </r>
    <r>
      <rPr>
        <sz val="9"/>
        <color indexed="8"/>
        <rFont val="ＭＳ Ｐゴシック"/>
        <family val="1"/>
        <charset val="136"/>
      </rPr>
      <t>查</t>
    </r>
    <r>
      <rPr>
        <sz val="9"/>
        <color indexed="8"/>
        <rFont val="Meiryo UI"/>
        <family val="3"/>
        <charset val="128"/>
      </rPr>
      <t>系</t>
    </r>
  </si>
  <si>
    <t>TOM3</t>
    <phoneticPr fontId="2"/>
  </si>
  <si>
    <t>他拠点報告</t>
  </si>
  <si>
    <t>ー</t>
  </si>
  <si>
    <t>・歪CAMERA#4 故障</t>
    <rPh sb="1" eb="2">
      <t>ヒズミ</t>
    </rPh>
    <rPh sb="8" eb="10">
      <t>コショウ</t>
    </rPh>
    <phoneticPr fontId="2"/>
  </si>
  <si>
    <t>・第4TAP發生鬍鬚状的雜訊。
※推測是歪CAMERA内部的接点不良。</t>
    <rPh sb="1" eb="2">
      <t>ダイ</t>
    </rPh>
    <rPh sb="7" eb="8">
      <t>ヒゲ</t>
    </rPh>
    <rPh sb="8" eb="9">
      <t>ジョウ</t>
    </rPh>
    <rPh sb="13" eb="15">
      <t>ハッセイ</t>
    </rPh>
    <rPh sb="18" eb="19">
      <t>ヒズミ</t>
    </rPh>
    <rPh sb="22" eb="24">
      <t>ナイブ</t>
    </rPh>
    <rPh sb="25" eb="27">
      <t>セッテン</t>
    </rPh>
    <rPh sb="27" eb="29">
      <t>フリョウ</t>
    </rPh>
    <rPh sb="30" eb="32">
      <t>スイソク</t>
    </rPh>
    <phoneticPr fontId="3"/>
  </si>
  <si>
    <t>・CAMERA更換
・在歪CAMERA的異常発現用處作成#970GATE
・作成和教育光量異常警報発生時，異常画像発現時的作業流程。</t>
    <rPh sb="4" eb="6">
      <t>コウカン</t>
    </rPh>
    <rPh sb="8" eb="9">
      <t>ヒズミ</t>
    </rPh>
    <rPh sb="13" eb="15">
      <t>イジョウ</t>
    </rPh>
    <rPh sb="15" eb="17">
      <t>ハッケン</t>
    </rPh>
    <rPh sb="17" eb="18">
      <t>ヨウ</t>
    </rPh>
    <rPh sb="27" eb="29">
      <t>サクセイ</t>
    </rPh>
    <rPh sb="31" eb="32">
      <t>ヒカリ</t>
    </rPh>
    <rPh sb="32" eb="33">
      <t>リョウ</t>
    </rPh>
    <rPh sb="33" eb="35">
      <t>イジョウ</t>
    </rPh>
    <rPh sb="35" eb="37">
      <t>ケイホウ</t>
    </rPh>
    <rPh sb="37" eb="39">
      <t>ハツレイ</t>
    </rPh>
    <rPh sb="39" eb="40">
      <t>ジ</t>
    </rPh>
    <rPh sb="41" eb="43">
      <t>イジョウ</t>
    </rPh>
    <rPh sb="43" eb="45">
      <t>ガゾウ</t>
    </rPh>
    <rPh sb="45" eb="47">
      <t>ハッケン</t>
    </rPh>
    <rPh sb="47" eb="48">
      <t>ジ</t>
    </rPh>
    <rPh sb="49" eb="51">
      <t>サギョウ</t>
    </rPh>
    <rPh sb="55" eb="57">
      <t>サクセイ</t>
    </rPh>
    <rPh sb="58" eb="60">
      <t>キョウイク</t>
    </rPh>
    <phoneticPr fontId="2"/>
  </si>
  <si>
    <t>初回</t>
  </si>
  <si>
    <t>要</t>
  </si>
  <si>
    <t>-</t>
  </si>
  <si>
    <t>・追加#970GATE
・教育光量異常警報発生時，異常画像発現時的作業流程。</t>
    <rPh sb="10" eb="12">
      <t>ツイカ</t>
    </rPh>
    <phoneticPr fontId="2"/>
  </si>
  <si>
    <t>完了</t>
  </si>
  <si>
    <t>蔡明建
三路</t>
    <rPh sb="4" eb="5">
      <t>サン</t>
    </rPh>
    <rPh sb="5" eb="6">
      <t>ロ</t>
    </rPh>
    <phoneticPr fontId="2"/>
  </si>
  <si>
    <t>WI</t>
    <phoneticPr fontId="2"/>
  </si>
  <si>
    <t>O:\00 製造一部共通\横展開確認\設備異常報告\異常報告書(日文)</t>
    <phoneticPr fontId="2"/>
  </si>
  <si>
    <t>O:\00 製造一部共通\横展開確認\設備異常報告\異常報告書(日文)\201406\WI台車抜き出しマニュアル</t>
  </si>
  <si>
    <t>・WI CAMERA#11波形異常</t>
    <phoneticPr fontId="2"/>
  </si>
  <si>
    <r>
      <t>・推測有落下物掉在CAMERA或光原條紋片上。
※造成波形異常,影響了平坦度</t>
    </r>
    <r>
      <rPr>
        <sz val="9"/>
        <color indexed="8"/>
        <rFont val="ＭＳ Ｐゴシック"/>
        <family val="1"/>
        <charset val="136"/>
      </rPr>
      <t>值</t>
    </r>
    <r>
      <rPr>
        <sz val="9"/>
        <color indexed="8"/>
        <rFont val="Meiryo UI"/>
        <family val="3"/>
        <charset val="128"/>
      </rPr>
      <t>。</t>
    </r>
    <rPh sb="1" eb="2">
      <t>ダイ</t>
    </rPh>
    <rPh sb="7" eb="8">
      <t>ヒゲ</t>
    </rPh>
    <rPh sb="8" eb="9">
      <t>ジョウ</t>
    </rPh>
    <rPh sb="13" eb="15">
      <t>ハッセイ</t>
    </rPh>
    <rPh sb="18" eb="19">
      <t>ヒズミ</t>
    </rPh>
    <rPh sb="22" eb="24">
      <t>ナイブ</t>
    </rPh>
    <rPh sb="25" eb="27">
      <t>セッテン</t>
    </rPh>
    <rPh sb="27" eb="29">
      <t>フリョウ</t>
    </rPh>
    <rPh sb="30" eb="32">
      <t>スイソク</t>
    </rPh>
    <phoneticPr fontId="3"/>
  </si>
  <si>
    <t>・拖出WI光源CAMERA基座,用AIR清除灰塵異物
・制定連續平坦度惡化時確認流程並教育訓練
・制定WI光源CAMERA基座拖出的手順並教育訓練.</t>
    <rPh sb="4" eb="6">
      <t>コウカン</t>
    </rPh>
    <rPh sb="8" eb="9">
      <t>ヒズミ</t>
    </rPh>
    <rPh sb="13" eb="15">
      <t>イジョウ</t>
    </rPh>
    <rPh sb="15" eb="17">
      <t>ハッケン</t>
    </rPh>
    <rPh sb="17" eb="18">
      <t>ヨウ</t>
    </rPh>
    <rPh sb="27" eb="29">
      <t>サクセイ</t>
    </rPh>
    <rPh sb="31" eb="32">
      <t>ヒカリ</t>
    </rPh>
    <rPh sb="32" eb="33">
      <t>リョウ</t>
    </rPh>
    <rPh sb="33" eb="35">
      <t>イジョウ</t>
    </rPh>
    <rPh sb="35" eb="37">
      <t>ケイホウ</t>
    </rPh>
    <rPh sb="37" eb="39">
      <t>ハツレイ</t>
    </rPh>
    <rPh sb="39" eb="40">
      <t>ジ</t>
    </rPh>
    <rPh sb="41" eb="43">
      <t>イジョウ</t>
    </rPh>
    <rPh sb="43" eb="45">
      <t>ガゾウ</t>
    </rPh>
    <rPh sb="45" eb="47">
      <t>ハッケン</t>
    </rPh>
    <rPh sb="47" eb="48">
      <t>ジ</t>
    </rPh>
    <rPh sb="49" eb="51">
      <t>サギョウ</t>
    </rPh>
    <rPh sb="55" eb="57">
      <t>サクセイ</t>
    </rPh>
    <rPh sb="58" eb="60">
      <t>キョウイク</t>
    </rPh>
    <phoneticPr fontId="2"/>
  </si>
  <si>
    <t>・制定連續平坦度惡化時確認流程並教育訓練。
・制定WI光源CAMERA基座拖出的手順並教育訓練.</t>
    <rPh sb="1" eb="2">
      <t>ダイ</t>
    </rPh>
    <rPh sb="7" eb="8">
      <t>ヒゲ</t>
    </rPh>
    <rPh sb="8" eb="9">
      <t>ジョウ</t>
    </rPh>
    <rPh sb="13" eb="15">
      <t>ハッセイ</t>
    </rPh>
    <rPh sb="18" eb="19">
      <t>ヒズミ</t>
    </rPh>
    <rPh sb="22" eb="24">
      <t>ナイブ</t>
    </rPh>
    <rPh sb="25" eb="27">
      <t>セッテン</t>
    </rPh>
    <rPh sb="27" eb="29">
      <t>フリョウ</t>
    </rPh>
    <rPh sb="30" eb="32">
      <t>スイソク</t>
    </rPh>
    <phoneticPr fontId="3"/>
  </si>
  <si>
    <t>AFK</t>
    <phoneticPr fontId="2"/>
  </si>
  <si>
    <t>LF</t>
    <phoneticPr fontId="3"/>
  </si>
  <si>
    <t>鄭吉勝</t>
    <phoneticPr fontId="2"/>
  </si>
  <si>
    <t>電氣系</t>
    <phoneticPr fontId="74"/>
  </si>
  <si>
    <t>帯電Bar</t>
    <phoneticPr fontId="2"/>
  </si>
  <si>
    <t>ADT以外</t>
  </si>
  <si>
    <t>..\..\異常報告書(中文)\201406\●LF帯電装置過電流Trip異常-(C_E_J_K_Y_Z)帶電Bar確認.xls</t>
  </si>
  <si>
    <t>・LF 帯電装置過電流Trip異常</t>
    <phoneticPr fontId="2"/>
  </si>
  <si>
    <r>
      <t>・現場濕度高（65%）的状態下、電荷從帶電Bar樹脂部之裂縫、或是樹脂部的髒</t>
    </r>
    <r>
      <rPr>
        <sz val="9"/>
        <color indexed="8"/>
        <rFont val="ＭＳ Ｐゴシック"/>
        <family val="1"/>
        <charset val="136"/>
      </rPr>
      <t>污</t>
    </r>
    <r>
      <rPr>
        <sz val="9"/>
        <color indexed="8"/>
        <rFont val="Meiryo UI"/>
        <family val="3"/>
        <charset val="128"/>
      </rPr>
      <t>處流竄到支架上，導致過電流並跳</t>
    </r>
    <r>
      <rPr>
        <sz val="9"/>
        <color indexed="8"/>
        <rFont val="ＭＳ Ｐゴシック"/>
        <family val="1"/>
        <charset val="136"/>
      </rPr>
      <t>脫</t>
    </r>
    <r>
      <rPr>
        <sz val="9"/>
        <color indexed="8"/>
        <rFont val="Meiryo UI"/>
        <family val="3"/>
        <charset val="128"/>
      </rPr>
      <t>。
・由於使用高電壓、絶縁部多少都會因為電氣流動的因素</t>
    </r>
    <r>
      <rPr>
        <sz val="9"/>
        <color indexed="8"/>
        <rFont val="ＭＳ Ｐゴシック"/>
        <family val="1"/>
        <charset val="136"/>
      </rPr>
      <t>產</t>
    </r>
    <r>
      <rPr>
        <sz val="9"/>
        <color indexed="8"/>
        <rFont val="Meiryo UI"/>
        <family val="3"/>
        <charset val="128"/>
      </rPr>
      <t>生裂縫。</t>
    </r>
    <phoneticPr fontId="2"/>
  </si>
  <si>
    <t>・工事日時都針對帶電Bar樹脂部實施掃除。
・裂縫實施Silicon Caulking。
・帶電Bar的下方設置傳導體（SUS pipe）</t>
    <phoneticPr fontId="2"/>
  </si>
  <si>
    <t>・帶電Bar數量確認
・帶電Bar本體點檢
・掃除/點檢頻度確認</t>
    <phoneticPr fontId="2"/>
  </si>
  <si>
    <t>全拠点</t>
    <rPh sb="0" eb="1">
      <t>ゼン</t>
    </rPh>
    <rPh sb="1" eb="3">
      <t>キョテン</t>
    </rPh>
    <phoneticPr fontId="2"/>
  </si>
  <si>
    <t>全ライン</t>
    <rPh sb="0" eb="1">
      <t>ゼン</t>
    </rPh>
    <phoneticPr fontId="2"/>
  </si>
  <si>
    <t>系統系</t>
  </si>
  <si>
    <t>PAM</t>
    <phoneticPr fontId="2"/>
  </si>
  <si>
    <t>O:\00 製造一部共通\横展開確認\設備異常報告\異常報告書(日文)\201406\20140630 PAM改修.xls</t>
    <phoneticPr fontId="2"/>
  </si>
  <si>
    <t>・PL№無法連結</t>
    <rPh sb="5" eb="6">
      <t>ヒモ</t>
    </rPh>
    <rPh sb="6" eb="7">
      <t>ヅフカ</t>
    </rPh>
    <phoneticPr fontId="2"/>
  </si>
  <si>
    <t xml:space="preserve">・相同的生産指示書號碼進行2次以上J/C時，發生與PAM内部所持有的號碼不一致，造成PLNo無法連結的現象。
</t>
    <phoneticPr fontId="2"/>
  </si>
  <si>
    <t>・修正版的發行</t>
    <rPh sb="1" eb="3">
      <t>シュウセイ</t>
    </rPh>
    <rPh sb="3" eb="4">
      <t>バン</t>
    </rPh>
    <phoneticPr fontId="2"/>
  </si>
  <si>
    <t>ADT</t>
    <phoneticPr fontId="2"/>
  </si>
  <si>
    <t>蔵光</t>
    <rPh sb="0" eb="1">
      <t>クラ</t>
    </rPh>
    <rPh sb="1" eb="2">
      <t>ミツ</t>
    </rPh>
    <phoneticPr fontId="2"/>
  </si>
  <si>
    <t>機械系</t>
    <phoneticPr fontId="74"/>
  </si>
  <si>
    <t>C/V</t>
  </si>
  <si>
    <t>\\172.18.154.188\adt_public\08_部門情報\8552_素板製造-設備技術\【設備技術修繕紀錄】\03機械\各窯情報資料\20140522 CF本線段ROLL停止--各窯橫展開2014.0606.xls</t>
    <phoneticPr fontId="2"/>
  </si>
  <si>
    <t>・CHAIN断裂異常 
  (2014/05/22)</t>
  </si>
  <si>
    <t xml:space="preserve">・漏掉冷修後、初期伸長等的点検・確認
</t>
    <rPh sb="1" eb="2">
      <t>レイ</t>
    </rPh>
    <rPh sb="2" eb="3">
      <t>シュウ</t>
    </rPh>
    <rPh sb="3" eb="4">
      <t>ゴ</t>
    </rPh>
    <rPh sb="5" eb="7">
      <t>ショキ</t>
    </rPh>
    <rPh sb="7" eb="8">
      <t>ノ</t>
    </rPh>
    <rPh sb="9" eb="10">
      <t>トウ</t>
    </rPh>
    <rPh sb="11" eb="13">
      <t>テンケン</t>
    </rPh>
    <rPh sb="14" eb="16">
      <t>カクニン</t>
    </rPh>
    <rPh sb="16" eb="17">
      <t>モ</t>
    </rPh>
    <phoneticPr fontId="2"/>
  </si>
  <si>
    <t>・CHAIN鬆弛部位的可視化</t>
    <rPh sb="5" eb="6">
      <t>タル</t>
    </rPh>
    <rPh sb="7" eb="9">
      <t>カショ</t>
    </rPh>
    <rPh sb="10" eb="11">
      <t>ミ</t>
    </rPh>
    <rPh sb="13" eb="14">
      <t>カ</t>
    </rPh>
    <phoneticPr fontId="2"/>
  </si>
  <si>
    <r>
      <t xml:space="preserve">・CHAIN鬆弛部位的可視化
</t>
    </r>
    <r>
      <rPr>
        <sz val="9"/>
        <color indexed="10"/>
        <rFont val="Meiryo UI"/>
        <family val="3"/>
        <charset val="128"/>
      </rPr>
      <t>・LINE SHAFT駆動部的可視化</t>
    </r>
    <r>
      <rPr>
        <sz val="9"/>
        <color indexed="8"/>
        <rFont val="Meiryo UI"/>
        <family val="3"/>
        <charset val="128"/>
      </rPr>
      <t xml:space="preserve">
　　　　　　　※（2014/7/24追記）</t>
    </r>
    <rPh sb="5" eb="6">
      <t>タル</t>
    </rPh>
    <rPh sb="7" eb="9">
      <t>カショ</t>
    </rPh>
    <rPh sb="10" eb="11">
      <t>ミ</t>
    </rPh>
    <rPh sb="13" eb="14">
      <t>カ</t>
    </rPh>
    <rPh sb="23" eb="25">
      <t>クドウ</t>
    </rPh>
    <rPh sb="25" eb="26">
      <t>ブ</t>
    </rPh>
    <rPh sb="27" eb="28">
      <t>ミ</t>
    </rPh>
    <rPh sb="30" eb="31">
      <t>カ</t>
    </rPh>
    <rPh sb="50" eb="52">
      <t>ツイキ</t>
    </rPh>
    <phoneticPr fontId="2"/>
  </si>
  <si>
    <t>CF</t>
  </si>
  <si>
    <t>・CHAIN断裂異常
  (2014/05/22)</t>
  </si>
  <si>
    <t>・CHAIN GUIDE的改造</t>
    <rPh sb="9" eb="11">
      <t>カイゾウ</t>
    </rPh>
    <phoneticPr fontId="2"/>
  </si>
  <si>
    <t>万代</t>
    <rPh sb="0" eb="2">
      <t>マンダイ</t>
    </rPh>
    <phoneticPr fontId="2"/>
  </si>
  <si>
    <t>・増速SHAFT折損</t>
    <rPh sb="1" eb="2">
      <t>ゾウ</t>
    </rPh>
    <rPh sb="2" eb="3">
      <t>ソク</t>
    </rPh>
    <rPh sb="7" eb="9">
      <t>セッソン</t>
    </rPh>
    <phoneticPr fontId="2"/>
  </si>
  <si>
    <t>・強度不足</t>
    <rPh sb="1" eb="3">
      <t>キョウド</t>
    </rPh>
    <rPh sb="3" eb="5">
      <t>フソク</t>
    </rPh>
    <phoneticPr fontId="2"/>
  </si>
  <si>
    <t>・本線増速立起部的CV-Roll SHAFT材質由SS400 25φ變更為SCM435  40φ</t>
    <rPh sb="1" eb="3">
      <t>ホンセン</t>
    </rPh>
    <rPh sb="3" eb="4">
      <t>ゾウ</t>
    </rPh>
    <rPh sb="4" eb="5">
      <t>ソク</t>
    </rPh>
    <rPh sb="5" eb="6">
      <t>タ</t>
    </rPh>
    <rPh sb="7" eb="8">
      <t>ア</t>
    </rPh>
    <rPh sb="10" eb="11">
      <t>ブ</t>
    </rPh>
    <rPh sb="23" eb="25">
      <t>ザイシツヘンコウ</t>
    </rPh>
    <phoneticPr fontId="2"/>
  </si>
  <si>
    <t>再発</t>
  </si>
  <si>
    <t>・更換SHAFT材質変更的roll</t>
    <rPh sb="5" eb="7">
      <t>ザイシツ</t>
    </rPh>
    <rPh sb="7" eb="9">
      <t>ヘンコウ</t>
    </rPh>
    <rPh sb="14" eb="16">
      <t>コウカン</t>
    </rPh>
    <phoneticPr fontId="2"/>
  </si>
  <si>
    <t>方針CLOSE（冷修対応、来年費用など）</t>
    <phoneticPr fontId="2"/>
  </si>
  <si>
    <t>2Br増速C/V SHAFT破損異常</t>
    <phoneticPr fontId="2"/>
  </si>
  <si>
    <t>・由於現在R5加工的東西變為主流所以實施横展開。(入荷状況要確認）</t>
    <rPh sb="25" eb="27">
      <t>ニュウカ</t>
    </rPh>
    <rPh sb="27" eb="29">
      <t>ジョウキョウ</t>
    </rPh>
    <rPh sb="29" eb="30">
      <t>ヨウ</t>
    </rPh>
    <rPh sb="30" eb="32">
      <t>カクニン</t>
    </rPh>
    <phoneticPr fontId="2"/>
  </si>
  <si>
    <t>・更換為SHAFT材質変更的roll
(個別駆動後連結駆動的第一支（増速No.5）→SCM435（shaft径維持現狀）　利用全窯工事日時進行更新)</t>
    <rPh sb="5" eb="7">
      <t>ザイシツ</t>
    </rPh>
    <rPh sb="7" eb="9">
      <t>ヘンコウ</t>
    </rPh>
    <rPh sb="14" eb="16">
      <t>コウカン</t>
    </rPh>
    <phoneticPr fontId="2"/>
  </si>
  <si>
    <t>OFF切</t>
    <phoneticPr fontId="13" type="noConversion"/>
  </si>
  <si>
    <t>モーター</t>
  </si>
  <si>
    <t>異常報告書（日文）共有フォルダ\其他\●AFK-OFF切#2LineX軸(電纜線焼毀)伺服機構異常-(C_E_J_K_Y_Z)CABLE Bear確認.xlsx</t>
  </si>
  <si>
    <t>X軸（電纜線燒毀）伺服機構異常</t>
  </si>
  <si>
    <r>
      <t>・原因調</t>
    </r>
    <r>
      <rPr>
        <sz val="9"/>
        <color indexed="8"/>
        <rFont val="ＭＳ Ｐゴシック"/>
        <family val="1"/>
        <charset val="136"/>
      </rPr>
      <t>查</t>
    </r>
    <r>
      <rPr>
        <sz val="9"/>
        <color indexed="8"/>
        <rFont val="Meiryo UI"/>
        <family val="3"/>
        <charset val="128"/>
      </rPr>
      <t>確認中！</t>
    </r>
    <rPh sb="1" eb="3">
      <t>キョウド</t>
    </rPh>
    <rPh sb="3" eb="5">
      <t>フソク</t>
    </rPh>
    <phoneticPr fontId="2"/>
  </si>
  <si>
    <t>・電纜線的更換。
・次回定修點檢確認</t>
    <rPh sb="9" eb="11">
      <t>カイゾウ</t>
    </rPh>
    <phoneticPr fontId="2"/>
  </si>
  <si>
    <t>・確認橫切機CABLEVEYOR
1.電纜線於CABLEVEYOR中排列是否整齊。
2.CABLEVEYOR中電纜線有無破損狀態。
3.CABLEVEYOR中電纜線有無皺摺或彎曲變形。
4.綑綁電纜線的線材（束帶）是否有斷掉。</t>
    <phoneticPr fontId="2"/>
  </si>
  <si>
    <t>佐倉　　　　曾志宏</t>
    <rPh sb="0" eb="2">
      <t>サクラ</t>
    </rPh>
    <phoneticPr fontId="2"/>
  </si>
  <si>
    <t>其它</t>
  </si>
  <si>
    <t>ADT内対応</t>
  </si>
  <si>
    <t>PAD捲起造成板厚計波形異常</t>
    <rPh sb="3" eb="4">
      <t>メク</t>
    </rPh>
    <rPh sb="8" eb="9">
      <t>イタ</t>
    </rPh>
    <rPh sb="9" eb="10">
      <t>アツ</t>
    </rPh>
    <rPh sb="10" eb="11">
      <t>ケイ</t>
    </rPh>
    <rPh sb="11" eb="13">
      <t>ハケイイジョウハッセイ</t>
    </rPh>
    <phoneticPr fontId="2"/>
  </si>
  <si>
    <t>PAD的末端剥落</t>
    <rPh sb="4" eb="5">
      <t>タン</t>
    </rPh>
    <rPh sb="5" eb="6">
      <t>ブ</t>
    </rPh>
    <rPh sb="6" eb="7">
      <t>ハ</t>
    </rPh>
    <phoneticPr fontId="2"/>
  </si>
  <si>
    <r>
      <t>・在PAD貼付作業標準書追加記載貼付方式的使用須知　　　　
・在設備点検作業標準書的PAD点検部位追加關於剥落的</t>
    </r>
    <r>
      <rPr>
        <sz val="9"/>
        <color indexed="8"/>
        <rFont val="ＭＳ Ｐゴシック"/>
        <family val="1"/>
        <charset val="136"/>
      </rPr>
      <t>內</t>
    </r>
    <r>
      <rPr>
        <sz val="9"/>
        <color indexed="8"/>
        <rFont val="Meiryo UI"/>
        <family val="3"/>
        <charset val="128"/>
      </rPr>
      <t>容</t>
    </r>
    <rPh sb="4" eb="6">
      <t>ハリツケ</t>
    </rPh>
    <rPh sb="6" eb="8">
      <t>サギョウ</t>
    </rPh>
    <rPh sb="8" eb="10">
      <t>ヒョウジュン</t>
    </rPh>
    <rPh sb="10" eb="11">
      <t>ショ</t>
    </rPh>
    <rPh sb="12" eb="13">
      <t>ハ</t>
    </rPh>
    <rPh sb="14" eb="15">
      <t>カタ</t>
    </rPh>
    <rPh sb="16" eb="19">
      <t>チュウイガ</t>
    </rPh>
    <rPh sb="20" eb="22">
      <t>ツイキ</t>
    </rPh>
    <rPh sb="27" eb="29">
      <t>セツビ</t>
    </rPh>
    <rPh sb="29" eb="31">
      <t>テンケン</t>
    </rPh>
    <rPh sb="31" eb="33">
      <t>サギョウ</t>
    </rPh>
    <rPh sb="33" eb="35">
      <t>ヒョウジュン</t>
    </rPh>
    <rPh sb="35" eb="36">
      <t>ショ</t>
    </rPh>
    <rPh sb="40" eb="42">
      <t>テンケン</t>
    </rPh>
    <rPh sb="42" eb="44">
      <t>カショ</t>
    </rPh>
    <rPh sb="45" eb="46">
      <t>ハ</t>
    </rPh>
    <rPh sb="52" eb="54">
      <t>ツイキ</t>
    </rPh>
    <phoneticPr fontId="2"/>
  </si>
  <si>
    <t>讓整備班、三交代看一遍発生状況的資料，也在巡檢時讓他們看Br板厚計下PAD末端部是否有剥落狀況。</t>
    <rPh sb="0" eb="2">
      <t>セイビ</t>
    </rPh>
    <rPh sb="2" eb="3">
      <t>ハン</t>
    </rPh>
    <rPh sb="4" eb="5">
      <t>サン</t>
    </rPh>
    <rPh sb="5" eb="7">
      <t>コウタイ</t>
    </rPh>
    <rPh sb="8" eb="10">
      <t>ハッセイ</t>
    </rPh>
    <rPh sb="10" eb="12">
      <t>ジョウキョウ</t>
    </rPh>
    <rPh sb="12" eb="14">
      <t>シリョウ</t>
    </rPh>
    <rPh sb="15" eb="17">
      <t>イチドク</t>
    </rPh>
    <rPh sb="28" eb="29">
      <t>ジ</t>
    </rPh>
    <rPh sb="32" eb="33">
      <t>イタ</t>
    </rPh>
    <rPh sb="33" eb="34">
      <t>アツ</t>
    </rPh>
    <rPh sb="34" eb="35">
      <t>ケイ</t>
    </rPh>
    <rPh sb="35" eb="36">
      <t>シタ</t>
    </rPh>
    <rPh sb="39" eb="40">
      <t>タン</t>
    </rPh>
    <rPh sb="40" eb="41">
      <t>ブ</t>
    </rPh>
    <rPh sb="42" eb="43">
      <t>ハ</t>
    </rPh>
    <rPh sb="46" eb="47">
      <t>ナミ</t>
    </rPh>
    <phoneticPr fontId="2"/>
  </si>
  <si>
    <t>循環</t>
  </si>
  <si>
    <t>異常報告書（日文）共有フォルダ\其他\20140718 KF循環系CVキャリアROLL磨損橫展開連絡.xlsx</t>
  </si>
  <si>
    <t>KF循環系CV CARRIER ROLL磨損</t>
    <phoneticPr fontId="2"/>
  </si>
  <si>
    <t>・碎玻璃或粉塵堆積</t>
    <rPh sb="1" eb="3">
      <t>キョウド</t>
    </rPh>
    <rPh sb="3" eb="5">
      <t>フソク</t>
    </rPh>
    <phoneticPr fontId="2"/>
  </si>
  <si>
    <t>・定期巡檢時發現CARRIER ROLL有碎玻璃堆積
  立即依賴機械G協助掃除
・制定聯絡的程序</t>
    <rPh sb="9" eb="11">
      <t>カイゾウ</t>
    </rPh>
    <phoneticPr fontId="2"/>
  </si>
  <si>
    <r>
      <t>・CARRIER ROLL點檢對應流程</t>
    </r>
    <r>
      <rPr>
        <sz val="9"/>
        <color indexed="8"/>
        <rFont val="ＭＳ Ｐゴシック"/>
        <family val="1"/>
        <charset val="136"/>
      </rPr>
      <t>說</t>
    </r>
    <r>
      <rPr>
        <sz val="9"/>
        <color indexed="8"/>
        <rFont val="Meiryo UI"/>
        <family val="3"/>
        <charset val="128"/>
      </rPr>
      <t>明。
・ 對應作業步驟</t>
    </r>
    <r>
      <rPr>
        <sz val="9"/>
        <color indexed="8"/>
        <rFont val="ＭＳ Ｐゴシック"/>
        <family val="1"/>
        <charset val="136"/>
      </rPr>
      <t>說</t>
    </r>
    <r>
      <rPr>
        <sz val="9"/>
        <color indexed="8"/>
        <rFont val="Meiryo UI"/>
        <family val="3"/>
        <charset val="128"/>
      </rPr>
      <t>明。</t>
    </r>
    <phoneticPr fontId="2"/>
  </si>
  <si>
    <t>HF</t>
    <phoneticPr fontId="2"/>
  </si>
  <si>
    <t>浅原</t>
    <rPh sb="0" eb="2">
      <t>アサハラ</t>
    </rPh>
    <phoneticPr fontId="2"/>
  </si>
  <si>
    <t>ACE</t>
    <phoneticPr fontId="2"/>
  </si>
  <si>
    <t>異常報告書（日文）共有フォルダ\其他\20140704HF　ACE通信異常.xlsx</t>
  </si>
  <si>
    <t>ACE通信異常</t>
    <rPh sb="3" eb="5">
      <t>ツウシン</t>
    </rPh>
    <rPh sb="5" eb="7">
      <t>イジョウ</t>
    </rPh>
    <phoneticPr fontId="2"/>
  </si>
  <si>
    <t>LAN驅動程序問題</t>
    <phoneticPr fontId="2"/>
  </si>
  <si>
    <t>LAN驅動程序更新</t>
    <phoneticPr fontId="2"/>
  </si>
  <si>
    <r>
      <t xml:space="preserve">LAN驅動程序更新。
</t>
    </r>
    <r>
      <rPr>
        <sz val="9"/>
        <color indexed="10"/>
        <rFont val="Meiryo UI"/>
        <family val="3"/>
        <charset val="128"/>
      </rPr>
      <t>8/11再発。対策未定。</t>
    </r>
    <rPh sb="15" eb="17">
      <t>サイハツ</t>
    </rPh>
    <rPh sb="18" eb="20">
      <t>タイサク</t>
    </rPh>
    <rPh sb="20" eb="22">
      <t>ミテイ</t>
    </rPh>
    <phoneticPr fontId="2"/>
  </si>
  <si>
    <t>俊良</t>
    <rPh sb="0" eb="1">
      <t>トシ</t>
    </rPh>
    <rPh sb="1" eb="2">
      <t>ヨ</t>
    </rPh>
    <phoneticPr fontId="2"/>
  </si>
  <si>
    <t>異常報告書（日文）共有フォルダ\其他\20140716CF  RB採板CV7 ベアリング異常.xlsx</t>
  </si>
  <si>
    <t xml:space="preserve"> BEARING破損異常</t>
    <phoneticPr fontId="2"/>
  </si>
  <si>
    <t>・RB LINE的CV点検作業有在定期項目中，雖然有進行点検但是從
安全柵欄外以目視点検，所以沒能発現</t>
    <phoneticPr fontId="2"/>
  </si>
  <si>
    <t>・点検頻度変更（点検無し→ＪＣ時/工事日点検）
・該部位的可視化</t>
    <rPh sb="8" eb="10">
      <t>テンケン</t>
    </rPh>
    <rPh sb="10" eb="11">
      <t>ナ</t>
    </rPh>
    <rPh sb="15" eb="16">
      <t>ジ</t>
    </rPh>
    <rPh sb="17" eb="19">
      <t>コウジ</t>
    </rPh>
    <rPh sb="19" eb="20">
      <t>ヒ</t>
    </rPh>
    <rPh sb="20" eb="22">
      <t>テンケン</t>
    </rPh>
    <phoneticPr fontId="2"/>
  </si>
  <si>
    <t>等待設技見解（CF預定進行BEARING2層化的測試　～8/末）</t>
    <rPh sb="0" eb="1">
      <t>セツ</t>
    </rPh>
    <rPh sb="1" eb="2">
      <t>ギ</t>
    </rPh>
    <rPh sb="2" eb="4">
      <t>ケンカイ</t>
    </rPh>
    <rPh sb="4" eb="5">
      <t>マ</t>
    </rPh>
    <rPh sb="19" eb="20">
      <t>ジュウ</t>
    </rPh>
    <rPh sb="20" eb="21">
      <t>カ</t>
    </rPh>
    <rPh sb="27" eb="29">
      <t>ヨテイマツ</t>
    </rPh>
    <phoneticPr fontId="2"/>
  </si>
  <si>
    <t>ZF</t>
    <phoneticPr fontId="2"/>
  </si>
  <si>
    <t>炳興</t>
    <phoneticPr fontId="2"/>
  </si>
  <si>
    <t>異常報告書（日文）共有フォルダ\其他\20140805  ZF包裝循環4 CULLET BC SLIP異常報告.xlsx</t>
  </si>
  <si>
    <t>上游軸承部Slip  Sensor感度不良</t>
    <phoneticPr fontId="2"/>
  </si>
  <si>
    <t xml:space="preserve">1.Sensor處玻璃粉塵堆積                     2.Sensor感應位置不佳 </t>
    <phoneticPr fontId="2"/>
  </si>
  <si>
    <t xml:space="preserve">1.工事日定期清掃(清掃頻度討論待)                   2.工事日全數Sensor感應距離確認(8/14) </t>
    <phoneticPr fontId="2"/>
  </si>
  <si>
    <t>高砂</t>
  </si>
  <si>
    <t>GF</t>
  </si>
  <si>
    <t>異常報告書（中文）共有フォルダ\201408以降\20140702GF B-LINE FT部引込CV驅動鏈條斷裂.xls</t>
  </si>
  <si>
    <t>駆動CHAIN接頭部破損</t>
    <rPh sb="0" eb="2">
      <t>クドウブハソン</t>
    </rPh>
    <phoneticPr fontId="2"/>
  </si>
  <si>
    <t>接頭的定期更換延遅</t>
    <rPh sb="7" eb="9">
      <t>テイキコウカンオク</t>
    </rPh>
    <phoneticPr fontId="2"/>
  </si>
  <si>
    <t>徹底實施定期更換，使用CHAIN更換清冊。</t>
    <rPh sb="0" eb="2">
      <t>テイキ</t>
    </rPh>
    <rPh sb="2" eb="4">
      <t>コウカン</t>
    </rPh>
    <rPh sb="4" eb="6">
      <t>テッテイ</t>
    </rPh>
    <rPh sb="11" eb="13">
      <t>コウカン</t>
    </rPh>
    <rPh sb="13" eb="15">
      <t>ダイチョウ</t>
    </rPh>
    <rPh sb="15" eb="17">
      <t>シヨウ</t>
    </rPh>
    <phoneticPr fontId="2"/>
  </si>
  <si>
    <t>日常点検、週末点検、工事日点検、異常時交換。檢討導入自動給油器(SIMALUBE)。實施1回/半年的定修。CHAIN更換記録以管理清冊作管理。</t>
    <rPh sb="0" eb="2">
      <t>ニチジョウ</t>
    </rPh>
    <rPh sb="2" eb="4">
      <t>テンケン</t>
    </rPh>
    <rPh sb="5" eb="7">
      <t>シュウマツ</t>
    </rPh>
    <rPh sb="7" eb="9">
      <t>テンケン</t>
    </rPh>
    <rPh sb="10" eb="12">
      <t>コウジ</t>
    </rPh>
    <rPh sb="12" eb="13">
      <t>ビ</t>
    </rPh>
    <rPh sb="13" eb="15">
      <t>テンケン</t>
    </rPh>
    <rPh sb="16" eb="18">
      <t>イジョウ</t>
    </rPh>
    <rPh sb="18" eb="19">
      <t>ジ</t>
    </rPh>
    <rPh sb="19" eb="21">
      <t>コウカン</t>
    </rPh>
    <rPh sb="28" eb="30">
      <t>ドウニュウ</t>
    </rPh>
    <rPh sb="30" eb="32">
      <t>ケントウ</t>
    </rPh>
    <rPh sb="34" eb="35">
      <t>カイ</t>
    </rPh>
    <rPh sb="36" eb="38">
      <t>ハントシ</t>
    </rPh>
    <rPh sb="39" eb="41">
      <t>オサムヲ</t>
    </rPh>
    <rPh sb="41" eb="45">
      <t>ジッシスル</t>
    </rPh>
    <rPh sb="51" eb="53">
      <t>コウカン</t>
    </rPh>
    <rPh sb="53" eb="55">
      <t>キロク</t>
    </rPh>
    <rPh sb="56" eb="58">
      <t>カンリ</t>
    </rPh>
    <rPh sb="58" eb="60">
      <t>ダイチョウ</t>
    </rPh>
    <rPh sb="61" eb="63">
      <t>カンリ</t>
    </rPh>
    <phoneticPr fontId="2"/>
  </si>
  <si>
    <t>峯謀</t>
    <phoneticPr fontId="2"/>
  </si>
  <si>
    <t>採板設備</t>
  </si>
  <si>
    <t>異常報告書（中文）共有フォルダ\201407\20140721JF　採板ROBOT制御盤電源異常.xls</t>
  </si>
  <si>
    <r>
      <t>因對應瞬停用UPS的故障造成電源装置的保險絲破損，使得電源無法開</t>
    </r>
    <r>
      <rPr>
        <sz val="9"/>
        <color indexed="8"/>
        <rFont val="ＭＳ Ｐゴシック"/>
        <family val="1"/>
        <charset val="136"/>
      </rPr>
      <t>啟</t>
    </r>
    <r>
      <rPr>
        <sz val="9"/>
        <color indexed="8"/>
        <rFont val="Meiryo UI"/>
        <family val="3"/>
        <charset val="128"/>
      </rPr>
      <t>。</t>
    </r>
    <phoneticPr fontId="2"/>
  </si>
  <si>
    <r>
      <t>UPS基板</t>
    </r>
    <r>
      <rPr>
        <sz val="9"/>
        <color indexed="8"/>
        <rFont val="ＭＳ Ｐゴシック"/>
        <family val="1"/>
        <charset val="136"/>
      </rPr>
      <t>內</t>
    </r>
    <r>
      <rPr>
        <sz val="9"/>
        <color indexed="8"/>
        <rFont val="Meiryo UI"/>
        <family val="3"/>
        <charset val="128"/>
      </rPr>
      <t>部的電容器因為長時間過電壓。溫度過高的關係.電容器</t>
    </r>
    <r>
      <rPr>
        <sz val="9"/>
        <color indexed="8"/>
        <rFont val="ＭＳ Ｐゴシック"/>
        <family val="1"/>
        <charset val="136"/>
      </rPr>
      <t>絕</t>
    </r>
    <r>
      <rPr>
        <sz val="9"/>
        <color indexed="8"/>
        <rFont val="Meiryo UI"/>
        <family val="3"/>
        <charset val="128"/>
      </rPr>
      <t>緣失效爆裂.導致UPS故障。</t>
    </r>
    <phoneticPr fontId="2"/>
  </si>
  <si>
    <t>・UPS内、電容器耐電圧規格的変更請依賴業者進行更換。以更換後的部分來進行測試，如果沒有問題的話，就依序更換電容器。
・如果電容器更換前再次發生異常的話，以不會影響UPS電源的配線變更做対応。</t>
    <phoneticPr fontId="2"/>
  </si>
  <si>
    <t>1.電氣測試中.待判定OK後將陸續展開交換作業。</t>
    <phoneticPr fontId="2"/>
  </si>
  <si>
    <r>
      <t xml:space="preserve">→最終評価はいつまでに出すの？それを決めないと進まない！！
</t>
    </r>
    <r>
      <rPr>
        <sz val="9"/>
        <color indexed="30"/>
        <rFont val="Meiryo UI"/>
        <family val="3"/>
        <charset val="128"/>
      </rPr>
      <t>→最終評価は電気G周さんよりOKとの連絡有り。
→J/K冷修導入横展開スケジュール計画有り。(指摘修繕計畫列入)一時CLOSE</t>
    </r>
    <phoneticPr fontId="2"/>
  </si>
  <si>
    <t>FF</t>
    <phoneticPr fontId="2"/>
  </si>
  <si>
    <t>P詰め機</t>
    <phoneticPr fontId="2"/>
  </si>
  <si>
    <t>異常報告書（中文）共有フォルダ\201408以降\20140805_AFK_FF_PL ChangerPL空PL衝突異常.xls</t>
  </si>
  <si>
    <t>実際PL搬送用伺服的馬達連軸器的KEY脱落，造成実際PL搬送的停止位置偏移。</t>
    <rPh sb="0" eb="1">
      <t>ジツ</t>
    </rPh>
    <rPh sb="3" eb="5">
      <t>ハンソウ</t>
    </rPh>
    <rPh sb="5" eb="6">
      <t>ヨウ</t>
    </rPh>
    <rPh sb="24" eb="26">
      <t>ダツラク</t>
    </rPh>
    <rPh sb="28" eb="29">
      <t>ジツ</t>
    </rPh>
    <rPh sb="31" eb="33">
      <t>ハンソウ</t>
    </rPh>
    <rPh sb="34" eb="36">
      <t>テイシ</t>
    </rPh>
    <rPh sb="36" eb="38">
      <t>イチ</t>
    </rPh>
    <phoneticPr fontId="2"/>
  </si>
  <si>
    <t>連軸器的KEY脱落</t>
    <rPh sb="0" eb="9">
      <t>ダツラク</t>
    </rPh>
    <phoneticPr fontId="2"/>
  </si>
  <si>
    <t>・KEY加工変更（AFK詢問中？）
・在実際PL搬送（払出側）追加停止位置確認PR</t>
    <rPh sb="3" eb="4">
      <t>ミゾ</t>
    </rPh>
    <rPh sb="4" eb="5">
      <t>カ</t>
    </rPh>
    <rPh sb="5" eb="7">
      <t>ヘンコウ</t>
    </rPh>
    <rPh sb="12" eb="13">
      <t>ト</t>
    </rPh>
    <rPh sb="14" eb="15">
      <t>ア</t>
    </rPh>
    <rPh sb="17" eb="18">
      <t>チュウ</t>
    </rPh>
    <rPh sb="21" eb="22">
      <t>ジツ</t>
    </rPh>
    <rPh sb="24" eb="26">
      <t>ハンソウ</t>
    </rPh>
    <rPh sb="27" eb="28">
      <t>ハラ</t>
    </rPh>
    <rPh sb="29" eb="30">
      <t>ダ</t>
    </rPh>
    <rPh sb="31" eb="32">
      <t>ガワ</t>
    </rPh>
    <rPh sb="34" eb="36">
      <t>テイシ</t>
    </rPh>
    <rPh sb="36" eb="38">
      <t>イチ</t>
    </rPh>
    <rPh sb="38" eb="40">
      <t>カクニンツイカ</t>
    </rPh>
    <phoneticPr fontId="2"/>
  </si>
  <si>
    <t>・機械G点検後檢討対策
・在実際PL搬送（払出側）追加停止位置確認PR</t>
    <rPh sb="1" eb="3">
      <t>キカイ</t>
    </rPh>
    <rPh sb="4" eb="6">
      <t>テンケン</t>
    </rPh>
    <rPh sb="6" eb="7">
      <t>ゴ</t>
    </rPh>
    <rPh sb="7" eb="9">
      <t>タイサク</t>
    </rPh>
    <rPh sb="10" eb="12">
      <t>ケントウ</t>
    </rPh>
    <rPh sb="14" eb="15">
      <t>ジツ</t>
    </rPh>
    <rPh sb="17" eb="19">
      <t>ハンソウ</t>
    </rPh>
    <rPh sb="20" eb="21">
      <t>ハラ</t>
    </rPh>
    <rPh sb="22" eb="23">
      <t>ダ</t>
    </rPh>
    <rPh sb="24" eb="25">
      <t>ガワ</t>
    </rPh>
    <rPh sb="27" eb="29">
      <t>テイシ</t>
    </rPh>
    <rPh sb="29" eb="31">
      <t>イチ</t>
    </rPh>
    <rPh sb="31" eb="33">
      <t>カクニンツイカ</t>
    </rPh>
    <phoneticPr fontId="2"/>
  </si>
  <si>
    <t>異常報告書（中文）共有フォルダ\201408以降\20140803  Glass檢知Senser異常.xls</t>
  </si>
  <si>
    <r>
      <t>基板檢</t>
    </r>
    <r>
      <rPr>
        <sz val="9"/>
        <color indexed="8"/>
        <rFont val="ＭＳ Ｐゴシック"/>
        <family val="1"/>
        <charset val="136"/>
      </rPr>
      <t>查</t>
    </r>
    <r>
      <rPr>
        <sz val="9"/>
        <color indexed="8"/>
        <rFont val="Meiryo UI"/>
        <family val="3"/>
        <charset val="128"/>
      </rPr>
      <t>結束後, 未正常移載至採板側, Though (直接通過)造成廢棄Loss（1枚）。之後還是間斷出現Though廢棄, 於是Line停機並呼出設技。</t>
    </r>
    <phoneticPr fontId="2"/>
  </si>
  <si>
    <t>就解決了, 所以原因推測為反射板或Senser起霧的關係。</t>
    <phoneticPr fontId="2"/>
  </si>
  <si>
    <t>持續工事日定期點檢掃除。</t>
    <phoneticPr fontId="2"/>
  </si>
  <si>
    <t>定期地清掃傳感器。
定期地調整傳感器的靈敏度。</t>
    <phoneticPr fontId="2"/>
  </si>
  <si>
    <t>真空Pump</t>
    <phoneticPr fontId="2"/>
  </si>
  <si>
    <t>異常報告書（中文）共有フォルダ\201407\20140717GUT　OFF切NO1真空P力異常.xls</t>
  </si>
  <si>
    <t>..\..\異常報告書(中文)\201407\●AFK-GUT OFF切#1真空Pump壓力異常-(C_E_J_K_Y_Z)真空Pump確認.xls</t>
  </si>
  <si>
    <t>發生Glass吸著異常発生。真空Pump 由原本使用的#1切替到 #1#2同時使用，也無良化。切替至真空Pump#2單獨使用後 異常才解除。</t>
    <rPh sb="11" eb="13">
      <t>ハッセイ</t>
    </rPh>
    <phoneticPr fontId="2"/>
  </si>
  <si>
    <t>碳片出現部分破損導致壓力低下。推測碳片的磨耗致使失衡, 並發生碳片破損。</t>
    <phoneticPr fontId="2"/>
  </si>
  <si>
    <t>更換真空Pump #1（7/18實施）。將真空Pump 安全柵内⇒安全柵外 以利保養。改善更換作業性（7/21完成）。檢討定期更換等預防措施可行性</t>
    <phoneticPr fontId="2"/>
  </si>
  <si>
    <r>
      <t>確認真空</t>
    </r>
    <r>
      <rPr>
        <sz val="9"/>
        <color indexed="8"/>
        <rFont val="ＭＳ Ｐゴシック"/>
        <family val="1"/>
        <charset val="136"/>
      </rPr>
      <t>泵</t>
    </r>
    <r>
      <rPr>
        <sz val="9"/>
        <color indexed="8"/>
        <rFont val="Meiryo UI"/>
        <family val="3"/>
        <charset val="128"/>
      </rPr>
      <t>的檢</t>
    </r>
    <r>
      <rPr>
        <sz val="9"/>
        <color indexed="8"/>
        <rFont val="ＭＳ Ｐゴシック"/>
        <family val="1"/>
        <charset val="136"/>
      </rPr>
      <t>查</t>
    </r>
    <r>
      <rPr>
        <sz val="9"/>
        <color indexed="8"/>
        <rFont val="Meiryo UI"/>
        <family val="3"/>
        <charset val="128"/>
      </rPr>
      <t>記錄。
確認真空</t>
    </r>
    <r>
      <rPr>
        <sz val="9"/>
        <color indexed="8"/>
        <rFont val="ＭＳ Ｐゴシック"/>
        <family val="1"/>
        <charset val="136"/>
      </rPr>
      <t>泵</t>
    </r>
    <r>
      <rPr>
        <sz val="9"/>
        <color indexed="8"/>
        <rFont val="Meiryo UI"/>
        <family val="3"/>
        <charset val="128"/>
      </rPr>
      <t>的交換記錄。
確認真空</t>
    </r>
    <r>
      <rPr>
        <sz val="9"/>
        <color indexed="8"/>
        <rFont val="ＭＳ Ｐゴシック"/>
        <family val="1"/>
        <charset val="136"/>
      </rPr>
      <t>泵</t>
    </r>
    <r>
      <rPr>
        <sz val="9"/>
        <color indexed="8"/>
        <rFont val="Meiryo UI"/>
        <family val="3"/>
        <charset val="128"/>
      </rPr>
      <t>的設置位置。</t>
    </r>
    <phoneticPr fontId="2"/>
  </si>
  <si>
    <t>精査</t>
  </si>
  <si>
    <t>異常報告書（中文）共有フォルダ\201408以降\複本 20140723ZF　精査ｼﾝｸﾗｲｱﾝﾄ用HUB異常報告.xls</t>
  </si>
  <si>
    <r>
      <t>精査thin client異常。T/P畫面上顯示『remote esktop 沒有接上 remote  computer』重新</t>
    </r>
    <r>
      <rPr>
        <sz val="9"/>
        <color indexed="8"/>
        <rFont val="ＭＳ Ｐゴシック"/>
        <family val="1"/>
        <charset val="136"/>
      </rPr>
      <t>啟</t>
    </r>
    <r>
      <rPr>
        <sz val="9"/>
        <color indexed="8"/>
        <rFont val="Meiryo UI"/>
        <family val="3"/>
        <charset val="128"/>
      </rPr>
      <t>動精査判定SERVER,但無法登入。因為精査thin client用的HUB LED 燈號熄滅所以拔掉HUB的電源線後重新插上就回復正常了。之後異常就沒再發生過了。</t>
    </r>
    <phoneticPr fontId="2"/>
  </si>
  <si>
    <r>
      <t>①推測是HUB的電源線鬆</t>
    </r>
    <r>
      <rPr>
        <sz val="9"/>
        <color indexed="8"/>
        <rFont val="ＭＳ Ｐゴシック"/>
        <family val="1"/>
        <charset val="136"/>
      </rPr>
      <t>脫</t>
    </r>
    <r>
      <rPr>
        <sz val="9"/>
        <color indexed="8"/>
        <rFont val="Meiryo UI"/>
        <family val="3"/>
        <charset val="128"/>
      </rPr>
      <t>。
②重要的檢</t>
    </r>
    <r>
      <rPr>
        <sz val="9"/>
        <color indexed="8"/>
        <rFont val="ＭＳ Ｐゴシック"/>
        <family val="1"/>
        <charset val="136"/>
      </rPr>
      <t>查</t>
    </r>
    <r>
      <rPr>
        <sz val="9"/>
        <color indexed="8"/>
        <rFont val="Meiryo UI"/>
        <family val="3"/>
        <charset val="128"/>
      </rPr>
      <t>機附帶設備的維持管理不足。</t>
    </r>
    <phoneticPr fontId="2"/>
  </si>
  <si>
    <r>
      <t>原因①的對策
固定好HUB電源線,使其不鬆</t>
    </r>
    <r>
      <rPr>
        <sz val="9"/>
        <color indexed="8"/>
        <rFont val="ＭＳ Ｐゴシック"/>
        <family val="1"/>
        <charset val="136"/>
      </rPr>
      <t>脫</t>
    </r>
    <r>
      <rPr>
        <sz val="9"/>
        <color indexed="8"/>
        <rFont val="Meiryo UI"/>
        <family val="3"/>
        <charset val="128"/>
      </rPr>
      <t>。
變更HUB的電源設置位置。
原因②的對策
實施詳</t>
    </r>
    <r>
      <rPr>
        <sz val="9"/>
        <color indexed="8"/>
        <rFont val="ＭＳ Ｐゴシック"/>
        <family val="1"/>
        <charset val="136"/>
      </rPr>
      <t>查</t>
    </r>
    <r>
      <rPr>
        <sz val="9"/>
        <color indexed="8"/>
        <rFont val="Meiryo UI"/>
        <family val="3"/>
        <charset val="128"/>
      </rPr>
      <t>室的處理整頓。
為整備班的檢</t>
    </r>
    <r>
      <rPr>
        <sz val="9"/>
        <color indexed="8"/>
        <rFont val="ＭＳ Ｐゴシック"/>
        <family val="1"/>
        <charset val="136"/>
      </rPr>
      <t>查</t>
    </r>
    <r>
      <rPr>
        <sz val="9"/>
        <color indexed="8"/>
        <rFont val="Meiryo UI"/>
        <family val="3"/>
        <charset val="128"/>
      </rPr>
      <t>表追加HUB確認項目。</t>
    </r>
    <phoneticPr fontId="2"/>
  </si>
  <si>
    <t>情報</t>
  </si>
  <si>
    <r>
      <t>固定好HUB電源線,使其不鬆</t>
    </r>
    <r>
      <rPr>
        <sz val="9"/>
        <color indexed="8"/>
        <rFont val="ＭＳ Ｐゴシック"/>
        <family val="1"/>
        <charset val="136"/>
      </rPr>
      <t>脫</t>
    </r>
    <r>
      <rPr>
        <sz val="9"/>
        <color indexed="8"/>
        <rFont val="Meiryo UI"/>
        <family val="3"/>
        <charset val="128"/>
      </rPr>
      <t>。
變更HUB的電源設置位置。
實施詳</t>
    </r>
    <r>
      <rPr>
        <sz val="9"/>
        <color indexed="8"/>
        <rFont val="ＭＳ Ｐゴシック"/>
        <family val="1"/>
        <charset val="136"/>
      </rPr>
      <t>查</t>
    </r>
    <r>
      <rPr>
        <sz val="9"/>
        <color indexed="8"/>
        <rFont val="Meiryo UI"/>
        <family val="3"/>
        <charset val="128"/>
      </rPr>
      <t>室的處理整頓。
為整備班的檢</t>
    </r>
    <r>
      <rPr>
        <sz val="9"/>
        <color indexed="8"/>
        <rFont val="ＭＳ Ｐゴシック"/>
        <family val="1"/>
        <charset val="136"/>
      </rPr>
      <t>查</t>
    </r>
    <r>
      <rPr>
        <sz val="9"/>
        <color indexed="8"/>
        <rFont val="Meiryo UI"/>
        <family val="3"/>
        <charset val="128"/>
      </rPr>
      <t>表追加HUB確認項目。</t>
    </r>
    <phoneticPr fontId="2"/>
  </si>
  <si>
    <t>IF</t>
    <phoneticPr fontId="2"/>
  </si>
  <si>
    <t>異常報告書（中文）共有フォルダ\201408以降\20140806IF　本線CVロールシャフトエンドプレート脱落異常(中文).xls</t>
  </si>
  <si>
    <r>
      <t>巡檢發現到，本線CV Roll#238的驅動側，防止sprocket key鬆</t>
    </r>
    <r>
      <rPr>
        <sz val="9"/>
        <color indexed="8"/>
        <rFont val="ＭＳ Ｐゴシック"/>
        <family val="1"/>
        <charset val="136"/>
      </rPr>
      <t>脫</t>
    </r>
    <r>
      <rPr>
        <sz val="9"/>
        <color indexed="8"/>
        <rFont val="Meiryo UI"/>
        <family val="3"/>
        <charset val="128"/>
      </rPr>
      <t>的end plate</t>
    </r>
    <r>
      <rPr>
        <sz val="9"/>
        <color indexed="8"/>
        <rFont val="ＭＳ Ｐゴシック"/>
        <family val="1"/>
        <charset val="136"/>
      </rPr>
      <t>脫</t>
    </r>
    <r>
      <rPr>
        <sz val="9"/>
        <color indexed="8"/>
        <rFont val="Meiryo UI"/>
        <family val="3"/>
        <charset val="128"/>
      </rPr>
      <t>落，sprocket外移了10mm左右。呼出設備技術，Guillotine處理開始。修復完成。Guillotine解除。F1採版開始</t>
    </r>
    <phoneticPr fontId="2"/>
  </si>
  <si>
    <r>
      <t>冷修時的旋緊不足。因roll的連續回轉的震動，螺絲鬆</t>
    </r>
    <r>
      <rPr>
        <sz val="9"/>
        <color indexed="8"/>
        <rFont val="ＭＳ Ｐゴシック"/>
        <family val="1"/>
        <charset val="136"/>
      </rPr>
      <t>脫</t>
    </r>
    <r>
      <rPr>
        <sz val="9"/>
        <color indexed="8"/>
        <rFont val="Meiryo UI"/>
        <family val="3"/>
        <charset val="128"/>
      </rPr>
      <t>、掉落。現在使用Nord-Lock墊圈的緣故，如果正確地鎖好的話，不太可能輕易地就鬆</t>
    </r>
    <r>
      <rPr>
        <sz val="9"/>
        <color indexed="8"/>
        <rFont val="ＭＳ Ｐゴシック"/>
        <family val="1"/>
        <charset val="136"/>
      </rPr>
      <t>脫</t>
    </r>
    <r>
      <rPr>
        <sz val="9"/>
        <color indexed="8"/>
        <rFont val="Meiryo UI"/>
        <family val="3"/>
        <charset val="128"/>
      </rPr>
      <t>。</t>
    </r>
    <phoneticPr fontId="2"/>
  </si>
  <si>
    <t>下次工事日時增強旋緊度　　　　　　　　　　　　　　　　　　　　　　　　　　　　　　　　　　　　　　　　　　　　　（在工事日之前，從點檢窗做目視點檢）</t>
    <phoneticPr fontId="2"/>
  </si>
  <si>
    <r>
      <t>工事日時、檢</t>
    </r>
    <r>
      <rPr>
        <sz val="9"/>
        <color indexed="8"/>
        <rFont val="ＭＳ Ｐゴシック"/>
        <family val="1"/>
        <charset val="136"/>
      </rPr>
      <t>查</t>
    </r>
    <r>
      <rPr>
        <sz val="9"/>
        <color indexed="8"/>
        <rFont val="Meiryo UI"/>
        <family val="3"/>
        <charset val="128"/>
      </rPr>
      <t xml:space="preserve">實施。增強旋緊度。　
能看見的化。
使用Nord-Lock墊圈。
</t>
    </r>
    <r>
      <rPr>
        <sz val="9"/>
        <color indexed="10"/>
        <rFont val="Meiryo UI"/>
        <family val="3"/>
        <charset val="128"/>
      </rPr>
      <t>8/6再発、対策未定。</t>
    </r>
    <rPh sb="25" eb="27">
      <t>シヨウ</t>
    </rPh>
    <rPh sb="43" eb="45">
      <t>サイハツ</t>
    </rPh>
    <rPh sb="46" eb="48">
      <t>タイサク</t>
    </rPh>
    <rPh sb="48" eb="50">
      <t>ミテイ</t>
    </rPh>
    <phoneticPr fontId="2"/>
  </si>
  <si>
    <t>LF</t>
    <phoneticPr fontId="2"/>
  </si>
  <si>
    <t>異常報告書（中文）共有フォルダ\201408以降\20140808LF　本線増速No 4No 5共用惰輪(Idler)固定Plate折損.xls</t>
  </si>
  <si>
    <r>
      <t>製造三交代發現惰輪Idler出現晃動情形。呼出設技機械Team, 確認時發現惰輪Ider的固定Plate折損。（雖然整個斷掉了, 但是沒有</t>
    </r>
    <r>
      <rPr>
        <sz val="9"/>
        <color indexed="8"/>
        <rFont val="ＭＳ Ｐゴシック"/>
        <family val="1"/>
        <charset val="136"/>
      </rPr>
      <t>脫</t>
    </r>
    <r>
      <rPr>
        <sz val="9"/>
        <color indexed="8"/>
        <rFont val="Meiryo UI"/>
        <family val="3"/>
        <charset val="128"/>
      </rPr>
      <t>落還是一直回轉。）開</t>
    </r>
    <r>
      <rPr>
        <sz val="9"/>
        <color indexed="8"/>
        <rFont val="ＭＳ Ｐゴシック"/>
        <family val="1"/>
        <charset val="136"/>
      </rPr>
      <t>啟</t>
    </r>
    <r>
      <rPr>
        <sz val="9"/>
        <color indexed="8"/>
        <rFont val="Meiryo UI"/>
        <family val="3"/>
        <charset val="128"/>
      </rPr>
      <t>Guillotine該處實施</t>
    </r>
    <r>
      <rPr>
        <sz val="9"/>
        <color indexed="8"/>
        <rFont val="ＭＳ Ｐゴシック"/>
        <family val="1"/>
        <charset val="136"/>
      </rPr>
      <t>焊</t>
    </r>
    <r>
      <rPr>
        <sz val="9"/>
        <color indexed="8"/>
        <rFont val="Meiryo UI"/>
        <family val="3"/>
        <charset val="128"/>
      </rPr>
      <t>接補強生産再開</t>
    </r>
  </si>
  <si>
    <r>
      <t>増速C/V＃4減速及＃5加速時、推測負荷集中在該處的惰輪Idler而斷裂。同樣規格的惰輪Idler目前使用在増速C/V＃5＃6間、増速C/V＃6＃7間、仍追加一片Plate並進行了</t>
    </r>
    <r>
      <rPr>
        <sz val="9"/>
        <color indexed="8"/>
        <rFont val="ＭＳ Ｐゴシック"/>
        <family val="1"/>
        <charset val="136"/>
      </rPr>
      <t>焊</t>
    </r>
    <r>
      <rPr>
        <sz val="9"/>
        <color indexed="8"/>
        <rFont val="Meiryo UI"/>
        <family val="3"/>
        <charset val="128"/>
      </rPr>
      <t>接補強（LF建設時）</t>
    </r>
  </si>
  <si>
    <r>
      <t>緊急對應</t>
    </r>
    <r>
      <rPr>
        <sz val="9"/>
        <color indexed="8"/>
        <rFont val="ＭＳ Ｐゴシック"/>
        <family val="1"/>
        <charset val="136"/>
      </rPr>
      <t>內</t>
    </r>
    <r>
      <rPr>
        <sz val="9"/>
        <color indexed="8"/>
        <rFont val="Meiryo UI"/>
        <family val="3"/>
        <charset val="128"/>
      </rPr>
      <t>側追加一片Plate並進行</t>
    </r>
    <r>
      <rPr>
        <sz val="9"/>
        <color indexed="8"/>
        <rFont val="ＭＳ Ｐゴシック"/>
        <family val="1"/>
        <charset val="136"/>
      </rPr>
      <t>焊</t>
    </r>
    <r>
      <rPr>
        <sz val="9"/>
        <color indexed="8"/>
        <rFont val="Meiryo UI"/>
        <family val="3"/>
        <charset val="128"/>
      </rPr>
      <t>接補強對策製作一整片的新的Plate、於下回工事日進行設置</t>
    </r>
    <phoneticPr fontId="2"/>
  </si>
  <si>
    <t>KF 本線№4 C/V。
Idler軸的材質變更為SCM435。
（利用冷修工事進行）</t>
    <rPh sb="3" eb="5">
      <t>ホンセン</t>
    </rPh>
    <phoneticPr fontId="2"/>
  </si>
  <si>
    <t>A/K</t>
  </si>
  <si>
    <t>異常報告書（中文）共有フォルダ\201408以降\20140804  GF B-LINE洗浄機Air_Knife_INV異常.xls</t>
  </si>
  <si>
    <r>
      <t>B-LINE洗浄機Air_Knife_INV異常発生(2Br全採中, 因此無Loss)Thermal(積熱繼電器)跳</t>
    </r>
    <r>
      <rPr>
        <sz val="9"/>
        <color indexed="8"/>
        <rFont val="ＭＳ Ｐゴシック"/>
        <family val="1"/>
        <charset val="136"/>
      </rPr>
      <t>脫</t>
    </r>
    <r>
      <rPr>
        <sz val="9"/>
        <color indexed="8"/>
        <rFont val="Meiryo UI"/>
        <family val="3"/>
        <charset val="128"/>
      </rPr>
      <t>無法復歸, 因此呼出設技實施Blower更換B-LINE刮傷檢</t>
    </r>
    <r>
      <rPr>
        <sz val="9"/>
        <color indexed="8"/>
        <rFont val="ＭＳ Ｐゴシック"/>
        <family val="1"/>
        <charset val="136"/>
      </rPr>
      <t>查</t>
    </r>
    <r>
      <rPr>
        <sz val="9"/>
        <color indexed="8"/>
        <rFont val="Meiryo UI"/>
        <family val="3"/>
        <charset val="128"/>
      </rPr>
      <t>後開始採板</t>
    </r>
  </si>
  <si>
    <t>Blower_Motor過熱融解導致Bearing卡住、再加上Motor的熱度影響到　Motor冷却用Fan的樹脂Blade(葉片)融解※GF1　ON-TAS Start時(2008年～)起持續使用。　無更換&amp; Overhaul(大檢修)。</t>
    <phoneticPr fontId="2"/>
  </si>
  <si>
    <t>・毎月工事日更換2台備品, 並依序實施 Overhaul(大檢修)。(※9台+預備2台 約需4個月可全數更換)</t>
  </si>
  <si>
    <r>
      <t xml:space="preserve">並依序實施 Overhaul。
</t>
    </r>
    <r>
      <rPr>
        <sz val="9"/>
        <color indexed="10"/>
        <rFont val="Meiryo UI"/>
        <family val="3"/>
        <charset val="128"/>
      </rPr>
      <t>（設備技術相談待）
ADT
OFF-TAS・・・1回/3年
ON-TAS・・・1回/冷修</t>
    </r>
    <phoneticPr fontId="2"/>
  </si>
  <si>
    <t>水處理場電源供應器</t>
    <phoneticPr fontId="2"/>
  </si>
  <si>
    <t>異常報告書（中文）共有フォルダ\201408以降\20140731GUT　GUT水處理場電源供應器停止異常.xls</t>
  </si>
  <si>
    <r>
      <t>於GUT全</t>
    </r>
    <r>
      <rPr>
        <sz val="9"/>
        <color indexed="8"/>
        <rFont val="ＭＳ Ｐゴシック"/>
        <family val="1"/>
        <charset val="136"/>
      </rPr>
      <t>產</t>
    </r>
    <r>
      <rPr>
        <sz val="9"/>
        <color indexed="8"/>
        <rFont val="Meiryo UI"/>
        <family val="3"/>
        <charset val="128"/>
      </rPr>
      <t>線純水發生桶槽缺水預報及缺水警報、</t>
    </r>
    <r>
      <rPr>
        <sz val="9"/>
        <color indexed="8"/>
        <rFont val="ＭＳ Ｐゴシック"/>
        <family val="1"/>
        <charset val="136"/>
      </rPr>
      <t>產</t>
    </r>
    <r>
      <rPr>
        <sz val="9"/>
        <color indexed="8"/>
        <rFont val="Meiryo UI"/>
        <family val="3"/>
        <charset val="128"/>
      </rPr>
      <t>線依序停止。由於水處理場制御盤警報畫面之2B3T №2 PUMP有出現停止警報（№1PUMP稼働）、因此呼出設技。由於洗滌器的電源是由FF窯供給的，因此沒有停止。以臨時電源來讓純水桶槽得以往</t>
    </r>
    <r>
      <rPr>
        <sz val="9"/>
        <color indexed="8"/>
        <rFont val="ＭＳ Ｐゴシック"/>
        <family val="1"/>
        <charset val="136"/>
      </rPr>
      <t>產</t>
    </r>
    <r>
      <rPr>
        <sz val="9"/>
        <color indexed="8"/>
        <rFont val="Meiryo UI"/>
        <family val="3"/>
        <charset val="128"/>
      </rPr>
      <t>線供給（生産再開）。制御盤内之電源供應器（1台）確認故障、更換為予備品。設備復舊。</t>
    </r>
  </si>
  <si>
    <t>由於主電源的制御盤電源發生停止因此警報沒能響起。由於使用壽命可達10年因此未進行更換。（DF：GUT　2005年8月量産開始）由於緊急用的純水Back Up供給手順未能準備妥當因此耽擱到生産之再開。</t>
  </si>
  <si>
    <r>
      <t>8/24　伴隨著DF3的冷修工事計劃於停電時將水處理場的電源供應器進行全數更換。其他、關於各</t>
    </r>
    <r>
      <rPr>
        <sz val="9"/>
        <color indexed="8"/>
        <rFont val="ＭＳ Ｐゴシック"/>
        <family val="1"/>
        <charset val="136"/>
      </rPr>
      <t>產</t>
    </r>
    <r>
      <rPr>
        <sz val="9"/>
        <color indexed="8"/>
        <rFont val="Meiryo UI"/>
        <family val="3"/>
        <charset val="128"/>
      </rPr>
      <t>線之制御電源計畫藉由明年度的起業申請、依序進行更換。關於水處理場的警報因為對於人體、環境都有很顯著的影響、有依賴希望能從上位階層來發報，但得到的回覆是</t>
    </r>
    <r>
      <rPr>
        <sz val="9"/>
        <color indexed="8"/>
        <rFont val="ＭＳ Ｐゴシック"/>
        <family val="1"/>
        <charset val="136"/>
      </rPr>
      <t>說</t>
    </r>
    <r>
      <rPr>
        <sz val="9"/>
        <color indexed="8"/>
        <rFont val="Meiryo UI"/>
        <family val="3"/>
        <charset val="128"/>
      </rPr>
      <t>很困難。（於設技再進行檢討）</t>
    </r>
  </si>
  <si>
    <r>
      <t xml:space="preserve">重要的設備的電源供應器。
計劃地更新。
協議設技決定。
</t>
    </r>
    <r>
      <rPr>
        <sz val="9"/>
        <color indexed="10"/>
        <rFont val="Meiryo UI"/>
        <family val="3"/>
        <charset val="128"/>
      </rPr>
      <t xml:space="preserve">※橫(側)展開連決定在擔當者會議上協議電G更新哪個設備。
2014/10/8
各設備のDC電源装置について、「優先順位」・「交換頻度」のリストを各ライン毎に電気Gが作成中。
</t>
    </r>
    <rPh sb="22" eb="23">
      <t>セツ</t>
    </rPh>
    <rPh sb="23" eb="24">
      <t>ギ</t>
    </rPh>
    <phoneticPr fontId="2"/>
  </si>
  <si>
    <r>
      <t>巡檢時發現本線増速CV_Roll驅動側防止Sprocket_Key</t>
    </r>
    <r>
      <rPr>
        <sz val="9"/>
        <color indexed="8"/>
        <rFont val="ＭＳ Ｐゴシック"/>
        <family val="1"/>
        <charset val="136"/>
      </rPr>
      <t>脫</t>
    </r>
    <r>
      <rPr>
        <sz val="9"/>
        <color indexed="8"/>
        <rFont val="Meiryo UI"/>
        <family val="3"/>
        <charset val="128"/>
      </rPr>
      <t>落的End_Plate上面的兩支固定螺栓有一支已經脱落了、剩下一支也快要脱落了、Plate呈現不</t>
    </r>
    <r>
      <rPr>
        <sz val="9"/>
        <color indexed="8"/>
        <rFont val="ＭＳ Ｐゴシック"/>
        <family val="1"/>
        <charset val="136"/>
      </rPr>
      <t>夠</t>
    </r>
    <r>
      <rPr>
        <sz val="9"/>
        <color indexed="8"/>
        <rFont val="Meiryo UI"/>
        <family val="3"/>
        <charset val="128"/>
      </rPr>
      <t>穩固的狀態。和上次的Roll同一支。※上午巡檢的部分確認沒有問題。呼出設技、開</t>
    </r>
    <r>
      <rPr>
        <sz val="9"/>
        <color indexed="8"/>
        <rFont val="ＭＳ Ｐゴシック"/>
        <family val="1"/>
        <charset val="136"/>
      </rPr>
      <t>啟</t>
    </r>
    <r>
      <rPr>
        <sz val="9"/>
        <color indexed="8"/>
        <rFont val="Meiryo UI"/>
        <family val="3"/>
        <charset val="128"/>
      </rPr>
      <t>Guillotine H/O捨板處理。這次使用樂泰( LOCTITE) 來固定螺栓。復歸結束後。F1採板開始。</t>
    </r>
    <phoneticPr fontId="2"/>
  </si>
  <si>
    <t>上回在8/6發生時、以確實進行螺栓増締鎖緊的對策、
再加上使用的已經是Nord-Lock的華司、但是螺栓還是鬆掉了。
原因調査中。</t>
    <phoneticPr fontId="2"/>
  </si>
  <si>
    <t>【緊急對策】
使用樂泰( LOCTITE) 來固定螺栓。
（包含同様的發生位置、持續由點檢口進行目視點檢）
【恒久對策】
現段階未決定。原因調査中。</t>
    <phoneticPr fontId="2"/>
  </si>
  <si>
    <t>再発。原因不明。対策未定。</t>
    <rPh sb="0" eb="2">
      <t>サイハツ</t>
    </rPh>
    <rPh sb="3" eb="5">
      <t>ゲンイン</t>
    </rPh>
    <rPh sb="5" eb="7">
      <t>フメイ</t>
    </rPh>
    <rPh sb="8" eb="10">
      <t>タイサク</t>
    </rPh>
    <rPh sb="10" eb="12">
      <t>ミテイ</t>
    </rPh>
    <phoneticPr fontId="2"/>
  </si>
  <si>
    <t>異常報告書（中文）共有フォルダ\201408以降\20140811HF　ACE通信異常（再）.xls</t>
  </si>
  <si>
    <r>
      <t>懷疑PC</t>
    </r>
    <r>
      <rPr>
        <sz val="9"/>
        <color indexed="8"/>
        <rFont val="ＭＳ Ｐゴシック"/>
        <family val="1"/>
        <charset val="136"/>
      </rPr>
      <t>內</t>
    </r>
    <r>
      <rPr>
        <sz val="9"/>
        <color indexed="8"/>
        <rFont val="Meiryo UI"/>
        <family val="3"/>
        <charset val="128"/>
      </rPr>
      <t>藏LAN CARD的能力不足。</t>
    </r>
    <phoneticPr fontId="2"/>
  </si>
  <si>
    <t>擴張型NIC(LAN CARD)變更預定。</t>
    <phoneticPr fontId="2"/>
  </si>
  <si>
    <t>再発。
AFKの対策としては、擴張型NIC(LAN CARD)變更。
★ADT内のSiemens製PCでは発生していない事と（個体不良の疑い）、発生原因が特定出来ていない事から、ADTでは「情報」のみとする。（ADT電気）</t>
    <rPh sb="0" eb="2">
      <t>サイハツ</t>
    </rPh>
    <phoneticPr fontId="2"/>
  </si>
  <si>
    <t>異常報告書（中文）共有フォルダ\201407\20140719HF　2Br紙巻CV驅動伺服馬達過負荷停止異常-中文.xls</t>
  </si>
  <si>
    <t>紙巻C/V因伺服異常（過負荷）而停止。即使更換Motor・Amp・Relay・DC電源装置也沒有良化。※在Motor単体下負荷率低沒有發生異常。將伺服的Tuning模式由AUTO變更為MANUAL後良化。</t>
    <rPh sb="0" eb="2">
      <t>カミマ</t>
    </rPh>
    <rPh sb="10" eb="12">
      <t>イジョウ</t>
    </rPh>
    <rPh sb="13" eb="16">
      <t>カフカ</t>
    </rPh>
    <rPh sb="18" eb="20">
      <t>テイシ</t>
    </rPh>
    <rPh sb="36" eb="38">
      <t>デンゲン</t>
    </rPh>
    <rPh sb="38" eb="40">
      <t>ソウチ</t>
    </rPh>
    <rPh sb="41" eb="43">
      <t>コウカン</t>
    </rPh>
    <rPh sb="46" eb="48">
      <t>リョウカ</t>
    </rPh>
    <rPh sb="56" eb="58">
      <t>タンタイ</t>
    </rPh>
    <rPh sb="60" eb="62">
      <t>フカ</t>
    </rPh>
    <rPh sb="62" eb="63">
      <t>リツ</t>
    </rPh>
    <rPh sb="63" eb="64">
      <t>ヒク</t>
    </rPh>
    <rPh sb="65" eb="67">
      <t>イジョウ</t>
    </rPh>
    <rPh sb="68" eb="70">
      <t>ハッセイ</t>
    </rPh>
    <rPh sb="100" eb="102">
      <t>ヘンコウゴリョウカ</t>
    </rPh>
    <phoneticPr fontId="2"/>
  </si>
  <si>
    <t>由於Motor単独運転下負荷率低，所以假定是滾輪、惰輪的軸承劣化等機械性的要因。再加上Motor的Tuning模式為AUTO Tuning，所以累積負荷率造成異常。</t>
    <phoneticPr fontId="2"/>
  </si>
  <si>
    <t>Tuning模式由AUTO變更為MANUAL。</t>
    <rPh sb="0" eb="23">
      <t>ヘンコウ</t>
    </rPh>
    <phoneticPr fontId="2"/>
  </si>
  <si>
    <t xml:space="preserve">因為AFK沒有找出根本的原因（為何負荷會變高?），所以ADT的方針就是什麼都不要做。
先看看伺服的AUTO Tuning的負荷状態再來應對。
雖然認為伺服馬達的負荷上好像有什麼大的負荷変動，但最終卻什麼都沒有發現。
擔心同様的事件時做MANUAL的設定是比較有利，但是負荷漸漸加重時AUTO則比較有利。
</t>
    <rPh sb="9" eb="11">
      <t>ナゼ</t>
    </rPh>
    <rPh sb="11" eb="13">
      <t>フカ</t>
    </rPh>
    <rPh sb="14" eb="15">
      <t>タカ</t>
    </rPh>
    <rPh sb="30" eb="31">
      <t>タメ</t>
    </rPh>
    <rPh sb="37" eb="38">
      <t>ナニ</t>
    </rPh>
    <rPh sb="42" eb="44">
      <t>ホウシン</t>
    </rPh>
    <phoneticPr fontId="2"/>
  </si>
  <si>
    <t>三路</t>
    <rPh sb="0" eb="1">
      <t>サンジ</t>
    </rPh>
    <rPh sb="1" eb="2">
      <t>ロ</t>
    </rPh>
    <phoneticPr fontId="2"/>
  </si>
  <si>
    <t>縦切機</t>
  </si>
  <si>
    <t>異常報告書（中文）共有フォルダ\201408以降\20140827JF　№1縦切機停止異常.xls</t>
  </si>
  <si>
    <t>採板中由於Frame上昇，造成沒有縦切線。另外也無法做TP的操作。
※沒有發出異常警報</t>
    <rPh sb="0" eb="1">
      <t>ト</t>
    </rPh>
    <rPh sb="1" eb="2">
      <t>イタ</t>
    </rPh>
    <rPh sb="2" eb="3">
      <t>チュウ</t>
    </rPh>
    <rPh sb="9" eb="11">
      <t>ジョウショウ</t>
    </rPh>
    <rPh sb="12" eb="13">
      <t>タテ</t>
    </rPh>
    <rPh sb="13" eb="14">
      <t>キ</t>
    </rPh>
    <rPh sb="15" eb="16">
      <t>セン</t>
    </rPh>
    <rPh sb="17" eb="18">
      <t>ハイ</t>
    </rPh>
    <rPh sb="30" eb="32">
      <t>ソウサ</t>
    </rPh>
    <rPh sb="33" eb="35">
      <t>フカイジョウケイホウハツレイ</t>
    </rPh>
    <phoneticPr fontId="2"/>
  </si>
  <si>
    <t>Frame上昇・無法操作TP的原因
・由於PLC不知是什麼原因造成停止。
沒有異常警報的原因
・由於PLC停止造成警報無法出力。</t>
    <rPh sb="4" eb="6">
      <t>ジョウショウ</t>
    </rPh>
    <rPh sb="9" eb="11">
      <t>ソウサ</t>
    </rPh>
    <rPh sb="11" eb="13">
      <t>フカ</t>
    </rPh>
    <rPh sb="14" eb="16">
      <t>ゲンイン</t>
    </rPh>
    <rPh sb="22" eb="23">
      <t>ナン</t>
    </rPh>
    <rPh sb="26" eb="28">
      <t>ゲンイン</t>
    </rPh>
    <rPh sb="31" eb="33">
      <t>テイシ</t>
    </rPh>
    <rPh sb="35" eb="36">
      <t>タメ</t>
    </rPh>
    <rPh sb="38" eb="40">
      <t>イジョウ</t>
    </rPh>
    <rPh sb="40" eb="42">
      <t>ケイホウ</t>
    </rPh>
    <rPh sb="45" eb="47">
      <t>ゲンイン</t>
    </rPh>
    <rPh sb="53" eb="55">
      <t>テイシ</t>
    </rPh>
    <rPh sb="57" eb="58">
      <t>タメ</t>
    </rPh>
    <rPh sb="59" eb="61">
      <t>ケイホウ</t>
    </rPh>
    <rPh sb="62" eb="64">
      <t>シュツリョクフカ</t>
    </rPh>
    <phoneticPr fontId="3"/>
  </si>
  <si>
    <t>・雜訊対策検討中（ADT電気）
・改造成以本線Master PLC來監視縦切機PLC，當PLC異常時由本線Master PLC來發出警報的soft。</t>
    <rPh sb="4" eb="6">
      <t>タイサク</t>
    </rPh>
    <rPh sb="6" eb="8">
      <t>ケントウ</t>
    </rPh>
    <rPh sb="8" eb="9">
      <t>チュウ</t>
    </rPh>
    <rPh sb="13" eb="15">
      <t>デンキ</t>
    </rPh>
    <rPh sb="18" eb="20">
      <t>ホンセン</t>
    </rPh>
    <rPh sb="27" eb="28">
      <t>タテ</t>
    </rPh>
    <rPh sb="28" eb="29">
      <t>キ</t>
    </rPh>
    <rPh sb="30" eb="31">
      <t>キ</t>
    </rPh>
    <rPh sb="36" eb="38">
      <t>カンシ</t>
    </rPh>
    <rPh sb="44" eb="46">
      <t>イジョウ</t>
    </rPh>
    <rPh sb="47" eb="48">
      <t>サイ</t>
    </rPh>
    <rPh sb="50" eb="52">
      <t>ホンセン</t>
    </rPh>
    <rPh sb="60" eb="62">
      <t>ケイホウ</t>
    </rPh>
    <rPh sb="62" eb="64">
      <t>シュツリョクカイゾウ</t>
    </rPh>
    <phoneticPr fontId="2"/>
  </si>
  <si>
    <r>
      <t>改造成即使在縦切機PLC發生異常時也能</t>
    </r>
    <r>
      <rPr>
        <sz val="9"/>
        <color indexed="8"/>
        <rFont val="ＭＳ Ｐゴシック"/>
        <family val="1"/>
        <charset val="136"/>
      </rPr>
      <t>夠</t>
    </r>
    <r>
      <rPr>
        <sz val="9"/>
        <color indexed="8"/>
        <rFont val="Meiryo UI"/>
        <family val="3"/>
        <charset val="128"/>
      </rPr>
      <t>發出警報的soft。</t>
    </r>
    <rPh sb="0" eb="1">
      <t>タテ</t>
    </rPh>
    <rPh sb="1" eb="2">
      <t>キ</t>
    </rPh>
    <rPh sb="2" eb="3">
      <t>キ</t>
    </rPh>
    <rPh sb="7" eb="9">
      <t>イジョウ</t>
    </rPh>
    <rPh sb="10" eb="12">
      <t>ハッセイ</t>
    </rPh>
    <rPh sb="14" eb="15">
      <t>サイ</t>
    </rPh>
    <rPh sb="18" eb="20">
      <t>ケイホウ</t>
    </rPh>
    <rPh sb="21" eb="23">
      <t>ハツレイ</t>
    </rPh>
    <rPh sb="23" eb="25">
      <t>デキカイゾウ</t>
    </rPh>
    <phoneticPr fontId="2"/>
  </si>
  <si>
    <t>方針CLOSE（KF/冷修中対応）←12/30完了</t>
    <phoneticPr fontId="2"/>
  </si>
  <si>
    <t>SMAP</t>
    <phoneticPr fontId="2"/>
  </si>
  <si>
    <t>異常報告書（中文）共有フォルダ\201408以降\20140830CF　L側SMAP動作異常.xls</t>
  </si>
  <si>
    <r>
      <t>三交代聯絡L側SMAP動作異常。整備進行確認懷疑電磁閥損壞，聯絡電氣機械進行對應。三交代協助耳部拿取，進行電磁閥更換。更換完畢經過動作測試與採板測試異常再發。將氣壓缸32號潤滑油開</t>
    </r>
    <r>
      <rPr>
        <sz val="9"/>
        <color indexed="8"/>
        <rFont val="ＭＳ Ｐゴシック"/>
        <family val="1"/>
        <charset val="136"/>
      </rPr>
      <t>啟</t>
    </r>
    <r>
      <rPr>
        <sz val="9"/>
        <color indexed="8"/>
        <rFont val="Meiryo UI"/>
        <family val="3"/>
        <charset val="128"/>
      </rPr>
      <t>後，進行動作測試。測試OK，恢復SMAP採板。觀察無再發。</t>
    </r>
    <phoneticPr fontId="2"/>
  </si>
  <si>
    <t>更換電磁閥後異常再發。進行32號潤滑油的給油調整後，動作異常良化。此處氣壓缸潤滑油平時是關閉沒有使用的狀態。因此造成此次氣壓缸潤滑不足進而造成SMAP動作異常。不使用的理由是在消音器的出風口會有油汙噴濺的可能。會有品質上的疑慮。</t>
    <phoneticPr fontId="2"/>
  </si>
  <si>
    <r>
      <t>更換電磁閥與開</t>
    </r>
    <r>
      <rPr>
        <sz val="9"/>
        <color indexed="8"/>
        <rFont val="ＭＳ Ｐゴシック"/>
        <family val="1"/>
        <charset val="136"/>
      </rPr>
      <t>啟</t>
    </r>
    <r>
      <rPr>
        <sz val="9"/>
        <color indexed="8"/>
        <rFont val="Meiryo UI"/>
        <family val="3"/>
        <charset val="128"/>
      </rPr>
      <t>32號潤滑油 (暫時對應-機械、電氣)。改善32號潤滑油使用方式。平時不使用=&gt;1次/2週 (每次開</t>
    </r>
    <r>
      <rPr>
        <sz val="9"/>
        <color indexed="8"/>
        <rFont val="ＭＳ Ｐゴシック"/>
        <family val="1"/>
        <charset val="136"/>
      </rPr>
      <t>啟</t>
    </r>
    <r>
      <rPr>
        <sz val="9"/>
        <color indexed="8"/>
        <rFont val="Meiryo UI"/>
        <family val="3"/>
        <charset val="128"/>
      </rPr>
      <t>8小時) (頻度可再檢討)電磁閥消音器使用吸油棉包覆防止潤滑油噴濺。</t>
    </r>
    <phoneticPr fontId="2"/>
  </si>
  <si>
    <t>①於整備日常點檢表追記 Lubricator給油器相關管理項目（Oil殘量、開度Dial數値、給油）。
②教育整備人員Lubricator給油器的作用。
③設置Lubricator給油器的設備需全數設置Exhaust Cleaner （油霧回収機器）。（ADT全窯）（對象設備）本線SMAP、本線GATE_Shutter、FT/引入/BB PAD部。</t>
    <phoneticPr fontId="2"/>
  </si>
  <si>
    <r>
      <t xml:space="preserve">Y/Eはどうするの？
</t>
    </r>
    <r>
      <rPr>
        <sz val="9"/>
        <color indexed="30"/>
        <rFont val="Meiryo UI"/>
        <family val="3"/>
        <charset val="128"/>
      </rPr>
      <t>→YF確認中。
→EFは2Brのみ残っている。（12月中に完了させます。）</t>
    </r>
    <phoneticPr fontId="2"/>
  </si>
  <si>
    <t>紙巻機</t>
  </si>
  <si>
    <t>異常報告書（中文）共有フォルダ\201408以降\20140821HF　IZUMI産業製 紙巻機切刀上刃LM_Guide固定螺栓折損異常.xls</t>
  </si>
  <si>
    <t>由於Cutter的紙切不良進行點檢時，發現將Cutter的上刀刃固定在LM Guide處的螺栓折損。由於螺栓更換2天後還是發生同様的異常，因此做Cutter Unit的更換。</t>
    <rPh sb="57" eb="59">
      <t>コウカン</t>
    </rPh>
    <rPh sb="63" eb="65">
      <t>カゴ</t>
    </rPh>
    <rPh sb="66" eb="68">
      <t>ドウヨウ</t>
    </rPh>
    <rPh sb="69" eb="71">
      <t>イジョウ</t>
    </rPh>
    <rPh sb="72" eb="74">
      <t>ハッセイタメコウカン</t>
    </rPh>
    <phoneticPr fontId="2"/>
  </si>
  <si>
    <t>一直以來，上刀刃和下刀刃的上下是以下刀刃側的Liner調整，由於下刀刃的調整量已經用盡，因此在上刀刃側LM Guide處加入Liner做調整，造成Cylinder Piston(汽缸活塞)的負荷。</t>
    <phoneticPr fontId="2"/>
  </si>
  <si>
    <t>・發現左右Cylinder的昇降時間點有明顯錯開時，就進行Cylinder点検而不要勉強去調整。
・關於Cutter的紙切，下刀刃的調整量用盡時，就做Cutter Unit本体的更換。</t>
    <phoneticPr fontId="2"/>
  </si>
  <si>
    <t xml:space="preserve">・下次工事日進行CYL及LM Guide的点検。
・点検後Cutter昇降動作如果有異常的話，請依賴機械做CYL的確認，製造方面不要勉強去做調整。
</t>
    <rPh sb="10" eb="11">
      <t>オヨ</t>
    </rPh>
    <phoneticPr fontId="2"/>
  </si>
  <si>
    <t>異常報告書（中文）共有フォルダ\201408以降\20140902EF 6P採板RB紙掴みシリンダー異常rev.1.xls</t>
  </si>
  <si>
    <r>
      <t>6:24 6POS 採板ROBOT發生紙抓動作異常。6:30 切替2Bｒ全採。6:40 確認到6POS左上紙抓CYL</t>
    </r>
    <r>
      <rPr>
        <sz val="9"/>
        <color indexed="8"/>
        <rFont val="ＭＳ Ｐゴシック"/>
        <family val="1"/>
        <charset val="136"/>
      </rPr>
      <t>脫</t>
    </r>
    <r>
      <rPr>
        <sz val="9"/>
        <color indexed="8"/>
        <rFont val="Meiryo UI"/>
        <family val="3"/>
        <charset val="128"/>
      </rPr>
      <t>落。呼出整備。7:10 6POS左上部 紙抓CYL交換作業開始。7:40 CYL更換後、進行試板流及CYL動作速度調整。8:15 1Bｒ恢復全採</t>
    </r>
    <phoneticPr fontId="2"/>
  </si>
  <si>
    <t>壓力設定在0.13Mpa。預定變更CYL型式  MGPL12→MGPM12(額定扭矩up）</t>
    <phoneticPr fontId="2"/>
  </si>
  <si>
    <r>
      <t>壓力設定在0.13Mpa。預定變更CYL型式  MGPL12→MGPM12(額定扭矩up）</t>
    </r>
    <r>
      <rPr>
        <b/>
        <sz val="9"/>
        <color indexed="10"/>
        <rFont val="Meiryo UI"/>
        <family val="3"/>
        <charset val="128"/>
      </rPr>
      <t>(結論）0.20Mpaで使用することでCLOSE</t>
    </r>
    <phoneticPr fontId="2"/>
  </si>
  <si>
    <t>仕明</t>
    <phoneticPr fontId="2"/>
  </si>
  <si>
    <t>異常報告書（中文）共有フォルダ\201408以降\20140910 YF 包裝 R側 SMAP異常報告書.xls</t>
  </si>
  <si>
    <t>時規皮帶劣化，導致作動不良</t>
    <phoneticPr fontId="2"/>
  </si>
  <si>
    <t xml:space="preserve">1.進行L側SMAP時規皮帶及調速閥點檢(橫展開)。2.平時SMAP作動速度發生變化時立即進行調整，若無法調整連絡機械人員進行確認  3.CYLINDER交換時連同調速閥也一倂更換                </t>
    <phoneticPr fontId="2"/>
  </si>
  <si>
    <t xml:space="preserve">1.進行L側SMAP時規皮帶及調速閥點檢(橫展開)。2.平時SMAP作動速度發生變化時立即進行調整，若無法調整連絡機械人員進行確認  3.CYLINDER更換時連同調速閥也一倂更換  </t>
    <phoneticPr fontId="2"/>
  </si>
  <si>
    <t>異常報告書（中文）共有フォルダ\201408以降\20140907TDS2 搬送異常Trouble報告.xls</t>
  </si>
  <si>
    <t>O:\00 製造一部共通\横展開確認\設備異常報告\異常報告書(日文)\201408以降\ADT OFF切機擴出CV驅動惰輪.xls</t>
  </si>
  <si>
    <t>由於皮帶摩耗　導致鐵絲呈現外露状態　因此進行皮帶更換。由於搬送皮帶偏移到Pulley突出部位的上方、因接觸而摩耗</t>
    <phoneticPr fontId="2"/>
  </si>
  <si>
    <t>做為預防措置、確認皮帶摩耗状態時若發現偏移狀況、需隨時進行Pulley的對芯調整</t>
    <phoneticPr fontId="2"/>
  </si>
  <si>
    <t>異常報告書（中文）共有フォルダ\201408以降\20140824GUT　GUT3紙機送紙偏移異常.xls</t>
  </si>
  <si>
    <t>因出紙皮帶Servo Amp（過負荷）而發生異常停止。確認驅動部時發現馬達温度異常升高。</t>
    <phoneticPr fontId="2"/>
  </si>
  <si>
    <t>確認到№1、№7 皮帶（兩端）偏移並接觸到側邊的護蓋、引起馬達過負載。</t>
    <phoneticPr fontId="2"/>
  </si>
  <si>
    <t>與設技檢討中</t>
  </si>
  <si>
    <r>
      <t>進行異常報告書的互</t>
    </r>
    <r>
      <rPr>
        <sz val="9"/>
        <color indexed="8"/>
        <rFont val="ＭＳ Ｐゴシック"/>
        <family val="1"/>
        <charset val="136"/>
      </rPr>
      <t>閱</t>
    </r>
    <r>
      <rPr>
        <sz val="9"/>
        <color indexed="8"/>
        <rFont val="Meiryo UI"/>
        <family val="3"/>
        <charset val="128"/>
      </rPr>
      <t>，並針對紙排出Belt的伺服有過負荷異常時及紙有傾斜被捲的状況時，教育現場人員可能是送紙Belt發生偏移。</t>
    </r>
    <rPh sb="0" eb="2">
      <t>イジョウ</t>
    </rPh>
    <rPh sb="2" eb="5">
      <t>ホウコクショ</t>
    </rPh>
    <rPh sb="6" eb="7">
      <t>ヨ</t>
    </rPh>
    <rPh sb="8" eb="9">
      <t>ア</t>
    </rPh>
    <rPh sb="12" eb="13">
      <t>オコナ</t>
    </rPh>
    <rPh sb="15" eb="16">
      <t>カミ</t>
    </rPh>
    <rPh sb="16" eb="18">
      <t>ハイシュツ</t>
    </rPh>
    <rPh sb="26" eb="29">
      <t>カフカ</t>
    </rPh>
    <rPh sb="29" eb="31">
      <t>イジョウ</t>
    </rPh>
    <rPh sb="35" eb="37">
      <t>バアイ</t>
    </rPh>
    <rPh sb="39" eb="40">
      <t>カミ</t>
    </rPh>
    <rPh sb="41" eb="42">
      <t>ナナ</t>
    </rPh>
    <rPh sb="44" eb="45">
      <t>マ</t>
    </rPh>
    <rPh sb="50" eb="52">
      <t>ジョウキョウ</t>
    </rPh>
    <rPh sb="56" eb="58">
      <t>バアイ</t>
    </rPh>
    <rPh sb="60" eb="61">
      <t>カミ</t>
    </rPh>
    <rPh sb="61" eb="62">
      <t>オクカタヨハッセイカノウセイコトキョウイク</t>
    </rPh>
    <phoneticPr fontId="2"/>
  </si>
  <si>
    <t>移載設備</t>
  </si>
  <si>
    <t>異常報告書（中文）共有フォルダ\201408以降\20140826GUT　OFF切3上流移載機異常.xls</t>
  </si>
  <si>
    <r>
      <t>中班在進行事前準備時, 進行設備運轉, 並投入刮傷檢</t>
    </r>
    <r>
      <rPr>
        <sz val="9"/>
        <color indexed="8"/>
        <rFont val="ＭＳ Ｐゴシック"/>
        <family val="1"/>
        <charset val="136"/>
      </rPr>
      <t>查</t>
    </r>
    <r>
      <rPr>
        <sz val="9"/>
        <color indexed="8"/>
        <rFont val="Meiryo UI"/>
        <family val="3"/>
        <charset val="128"/>
      </rPr>
      <t>用的樣品, 此時, 上流側№1移載機（Master、Slave兩者）Servo發生異常無法復歸, 因此呼出設技（電氣T）。</t>
    </r>
    <phoneticPr fontId="2"/>
  </si>
  <si>
    <r>
      <t>計畫於OFF切№1～№3『搬送C/V相關參數變更』並進行作業。由於OFF切№1及2是在生産中實施的, 變更後也無設備上的異常。原本打算№3也同様要重寫『搬送C/V參數』,但是誤操作變更了上流№1移載機（Splave側）的參數。此重寫作業並未事先聯絡製造, 另外因為</t>
    </r>
    <r>
      <rPr>
        <sz val="9"/>
        <color indexed="8"/>
        <rFont val="ＭＳ Ｐゴシック"/>
        <family val="1"/>
        <charset val="136"/>
      </rPr>
      <t>產</t>
    </r>
    <r>
      <rPr>
        <sz val="9"/>
        <color indexed="8"/>
        <rFont val="Meiryo UI"/>
        <family val="3"/>
        <charset val="128"/>
      </rPr>
      <t>線計畫停止中,所以沒有確認動作就結束此作業。</t>
    </r>
    <phoneticPr fontId="2"/>
  </si>
  <si>
    <t>因為PLC Soft裡面有同様的回路, 導致誤操作, 變更了移載機的參數, 為了防止弄錯 軸No.的位置, 會直接在PLC Soft内進行軸№表示以防止失誤。</t>
  </si>
  <si>
    <t xml:space="preserve">Soft變更時製造的立會及不要忘記聯絡的事項，已向ADT設技再次依賴完畢。
</t>
    <rPh sb="3" eb="4">
      <t>セツビ</t>
    </rPh>
    <rPh sb="4" eb="5">
      <t>ギジュツ</t>
    </rPh>
    <rPh sb="34" eb="35">
      <t>コト</t>
    </rPh>
    <rPh sb="36" eb="38">
      <t>サイドイライス</t>
    </rPh>
    <phoneticPr fontId="2"/>
  </si>
  <si>
    <t>異常報告書（中文）共有フォルダ\201408以降\20140912 WIT1　上流移載機旋回異常.xls</t>
  </si>
  <si>
    <t>異常報告書（中文）共有フォルダ\201408以降\TAS 自動線移載機固定螺絲寫真及OFF原點標示寫真.xlsx</t>
  </si>
  <si>
    <t>G8→G7.5JC之後, 上流移載機發生吸著異常。在無板裂、基板亦無異常的狀態下, 移載機旋回之後, 未停在原本應該停止的位置上確認過旋回位置的指令之後, 「90度」的設定沒有問題, 但是旋回不足, 只有回轉了約87度左右</t>
    <phoneticPr fontId="2"/>
  </si>
  <si>
    <t>原因不明</t>
    <rPh sb="0" eb="2">
      <t>ゲンイン</t>
    </rPh>
    <rPh sb="2" eb="4">
      <t>フメイ</t>
    </rPh>
    <phoneticPr fontId="2"/>
  </si>
  <si>
    <t>強調mark標示方式, 即使從旋回部的安全柵外面也可看到旋回位置並定時確認   （每小時）</t>
    <phoneticPr fontId="74"/>
  </si>
  <si>
    <t>雖然原因不明，但要確認Robot Hand裝設處是否有Mark標示。</t>
    <rPh sb="0" eb="2">
      <t>ゲンイン</t>
    </rPh>
    <rPh sb="3" eb="5">
      <t>フメイ</t>
    </rPh>
    <rPh sb="19" eb="20">
      <t>ト</t>
    </rPh>
    <rPh sb="21" eb="22">
      <t>ツ</t>
    </rPh>
    <rPh sb="23" eb="24">
      <t>ブ</t>
    </rPh>
    <rPh sb="25" eb="26">
      <t>アカクニンジッシ</t>
    </rPh>
    <phoneticPr fontId="2"/>
  </si>
  <si>
    <t>機械系</t>
  </si>
  <si>
    <t>O:\00 製造一部共通\横展開確認\設備異常報告\異常報告書(中文)\201408以降\20140908GF No.2循環CV(Crusher前)Pully Shaft斷裂.xls</t>
  </si>
  <si>
    <t>循環巡檢時，發現#2CV Tail pully的Shaft斷裂狀況下在進行C/V回転。利用設技(工作)呼出対応進行予備Pully的更換</t>
    <phoneticPr fontId="2"/>
  </si>
  <si>
    <t>推測是Belt張力過緊造成疲乏破壊。</t>
    <phoneticPr fontId="2"/>
  </si>
  <si>
    <t>Belt張力調整一斉做修正及實施Shaft和Drum接合部分的目視点検。
但是此次断裂的部分是Drum内部，所以無法做同一處的点検，因此變成只點檢外側。</t>
    <phoneticPr fontId="2"/>
  </si>
  <si>
    <t>・在工事日等點檢各Belt的張力是否過緊。</t>
    <rPh sb="1" eb="3">
      <t>コウジ</t>
    </rPh>
    <rPh sb="3" eb="4">
      <t>ヒ</t>
    </rPh>
    <rPh sb="4" eb="5">
      <t>トウ</t>
    </rPh>
    <rPh sb="6" eb="7">
      <t>カク</t>
    </rPh>
    <rPh sb="16" eb="17">
      <t>ハテンケン</t>
    </rPh>
    <phoneticPr fontId="2"/>
  </si>
  <si>
    <t>佐倉</t>
    <rPh sb="0" eb="2">
      <t>サクラ</t>
    </rPh>
    <phoneticPr fontId="2"/>
  </si>
  <si>
    <t>横切り機</t>
  </si>
  <si>
    <r>
      <t>BUR Base上裝設的螺母鬆</t>
    </r>
    <r>
      <rPr>
        <sz val="9"/>
        <color indexed="8"/>
        <rFont val="ＭＳ Ｐゴシック"/>
        <family val="1"/>
        <charset val="136"/>
      </rPr>
      <t>脫</t>
    </r>
    <r>
      <rPr>
        <sz val="9"/>
        <color indexed="8"/>
        <rFont val="Meiryo UI"/>
        <family val="3"/>
        <charset val="128"/>
      </rPr>
      <t>掉下。</t>
    </r>
    <rPh sb="7" eb="8">
      <t>ト</t>
    </rPh>
    <rPh sb="9" eb="10">
      <t>ツ</t>
    </rPh>
    <rPh sb="15" eb="16">
      <t>ユル</t>
    </rPh>
    <rPh sb="17" eb="18">
      <t>ハズ</t>
    </rPh>
    <phoneticPr fontId="2"/>
  </si>
  <si>
    <r>
      <t>有裝上Nord-Lock washers但鬆</t>
    </r>
    <r>
      <rPr>
        <sz val="9"/>
        <color indexed="8"/>
        <rFont val="ＭＳ Ｐゴシック"/>
        <family val="1"/>
        <charset val="136"/>
      </rPr>
      <t>脫</t>
    </r>
    <r>
      <rPr>
        <sz val="9"/>
        <color indexed="8"/>
        <rFont val="Meiryo UI"/>
        <family val="3"/>
        <charset val="128"/>
      </rPr>
      <t>。原因不明</t>
    </r>
    <rPh sb="12" eb="13">
      <t>ハイ</t>
    </rPh>
    <rPh sb="18" eb="19">
      <t>ユル</t>
    </rPh>
    <rPh sb="24" eb="26">
      <t>ゲンインフメイ</t>
    </rPh>
    <phoneticPr fontId="2"/>
  </si>
  <si>
    <t>実施鎖緊。</t>
    <rPh sb="0" eb="1">
      <t>マ</t>
    </rPh>
    <rPh sb="2" eb="3">
      <t>ジジッシ</t>
    </rPh>
    <phoneticPr fontId="2"/>
  </si>
  <si>
    <r>
      <t>確認是否鬆</t>
    </r>
    <r>
      <rPr>
        <sz val="9"/>
        <color indexed="8"/>
        <rFont val="ＭＳ Ｐゴシック"/>
        <family val="1"/>
        <charset val="136"/>
      </rPr>
      <t>脫</t>
    </r>
    <r>
      <rPr>
        <sz val="9"/>
        <color indexed="8"/>
        <rFont val="Meiryo UI"/>
        <family val="3"/>
        <charset val="128"/>
      </rPr>
      <t>及鎖緊</t>
    </r>
    <rPh sb="0" eb="1">
      <t>ユル</t>
    </rPh>
    <rPh sb="6" eb="8">
      <t>カクニン</t>
    </rPh>
    <rPh sb="8" eb="9">
      <t>オヨマジ</t>
    </rPh>
    <phoneticPr fontId="2"/>
  </si>
  <si>
    <t>異常報告書（中文）共有フォルダ\201408以降\20140913GF B-LINE洗淨機風刀INV異常-1.xls</t>
  </si>
  <si>
    <t>9/2工事日針對上一回發生的INV異常對策, 由設技進行O/H (Overhaul)的Blower馬達更換，9/13 00:00巡檢時確認到Blower馬達的異音變大，04:55INV異常警報發出, Line停止。</t>
    <phoneticPr fontId="2"/>
  </si>
  <si>
    <t>INV馬達的Impeller (葉片)和Casing的間距調整不足實施O/H (Overhaul)作業時, 用來調整間距的Liner墊片不見了, 所以未經過適當的間距調整（一般設定在1mm左右的間距）。再加上只有O/H作業經歷比較淺的作業者所實施。</t>
    <phoneticPr fontId="2"/>
  </si>
  <si>
    <r>
      <t>1.針對本Blower的Overhaul翻修對象零件及其整備要件加以明確化製作整備手順書。
2.向設技(工作)人員針對此異常</t>
    </r>
    <r>
      <rPr>
        <sz val="9"/>
        <color indexed="8"/>
        <rFont val="ＭＳ Ｐゴシック"/>
        <family val="1"/>
        <charset val="136"/>
      </rPr>
      <t>內</t>
    </r>
    <r>
      <rPr>
        <sz val="9"/>
        <color indexed="8"/>
        <rFont val="Meiryo UI"/>
        <family val="3"/>
        <charset val="128"/>
      </rPr>
      <t>容宣導並教育。
3.如果作業人員對於這項整備作業的經驗較淺, 需由主任指示, 與更有經驗的人員一同作業。</t>
    </r>
    <phoneticPr fontId="2"/>
  </si>
  <si>
    <t>設備技術O/H (Overhaul)翻修過必須再一次確認安裝後有無異常聲音及奇怪的地方</t>
    <phoneticPr fontId="2"/>
  </si>
  <si>
    <t>異常報告書（中文）共有フォルダ\201408以降\20140918GF TOM3-PAM通信異常.xls</t>
  </si>
  <si>
    <r>
      <t>TOM3檢</t>
    </r>
    <r>
      <rPr>
        <sz val="9"/>
        <color indexed="8"/>
        <rFont val="ＭＳ Ｐゴシック"/>
        <family val="1"/>
        <charset val="136"/>
      </rPr>
      <t>查</t>
    </r>
    <r>
      <rPr>
        <sz val="9"/>
        <color indexed="8"/>
        <rFont val="Meiryo UI"/>
        <family val="3"/>
        <charset val="128"/>
      </rPr>
      <t>機PAM通信異常</t>
    </r>
    <phoneticPr fontId="2"/>
  </si>
  <si>
    <r>
      <t>・PAM精査ServerCPU故障
最近GF出現TOM3　WI　PAM　TOM3　PAM通信異常散發，但是每次會自動復歸 or 重新</t>
    </r>
    <r>
      <rPr>
        <sz val="9"/>
        <color indexed="8"/>
        <rFont val="ＭＳ Ｐゴシック"/>
        <family val="1"/>
        <charset val="136"/>
      </rPr>
      <t>啟</t>
    </r>
    <r>
      <rPr>
        <sz val="9"/>
        <color indexed="8"/>
        <rFont val="Meiryo UI"/>
        <family val="3"/>
        <charset val="128"/>
      </rPr>
      <t>動 HOSTPC、識別PC、畫處PC就能復歸。
・設技調</t>
    </r>
    <r>
      <rPr>
        <sz val="9"/>
        <color indexed="8"/>
        <rFont val="ＭＳ Ｐゴシック"/>
        <family val="1"/>
        <charset val="136"/>
      </rPr>
      <t>查</t>
    </r>
    <r>
      <rPr>
        <sz val="9"/>
        <color indexed="8"/>
        <rFont val="Meiryo UI"/>
        <family val="3"/>
        <charset val="128"/>
      </rPr>
      <t>後原因不明。
2014/9/2工事日重新</t>
    </r>
    <r>
      <rPr>
        <sz val="9"/>
        <color indexed="8"/>
        <rFont val="ＭＳ Ｐゴシック"/>
        <family val="1"/>
        <charset val="136"/>
      </rPr>
      <t>啟</t>
    </r>
    <r>
      <rPr>
        <sz val="9"/>
        <color indexed="8"/>
        <rFont val="Meiryo UI"/>
        <family val="3"/>
        <charset val="128"/>
      </rPr>
      <t>動PAM精査Server之後, 就沒有再發生過了, 很可能是PAM精査Server故障的前兆。</t>
    </r>
    <phoneticPr fontId="2"/>
  </si>
  <si>
    <t>・PAM精査Server故障時的預防對策, 進行了預備PAM精査Server的精査T/P 面板的設定。(因為只要變更Server, 設定就會出現Default。)</t>
    <phoneticPr fontId="2"/>
  </si>
  <si>
    <r>
      <t>・為硬體上的故障, Server必須要有預備機
・TOM3精査設定畫面資料保存（生</t>
    </r>
    <r>
      <rPr>
        <sz val="9"/>
        <color indexed="8"/>
        <rFont val="ＭＳ Ｐゴシック"/>
        <family val="1"/>
        <charset val="136"/>
      </rPr>
      <t>產</t>
    </r>
    <r>
      <rPr>
        <sz val="9"/>
        <color indexed="8"/>
        <rFont val="Meiryo UI"/>
        <family val="3"/>
        <charset val="128"/>
      </rPr>
      <t>推進課）</t>
    </r>
    <phoneticPr fontId="2"/>
  </si>
  <si>
    <t>異常報告書（中文）共有フォルダ\201408以降\20141007EF 2Br引込CVﾁｪｰﾝ（ｾﾝｻｰ検出ﾌﾟﾚｰﾄ部ｼﾞｮｲﾝﾄﾋﾟﾝ）折損.xls</t>
  </si>
  <si>
    <t>2Br引入C/V3?條（Senser檢出Plate部Joint Pin）折損</t>
  </si>
  <si>
    <r>
      <t>但此折損處的鍊條、Joint Pin, 自從EF建設（2007年）以後為期7年</t>
    </r>
    <r>
      <rPr>
        <sz val="9"/>
        <color indexed="8"/>
        <rFont val="ＭＳ Ｐゴシック"/>
        <family val="1"/>
        <charset val="136"/>
      </rPr>
      <t>內</t>
    </r>
    <r>
      <rPr>
        <sz val="9"/>
        <color indexed="8"/>
        <rFont val="Meiryo UI"/>
        <family val="3"/>
        <charset val="128"/>
      </rPr>
      <t>完全沒有更換過。</t>
    </r>
    <phoneticPr fontId="2"/>
  </si>
  <si>
    <t>定期於每次冷修進行更換。針對鍊條生鏽、潤滑油乾掉、震動等狀況 可能會導致 鍊條斷裂的危險性進行教育訓練。</t>
    <phoneticPr fontId="2"/>
  </si>
  <si>
    <t>確認於每次冷修進行更換。確保予備品。</t>
    <rPh sb="0" eb="2">
      <t>カクニン</t>
    </rPh>
    <rPh sb="12" eb="14">
      <t>カクホ</t>
    </rPh>
    <rPh sb="14" eb="16">
      <t>ヨビ</t>
    </rPh>
    <rPh sb="16" eb="17">
      <t>ヒン</t>
    </rPh>
    <phoneticPr fontId="2"/>
  </si>
  <si>
    <t>異常報告書（中文）共有フォルダ\201408以降\20141002IF　TOM3畫像處理PC當機散發異常.xls</t>
  </si>
  <si>
    <t>TOM3画像処理PC Freeze散発異常</t>
    <phoneticPr fontId="2"/>
  </si>
  <si>
    <t>6chBOX異常的可能性很高</t>
    <phoneticPr fontId="2"/>
  </si>
  <si>
    <t>因為還未掌握到確切的原因, 預定下回工事日將拆下來的6chBOX連接到目前未使用的NET外的畫像處理PC, 以確認並重現當時的現象</t>
    <phoneticPr fontId="2"/>
  </si>
  <si>
    <r>
      <t>待ENG原因調</t>
    </r>
    <r>
      <rPr>
        <sz val="9"/>
        <color indexed="8"/>
        <rFont val="ＭＳ Ｐゴシック"/>
        <family val="1"/>
        <charset val="136"/>
      </rPr>
      <t>查</t>
    </r>
    <r>
      <rPr>
        <sz val="9"/>
        <color indexed="8"/>
        <rFont val="Meiryo UI"/>
        <family val="3"/>
        <charset val="128"/>
      </rPr>
      <t>及再現性確認</t>
    </r>
    <phoneticPr fontId="2"/>
  </si>
  <si>
    <t>三路</t>
    <rPh sb="0" eb="2">
      <t>サンジ</t>
    </rPh>
    <phoneticPr fontId="2"/>
  </si>
  <si>
    <t>異常報告書（中文）共有フォルダ\201408以降\20141008_AFK_FF_WI検査機#15Camera異常.xls</t>
  </si>
  <si>
    <t>・発生SP-RANK「T」。#15 CAMERA光量波形變異常高的状態。</t>
    <rPh sb="11" eb="13">
      <t>ハッセイ</t>
    </rPh>
    <rPh sb="20" eb="21">
      <t>ヒカリ</t>
    </rPh>
    <rPh sb="21" eb="22">
      <t>リョウ</t>
    </rPh>
    <rPh sb="22" eb="24">
      <t>ハケイ</t>
    </rPh>
    <rPh sb="25" eb="27">
      <t>イジョウ</t>
    </rPh>
    <rPh sb="28" eb="29">
      <t>タカ</t>
    </rPh>
    <rPh sb="30" eb="32">
      <t>ジョウタイ</t>
    </rPh>
    <phoneticPr fontId="2"/>
  </si>
  <si>
    <t>・原因不明</t>
    <rPh sb="1" eb="3">
      <t>ゲンイン</t>
    </rPh>
    <rPh sb="3" eb="5">
      <t>フメイ</t>
    </rPh>
    <phoneticPr fontId="2"/>
  </si>
  <si>
    <t>・由於原因不明所以沒有対策。</t>
    <rPh sb="1" eb="3">
      <t>ゲンイン</t>
    </rPh>
    <rPh sb="3" eb="5">
      <t>フメイ</t>
    </rPh>
    <rPh sb="6" eb="7">
      <t>タメ</t>
    </rPh>
    <rPh sb="7" eb="9">
      <t>タイサク</t>
    </rPh>
    <phoneticPr fontId="2"/>
  </si>
  <si>
    <r>
      <t>・情報共有
※發生同様事例時，希望能</t>
    </r>
    <r>
      <rPr>
        <sz val="9"/>
        <color indexed="8"/>
        <rFont val="ＭＳ Ｐゴシック"/>
        <family val="1"/>
        <charset val="136"/>
      </rPr>
      <t>夠</t>
    </r>
    <r>
      <rPr>
        <sz val="9"/>
        <color indexed="8"/>
        <rFont val="Meiryo UI"/>
        <family val="3"/>
        <charset val="128"/>
      </rPr>
      <t>利用纜線更換等來找出原因處。</t>
    </r>
    <rPh sb="1" eb="3">
      <t>ジョウホウ</t>
    </rPh>
    <rPh sb="3" eb="5">
      <t>キョウユウ</t>
    </rPh>
    <rPh sb="7" eb="9">
      <t>ドウヨウ</t>
    </rPh>
    <rPh sb="8" eb="9">
      <t>キョウドウ</t>
    </rPh>
    <rPh sb="10" eb="12">
      <t>ジレイ</t>
    </rPh>
    <rPh sb="13" eb="15">
      <t>ハッセイ</t>
    </rPh>
    <rPh sb="17" eb="18">
      <t>サイ</t>
    </rPh>
    <rPh sb="23" eb="24">
      <t>イ</t>
    </rPh>
    <rPh sb="25" eb="26">
      <t>カ</t>
    </rPh>
    <rPh sb="27" eb="28">
      <t>トウ</t>
    </rPh>
    <rPh sb="29" eb="31">
      <t>ゲンイン</t>
    </rPh>
    <rPh sb="31" eb="33">
      <t>カショキワデキ</t>
    </rPh>
    <phoneticPr fontId="2"/>
  </si>
  <si>
    <t>反転設備</t>
  </si>
  <si>
    <t>異常報告書（中文）共有フォルダ\201408以降\20141012 HF 2Br反轉移載Robot停止 疑似Servo Encorder異常.xls</t>
  </si>
  <si>
    <r>
      <t>・Robot Pendant Controller零星發生「1326:R軸編碼器</t>
    </r>
    <r>
      <rPr>
        <sz val="9"/>
        <color indexed="8"/>
        <rFont val="ＭＳ Ｐゴシック"/>
        <family val="1"/>
        <charset val="136"/>
      </rPr>
      <t>絕</t>
    </r>
    <r>
      <rPr>
        <sz val="9"/>
        <color indexed="8"/>
        <rFont val="Meiryo UI"/>
        <family val="3"/>
        <charset val="128"/>
      </rPr>
      <t>對異常」。更換R軸的伺服馬達後就無異常。</t>
    </r>
    <rPh sb="38" eb="40">
      <t>サンパツ</t>
    </rPh>
    <rPh sb="42" eb="43">
      <t>ジク</t>
    </rPh>
    <rPh sb="52" eb="54">
      <t>コウカン</t>
    </rPh>
    <rPh sb="54" eb="55">
      <t>ゴ</t>
    </rPh>
    <rPh sb="55" eb="57">
      <t>イジョウ</t>
    </rPh>
    <phoneticPr fontId="2"/>
  </si>
  <si>
    <t>・推測因經年劣化造成伺服馬達的編碼器異常。</t>
    <rPh sb="1" eb="3">
      <t>ケイネン</t>
    </rPh>
    <rPh sb="3" eb="5">
      <t>レッカイジョウスイソク</t>
    </rPh>
    <phoneticPr fontId="2"/>
  </si>
  <si>
    <t>・更換伺服馬達
※再発時予定更換機内的Harness。</t>
    <rPh sb="9" eb="11">
      <t>コウカン</t>
    </rPh>
    <rPh sb="13" eb="15">
      <t>サイハツ</t>
    </rPh>
    <rPh sb="17" eb="18">
      <t>サイ</t>
    </rPh>
    <rPh sb="19" eb="20">
      <t>キ</t>
    </rPh>
    <rPh sb="20" eb="21">
      <t>ナイコウカンヨテイ</t>
    </rPh>
    <phoneticPr fontId="2"/>
  </si>
  <si>
    <r>
      <t>・情報共有。
※在Robot異常発生時能</t>
    </r>
    <r>
      <rPr>
        <sz val="9"/>
        <color indexed="8"/>
        <rFont val="ＭＳ Ｐゴシック"/>
        <family val="1"/>
        <charset val="136"/>
      </rPr>
      <t>夠</t>
    </r>
    <r>
      <rPr>
        <sz val="9"/>
        <color indexed="8"/>
        <rFont val="Meiryo UI"/>
        <family val="3"/>
        <charset val="128"/>
      </rPr>
      <t>先行實施異常内容的確認。</t>
    </r>
    <rPh sb="1" eb="3">
      <t>ジョウホウ</t>
    </rPh>
    <rPh sb="3" eb="5">
      <t>キョウユウ</t>
    </rPh>
    <rPh sb="13" eb="15">
      <t>イジョウ</t>
    </rPh>
    <rPh sb="15" eb="17">
      <t>ハッセイ</t>
    </rPh>
    <rPh sb="17" eb="18">
      <t>ジ</t>
    </rPh>
    <rPh sb="19" eb="21">
      <t>イジョウ</t>
    </rPh>
    <rPh sb="21" eb="23">
      <t>ナイヨウ</t>
    </rPh>
    <rPh sb="24" eb="26">
      <t>カクニン</t>
    </rPh>
    <rPh sb="27" eb="28">
      <t>オコナ</t>
    </rPh>
    <phoneticPr fontId="2"/>
  </si>
  <si>
    <t>異常報告書（中文）共有フォルダ\201408以降\20141008 WIT NO1 Robot採板機衝突破損.xlsx</t>
  </si>
  <si>
    <t>・定修後第1枚基板積載至PL時，Robot-Hand和PL碰撞造成Hand破損。</t>
    <rPh sb="1" eb="3">
      <t>テイシュウ</t>
    </rPh>
    <rPh sb="3" eb="4">
      <t>ゴ</t>
    </rPh>
    <rPh sb="6" eb="8">
      <t>マイメ</t>
    </rPh>
    <rPh sb="9" eb="11">
      <t>キバン</t>
    </rPh>
    <rPh sb="15" eb="17">
      <t>セキサイ</t>
    </rPh>
    <rPh sb="19" eb="20">
      <t>サイ</t>
    </rPh>
    <rPh sb="35" eb="37">
      <t>ショウトツハソン</t>
    </rPh>
    <phoneticPr fontId="2"/>
  </si>
  <si>
    <t xml:space="preserve">・使用Pendant Controller來操作Robot時，錯將T軸的補正値寫入。
</t>
    <rPh sb="22" eb="24">
      <t>ソウサ</t>
    </rPh>
    <rPh sb="28" eb="29">
      <t>サイ</t>
    </rPh>
    <rPh sb="30" eb="31">
      <t>アヤマ</t>
    </rPh>
    <rPh sb="35" eb="36">
      <t>ジク</t>
    </rPh>
    <rPh sb="37" eb="39">
      <t>ホセイ</t>
    </rPh>
    <rPh sb="39" eb="40">
      <t>チ</t>
    </rPh>
    <rPh sb="41" eb="42">
      <t>カコ</t>
    </rPh>
    <phoneticPr fontId="2"/>
  </si>
  <si>
    <t>・實施T軸補正値不會被代入的程式変更。</t>
    <rPh sb="2" eb="3">
      <t>ジク</t>
    </rPh>
    <rPh sb="4" eb="6">
      <t>ホセイ</t>
    </rPh>
    <rPh sb="6" eb="7">
      <t>チ</t>
    </rPh>
    <rPh sb="8" eb="10">
      <t>ウワガヘンコウ</t>
    </rPh>
    <phoneticPr fontId="2"/>
  </si>
  <si>
    <t>・情報共有。
※製造不使用Pendant Controller來進行操作，但在電気G等操作後有必要以低速模式等來確認是否正常的作動。</t>
    <rPh sb="1" eb="3">
      <t>ジョウホウ</t>
    </rPh>
    <rPh sb="3" eb="5">
      <t>キョウユウ</t>
    </rPh>
    <rPh sb="8" eb="10">
      <t>セイゾウ</t>
    </rPh>
    <rPh sb="24" eb="26">
      <t>シヨウ</t>
    </rPh>
    <rPh sb="28" eb="30">
      <t>ソウサ</t>
    </rPh>
    <rPh sb="31" eb="32">
      <t>オコナ</t>
    </rPh>
    <rPh sb="37" eb="39">
      <t>デンキ</t>
    </rPh>
    <rPh sb="40" eb="41">
      <t>トウ</t>
    </rPh>
    <rPh sb="42" eb="44">
      <t>ソウサ</t>
    </rPh>
    <rPh sb="44" eb="45">
      <t>ゴ</t>
    </rPh>
    <rPh sb="46" eb="48">
      <t>テイソク</t>
    </rPh>
    <rPh sb="51" eb="52">
      <t>トウ</t>
    </rPh>
    <rPh sb="56" eb="58">
      <t>セイジョウ</t>
    </rPh>
    <rPh sb="59" eb="61">
      <t>ドウサ</t>
    </rPh>
    <rPh sb="62" eb="63">
      <t>オコナカクニンヒツヨウア</t>
    </rPh>
    <phoneticPr fontId="2"/>
  </si>
  <si>
    <t>H/O</t>
  </si>
  <si>
    <t>異常報告書（中文）共有フォルダ\201408以降\20141012GF　本線GateCV開閉動作異常.xlsx</t>
  </si>
  <si>
    <t>O:\00 製造一部共通\横展開確認\設備異常報告\異常報告書(日文)\201408以降\本線HO油圧関係資料</t>
  </si>
  <si>
    <t>・H/O GATE的動作異常。在「開」的状態下停止。</t>
    <rPh sb="10" eb="12">
      <t>ドウサ</t>
    </rPh>
    <rPh sb="12" eb="14">
      <t>イジョウ</t>
    </rPh>
    <rPh sb="16" eb="17">
      <t>カイ</t>
    </rPh>
    <rPh sb="19" eb="21">
      <t>ジョウタイ</t>
    </rPh>
    <rPh sb="22" eb="24">
      <t>テイシ</t>
    </rPh>
    <phoneticPr fontId="2"/>
  </si>
  <si>
    <t>・因作動油内的汚染物質，引起Pilot Check閥的作動不良。</t>
    <rPh sb="1" eb="4">
      <t>サドウユ</t>
    </rPh>
    <rPh sb="4" eb="5">
      <t>ナイ</t>
    </rPh>
    <rPh sb="6" eb="8">
      <t>オセン</t>
    </rPh>
    <rPh sb="8" eb="10">
      <t>ブッシツ</t>
    </rPh>
    <rPh sb="23" eb="24">
      <t>ベン</t>
    </rPh>
    <rPh sb="25" eb="27">
      <t>ドウサ</t>
    </rPh>
    <rPh sb="27" eb="29">
      <t>フリョウ</t>
    </rPh>
    <rPh sb="30" eb="31">
      <t>オ</t>
    </rPh>
    <phoneticPr fontId="2"/>
  </si>
  <si>
    <t>・更換作動油。
・電磁閥unit的定期更換。
（電磁閥、切替閥、Check閥、流動控制閥）
・在電磁閥unit裝設圧力計。</t>
    <rPh sb="1" eb="4">
      <t>サドウユ</t>
    </rPh>
    <rPh sb="5" eb="6">
      <t>イ</t>
    </rPh>
    <rPh sb="7" eb="8">
      <t>カ</t>
    </rPh>
    <rPh sb="12" eb="14">
      <t>デンジ</t>
    </rPh>
    <rPh sb="14" eb="15">
      <t>ベン</t>
    </rPh>
    <rPh sb="20" eb="22">
      <t>テイキ</t>
    </rPh>
    <rPh sb="22" eb="24">
      <t>コウカン</t>
    </rPh>
    <rPh sb="27" eb="29">
      <t>デンジ</t>
    </rPh>
    <rPh sb="29" eb="30">
      <t>ベン</t>
    </rPh>
    <rPh sb="31" eb="32">
      <t>キ</t>
    </rPh>
    <rPh sb="33" eb="34">
      <t>カ</t>
    </rPh>
    <rPh sb="35" eb="36">
      <t>ベン</t>
    </rPh>
    <rPh sb="41" eb="42">
      <t>ベン</t>
    </rPh>
    <rPh sb="50" eb="52">
      <t>デンジ</t>
    </rPh>
    <rPh sb="52" eb="53">
      <t>ベン</t>
    </rPh>
    <rPh sb="58" eb="60">
      <t>アツリョクトツ</t>
    </rPh>
    <phoneticPr fontId="2"/>
  </si>
  <si>
    <t>・在電磁閥unit裝設圧力計，較易特定出異常発生源。
※ADT電磁閥定期更換規定
★電磁閥unit的定期更換，基本上在每次冷修時實施。
發生不具合時就更換。即使更換也無法改善時就更換作動油。</t>
    <rPh sb="1" eb="3">
      <t>デンジ</t>
    </rPh>
    <rPh sb="3" eb="4">
      <t>ベン</t>
    </rPh>
    <rPh sb="9" eb="11">
      <t>アツリョク</t>
    </rPh>
    <rPh sb="15" eb="16">
      <t>ト</t>
    </rPh>
    <rPh sb="17" eb="18">
      <t>ツ</t>
    </rPh>
    <rPh sb="20" eb="22">
      <t>イジョウ</t>
    </rPh>
    <rPh sb="22" eb="24">
      <t>ハッセイ</t>
    </rPh>
    <rPh sb="24" eb="25">
      <t>ゲン</t>
    </rPh>
    <rPh sb="26" eb="28">
      <t>トクテイ</t>
    </rPh>
    <rPh sb="29" eb="31">
      <t>ヨウイ</t>
    </rPh>
    <rPh sb="41" eb="43">
      <t>デンジ</t>
    </rPh>
    <rPh sb="43" eb="44">
      <t>ベン</t>
    </rPh>
    <rPh sb="44" eb="46">
      <t>テイキ</t>
    </rPh>
    <rPh sb="46" eb="48">
      <t>コウカン</t>
    </rPh>
    <rPh sb="53" eb="55">
      <t>デンジ</t>
    </rPh>
    <rPh sb="55" eb="56">
      <t>ベン</t>
    </rPh>
    <rPh sb="61" eb="63">
      <t>テイキ</t>
    </rPh>
    <rPh sb="63" eb="65">
      <t>コウカン</t>
    </rPh>
    <rPh sb="66" eb="69">
      <t>キホンテキ</t>
    </rPh>
    <rPh sb="70" eb="71">
      <t>ツメ</t>
    </rPh>
    <rPh sb="71" eb="72">
      <t>シュウリ</t>
    </rPh>
    <rPh sb="72" eb="73">
      <t>マイ</t>
    </rPh>
    <rPh sb="75" eb="78">
      <t>フグアイ</t>
    </rPh>
    <rPh sb="79" eb="81">
      <t>ハッセイ</t>
    </rPh>
    <rPh sb="83" eb="85">
      <t>バアイ</t>
    </rPh>
    <rPh sb="86" eb="88">
      <t>コウカン</t>
    </rPh>
    <rPh sb="89" eb="91">
      <t>コウカン</t>
    </rPh>
    <rPh sb="94" eb="95">
      <t>オサバアイサドウユコウカン</t>
    </rPh>
    <phoneticPr fontId="2"/>
  </si>
  <si>
    <r>
      <t xml:space="preserve">→4月/Eまでクローズできないのか？いつやる？忘れないのか？誰が責任もって進捗管理するのか？
</t>
    </r>
    <r>
      <rPr>
        <sz val="9"/>
        <color indexed="30"/>
        <rFont val="Meiryo UI"/>
        <family val="3"/>
        <charset val="128"/>
      </rPr>
      <t>→YZはタイプが異なるため、高谷さんと相談します。
→JFは冷修対応(指摘修繕計畫列入)一時CLOSE</t>
    </r>
    <phoneticPr fontId="2"/>
  </si>
  <si>
    <t>投入ラクラクハンド</t>
  </si>
  <si>
    <t>O:\00 製造一部共通\横展開確認\設備異常報告\異常報告書(中文)\201408以降\20141017 WIT1樂樂手Trouble.xls</t>
  </si>
  <si>
    <t>・真空Pump吐出口的消音器發生堵塞，造成Thermal trip。</t>
    <rPh sb="1" eb="3">
      <t>シンクウ</t>
    </rPh>
    <rPh sb="6" eb="7">
      <t>ハ</t>
    </rPh>
    <rPh sb="7" eb="8">
      <t>ダ</t>
    </rPh>
    <rPh sb="8" eb="9">
      <t>クチ</t>
    </rPh>
    <rPh sb="17" eb="19">
      <t>メヅ</t>
    </rPh>
    <rPh sb="22" eb="23">
      <t>オ</t>
    </rPh>
    <phoneticPr fontId="2"/>
  </si>
  <si>
    <t>・Carbon plate的磨耗粉造成消音器的堵塞。</t>
    <rPh sb="10" eb="12">
      <t>マモウ</t>
    </rPh>
    <rPh sb="12" eb="13">
      <t>フン</t>
    </rPh>
    <phoneticPr fontId="2"/>
  </si>
  <si>
    <t>・以拆下消音器做為応急処置。</t>
    <rPh sb="1" eb="3">
      <t>オウキュウ</t>
    </rPh>
    <rPh sb="3" eb="5">
      <t>ショチトハズ</t>
    </rPh>
    <phoneticPr fontId="2"/>
  </si>
  <si>
    <t>・在實施樂樂手真空Pump維修保養時，也一併更換消音器。
※R/B的真空Pump是被設置在安全柵欄外側，經判斷無品質的疑慮所以不做横展開。</t>
    <rPh sb="9" eb="11">
      <t>シンクウ</t>
    </rPh>
    <rPh sb="20" eb="21">
      <t>ジ</t>
    </rPh>
    <rPh sb="29" eb="31">
      <t>シンピン</t>
    </rPh>
    <rPh sb="32" eb="34">
      <t>コウカン</t>
    </rPh>
    <rPh sb="43" eb="45">
      <t>シンクウ</t>
    </rPh>
    <rPh sb="49" eb="51">
      <t>アンゼン</t>
    </rPh>
    <rPh sb="51" eb="52">
      <t>サク</t>
    </rPh>
    <rPh sb="52" eb="54">
      <t>ソトガワ</t>
    </rPh>
    <rPh sb="55" eb="57">
      <t>セッチ</t>
    </rPh>
    <rPh sb="63" eb="65">
      <t>ヒンシツ</t>
    </rPh>
    <rPh sb="67" eb="69">
      <t>ケネンナハンダンヨコテンカイフヨウ</t>
    </rPh>
    <phoneticPr fontId="2"/>
  </si>
  <si>
    <t>三路</t>
    <phoneticPr fontId="2"/>
  </si>
  <si>
    <t>異常報告書（中文）共有フォルダ\201408以降\20141018GF TOM3画処PC故障.xls</t>
  </si>
  <si>
    <t>#19画素PC的電源低下，検査該部位做捨板。</t>
    <phoneticPr fontId="2"/>
  </si>
  <si>
    <t>・推定是PC電源unit的故障。</t>
    <phoneticPr fontId="2"/>
  </si>
  <si>
    <t>・接收電源unit故障原因的結果並検討。發生同樣事例時馬上進行PC的更換。</t>
    <phoneticPr fontId="2"/>
  </si>
  <si>
    <t>情報共有</t>
    <phoneticPr fontId="2"/>
  </si>
  <si>
    <t>検査機光源的電源Plug</t>
    <phoneticPr fontId="2"/>
  </si>
  <si>
    <t>異常報告書（中文）共有フォルダ\201408以降\20141021GF B-LINE泡検査機光源の電源プラグ焼損.xlsx</t>
  </si>
  <si>
    <t>・泡検査機光源的電源plug和OA tap焼毀。</t>
    <phoneticPr fontId="2"/>
  </si>
  <si>
    <t>・推定是被設置在装置裏面的排気口附近，而妨礙到plug的散熱。
・針對Plug的額定13A，被確認了瞬間通過20A左右的電流。由此推定Plug被加熱而損壞。</t>
    <phoneticPr fontId="2"/>
  </si>
  <si>
    <t>・將ＯＡ tap移設至不會接收到排気口熱風的位置。
・更換為額定電流較大的電源Plug。
・不使用ＯＡ tap而直接連接至電源。</t>
    <phoneticPr fontId="2"/>
  </si>
  <si>
    <t>・確認ＯＡ tap和電源Plug是否有熱損傷。</t>
    <phoneticPr fontId="2"/>
  </si>
  <si>
    <t>異常報告書（中文）共有フォルダ\201408以降\20141023IF　本線SMAP R側アーム開閉異常.xlsx</t>
  </si>
  <si>
    <t>本線SMAP R側ARM開閉動作異常</t>
    <phoneticPr fontId="2"/>
  </si>
  <si>
    <r>
      <t>・由於Jacky Bolt鬆</t>
    </r>
    <r>
      <rPr>
        <sz val="9"/>
        <color indexed="8"/>
        <rFont val="ＭＳ Ｐゴシック"/>
        <family val="1"/>
        <charset val="136"/>
      </rPr>
      <t>脫</t>
    </r>
    <r>
      <rPr>
        <sz val="9"/>
        <color indexed="8"/>
        <rFont val="Meiryo UI"/>
        <family val="3"/>
        <charset val="128"/>
      </rPr>
      <t xml:space="preserve"> （冷修時應該沒有進行増締確認）、導致Bracket的設定位置並未被完全固定。因此，推測在每次ARM動作時（Pully被皮帶拉扯），Bracket的固定螺絲負荷增大，導致螺絲出現疲勞破壞的狀況。</t>
    </r>
    <phoneticPr fontId="2"/>
  </si>
  <si>
    <t>針對Jacky Bolt、Bracket固定螺絲旋緊狀況進行點檢。</t>
    <phoneticPr fontId="2"/>
  </si>
  <si>
    <r>
      <t xml:space="preserve">→4月/Eまでクローズできないのか？いつやる？忘れないのか？
</t>
    </r>
    <r>
      <rPr>
        <sz val="9"/>
        <color indexed="30"/>
        <rFont val="Meiryo UI"/>
        <family val="3"/>
        <charset val="128"/>
      </rPr>
      <t>→JF/冷修対応</t>
    </r>
    <phoneticPr fontId="2"/>
  </si>
  <si>
    <t>投入採板機</t>
    <phoneticPr fontId="2"/>
  </si>
  <si>
    <t>異常報告書（中文）共有フォルダ\201408以降\20141101GUT　GUT№1投入採板機減速機異常.xls</t>
  </si>
  <si>
    <t>・因伺服馬達過負載而停止。</t>
    <phoneticPr fontId="2"/>
  </si>
  <si>
    <t>・因為減速機的NEEDLE BEARING（滾針軸承）破損。</t>
    <phoneticPr fontId="2"/>
  </si>
  <si>
    <t>・計画（1回/4年）實施定期更換</t>
    <phoneticPr fontId="2"/>
  </si>
  <si>
    <t>・雖然ADT也有相同類型的投入採板機，但由於現在中止使用，所以只做情報共有之用。</t>
    <phoneticPr fontId="2"/>
  </si>
  <si>
    <t>BF</t>
    <phoneticPr fontId="2"/>
  </si>
  <si>
    <t>異常報告書（中文）共有フォルダ\201408以降\20141125BF　BDS P詰機サーボ駆動カップリング部締結不良.xlsx</t>
  </si>
  <si>
    <t>・P包裝機往PL側走行中撞到PL。</t>
    <phoneticPr fontId="2"/>
  </si>
  <si>
    <r>
      <t>・伺服馬達和滾珠螺桿間的連軸器鬆</t>
    </r>
    <r>
      <rPr>
        <sz val="9"/>
        <color indexed="8"/>
        <rFont val="ＭＳ Ｐゴシック"/>
        <family val="1"/>
        <charset val="136"/>
      </rPr>
      <t>脫</t>
    </r>
    <r>
      <rPr>
        <sz val="9"/>
        <color indexed="8"/>
        <rFont val="Meiryo UI"/>
        <family val="3"/>
        <charset val="128"/>
      </rPr>
      <t>，推測是因自体重量往PL側滑動。
※走行用的滾珠螺桿不是水平而是往PL側傾斜設置。</t>
    </r>
    <phoneticPr fontId="2"/>
  </si>
  <si>
    <t>・連軸器、集電環處的鎖緊。</t>
    <phoneticPr fontId="2"/>
  </si>
  <si>
    <r>
      <t>・点検連軸器是否有鬆</t>
    </r>
    <r>
      <rPr>
        <sz val="9"/>
        <color indexed="8"/>
        <rFont val="ＭＳ Ｐゴシック"/>
        <family val="1"/>
        <charset val="136"/>
      </rPr>
      <t>脫</t>
    </r>
    <r>
      <rPr>
        <sz val="9"/>
        <color indexed="8"/>
        <rFont val="Meiryo UI"/>
        <family val="3"/>
        <charset val="128"/>
      </rPr>
      <t>。</t>
    </r>
    <phoneticPr fontId="2"/>
  </si>
  <si>
    <t>DF</t>
    <phoneticPr fontId="2"/>
  </si>
  <si>
    <t>異常報告書（中文）共有フォルダ\201408以降\20141125_AFK_DF_SMAP・伸縮CV衝突.xls</t>
  </si>
  <si>
    <t>異常報告書（日文）共有フォルダ\其他\本線伸縮CV段OP SOFT調整.xlsx</t>
  </si>
  <si>
    <t>・由於在Bath窓玻璃採板中（NET120"）是以ACE來測試NET180"的切出，所以伸縮C/V實施毎葉J/C而撞到SMAP，造成滾珠螺桿和離合器破損。</t>
    <phoneticPr fontId="2"/>
  </si>
  <si>
    <t>・作業人員的教育不足
・設備上無互鎖機制。</t>
    <phoneticPr fontId="2"/>
  </si>
  <si>
    <t>・硬體面上互鎖機制的追加目前検討中
・在軟體内設置互鎖機制來應急。
※改造成任意値以上的JC動作無法執行。</t>
    <phoneticPr fontId="2"/>
  </si>
  <si>
    <r>
      <t>・追加硬體面上的互鎖機制</t>
    </r>
    <r>
      <rPr>
        <sz val="9"/>
        <rFont val="Meiryo UI"/>
        <family val="3"/>
        <charset val="128"/>
      </rPr>
      <t>（ADTとしての方針は12/10に決定）</t>
    </r>
    <r>
      <rPr>
        <b/>
        <sz val="9"/>
        <color indexed="10"/>
        <rFont val="Meiryo UI"/>
        <family val="3"/>
        <charset val="128"/>
      </rPr>
      <t xml:space="preserve">
現在AFKのハード的改造部分、返事待ち（12/19現在）</t>
    </r>
    <phoneticPr fontId="2"/>
  </si>
  <si>
    <r>
      <t xml:space="preserve">→いつまでに電気に方針決めてもらうの？
</t>
    </r>
    <r>
      <rPr>
        <sz val="9"/>
        <color indexed="30"/>
        <rFont val="Meiryo UI"/>
        <family val="3"/>
        <charset val="128"/>
      </rPr>
      <t xml:space="preserve">→ソフト面は方針決定しました。T/Pにｲﾝﾀｰﾛｯｸいれます。（電気とテスト等含めた日程調整必要）
</t>
    </r>
    <r>
      <rPr>
        <b/>
        <sz val="9"/>
        <color indexed="30"/>
        <rFont val="Meiryo UI"/>
        <family val="3"/>
        <charset val="128"/>
      </rPr>
      <t>⇒現在、電気/金子氏とスケジューリング中</t>
    </r>
    <phoneticPr fontId="2"/>
  </si>
  <si>
    <t>洗浄機</t>
  </si>
  <si>
    <t>異常報告書（中文）共有フォルダ\201408以降\20141201WIT1 洗浄機前洗駆動シャフトスプロケットキー抜け.xls</t>
  </si>
  <si>
    <r>
      <t>洗淨機前洗驅動Shaft_Sprocket_Key</t>
    </r>
    <r>
      <rPr>
        <sz val="9"/>
        <color indexed="8"/>
        <rFont val="ＭＳ Ｐゴシック"/>
        <family val="1"/>
        <charset val="136"/>
      </rPr>
      <t>脫</t>
    </r>
    <r>
      <rPr>
        <sz val="9"/>
        <color indexed="8"/>
        <rFont val="Meiryo UI"/>
        <family val="3"/>
        <charset val="128"/>
      </rPr>
      <t>落</t>
    </r>
    <phoneticPr fontId="2"/>
  </si>
  <si>
    <r>
      <t>・驅動Shaft Shaft &amp; Pin 因老化劣化而摩耗、再加上磨耗所引起的固定螺絲鬆</t>
    </r>
    <r>
      <rPr>
        <sz val="9"/>
        <color indexed="8"/>
        <rFont val="ＭＳ Ｐゴシック"/>
        <family val="1"/>
        <charset val="136"/>
      </rPr>
      <t>脫</t>
    </r>
    <r>
      <rPr>
        <sz val="9"/>
        <color indexed="8"/>
        <rFont val="Meiryo UI"/>
        <family val="3"/>
        <charset val="128"/>
      </rPr>
      <t>所致</t>
    </r>
    <phoneticPr fontId="2"/>
  </si>
  <si>
    <t>更換該驅動Shaft</t>
    <phoneticPr fontId="2"/>
  </si>
  <si>
    <t>・針對洗淨機所有部位的驅動Shaft Sprocket進行點檢</t>
    <phoneticPr fontId="2"/>
  </si>
  <si>
    <t>異常報告書（中文）共有フォルダ\201408以降\20141218TDS2 AKブロワーダクトホース破損.xlsx</t>
  </si>
  <si>
    <t>AK Blower Duct Hose破損</t>
    <phoneticPr fontId="2"/>
  </si>
  <si>
    <r>
      <t>推測經過長期受熱硬化，受到使用時的壓力及震動影響，才會從Duct連結部位發生破裂。
該Duct Hose</t>
    </r>
    <r>
      <rPr>
        <sz val="9"/>
        <color indexed="8"/>
        <rFont val="ＭＳ Ｐゴシック"/>
        <family val="1"/>
        <charset val="136"/>
      </rPr>
      <t>查</t>
    </r>
    <r>
      <rPr>
        <sz val="9"/>
        <color indexed="8"/>
        <rFont val="Meiryo UI"/>
        <family val="3"/>
        <charset val="128"/>
      </rPr>
      <t>無更換履歷，稼働年數已超過6年以上。Duct Hose 為東拓工業製的耐熱仕様（～80℃），但素材為EPDM（合成橡膠），有可能是因硬化導致破裂。</t>
    </r>
    <phoneticPr fontId="2"/>
  </si>
  <si>
    <t>①點檢項目追加該Duct Hose連結部位的目視點檢
②其他Line針對同樣設備的Duct Hose進行更新</t>
    <phoneticPr fontId="2"/>
  </si>
  <si>
    <t>①Blower裝置的Duct Hose目視點檢
②Blower裝置的Duct Hose預備品準備</t>
    <phoneticPr fontId="2"/>
  </si>
  <si>
    <t>AFK</t>
  </si>
  <si>
    <t>異常報告書（中文）共有フォルダ\201408以降\20141219IF　1Br IZUMI 製紙巻機紙出紙皮帶CV驅動聯軸器板彈簧損壞.xlsx</t>
  </si>
  <si>
    <t>紙排出ベルトサーボモーターカップリングのディスクが破損しサーボ異常となった。</t>
    <phoneticPr fontId="2"/>
  </si>
  <si>
    <t>・経年劣化？</t>
    <phoneticPr fontId="2"/>
  </si>
  <si>
    <t>・カップリング部の定期点検の実施。定期交換の検討。</t>
    <phoneticPr fontId="2"/>
  </si>
  <si>
    <t>現状、ADTでは１回/週のパトロール時にカップリング点検を実施しており、その際にディスクの変形や割れなどが発見された場合、交換を実施する方針である。
※パトロール＝設技機械による週末点検にて実施。チェック項目も有り。</t>
    <phoneticPr fontId="2"/>
  </si>
  <si>
    <t>蔵光</t>
    <phoneticPr fontId="2"/>
  </si>
  <si>
    <t>異常報告書（中文）共有フォルダ\201501以降\20150104 LF 本線Gate_Hopper_CYL動作不良.xlsx</t>
  </si>
  <si>
    <t>ホッパーを開閉するシリンダーのベース部分の溶接が破損</t>
  </si>
  <si>
    <t>・シリンダーロッドとIジョイント連結部分のネジの緩みがあった。</t>
    <phoneticPr fontId="2"/>
  </si>
  <si>
    <r>
      <t xml:space="preserve">・シリンダーロッドとIジョイント部分に緩み止めの施工を実施する。（KF)
</t>
    </r>
    <r>
      <rPr>
        <sz val="9"/>
        <color indexed="10"/>
        <rFont val="Meiryo UI"/>
        <family val="3"/>
        <charset val="128"/>
      </rPr>
      <t>⇒ADTとは機構が違うため、情報として扱う</t>
    </r>
    <phoneticPr fontId="2"/>
  </si>
  <si>
    <t>まずは工事日に点検を行ってください。</t>
    <phoneticPr fontId="2"/>
  </si>
  <si>
    <t>\\172.18.154.189\mfg_public\00 製造一部共通\横展開確認\設備異常報告\異常報告書(中文)\201501以降\20150115_AFK_GUT_アライメントタイムオーバー.xls</t>
    <phoneticPr fontId="2"/>
  </si>
  <si>
    <t>洗浄3ラインNGマーキング前アライメント　タイムオーバー発生</t>
  </si>
  <si>
    <t>・経年劣化？（AFK調査中）</t>
    <phoneticPr fontId="2"/>
  </si>
  <si>
    <t>・定期交換実施予定(2年周期)
・予備品の準備</t>
    <phoneticPr fontId="2"/>
  </si>
  <si>
    <t>定期交換の頻度は？
予備品はあるか？</t>
    <phoneticPr fontId="2"/>
  </si>
  <si>
    <t>泡検査器</t>
    <phoneticPr fontId="2"/>
  </si>
  <si>
    <t>異常報告書（中文）共有フォルダ\201501以降\20150116GF A-LINE泡検査機ソフト不具合.xlsx</t>
  </si>
  <si>
    <t>泡検査機光源メタルハライドランプ寿命により消灯。
※該当光源は警報閾値下回るも警報発生せず。</t>
    <phoneticPr fontId="2"/>
  </si>
  <si>
    <t>・泡検査機ソフト不具合
(2008年建設時からの問題)</t>
    <phoneticPr fontId="2"/>
  </si>
  <si>
    <t>・泡検査機ソフト修正
　※LOSSEVに不具合修正依頼</t>
    <phoneticPr fontId="2"/>
  </si>
  <si>
    <t>ソフトに不具合があるのか確認必要</t>
    <phoneticPr fontId="2"/>
  </si>
  <si>
    <t>異常報告書（中文）共有フォルダ\201501以降\20150116WIT1 洗浄機塩酸槽駆動シャフトカップリング破損.xlsx</t>
  </si>
  <si>
    <t>塩酸槽駆動シャフトカップリング破損</t>
  </si>
  <si>
    <t>・Zr（ジルコニウム）製のカップリング本体とキーの摩耗</t>
    <phoneticPr fontId="2"/>
  </si>
  <si>
    <t xml:space="preserve">・駆動シャフトのカップリング解体&amp;摩耗具合確認実施
・増し締めの作業標準書作成
</t>
    <phoneticPr fontId="2"/>
  </si>
  <si>
    <t>増し締めの作業標準書の有無確認（？）</t>
    <phoneticPr fontId="2"/>
  </si>
  <si>
    <t>異常報告書（中文）共有フォルダ\201501以降\20141210WIT1 投入ラクラクハンド旋回ベアリング破損.xlsx</t>
  </si>
  <si>
    <t>投入ラクラクハンドで旋回部のベアリングに異音/引っかかり有り</t>
  </si>
  <si>
    <t>・ベアリング不具合</t>
    <phoneticPr fontId="2"/>
  </si>
  <si>
    <t>・定期交換実施(1年)</t>
    <rPh sb="1" eb="3">
      <t>テイキ</t>
    </rPh>
    <rPh sb="3" eb="5">
      <t>コウカン</t>
    </rPh>
    <rPh sb="5" eb="7">
      <t>ジッシ</t>
    </rPh>
    <rPh sb="9" eb="10">
      <t>ネン</t>
    </rPh>
    <phoneticPr fontId="53"/>
  </si>
  <si>
    <t xml:space="preserve">定期交換の頻度は？
</t>
    <phoneticPr fontId="2"/>
  </si>
  <si>
    <t>G8パレットの落下</t>
    <phoneticPr fontId="2"/>
  </si>
  <si>
    <t>・G8実パレットにG6を横桟側に採板しているため重心が底桟側へ偏った状態となり、PL払い出し中に底桟側から滑り落ちた後、原点移動する空パレット Trailerと衝突したと推定する。</t>
    <phoneticPr fontId="2"/>
  </si>
  <si>
    <t>・G8パレットの全面を安定して受けられるように、実PL搬送TrailerのFrame長さ延長（100mm延長）及びMCナイロンプレート設置。</t>
    <phoneticPr fontId="2"/>
  </si>
  <si>
    <t>Ｇ8パレットにＧ6を積む際はセンターに積むこと
→ADTとして現状採板予定はないので情報としての扱い</t>
    <phoneticPr fontId="2"/>
  </si>
  <si>
    <t>位置決め</t>
  </si>
  <si>
    <t>異常報告書（中文）共有フォルダ\201501以降\20150128GUT1　FT位置決めアライメントサーボ異常.xlsx</t>
  </si>
  <si>
    <t>自動採板機後の位置決FT Alignment Servo異常</t>
    <phoneticPr fontId="2"/>
  </si>
  <si>
    <t>. 稼動中無法定期確認Ball screw狀態。
. 外有Cover難以進行點檢
. 長時間使用導致Ball screw固定Nut鬆動 於作動中發生異音</t>
    <phoneticPr fontId="2"/>
  </si>
  <si>
    <t>. 定期確認作動狀態及異音
. 定修工事時進行給油並手動確認有無異常
. 確認Ball screw 固定Bolt及 Nut 兩者之間預留的縫隙大小</t>
    <phoneticPr fontId="2"/>
  </si>
  <si>
    <t>定期點檢</t>
    <phoneticPr fontId="2"/>
  </si>
  <si>
    <t>異常報告書（中文）共有フォルダ\201501以降\20150202BF 本線L側SMAPシリンダー内部リークによる動作不良.xlsx</t>
  </si>
  <si>
    <t>SMAP上昇之後高度自然下降，因為距離待機位置過低而與基板衝撞。於伸縮C/V上破板，先讓L側SMAP退避之後使用耳離。（R側則持續使用SMAP。）</t>
    <phoneticPr fontId="2"/>
  </si>
  <si>
    <t>由於SMAP上昇之後，待機位置的排氣側發生微量漏氣，推斷為内部洩漏。</t>
    <phoneticPr fontId="2"/>
  </si>
  <si>
    <r>
      <t>更換CYL交換之後，就不再出現動作不良的現象。這次的SMAP動作不良其實在1月後半段開始偶發，</t>
    </r>
    <r>
      <rPr>
        <sz val="9"/>
        <color indexed="8"/>
        <rFont val="ＭＳ Ｐゴシック"/>
        <family val="1"/>
        <charset val="136"/>
      </rPr>
      <t>內</t>
    </r>
    <r>
      <rPr>
        <sz val="9"/>
        <color indexed="8"/>
        <rFont val="Meiryo UI"/>
        <family val="3"/>
        <charset val="128"/>
      </rPr>
      <t>部曾經討論過要在2/24工事日更換CYL對應。</t>
    </r>
    <phoneticPr fontId="2"/>
  </si>
  <si>
    <t>SMAP シリンダーの解体点検</t>
    <phoneticPr fontId="2"/>
  </si>
  <si>
    <t>異常報告書（中文）共有フォルダ\201501以降\20150221YF　TOM3畫處PC2_Freeze故障報告.xlsx</t>
  </si>
  <si>
    <r>
      <t>YF TOM 畫處PC#2 在02/21(春節期間)生</t>
    </r>
    <r>
      <rPr>
        <sz val="9"/>
        <color indexed="8"/>
        <rFont val="ＭＳ Ｐゴシック"/>
        <family val="1"/>
        <charset val="136"/>
      </rPr>
      <t>產</t>
    </r>
    <r>
      <rPr>
        <sz val="9"/>
        <color indexed="8"/>
        <rFont val="Meiryo UI"/>
        <family val="3"/>
        <charset val="128"/>
      </rPr>
      <t xml:space="preserve">中，突然發生 PC Freeze 異常二回，第二回發生後便無法自動解除。
</t>
    </r>
    <phoneticPr fontId="2"/>
  </si>
  <si>
    <t>從回收的 EventLog 來看，D磁碟有寫入延遲的記錄。
YF 11/08 瞬間停電，當時造成畫處PC共有5顆HDD毀損。</t>
    <phoneticPr fontId="2"/>
  </si>
  <si>
    <t>更換HDD並Recovery資料。</t>
    <phoneticPr fontId="2"/>
  </si>
  <si>
    <t>TOM3 畫處PC異常情報聯絡</t>
    <phoneticPr fontId="2"/>
  </si>
  <si>
    <t>EF 0.25t Tracking Data異常
1Br 1Pos BDSにて渋滞が発生。1PosはLE部位のみの設定であったが、C＆RE部位が採板されていた。（設定は1POS=LE  2POS=RE+C）</t>
    <phoneticPr fontId="2"/>
  </si>
  <si>
    <t>Br引込時の硝子監視Pointへの硝子到着タイミングのズレにより、1Br採板品に2BrのTracking Dataが上書きされていたと推定。</t>
    <phoneticPr fontId="2"/>
  </si>
  <si>
    <t>Br引込時、行先が異なる硝子に対しTracking Dataを受け取らないようなinterlockを導入</t>
    <phoneticPr fontId="2"/>
  </si>
  <si>
    <t>各窯soft構成を確認し、個別に対応</t>
    <phoneticPr fontId="2"/>
  </si>
  <si>
    <t>異常報告書（中文）共有フォルダ\201501以降\20150305GUT　GUT№2ライン合紙切断不良.xlsx</t>
  </si>
  <si>
    <t>GUT№2 LINE合紙切斷不良</t>
    <phoneticPr fontId="2"/>
  </si>
  <si>
    <t>推測動作不良是受到Cylinder的Down側附著異物的影響。
目前現場3交代的日常點檢無法判斷Cylinder的微細動作是否有異常。</t>
    <phoneticPr fontId="2"/>
  </si>
  <si>
    <t>巡檢時確認Cylinder動作是否正常, 有無出現異音。
Cylinder的更換頻率目標1年1次。</t>
    <phoneticPr fontId="2"/>
  </si>
  <si>
    <t>巡檢時確認Cylinder動作是否正常, 有無出現異音。</t>
    <phoneticPr fontId="2"/>
  </si>
  <si>
    <t>異常報告書（中文）共有フォルダ\201501以降\20150312WIT1 紙巻機ピンチロール近接センサーチャタリング.xls</t>
  </si>
  <si>
    <t>紙巻機Pinch Roll 近接Senser訊號Chattering (重複ON、OFF)</t>
    <phoneticPr fontId="2"/>
  </si>
  <si>
    <t>近接Senser出現Chattering (重複ON、OFF)原本近接Senser 的縫隙已經很大了、再加上設備的微小 導致縫隙變得更大、才會影響 Senser的Chattering (重複ON、OFF)。</t>
    <phoneticPr fontId="2"/>
  </si>
  <si>
    <t>於日常巡檢的項目裡面追加 Senser項目、進行每日巡檢確認。</t>
    <phoneticPr fontId="2"/>
  </si>
  <si>
    <t>紙巻機Pinch Roll 上限和下限的Senser位置</t>
    <phoneticPr fontId="2"/>
  </si>
  <si>
    <t>包裝本線CV#119  Roll轉速異常</t>
    <phoneticPr fontId="2"/>
  </si>
  <si>
    <t>Can Clutch故障，導致Roll運轉速度與驅動齒輪不同步、造成素板破裂異常。</t>
    <phoneticPr fontId="2"/>
  </si>
  <si>
    <t>更換Can Clutch及驅動Chain鬆緊度調整</t>
    <phoneticPr fontId="2"/>
  </si>
  <si>
    <t>本線Can Clutch及驅動Chain鬆緊度點檢確認</t>
    <phoneticPr fontId="2"/>
  </si>
  <si>
    <t>横切機</t>
  </si>
  <si>
    <t>異常報告書（中文）共有フォルダ\201501以降\20150403 KF 横切機リニアサーボ停止異常(CH).xls</t>
  </si>
  <si>
    <t>横切機走行中に上記エラーが発生し、横切機停止。横切機操作不可となる。</t>
    <phoneticPr fontId="2"/>
  </si>
  <si>
    <t>リニアエンコーダー故障 又はケーブル不良。</t>
    <phoneticPr fontId="2"/>
  </si>
  <si>
    <t>〇リニアエンコーダーケーブル交換（冷修での交換実績なし）。
〇マグネスケール製インターポレータ（変換器）交換。</t>
    <phoneticPr fontId="2"/>
  </si>
  <si>
    <t>・確認橫切機CABLEVEYER
1.電纜線於CABLEVEYER中排列順序。
2.CABLEVEYER中電纜線有無破損狀態。</t>
    <phoneticPr fontId="2"/>
  </si>
  <si>
    <t>異常報告書（中文）共有フォルダ\201501以降\20150412HF　本線ホッパー開閉電磁弁動作不良.xlsx</t>
  </si>
  <si>
    <t>本線H/O開閉電磁弁動作不良</t>
    <phoneticPr fontId="2"/>
  </si>
  <si>
    <t>電磁閥Spool的作動受到油壓OIL的髒汙影響而卡住。</t>
    <phoneticPr fontId="2"/>
  </si>
  <si>
    <t>1.4/14工事日更換電磁閥及濾網。
2.5月工事日預定更換油壓OIL。
3.製作設備管理Check List、徹底管理Schedule。</t>
    <phoneticPr fontId="2"/>
  </si>
  <si>
    <t>工事日時實施點檢</t>
    <rPh sb="0" eb="8">
      <t>シヨウサイハツタイサクミテイ</t>
    </rPh>
    <phoneticPr fontId="2"/>
  </si>
  <si>
    <t>異常報告書（中文）共有フォルダ\201501以降\20150420LF　本線増速CV chain roller磨耗(破損).xlsx</t>
  </si>
  <si>
    <t>本線増速區間のChain磨耗(破損)</t>
    <phoneticPr fontId="2"/>
  </si>
  <si>
    <r>
      <t>1.推測 増速C/V Roll的振動對Chain的Roller的部位</t>
    </r>
    <r>
      <rPr>
        <sz val="9"/>
        <color indexed="8"/>
        <rFont val="ＭＳ Ｐゴシック"/>
        <family val="1"/>
        <charset val="136"/>
      </rPr>
      <t>產</t>
    </r>
    <r>
      <rPr>
        <sz val="9"/>
        <color indexed="8"/>
        <rFont val="Meiryo UI"/>
        <family val="3"/>
        <charset val="128"/>
      </rPr>
      <t>生衝擊力所致。
2. 推測 Roller的磨耗（破損）處的pitch（間隙）變寬之後、Sprocket 與Chain的咬合時衝撞後面的Roller、才會影響連續幾支Roller</t>
    </r>
    <r>
      <rPr>
        <sz val="9"/>
        <color indexed="8"/>
        <rFont val="ＭＳ Ｐゴシック"/>
        <family val="1"/>
        <charset val="136"/>
      </rPr>
      <t>產</t>
    </r>
    <r>
      <rPr>
        <sz val="9"/>
        <color indexed="8"/>
        <rFont val="Meiryo UI"/>
        <family val="3"/>
        <charset val="128"/>
      </rPr>
      <t>生磨耗(破損）。</t>
    </r>
    <phoneticPr fontId="2"/>
  </si>
  <si>
    <t>1.更換Chain
2.需定期點檢、目前正在檢討是否於每回工事日進行Chain及Sprocket的精密點檢。
3.Chain Roller  Sprocket的磨耗狀態</t>
    <phoneticPr fontId="2"/>
  </si>
  <si>
    <t>PG</t>
  </si>
  <si>
    <t>異常報告書（中文）共有フォルダ\201501以降\20150416DF MTPG Encoder不良之Tracking異常rev.1.xlsx</t>
  </si>
  <si>
    <t>MTPG Encoder 不良導致Tracking異常</t>
    <phoneticPr fontId="2"/>
  </si>
  <si>
    <t>原因在於使用了不良Encoder（光洋製）製造工程在油封部使用了2種潤滑油導致的潤滑不良，可能會影響到旋轉的扭力超過規格，連接部位(螺旋聯軸器Helical coupling)扭曲，Encorder側的旋轉速度不一，所以ENG發信聯絡要求無償更換這些Recall的對象品，但是後續並未寄送、廢棄、識別，所以DF3冷修時使用預備品下去進行更換。
DF3冷修時更換了MTPG#1,2，但是沒有確認到Logger方面的異常。</t>
    <phoneticPr fontId="2"/>
  </si>
  <si>
    <r>
      <t>1.預備品裡面的召回對象LOT全數廢棄並確認AFK</t>
    </r>
    <r>
      <rPr>
        <sz val="9"/>
        <color indexed="8"/>
        <rFont val="ＭＳ Ｐゴシック"/>
        <family val="1"/>
        <charset val="136"/>
      </rPr>
      <t>內</t>
    </r>
    <r>
      <rPr>
        <sz val="9"/>
        <color indexed="8"/>
        <rFont val="Meiryo UI"/>
        <family val="3"/>
        <charset val="128"/>
      </rPr>
      <t>部全數預備品及使用的PG，目前正在使用的部分將利用各窯工事日進行更換。預備品的對象品全數廢棄。
2. 更換不良Encoder</t>
    </r>
    <phoneticPr fontId="2"/>
  </si>
  <si>
    <t>確認有無Rotary EncorderTRD－GK系列 以2008年1月~2010年7月間製造的製品</t>
    <phoneticPr fontId="2"/>
  </si>
  <si>
    <r>
      <t>異常報告書（中文）共有フォルダ\201501以降\20150423IF　本線Entry  CV驅動Sprocket</t>
    </r>
    <r>
      <rPr>
        <u/>
        <sz val="9"/>
        <color indexed="12"/>
        <rFont val="ＭＳ Ｐゴシック"/>
        <family val="1"/>
        <charset val="136"/>
      </rPr>
      <t>脫</t>
    </r>
    <r>
      <rPr>
        <u/>
        <sz val="9"/>
        <color indexed="12"/>
        <rFont val="Meiryo UI"/>
        <family val="3"/>
        <charset val="128"/>
      </rPr>
      <t>落異常.xls</t>
    </r>
  </si>
  <si>
    <t>本線Entry CV驅動Sprocket Key抜け異常</t>
    <phoneticPr fontId="2"/>
  </si>
  <si>
    <r>
      <t>1.該處被cover覆蓋的關係，生産中不易點檢。
2.End Plate施工不良，在構造上 Key較容易</t>
    </r>
    <r>
      <rPr>
        <sz val="9"/>
        <color indexed="8"/>
        <rFont val="ＭＳ Ｐゴシック"/>
        <family val="1"/>
        <charset val="136"/>
      </rPr>
      <t>脫</t>
    </r>
    <r>
      <rPr>
        <sz val="9"/>
        <color indexed="8"/>
        <rFont val="Meiryo UI"/>
        <family val="3"/>
        <charset val="128"/>
      </rPr>
      <t>落。
3.雖然他窯也發生過同様的異常，但是橫展開時未針對類似的部分進行點檢。</t>
    </r>
    <phoneticPr fontId="2"/>
  </si>
  <si>
    <t>1.4/29定修工事日變更End Plate構造。並變更Ｋｅｙ的溝槽形式：可貫穿→不可貫穿（Shaft更新）
2.設備機械 -  實施1回/6月 點檢
3.全窯針對類似位置進行横展開點檢。</t>
    <phoneticPr fontId="2"/>
  </si>
  <si>
    <t>○1回/月 工事日實施定期點檢。( 1.Chain Tension及磨耗状態、2.END Cap Bolt 鬆緊確認、3.Spracket Key 位置)
○確認當初Entry C/V驅動Spracket  END Plate的設計構造上是否原本就有缺口。</t>
    <phoneticPr fontId="2"/>
  </si>
  <si>
    <t>尼崎</t>
  </si>
  <si>
    <t>XF</t>
    <phoneticPr fontId="2"/>
  </si>
  <si>
    <t>SMAP</t>
  </si>
  <si>
    <t>異常報告書（中文）共有フォルダ\201501以降\20150507XF SMAP(L側）衝突トラブル報告.xlsx</t>
  </si>
  <si>
    <t>SMAP（L側）衝撞異常</t>
    <phoneticPr fontId="2"/>
  </si>
  <si>
    <t>1.5/7以前的工事日關閉電源之際、走行位置的Data消失了
2.5/7以前的工事日手動操作走行之後，位置發生偏移
3.進行①②作業後未確實進行原點復歸作業</t>
    <phoneticPr fontId="2"/>
  </si>
  <si>
    <t>①預定SOFT改造, 使伸縮　SMAP進行J/C之際、必須等原點復歸之後才能JC動作
②現状的伸縮　SMAP的Interlock制御確認後 檢討Interlock對策（若無Interlock則追加）
③追加Soft, 使電源OFF（Servo AMP OFF）時若未經原點復歸則手動/自動 皆無法作動</t>
    <phoneticPr fontId="2"/>
  </si>
  <si>
    <t>後進端リミットSW ON）後に伸縮CV J/C Interlock有無</t>
    <phoneticPr fontId="2"/>
  </si>
  <si>
    <t>異常報告書（中文）共有フォルダ\201501以降\20150511TAS　投入機ｱｰﾑ破損異常報告.xls</t>
  </si>
  <si>
    <t>WIT #1 LINE 投入機ARM部破損異常</t>
    <phoneticPr fontId="2"/>
  </si>
  <si>
    <t>根據設技見解為經年累月的劣化致使破損。
破損場所發現被Cover覆蓋住、而且此處並未列入設備點檢項目、代表未實施點檢作業。</t>
    <phoneticPr fontId="2"/>
  </si>
  <si>
    <t>實施了 預備ARM更換作業。</t>
    <phoneticPr fontId="2"/>
  </si>
  <si>
    <t>設備技術定期点検項目に記載も確認する様に指示します</t>
    <phoneticPr fontId="2"/>
  </si>
  <si>
    <t>異常報告書（中文）共有フォルダ\201501以降\20150513XF 2BR Roll折損Trouble報告.xlsx</t>
  </si>
  <si>
    <t>2BR Roll折損</t>
    <phoneticPr fontId="2"/>
  </si>
  <si>
    <r>
      <t xml:space="preserve">2BR　BD C/V過去也曾經在同一個位置發生過數次折損。
折損原因為 Roll 本體 與 軸端 </t>
    </r>
    <r>
      <rPr>
        <sz val="9"/>
        <color indexed="8"/>
        <rFont val="ＭＳ Ｐゴシック"/>
        <family val="1"/>
        <charset val="136"/>
      </rPr>
      <t>焊</t>
    </r>
    <r>
      <rPr>
        <sz val="9"/>
        <color indexed="8"/>
        <rFont val="Meiryo UI"/>
        <family val="3"/>
        <charset val="128"/>
      </rPr>
      <t>接施工不良的影響，容易彎曲變形。</t>
    </r>
    <phoneticPr fontId="2"/>
  </si>
  <si>
    <t>設技的判斷和以前一様，認為2BR的Roll是因為施工方式未確實依照圖面所致，所以目前使用的半月形固定環是最佳的對應方式。</t>
    <phoneticPr fontId="2"/>
  </si>
  <si>
    <t>ADT針對立上部預定全部更換成Shaft強化品（SCM435）</t>
    <phoneticPr fontId="2"/>
  </si>
  <si>
    <t>異常報告書（中文）共有フォルダ\201501以降\20150611TAS　WIT NO1下流移載機昇降滾珠螺桿摩損之Servo過負荷停止異常報告.xls</t>
  </si>
  <si>
    <t>WIT#1 Line下流移載機昇降滾珠螺桿摩損之Servo過負載停止</t>
    <phoneticPr fontId="2"/>
  </si>
  <si>
    <r>
      <t>設技的見解是認為ARM震動所</t>
    </r>
    <r>
      <rPr>
        <sz val="9"/>
        <color indexed="8"/>
        <rFont val="ＭＳ Ｐゴシック"/>
        <family val="1"/>
        <charset val="136"/>
      </rPr>
      <t>產</t>
    </r>
    <r>
      <rPr>
        <sz val="9"/>
        <color indexed="8"/>
        <rFont val="Meiryo UI"/>
        <family val="3"/>
        <charset val="128"/>
      </rPr>
      <t>生的負荷影響到滾珠螺桿（不過因為有設置LM Guide應該不會直接影響到才對・・)或是在安裝滾珠螺桿時，芯的位置跑掉了</t>
    </r>
    <phoneticPr fontId="2"/>
  </si>
  <si>
    <r>
      <t>於設備點檢日誌追加Servo的負荷率項目，巡檢時填寫記録。當數</t>
    </r>
    <r>
      <rPr>
        <sz val="9"/>
        <color indexed="8"/>
        <rFont val="ＭＳ Ｐゴシック"/>
        <family val="1"/>
        <charset val="136"/>
      </rPr>
      <t>值</t>
    </r>
    <r>
      <rPr>
        <sz val="9"/>
        <color indexed="8"/>
        <rFont val="Meiryo UI"/>
        <family val="3"/>
        <charset val="128"/>
      </rPr>
      <t>發生變化時，通知旭整備班並檢討對應方式。於毎月的保全會議報告實效負荷率以共有情報。給脂頻率改為1回/月。</t>
    </r>
    <phoneticPr fontId="2"/>
  </si>
  <si>
    <r>
      <t>請各位針對有類似設備的</t>
    </r>
    <r>
      <rPr>
        <sz val="9"/>
        <color indexed="8"/>
        <rFont val="ＭＳ Ｐゴシック"/>
        <family val="1"/>
        <charset val="136"/>
      </rPr>
      <t>產</t>
    </r>
    <r>
      <rPr>
        <sz val="9"/>
        <color indexed="8"/>
        <rFont val="Meiryo UI"/>
        <family val="3"/>
        <charset val="128"/>
      </rPr>
      <t>線進行相關位置的點檢
〇給脂頻率改為1回/月。
〇1年定期更換1回。</t>
    </r>
    <phoneticPr fontId="2"/>
  </si>
  <si>
    <t>異常報告書（中文）共有フォルダ\201501以降\20150617GUT2　TT №1 旋回サーボ異常.xlsx</t>
  </si>
  <si>
    <t>№1T/T旋回サーボ異常</t>
    <phoneticPr fontId="2"/>
  </si>
  <si>
    <t>＜管理面＞
定修工事時進行過給脂及點檢, 但是還是出現偶發的狀況。雖然可利用Touch Panel確認突發率, 但是並不是每次T/T旋回都有確認, 所以未發覺。
＜設備面＞
・可能是鏈條有異物阻塞而影響負荷率上升
・Grease不足等狀況可能也是原因之一</t>
    <phoneticPr fontId="2"/>
  </si>
  <si>
    <t>・負荷率管理
・實施定期掃除 (工事日)</t>
    <phoneticPr fontId="2"/>
  </si>
  <si>
    <t>異常報告書（中文）共有フォルダ\201501以降\20150620OFF1　位置決め動作異常.xlsx</t>
  </si>
  <si>
    <t>OFF切1　位置決め動作異常</t>
    <phoneticPr fontId="2"/>
  </si>
  <si>
    <t>無更換履歷
經年累月下的劣化</t>
    <phoneticPr fontId="2"/>
  </si>
  <si>
    <t>追加定修工事時的點檢項目
與設技協商後決定更換頻度</t>
    <phoneticPr fontId="2"/>
  </si>
  <si>
    <t>・實施定期點檢確認</t>
    <phoneticPr fontId="2"/>
  </si>
  <si>
    <t>異常報告書（中文）共有フォルダ\201501以降\20150620OFF2　ブラシ洗浄部スプレーポンプ過負荷異常.xlsx</t>
  </si>
  <si>
    <t>OFF切2ライン　Brush洗浄部Spray pump過負荷</t>
    <phoneticPr fontId="2"/>
  </si>
  <si>
    <r>
      <t>TOM3檢</t>
    </r>
    <r>
      <rPr>
        <sz val="9"/>
        <color indexed="8"/>
        <rFont val="ＭＳ Ｐゴシック"/>
        <family val="1"/>
        <charset val="136"/>
      </rPr>
      <t>查</t>
    </r>
    <r>
      <rPr>
        <sz val="9"/>
        <color indexed="8"/>
        <rFont val="Meiryo UI"/>
        <family val="3"/>
        <charset val="128"/>
      </rPr>
      <t>Booth</t>
    </r>
    <r>
      <rPr>
        <sz val="9"/>
        <color indexed="8"/>
        <rFont val="ＭＳ Ｐゴシック"/>
        <family val="1"/>
        <charset val="136"/>
      </rPr>
      <t>內</t>
    </r>
    <r>
      <rPr>
        <sz val="9"/>
        <color indexed="8"/>
        <rFont val="Meiryo UI"/>
        <family val="3"/>
        <charset val="128"/>
      </rPr>
      <t>空調故障</t>
    </r>
    <phoneticPr fontId="2"/>
  </si>
  <si>
    <t>異常報告書（中文）共有フォルダ\201501以降\20150803BF　TOM3検査ブース内エアコン故障.xlsx</t>
  </si>
  <si>
    <t>風扇馬達與Board故障</t>
    <phoneticPr fontId="2"/>
  </si>
  <si>
    <r>
      <t>現況BF室</t>
    </r>
    <r>
      <rPr>
        <sz val="9"/>
        <color indexed="8"/>
        <rFont val="ＭＳ Ｐゴシック"/>
        <family val="1"/>
        <charset val="136"/>
      </rPr>
      <t>內</t>
    </r>
    <r>
      <rPr>
        <sz val="9"/>
        <color indexed="8"/>
        <rFont val="Meiryo UI"/>
        <family val="3"/>
        <charset val="128"/>
      </rPr>
      <t>機有4機，室外機有1機，因此移設AF建築物的室外機，使其成為2機體制。</t>
    </r>
    <phoneticPr fontId="2"/>
  </si>
  <si>
    <t>確認該設備狀況。包含業者定期點檢實施</t>
    <phoneticPr fontId="2"/>
  </si>
  <si>
    <t>－</t>
  </si>
  <si>
    <t>異常報告書（中文）共有フォルダ\201501以降\20150812GUT2　ROBOT採板機CABLE斷線異常.xlsx</t>
  </si>
  <si>
    <r>
      <t>採板Robot Cable Pan(CD管</t>
    </r>
    <r>
      <rPr>
        <sz val="9"/>
        <color indexed="8"/>
        <rFont val="ＭＳ Ｐゴシック"/>
        <family val="1"/>
        <charset val="136"/>
      </rPr>
      <t>內</t>
    </r>
    <r>
      <rPr>
        <sz val="9"/>
        <color indexed="8"/>
        <rFont val="Meiryo UI"/>
        <family val="3"/>
        <charset val="128"/>
      </rPr>
      <t>)斷線</t>
    </r>
    <phoneticPr fontId="2"/>
  </si>
  <si>
    <t xml:space="preserve">＜管理面＞
該Robot的採板有2POS，#2 T/T採板頻度較少，因此未確實確認到左右的動作。
＜設備面＞
採板POS有２處，雖然左右的可動範圍大，但是Cable Pan 比其他Line還要小145mm，才會導致金屬軟管糾纏在一起。
</t>
    <phoneticPr fontId="2"/>
  </si>
  <si>
    <r>
      <t>＜管理面＞
以目視進行外觀點檢，但未設定Hose</t>
    </r>
    <r>
      <rPr>
        <sz val="9"/>
        <color indexed="8"/>
        <rFont val="ＭＳ Ｐゴシック"/>
        <family val="1"/>
        <charset val="136"/>
      </rPr>
      <t>內</t>
    </r>
    <r>
      <rPr>
        <sz val="9"/>
        <color indexed="8"/>
        <rFont val="Meiryo UI"/>
        <family val="3"/>
        <charset val="128"/>
      </rPr>
      <t xml:space="preserve">部的點檢頻度，有必要時點檢。
＜設備面＞
Cable Pan的部分變更為其他Line的580mmType（報價中）
</t>
    </r>
    <phoneticPr fontId="2"/>
  </si>
  <si>
    <r>
      <t>針對採板ROBOT Cable Pan中的CD管配線進行點檢確認。
1. ROBOT Cable Pan的直徑大小
2. CD管</t>
    </r>
    <r>
      <rPr>
        <sz val="9"/>
        <color indexed="8"/>
        <rFont val="ＭＳ Ｐゴシック"/>
        <family val="1"/>
        <charset val="136"/>
      </rPr>
      <t>內</t>
    </r>
    <r>
      <rPr>
        <sz val="9"/>
        <color indexed="8"/>
        <rFont val="Meiryo UI"/>
        <family val="3"/>
        <charset val="128"/>
      </rPr>
      <t>的Cable有無線路折損狀況</t>
    </r>
    <phoneticPr fontId="56" type="noConversion"/>
  </si>
  <si>
    <t>BDS</t>
  </si>
  <si>
    <t>異常報告書（中文）共有フォルダ\201501以降\20151008　BF BDS軸受架台溶接部亀裂.xls</t>
  </si>
  <si>
    <t>異常報告書（中文）共有フォルダ\201501以降\★BDS軸受架台溶接部亀裂橫展開確認DATA</t>
  </si>
  <si>
    <r>
      <t>BDS　軸受架台</t>
    </r>
    <r>
      <rPr>
        <sz val="9"/>
        <color indexed="8"/>
        <rFont val="ＭＳ Ｐゴシック"/>
        <family val="1"/>
        <charset val="136"/>
      </rPr>
      <t>焊</t>
    </r>
    <r>
      <rPr>
        <sz val="9"/>
        <color indexed="8"/>
        <rFont val="Meiryo UI"/>
        <family val="3"/>
        <charset val="128"/>
      </rPr>
      <t>接部位亀裂</t>
    </r>
    <phoneticPr fontId="2"/>
  </si>
  <si>
    <r>
      <t xml:space="preserve">BF2Br的BDS在搬運玻璃待機時，整個ARM發生搖晃的狀況。
</t>
    </r>
    <r>
      <rPr>
        <sz val="9"/>
        <color indexed="8"/>
        <rFont val="ＭＳ Ｐゴシック"/>
        <family val="1"/>
        <charset val="136"/>
      </rPr>
      <t>焊</t>
    </r>
    <r>
      <rPr>
        <sz val="9"/>
        <color indexed="8"/>
        <rFont val="Meiryo UI"/>
        <family val="3"/>
        <charset val="128"/>
      </rPr>
      <t xml:space="preserve">接部位的疲勞破壞
</t>
    </r>
    <phoneticPr fontId="2"/>
  </si>
  <si>
    <r>
      <t>利用補強PLATE進行重新</t>
    </r>
    <r>
      <rPr>
        <sz val="9"/>
        <color indexed="8"/>
        <rFont val="ＭＳ Ｐゴシック"/>
        <family val="1"/>
        <charset val="136"/>
      </rPr>
      <t>焊</t>
    </r>
    <r>
      <rPr>
        <sz val="9"/>
        <color indexed="8"/>
        <rFont val="Meiryo UI"/>
        <family val="3"/>
        <charset val="128"/>
      </rPr>
      <t>接</t>
    </r>
    <phoneticPr fontId="2"/>
  </si>
  <si>
    <t>BDS　軸受架實施點檢Crack有無</t>
    <phoneticPr fontId="2"/>
  </si>
  <si>
    <t>異常報告書（中文）共有フォルダ\201501以降\20151008BF　縦切機SEQUENCER異常.xls</t>
  </si>
  <si>
    <t>縱切機シーケンサー異常</t>
    <phoneticPr fontId="2"/>
  </si>
  <si>
    <t>推定原因（設技見解）
Sequencer PLC發出警報①受到雜訊影響、②機器（CPU UNIT、MOTION UNIT、SEQUENCER BASE UNIT）異常</t>
    <phoneticPr fontId="2"/>
  </si>
  <si>
    <t>SEQUENCER BASE UNIT更換</t>
    <phoneticPr fontId="2"/>
  </si>
  <si>
    <t>WIT1號線投入機昇降LM GUIDE(ガイド)破損</t>
    <phoneticPr fontId="2"/>
  </si>
  <si>
    <t>異常報告書（中文）共有フォルダ\201501以降\20151018TAS　WIT NO1投入機(樂樂手)昇降LM GUIDE破損.xls</t>
  </si>
  <si>
    <r>
      <t xml:space="preserve">樂樂手朝向吸著位置下降的途中 </t>
    </r>
    <r>
      <rPr>
        <sz val="9"/>
        <color indexed="8"/>
        <rFont val="ＭＳ Ｐゴシック"/>
        <family val="1"/>
        <charset val="136"/>
      </rPr>
      <t>脫</t>
    </r>
    <r>
      <rPr>
        <sz val="9"/>
        <color indexed="8"/>
        <rFont val="Meiryo UI"/>
        <family val="3"/>
        <charset val="128"/>
      </rPr>
      <t>離了LM GUIDE的軌道</t>
    </r>
    <phoneticPr fontId="2"/>
  </si>
  <si>
    <r>
      <t>曾經針對LM GUIDE軌道的部分進行給脂，GUIDE的培林部位 未給脂。結果導致 GUIDE的培林生鏽，培林</t>
    </r>
    <r>
      <rPr>
        <sz val="9"/>
        <color indexed="8"/>
        <rFont val="ＭＳ Ｐゴシック"/>
        <family val="1"/>
        <charset val="136"/>
      </rPr>
      <t>脫</t>
    </r>
    <r>
      <rPr>
        <sz val="9"/>
        <color indexed="8"/>
        <rFont val="Meiryo UI"/>
        <family val="3"/>
        <charset val="128"/>
      </rPr>
      <t>落之後，該部位出現的縫隙影響到LM GUIDE軌道 繼而破損。</t>
    </r>
    <phoneticPr fontId="2"/>
  </si>
  <si>
    <r>
      <t>實施備品更換。
於現場張貼這次發生的異常</t>
    </r>
    <r>
      <rPr>
        <sz val="9"/>
        <color indexed="8"/>
        <rFont val="ＭＳ Ｐゴシック"/>
        <family val="1"/>
        <charset val="136"/>
      </rPr>
      <t>內</t>
    </r>
    <r>
      <rPr>
        <sz val="9"/>
        <color indexed="8"/>
        <rFont val="Meiryo UI"/>
        <family val="3"/>
        <charset val="128"/>
      </rPr>
      <t>容，並註記 給脂日期及下回的給脂日期 進行管理。</t>
    </r>
    <phoneticPr fontId="2"/>
  </si>
  <si>
    <t>1.LM GUIDE確認
2.定期給指明確化</t>
    <phoneticPr fontId="2"/>
  </si>
  <si>
    <t>異常報告書（中文）共有フォルダ\201501以降\20150919 YF本線橫切NO1走行皮帶斷裂異常.xls</t>
  </si>
  <si>
    <t>本線橫切機＃1走行皮帶斷裂異常</t>
    <phoneticPr fontId="2"/>
  </si>
  <si>
    <t>長期間使用による経年劣化</t>
    <phoneticPr fontId="2"/>
  </si>
  <si>
    <t>1.工事日を利用し1回/6ヶ月の点検実施
2.年度修繕計画に項目を追加</t>
    <phoneticPr fontId="2"/>
  </si>
  <si>
    <t>異常報告書（中文）共有フォルダ\201501以降\20150928  ZF 1BR引入板揃異常報告.xlsx</t>
  </si>
  <si>
    <t>1BR引込み板揃え動作不可</t>
    <phoneticPr fontId="2"/>
  </si>
  <si>
    <t>1 従来1回/3年の冷修での交換という管理になっていた。
2 サーボアンプバッテリー電圧低下で重故障となり警報リセット及び動作不可となるソフトであった。</t>
    <phoneticPr fontId="2"/>
  </si>
  <si>
    <t>1 冷修間隔も延長されている事から
今後は1回/2年、冷修の2回/4年の交換サイクルへ管理基準を変更する。年度修繕計画に点検項目を追加する
2 サーボアンプバッテリー電圧が低下してもモーター駆動には影響は出ないため軽故障（警報のみ）へとソフト変更実施</t>
    <phoneticPr fontId="2"/>
  </si>
  <si>
    <t>1.サーボアンプバッテリ點檢確認
2.サーボアンプバッテリー電圧が低下してもモーター駆動には影響は出ないため軽故障（警報のみ）へとソフト変更実施</t>
    <phoneticPr fontId="2"/>
  </si>
  <si>
    <t>TOM3ブース内駆動部</t>
    <phoneticPr fontId="2"/>
  </si>
  <si>
    <r>
      <t>異常報告書（中文）共有フォルダ\201501以降\20151110FF　TOM3 Booth</t>
    </r>
    <r>
      <rPr>
        <u/>
        <sz val="9"/>
        <color indexed="12"/>
        <rFont val="ＭＳ Ｐゴシック"/>
        <family val="1"/>
        <charset val="136"/>
      </rPr>
      <t>內</t>
    </r>
    <r>
      <rPr>
        <u/>
        <sz val="9"/>
        <color indexed="12"/>
        <rFont val="Meiryo UI"/>
        <family val="3"/>
        <charset val="128"/>
      </rPr>
      <t>驅動部異常.xlsx</t>
    </r>
  </si>
  <si>
    <t>本線駆動部（ラインシャフト）マイタギアBOX破損</t>
    <phoneticPr fontId="2"/>
  </si>
  <si>
    <t>設備的原因
1.長期使用により、チェーンが伸びていた。
2. チェーンレール部分がＲ加工されていないかった。
管理的な原因
1. 検査ブース内に関する点検が行われなかった。</t>
    <phoneticPr fontId="2"/>
  </si>
  <si>
    <t>1. 伸びたチェーン交換実施
2. 変形したスプロケットベース修正
3. 破損したギアBOX交換
4. チェーンレールのＲ加工
5. 駆動部確認点検周期を選定
6. パトロールチェックシート内容を修正する</t>
    <phoneticPr fontId="2"/>
  </si>
  <si>
    <t>請於工事日重新確認一次鍊條護蓋是否有導角
、惰輪調整具合(狀況)</t>
    <phoneticPr fontId="2"/>
  </si>
  <si>
    <t>異常報告書（中文）共有フォルダ\201501以降\20151123_JF-TOM畫處PC20_HDD故障.xlsx</t>
  </si>
  <si>
    <t>TOM3 画処PC 20 HDD故障</t>
    <phoneticPr fontId="2"/>
  </si>
  <si>
    <t>ハードがBad Trackしたため、資料と転送の効率が異常になり、Image PCが特定の条件で遅延と資料転送不可となり、 1/100 Inch Pulse 異常が発生した。</t>
    <phoneticPr fontId="2"/>
  </si>
  <si>
    <t>1. TOM3 Image20 PC更換預備HDD。
2.更換硬碟後參數確認及欠點檢出確認。</t>
    <phoneticPr fontId="2"/>
  </si>
  <si>
    <t>何坤擇</t>
    <phoneticPr fontId="2"/>
  </si>
  <si>
    <t>異常報告書（中文）共有フォルダ\201501以降\20151013GF　紙巻機排出皮帶伺服馬達異常.xls</t>
  </si>
  <si>
    <t>紙巻機排出皮帶Servo馬達異常</t>
    <phoneticPr fontId="2"/>
  </si>
  <si>
    <r>
      <t>1.分解馬達時、發現内部有很多鐵粉，推測 馬達軸心經過長時間的運轉後 發生偏移、Shaft與Bearing摩擦 導致Bearing</t>
    </r>
    <r>
      <rPr>
        <sz val="9"/>
        <color indexed="8"/>
        <rFont val="ＭＳ Ｐゴシック"/>
        <family val="1"/>
        <charset val="136"/>
      </rPr>
      <t>產</t>
    </r>
    <r>
      <rPr>
        <sz val="9"/>
        <color indexed="8"/>
        <rFont val="Meiryo UI"/>
        <family val="3"/>
        <charset val="128"/>
      </rPr>
      <t>生摩耗才會出現鐵粉出現。                                  2.Shaft軸心偏移・Bearing不良導致馬達負荷上升、致使發生這次的異常。                      3.未定期確認Servo負荷率。</t>
    </r>
    <phoneticPr fontId="2"/>
  </si>
  <si>
    <t>1.更換Servo馬達新規、並實施對芯調整。       2.針對現場使用Servo馬達的機器整理列表、每週確認1回負荷率。(10/15起實施)</t>
    <phoneticPr fontId="2"/>
  </si>
  <si>
    <t>1.定期確認Servo馬達負荷率並記錄。                           
2.發生如有逐漸偏高聯絡設備技術確認。</t>
    <phoneticPr fontId="2"/>
  </si>
  <si>
    <t>異常報告書（中文）共有フォルダ\201501以降\20151126LF　1Br  IZUMI製紙巻機 排出Belt駆動部中間軸破損.xls</t>
  </si>
  <si>
    <t>紙巻機出紙皮帶驅動Coupling中間軸 Key 溝槽破損</t>
    <phoneticPr fontId="2"/>
  </si>
  <si>
    <r>
      <t>1. 推測 出紙皮帶在回轉、停止之際發生反復荷重、 中間軸的Key 溝槽發生疲勞破壞　（中間軸的強度不足）                                  2. 出紙皮帶停止之際</t>
    </r>
    <r>
      <rPr>
        <sz val="9"/>
        <color indexed="8"/>
        <rFont val="ＭＳ Ｐゴシック"/>
        <family val="1"/>
        <charset val="136"/>
      </rPr>
      <t>產</t>
    </r>
    <r>
      <rPr>
        <sz val="9"/>
        <color indexed="8"/>
        <rFont val="Meiryo UI"/>
        <family val="3"/>
        <charset val="128"/>
      </rPr>
      <t>生了後座力、但當下僅針對Coupling進行目視點檢、未察覺中間軸已有所磨耗                                           ※2015年9月10日變更了Coupling Type, 相關位置也有所改變, 設置了中間軸                          變更理由：板彈簧破裂頻度上升（1回/年 左右）Line 速度為3600m/Hr、推測彈簧負荷過大 導致</t>
    </r>
    <phoneticPr fontId="2"/>
  </si>
  <si>
    <r>
      <t>重新審視並製作中間軸的外徑Size [參照圖1]※ 設置改良品之後、解決了在皮帶停止時所</t>
    </r>
    <r>
      <rPr>
        <sz val="9"/>
        <color indexed="8"/>
        <rFont val="ＭＳ Ｐゴシック"/>
        <family val="1"/>
        <charset val="136"/>
      </rPr>
      <t>產</t>
    </r>
    <r>
      <rPr>
        <sz val="9"/>
        <color indexed="8"/>
        <rFont val="Meiryo UI"/>
        <family val="3"/>
        <charset val="128"/>
      </rPr>
      <t>生的後座力                                                       今後對策: 於每回工事日進行 中間軸 Key Set Bolt鎖緊及動作狀態確認</t>
    </r>
    <phoneticPr fontId="2"/>
  </si>
  <si>
    <t>1.與設備技術確認ADT使用型號是否相同。並與對應。                   2.工事日時進行鎖固確認。</t>
    <phoneticPr fontId="2"/>
  </si>
  <si>
    <t>異常報告書（中文）共有フォルダ\201501以降\20151026ZF　1P P詰め板倒し油圧ホース破損報告（中日文版）.xlsx</t>
  </si>
  <si>
    <t>1P P詰板倒油管破損</t>
    <phoneticPr fontId="2"/>
  </si>
  <si>
    <r>
      <t>P詰起倒時，P詰台車之架台與油壓軟管發生接觸進而</t>
    </r>
    <r>
      <rPr>
        <sz val="9"/>
        <color indexed="8"/>
        <rFont val="ＭＳ Ｐゴシック"/>
        <family val="1"/>
        <charset val="136"/>
      </rPr>
      <t>產</t>
    </r>
    <r>
      <rPr>
        <sz val="9"/>
        <color indexed="8"/>
        <rFont val="Meiryo UI"/>
        <family val="3"/>
        <charset val="128"/>
      </rPr>
      <t>生磨耗</t>
    </r>
    <phoneticPr fontId="2"/>
  </si>
  <si>
    <r>
      <t>1. 暫定對策: 軟管更換後、與架台會發生接觸的位置以橡膠墊塊包覆養生                          2. 恒久對策: 為使軟管部與機架不再發生接觸，將岐管部之接頭改為45°的形式，再裝設軟管                                                         其他有使用油壓軟管的地方也已建側列表、會依此實施軟管的點檢作業                              ※下次工事日進行點檢、之後以 1回/六個月的頻率實施、列入定期點檢的項目</t>
    </r>
    <r>
      <rPr>
        <sz val="9"/>
        <color indexed="8"/>
        <rFont val="ＭＳ Ｐゴシック"/>
        <family val="1"/>
        <charset val="136"/>
      </rPr>
      <t>內</t>
    </r>
    <r>
      <rPr>
        <sz val="9"/>
        <color indexed="8"/>
        <rFont val="Meiryo UI"/>
        <family val="3"/>
        <charset val="128"/>
      </rPr>
      <t>）</t>
    </r>
    <phoneticPr fontId="2"/>
  </si>
  <si>
    <t>1.對策項目恆展開實施。                                                2.列入定期點檢確實實施。</t>
    <phoneticPr fontId="2"/>
  </si>
  <si>
    <t>JF TOM3 畫處PC 20 HDD故障</t>
    <phoneticPr fontId="2"/>
  </si>
  <si>
    <t>因為硬碟壞軌造成資料及傳輸效率異常,導致Image PC 在特定條件下延遲或無法傳送資料,造成1/100 Inch Pulse 異常。</t>
    <phoneticPr fontId="2"/>
  </si>
  <si>
    <t>1. TOM3 Image20 PC更換預備HDD。                                           2.更換硬碟後參數確認及欠點檢出確認。</t>
    <phoneticPr fontId="2"/>
  </si>
  <si>
    <t>1.工事日定期會確認 TOM3 各硬碟 SMART 狀態。                         2.對策項目恆展開實施。</t>
    <phoneticPr fontId="2"/>
  </si>
  <si>
    <t>異常報告書（中文）共有フォルダ\201501以降\20151213JF　TOM_MCCTR=0トラブル報告rev1.xlsx</t>
  </si>
  <si>
    <t>JF TOM MCCTR =0 異常</t>
    <phoneticPr fontId="2"/>
  </si>
  <si>
    <r>
      <t>1. ATSC 一</t>
    </r>
    <r>
      <rPr>
        <sz val="9"/>
        <color indexed="8"/>
        <rFont val="ＭＳ Ｐゴシック"/>
        <family val="1"/>
        <charset val="136"/>
      </rPr>
      <t>濑</t>
    </r>
    <r>
      <rPr>
        <sz val="9"/>
        <color indexed="8"/>
        <rFont val="Meiryo UI"/>
        <family val="3"/>
        <charset val="128"/>
      </rPr>
      <t>先生的見解</t>
    </r>
    <r>
      <rPr>
        <sz val="9"/>
        <color indexed="8"/>
        <rFont val="ＭＳ Ｐゴシック"/>
        <family val="1"/>
        <charset val="136"/>
      </rPr>
      <t>說</t>
    </r>
    <r>
      <rPr>
        <sz val="9"/>
        <color indexed="8"/>
        <rFont val="Meiryo UI"/>
        <family val="3"/>
        <charset val="128"/>
      </rPr>
      <t>明到 MCCTR=0 偶爾會遇到，但這在正常容許範圍</t>
    </r>
    <r>
      <rPr>
        <sz val="9"/>
        <color indexed="8"/>
        <rFont val="ＭＳ Ｐゴシック"/>
        <family val="1"/>
        <charset val="136"/>
      </rPr>
      <t>內</t>
    </r>
    <r>
      <rPr>
        <sz val="9"/>
        <color indexed="8"/>
        <rFont val="Meiryo UI"/>
        <family val="3"/>
        <charset val="128"/>
      </rPr>
      <t>，所以推測是TOM檢</t>
    </r>
    <r>
      <rPr>
        <sz val="9"/>
        <color indexed="8"/>
        <rFont val="ＭＳ Ｐゴシック"/>
        <family val="1"/>
        <charset val="136"/>
      </rPr>
      <t>查</t>
    </r>
    <r>
      <rPr>
        <sz val="9"/>
        <color indexed="8"/>
        <rFont val="Meiryo UI"/>
        <family val="3"/>
        <charset val="128"/>
      </rPr>
      <t>軟體的問題。                                                           2. ENG 佐野先生調</t>
    </r>
    <r>
      <rPr>
        <sz val="9"/>
        <color indexed="8"/>
        <rFont val="ＭＳ Ｐゴシック"/>
        <family val="1"/>
        <charset val="136"/>
      </rPr>
      <t>查</t>
    </r>
    <r>
      <rPr>
        <sz val="9"/>
        <color indexed="8"/>
        <rFont val="Meiryo UI"/>
        <family val="3"/>
        <charset val="128"/>
      </rPr>
      <t>的結果，之前在ZF、FF也有發生過，但記錄上是寫著已對策完畢，所以先排除了ACE方面的問題。                                                           3. NTC 業者TEST後的答覆證實是 TOM Host 軟體</t>
    </r>
    <r>
      <rPr>
        <sz val="9"/>
        <color indexed="8"/>
        <rFont val="ＭＳ Ｐゴシック"/>
        <family val="1"/>
        <charset val="136"/>
      </rPr>
      <t>內</t>
    </r>
    <r>
      <rPr>
        <sz val="9"/>
        <color indexed="8"/>
        <rFont val="Meiryo UI"/>
        <family val="3"/>
        <charset val="128"/>
      </rPr>
      <t>部有不具合。</t>
    </r>
    <phoneticPr fontId="2"/>
  </si>
  <si>
    <r>
      <t>TOM3 Host PC  Software 已經由 NTC 業者在進行修正的準備。                                          ENG 佐野先生的</t>
    </r>
    <r>
      <rPr>
        <sz val="9"/>
        <color indexed="8"/>
        <rFont val="ＭＳ Ｐゴシック"/>
        <family val="1"/>
        <charset val="136"/>
      </rPr>
      <t>說</t>
    </r>
    <r>
      <rPr>
        <sz val="9"/>
        <color indexed="8"/>
        <rFont val="Meiryo UI"/>
        <family val="3"/>
        <charset val="128"/>
      </rPr>
      <t>明:發生機率是「MCCTR=0  1/10000」×「Ring Buffer 先端約 1/10」的微乎其微的機會才會發生。</t>
    </r>
    <phoneticPr fontId="2"/>
  </si>
  <si>
    <t>異常報告書（中文）共有フォルダ\201501以降\20151221FF　本線増速CV№5凸輪離合器異常.xlsx</t>
  </si>
  <si>
    <t>本線増速conv'#5停止異常</t>
    <phoneticPr fontId="2"/>
  </si>
  <si>
    <r>
      <t>推測為離合器</t>
    </r>
    <r>
      <rPr>
        <sz val="9"/>
        <color indexed="8"/>
        <rFont val="ＭＳ Ｐゴシック"/>
        <family val="1"/>
        <charset val="136"/>
      </rPr>
      <t>內</t>
    </r>
    <r>
      <rPr>
        <sz val="9"/>
        <color indexed="8"/>
        <rFont val="Meiryo UI"/>
        <family val="3"/>
        <charset val="128"/>
      </rPr>
      <t>的凸輪磨耗影響回轉不良，拆解後才確認到、光憑外觀無法確認到明顯的磨耗。                                              設　　　置：2008年3月（冷修時）                        歷　  　經：6年9個月</t>
    </r>
    <phoneticPr fontId="2"/>
  </si>
  <si>
    <t>1. 更換備品                                                      2. 由於本線増速C/V ＃5、＃6時常保持一定的速度，以撤除為方針。                                             3. MZ　Ｔｙｐｅ原本已經準備好要更新了、不過這個部分也檢討要撤掉。</t>
    <phoneticPr fontId="2"/>
  </si>
  <si>
    <t>工事日進行點檢確認。</t>
    <phoneticPr fontId="2"/>
  </si>
  <si>
    <r>
      <t>異常報告書（中文）共有フォルダ\201601以降\20160112TAS　WIT_1 LINE連結投入機HAND與ARM的HAND側的</t>
    </r>
    <r>
      <rPr>
        <u/>
        <sz val="9"/>
        <color indexed="12"/>
        <rFont val="ＭＳ Ｐゴシック"/>
        <family val="1"/>
        <charset val="136"/>
      </rPr>
      <t>焊</t>
    </r>
    <r>
      <rPr>
        <u/>
        <sz val="9"/>
        <color indexed="12"/>
        <rFont val="Meiryo UI"/>
        <family val="3"/>
        <charset val="128"/>
      </rPr>
      <t>接部位龜裂.xls</t>
    </r>
  </si>
  <si>
    <r>
      <t>WIT#1 LINE　投入機ＨＡＮＤ與ARM　靠近HAND側的</t>
    </r>
    <r>
      <rPr>
        <sz val="9"/>
        <color indexed="8"/>
        <rFont val="ＭＳ Ｐゴシック"/>
        <family val="1"/>
        <charset val="136"/>
      </rPr>
      <t>焊</t>
    </r>
    <r>
      <rPr>
        <sz val="9"/>
        <color indexed="8"/>
        <rFont val="Meiryo UI"/>
        <family val="3"/>
        <charset val="128"/>
      </rPr>
      <t>接部位發生龜裂</t>
    </r>
    <phoneticPr fontId="2"/>
  </si>
  <si>
    <t>1. 經年累月重複來回走行、導致疲勞龜裂。（約7年）                                        2. 龜裂看起來從很久以前就開始有了。                 3. 由於該部位並未列入點檢項目，所以從來沒有點檢過、才會發生這次的異常。</t>
    <phoneticPr fontId="2"/>
  </si>
  <si>
    <r>
      <t>1. 針對龜裂處重新進行</t>
    </r>
    <r>
      <rPr>
        <sz val="9"/>
        <color indexed="8"/>
        <rFont val="ＭＳ Ｐゴシック"/>
        <family val="1"/>
        <charset val="136"/>
      </rPr>
      <t>焊</t>
    </r>
    <r>
      <rPr>
        <sz val="9"/>
        <color indexed="8"/>
        <rFont val="Meiryo UI"/>
        <family val="3"/>
        <charset val="128"/>
      </rPr>
      <t>接對應。                                  2. 1年實施1回</t>
    </r>
    <r>
      <rPr>
        <sz val="9"/>
        <color indexed="8"/>
        <rFont val="ＭＳ Ｐゴシック"/>
        <family val="1"/>
        <charset val="136"/>
      </rPr>
      <t>焊</t>
    </r>
    <r>
      <rPr>
        <sz val="9"/>
        <color indexed="8"/>
        <rFont val="Meiryo UI"/>
        <family val="3"/>
        <charset val="128"/>
      </rPr>
      <t>接部探傷試驗。</t>
    </r>
    <phoneticPr fontId="2"/>
  </si>
  <si>
    <t>異常報告書（中文）共有フォルダ\201601以降\20160105GUT　GUT2紙巻機切刀昇降TIME OVER.xlsx</t>
  </si>
  <si>
    <t>紙巻機切刀動作異常（起動刃昇降TIME OVER）</t>
    <phoneticPr fontId="2"/>
  </si>
  <si>
    <r>
      <t>在10天以前已經實施過定期更換 (之前發生過異常)，於機械室進行維修保養後，才剛剛針對每處UNIT進行了更換。                                                                接觸痕跡附近的固定螺絲也沒有鬆</t>
    </r>
    <r>
      <rPr>
        <sz val="9"/>
        <color indexed="8"/>
        <rFont val="ＭＳ Ｐゴシック"/>
        <family val="1"/>
        <charset val="136"/>
      </rPr>
      <t>脫</t>
    </r>
    <r>
      <rPr>
        <sz val="9"/>
        <color indexed="8"/>
        <rFont val="Meiryo UI"/>
        <family val="3"/>
        <charset val="128"/>
      </rPr>
      <t>的現象，所以推測是在維修保養上的調整不具合，導致上下刀刃持續磨擦使溝槽的間距變大，切刀上升時有困難，才會發生此異常。</t>
    </r>
    <phoneticPr fontId="2"/>
  </si>
  <si>
    <t>＜管理面＞                                                     1. 日常巡檢時持續確認動作及異音。                ＜設備面＞                                              1.確認起動刃有無彎曲變形。                      2.針對LM-Guide的Bearing Block及CYL的托架精度進行確認。                                           3.實施除鏽及手動切斷測試。</t>
    <phoneticPr fontId="2"/>
  </si>
  <si>
    <t>1.對策項目恆展開實施。                                                2.列入定期點檢確實實施。                                      3.與設備技術討論往後更換方案方式。</t>
    <phoneticPr fontId="2"/>
  </si>
  <si>
    <t>異常報告書（中文）共有フォルダ\201601以降\20160119XF　本線増速CV NO5 CAM CLUTCH離合器打滑異常.xlsx</t>
  </si>
  <si>
    <t>本線増速C/V　NO5　Cam Clutch 離合器打滑異常</t>
    <phoneticPr fontId="2"/>
  </si>
  <si>
    <t>設技見解判斷為經年累月所致之劣化※從XF2的START開始約使用6年</t>
    <phoneticPr fontId="2"/>
  </si>
  <si>
    <t>永久對應，要先確認技開及ENG方面的回覆之後再對應</t>
    <phoneticPr fontId="2"/>
  </si>
  <si>
    <t>T/T №2</t>
    <phoneticPr fontId="2"/>
  </si>
  <si>
    <t>異常報告書（中文）共有フォルダ\201601以降\20160204GUT　PL與RB發生衝撞.xlsx</t>
  </si>
  <si>
    <t>P/L與RB發生衝撞</t>
    <phoneticPr fontId="2"/>
  </si>
  <si>
    <r>
      <t>1. 在未設置G5.5 PL檢知Senser的狀態下 直接使用設備。                                       2. 於PL檢知Senser設置磁鐵，解除Interlock後生</t>
    </r>
    <r>
      <rPr>
        <sz val="9"/>
        <color indexed="8"/>
        <rFont val="ＭＳ Ｐゴシック"/>
        <family val="1"/>
        <charset val="136"/>
      </rPr>
      <t>產</t>
    </r>
    <r>
      <rPr>
        <sz val="9"/>
        <color indexed="8"/>
        <rFont val="Meiryo UI"/>
        <family val="3"/>
        <charset val="128"/>
      </rPr>
      <t>。                                         3. 誤以為只要在T/P上面選取PL TYPE就可以在自動補正的狀態下採板。</t>
    </r>
    <phoneticPr fontId="2"/>
  </si>
  <si>
    <r>
      <t>1. 因為G5.5出貨時有G6和G5.5兩種積載PL的類型，將檢討 不同的PL TYPE  的補正</t>
    </r>
    <r>
      <rPr>
        <sz val="9"/>
        <color indexed="8"/>
        <rFont val="ＭＳ Ｐゴシック"/>
        <family val="1"/>
        <charset val="136"/>
      </rPr>
      <t>值</t>
    </r>
    <r>
      <rPr>
        <sz val="9"/>
        <color indexed="8"/>
        <rFont val="Meiryo UI"/>
        <family val="3"/>
        <charset val="128"/>
      </rPr>
      <t>能不能直接在T/P 被反映出來。</t>
    </r>
    <phoneticPr fontId="2"/>
  </si>
  <si>
    <t>1. 確認現狀設備是否有各型式PL的感應SENSOR。               2. 確認軟體Interlock是否正常。</t>
    <phoneticPr fontId="2"/>
  </si>
  <si>
    <t>異常報告書（中文）共有フォルダ\201601以降\20160205XF　2BR　5POS BDS塞車警報異常.xlsx</t>
  </si>
  <si>
    <t>2BR　5POS　塞車警報異常</t>
    <phoneticPr fontId="2"/>
  </si>
  <si>
    <t>5P異常時的塞車警報在2/5 導入，原本5P的採板C/V在4P重故障時 應該必須停止，但是軟體的條件 卻是設定 當4POS發生輕故障or重故障 下會停止，所以第一次發生5P 吸著異常時，因4P發生了行先異常(輕故障)，警報也未解除的狀況下，才會在5P發生吸著異常警報之後，接著發生了</t>
    <phoneticPr fontId="2"/>
  </si>
  <si>
    <r>
      <t>1. 導入軟體之際確認軟體内容（確認變更</t>
    </r>
    <r>
      <rPr>
        <sz val="9"/>
        <color indexed="8"/>
        <rFont val="ＭＳ Ｐゴシック"/>
        <family val="1"/>
        <charset val="136"/>
      </rPr>
      <t>內</t>
    </r>
    <r>
      <rPr>
        <sz val="9"/>
        <color indexed="8"/>
        <rFont val="Meiryo UI"/>
        <family val="3"/>
        <charset val="128"/>
      </rPr>
      <t>容）                                                                 2. 另行與設技商量輕故障時的警報如何設置   3. 須針對軟體導入時的測試項目由製造設技進行軟體導入之異常 KY</t>
    </r>
    <phoneticPr fontId="2"/>
  </si>
  <si>
    <t>1. 情報聯絡。                                              2. 有進行軟體修改後，要確實進行相關測試。</t>
    <phoneticPr fontId="2"/>
  </si>
  <si>
    <t>異常報告書（中文）共有フォルダ\201601以降\20160223XF　2BR　4POS　旋回CV SWIVEL JOINT旋轉接頭 配管漏油異常.xlsx</t>
  </si>
  <si>
    <t>2BR　4POS　旋回C/VSWIVEL JOINT旋轉接頭部配管漏油</t>
    <phoneticPr fontId="2"/>
  </si>
  <si>
    <r>
      <t>更換配管時，袋型螺帽部的Sleeve套筒部分未確實裝入就直接鎖上螺栓，在經過幾次的動作確認之後，該部位受到擠壓，以致配管呈現稍微鬆</t>
    </r>
    <r>
      <rPr>
        <sz val="9"/>
        <color indexed="8"/>
        <rFont val="ＭＳ Ｐゴシック"/>
        <family val="1"/>
        <charset val="136"/>
      </rPr>
      <t>脫</t>
    </r>
    <r>
      <rPr>
        <sz val="9"/>
        <color indexed="8"/>
        <rFont val="Meiryo UI"/>
        <family val="3"/>
        <charset val="128"/>
      </rPr>
      <t>的狀態，從縫隙處發生漏油</t>
    </r>
    <phoneticPr fontId="2"/>
  </si>
  <si>
    <r>
      <t>1. 重新審視配管連接時螺帽固定之確認方式※連接後重新進行了</t>
    </r>
    <r>
      <rPr>
        <sz val="9"/>
        <color indexed="8"/>
        <rFont val="ＭＳ Ｐゴシック"/>
        <family val="1"/>
        <charset val="136"/>
      </rPr>
      <t>內</t>
    </r>
    <r>
      <rPr>
        <sz val="9"/>
        <color indexed="8"/>
        <rFont val="Meiryo UI"/>
        <family val="3"/>
        <charset val="128"/>
      </rPr>
      <t>部確認，拆除配管並確認</t>
    </r>
    <r>
      <rPr>
        <sz val="9"/>
        <color indexed="8"/>
        <rFont val="ＭＳ Ｐゴシック"/>
        <family val="1"/>
        <charset val="136"/>
      </rPr>
      <t>內</t>
    </r>
    <r>
      <rPr>
        <sz val="9"/>
        <color indexed="8"/>
        <rFont val="Meiryo UI"/>
        <family val="3"/>
        <charset val="128"/>
      </rPr>
      <t>部鉚接加工的部位</t>
    </r>
    <phoneticPr fontId="2"/>
  </si>
  <si>
    <r>
      <t>1.進行管路更後要確實是否鎖固OK。                         2.要進行試運轉確認沒有問題後才可恢復生</t>
    </r>
    <r>
      <rPr>
        <sz val="9"/>
        <color indexed="8"/>
        <rFont val="ＭＳ Ｐゴシック"/>
        <family val="1"/>
        <charset val="136"/>
      </rPr>
      <t>產</t>
    </r>
    <r>
      <rPr>
        <sz val="9"/>
        <color indexed="8"/>
        <rFont val="Meiryo UI"/>
        <family val="3"/>
        <charset val="128"/>
      </rPr>
      <t>。</t>
    </r>
    <phoneticPr fontId="2"/>
  </si>
  <si>
    <t>異常報告書（中文）共有フォルダ\201601以降\20160313BF窯 1BR紙巻機エアシャフト折損（追記）.xlsx</t>
  </si>
  <si>
    <t xml:space="preserve"> 1BR紙巻機AIR SHAFT折損</t>
    <phoneticPr fontId="2"/>
  </si>
  <si>
    <t>■紙巻機Ready OFF的原因                         推測AIR SHAFT的軸端斷裂後，運轉時振動變大，平台的位置跑掉 近接Senser 才會OFF。                                                     ■Airshaft的折損原因                                    由折損部位的斷裂狀況看起來，推測是從M10固定用螺絲部位開始斷掉。</t>
    <phoneticPr fontId="2"/>
  </si>
  <si>
    <t>・恒久對策的部分會另外與設技協議                          暫定對策：由製造針對預備AIR SHAFT的軸端部進行點檢。                                                   進行吊掛作業時, 軸端部位不與尼龍束帶干涉。                                                               ※降低對軸端部的負荷</t>
    <phoneticPr fontId="2"/>
  </si>
  <si>
    <t>1.對策項目恆展開實施。</t>
    <phoneticPr fontId="2"/>
  </si>
  <si>
    <t>曾隆盛</t>
    <phoneticPr fontId="2"/>
  </si>
  <si>
    <t>異常報告書（中文）共有フォルダ\201601以降\20160325KF 2BR採板CV3-3 SERVO異常.xls</t>
  </si>
  <si>
    <t xml:space="preserve">2Br採板CV 3-3 SERVO異常 </t>
    <phoneticPr fontId="2"/>
  </si>
  <si>
    <t>SERVO Motor 軸承不良。
(上回更換日 2013/5/9 )</t>
    <phoneticPr fontId="2"/>
  </si>
  <si>
    <t>1. 確認並檢討SERVO Motor 軸承的壽命及
   更換週期。
2. 定期確認SERVO Motor實效負荷率（1回
    /週）
3. 實效負荷率到了警示等級，且該設備無
   法停止的話，須每日進行實效負荷率的
   確認。
4. 實效負荷率達到異常等級時，須立即點
   檢更換。</t>
    <phoneticPr fontId="2"/>
  </si>
  <si>
    <t>ACE</t>
  </si>
  <si>
    <t>異常報告書（中文）共有フォルダ\201601以降\20160506ZF  ACE NO1PC異常報告.xlsx</t>
  </si>
  <si>
    <t>ACE #1異常</t>
    <phoneticPr fontId="2"/>
  </si>
  <si>
    <t xml:space="preserve">・這次故障的PC是2世代前舊型DELL製PC。
    ※SIEMENS製PC在之前故障的時候，有請MAKER修理，進行Running Test。實施後，有送回ADT，但是沒有做更換。
・因為PC POWER SUPPLY故障，電源無法供給，就將PC關機了。 
     ※每3個月實施一次定期的#1PC（舊型DELL）跟#2PC（舊型DELL）的切替。（SIEMENS製當作#3預備來保管著）
    </t>
    <phoneticPr fontId="2"/>
  </si>
  <si>
    <t xml:space="preserve">・雖然這次切替的預備PC是1世代前的舊型PC（SIEMENS製），但是POWER SAPPLY是2系統，就算1系統故障了，PC還是不會DOWN，還是可以使用的，所以打算在下次冷修時，替換成最新型DELL製PC，在那之前還是先使用SIEMENS製PC。
    ※SIEMENS製PC在POWER SUPPLY1系統故障時， 警報聲會響起，所以巡檢時是可以發現的。
・設備技術課的見解
    ※如果現行的新型ＡＣＥ的電源故障多發的話，需要實施電源冗長化等的改善。
     </t>
    <phoneticPr fontId="2"/>
  </si>
  <si>
    <t>今回のACE PC異常は古いPCを使用しているZFだけの問題でした。
他LINEはPCが新しいため問題ありません。
他窯情報聯絡</t>
    <phoneticPr fontId="2"/>
  </si>
  <si>
    <t>董明成</t>
    <phoneticPr fontId="2"/>
  </si>
  <si>
    <t>異常報告書（中文）共有フォルダ\201601以降\20160517HF　横切機No2カッター走行駆動ベルト断裂.xlsx</t>
  </si>
  <si>
    <t>横切機No.2切刀走行驅動皮帶斷裂</t>
    <phoneticPr fontId="2"/>
  </si>
  <si>
    <t>疑為 Pulley軸芯偏移、皮帶鬆弛。</t>
    <phoneticPr fontId="2"/>
  </si>
  <si>
    <t>1. 實施定期點檢以確認有無異常。(1回/6個月)
2. 更換時規皮帶  - 主要設備冷修時更換</t>
    <phoneticPr fontId="2"/>
  </si>
  <si>
    <t>1.各切機點檢確認
2.更換TIMING及基準確認</t>
    <phoneticPr fontId="2"/>
  </si>
  <si>
    <t>異常報告書（中文）共有フォルダ\201601以降\20160519HF　2Br2Pos採板ロボット重故障停止.xlsx</t>
  </si>
  <si>
    <t>2BR 2POS 採板ROBOT異常停止</t>
    <phoneticPr fontId="2"/>
  </si>
  <si>
    <t>疑為Encoder Cable 斷線
* Robot發生Communication Error (T軸Encoder Error)
 (Alarm Code :T軸 1325通信異常(Encoder)</t>
    <phoneticPr fontId="2"/>
  </si>
  <si>
    <t>Cable事前點檢有困難、會進行管理以確保Spare Cable數量 (目前保管2個)</t>
    <phoneticPr fontId="2"/>
  </si>
  <si>
    <t>1.JF類似異常(CABLEVEYOR與業者確認改善狀況)
2.備品確認</t>
    <phoneticPr fontId="2"/>
  </si>
  <si>
    <t>異常報告書（中文）共有フォルダ\201601以降\20160521IF 2Br_P詰機板揃えシリンダー油圧ホースリーク.xlsx</t>
  </si>
  <si>
    <t>2Br P詰機板齊Cylinder油壓Hose漏油</t>
    <phoneticPr fontId="2"/>
  </si>
  <si>
    <t>推測 長期使用下（9年程度）産生劣化所致。</t>
    <phoneticPr fontId="2"/>
  </si>
  <si>
    <t>●強化整備及３交代巡檢
●調査長期使用的設備項目並依序交換</t>
    <phoneticPr fontId="2"/>
  </si>
  <si>
    <t>1.P詰機及T/T油壓管路油漏確認
2.目前使用年數及更換基準確認</t>
    <phoneticPr fontId="2"/>
  </si>
  <si>
    <t>異常報告書（中文）共有フォルダ\201601以降\20160526BF窯 1BR_11POS Encoder Cable斷線.xlsx</t>
  </si>
  <si>
    <t>1BR#11POS Encoder Cable斷線</t>
    <phoneticPr fontId="2"/>
  </si>
  <si>
    <t>電纜護蓋因金屬疲勞而發生破損、Cable斷線。                                                          BF的Robot裡面 只有從WIT移設到11POS的電纜護蓋是同款的 。                                ※破損處的鐵板厚度為3mmt</t>
    <phoneticPr fontId="2"/>
  </si>
  <si>
    <t>1. 檢討電纜護蓋的補強方式。                                 2. 定期進行工事日點檢。</t>
    <phoneticPr fontId="2"/>
  </si>
  <si>
    <t>1. 每回工事日進行點檢確認。                                 2. 請機械及電氣進行現狀相關設備是否有異常。                   3. 整備人員每回點檢要確實注意作動是否有異常。</t>
    <phoneticPr fontId="2"/>
  </si>
  <si>
    <t>\\172.18.154.189\mfg_public\00 製造一部共通\横展開確認\03 設備(冷修)活動相關\2016年設備活動Team資料\01 ADT設備異常情報橫展開\TAS&amp;OFF 寫真補充資料夾</t>
  </si>
  <si>
    <t>異常報告書（中文）共有フォルダ\201601以降\20160601DF　2Br引入No.2 PAD CHAIN軌道折損.xlsx</t>
  </si>
  <si>
    <t>No.2Br引入No.2FT C/V 鍊條 軌道の折損</t>
    <phoneticPr fontId="2"/>
  </si>
  <si>
    <t>鍊條軌道下降時撞到固定架台。
-針對0.3ｔ搬送對應 進行了PAD LEVEL調降作業、昇降cylinder的軌道下限Stopper也有鬆開向下調整、然而經過調整之後的高度 會干涉到固定架台。</t>
    <phoneticPr fontId="2"/>
  </si>
  <si>
    <t>- 預定重新審視鍊條軌道的構造。</t>
    <phoneticPr fontId="2"/>
  </si>
  <si>
    <t>CF窯類似異常橫展開進度確認</t>
  </si>
  <si>
    <t>異常報告書（中文）共有フォルダ\201601以降\20160622BF窯　1BR紙巻機エアシャフト軸受固定用金具脱落.xlsx</t>
  </si>
  <si>
    <t>1BR紙巻機Air Shaft軸受固定用金具脱落</t>
    <phoneticPr fontId="2"/>
  </si>
  <si>
    <t>・軸承摩耗 使得Air Shaft 軸端與軸承之間的 距離變大、推測 固定用的Pin 受到回轉振動影響而脱落、以致Bolt發生折損。</t>
    <phoneticPr fontId="2"/>
  </si>
  <si>
    <t>・更換軸承備品
・工事日定期確認Pin・Bolt有無脱落。
※頻度的部分需與設技再次商談。</t>
    <phoneticPr fontId="2"/>
  </si>
  <si>
    <t>1.各窯AIR SHAFT軸受點檢確認
2.備品確認</t>
    <phoneticPr fontId="2"/>
  </si>
  <si>
    <t>異常報告書（中文）共有フォルダ\201601以降\20160627【客訴對策書】BF窯素板破裂(束帶混入)最終.xlsx</t>
  </si>
  <si>
    <t>素板割れ(インシュロック混入)</t>
    <phoneticPr fontId="2"/>
  </si>
  <si>
    <t>・インシュロックに繰り返し曲げ応力が掛かり破断した。</t>
    <phoneticPr fontId="2"/>
  </si>
  <si>
    <t xml:space="preserve">・下流移載機についてインシュロックの全更新を実施。
</t>
    <phoneticPr fontId="2"/>
  </si>
  <si>
    <t>1.BDS/RB採板機/移載機點檢
(重點為支點會晃動之處所)</t>
    <phoneticPr fontId="2"/>
  </si>
  <si>
    <t>異常報告書（中文）共有フォルダ\201601以降\20160705 CF伸縮CV ROLL 劣化殘膠異常.xlsx</t>
  </si>
  <si>
    <t>本線伸縮CV ROLL 兩側ROLL 劣化殘膠異常</t>
    <phoneticPr fontId="2"/>
  </si>
  <si>
    <t>初步判斷為優力膠老化</t>
    <phoneticPr fontId="2"/>
  </si>
  <si>
    <t>①拆除EF線上ROLL進行交換
②現場聯絡，優力膠不可使用酒精擦拭</t>
    <phoneticPr fontId="2"/>
  </si>
  <si>
    <t>1.各窯伸縮ROLL/BDS板受/板齊點檢確認(手觸及硬度確認)
2.備品確認</t>
    <phoneticPr fontId="2"/>
  </si>
  <si>
    <t>異常報告書（中文）共有フォルダ\201601以降\20160704JF 本線増速CV No.5カムクラッチ滑り異常.xlsx</t>
  </si>
  <si>
    <r>
      <t>本線增速C/V Camclutch滑</t>
    </r>
    <r>
      <rPr>
        <sz val="9"/>
        <color indexed="8"/>
        <rFont val="ＭＳ Ｐゴシック"/>
        <family val="1"/>
        <charset val="136"/>
      </rPr>
      <t>脫</t>
    </r>
    <r>
      <rPr>
        <sz val="9"/>
        <color indexed="8"/>
        <rFont val="Meiryo UI"/>
        <family val="3"/>
        <charset val="128"/>
      </rPr>
      <t>異常</t>
    </r>
    <phoneticPr fontId="2"/>
  </si>
  <si>
    <t xml:space="preserve"> Camclutch長年劣化所致
＊JF Start開始已經過約6年
　（為無法給油型式）
</t>
    <phoneticPr fontId="2"/>
  </si>
  <si>
    <t>Cam clutch更換新品</t>
    <phoneticPr fontId="2"/>
  </si>
  <si>
    <t>1.利用工事日點檢或更換成新品
2.每次冷修時進行更換、或是不使用Camclutch。（根據YF4實績判斷）</t>
    <phoneticPr fontId="2"/>
  </si>
  <si>
    <t>異常報告書（中文）共有フォルダ\201601以降\20160706IF　No2横切機BUR Level調整Unit固定Plate破損.xlsx</t>
  </si>
  <si>
    <t>No.2橫切機BUR Level調整Unit固定Plate破損</t>
    <phoneticPr fontId="2"/>
  </si>
  <si>
    <r>
      <t>&lt;推定発生原因&gt;
No.2橫切BUR上面設置的是薄板 (與圖面相異)。推測這板子厚度薄, 受到BUR重複昇降動作的衝撃影響, 導致板子本身和螺絲  蓄積了疲勞。板子上面刻印了品名、型號, 代表這高度調整Stage 的Unit是原廠配件。也就是</t>
    </r>
    <r>
      <rPr>
        <sz val="9"/>
        <color indexed="8"/>
        <rFont val="ＭＳ Ｐゴシック"/>
        <family val="1"/>
        <charset val="136"/>
      </rPr>
      <t>說</t>
    </r>
    <r>
      <rPr>
        <sz val="9"/>
        <color indexed="8"/>
        <rFont val="Meiryo UI"/>
        <family val="3"/>
        <charset val="128"/>
      </rPr>
      <t>, 當初在製作BUR時廠商（尼工）應該要裝的是3.2mm的Plate, 在這裡出現了疏漏。</t>
    </r>
    <phoneticPr fontId="2"/>
  </si>
  <si>
    <r>
      <t>依照圖面進行Plate厚度更新（3.2mm）。
※AFK</t>
    </r>
    <r>
      <rPr>
        <sz val="9"/>
        <color indexed="8"/>
        <rFont val="ＭＳ Ｐゴシック"/>
        <family val="1"/>
        <charset val="136"/>
      </rPr>
      <t>內</t>
    </r>
    <r>
      <rPr>
        <sz val="9"/>
        <color indexed="8"/>
        <rFont val="Meiryo UI"/>
        <family val="3"/>
        <charset val="128"/>
      </rPr>
      <t>已確認完成, 除了IF以外, 其他都和圖面一樣是3.2mm的</t>
    </r>
    <phoneticPr fontId="2"/>
  </si>
  <si>
    <t>1.PLATE圖面厚度確認
2.現物厚度確認
3.備品厚度確認
4.固定螺絲鬆弛確認</t>
    <phoneticPr fontId="2"/>
  </si>
  <si>
    <t>異常報告書（中文）共有フォルダ\201601以降\20160716KF 1Br 2Pos採板Robot T軸異常.xlsx</t>
  </si>
  <si>
    <t>1Br 2Pos採板Robot T軸異常</t>
    <phoneticPr fontId="2"/>
  </si>
  <si>
    <r>
      <t>T軸旋轉用Pulley</t>
    </r>
    <r>
      <rPr>
        <sz val="9"/>
        <color indexed="8"/>
        <rFont val="ＭＳ Ｐゴシック"/>
        <family val="1"/>
        <charset val="136"/>
      </rPr>
      <t>脫</t>
    </r>
    <r>
      <rPr>
        <sz val="9"/>
        <color indexed="8"/>
        <rFont val="Meiryo UI"/>
        <family val="3"/>
        <charset val="128"/>
      </rPr>
      <t>離，造成Robot Hand無法旋轉。
Pulley會</t>
    </r>
    <r>
      <rPr>
        <sz val="9"/>
        <color indexed="8"/>
        <rFont val="ＭＳ Ｐゴシック"/>
        <family val="1"/>
        <charset val="136"/>
      </rPr>
      <t>脫</t>
    </r>
    <r>
      <rPr>
        <sz val="9"/>
        <color indexed="8"/>
        <rFont val="Meiryo UI"/>
        <family val="3"/>
        <charset val="128"/>
      </rPr>
      <t>離的原因是因為T軸Spline Shaft軸端部的Stopper Plate 固定螺絲鬆</t>
    </r>
    <r>
      <rPr>
        <sz val="9"/>
        <color indexed="8"/>
        <rFont val="ＭＳ Ｐゴシック"/>
        <family val="1"/>
        <charset val="136"/>
      </rPr>
      <t>脫</t>
    </r>
    <r>
      <rPr>
        <sz val="9"/>
        <color indexed="8"/>
        <rFont val="Meiryo UI"/>
        <family val="3"/>
        <charset val="128"/>
      </rPr>
      <t>的關係。
固定螺絲上塗了防止鬆</t>
    </r>
    <r>
      <rPr>
        <sz val="9"/>
        <color indexed="8"/>
        <rFont val="ＭＳ Ｐゴシック"/>
        <family val="1"/>
        <charset val="136"/>
      </rPr>
      <t>脫</t>
    </r>
    <r>
      <rPr>
        <sz val="9"/>
        <color indexed="8"/>
        <rFont val="Meiryo UI"/>
        <family val="3"/>
        <charset val="128"/>
      </rPr>
      <t>的固定劑，如同圖面指定。雖然廠商的見解是</t>
    </r>
    <r>
      <rPr>
        <sz val="9"/>
        <color indexed="8"/>
        <rFont val="ＭＳ Ｐゴシック"/>
        <family val="1"/>
        <charset val="136"/>
      </rPr>
      <t>說</t>
    </r>
    <r>
      <rPr>
        <sz val="9"/>
        <color indexed="8"/>
        <rFont val="Meiryo UI"/>
        <family val="3"/>
        <charset val="128"/>
      </rPr>
      <t>T軸旋轉的負荷過大？不過因為在其他Position沒有發生過，而且負荷値也沒有問題，所以目前原因不明。</t>
    </r>
    <phoneticPr fontId="2"/>
  </si>
  <si>
    <t xml:space="preserve">廠商到場，實施T/R/B軸更換。
（廠商事前先到場確認，決定最短的工事進行方式）
（更換及Teaching調整，需要花費兩天時間）
（工事進行期間，1Br設備停止，2Br專門採板）
</t>
    <phoneticPr fontId="2"/>
  </si>
  <si>
    <t>1.全部Robot的Stopper Plate固定螺絲實施點檢、鎖緊。
2.將TRB軸Shaft上部可視化;對象是全部Robot
3.半年1次越過壓克力板實施點檢　（確認鐵粉等）
4.1年1次在潤滑油更換時，將壓克力板打開，用手來確認設備的磨耗狀況。</t>
    <phoneticPr fontId="2"/>
  </si>
  <si>
    <t>異常報告書（中文）共有フォルダ\201601以降\20160703JF 2Br紙巻機（イズミ製）カッター動作異常.xlsx</t>
  </si>
  <si>
    <t>2Br紙巻機（イズミ製）カッター動作異常</t>
    <phoneticPr fontId="2"/>
  </si>
  <si>
    <t>切刀升降用LM軌道的固定螺絲磨斷（4支裡有2支）。因為螺絲已磨斷了，升降時、LM軌道會發出聲響。推測是在這樣的狀態下持續使用，才會發生卡住、導致切刀無法上升的情形。
關於螺絲磨斷的原因，因為合紙裁切的狀況變差，在一直調整刀刃的情形下，導致刀刃之間的摩擦變大、左右兩側上升的高度不一、漸漸地LM軌道的負荷變大、進而造成螺絲磨斷。
（從JF Start以來就沒有更換過、約已使用6年）</t>
    <phoneticPr fontId="2"/>
  </si>
  <si>
    <t>（對應）
整組切刀更換後復歸。
（對策）
整備使用4年以上的紙卷機切刀時，也一併更換Cylinder・Joint・LM軌道、軸承。
調整切刀時、若有發生裁切不良的情形時、不要過度勉強調整、直接更換成研磨過後的切刀。
為了確保備品、上刀刃・下刀刃　1Set新品　購入中</t>
    <phoneticPr fontId="2"/>
  </si>
  <si>
    <t>使用4年以上的紙卷機切刀,
除了切刀備品以外,Cylinder・Joint・LM軌道、軸承也更換。
預備品，要編列序號、開始記錄履歷。</t>
    <phoneticPr fontId="2"/>
  </si>
  <si>
    <t>異常報告書（中文）共有フォルダ\201601以降\20160719GF　TOM3畫處PC當機.xlsx</t>
  </si>
  <si>
    <t>異常報告書（中文）共有フォルダ\201601以降\130912_TOM3 通信異常處理手順書.xlsx</t>
  </si>
  <si>
    <t>TOM3 画像処理PCフリーズ</t>
    <phoneticPr fontId="2"/>
  </si>
  <si>
    <t>20inch Pulse分配器 有一處連接埠發生故障。</t>
    <phoneticPr fontId="2"/>
  </si>
  <si>
    <r>
      <t>由於事前性防止對策有困難、將針對下列兩點 加深彼此間的共識、以期異常發生時能</t>
    </r>
    <r>
      <rPr>
        <sz val="9"/>
        <color indexed="8"/>
        <rFont val="ＭＳ Ｐゴシック"/>
        <family val="1"/>
        <charset val="136"/>
      </rPr>
      <t>夠</t>
    </r>
    <r>
      <rPr>
        <sz val="9"/>
        <color indexed="8"/>
        <rFont val="Meiryo UI"/>
        <family val="3"/>
        <charset val="128"/>
      </rPr>
      <t>盡早恢復。
① 對於「 分配器的連接埠可能會發生故障」要有認知。
②異常時可先切換連接埠(對應時間短)。</t>
    </r>
    <phoneticPr fontId="2"/>
  </si>
  <si>
    <t>案例宣導
①對於「 分配器的連接埠可能會發生故障」要有認知。
②異常時可先切換連接埠(對應時間短)。</t>
    <phoneticPr fontId="2"/>
  </si>
  <si>
    <t>異常報告書（中文）共有フォルダ\201601以降\20160708YF　4P BDS異常.xlsx</t>
  </si>
  <si>
    <t>包装2BR 4P BDS異常</t>
    <phoneticPr fontId="2"/>
  </si>
  <si>
    <t>・BDS回生抵抗盤過熱と推測
    回生抵抗が密集しており放熱が不足していると推測
・上記と推測するが、回生抵抗その物が不良なのか、モータ、モータファン等が不良であるのかを現在調査中</t>
    <phoneticPr fontId="2"/>
  </si>
  <si>
    <t>・回生抵抗を移設分散、温度低下、効果があれば恒久対策とする</t>
    <phoneticPr fontId="2"/>
  </si>
  <si>
    <r>
      <t>回生抵抗盤位置(TYPE A or B)
溫度調</t>
    </r>
    <r>
      <rPr>
        <sz val="9"/>
        <color indexed="8"/>
        <rFont val="ＭＳ Ｐゴシック"/>
        <family val="1"/>
        <charset val="136"/>
      </rPr>
      <t>查
內</t>
    </r>
    <r>
      <rPr>
        <sz val="9"/>
        <color indexed="8"/>
        <rFont val="Meiryo UI"/>
        <family val="3"/>
        <charset val="128"/>
      </rPr>
      <t>部清潔</t>
    </r>
    <phoneticPr fontId="2"/>
  </si>
  <si>
    <t>異常報告書（中文）共有フォルダ\201601以降\20160726YF　2P BDSｴｱｰﾎｰｽ破れ異常報告書.xlsx</t>
  </si>
  <si>
    <t>包裝1BR 2P BDS AIR HOSE破裂異常</t>
    <phoneticPr fontId="2"/>
  </si>
  <si>
    <t>HOSE因現場溫度較高有老化現象(研判)</t>
    <phoneticPr fontId="2"/>
  </si>
  <si>
    <t>進行相關AIR HOSE更換(前回更換為YF3冷修時)</t>
    <phoneticPr fontId="2"/>
  </si>
  <si>
    <t>各窯利用工事日或Br定修或設備空檔進行AIR HOSE點檢</t>
    <phoneticPr fontId="2"/>
  </si>
  <si>
    <t>異常報告書（中文）共有フォルダ\201601以降\20160728HF　TOM3精査判定端末強制LogOff.xlsx</t>
  </si>
  <si>
    <t>TOM3精査判定端末強制LogOff</t>
    <phoneticPr fontId="2"/>
  </si>
  <si>
    <r>
      <t>懷疑是 HUB的電源CABLE</t>
    </r>
    <r>
      <rPr>
        <sz val="9"/>
        <color indexed="8"/>
        <rFont val="ＭＳ Ｐゴシック"/>
        <family val="1"/>
        <charset val="136"/>
      </rPr>
      <t>脫</t>
    </r>
    <r>
      <rPr>
        <sz val="9"/>
        <color indexed="8"/>
        <rFont val="Meiryo UI"/>
        <family val="3"/>
        <charset val="128"/>
      </rPr>
      <t>落、LAN CABLE鬆</t>
    </r>
    <r>
      <rPr>
        <sz val="9"/>
        <color indexed="8"/>
        <rFont val="ＭＳ Ｐゴシック"/>
        <family val="1"/>
        <charset val="136"/>
      </rPr>
      <t>脫</t>
    </r>
    <r>
      <rPr>
        <sz val="9"/>
        <color indexed="8"/>
        <rFont val="Meiryo UI"/>
        <family val="3"/>
        <charset val="128"/>
      </rPr>
      <t>的問題。</t>
    </r>
    <phoneticPr fontId="2"/>
  </si>
  <si>
    <r>
      <t>預定更換成 防止CABLE</t>
    </r>
    <r>
      <rPr>
        <sz val="9"/>
        <color indexed="8"/>
        <rFont val="ＭＳ Ｐゴシック"/>
        <family val="1"/>
        <charset val="136"/>
      </rPr>
      <t>脫</t>
    </r>
    <r>
      <rPr>
        <sz val="9"/>
        <color indexed="8"/>
        <rFont val="Meiryo UI"/>
        <family val="3"/>
        <charset val="128"/>
      </rPr>
      <t>落用的BRACKET的 TYPE。</t>
    </r>
    <phoneticPr fontId="2"/>
  </si>
  <si>
    <t>＊煩請各窯進行點檢電源插座是否固定牢靠。
（利用工事日進行）
＊目前對策未定、再另行商談</t>
    <phoneticPr fontId="2"/>
  </si>
  <si>
    <t>仮受け</t>
  </si>
  <si>
    <t>異常報告書（中文）共有フォルダ\201601以降\20160730ZF  1P北板受動作異常報告.xlsx</t>
  </si>
  <si>
    <t>1P北板受時規皮帶斷裂</t>
    <phoneticPr fontId="2"/>
  </si>
  <si>
    <t>2012年12月起,使用至今未曾更換,皮帶老化發生斷裂</t>
    <phoneticPr fontId="2"/>
  </si>
  <si>
    <t>皮帶使用壽命管理3年,將排入近期工事更換預定項目,進行各POS交換橫展開</t>
    <phoneticPr fontId="2"/>
  </si>
  <si>
    <r>
      <t>1.更換履歷調</t>
    </r>
    <r>
      <rPr>
        <sz val="9"/>
        <rFont val="ＭＳ Ｐゴシック"/>
        <family val="1"/>
        <charset val="136"/>
      </rPr>
      <t xml:space="preserve">查
</t>
    </r>
    <r>
      <rPr>
        <sz val="9"/>
        <rFont val="Meiryo UI"/>
        <family val="3"/>
        <charset val="128"/>
      </rPr>
      <t>2.工事日或設備稼動空檔進行點檢
3.使用3年以上者安排更換
・ＡＤＴでは、冷修毎全更新を基本とする。</t>
    </r>
    <phoneticPr fontId="2"/>
  </si>
  <si>
    <t>異常報告書（中文）共有フォルダ\201601以降\20160730BF窯 1BR紙巻機Safety Chuck 異常.xlsx</t>
  </si>
  <si>
    <t>1BR紙巻機安全夾頭異常。
推測長期以來 轉盤 持續在未確實固定的狀態下進行使用。另外根據倒角部位的磨損痕跡差異來看,應該是在旋轉時關閉方向的力道較強所以雖不至於完全開掉，但是在倒角磨損的過程中越來越關不起來，才會影響到夾頭開掉。</t>
    <phoneticPr fontId="2"/>
  </si>
  <si>
    <t xml:space="preserve">
・改造Cover，為了能更確實進行開閉操作，預定將治具改成塑膠槌。</t>
    <phoneticPr fontId="2"/>
  </si>
  <si>
    <t>1.safety chuck開閉方法
2.轉盤與本體磨耗確認
3.轉盤自動關閉功能(是否完全閉鎖)</t>
    <phoneticPr fontId="2"/>
  </si>
  <si>
    <t>異常報告書（中文）共有フォルダ\201601以降\20160731YF  2BRPG皮帶輪固定螺絲斷裂異常(中日文對照版).xlsx</t>
  </si>
  <si>
    <t>異常報告書（中文）共有フォルダ\201601以降\【相談させてください】設備異常対策.msg</t>
  </si>
  <si>
    <t>包裝2BR PG皮帶PULLY固定螺絲斷裂異常</t>
    <phoneticPr fontId="2"/>
  </si>
  <si>
    <t>皮帶輪固定方式不佳，螺絲強度不足(機械初步研判)</t>
    <phoneticPr fontId="2"/>
  </si>
  <si>
    <t>進行螺絲重新鑽孔固定(暫定)</t>
    <phoneticPr fontId="2"/>
  </si>
  <si>
    <t>Roll改造品（軸短一体延長型）新規製作中、8/11納品予定後、更換する</t>
    <phoneticPr fontId="2"/>
  </si>
  <si>
    <t>異常報告書（中文）共有フォルダ\201601以降\20160804YF　TOM-20InchPulse異常報告-R1.xlsx</t>
  </si>
  <si>
    <t>YF TOM3 上位通信異常</t>
    <phoneticPr fontId="2"/>
  </si>
  <si>
    <t>※因發生的原因不明，所以目前還在收集相關的情報判斷當中，若有進展會隨時更新聯絡。</t>
    <phoneticPr fontId="2"/>
  </si>
  <si>
    <r>
      <t>07/11 Wireshark 監視用PC設置及ARP Tabel 指定。
07/19 TOM HOST C、D HDD更換。
07/21 電氣設置Pulse記錄器監視。
07/22 TOM PC盤</t>
    </r>
    <r>
      <rPr>
        <sz val="9"/>
        <color indexed="8"/>
        <rFont val="ＭＳ Ｐゴシック"/>
        <family val="1"/>
        <charset val="136"/>
      </rPr>
      <t>內</t>
    </r>
    <r>
      <rPr>
        <sz val="9"/>
        <color indexed="8"/>
        <rFont val="Meiryo UI"/>
        <family val="3"/>
        <charset val="128"/>
      </rPr>
      <t xml:space="preserve"> Level Converter 更換。
08/04 TOM PC盤</t>
    </r>
    <r>
      <rPr>
        <sz val="9"/>
        <color indexed="8"/>
        <rFont val="ＭＳ Ｐゴシック"/>
        <family val="1"/>
        <charset val="136"/>
      </rPr>
      <t>內</t>
    </r>
    <r>
      <rPr>
        <sz val="9"/>
        <color indexed="8"/>
        <rFont val="Meiryo UI"/>
        <family val="3"/>
        <charset val="128"/>
      </rPr>
      <t>PLC連接8 Port 埠位變更。
(8/8異常再發有)</t>
    </r>
    <phoneticPr fontId="2"/>
  </si>
  <si>
    <r>
      <t>1.異常原因持續調</t>
    </r>
    <r>
      <rPr>
        <sz val="9"/>
        <color indexed="8"/>
        <rFont val="ＭＳ Ｐゴシック"/>
        <family val="1"/>
        <charset val="136"/>
      </rPr>
      <t>查</t>
    </r>
    <r>
      <rPr>
        <sz val="9"/>
        <color indexed="8"/>
        <rFont val="Meiryo UI"/>
        <family val="3"/>
        <charset val="128"/>
      </rPr>
      <t>中
2.僅情報聯絡</t>
    </r>
    <phoneticPr fontId="2"/>
  </si>
  <si>
    <t>異常報告書（中文）共有フォルダ\201601以降\20160805TDSⅡ　下流移載機Roller齒輪培林摩耗.xls</t>
  </si>
  <si>
    <t>下流移載機Roller齒輪培林磨耗</t>
    <phoneticPr fontId="2"/>
  </si>
  <si>
    <t xml:space="preserve">【設備面】                    
培林磨耗的粉塵影響到 驅動軸也一起發生磨耗。                    
走行時 驅動軸的上下振動 影響皮帶驅動無法確實傳動                    
因為不是停在 Servo的原點位置、所以發生 Overrun（逸走）的狀況。                    
【管理面】 
確認Roller小齒輪的部分 未列入 巡檢及定修工事的點檢項目。 
</t>
    <phoneticPr fontId="2"/>
  </si>
  <si>
    <t>驅動軸在 下回工事日之前 進行旋盤加工之後更換（8/18）
目前正與設技 協議關於 預備品的管理方式、點檢頻度、追加定修工事項目的部分。</t>
    <phoneticPr fontId="2"/>
  </si>
  <si>
    <t>1.利用定修或設備停機空檔進行軸承磨耗點檢確認
2.備品有無確認</t>
    <phoneticPr fontId="2"/>
  </si>
  <si>
    <t>異常報告書（中文）共有フォルダ\201601以降\20160817LF　ACE停止.xlsx</t>
  </si>
  <si>
    <t>LF ACE#2 停止</t>
    <phoneticPr fontId="2"/>
  </si>
  <si>
    <t>ACE#2的異常停止(7:55發生)原因不明。將Log傳送給ATSC進行調査當中。
ACE#1停止(10:38)原因也不明。同様進行調査當中。
※在進行寫入程式復歸作業時，發現PC負荷狀態頗重，不過這個部份是否為影響ACE異常停止的直接原因尚未釐清。</t>
    <phoneticPr fontId="2"/>
  </si>
  <si>
    <t xml:space="preserve">（暫定對策）
ACE#2與預備機進行切替。（8/17完成）
（恒久對策）
ATSC原因調査完成後再行對策。
</t>
    <phoneticPr fontId="2"/>
  </si>
  <si>
    <t>1.各窯ACE切替手順版本確認
2.ACE切替手順再教育(依賴電氣G)</t>
    <phoneticPr fontId="2"/>
  </si>
  <si>
    <t>異常報告書（中文）共有フォルダ\201601以降\20160815GUT洗浄3LineG6 P詰RB吸著異常.xls</t>
  </si>
  <si>
    <t>G6 P詰ROBOT吸著異常</t>
    <phoneticPr fontId="2"/>
  </si>
  <si>
    <t>電磁閥(SOL)的閥柱(Spool) 受到CA水分過多影響而無法正常動作，在無法完全關閉的真空狀態下影響到吸著狀態，為此次的異常原因。(因水量過多而引發吸著異常)</t>
    <phoneticPr fontId="2"/>
  </si>
  <si>
    <t>①設置自動排水裝置
②追加設置儲水桶　 (可貯放廢水的小型儲水裝置)</t>
    <phoneticPr fontId="2"/>
  </si>
  <si>
    <r>
      <t>各窯(LINE)CA系統之狀況調</t>
    </r>
    <r>
      <rPr>
        <sz val="9"/>
        <rFont val="ＭＳ Ｐゴシック"/>
        <family val="1"/>
        <charset val="136"/>
      </rPr>
      <t>查</t>
    </r>
    <r>
      <rPr>
        <sz val="9"/>
        <rFont val="Meiryo UI"/>
        <family val="3"/>
        <charset val="128"/>
      </rPr>
      <t>(DRYER有無?使用有無?目前排水量約幾CC?)</t>
    </r>
    <phoneticPr fontId="2"/>
  </si>
  <si>
    <t>異常報告書（中文）共有フォルダ\201601以降\20160830JF 2Br 反転Robot CC-Link異常.xlsx</t>
  </si>
  <si>
    <t>2Br 反轉Robot#2 CC-Link異常</t>
    <phoneticPr fontId="2"/>
  </si>
  <si>
    <r>
      <t>原因①：第1次更換CC-Link Cable的原因
冷修時更換過的CD管</t>
    </r>
    <r>
      <rPr>
        <sz val="9"/>
        <color indexed="8"/>
        <rFont val="ＭＳ Ｐゴシック"/>
        <family val="1"/>
        <charset val="136"/>
      </rPr>
      <t>內</t>
    </r>
    <r>
      <rPr>
        <sz val="9"/>
        <color indexed="8"/>
        <rFont val="Meiryo UI"/>
        <family val="3"/>
        <charset val="128"/>
      </rPr>
      <t>的CC-Link Cable並不是可動部的型式、而是固定部的型式。（其他8台Robot 也是固定式的）
Type：FANC-110SBH Cable 固定式
因為一直使用固定部的型式、導致CD管</t>
    </r>
    <r>
      <rPr>
        <sz val="9"/>
        <color indexed="8"/>
        <rFont val="ＭＳ Ｐゴシック"/>
        <family val="1"/>
        <charset val="136"/>
      </rPr>
      <t>內</t>
    </r>
    <r>
      <rPr>
        <sz val="9"/>
        <color indexed="8"/>
        <rFont val="Meiryo UI"/>
        <family val="3"/>
        <charset val="128"/>
      </rPr>
      <t>的線路拉扯引起金屬疲勞而造成斷線。（使用1年3個月、約作動130萬回）
原因②：第2次更換CC-Link Cable的原因
因為可動式無備品、先用固定式的沿著CD管進行CC-Link Cable的臨時配線、但Cable長度太過剛好、沒有多餘的伸縮空間、束帶固定住的部分因為密集的拉扯壓力而斷線了。主要原因為施工方法不良與固定用Cable。</t>
    </r>
    <phoneticPr fontId="2"/>
  </si>
  <si>
    <r>
      <t>原因①的暫定對策
更換CC-Link Cable。（可動式無備品）
原因②的暫定對策
更換CC-Link Cable為可動式、並將主要配線設置在CD管</t>
    </r>
    <r>
      <rPr>
        <sz val="9"/>
        <color indexed="8"/>
        <rFont val="ＭＳ Ｐゴシック"/>
        <family val="1"/>
        <charset val="136"/>
      </rPr>
      <t>內</t>
    </r>
    <r>
      <rPr>
        <sz val="9"/>
        <color indexed="8"/>
        <rFont val="Meiryo UI"/>
        <family val="3"/>
        <charset val="128"/>
      </rPr>
      <t>。（跟研磨借用）
Type：FANC-110SBZ-5  Cable 高可動部用 壽命500萬回</t>
    </r>
    <phoneticPr fontId="2"/>
  </si>
  <si>
    <t xml:space="preserve">1.各窯CC-Link CABLE使用TYPE確認
2..如果CC-Link Cable要進行臨時配線時、長度必須保留 Cable可移動的空間。
</t>
    <phoneticPr fontId="2"/>
  </si>
  <si>
    <t>異常報告書（中文）共有フォルダ\201601以降\20160928YF  2BR　3P段積動作異常報告書.xlsx</t>
  </si>
  <si>
    <t>2Br 3P段積異常</t>
    <phoneticPr fontId="2"/>
  </si>
  <si>
    <t xml:space="preserve">ATSC見解:
発生原因は超音波SENSORの位置異常+仮想在荷のI/Lが起因していると推測,仮想在荷のI/Lは元々AFでは在荷SENSORを使用していなかった名残である。
</t>
    <phoneticPr fontId="2"/>
  </si>
  <si>
    <t>1.上記、推測であるがLIFT下降の原因は不明のため現在、MX SheetにてDATA収集中
2.在荷SENSORがONしている場合にLIFTERが上昇しない様INTER LOCKを追加</t>
    <phoneticPr fontId="2"/>
  </si>
  <si>
    <t>段積LIFTER上升I/L有無確認</t>
    <phoneticPr fontId="2"/>
  </si>
  <si>
    <t>板厚計</t>
    <rPh sb="0" eb="1">
      <t>イタ</t>
    </rPh>
    <rPh sb="1" eb="2">
      <t>アツ</t>
    </rPh>
    <rPh sb="2" eb="3">
      <t>ケイ</t>
    </rPh>
    <phoneticPr fontId="74"/>
  </si>
  <si>
    <t>異常報告書（中文）共有フォルダ\201601以降\20161008CF　1BR 板厚計PLC通信異常.xlsx</t>
  </si>
  <si>
    <t>1BR 板厚計 PLC 通訊模組異常</t>
    <phoneticPr fontId="2"/>
  </si>
  <si>
    <t xml:space="preserve">①Ethernet介面模組故障。(故障原因不明)（未能顯示詳細的Error記錄 所以當時的Error詳細狀況不明）設技電氣
    這次異常非 PLC本體Error，而是Ethernet介面模組Error，所以沒有在BrHO捨板，加上一直重複出現 前回値(OK)的Data，所以變成OK判定，被當作良品採板。※前回値為何重複出現的原因尚在調査中
②異常時有發出警報、但是只有進行警報Reset，未進行異常點檢。
</t>
    <phoneticPr fontId="2"/>
  </si>
  <si>
    <t>・進行PLC　RESET復歸,之後會再更換Ethernet介面模組,（改成可以保存ErrorCode）
・軟體改造成 當Br板厚計發生PLC異常及Ethernet介面模組Error出現時會在BrHO進行捨板(CF1Br改造完畢)
・針對板厚計異常警報相關點檢確認手順並進行教育訓練。</t>
    <phoneticPr fontId="74"/>
  </si>
  <si>
    <t>軟體改造成 當Br板厚計發生PLC異常及Ethernet介面模組Error出現時會在BrHO進行捨板</t>
    <phoneticPr fontId="2"/>
  </si>
  <si>
    <t>異常報告書（中文）共有フォルダ\201601以降\20161017GF　B-Line紙巻機排出ﾍﾞﾙﾄｻｰﾎﾞﾓｰﾀ過負荷.xls</t>
  </si>
  <si>
    <t>B-Line紙巻機排出皮帶Servo異常</t>
    <phoneticPr fontId="2"/>
  </si>
  <si>
    <r>
      <t>【設備面】
拆解減速機之後發現潤滑油已呈現固化狀態。因此，推測影響到齒輪轉動以致發生過負載。
【管理面】
・由VTQ進行每週1回定期巡檢，該馬達負荷値並無異常或増加傾向。此外，減速機的部分必須先經過拆解否則無法確認</t>
    </r>
    <r>
      <rPr>
        <sz val="9"/>
        <color indexed="8"/>
        <rFont val="ＭＳ Ｐゴシック"/>
        <family val="1"/>
        <charset val="136"/>
      </rPr>
      <t>內</t>
    </r>
    <r>
      <rPr>
        <sz val="9"/>
        <color indexed="8"/>
        <rFont val="Meiryo UI"/>
        <family val="3"/>
        <charset val="128"/>
      </rPr>
      <t>部狀況，只靠管理面難以防堵。
・關於異常發生之後的對應方式,聯軸器、減速機因為沒有預備品，所以在復歸上需要時間。由於使用的是舊樣式，變成需要再對應。</t>
    </r>
    <phoneticPr fontId="2"/>
  </si>
  <si>
    <t>・實施聯軸器整備、減速機更換及對芯。
*目前正與設技等單位商討預備品的管理方式</t>
    <phoneticPr fontId="2"/>
  </si>
  <si>
    <t>情報聯絡</t>
    <phoneticPr fontId="2"/>
  </si>
  <si>
    <t>異常報告書（中文）共有フォルダ\201601以降\20161104GF　B-Line洗浄機純水直水配管破損.xls</t>
  </si>
  <si>
    <t xml:space="preserve"> B-Line洗淨機純水直水配管破損</t>
    <phoneticPr fontId="2"/>
  </si>
  <si>
    <r>
      <t>【設備面】
由於管理Heater出力的温度計異常而影響純水加熱過度，以致於 配管</t>
    </r>
    <r>
      <rPr>
        <sz val="9"/>
        <color indexed="8"/>
        <rFont val="ＭＳ Ｐゴシック"/>
        <family val="1"/>
        <charset val="136"/>
      </rPr>
      <t>內</t>
    </r>
    <r>
      <rPr>
        <sz val="9"/>
        <color indexed="8"/>
        <rFont val="Meiryo UI"/>
        <family val="3"/>
        <charset val="128"/>
      </rPr>
      <t>的水溫比 PVC配管耐熱温度的60℃還要高，導致配管破損。温度計的故障原因推測為經年累月的劣化所致。
【管理面】
●Heater</t>
    </r>
    <r>
      <rPr>
        <sz val="9"/>
        <color indexed="8"/>
        <rFont val="ＭＳ Ｐゴシック"/>
        <family val="1"/>
        <charset val="136"/>
      </rPr>
      <t>內</t>
    </r>
    <r>
      <rPr>
        <sz val="9"/>
        <color indexed="8"/>
        <rFont val="Meiryo UI"/>
        <family val="3"/>
        <charset val="128"/>
      </rPr>
      <t>部 可偵測水溫並發出警報，但是該警報並未開</t>
    </r>
    <r>
      <rPr>
        <sz val="9"/>
        <color indexed="8"/>
        <rFont val="ＭＳ Ｐゴシック"/>
        <family val="1"/>
        <charset val="136"/>
      </rPr>
      <t>啟</t>
    </r>
    <r>
      <rPr>
        <sz val="9"/>
        <color indexed="8"/>
        <rFont val="Meiryo UI"/>
        <family val="3"/>
        <charset val="128"/>
      </rPr>
      <t xml:space="preserve">使用。
●注入純水的Tank雖然有設置PH計及水温計，但是溫度計並未用來進行水溫管理。
    （之前未進行Tank温度監控）
</t>
    </r>
    <phoneticPr fontId="2"/>
  </si>
  <si>
    <r>
      <t>1.開始使用Heater</t>
    </r>
    <r>
      <rPr>
        <sz val="9"/>
        <color indexed="8"/>
        <rFont val="ＭＳ Ｐゴシック"/>
        <family val="1"/>
        <charset val="136"/>
      </rPr>
      <t>內</t>
    </r>
    <r>
      <rPr>
        <sz val="9"/>
        <color indexed="8"/>
        <rFont val="Meiryo UI"/>
        <family val="3"/>
        <charset val="128"/>
      </rPr>
      <t>部感應器並進行改造，當温度過高時，在發出警報的同時，洗淨機會隨之停止。(設定温度70℃)
2.注入直水純水的Tank也會進行改造，當温度異常時會發出警報。（設定温度45℃）</t>
    </r>
    <phoneticPr fontId="2"/>
  </si>
  <si>
    <r>
      <t>1.PATROL點檢結果(溫度)
2.配管確認
3.溫度計設定</t>
    </r>
    <r>
      <rPr>
        <sz val="9"/>
        <color indexed="8"/>
        <rFont val="ＭＳ Ｐゴシック"/>
        <family val="1"/>
        <charset val="136"/>
      </rPr>
      <t>值</t>
    </r>
    <r>
      <rPr>
        <sz val="9"/>
        <color indexed="8"/>
        <rFont val="Meiryo UI"/>
        <family val="3"/>
        <charset val="128"/>
      </rPr>
      <t>及上下限警報</t>
    </r>
    <r>
      <rPr>
        <sz val="9"/>
        <color indexed="8"/>
        <rFont val="ＭＳ Ｐゴシック"/>
        <family val="1"/>
        <charset val="136"/>
      </rPr>
      <t>值</t>
    </r>
    <r>
      <rPr>
        <sz val="9"/>
        <color indexed="8"/>
        <rFont val="Meiryo UI"/>
        <family val="3"/>
        <charset val="128"/>
      </rPr>
      <t>確認
4.溫度異常時警報使用設定</t>
    </r>
    <phoneticPr fontId="2"/>
  </si>
  <si>
    <t>機械系
電気系</t>
    <phoneticPr fontId="2"/>
  </si>
  <si>
    <t>異常報告書（中文）共有フォルダ\201601以降\20161106WIT1　上流移載機吸着異常およびサーボアンプ異常多発.xls</t>
  </si>
  <si>
    <t>上流移載機吸著異常及Servo AMP異常多發</t>
    <phoneticPr fontId="2"/>
  </si>
  <si>
    <r>
      <t>【上流移載機吸著異常】
推定為 Cableveyor</t>
    </r>
    <r>
      <rPr>
        <sz val="9"/>
        <color indexed="8"/>
        <rFont val="ＭＳ Ｐゴシック"/>
        <family val="1"/>
        <charset val="136"/>
      </rPr>
      <t>內</t>
    </r>
    <r>
      <rPr>
        <sz val="9"/>
        <color indexed="8"/>
        <rFont val="Meiryo UI"/>
        <family val="3"/>
        <charset val="128"/>
      </rPr>
      <t>部摩擦影響劣化、損傷。不良Tube位於Cableveyor</t>
    </r>
    <r>
      <rPr>
        <sz val="9"/>
        <color indexed="8"/>
        <rFont val="ＭＳ Ｐゴシック"/>
        <family val="1"/>
        <charset val="136"/>
      </rPr>
      <t>內</t>
    </r>
    <r>
      <rPr>
        <sz val="9"/>
        <color indexed="8"/>
        <rFont val="Meiryo UI"/>
        <family val="3"/>
        <charset val="128"/>
      </rPr>
      <t>部, 所以本週預定注入空氣以鎖定發生源,並調</t>
    </r>
    <r>
      <rPr>
        <sz val="9"/>
        <color indexed="8"/>
        <rFont val="ＭＳ Ｐゴシック"/>
        <family val="1"/>
        <charset val="136"/>
      </rPr>
      <t>查</t>
    </r>
    <r>
      <rPr>
        <sz val="9"/>
        <color indexed="8"/>
        <rFont val="Meiryo UI"/>
        <family val="3"/>
        <charset val="128"/>
      </rPr>
      <t>其他配線劣化起因（本週</t>
    </r>
    <r>
      <rPr>
        <sz val="9"/>
        <color indexed="8"/>
        <rFont val="ＭＳ Ｐゴシック"/>
        <family val="1"/>
        <charset val="136"/>
      </rPr>
      <t>內</t>
    </r>
    <r>
      <rPr>
        <sz val="9"/>
        <color indexed="8"/>
        <rFont val="Meiryo UI"/>
        <family val="3"/>
        <charset val="128"/>
      </rPr>
      <t>）。
【Servo AMP異常多發】
移載機的昇降Servo異常為 Servo AMP的異常,Cable連結器表面及分配基板</t>
    </r>
    <r>
      <rPr>
        <sz val="9"/>
        <color indexed="8"/>
        <rFont val="ＭＳ Ｐゴシック"/>
        <family val="1"/>
        <charset val="136"/>
      </rPr>
      <t>產</t>
    </r>
    <r>
      <rPr>
        <sz val="9"/>
        <color indexed="8"/>
        <rFont val="Meiryo UI"/>
        <family val="3"/>
        <charset val="128"/>
      </rPr>
      <t>生鐵鏽及侵蝕,Servo AMP 16個使用Bus Cable接續（調査經緯中）</t>
    </r>
    <phoneticPr fontId="2"/>
  </si>
  <si>
    <t>【上流移載機吸著異常】 
重新點檢Cableveyor内部配線的最後狀態
【Servo AMP異常多發】
實施防止雰圍氣侵入盤内部之對策,確認其餘連結器及機器的侵蝕狀態,確保AMP備品</t>
    <phoneticPr fontId="2"/>
  </si>
  <si>
    <r>
      <t>1.利用定修或工事日進行Cableveyor</t>
    </r>
    <r>
      <rPr>
        <sz val="9"/>
        <color indexed="8"/>
        <rFont val="ＭＳ Ｐゴシック"/>
        <family val="1"/>
        <charset val="136"/>
      </rPr>
      <t>內</t>
    </r>
    <r>
      <rPr>
        <sz val="9"/>
        <color indexed="8"/>
        <rFont val="Meiryo UI"/>
        <family val="3"/>
        <charset val="128"/>
      </rPr>
      <t>配管(線)點檢(暫)
2.servo amp盤</t>
    </r>
    <r>
      <rPr>
        <sz val="9"/>
        <color indexed="8"/>
        <rFont val="ＭＳ Ｐゴシック"/>
        <family val="1"/>
        <charset val="136"/>
      </rPr>
      <t>內</t>
    </r>
    <r>
      <rPr>
        <sz val="9"/>
        <color indexed="8"/>
        <rFont val="Meiryo UI"/>
        <family val="3"/>
        <charset val="128"/>
      </rPr>
      <t>生鏽狀況確認及防止氛圍氣侵入對策(暫)</t>
    </r>
    <phoneticPr fontId="2"/>
  </si>
  <si>
    <t>異常報告書（中文）共有フォルダ\201601以降\20161118WIT1　上流移載機ケーブル断線.xls</t>
  </si>
  <si>
    <t>WIT1　上流移載機Cable斷線</t>
    <phoneticPr fontId="2"/>
  </si>
  <si>
    <t>【設備面】
・Cableveyor長年劣化之破損（更換履歴不明）。
・Cableveyor的ARM掉落 使得Cable下垂後, 勾在Guide上面。
・因Dact Up影響走行次數大幅増加
【管理面】
・點檢不完備</t>
    <phoneticPr fontId="2"/>
  </si>
  <si>
    <t>・盡早安排 Cableveyor備品（計畫於12月7日工事日更換）
・更換復歸Cable、進行其餘Cable總點檢
・重新與設技決議 更換頻度
・下流移載機（同一設備）之横展開、定期點檢
暫定対策
・點檢毎日走行動作、ARM是否掉落、束帶的部分變更為魔鬼氈</t>
    <phoneticPr fontId="2"/>
  </si>
  <si>
    <t>1.利用定修或工事日進行Cableveyor點檢(暫)
2.Cableveyor備品有無確認(暫)</t>
    <phoneticPr fontId="2"/>
  </si>
  <si>
    <t>異常報告書（中文）共有フォルダ\201601以降\20161203KF 洗浄機入口センサー感度低下によるトラッキング消失.xlsx</t>
  </si>
  <si>
    <t>因洗淨機入口SENSOR感度低下造成Tracking消失</t>
    <phoneticPr fontId="2"/>
  </si>
  <si>
    <r>
      <t>A.Tracking消失的原因:
①SENSOR髒</t>
    </r>
    <r>
      <rPr>
        <sz val="9"/>
        <color indexed="8"/>
        <rFont val="ＭＳ Ｐゴシック"/>
        <family val="1"/>
        <charset val="136"/>
      </rPr>
      <t>污</t>
    </r>
    <r>
      <rPr>
        <sz val="9"/>
        <color indexed="8"/>
        <rFont val="Meiryo UI"/>
        <family val="3"/>
        <charset val="128"/>
      </rPr>
      <t>造成感度低下。
 由設技電氣實施的點檢是沒問題的(1回/3個月)(前回9/6實施）、因為SENSOR擦拭作後感度UP是事實，11/25以後回到ON-TAS化SENSOR髒</t>
    </r>
    <r>
      <rPr>
        <sz val="9"/>
        <color indexed="8"/>
        <rFont val="ＭＳ Ｐゴシック"/>
        <family val="1"/>
        <charset val="136"/>
      </rPr>
      <t>污</t>
    </r>
    <r>
      <rPr>
        <sz val="9"/>
        <color indexed="8"/>
        <rFont val="Meiryo UI"/>
        <family val="3"/>
        <charset val="128"/>
      </rPr>
      <t>感度低下的可能性很高，但還不明。在製造的巡檢中，沒有確認SENSOR相關的項目。 酸氣洗滌塔的設定還有Dampar的開度跟以前的設定一樣，沒有變。洗浄機入口両端有設置防水氣的護蓋。
②SENSOR閾値設定太低。
設技電氣的點檢裡雖然有閾値管理，但設定250的話真的太低。（初期設定是500，在安全護蓋上有紀載。）關於SENSOR閾値的最適値的知識不</t>
    </r>
    <r>
      <rPr>
        <sz val="9"/>
        <color indexed="8"/>
        <rFont val="ＭＳ Ｐゴシック"/>
        <family val="1"/>
        <charset val="136"/>
      </rPr>
      <t>夠</t>
    </r>
    <r>
      <rPr>
        <sz val="9"/>
        <color indexed="8"/>
        <rFont val="Meiryo UI"/>
        <family val="3"/>
        <charset val="128"/>
      </rPr>
      <t>。
B.發現Tracking異常處較慢的原因
因為是在洗淨機後的設備發生Tracking異常警報的關係，所以誤認為是在洗淨機後的SENSOR或設備發生的問題。</t>
    </r>
    <phoneticPr fontId="2"/>
  </si>
  <si>
    <t>1.Tracking消失的原因①的對策:
洗浄機入口、出口SENSOR感度也要記載在巡檢紀錄表確認感度是否有低下。（Sensor ON/OFF的感度、両邊都要記載。）（1回/週、担当：製造）
2.Tracking消失的原因②的對策:
SENSOR閾値設定的最適設定方法會實施教育、在設備停止時確認全數SENSOR閾値是否有問題。（担当：設技電気）
3.針對發現Tracking異常處較慢的對策:
再洗淨機入口處SENSOR追加Tracking的異常警報。</t>
    <phoneticPr fontId="2"/>
  </si>
  <si>
    <t>SENSOR感度確認，要追加在巡檢項目裡。
（Sensor ON/OFF的感度、両邊都要記載。）
（1回/週、担当：製造）</t>
    <phoneticPr fontId="2"/>
  </si>
  <si>
    <t>廖文仁</t>
    <phoneticPr fontId="2"/>
  </si>
  <si>
    <t>20170129JF 本線FT-CV駆動チェーン断裂による搬送異常.xlsx</t>
  </si>
  <si>
    <t>本線FT C/V#2-4驅動Chain斷裂</t>
    <phoneticPr fontId="2"/>
  </si>
  <si>
    <t>給油不足 導致駆動鍊條（RS-50）破損断裂
※使用期間 1.5年
過去DID的Seal Chain鍊條曾經断過、因為高單価為了節省成本而変更使用 RS鍊條。變更後的樣式需要定期給油、但是設備巡檢時 以目視点検判斷沒有 給油的必要。此外 FT-Pad 油沾附 會有品質異常懸念、所以並沒有很積極進行 給油、再加上作業性差、作業負荷大 等實際狀況影響、這作業雖然是必須要做的當初卻未能確實執行也是影響因素之一。</t>
    <phoneticPr fontId="2"/>
  </si>
  <si>
    <r>
      <t>1. 裁切完成在更換鏈條前，先以潤滑劑塗附後再進行更換。
2. 鏈條鬆緊度調整前先確認撓曲作動是否良好，完成後以Pitch Gauge再次確認鏈條伸長量是否在規範</t>
    </r>
    <r>
      <rPr>
        <sz val="9"/>
        <color indexed="8"/>
        <rFont val="ＭＳ Ｐゴシック"/>
        <family val="1"/>
        <charset val="136"/>
      </rPr>
      <t>內</t>
    </r>
    <r>
      <rPr>
        <sz val="9"/>
        <color indexed="8"/>
        <rFont val="Meiryo UI"/>
        <family val="3"/>
        <charset val="128"/>
      </rPr>
      <t>。(圖二)
3. 安排定修或工事日時，對於使用中的鏈條進行給脂(2次/年)，外觀磨耗</t>
    </r>
    <r>
      <rPr>
        <sz val="9"/>
        <color indexed="8"/>
        <rFont val="ＭＳ Ｐゴシック"/>
        <family val="1"/>
        <charset val="136"/>
      </rPr>
      <t>產</t>
    </r>
    <r>
      <rPr>
        <sz val="9"/>
        <color indexed="8"/>
        <rFont val="Meiryo UI"/>
        <family val="3"/>
        <charset val="128"/>
      </rPr>
      <t>生鐵粉時即進行更換。
4. 爾後PAD CHAIN更換時一併進行RS 50驅動Chain更換。</t>
    </r>
    <phoneticPr fontId="2"/>
  </si>
  <si>
    <t>1.測試自動給油潤滑器，如果測試結果良好，將進行橫展開導入。
2.定期進行給油潤滑，每半年1次給油，如果有異常進行更換。壽命管理三年定期交換。</t>
    <phoneticPr fontId="2"/>
  </si>
  <si>
    <t>20170202YF 本線 HS Blower CV駆動部キー脱落トラブル報告.xlsx</t>
  </si>
  <si>
    <r>
      <t>本線驅動系轉向機驅動鏈輪鍵</t>
    </r>
    <r>
      <rPr>
        <sz val="9"/>
        <color indexed="8"/>
        <rFont val="ＭＳ Ｐゴシック"/>
        <family val="1"/>
        <charset val="136"/>
      </rPr>
      <t>脫</t>
    </r>
    <r>
      <rPr>
        <sz val="9"/>
        <color indexed="8"/>
        <rFont val="Meiryo UI"/>
        <family val="3"/>
        <charset val="128"/>
      </rPr>
      <t>落</t>
    </r>
    <phoneticPr fontId="2"/>
  </si>
  <si>
    <r>
      <t>1.在YF4冷修中雖然交換了本線C/V驅動部齒輪，但驅動鏈輪的螺栓並沒有接著。因為長時間運轉的緣故，可能是螺栓鬆</t>
    </r>
    <r>
      <rPr>
        <sz val="9"/>
        <color indexed="8"/>
        <rFont val="ＭＳ Ｐゴシック"/>
        <family val="1"/>
        <charset val="136"/>
      </rPr>
      <t>脫</t>
    </r>
    <r>
      <rPr>
        <sz val="9"/>
        <color indexed="8"/>
        <rFont val="Meiryo UI"/>
        <family val="3"/>
        <charset val="128"/>
      </rPr>
      <t>的原因。
2.齒輪軸端無安裝END Stopper，螺栓的插銷</t>
    </r>
    <r>
      <rPr>
        <sz val="9"/>
        <color indexed="8"/>
        <rFont val="ＭＳ Ｐゴシック"/>
        <family val="1"/>
        <charset val="136"/>
      </rPr>
      <t>脫</t>
    </r>
    <r>
      <rPr>
        <sz val="9"/>
        <color indexed="8"/>
        <rFont val="Meiryo UI"/>
        <family val="3"/>
        <charset val="128"/>
      </rPr>
      <t>落。
3.確認圖面後並無安裝END Stopper 的指示因此冷修時並未設置。</t>
    </r>
    <phoneticPr fontId="2"/>
  </si>
  <si>
    <t>鏈輪鍵重新增締並追加Stopper，在工事日點檢各驅動部安裝END Stopper。</t>
    <phoneticPr fontId="2"/>
  </si>
  <si>
    <r>
      <t>1. 固定螺絲再次鎖緊(鬆</t>
    </r>
    <r>
      <rPr>
        <sz val="9"/>
        <color indexed="8"/>
        <rFont val="ＭＳ Ｐゴシック"/>
        <family val="1"/>
        <charset val="136"/>
      </rPr>
      <t>脫</t>
    </r>
    <r>
      <rPr>
        <sz val="9"/>
        <color indexed="8"/>
        <rFont val="Meiryo UI"/>
        <family val="3"/>
        <charset val="128"/>
      </rPr>
      <t>確認)
2. END STOPPER有無確認,若無請安排裝設
3. 調</t>
    </r>
    <r>
      <rPr>
        <sz val="9"/>
        <color indexed="8"/>
        <rFont val="ＭＳ Ｐゴシック"/>
        <family val="1"/>
        <charset val="136"/>
      </rPr>
      <t>查</t>
    </r>
    <r>
      <rPr>
        <sz val="9"/>
        <color indexed="8"/>
        <rFont val="Meiryo UI"/>
        <family val="3"/>
        <charset val="128"/>
      </rPr>
      <t xml:space="preserve">完成日要記載
</t>
    </r>
    <phoneticPr fontId="2"/>
  </si>
  <si>
    <t>20170307XF　本線　伸縮CVセンター部駆動系トラブル.xlsx</t>
  </si>
  <si>
    <t>本線伸縮CV Center部駆動異常</t>
    <phoneticPr fontId="2"/>
  </si>
  <si>
    <r>
      <t>固定螺絲 受到 駆動中的振動影響 鬆</t>
    </r>
    <r>
      <rPr>
        <sz val="9"/>
        <color indexed="8"/>
        <rFont val="ＭＳ Ｐゴシック"/>
        <family val="1"/>
        <charset val="136"/>
      </rPr>
      <t>脫</t>
    </r>
    <r>
      <rPr>
        <sz val="9"/>
        <color indexed="8"/>
        <rFont val="Meiryo UI"/>
        <family val="3"/>
        <charset val="128"/>
      </rPr>
      <t>、軸 與 鏈輪発生 打滑、結果與 Key  接觸摩耗 , 再加上與 鏈輪之間的 嵌合狀況不佳, 、導致 鏈輪 不穩晃 動、発生異音。</t>
    </r>
    <phoneticPr fontId="2"/>
  </si>
  <si>
    <t>進行Shaft 更換、鏈輪更換Key部 攻牙加工 以対応。
予定其他駆動部的部分也會針對 各駆動部 随時進行 点検。</t>
    <phoneticPr fontId="2"/>
  </si>
  <si>
    <r>
      <t>進行驅動部Shaft鏈輪的固定螺絲鬆</t>
    </r>
    <r>
      <rPr>
        <sz val="9"/>
        <color indexed="8"/>
        <rFont val="ＭＳ Ｐゴシック"/>
        <family val="1"/>
        <charset val="136"/>
      </rPr>
      <t>脫</t>
    </r>
    <r>
      <rPr>
        <sz val="9"/>
        <color indexed="8"/>
        <rFont val="Meiryo UI"/>
        <family val="3"/>
        <charset val="128"/>
      </rPr>
      <t>點檢，頻度為1 回/半年。</t>
    </r>
    <phoneticPr fontId="2"/>
  </si>
  <si>
    <r>
      <t>20170203EF 1~4P BDS CPU異常跳</t>
    </r>
    <r>
      <rPr>
        <u/>
        <sz val="9"/>
        <color indexed="12"/>
        <rFont val="ＭＳ Ｐゴシック"/>
        <family val="1"/>
        <charset val="136"/>
      </rPr>
      <t>脫</t>
    </r>
    <r>
      <rPr>
        <u/>
        <sz val="9"/>
        <color indexed="12"/>
        <rFont val="Meiryo UI"/>
        <family val="3"/>
        <charset val="128"/>
      </rPr>
      <t>.xlsx</t>
    </r>
  </si>
  <si>
    <r>
      <t>BDS 運轉中CPU燈號跳</t>
    </r>
    <r>
      <rPr>
        <sz val="9"/>
        <color indexed="8"/>
        <rFont val="ＭＳ Ｐゴシック"/>
        <family val="1"/>
        <charset val="136"/>
      </rPr>
      <t>脫</t>
    </r>
    <r>
      <rPr>
        <sz val="9"/>
        <color indexed="8"/>
        <rFont val="Meiryo UI"/>
        <family val="3"/>
        <charset val="128"/>
      </rPr>
      <t>，BR下游燈號異常無法正常採板。</t>
    </r>
    <phoneticPr fontId="2"/>
  </si>
  <si>
    <r>
      <t>CPU跳</t>
    </r>
    <r>
      <rPr>
        <sz val="9"/>
        <color indexed="8"/>
        <rFont val="ＭＳ Ｐゴシック"/>
        <family val="1"/>
        <charset val="136"/>
      </rPr>
      <t>脫</t>
    </r>
    <r>
      <rPr>
        <sz val="9"/>
        <color indexed="8"/>
        <rFont val="Meiryo UI"/>
        <family val="3"/>
        <charset val="128"/>
      </rPr>
      <t>確切原因不明，調</t>
    </r>
    <r>
      <rPr>
        <sz val="9"/>
        <color indexed="8"/>
        <rFont val="ＭＳ Ｐゴシック"/>
        <family val="1"/>
        <charset val="136"/>
      </rPr>
      <t>查</t>
    </r>
    <r>
      <rPr>
        <sz val="9"/>
        <color indexed="8"/>
        <rFont val="Meiryo UI"/>
        <family val="3"/>
        <charset val="128"/>
      </rPr>
      <t>中。</t>
    </r>
    <phoneticPr fontId="2"/>
  </si>
  <si>
    <t>1.  BR下游異常音聲警報,提醒現場
2. 1~4P BDS 追加CPU燈號消失時,顯示重故障並出現音聲警報及異常履歷
3.建立監控點</t>
    <phoneticPr fontId="2"/>
  </si>
  <si>
    <t>1.BR下游異常音聲警報,提醒現場。
2.BDS 追加CPU燈號消失時,顯示重故障並出現音聲警報及異常履歷。</t>
    <phoneticPr fontId="2"/>
  </si>
  <si>
    <t>20170322洗浄3Line駆動部Chain　Tension　Sprocket脱落 (2).xlsx</t>
  </si>
  <si>
    <r>
      <t>1.洗浄3Line前洗浄駆動Chain 張力惰輪脱落
2.現場發現 検出器前 板齊、L側第1支Roll處 有玻璃卡住並造成板裂，排除後確認為驅動部張力惰輪從軸承處</t>
    </r>
    <r>
      <rPr>
        <sz val="9"/>
        <color indexed="8"/>
        <rFont val="ＭＳ Ｐゴシック"/>
        <family val="1"/>
        <charset val="136"/>
      </rPr>
      <t>脫</t>
    </r>
    <r>
      <rPr>
        <sz val="9"/>
        <color indexed="8"/>
        <rFont val="Meiryo UI"/>
        <family val="3"/>
        <charset val="128"/>
      </rPr>
      <t>落。</t>
    </r>
    <phoneticPr fontId="2"/>
  </si>
  <si>
    <t>前洗浄駆動部的Chain的張力惰輪是在沒有鎖緊的状態下 進行駆動。
 而設計上鏈輪與軸承本來就不是 固定住的。 
-&gt;鏈輪和軸承的結合状態只有用套進去的
-&gt;軸承的固定Nut也只有固定住軸承的内輪而已。</t>
    <phoneticPr fontId="2"/>
  </si>
  <si>
    <t>1.為了防止鏈輪與軸承脱落, 進行BOSS加工(突緣加工)再設計
2 .各Line点検確認
 - GUT#2,3 Line点検結果 確認到有 32處状態可能會脱落利用定修作業等 依序更換成 BOSS加工品。於横展開Sheet填入更換記録以利管理。</t>
    <phoneticPr fontId="2"/>
  </si>
  <si>
    <t>1.定期点検 鏈輪駆動部 確認有無脱落
2.驅動部齒輪STOPPER追加要</t>
    <phoneticPr fontId="2"/>
  </si>
  <si>
    <t>機械系</t>
    <phoneticPr fontId="2"/>
  </si>
  <si>
    <t>20170407XF　本線HOCV ウレタンチューブによる基板汚れ.xlsx</t>
  </si>
  <si>
    <t>本線伸縮C/V處，定點汙濁檢出異常</t>
    <phoneticPr fontId="2"/>
  </si>
  <si>
    <r>
      <t>確認 拆除下來的Tube之後、發現 與Roll接触的内側部位 是在 摩耗後 呈現稍微磨平的状態下 回転再加上 設置時間已久、推測 因鬆弛影響到出現 蛇行状態偏移到 環圈Roll上、與玻璃接触、繼而</t>
    </r>
    <r>
      <rPr>
        <sz val="9"/>
        <color indexed="8"/>
        <rFont val="ＭＳ Ｐゴシック"/>
        <family val="1"/>
        <charset val="136"/>
      </rPr>
      <t>產</t>
    </r>
    <r>
      <rPr>
        <sz val="9"/>
        <color indexed="8"/>
        <rFont val="Meiryo UI"/>
        <family val="3"/>
        <charset val="128"/>
      </rPr>
      <t>生汚著。</t>
    </r>
    <phoneticPr fontId="2"/>
  </si>
  <si>
    <t>已取下 該部分的UrethaneTube (橘色O-ring)針對 其他 在対応 0.3ｔ時 有設定 的UrethaneTube (橘色O-ring) 及魔鬼氈 実施点検、予定於下回工事日 設備停止時再度点検、更換</t>
    <phoneticPr fontId="2"/>
  </si>
  <si>
    <r>
      <t>1.本線ROLL處Urethane Tube (橘色O-ring)鬆</t>
    </r>
    <r>
      <rPr>
        <sz val="9"/>
        <color indexed="8"/>
        <rFont val="ＭＳ Ｐゴシック"/>
        <family val="1"/>
        <charset val="136"/>
      </rPr>
      <t>脫</t>
    </r>
    <r>
      <rPr>
        <sz val="9"/>
        <color indexed="8"/>
        <rFont val="Meiryo UI"/>
        <family val="3"/>
        <charset val="128"/>
      </rPr>
      <t>蛇行位移的點檢，(頻度:每回工事日實施)
2.相關類似設備部分一併實施定期確認。(如GSD下方ROLL用oing..等)(頻度:每回工事日實施)</t>
    </r>
    <phoneticPr fontId="2"/>
  </si>
  <si>
    <t>20170402YF  TOM3　拡散カメラ39トラブル報告.xlsx</t>
  </si>
  <si>
    <t>YF TOM擴散相機#39異常，造成光亮異常。</t>
    <phoneticPr fontId="2"/>
  </si>
  <si>
    <t>相機老化或製程原因。</t>
    <phoneticPr fontId="2"/>
  </si>
  <si>
    <t>1.進行相機交換。
2.PAM 欠點畫像輪廓確認。
3.Paring有發現欠點偏左側，04/05 上班日進行補正。
※異常發生後確認全數補正前的欠點畫像</t>
    <phoneticPr fontId="2"/>
  </si>
  <si>
    <t>20170329EF　増速CV　EMS無法動作異常報告書.xls</t>
  </si>
  <si>
    <t>本線増速C/V　EMS不動作異常
EF COLD製造人員確認緊急停止範囲(自主点検）時、按壓 SMAP Booth上流的EMS（L,R側都一樣）但是相關設備卻沒有 隨之停止。</t>
    <phoneticPr fontId="2"/>
  </si>
  <si>
    <t>EF3冷修前 的 制御区分為 横折ROLL、ACCEL C/V。
EF3冷修時與製造 達成共識, 実施改造以統一 上述的 制御区分。
EF3冷修改造之後、撤除了原本管控 ACCEL C/V電源的 ACCEL C/P、但是拆除之後 現場EMS的配線 一直處於解線状態、未接続至 MAIN LINE DRIVE C/P。再加上EF3立上時 試運転的動作確認應該有被遺漏、以致 EF3 START之後 該EMS 出現無法動作的状態。</t>
    <phoneticPr fontId="2"/>
  </si>
  <si>
    <t xml:space="preserve">1.針對全EMS 進行動作確認及緊急停止範囲的確認（協同製造）
2.実施LOTO時、確実実施TRY OUT
</t>
    <phoneticPr fontId="2"/>
  </si>
  <si>
    <t>ENG検討中
情報聯絡</t>
    <phoneticPr fontId="2"/>
  </si>
  <si>
    <t>JF</t>
  </si>
  <si>
    <t>系統系</t>
    <phoneticPr fontId="2"/>
  </si>
  <si>
    <t>20170403JFKF ACE Windows PC時間ずれによるPAM欠点Data異常.xlsx</t>
  </si>
  <si>
    <r>
      <t>三交代在4/5早會聯絡4/3 PAM欠點DATA大概有一個小時左右資料不見的異常。
於是向ATSC詢問，請求調</t>
    </r>
    <r>
      <rPr>
        <sz val="9"/>
        <color indexed="8"/>
        <rFont val="ＭＳ Ｐゴシック"/>
        <family val="1"/>
        <charset val="136"/>
      </rPr>
      <t>查</t>
    </r>
    <r>
      <rPr>
        <sz val="9"/>
        <color indexed="8"/>
        <rFont val="Meiryo UI"/>
        <family val="3"/>
        <charset val="128"/>
      </rPr>
      <t>，發現ACE Windows PC的時間擅自轉快一個小時的不具合。
JF發生後30分鐘“nettime batch task”將其回到實際的時間，KF從發生後有做了什麼操作讓時間回到實際的時間，
時間約快轉一小時，導致素板</t>
    </r>
    <r>
      <rPr>
        <sz val="9"/>
        <color indexed="8"/>
        <rFont val="ＭＳ Ｐゴシック"/>
        <family val="1"/>
        <charset val="136"/>
      </rPr>
      <t>內</t>
    </r>
    <r>
      <rPr>
        <sz val="9"/>
        <color indexed="8"/>
        <rFont val="Meiryo UI"/>
        <family val="3"/>
        <charset val="128"/>
      </rPr>
      <t>的欠點資訊無法</t>
    </r>
    <r>
      <rPr>
        <sz val="9"/>
        <color indexed="8"/>
        <rFont val="ＭＳ Ｐゴシック"/>
        <family val="1"/>
        <charset val="136"/>
      </rPr>
      <t>查</t>
    </r>
    <r>
      <rPr>
        <sz val="9"/>
        <color indexed="8"/>
        <rFont val="Meiryo UI"/>
        <family val="3"/>
        <charset val="128"/>
      </rPr>
      <t>詢。
且時間回到實際的時間後，考慮到BLOCK_ID會有重複的問題，異常時間</t>
    </r>
    <r>
      <rPr>
        <sz val="9"/>
        <color indexed="8"/>
        <rFont val="ＭＳ Ｐゴシック"/>
        <family val="1"/>
        <charset val="136"/>
      </rPr>
      <t>內</t>
    </r>
    <r>
      <rPr>
        <sz val="9"/>
        <color indexed="8"/>
        <rFont val="Meiryo UI"/>
        <family val="3"/>
        <charset val="128"/>
      </rPr>
      <t xml:space="preserve">的PL要做TAS再流動。
</t>
    </r>
    <phoneticPr fontId="2"/>
  </si>
  <si>
    <t xml:space="preserve">因Windows PC OS不具合的異常。
因ACE不會Online Windows Update的關係、Microsoft對策不能適用。
因ACE Windows PC時間快轉PAM欠點Data異常 </t>
    <phoneticPr fontId="2"/>
  </si>
  <si>
    <t>↓ATSC見解↓
現階段無法防止再發，所以現在思考如果再發的話，要立即將時間回覆的方法。</t>
    <phoneticPr fontId="2"/>
  </si>
  <si>
    <t xml:space="preserve">全窯 ACEソフト修正対応:
ａ．システム時間が変更された場合に記録される               
　 Windowsシステムイベントをトリガーに、ｂ．のバッチ処理を実行               
ｂ．PAMとACEの時間差が30分以上であればPAMへの時刻同期を実施               
　（※時刻差が30分未満であれば何もしない）               
</t>
    <phoneticPr fontId="2"/>
  </si>
  <si>
    <t>20170319EF　増速CV　MTPG異常報告書.xls</t>
  </si>
  <si>
    <r>
      <t>EF製造聯絡本線MTPG異常警報發出(但無停機，設備持續採板中)現場TOUTCH PANEL確認，MTPG 的速度</t>
    </r>
    <r>
      <rPr>
        <sz val="9"/>
        <color indexed="8"/>
        <rFont val="ＭＳ Ｐゴシック"/>
        <family val="1"/>
        <charset val="136"/>
      </rPr>
      <t>值</t>
    </r>
    <r>
      <rPr>
        <sz val="9"/>
        <color indexed="8"/>
        <rFont val="Meiryo UI"/>
        <family val="3"/>
        <charset val="128"/>
      </rPr>
      <t>顯示為 0 ，確認PLC程式 D2006 MTPG 現在</t>
    </r>
    <r>
      <rPr>
        <sz val="9"/>
        <color indexed="8"/>
        <rFont val="ＭＳ Ｐゴシック"/>
        <family val="1"/>
        <charset val="136"/>
      </rPr>
      <t>值</t>
    </r>
    <r>
      <rPr>
        <sz val="9"/>
        <color indexed="8"/>
        <rFont val="Meiryo UI"/>
        <family val="3"/>
        <charset val="128"/>
      </rPr>
      <t>顯示為 2147483647 且無法更新數</t>
    </r>
    <r>
      <rPr>
        <sz val="9"/>
        <color indexed="8"/>
        <rFont val="ＭＳ Ｐゴシック"/>
        <family val="1"/>
        <charset val="136"/>
      </rPr>
      <t>值</t>
    </r>
    <r>
      <rPr>
        <sz val="9"/>
        <color indexed="8"/>
        <rFont val="Meiryo UI"/>
        <family val="3"/>
        <charset val="128"/>
      </rPr>
      <t>確認相關資料，發現為PLC高速計數器參數設定無自動歸零情形</t>
    </r>
    <phoneticPr fontId="2"/>
  </si>
  <si>
    <r>
      <t>經確認，為MTPG 高速 Count 被設定在無法自動歸零的狀態，因此當Count計數累計到最大</t>
    </r>
    <r>
      <rPr>
        <sz val="9"/>
        <color indexed="8"/>
        <rFont val="ＭＳ Ｐゴシック"/>
        <family val="1"/>
        <charset val="136"/>
      </rPr>
      <t>值</t>
    </r>
    <r>
      <rPr>
        <sz val="9"/>
        <color indexed="8"/>
        <rFont val="Meiryo UI"/>
        <family val="3"/>
        <charset val="128"/>
      </rPr>
      <t>的時候，並不會進行Reset的動作，而無法進行後續的動作
為何MTPG 高速 Count 被設定在無法自動歸零的原因，判斷為薄板設備追加時有進行PLC SOFT修改，而未將PLC 高速計數器(QD62) PARAMETER 一併修改設定。</t>
    </r>
    <phoneticPr fontId="2"/>
  </si>
  <si>
    <t>進行PLC PARAMETER進行重新設定。</t>
    <phoneticPr fontId="2"/>
  </si>
  <si>
    <t>情報聯絡
設備改造工事後,需確認 PLC SOFT設定是否正確</t>
    <phoneticPr fontId="2"/>
  </si>
  <si>
    <t>20170410XF　2BR　BRHO下げ部シリンダーホース破れ.xlsx</t>
  </si>
  <si>
    <t>現場人員進行BR H/O操作時，發現有漏氣的異音，依賴整備進行點檢確認。</t>
    <phoneticPr fontId="2"/>
  </si>
  <si>
    <t>點檢後確認為BR BRHO下げ氣壓缸HOSE破損，推測HOSE劣化影響 出現裂縫破裂而影響漏氣。</t>
    <phoneticPr fontId="2"/>
  </si>
  <si>
    <t xml:space="preserve">実施HOSE更換與摩耗対策(設置螺旋管束帶) </t>
    <phoneticPr fontId="2"/>
  </si>
  <si>
    <t>1.進行HOSE點檢確認有無磨損。
2.確認HOSE有無設置防磨損螺旋管，若無需增設。</t>
    <phoneticPr fontId="2"/>
  </si>
  <si>
    <t>20170407CF　本線HO開閉動作異常.xlsx</t>
  </si>
  <si>
    <t>現場人員於本線H/O進行開關使用時發現電磁閥無法作動導致H/O無法正常關閉。
依賴設技點檢確認電磁法作動異常遂進行電磁閥(整備品)交換，15:00H/O無法關閉異常再發，設計確認後進行電磁閥(新品)交換後異常排除。</t>
    <phoneticPr fontId="2"/>
  </si>
  <si>
    <r>
      <t>1.液壓相關部件：工作油和電磁閥，過濾器等，而不2013.9〜交換結果（3使用5年。）
2.油進行分析定期進行（每季度），最多十二分之二千零一十六分析的結果是謹慎已成為在2017/03分析結果的主要交流。
四月建廠至今，過濾器※液壓油，它是交換來實現的計劃，以電磁閥。
3.4/7異常電磁閥用的</t>
    </r>
    <r>
      <rPr>
        <sz val="9"/>
        <color indexed="8"/>
        <rFont val="ＭＳ Ｐゴシック"/>
        <family val="1"/>
        <charset val="136"/>
      </rPr>
      <t>產</t>
    </r>
    <r>
      <rPr>
        <sz val="9"/>
        <color indexed="8"/>
        <rFont val="Meiryo UI"/>
        <family val="3"/>
        <charset val="128"/>
      </rPr>
      <t>生和分解的過濾器，通過與</t>
    </r>
    <r>
      <rPr>
        <sz val="9"/>
        <color indexed="8"/>
        <rFont val="ＭＳ Ｐゴシック"/>
        <family val="1"/>
        <charset val="136"/>
      </rPr>
      <t>內</t>
    </r>
    <r>
      <rPr>
        <sz val="9"/>
        <color indexed="8"/>
        <rFont val="Meiryo UI"/>
        <family val="3"/>
        <charset val="128"/>
      </rPr>
      <t>部生鏽結果代替，異物被證實對閥的操作的影響。</t>
    </r>
    <phoneticPr fontId="2"/>
  </si>
  <si>
    <r>
      <t>4/7 電磁閥，速度控制器，開關閥和2F閥入口過濾器更換。
4/14 液壓</t>
    </r>
    <r>
      <rPr>
        <sz val="9"/>
        <color indexed="8"/>
        <rFont val="ＭＳ Ｐゴシック"/>
        <family val="1"/>
        <charset val="136"/>
      </rPr>
      <t>泵</t>
    </r>
    <r>
      <rPr>
        <sz val="9"/>
        <color indexed="8"/>
        <rFont val="Meiryo UI"/>
        <family val="3"/>
        <charset val="128"/>
      </rPr>
      <t>的液壓油（超級水電32 X）交換。吸油過濾器，行過濾器，靜電醬油機濾更換。電磁閥，速度控制器，開關閥，先導式止回閥，Flocon交換</t>
    </r>
    <phoneticPr fontId="2"/>
  </si>
  <si>
    <r>
      <t>1.繼續實施每季油品分析，如果它超出管制標準</t>
    </r>
    <r>
      <rPr>
        <sz val="9"/>
        <color indexed="8"/>
        <rFont val="ＭＳ Ｐゴシック"/>
        <family val="1"/>
        <charset val="136"/>
      </rPr>
      <t>值</t>
    </r>
    <r>
      <rPr>
        <sz val="9"/>
        <color indexed="8"/>
        <rFont val="Meiryo UI"/>
        <family val="3"/>
        <charset val="128"/>
      </rPr>
      <t>時，需進行液壓油的交換。</t>
    </r>
    <r>
      <rPr>
        <sz val="9"/>
        <color rgb="FFFF0000"/>
        <rFont val="Meiryo UI"/>
        <family val="3"/>
        <charset val="128"/>
      </rPr>
      <t xml:space="preserve"> ※過濾器及電磁閥也一併更換。</t>
    </r>
    <r>
      <rPr>
        <sz val="9"/>
        <color indexed="8"/>
        <rFont val="Meiryo UI"/>
        <family val="3"/>
        <charset val="128"/>
      </rPr>
      <t xml:space="preserve">
2.油分析結果即使在管制標準</t>
    </r>
    <r>
      <rPr>
        <sz val="9"/>
        <color indexed="8"/>
        <rFont val="ＭＳ Ｐゴシック"/>
        <family val="1"/>
        <charset val="136"/>
      </rPr>
      <t>值內</t>
    </r>
    <r>
      <rPr>
        <sz val="9"/>
        <color indexed="8"/>
        <rFont val="Meiryo UI"/>
        <family val="3"/>
        <charset val="128"/>
      </rPr>
      <t>，</t>
    </r>
    <r>
      <rPr>
        <sz val="9"/>
        <color rgb="FFFF0000"/>
        <rFont val="Meiryo UI"/>
        <family val="3"/>
        <charset val="128"/>
      </rPr>
      <t>也要每兩年一次更換液壓油</t>
    </r>
    <r>
      <rPr>
        <sz val="9"/>
        <color indexed="8"/>
        <rFont val="Meiryo UI"/>
        <family val="3"/>
        <charset val="128"/>
      </rPr>
      <t>。</t>
    </r>
    <r>
      <rPr>
        <sz val="9"/>
        <color rgb="FFFF0000"/>
        <rFont val="Meiryo UI"/>
        <family val="3"/>
        <charset val="128"/>
      </rPr>
      <t>※過濾器及電磁閥也一併更換。</t>
    </r>
    <phoneticPr fontId="2"/>
  </si>
  <si>
    <t>20170321CF　2BR 3P採板ROBOT T軸異常(中).xlsx</t>
  </si>
  <si>
    <r>
      <t>3/21
04:25  2BR 3P採板R/B異常発生(T/P異常履歴：M2144採板R/B ALARM)。異常Resetし復旧。
07:02 異常再発、4回発生(04:25、07:02、07:18、08:30)。事務所及び整備へ連絡し3P不採板とした。
11:00 由設備技術確認為T軸外力衝突檢出</t>
    </r>
    <r>
      <rPr>
        <sz val="9"/>
        <color indexed="8"/>
        <rFont val="ＭＳ Ｐゴシック"/>
        <family val="1"/>
        <charset val="136"/>
      </rPr>
      <t>值</t>
    </r>
    <r>
      <rPr>
        <sz val="9"/>
        <color indexed="8"/>
        <rFont val="Meiryo UI"/>
        <family val="3"/>
        <charset val="128"/>
      </rPr>
      <t>大於設定</t>
    </r>
    <r>
      <rPr>
        <sz val="9"/>
        <color indexed="8"/>
        <rFont val="ＭＳ Ｐゴシック"/>
        <family val="1"/>
        <charset val="136"/>
      </rPr>
      <t>值</t>
    </r>
    <r>
      <rPr>
        <sz val="9"/>
        <color indexed="8"/>
        <rFont val="Meiryo UI"/>
        <family val="3"/>
        <charset val="128"/>
      </rPr>
      <t>100(檢出</t>
    </r>
    <r>
      <rPr>
        <sz val="9"/>
        <color indexed="8"/>
        <rFont val="ＭＳ Ｐゴシック"/>
        <family val="1"/>
        <charset val="136"/>
      </rPr>
      <t>值</t>
    </r>
    <r>
      <rPr>
        <sz val="9"/>
        <color indexed="8"/>
        <rFont val="Meiryo UI"/>
        <family val="3"/>
        <charset val="128"/>
      </rPr>
      <t>101)，推測為減速機異常，於是外力衝突檢出</t>
    </r>
    <r>
      <rPr>
        <sz val="9"/>
        <color indexed="8"/>
        <rFont val="ＭＳ Ｐゴシック"/>
        <family val="1"/>
        <charset val="136"/>
      </rPr>
      <t>值</t>
    </r>
    <r>
      <rPr>
        <sz val="9"/>
        <color indexed="8"/>
        <rFont val="Meiryo UI"/>
        <family val="3"/>
        <charset val="128"/>
      </rPr>
      <t>先放寬到300隔日進行部品交換。</t>
    </r>
    <phoneticPr fontId="2"/>
  </si>
  <si>
    <r>
      <t>2016/9的檢</t>
    </r>
    <r>
      <rPr>
        <sz val="9"/>
        <color indexed="8"/>
        <rFont val="ＭＳ Ｐゴシック"/>
        <family val="1"/>
        <charset val="136"/>
      </rPr>
      <t>查</t>
    </r>
    <r>
      <rPr>
        <sz val="9"/>
        <color indexed="8"/>
        <rFont val="Meiryo UI"/>
        <family val="3"/>
        <charset val="128"/>
      </rPr>
      <t>報告:“在T軸的間隙有較高鐵粉濃度0.16％”
（超過製造商推薦的交換濃度0.1％，但每個軸轉矩波形正常）
註:2017年3月22日換下的減速機的鐵粉濃度為0.34％;判斷為
T軸減速機</t>
    </r>
    <r>
      <rPr>
        <sz val="9"/>
        <color indexed="8"/>
        <rFont val="ＭＳ Ｐゴシック"/>
        <family val="1"/>
        <charset val="136"/>
      </rPr>
      <t>內</t>
    </r>
    <r>
      <rPr>
        <sz val="9"/>
        <color indexed="8"/>
        <rFont val="Meiryo UI"/>
        <family val="3"/>
        <charset val="128"/>
      </rPr>
      <t>部的磨損造成電流的異常。</t>
    </r>
    <phoneticPr fontId="2"/>
  </si>
  <si>
    <r>
      <t>3/21進行臨時對應，將T軸衝突碰撞檢測LEVEL緩和設置為300。
（標準設定</t>
    </r>
    <r>
      <rPr>
        <sz val="9"/>
        <color indexed="8"/>
        <rFont val="ＭＳ Ｐゴシック"/>
        <family val="1"/>
        <charset val="136"/>
      </rPr>
      <t>值</t>
    </r>
    <r>
      <rPr>
        <sz val="9"/>
        <color indexed="8"/>
        <rFont val="Meiryo UI"/>
        <family val="3"/>
        <charset val="128"/>
      </rPr>
      <t>為100,數</t>
    </r>
    <r>
      <rPr>
        <sz val="9"/>
        <color indexed="8"/>
        <rFont val="ＭＳ Ｐゴシック"/>
        <family val="1"/>
        <charset val="136"/>
      </rPr>
      <t>值</t>
    </r>
    <r>
      <rPr>
        <sz val="9"/>
        <color indexed="8"/>
        <rFont val="Meiryo UI"/>
        <family val="3"/>
        <charset val="128"/>
      </rPr>
      <t>為101,將造成異常發生）
3/22製造商進行B / T軸減速齒輪（新）更換。</t>
    </r>
    <phoneticPr fontId="2"/>
  </si>
  <si>
    <r>
      <t>①ADT鐵粉濃度的管理標準如下：
    1-1  0.05％〜0.09％→預備品準備。
    1-2  0.05％以上→業者(MAKER)進行定期測量(1回/2個月)。
    1-3  0.1%以上→建議更換減速機。
    1-4  0.2％以上→立即聯絡更換。
②確認各軸的扭力(矩)年度趨勢(TREND)，以確定是否正常。
③關於減速機的異常，有可能性是由馬達造成，故需依賴製造商每年進行</t>
    </r>
    <r>
      <rPr>
        <sz val="9"/>
        <color indexed="8"/>
        <rFont val="ＭＳ Ｐゴシック"/>
        <family val="1"/>
        <charset val="136"/>
      </rPr>
      <t>剎</t>
    </r>
    <r>
      <rPr>
        <sz val="9"/>
        <color indexed="8"/>
        <rFont val="Meiryo UI"/>
        <family val="3"/>
        <charset val="128"/>
      </rPr>
      <t>車裝置的診斷。</t>
    </r>
    <phoneticPr fontId="2"/>
  </si>
  <si>
    <r>
      <t>檢</t>
    </r>
    <r>
      <rPr>
        <sz val="9"/>
        <color indexed="8"/>
        <rFont val="ＭＳ Ｐゴシック"/>
        <family val="1"/>
        <charset val="136"/>
      </rPr>
      <t>查</t>
    </r>
    <r>
      <rPr>
        <sz val="9"/>
        <color indexed="8"/>
        <rFont val="Meiryo UI"/>
        <family val="3"/>
        <charset val="128"/>
      </rPr>
      <t>系</t>
    </r>
    <phoneticPr fontId="2"/>
  </si>
  <si>
    <t>20170427EF　TOM3_画処100分之1Pulse異常報告.xlsx</t>
  </si>
  <si>
    <r>
      <t>EF3自冷修立上後，TOM側不定時偶爾會發生畫處PC 1/100 inch pulse 異常，現場ACE畫面會有整個NET的捨板，製造聯絡推進課及電氣G做了相關對應，目前還是偶爾會發生，特別是畫處PC#9發生的次數最多，現場還</t>
    </r>
    <r>
      <rPr>
        <sz val="9"/>
        <color indexed="8"/>
        <rFont val="ＭＳ Ｐゴシック"/>
        <family val="1"/>
        <charset val="136"/>
      </rPr>
      <t>查</t>
    </r>
    <r>
      <rPr>
        <sz val="9"/>
        <color indexed="8"/>
        <rFont val="Meiryo UI"/>
        <family val="3"/>
        <charset val="128"/>
      </rPr>
      <t>不出原因。</t>
    </r>
    <phoneticPr fontId="2"/>
  </si>
  <si>
    <r>
      <t>‧目前尚未</t>
    </r>
    <r>
      <rPr>
        <sz val="9"/>
        <color indexed="8"/>
        <rFont val="ＭＳ Ｐゴシック"/>
        <family val="1"/>
        <charset val="136"/>
      </rPr>
      <t>查</t>
    </r>
    <r>
      <rPr>
        <sz val="9"/>
        <color indexed="8"/>
        <rFont val="Meiryo UI"/>
        <family val="3"/>
        <charset val="128"/>
      </rPr>
      <t>出原因。</t>
    </r>
    <phoneticPr fontId="2"/>
  </si>
  <si>
    <t>目前為止對策項目:
 2016/12/15 1. 畫處PC#9 C、D HDD交換，2. HOST SNP無效化、ARP Static設定。
 2016/12/24 3. IMG PC 09 &lt;-&gt; 24 交換。4. HUB Port 變更。
 2017/02/02 5. 6CH BOX 予備品交換。
 2017/03/29 6. Level Converter 予備品交換。7. 電氣さん依賴して波形記錄。
 2017/04/05 8. 電氣さん MCCTR Pulse交換。 
 2017/04/17 9. 1/100 inch pulse HUB2 予備品更換。</t>
    <phoneticPr fontId="2"/>
  </si>
  <si>
    <t>情報聯絡</t>
  </si>
  <si>
    <t>20170410OFF5　Y左側位置決め磨耗による移載ベルト干渉異常報告.xlsx</t>
  </si>
  <si>
    <r>
      <t>18:40 OFF#5位置決發出Y-L側SERVO異常的警報，現場股長確認Y-L側位置決回到待機位置時，勾到下方的移載皮帶。
19:00 整備和機械到達現場，判斷是位置決螺桿座磨損所造成的異常。
19:30 拆除Y-L側2個位置決螺桿座和2支六角支撐桿，確認有磨損和鐵粉。
21:00 將#1#2的位置決螺桿座、移載皮帶更換成新品，測定位置決和皮帶的間隙約3mm。
21:20 與機械討論後，為了確保間隙不會干涉到皮帶，所以在位置決下方加裝墊片增高5ｍｍ。
21:30 清掃設備，並確認生産寸法、品質沒有問題後就恢復生</t>
    </r>
    <r>
      <rPr>
        <sz val="9"/>
        <color indexed="8"/>
        <rFont val="ＭＳ Ｐゴシック"/>
        <family val="1"/>
        <charset val="136"/>
      </rPr>
      <t>產</t>
    </r>
    <r>
      <rPr>
        <sz val="9"/>
        <color indexed="8"/>
        <rFont val="Meiryo UI"/>
        <family val="3"/>
        <charset val="128"/>
      </rPr>
      <t>。</t>
    </r>
    <phoneticPr fontId="2"/>
  </si>
  <si>
    <r>
      <t>1.由於沒有制定OFF#5位置決螺桿座的點檢機制，所以沒有注意到異常的發生。
因此，持續磨損下造成位置決干涉到皮帶形成過負荷的狀態。
*2010/08</t>
    </r>
    <r>
      <rPr>
        <sz val="9"/>
        <color indexed="8"/>
        <rFont val="ＭＳ Ｐゴシック"/>
        <family val="1"/>
        <charset val="136"/>
      </rPr>
      <t>啟</t>
    </r>
    <r>
      <rPr>
        <sz val="9"/>
        <color indexed="8"/>
        <rFont val="Meiryo UI"/>
        <family val="3"/>
        <charset val="128"/>
      </rPr>
      <t>用至今約使用7年。</t>
    </r>
    <phoneticPr fontId="2"/>
  </si>
  <si>
    <t>１．將位置決螺桿座點檢納入定修項目中，由設備和製造兩方進行確認。在定修確認表中留下記錄來進行管理。
＊橫展開至OFF#3、#4。</t>
    <phoneticPr fontId="2"/>
  </si>
  <si>
    <t>20170612WIT　投入らくらくハンドLMレールボルト破損（脱落）異常.xlsx</t>
  </si>
  <si>
    <r>
      <t>.G8.5流動中，LM Guide軌道 (把樂樂手的垂直手臂和輔助走行的平台組合在一起) 的固定螺栓有10顆斷了8顆，導致樂樂手和輔助走
行的平台呈現分離狀態而後停止。因為沒有玻璃投入，使</t>
    </r>
    <r>
      <rPr>
        <sz val="9"/>
        <color indexed="8"/>
        <rFont val="ＭＳ Ｐゴシック"/>
        <family val="1"/>
        <charset val="136"/>
      </rPr>
      <t>產</t>
    </r>
    <r>
      <rPr>
        <sz val="9"/>
        <color indexed="8"/>
        <rFont val="Meiryo UI"/>
        <family val="3"/>
        <charset val="128"/>
      </rPr>
      <t>線停止。
.樂樂手因Blancer (配重) 機能保持在上昇状態。走行輔助側的LM Guide軌道是用2根螺栓維持住的状態（培林的部分有固定螺栓）</t>
    </r>
    <phoneticPr fontId="2"/>
  </si>
  <si>
    <t>WIT1的走行操作機能的樂樂手仕様為15.0秒、因應TACK UP 為了將時間縮減到 12.9秒、改成不操作走行輔助的操作按鈕、以手動走行的方式在未減速的狀況下重覆撞擊C/V側的底板Stopper斷定為金属疲労導致螺栓斷裂</t>
    <phoneticPr fontId="2"/>
  </si>
  <si>
    <t>現状無法変更TACK UP的投入設定TACT、會実施定期螺栓鎖緊確認並更換螺栓。</t>
    <phoneticPr fontId="2"/>
  </si>
  <si>
    <t>情報聯絡
TACT UP時需進行設備負荷的風險評估</t>
    <phoneticPr fontId="2"/>
  </si>
  <si>
    <t>20170718HF　1BrP詰機動作異常.xlsx</t>
  </si>
  <si>
    <t>1BrP詰機動作異常</t>
    <phoneticPr fontId="2"/>
  </si>
  <si>
    <r>
      <t>推測是　P詰機傾斜後 起立 的低速(減速)　太快， 結果跑過頭導致傾転Limit Sensor ON。
因為是突然発生的、所以也有可能是受到季節的気温変化影響到作動油的粘度</t>
    </r>
    <r>
      <rPr>
        <sz val="9"/>
        <color indexed="8"/>
        <rFont val="ＭＳ Ｐゴシック"/>
        <family val="1"/>
        <charset val="136"/>
      </rPr>
      <t>產</t>
    </r>
    <r>
      <rPr>
        <sz val="9"/>
        <color indexed="8"/>
        <rFont val="Meiryo UI"/>
        <family val="3"/>
        <charset val="128"/>
      </rPr>
      <t xml:space="preserve">生変化。
</t>
    </r>
    <phoneticPr fontId="2"/>
  </si>
  <si>
    <t>●P詰機起立機油圧低速変更　45%　→　42%　使用中（暫觀）
●検討是否於P詰機異常停止時追加警報（含音声警報）</t>
    <phoneticPr fontId="2"/>
  </si>
  <si>
    <t xml:space="preserve">情報聯絡
</t>
    <phoneticPr fontId="2"/>
  </si>
  <si>
    <t>20170722HF　洗浄機塩酸Zone搬送DriveShaftCoupling締結Bolt腐食.xlsx</t>
  </si>
  <si>
    <t>2Br洗浄機塩酸Zone搬送Drive Shaft Coupling 鎖固Bolt被鹽酸侵蝕</t>
    <phoneticPr fontId="2"/>
  </si>
  <si>
    <r>
      <t>HCL Zone在設計上必須使用Zr材質的Bolt，但是該区間是使用一般(SS400)的Bolt來進行連接。 COUPLING Bolt的螺牙侵蝕・磨耗，影響COUPLING発生不平整，加上KEY有磨耗而無法駆動的狀況。
●確認過設備技術作業日誌裡面有無一般Bolt使用的資訊，但是</t>
    </r>
    <r>
      <rPr>
        <sz val="9"/>
        <color indexed="8"/>
        <rFont val="ＭＳ Ｐゴシック"/>
        <family val="1"/>
        <charset val="136"/>
      </rPr>
      <t>查</t>
    </r>
    <r>
      <rPr>
        <sz val="9"/>
        <color indexed="8"/>
        <rFont val="Meiryo UI"/>
        <family val="3"/>
        <charset val="128"/>
      </rPr>
      <t xml:space="preserve">無履歴。
●這次ON-TAS的復旧工事的目的是為了進行設備復旧、所以實施的整備作業並不是針對全体的既設設備。
●塩酸投入前的点検項目裡面有Bolt増締、但是未納入確認材質的項目。
應該是在HF2 進行洗浄機解体時，換成了SS製的Bolt。
此為交接上的缺失、確認不足。 
</t>
    </r>
    <phoneticPr fontId="2"/>
  </si>
  <si>
    <t xml:space="preserve"> 【設技】
●有変更点的工事(=需要申請工程変更的工事項目)、需於開始生産前召集相關人員，針對冷修工事中/熱上前的Check項目製作check紀錄表、待全部都check完成之後、才能開始生産。(参照"熱上時CHECK項目"Sheet) 
●除了洗浄機之外、只要是第一次点検的部分、皆需由複數成員交換意見、決定点検項目、並製作可記載点検人員姓名的點檢紀錄表之後、開始著手進行点検。(為了將点検者的責任加以明確化，需填入姓名。) 
</t>
    <phoneticPr fontId="2"/>
  </si>
  <si>
    <t xml:space="preserve">1.情報聯絡
2.確認HCL區段使用的BOLT材質
   (需防酸材質)
</t>
    <phoneticPr fontId="2"/>
  </si>
  <si>
    <t>20170805CF　本線L側SMAP Level低下異常.xls</t>
  </si>
  <si>
    <t>本線L側SMAP Level低下異常</t>
    <phoneticPr fontId="2"/>
  </si>
  <si>
    <r>
      <t>・本線L側 SMAP時規皮帶的橡膠劣化導致斷裂（Wire沒斷）,因此Pulley與時規皮帶無法咬合。
・整備的巡檢項目裡面沒有。加上又是屬於生</t>
    </r>
    <r>
      <rPr>
        <sz val="9"/>
        <color indexed="8"/>
        <rFont val="ＭＳ Ｐゴシック"/>
        <family val="1"/>
        <charset val="136"/>
      </rPr>
      <t>產</t>
    </r>
    <r>
      <rPr>
        <sz val="9"/>
        <color indexed="8"/>
        <rFont val="Meiryo UI"/>
        <family val="3"/>
        <charset val="128"/>
      </rPr>
      <t>中很難點檢到的地方。 SMAP沒有包含在設技的點檢實施項目當中.
    訂定1回/半年點檢一次的規則，並於7月工事日（7/25初次）進行點檢.當初是有發現龜裂不過判斷沒有緊急性（不會斷掉）,於是沒有進行更換。(設技判断)
     ※斷裂的是有龜裂處的另一邊、潤滑油附著在皮帶上導致橡膠部分劣化,（軟掉狀態）才會斷掉（設技）</t>
    </r>
    <phoneticPr fontId="2"/>
  </si>
  <si>
    <t xml:space="preserve">・更換時規皮帶（新品）
・追加到整備的點檢項目
    1回/1日　異音、振動、粉的有無、高度異常、皮帶亀裂、劣化、鋼絲露出;1回/3ヵ月　工事日にてベルトの状態を点検
・6ヶ月一次由設技審視點檢方法
    將SMAP移動到最外側後，拆掉Cover及皮帶後進行點檢。
  ※若有發現底下狀況必須立即更換。
       １.若皮帶有龜裂、劣化。
        2.側面有露出鋼絲並沾附到潤滑油。
</t>
    <phoneticPr fontId="2"/>
  </si>
  <si>
    <t xml:space="preserve">・進行點檢(若有發現底下情形立即更換)
    -皮帶龜裂、劣化時。
    -鋼絲外露潤滑油滲入時。
・6個月一次由設技點檢
</t>
    <phoneticPr fontId="2"/>
  </si>
  <si>
    <t>20170808CF　本線R側SMAP動作異常.xls</t>
  </si>
  <si>
    <t>R側SMAP動作異常</t>
    <phoneticPr fontId="2"/>
  </si>
  <si>
    <r>
      <t>・有可能是因為SMAP PulleyShaft駆動培霖位置偏移或者是Shaft的位置偏移導致位置決用的軸環跑到needlebearing</t>
    </r>
    <r>
      <rPr>
        <sz val="9"/>
        <color indexed="8"/>
        <rFont val="ＭＳ Ｐゴシック"/>
        <family val="1"/>
        <charset val="136"/>
      </rPr>
      <t>內</t>
    </r>
    <r>
      <rPr>
        <sz val="9"/>
        <color indexed="8"/>
        <rFont val="Meiryo UI"/>
        <family val="3"/>
        <charset val="128"/>
      </rPr>
      <t>部去，長時間持續作動的關係軸環變形磨耗，造成抵抗與負荷。
・Cyl内部潤滑不足造成作動不良。※Cyl10年使用;※製造每個月並無進行一次的給油（Lubricator）。
・needle bearing的潤滑不足(採板時給油困難)。
・整備及設技的點檢項目當初裡面沒有</t>
    </r>
    <phoneticPr fontId="2"/>
  </si>
  <si>
    <t xml:space="preserve">・調整Bearing掃除及Set位置後復歸
・每個月一回Cyl潤滑油注油（Lubricator使用）
・追加在整備的點檢項目裡(1回/1日　異音・振動・鉄粉の有無・高度)
・審視6個月一回的設技的點檢方法
(將SMAP移動到最外側後拆除Cover進行點檢。needle bearing的給油)
</t>
    <phoneticPr fontId="2"/>
  </si>
  <si>
    <t xml:space="preserve">1.Pulley於下回工事日點檢及潤滑。
2.冷修時變更為直接連接到Cylinder的形式。
3.每6個月一回由設技點檢
</t>
    <phoneticPr fontId="2"/>
  </si>
  <si>
    <t>20170904KF　1BR引込みCV3原点用近接センサーチャタリングによるCV停止.xlsx</t>
  </si>
  <si>
    <t>1Br引込みCV#3原点用近接センサーチャタリングによるCV停止</t>
    <phoneticPr fontId="2"/>
  </si>
  <si>
    <r>
      <t>1.引込みCV#3 初起動時原點SENSOR　チャタリング 造成CV異常運轉停止。
※引入CV#3 PAD在下降狀態</t>
    </r>
    <r>
      <rPr>
        <sz val="9"/>
        <color indexed="8"/>
        <rFont val="ＭＳ Ｐゴシック"/>
        <family val="1"/>
        <charset val="136"/>
      </rPr>
      <t>啟</t>
    </r>
    <r>
      <rPr>
        <sz val="9"/>
        <color indexed="8"/>
        <rFont val="Meiryo UI"/>
        <family val="3"/>
        <charset val="128"/>
      </rPr>
      <t>動時， 原點的接近SENSOR有發生觸點震動(チャタリング)的話， CV就會停止的一個程式。</t>
    </r>
    <phoneticPr fontId="2"/>
  </si>
  <si>
    <r>
      <t>1.SENSOR感應CHAIN鏈節間構造(圖二)可能是引起チャタリング,SOFT修正條件: C/V#3</t>
    </r>
    <r>
      <rPr>
        <sz val="9"/>
        <color rgb="FF000000"/>
        <rFont val="ＭＳ Ｐゴシック"/>
        <family val="1"/>
        <charset val="136"/>
      </rPr>
      <t>啟</t>
    </r>
    <r>
      <rPr>
        <sz val="9"/>
        <color rgb="FF000000"/>
        <rFont val="Meiryo UI"/>
        <family val="3"/>
        <charset val="128"/>
      </rPr>
      <t>動後至PAD下降後期間為自保持ON 。
    (電氣G soft修正導入，1BR 9/6 OK、2BR 9/7OK)
2.次回工事日引入CV3 SENSOR及原點感應片CHAIN節間的間隙點檢。因以前從沒有發生這樣的異常，異常的原因要確認。</t>
    </r>
    <phoneticPr fontId="2"/>
  </si>
  <si>
    <t>1.Soft内容確認。
2.自保持迴路対策Soft導入。</t>
    <phoneticPr fontId="2"/>
  </si>
  <si>
    <t>董明成
(陳勝立)</t>
    <phoneticPr fontId="2"/>
  </si>
  <si>
    <t>20170713YF　MCPG＃1使用時横寸不良Rev1.xlsx</t>
  </si>
  <si>
    <t>YF窯MCPG#1使用時横寸不良</t>
    <phoneticPr fontId="2"/>
  </si>
  <si>
    <t>・MCPG Housing内之軸承回轉不良
（2004年YF1立上起使用至今、無更換履歴)
※以ZZ Seal type的壽命計算而言，預期使用14年也不會有問題。</t>
    <phoneticPr fontId="2"/>
  </si>
  <si>
    <r>
      <t>○回轉不良對策
・實施軸承更換。
※YF窯是以Housing内不進行給脂的前提下、變更為雙面ZZ Seal type。
○早期異常發見對策
・每天進行日寸法參差6σ確認、≧1.5mm的話、調</t>
    </r>
    <r>
      <rPr>
        <sz val="9"/>
        <color rgb="FF000000"/>
        <rFont val="ＭＳ Ｐゴシック"/>
        <family val="1"/>
        <charset val="136"/>
      </rPr>
      <t>查</t>
    </r>
    <r>
      <rPr>
        <sz val="9"/>
        <color rgb="FF000000"/>
        <rFont val="Meiryo UI"/>
        <family val="3"/>
        <charset val="128"/>
      </rPr>
      <t>原因。參差値於與設技一同開擔當者會議時共有。</t>
    </r>
    <phoneticPr fontId="2"/>
  </si>
  <si>
    <r>
      <t>.確認MCPG Bearing TYPE及給油頻度
.確認寸法變異狀況
註: TPM5方針決定(2017/11/8議事錄)
「一般由各據點自行判斷，、</t>
    </r>
    <r>
      <rPr>
        <sz val="9"/>
        <color rgb="FFFF0000"/>
        <rFont val="Meiryo UI"/>
        <family val="3"/>
        <charset val="128"/>
      </rPr>
      <t>建議是做交換</t>
    </r>
    <r>
      <rPr>
        <sz val="9"/>
        <color indexed="8"/>
        <rFont val="Meiryo UI"/>
        <family val="3"/>
        <charset val="128"/>
      </rPr>
      <t>。
交換的時候，變更為ZZ兩面密封的TYPE（ENG確認完）」
==&gt;
1.請於擔當者會議與設技相談交換事宜(先單邊更換為ZZ TYPE)
2.ZZ TYPE交換後,不須給油,給油孔需蓋上並標籤標示</t>
    </r>
    <phoneticPr fontId="2"/>
  </si>
  <si>
    <r>
      <t>Y許仕明
C</t>
    </r>
    <r>
      <rPr>
        <sz val="9"/>
        <color indexed="8"/>
        <rFont val="ＭＳ Ｐゴシック"/>
        <family val="1"/>
        <charset val="136"/>
      </rPr>
      <t>吳</t>
    </r>
    <r>
      <rPr>
        <sz val="9"/>
        <color indexed="8"/>
        <rFont val="Meiryo UI"/>
        <family val="3"/>
        <charset val="128"/>
      </rPr>
      <t>學典
E王文佑
J朱峰謀
K張崇慶</t>
    </r>
    <phoneticPr fontId="74"/>
  </si>
  <si>
    <t>20170905YF　2BR引込異常(TRACKING異常).xlsx</t>
  </si>
  <si>
    <t>2Br引入異常</t>
    <phoneticPr fontId="2"/>
  </si>
  <si>
    <t xml:space="preserve">・Tracking Data通過後因為現物到著了，但是Data沒有跟上。
</t>
    <phoneticPr fontId="2"/>
  </si>
  <si>
    <r>
      <t>○Tracking Data沒有跟上。
・本線横折後的Tracking生成延遲了15inch分。
○Tracking Data的現物偏移的早期發現。
・下記3場所Tracking Data監視，Data和現物的差異比設定</t>
    </r>
    <r>
      <rPr>
        <sz val="9"/>
        <color rgb="FF000000"/>
        <rFont val="ＭＳ Ｐゴシック"/>
        <family val="1"/>
        <charset val="136"/>
      </rPr>
      <t>值</t>
    </r>
    <r>
      <rPr>
        <sz val="9"/>
        <color rgb="FF000000"/>
        <rFont val="Meiryo UI"/>
        <family val="3"/>
        <charset val="128"/>
      </rPr>
      <t>大的時候發出警報的迴路追加。
監視點：本線Hopper前/1Br引入/2Br引入</t>
    </r>
    <phoneticPr fontId="2"/>
  </si>
  <si>
    <t>Tracking監視點、警報機能追加(YF 對策展開)
■監視點追加位置:
･本線增速部橫寸Sensor
･本線Hopper前Sensor
･1Br引入開始Sensor
･2Br引入開始Sensor
･1Br引入結束Sensor (YF構造不同, 對策不用)
･2Br引入結束Sensor (YF構造不同, 對策不用)</t>
    <phoneticPr fontId="2"/>
  </si>
  <si>
    <t>ADCH</t>
  </si>
  <si>
    <t>MF</t>
    <phoneticPr fontId="2"/>
  </si>
  <si>
    <t>20170928MF 1Br紙巻機Roll紙駆動Coupling部key脱落.xls</t>
  </si>
  <si>
    <t>１Br紙巻機 下流Roll紙駆動Coupling部的Key脱落</t>
    <phoneticPr fontId="2"/>
  </si>
  <si>
    <r>
      <t>・也許是固定螺栓鎖固不足，受到振動影響而鬆</t>
    </r>
    <r>
      <rPr>
        <sz val="9"/>
        <color indexed="8"/>
        <rFont val="ＭＳ Ｐゴシック"/>
        <family val="1"/>
        <charset val="136"/>
      </rPr>
      <t>脫</t>
    </r>
    <r>
      <rPr>
        <sz val="9"/>
        <color indexed="8"/>
        <rFont val="Meiryo UI"/>
        <family val="3"/>
        <charset val="128"/>
      </rPr>
      <t xml:space="preserve">。
　(不過動作中的振動微乎其微、一開始沒鎖緊的可能性較高）
・該螺栓未使用Loctite接著劑。
</t>
    </r>
    <phoneticPr fontId="2"/>
  </si>
  <si>
    <r>
      <t>・固定螺絲需使用強力的Loctite接著劑
・設置防止Key</t>
    </r>
    <r>
      <rPr>
        <sz val="9"/>
        <color rgb="FF000000"/>
        <rFont val="ＭＳ Ｐゴシック"/>
        <family val="1"/>
        <charset val="136"/>
      </rPr>
      <t>脫</t>
    </r>
    <r>
      <rPr>
        <sz val="9"/>
        <color rgb="FF000000"/>
        <rFont val="Meiryo UI"/>
        <family val="3"/>
        <charset val="128"/>
      </rPr>
      <t>落的底板EndPlate</t>
    </r>
    <phoneticPr fontId="2"/>
  </si>
  <si>
    <r>
      <t>實施固定BOLT鬆</t>
    </r>
    <r>
      <rPr>
        <sz val="9"/>
        <color indexed="8"/>
        <rFont val="ＭＳ Ｐゴシック"/>
        <family val="1"/>
        <charset val="136"/>
      </rPr>
      <t>脫</t>
    </r>
    <r>
      <rPr>
        <sz val="9"/>
        <color indexed="8"/>
        <rFont val="Meiryo UI"/>
        <family val="3"/>
        <charset val="128"/>
      </rPr>
      <t>與否點檢</t>
    </r>
    <phoneticPr fontId="2"/>
  </si>
  <si>
    <t>20171023XF　本線CV撓み防止用受けコロ破損.xls</t>
  </si>
  <si>
    <t>本線横切機下方 的C/V支撐架台(防止下垂)滾輪 有破損</t>
    <phoneticPr fontId="2"/>
  </si>
  <si>
    <r>
      <t>・被覆的</t>
    </r>
    <r>
      <rPr>
        <sz val="9"/>
        <color rgb="FFFF0000"/>
        <rFont val="Meiryo UI"/>
        <family val="3"/>
        <charset val="128"/>
      </rPr>
      <t>Urethane橡膠劣化（水解）</t>
    </r>
    <r>
      <rPr>
        <sz val="9"/>
        <color indexed="8"/>
        <rFont val="Meiryo UI"/>
        <family val="3"/>
        <charset val="128"/>
      </rPr>
      <t>、並發生剝落、旋轉不良。
※培林的部分沒有問題。
※C/V下方設有加濕器。</t>
    </r>
    <phoneticPr fontId="2"/>
  </si>
  <si>
    <t>・檢討被覆橡膠的材質變更。　Urethane⇒Viton
※10/23 已針對其餘正在使用的承接架台滾輪進行點檢, 確認過沒有問題</t>
    <phoneticPr fontId="2"/>
  </si>
  <si>
    <t>20171109CF　本線FT CV R側2-2 PAD CHAIN異常報告書 (最終).xlsx</t>
  </si>
  <si>
    <t>本線FT C/V L側 2－2 PAD Chain異常</t>
    <phoneticPr fontId="2"/>
  </si>
  <si>
    <r>
      <t>①基座固定螺絲太長的關係，跟PAD間的縫隙就變小了(約1mm)。
    ※因為沒有更換履歷因此從建設時期就這樣了。
    ※因為是在基座的</t>
    </r>
    <r>
      <rPr>
        <sz val="9"/>
        <color indexed="8"/>
        <rFont val="ＭＳ Ｐゴシック"/>
        <family val="1"/>
        <charset val="136"/>
      </rPr>
      <t>內</t>
    </r>
    <r>
      <rPr>
        <sz val="9"/>
        <color indexed="8"/>
        <rFont val="Meiryo UI"/>
        <family val="3"/>
        <charset val="128"/>
      </rPr>
      <t>側，位在很難看見的地方。
②sprocket因為芯偏掉的關係所以固定基座螺絲就去干涉到PAD。</t>
    </r>
    <phoneticPr fontId="2"/>
  </si>
  <si>
    <t>①將基座固定螺絲由M8*25更換為M8*20
②從新再次實施sprocket對芯，並設置固定環以防止偏芯。</t>
    <phoneticPr fontId="2"/>
  </si>
  <si>
    <t>1.工事日實施點檢確認</t>
    <phoneticPr fontId="2"/>
  </si>
  <si>
    <t>20171209EF　包裝RBT移載CV異常報告書.xlsx</t>
  </si>
  <si>
    <t>1BR  HANDLING C/V-1導軌/鍊輪干涉異常</t>
    <phoneticPr fontId="2"/>
  </si>
  <si>
    <t>ROBOT  C/V鍊輪與導軌干涉造成馬達過負荷異常。
(干涉原因設備機械確認中)</t>
    <phoneticPr fontId="2"/>
  </si>
  <si>
    <t>①EF包裝12月份的定修預定為， 1BR12/26， 2BR12/18屆時會再請機械進行強化確認
②異常位置除了BR 安全 COVER外還有 RBT 的安全護欄，平時巡檢較不易，後續將進行COVER 透明化依賴提出。</t>
    <phoneticPr fontId="2"/>
  </si>
  <si>
    <t>1.工事日或定修時進行導軌與鍊輪接觸與否確認</t>
    <phoneticPr fontId="2"/>
  </si>
  <si>
    <t>陳勝立</t>
    <phoneticPr fontId="2"/>
  </si>
  <si>
    <t>20180109JF　伸縮CV駆動しゃくりによるTrackingズレ警報.xlsx</t>
    <phoneticPr fontId="2"/>
  </si>
  <si>
    <t>伸縮CV傳動軸Tracking位移警報</t>
    <phoneticPr fontId="2"/>
  </si>
  <si>
    <t>①驅動鍊條使用期間約2.5年
②伸縮CV驅動鍊條張力調整後確認不足。
驅動鍊條張力調整後，張力可能不強，驅動鏈調整後的確認方法沒有規範。</t>
    <phoneticPr fontId="2"/>
  </si>
  <si>
    <t xml:space="preserve">JF①的暫定對策
・驅動鍊條的張力調整
・下次工事日驅動鍊條交換和驅動系的點檢、鍊條鬆弛情形確認。
①的恒久對策
　・更換為無給油鍊條和執行現狀的修繕計畫
　  過去因為要降低成本所以將DID-LX50密封鍊條變更為RS50鍊條。
　  針對需要給油的鏈條而言會有品質上的懸念，在無法給油的狀態下持續使用會造成RS鍊條的磨損而鬆弛。（磨損的鏈條也會有跑出鐵粉的狀況，所以想改成無給油類型）
</t>
    <phoneticPr fontId="2"/>
  </si>
  <si>
    <r>
      <t>■2018/01/24 對策方針</t>
    </r>
    <r>
      <rPr>
        <sz val="9"/>
        <rFont val="ＭＳ Ｐゴシック"/>
        <family val="1"/>
        <charset val="136"/>
      </rPr>
      <t>說</t>
    </r>
    <r>
      <rPr>
        <sz val="9"/>
        <rFont val="Meiryo UI"/>
        <family val="3"/>
        <charset val="128"/>
      </rPr>
      <t>明要點摘錄如下:
1.伸縮CV的驅動鍊條變更為無給油型式。
　從Tsubaki的rs50變更成RS50-LMD-1（無給油鍊條）
　※joint　clip的裝設容易，也好維修。
2.更換後請實施運轉並確認鍊條張力調整。
3.更換後一個月再確認一次鍊條張力是否有鬆弛。
※本次對策</t>
    </r>
    <r>
      <rPr>
        <sz val="9"/>
        <rFont val="ＭＳ Ｐゴシック"/>
        <family val="1"/>
        <charset val="136"/>
      </rPr>
      <t>內</t>
    </r>
    <r>
      <rPr>
        <sz val="9"/>
        <rFont val="Meiryo UI"/>
        <family val="3"/>
        <charset val="128"/>
      </rPr>
      <t>容與原先Cost Down有點背道而馳，但因為有關於生</t>
    </r>
    <r>
      <rPr>
        <sz val="9"/>
        <rFont val="ＭＳ Ｐゴシック"/>
        <family val="1"/>
        <charset val="136"/>
      </rPr>
      <t>產</t>
    </r>
    <r>
      <rPr>
        <sz val="9"/>
        <rFont val="Meiryo UI"/>
        <family val="3"/>
        <charset val="128"/>
      </rPr>
      <t>品質，所以不得不提出變更。
※關於鍊條掛鍊的方法打算改成跟XF一樣，目前依賴設技‧機械調</t>
    </r>
    <r>
      <rPr>
        <sz val="9"/>
        <rFont val="ＭＳ Ｐゴシック"/>
        <family val="1"/>
        <charset val="136"/>
      </rPr>
      <t>查</t>
    </r>
    <r>
      <rPr>
        <sz val="9"/>
        <rFont val="Meiryo UI"/>
        <family val="3"/>
        <charset val="128"/>
      </rPr>
      <t>中，有進一步消息會再通知。</t>
    </r>
    <phoneticPr fontId="2"/>
  </si>
  <si>
    <t>ADCH</t>
    <phoneticPr fontId="2"/>
  </si>
  <si>
    <t>20171231MF ＃1BR Gate CV Roll折損.xlsx</t>
  </si>
  <si>
    <t>#1Br Gate C/V Roll折損</t>
    <phoneticPr fontId="2"/>
  </si>
  <si>
    <r>
      <t>①推測鍊條的張力調整過度，造成Br. #35 ROLL COM CLUTH軸心斷裂。
②MF從生</t>
    </r>
    <r>
      <rPr>
        <sz val="9"/>
        <color indexed="8"/>
        <rFont val="ＭＳ Ｐゴシック"/>
        <family val="1"/>
        <charset val="136"/>
      </rPr>
      <t>產</t>
    </r>
    <r>
      <rPr>
        <sz val="9"/>
        <color indexed="8"/>
        <rFont val="Meiryo UI"/>
        <family val="3"/>
        <charset val="128"/>
      </rPr>
      <t>立上後從未進行過點檢。
③保護蓋稼動中無法窺視狀況。</t>
    </r>
    <phoneticPr fontId="2"/>
  </si>
  <si>
    <t>①鍊條點檢。(計畫排定)
②軸心顏色確認。
③護蓋可視化改造。</t>
    <phoneticPr fontId="2"/>
  </si>
  <si>
    <r>
      <t>■2018/01/24 對策方針</t>
    </r>
    <r>
      <rPr>
        <sz val="9"/>
        <rFont val="ＭＳ Ｐゴシック"/>
        <family val="1"/>
        <charset val="136"/>
      </rPr>
      <t>說</t>
    </r>
    <r>
      <rPr>
        <sz val="9"/>
        <rFont val="Meiryo UI"/>
        <family val="3"/>
        <charset val="128"/>
      </rPr>
      <t>明要點摘錄如下:
1. 此異常ADT已對策完(護蓋可視化、點檢)。
2.針對先前對策R角、材質變更等實施</t>
    </r>
    <r>
      <rPr>
        <sz val="9"/>
        <rFont val="ＭＳ Ｐゴシック"/>
        <family val="1"/>
        <charset val="136"/>
      </rPr>
      <t>內</t>
    </r>
    <r>
      <rPr>
        <sz val="9"/>
        <rFont val="Meiryo UI"/>
        <family val="3"/>
        <charset val="128"/>
      </rPr>
      <t>容，請再與設技‧機械確認是否有全面橫展開。
※本項對策先以情報共有方式展開。</t>
    </r>
    <phoneticPr fontId="2"/>
  </si>
  <si>
    <t>20171110洗浄2Line反転ﾛﾎﾞｯﾄNo1真空ﾎﾟﾝﾌﾟ異常.xls</t>
  </si>
  <si>
    <t>反轉Robot#1真空Pump異常</t>
    <phoneticPr fontId="2"/>
  </si>
  <si>
    <t>①異常時真空壓60Mpa，推測修理後的真空Pump短暫壓降造成。
②吸著異常也有可能，但工事日更換Pump後無再發，所以判斷非主因。</t>
    <phoneticPr fontId="2"/>
  </si>
  <si>
    <r>
      <t>①真空Pump交換後，要實施一定期間的真空壓力點檢。
②GUT全線的真空Pump壓力點檢。
③異常</t>
    </r>
    <r>
      <rPr>
        <sz val="9"/>
        <color rgb="FF000000"/>
        <rFont val="ＭＳ Ｐゴシック"/>
        <family val="1"/>
        <charset val="136"/>
      </rPr>
      <t>內</t>
    </r>
    <r>
      <rPr>
        <sz val="9"/>
        <color rgb="FF000000"/>
        <rFont val="Meiryo UI"/>
        <family val="3"/>
        <charset val="128"/>
      </rPr>
      <t>容針對三交代進行教育。</t>
    </r>
    <phoneticPr fontId="2"/>
  </si>
  <si>
    <t>本Case並不屬於横展開案件、
目前ADT每年有排定真空Pump点検更換的對應項目。
※真空Pump更換後請務必實施真空壓力點檢。</t>
    <phoneticPr fontId="2"/>
  </si>
  <si>
    <t>20171208洗浄3LinePLﾁｪﾝｼﾞｬｰNo1　PL衝突.xls</t>
  </si>
  <si>
    <t>P/L C#1 P/L衝突</t>
    <phoneticPr fontId="2"/>
  </si>
  <si>
    <t>①作業者J/C前PL SIZE設定錯誤(G8.6)，且未確認及發現錯誤。
②PL Setting錯誤的時候，沒有相關Inter Lock機制。</t>
    <phoneticPr fontId="2"/>
  </si>
  <si>
    <t>①J/C前若PL TYPE不一致時，相關Inter Lock 防範機制追加。
②加強現場作業人員的教育。</t>
    <phoneticPr fontId="2"/>
  </si>
  <si>
    <t>非横展開項目。僅以「情報」方式共有。
當發生了PL Type不一致等警報、還請確認 PL是否已確實設定。</t>
    <phoneticPr fontId="2"/>
  </si>
  <si>
    <t>20180210IF　1Brホッパーゲート支点ロール折損.xlsx</t>
  </si>
  <si>
    <t>1Br Hopper Gate 支點 Roller 損壞</t>
    <phoneticPr fontId="2"/>
  </si>
  <si>
    <r>
      <t>因泡欠點增加Hopper開、閉動作增加 (通常130回/日→700回/日)
Hopper開閉傾轉軸和Gate單元做連結擺臂Key固定螺絲鬆</t>
    </r>
    <r>
      <rPr>
        <sz val="9"/>
        <color indexed="8"/>
        <rFont val="ＭＳ Ｐゴシック"/>
        <family val="1"/>
        <charset val="136"/>
      </rPr>
      <t>脫</t>
    </r>
    <r>
      <rPr>
        <sz val="9"/>
        <color indexed="8"/>
        <rFont val="Meiryo UI"/>
        <family val="3"/>
        <charset val="128"/>
      </rPr>
      <t>往Gate的右側偏移。
推測驅動鏈輪的芯偏移，推測因此負荷全部跑到 Roller 的軸上。</t>
    </r>
    <phoneticPr fontId="2"/>
  </si>
  <si>
    <t>①傾轉軸的擺臂側安裝鉗式止動器。
②定期點檢項目追加(1回/週)</t>
    <phoneticPr fontId="2"/>
  </si>
  <si>
    <t>傾轉軸點檢，有位移的場所加裝鉗式止動器。</t>
    <phoneticPr fontId="13" type="noConversion"/>
  </si>
  <si>
    <t>20180124洗浄2Line反転機No.2吸着異常.xlsx</t>
  </si>
  <si>
    <t>洗淨#2反轉機#2吸著異常</t>
    <phoneticPr fontId="2"/>
  </si>
  <si>
    <t>①真空切替 Sol'V/V (電磁閥) 卡異物造成動作不良。
②因部品交換花費了不少的時間。</t>
    <phoneticPr fontId="2"/>
  </si>
  <si>
    <t>①GUT全工程的Sol點檢及交換(超過10年以上優先實施)
②吸著異常對應手順書作成。</t>
    <phoneticPr fontId="2"/>
  </si>
  <si>
    <t>-</t>
    <phoneticPr fontId="74"/>
  </si>
  <si>
    <r>
      <t>檢</t>
    </r>
    <r>
      <rPr>
        <sz val="9"/>
        <color indexed="8"/>
        <rFont val="ＭＳ Ｐゴシック"/>
        <family val="1"/>
        <charset val="136"/>
      </rPr>
      <t>查</t>
    </r>
    <r>
      <rPr>
        <sz val="9"/>
        <color indexed="8"/>
        <rFont val="Meiryo UI"/>
        <family val="3"/>
        <charset val="128"/>
      </rPr>
      <t>系</t>
    </r>
    <phoneticPr fontId="13" type="noConversion"/>
  </si>
  <si>
    <t>20180226EF　TOM3 6CHBOX異常によるPCフリーズ報告 .xlsx</t>
  </si>
  <si>
    <t>EF TOM3 6CHBOX異常造成PC Freeze</t>
    <phoneticPr fontId="2"/>
  </si>
  <si>
    <t>6CH-BOX 的 Camera 電源輸出異常。</t>
    <phoneticPr fontId="2"/>
  </si>
  <si>
    <t>•更換6CH-BOX預備品。
•故障品委託電氣G送修。</t>
    <phoneticPr fontId="2"/>
  </si>
  <si>
    <t>20180302TOM3拡散＃26カメラ異常.xlsx</t>
  </si>
  <si>
    <t>TOM3　擴散#26 Camera異常</t>
    <phoneticPr fontId="2"/>
  </si>
  <si>
    <t>推測為 Camera 基板異常</t>
    <phoneticPr fontId="2"/>
  </si>
  <si>
    <t>•更換預備品。
•依頼廠商修理 Camera。</t>
    <phoneticPr fontId="2"/>
  </si>
  <si>
    <t>20180220洗浄2Line反転機No.2吸着異常再発.xls</t>
  </si>
  <si>
    <t>洗浄機#2 反転 Robot#2 吸着異常</t>
  </si>
  <si>
    <t>※推測為一時性的吸着問題
1) 有可能是Sol' V/V的動作不良
2) 有可能是Cable内部的芯線損傷引起接触不良</t>
    <phoneticPr fontId="2"/>
  </si>
  <si>
    <t>1. 更換新品Type 真空 Sol' V/V -----3/10(六)為止
2. 実施Cable 点検及更換-----3/10(六)為止</t>
    <phoneticPr fontId="2"/>
  </si>
  <si>
    <t>20180415洗浄機＃3 インバーター通信カード異常.xlsx</t>
  </si>
  <si>
    <t>洗浄機#3 INV通訊卡異常</t>
  </si>
  <si>
    <t>1) 連接在Inverter上的通訊卡在外観上 並無生鏽或腐蝕的狀況，推測可能是發生某種機能異常以致通訊異常。</t>
    <phoneticPr fontId="2"/>
  </si>
  <si>
    <t>1. 因外觀無腐蝕現象，難判斷，但已預先更換 CC-Link Card，待發生再作判斷。</t>
    <phoneticPr fontId="2"/>
  </si>
  <si>
    <r>
      <t>關於AFK再發防止對策，若有鹽酸洗淨製程的</t>
    </r>
    <r>
      <rPr>
        <sz val="9"/>
        <rFont val="ＭＳ Ｐゴシック"/>
        <family val="1"/>
        <charset val="136"/>
      </rPr>
      <t>產</t>
    </r>
    <r>
      <rPr>
        <sz val="9"/>
        <rFont val="Meiryo UI"/>
        <family val="3"/>
        <charset val="128"/>
      </rPr>
      <t>線可能會造成通訊卡腐蝕壯況，更換頻度設定在每1回/10年（通訊卡單價：１張約3萬日幣）。
除此之外，若有更換過CC-Link Card，
Barcode Reading PLC需進行Reset（若回路相同）</t>
    </r>
    <phoneticPr fontId="2"/>
  </si>
  <si>
    <t>EF</t>
  </si>
  <si>
    <t>陳勝立</t>
  </si>
  <si>
    <t>機械系</t>
    <rPh sb="0" eb="3">
      <t>キカイケイ</t>
    </rPh>
    <phoneticPr fontId="3"/>
  </si>
  <si>
    <t>20180428EF　1BR 6P採板RB T軸シャフト折損トラブル(再発).xls</t>
  </si>
  <si>
    <r>
      <t>4/28 採板6P吸著異常，採板RB迴旋發現會位移(T/P上表示原點)，現場切替成 G8 F3不採板，RE採板6P-&gt;7P變更。
09:30 當班設技進行點檢跟3/21以來的現象相同，推斷是T軸的驅動Shaft磨損。 （由於當日業者無法對應，隔日才到廠處理）。
4/29設技和業者進行</t>
    </r>
    <r>
      <rPr>
        <sz val="9"/>
        <rFont val="ＭＳ Ｐゴシック"/>
        <family val="1"/>
        <charset val="136"/>
      </rPr>
      <t>內</t>
    </r>
    <r>
      <rPr>
        <sz val="9"/>
        <rFont val="Meiryo UI"/>
        <family val="3"/>
        <charset val="128"/>
      </rPr>
      <t>部分解點檢的結果，確定是T軸的驅動Shaft損壞。 （由於無備品，6P繼續不使用）</t>
    </r>
    <phoneticPr fontId="2"/>
  </si>
  <si>
    <r>
      <t>4/29 業者調</t>
    </r>
    <r>
      <rPr>
        <sz val="9"/>
        <rFont val="ＭＳ Ｐゴシック"/>
        <family val="1"/>
        <charset val="136"/>
      </rPr>
      <t>查</t>
    </r>
    <r>
      <rPr>
        <sz val="9"/>
        <rFont val="Meiryo UI"/>
        <family val="3"/>
        <charset val="128"/>
      </rPr>
      <t>中</t>
    </r>
    <rPh sb="1" eb="2">
      <t>ガツ</t>
    </rPh>
    <rPh sb="4" eb="5">
      <t>ニチ</t>
    </rPh>
    <phoneticPr fontId="3"/>
  </si>
  <si>
    <r>
      <t>暫定對策：因無預備品，利用CF R/B BT軸Unit轉用預定（5/14 取得CF部品， 5/16 EF工事交換預定）
※前回異常發生後Unit預備品發注完畢（交期3個月）
恆久對策：待業者提出⇒業者盡快回覆調</t>
    </r>
    <r>
      <rPr>
        <sz val="9"/>
        <rFont val="ＭＳ Ｐゴシック"/>
        <family val="1"/>
        <charset val="136"/>
      </rPr>
      <t>查</t>
    </r>
    <r>
      <rPr>
        <sz val="9"/>
        <rFont val="Meiryo UI"/>
        <family val="3"/>
        <charset val="128"/>
      </rPr>
      <t>請求中</t>
    </r>
    <phoneticPr fontId="2"/>
  </si>
  <si>
    <t>情報</t>
    <rPh sb="0" eb="2">
      <t>ジョウホウ</t>
    </rPh>
    <phoneticPr fontId="74"/>
  </si>
  <si>
    <t>HF</t>
  </si>
  <si>
    <t>20180502HF　循環№3真空Pump_StopTrouble.xls</t>
  </si>
  <si>
    <t>12:04　循環＃３真空Pump過負荷Alarm發生，1Br/2Br BDS停止。
12:05　3交代作業者至循環真空Pump室循環真空Pump＃３→＃2切替，＃３真空Pump過負荷Alarm 無法Reset，無法切替運轉狀態。
12:13　呼出設技，＃３Pump實施過負荷Reset。
12:14　#2真空Pump運轉，1BR　G7.5採板開始
12:15　2BR 移載BDS(Transfer) Alarm 從操作盤 Reset 正常稼動。
12:16　1BR→2BR 切替正常採板。
※HF 1Br（移載）/2Br（採板）真空Pump兼用仕様（共計3台）</t>
    <phoneticPr fontId="2"/>
  </si>
  <si>
    <t>長期使用Carbon磨損發生過負荷Alarm
過負荷Alarm的重置方法現場製造人員不知道，切替需要時間。
※HF2冷修時以後Carbon沒有交換。（2013年8月或9月⇒約5年前）
※週1回點檢真空壓力/電流値有無異常狀態。。</t>
    <phoneticPr fontId="2"/>
  </si>
  <si>
    <t>1).Alarm Reset方法教育
2).Pump運轉方式變更
　　(3台每個月切替稼動→１台為主，其餘2台預備)
3).Pump Carbon定期３年進行更換。
　（業者建議交換時間5000h　大概208日程度）
　　※他據點交換實績想決定壽命。真空Pump運轉稼動時間可視化檢討中</t>
    <phoneticPr fontId="2"/>
  </si>
  <si>
    <t>20180505HF　2BR 5Pos_Robot_Stop_Trouble.xls</t>
  </si>
  <si>
    <t>5/5　21:35　5P  Robot 吸著旋回途中停止
　　無法採板狀態(Robot異常Alarm發生)
　　確認異常有Servo電源OFF Alarm ，
　　Robot手動動作也無法動作，呼出設技。
　　設技用側掛方式進行Robot原點復歸，正常稼働。
5/6　19:20　同様異常發生。
5/7~5/8　　　計7回有同様異常
5/8　11:35　5POS Robot Encoder Cable交換後、
　　沒再發，正常稼動。
　　(S,L,U,R,B,T Robot Cable 1Set交換)</t>
    <phoneticPr fontId="2"/>
  </si>
  <si>
    <t>S軸稼働BOX内收藏Cable Veyor Cable作動防止Separator Encoder　Cable 沒有適切的排列整齊，動作時 Encoder Cable 跟著移動，推斷Separator 和 Encoder Cable 摩擦造成損傷。
※損傷品約使用8年</t>
    <phoneticPr fontId="2"/>
  </si>
  <si>
    <t xml:space="preserve"> -.通常因無法點檢部分，異常發生時交換。
 - Cable 排列對策檢討中，冷修時全POS的 Cable 狀態點檢。
※Cable 點檢、交換作業約需4小時。
※Cable = S,L,U,R,B,T Robot Cable 1Set價格=約90萬(日圓)</t>
    <phoneticPr fontId="2"/>
  </si>
  <si>
    <t>MF</t>
  </si>
  <si>
    <t>系統系</t>
    <rPh sb="0" eb="2">
      <t>デンキケイ</t>
    </rPh>
    <phoneticPr fontId="74"/>
  </si>
  <si>
    <t>ACE</t>
    <phoneticPr fontId="13" type="noConversion"/>
  </si>
  <si>
    <t>20180512MF　HMI誤操作によるG8.5切出不可発生トラブル.xlsx</t>
  </si>
  <si>
    <r>
      <t>18/5/12  21:45#1Br G8.5生産中突然G8.5無法切出發生捨板（事前沒有特別的操作）、三交代 MC Reset等實施也沒有改善。
18/5/12  22:10 早班製造、設備技術呼出先用電話溝通，推測原因
在車中指示不要做切出再開
18/5/12  23:00早班，抵達公司，開始調</t>
    </r>
    <r>
      <rPr>
        <sz val="9"/>
        <rFont val="ＭＳ Ｐゴシック"/>
        <family val="1"/>
        <charset val="136"/>
      </rPr>
      <t>查</t>
    </r>
    <r>
      <rPr>
        <sz val="9"/>
        <rFont val="Meiryo UI"/>
        <family val="3"/>
        <charset val="128"/>
      </rPr>
      <t>，邀請ATSC社System擔當協力，遠端ATSC社開始調</t>
    </r>
    <r>
      <rPr>
        <sz val="9"/>
        <rFont val="ＭＳ Ｐゴシック"/>
        <family val="1"/>
        <charset val="136"/>
      </rPr>
      <t>查</t>
    </r>
    <r>
      <rPr>
        <sz val="9"/>
        <rFont val="Meiryo UI"/>
        <family val="3"/>
        <charset val="128"/>
      </rPr>
      <t>。
18/5/12  23:50調</t>
    </r>
    <r>
      <rPr>
        <sz val="9"/>
        <rFont val="ＭＳ Ｐゴシック"/>
        <family val="1"/>
        <charset val="136"/>
      </rPr>
      <t>查</t>
    </r>
    <r>
      <rPr>
        <sz val="9"/>
        <rFont val="Meiryo UI"/>
        <family val="3"/>
        <charset val="128"/>
      </rPr>
      <t>繼續，從ATSC擔當聯絡、有看到目前為止沒遇到過的Error，派遣員 HMI POC設定再度確認，生産中沒設定 CPU Mode，而是設定LOCAL Mode的事確認了。變更為 CPU Mode後，切出再開。
18/5/12  00:01C/V 上碎玻璃掃除，生産再開。
18/5/14 ATSC 異常當時的HMI操作履歷調</t>
    </r>
    <r>
      <rPr>
        <sz val="9"/>
        <rFont val="ＭＳ Ｐゴシック"/>
        <family val="1"/>
        <charset val="136"/>
      </rPr>
      <t>查</t>
    </r>
    <r>
      <rPr>
        <sz val="9"/>
        <rFont val="Meiryo UI"/>
        <family val="3"/>
        <charset val="128"/>
      </rPr>
      <t>結果，異常發生12秒前，知道有人從精</t>
    </r>
    <r>
      <rPr>
        <sz val="9"/>
        <rFont val="ＭＳ Ｐゴシック"/>
        <family val="1"/>
        <charset val="136"/>
      </rPr>
      <t>查</t>
    </r>
    <r>
      <rPr>
        <sz val="9"/>
        <rFont val="Meiryo UI"/>
        <family val="3"/>
        <charset val="128"/>
      </rPr>
      <t>室HMI-08 POC 畫面開</t>
    </r>
    <r>
      <rPr>
        <sz val="9"/>
        <rFont val="ＭＳ Ｐゴシック"/>
        <family val="1"/>
        <charset val="136"/>
      </rPr>
      <t>啟</t>
    </r>
    <r>
      <rPr>
        <sz val="9"/>
        <rFont val="Meiryo UI"/>
        <family val="3"/>
        <charset val="128"/>
      </rPr>
      <t>的事，得知這時的HMI設定就從CPU切替成LOCAL。
異常發生時現場作業作業者全員有聽到，該當時間在精</t>
    </r>
    <r>
      <rPr>
        <sz val="9"/>
        <rFont val="ＭＳ Ｐゴシック"/>
        <family val="1"/>
        <charset val="136"/>
      </rPr>
      <t>查</t>
    </r>
    <r>
      <rPr>
        <sz val="9"/>
        <rFont val="Meiryo UI"/>
        <family val="3"/>
        <charset val="128"/>
      </rPr>
      <t>室開</t>
    </r>
    <r>
      <rPr>
        <sz val="9"/>
        <rFont val="ＭＳ Ｐゴシック"/>
        <family val="1"/>
        <charset val="136"/>
      </rPr>
      <t>啟</t>
    </r>
    <r>
      <rPr>
        <sz val="9"/>
        <rFont val="Meiryo UI"/>
        <family val="3"/>
        <charset val="128"/>
      </rPr>
      <t>POC畫面的人沒有出來，從證據考察原因認為是人為的誤操作。
此外，派遣員（AGC/ADT）以外該按鈕從CPU切替成LOCAL時會發生什麼現象，在ADCH社員中沒人知道。</t>
    </r>
    <phoneticPr fontId="74"/>
  </si>
  <si>
    <t>推測是HMI POC畫面操作Misss(異常時組員二度確認，異常時間HMI操作的人沒有出來，但因沒確實的證據，從間接證據判斷原因是HMI的人為誤操作)。</t>
    <phoneticPr fontId="74"/>
  </si>
  <si>
    <r>
      <t>①針對HMI操作做再教育
②對生産影響大的操作出來的機能（例：距離定數畫面、J/C、POC）做HMI限制，限定可操作的人員。
③②以外的人，Sample切出以外HMI使用的案例無，僅Sample切出的操作機能在HMI做準備，這個使用（該當HMI是Sample切出以外，僅能</t>
    </r>
    <r>
      <rPr>
        <sz val="9"/>
        <rFont val="ＭＳ Ｐゴシック"/>
        <family val="1"/>
        <charset val="136"/>
      </rPr>
      <t>閱</t>
    </r>
    <r>
      <rPr>
        <sz val="9"/>
        <rFont val="Meiryo UI"/>
        <family val="3"/>
        <charset val="128"/>
      </rPr>
      <t>覽機能）
④現狀的HMI CPU→LOCAL的切替是滑鼠點1下就可以變更，可能會造成誤操作，從HMI畫面改造成Mode切替→適用變成2個動作
・關於他據點也依賴確認含HOT側的HMI設定
・還有，關於上記④是各據點聽到，因尼崎・高砂以外必須先回覆，同時進行改造對應（6/E為止實施預定）
＊尼崎・高砂冷修時對應</t>
    </r>
    <phoneticPr fontId="74"/>
  </si>
  <si>
    <t>要</t>
    <rPh sb="0" eb="1">
      <t>ヨウ</t>
    </rPh>
    <phoneticPr fontId="74"/>
  </si>
  <si>
    <t>現狀的HMI CPU→LOCAL的切替是滑鼠點1下就可以變更，
從HMI畫面改造成Mode切替→適用變成2個動作。</t>
    <phoneticPr fontId="2"/>
  </si>
  <si>
    <t>IF</t>
  </si>
  <si>
    <t>切折機</t>
    <rPh sb="0" eb="1">
      <t>キセツビ</t>
    </rPh>
    <phoneticPr fontId="74"/>
  </si>
  <si>
    <t>20180523IF　本線縦切機 No1 Linear Servo Motor Amp 焼損.xls</t>
  </si>
  <si>
    <r>
      <t>15:00　因 G8.7 Test 採板 實施 HMI 縱切機 No1 J/C，縱切機異常發生警報，不能J/C。
15:30　再度，實施Cutter重新配置，同樣不能J/C。
16:00　縱切機操作盤實施原點覆歸，得知LinearServo無法自體動作。
16:30　呼出設技，確認Linear Servo盤</t>
    </r>
    <r>
      <rPr>
        <sz val="9"/>
        <rFont val="ＭＳ Ｐゴシック"/>
        <family val="1"/>
        <charset val="136"/>
      </rPr>
      <t>內</t>
    </r>
    <r>
      <rPr>
        <sz val="9"/>
        <rFont val="Meiryo UI"/>
        <family val="3"/>
        <charset val="128"/>
      </rPr>
      <t>的Amp表示有Err，
E.02（功率検知Error）有發生。
17:00　設技在Linear Servo Data 的 BackUp 進行提取，
　　Linear Servo Amp拆下做</t>
    </r>
    <r>
      <rPr>
        <sz val="9"/>
        <rFont val="ＭＳ Ｐゴシック"/>
        <family val="1"/>
        <charset val="136"/>
      </rPr>
      <t>內</t>
    </r>
    <r>
      <rPr>
        <sz val="9"/>
        <rFont val="Meiryo UI"/>
        <family val="3"/>
        <charset val="128"/>
      </rPr>
      <t>部確認，
　　得知Condenser(散熱器)燒壞了。
17:30　交換預備品，實施Linear ServoData 入力，實施 Cutter 及 Servo 原點復歸。
18:00　實施 HMI 縱切機 No1 J/C 正常動作了。</t>
    </r>
    <phoneticPr fontId="2"/>
  </si>
  <si>
    <r>
      <t>Linear Servo 的 LM 軌道有生鏽腐蝕，及 LM 軌道和Guide潤滑沒有給油狀態，Linear Servo 驅動時</t>
    </r>
    <r>
      <rPr>
        <sz val="9"/>
        <rFont val="ＭＳ Ｐゴシック"/>
        <family val="1"/>
        <charset val="136"/>
      </rPr>
      <t>產</t>
    </r>
    <r>
      <rPr>
        <sz val="9"/>
        <rFont val="Meiryo UI"/>
        <family val="3"/>
        <charset val="128"/>
      </rPr>
      <t>生過負荷，Condenser(散熱器)燒毀推斷。
※電源OFF時用手推動 Servo 有感覺到有負荷。</t>
    </r>
    <phoneticPr fontId="2"/>
  </si>
  <si>
    <t>20180524IF　2Br パレット傾斜 Shaft Bearing Housing破損.xlsx</t>
  </si>
  <si>
    <t>13:25　2Br T/T B面採板中發生 "P/L 傾斜 Time Over" 警報。T/T 強制旋回設備點檢沒有發現異常的地方。（用A面採板中）
14:03　2Br T/T B面採板中 "P/L 傾斜 Time Over" 警報再度發生，B面PL傾斜原點和原點信號有無通知確認，用手動操作測試原點復歸，得知原點位置沒檢知。
14:30　呼出設備技術做動作確認的結果，得知PL傾斜軸承座損壞。
15:08　設技軸承座交換作業開始。
16:40　交換作業完了し，採板開始。　　　　　
※1Br_G11改造工事中，Br切替不可狀態　　</t>
    <phoneticPr fontId="2"/>
  </si>
  <si>
    <t>事前點檢不足，損壞斷面狀況確認一下子就看到裂痕，
因為損壞，推斷是長期使用造成疲勞破壞。
※IF從立上後使用約9年。</t>
    <phoneticPr fontId="2"/>
  </si>
  <si>
    <t>1).毎月工事日定期實施點檢。※AFK全窯
2).交換頻度跟設技進行協議，定期做交換。</t>
    <phoneticPr fontId="2"/>
  </si>
  <si>
    <t>12:40　2Br T/ T A面堆疊完了後的Lift動作時
　　發生"Don"的聲音後變成無法自動運轉狀態。
　　實施2Br Hopper 捨板和1Br G8 進行 J/ C。
12:45　設技呼出點檢的結果，得知下流方向的L側軸承座損壞。　　　　　
13:00　1Br 進行 G8 採板變更。2Br 軸承座交換開始。
15:30　軸承座交換完後，R側的軸承座部分也有龜裂，繼續實施交換作業。
17:50　交換作業完了，2Br G7做採板變更，採板開始。
※6/25 工事日B面R側也有歸列交換。
　　共計4個地方交換。</t>
    <phoneticPr fontId="2"/>
  </si>
  <si>
    <t>設備設計上（圖面）和不同材質的軸承座設置，許容荷重以上的力量軸承座增加而造成損壞。設計上(圖面)，P211SC 材質的軸承座設置，實際是P211。(建設~現在為止使用。參照附件1)
※ P211    ⇒ 材質 鑄鐵
　  P211SC ⇒ 材質 :鑄鋼
還有，G7 PL積載枚數和設備的仕樣荷重稍微超過了。
設備仕様 : Glass + PL = max 1450kg　（參照附件1）
現在狀態 : Glass + PL = 1540kg
(G7 0.5t_220枚積載超過 89kg )
※仕様是滿載枚數=200枚以下　包含合紙</t>
    <phoneticPr fontId="2"/>
  </si>
  <si>
    <r>
      <t>暫定對策
　・實施定期點檢，有異常時交換。⇒直到替代品到時
　・做衝撃荷重減輕Lift動作速度變更，
　　和油壓壓力10Mpa⇒7Mpa變更。（參照補充資料）
恆久對策
　・高強度材質的 Bearing Housing 交換。
　　→以前 P211SC (FYH牌) 停</t>
    </r>
    <r>
      <rPr>
        <sz val="9"/>
        <rFont val="ＭＳ Ｐゴシック"/>
        <family val="1"/>
        <charset val="136"/>
      </rPr>
      <t>產</t>
    </r>
    <r>
      <rPr>
        <sz val="9"/>
        <rFont val="Meiryo UI"/>
        <family val="3"/>
        <charset val="128"/>
      </rPr>
      <t>的原因，代替品交換。
●軸承座材質的部分
經由生技 &amp; ATSC，IF 建設時設計和不同材質
關於經緯調</t>
    </r>
    <r>
      <rPr>
        <sz val="9"/>
        <rFont val="ＭＳ Ｐゴシック"/>
        <family val="1"/>
        <charset val="136"/>
      </rPr>
      <t>查</t>
    </r>
    <r>
      <rPr>
        <sz val="9"/>
        <rFont val="Meiryo UI"/>
        <family val="3"/>
        <charset val="128"/>
      </rPr>
      <t>中。
●積載枚數超過
生技和廠商對策檢討中。</t>
    </r>
    <phoneticPr fontId="2"/>
  </si>
  <si>
    <t>20180624EF 4PBDSコンロッド折損トラブル.xlsx</t>
  </si>
  <si>
    <t>6/24
22:40 1Br G6/2Br G5Cycle切採板中、4P 發生BDS異常（吸著異常），
        確認是BDS Servo Motor驅動部的連桿斷裂。【照片1】
　　三交代股長聯絡主任，1BrG6做專門採板翌日交換對應。
6/25
09:30 設技機械的連桿（新品-強度對策品）交換實施
10:30 交換終了後，實施 Check Level 調整。
11:30 實施2Br（4Pos）採板Test
13:20 關於Pos也點檢，1Pos、2Pos 也同樣地方有發現裂痕。
        同じ箇所にクラックが発生している事が判明
        2Br　實施G5→G6做J/C　2Bｒ　G6専門採板
14：40 1Br １Pos、２Pos實施連桿交換作業。
17：00 交換終了後、Check Level 確認調整實施
19：30 G6：G5 Cycle切採板再開</t>
    <phoneticPr fontId="2"/>
  </si>
  <si>
    <r>
      <t>1. 斷裂的連桿是</t>
    </r>
    <r>
      <rPr>
        <sz val="9"/>
        <rFont val="ＭＳ Ｐゴシック"/>
        <family val="1"/>
        <charset val="136"/>
      </rPr>
      <t>焊</t>
    </r>
    <r>
      <rPr>
        <sz val="9"/>
        <rFont val="Meiryo UI"/>
        <family val="3"/>
        <charset val="128"/>
      </rPr>
      <t>接品，</t>
    </r>
    <r>
      <rPr>
        <sz val="9"/>
        <rFont val="ＭＳ Ｐゴシック"/>
        <family val="1"/>
        <charset val="136"/>
      </rPr>
      <t>焊</t>
    </r>
    <r>
      <rPr>
        <sz val="9"/>
        <rFont val="Meiryo UI"/>
        <family val="3"/>
        <charset val="128"/>
      </rPr>
      <t>接部分出現裂縫並且斷裂。
        (強度對策沒有一體成形物）【別紙：資料参照】
2. 2015/8月 裂縫發生做點檢確認。
    2017/12月定修時有追加要點檢確認裂縫，希望製造擔當口頭聯絡，
    積極的實施交換計劃及點檢沒有的因素，約7個月後斷裂了。
    （次回7月的定修預定交換為止未點檢）
    ※前回交換時間：2012/5/2~稼動開始(6年間使用)</t>
    </r>
    <phoneticPr fontId="2"/>
  </si>
  <si>
    <r>
      <t>1. 交換強度對策品的連桿。(無</t>
    </r>
    <r>
      <rPr>
        <sz val="9"/>
        <rFont val="ＭＳ Ｐゴシック"/>
        <family val="1"/>
        <charset val="136"/>
      </rPr>
      <t>焊</t>
    </r>
    <r>
      <rPr>
        <sz val="9"/>
        <rFont val="Meiryo UI"/>
        <family val="3"/>
        <charset val="128"/>
      </rPr>
      <t>接一體成形物）
    6/25 1,  2, 4 Pos交換　
    6/29 3 Pos 交換完了
    (點檢的結果全Pos發生裂痕）
2-1. 裂痕發現時，快速交換進行計畫。
2-2. 設備點檢發現異常時，聯絡如下。
    （Mail聯絡）: 機械課(日籍+經理+副理)
    及製造關係者(日籍+擔當)</t>
    </r>
    <r>
      <rPr>
        <sz val="9"/>
        <rFont val="ＭＳ Ｐゴシック"/>
        <family val="1"/>
        <charset val="136"/>
      </rPr>
      <t>焊</t>
    </r>
    <r>
      <rPr>
        <sz val="9"/>
        <rFont val="Meiryo UI"/>
        <family val="3"/>
        <charset val="128"/>
      </rPr>
      <t>接品連桿（Servo Motor 驅動部），
    強度對策品的連桿　(無熔接一體成形物）做交換。
※BR定修(1回/半年）點檢裂痕有發現時實施交換。</t>
    </r>
    <phoneticPr fontId="2"/>
  </si>
  <si>
    <t>・BR定修(1回/半年）の点検
・クラック発生の場合は交換
・強度対策品のコンロッド(溶接継ぎ目の無い一体物）に交換
・201806現在の状況（中文報告資料参照）</t>
    <rPh sb="24" eb="26">
      <t>ばあい</t>
    </rPh>
    <rPh sb="27" eb="29">
      <t>こうかん</t>
    </rPh>
    <rPh sb="66" eb="68">
      <t>げんざい</t>
    </rPh>
    <rPh sb="69" eb="71">
      <t>じょうきょう</t>
    </rPh>
    <rPh sb="72" eb="73">
      <t>ちゅう</t>
    </rPh>
    <rPh sb="73" eb="74">
      <t>ぶん</t>
    </rPh>
    <rPh sb="74" eb="76">
      <t>ほうこく</t>
    </rPh>
    <rPh sb="76" eb="78">
      <t>しりょう</t>
    </rPh>
    <rPh sb="78" eb="80">
      <t>さんしょう</t>
    </rPh>
    <phoneticPr fontId="13" type="noConversion"/>
  </si>
  <si>
    <t>BF</t>
  </si>
  <si>
    <t>20180628BF　縦切機設備異常報告書（20170208　Rev.6）.xlsx</t>
  </si>
  <si>
    <t>為了Cutter 基準ｃｈ變更，縱切機#2 做CPU→手動切替時制御電源切斷了。　
電源再投入，「Linear servo  Up Error」「MCPG未入力」的異常無法排除。
原因不明。數回電源「ON→OFF」反覆操作上述的異常可以解除並復歸。
※縱切#2： Linear Servo， 縱切#1 手動做Sample切出使用，異常時的縱切機變更一旦忘記了。</t>
    <phoneticPr fontId="2"/>
  </si>
  <si>
    <t>「Linear Servo Up Error」： Error Code不明的原因不明
「MCPG未入力」（Pulse 未入力）：原因不明
預定再現Test，實施時為次回工事日（7/18）
關於再發，縱切機做手動切替的頻度很少。
再発時的電源「ON→OFF」反覆操作復歸的時間時#1 Cutter變更。</t>
    <phoneticPr fontId="2"/>
  </si>
  <si>
    <t>-</t>
    <phoneticPr fontId="13" type="noConversion"/>
  </si>
  <si>
    <r>
      <t>Y許仕明
C</t>
    </r>
    <r>
      <rPr>
        <sz val="9"/>
        <color indexed="8"/>
        <rFont val="ＭＳ Ｐゴシック"/>
        <family val="1"/>
        <charset val="136"/>
      </rPr>
      <t>吳</t>
    </r>
    <r>
      <rPr>
        <sz val="9"/>
        <color indexed="8"/>
        <rFont val="Meiryo UI"/>
        <family val="3"/>
        <charset val="128"/>
      </rPr>
      <t>學典
E王文佑
J朱峰謀
K張崇慶
T陳振遠</t>
    </r>
    <phoneticPr fontId="74"/>
  </si>
  <si>
    <t>20180723GUT　3LineDIウォッシングAK＃1インバ－タ－異常.xls</t>
  </si>
  <si>
    <r>
      <t>7/23
11:50 洗浄機#3 DI Washing Knifie#1 Invetor異常 Alarm 發生後C/V停止。
        (聯絡設技）
12:00 Di Washing Knifie #1、2 的 Motor過電流確認及配線拉出，
        進行阻抗和出力確認，確定沒短路。（Motor側無異常）
12:20 Di Washing Knifie #1 Invetor 運轉時，過電流(E.OC 1)異常出現。
        ※ E.OC 1 是超速運轉中Invetor出力電流超過定格電流約150%以上
        時保護迴路動作 Invetor 出力停止。
12:30 從 Di Washing Knifie #1 的 Motor 無異常來看，Intetor 本體的異常
        推斷，Invetor 預備品準備更換。
13:20 Invetor 交換完了後，生</t>
    </r>
    <r>
      <rPr>
        <sz val="9"/>
        <rFont val="ＭＳ Ｐゴシック"/>
        <family val="1"/>
        <charset val="136"/>
      </rPr>
      <t>產</t>
    </r>
    <r>
      <rPr>
        <sz val="9"/>
        <rFont val="Meiryo UI"/>
        <family val="3"/>
        <charset val="128"/>
      </rPr>
      <t>開始。</t>
    </r>
    <phoneticPr fontId="74"/>
  </si>
  <si>
    <r>
      <t>Invetor 外觀、</t>
    </r>
    <r>
      <rPr>
        <sz val="9"/>
        <rFont val="ＭＳ Ｐゴシック"/>
        <family val="1"/>
        <charset val="136"/>
      </rPr>
      <t>內</t>
    </r>
    <r>
      <rPr>
        <sz val="9"/>
        <rFont val="Meiryo UI"/>
        <family val="3"/>
        <charset val="128"/>
      </rPr>
      <t>部沒有發現生鏽、腐蝕，判斷是某機能引起異常， 
因此造成Invetor 保護迴路動作了。
※Motor側實施確認，沒發現異常，判斷Invetor本體異常實施了交換。
    該部品使用約10年了。</t>
    </r>
    <phoneticPr fontId="74"/>
  </si>
  <si>
    <t>如果知道外觀，腐蝕等會進行交換。但機能異常等所造成的預防性故障，現狀不能得知原因，所以只能等發生異常時再進行對應。
（AFK設技見解）
洗淨機#3 Invetor 共有18 台，DI Washing Knifie #2 Invetor 從定修工事的時候，依序2台實施交換。
※2017年度洗淨機#2全部交換完畢。</t>
    <phoneticPr fontId="74"/>
  </si>
  <si>
    <r>
      <t>(日文)
・異常発生時にインバーター内部点検（錆など）のうえ交換
(中文)
・異常發生時，請檢</t>
    </r>
    <r>
      <rPr>
        <sz val="9"/>
        <rFont val="ＭＳ Ｐゴシック"/>
        <family val="1"/>
        <charset val="136"/>
      </rPr>
      <t>查</t>
    </r>
    <r>
      <rPr>
        <sz val="9"/>
        <rFont val="Meiryo UI"/>
        <family val="3"/>
        <charset val="128"/>
      </rPr>
      <t>Invetor變頻器(如生鏽)</t>
    </r>
    <r>
      <rPr>
        <sz val="9"/>
        <rFont val="ＭＳ Ｐゴシック"/>
        <family val="1"/>
        <charset val="136"/>
      </rPr>
      <t>內</t>
    </r>
    <r>
      <rPr>
        <sz val="9"/>
        <rFont val="Meiryo UI"/>
        <family val="3"/>
        <charset val="128"/>
      </rPr>
      <t>部或更換。</t>
    </r>
    <rPh sb="1" eb="3">
      <t>いじょう</t>
    </rPh>
    <rPh sb="3" eb="5">
      <t>はっせい</t>
    </rPh>
    <rPh sb="5" eb="6">
      <t>じ</t>
    </rPh>
    <rPh sb="13" eb="15">
      <t>ないぶ</t>
    </rPh>
    <rPh sb="15" eb="17">
      <t>てんけん</t>
    </rPh>
    <rPh sb="18" eb="19">
      <t>さび</t>
    </rPh>
    <rPh sb="25" eb="27">
      <t>こうかん</t>
    </rPh>
    <phoneticPr fontId="13" type="noConversion"/>
  </si>
  <si>
    <t>20180728EF　2BR 3PLINE PLC故障による 通信異常r1.xlsx</t>
  </si>
  <si>
    <t>7/28
23:30 2BR通信異常Alarm(圖1)發生。
　　　　3P BDS和T/T的CPU停在採板C/V上並造成玻璃碰撞。
    確認結果，3P T/P畫面　PL ID的設定畫面凍結(圖2)，無法操作。
23:35  三交代 3P的制御電源 ON/OFF 實施無法復歸。
23:50 三交代股長向事務所/整備聯絡，
　　　　1Br　G4→G6J/C 實施。呼出設備技術電氣
7/29
1:50 設技電氣到達，PLC電源 ON/OFF 再起動(圖3)，
　　　3P 可以一時CPU Mode 復歸後
1:55 通信異常再發，再度PLC電源 ON/OFF 再起動後無法復歸。3:50 懷疑是 PLC CPU Unit故障，電氣PLC CPU Unit 新品交換(圖4)和備份的Data寫入。
4:20 3Pos復歸後2Bｒ實施J/C。
5:20 2Br採板Test實施後，37*30採板再開。</t>
    <phoneticPr fontId="2"/>
  </si>
  <si>
    <t>・3P PLC CPU Unit 故障造成 2BR通信異常。（設技電気） 　
※從EF1立上（ 2007年）約11年使用，可能是經年劣化（推定）</t>
    <phoneticPr fontId="2"/>
  </si>
  <si>
    <r>
      <t>電気よりPLC CPUユニットの新品交換及びバックアップデータの書き込み。バックアップデータ有りユニットの予備品有り故障したPLC　CPUユニット（Q06HCPU）をメーカーへ送付し故障原因を調査中。10年以上経過していることから型番変更の可能性がある（設技確認）販売終了の場合は、全面更新の必要がある
電氣用PLC CPU Unit 交換及備份的Data寫入。
將有備份Data的Unit的PLC CPU Unit (Q06HCPU)交給廠商進行故障原因調</t>
    </r>
    <r>
      <rPr>
        <sz val="9"/>
        <rFont val="ＭＳ Ｐゴシック"/>
        <family val="1"/>
        <charset val="136"/>
      </rPr>
      <t>查</t>
    </r>
    <r>
      <rPr>
        <sz val="9"/>
        <rFont val="Meiryo UI"/>
        <family val="3"/>
        <charset val="128"/>
      </rPr>
      <t>中。
由於已超過10年，因此型號可能會變（設技確認），如果終止銷售的話，則必須進行全面更新。</t>
    </r>
    <phoneticPr fontId="2"/>
  </si>
  <si>
    <t>推進課</t>
  </si>
  <si>
    <r>
      <t>檢</t>
    </r>
    <r>
      <rPr>
        <sz val="9"/>
        <rFont val="ＭＳ Ｐゴシック"/>
        <family val="1"/>
        <charset val="136"/>
      </rPr>
      <t>查</t>
    </r>
    <r>
      <rPr>
        <sz val="9"/>
        <rFont val="Meiryo UI"/>
        <family val="3"/>
        <charset val="128"/>
      </rPr>
      <t>系</t>
    </r>
    <rPh sb="0" eb="2">
      <t>デンキケイ</t>
    </rPh>
    <phoneticPr fontId="74"/>
  </si>
  <si>
    <t>20180821EF　TOM3歪透過№23カメラ画像異常報告r3.xlsx</t>
  </si>
  <si>
    <r>
      <t>8/19 17:20 三交代股長在精査判定時欠點畫像背景出現黑白半分現象並進行聯絡。推進課相機波形確認TAP-1有段差發生，Shanding實施波形並沒有良化。
因Sampling確認精</t>
    </r>
    <r>
      <rPr>
        <sz val="9"/>
        <rFont val="ＭＳ Ｐゴシック"/>
        <family val="1"/>
        <charset val="136"/>
      </rPr>
      <t>查</t>
    </r>
    <r>
      <rPr>
        <sz val="9"/>
        <rFont val="Meiryo UI"/>
        <family val="3"/>
        <charset val="128"/>
      </rPr>
      <t>判定沒有影響，週一8/21 14:00時進行相機交換。</t>
    </r>
    <phoneticPr fontId="74"/>
  </si>
  <si>
    <t>初回發生，因相機交換後，異常消失，所以判斷是相機起因。
■因要確認原因，故障相機送修（9/6）
相機序號→ 故障品S/N: 0071093、交換品S/N: 2102699。</t>
    <phoneticPr fontId="74"/>
  </si>
  <si>
    <r>
      <t>1. 14:05 F1切替，相機實施交換。
2. 重新Shading後 → OK。
3. 擬似欠點作記號、畫像焦點確認 → OK。
4. 14:55 F9切替恢復生</t>
    </r>
    <r>
      <rPr>
        <sz val="9"/>
        <rFont val="ＭＳ Ｐゴシック"/>
        <family val="1"/>
        <charset val="136"/>
      </rPr>
      <t>產</t>
    </r>
    <r>
      <rPr>
        <sz val="9"/>
        <rFont val="Meiryo UI"/>
        <family val="3"/>
        <charset val="128"/>
      </rPr>
      <t>。
5. Pairing確認→擴散、反射稍偏左，沒問題狀態。 (8/30修正)
6. C部位的F9品 1PL至TAS實施流動 → 無檢出異常欠點。</t>
    </r>
    <phoneticPr fontId="74"/>
  </si>
  <si>
    <t>YF</t>
  </si>
  <si>
    <t>20180823YF　2PosP詰機板倒し油圧ホース破損Rev2.xlsx</t>
  </si>
  <si>
    <t>8/23
14:00 左右整備的點檢時在2Pos P詰機西側的油壓Pump有發現有油滴落。
        整備班向事務所進行聯絡。
14:52左右G4 2路採板，2Br G6 1路採板實施JC。
        (JC LOSS 14分、323m2)
15:30～17:00該位置的油壓Pump全部實施更新。
※P詰板揃前進、後退：東西各2條，共4條。
    P詰板倒前進、後退：東西各2條，共4條。</t>
    <phoneticPr fontId="2"/>
  </si>
  <si>
    <t>P詰機倒立時，油壓配管下部與鐵板接觸。圖.1 管路接觸狀態反覆走行，外圍金屬製外層(金屬保護層)破損，可能因此造成管路破洞漏油。</t>
    <phoneticPr fontId="2"/>
  </si>
  <si>
    <t>1. 暫定對策: 1, 2Pos P詰機板揃、板倒油壓管路全部更新。
2. 恆久對策: 為讓油壓管路不碰觸到，鐵板高度在下回工事日下降。
    ※僅YF窯對象：1, 2Pos</t>
    <phoneticPr fontId="2"/>
  </si>
  <si>
    <t>(日文)
※対策：油圧ﾎｰｽと鉄板が接触しているか点検し、接触している場合は鉄板の高さを修正する。
・製造では日常点検を実施
・異常発生時は、速やかに設技へ交換を依頼する
・不具合程度であれば、工事日、Br定修で交換する。
(中文)
※對策：油壓管和鐵板有無接觸點檢，若有碰觸到的鐵板高度做修正。
・製造實施日常點檢。
・異常發生時盡快依賴設技交換。
・如有不具合，工事日、Br定修做交換。</t>
    <rPh sb="96" eb="98">
      <t>せいぞう</t>
    </rPh>
    <rPh sb="100" eb="102">
      <t>にちじょう</t>
    </rPh>
    <rPh sb="102" eb="104">
      <t>てんけん</t>
    </rPh>
    <rPh sb="105" eb="107">
      <t>じっし</t>
    </rPh>
    <rPh sb="109" eb="111">
      <t>いじょう</t>
    </rPh>
    <rPh sb="111" eb="113">
      <t>はっせい</t>
    </rPh>
    <rPh sb="113" eb="114">
      <t>じ</t>
    </rPh>
    <rPh sb="116" eb="117">
      <t>すみ</t>
    </rPh>
    <rPh sb="120" eb="122">
      <t>せつぎ</t>
    </rPh>
    <rPh sb="123" eb="125">
      <t>こうかん</t>
    </rPh>
    <rPh sb="126" eb="128">
      <t>いらい</t>
    </rPh>
    <rPh sb="132" eb="135">
      <t>ふぐあい</t>
    </rPh>
    <rPh sb="135" eb="137">
      <t>ていど</t>
    </rPh>
    <rPh sb="142" eb="145">
      <t>こうじび</t>
    </rPh>
    <rPh sb="148" eb="149">
      <t>てい</t>
    </rPh>
    <rPh sb="149" eb="150">
      <t>しゅう</t>
    </rPh>
    <rPh sb="151" eb="153">
      <t>こうかん</t>
    </rPh>
    <phoneticPr fontId="13" type="noConversion"/>
  </si>
  <si>
    <t>20180823IF　本線TOM3　No2画処PC異常.xls</t>
  </si>
  <si>
    <r>
      <t>8/23
14:45 TOM 畫處#2 PC Freeze警報連續發生，HDD做交換。
08/24 
16:52 畫處#2 PC Freeze警報，6ch-BOX交換。
08/27
14:10 畫處#2 PC Freeze警報，預備PC做交換。
15:00 畫處#2 PC Freeze警報，畫處#1和#2進行交換，
        異常同樣在畫處#1發生。
08/28
11:00 TOM3 畫處#1跟畫處#2 PC Freeze警報連續發生，
        畫處#1 PC交換預備品，這之後就可恢復正常稼動。
※以上發生時，擴幅生</t>
    </r>
    <r>
      <rPr>
        <sz val="9"/>
        <rFont val="ＭＳ Ｐゴシック"/>
        <family val="1"/>
        <charset val="136"/>
      </rPr>
      <t>產</t>
    </r>
    <r>
      <rPr>
        <sz val="9"/>
        <rFont val="Meiryo UI"/>
        <family val="3"/>
        <charset val="128"/>
      </rPr>
      <t>中，該PC部分Cobb採板，所以沒</t>
    </r>
    <r>
      <rPr>
        <sz val="9"/>
        <rFont val="ＭＳ Ｐゴシック"/>
        <family val="1"/>
        <charset val="136"/>
      </rPr>
      <t>產</t>
    </r>
    <r>
      <rPr>
        <sz val="9"/>
        <rFont val="Meiryo UI"/>
        <family val="3"/>
        <charset val="128"/>
      </rPr>
      <t>生Loss。</t>
    </r>
    <phoneticPr fontId="74"/>
  </si>
  <si>
    <r>
      <t>詳細原因不明，尚在調</t>
    </r>
    <r>
      <rPr>
        <sz val="9"/>
        <rFont val="ＭＳ Ｐゴシック"/>
        <family val="1"/>
        <charset val="136"/>
      </rPr>
      <t>查</t>
    </r>
    <r>
      <rPr>
        <sz val="9"/>
        <rFont val="Meiryo UI"/>
        <family val="3"/>
        <charset val="128"/>
      </rPr>
      <t>中。
※若有異常PC再次設定（畫處#1）目前再現Test中
(更換電源、記憶體等）</t>
    </r>
    <phoneticPr fontId="74"/>
  </si>
  <si>
    <t>1. 異常發生時更換PC。
2. 確保預備PC狀態是隨時可用。</t>
    <phoneticPr fontId="13" type="noConversion"/>
  </si>
  <si>
    <t>20180830JF 2Br洗浄機純水エリア最終AKホースジョイント断裂 rev1.xlsx</t>
  </si>
  <si>
    <r>
      <t>8/30 
午前中 G8 實施J/C。 整備班做 A/K 出力調整水滴殘狀況確認。
        （定常作業）※連接頭尚未斷裂
17:10 洗浄機點檢，2Br洗浄機純水A/K管路連接頭發現斷裂，
        股長聯絡主任。
17:28 2Br停止，交換作業實施，交換作業時，因為震動，其他6支
        管路也斷裂，所以再度實施交換。
18:25 交換作業終了　刮傷檢</t>
    </r>
    <r>
      <rPr>
        <sz val="9"/>
        <rFont val="ＭＳ Ｐゴシック"/>
        <family val="1"/>
        <charset val="136"/>
      </rPr>
      <t>查</t>
    </r>
    <r>
      <rPr>
        <sz val="9"/>
        <rFont val="Meiryo UI"/>
        <family val="3"/>
        <charset val="128"/>
      </rPr>
      <t>OK　生産再開。　</t>
    </r>
    <phoneticPr fontId="2"/>
  </si>
  <si>
    <r>
      <t>1. 因高溫環境，管路和連結頭硬化</t>
    </r>
    <r>
      <rPr>
        <sz val="9"/>
        <rFont val="ＭＳ Ｐゴシック"/>
        <family val="1"/>
        <charset val="136"/>
      </rPr>
      <t>產</t>
    </r>
    <r>
      <rPr>
        <sz val="9"/>
        <rFont val="Meiryo UI"/>
        <family val="3"/>
        <charset val="128"/>
      </rPr>
      <t>生斷裂。
    ※認為因管路硬化，A/K些微的震動經由管路吸收，
    造成連接頭</t>
    </r>
    <r>
      <rPr>
        <sz val="9"/>
        <rFont val="ＭＳ Ｐゴシック"/>
        <family val="1"/>
        <charset val="136"/>
      </rPr>
      <t>產</t>
    </r>
    <r>
      <rPr>
        <sz val="9"/>
        <rFont val="Meiryo UI"/>
        <family val="3"/>
        <charset val="128"/>
      </rPr>
      <t xml:space="preserve">生負荷。
※使用期間: 連接頭 = 2010年7月～、　　　　　
                       管路 = 2015年6月～（通用的純正品）
2. A/K管路連街頭因靠近在A/K内部後方，溫度通常很高，
    </t>
    </r>
    <r>
      <rPr>
        <sz val="9"/>
        <rFont val="ＭＳ Ｐゴシック"/>
        <family val="1"/>
        <charset val="136"/>
      </rPr>
      <t>產</t>
    </r>
    <r>
      <rPr>
        <sz val="9"/>
        <rFont val="Meiryo UI"/>
        <family val="3"/>
        <charset val="128"/>
      </rPr>
      <t>生了質變。（別紙1参照）
3. 因未列入點檢項目，沒注意有無硬化。</t>
    </r>
    <phoneticPr fontId="2"/>
  </si>
  <si>
    <r>
      <t>JF/KF/OFF-TAS、OFF切共通
1. 預備品購入。
2. 工事日實施點檢，如有質變品則進行交換。
　　連接頭鎖緊時，反過來再倒轉三圈。
　　（5mm手前 A/K 内熱風反作用力壓力釋放）
3. 每回工事日，管路有無硬化用手碰觸確認。
　　如變成茶色的話進行交換。點檢頻度: 1回/6個月
4. 冷修毎條管路和連接頭等零件做新品交換。
5. 生産時，目視管路顏色確認。如果變成茶色時要注意，
    要排入交換作業計畫。
※各點檢，交換作業由製造實施。
1. 冷修每條管路及連接頭零件進行新品交換
2. 關於日常點檢，隨時水滴狀況確認。
    （有無洩氣?）
3. 生産時，目視管路顏色確認。變成茶色時要注意，
    要排入交換作業。
4. 檢討右邊二種的素材，這是標準設備，因PP具更高的耐熱性，
    PP</t>
    </r>
    <r>
      <rPr>
        <sz val="9"/>
        <rFont val="ＭＳ Ｐゴシック"/>
        <family val="1"/>
        <charset val="136"/>
      </rPr>
      <t>產</t>
    </r>
    <r>
      <rPr>
        <sz val="9"/>
        <rFont val="Meiryo UI"/>
        <family val="3"/>
        <charset val="128"/>
      </rPr>
      <t>品決定繼續使用它。
　耐熱溫度: PP:140℃、耐熱固化聚</t>
    </r>
    <r>
      <rPr>
        <sz val="9"/>
        <rFont val="ＭＳ Ｐゴシック"/>
        <family val="1"/>
        <charset val="136"/>
      </rPr>
      <t>氯</t>
    </r>
    <r>
      <rPr>
        <sz val="9"/>
        <rFont val="Meiryo UI"/>
        <family val="3"/>
        <charset val="128"/>
      </rPr>
      <t>乙</t>
    </r>
    <r>
      <rPr>
        <sz val="9"/>
        <rFont val="ＭＳ Ｐゴシック"/>
        <family val="1"/>
        <charset val="136"/>
      </rPr>
      <t>烯</t>
    </r>
    <r>
      <rPr>
        <sz val="9"/>
        <rFont val="Meiryo UI"/>
        <family val="3"/>
        <charset val="128"/>
      </rPr>
      <t>: 90℃（管徑、壓力）
    ※向二宮詢問的回答PP為標準，
    沒耐熱固化聚</t>
    </r>
    <r>
      <rPr>
        <sz val="9"/>
        <rFont val="ＭＳ Ｐゴシック"/>
        <family val="1"/>
        <charset val="136"/>
      </rPr>
      <t>氯</t>
    </r>
    <r>
      <rPr>
        <sz val="9"/>
        <rFont val="Meiryo UI"/>
        <family val="3"/>
        <charset val="128"/>
      </rPr>
      <t>乙</t>
    </r>
    <r>
      <rPr>
        <sz val="9"/>
        <rFont val="ＭＳ Ｐゴシック"/>
        <family val="1"/>
        <charset val="136"/>
      </rPr>
      <t>烯</t>
    </r>
    <r>
      <rPr>
        <sz val="9"/>
        <rFont val="Meiryo UI"/>
        <family val="3"/>
        <charset val="128"/>
      </rPr>
      <t>品購入的實績。
    ※OFF-TAS、JF/KF A/K 鼓風機配管使用</t>
    </r>
    <phoneticPr fontId="2"/>
  </si>
  <si>
    <r>
      <t xml:space="preserve">(日文)
・1回/6ヶ月、ホース、ジョイントを触手にて硬化の有無を確認。
・日常点検では目視にてホースの色が変色を確認する。
・リークしている場合は速やかに交換する。
</t>
    </r>
    <r>
      <rPr>
        <sz val="9"/>
        <color rgb="FFFF0000"/>
        <rFont val="Meiryo UI"/>
        <family val="3"/>
        <charset val="128"/>
      </rPr>
      <t>※耐熱性硬質ポリ塩化ビニル管 エスロンHTパイプは使用禁止とし、洗浄機設備の標準仕様である耐熱性の高いPP製（ポリプロピレン）とすること（洗浄機メーカーの二宮システムでは、エスロンHTを採用した経緯がない）。</t>
    </r>
    <r>
      <rPr>
        <sz val="9"/>
        <color indexed="8"/>
        <rFont val="Meiryo UI"/>
        <family val="3"/>
        <charset val="128"/>
      </rPr>
      <t xml:space="preserve">
・ON-TASは冷修毎（工事日）に順次交換を計画する。
・OFF-TAS、OFF切、簡易洗浄機なども同様に点検を行い、不具合があれば順次パーツの交換を実施する。
(中文)
・1回/6個月、配管、接頭檢</t>
    </r>
    <r>
      <rPr>
        <sz val="9"/>
        <color indexed="8"/>
        <rFont val="ＭＳ Ｐゴシック"/>
        <family val="1"/>
        <charset val="136"/>
      </rPr>
      <t>查</t>
    </r>
    <r>
      <rPr>
        <sz val="9"/>
        <color indexed="8"/>
        <rFont val="Meiryo UI"/>
        <family val="3"/>
        <charset val="128"/>
      </rPr>
      <t xml:space="preserve">有無硬化。
・日常點檢目視確認配管有無變色。
・如果洩漏時立即更換。
</t>
    </r>
    <r>
      <rPr>
        <sz val="9"/>
        <color rgb="FFFF0000"/>
        <rFont val="Meiryo UI"/>
        <family val="3"/>
        <charset val="128"/>
      </rPr>
      <t>※耐熱硬質PVC管Eslon HT管是禁止使用，洗淨機設備的標準仕樣應採用高耐熱PP（聚丙</t>
    </r>
    <r>
      <rPr>
        <sz val="9"/>
        <color rgb="FFFF0000"/>
        <rFont val="ＭＳ Ｐゴシック"/>
        <family val="1"/>
        <charset val="136"/>
      </rPr>
      <t>烯</t>
    </r>
    <r>
      <rPr>
        <sz val="9"/>
        <color rgb="FFFF0000"/>
        <rFont val="Meiryo UI"/>
        <family val="3"/>
        <charset val="128"/>
      </rPr>
      <t>）製成，（洗淨機製造商二宮系統沒用過Eslon HT的經驗）</t>
    </r>
    <r>
      <rPr>
        <sz val="9"/>
        <color indexed="8"/>
        <rFont val="Meiryo UI"/>
        <family val="3"/>
        <charset val="128"/>
      </rPr>
      <t xml:space="preserve">
・ON-TAS排定每次冷修（工事日）依序交換。
・OFF-TAS、OFF切、簡易洗浄機等也同樣進行點檢，
    如發現問題，請逐一更換。</t>
    </r>
    <rPh sb="2" eb="3">
      <t>かい</t>
    </rPh>
    <rPh sb="6" eb="7">
      <t>げつ</t>
    </rPh>
    <rPh sb="18" eb="20">
      <t>しょくしゅ</t>
    </rPh>
    <rPh sb="22" eb="24">
      <t>こうか</t>
    </rPh>
    <rPh sb="25" eb="27">
      <t>うむ</t>
    </rPh>
    <rPh sb="28" eb="30">
      <t>かくにん</t>
    </rPh>
    <rPh sb="33" eb="35">
      <t>にちじょう</t>
    </rPh>
    <rPh sb="35" eb="37">
      <t>てんけん</t>
    </rPh>
    <rPh sb="39" eb="41">
      <t>もくし</t>
    </rPh>
    <rPh sb="47" eb="48">
      <t>いろ</t>
    </rPh>
    <rPh sb="49" eb="51">
      <t>へんしょく</t>
    </rPh>
    <rPh sb="52" eb="54">
      <t>かくにん</t>
    </rPh>
    <rPh sb="66" eb="68">
      <t>ばあい</t>
    </rPh>
    <rPh sb="69" eb="70">
      <t>すみ</t>
    </rPh>
    <rPh sb="73" eb="75">
      <t>こうかん</t>
    </rPh>
    <rPh sb="104" eb="106">
      <t>しよう</t>
    </rPh>
    <rPh sb="106" eb="108">
      <t>きんし</t>
    </rPh>
    <rPh sb="111" eb="113">
      <t>せんじょう</t>
    </rPh>
    <rPh sb="113" eb="114">
      <t>き</t>
    </rPh>
    <rPh sb="114" eb="116">
      <t>せつび</t>
    </rPh>
    <rPh sb="119" eb="121">
      <t>しよう</t>
    </rPh>
    <rPh sb="124" eb="127">
      <t>たいねつせい</t>
    </rPh>
    <rPh sb="128" eb="129">
      <t>たか</t>
    </rPh>
    <rPh sb="132" eb="133">
      <t>せい</t>
    </rPh>
    <rPh sb="148" eb="150">
      <t>せんじょう</t>
    </rPh>
    <rPh sb="150" eb="151">
      <t>き</t>
    </rPh>
    <rPh sb="156" eb="158">
      <t>にのみや</t>
    </rPh>
    <rPh sb="172" eb="174">
      <t>さいよう</t>
    </rPh>
    <rPh sb="176" eb="178">
      <t>けいい</t>
    </rPh>
    <rPh sb="192" eb="194">
      <t>れいしゅう</t>
    </rPh>
    <rPh sb="194" eb="195">
      <t>ごと</t>
    </rPh>
    <rPh sb="196" eb="199">
      <t>こうじび</t>
    </rPh>
    <rPh sb="201" eb="203">
      <t>じゅんじ</t>
    </rPh>
    <rPh sb="203" eb="205">
      <t>こうかん</t>
    </rPh>
    <rPh sb="206" eb="208">
      <t>けいかく</t>
    </rPh>
    <rPh sb="224" eb="225">
      <t>きり</t>
    </rPh>
    <rPh sb="226" eb="228">
      <t>かんい</t>
    </rPh>
    <rPh sb="228" eb="230">
      <t>せんじょう</t>
    </rPh>
    <rPh sb="230" eb="231">
      <t>き</t>
    </rPh>
    <rPh sb="234" eb="236">
      <t>どうよう</t>
    </rPh>
    <rPh sb="237" eb="239">
      <t>てんけん</t>
    </rPh>
    <rPh sb="240" eb="241">
      <t>おこな</t>
    </rPh>
    <rPh sb="243" eb="246">
      <t>ふぐあい</t>
    </rPh>
    <rPh sb="250" eb="252">
      <t>じゅんじ</t>
    </rPh>
    <rPh sb="256" eb="258">
      <t>こうかん</t>
    </rPh>
    <rPh sb="259" eb="261">
      <t>じっし</t>
    </rPh>
    <phoneticPr fontId="13" type="noConversion"/>
  </si>
  <si>
    <t>20180910JF 1BR紙卷機ダンサーロール ベアリング異常報告書rev.1.xlsx</t>
  </si>
  <si>
    <r>
      <t>9/10 
12:40 1Br紙巻機出紙異常警報數回。(紙先端差遠，下太多紙）。
        出紙等待・待機位置調整したが，感覺沒有變化。
16:00 設技做送紙皮帶張力調整，確認基板到着Sensor的感度，
        沒有發現問題，が無いことを確認し、不具合。
9/11 
00:40 出紙異常再發，三交代調整對應，但感覺是沒變好。
        從Roller軸端部軌道有聽到異音，給油後有良化。
        （良化後還不順利3PL保留）
16:00 設技點檢，因Roller無法迴轉，Roller</t>
    </r>
    <r>
      <rPr>
        <sz val="9"/>
        <rFont val="ＭＳ Ｐゴシック"/>
        <family val="1"/>
        <charset val="136"/>
      </rPr>
      <t>內</t>
    </r>
    <r>
      <rPr>
        <sz val="9"/>
        <rFont val="Meiryo UI"/>
        <family val="3"/>
        <charset val="128"/>
      </rPr>
      <t>左右軸承交換後恢復。
        （左側損壞）</t>
    </r>
    <phoneticPr fontId="2"/>
  </si>
  <si>
    <r>
      <t>1．斷差 Roller 的培林損壞，Roller沒有轉動，送紙時Roller會上下跳動，  
    Roller安裝在軌道上，送紙時會</t>
    </r>
    <r>
      <rPr>
        <sz val="9"/>
        <rFont val="ＭＳ Ｐゴシック"/>
        <family val="1"/>
        <charset val="136"/>
      </rPr>
      <t>產</t>
    </r>
    <r>
      <rPr>
        <sz val="9"/>
        <rFont val="Meiryo UI"/>
        <family val="3"/>
        <charset val="128"/>
      </rPr>
      <t>生偏移（參照説明頁）。
2．因潤滑油未注入培林，因此造成滾珠磨損而損壞。
    （由於沒交換履歷，建設當時有無注入潤滑油不清楚）
※2個無軸封培林搭配，本身是使用從外部固定的機構。(根據仕樣）</t>
    </r>
    <phoneticPr fontId="2"/>
  </si>
  <si>
    <r>
      <t>1. 段差Roller的培林型式變更。
    (圖1 無軸封變成圖2軸封）　※因當初為避免油漏出
2. Roller端部做記號，Roller迴轉用目視確認。整備班：1回/日
1. 確認段差Roller是否順暢的轉動，定期手動迴轉確認。
    整備班：1回/半年
2. ADT其他</t>
    </r>
    <r>
      <rPr>
        <sz val="9"/>
        <rFont val="ＭＳ Ｐゴシック"/>
        <family val="1"/>
        <charset val="136"/>
      </rPr>
      <t>產</t>
    </r>
    <r>
      <rPr>
        <sz val="9"/>
        <rFont val="Meiryo UI"/>
        <family val="3"/>
        <charset val="128"/>
      </rPr>
      <t>線相關，次回工事日在Roller手動轉動點檢，
    動作不良的話聯絡設備技術機械做培林交換。
　以後，跟JF同樣的實施。
※冷修方針不實施培林變更，如發現惡化時再進行交換。</t>
    </r>
    <phoneticPr fontId="2"/>
  </si>
  <si>
    <r>
      <t xml:space="preserve">(日文)
・尼工製紙巻機で紙抜けや合紙寸法異常が発生した場合、ダンサーロールの手回しを確認する。
・回転不良がある場合は、ロール端部（内部）のベアリング交換を計画する。
・点検は工事日などで1回/6ヶ月手回しによる動作確認を実施する。
</t>
    </r>
    <r>
      <rPr>
        <sz val="9"/>
        <color rgb="FFFF0000"/>
        <rFont val="Meiryo UI"/>
        <family val="3"/>
        <charset val="128"/>
      </rPr>
      <t xml:space="preserve">※部品は、NTN  6005 LLB (メーカー、型番）を仕様とする。
</t>
    </r>
    <r>
      <rPr>
        <sz val="9"/>
        <rFont val="Meiryo UI"/>
        <family val="3"/>
        <charset val="128"/>
      </rPr>
      <t xml:space="preserve">(中文)
・尼工製紙巻機如果發生出紙或合紙寸法異常，請確認段差Roller。
・如有迴轉不良時，Roller端部（内部）的培林請排入交換計畫。
・工事日點檢排定每1回/6個月做動作確認。
</t>
    </r>
    <r>
      <rPr>
        <sz val="9"/>
        <color rgb="FFFF0000"/>
        <rFont val="Meiryo UI"/>
        <family val="3"/>
        <charset val="128"/>
      </rPr>
      <t>※部品仕樣規格為 NTN  6005 LLB (廠牌、型號）。</t>
    </r>
    <rPh sb="1" eb="2">
      <t>あま</t>
    </rPh>
    <rPh sb="2" eb="3">
      <t>こう</t>
    </rPh>
    <rPh sb="3" eb="4">
      <t>せい</t>
    </rPh>
    <rPh sb="4" eb="7">
      <t>かみまきき</t>
    </rPh>
    <rPh sb="8" eb="9">
      <t>かみ</t>
    </rPh>
    <rPh sb="9" eb="10">
      <t>ぬ</t>
    </rPh>
    <rPh sb="12" eb="14">
      <t>あいし</t>
    </rPh>
    <rPh sb="14" eb="16">
      <t>すんぽう</t>
    </rPh>
    <rPh sb="16" eb="18">
      <t>いじょう</t>
    </rPh>
    <rPh sb="19" eb="21">
      <t>はっせい</t>
    </rPh>
    <rPh sb="23" eb="25">
      <t>ばあい</t>
    </rPh>
    <rPh sb="34" eb="36">
      <t>てまわ</t>
    </rPh>
    <rPh sb="38" eb="40">
      <t>かくにん</t>
    </rPh>
    <rPh sb="45" eb="47">
      <t>かいてん</t>
    </rPh>
    <rPh sb="47" eb="49">
      <t>ふりょう</t>
    </rPh>
    <rPh sb="52" eb="54">
      <t>ばあい</t>
    </rPh>
    <rPh sb="59" eb="60">
      <t>たん</t>
    </rPh>
    <rPh sb="60" eb="61">
      <t>ぶ</t>
    </rPh>
    <rPh sb="62" eb="64">
      <t>ないぶ</t>
    </rPh>
    <rPh sb="71" eb="73">
      <t>こうかん</t>
    </rPh>
    <rPh sb="74" eb="76">
      <t>けいかく</t>
    </rPh>
    <rPh sb="81" eb="83">
      <t>てんけん</t>
    </rPh>
    <rPh sb="84" eb="87">
      <t>こうじび</t>
    </rPh>
    <rPh sb="91" eb="92">
      <t>かい</t>
    </rPh>
    <rPh sb="95" eb="96">
      <t>げつ</t>
    </rPh>
    <rPh sb="96" eb="98">
      <t>てまわ</t>
    </rPh>
    <rPh sb="102" eb="104">
      <t>どうさ</t>
    </rPh>
    <rPh sb="104" eb="106">
      <t>かくにん</t>
    </rPh>
    <rPh sb="107" eb="109">
      <t>じっし</t>
    </rPh>
    <rPh sb="114" eb="116">
      <t>ぶひん</t>
    </rPh>
    <rPh sb="142" eb="144">
      <t>しよう</t>
    </rPh>
    <phoneticPr fontId="13" type="noConversion"/>
  </si>
  <si>
    <t>20180912YF　2POSP詰機板揃えサーボ異常.xlsx</t>
  </si>
  <si>
    <t>05:27　2POS P詰機東側板揃的Power發生異常(圖一)、
　　　　　手動做復歸(LOSS : 40㎡)。
07:33　異常再發。因為不能復歸三交代1POS専門採板變更。
         同時呼出電氣。
　　　　　 (LLC捨板，LOSS : 260㎡)。
07:40　 電氣到達後，東側板揃的Cover取下
　　　　　點檢Cable沒有異常。Servo Motor 單體測試，
          因為沒有動作，判斷 Motor 本體故障(圖二)。
          ZF閒置品做交換就正常了。
09:40　2POS採板開始。</t>
    <phoneticPr fontId="2"/>
  </si>
  <si>
    <r>
      <t xml:space="preserve">1.　Motor </t>
    </r>
    <r>
      <rPr>
        <sz val="9"/>
        <rFont val="ＭＳ Ｐゴシック"/>
        <family val="1"/>
        <charset val="136"/>
      </rPr>
      <t>內</t>
    </r>
    <r>
      <rPr>
        <sz val="9"/>
        <rFont val="Meiryo UI"/>
        <family val="3"/>
        <charset val="128"/>
      </rPr>
      <t>部的轉子磁石磨耗，因損壞造成無法轉動。
2.　2004年建設以後，約14年間使用（無交換履歴）
3.　該設備的壽命管理沒有管理，定期交換也沒有實施。</t>
    </r>
    <phoneticPr fontId="2"/>
  </si>
  <si>
    <r>
      <t>1.　Servo Motor 的壽命管理，點檢相關由設技(電氣)做檢討
2.　現在使用中的J2S Motor 已經停</t>
    </r>
    <r>
      <rPr>
        <sz val="9"/>
        <rFont val="ＭＳ Ｐゴシック"/>
        <family val="1"/>
        <charset val="136"/>
      </rPr>
      <t>產</t>
    </r>
    <r>
      <rPr>
        <sz val="9"/>
        <rFont val="Meiryo UI"/>
        <family val="3"/>
        <charset val="128"/>
      </rPr>
      <t>，今年度的起業申請J4 類型購入，入庫後接下來工事日安排交換。Motor 故障停止時，因為P詰玻璃會干涉，所以重故障警報沒做變更。
起業申請購入，然後交換</t>
    </r>
    <phoneticPr fontId="2"/>
  </si>
  <si>
    <t>KF</t>
  </si>
  <si>
    <t>20180921KF　1BR 洗淨機 板載CV3駆動サーボモータ 設備異常報告書.xlsx</t>
  </si>
  <si>
    <t xml:space="preserve">16:08 洗浄機前板載CV3 Servo Motor 發生異常
       (Error Code:16,20）2Br G6 2Neｔ+33"捨板採板切替
16:20 設技電氣異常Code：16的確認結果是檢出器異常。
      Amp的實施交換也無法Reset Error。
16:45 設技電気、機械 Server Motor 準備交換，
      因驅動皮帶有發現裂痕，所以一併準備預備品交換。
17:05 交換開始。
17：45 交換終了 試運轉開始（負荷率：21%)
17:52 板流OK、18:00 1BR生産再開 </t>
    <phoneticPr fontId="2"/>
  </si>
  <si>
    <r>
      <t>*Servo Motor Error Code: 6,20。内容：検出器異常
*檢出器Cable、因為Amp交換也無法Reset Error，
  判斷是 Servo Motor 故障。
　設技電氣 從 Error Code 20 的</t>
    </r>
    <r>
      <rPr>
        <sz val="9"/>
        <rFont val="ＭＳ Ｐゴシック"/>
        <family val="1"/>
        <charset val="136"/>
      </rPr>
      <t>內</t>
    </r>
    <r>
      <rPr>
        <sz val="9"/>
        <rFont val="Meiryo UI"/>
        <family val="3"/>
        <charset val="128"/>
      </rPr>
      <t>容判斷是 Encoder 故障。
　Encoder 故障的原因不明。</t>
    </r>
    <phoneticPr fontId="2"/>
  </si>
  <si>
    <r>
      <t>1. Servo Motor 實施交換。
2. Servo Motor 在庫一個。設技電氣4個預備品購入。
　（交期2019年預定1月）
※因為Servo Motor 的 Encoder 故障預防處置困難，預備品務必做好。
1. 追加洗浄機區域 Servo Motor 電流</t>
    </r>
    <r>
      <rPr>
        <sz val="9"/>
        <rFont val="ＭＳ Ｐゴシック"/>
        <family val="1"/>
        <charset val="136"/>
      </rPr>
      <t>值</t>
    </r>
    <r>
      <rPr>
        <sz val="9"/>
        <rFont val="Meiryo UI"/>
        <family val="3"/>
        <charset val="128"/>
      </rPr>
      <t>點檢(9/27　1Br定修時~)
    ※設技、製造都不列為點檢項目。
2. 因為故障的 Servo Motor 的使用壽命未滿一年
　(平均壽命2－3年)，希望能</t>
    </r>
    <r>
      <rPr>
        <sz val="9"/>
        <rFont val="ＭＳ Ｐゴシック"/>
        <family val="1"/>
        <charset val="136"/>
      </rPr>
      <t>夠</t>
    </r>
    <r>
      <rPr>
        <sz val="9"/>
        <rFont val="Meiryo UI"/>
        <family val="3"/>
        <charset val="128"/>
      </rPr>
      <t>得到廠商故障原因分析
　(故障品使用期間：2017/12/27~~2018/09/21) 
3. 管理記録表作成，每週五注意T/P</t>
    </r>
    <r>
      <rPr>
        <sz val="9"/>
        <rFont val="ＭＳ Ｐゴシック"/>
        <family val="1"/>
        <charset val="136"/>
      </rPr>
      <t>內</t>
    </r>
    <r>
      <rPr>
        <sz val="9"/>
        <rFont val="Meiryo UI"/>
        <family val="3"/>
        <charset val="128"/>
      </rPr>
      <t>的負荷變化並做記錄。　
　(2018/9/29開始~)　※別紙参照
※ 沒有設定管理値，負荷率變化如果有的化跟電氣討論之。　　　　　　　　　　　　　　　　　　　　　　　　　　　　　　　　　　　
※電流</t>
    </r>
    <r>
      <rPr>
        <sz val="9"/>
        <rFont val="ＭＳ Ｐゴシック"/>
        <family val="1"/>
        <charset val="136"/>
      </rPr>
      <t>值</t>
    </r>
    <r>
      <rPr>
        <sz val="9"/>
        <rFont val="Meiryo UI"/>
        <family val="3"/>
        <charset val="128"/>
      </rPr>
      <t>負荷率跟Encoder故障沒有關連，但追加了Motor部故障的預防處置點檢。</t>
    </r>
    <phoneticPr fontId="2"/>
  </si>
  <si>
    <t>20181012KF　SMAP R側開閉異常.xlsx</t>
  </si>
  <si>
    <t>10/12
15:45 SMAP R側耳折時、水平位置退回時，發生玻璃破裂。
15:50 整備確認設備也做Level調整，本線耳折機切替，2Br G6専門採板
16:00 設技機械點檢結果，pully滑輪的上流側時規皮帶鬆了，
        帶動時齒輪會滑動。
16:40 因SMAP 滑輪L側後方螺栓斷裂，實施交換(圖①)
17:32 交換終了，流動無異常，生産再開
※10/27 同地方別的螺栓損壞（11/7工事日暫定對策更新螺栓。）</t>
    <phoneticPr fontId="2"/>
  </si>
  <si>
    <t>1. 滑輪的托架上部基座左右兩側懸吊固定。
    動作時衝擊固定螺絲造成負荷增加，所以損壞了。
    ※由於千斤頂螺絲經衝擊推動底座，因此張力施加在固定螺絲上，
    因此它可能處於易於斷裂的狀態。
2. 雖設技機械每年都有修繕相關設備，但由於這次沒確認到螺絲斷裂
    或排入定期更換計劃，因此發生異常。</t>
    <phoneticPr fontId="2"/>
  </si>
  <si>
    <r>
      <t>1. 下次工事基座和滑輪托架間增加襯墊（8mm），
    並更換所有固定螺絲（見附件）（將動作衝擊固定螺絲集中，
    為防止螺絲，襯墊平放入吸收衝擊）
2. 對千斤頂螺絲和固定座螺絲進行放鬆檢</t>
    </r>
    <r>
      <rPr>
        <sz val="9"/>
        <rFont val="ＭＳ Ｐゴシック"/>
        <family val="1"/>
        <charset val="136"/>
      </rPr>
      <t>查</t>
    </r>
    <r>
      <rPr>
        <sz val="9"/>
        <rFont val="Meiryo UI"/>
        <family val="3"/>
        <charset val="128"/>
      </rPr>
      <t>和更換。
    （現場標示不要過度擰緊）
3. KF、JF 預定橫展開。
4. KF2 冷修預定變更為大型氣缸。 （見附件）※ Y/C/E同類型。</t>
    </r>
    <phoneticPr fontId="2"/>
  </si>
  <si>
    <t>(日文)
・JFとKFは次回冷修時に、YF、CF、EF同様のシリンダータイプに交換を計画する。
(中文)
・JF和KF下次冷修時，YF、CF、EF同様的Cylinder型號做交換計畫。</t>
    <rPh sb="7" eb="9">
      <t>じかい</t>
    </rPh>
    <rPh sb="9" eb="11">
      <t>れいしゅう</t>
    </rPh>
    <rPh sb="11" eb="12">
      <t>じ</t>
    </rPh>
    <rPh sb="34" eb="36">
      <t>こうかん</t>
    </rPh>
    <rPh sb="37" eb="39">
      <t>けいかく</t>
    </rPh>
    <phoneticPr fontId="13" type="noConversion"/>
  </si>
  <si>
    <t>20181129CF　本線伸縮CV L側スプロケットキー脱落異常.xlsx</t>
  </si>
  <si>
    <r>
      <t>11/29 
12:20  Hot工事後、三交代做Guillotine掃除。
13:00  Br板流。（因板厚規格外，Br捨板）
14:00 三交代現場設備點檢時，發現搬送中玻璃在CV上斜行。
14:10 整備確認結果，確認是伸縮CV L側停止。聯絡機械。
14:20 伸縮CV L側的滾珠鏈迴轉用的鏈輪</t>
    </r>
    <r>
      <rPr>
        <sz val="9"/>
        <rFont val="ＭＳ Ｐゴシック"/>
        <family val="1"/>
        <charset val="136"/>
      </rPr>
      <t>脫</t>
    </r>
    <r>
      <rPr>
        <sz val="9"/>
        <rFont val="Meiryo UI"/>
        <family val="3"/>
        <charset val="128"/>
      </rPr>
      <t>落，
        發現Key及設定螺栓</t>
    </r>
    <r>
      <rPr>
        <sz val="9"/>
        <rFont val="ＭＳ Ｐゴシック"/>
        <family val="1"/>
        <charset val="136"/>
      </rPr>
      <t>脫</t>
    </r>
    <r>
      <rPr>
        <sz val="9"/>
        <rFont val="Meiryo UI"/>
        <family val="3"/>
        <charset val="128"/>
      </rPr>
      <t>落。確認Shaft軸及鏈輪無磨耗的問題，
        Key的預備品插入後復原。
15:20 復歸完畢，Br板流。（因板厚規格外，Br捨板）</t>
    </r>
    <phoneticPr fontId="2"/>
  </si>
  <si>
    <r>
      <t>・驅動中的震動造成鏈輪的設定螺栓鬆</t>
    </r>
    <r>
      <rPr>
        <sz val="9"/>
        <rFont val="ＭＳ Ｐゴシック"/>
        <family val="1"/>
        <charset val="136"/>
      </rPr>
      <t>脫</t>
    </r>
    <r>
      <rPr>
        <sz val="9"/>
        <rFont val="Meiryo UI"/>
        <family val="3"/>
        <charset val="128"/>
      </rPr>
      <t>，Key</t>
    </r>
    <r>
      <rPr>
        <sz val="9"/>
        <rFont val="ＭＳ Ｐゴシック"/>
        <family val="1"/>
        <charset val="136"/>
      </rPr>
      <t>脫</t>
    </r>
    <r>
      <rPr>
        <sz val="9"/>
        <rFont val="Meiryo UI"/>
        <family val="3"/>
        <charset val="128"/>
      </rPr>
      <t>落。【CF4冷修時實施内容和點檢頻度】
・該處、CF4冷修實施滾珠鍊點檢。當時，鏈輪的設定輪摔有增締，鍊條實施交換。
・該處所點檢冷修後沒有實施，次回2019年4月有預定要做。(2回/年）
【End Plate擋板有無】
・鏈輪的端部Key掉出防止的擋片沒有設置。
※ADT内圖面確認的結果，YF/CF/JF擋片沒有記載。EF/KF記載有擋片。現物次回工事日確認。</t>
    </r>
    <phoneticPr fontId="2"/>
  </si>
  <si>
    <r>
      <t>1. 設定螺絲塗上防鬆</t>
    </r>
    <r>
      <rPr>
        <sz val="9"/>
        <rFont val="ＭＳ Ｐゴシック"/>
        <family val="1"/>
        <charset val="136"/>
      </rPr>
      <t>脫</t>
    </r>
    <r>
      <rPr>
        <sz val="9"/>
        <rFont val="Meiryo UI"/>
        <family val="3"/>
        <charset val="128"/>
      </rPr>
      <t>固定劑。
2. 避免Key掉落，軸端部地方追加擋片。(次回工事日）
3. 次回工事日，該處所擋片有無確認，如沒有設置的話要追加。
※關於各窯擋片有無設置背景，ADT設技確認。</t>
    </r>
    <phoneticPr fontId="2"/>
  </si>
  <si>
    <r>
      <t>(日文)</t>
    </r>
    <r>
      <rPr>
        <sz val="9"/>
        <color rgb="FF0000FF"/>
        <rFont val="Meiryo UI"/>
        <family val="3"/>
        <charset val="128"/>
      </rPr>
      <t xml:space="preserve">
※横展開：①点検、②ｷｰﾌﾟﾚｰﾄ、③ｷｰに座ぐり加工、④ｾｯﾄﾎﾞﾙﾄにﾛｯｸﾀｲﾄ、⑤ｼｬﾌﾄとｽﾌﾟﾛｹｯﾄにﾛｯｸﾀｲﾄ。
</t>
    </r>
    <r>
      <rPr>
        <sz val="9"/>
        <rFont val="Meiryo UI"/>
        <family val="3"/>
        <charset val="128"/>
      </rPr>
      <t xml:space="preserve">・YF、JF、KFは、伸縮C/Vのボールスプラインに、エンドプレートの有無を確認する。
・定期点検は、1回/6ヶ月とする。
(中文)
</t>
    </r>
    <r>
      <rPr>
        <sz val="9"/>
        <color rgb="FF0000FF"/>
        <rFont val="Meiryo UI"/>
        <family val="3"/>
        <charset val="128"/>
      </rPr>
      <t>※横展開：①點檢，②追加Key擋板，③Key座加工，④設定螺絲增締，⑤軸和支架的增締。</t>
    </r>
    <r>
      <rPr>
        <sz val="9"/>
        <rFont val="Meiryo UI"/>
        <family val="3"/>
        <charset val="128"/>
      </rPr>
      <t xml:space="preserve">
・YF、JF、KF是確認伸縮C/V的鍊輪有無Key擋板。
・定期點檢: 1回/6個月。
</t>
    </r>
    <rPh sb="134" eb="136">
      <t>しんしゅく</t>
    </rPh>
    <rPh sb="158" eb="160">
      <t>うむ</t>
    </rPh>
    <rPh sb="161" eb="163">
      <t>かくにん</t>
    </rPh>
    <rPh sb="168" eb="170">
      <t>ていき</t>
    </rPh>
    <rPh sb="170" eb="172">
      <t>てんけん</t>
    </rPh>
    <rPh sb="175" eb="176">
      <t>かい</t>
    </rPh>
    <rPh sb="179" eb="180">
      <t>げつ</t>
    </rPh>
    <phoneticPr fontId="13" type="noConversion"/>
  </si>
  <si>
    <t>20181208GUT　洗浄機3ﾗｲﾝ紙巻機紙払い出しCVサ－ボアンプ異常.xlsx</t>
  </si>
  <si>
    <r>
      <t>12/08
20:30 TAS#3</t>
    </r>
    <r>
      <rPr>
        <sz val="9"/>
        <rFont val="ＭＳ Ｐゴシック"/>
        <family val="1"/>
        <charset val="136"/>
      </rPr>
      <t>產</t>
    </r>
    <r>
      <rPr>
        <sz val="9"/>
        <rFont val="Meiryo UI"/>
        <family val="3"/>
        <charset val="128"/>
      </rPr>
      <t>線 G7.5生産時紙巻機擴出C/V的 Servo Amp發生異常。
         -&gt; 呼出電氣3交代，Alarm Reset和做紙卷機點檢沒發現異常。
21:30、21:50、22:27 持續發生同樣的Alarm。
        設技、電氣3交代實施負荷率測定，呼出D/T(機械、製造)。
    暫時對策 :
    整備/機械早班異常發生時，Servo Alarm的 Reset反復流動繼續。
23:37 因機械常日班/GUT整備人員到達做紙巻機點檢</t>
    </r>
    <r>
      <rPr>
        <sz val="9"/>
        <rFont val="ＭＳ Ｐゴシック"/>
        <family val="1"/>
        <charset val="136"/>
      </rPr>
      <t>產</t>
    </r>
    <r>
      <rPr>
        <sz val="9"/>
        <rFont val="Meiryo UI"/>
        <family val="3"/>
        <charset val="128"/>
      </rPr>
      <t>線停止。 
        紙擴出C/V的Servo過負荷停止 : 平均負荷率120%、
        峰</t>
    </r>
    <r>
      <rPr>
        <sz val="9"/>
        <rFont val="ＭＳ Ｐゴシック"/>
        <family val="1"/>
        <charset val="136"/>
      </rPr>
      <t>值</t>
    </r>
    <r>
      <rPr>
        <sz val="9"/>
        <rFont val="Meiryo UI"/>
        <family val="3"/>
        <charset val="128"/>
      </rPr>
      <t>負荷率180%水準。
        ※出現Alarm瞬間的峰</t>
    </r>
    <r>
      <rPr>
        <sz val="9"/>
        <rFont val="ＭＳ Ｐゴシック"/>
        <family val="1"/>
        <charset val="136"/>
      </rPr>
      <t>值</t>
    </r>
    <r>
      <rPr>
        <sz val="9"/>
        <rFont val="Meiryo UI"/>
        <family val="3"/>
        <charset val="128"/>
      </rPr>
      <t xml:space="preserve">負荷率達300%以上。
    對策事項 : 
    紙擴出C/V皮帶張力調整和押輪2個地方Up </t>
    </r>
    <r>
      <rPr>
        <sz val="9"/>
        <rFont val="ＭＳ Ｐゴシック"/>
        <family val="1"/>
        <charset val="136"/>
      </rPr>
      <t>產</t>
    </r>
    <r>
      <rPr>
        <sz val="9"/>
        <rFont val="Meiryo UI"/>
        <family val="3"/>
        <charset val="128"/>
      </rPr>
      <t xml:space="preserve">線稼動。
12/09 對策後，
09:10 為止同様的Alarm發生9次。
        紙巻機、紙擴出C/V Servo Motor 交換和Speed 600mm/s -&gt; 500mm/s 
        変更。
15:50 ~ 18:24: </t>
    </r>
    <r>
      <rPr>
        <sz val="9"/>
        <rFont val="ＭＳ Ｐゴシック"/>
        <family val="1"/>
        <charset val="136"/>
      </rPr>
      <t>產</t>
    </r>
    <r>
      <rPr>
        <sz val="9"/>
        <rFont val="Meiryo UI"/>
        <family val="3"/>
        <charset val="128"/>
      </rPr>
      <t>線變更及紙卷機實施點檢。
        交換 Servo Motor 減速機，交換軸承、張力調整。
    ※負荷率測定結果 : 平均負荷率90%、
    峰</t>
    </r>
    <r>
      <rPr>
        <sz val="9"/>
        <rFont val="ＭＳ Ｐゴシック"/>
        <family val="1"/>
        <charset val="136"/>
      </rPr>
      <t>值</t>
    </r>
    <r>
      <rPr>
        <sz val="9"/>
        <rFont val="Meiryo UI"/>
        <family val="3"/>
        <charset val="128"/>
      </rPr>
      <t>負荷率 : 160%水準 Servo Motor 減速機交換後，異常沒再發。</t>
    </r>
    <phoneticPr fontId="74"/>
  </si>
  <si>
    <t>目前使用 Servo Motor 及減速機容量小，如果速度Up會造成負荷加大，
判斷因此造成異常。 （設技見解）
※2017年有做擴出C/V的 Speed up。   
※減速機型號: VRSF-25C-200 Servo Motor出力: 200W</t>
    <phoneticPr fontId="74"/>
  </si>
  <si>
    <t xml:space="preserve">紙巻機擴出 C/V Servo Motor 及減速機容量加大。
(次回工事日交換: 2019年2月)
※減速機型號 : VRSF-15C-14BK4 Servo Motor 出力: 400w 
※跟以前的設備出力2倍up
因洗浄機#2 紙巻機也同型號(容量)，横展開必要。
(次回工事日交換: 2019年3月) </t>
    <phoneticPr fontId="74"/>
  </si>
  <si>
    <r>
      <t>(日文)</t>
    </r>
    <r>
      <rPr>
        <sz val="9"/>
        <color rgb="FF0000FF"/>
        <rFont val="Meiryo UI"/>
        <family val="3"/>
        <charset val="128"/>
      </rPr>
      <t xml:space="preserve">
</t>
    </r>
    <r>
      <rPr>
        <sz val="9"/>
        <color rgb="FFFF0000"/>
        <rFont val="Meiryo UI"/>
        <family val="3"/>
        <charset val="128"/>
      </rPr>
      <t>※ｲｽﾞﾐ製の紙巻機で現状よりタクトを上げる際は、サーボモーターおよび減速機を増強すること。
※払い出しC/V速度が600mm/sec設定の設備は要注意。</t>
    </r>
    <r>
      <rPr>
        <sz val="9"/>
        <color rgb="FF0000FF"/>
        <rFont val="Meiryo UI"/>
        <family val="3"/>
        <charset val="128"/>
      </rPr>
      <t xml:space="preserve">
</t>
    </r>
    <r>
      <rPr>
        <sz val="9"/>
        <rFont val="Meiryo UI"/>
        <family val="3"/>
        <charset val="128"/>
      </rPr>
      <t xml:space="preserve">・サーボモーターの冷却用のエアーパージに不具合が無いかについては、これまで通りに定期点検を実施する。
(中文)
※ISUMI製紙卷機的現狀如果要提升Tact(週期)，伺服馬達及減速機要增加。
※擴出C/V速度是600mm/sec設定，要注意。
・伺服馬達的冷卻用FAN有沒有不具合，這個像以前一樣實施定期點檢。
</t>
    </r>
    <rPh sb="103" eb="104">
      <t>せい</t>
    </rPh>
    <rPh sb="109" eb="111">
      <t>げんじょう</t>
    </rPh>
    <rPh sb="117" eb="118">
      <t>あ</t>
    </rPh>
    <rPh sb="120" eb="121">
      <t>さい</t>
    </rPh>
    <rPh sb="133" eb="135">
      <t>げんそく</t>
    </rPh>
    <rPh sb="135" eb="136">
      <t>き</t>
    </rPh>
    <rPh sb="137" eb="139">
      <t>ぞうきょう</t>
    </rPh>
    <rPh sb="185" eb="187">
      <t>れいきゃく</t>
    </rPh>
    <rPh sb="187" eb="188">
      <t>よう</t>
    </rPh>
    <rPh sb="196" eb="199">
      <t>ふぐあい</t>
    </rPh>
    <rPh sb="200" eb="201">
      <t>な</t>
    </rPh>
    <rPh sb="213" eb="214">
      <t>どお</t>
    </rPh>
    <rPh sb="216" eb="218">
      <t>ていき</t>
    </rPh>
    <rPh sb="218" eb="220">
      <t>てんけん</t>
    </rPh>
    <rPh sb="221" eb="223">
      <t>じっし</t>
    </rPh>
    <phoneticPr fontId="13" type="noConversion"/>
  </si>
  <si>
    <t>完了</t>
    <phoneticPr fontId="13" type="noConversion"/>
  </si>
  <si>
    <t>20181225KF　本線HOゲート カムクラッチ異常報告書.xlsx</t>
  </si>
  <si>
    <t>12/24 中班 SMAP 下降速度太快造成玻璃破裂2回。
12/25 夜班2回再發。
12/25 早班有數回發生。
異常發生時發現 H/O Gate C/V 速度變慢，確認Motor 部分，
發現針對Motor 迴轉速凸輪離合器(Cam clutch)後段速度都變慢。
做Guillotine捨板，設技做凸輪離合器交換。</t>
    <phoneticPr fontId="2"/>
  </si>
  <si>
    <r>
      <t>驅動的部分僅 H/O Gate，仕樣是當Gate開</t>
    </r>
    <r>
      <rPr>
        <sz val="9"/>
        <rFont val="ＭＳ Ｐゴシック"/>
        <family val="1"/>
        <charset val="136"/>
      </rPr>
      <t>啟</t>
    </r>
    <r>
      <rPr>
        <sz val="9"/>
        <rFont val="Meiryo UI"/>
        <family val="3"/>
        <charset val="128"/>
      </rPr>
      <t>時會才會加速。
通常速度 L/S×4倍速，推測當Gate反覆加速時，增加凸輪的磨耗。</t>
    </r>
    <phoneticPr fontId="2"/>
  </si>
  <si>
    <t>1. 新品凸輪交換。(Type：MZ35）。
    暫定對策，1回/2年定期交換。
2. 1/3工事日有做 1.3倍増速測試。
    増速Mode不使用G8.5捨棄，Gate上破裂了。
    結論，因為碎玻璃附著在上的刮傷風險高，H/O捨板中必須增速。
    ※1.3倍速沒有破裂也確認了。
3. 因本線増速C/V ＃5、＃6、H/O Gate的定速驅動，冷修凸輪、
    驅動立上的Roller軸強化檢討中。（ADT全體)
※冷修本線増速C/V ＃5、＃6、H/O Gate的減少凸輪化
    在CF/EF/JF/KF檢討(YF4冷修時減少凸輪化對策完了）
※2016.7月 JF本線増速C/V＃5位移發生時，YF的凸輪減少的實績來看，減少化判斷了。</t>
    <phoneticPr fontId="13" type="noConversion"/>
  </si>
  <si>
    <r>
      <t xml:space="preserve">(日文)
・PB（給脂タイプ）は、1回/6ヶ月ごとに給脂を実施する。また冷修毎にすべて新品に交換する。
・MZ（給脂不可タイプ）は、増速#5,#6モータ部、ゲート1本目軸、ゲート駆動は1回/2年ごとに新品に交換する。ただし、モータのカムクラッチは増速エリアの非常停止の際にしか機能せず、強度的にも問題ないと判断できるため2019年3月以降の冷修にて取り外し（撤去）を行う。
</t>
    </r>
    <r>
      <rPr>
        <sz val="9"/>
        <color rgb="FFFF0000"/>
        <rFont val="Meiryo UI"/>
        <family val="3"/>
        <charset val="128"/>
      </rPr>
      <t xml:space="preserve">※取りはずしに際しては加減速の立ち上がり制御を必ず調整すること
※中文報告書のsheet「Cクラッチ」81行目以降の方針を参照
</t>
    </r>
    <r>
      <rPr>
        <sz val="9"/>
        <rFont val="Meiryo UI"/>
        <family val="3"/>
        <charset val="128"/>
      </rPr>
      <t xml:space="preserve">
(中文)
・PB（給油類型）是每1回/6個月給油實施。還有冷修時每個做新品交換。
・MZ（給油類型）、増速#5,#6馬達部、GATE第1軸、GATE 驅動每1回/2年做新品交換。但是、馬達的離合器増速區域在非常停止期間動作，由於可判斷強度方面沒問題，因此在2019年3月之後通過冷修進行拆除（撤去）。</t>
    </r>
    <r>
      <rPr>
        <sz val="9"/>
        <color rgb="FFFF0000"/>
        <rFont val="Meiryo UI"/>
        <family val="3"/>
        <charset val="128"/>
      </rPr>
      <t xml:space="preserve">
※拆卸時加減速的立上制御必須要進行調整。
※請參考中文報告書的sheet「Cクラッチ」第81行以下的方針。</t>
    </r>
    <rPh sb="4" eb="5">
      <t>きゅう</t>
    </rPh>
    <rPh sb="5" eb="6">
      <t>し</t>
    </rPh>
    <rPh sb="13" eb="14">
      <t>かい</t>
    </rPh>
    <rPh sb="17" eb="18">
      <t>げつ</t>
    </rPh>
    <rPh sb="21" eb="22">
      <t>きゅう</t>
    </rPh>
    <rPh sb="22" eb="23">
      <t>し</t>
    </rPh>
    <rPh sb="24" eb="26">
      <t>じっし</t>
    </rPh>
    <rPh sb="31" eb="33">
      <t>れいしゅう</t>
    </rPh>
    <rPh sb="33" eb="34">
      <t>ごと</t>
    </rPh>
    <rPh sb="38" eb="40">
      <t>しんぴん</t>
    </rPh>
    <rPh sb="41" eb="43">
      <t>こうかん</t>
    </rPh>
    <rPh sb="51" eb="52">
      <t>きゅう</t>
    </rPh>
    <rPh sb="52" eb="53">
      <t>し</t>
    </rPh>
    <rPh sb="53" eb="55">
      <t>ふか</t>
    </rPh>
    <rPh sb="61" eb="63">
      <t>ｿﾞｳｿｸ</t>
    </rPh>
    <rPh sb="88" eb="89">
      <t>かい</t>
    </rPh>
    <rPh sb="91" eb="92">
      <t>ねん</t>
    </rPh>
    <rPh sb="95" eb="97">
      <t>しんぴん</t>
    </rPh>
    <rPh sb="98" eb="100">
      <t>こうかん</t>
    </rPh>
    <rPh sb="159" eb="160">
      <t>ねん</t>
    </rPh>
    <rPh sb="161" eb="164">
      <t>がついこう</t>
    </rPh>
    <rPh sb="165" eb="167">
      <t>れいしゅう</t>
    </rPh>
    <rPh sb="169" eb="170">
      <t>と</t>
    </rPh>
    <rPh sb="171" eb="172">
      <t>はず</t>
    </rPh>
    <rPh sb="174" eb="176">
      <t>てっきょ</t>
    </rPh>
    <rPh sb="178" eb="179">
      <t>おこな</t>
    </rPh>
    <rPh sb="205" eb="206">
      <t>かなら</t>
    </rPh>
    <rPh sb="215" eb="216">
      <t>ちゅう</t>
    </rPh>
    <rPh sb="216" eb="217">
      <t>ぶん</t>
    </rPh>
    <rPh sb="217" eb="219">
      <t>ほうこく</t>
    </rPh>
    <rPh sb="219" eb="220">
      <t>しょ</t>
    </rPh>
    <rPh sb="235" eb="237">
      <t>ぎょうめ</t>
    </rPh>
    <rPh sb="237" eb="239">
      <t>いこう</t>
    </rPh>
    <rPh sb="240" eb="242">
      <t>ほうしん</t>
    </rPh>
    <rPh sb="243" eb="245">
      <t>さんしょう</t>
    </rPh>
    <phoneticPr fontId="13" type="noConversion"/>
  </si>
  <si>
    <t>ADT</t>
    <phoneticPr fontId="13" type="noConversion"/>
  </si>
  <si>
    <t>T陳振遠</t>
    <phoneticPr fontId="13" type="noConversion"/>
  </si>
  <si>
    <t>切機</t>
  </si>
  <si>
    <t>20190126ADTOFF切　OFF切4X切機ケーブルベヤ断裂異常.xlsx</t>
  </si>
  <si>
    <r>
      <t>1/26
07:06 ~ 07:08 切機發生異音。無警報設備停止(圖1)。
        股長點檢X切機確認Cabel配線槽破裂。(圖2)
07:10 ~ 07:16 股長聯絡事務所及相關人員，並通知電氣人員到場。
08:00 ~ 08:15 電氣及整備股長抵達現場確認。
08:20 ~ 08:50 
    (1)Cable 和配管確認無異常。
    (2)L型支架變形。
    (3)原點束帶擋片變形。
    (4)確認活動線槽斷裂（圖2、3）→交換準備
08:55 ~ 12:00 活動線槽交換。
12:00 ~ 12:30  動作確認後、</t>
    </r>
    <r>
      <rPr>
        <sz val="9"/>
        <color indexed="8"/>
        <rFont val="ＭＳ Ｐゴシック"/>
        <family val="1"/>
        <charset val="136"/>
      </rPr>
      <t>內</t>
    </r>
    <r>
      <rPr>
        <sz val="9"/>
        <color indexed="8"/>
        <rFont val="Meiryo UI"/>
        <family val="3"/>
        <charset val="128"/>
      </rPr>
      <t>部清潔後生産再開。</t>
    </r>
    <phoneticPr fontId="13" type="noConversion"/>
  </si>
  <si>
    <t>1-1. Cable支架上的Cable固定用束帶斷了，
    垂下的Cabel擠壓到L型支撐架造成變形。切機移動時在下方 
    Support Roller 因Cable接觸造成Cabel 集線槽破裂 (參考附件)
1-2. L型 Cable 固定架是一次固定一支，因垂下的Cable擠壓而造成
    旋轉向下。
※主要原因是束帶劣化或Cable 排列不整齊。</t>
    <phoneticPr fontId="13" type="noConversion"/>
  </si>
  <si>
    <t>1-1-1. Cable 固定方法變更。
    吊掛方式由下往上變更，製作 Cable 保護蓋。
1-1-2. 減輕Cable 負荷，支架和Cable線槽間追加支撐架。
1-2-1. 支撐架的固定螺絲變成2支(參照附件)。
※點檢方法、Cable線槽定期交換不做更改。
※ADT OFF切設備全部實施橫展開。</t>
    <phoneticPr fontId="13" type="noConversion"/>
  </si>
  <si>
    <t>要</t>
    <phoneticPr fontId="13" type="noConversion"/>
  </si>
  <si>
    <t>(日文)
・ADT-OFF切№4、№5は順次ケーブル仕舞変更を順次展開する。
・2019年3月時点ではOFF切№3は計画停止中のため、再稼動時には事前に点検、交換を必ず実施すること。
・新規設備導入がある場合は、事前に仕様を統一すること。
(中文)
・ADT-OFF切№4、№5依序進行配線方法變更。
・2019年3月時因為OFF切№3計畫停止中，再稼動時必須做事前點檢、交換。
・如有新設備導入時，事前的仕樣要先統一。</t>
    <rPh sb="8" eb="9">
      <t>きり</t>
    </rPh>
    <rPh sb="15" eb="17">
      <t>じゅんじ</t>
    </rPh>
    <rPh sb="21" eb="23">
      <t>しまい</t>
    </rPh>
    <rPh sb="23" eb="25">
      <t>へんこう</t>
    </rPh>
    <rPh sb="26" eb="28">
      <t>じゅんじ</t>
    </rPh>
    <rPh sb="28" eb="30">
      <t>てんかい</t>
    </rPh>
    <rPh sb="39" eb="40">
      <t>ねん</t>
    </rPh>
    <rPh sb="41" eb="42">
      <t>がつ</t>
    </rPh>
    <rPh sb="42" eb="44">
      <t>じてん</t>
    </rPh>
    <rPh sb="49" eb="50">
      <t>きり</t>
    </rPh>
    <rPh sb="53" eb="55">
      <t>けいかく</t>
    </rPh>
    <rPh sb="55" eb="58">
      <t>ていしちゅう</t>
    </rPh>
    <rPh sb="62" eb="63">
      <t>さい</t>
    </rPh>
    <rPh sb="63" eb="65">
      <t>かどう</t>
    </rPh>
    <rPh sb="65" eb="66">
      <t>じ</t>
    </rPh>
    <rPh sb="68" eb="70">
      <t>じぜん</t>
    </rPh>
    <rPh sb="71" eb="73">
      <t>てんけん</t>
    </rPh>
    <rPh sb="74" eb="76">
      <t>こうかん</t>
    </rPh>
    <rPh sb="77" eb="78">
      <t>かなら</t>
    </rPh>
    <rPh sb="79" eb="81">
      <t>じっし</t>
    </rPh>
    <rPh sb="88" eb="90">
      <t>しんき</t>
    </rPh>
    <rPh sb="90" eb="92">
      <t>せつび</t>
    </rPh>
    <rPh sb="92" eb="94">
      <t>どうにゅう</t>
    </rPh>
    <rPh sb="97" eb="99">
      <t>ばあい</t>
    </rPh>
    <rPh sb="101" eb="103">
      <t>じぜん</t>
    </rPh>
    <rPh sb="104" eb="106">
      <t>しよう</t>
    </rPh>
    <rPh sb="107" eb="109">
      <t>とういつ</t>
    </rPh>
    <phoneticPr fontId="13" type="noConversion"/>
  </si>
  <si>
    <t>4/9號 OFF#4 X切VBR支撐架已經改造完畢。</t>
    <phoneticPr fontId="13" type="noConversion"/>
  </si>
  <si>
    <t>XF</t>
    <phoneticPr fontId="13" type="noConversion"/>
  </si>
  <si>
    <t>機械系</t>
    <phoneticPr fontId="13" type="noConversion"/>
  </si>
  <si>
    <t>20190222XF　4Pos_BDS吸着Padブラケット仮受けフレーム衝突.xlsx</t>
  </si>
  <si>
    <r>
      <t>2/17
素地切替工事中, 將G6的吸著Pad移設至基板的Edge側 (4Pos BDS(直行Type)紙飛揚對策) 
2/22  
22:30 左右開始試運轉，確認BDS手動操作下無發生干涉後。 
22:42 原預定 J/C G4 37*30, 但設定錯誤成 30*37 , 當下未察覺以手動操作
    將BDS移動至段積側，造成BDS吸著Pad固定治具撞到輔助板受支架。 
    緊急停止並連絡相關人員。
23:00 左右COLD擔當人員進行現場確認。
    BDS吸著Pad固定架變形且</t>
    </r>
    <r>
      <rPr>
        <sz val="9"/>
        <color indexed="8"/>
        <rFont val="ＭＳ Ｐゴシック"/>
        <family val="1"/>
        <charset val="136"/>
      </rPr>
      <t>焊</t>
    </r>
    <r>
      <rPr>
        <sz val="9"/>
        <color indexed="8"/>
        <rFont val="Meiryo UI"/>
        <family val="3"/>
        <charset val="128"/>
      </rPr>
      <t>接部位裂開, 無法復歸, 遂聯絡設技人員。
2/23  
9:00 設技人員修理開始。   ※修理對應的</t>
    </r>
    <r>
      <rPr>
        <sz val="9"/>
        <color indexed="8"/>
        <rFont val="ＭＳ Ｐゴシック"/>
        <family val="1"/>
        <charset val="136"/>
      </rPr>
      <t>內</t>
    </r>
    <r>
      <rPr>
        <sz val="9"/>
        <color indexed="8"/>
        <rFont val="Meiryo UI"/>
        <family val="3"/>
        <charset val="128"/>
      </rPr>
      <t xml:space="preserve">容請參照別紙
</t>
    </r>
    <phoneticPr fontId="13" type="noConversion"/>
  </si>
  <si>
    <t xml:space="preserve">&lt;人的面&gt;
① 未察覺J/C 寸法錯誤 
② 試運轉前未確認現場寸法等狀況, 或是設備有無干涉。
&lt;物的面&gt;
無。(寸法與依賴書同, 裝設的位置沒有問題)
&lt;管理面&gt;
① 在依賴改造的階段為考量到最小寸法的問題點
    → 誤以為G4的37*30已為最小橫寸。
    →T/P顯示的最小橫寸為30inch。這次J/C成30*37在當下未被察覺。
② 試運轉前KY不足, 試運轉方法未明確。 
</t>
    <phoneticPr fontId="13" type="noConversion"/>
  </si>
  <si>
    <t xml:space="preserve">&lt;人的面&gt;
① 落實J/C後的確認  (被動發現J/C miss, 非針對問題癥結點的對策) 
② 試運轉前確認現場寸法等, 或是設備有無干涉
&lt;管理面&gt;
①-1   重新確認設備仕樣(稼動範圍), 刪除不需要的J/C    Data
①-2   調整輔助板受支架驅動Limit的PR位置, 搭配上述設備仕樣
②  實施試運轉前MTG及R/A。確實依據試運轉前及試運轉時的各確認項目進行試運轉作業。
</t>
    <phoneticPr fontId="13" type="noConversion"/>
  </si>
  <si>
    <t>KF</t>
    <phoneticPr fontId="13" type="noConversion"/>
  </si>
  <si>
    <t>20190226KF TOM3識別PCフリーズ異常.xlsx</t>
  </si>
  <si>
    <r>
      <t>2/26
工事日更換識別PC, 實施了網路卡更換。(識別PC Freeze對策)
17:10 本線板流後，識別#1及關連畫處#1~#6發生多回 PC Freeze警報。
17:40 識別#1再次更換其它型號網路卡，重設IP後恢復。
18:00 識別#2因滑鼠反應很慢，做PC再</t>
    </r>
    <r>
      <rPr>
        <sz val="9"/>
        <color indexed="8"/>
        <rFont val="ＭＳ Ｐゴシック"/>
        <family val="1"/>
        <charset val="136"/>
      </rPr>
      <t>啟</t>
    </r>
    <r>
      <rPr>
        <sz val="9"/>
        <color indexed="8"/>
        <rFont val="Meiryo UI"/>
        <family val="3"/>
        <charset val="128"/>
      </rPr>
      <t>動後出現Memory不足12Gb警報
    ，更換記憶體後恢復正常。
18:20 HOST發生識別#3未應答，更換預備PC及重新設定IP後恢復正常。      
19:15 HOST 檢</t>
    </r>
    <r>
      <rPr>
        <sz val="9"/>
        <color indexed="8"/>
        <rFont val="ＭＳ Ｐゴシック"/>
        <family val="1"/>
        <charset val="136"/>
      </rPr>
      <t>查</t>
    </r>
    <r>
      <rPr>
        <sz val="9"/>
        <color indexed="8"/>
        <rFont val="Meiryo UI"/>
        <family val="3"/>
        <charset val="128"/>
      </rPr>
      <t>程式關閉重開，異常排除。</t>
    </r>
    <phoneticPr fontId="13" type="noConversion"/>
  </si>
  <si>
    <t>(三種狀況不同)
① 識別#1 PC 發生網路卡斷線:                                                                              
    因為網路卡是新的，研判是網路卡(I350-T2)驅動程式與OS不相容，
    更換別張網路卡後就正常。
②識別#2 PC 出現Memory不足12Gb警報:                                                                                  
    研判是記憶體金屬接點氧化或粉塵造成接觸不良。
③識別#3 PC 出現未應答警報: 原因不明，線下測試正常。</t>
    <phoneticPr fontId="13" type="noConversion"/>
  </si>
  <si>
    <t>① 預備PC狀態確保。
② 工事日記憶體重新插拔並確認。</t>
    <phoneticPr fontId="13" type="noConversion"/>
  </si>
  <si>
    <t>EF</t>
    <phoneticPr fontId="13" type="noConversion"/>
  </si>
  <si>
    <t>Y劉芳全
C邱世文
E李炳興
J謝坤翰
K羅文廣</t>
    <phoneticPr fontId="74"/>
  </si>
  <si>
    <t>20190304EF 1Br紙巻機エアーシャフトVTインサート磨耗異常.xlsx</t>
  </si>
  <si>
    <t>3/4
16:40 1Br紙捲機合紙更換時發現下游AIR Shaft固定座 VT insert 磨損，
    連絡設技機械確認。                    
16:50 2Br變更為G6專採，設技機械進行VT insert 更換，確認有鐵粉, 
    實施紙卷機掃除。
17:30 交換後測試無異常，恢復通常採板。</t>
    <phoneticPr fontId="13" type="noConversion"/>
  </si>
  <si>
    <r>
      <t>・紙卷交換時Air Shaft設置miss, 
    設置合紙後用轉動紙捲方式來關閉安全夾頭，
    加上未確實鎖固(未完全閉合), 導致VT insert和Air Shaft未確實閉合,
    VT insert</t>
    </r>
    <r>
      <rPr>
        <sz val="9"/>
        <color indexed="8"/>
        <rFont val="ＭＳ Ｐゴシック"/>
        <family val="1"/>
        <charset val="136"/>
      </rPr>
      <t>內</t>
    </r>
    <r>
      <rPr>
        <sz val="9"/>
        <color indexed="8"/>
        <rFont val="Meiryo UI"/>
        <family val="3"/>
        <charset val="128"/>
      </rPr>
      <t>部軸承因未閉合</t>
    </r>
    <r>
      <rPr>
        <sz val="9"/>
        <color indexed="8"/>
        <rFont val="ＭＳ Ｐゴシック"/>
        <family val="1"/>
        <charset val="136"/>
      </rPr>
      <t>產</t>
    </r>
    <r>
      <rPr>
        <sz val="9"/>
        <color indexed="8"/>
        <rFont val="Meiryo UI"/>
        <family val="3"/>
        <charset val="128"/>
      </rPr>
      <t>生縫隙和旁邊碰撞, 導致變形磨損。</t>
    </r>
    <phoneticPr fontId="13" type="noConversion"/>
  </si>
  <si>
    <r>
      <t>初步對策：
・更換安全夾頭 VTinsert新品。
・合紙設置時禁止以轉動合紙方式來固定，必須使用治具。
・鐵粉掉落之品質懸念, 實施評價及Etching檢</t>
    </r>
    <r>
      <rPr>
        <sz val="9"/>
        <color indexed="8"/>
        <rFont val="ＭＳ Ｐゴシック"/>
        <family val="1"/>
        <charset val="136"/>
      </rPr>
      <t>查</t>
    </r>
    <r>
      <rPr>
        <sz val="9"/>
        <color indexed="8"/>
        <rFont val="Meiryo UI"/>
        <family val="3"/>
        <charset val="128"/>
      </rPr>
      <t xml:space="preserve">。
    (結果: 無異常)
</t>
    </r>
    <r>
      <rPr>
        <sz val="9"/>
        <rFont val="Meiryo UI"/>
        <family val="3"/>
        <charset val="128"/>
      </rPr>
      <t>&lt;預防措施＞
•合紙設置時禁止人員以轉動合紙的方式來使固定座密合。
・實施作業標準書改版。 
・進行ADT全窯横展開。 
※轉動合紙的方式只能避免Shaft轉半圈 在朝下的時候未確實閉合而發生</t>
    </r>
    <r>
      <rPr>
        <sz val="9"/>
        <rFont val="ＭＳ Ｐゴシック"/>
        <family val="1"/>
        <charset val="136"/>
      </rPr>
      <t>脫</t>
    </r>
    <r>
      <rPr>
        <sz val="9"/>
        <rFont val="Meiryo UI"/>
        <family val="3"/>
        <charset val="128"/>
      </rPr>
      <t>落異常, 不能確實鎖固。 ※這點已向廠商諮詢過了</t>
    </r>
    <phoneticPr fontId="13" type="noConversion"/>
  </si>
  <si>
    <r>
      <rPr>
        <sz val="9"/>
        <color rgb="FFFF0000"/>
        <rFont val="Meiryo UI"/>
        <family val="3"/>
        <charset val="128"/>
      </rPr>
      <t>(日文)
・エアーシャフトを固定する際は、固定用の冶具を使用する。
・シャフトを挿入した後に、ロール紙を回転させてロックしないこと厳守。
・セーフティーチャック不良箇所は部品峰品後に交換する。
　　YF1Br下流驅動側・・・優先①　　　　　　　　　　→　5/15 交換済
　　CF1Br下流驅動側・反驅動側・・・優先①　　　→　？
　　CF2Br上流驅動側　　　　　　　　　　　　　　　　　→　6/ 4 交換済
　　EF1Br下流驅動側・・・優先①　　　　　　　　　　→　？</t>
    </r>
    <r>
      <rPr>
        <sz val="9"/>
        <rFont val="Meiryo UI"/>
        <family val="3"/>
        <charset val="128"/>
      </rPr>
      <t xml:space="preserve">
(中文)
・Air Shaft 固定時請使用固定用治具。</t>
    </r>
    <r>
      <rPr>
        <sz val="9"/>
        <color rgb="FF0000FF"/>
        <rFont val="Meiryo UI"/>
        <family val="3"/>
        <charset val="128"/>
      </rPr>
      <t xml:space="preserve"> (三交代宣導)</t>
    </r>
    <r>
      <rPr>
        <sz val="9"/>
        <rFont val="Meiryo UI"/>
        <family val="3"/>
        <charset val="128"/>
      </rPr>
      <t xml:space="preserve">
・Shaft 插入後、嚴格遵守不要轉動紙捲鎖固的事。 </t>
    </r>
    <r>
      <rPr>
        <sz val="9"/>
        <color rgb="FF0000FF"/>
        <rFont val="Meiryo UI"/>
        <family val="3"/>
        <charset val="128"/>
      </rPr>
      <t>(三交代宣導)</t>
    </r>
    <r>
      <rPr>
        <sz val="9"/>
        <rFont val="Meiryo UI"/>
        <family val="3"/>
        <charset val="128"/>
      </rPr>
      <t xml:space="preserve">
・安全鎖不良地方在零部件到達後交換。</t>
    </r>
    <r>
      <rPr>
        <sz val="9"/>
        <color rgb="FF0000FF"/>
        <rFont val="Meiryo UI"/>
        <family val="3"/>
        <charset val="128"/>
      </rPr>
      <t xml:space="preserve"> (點檢、必要時更換)</t>
    </r>
    <r>
      <rPr>
        <sz val="9"/>
        <rFont val="Meiryo UI"/>
        <family val="3"/>
        <charset val="128"/>
      </rPr>
      <t xml:space="preserve">
　　YF1Br下流驅動側・・・優先①　　　　　　　　　　→　5/15 交換済
　　CF1Br下流驅動側・反驅動側・・・優先①　　　→　？
　　CF2Br上流驅動側　　　　　　　　　　　　　　　　　→　6/ 4 交換済
　　EF1Br下流驅動側・・・優先①　　　　　　　　　　→　？</t>
    </r>
    <rPh sb="9" eb="11">
      <t>コテイ</t>
    </rPh>
    <rPh sb="13" eb="14">
      <t>サイ</t>
    </rPh>
    <rPh sb="16" eb="19">
      <t>コテイヨウ</t>
    </rPh>
    <rPh sb="20" eb="21">
      <t>ジ</t>
    </rPh>
    <rPh sb="21" eb="22">
      <t>グ</t>
    </rPh>
    <rPh sb="23" eb="25">
      <t>シヨウ</t>
    </rPh>
    <rPh sb="35" eb="37">
      <t>ソウニュウ</t>
    </rPh>
    <rPh sb="39" eb="40">
      <t>アト</t>
    </rPh>
    <rPh sb="45" eb="46">
      <t>カミ</t>
    </rPh>
    <rPh sb="47" eb="49">
      <t>カイテン</t>
    </rPh>
    <rPh sb="60" eb="62">
      <t>ゲンシュ</t>
    </rPh>
    <rPh sb="75" eb="77">
      <t>フリョウ</t>
    </rPh>
    <rPh sb="77" eb="79">
      <t>カショ</t>
    </rPh>
    <rPh sb="80" eb="82">
      <t>ブヒン</t>
    </rPh>
    <rPh sb="82" eb="83">
      <t>ホウ</t>
    </rPh>
    <rPh sb="83" eb="84">
      <t>ヒン</t>
    </rPh>
    <rPh sb="84" eb="85">
      <t>ゴ</t>
    </rPh>
    <rPh sb="86" eb="88">
      <t>コウカン</t>
    </rPh>
    <rPh sb="127" eb="129">
      <t>コウカン</t>
    </rPh>
    <rPh sb="129" eb="130">
      <t>スミ</t>
    </rPh>
    <rPh sb="197" eb="199">
      <t>コウカン</t>
    </rPh>
    <phoneticPr fontId="74"/>
  </si>
  <si>
    <r>
      <t>CF窯/EF窯未完成預定日期請填寫。
KF窯註解請依統一格式填寫實施日及</t>
    </r>
    <r>
      <rPr>
        <sz val="9"/>
        <color indexed="8"/>
        <rFont val="ＭＳ Ｐゴシック"/>
        <family val="1"/>
        <charset val="136"/>
      </rPr>
      <t>內</t>
    </r>
    <r>
      <rPr>
        <sz val="9"/>
        <color indexed="8"/>
        <rFont val="Meiryo UI"/>
        <family val="3"/>
        <charset val="128"/>
      </rPr>
      <t>容。</t>
    </r>
    <phoneticPr fontId="74"/>
  </si>
  <si>
    <t>FF</t>
  </si>
  <si>
    <t>機械系</t>
    <rPh sb="0" eb="3">
      <t>キカイケイ</t>
    </rPh>
    <phoneticPr fontId="74"/>
  </si>
  <si>
    <t>20190313FF　本線伸縮L側CV駆動停止トラブル.xlsx</t>
  </si>
  <si>
    <t>08:46  伸縮C/V素板偏移繼而發生板裂。
08:48  確認到伸縮L側C/V有異常停止, 聯絡設技機械人員
    (伸縮R側C/V為驅動側)。
08:55  設技的機械人員實施L側伸縮驅動部點檢。
    確認到伸縮滑軌的軸承座有破損。
    伸縮滑軌的培林已無潤滑油, 負荷變大後發生破損。
    軸承座内的滾珠偏離, 驅動停止。
10:30  軸承座交換後、確認伸縮的驅動狀態良好。
10:35  恢復正常採板。</t>
    <phoneticPr fontId="74"/>
  </si>
  <si>
    <r>
      <t>伸縮滑軌的培林部無給油, 導致負荷加大, 軸承座破損, 
内部培林偏移, 驅動停止。
※給油管路的接頭已</t>
    </r>
    <r>
      <rPr>
        <sz val="9"/>
        <color indexed="8"/>
        <rFont val="ＭＳ Ｐゴシック"/>
        <family val="3"/>
        <charset val="128"/>
      </rPr>
      <t>脫</t>
    </r>
    <r>
      <rPr>
        <sz val="9"/>
        <color indexed="8"/>
        <rFont val="Meiryo UI"/>
        <family val="3"/>
        <charset val="128"/>
      </rPr>
      <t>離, 導致潤滑油沒有打進去軸承座。</t>
    </r>
    <phoneticPr fontId="74"/>
  </si>
  <si>
    <r>
      <t>原本伸縮滑軌是從外面的集中給油口進行給油,但是實際上潤滑油到底有沒有打進去是看不出來的,所以伸縮滑軌變更成直接給油的方式來對應。
變更成直接給油的方式, 將利用工事日等</t>
    </r>
    <r>
      <rPr>
        <sz val="9"/>
        <color indexed="8"/>
        <rFont val="ＭＳ Ｐゴシック"/>
        <family val="3"/>
        <charset val="128"/>
      </rPr>
      <t>產</t>
    </r>
    <r>
      <rPr>
        <sz val="9"/>
        <color indexed="8"/>
        <rFont val="Meiryo UI"/>
        <family val="3"/>
        <charset val="128"/>
      </rPr>
      <t xml:space="preserve">線停止時進行給油。
※因應直接給油的方式,  4月工事日在實際作業人員與設技擔當者立會下, 會考量作業性等問題, 一同探討給油噴嘴形狀等問題。
</t>
    </r>
    <r>
      <rPr>
        <sz val="9"/>
        <color rgb="FFFF0000"/>
        <rFont val="Meiryo UI"/>
        <family val="3"/>
        <charset val="128"/>
      </rPr>
      <t xml:space="preserve">
</t>
    </r>
    <r>
      <rPr>
        <sz val="9"/>
        <rFont val="Meiryo UI"/>
        <family val="3"/>
        <charset val="128"/>
      </rPr>
      <t>&lt;預防措施＞
1. AFK他窯確認    
    DF - 預定工事日確認(4月工事日)。   
    HF - 冷修中確認(3/15)   
    IF - 定修確認(2月工事日) 由於噪音問題在2月已確認完畢。
2. Cold驅動部全部完了的給油日誌做修正(~3/29)。
3. 其他給油</t>
    </r>
    <r>
      <rPr>
        <sz val="9"/>
        <rFont val="ＭＳ Ｐゴシック"/>
        <family val="1"/>
        <charset val="136"/>
      </rPr>
      <t>產</t>
    </r>
    <r>
      <rPr>
        <sz val="9"/>
        <rFont val="Meiryo UI"/>
        <family val="3"/>
        <charset val="128"/>
      </rPr>
      <t>線有沒有問題，工事日確認。</t>
    </r>
    <phoneticPr fontId="13" type="noConversion"/>
  </si>
  <si>
    <r>
      <rPr>
        <sz val="9"/>
        <color rgb="FFFF0000"/>
        <rFont val="Meiryo UI"/>
        <family val="3"/>
        <charset val="128"/>
      </rPr>
      <t>(日文)
･製造での給脂頻度は1回/半年を継続。
・ただし、1回/年は設技にて点検を依頼する（各課の担当者会議で提案済み（森為氏了解済み）。
・CF、EFでは約30回程度給脂して、ようやくボールスプライン部よりグリスが出てくる状態であったため、給脂する場合は可能な限り状態を確認する。</t>
    </r>
    <r>
      <rPr>
        <sz val="9"/>
        <rFont val="Meiryo UI"/>
        <family val="3"/>
        <charset val="128"/>
      </rPr>
      <t xml:space="preserve">
(中文)
・製造的給油、給脂頻度1回/半年繼續。
・但，1回/年設技點檢的依賴（在各課擔當者會議上有提出了)
（森為先生知道這件事）。
・CF和EF中約30回給脂，最後潤滑油從滾珠花鍵溢出，請在給脂時盡可能確認一下狀態。</t>
    </r>
    <rPh sb="1" eb="3">
      <t>セイゾウ</t>
    </rPh>
    <rPh sb="5" eb="6">
      <t>キュウ</t>
    </rPh>
    <rPh sb="6" eb="7">
      <t>シ</t>
    </rPh>
    <rPh sb="7" eb="9">
      <t>ヒンド</t>
    </rPh>
    <rPh sb="11" eb="12">
      <t>カイ</t>
    </rPh>
    <rPh sb="13" eb="15">
      <t>ハントシ</t>
    </rPh>
    <rPh sb="16" eb="18">
      <t>ケイゾク</t>
    </rPh>
    <rPh sb="26" eb="27">
      <t>カイ</t>
    </rPh>
    <rPh sb="28" eb="29">
      <t>ネン</t>
    </rPh>
    <rPh sb="30" eb="32">
      <t>セツギ</t>
    </rPh>
    <rPh sb="34" eb="36">
      <t>テンケン</t>
    </rPh>
    <rPh sb="37" eb="39">
      <t>イライ</t>
    </rPh>
    <rPh sb="42" eb="43">
      <t>カク</t>
    </rPh>
    <rPh sb="43" eb="44">
      <t>カ</t>
    </rPh>
    <rPh sb="45" eb="48">
      <t>タントウシャ</t>
    </rPh>
    <rPh sb="48" eb="50">
      <t>カイギ</t>
    </rPh>
    <rPh sb="51" eb="53">
      <t>テイアン</t>
    </rPh>
    <rPh sb="53" eb="54">
      <t>ズ</t>
    </rPh>
    <rPh sb="58" eb="59">
      <t>シ</t>
    </rPh>
    <rPh sb="59" eb="61">
      <t>リョウカイ</t>
    </rPh>
    <rPh sb="61" eb="62">
      <t>ズ</t>
    </rPh>
    <rPh sb="74" eb="75">
      <t>ヤク</t>
    </rPh>
    <rPh sb="77" eb="78">
      <t>カイ</t>
    </rPh>
    <rPh sb="78" eb="80">
      <t>テイド</t>
    </rPh>
    <rPh sb="80" eb="81">
      <t>キュウ</t>
    </rPh>
    <rPh sb="81" eb="82">
      <t>シ</t>
    </rPh>
    <rPh sb="97" eb="98">
      <t>ブ</t>
    </rPh>
    <rPh sb="104" eb="105">
      <t>デ</t>
    </rPh>
    <rPh sb="108" eb="110">
      <t>ジョウタイ</t>
    </rPh>
    <rPh sb="117" eb="118">
      <t>キュウ</t>
    </rPh>
    <rPh sb="118" eb="119">
      <t>シ</t>
    </rPh>
    <rPh sb="121" eb="123">
      <t>バアイ</t>
    </rPh>
    <rPh sb="124" eb="126">
      <t>カノウ</t>
    </rPh>
    <rPh sb="127" eb="128">
      <t>カギ</t>
    </rPh>
    <rPh sb="129" eb="131">
      <t>ジョウタイ</t>
    </rPh>
    <rPh sb="132" eb="134">
      <t>カクニン</t>
    </rPh>
    <phoneticPr fontId="74"/>
  </si>
  <si>
    <t>20190305 GUT　洗浄2ﾗｲﾝ反転機ﾛﾎﾞｯﾄ仮置きﾃｰﾌﾞﾙに接触異常.xlsx</t>
  </si>
  <si>
    <t>3/5 11時左右，整備班(D/T)實施Barcode設備移設作業。
1) G5.5 -&gt;G7.5 J/C實施(為確認G7.5 Barcode Printer位置)。
2) 移設作業後G7.5 -&gt;G5.5 J/C實施。
(此時，T.P電源OFF的情形下實施J/C)
3) 14:00左右、3交代在LINE稼動時、確認反轉Roboter No.2 G5.5 無法 J/C。
4)確認T.P上的條件原點沒有在位。
5) 因 G5.5 J/C、手動操作將 T.P 畫面上有原點復歸按鈕做按押。
6)反轉RobotNo.2原點復歸中、Robot吸著PAD 1個和臨時Table Pin 1個碰觸。
(原點復歸時、設定動作不同動作起動了)</t>
    <phoneticPr fontId="74"/>
  </si>
  <si>
    <r>
      <rPr>
        <sz val="9"/>
        <color rgb="FFFF0000"/>
        <rFont val="Meiryo UI"/>
        <family val="3"/>
        <charset val="128"/>
      </rPr>
      <t>1. ロボット原点復帰プログラムにバグがあり、J/Cデータが転送完了していない状態でT/P上にある原点復帰ボタンで原点復帰を行うと復帰動作に不具合が生じトラブルを引き起こした。
再現テスト :
接触原因調査のためのテスト実施(電気チーム立ち合い)。 
反転機ロボットの電源或いはT/P電源をOFFした状態でJ/Cをした場合、J/Cデータ転送完了ができないことを確認。 
更にその状態でT.P画面にある原点復帰ボタンをすると、プログラムに異常をきたしロボット動作が変わることを確認した。</t>
    </r>
    <r>
      <rPr>
        <sz val="9"/>
        <color indexed="8"/>
        <rFont val="Meiryo UI"/>
        <family val="3"/>
        <charset val="128"/>
      </rPr>
      <t xml:space="preserve">
Robot原點復歸程式有錯誤，J/C Data沒有傳送完畢的狀態下，T/P上有J/C數據的原點復歸按鈕進行原點復歸的話會造成原點復歸異常。
再現Test：
因實施接觸原因調</t>
    </r>
    <r>
      <rPr>
        <sz val="9"/>
        <color indexed="8"/>
        <rFont val="ＭＳ Ｐゴシック"/>
        <family val="3"/>
        <charset val="128"/>
      </rPr>
      <t>查</t>
    </r>
    <r>
      <rPr>
        <sz val="9"/>
        <color indexed="8"/>
        <rFont val="Meiryo UI"/>
        <family val="3"/>
        <charset val="128"/>
      </rPr>
      <t>的測試(電氣G偕同)。
反轉Robot的電源或T/P電源OFF狀態實施J/C的時候，J/C Data轉送完能不能完了做確認。
並且這樣的狀態T.P畫面有原點復歸按鈕實施，確認了程式引起Robot異常動作的變化。</t>
    </r>
    <phoneticPr fontId="74"/>
  </si>
  <si>
    <r>
      <t xml:space="preserve">1) 反轉機Robot的程式修正。(3/7設備技術) 
    ・反轉機Robot在待機位置時，改成可以J/C的軟體也做修正。 
2) 在Bubber Table上手動做Robot Hand的旋回不能動作的程式修改。  
    (從Buffer Tabel 一定距離旋回可以動作的改善)
</t>
    </r>
    <r>
      <rPr>
        <sz val="9"/>
        <color rgb="FFFF0000"/>
        <rFont val="Meiryo UI"/>
        <family val="3"/>
        <charset val="128"/>
      </rPr>
      <t>&lt;預防措施＞
* Cold、TAS同工程的程式確認及及横展開依賴。 
AFK内 : 横展開會議時、事例</t>
    </r>
    <r>
      <rPr>
        <sz val="9"/>
        <color rgb="FFFF0000"/>
        <rFont val="ＭＳ Ｐゴシック"/>
        <family val="3"/>
        <charset val="128"/>
      </rPr>
      <t>說</t>
    </r>
    <r>
      <rPr>
        <sz val="9"/>
        <color rgb="FFFF0000"/>
        <rFont val="Meiryo UI"/>
        <family val="3"/>
        <charset val="128"/>
      </rPr>
      <t>明(3月横展開MTG時)。  
對設備技術S提出點檢依賴(Cold、TAS)。</t>
    </r>
    <phoneticPr fontId="74"/>
  </si>
  <si>
    <r>
      <rPr>
        <sz val="9"/>
        <color rgb="FFFF0000"/>
        <rFont val="Meiryo UI"/>
        <family val="3"/>
        <charset val="128"/>
      </rPr>
      <t xml:space="preserve">
(日文)
・J/Cデータが転送完了していない状態でT/Pの原点復帰ボタン操作で設備に接触（動作不具合発生）したため、ロボット原点復帰プログラムのバグの有無を調査を依頼する。
・【再現テスト結果】
・反転機ロボットの電源或いはT/P電源をOFFした状態でJ/Cをした場合、J/Cデータ転送完了ができないことが判明した。
・更にその状態でT.P画面にある原点復帰ボタンをすると、プログラムに異常をきたし、ロボット動作が通常と異なる動作をすることが判明した。
</t>
    </r>
    <r>
      <rPr>
        <sz val="9"/>
        <rFont val="Meiryo UI"/>
        <family val="3"/>
        <charset val="128"/>
      </rPr>
      <t xml:space="preserve">
(中文)
・J/C Data未傳送完成狀態下，T/P的「原點復歸」鈕是否可操作與設備接觸（會發生動作不具合），
  依賴電氣調</t>
    </r>
    <r>
      <rPr>
        <sz val="9"/>
        <rFont val="ＭＳ Ｐゴシック"/>
        <family val="3"/>
        <charset val="136"/>
      </rPr>
      <t>查</t>
    </r>
    <r>
      <rPr>
        <sz val="9"/>
        <rFont val="Meiryo UI"/>
        <family val="3"/>
        <charset val="128"/>
      </rPr>
      <t xml:space="preserve">Robot原點復歸Soft有無BUG。   </t>
    </r>
    <r>
      <rPr>
        <sz val="9"/>
        <color rgb="FF0000FF"/>
        <rFont val="Meiryo UI"/>
        <family val="3"/>
        <charset val="128"/>
      </rPr>
      <t>(電氣依賴提出)</t>
    </r>
    <r>
      <rPr>
        <sz val="9"/>
        <rFont val="Meiryo UI"/>
        <family val="3"/>
        <charset val="128"/>
      </rPr>
      <t xml:space="preserve">
【再現TEST結果】
・當反轉Robot電源或T/P電源OFF狀態做J/C時、J/C Data會不能傳送完成。
・上述狀態T.P畫面如果按「原點復歸」鈕，程式會出現異常動作(Robot動作和平常不一樣，可能會撞到機台)。</t>
    </r>
    <phoneticPr fontId="74"/>
  </si>
  <si>
    <t>【8/13會議決議ADT僅做情報共有】</t>
    <phoneticPr fontId="74"/>
  </si>
  <si>
    <r>
      <t>檢</t>
    </r>
    <r>
      <rPr>
        <sz val="9"/>
        <color indexed="8"/>
        <rFont val="ＭＳ Ｐゴシック"/>
        <family val="3"/>
        <charset val="128"/>
      </rPr>
      <t>查</t>
    </r>
    <r>
      <rPr>
        <sz val="9"/>
        <color indexed="8"/>
        <rFont val="Meiryo UI"/>
        <family val="3"/>
        <charset val="128"/>
      </rPr>
      <t>系</t>
    </r>
    <rPh sb="0" eb="3">
      <t>フグアイ</t>
    </rPh>
    <phoneticPr fontId="74"/>
  </si>
  <si>
    <t>20190407YF　TOM3LED水冷チラーインバータ異常.xlsx</t>
  </si>
  <si>
    <t>20190407YF　【調査結果】TOM3チラー保全計画調査と対策書（rev.1）</t>
  </si>
  <si>
    <r>
      <t>12:02 TOM光量異常，三交代確認TOM LED 全部OFF；
    本線捨板，</t>
    </r>
    <r>
      <rPr>
        <sz val="9"/>
        <color indexed="8"/>
        <rFont val="ＭＳ Ｐゴシック"/>
        <family val="3"/>
        <charset val="128"/>
      </rPr>
      <t>產</t>
    </r>
    <r>
      <rPr>
        <sz val="9"/>
        <color indexed="8"/>
        <rFont val="Meiryo UI"/>
        <family val="3"/>
        <charset val="128"/>
      </rPr>
      <t>線變更F1並聯絡推進課。
12:07 電話中要求先確認Breaker (確認無跳</t>
    </r>
    <r>
      <rPr>
        <sz val="9"/>
        <color indexed="8"/>
        <rFont val="ＭＳ Ｐゴシック"/>
        <family val="3"/>
        <charset val="128"/>
      </rPr>
      <t>脫</t>
    </r>
    <r>
      <rPr>
        <sz val="9"/>
        <color indexed="8"/>
        <rFont val="Meiryo UI"/>
        <family val="3"/>
        <charset val="128"/>
      </rPr>
      <t>)，
    假日電氣班到場協助</t>
    </r>
    <r>
      <rPr>
        <sz val="9"/>
        <color indexed="8"/>
        <rFont val="ＭＳ Ｐゴシック"/>
        <family val="3"/>
        <charset val="128"/>
      </rPr>
      <t>查</t>
    </r>
    <r>
      <rPr>
        <sz val="9"/>
        <color indexed="8"/>
        <rFont val="Meiryo UI"/>
        <family val="3"/>
        <charset val="128"/>
      </rPr>
      <t xml:space="preserve">看，並呼出推進課人員。
12:20 電氣班到場確認 Chiller Panel上有不明異常碼 『C93』，
    經手動 Reset 無效。
13:10 推進課人員到廠，確認異常碼意思為 Inveter 故障，
    因無法排除，準備更換備機。
13:30 ~ 14:40 更換 Chiller 備機及重新置換冷卻水，
    最後控制器 Error Reset 後異常排除。
14:50 </t>
    </r>
    <r>
      <rPr>
        <sz val="9"/>
        <color indexed="8"/>
        <rFont val="ＭＳ Ｐゴシック"/>
        <family val="3"/>
        <charset val="128"/>
      </rPr>
      <t>產</t>
    </r>
    <r>
      <rPr>
        <sz val="9"/>
        <color indexed="8"/>
        <rFont val="Meiryo UI"/>
        <family val="3"/>
        <charset val="128"/>
      </rPr>
      <t>線F9採板開始。</t>
    </r>
    <phoneticPr fontId="74"/>
  </si>
  <si>
    <t>1. 水冷機經年累月使用，研判是部品磨耗。
2. YF4冷修為預防LED過熱，當水冷機異常時LED自動OFF機制導入，
    所以LED才會自動全部關閉。 (4/11確認完了)
3. 過往定期保養中，Inveter並未列入更換項目。
    ※原預定2019年上半年進行定期保養。(起業申請已提出)
4.看不懂本體側面的Error標示（日文表示）</t>
    <phoneticPr fontId="74"/>
  </si>
  <si>
    <r>
      <t xml:space="preserve">1. 更換水冷機預備機。
2. 故障品送修並請廠商判斷故障原因。
3. 確認廠商相關部品交換週期或建議事項。
4. 現場水冷機異常代碼日文→中文化並張貼。(4/11對策完了)
</t>
    </r>
    <r>
      <rPr>
        <sz val="9"/>
        <rFont val="Meiryo UI"/>
        <family val="3"/>
        <charset val="128"/>
      </rPr>
      <t>&lt;預防措施＞
1. Chiller水冷機預備品調</t>
    </r>
    <r>
      <rPr>
        <sz val="9"/>
        <rFont val="ＭＳ Ｐゴシック"/>
        <family val="1"/>
        <charset val="136"/>
      </rPr>
      <t>查</t>
    </r>
    <r>
      <rPr>
        <sz val="9"/>
        <rFont val="Meiryo UI"/>
        <family val="3"/>
        <charset val="128"/>
      </rPr>
      <t>結果:※現在FAB1無預備品狀態，從停止中ZF Chiller預備品調用。 (4/9準備完了)
2. 關於水冷機定期保養項目，技開或他據點的意見收集。
3. 當初水冷機異常時，LED過熱保護OFF的橫展開對策進度再次確認。
 (作為異常判斷基準，希望各窯能統一版本)
會依據他據點、技開的見解來檢討各種對策（報告書再發行預定）</t>
    </r>
    <phoneticPr fontId="13" type="noConversion"/>
  </si>
  <si>
    <r>
      <t xml:space="preserve">(日文)
・アラーム一覧表を中文化したものを、チラー本体に掲示する。
･チラー点検時に累計時間を、チラー本体の管理表に記録を残す。
・ADT全てのチラーについて保全管理を行うため累計時間一覧表にて保全時期を管理する。
・定期点検については1回/3.5年を目安とする。
・インバーター交換時期（メーカー推奨60,000時間）は7年（3.5年*2回）とする。
・各チラーの運転累計時間はリセットせず、エラーコードC93（インバーター交換警報：チラー停止機能）が発報させない＊パラメーターF53：信号無=1選択）。
・チラー停止時にTOM3照明点等による設備故障を回避するために、チラー停止に連動して照明を自動的にOFFする機能を設技にて改造を実施する。
・修理、点検に関しては、コマツNTCに依頼することなく、台湾オリオンへ依頼する（資材確認中）。
</t>
    </r>
    <r>
      <rPr>
        <sz val="9"/>
        <rFont val="Meiryo UI"/>
        <family val="3"/>
        <charset val="128"/>
      </rPr>
      <t>(中文)</t>
    </r>
    <r>
      <rPr>
        <sz val="9"/>
        <color rgb="FFFF0000"/>
        <rFont val="Meiryo UI"/>
        <family val="3"/>
        <charset val="128"/>
      </rPr>
      <t xml:space="preserve">
</t>
    </r>
    <r>
      <rPr>
        <sz val="9"/>
        <rFont val="Meiryo UI"/>
        <family val="3"/>
        <charset val="128"/>
      </rPr>
      <t xml:space="preserve">・Alarm一覽表中文化後，Chiller水冷機本體上標示。 </t>
    </r>
    <r>
      <rPr>
        <sz val="9"/>
        <color rgb="FF0000FF"/>
        <rFont val="Meiryo UI"/>
        <family val="3"/>
        <charset val="128"/>
      </rPr>
      <t>(現場標示)</t>
    </r>
    <r>
      <rPr>
        <sz val="9"/>
        <rFont val="Meiryo UI"/>
        <family val="3"/>
        <charset val="128"/>
      </rPr>
      <t xml:space="preserve">
・Chiller點檢時累計時間在Chiller管理表中記錄。</t>
    </r>
    <r>
      <rPr>
        <sz val="9"/>
        <color rgb="FF0000FF"/>
        <rFont val="Meiryo UI"/>
        <family val="3"/>
        <charset val="128"/>
      </rPr>
      <t xml:space="preserve"> (現場標示)</t>
    </r>
    <r>
      <rPr>
        <sz val="9"/>
        <rFont val="Meiryo UI"/>
        <family val="3"/>
        <charset val="128"/>
      </rPr>
      <t xml:space="preserve">
・為保全管理ADT全部的Chiller，利用累計時間一覽表做運用管理。</t>
    </r>
    <r>
      <rPr>
        <sz val="9"/>
        <color rgb="FF0000FF"/>
        <rFont val="Meiryo UI"/>
        <family val="3"/>
        <charset val="128"/>
      </rPr>
      <t xml:space="preserve"> (現場標示)</t>
    </r>
    <r>
      <rPr>
        <sz val="9"/>
        <rFont val="Meiryo UI"/>
        <family val="3"/>
        <charset val="128"/>
      </rPr>
      <t xml:space="preserve">
・定期點檢1回/3.5年為基準。</t>
    </r>
    <r>
      <rPr>
        <sz val="9"/>
        <color rgb="FF0000FF"/>
        <rFont val="Meiryo UI"/>
        <family val="3"/>
        <charset val="128"/>
      </rPr>
      <t xml:space="preserve"> (保全計畫)</t>
    </r>
    <r>
      <rPr>
        <sz val="9"/>
        <rFont val="Meiryo UI"/>
        <family val="3"/>
        <charset val="128"/>
      </rPr>
      <t xml:space="preserve">
・Inverter交換時期(業者推薦60000小時)7年(3.5年*2回)實施。</t>
    </r>
    <r>
      <rPr>
        <sz val="9"/>
        <color rgb="FF0000FF"/>
        <rFont val="Meiryo UI"/>
        <family val="3"/>
        <charset val="128"/>
      </rPr>
      <t xml:space="preserve"> (保全計畫追加)</t>
    </r>
    <r>
      <rPr>
        <sz val="9"/>
        <rFont val="Meiryo UI"/>
        <family val="3"/>
        <charset val="128"/>
      </rPr>
      <t xml:space="preserve">
・各Chiller的運轉累計時間Reset，Error Code C93(Inverter交換警報: Chiller停止功能)不要發報
    ※參數 F53:信號無=1選擇)。 </t>
    </r>
    <r>
      <rPr>
        <sz val="9"/>
        <color rgb="FF0000FF"/>
        <rFont val="Meiryo UI"/>
        <family val="3"/>
        <charset val="128"/>
      </rPr>
      <t>(設定變更)</t>
    </r>
    <r>
      <rPr>
        <sz val="9"/>
        <rFont val="Meiryo UI"/>
        <family val="3"/>
        <charset val="128"/>
      </rPr>
      <t xml:space="preserve">
・避免Chiller停止時TOM3照明點燈等設備故障，Chiller停止連棟照明自動OFF的機能設技改造實施。
・修理、點檢關係，不透過komatsu NTC依賴，台灣Orion依賴(資材確認中) </t>
    </r>
    <r>
      <rPr>
        <sz val="9"/>
        <color rgb="FF0000FF"/>
        <rFont val="Meiryo UI"/>
        <family val="3"/>
        <charset val="128"/>
      </rPr>
      <t xml:space="preserve"> (控制器改造)</t>
    </r>
    <phoneticPr fontId="74"/>
  </si>
  <si>
    <t xml:space="preserve">※Chiller Inverter 警報出力訊號隔離，對策完。 </t>
    <phoneticPr fontId="74"/>
  </si>
  <si>
    <r>
      <t>C</t>
    </r>
    <r>
      <rPr>
        <sz val="9"/>
        <color rgb="FF000000"/>
        <rFont val="Microsoft YaHei"/>
        <family val="2"/>
        <charset val="134"/>
      </rPr>
      <t>吳</t>
    </r>
    <r>
      <rPr>
        <sz val="9"/>
        <color indexed="8"/>
        <rFont val="Meiryo UI"/>
        <family val="3"/>
        <charset val="128"/>
      </rPr>
      <t>學典
J朱峰謀
K張崇慶</t>
    </r>
  </si>
  <si>
    <t>20190521HF　本線横折ゴムバー剥がれ脱落異常_Rev4</t>
  </si>
  <si>
    <t>本線横折縱裂; 3交代人員在確認横折部位時, 有發現L側膠條的部分快要剝落。
17:15　　　聯絡相關人員（整備/設技等）並進行現場確認
17:30　　　Guillotine捨板, 並進行備品交換</t>
  </si>
  <si>
    <t>這次發生異常的橫折Bar是HF3冷修時更換的, 一開始是在HF建設時受入的長期保管品（2009年品=10年）, 推測原因可能是Flat Bar上面黏膠條的接著劑有劣化、抑或是接著時的接著不良。
（R側也有一部分接著比較弱的部分）</t>
  </si>
  <si>
    <t>恒久對策
　・構造變更檢討中（別紙：横折Bar改造案　參照）　
    →不變更構造, 使用現狀Ver。
　・使用品及保管品的管理：10年以内更換並管理。
　・定期確認狀態（每6個月）</t>
  </si>
  <si>
    <r>
      <t>Y許仕明
C</t>
    </r>
    <r>
      <rPr>
        <sz val="9"/>
        <color rgb="FF000000"/>
        <rFont val="Microsoft YaHei"/>
        <family val="2"/>
        <charset val="134"/>
      </rPr>
      <t>吳</t>
    </r>
    <r>
      <rPr>
        <sz val="9"/>
        <color indexed="8"/>
        <rFont val="Meiryo UI"/>
        <family val="3"/>
        <charset val="128"/>
      </rPr>
      <t>學典
E王文佑
J朱峰謀
K張崇慶
T陳振遠</t>
    </r>
  </si>
  <si>
    <t>20190520KF　Br板厚計異常報告書.xlsx</t>
  </si>
  <si>
    <t>(日文)
5/17～5/20　 1Br板厚計間隔異常警報散発。（金曜日、整備班退勤後～）
5/20　15:50 　1Br板厚計、間隔異常警報連続発生のため、設技にて点検しセンサーのチャタリングが確認された。対応として基板検出センサー感度・水平調整実施。PAM流動履歴データを確認すると、5/17以降の採板PLに下限規格外0.477が混入していた。
(中文)
5/17～5/20 1Br板厚計間隔警報陸續發生。 (星期五、整備下班後～)
5/20 15:50 因1Br板厚計、間隔一警報連續發生，設技進行Sensor的震動確認。對應用基板檢出Sensor實施感度、水平調整。
PAM流動履歷Data確認，5/17以後的採板PL的下限規格外0.477有混入。</t>
    <phoneticPr fontId="74"/>
  </si>
  <si>
    <r>
      <t>(日文)
・板厚測定中に基板検出センサーがチャタリングすると、そこから次NETの1枚目として測定する回路になっていた。（別紙１）　
・測定中の基板はチャタリングした位置までで板厚判定されるので、製品幅の検査がされていなかった。（G8.5×24PL内、抜取り実施）
(中文)
・板厚測定中基板檢出Sensor的震動，以致於造成下一個NET的第1枚目的測定沒有形成迴路。 (別紙1)
・測定中的基板震動到到著位置板厚判定，製品幅沒有檢</t>
    </r>
    <r>
      <rPr>
        <sz val="9"/>
        <rFont val="ＭＳ Ｐゴシック"/>
        <family val="3"/>
        <charset val="136"/>
      </rPr>
      <t>查</t>
    </r>
    <r>
      <rPr>
        <sz val="9"/>
        <rFont val="Meiryo UI"/>
        <family val="3"/>
        <charset val="128"/>
      </rPr>
      <t>。 (G8.5x24PL</t>
    </r>
    <r>
      <rPr>
        <sz val="9"/>
        <rFont val="ＭＳ Ｐゴシック"/>
        <family val="3"/>
        <charset val="136"/>
      </rPr>
      <t>內</t>
    </r>
    <r>
      <rPr>
        <sz val="9"/>
        <rFont val="Meiryo UI"/>
        <family val="3"/>
        <charset val="128"/>
      </rPr>
      <t>，進行取樣)</t>
    </r>
    <phoneticPr fontId="74"/>
  </si>
  <si>
    <t>(日文)
・センサー感度調整及びセンサー設置の水平確認
・測定カウントが開始されれば、寸法分の測定を完了するまでは、チャタリングが発生しても無視する回路へ変更した。（別紙2）
(中文)
・Sensor感度調整和Sensor設置水平確認
・測定計數器如果開始，寸法部分測定還未未完成的話，及因震動造成的迴路則無視它的迴路變更完。</t>
    <phoneticPr fontId="74"/>
  </si>
  <si>
    <r>
      <rPr>
        <sz val="9"/>
        <color rgb="FFFF0000"/>
        <rFont val="Meiryo UI"/>
        <family val="3"/>
        <charset val="128"/>
      </rPr>
      <t xml:space="preserve">(日文)
・基板が無い状態で基板検出センサーがONした場合の検証も行ない、センサーONすると先端検出距離進んだあと、測定カウントが開始されることが判明。（基板が無くても測定開始される）基板進入直前にセンサーがONしてしまうと、基板と板厚データ位置がずれてしまう。
→トラッキングデータの無い時にセンサーがONしても無視する回路へ改造する。（別紙2）
  ※回路修正部分が多いため、他部分への影響を確認中。8月から順次、全ラインおよびTAS、OFF切の回路を総点検
</t>
    </r>
    <r>
      <rPr>
        <sz val="9"/>
        <rFont val="Meiryo UI"/>
        <family val="3"/>
        <charset val="128"/>
      </rPr>
      <t xml:space="preserve">(中文)
無硝子狀態下， 硝子檢出Senosr ON時確定也會進行驗證，從 Sensor ON 和先端檢出距離開始前進，此時測定計數會開始。
(無硝子也會開始測定) 這時當真正的硝子進入Sensor ON時，基板和板厚Data位置會出現移位。    </t>
    </r>
    <r>
      <rPr>
        <sz val="9"/>
        <color rgb="FF0000FF"/>
        <rFont val="Meiryo UI"/>
        <family val="3"/>
        <charset val="128"/>
      </rPr>
      <t>(電氣依賴提出)</t>
    </r>
    <r>
      <rPr>
        <sz val="9"/>
        <rFont val="Meiryo UI"/>
        <family val="3"/>
        <charset val="128"/>
      </rPr>
      <t xml:space="preserve">
→改造無 Tracking Data(流動履歷)進來時，即使 Sensor ON 也無視的Soft改造依賴提出。 (別紙2)
※因Soft要修改的地方很多，對其他部分有無影響確認中。 預計從8月開始依序進行，全部</t>
    </r>
    <r>
      <rPr>
        <sz val="9"/>
        <rFont val="ＭＳ Ｐゴシック"/>
        <family val="3"/>
        <charset val="136"/>
      </rPr>
      <t>產</t>
    </r>
    <r>
      <rPr>
        <sz val="9"/>
        <rFont val="Meiryo UI"/>
        <family val="3"/>
        <charset val="128"/>
      </rPr>
      <t>線及TAS、OFF切的Soft迴路做總點檢。</t>
    </r>
    <rPh sb="218" eb="219">
      <t>キリ</t>
    </rPh>
    <rPh sb="220" eb="222">
      <t>カイロ</t>
    </rPh>
    <rPh sb="223" eb="226">
      <t>ソウテンケン</t>
    </rPh>
    <phoneticPr fontId="74"/>
  </si>
  <si>
    <r>
      <t xml:space="preserve">8/13議事錄:
KF窯Soft導入測試中，評估一個月後沒問題全窯橫展開預定。
</t>
    </r>
    <r>
      <rPr>
        <sz val="9"/>
        <color rgb="FF000000"/>
        <rFont val="Meiryo UI"/>
        <family val="3"/>
        <charset val="128"/>
      </rPr>
      <t>1、板厚計先端TRACKING異常-BR HO開</t>
    </r>
    <r>
      <rPr>
        <sz val="9"/>
        <color rgb="FF000000"/>
        <rFont val="ＭＳ Ｐゴシック"/>
        <family val="1"/>
        <charset val="136"/>
      </rPr>
      <t>啟</t>
    </r>
    <r>
      <rPr>
        <sz val="9"/>
        <color rgb="FF000000"/>
        <rFont val="Meiryo UI"/>
        <family val="3"/>
        <charset val="128"/>
      </rPr>
      <t>，人員BR及板厚計 TP異常RESET。
2、板厚計TRACKING異常捨-BR HO開</t>
    </r>
    <r>
      <rPr>
        <sz val="9"/>
        <color rgb="FF000000"/>
        <rFont val="ＭＳ Ｐゴシック"/>
        <family val="1"/>
        <charset val="136"/>
      </rPr>
      <t>啟</t>
    </r>
    <r>
      <rPr>
        <sz val="9"/>
        <color rgb="FF000000"/>
        <rFont val="Meiryo UI"/>
        <family val="3"/>
        <charset val="128"/>
      </rPr>
      <t>，人員BR及板厚計 TP異常RESET。
3、ACE 2BR RANK層別時ID重複異常，自動捨板第2NET，無需要TP異常RESET，1BR因5項檢</t>
    </r>
    <r>
      <rPr>
        <sz val="9"/>
        <color rgb="FF000000"/>
        <rFont val="ＭＳ Ｐゴシック"/>
        <family val="1"/>
        <charset val="136"/>
      </rPr>
      <t>查</t>
    </r>
    <r>
      <rPr>
        <sz val="9"/>
        <color rgb="FF000000"/>
        <rFont val="Meiryo UI"/>
        <family val="3"/>
        <charset val="128"/>
      </rPr>
      <t xml:space="preserve">的關係無法在BR/H/O自動捨板。 </t>
    </r>
    <phoneticPr fontId="74"/>
  </si>
  <si>
    <t>20190610KF　2Br BDSフレーム クラック異常報告書.xlsx</t>
  </si>
  <si>
    <r>
      <t>(日文)
6/10 2Br G6→G8のJ/C板流しの際に、吸着PADとC/Vが接近しているのを発見(G6採板時は外周ｼﾘﾝﾀﾞは不使用で気付き難い)
9:30   設技機械にて点検実施し、BDSフレームのクラック(下流L側)により垂れたことを発見
10:30 設技機械にてクラック部溶接およびフラットバーでの補強を実施（ジャッキにて垂れ下がり側を持上げながら）13:00 補修後も吸着PADレベルが改善されていなかった14:30 ロールとPADを掃除後、運転開始。キズ検査（含エッチング検査）を実施しキズは無し（研磨先行検査でも検出無し）
(中文)
6/10 2Br G6→G8 J/C板流時，吸著PAD和C/V接近時發現(G6採板時外圍Cylinder不使用，很難注意)
9:30 設技機械實施點檢，發現BDS框架因裂痕(下流L側)下垂。
10:30設技機械進行裂縫熔接及用扁鋼進行補強(同時用千斤頂將下垂往上提升)
13:00修補後吸著PAD水平沒有改善。
14:30 Roller和PAD掃除後、運轉開始。刮傷檢</t>
    </r>
    <r>
      <rPr>
        <sz val="9"/>
        <rFont val="ＭＳ Ｐゴシック"/>
        <family val="3"/>
        <charset val="136"/>
      </rPr>
      <t>查</t>
    </r>
    <r>
      <rPr>
        <sz val="9"/>
        <rFont val="Meiryo UI"/>
        <family val="3"/>
        <charset val="128"/>
      </rPr>
      <t>(含蝕刻檢</t>
    </r>
    <r>
      <rPr>
        <sz val="9"/>
        <rFont val="ＭＳ Ｐゴシック"/>
        <family val="3"/>
        <charset val="136"/>
      </rPr>
      <t>查</t>
    </r>
    <r>
      <rPr>
        <sz val="9"/>
        <rFont val="Meiryo UI"/>
        <family val="3"/>
        <charset val="128"/>
      </rPr>
      <t>)未發現刮傷(研磨先行檢</t>
    </r>
    <r>
      <rPr>
        <sz val="9"/>
        <rFont val="ＭＳ Ｐゴシック"/>
        <family val="3"/>
        <charset val="136"/>
      </rPr>
      <t>查</t>
    </r>
    <r>
      <rPr>
        <sz val="9"/>
        <rFont val="Meiryo UI"/>
        <family val="3"/>
        <charset val="128"/>
      </rPr>
      <t>也無發現)</t>
    </r>
    <phoneticPr fontId="74"/>
  </si>
  <si>
    <r>
      <t>(日文)
1. BDSのフレーム形状はJ/C機構を持たない固定式であり、採板寸法により使用PADを決めるタイプで、フレーム枠が大きく重いため負荷が掛かった　 
2.  2BRは主にG6を生産しているためタクト5秒と速く、停止時の振動が大きいためクラック発生部分に負荷が掛かる
※1BRはG8.5、G7.5の採板がメイン。タクト6秒で使用し振動少ない（フレーム形状＆クラック位置）
3.  PADレベルに差が生じたのはクラックが原因ではなく、フレームの変形によるもの。変形の原因として、経年劣化と以前の溶接補強により、他の部分と強度差が生じたことで歪が生まれたと考えられる
(中文)
1. BOS框架形狀J/C機構，採板寸法使用PAD來決定型式，框架本體較大且重，造成負荷增加。
2. 2Br.主要因以G6生</t>
    </r>
    <r>
      <rPr>
        <sz val="9"/>
        <rFont val="ＭＳ Ｐゴシック"/>
        <family val="3"/>
        <charset val="136"/>
      </rPr>
      <t>產</t>
    </r>
    <r>
      <rPr>
        <sz val="9"/>
        <rFont val="Meiryo UI"/>
        <family val="3"/>
        <charset val="128"/>
      </rPr>
      <t>，TACT 5秒非常快，停止時震動大造成裂痕發生部造成負荷增加。
※1Br是G8.5、G7.5採板為主， TACT 6秒震動較小(框架形狀&amp;裂痕位置)
3.PAD因高度差</t>
    </r>
    <r>
      <rPr>
        <sz val="9"/>
        <rFont val="ＭＳ Ｐゴシック"/>
        <family val="3"/>
        <charset val="136"/>
      </rPr>
      <t>產</t>
    </r>
    <r>
      <rPr>
        <sz val="9"/>
        <rFont val="Meiryo UI"/>
        <family val="3"/>
        <charset val="128"/>
      </rPr>
      <t>生裂痕原因無，主因是框架變成造成，經年劣化和之前有熔接補強過，判斷是和其它部位和</t>
    </r>
    <r>
      <rPr>
        <sz val="9"/>
        <rFont val="ＭＳ Ｐゴシック"/>
        <family val="3"/>
        <charset val="136"/>
      </rPr>
      <t>產</t>
    </r>
    <r>
      <rPr>
        <sz val="9"/>
        <rFont val="Meiryo UI"/>
        <family val="3"/>
        <charset val="128"/>
      </rPr>
      <t>生強度差造成傾斜。</t>
    </r>
    <phoneticPr fontId="74"/>
  </si>
  <si>
    <r>
      <t>(日文)
1. クラックが入ってる箇所を溶接し、その上から2枚（内外）のフラットバーで補強を実施。前回発見したのは2014年10月冷修点検時で、2015年1月強化サポートを装着。
2.吸着PADのレベル調整実施し、水平を出す
※現状レベル調整代が無いので、ライナーを作成して調整実施予定
(中文)
1.裂痕的地方進行熔接，從這上面追加2枚(</t>
    </r>
    <r>
      <rPr>
        <sz val="9"/>
        <rFont val="ＭＳ Ｐゴシック"/>
        <family val="3"/>
        <charset val="136"/>
      </rPr>
      <t>內</t>
    </r>
    <r>
      <rPr>
        <sz val="9"/>
        <rFont val="Meiryo UI"/>
        <family val="3"/>
        <charset val="128"/>
      </rPr>
      <t>外)扁鋼實施補強。前回發現2014年10月冷修點檢時，2015年1月加裝強化支撐架。
2.實施吸著PAD高度調整，調整水平。
※因現狀高度無法調整，預定利用墊片進行調整。</t>
    </r>
    <phoneticPr fontId="74"/>
  </si>
  <si>
    <r>
      <rPr>
        <sz val="9"/>
        <color rgb="FFFF0000"/>
        <rFont val="Meiryo UI"/>
        <family val="3"/>
        <charset val="128"/>
      </rPr>
      <t>(日文)
2. BDSフレーム傾き調査（設技点検）
　・ハンドレベル、C/V ロールレベル測定
　・メインアームとハンド連結部ベアリング破損有無
  ・メインアームとハンド連結部ベアリングのハウジング部分での隙間(ガタ)確認
→連結部に問題は無く、ハンドの傾きはフレームの変形によるものと判断連結部起因の場合は、メインアーム交換が必要とのこと
設技機械の見解 :
1.JF/KFのBDS フレーム面積が他窯より大きいため、G6を採板する時の振動が大きく、機構が経年劣化してきた
2. 2021年冷修の時、強化のフレームに交換するかを生技と相談する</t>
    </r>
    <r>
      <rPr>
        <sz val="9"/>
        <color indexed="8"/>
        <rFont val="Meiryo UI"/>
        <family val="3"/>
        <charset val="128"/>
      </rPr>
      <t xml:space="preserve">
(中文)
BDS Flame(框架)傾斜調</t>
    </r>
    <r>
      <rPr>
        <sz val="9"/>
        <color indexed="8"/>
        <rFont val="ＭＳ Ｐゴシック"/>
        <family val="3"/>
        <charset val="136"/>
      </rPr>
      <t>查</t>
    </r>
    <r>
      <rPr>
        <sz val="9"/>
        <color indexed="8"/>
        <rFont val="Meiryo UI"/>
        <family val="3"/>
        <charset val="128"/>
      </rPr>
      <t xml:space="preserve">    </t>
    </r>
    <r>
      <rPr>
        <sz val="9"/>
        <color rgb="FF0000FF"/>
        <rFont val="Meiryo UI"/>
        <family val="3"/>
        <charset val="128"/>
      </rPr>
      <t xml:space="preserve"> (點檢、冷修時更換強化Frame)</t>
    </r>
    <r>
      <rPr>
        <sz val="9"/>
        <color indexed="8"/>
        <rFont val="Meiryo UI"/>
        <family val="3"/>
        <charset val="128"/>
      </rPr>
      <t xml:space="preserve">
    ・Hand水平、C/V Roller水平測定
    ・主臂和Hand連結部軸承有無損壞
    ・主臂和Hand連結部軸承外殼部分間隙(鬆動)確認
    →如果連結部沒問題，Hand傾斜是Flame變形造成，判斷起因是連結部的時候，主臂應該要交換
設技見解:
1.由於JF/KF BDS框架面積比其他窯爐大，因此G6採板時振動很大，機構隨著時間的推移而逐漸惡化。
2.跟設技商量在2021年冷修時，更換強化框架。</t>
    </r>
    <phoneticPr fontId="74"/>
  </si>
  <si>
    <t>20190614YF　SMAP動作異常.xlsx</t>
  </si>
  <si>
    <r>
      <t>(日文)
6/14  11:20　R側SMAPのレベルがパスラインより20mm程度下がった状態で停止。耳折不良発生（別紙：図一）。このときR側のみ板幅4”板詰り中のため捨板（11:02～11:35）
11:25 設技機械呼び出し、確認及び調整実施。
11:35 板詰り解消後、#1耳折機で採板対応（TAS再流動処置）。SMAP シリンダー Y型コネクターネジ調整(別紙：図二）を実施し、生産再開。※フレーム、ベース共に変形無し、シリンダー、電磁弁動作も異常無し、再発も無し
(中文)
6/14 11:20 R側SMAP的水平基準線略低20mm程度而停止。
耳折不良發生(別紙:圖一)。這時候只有R側板幅4"因為板堆疊造成捨板(11:02～11:35)
11:25  設技機械呼出，確認及實施調整。
11:35 板堆疊排除後，#1耳折機的採板對應(TAS在流動處置)。SMAP Cylinder Y型連接器螺絲調整(別紙:圖二)實施，生</t>
    </r>
    <r>
      <rPr>
        <sz val="9"/>
        <rFont val="ＭＳ Ｐゴシック"/>
        <family val="3"/>
        <charset val="136"/>
      </rPr>
      <t>產</t>
    </r>
    <r>
      <rPr>
        <sz val="9"/>
        <rFont val="Meiryo UI"/>
        <family val="3"/>
        <charset val="128"/>
      </rPr>
      <t>再開。
※框架、基準共同變形無，Cylinder、電磁閥動作也無異常，再發也無。</t>
    </r>
    <phoneticPr fontId="74"/>
  </si>
  <si>
    <r>
      <t>(日文)
1.　SMAP上昇中に板詰りでSMAPが内側へ追従して、伸縮コンベアと接触したため根元のパワーロックが1～2mm程度回転した可能性あり。
2.　SMAP動作中にパターンやガラス片が引っ掛かった可能性あり。※上記原因は推測（監視カメラ映像は不鮮明により解析できない）
(中文)
1. SMAP上昇中板堆疊SMAP</t>
    </r>
    <r>
      <rPr>
        <sz val="9"/>
        <rFont val="ＭＳ Ｐゴシック"/>
        <family val="3"/>
        <charset val="136"/>
      </rPr>
      <t>內</t>
    </r>
    <r>
      <rPr>
        <sz val="9"/>
        <rFont val="Meiryo UI"/>
        <family val="3"/>
        <charset val="128"/>
      </rPr>
      <t>側追隨，因和伸縮C/V接觸，原本的電鎖可能1-2mm左右轉動。
2. SMAP動作中對PATTERN基板片有牽引可能性。※上述原因推測(監視器影像不明顯無法解析)</t>
    </r>
    <phoneticPr fontId="74"/>
  </si>
  <si>
    <r>
      <t xml:space="preserve">(日文)
1 SMAPが上昇中に伸縮コンベアと接触しないようにインターロックを追加上昇が完了するまでの間は、追従させないように遅延ターマー設定
2 パワーロック4箇所の増し締め、点検
3 シリンダー作動の再点検点検確認
4 SMAPレベルの再点検
※　7月素地替え中に実施：インターロックについてはADT全窯展開計画
(中文)
1. SMAP上昇中，伸縮C/V避免動作的 Inter Lock機制追加。
2. SMAP各機構的增締、點檢。                                    </t>
    </r>
    <r>
      <rPr>
        <sz val="9"/>
        <color rgb="FF0000FF"/>
        <rFont val="Meiryo UI"/>
        <family val="3"/>
        <charset val="128"/>
      </rPr>
      <t xml:space="preserve">  </t>
    </r>
    <r>
      <rPr>
        <sz val="9"/>
        <rFont val="Meiryo UI"/>
        <family val="3"/>
        <charset val="128"/>
      </rPr>
      <t xml:space="preserve">
3. Cylinder作動再確認。
4. SMAP高度再點檢。
※7月素地切替工事時實施，關於Inter Lock全窯展開預定。</t>
    </r>
    <phoneticPr fontId="74"/>
  </si>
  <si>
    <r>
      <t xml:space="preserve">(日文)
インターロックについてはADT全窯展開計画
</t>
    </r>
    <r>
      <rPr>
        <sz val="9"/>
        <rFont val="Meiryo UI"/>
        <family val="3"/>
        <charset val="128"/>
      </rPr>
      <t xml:space="preserve">(中文)
SMAP上升過程中，伸縮C/V自動追隨避免動作的 InterLock的Soft改造橫展開預定。  </t>
    </r>
    <r>
      <rPr>
        <sz val="9"/>
        <color rgb="FF0000FF"/>
        <rFont val="Meiryo UI"/>
        <family val="3"/>
        <charset val="128"/>
      </rPr>
      <t xml:space="preserve">  (依賴設技-電氣)</t>
    </r>
    <phoneticPr fontId="74"/>
  </si>
  <si>
    <t>8/13議事錄:
YF窯Soft已導入待測，後續結果共有後全窯橫展開預定。</t>
    <phoneticPr fontId="74"/>
  </si>
  <si>
    <t>20190628HF　本線ギロチン昇降機構ロールL側エンドストッパー破損.xlsx</t>
  </si>
  <si>
    <r>
      <t>(日文)
6/27　13:00頃   ギロチンL側下鉄ロール付近で基板割れが多発。
6/28　09:00頃   昨日から基板割れが継続し発生しており、　　　　　　　　　　 割れによるロールにカレット刺さりがないか、各ロールの点検を行った。
09:00頃　 若干L側の退避ロールレベルがR側と比べると下がってるように見えたため、設技にロールレベル調査を依頼した。
13:30頃 　設技と製造でレベル調査時に昇降機構ロールのエンドストッパー（パスライン）ボルト部のウレタンが破損しており、このことで5㎜程度ロールレベルが下がっていた事が分かった。
15:00頃　ギロチンホッパーにて手切りし、昇降機構ロールを上昇させ、5㎜のフラットバー取り付けた。
15:15頃　再度レベル測定実施し、L/R同等のレベルとなった。
15:30頃　本線板流し　　　
LOSS：0分　※ハクリ多発により不採板中
(中文)
6/27 13:00左右 guillotine的L側下鐵Rolller附近的基板破裂多發。
6/28 09:00左右 從昨日基板破裂持續有發生。點檢各Roller有無因破裂造成碎玻璃刺入。
09:00 左右 有看到若干L側的退避Roller高度跟R側比較有比較低，依賴設技進行Roller 水平調</t>
    </r>
    <r>
      <rPr>
        <sz val="9"/>
        <rFont val="ＭＳ Ｐゴシック"/>
        <family val="3"/>
        <charset val="136"/>
      </rPr>
      <t>查</t>
    </r>
    <r>
      <rPr>
        <sz val="9"/>
        <rFont val="Meiryo UI"/>
        <family val="3"/>
        <charset val="128"/>
      </rPr>
      <t>。
13:30 左右 設計和製造水平調</t>
    </r>
    <r>
      <rPr>
        <sz val="9"/>
        <rFont val="ＭＳ Ｐゴシック"/>
        <family val="3"/>
        <charset val="136"/>
      </rPr>
      <t>查</t>
    </r>
    <r>
      <rPr>
        <sz val="9"/>
        <rFont val="Meiryo UI"/>
        <family val="3"/>
        <charset val="128"/>
      </rPr>
      <t>時在昇降機構Roller的End Stopper(基準線)螺絲部的Urethane有發現破損，因此造成約5mm Roller高度下降。</t>
    </r>
    <phoneticPr fontId="74"/>
  </si>
  <si>
    <r>
      <t>(日文)
HF3冷修設置工事時には破損しておらず、
HF3立ち上げ試運転時のシリンダー圧力調整時に破損したと思われる。
品名：STOPPER BOLT SLUNA12-40 MISUMI　
　ウレタン付ストッパボルト　六角穴タイプ　頭部六角穴付 (SLUNA12-40)
　ウレタン部硬度：70
(中文)
HF3冷修設置工事時沒有破損。
應該是HF3立上試運轉時的Cylinder壓力調整時損壞的。
品名：STOPPER BOLT SLUNA12-40 MISUMI　
　附Urethane的止付螺栓　</t>
    </r>
    <r>
      <rPr>
        <sz val="9"/>
        <rFont val="ＭＳ Ｐゴシック"/>
        <family val="3"/>
        <charset val="136"/>
      </rPr>
      <t>內</t>
    </r>
    <r>
      <rPr>
        <sz val="9"/>
        <rFont val="Meiryo UI"/>
        <family val="3"/>
        <charset val="128"/>
      </rPr>
      <t>六角穴型式　頂部是六角穴 (SLUNA12-40)
　Urethane部硬度：70</t>
    </r>
    <phoneticPr fontId="74"/>
  </si>
  <si>
    <t>(日文)
暫定対策
　1、フラットバー5㎜を取り付けレベル調整実施（シャコ万にて取り付け）
　2、L側下降スピード調整実施
恒久対策
　新品と交換予定（材質変更の検討も行う）
(中文)
暫定對策
1. 安裝 5mm Flat Bar並調整高度 (增設C型萬立夾)
2. L側下降速度進行調整。
恆久對策
新品交換預定 (材質變更的檢討也一併進行)</t>
    <phoneticPr fontId="74"/>
  </si>
  <si>
    <r>
      <rPr>
        <sz val="9"/>
        <color rgb="FFFF0000"/>
        <rFont val="Meiryo UI"/>
        <family val="3"/>
        <charset val="128"/>
      </rPr>
      <t>(日文)
仕様型番確認、劣化状況確認（必要に応じて交換）</t>
    </r>
    <r>
      <rPr>
        <sz val="9"/>
        <color indexed="8"/>
        <rFont val="Meiryo UI"/>
        <family val="3"/>
        <charset val="128"/>
      </rPr>
      <t xml:space="preserve">
(中文)
Guillotine升降機構Roller的Stopper Blot(止動螺栓)規格確認，有無劣化(破損)確認 (必要時交換對應) </t>
    </r>
    <r>
      <rPr>
        <sz val="9"/>
        <color rgb="FF0000FF"/>
        <rFont val="Meiryo UI"/>
        <family val="3"/>
        <charset val="128"/>
      </rPr>
      <t xml:space="preserve">   (設技-機械、製造點檢)</t>
    </r>
    <rPh sb="0" eb="2">
      <t>シヨウ</t>
    </rPh>
    <rPh sb="2" eb="4">
      <t>カタバン</t>
    </rPh>
    <rPh sb="4" eb="6">
      <t>カクニン</t>
    </rPh>
    <rPh sb="7" eb="9">
      <t>レッカ</t>
    </rPh>
    <rPh sb="9" eb="11">
      <t>ジョウキョウ</t>
    </rPh>
    <rPh sb="11" eb="13">
      <t>カクニン</t>
    </rPh>
    <rPh sb="14" eb="16">
      <t>ヒツヨウ</t>
    </rPh>
    <rPh sb="17" eb="18">
      <t>オウ</t>
    </rPh>
    <rPh sb="20" eb="22">
      <t>コウカン</t>
    </rPh>
    <phoneticPr fontId="74"/>
  </si>
  <si>
    <t>J朱峰謀
K張崇慶</t>
    <phoneticPr fontId="74"/>
  </si>
  <si>
    <t>水処理</t>
  </si>
  <si>
    <t>20190727JFKF　水処理場 バッチ中和槽用塩酸ポンプ塩酸漏れ異常報告書.xlsx</t>
  </si>
  <si>
    <r>
      <t xml:space="preserve">(日文)
7/27 15:30KF三交代股長が水処理場パトロール時、塩酸タンク周辺に白い煙が発生し、酸性ガス測定器の警報が鳴っている状況を確認。塩酸漏れと判断しシャッターを開けて換気を実施。※配管径路：別紙1参照
16:00三交代股長は異常通報後、ゴーグル・耐酸手袋・防毒マスクを装着し、工水で塩酸タンク周りの配管及びポンプ周辺の塩酸洗い流しを開始。※酸性ガス濃度測定器の表示は18PPM（図1） ※タンク内塩酸32%、約7.5㎥
16:30 30分間工水で希釈を続け、酸性ガス白煙が収まったので漏れ箇所を調査。塩酸送りポンプ#Bのフランジパッキン部から白煙（図2）が出ていることを発見し、漏れ箇所と判断した。※ピット内に約500ml漏れたと推定
16:35 塩酸ポンプ#Bのバルブを閉めて、予備機#Aに切替え。設備の腐食を防止するため、漏れ周辺の洗浄・希釈を継続。
18:00 酸性ガス測定器の表示が3PPM（図3）に低下。pH試験紙で漏れ部周辺のpHが中性になったのを確認し希釈を終了。
18:30 #Bポンプ入口のバルブに"操作禁止"の表示を行い、処置を終了。　※人的被害、環境異常、機器損傷、生産阻害は無し
7/29 業者にてフランジ部を外して確認したところ、フランジ表面にへこみが有り、パッキンも変形が見られたため交換実施。※別紙2参照試運転時にポンプからも漏れが発生のため、整備品に交換実施。ポンプ漏れ原因、調査中
</t>
    </r>
    <r>
      <rPr>
        <sz val="9"/>
        <color rgb="FF0000FF"/>
        <rFont val="Meiryo UI"/>
        <family val="3"/>
        <charset val="128"/>
      </rPr>
      <t>(中文)
7/27 KF三交代點檢發現鹽酸TANK周圍有白煙且酸氣檢知警報，判斷鹽酸液漏。
16:00經通報後著安全護具進行鹽酸TANK沖水稀釋，當時酸氣濃度8PPM。
　　　　　(TANK</t>
    </r>
    <r>
      <rPr>
        <sz val="9"/>
        <color rgb="FF0000FF"/>
        <rFont val="ＭＳ Ｐゴシック"/>
        <family val="3"/>
        <charset val="136"/>
      </rPr>
      <t>內</t>
    </r>
    <r>
      <rPr>
        <sz val="9"/>
        <color rgb="FF0000FF"/>
        <rFont val="Meiryo UI"/>
        <family val="3"/>
        <charset val="128"/>
      </rPr>
      <t>鹽酸液濃度32%，液位約7.5m3)。
16:30稀釋30分後將鹽酸</t>
    </r>
    <r>
      <rPr>
        <sz val="9"/>
        <color rgb="FF0000FF"/>
        <rFont val="ＭＳ Ｐゴシック"/>
        <family val="2"/>
        <charset val="136"/>
      </rPr>
      <t>泵</t>
    </r>
    <r>
      <rPr>
        <sz val="9"/>
        <color rgb="FF0000FF"/>
        <rFont val="Meiryo UI"/>
        <family val="3"/>
        <charset val="128"/>
      </rPr>
      <t>浦#A切替並關閉#B，隨即清洗設備周邊。
18:00酸氣檢知器濃度降至3PPM以下，PH試紙測試PH中性，確認稀釋完畢。
18:30現場標示操作禁止，人員勿靠近，處置完畢。
7/29業者進廠確認法蘭部有凹陷，墊片也變形遂進行更換。
※試運轉時發現</t>
    </r>
    <r>
      <rPr>
        <sz val="9"/>
        <color rgb="FF0000FF"/>
        <rFont val="ＭＳ Ｐゴシック"/>
        <family val="1"/>
        <charset val="136"/>
      </rPr>
      <t>泵</t>
    </r>
    <r>
      <rPr>
        <sz val="9"/>
        <color rgb="FF0000FF"/>
        <rFont val="Meiryo UI"/>
        <family val="3"/>
        <charset val="128"/>
      </rPr>
      <t>浦有液漏，所以交換整備品。(</t>
    </r>
    <r>
      <rPr>
        <sz val="9"/>
        <color rgb="FF0000FF"/>
        <rFont val="ＭＳ Ｐゴシック"/>
        <family val="1"/>
        <charset val="136"/>
      </rPr>
      <t>泵</t>
    </r>
    <r>
      <rPr>
        <sz val="9"/>
        <color rgb="FF0000FF"/>
        <rFont val="Meiryo UI"/>
        <family val="3"/>
        <charset val="128"/>
      </rPr>
      <t>浦液漏原因調</t>
    </r>
    <r>
      <rPr>
        <sz val="9"/>
        <color rgb="FF0000FF"/>
        <rFont val="ＭＳ Ｐゴシック"/>
        <family val="1"/>
        <charset val="136"/>
      </rPr>
      <t>查</t>
    </r>
    <r>
      <rPr>
        <sz val="9"/>
        <color rgb="FF0000FF"/>
        <rFont val="Meiryo UI"/>
        <family val="3"/>
        <charset val="128"/>
      </rPr>
      <t>中。)</t>
    </r>
    <phoneticPr fontId="74"/>
  </si>
  <si>
    <r>
      <t xml:space="preserve">(日文)
○配管径路に塩酸槽戻り配管とバルブがあるが、バルブの閉塞で流量が低下したことで、ポンプ部に熱が溜まり配管フランジ部、パッキンに熱変形が生じたと推測。
　※7/24に別件でポンプを交換したが、その際に異物が流れた可能性がある。また、パッキンの交換もしていなかった。
○塩酸槽戻り量の計測がされていなかった。
　・日常パトロールに項目がなく、適切な管理がされていなかった。
○担当者の設備知識が不足しており、戻りバルブの閉塞に気付かなかった。
</t>
    </r>
    <r>
      <rPr>
        <sz val="9"/>
        <color rgb="FF0000FF"/>
        <rFont val="Meiryo UI"/>
        <family val="3"/>
        <charset val="128"/>
      </rPr>
      <t xml:space="preserve">
(中文)
○因先前對策Timeover異常，有將閥門做調整，所以推測由於閥關小而導致流量下降，因此在</t>
    </r>
    <r>
      <rPr>
        <sz val="9"/>
        <color rgb="FF0000FF"/>
        <rFont val="ＭＳ Ｐゴシック"/>
        <family val="2"/>
        <charset val="136"/>
      </rPr>
      <t>泵</t>
    </r>
    <r>
      <rPr>
        <sz val="9"/>
        <color rgb="FF0000FF"/>
        <rFont val="Meiryo UI"/>
        <family val="3"/>
        <charset val="128"/>
      </rPr>
      <t>部蓄熱，法蘭部和墊片發生熱變形。
※7月24日，</t>
    </r>
    <r>
      <rPr>
        <sz val="9"/>
        <color rgb="FF0000FF"/>
        <rFont val="ＭＳ Ｐゴシック"/>
        <family val="2"/>
        <charset val="136"/>
      </rPr>
      <t>泵</t>
    </r>
    <r>
      <rPr>
        <sz val="9"/>
        <color rgb="FF0000FF"/>
        <rFont val="Meiryo UI"/>
        <family val="3"/>
        <charset val="128"/>
      </rPr>
      <t>因其他問題進行了更換，當時可能有異物流入。另外，墊片也沒有更換。
○鹽酸槽回流量沒有測量。
　・未列入日常點檢項目，未做適當的管理。
○擔當者的設備知識不足，未去注意回流閥的閉塞。</t>
    </r>
    <phoneticPr fontId="74"/>
  </si>
  <si>
    <r>
      <t xml:space="preserve">(日文)
○塩酸槽戻り量が分かる圧力計or流量計を設置し、管理基準を定める。
○ポンプ周辺の配管温度を計測・モニタリングできる機能追加を検討する。
○ポンプ交換作業標準書作成し、交換後確認チェックリストを作成して管理する。
○パトロール内容の見直しを行なう。戻り量を標準化し、管理基準をパトロール表に入れる。
○担当者への水処理場設備の教育を実施し、理解度を深める。
</t>
    </r>
    <r>
      <rPr>
        <sz val="9"/>
        <color rgb="FF0000FF"/>
        <rFont val="Meiryo UI"/>
        <family val="3"/>
        <charset val="128"/>
      </rPr>
      <t>(中文)
○安裝壓力表或流量計以顯示鹽酸罐的回水量並建立管理標準。
○檢討添加一個可以測量和監視</t>
    </r>
    <r>
      <rPr>
        <sz val="9"/>
        <color rgb="FF0000FF"/>
        <rFont val="ＭＳ Ｐゴシック"/>
        <family val="2"/>
        <charset val="136"/>
      </rPr>
      <t>泵</t>
    </r>
    <r>
      <rPr>
        <sz val="9"/>
        <color rgb="FF0000FF"/>
        <rFont val="Meiryo UI"/>
        <family val="3"/>
        <charset val="128"/>
      </rPr>
      <t>周圍管路溫度的功能。
○</t>
    </r>
    <r>
      <rPr>
        <sz val="9"/>
        <color rgb="FF0000FF"/>
        <rFont val="ＭＳ Ｐゴシック"/>
        <family val="2"/>
        <charset val="136"/>
      </rPr>
      <t>泵</t>
    </r>
    <r>
      <rPr>
        <sz val="9"/>
        <color rgb="FF0000FF"/>
        <rFont val="Meiryo UI"/>
        <family val="3"/>
        <charset val="128"/>
      </rPr>
      <t>更換工作標準作成，並在更換後建立確認表進行管理。
○檢視點檢表</t>
    </r>
    <r>
      <rPr>
        <sz val="9"/>
        <color rgb="FF0000FF"/>
        <rFont val="ＭＳ Ｐゴシック"/>
        <family val="2"/>
        <charset val="136"/>
      </rPr>
      <t>內</t>
    </r>
    <r>
      <rPr>
        <sz val="9"/>
        <color rgb="FF0000FF"/>
        <rFont val="Meiryo UI"/>
        <family val="3"/>
        <charset val="128"/>
      </rPr>
      <t>容。 回流量標準化，並將管理基準列入到點檢表中。
○對擔當者進行水處理廠設備教育，以加深了解。</t>
    </r>
    <phoneticPr fontId="74"/>
  </si>
  <si>
    <r>
      <t>(</t>
    </r>
    <r>
      <rPr>
        <sz val="9"/>
        <color rgb="FF000000"/>
        <rFont val="Meiryo UI"/>
        <family val="3"/>
        <charset val="128"/>
      </rPr>
      <t>日文</t>
    </r>
    <r>
      <rPr>
        <sz val="9"/>
        <color indexed="8"/>
        <rFont val="Meiryo UI"/>
        <family val="3"/>
        <charset val="128"/>
      </rPr>
      <t xml:space="preserve">)
4課においてはJF水処理場とは設備が異なるため、横展開不要となっていますが、
点検頻度、確認方法、ppm上昇時の警報、発報など対策の余地がある場合は、4課内で作業標準書、点検日誌などの更新をお願いします。
</t>
    </r>
    <r>
      <rPr>
        <sz val="9"/>
        <color rgb="FF0000FF"/>
        <rFont val="Meiryo UI"/>
        <family val="3"/>
        <charset val="128"/>
      </rPr>
      <t>(中文)
4課與JF水處理場的設備相異, 所以不需要横展開;
但是針對 點檢頻度、確認方法、ppm上昇時的警報、發報等部分, 如果還有對策空間的話, 還請4課更新</t>
    </r>
    <r>
      <rPr>
        <sz val="9"/>
        <color rgb="FF0000FF"/>
        <rFont val="ＭＳ Ｐゴシック"/>
        <family val="2"/>
        <charset val="134"/>
      </rPr>
      <t>內</t>
    </r>
    <r>
      <rPr>
        <sz val="9"/>
        <color rgb="FF0000FF"/>
        <rFont val="Meiryo UI"/>
        <family val="3"/>
        <charset val="128"/>
      </rPr>
      <t>部作業標準書及點檢日誌等</t>
    </r>
    <r>
      <rPr>
        <sz val="9"/>
        <color rgb="FF0000FF"/>
        <rFont val="ＭＳ Ｐゴシック"/>
        <family val="2"/>
        <charset val="134"/>
      </rPr>
      <t>內</t>
    </r>
    <r>
      <rPr>
        <sz val="9"/>
        <color rgb="FF0000FF"/>
        <rFont val="Meiryo UI"/>
        <family val="3"/>
        <charset val="128"/>
      </rPr>
      <t>容。</t>
    </r>
    <phoneticPr fontId="74"/>
  </si>
  <si>
    <t>AFK</t>
    <phoneticPr fontId="74"/>
  </si>
  <si>
    <t>IF</t>
    <phoneticPr fontId="74"/>
  </si>
  <si>
    <t>IF　本線 ゲートホッパー最下流（終点）ロール脱落異常</t>
    <phoneticPr fontId="74"/>
  </si>
  <si>
    <r>
      <t xml:space="preserve">(日文)
8:38 本線横折起因による縦割れが発生。ゲートを開閉でC/V部のカレットを落とす動作をした時、終点R側のロールがゲートフレームベースから脱落。
08 : 40  再度縦割れが発生し、ホッパーを開き処理している最中に最下流ロールのR側がゲートホッパーシュート内に脱落。08 : 45　ギロチン開始
12 : 20  脱落ロールをホッパーシュート内から引上げ、新規予備ロールへ交換
</t>
    </r>
    <r>
      <rPr>
        <sz val="9"/>
        <color rgb="FF0000FF"/>
        <rFont val="Meiryo UI"/>
        <family val="3"/>
        <charset val="128"/>
      </rPr>
      <t xml:space="preserve">(中文)
</t>
    </r>
    <phoneticPr fontId="74"/>
  </si>
  <si>
    <r>
      <t xml:space="preserve">(日文)
G11生産で板捨てが多く、ゲートC/Vの開閉回数が増え、ピローブロックとC/Vフレームを固定するボルト（R側最下流ロール）緩んだ推定。（振動も大きい） ※ ゲートホッパーの平均開閉回数
G11拡幅前（NET180）には平均4回/日程度(品質異常発生時は除く)  
G11拡幅後（NET205）116回/日（MAX354回/日）約30倍程度増加。
</t>
    </r>
    <r>
      <rPr>
        <sz val="9"/>
        <color rgb="FF0000FF"/>
        <rFont val="Meiryo UI"/>
        <family val="3"/>
        <charset val="128"/>
      </rPr>
      <t xml:space="preserve">(中文)
</t>
    </r>
    <phoneticPr fontId="74"/>
  </si>
  <si>
    <r>
      <t xml:space="preserve">(日文)
暫定対策
　・新規予備品ロールと交換(UCPA208ピローブロックユニットの交換も含む)
　・ボルトが緩んでも落ちない様にストッパーを設置(仮対策)→写真1参照
　・ゲートC/Vの開閉速度を調整(振動対応=油圧調整)  
恒久対策
　・油圧ポンプのインバーター化を導入(振動軽減)  
　・ピローブロックの固定ボルト緩み防止用のノルトロックワッシャーを取り付け
　・ 安全カバーの改造を行い又は点検方法を検討  
   　　安全カバーの改造(アクリルカバーの付いてない窯は改造する) 
   　　点検方法 : アイマークを通じてBolt緩み痕跡を点検する。
</t>
    </r>
    <r>
      <rPr>
        <sz val="9"/>
        <color rgb="FF0000FF"/>
        <rFont val="Meiryo UI"/>
        <family val="3"/>
        <charset val="128"/>
      </rPr>
      <t xml:space="preserve">(中文)
</t>
    </r>
    <r>
      <rPr>
        <sz val="9"/>
        <rFont val="Meiryo UI"/>
        <family val="3"/>
        <charset val="128"/>
      </rPr>
      <t xml:space="preserve">
</t>
    </r>
    <phoneticPr fontId="74"/>
  </si>
  <si>
    <r>
      <t xml:space="preserve">(日文)
ピローブロックとC/Vフレームを固定するボルト（R側最下流ロール）の確認。
G11採板予定のJF、KFはAFKの対応策内容の横展開を使用に織り込むか検討が必要
1.半年１回の定期点検→点検させやすいために、UCPA208 L3軸受のカバーを可視化にしてください。
2.UCPA208 L3軸受(鋳鉄)をUCPA208 L3 H5軸受(鉄製)へ変更予定→今は購入中。入荷後、交換してください。
3.ノルトロックワッシャー有無及び増し締めの確認→ノルトロックワッシャー有.Boltが緩んでないことを確認した。
4.Bolt溶接対策→不要
</t>
    </r>
    <r>
      <rPr>
        <sz val="9"/>
        <color rgb="FF0000FF"/>
        <rFont val="Meiryo UI"/>
        <family val="3"/>
        <charset val="128"/>
      </rPr>
      <t>(中文)
1.</t>
    </r>
    <r>
      <rPr>
        <sz val="9"/>
        <rFont val="Meiryo UI"/>
        <family val="3"/>
        <charset val="128"/>
      </rPr>
      <t>定期點檢半年一次→因應點檢簡單,請將UCPA208 L3軸承位置COVER進行可視化
2.預定UCPA208 L3軸承(鑄鐵)變更UCPA208 L3 H5軸承(鐵製)→目前請購中,入廠後請進行更換
3.防鬆墊片有無確認及鎖緊確認濟→墊片有.Bolt無鬆</t>
    </r>
    <r>
      <rPr>
        <sz val="9"/>
        <rFont val="ＭＳ Ｐゴシック"/>
        <family val="2"/>
        <charset val="136"/>
      </rPr>
      <t>脫</t>
    </r>
    <r>
      <rPr>
        <sz val="9"/>
        <rFont val="Meiryo UI"/>
        <family val="3"/>
        <charset val="128"/>
      </rPr>
      <t>,結案
4.Bolt熔接對策→不要</t>
    </r>
    <rPh sb="39" eb="41">
      <t>カクニン</t>
    </rPh>
    <rPh sb="46" eb="48">
      <t>サイハン</t>
    </rPh>
    <rPh sb="48" eb="50">
      <t>ヨテイ</t>
    </rPh>
    <rPh sb="61" eb="63">
      <t>タイオウ</t>
    </rPh>
    <rPh sb="63" eb="64">
      <t>サク</t>
    </rPh>
    <rPh sb="64" eb="66">
      <t>ナイヨウ</t>
    </rPh>
    <rPh sb="67" eb="68">
      <t>ヨコ</t>
    </rPh>
    <rPh sb="68" eb="70">
      <t>テンカイ</t>
    </rPh>
    <rPh sb="71" eb="73">
      <t>シヨウ</t>
    </rPh>
    <rPh sb="74" eb="75">
      <t>オ</t>
    </rPh>
    <rPh sb="76" eb="77">
      <t>コ</t>
    </rPh>
    <rPh sb="79" eb="81">
      <t>ケントウ</t>
    </rPh>
    <rPh sb="82" eb="84">
      <t>ヒツヨウ</t>
    </rPh>
    <phoneticPr fontId="74"/>
  </si>
  <si>
    <t>T陳振遠</t>
  </si>
  <si>
    <t>エンコーダー</t>
    <phoneticPr fontId="74"/>
  </si>
  <si>
    <t>OFF#4 X軸切機#2H'Dエンコーダーケーブル損傷異常</t>
    <phoneticPr fontId="74"/>
  </si>
  <si>
    <r>
      <t xml:space="preserve">(日文)
23:50 X切機ヘッド#2でサーボ異常のアラーム発生、リセットしてもできなかった為電気3交代呼び出し。
電気Tにてエンコーダーケーブル / コネクター部を目視で点検したが異常はなかった為、リセットしてライン稼働したが同様なアラームが発生。電源を数回リセットして投入したが解決できず、製造の要請で使用頻度の低いX切機の信号をOFFして生産テストを行ったが、できなかった。エンコーダーケーブル(MR-J3JCBL03M-A2-L) 取り換え及び原点作業後テストを行ったが、同様な現象発生。サーボモータ (HF-KP053B B級) 取り換え及び原点作業後テストしたが、同様な現象発生。 D/Tが到着してサ－ボアンプ を取り換え(MR-J3-10B) ましたが、また同様なアラーム発生。ケーブルベア内部を確認したらケーブルの被覆及び芯線の一部が損傷されていた為、ケーブルのテーピング及びケーブルの固定実施。
</t>
    </r>
    <r>
      <rPr>
        <sz val="9"/>
        <color rgb="FF0000FF"/>
        <rFont val="Meiryo UI"/>
        <family val="3"/>
        <charset val="128"/>
      </rPr>
      <t xml:space="preserve">(中文)
</t>
    </r>
    <phoneticPr fontId="74"/>
  </si>
  <si>
    <r>
      <t xml:space="preserve">(日文)
1. エンコーダーケーブルの被覆損傷により、サーボ異常が発生した。ケーブルベア両端のケーブルの固定状態不良。(今回初めて発生)* 運転中、ケーブルベア内の固定がされていないケーブルが下敷きになり、クロスバーと干渉してケーブルの被覆損傷が発生したと推定。
-&gt; 発見した時、ケーブルベアの中で一番下部にあった為、他のケーブルに押された状態。
2. ケーブルベア内のケーブル取り換えは整備時間及び作業人員が多めに必要な為、3交代では点検順位が低かった為、ロスが長引いた。(電気3交代の2名がHOT,COLD,TAS対応)
</t>
    </r>
    <r>
      <rPr>
        <sz val="9"/>
        <color rgb="FF0000FF"/>
        <rFont val="Meiryo UI"/>
        <family val="3"/>
        <charset val="128"/>
      </rPr>
      <t xml:space="preserve">(中文)
</t>
    </r>
    <phoneticPr fontId="74"/>
  </si>
  <si>
    <r>
      <t xml:space="preserve">(日文)
1-1. 臨時対策としてケーブル損傷部分を臨時テーピング及び該当ケーブルの固定を実施。1-2. 次回の定修工事または臨時保全時、エンコーダーケーブル取り換え及びケーブルベア内のケーブルを全数点検及びケーブルの固定実施。2. 保全の利便性の為、中間Boxを増設してエンコーダーケーブルトラブル発生時短時間で交換できるようにする。
</t>
    </r>
    <r>
      <rPr>
        <sz val="9"/>
        <color rgb="FF0000FF"/>
        <rFont val="Meiryo UI"/>
        <family val="3"/>
        <charset val="128"/>
      </rPr>
      <t xml:space="preserve">(中文)
</t>
    </r>
    <phoneticPr fontId="74"/>
  </si>
  <si>
    <r>
      <t xml:space="preserve">(日文)
定期点検継続
</t>
    </r>
    <r>
      <rPr>
        <sz val="9"/>
        <color rgb="FF0000FF"/>
        <rFont val="Meiryo UI"/>
        <family val="3"/>
        <charset val="128"/>
      </rPr>
      <t xml:space="preserve">(中文)
</t>
    </r>
  </si>
  <si>
    <t>OFF#4 X軸切機#1H'Dエンコーダーケーブル損傷異常</t>
    <phoneticPr fontId="74"/>
  </si>
  <si>
    <r>
      <t xml:space="preserve">(日文)
1) 8:40 X切機#1H'D　アップダウンのサーボエラーが発生して電気3交代呼び出し
サーボアンプ (アラームコード:20)発生、電源リセット及びケーブルベアー点検して問題ないと判断し稼動したが、同一現象発生。
2) 9:15 ケーブルベアー 再点検及び設備D/T呼び出し
 (8/5日、同一現象が発生した履歴があった為、スペアケーブル準備及び原点の位置確認)  
3) 12:10 エンコーダーケーブル交換及び原点作業後、空回転してみたが、正常に稼動。
4) 交換したエンコーダーケーブルを確認した結果、被覆損傷が確認された。
5) 12:10 OFF#4 正常稼動実施。
</t>
    </r>
    <r>
      <rPr>
        <sz val="9"/>
        <color rgb="FF0000FF"/>
        <rFont val="Meiryo UI"/>
        <family val="3"/>
        <charset val="128"/>
      </rPr>
      <t xml:space="preserve">(中文)
</t>
    </r>
    <phoneticPr fontId="74"/>
  </si>
  <si>
    <r>
      <t xml:space="preserve">(日文)
1. エンコーダーケーブルの被覆損傷によるサーボ異常
* 8/5日に発生したX軸#2H'D ケーブルトラブルと同じ原因であると推定。
2. 8/24日 X軸#2H'Dのケーブル損傷対策として両端のケーブルを固定したが、
既に固定する前に発生した損傷部を見つけることが出来ずケーブルは交換していなっかた。
</t>
    </r>
    <r>
      <rPr>
        <sz val="9"/>
        <color rgb="FF0000FF"/>
        <rFont val="Meiryo UI"/>
        <family val="3"/>
        <charset val="128"/>
      </rPr>
      <t xml:space="preserve">(中文)
</t>
    </r>
    <phoneticPr fontId="74"/>
  </si>
  <si>
    <r>
      <t xml:space="preserve">(日文)
1. ケーブル両端が固定される前に使用したケーブルをすべて交換。
 X、Y切機のエンコーダーケーブルすべてを順次交換実施。
1-2. 保全の利便性の為、中間Boxを増設してエンコーダーケーブルのトラブルが 
* 8/5日の対策含めて実施。
</t>
    </r>
    <r>
      <rPr>
        <sz val="9"/>
        <color rgb="FF0000FF"/>
        <rFont val="Meiryo UI"/>
        <family val="3"/>
        <charset val="128"/>
      </rPr>
      <t xml:space="preserve">(中文)
</t>
    </r>
    <phoneticPr fontId="74"/>
  </si>
  <si>
    <r>
      <t xml:space="preserve">(日文)
定期点検継続
</t>
    </r>
    <r>
      <rPr>
        <sz val="9"/>
        <color rgb="FF0000FF"/>
        <rFont val="Meiryo UI"/>
        <family val="3"/>
        <charset val="128"/>
      </rPr>
      <t xml:space="preserve">(中文)
</t>
    </r>
    <rPh sb="5" eb="7">
      <t>テイキ</t>
    </rPh>
    <rPh sb="7" eb="9">
      <t>テンケン</t>
    </rPh>
    <rPh sb="9" eb="11">
      <t>ケイゾク</t>
    </rPh>
    <phoneticPr fontId="74"/>
  </si>
  <si>
    <t>ADT</t>
    <phoneticPr fontId="74"/>
  </si>
  <si>
    <t>檢查系</t>
  </si>
  <si>
    <t>YF TOM3　識別PC2フリーズ異常</t>
    <phoneticPr fontId="74"/>
  </si>
  <si>
    <r>
      <t xml:space="preserve">(日文)
02:10 YF窯識別PC異常が発生、現場作業者は識別PC及びHOST PCを再起動しても、復帰できなかった。推進課に連絡、電話で作業を指示したが、異常のままだった。推進課は入場して、現場で識別PCのメモリ不足による異常だと確認した。メモリを交換した
</t>
    </r>
    <r>
      <rPr>
        <sz val="9"/>
        <color rgb="FF0000FF"/>
        <rFont val="Meiryo UI"/>
        <family val="3"/>
        <charset val="128"/>
      </rPr>
      <t xml:space="preserve">(中文)
</t>
    </r>
    <phoneticPr fontId="74"/>
  </si>
  <si>
    <r>
      <t xml:space="preserve">(日文)
1. 識別PCはメモリ不足というメッセージがあった。識別PCのメモリ容量は12GBが必要だが、異常時に8GBしかなかった。本来はPCに4GB * 3本 =12GBだが、メモリ３本の中に1本が故障したと推測。新品を交換してから復帰。2. ソフト制限でメモリは12GB以下の場合、起動できないと確認した。3. 9/9にメモリに対してオフラインテストをして異常画面が出たため、メモリ故障だと判断した。
</t>
    </r>
    <r>
      <rPr>
        <sz val="9"/>
        <color rgb="FF0000FF"/>
        <rFont val="Meiryo UI"/>
        <family val="3"/>
        <charset val="128"/>
      </rPr>
      <t xml:space="preserve">(中文)
</t>
    </r>
    <r>
      <rPr>
        <sz val="9"/>
        <rFont val="Meiryo UI"/>
        <family val="3"/>
        <charset val="128"/>
      </rPr>
      <t xml:space="preserve">
</t>
    </r>
    <phoneticPr fontId="74"/>
  </si>
  <si>
    <r>
      <t xml:space="preserve">(日文)
1. メモリ交換。
2. HOST Softを再起動、正常に欠点が検出できないかを確認
</t>
    </r>
    <r>
      <rPr>
        <sz val="9"/>
        <color rgb="FF0000FF"/>
        <rFont val="Meiryo UI"/>
        <family val="3"/>
        <charset val="128"/>
      </rPr>
      <t xml:space="preserve">(中文)
</t>
    </r>
    <phoneticPr fontId="74"/>
  </si>
  <si>
    <r>
      <t xml:space="preserve">(日文)
不具合発生時はメモリの交換。予備品管理
</t>
    </r>
    <r>
      <rPr>
        <sz val="9"/>
        <color rgb="FF0000FF"/>
        <rFont val="Meiryo UI"/>
        <family val="3"/>
        <charset val="128"/>
      </rPr>
      <t xml:space="preserve">(中文)
</t>
    </r>
    <rPh sb="5" eb="8">
      <t>フグアイ</t>
    </rPh>
    <rPh sb="8" eb="10">
      <t>ハッセイ</t>
    </rPh>
    <rPh sb="10" eb="11">
      <t>ジ</t>
    </rPh>
    <rPh sb="16" eb="18">
      <t>コウカン</t>
    </rPh>
    <rPh sb="19" eb="22">
      <t>ヨビヒン</t>
    </rPh>
    <rPh sb="22" eb="24">
      <t>カンリ</t>
    </rPh>
    <phoneticPr fontId="74"/>
  </si>
  <si>
    <t>IF 1Br洗浄機最終エアーナイフCV過負荷停止</t>
    <phoneticPr fontId="74"/>
  </si>
  <si>
    <r>
      <t xml:space="preserve">(日文)
1Br洗浄機エアーナイフC/V過負荷で洗浄ラインが停止（アラームリセットできず）
設技電気にてC/VサーボAmp電源を強制リセット後、C/V運転開始
サーボモータの発熱状態および負荷率確認後製造にBr切り替えを要請　(実負荷率: 113~120%、Peak値: 138%、定格 : 2.9A 実測 : 2.7~8A )
サーボモータ側に冷却用のエアーホースの増設作業を実施、設技にてAmp交換も再発
設技電気昼勤作業者がサーボモータの交換作業を実施(実部下率: 110%、 Peak: 130%、定格 : 2.9A実測 : 2.5A )
設技昼勤機械にてサーボモータカップリングばらし後、無負荷テスト実施(実負荷率 : 25%で良好)  
L側ラインシャフトギアが ベアリングハウジング部との干渉で摩耗。ギア干渉部の異物（屑）除去
翌日、2Brに切り替え、最終エアーナイフ区間の駆動部点検およびギア・ベアリング・ブッシュを交換
運転状態確認後、1Br切り替えG11生産開始　
G11生産Loss :2Br生産 427分Total : 433分 →通常歩留まり90%適用時約858枚生産できなかった。2BrG7.5生産のため。　Net205inch=G7.5+捨てコブ生産 エッジロス: 2,027m2
</t>
    </r>
    <r>
      <rPr>
        <sz val="9"/>
        <color rgb="FF0000FF"/>
        <rFont val="Meiryo UI"/>
        <family val="3"/>
        <charset val="128"/>
      </rPr>
      <t xml:space="preserve">(中文)
</t>
    </r>
    <rPh sb="371" eb="373">
      <t>ヨクジツ</t>
    </rPh>
    <phoneticPr fontId="74"/>
  </si>
  <si>
    <r>
      <t xml:space="preserve">(日文)
通常、シャフトとギアはセットボルトで固定されているため、ギア自体は動かないが、
シャフト全体に多少の遊びがある。この遊び分が上流・下流側に動くことで、
ベアリングブッシュの摩耗により内/外輪がずれてしまい、ラインシャフトのギアと
ベアリングハウジング部が干渉し摩耗したため、ベアリングハウジングとギアの間に屑が詰まって瞬間的に負荷率が上昇したと推定(写真1参照)
※ ベアリングブッシュの摩耗は長期使用によるものだと推定する。
</t>
    </r>
    <r>
      <rPr>
        <sz val="9"/>
        <color rgb="FF0000FF"/>
        <rFont val="Meiryo UI"/>
        <family val="3"/>
        <charset val="128"/>
      </rPr>
      <t xml:space="preserve">(中文)
</t>
    </r>
    <phoneticPr fontId="74"/>
  </si>
  <si>
    <r>
      <t xml:space="preserve">(日文)
暫定対策
　・駆動サーボモータ側に冷却用のエアーホースを増設（発熱予防）
　・ラインシャフトギア干渉部の異物除去
恒久対策
・駆動部の定期点検実施および定期交換（ギア・ベアリング・ブッシュ）
・サーボモータおよびアンプの容量アップ交換(0.4kw →0.75Kw)検討
※TAS（GUT）やHF　ON-TASでは0.75kwのため
</t>
    </r>
    <r>
      <rPr>
        <sz val="9"/>
        <color rgb="FF0000FF"/>
        <rFont val="Meiryo UI"/>
        <family val="3"/>
        <charset val="128"/>
      </rPr>
      <t xml:space="preserve">(中文)
</t>
    </r>
  </si>
  <si>
    <r>
      <t xml:space="preserve">(日文)
ON-TAS、OFF-TAS、OFF切、収率検査用の簡易洗浄機の樹脂系ベアリングはまた定修工事にて回転不良など不具合ある場合は設技にて定期交換を実施しているため、日常点検で早期発見により交換を要請する
</t>
    </r>
    <r>
      <rPr>
        <sz val="9"/>
        <color rgb="FF0000FF"/>
        <rFont val="Meiryo UI"/>
        <family val="3"/>
        <charset val="128"/>
      </rPr>
      <t xml:space="preserve">(中文)
</t>
    </r>
    <rPh sb="23" eb="24">
      <t>キリ</t>
    </rPh>
    <rPh sb="25" eb="27">
      <t>シュウリツ</t>
    </rPh>
    <rPh sb="27" eb="29">
      <t>ケンサ</t>
    </rPh>
    <rPh sb="29" eb="30">
      <t>ヨウ</t>
    </rPh>
    <rPh sb="31" eb="33">
      <t>カンイ</t>
    </rPh>
    <rPh sb="33" eb="35">
      <t>センジョウ</t>
    </rPh>
    <rPh sb="35" eb="36">
      <t>キ</t>
    </rPh>
    <rPh sb="37" eb="39">
      <t>ジュシ</t>
    </rPh>
    <rPh sb="39" eb="40">
      <t>ケイ</t>
    </rPh>
    <rPh sb="48" eb="50">
      <t>テイシュウ</t>
    </rPh>
    <rPh sb="50" eb="52">
      <t>コウジ</t>
    </rPh>
    <rPh sb="54" eb="56">
      <t>カイテン</t>
    </rPh>
    <rPh sb="56" eb="58">
      <t>フリョウ</t>
    </rPh>
    <rPh sb="60" eb="63">
      <t>フグアイ</t>
    </rPh>
    <rPh sb="65" eb="67">
      <t>バアイ</t>
    </rPh>
    <rPh sb="68" eb="70">
      <t>セツギ</t>
    </rPh>
    <rPh sb="72" eb="74">
      <t>テイキ</t>
    </rPh>
    <rPh sb="74" eb="76">
      <t>コウカン</t>
    </rPh>
    <rPh sb="77" eb="79">
      <t>ジッシ</t>
    </rPh>
    <rPh sb="91" eb="93">
      <t>ソウキ</t>
    </rPh>
    <rPh sb="93" eb="95">
      <t>ハッケン</t>
    </rPh>
    <rPh sb="98" eb="100">
      <t>コウカン</t>
    </rPh>
    <rPh sb="101" eb="103">
      <t>ヨウセイ</t>
    </rPh>
    <phoneticPr fontId="74"/>
  </si>
  <si>
    <t>HF COLD 2Br ホッパーC/V跳ね上げ支点ロール折損</t>
    <phoneticPr fontId="74"/>
  </si>
  <si>
    <t>20190914HF関連　ADT 包裝Br  HO CV跳上支點ROLL點檢資料</t>
    <phoneticPr fontId="74"/>
  </si>
  <si>
    <r>
      <t xml:space="preserve">(日文)
05 : 00  3交代作業者が2Brホッパーの折損を確認した。監視ビデオで4:45に折損
05：22　設技3交代が現場の状態確認後、設技昼勤を呼び出し。
06：05　設技にて折損ロール抜き出し予備品ロールの設置準備を開始
08：00　新規ロール設置
</t>
    </r>
    <r>
      <rPr>
        <sz val="9"/>
        <color rgb="FF0000FF"/>
        <rFont val="Meiryo UI"/>
        <family val="3"/>
        <charset val="128"/>
      </rPr>
      <t xml:space="preserve">(中文)
</t>
    </r>
    <phoneticPr fontId="74"/>
  </si>
  <si>
    <r>
      <t xml:space="preserve">(日文)
跳ね上げホッパーゲートの上げ動作時に発生する衝撃により、応力集中が発生しロールシャフトのラウンド部（R加工部）に、長期的に加えて応力集中による疲労破壊でシャフトが折損したと推定。
折損したシャフトのラウンド部（R加工部）値は R1で設計値(R5)より小さいため、大きい応力が集中したと思われる。※HF建設当初品（交換履歴なし）
</t>
    </r>
    <r>
      <rPr>
        <sz val="9"/>
        <color rgb="FF0000FF"/>
        <rFont val="Meiryo UI"/>
        <family val="3"/>
        <charset val="128"/>
      </rPr>
      <t xml:space="preserve">(中文)
</t>
    </r>
    <phoneticPr fontId="74"/>
  </si>
  <si>
    <r>
      <t xml:space="preserve">(日文)
暫定対策：Br ホッパー駆動ロールの交換およびUCPベアリングの交換
恒久対策：R5加工品へ交換
</t>
    </r>
    <r>
      <rPr>
        <sz val="9"/>
        <color rgb="FF0000FF"/>
        <rFont val="Meiryo UI"/>
        <family val="3"/>
        <charset val="128"/>
      </rPr>
      <t xml:space="preserve">(中文)
</t>
    </r>
    <phoneticPr fontId="74"/>
  </si>
  <si>
    <r>
      <t xml:space="preserve">(日文)
ADT各BrのR加工について設技で調査終了（別紙の関連資料参照：link）。定期点検としては1回/年程度のカラーチェックを設技に要請する。なおカラーチェックはディスプレイ方針として使用の定義がありますので、申請書提出、完全な養生、製造の多違いが必須条件です。また養生方法に不備がある場合は製造は作業を中断させて養生方法の強化を依頼してください。
</t>
    </r>
    <r>
      <rPr>
        <sz val="9"/>
        <color rgb="FF0000FF"/>
        <rFont val="Meiryo UI"/>
        <family val="3"/>
        <charset val="128"/>
      </rPr>
      <t xml:space="preserve">(中文)
</t>
    </r>
    <rPh sb="8" eb="9">
      <t>カク</t>
    </rPh>
    <rPh sb="13" eb="15">
      <t>カコウ</t>
    </rPh>
    <rPh sb="19" eb="21">
      <t>セツギ</t>
    </rPh>
    <rPh sb="22" eb="24">
      <t>チョウサ</t>
    </rPh>
    <rPh sb="24" eb="26">
      <t>シュウリョウ</t>
    </rPh>
    <rPh sb="27" eb="29">
      <t>ベッシ</t>
    </rPh>
    <rPh sb="30" eb="32">
      <t>カンレン</t>
    </rPh>
    <rPh sb="32" eb="34">
      <t>シリョウ</t>
    </rPh>
    <rPh sb="34" eb="36">
      <t>サンショウ</t>
    </rPh>
    <rPh sb="43" eb="45">
      <t>テイキ</t>
    </rPh>
    <rPh sb="45" eb="47">
      <t>テンケン</t>
    </rPh>
    <rPh sb="52" eb="53">
      <t>カイ</t>
    </rPh>
    <rPh sb="54" eb="55">
      <t>ネン</t>
    </rPh>
    <rPh sb="55" eb="57">
      <t>テイド</t>
    </rPh>
    <rPh sb="66" eb="68">
      <t>セツギ</t>
    </rPh>
    <rPh sb="69" eb="71">
      <t>ヨウセイ</t>
    </rPh>
    <rPh sb="90" eb="92">
      <t>ホウシン</t>
    </rPh>
    <rPh sb="95" eb="97">
      <t>シヨウ</t>
    </rPh>
    <rPh sb="98" eb="100">
      <t>テイギ</t>
    </rPh>
    <rPh sb="108" eb="111">
      <t>シンセイショ</t>
    </rPh>
    <rPh sb="111" eb="113">
      <t>テイシュツ</t>
    </rPh>
    <rPh sb="114" eb="116">
      <t>カンゼン</t>
    </rPh>
    <rPh sb="117" eb="119">
      <t>ヨウジョウ</t>
    </rPh>
    <rPh sb="120" eb="122">
      <t>セイゾウ</t>
    </rPh>
    <rPh sb="123" eb="124">
      <t>タ</t>
    </rPh>
    <rPh sb="124" eb="125">
      <t>チガ</t>
    </rPh>
    <rPh sb="127" eb="129">
      <t>ヒッス</t>
    </rPh>
    <rPh sb="129" eb="131">
      <t>ジョウケン</t>
    </rPh>
    <rPh sb="136" eb="138">
      <t>ヨウジョウ</t>
    </rPh>
    <rPh sb="138" eb="140">
      <t>ホウホウ</t>
    </rPh>
    <rPh sb="141" eb="143">
      <t>フビ</t>
    </rPh>
    <rPh sb="146" eb="148">
      <t>バアイ</t>
    </rPh>
    <rPh sb="149" eb="151">
      <t>セイゾウ</t>
    </rPh>
    <rPh sb="152" eb="154">
      <t>サギョウ</t>
    </rPh>
    <rPh sb="155" eb="157">
      <t>チュウダン</t>
    </rPh>
    <rPh sb="160" eb="162">
      <t>ヨウジョウ</t>
    </rPh>
    <rPh sb="162" eb="164">
      <t>ホウホウ</t>
    </rPh>
    <rPh sb="165" eb="167">
      <t>キョウカ</t>
    </rPh>
    <rPh sb="168" eb="170">
      <t>イライ</t>
    </rPh>
    <phoneticPr fontId="74"/>
  </si>
  <si>
    <t>20191015FF　TOM3歪・拡散照明照度低下異常【最終版】</t>
  </si>
  <si>
    <r>
      <t>於19/10/15 工事日定期測定各TOM3照明的照度時, 確認到歪・擴散有一部分的照度偏低、後續用TOM3光學調整Soft確認波形時發現歪T-23～T-27的波形和擴散K-17、K-28、K-40附近有出現異常。【參照1、參照2】
臨時對應進行SubVol値的調整作業但完全沒有反應、推測是LED電子元件斷裂所致。
後續確認欠點的檢出分布之後認為對感度不會有影響、所以決定在次回工事日調</t>
    </r>
    <r>
      <rPr>
        <sz val="9"/>
        <rFont val="ＭＳ Ｐゴシック"/>
        <family val="3"/>
        <charset val="128"/>
      </rPr>
      <t>查</t>
    </r>
    <r>
      <rPr>
        <sz val="9"/>
        <rFont val="Meiryo UI"/>
        <family val="3"/>
        <charset val="128"/>
      </rPr>
      <t xml:space="preserve">造成低下的原因。　
檢出分布：參照『検出分布』
</t>
    </r>
  </si>
  <si>
    <r>
      <t>１）照度低下的原因
　照明電源不良造成一部分照度低下。
照明電源的冷却FAN動作異常、（通電</t>
    </r>
    <r>
      <rPr>
        <sz val="9"/>
        <rFont val="ＭＳ Ｐゴシック"/>
        <family val="3"/>
        <charset val="128"/>
      </rPr>
      <t>啟</t>
    </r>
    <r>
      <rPr>
        <sz val="9"/>
        <rFont val="Meiryo UI"/>
        <family val="3"/>
        <charset val="128"/>
      </rPr>
      <t>動之後一下子就會停掉・或是無法</t>
    </r>
    <r>
      <rPr>
        <sz val="9"/>
        <rFont val="ＭＳ Ｐゴシック"/>
        <family val="3"/>
        <charset val="128"/>
      </rPr>
      <t>啟</t>
    </r>
    <r>
      <rPr>
        <sz val="9"/>
        <rFont val="Meiryo UI"/>
        <family val="3"/>
        <charset val="128"/>
      </rPr>
      <t>動）在長期使用下電源内部的電流制御基板 (對應到照度嚴重低下的部位的那塊基板)及旁邊的基板都有發熱變色或是銲錫融解的狀況。
　※冷却FAN使用的是非正規的FAN。（以前AFK的交換品）
２）發現過晚
　波形雖有保存下來、但是並沒有去確認。
　未理解到確認波形的重要性。</t>
    </r>
  </si>
  <si>
    <t>１）照明電源更換預備機
2）管理面
　落實波形確認及教育
　每次定修工事日落實全數Camera波形確認。
　（保存Shading OFF及ON時的畫像）　
  確認波形的重要性相關教育</t>
  </si>
  <si>
    <r>
      <t xml:space="preserve">(日文)
</t>
    </r>
    <r>
      <rPr>
        <sz val="9"/>
        <color rgb="FF0000FF"/>
        <rFont val="Meiryo UI"/>
        <family val="3"/>
        <charset val="128"/>
      </rPr>
      <t xml:space="preserve">(中文)
</t>
    </r>
  </si>
  <si>
    <t>水処理場</t>
    <rPh sb="0" eb="4">
      <t>ミズショリバ</t>
    </rPh>
    <phoneticPr fontId="74"/>
  </si>
  <si>
    <t>20191024GUT 水処理場塩酸漏れ（中和槽バックプレッシャーバルブ破損）異常報告</t>
  </si>
  <si>
    <t>環境事故報告書</t>
  </si>
  <si>
    <r>
      <t xml:space="preserve">(日文)
 1) 2019年10月24日05時18分頃、水処理場から火災警報発生。
DFメーター室 -&gt; Uty 3交代 -&gt; GUT 3交代主任 -&gt; GUT非常連絡網稼働
2) 06:40にD/T整備班現場同着後、設備状態確認
 水処理場内、中和タンク前の塩酸供給バルブの破損を確認
1次措置 : 漏れバルブの塩酸供給遮断及び関連システムの停止
3) 07:00 GUT 前洗浄のライン停止
ライン停止ロス発生。(TAS #3 360分、OFF切 #2 269分、#4 266分)
塩酸ガスの場内への流入リスクに対し、作業者の安全確保及び水処理場の2次トラブル発生を予防
</t>
    </r>
    <r>
      <rPr>
        <sz val="9"/>
        <color rgb="FF0000FF"/>
        <rFont val="Meiryo UI"/>
        <family val="3"/>
        <charset val="128"/>
      </rPr>
      <t xml:space="preserve">(中文)
</t>
    </r>
    <phoneticPr fontId="74"/>
  </si>
  <si>
    <r>
      <t xml:space="preserve">(日文)
1) 中和タンクの塩酸供給バックプレッシャーバルブ破損の推定原因
ダイアフラムの硬化によりHCLが漏れ定量ポンプの吐出圧力で
バックプレッシャーバルブのボルトが緩みHCLバルブ内から塩酸が漏れ
バルブを固定しているボルトを破損したと推定される。
2) 塩酸漏れ発生時、すぐ確認ができなかった原因
塩酸液漏れを検知するセンサーが、当該場所に設置されていない。
(漏液感知器3ヵ所 : HCl/NaOH タンク周辺)
</t>
    </r>
    <r>
      <rPr>
        <sz val="9"/>
        <color rgb="FF0000FF"/>
        <rFont val="Meiryo UI"/>
        <family val="3"/>
        <charset val="128"/>
      </rPr>
      <t xml:space="preserve">(中文)
</t>
    </r>
    <phoneticPr fontId="74"/>
  </si>
  <si>
    <r>
      <t xml:space="preserve">(日文)
1)保全方法の変更
バルブの結束力強化(漏れ防止の措置を強化)
寿命管理(バルブ &amp; Pump : 10年) 及び交換実施。
HCl関連の部品 : 12月末、NaOH部品 : 2020年1月
薬品漏れに関する機器の点検
2) 漏れ感知プロセスの強化
漏れのリスクがあるエリアにセンサー設置
GUTの水処理場点検強化 : パトロール 1回/8hr -&gt; 2回/8hr
CCTVにて水処理場の状態を点検(3交代のCPU室)
</t>
    </r>
    <r>
      <rPr>
        <sz val="9"/>
        <color rgb="FF0000FF"/>
        <rFont val="Meiryo UI"/>
        <family val="3"/>
        <charset val="128"/>
      </rPr>
      <t xml:space="preserve">(中文)
</t>
    </r>
    <phoneticPr fontId="74"/>
  </si>
  <si>
    <r>
      <t xml:space="preserve">(日文)
OFF-TASとON-TASの構造が異なるが戻り圧力のバランスを日常のオペレーションで調整できないような改造が必要。またバルブ等にも寿命管理がありますので、定期交換が必要。液漏れが発生したときの緊急連絡網の再確認、異常時に警報が発報されるかについてはセンサーの感度確認を行ってください。非常事態発生の際は、慌てることなく、防護服、防毒マスクを着実に装着し、現場急行は1人で確認し、トランシーバーなどで連絡ができる体制を整えたるなど、2次災害の防止に努めること。
</t>
    </r>
    <r>
      <rPr>
        <sz val="9"/>
        <color rgb="FF0000FF"/>
        <rFont val="Meiryo UI"/>
        <family val="3"/>
        <charset val="128"/>
      </rPr>
      <t xml:space="preserve">(中文)
</t>
    </r>
    <rPh sb="20" eb="22">
      <t>コウゾウ</t>
    </rPh>
    <rPh sb="23" eb="24">
      <t>コト</t>
    </rPh>
    <rPh sb="27" eb="28">
      <t>モド</t>
    </rPh>
    <rPh sb="29" eb="31">
      <t>アツリョク</t>
    </rPh>
    <rPh sb="37" eb="39">
      <t>ニチジョウ</t>
    </rPh>
    <rPh sb="48" eb="50">
      <t>チョウセイ</t>
    </rPh>
    <rPh sb="57" eb="59">
      <t>カイゾウ</t>
    </rPh>
    <rPh sb="60" eb="62">
      <t>ヒツヨウ</t>
    </rPh>
    <rPh sb="68" eb="69">
      <t>トウ</t>
    </rPh>
    <rPh sb="71" eb="73">
      <t>ジュミョウ</t>
    </rPh>
    <rPh sb="73" eb="75">
      <t>カンリ</t>
    </rPh>
    <rPh sb="83" eb="85">
      <t>テイキ</t>
    </rPh>
    <rPh sb="85" eb="87">
      <t>コウカン</t>
    </rPh>
    <rPh sb="88" eb="90">
      <t>ヒツヨウ</t>
    </rPh>
    <rPh sb="91" eb="93">
      <t>エキモ</t>
    </rPh>
    <rPh sb="95" eb="97">
      <t>ハッセイ</t>
    </rPh>
    <rPh sb="102" eb="104">
      <t>キンキュウ</t>
    </rPh>
    <rPh sb="104" eb="107">
      <t>レンラクモウ</t>
    </rPh>
    <rPh sb="108" eb="111">
      <t>サイカクニン</t>
    </rPh>
    <rPh sb="112" eb="114">
      <t>イジョウ</t>
    </rPh>
    <rPh sb="114" eb="115">
      <t>ジ</t>
    </rPh>
    <rPh sb="116" eb="118">
      <t>ケイホウ</t>
    </rPh>
    <rPh sb="119" eb="120">
      <t>ハツ</t>
    </rPh>
    <rPh sb="120" eb="121">
      <t>ポウ</t>
    </rPh>
    <rPh sb="135" eb="137">
      <t>カンド</t>
    </rPh>
    <rPh sb="137" eb="139">
      <t>カクニン</t>
    </rPh>
    <rPh sb="140" eb="141">
      <t>オコナ</t>
    </rPh>
    <rPh sb="148" eb="150">
      <t>ヒジョウ</t>
    </rPh>
    <rPh sb="150" eb="152">
      <t>ジタイ</t>
    </rPh>
    <rPh sb="152" eb="154">
      <t>ハッセイ</t>
    </rPh>
    <rPh sb="155" eb="156">
      <t>サイ</t>
    </rPh>
    <rPh sb="158" eb="159">
      <t>アワ</t>
    </rPh>
    <rPh sb="166" eb="169">
      <t>ボウゴフク</t>
    </rPh>
    <rPh sb="170" eb="172">
      <t>ボウドク</t>
    </rPh>
    <rPh sb="176" eb="178">
      <t>チャクジツ</t>
    </rPh>
    <rPh sb="179" eb="181">
      <t>ソウチャク</t>
    </rPh>
    <rPh sb="183" eb="185">
      <t>ゲンバ</t>
    </rPh>
    <rPh sb="185" eb="187">
      <t>キュウコウ</t>
    </rPh>
    <rPh sb="189" eb="190">
      <t>ニン</t>
    </rPh>
    <rPh sb="191" eb="193">
      <t>カクニン</t>
    </rPh>
    <rPh sb="205" eb="207">
      <t>レンラク</t>
    </rPh>
    <rPh sb="211" eb="213">
      <t>タイセイ</t>
    </rPh>
    <rPh sb="214" eb="215">
      <t>トトノ</t>
    </rPh>
    <rPh sb="222" eb="223">
      <t>ジ</t>
    </rPh>
    <rPh sb="223" eb="225">
      <t>サイガイ</t>
    </rPh>
    <rPh sb="226" eb="228">
      <t>ボウシ</t>
    </rPh>
    <rPh sb="229" eb="230">
      <t>ツト</t>
    </rPh>
    <phoneticPr fontId="74"/>
  </si>
  <si>
    <t>JF水処理場3B4T H1塔 樹脂漏れ</t>
    <phoneticPr fontId="74"/>
  </si>
  <si>
    <r>
      <t>(日文)
18:02 JF水処理の異常警報が出て現場確認すると、3B4T A系の脱炭酸塔の低レベル警報(写真1)でA系3B4T採水停止した。
現場を確認しH1塔 A系から大量の液体と樹脂がバルブから漏れたこと(写真3、5)を発見した。リトマス紙で測定したPH</t>
    </r>
    <r>
      <rPr>
        <sz val="9"/>
        <rFont val="ＭＳ Ｐゴシック"/>
        <family val="3"/>
        <charset val="134"/>
      </rPr>
      <t>值</t>
    </r>
    <r>
      <rPr>
        <sz val="9"/>
        <rFont val="Meiryo UI"/>
        <family val="3"/>
        <charset val="128"/>
      </rPr>
      <t xml:space="preserve">は中性(写真4)。
直ちに3B4T B系採水に切り替え、上長と公用電気に連絡した。
公用電気と業者(栗田)来場し、壊れたバルブの交換と新しい樹脂を補充した。通水、薬剤試験で漏れが無いことを確認し、(図6)、製造で3B4T A系の倍量再生で樹脂を洗浄し、11/20 1:00　3B4T A系通常採水に戻した。
</t>
    </r>
    <r>
      <rPr>
        <sz val="9"/>
        <color rgb="FF0000FF"/>
        <rFont val="Meiryo UI"/>
        <family val="3"/>
        <charset val="128"/>
      </rPr>
      <t xml:space="preserve">(中文)
</t>
    </r>
  </si>
  <si>
    <r>
      <t xml:space="preserve">(日文)
1.該当バルブは2010/6から使用開始。
バルブの腐食で穴が開き、漏れていた(図7)。
※バルブ材質　外側：アルミ合金、内側：EDPM
詳細原因を確認するために、この異常バルブを元メーカーに送って
分析する。12/E
</t>
    </r>
    <r>
      <rPr>
        <sz val="9"/>
        <color rgb="FF0000FF"/>
        <rFont val="Meiryo UI"/>
        <family val="3"/>
        <charset val="128"/>
      </rPr>
      <t xml:space="preserve">(中文)
</t>
    </r>
    <phoneticPr fontId="74"/>
  </si>
  <si>
    <r>
      <t xml:space="preserve">(日文)
1.壊れたバルブを交換し、新しい樹脂を補充。(11/20済)
2.B系の同じ位置の気圧バルブの表面も腐食があり、交換予定。(11/28済)
3.3B4Tその他のバルブをすべて点検実施、表面が腐食があれば、交換計画に入れる。12/E
</t>
    </r>
    <r>
      <rPr>
        <sz val="9"/>
        <color rgb="FF0000FF"/>
        <rFont val="Meiryo UI"/>
        <family val="3"/>
        <charset val="128"/>
      </rPr>
      <t xml:space="preserve">(中文)
</t>
    </r>
    <phoneticPr fontId="74"/>
  </si>
  <si>
    <r>
      <t xml:space="preserve">(日文)
バルブ腐食の原因についてはメーカの見解待ち。腐食を発見した際は早期交換を要請する。使用年数が10年を超えるようなものは予算化を実施し、冷修や樹脂交換等の大規模な工事日を利用して交換の計画を行うこと。
</t>
    </r>
    <r>
      <rPr>
        <sz val="9"/>
        <color rgb="FF0000FF"/>
        <rFont val="Meiryo UI"/>
        <family val="3"/>
        <charset val="128"/>
      </rPr>
      <t xml:space="preserve">(中文)
</t>
    </r>
    <rPh sb="8" eb="10">
      <t>フショク</t>
    </rPh>
    <rPh sb="11" eb="13">
      <t>ゲンイン</t>
    </rPh>
    <rPh sb="22" eb="24">
      <t>ケンカイ</t>
    </rPh>
    <rPh sb="24" eb="25">
      <t>マ</t>
    </rPh>
    <rPh sb="27" eb="29">
      <t>フショク</t>
    </rPh>
    <rPh sb="30" eb="32">
      <t>ハッケン</t>
    </rPh>
    <rPh sb="34" eb="35">
      <t>サイ</t>
    </rPh>
    <rPh sb="36" eb="38">
      <t>ソウキ</t>
    </rPh>
    <rPh sb="38" eb="40">
      <t>コウカン</t>
    </rPh>
    <rPh sb="41" eb="43">
      <t>ヨウセイ</t>
    </rPh>
    <rPh sb="46" eb="48">
      <t>シヨウ</t>
    </rPh>
    <rPh sb="48" eb="50">
      <t>ネンスウ</t>
    </rPh>
    <rPh sb="53" eb="54">
      <t>ネン</t>
    </rPh>
    <rPh sb="55" eb="56">
      <t>コ</t>
    </rPh>
    <rPh sb="64" eb="67">
      <t>ヨサンカ</t>
    </rPh>
    <rPh sb="68" eb="70">
      <t>ジッシ</t>
    </rPh>
    <rPh sb="72" eb="74">
      <t>レイシュウ</t>
    </rPh>
    <rPh sb="75" eb="77">
      <t>ジュシ</t>
    </rPh>
    <rPh sb="77" eb="79">
      <t>コウカン</t>
    </rPh>
    <rPh sb="79" eb="80">
      <t>トウ</t>
    </rPh>
    <rPh sb="81" eb="84">
      <t>ダイキボ</t>
    </rPh>
    <rPh sb="85" eb="87">
      <t>コウジ</t>
    </rPh>
    <rPh sb="87" eb="88">
      <t>ヒ</t>
    </rPh>
    <rPh sb="89" eb="91">
      <t>リヨウ</t>
    </rPh>
    <rPh sb="93" eb="95">
      <t>コウカン</t>
    </rPh>
    <rPh sb="96" eb="98">
      <t>ケイカク</t>
    </rPh>
    <rPh sb="99" eb="100">
      <t>オコナ</t>
    </rPh>
    <phoneticPr fontId="74"/>
  </si>
  <si>
    <t>20191120KF　洗浄機純水エアーナイフ腐食</t>
  </si>
  <si>
    <t>20191120KF　洗浄機純水エアーナイフ腐食（純水エアナイフPVC化とチタンアングル）</t>
  </si>
  <si>
    <r>
      <t xml:space="preserve">(日文)
11/20定修工事でA/K№1（上）の腐食を発見。
№3（下）A/Kと差し替え
</t>
    </r>
    <r>
      <rPr>
        <sz val="9"/>
        <color rgb="FF0000FF"/>
        <rFont val="Meiryo UI"/>
        <family val="3"/>
        <charset val="128"/>
      </rPr>
      <t xml:space="preserve">(中文)
</t>
    </r>
    <rPh sb="10" eb="12">
      <t>テイシュウ</t>
    </rPh>
    <rPh sb="12" eb="14">
      <t>コウジ</t>
    </rPh>
    <rPh sb="21" eb="22">
      <t>ウエ</t>
    </rPh>
    <rPh sb="24" eb="26">
      <t>フショク</t>
    </rPh>
    <rPh sb="27" eb="29">
      <t>ハッケン</t>
    </rPh>
    <rPh sb="34" eb="35">
      <t>シタ</t>
    </rPh>
    <rPh sb="40" eb="41">
      <t>サ</t>
    </rPh>
    <rPh sb="42" eb="43">
      <t>カ</t>
    </rPh>
    <phoneticPr fontId="74"/>
  </si>
  <si>
    <r>
      <t xml:space="preserve">(日文)
</t>
    </r>
    <r>
      <rPr>
        <sz val="9"/>
        <color rgb="FF0000FF"/>
        <rFont val="Meiryo UI"/>
        <family val="3"/>
        <charset val="128"/>
      </rPr>
      <t xml:space="preserve">(中文)
</t>
    </r>
    <phoneticPr fontId="74"/>
  </si>
  <si>
    <r>
      <t xml:space="preserve">(日文)
OFF-TASでは発生していないため、原因不明。引き続き3課は調査をお願いします。また予備品の管理、発注などの対応は速やかに行ってください。
JF、KFのエアナイフが腐食されている問題を踏まえてAFK（IF窯ON-TAS）に展開中のPVC化および湾曲防止用のチタンプレートを追加した仕様のエアナイフを導入する
</t>
    </r>
    <r>
      <rPr>
        <sz val="9"/>
        <color rgb="FF0000FF"/>
        <rFont val="Meiryo UI"/>
        <family val="3"/>
        <charset val="128"/>
      </rPr>
      <t xml:space="preserve">(中文)
</t>
    </r>
  </si>
  <si>
    <t>TAS5採板ロボットとPL衝突（誤操作）異常</t>
    <phoneticPr fontId="74"/>
  </si>
  <si>
    <r>
      <t xml:space="preserve">（日文）
JCのため作業者2名（A、B）で、T/T3に積載されたNG品を手動操作で払い出し、ラッシングベルトと前蓋をセットした。その後、作業者は次航海の段取り作業に移った。
作業者AはNG品PLの払い出し準備としてT/T1（T/T3の真反対）のT/P前で待機したが、作業者B（T/P操作者）が到着する前に、見よう見まねでT/Pの旋回ボタンを誤って押してしまった。作業者BはT/T旋回の異常を発見しT/Tに駆け寄り、T/Pの「自動停止」ボタンを押した（2つ目の誤操作）が、PL測定のための物差し君動作によりロボットハンドが前蓋に突き刺さった。
</t>
    </r>
    <r>
      <rPr>
        <sz val="9"/>
        <color rgb="FF0000FF"/>
        <rFont val="Meiryo UI"/>
        <family val="3"/>
        <charset val="128"/>
      </rPr>
      <t xml:space="preserve">(中文)
</t>
    </r>
  </si>
  <si>
    <r>
      <t xml:space="preserve">(日文)
１．作業者AはT/Pの教育を受けていないにも関わらず、見よう見まねで勝手に操作した。
２．設備周辺に複数ある非常停止ボタンで、設備が停止することを知らなかった。
３．作業標準書には、T/Pの操作を誤ったときの対処方法の記載がなかった。
４．容易に旋回してしまわないような制御になっていなかった。
</t>
    </r>
    <r>
      <rPr>
        <sz val="9"/>
        <color rgb="FF0000FF"/>
        <rFont val="Meiryo UI"/>
        <family val="3"/>
        <charset val="128"/>
      </rPr>
      <t xml:space="preserve">(中文)
</t>
    </r>
    <phoneticPr fontId="74"/>
  </si>
  <si>
    <r>
      <t xml:space="preserve">(日文)
１．T/Pの誤操作による影響の重大さを、作業者全員に再周知、教育（～12/6完了）
２．非常停止ボタンの使用（キノコボタン部品でOJT）作業者全員に教育（～12/18完了）
３．非常停止操作など対処方法を作業標準書に追記（12月末まで）
４．払い出し（PL傾斜状態）から採板側へ容易に操作できないように、選択方式
　「旋回する、旋回しない」及び長押しによるインターロックを追加する（12月末）
</t>
    </r>
    <r>
      <rPr>
        <sz val="9"/>
        <color rgb="FF0000FF"/>
        <rFont val="Meiryo UI"/>
        <family val="3"/>
        <charset val="128"/>
      </rPr>
      <t xml:space="preserve">(中文)
</t>
    </r>
    <phoneticPr fontId="74"/>
  </si>
  <si>
    <r>
      <t xml:space="preserve">(日文)
T/P操作教育、非常停止ボタン操作方法教育を全員対象に再教育をお願いします。T/Tの誤操作による
設備異常を回避するために、旋回する、旋回しないの選択方式とするインターロックを追加する。COLDの同類設備はインターロックがあるため対象外とする。
</t>
    </r>
    <r>
      <rPr>
        <sz val="9"/>
        <color rgb="FF0000FF"/>
        <rFont val="Meiryo UI"/>
        <family val="3"/>
        <charset val="128"/>
      </rPr>
      <t xml:space="preserve">(中文)
</t>
    </r>
    <rPh sb="8" eb="10">
      <t>ソウサ</t>
    </rPh>
    <rPh sb="10" eb="12">
      <t>キョウイク</t>
    </rPh>
    <rPh sb="13" eb="15">
      <t>ヒジョウ</t>
    </rPh>
    <rPh sb="15" eb="17">
      <t>テイシ</t>
    </rPh>
    <rPh sb="20" eb="22">
      <t>ソウサ</t>
    </rPh>
    <rPh sb="22" eb="24">
      <t>ホウホウ</t>
    </rPh>
    <rPh sb="24" eb="26">
      <t>キョウイク</t>
    </rPh>
    <rPh sb="27" eb="29">
      <t>ゼンイン</t>
    </rPh>
    <rPh sb="29" eb="31">
      <t>タイショウ</t>
    </rPh>
    <rPh sb="32" eb="35">
      <t>サイキョウイク</t>
    </rPh>
    <rPh sb="37" eb="38">
      <t>ネガ</t>
    </rPh>
    <rPh sb="47" eb="50">
      <t>ゴソウサ</t>
    </rPh>
    <rPh sb="54" eb="56">
      <t>セツビ</t>
    </rPh>
    <rPh sb="56" eb="58">
      <t>イジョウ</t>
    </rPh>
    <rPh sb="59" eb="61">
      <t>カイヒ</t>
    </rPh>
    <rPh sb="67" eb="69">
      <t>センカイ</t>
    </rPh>
    <rPh sb="72" eb="74">
      <t>センカイ</t>
    </rPh>
    <rPh sb="78" eb="80">
      <t>センタク</t>
    </rPh>
    <rPh sb="80" eb="82">
      <t>ホウシキ</t>
    </rPh>
    <rPh sb="93" eb="95">
      <t>ツイカ</t>
    </rPh>
    <rPh sb="103" eb="105">
      <t>ドウルイ</t>
    </rPh>
    <rPh sb="105" eb="107">
      <t>セツビ</t>
    </rPh>
    <rPh sb="120" eb="123">
      <t>タイショウガイ</t>
    </rPh>
    <phoneticPr fontId="74"/>
  </si>
  <si>
    <t>20191206DF　2Br引込み部#1駆動シャフト折損異常rev.1（修正）</t>
  </si>
  <si>
    <r>
      <t xml:space="preserve">(日文)
2Brで0.5t G6生産中、ガラスが引き込まれずにS-Endでガラス到着のアラムが発生して作業者へ確認した結果、引き込み#1 C/Vが停止している事を発見。    
S-Endでガラスの払い出しのアラムが発生して確認した結果、ガラスが引き込まれずにS-Endに捨てられる現象発生。
本線HO Hopper Open 捨て板しながら割れガラスの処理作業実施
2Br(G6) → 1Br(7.5) 採板変更実施
設備技術到着後、整備実施駆動シャフト及びベアリング、ベアリングハウジング、チェーン交換
稼働状態確認後、2Br G6採板開始
</t>
    </r>
    <r>
      <rPr>
        <sz val="9"/>
        <color rgb="FF0000FF"/>
        <rFont val="Meiryo UI"/>
        <family val="3"/>
        <charset val="128"/>
      </rPr>
      <t xml:space="preserve">(中文)
</t>
    </r>
    <r>
      <rPr>
        <sz val="9"/>
        <rFont val="Meiryo UI"/>
        <family val="3"/>
        <charset val="128"/>
      </rPr>
      <t xml:space="preserve">
</t>
    </r>
    <phoneticPr fontId="74"/>
  </si>
  <si>
    <r>
      <t xml:space="preserve">(日文)
1. スプロケットを固定する駆動シャフトのキー溝からクラックが長期間、進行し    
　 駆動と停止を繰り返しす事により疲労の累積によるシャフトが折したと推定。
2. スプロケットの内部で異常が発生した為、異常兆候が見つからなかった。    
   → 稼働中、異音やC/Vの揺れ等    ※ DF窯の建設以降、交換した履歴無し。   
</t>
    </r>
    <r>
      <rPr>
        <sz val="9"/>
        <color rgb="FF0000FF"/>
        <rFont val="Meiryo UI"/>
        <family val="3"/>
        <charset val="128"/>
      </rPr>
      <t xml:space="preserve">(中文)
</t>
    </r>
    <phoneticPr fontId="74"/>
  </si>
  <si>
    <r>
      <t xml:space="preserve">(日文)
1.定修工事の時に可能な範囲で点検/整備を行う。(設備技術)　　　　　　　　　　　　　　　　　　　　　　　2.今後、冷修工事時にFT駆動部を点検して交換する。(設備技術)　　　　　　　　　　　　　　　　　　　　　　　　　　　　　3.FT駆動Shaft Unitの予備品を確認して確保する。(設備技術)
</t>
    </r>
    <r>
      <rPr>
        <sz val="9"/>
        <color rgb="FF0000FF"/>
        <rFont val="Meiryo UI"/>
        <family val="3"/>
        <charset val="128"/>
      </rPr>
      <t xml:space="preserve">(中文)
</t>
    </r>
  </si>
  <si>
    <r>
      <t xml:space="preserve">(日文)
原因不明。
チェーンの張りすぎには注意。
Br下、FT下の日常点検で異音などにも注意して早期発見をお願いします。
</t>
    </r>
    <r>
      <rPr>
        <sz val="9"/>
        <color rgb="FF0000FF"/>
        <rFont val="Meiryo UI"/>
        <family val="3"/>
        <charset val="128"/>
      </rPr>
      <t xml:space="preserve">(中文)
</t>
    </r>
  </si>
  <si>
    <t>20191210FF　2Br　4Posロボットハンド落下異常rev.1（修正）</t>
  </si>
  <si>
    <t>20191210FF関連　ADT採板ロボットハンド接続方法</t>
    <phoneticPr fontId="74"/>
  </si>
  <si>
    <r>
      <t xml:space="preserve">(日文)
1. パトロール中に2Br 4Pos`でロボットハンドの落下を発見し、Br ブランチホッパー及びBD ライン停止後、1Br 78*90採板変更を実施した後、設備チームを呼び出し 
2. 電源ケーブル解体後、ハンドを分解して移動
3. 4Pos` の採板C/V 損傷ロール１本の交換及び3本は2Br エンドロールlと交換(予備なし) 
4. Br傷の対策としてロール掃除後、傷検査実施 1回目に傷あり、2回目も傷あり、3回目は傷なし(キズ発生時、該当部位のロール掃除を実施) 1、2回目に傷が発生した為、停止時間が長引いた。
5. 20:00分にG8.5にJ/Cして20:45分先行研磨品を生産6. 21:20分にG8.6にJ/Cして21:30分からG8.6の生産開始
</t>
    </r>
    <r>
      <rPr>
        <sz val="9"/>
        <color rgb="FF0000FF"/>
        <rFont val="Meiryo UI"/>
        <family val="3"/>
        <charset val="128"/>
      </rPr>
      <t xml:space="preserve">(中文)
</t>
    </r>
    <r>
      <rPr>
        <sz val="9"/>
        <rFont val="Meiryo UI"/>
        <family val="3"/>
        <charset val="128"/>
      </rPr>
      <t>1. 2019.12.10日11時35分頃、巡檢時發現2Br 4Pos機械手臂掉落。Br H/O及BD Line 停機實施1Br 78*90採板變更並呼出設備Team
2. 電源Cable解體後、拆解並移動機械手臂                                                                                                                                          
3. 更換4Pos採板C/V  1支受損的Roll, 3支替換成 2Br End Roll(無備品)  
4. Br刮傷對策進行Roll掃除, 掃除後實施刮傷檢</t>
    </r>
    <r>
      <rPr>
        <sz val="9"/>
        <rFont val="ＭＳ Ｐゴシック"/>
        <family val="3"/>
        <charset val="136"/>
      </rPr>
      <t>查</t>
    </r>
    <r>
      <rPr>
        <sz val="9"/>
        <rFont val="Meiryo UI"/>
        <family val="3"/>
        <charset val="128"/>
      </rPr>
      <t>, 第一回和第二回都有檢出, 第3回未檢出 (檢出刮傷之後, 即針對該部位進行了Roll掃除)  由於第1回、第2回都有檢出刮傷, 所以停機時間較為冗長。                                                                                                
5. 20:00進行G8.5 J/C,  20:45 生</t>
    </r>
    <r>
      <rPr>
        <sz val="9"/>
        <rFont val="ＭＳ Ｐゴシック"/>
        <family val="3"/>
        <charset val="136"/>
      </rPr>
      <t>產</t>
    </r>
    <r>
      <rPr>
        <sz val="9"/>
        <rFont val="Meiryo UI"/>
        <family val="3"/>
        <charset val="128"/>
      </rPr>
      <t>先行研磨品
6. 21:20進行G8.6 J/C,  21:30開始生</t>
    </r>
    <r>
      <rPr>
        <sz val="9"/>
        <rFont val="ＭＳ Ｐゴシック"/>
        <family val="3"/>
        <charset val="136"/>
      </rPr>
      <t>產</t>
    </r>
    <r>
      <rPr>
        <sz val="9"/>
        <rFont val="Meiryo UI"/>
        <family val="3"/>
        <charset val="128"/>
      </rPr>
      <t>G8.6</t>
    </r>
  </si>
  <si>
    <r>
      <t xml:space="preserve">(日文)
1.最初の組み立て時にロボットベースとハンドフレームの間にライナー1tを入れてレベル調整を行って、ライナー挿入によるギャップができてしまい固定力が弱くなった状態のまま、長期使用してそれによる疲労破壊だと推定(図1)
2.ロボットとハンドフレームがプロファイルスロートボルティング構造でフレームを貫通させて固定する方法ではなかった。
</t>
    </r>
    <r>
      <rPr>
        <sz val="9"/>
        <color rgb="FF0000FF"/>
        <rFont val="Meiryo UI"/>
        <family val="3"/>
        <charset val="128"/>
      </rPr>
      <t xml:space="preserve">(中文)
</t>
    </r>
    <r>
      <rPr>
        <sz val="9"/>
        <rFont val="Meiryo UI"/>
        <family val="3"/>
        <charset val="128"/>
      </rPr>
      <t>1.推測一開始在組裝時在進行高度調整時, 有將1t Liner墊片裝在Robot平台和機械手臂鋁框中間, 可能是因為Liner插入之後縫隙變大, 在固定力道變弱長期使用的狀態下導致疲勞破壞 (圖1)
2.Robot和機械手臂鋁框使用的並不是 以 Profile throat bolting構造來貫穿鋁框的固定方式。</t>
    </r>
  </si>
  <si>
    <r>
      <t xml:space="preserve">(日文)
1.社内の全ての工程のロボットとハンドフレームの固定状態を確認し、固定方法を改善して締結力を上げる。※改善方法は "参考1"のシートを参照
2. 6Pos'下流の損傷されたC/V ロールは製作後交換する。
</t>
    </r>
    <r>
      <rPr>
        <sz val="9"/>
        <color rgb="FF0000FF"/>
        <rFont val="Meiryo UI"/>
        <family val="3"/>
        <charset val="128"/>
      </rPr>
      <t xml:space="preserve">(中文)
</t>
    </r>
    <r>
      <rPr>
        <sz val="9"/>
        <rFont val="Meiryo UI"/>
        <family val="3"/>
        <charset val="128"/>
      </rPr>
      <t>1.確認公司</t>
    </r>
    <r>
      <rPr>
        <sz val="9"/>
        <rFont val="ＭＳ Ｐゴシック"/>
        <family val="3"/>
        <charset val="128"/>
      </rPr>
      <t>內</t>
    </r>
    <r>
      <rPr>
        <sz val="9"/>
        <rFont val="Meiryo UI"/>
        <family val="3"/>
        <charset val="128"/>
      </rPr>
      <t>部全部工程使用的Robot與機械手臂鋁框的固定狀態並改善固定方法以提升鎖固能力。※改善方法請參照 "参考1"
2. 6Pos'下流損傷的C/V Roll將於製作後進行交換。</t>
    </r>
  </si>
  <si>
    <r>
      <t xml:space="preserve">(日文)
CF（6POS）、EF（7POS）、TAS5の採板ロボットハンドの取り付け方はAFK-FFと同様のため、強化改造が必要です。
ハンド重量を考慮して改造を速やかに実施するために設技と協議してください。
改造完了までの間は、動作中のハンドの動きに注意すること。
上記の類似しない設備は、採板中のハンドの揺れやPL積載位置ズレなどに注意を払うこと。
</t>
    </r>
    <r>
      <rPr>
        <sz val="9"/>
        <color rgb="FF0000FF"/>
        <rFont val="Meiryo UI"/>
        <family val="3"/>
        <charset val="128"/>
      </rPr>
      <t xml:space="preserve">(中文)
</t>
    </r>
  </si>
  <si>
    <t>駆動シャフト</t>
  </si>
  <si>
    <t>20191214GUT OFF切4払出CV駆動シャフト破損異常（修正）</t>
  </si>
  <si>
    <r>
      <t xml:space="preserve">(日文)
1) 04:05 払出しCVの左側駆動異常により、板ずれ発生。
2) ライン停止後、設備3交代呼び出し及びスタッフへ連絡。
-. 設備3交代で確認すると、駆動シャフト異常によって時間のロスを予想。
3) 04:15 OFF#4 -&gt; OFF#2にラインを移動して生産。
4) 8:30~11:30、設備DTが出勤して整備実施。
-. 払出しCV L側の駆動シャフトが破損されていた為、交換実施。
-. ベアリングのセンタリング及び駆動状態を確認
5)20:30 計画停止後、OFF#4の生産を開始。
</t>
    </r>
    <r>
      <rPr>
        <sz val="9"/>
        <color rgb="FF0000FF"/>
        <rFont val="Meiryo UI"/>
        <family val="3"/>
        <charset val="128"/>
      </rPr>
      <t xml:space="preserve">(中文)
</t>
    </r>
    <r>
      <rPr>
        <sz val="9"/>
        <rFont val="Meiryo UI"/>
        <family val="3"/>
        <charset val="128"/>
      </rPr>
      <t>1) 04:05 擴出しCV左側驅動異常、造成素板偏移。
2) 停止</t>
    </r>
    <r>
      <rPr>
        <sz val="9"/>
        <rFont val="ＭＳ Ｐゴシック"/>
        <family val="3"/>
        <charset val="128"/>
      </rPr>
      <t>產</t>
    </r>
    <r>
      <rPr>
        <sz val="9"/>
        <rFont val="Meiryo UI"/>
        <family val="3"/>
        <charset val="128"/>
      </rPr>
      <t>線、呼出設備3交代並連絡事務所。
-. 預估設備3交代確認驅動Shaft異常狀況可能會造成時間上的Loss。
3) 04:15 OFF#4 -&gt; 移動至OFF#2 生産。
4) 8:30~11:30、設備DT出勤整備。
-. 確認擴出CV L側的驅動Shaft 有破損、進行交換。
(擴出CV R側確認結果無異常。)　
-. 確認培林位置是否置中, 並確認驅動狀態
5)20:30 計畫停止後、OFF#4生産開始。</t>
    </r>
  </si>
  <si>
    <r>
      <t xml:space="preserve">(日文)
1. OFF#4の設備を設置する際に、駆動シャフトのベアリングのセンタリングが合わない状態で組み立てられ、長時間使用する事によってシャフトにクラックが発生し破損されたと 推定している。（設技見解）
</t>
    </r>
    <r>
      <rPr>
        <sz val="9"/>
        <color rgb="FF0000FF"/>
        <rFont val="Meiryo UI"/>
        <family val="3"/>
        <charset val="128"/>
      </rPr>
      <t xml:space="preserve">(中文)
</t>
    </r>
    <r>
      <rPr>
        <sz val="9"/>
        <rFont val="Meiryo UI"/>
        <family val="3"/>
        <charset val="128"/>
      </rPr>
      <t>1. OFF#4設備在進行設置時、是在驅動Shaft培林未置中的狀態下 進行的組裝作業。推測Shaft在長時間使用下發生裂縫繼而 破損。（設技見解）</t>
    </r>
  </si>
  <si>
    <r>
      <t xml:space="preserve">(日文)
1. 破損されたL側のシャフトの交換及びR側のシャフトを点検。
R側は点検した結果、異常なし。(完了)
2. 定修工事時の点検項目に駆動シャフトを追加して 定期点検実施。(2020/01~ 適用)
</t>
    </r>
    <r>
      <rPr>
        <sz val="9"/>
        <color rgb="FF0000FF"/>
        <rFont val="Meiryo UI"/>
        <family val="3"/>
        <charset val="128"/>
      </rPr>
      <t xml:space="preserve">(中文)
</t>
    </r>
    <r>
      <rPr>
        <sz val="9"/>
        <rFont val="Meiryo UI"/>
        <family val="3"/>
        <charset val="128"/>
      </rPr>
      <t>1. 更換破損的L側Shaft 並點檢R側Shaft。
R側點檢結果無異常。(完了)
2. 將驅動Shaft追加至定修工事時的點檢項目, 實施 定期點檢。(2020/01~ 適用)</t>
    </r>
  </si>
  <si>
    <t>20191224KF 1Br紙巻機排出ベルトサーボモータ異常</t>
  </si>
  <si>
    <r>
      <t xml:space="preserve">(日文)
紙巻機排出ベルトサーボアンプ異常警報が連続三回発生。アラームリセットは可能であった。
現場を確認すると、過熱による焦げる匂いと運転中の異音がしたため、設技機械に連絡。
すぐに新品へ交換する必要があると設技機械が判断した。
2BR　G6専門採板に切替、設技機械は排出ベルトモータの交換実施。
交換終了。紙巻動作が正常かを確認するため、テスト採板で問題ないことを確認し、採板再開。
交換期間は2Br G6採板実施だが連続採板不可のため、G6 2NET＋切抜き33"採板実施。
本線切抜き33”×180”×44分間、254.54m²のLOSSが発生
</t>
    </r>
    <r>
      <rPr>
        <sz val="9"/>
        <color rgb="FF0000FF"/>
        <rFont val="Meiryo UI"/>
        <family val="3"/>
        <charset val="128"/>
      </rPr>
      <t xml:space="preserve">(中文)
</t>
    </r>
  </si>
  <si>
    <r>
      <t xml:space="preserve">(日文)
紙巻機排出ベルトモータ異常により、紙巻機重故障で停止になった。異常原因分析結果によると、サーボモータのブレーキ板が長期使用（9年）で摩耗し、発生した鉄粉によりロータが回転不良となり、過熱と過負荷が発生したと推測。（別紙1参照）　※常時エアーで冷却をしている
T/Pにはサーボ負荷率のモニタ画面があったが、正しく表示されておらず
負荷が高くなっていることに気づけなかった。
※サーボ負荷率が正しく表示されていない現象は製造にて把握しており改造依頼中であった。
</t>
    </r>
    <r>
      <rPr>
        <sz val="9"/>
        <color rgb="FF0000FF"/>
        <rFont val="Meiryo UI"/>
        <family val="3"/>
        <charset val="128"/>
      </rPr>
      <t xml:space="preserve">(中文)
</t>
    </r>
  </si>
  <si>
    <r>
      <t xml:space="preserve">(日文)
新品のサーボモータに交換実施
MITSUBISHI SERVO MOTOR  型番: HF-MP43B
T/P内にサーボ負荷率がモニタできるよう画面を増設した（別紙2参照）
三交代パトロール（1回/直）で実効負荷率を確認し、変化が大きい場合は設技に点検依頼する
</t>
    </r>
    <r>
      <rPr>
        <sz val="9"/>
        <color rgb="FF0000FF"/>
        <rFont val="Meiryo UI"/>
        <family val="3"/>
        <charset val="128"/>
      </rPr>
      <t xml:space="preserve">(中文)
</t>
    </r>
  </si>
  <si>
    <r>
      <t xml:space="preserve">(日文)
1、現在紙巻機排出部のサーボモータの寿命管理が決まっていない。設技電気の見解待ち→暫定は冷修毎に（TASは交換時期を設定）
2、紙巻機排出ベルトサーボモータの過熱防止対策とし、2020/2月散熱板を追加する（冷修でエアクーラー設置予定）
3、JFの紙巻機サーボ負荷率モニタ画面横展開済（1/14）
</t>
    </r>
    <r>
      <rPr>
        <sz val="9"/>
        <color rgb="FF0000FF"/>
        <rFont val="Meiryo UI"/>
        <family val="3"/>
        <charset val="128"/>
      </rPr>
      <t xml:space="preserve">(中文)
</t>
    </r>
  </si>
  <si>
    <r>
      <t>檢</t>
    </r>
    <r>
      <rPr>
        <sz val="9"/>
        <color indexed="8"/>
        <rFont val="ＭＳ Ｐゴシック"/>
        <family val="3"/>
        <charset val="128"/>
      </rPr>
      <t>查</t>
    </r>
    <r>
      <rPr>
        <sz val="9"/>
        <color indexed="8"/>
        <rFont val="Meiryo UI"/>
        <family val="3"/>
        <charset val="128"/>
      </rPr>
      <t>系</t>
    </r>
  </si>
  <si>
    <t>20200106YF　TOM3画処PCフリーズ異常Rev1</t>
  </si>
  <si>
    <r>
      <t xml:space="preserve">(日文)
18:17 TOM 識別#2、画処#7#8#10のPCがフリーズ発生、三交代よりホスト再起動したが無効。 (F1切替)、20:47 TOM 識別#1、画処#8#2のPCがフリーズ再発、三交代より同じくホストを再起動しても無効。推進課へ連絡したが、いずれも約5分ほど自動復帰。
22:10 当時は識別PCによる通信異常だと推測、ホスト及び識別PCに対しる点検を指示、異常発見無し。
(異常再発の場合、識別PC再起動という対策を三交代に教育。1/6に識別、画処PCが続々とPCのフリーズ発生有り)
</t>
    </r>
    <r>
      <rPr>
        <sz val="9"/>
        <color rgb="FF0000FF"/>
        <rFont val="Meiryo UI"/>
        <family val="3"/>
        <charset val="128"/>
      </rPr>
      <t xml:space="preserve">(中文)
</t>
    </r>
  </si>
  <si>
    <r>
      <t xml:space="preserve">(日文)
1. 発生原因は不明。
</t>
    </r>
    <r>
      <rPr>
        <sz val="9"/>
        <color rgb="FF0000FF"/>
        <rFont val="Meiryo UI"/>
        <family val="3"/>
        <charset val="128"/>
      </rPr>
      <t xml:space="preserve">(中文)
</t>
    </r>
  </si>
  <si>
    <t>20200120KF　TOM3画処18PCフリーズ異常報告Rev1</t>
  </si>
  <si>
    <r>
      <t>畫處#18 PC Freeze發生，現場人員發現PC無法開機。
推進課人員呼出至現場，先進行HDD重新插拔後PC可正常</t>
    </r>
    <r>
      <rPr>
        <sz val="9"/>
        <rFont val="ＭＳ Ｐゴシック"/>
        <family val="3"/>
        <charset val="136"/>
      </rPr>
      <t>啟</t>
    </r>
    <r>
      <rPr>
        <sz val="9"/>
        <rFont val="Meiryo UI"/>
        <family val="3"/>
        <charset val="128"/>
      </rPr>
      <t>動。 (恢復生</t>
    </r>
    <r>
      <rPr>
        <sz val="9"/>
        <rFont val="ＭＳ Ｐゴシック"/>
        <family val="3"/>
        <charset val="136"/>
      </rPr>
      <t>產</t>
    </r>
    <r>
      <rPr>
        <sz val="9"/>
        <rFont val="Meiryo UI"/>
        <family val="3"/>
        <charset val="128"/>
      </rPr>
      <t>)
畫處#18 PC Freeze 再發，2分鐘後自動恢復。
畫處#18 PC Freeze 再發，本此PC同樣無法正常</t>
    </r>
    <r>
      <rPr>
        <sz val="9"/>
        <rFont val="ＭＳ Ｐゴシック"/>
        <family val="3"/>
        <charset val="136"/>
      </rPr>
      <t>啟</t>
    </r>
    <r>
      <rPr>
        <sz val="9"/>
        <rFont val="Meiryo UI"/>
        <family val="3"/>
        <charset val="128"/>
      </rPr>
      <t>動，聯絡主任指示先切替F1生</t>
    </r>
    <r>
      <rPr>
        <sz val="9"/>
        <rFont val="ＭＳ Ｐゴシック"/>
        <family val="3"/>
        <charset val="136"/>
      </rPr>
      <t>產</t>
    </r>
    <r>
      <rPr>
        <sz val="9"/>
        <rFont val="Meiryo UI"/>
        <family val="3"/>
        <charset val="128"/>
      </rPr>
      <t>，
待常日班上班後再做處置。
推進課進行預備PC交換，10:30恢復F9採板。</t>
    </r>
  </si>
  <si>
    <r>
      <t xml:space="preserve">(日文)
</t>
    </r>
    <r>
      <rPr>
        <sz val="9"/>
        <color rgb="FF0000FF"/>
        <rFont val="Meiryo UI"/>
        <family val="3"/>
        <charset val="128"/>
      </rPr>
      <t xml:space="preserve">(中文)
</t>
    </r>
    <r>
      <rPr>
        <sz val="9"/>
        <rFont val="Meiryo UI"/>
        <family val="3"/>
        <charset val="128"/>
      </rPr>
      <t>推測電源供應器新品不良。 (使用時間: 1.2年)
※該電源供應器2018/12/6更換。</t>
    </r>
  </si>
  <si>
    <r>
      <t xml:space="preserve">(日文)
</t>
    </r>
    <r>
      <rPr>
        <sz val="9"/>
        <color rgb="FF0000FF"/>
        <rFont val="Meiryo UI"/>
        <family val="3"/>
        <charset val="128"/>
      </rPr>
      <t xml:space="preserve">(中文)
</t>
    </r>
    <r>
      <rPr>
        <sz val="9"/>
        <rFont val="Meiryo UI"/>
        <family val="3"/>
        <charset val="128"/>
      </rPr>
      <t>因PC更新費用削減，Power改由台灣本地購買，
但近期更換電源供應器在「畫像處理PC」常發生黑頻、無畫面、無入力電源及主機板毀損等問題，暫時先恢復從ATSC購買。
※Power原廠及台灣購買的仕樣比較表請另行參考附件1。</t>
    </r>
  </si>
  <si>
    <r>
      <t xml:space="preserve">(日文)
他拠点の使用状況を踏まえて実績のあるZIPPY TECHNOLOGY社製への戻しを検討。
</t>
    </r>
    <r>
      <rPr>
        <sz val="9"/>
        <color rgb="FF0000FF"/>
        <rFont val="Meiryo UI"/>
        <family val="3"/>
        <charset val="128"/>
      </rPr>
      <t xml:space="preserve">(中文)
</t>
    </r>
  </si>
  <si>
    <t>檢測結果為電源供應器異常導致,該電源供應器只使用1.2年,研判為新品不良,
目前TOM PC電源供應器統一5年定期更換方針不變.</t>
    <phoneticPr fontId="74"/>
  </si>
  <si>
    <t>20200202KF　TOM3画処22 100分の1パルス異常報告</t>
  </si>
  <si>
    <r>
      <t xml:space="preserve">(日文)
</t>
    </r>
    <r>
      <rPr>
        <sz val="9"/>
        <color rgb="FF0000FF"/>
        <rFont val="Meiryo UI"/>
        <family val="3"/>
        <charset val="128"/>
      </rPr>
      <t xml:space="preserve">(中文)
</t>
    </r>
    <r>
      <rPr>
        <sz val="9"/>
        <rFont val="Meiryo UI"/>
        <family val="3"/>
        <charset val="128"/>
      </rPr>
      <t>畫處PC#22 發生1/100 Inch Pulse 異常 (捨板有)，約1分鐘後自動恢復。
異常又陸續再發有，共計五回。</t>
    </r>
  </si>
  <si>
    <r>
      <t xml:space="preserve">(日文)
</t>
    </r>
    <r>
      <rPr>
        <sz val="9"/>
        <color rgb="FF0000FF"/>
        <rFont val="Meiryo UI"/>
        <family val="3"/>
        <charset val="128"/>
      </rPr>
      <t xml:space="preserve">(中文)
</t>
    </r>
    <r>
      <rPr>
        <sz val="9"/>
        <rFont val="Meiryo UI"/>
        <family val="3"/>
        <charset val="128"/>
      </rPr>
      <t>1. 利用 HD-Tune 對C、D磁碟進行Benchmark檢</t>
    </r>
    <r>
      <rPr>
        <sz val="9"/>
        <rFont val="ＭＳ Ｐゴシック"/>
        <family val="3"/>
        <charset val="136"/>
      </rPr>
      <t>查</t>
    </r>
    <r>
      <rPr>
        <sz val="9"/>
        <rFont val="Meiryo UI"/>
        <family val="3"/>
        <charset val="128"/>
      </rPr>
      <t>，發現磁碟整體讀取效能呈現低下狀態。
2. C:磁碟運轉時數 42834hr (4.9年)，研判是經年累月使用，磁碟老化影響。
3. 當天更換 C:、D:磁碟後，觀察一日異常未再發生，所以確定是HDD讀取效能低下造成。</t>
    </r>
  </si>
  <si>
    <r>
      <t xml:space="preserve">(日文)
</t>
    </r>
    <r>
      <rPr>
        <sz val="9"/>
        <color rgb="FF0000FF"/>
        <rFont val="Meiryo UI"/>
        <family val="3"/>
        <charset val="128"/>
      </rPr>
      <t xml:space="preserve">(中文)
</t>
    </r>
    <r>
      <rPr>
        <sz val="9"/>
        <rFont val="Meiryo UI"/>
        <family val="3"/>
        <charset val="128"/>
      </rPr>
      <t>■ADT 現行HDD保全體制：
每月:確認SMART狀態 (異常時做Error Check)
每年: Benchmark 及 File Benchmark 效能評估。
每5年: 列入年度更新、汰換計畫</t>
    </r>
    <r>
      <rPr>
        <sz val="9"/>
        <rFont val="ＭＳ Ｐゴシック"/>
        <family val="2"/>
        <charset val="128"/>
      </rPr>
      <t>內</t>
    </r>
    <r>
      <rPr>
        <sz val="9"/>
        <rFont val="Meiryo UI"/>
        <family val="3"/>
        <charset val="128"/>
      </rPr>
      <t>。
※上述 Benchmark 點檢頻度變更由每年 → 每月。</t>
    </r>
  </si>
  <si>
    <t>故障原因為硬碟壞軌導致,目前各窯工事皆會針對硬碟做SMART掃描,
另外壽命達5年硬碟會預防性更換.</t>
    <phoneticPr fontId="74"/>
  </si>
  <si>
    <t>20200203ADTOFF切　OFF4 X3軸カッター昇降動作異常</t>
  </si>
  <si>
    <r>
      <t>發生X3切刀升降伺服異常警報(圖1)，警報無法復歸，現場班股長確認電氣盤</t>
    </r>
    <r>
      <rPr>
        <sz val="9"/>
        <rFont val="ＭＳ Ｐゴシック"/>
        <family val="3"/>
        <charset val="128"/>
      </rPr>
      <t>內</t>
    </r>
    <r>
      <rPr>
        <sz val="9"/>
        <rFont val="Meiryo UI"/>
        <family val="3"/>
        <charset val="128"/>
      </rPr>
      <t>AMP異常碼為20(圖2)
將設備總電源關閉重新再</t>
    </r>
    <r>
      <rPr>
        <sz val="9"/>
        <rFont val="ＭＳ Ｐゴシック"/>
        <family val="3"/>
        <charset val="136"/>
      </rPr>
      <t>啟</t>
    </r>
    <r>
      <rPr>
        <sz val="9"/>
        <rFont val="Meiryo UI"/>
        <family val="3"/>
        <charset val="128"/>
      </rPr>
      <t>後，AMP異常碼消失，重新J/C恢復生</t>
    </r>
    <r>
      <rPr>
        <sz val="9"/>
        <rFont val="ＭＳ Ｐゴシック"/>
        <family val="3"/>
        <charset val="136"/>
      </rPr>
      <t>產</t>
    </r>
    <r>
      <rPr>
        <sz val="9"/>
        <rFont val="Meiryo UI"/>
        <family val="3"/>
        <charset val="128"/>
      </rPr>
      <t>稼動。
電氣到場後將訊號預備用線經由X切機活動線槽拉至X3切刀位置，固定AMP端與升降伺服馬達端。
整備進行X3升降原點位置復歸以及電氣確認X切機活動線槽</t>
    </r>
    <r>
      <rPr>
        <sz val="9"/>
        <rFont val="ＭＳ Ｐゴシック"/>
        <family val="3"/>
        <charset val="128"/>
      </rPr>
      <t>內</t>
    </r>
    <r>
      <rPr>
        <sz val="9"/>
        <rFont val="Meiryo UI"/>
        <family val="3"/>
        <charset val="128"/>
      </rPr>
      <t>線路固定是否干涉 OK。
現場進行清潔後，進行工程檢</t>
    </r>
    <r>
      <rPr>
        <sz val="9"/>
        <rFont val="ＭＳ Ｐゴシック"/>
        <family val="3"/>
        <charset val="136"/>
      </rPr>
      <t>查</t>
    </r>
    <r>
      <rPr>
        <sz val="9"/>
        <rFont val="Meiryo UI"/>
        <family val="3"/>
        <charset val="128"/>
      </rPr>
      <t>OK後，10:55恢復生</t>
    </r>
    <r>
      <rPr>
        <sz val="9"/>
        <rFont val="ＭＳ Ｐゴシック"/>
        <family val="3"/>
        <charset val="136"/>
      </rPr>
      <t>產</t>
    </r>
    <r>
      <rPr>
        <sz val="9"/>
        <rFont val="Meiryo UI"/>
        <family val="3"/>
        <charset val="128"/>
      </rPr>
      <t>。</t>
    </r>
  </si>
  <si>
    <r>
      <t>推測為X3 切刀升降伺服馬達訊號線有斷線異常
由於</t>
    </r>
    <r>
      <rPr>
        <sz val="9"/>
        <rFont val="ＭＳ Ｐゴシック"/>
        <family val="3"/>
        <charset val="128"/>
      </rPr>
      <t>產</t>
    </r>
    <r>
      <rPr>
        <sz val="9"/>
        <rFont val="Meiryo UI"/>
        <family val="3"/>
        <charset val="128"/>
      </rPr>
      <t>線稼動關係，未將異常訊號線抽除，待2/11定修停機，請電氣抽出確認</t>
    </r>
  </si>
  <si>
    <r>
      <t xml:space="preserve">(日文)
電源再投入で復旧
2/4設技にて点検（ケーブル交換を計画）
</t>
    </r>
    <r>
      <rPr>
        <sz val="9"/>
        <color rgb="FF0000FF"/>
        <rFont val="Meiryo UI"/>
        <family val="3"/>
        <charset val="128"/>
      </rPr>
      <t xml:space="preserve">(中文)
</t>
    </r>
  </si>
  <si>
    <r>
      <t xml:space="preserve">(日文)
定期点検継続
ケーブルベア配線、密度見直し
</t>
    </r>
    <r>
      <rPr>
        <sz val="9"/>
        <color rgb="FF0000FF"/>
        <rFont val="Meiryo UI"/>
        <family val="3"/>
        <charset val="128"/>
      </rPr>
      <t xml:space="preserve">(中文)
</t>
    </r>
  </si>
  <si>
    <t xml:space="preserve">
J朱峰謀
K張崇慶</t>
  </si>
  <si>
    <t>20200207JF 2BR紙卷機パワーサプライ異常報告書</t>
  </si>
  <si>
    <r>
      <t xml:space="preserve">(日文)
2BR紙巻機、カバーセンサー回路異常にて停止。
パワーサプライ(図3)が壊れたと判断し、新品へ交換するも復帰できず。出力側のケーブルが異常だと判断。
紙残量センサーケーブルの被覆破れを発見。カバーと接触してショートした為、パワーサプライが壊れたと判明。
</t>
    </r>
    <r>
      <rPr>
        <sz val="9"/>
        <color rgb="FF0000FF"/>
        <rFont val="Meiryo UI"/>
        <family val="3"/>
        <charset val="128"/>
      </rPr>
      <t xml:space="preserve">(中文)
</t>
    </r>
  </si>
  <si>
    <r>
      <t xml:space="preserve">(日文)
上段ロール紙シャフト軸受の片開き式のカバーに残量センサーが付いているが、ケーブルが固定されていなかった為、ベースとカバーの間に何度も挟まれることでコルゲートチューブとケーブル被覆が摩耗して、導線が露出した。導線がカバーでショートし、24Vパワーサプライが過負荷で壊れた。
</t>
    </r>
    <r>
      <rPr>
        <sz val="9"/>
        <color rgb="FF0000FF"/>
        <rFont val="Meiryo UI"/>
        <family val="3"/>
        <charset val="128"/>
      </rPr>
      <t xml:space="preserve">(中文)
</t>
    </r>
  </si>
  <si>
    <r>
      <t xml:space="preserve">(日文)
残量センサーの取外し（不使用）
</t>
    </r>
    <r>
      <rPr>
        <sz val="9"/>
        <color rgb="FF0000FF"/>
        <rFont val="Meiryo UI"/>
        <family val="3"/>
        <charset val="128"/>
      </rPr>
      <t xml:space="preserve">(中文)
</t>
    </r>
  </si>
  <si>
    <r>
      <t xml:space="preserve">(日文)
紙巻シャフトに接触するような配線は見直しする。あるいは撤去。
</t>
    </r>
    <r>
      <rPr>
        <sz val="9"/>
        <color rgb="FF0000FF"/>
        <rFont val="Meiryo UI"/>
        <family val="3"/>
        <charset val="128"/>
      </rPr>
      <t xml:space="preserve">(中文)
</t>
    </r>
  </si>
  <si>
    <t>XF</t>
  </si>
  <si>
    <r>
      <t>Y許仕明
C</t>
    </r>
    <r>
      <rPr>
        <sz val="9"/>
        <color rgb="FF000000"/>
        <rFont val="Meiryo UI"/>
        <family val="3"/>
        <charset val="128"/>
      </rPr>
      <t>鄭嵎駿</t>
    </r>
    <r>
      <rPr>
        <sz val="9"/>
        <color indexed="8"/>
        <rFont val="Meiryo UI"/>
        <family val="3"/>
        <charset val="128"/>
      </rPr>
      <t xml:space="preserve">
E王文佑
J朱峰謀
K張崇慶
T陳振遠</t>
    </r>
  </si>
  <si>
    <t>20200216XF　2Br5PosBDS破真空電磁閥故障之吸著異常rev1</t>
  </si>
  <si>
    <r>
      <rPr>
        <sz val="9"/>
        <color rgb="FF0000FF"/>
        <rFont val="Meiryo UI"/>
        <family val="3"/>
        <charset val="128"/>
      </rPr>
      <t xml:space="preserve">(中文)
</t>
    </r>
    <r>
      <rPr>
        <sz val="9"/>
        <rFont val="Meiryo UI"/>
        <family val="3"/>
        <charset val="128"/>
      </rPr>
      <t>5P　BDS吸著異常　→BDS在採板CV上方進行玻璃吸著, 吸著完上昇的時候全數吸盤都有破真空的現象。
15:21 　再發、點檢BDS吸盤、懷疑是紙皺褶的問題、實施紙巻機滑台清掃。
16:14   再發、真空Pump切替: №2→№1。
16:46   再發、變更層別、BDS速度變更: 3.5s→6.0s。
18:22   再發、速度 6.0s→7.0s
18:53   再發、聯絡整備班主任。→懷疑破真空電磁閥有問題、切替1Br G6採板並確認電磁閥、發現Air未正常切替 、實施交換。</t>
    </r>
  </si>
  <si>
    <r>
      <rPr>
        <sz val="9"/>
        <color rgb="FF0000FF"/>
        <rFont val="Meiryo UI"/>
        <family val="3"/>
        <charset val="128"/>
      </rPr>
      <t xml:space="preserve">(中文)
</t>
    </r>
    <r>
      <rPr>
        <sz val="9"/>
        <rFont val="Meiryo UI"/>
        <family val="3"/>
        <charset val="128"/>
      </rPr>
      <t>・拆除電磁閥調</t>
    </r>
    <r>
      <rPr>
        <sz val="9"/>
        <rFont val="ＭＳ Ｐゴシック"/>
        <family val="3"/>
        <charset val="128"/>
      </rPr>
      <t>查</t>
    </r>
    <r>
      <rPr>
        <sz val="9"/>
        <rFont val="Meiryo UI"/>
        <family val="3"/>
        <charset val="128"/>
      </rPr>
      <t>後發現</t>
    </r>
    <r>
      <rPr>
        <sz val="9"/>
        <rFont val="ＭＳ Ｐゴシック"/>
        <family val="3"/>
        <charset val="128"/>
      </rPr>
      <t>內</t>
    </r>
    <r>
      <rPr>
        <sz val="9"/>
        <rFont val="Meiryo UI"/>
        <family val="3"/>
        <charset val="128"/>
      </rPr>
      <t>有潤滑油、但Spool的動作不良。
・破真空電磁閥管理狀況從過去實績的動作回數約有500萬次。
（0.5t G6採板、1日平均動作約5000次）
・最後一次交換的日期為2018年3月、異常時的動作次數為　210萬次。</t>
    </r>
  </si>
  <si>
    <r>
      <rPr>
        <sz val="9"/>
        <color rgb="FF0000FF"/>
        <rFont val="Meiryo UI"/>
        <family val="3"/>
        <charset val="128"/>
      </rPr>
      <t xml:space="preserve">(中文)
</t>
    </r>
    <r>
      <rPr>
        <sz val="9"/>
        <rFont val="Meiryo UI"/>
        <family val="3"/>
        <charset val="128"/>
      </rPr>
      <t>設定在動作200萬次時進行定期交換、預備的電磁閥設置在旁以備緊急異常
時可直接切替電源與Air Tube即可完成動作。</t>
    </r>
  </si>
  <si>
    <t>富羿先生　先行確認的結果（2020年2月19日現在）
YF　　1BR有、2BR無
CF　　沒有A/B套，希望能盡速增設
EF　　沒有A/B套，希望能盡速增設
JF　　電磁弁有A/B套
KF　　電磁弁有A/B套
Blow増設的部分請製造人員與設技討論並檢討實施可行性。
請優先確認 全部工程使用的電磁閥使用實績、交換頻度是否適切（依照ADT 規定）。</t>
  </si>
  <si>
    <t>J朱峰謀
K張崇慶
T陳振遠</t>
  </si>
  <si>
    <t>20200225JF　2BR洗淨機純水風刀#2風管接頭斷裂異常報告</t>
  </si>
  <si>
    <r>
      <rPr>
        <sz val="9"/>
        <color rgb="FF0000FF"/>
        <rFont val="Meiryo UI"/>
        <family val="3"/>
        <charset val="128"/>
      </rPr>
      <t xml:space="preserve">(中文)
</t>
    </r>
    <r>
      <rPr>
        <sz val="9"/>
        <rFont val="Meiryo UI"/>
        <family val="3"/>
        <charset val="128"/>
      </rPr>
      <t>整備人員巡檢發現，2BR洗淨機純水風刀#2 風管接頭斷裂(圖1)。
2BR洗淨純水風刀#2號配管接頭更換、點檢工事開始
2BR洗淨純水風刀#2號配管接頭更換、點檢工事完成。板流測試正常，恢復採板。</t>
    </r>
  </si>
  <si>
    <t>2018年曾發生同樣的異常，當時對應是更換全部接頭。當時因新備品庫存不足。在新品到貨前部分接頭先以堪用品使用，新品到貨後在更換新品接頭。此回斷裂接頭推測為前回所更換的堪用品(圖2)，在新品到貨後未更換到的接頭。</t>
  </si>
  <si>
    <t xml:space="preserve">更換新品接頭、軟管。
</t>
  </si>
  <si>
    <t>接頭材質更換與A/K風刀主管相同H PVC(較耐高溫)</t>
  </si>
  <si>
    <t>20200308ADTOFF　OFF切5移載機とX切機の干渉異常</t>
  </si>
  <si>
    <r>
      <t>X3麥克筆升降異常與1號移載機-切機X走行干涉警報(圖1)，人員有反應有撞擊聲。
現場股長確認狀況後按下自動原點復歸後X切機與2號移載機就發生干涉撞機異常，原點發生位移。
整備同機械與電氣人員到場確認設備是否有損壞狀況結果OK(驅動側與從動側機構、皮帶狀況、記號位置皆正常)
確認設備無損壞後,以人工手動方式將NO.1移載機、X切機、NO.2移載機推至原點標記位置。
電源投入後分別將NO.1移載機、X切機、NO.2移載機原點位置重新設定,完成後分別以慢速位置決方式行測試。
確認各設備走行無異常後進行設備空運轉10枚確認無異常後恢復正常生</t>
    </r>
    <r>
      <rPr>
        <sz val="9"/>
        <rFont val="ＭＳ Ｐゴシック"/>
        <family val="3"/>
        <charset val="128"/>
      </rPr>
      <t>產</t>
    </r>
  </si>
  <si>
    <t>1. 3/9 機械全部確認移載機，X切機從動驅動，皮帶與皮帶輪狀況皆正常(參考0309確認)
其中只有X切機驅動皮帶(2020 2 18有更換過)，比較鬆一點點與機械討論後，雖然皮帶只有一點點鬆，還是更換皮帶新品。
2. 異常期間，X3麥克筆有發生升降異常，3/9也請機械更換麥克筆氣壓缸新品。更換後X3麥克筆無再發，觀察中。
3. 電氣有進行監控點程式寫入，目前電氣觀察中。</t>
  </si>
  <si>
    <r>
      <t xml:space="preserve">(日文)
</t>
    </r>
    <r>
      <rPr>
        <sz val="9"/>
        <color rgb="FF0000FF"/>
        <rFont val="Meiryo UI"/>
        <family val="3"/>
        <charset val="128"/>
      </rPr>
      <t xml:space="preserve">(中文)
</t>
    </r>
    <r>
      <rPr>
        <sz val="9"/>
        <rFont val="Meiryo UI"/>
        <family val="3"/>
        <charset val="128"/>
      </rPr>
      <t>與電氣測試與確認，無法再現性，目前轉向若X切機麥克筆氣壓缸若有異常，要趕快連絡機械更換</t>
    </r>
  </si>
  <si>
    <t>(日文)
この異常はOFF切で発生した内容ですが、工事日などで修理、交換依頼した場所については、設技、製造が相互に動作を確認すること。また翌日には製造にて動作など全般的に異常がないか再確認する。</t>
  </si>
  <si>
    <t>伸縮</t>
  </si>
  <si>
    <r>
      <t>20200415JF　crack発生状況調</t>
    </r>
    <r>
      <rPr>
        <u/>
        <sz val="9"/>
        <color indexed="12"/>
        <rFont val="ＭＳ Ｐゴシック"/>
        <family val="3"/>
        <charset val="136"/>
      </rPr>
      <t>查</t>
    </r>
    <r>
      <rPr>
        <u/>
        <sz val="9"/>
        <color indexed="12"/>
        <rFont val="Meiryo UI"/>
        <family val="3"/>
        <charset val="128"/>
      </rPr>
      <t>20200408Rev2</t>
    </r>
  </si>
  <si>
    <r>
      <t xml:space="preserve">(日文)
3月対象のJF窯品を調査時、B面crackが計344枚（L側98枚、R側246枚）検出されました。
PL毎にAve1.3枚程度の発生数で、高いレベルとは言えないですが、発生座標から、L側は面内散発で、R側はY=600付近に傾向性が見られ、その傾向性は採板日2月品も3月品も同じく発生し、PITCHがないです。
</t>
    </r>
    <r>
      <rPr>
        <sz val="9"/>
        <color rgb="FF0000FF"/>
        <rFont val="Meiryo UI"/>
        <family val="3"/>
        <charset val="128"/>
      </rPr>
      <t xml:space="preserve">(中文)
</t>
    </r>
    <r>
      <rPr>
        <sz val="9"/>
        <rFont val="Meiryo UI"/>
        <family val="3"/>
        <charset val="128"/>
      </rPr>
      <t>ADCS指摘JF窯CRACK 調査</t>
    </r>
  </si>
  <si>
    <r>
      <t xml:space="preserve">(日文)
本線伸縮C/Vからの廃棄Culletの跳ね返りが考えられる。
→点検の結果、以下2ヶ所の跳ね返り防止Sheetに隙間ができていることを確認。
</t>
    </r>
    <r>
      <rPr>
        <sz val="9"/>
        <color rgb="FF0000FF"/>
        <rFont val="Meiryo UI"/>
        <family val="3"/>
        <charset val="128"/>
      </rPr>
      <t xml:space="preserve">(中文)
</t>
    </r>
    <r>
      <rPr>
        <sz val="9"/>
        <rFont val="Meiryo UI"/>
        <family val="3"/>
        <charset val="128"/>
      </rPr>
      <t>本線伸縮C/V廢棄碎玻璃彈跳反彈。檢</t>
    </r>
    <r>
      <rPr>
        <sz val="9"/>
        <rFont val="ＭＳ Ｐゴシック"/>
        <family val="3"/>
        <charset val="136"/>
      </rPr>
      <t>查</t>
    </r>
    <r>
      <rPr>
        <sz val="9"/>
        <rFont val="Meiryo UI"/>
        <family val="3"/>
        <charset val="128"/>
      </rPr>
      <t>結果、有二個位置防止玻璃反彈有間隙</t>
    </r>
  </si>
  <si>
    <r>
      <t xml:space="preserve">(日文)
</t>
    </r>
    <r>
      <rPr>
        <sz val="9"/>
        <color rgb="FF0000FF"/>
        <rFont val="Meiryo UI"/>
        <family val="3"/>
        <charset val="128"/>
      </rPr>
      <t xml:space="preserve">(中文)恒久対策
</t>
    </r>
    <r>
      <rPr>
        <sz val="9"/>
        <rFont val="Meiryo UI"/>
        <family val="3"/>
        <charset val="128"/>
      </rPr>
      <t>伸縮C/V下方防噴濺布因欠板堆積，重量下壓導致接縫處</t>
    </r>
    <r>
      <rPr>
        <sz val="9"/>
        <rFont val="ＭＳ Ｐゴシック"/>
        <family val="3"/>
        <charset val="128"/>
      </rPr>
      <t>產</t>
    </r>
    <r>
      <rPr>
        <sz val="9"/>
        <rFont val="Meiryo UI"/>
        <family val="3"/>
        <charset val="128"/>
      </rPr>
      <t>生開口將接縫處以尼龍繩縫補，強化接合處固定方式</t>
    </r>
  </si>
  <si>
    <t>20200504XF　本線駆動立ち上がりチェーン脱落_最終版</t>
  </si>
  <si>
    <r>
      <t>(中文)
巡檢發現WI Booth内 本線的立上鍊條已不在原位 掉落在地上。
※該部位總計有21支Roll的立上驅動因鍊條脱落, Roll是被玻璃帶著轉動的。
開</t>
    </r>
    <r>
      <rPr>
        <sz val="9"/>
        <rFont val="ＭＳ Ｐゴシック"/>
        <family val="3"/>
        <charset val="134"/>
      </rPr>
      <t>啟</t>
    </r>
    <r>
      <rPr>
        <sz val="9"/>
        <rFont val="Meiryo UI"/>
        <family val="3"/>
        <charset val="128"/>
      </rPr>
      <t>Guillotine捨板、使用LOTO並開始鍊條的復歸工事
開始採板</t>
    </r>
  </si>
  <si>
    <r>
      <t>原因不明、推測是受到鍊條的扣環斷裂導致Plate位置跑掉、鍊條</t>
    </r>
    <r>
      <rPr>
        <sz val="9"/>
        <rFont val="ＭＳ Ｐゴシック"/>
        <family val="3"/>
        <charset val="128"/>
      </rPr>
      <t>脫</t>
    </r>
    <r>
      <rPr>
        <sz val="9"/>
        <rFont val="Meiryo UI"/>
        <family val="3"/>
        <charset val="128"/>
      </rPr>
      <t>落。
後續巡檢時發現固定螺絲的前端有和扣環接觸的狀況。
斷裂的地方也是在同一個位置, 就此確定是磨耗造成扣環斷裂。
鍊條復歸時的點檢結果(設技)
・鍊條沒有變長, 惰輪的張力也是正常的。
・鍊條周圍有無干渉物→ 看起來沒有干渉的痕跡。
・鍊輪是否有偏芯的狀況→偏移量約1.5mm, 與鍊條脱落應無直接關係。</t>
    </r>
  </si>
  <si>
    <t>現場原本使用的是可以防止固定螺絲變鬆的 較長的固定螺絲＋Locknut
變更使用一般 較短的固定螺絲。※已實施I-mark標記。
其他位置的固定螺絲並未使用 上面提到的處置方式, 為何只有這個地方使用這種
設置方式的理由及經緯 狀況不明。</t>
  </si>
  <si>
    <r>
      <t xml:space="preserve">(日文）
設備に適さないボルトなどが使用されていないか点検する
</t>
    </r>
    <r>
      <rPr>
        <sz val="9"/>
        <color rgb="FF0000FF"/>
        <rFont val="Meiryo UI"/>
        <family val="3"/>
        <charset val="128"/>
      </rPr>
      <t xml:space="preserve">(中文)
</t>
    </r>
  </si>
  <si>
    <r>
      <t>C</t>
    </r>
    <r>
      <rPr>
        <sz val="9"/>
        <color rgb="FF000000"/>
        <rFont val="Meiryo UI"/>
        <family val="3"/>
        <charset val="128"/>
      </rPr>
      <t>鄭嵎駿</t>
    </r>
    <r>
      <rPr>
        <sz val="9"/>
        <color indexed="8"/>
        <rFont val="Meiryo UI"/>
        <family val="3"/>
        <charset val="128"/>
      </rPr>
      <t xml:space="preserve">
E王文佑
J朱峰謀</t>
    </r>
  </si>
  <si>
    <t>20200505CF　2BR6P詰完了実PL傾き異常</t>
  </si>
  <si>
    <t>6Pos(平P/L G6 F3)詰完了擴出後，實PL台車上PL傾倒時，往當時已回到原點的空PL推擠
而呈現卡住的狀態。　由於整個PL滑入了實PL台車的外框，因此判斷無法由三交代進行復歸，於是便向事務所聯絡，並停止6P F3品的採板。
G6採板時的PL重心是有問題的，因此在對策實施之前，禁止在6Pos進行Ｇ6採板。</t>
  </si>
  <si>
    <r>
      <t>跟平ＰＬ裝載Ｇ8時比較起來，Ｇ6裝載時的重心是在底棧側（</t>
    </r>
    <r>
      <rPr>
        <sz val="9"/>
        <rFont val="ＭＳ Ｐゴシック"/>
        <family val="3"/>
        <charset val="128"/>
      </rPr>
      <t>內</t>
    </r>
    <r>
      <rPr>
        <sz val="9"/>
        <rFont val="Meiryo UI"/>
        <family val="3"/>
        <charset val="128"/>
      </rPr>
      <t>側）的關係，在進行擴出動作時ＰＬ呈現不穩定的狀態、以至於去碰觸到已回到原點的空ＰＬ台車，導致ＰＬ往實ＰＬ台車推擠過去
※2015年2月在ＤＦ也發生過同樣的異常、原本底棧側的PL的框架部分
是沒有支撐物的，後來有實施追加支撐物的相關改造、但因為當時ADT並沒有預定要進行Ｇ6平ＰＬ的採板於是就沒有成為橫展開的一個項目。</t>
    </r>
  </si>
  <si>
    <t>・CF窯　６pos
・EF窯　７pos
・JF窯　４pos
※2015年にAFKで発生した設備異常は特殊的な採板で、かつ仕様外の採板を実施したことが原因として、他拠点への横展開は不要という判断になっていた。当時、想定外としていたCF窯においては組成変更、採板計画、品質状況など環境の変化によって、過去のトラブル事例やリスクの見積りを実施しないまま仕様外のG6採板を実施したのが原因。
よって仕様外とはいえ、EF、JFにおいても、CFで対策した内容を横展開し、環境変化に対応できる改造を実施すること。</t>
  </si>
  <si>
    <t>20200513ADTOFF切　OFF切5 位置決め搬送タイミングベルト脱離異常</t>
  </si>
  <si>
    <r>
      <t>17:50~17:55 現場人員反應有聽到切機有破玻璃聲音，通知現場班股長，停機確認，發現位置決右2時規皮帶跳</t>
    </r>
    <r>
      <rPr>
        <sz val="9"/>
        <rFont val="ＭＳ Ｐゴシック"/>
        <family val="3"/>
        <charset val="128"/>
      </rPr>
      <t>脫</t>
    </r>
    <r>
      <rPr>
        <sz val="9"/>
        <rFont val="Meiryo UI"/>
        <family val="3"/>
        <charset val="128"/>
      </rPr>
      <t>(圖1)
17:55~18:00 OFF股長聯絡，OFF5位置決左2輸送帶跳</t>
    </r>
    <r>
      <rPr>
        <sz val="9"/>
        <rFont val="ＭＳ Ｐゴシック"/>
        <family val="3"/>
        <charset val="128"/>
      </rPr>
      <t>脫</t>
    </r>
    <r>
      <rPr>
        <sz val="9"/>
        <rFont val="Meiryo UI"/>
        <family val="3"/>
        <charset val="128"/>
      </rPr>
      <t>異常、整備聯絡JK機械股長(廖)告知此異常
18:05~18:10 整備與機械到場確認
18:20~18:50 機械進行位置決右2 輸送帶更換、機械更換完畢並進行運轉測試OK
19:00~19:10 現場進行位置決清潔並交付現場生</t>
    </r>
    <r>
      <rPr>
        <sz val="9"/>
        <rFont val="ＭＳ Ｐゴシック"/>
        <family val="3"/>
        <charset val="128"/>
      </rPr>
      <t>產</t>
    </r>
  </si>
  <si>
    <t>檢視該皮帶下方張力輪有大量粉末，推測皮帶磨損造成偏移量過大而跑出皮帶舵輪。
確認該皮帶有1處裂痕，有可能是該裂痕造成皮帶偏移而跑出皮帶舵輪。
上次位置決右2時規皮帶更換日期為2018.09.11，使用1.5年。</t>
  </si>
  <si>
    <r>
      <t>定修檢</t>
    </r>
    <r>
      <rPr>
        <sz val="9"/>
        <rFont val="ＭＳ Ｐゴシック"/>
        <family val="3"/>
        <charset val="136"/>
      </rPr>
      <t>查</t>
    </r>
    <r>
      <rPr>
        <sz val="9"/>
        <rFont val="Meiryo UI"/>
        <family val="3"/>
        <charset val="128"/>
      </rPr>
      <t>位置決皮帶有無裂痕以及磨損，下方惰倫有無大量粉末累積，如果有會請機械進行評估交換皮帶</t>
    </r>
  </si>
  <si>
    <r>
      <t xml:space="preserve">(日文)
テンションプーリーに堆積した粉塵、カレットがベルトの摩耗を進行させた可能性があるため、定期的に掃除を実施すること。
また工事日ではベルトの蛇行を確認するが、全周に亘ってベルトの摩耗、ひび割れがなどが無いか確認すること。
</t>
    </r>
    <r>
      <rPr>
        <sz val="9"/>
        <color rgb="FF0000FF"/>
        <rFont val="Meiryo UI"/>
        <family val="3"/>
        <charset val="128"/>
      </rPr>
      <t xml:space="preserve">(中文)
</t>
    </r>
  </si>
  <si>
    <t>OF</t>
  </si>
  <si>
    <r>
      <t>Y許仕明
C</t>
    </r>
    <r>
      <rPr>
        <sz val="9"/>
        <color rgb="FF000000"/>
        <rFont val="Meiryo UI"/>
        <family val="3"/>
        <charset val="128"/>
      </rPr>
      <t>鄭嵎駿</t>
    </r>
    <r>
      <rPr>
        <sz val="9"/>
        <color indexed="8"/>
        <rFont val="Meiryo UI"/>
        <family val="3"/>
        <charset val="128"/>
      </rPr>
      <t xml:space="preserve">
E王文佑
J朱峰謀
K張崇慶</t>
    </r>
  </si>
  <si>
    <t>20200518OF　循環バケットエレベーター搬送ベルト断裂異常報告</t>
  </si>
  <si>
    <r>
      <t xml:space="preserve">(日文)
ADCH OF循環トラブル連絡（B/Eベルト断裂）
</t>
    </r>
    <r>
      <rPr>
        <sz val="9"/>
        <color rgb="FF0000FF"/>
        <rFont val="Meiryo UI"/>
        <family val="3"/>
        <charset val="128"/>
      </rPr>
      <t xml:space="preserve">(中文)
</t>
    </r>
    <r>
      <rPr>
        <sz val="9"/>
        <rFont val="Meiryo UI"/>
        <family val="3"/>
        <charset val="128"/>
      </rPr>
      <t>OF-循環Cullet　BE 勺子固定皮帶斷裂</t>
    </r>
  </si>
  <si>
    <r>
      <t xml:space="preserve">(日文)
バケツとベルトの隙間にカレットが入り込んだことによりベルトの損傷が加速し、断裂に至った
（カレットがシュートから落ちてくる角度と最下部プーリの位置関係的に、
　BE最下部でバケツとベルトの隙間ができたときにカレットが入り込んでしまう関係になっていたと思われる）
</t>
    </r>
    <r>
      <rPr>
        <sz val="9"/>
        <color rgb="FF0000FF"/>
        <rFont val="Meiryo UI"/>
        <family val="3"/>
        <charset val="128"/>
      </rPr>
      <t xml:space="preserve">(中文)
</t>
    </r>
    <r>
      <rPr>
        <sz val="9"/>
        <rFont val="Meiryo UI"/>
        <family val="3"/>
        <charset val="128"/>
      </rPr>
      <t>機械調</t>
    </r>
    <r>
      <rPr>
        <sz val="9"/>
        <rFont val="ＭＳ Ｐゴシック"/>
        <family val="3"/>
        <charset val="136"/>
      </rPr>
      <t>查</t>
    </r>
    <r>
      <rPr>
        <sz val="9"/>
        <rFont val="Meiryo UI"/>
        <family val="3"/>
        <charset val="128"/>
      </rPr>
      <t>中</t>
    </r>
  </si>
  <si>
    <r>
      <t xml:space="preserve">(日文)
＜暫定対応＞
ベルトとバケツを新品と取り換え、設備を復旧
</t>
    </r>
    <r>
      <rPr>
        <sz val="9"/>
        <color rgb="FF0000FF"/>
        <rFont val="Meiryo UI"/>
        <family val="3"/>
        <charset val="128"/>
      </rPr>
      <t xml:space="preserve">(中文)
</t>
    </r>
  </si>
  <si>
    <r>
      <t xml:space="preserve">(日文)
ADCHの異常報告を受けてADTにて一斉点検実施したが、JFは同様にカレット刺さりにより切り傷、摩耗が発見されたため、ボルト穴の補修を実施した（6/9）。JFについては温修を実施したことによりB/Eの状態が悪化したと推測する。このためB/Eに負担がかかるような工事がある場合は注意する。ただし定期点検により早期発見していく（回転物には十分注意）
</t>
    </r>
    <r>
      <rPr>
        <sz val="9"/>
        <color rgb="FF0000FF"/>
        <rFont val="Meiryo UI"/>
        <family val="3"/>
        <charset val="128"/>
      </rPr>
      <t xml:space="preserve">(中文)
</t>
    </r>
  </si>
  <si>
    <t>20200602YF　橫切機2作動異常【設技、ATSC回答待ち】</t>
  </si>
  <si>
    <t>12:23 橫切機#2 發生動作異常(警報履歷如圖1)，橫切機#2停止作動造成捨板(原兩連切使用中)人員確認橫切機無異常(圖2)，切刀、BUR都在原點位置。
12:27 將CPU模式切替到手動模式，再切替回CPU模式後進行運轉使用。
※前回一樣是橫切機#2在2連切時發生異常停止</t>
  </si>
  <si>
    <r>
      <t>待電氣及ATSC調</t>
    </r>
    <r>
      <rPr>
        <sz val="9"/>
        <rFont val="ＭＳ Ｐゴシック"/>
        <family val="3"/>
        <charset val="136"/>
      </rPr>
      <t>查</t>
    </r>
    <r>
      <rPr>
        <sz val="9"/>
        <rFont val="Meiryo UI"/>
        <family val="3"/>
        <charset val="128"/>
      </rPr>
      <t>（可能原因）
・橫切機#2 READY 訊號異常
・HDD連接線結線不良
・MCPG波形不良</t>
    </r>
  </si>
  <si>
    <t>ATSC回答待ち</t>
  </si>
  <si>
    <r>
      <t xml:space="preserve">(日文)
ATSC回答待ち
</t>
    </r>
    <r>
      <rPr>
        <sz val="9"/>
        <color rgb="FF0000FF"/>
        <rFont val="Meiryo UI"/>
        <family val="3"/>
        <charset val="128"/>
      </rPr>
      <t xml:space="preserve">(中文)
</t>
    </r>
  </si>
  <si>
    <t>K張崇慶
T陳振遠</t>
  </si>
  <si>
    <t>20200603KF 1BR仕掛F3品にBC印字なしトラッキング異常</t>
  </si>
  <si>
    <t>這一次異常發生時，基板已經到達BCRCODE PRINT檢知位置
但是距離定數還未達到，所以TRACKING基板ID未搬移到BCRCODE PRINT檢知位置，BCRCODE PRINT無ID可以列印。因而異常就出現有基板無ID現象。</t>
  </si>
  <si>
    <t>BCRCODE PRINT檢知位置TRACKING基板ID提早150mm搬移
讓需要BCRCODE PRINT基板觸發前基板ID到達該位置。</t>
  </si>
  <si>
    <t>原因はBCP前のセンサーに基板が到着した時にトラッキングデータが無い場合、印字しないが
元々この部分のトラッキングデータの先行が基板に対して差がほとんどないとのことで
たまに基板がデータを追い越した時にBC無しが発生していたということです。
BC印字確認のみに使われているためF9品へのF3混入は無し。
暫定対策としてC/V速度438mm/sec→400mm/sec、異常発生時をENDスルーできるよう機能追加（F3 BC無し混入対策）
根本的には距離定数の調整等が必要だと思われますが、まだ決まっていません。</t>
  </si>
  <si>
    <r>
      <t>(日文)
BC読み取り失敗、BC不一致は採板しないのが正しい（スルー廃棄）。
またBC異常については正しい警報名で識別、分類されているか確認が必要
（</t>
    </r>
    <r>
      <rPr>
        <sz val="9"/>
        <color rgb="FF0000FF"/>
        <rFont val="Meiryo UI"/>
        <family val="3"/>
        <charset val="128"/>
      </rPr>
      <t xml:space="preserve">中文)
</t>
    </r>
  </si>
  <si>
    <r>
      <t>注意:電氣調</t>
    </r>
    <r>
      <rPr>
        <sz val="9"/>
        <color rgb="FF000000"/>
        <rFont val="ＭＳ Ｐゴシック"/>
        <family val="1"/>
        <charset val="136"/>
      </rPr>
      <t>查</t>
    </r>
    <r>
      <rPr>
        <sz val="9"/>
        <color rgb="FF000000"/>
        <rFont val="Meiryo UI"/>
        <family val="3"/>
        <charset val="128"/>
      </rPr>
      <t>中</t>
    </r>
  </si>
  <si>
    <r>
      <t>C</t>
    </r>
    <r>
      <rPr>
        <sz val="9"/>
        <color rgb="FF000000"/>
        <rFont val="Meiryo UI"/>
        <family val="3"/>
        <charset val="128"/>
      </rPr>
      <t>鄭嵎駿</t>
    </r>
    <r>
      <rPr>
        <sz val="9"/>
        <color indexed="8"/>
        <rFont val="Meiryo UI"/>
        <family val="3"/>
        <charset val="128"/>
      </rPr>
      <t xml:space="preserve">
E王文佑
J朱峰謀
K張崇慶</t>
    </r>
  </si>
  <si>
    <t>20200606CF　PL交換人員異常排除MISS導致空PL Trailer Lift固定座螺絲斷裂損壞（未提出）</t>
  </si>
  <si>
    <t>①06/05 21:28及06/06 01:08在6P-PL詰完了，自動進行PL交換時，共發生兩回的PL DATA不一致警報，T/P上顯示X298-SENSOR為無感應的情況，但PL TYPE跟PL ID是有顯示的。
②06/06 22:01 6P-ROBOT側採板至48枚時，PL DATA不一致異常警報再發，6P採板ROBOT因該異常警報發生停止採板。
③22:05:-22:41由於異常發生時，二課僅有的一台3.5噸堆高機正在EF使用，故當班股長先行測試待機側的空PL交換至ROBOT側
但異常仍無法排除。反覆測試2回後，異常仍無法排除。所以當班股長決定先將詰枚數48枚的採板品，先行更換捆包。由於6P採板的是G8-PL裝載G6吋法的F3品，故三交代人員需要在線上先進行採板品的STOPPER及角架安裝。
④22:47 由於當班股長在等待3.5噸堆高機的過程中，決定想再測試一次藉由PL交換的方式來排除異常。在沒有考慮到PL上已設置STOPPER及角架的情況下即進行操作。
⑤22:51由於實 PL Trailer跟G8 PALLET(空PL)交換過程中，PL上方已安置STOPPER及角架撞擊空PL Trailer的底部。導致空PL Trailer Lift固定座螺絲斷裂損壞
⑥異常損壞確認：6POS Pallet changer空PL Trailer Lift固定座螺絲斷裂損壞（左側）</t>
  </si>
  <si>
    <t>P/Lタイプ不一致の発生原因
・X28Ｄ（在荷）センサーは、Keyence製の超音波センサーを採用しているが検出距離が150～700㎜であるのに対し151㎜ギリギリにセットされていた為（図面上150㎜）P/Lの個体差により検出できない(チャタリング）ものがあった。</t>
  </si>
  <si>
    <t>X28Ｄ（在荷）センサーとP/Lの距離を151→162㎜へ調整実施。</t>
  </si>
  <si>
    <r>
      <t xml:space="preserve">(日文)
X28Ｄ（在荷）センサーとP/Lの距離を151→162㎜へ調整必須。
EF、JFの仕様も間違ったセンサーが設置されているため必ず調整を実施すること。
・EF窯　７pos
・JF窯　４pos
</t>
    </r>
    <r>
      <rPr>
        <sz val="9"/>
        <color rgb="FF0000FF"/>
        <rFont val="Meiryo UI"/>
        <family val="3"/>
        <charset val="128"/>
      </rPr>
      <t xml:space="preserve">(中文)
</t>
    </r>
  </si>
  <si>
    <t>20200609OF　TOM3 PC HDDバックアップ作業後の異常</t>
  </si>
  <si>
    <r>
      <t>6/9工事日進行TOM3 HDD Backup作業。 更換成Clone HDD。
16:50 工事後進行板流確認時,發現畫處PC#6並沒有與Host連接。重新</t>
    </r>
    <r>
      <rPr>
        <sz val="9"/>
        <rFont val="ＭＳ Ｐゴシック"/>
        <family val="3"/>
        <charset val="134"/>
      </rPr>
      <t>啟</t>
    </r>
    <r>
      <rPr>
        <sz val="9"/>
        <rFont val="Meiryo UI"/>
        <family val="3"/>
        <charset val="128"/>
      </rPr>
      <t>動Host、畫處兩PC好幾回,狀況也不無法復歸。
17:00 經調査、發現畫處#6PC的檢</t>
    </r>
    <r>
      <rPr>
        <sz val="9"/>
        <rFont val="ＭＳ Ｐゴシック"/>
        <family val="3"/>
        <charset val="134"/>
      </rPr>
      <t>查</t>
    </r>
    <r>
      <rPr>
        <sz val="9"/>
        <rFont val="Meiryo UI"/>
        <family val="3"/>
        <charset val="128"/>
      </rPr>
      <t>Soft（TOMImp）是用畫處#1起動的。因此、#1有兩個在角力,最後只剩一個有連接到Host。就算回到HDD Backup前的狀態,也無法回復正常。
20:30 進一步調</t>
    </r>
    <r>
      <rPr>
        <sz val="9"/>
        <rFont val="ＭＳ Ｐゴシック"/>
        <family val="3"/>
        <charset val="134"/>
      </rPr>
      <t>查</t>
    </r>
    <r>
      <rPr>
        <sz val="9"/>
        <rFont val="Meiryo UI"/>
        <family val="3"/>
        <charset val="128"/>
      </rPr>
      <t>原因、發現儲存於畫處#6PC Windows Start Up裡的TOMImp 參考路徑變成#1了。
20:30 將畫處#6PC Start Up的TOMImp參考路徑改回#6,回到正常狀態。確認Soft正常</t>
    </r>
    <r>
      <rPr>
        <sz val="9"/>
        <rFont val="ＭＳ Ｐゴシック"/>
        <family val="3"/>
        <charset val="134"/>
      </rPr>
      <t>啟</t>
    </r>
    <r>
      <rPr>
        <sz val="9"/>
        <rFont val="Meiryo UI"/>
        <family val="3"/>
        <charset val="128"/>
      </rPr>
      <t>動、並與Host連結。
20:40 發現精査端末的欠點影像無法顯示。但識別PC的欠點影像是有顯示的。將識別PC的HDD也回復到Back up前的狀態,但狀況卻沒有任何改變。
22:10 發現識別PC的檢査SOFT的「SYSTEM」畫面「精査判定Server設定」中的「IP ADDRESS」被變更成NF的。將Address變更成OF的。之後,精査判定端末就能顯示欠點影像了。</t>
    </r>
  </si>
  <si>
    <t>不明</t>
  </si>
  <si>
    <t>原因究明、他拠点の情報を待つ</t>
  </si>
  <si>
    <r>
      <t xml:space="preserve">(日文)
推進課にて調査結果（以下）
ADCH再現テストから、特定の原因はありません。
Win10と新開発のソフトですので、ADTとは内容が異なる場合がありますと思います。
ただし、これを回避するために、清池さんの依賴から、ADTは工事日にバックアップを作成し、
テストしましたが、上記の状況は発生しませんでした。
-----（添付報告を纏めし）----
全体のPCを再起動するの場合、
画処と識別は指定したホストフォルダーからをダウンロードできなくなり、
300s後で自動に本機の設定が読み込まれます。
そのため、過去にADTで発生していた問題が修正されました。　（ADCH状況とは異なります）
</t>
    </r>
    <r>
      <rPr>
        <sz val="9"/>
        <color rgb="FF0000FF"/>
        <rFont val="Meiryo UI"/>
        <family val="3"/>
        <charset val="128"/>
      </rPr>
      <t xml:space="preserve">(中文)
</t>
    </r>
  </si>
  <si>
    <t>20200617FF　1Br1PosBDSアームクラック発生異常</t>
  </si>
  <si>
    <r>
      <t>聯絡設備技術3交代(電氣)後確認到#6 C/V EndPlate</t>
    </r>
    <r>
      <rPr>
        <sz val="9"/>
        <rFont val="ＭＳ Ｐゴシック"/>
        <family val="3"/>
        <charset val="128"/>
      </rPr>
      <t>脫</t>
    </r>
    <r>
      <rPr>
        <sz val="9"/>
        <rFont val="Meiryo UI"/>
        <family val="3"/>
        <charset val="128"/>
      </rPr>
      <t>離並卡在鍊條和鏈輪中間, 導致設備異常停止。
設備技術(機械)抵達現場, 確認狀況之後將</t>
    </r>
    <r>
      <rPr>
        <sz val="9"/>
        <rFont val="ＭＳ Ｐゴシック"/>
        <family val="3"/>
        <charset val="128"/>
      </rPr>
      <t>脫</t>
    </r>
    <r>
      <rPr>
        <sz val="9"/>
        <rFont val="Meiryo UI"/>
        <family val="3"/>
        <charset val="128"/>
      </rPr>
      <t>離的EndPlate進行復歸及設定作業。
進行C/V上方碎玻璃掃除作業, 後續在進行試運轉時發現#1P BDS的吸著PAD移動時與C/V Roll有摩擦到的現象。
◆在進行擺臂的精密檢</t>
    </r>
    <r>
      <rPr>
        <sz val="9"/>
        <rFont val="ＭＳ Ｐゴシック"/>
        <family val="3"/>
        <charset val="136"/>
      </rPr>
      <t>查</t>
    </r>
    <r>
      <rPr>
        <sz val="9"/>
        <rFont val="Meiryo UI"/>
        <family val="3"/>
        <charset val="128"/>
      </rPr>
      <t>時確認到連接擺臂與機械Hand的四角法蘭的</t>
    </r>
    <r>
      <rPr>
        <sz val="9"/>
        <rFont val="ＭＳ Ｐゴシック"/>
        <family val="3"/>
        <charset val="136"/>
      </rPr>
      <t>焊</t>
    </r>
    <r>
      <rPr>
        <sz val="9"/>
        <rFont val="Meiryo UI"/>
        <family val="3"/>
        <charset val="128"/>
      </rPr>
      <t>接處有裂痕, 針對裂縫處實施了氬</t>
    </r>
    <r>
      <rPr>
        <sz val="9"/>
        <rFont val="ＭＳ Ｐゴシック"/>
        <family val="3"/>
        <charset val="136"/>
      </rPr>
      <t>焊</t>
    </r>
    <r>
      <rPr>
        <sz val="9"/>
        <rFont val="Meiryo UI"/>
        <family val="3"/>
        <charset val="128"/>
      </rPr>
      <t>作業。
※ 作業時有使用真空吸塵器 來吸取</t>
    </r>
    <r>
      <rPr>
        <sz val="9"/>
        <rFont val="ＭＳ Ｐゴシック"/>
        <family val="3"/>
        <charset val="136"/>
      </rPr>
      <t>焊</t>
    </r>
    <r>
      <rPr>
        <sz val="9"/>
        <rFont val="Meiryo UI"/>
        <family val="3"/>
        <charset val="128"/>
      </rPr>
      <t>接作業</t>
    </r>
    <r>
      <rPr>
        <sz val="9"/>
        <rFont val="ＭＳ Ｐゴシック"/>
        <family val="3"/>
        <charset val="136"/>
      </rPr>
      <t>產</t>
    </r>
    <r>
      <rPr>
        <sz val="9"/>
        <rFont val="Meiryo UI"/>
        <family val="3"/>
        <charset val="128"/>
      </rPr>
      <t>生的煙霧。</t>
    </r>
  </si>
  <si>
    <r>
      <t>推測BDS動作</t>
    </r>
    <r>
      <rPr>
        <sz val="9"/>
        <rFont val="ＭＳ Ｐゴシック"/>
        <family val="3"/>
        <charset val="128"/>
      </rPr>
      <t>產</t>
    </r>
    <r>
      <rPr>
        <sz val="9"/>
        <rFont val="Meiryo UI"/>
        <family val="3"/>
        <charset val="128"/>
      </rPr>
      <t>生的振動造成了裂縫, 裂縫慢慢變大才會造成這次的異常
※這次的裂縫較小, BDS 在每次的定修工事日排定的Arm裂縫點檢沒有確認到</t>
    </r>
  </si>
  <si>
    <r>
      <t>1.  加強定修工事日點檢。　　　　　　　　　　　　　　　　　　　　　　　　　　　　　　　　　　　　　　　　　　　　　　　　　　　　　　　　　　　　　　　　　　　　　　　　　　　　　　　　　　　　　　　　　　　　　　　　　　　　　　　　　　　　　　　　　　　　　　　　　　　　　　　　　　　　　　　　　　　　　　　　　　　　　　　　　　　　※會先清除擺臂</t>
    </r>
    <r>
      <rPr>
        <sz val="9"/>
        <rFont val="ＭＳ Ｐゴシック"/>
        <family val="3"/>
        <charset val="136"/>
      </rPr>
      <t>焊</t>
    </r>
    <r>
      <rPr>
        <sz val="9"/>
        <rFont val="Meiryo UI"/>
        <family val="3"/>
        <charset val="128"/>
      </rPr>
      <t>接部位的異物再確認有無裂痕。  -設技-  　　　　　　　　　　　　　　　　　　　　　　　　　　　　　　　　　　　　　　　　　　　　　　　　　　　　　　　　　　　　　　　　　　　　　　　　　　　　　　　　　　　　　　　　　　　　　　　　　　　　　　　　　　　　　　　　　　　　　　　　　　　　　　　　　　　　　　　2. 作業中確認振動狀況、若BDS 擺臂的Hand晃動過大則連絡設技並依賴進行　　　　　　　　　　　　　　　　　　　　　　　　　　　　　　　　　　　　　　　　　　　　　　　　　　　　　　　　　　　　　　　　　　　　　　　　　　　　　　　　　　　　　　　　　　　　　　　　　　　　　　　　　　　　　　　　　　　　　　　　　　　　　　　　　　　　　　　　　　精密的診斷。 -製造-</t>
    </r>
  </si>
  <si>
    <r>
      <t xml:space="preserve">(日文)
2008年CF窯で同様の亀裂問題がありました。
対策書に記載のある“対策済Arm”にADTは全窯更新しているという認識です。
各窯点検後に、対策済Armかもご確認・連絡をお願いします。
＜対策版Arm&gt;
・対策版は下図赤丸の長さが150→200ｍｍへ変更されている。
・側面の補強板が3.2mmt→4.5mmtになっている。
</t>
    </r>
    <r>
      <rPr>
        <sz val="9"/>
        <color rgb="FF0000FF"/>
        <rFont val="Meiryo UI"/>
        <family val="3"/>
        <charset val="128"/>
      </rPr>
      <t xml:space="preserve">(中文)
</t>
    </r>
  </si>
  <si>
    <t>20200704YF　1BR 引入板揃え動作異常</t>
  </si>
  <si>
    <r>
      <t>1BR發生引入板齊作動異常無法引入(異常訊息#1板齊軸1 ERROR，圖一)，在本線進行1BR行先的玻璃捨板
三交代人員進行板齊電源重新</t>
    </r>
    <r>
      <rPr>
        <sz val="9"/>
        <rFont val="ＭＳ Ｐゴシック"/>
        <family val="3"/>
        <charset val="136"/>
      </rPr>
      <t>啟</t>
    </r>
    <r>
      <rPr>
        <sz val="9"/>
        <rFont val="Meiryo UI"/>
        <family val="3"/>
        <charset val="128"/>
      </rPr>
      <t>動，復歸不能!聯絡事務所人員，事務所指示變更 2BR G6 JC準備，並同 時呼出電氣人員入廠對應
 電氣人員到達現場，同時三交代完成 2BR G6  JC採板!
電氣進行相關確認後，發現為板齊servo AMP電量低下(AMP異常碼：92，圖二)，電氣人員進行電池新品更換後，整備人員進行板齊原點及相關做動確認:結果無異常
1BR板流測試確認板齊作動狀況
恢復1</t>
    </r>
    <r>
      <rPr>
        <sz val="9"/>
        <rFont val="ＭＳ Ｐゴシック"/>
        <family val="3"/>
        <charset val="136"/>
      </rPr>
      <t>﹑</t>
    </r>
    <r>
      <rPr>
        <sz val="9"/>
        <rFont val="Meiryo UI"/>
        <family val="3"/>
        <charset val="128"/>
      </rPr>
      <t>2BR G5採板</t>
    </r>
  </si>
  <si>
    <r>
      <t>板齊servo AMP電池電量低下
①電池使用4年1個月，超過壽命管理期限，造成電量低下，
(交換頻度1回/2年，2016/06開始使用，預定交換日期為2018/06)。	
②2018年因J2S AMP停</t>
    </r>
    <r>
      <rPr>
        <sz val="9"/>
        <rFont val="ＭＳ Ｐゴシック"/>
        <family val="3"/>
        <charset val="128"/>
      </rPr>
      <t>產</t>
    </r>
    <r>
      <rPr>
        <sz val="9"/>
        <rFont val="Meiryo UI"/>
        <family val="3"/>
        <charset val="128"/>
      </rPr>
      <t>，計畫逐步更新為J4 AMP，但AMP更換LIST漏掉板齊AMP，導致板齊AMP未更新為J4，也造成電池的壽命管理MISS。</t>
    </r>
  </si>
  <si>
    <r>
      <t>1.再次全面確認SEVRO AMP電池交換時間是否逾期。
2.預定2020年底前將板齊AMP更新為J4。
3.參考日本制度，每年11月11日訂為電池日，檢</t>
    </r>
    <r>
      <rPr>
        <sz val="9"/>
        <rFont val="ＭＳ Ｐゴシック"/>
        <family val="3"/>
        <charset val="136"/>
      </rPr>
      <t>查</t>
    </r>
    <r>
      <rPr>
        <sz val="9"/>
        <rFont val="Meiryo UI"/>
        <family val="3"/>
        <charset val="128"/>
      </rPr>
      <t>電池交換日期。</t>
    </r>
  </si>
  <si>
    <r>
      <t xml:space="preserve">(日文)
YFで発生したように、旧タイプ（生産中止品）のサーボアンプのバッテリー交換リストから対象外とされていないか、設技に確認を要請する。
</t>
    </r>
    <r>
      <rPr>
        <sz val="9"/>
        <color rgb="FF0000FF"/>
        <rFont val="Meiryo UI"/>
        <family val="3"/>
        <charset val="128"/>
      </rPr>
      <t xml:space="preserve">(中文)
</t>
    </r>
  </si>
  <si>
    <t>20200709GUT　OFF2X軸清掃ブラシ バー切テーブルに衝突異常</t>
  </si>
  <si>
    <r>
      <t>於OFF#2 X軸切機的清掃毛刷棒發生碰撞, 造成</t>
    </r>
    <r>
      <rPr>
        <sz val="9"/>
        <rFont val="ＭＳ Ｐゴシック"/>
        <family val="3"/>
        <charset val="128"/>
      </rPr>
      <t>產</t>
    </r>
    <r>
      <rPr>
        <sz val="9"/>
        <rFont val="Meiryo UI"/>
        <family val="3"/>
        <charset val="128"/>
      </rPr>
      <t>線停止
・確認到現場X軸 切機的清掃毛刷棒</t>
    </r>
    <r>
      <rPr>
        <sz val="9"/>
        <rFont val="ＭＳ Ｐゴシック"/>
        <family val="3"/>
        <charset val="128"/>
      </rPr>
      <t>脫</t>
    </r>
    <r>
      <rPr>
        <sz val="9"/>
        <rFont val="Meiryo UI"/>
        <family val="3"/>
        <charset val="128"/>
      </rPr>
      <t>落, 切機的Table Sheet有損傷　　　　　　　　　　　　　　　　　　　　　　　　　　　　　　　　　　　　　　　　　　　　　　　　　　　　　　　　　　　　　　　　　　　　　　　　　　　　　　　　　　　　　　　　　　　　　　　　　　　　　　　　　　　　　　　　　　　　　　　　　　　　　　　　　　　　　　
・毛刷棒破損、切機Table破損、Air Hose破裂
措置内容
1) 替換毛刷棒(移設OFF#3的部品) 
2) 修補Air Hose破裂的部位
3) 修補切機Table的部分
4) 進行刮傷檢</t>
    </r>
    <r>
      <rPr>
        <sz val="9"/>
        <rFont val="ＭＳ Ｐゴシック"/>
        <family val="3"/>
        <charset val="136"/>
      </rPr>
      <t>查</t>
    </r>
    <r>
      <rPr>
        <sz val="9"/>
        <rFont val="Meiryo UI"/>
        <family val="3"/>
        <charset val="128"/>
      </rPr>
      <t>並點檢</t>
    </r>
    <r>
      <rPr>
        <sz val="9"/>
        <rFont val="ＭＳ Ｐゴシック"/>
        <family val="3"/>
        <charset val="136"/>
      </rPr>
      <t>產</t>
    </r>
    <r>
      <rPr>
        <sz val="9"/>
        <rFont val="Meiryo UI"/>
        <family val="3"/>
        <charset val="128"/>
      </rPr>
      <t>線的稼動狀況
・ 7/10 08:30 設備稼動、確認生</t>
    </r>
    <r>
      <rPr>
        <sz val="9"/>
        <rFont val="ＭＳ Ｐゴシック"/>
        <family val="3"/>
        <charset val="128"/>
      </rPr>
      <t>產</t>
    </r>
    <r>
      <rPr>
        <sz val="9"/>
        <rFont val="Meiryo UI"/>
        <family val="3"/>
        <charset val="128"/>
      </rPr>
      <t>品質後、OFF#2 正常稼動</t>
    </r>
  </si>
  <si>
    <r>
      <t>由於AirHose破裂, 導致毛刷的昇降氣壓缸無法正常供氣, X軸切機在移動時切台撞擊下降中的毛刷棒, 造成動作異常。
1. Airhose過於老舊而發生破損(已使用10年以上) 
2. 進行Air Hose點撿時, 設備構造方面比較難確認。(目視確認)
3. 構造上, 毛刷棒即使突然掉落也不會影響</t>
    </r>
    <r>
      <rPr>
        <sz val="9"/>
        <rFont val="ＭＳ Ｐゴシック"/>
        <family val="3"/>
        <charset val="128"/>
      </rPr>
      <t>產</t>
    </r>
    <r>
      <rPr>
        <sz val="9"/>
        <rFont val="Meiryo UI"/>
        <family val="3"/>
        <charset val="128"/>
      </rPr>
      <t>線稼動
・ 構造上, 毛刷棒是依照氣壓缸的Up/Down Sensor來停止作動。</t>
    </r>
  </si>
  <si>
    <t>1. 定修工事時、點檢全數Air Hose(8月底)
2. 改善AirHose的點檢方式
・定修工事時、針對各處使用其他的供氣源來確認有無漏氣(目視+聲音)
3. 改善設備構造使機台在異常洩漏時可自動停止。(8月底)
・追加壓力計及壓力S/W、警報, 並改善軟體程式使機台在異常時可自動停止</t>
  </si>
  <si>
    <r>
      <t xml:space="preserve">(日文)
・ブラシシリンダーがUp・Downに関わらずセンサーを検知していない場合は切機が動作しないようにインターロックを追加
・エアーホースには圧力計、圧力S/Wを追加する（目視点検を可能にする：ケーブルベアー内のチューブ損傷に気付けない）。
・エアーホース交換
2013年高砂の類似故障対策
・ブラシ取り付け方法の変更　2箇所止め → 3箇所
・ブラシ取り付けボルトの径変更  現状  M6 → M8、M10
</t>
    </r>
    <r>
      <rPr>
        <sz val="9"/>
        <color rgb="FF0000FF"/>
        <rFont val="Meiryo UI"/>
        <family val="3"/>
        <charset val="128"/>
      </rPr>
      <t xml:space="preserve">(中文)
</t>
    </r>
  </si>
  <si>
    <t>20200722EF　TOM3画処12 6Ch-Box故障</t>
  </si>
  <si>
    <r>
      <t>17:54 生</t>
    </r>
    <r>
      <rPr>
        <sz val="9"/>
        <rFont val="ＭＳ Ｐゴシック"/>
        <family val="3"/>
        <charset val="128"/>
      </rPr>
      <t>產</t>
    </r>
    <r>
      <rPr>
        <sz val="9"/>
        <rFont val="Meiryo UI"/>
        <family val="3"/>
        <charset val="128"/>
      </rPr>
      <t>中TOM畫處#12 Freeze發生，現場人員切替F1採板後聯絡推進課。
18:02 人員抵達現場確認畫處＃12檢</t>
    </r>
    <r>
      <rPr>
        <sz val="9"/>
        <rFont val="ＭＳ Ｐゴシック"/>
        <family val="3"/>
        <charset val="136"/>
      </rPr>
      <t>查</t>
    </r>
    <r>
      <rPr>
        <sz val="9"/>
        <rFont val="Meiryo UI"/>
        <family val="3"/>
        <charset val="128"/>
      </rPr>
      <t>狀態為「Idle」，相機電源燈全滅。
18:15 6CH-BOX更換。
18:31 更換完畢，</t>
    </r>
    <r>
      <rPr>
        <sz val="9"/>
        <rFont val="ＭＳ Ｐゴシック"/>
        <family val="3"/>
        <charset val="128"/>
      </rPr>
      <t>產</t>
    </r>
    <r>
      <rPr>
        <sz val="9"/>
        <rFont val="Meiryo UI"/>
        <family val="3"/>
        <charset val="128"/>
      </rPr>
      <t>線恢復F9採板。</t>
    </r>
  </si>
  <si>
    <t>•因6CH-BOX關聯的相機電源指示燈全部熄滅。
•更換6CH-BOX後相機電源指示燈全亮，確定電源模組損壞。</t>
  </si>
  <si>
    <t>•關於6CH-BOX電源模組，廠商建議壽命為5年。EF窯及其他窯皆已超過使用年限，須定期汰換。
•本回故障的6CH-BOX電源模組，原訂今年更換，已發注購買。
•因廠商庫存不足，交期延誤(9月以後)。為避免再發，先更換ZF遊休品。 (※ZF先前使用約4.3年)</t>
  </si>
  <si>
    <t>納期遅延も見越しながら、早めの発注を実施する</t>
  </si>
  <si>
    <r>
      <rPr>
        <sz val="9"/>
        <color rgb="FF000000"/>
        <rFont val="Meiryo UI"/>
        <family val="3"/>
        <charset val="128"/>
      </rPr>
      <t>K</t>
    </r>
    <r>
      <rPr>
        <sz val="9"/>
        <color indexed="8"/>
        <rFont val="Meiryo UI"/>
        <family val="3"/>
        <charset val="128"/>
      </rPr>
      <t>F</t>
    </r>
  </si>
  <si>
    <t>20200729KF　本線増速CVエンドプレート脱落rev.1</t>
  </si>
  <si>
    <r>
      <t>人員發現本線ROLL#101左側齒輪軸端擋片</t>
    </r>
    <r>
      <rPr>
        <sz val="9"/>
        <rFont val="ＭＳ Ｐゴシック"/>
        <family val="3"/>
        <charset val="128"/>
      </rPr>
      <t>脫</t>
    </r>
    <r>
      <rPr>
        <sz val="9"/>
        <rFont val="Meiryo UI"/>
        <family val="3"/>
        <charset val="128"/>
      </rPr>
      <t>落導致鏈輪位移，緊急連絡上長
G/U捨板機械人員進行軸端擋片復歸裝設,16:25裝設完畢
進行G/U掃除作業  16:45掃除完畢本線H/O捨板
本線點檢及刮傷檢</t>
    </r>
    <r>
      <rPr>
        <sz val="9"/>
        <rFont val="ＭＳ Ｐゴシック"/>
        <family val="3"/>
        <charset val="136"/>
      </rPr>
      <t>查</t>
    </r>
    <r>
      <rPr>
        <sz val="9"/>
        <rFont val="Meiryo UI"/>
        <family val="3"/>
        <charset val="128"/>
      </rPr>
      <t>(OK)
恢復採板
16:00--16:45共捨板45分鐘 (約 1440.24㎡) , 齒輪位移異常約捨板640㎡</t>
    </r>
  </si>
  <si>
    <r>
      <t>1.ROLL#101屬本線C/V增速段#3，此驅動段為增、減速運轉的範圍，而軸端Stopper只有 M6*2固定螺絲，並未加裝防鬆</t>
    </r>
    <r>
      <rPr>
        <sz val="9"/>
        <rFont val="ＭＳ Ｐゴシック"/>
        <family val="3"/>
        <charset val="128"/>
      </rPr>
      <t>脫</t>
    </r>
    <r>
      <rPr>
        <sz val="9"/>
        <rFont val="Meiryo UI"/>
        <family val="3"/>
        <charset val="128"/>
      </rPr>
      <t>墊片，在長期運轉下出現鬆</t>
    </r>
    <r>
      <rPr>
        <sz val="9"/>
        <rFont val="ＭＳ Ｐゴシック"/>
        <family val="3"/>
        <charset val="128"/>
      </rPr>
      <t>脫</t>
    </r>
    <r>
      <rPr>
        <sz val="9"/>
        <rFont val="Meiryo UI"/>
        <family val="3"/>
        <charset val="128"/>
      </rPr>
      <t xml:space="preserve">情況，導致驅動鏈輪偏移。
2.初期建廠時，固定螺絲未歸類必要塗抹螺絲固定劑。 </t>
    </r>
  </si>
  <si>
    <r>
      <t>1. ROLL#101追加防鬆</t>
    </r>
    <r>
      <rPr>
        <sz val="9"/>
        <rFont val="ＭＳ Ｐゴシック"/>
        <family val="3"/>
        <charset val="128"/>
      </rPr>
      <t>脫</t>
    </r>
    <r>
      <rPr>
        <sz val="9"/>
        <rFont val="Meiryo UI"/>
        <family val="3"/>
        <charset val="128"/>
      </rPr>
      <t>墊片及使用中強度型的螺絲固定劑 (EX：LOCTITE 243)
2. 工事日橫展開點檢，對於增、減速運轉的Roller #97、#98使用M6*2固定的區域，追加防鬆</t>
    </r>
    <r>
      <rPr>
        <sz val="9"/>
        <rFont val="ＭＳ Ｐゴシック"/>
        <family val="3"/>
        <charset val="128"/>
      </rPr>
      <t>脫</t>
    </r>
    <r>
      <rPr>
        <sz val="9"/>
        <rFont val="Meiryo UI"/>
        <family val="3"/>
        <charset val="128"/>
      </rPr>
      <t>墊片及使用中強度型的螺絲固定劑。</t>
    </r>
  </si>
  <si>
    <t>・設技機械の年間保全（2回/年）を継続する。
・今の現状について各エリアを点検する。
・ノルトロックワッシャーとロックタイトを使ってない固定ボルトに対して追加する。</t>
  </si>
  <si>
    <t>WI</t>
  </si>
  <si>
    <t>20200808YF　WI画処PCフリーズ異常</t>
  </si>
  <si>
    <r>
      <t>WI發生異常警報，確認HOST畫面，畫處通信中斷。 ( 左上方無黃藍色閃爍 )
HOST PC重新</t>
    </r>
    <r>
      <rPr>
        <sz val="9"/>
        <rFont val="ＭＳ Ｐゴシック"/>
        <family val="3"/>
        <charset val="136"/>
      </rPr>
      <t>啟</t>
    </r>
    <r>
      <rPr>
        <sz val="9"/>
        <rFont val="Meiryo UI"/>
        <family val="3"/>
        <charset val="128"/>
      </rPr>
      <t>動，狀況無法排除，切替F1採板。 (捨板3分鐘)
聯絡推進課，經指示切替至畫處PC#1(僅1台)確認，畫面黑屏無法操作，強制PC關閉後再</t>
    </r>
    <r>
      <rPr>
        <sz val="9"/>
        <rFont val="ＭＳ Ｐゴシック"/>
        <family val="3"/>
        <charset val="136"/>
      </rPr>
      <t>啟</t>
    </r>
    <r>
      <rPr>
        <sz val="9"/>
        <rFont val="Meiryo UI"/>
        <family val="3"/>
        <charset val="128"/>
      </rPr>
      <t>動。
確認HOST已恢復正常通信。 (恢復正常採板)</t>
    </r>
  </si>
  <si>
    <r>
      <t>①8/5工事日因PC操作Lag，所以更換ZF遊休PC使用。 (全新品)
②原因不明。※8/8 PC重新</t>
    </r>
    <r>
      <rPr>
        <sz val="9"/>
        <rFont val="ＭＳ Ｐゴシック"/>
        <family val="3"/>
        <charset val="136"/>
      </rPr>
      <t>啟</t>
    </r>
    <r>
      <rPr>
        <sz val="9"/>
        <rFont val="Meiryo UI"/>
        <family val="3"/>
        <charset val="128"/>
      </rPr>
      <t>動後，觀察至今(8/24)尚未再發。</t>
    </r>
  </si>
  <si>
    <r>
      <t>①畫處PC強制關機，重新</t>
    </r>
    <r>
      <rPr>
        <sz val="9"/>
        <rFont val="ＭＳ Ｐゴシック"/>
        <family val="3"/>
        <charset val="134"/>
      </rPr>
      <t>啟</t>
    </r>
    <r>
      <rPr>
        <sz val="9"/>
        <rFont val="Meiryo UI"/>
        <family val="3"/>
        <charset val="128"/>
      </rPr>
      <t>動。
②回收畫處Log確認，異常發生至PC再</t>
    </r>
    <r>
      <rPr>
        <sz val="9"/>
        <rFont val="ＭＳ Ｐゴシック"/>
        <family val="3"/>
        <charset val="134"/>
      </rPr>
      <t>啟</t>
    </r>
    <r>
      <rPr>
        <sz val="9"/>
        <rFont val="Meiryo UI"/>
        <family val="3"/>
        <charset val="128"/>
      </rPr>
      <t>動後，期間完全無履歷。※為</t>
    </r>
    <r>
      <rPr>
        <sz val="9"/>
        <rFont val="ＭＳ Ｐゴシック"/>
        <family val="3"/>
        <charset val="134"/>
      </rPr>
      <t>查</t>
    </r>
    <r>
      <rPr>
        <sz val="9"/>
        <rFont val="Meiryo UI"/>
        <family val="3"/>
        <charset val="128"/>
      </rPr>
      <t>明原因，後續持續觀察。</t>
    </r>
  </si>
  <si>
    <r>
      <t>①WI画処PCとTOM画処PCは同じ型番の物で備品の数量は十分ある。※万が一再発は有りましたら交換できます。
②交換されたPCの異常原因を調べても分かりませんから引続きON-LINEで使用して再発が有ったら別途判断します。
①因WI畫處與TOM畫處PC同一型號，備品數確保充足。※萬一再發可馬上更換。
②因換下PC將無法調</t>
    </r>
    <r>
      <rPr>
        <sz val="9"/>
        <rFont val="ＭＳ Ｐゴシック"/>
        <family val="2"/>
        <charset val="136"/>
      </rPr>
      <t>查</t>
    </r>
    <r>
      <rPr>
        <sz val="9"/>
        <rFont val="Meiryo UI"/>
        <family val="3"/>
        <charset val="128"/>
      </rPr>
      <t>異常主因，所以擬先維持線上使用，待下次再發再做判斷。</t>
    </r>
  </si>
  <si>
    <t>20200809JF　TOM3歪14カメラ故障</t>
  </si>
  <si>
    <r>
      <t>(8/9) JF窯約10時左右，精</t>
    </r>
    <r>
      <rPr>
        <sz val="9"/>
        <rFont val="ＭＳ Ｐゴシック"/>
        <family val="3"/>
        <charset val="134"/>
      </rPr>
      <t>查</t>
    </r>
    <r>
      <rPr>
        <sz val="9"/>
        <rFont val="Meiryo UI"/>
        <family val="3"/>
        <charset val="128"/>
      </rPr>
      <t>員發現歪#14相機#970欠点多發，無光量異常，通報三交代股長。
然後18時又再發一回，聯絡推進課及事務所，先準備G6緊急用專採指示書，預定翌日更換。
(※因JF窯G8採板，異常時1Br.無法切替G6專採，指示書必須更換。)
(8/10)因J/C進行 1Br. F1專採期間，必須3枚中捨棄1枚，期間共捨板30枚。</t>
    </r>
  </si>
  <si>
    <t>從#970欠点畫像及發生位置判斷，底下2點經驗判斷應該是相機TAP故障導致。 (※須送廠判)
①同相機的CMOS的Scan方向同方向的雜訊。
②故障的位置集中在某一TAP區。(※單台相機CMOS可區分4個TAP區域)</t>
  </si>
  <si>
    <t xml:space="preserve">①故障相機送修，判斷原因。
※S/N: 001610 (TOM立上至今，使用約10年)
※更換相機 S/N: 1041912
</t>
  </si>
  <si>
    <t>生技部と別途協議。
冷修毎の交換は現実的に対応できないし、全数交換の予算も取れない。]
YFにつては全数交換しない（故障発生のみ）とする。</t>
  </si>
  <si>
    <t>20200813FF　WIカメラ2波形ノイズ異常</t>
  </si>
  <si>
    <r>
      <t>WI Camera#2頻繁發生光量異常、實施WI PC重新</t>
    </r>
    <r>
      <rPr>
        <sz val="9"/>
        <rFont val="ＭＳ Ｐゴシック"/>
        <family val="3"/>
        <charset val="134"/>
      </rPr>
      <t>啟</t>
    </r>
    <r>
      <rPr>
        <sz val="9"/>
        <rFont val="Meiryo UI"/>
        <family val="3"/>
        <charset val="128"/>
      </rPr>
      <t>動。
連續性發生異常、切替F1進行WI照明掃除及Cable連接部位點檢→仍再發。
畫處C交換及其他Cable互換→仍再發、判斷為Camera異常。
工事日　進行Camera交換後、無再發。Camera#２ Noise雜訊再發。
為了避免強制NG捨板、變更了[最大輝度閾値]判定區間數 3→5。
0.4T J/C時、更換了Camera#2～8chBOX為止的Cable。後續無再發。</t>
    </r>
  </si>
  <si>
    <t>過去2016年LF在發生過同様的Camera Noise之後更換Camera有良化、人員根據此情報進行Camera更換但Noise雜訊仍再發, 因此將8chBOX到Camera本體的Cable都更換了。
後續未再發, 因此斷定為Camera Cable異常。</t>
  </si>
  <si>
    <r>
      <t>暫定對策
①WI照明掃除及Cable連接部位點檢②更換畫處PC並與其他Cable的Cable互換③確認Camera Cable連接部位是否有鬆</t>
    </r>
    <r>
      <rPr>
        <sz val="9"/>
        <rFont val="ＭＳ Ｐゴシック"/>
        <family val="3"/>
        <charset val="128"/>
      </rPr>
      <t>脫</t>
    </r>
    <r>
      <rPr>
        <sz val="9"/>
        <rFont val="Meiryo UI"/>
        <family val="3"/>
        <charset val="128"/>
      </rPr>
      <t>→還是有再發, 但頻率沒有之前那麼高了。
恒久對策
①更換Camera Cable②變更HostSYSTEM設定</t>
    </r>
    <r>
      <rPr>
        <sz val="9"/>
        <rFont val="ＭＳ Ｐゴシック"/>
        <family val="3"/>
        <charset val="128"/>
      </rPr>
      <t>內</t>
    </r>
    <r>
      <rPr>
        <sz val="9"/>
        <rFont val="Meiryo UI"/>
        <family val="3"/>
        <charset val="128"/>
      </rPr>
      <t>的「最大輝度値閾値」”5”→”2”＝監視強化中③」確認Camera及Cable預備品（LF品拆卸後 另外管理）</t>
    </r>
  </si>
  <si>
    <t>異常が発生した場合は、これまでの実績を踏まえて、点検手順、交換手順通りに実施する。またAFKの手順も参考に対応する。予備品の確保。</t>
  </si>
  <si>
    <t>20200814JF　洗淨機増速コンベアー4サーボアンプ異常</t>
  </si>
  <si>
    <t>2BR洗淨機發生伺服異常:增速CV 4  警報(圖一)。洗淨機重故障停止。三交代現場確認警報無法RESET。
確認增速馬達#4 SEROV AMP有異常(異常代碼:888)(圖二)，更換SEROV AMP。
更換完成，進行板流測試。
2BR恢復G8正常採板。</t>
  </si>
  <si>
    <t>2BR 洗淨機增速馬達#4 SEROV AMP有異常(異常代碼:888)。
依照SERVO AMP異常碼對照表需更換AMP對應(圖三)。
電子零件故障。AMP 2010年熱上使用至今。</t>
  </si>
  <si>
    <r>
      <t>更換新品SEROV AMP。
設技電氣與製造佐倉先生和金子先生討論結果:
因2021冷修該區段有進行G11改造作業
該區段AMP將全數更新，目前待冷修將其AMP更新
②因CMOS耗損，且ADT相機已使用超過10年以上，擔心今後故障台數增加，今後冷修對應將另行檢討。
③定期點檢:利用Gate #97x 精</t>
    </r>
    <r>
      <rPr>
        <sz val="9"/>
        <rFont val="ＭＳ Ｐゴシック"/>
        <family val="3"/>
        <charset val="134"/>
      </rPr>
      <t>查</t>
    </r>
    <r>
      <rPr>
        <sz val="9"/>
        <rFont val="Meiryo UI"/>
        <family val="3"/>
        <charset val="128"/>
      </rPr>
      <t>出監視相機故障，持續進行。</t>
    </r>
  </si>
  <si>
    <r>
      <t>サーボアンプの予備品を洗浄機制御盤内に置いて故障再発の時すぐ交換できるようにする。
將AMP預備品置於洗淨機制御盤</t>
    </r>
    <r>
      <rPr>
        <sz val="9"/>
        <rFont val="ＭＳ Ｐゴシック"/>
        <family val="2"/>
        <charset val="128"/>
      </rPr>
      <t>內</t>
    </r>
    <r>
      <rPr>
        <sz val="9"/>
        <rFont val="Meiryo UI"/>
        <family val="3"/>
        <charset val="128"/>
      </rPr>
      <t>再發生故障時可立即取用更換。</t>
    </r>
  </si>
  <si>
    <t>20200831EF　1BrHO跳ね上げCV下部ボルト破損</t>
  </si>
  <si>
    <r>
      <t>三交代人員發現1BR 玻璃在H/O處有跳動
機械進行br H/O點檢,發現下游GATE 底部橫樑固定螺絲鬆</t>
    </r>
    <r>
      <rPr>
        <sz val="9"/>
        <rFont val="ＭＳ Ｐゴシック"/>
        <family val="3"/>
        <charset val="128"/>
      </rPr>
      <t>脫</t>
    </r>
    <r>
      <rPr>
        <sz val="9"/>
        <rFont val="Meiryo UI"/>
        <family val="3"/>
        <charset val="128"/>
      </rPr>
      <t xml:space="preserve">斷裂造成ROLL高度異常,機械更換更換合金鋼螺絲*12，追加防鬆墊片對應及調整緩衝器對應GATE左右兩側高度
</t>
    </r>
  </si>
  <si>
    <r>
      <t>設備技術確認後，H/O下游 GATE 底部橫樑固定螺絲鬆</t>
    </r>
    <r>
      <rPr>
        <sz val="9"/>
        <rFont val="ＭＳ Ｐゴシック"/>
        <family val="3"/>
        <charset val="128"/>
      </rPr>
      <t>脫</t>
    </r>
    <r>
      <rPr>
        <sz val="9"/>
        <rFont val="Meiryo UI"/>
        <family val="3"/>
        <charset val="128"/>
      </rPr>
      <t>導致此回異常的發生。</t>
    </r>
  </si>
  <si>
    <r>
      <t>機械</t>
    </r>
    <r>
      <rPr>
        <sz val="9"/>
        <rFont val="ＭＳ Ｐゴシック"/>
        <family val="3"/>
        <charset val="128"/>
      </rPr>
      <t>內</t>
    </r>
    <r>
      <rPr>
        <sz val="9"/>
        <rFont val="Meiryo UI"/>
        <family val="3"/>
        <charset val="128"/>
      </rPr>
      <t>部討論,進行各窯橫展開點檢</t>
    </r>
  </si>
  <si>
    <t xml:space="preserve">ショックアブソーバーのタイプによって異なるが、取り外して設定値を確認する。劣化により強度が低下している場合は、設定値の変更、交換を実施する。ショックアブソーバーは衝撃を吸収するものであり、設備を当てて止める部品ではないので、調整、交換時は高さを確認すること。
</t>
  </si>
  <si>
    <r>
      <t>Y許仕明
C</t>
    </r>
    <r>
      <rPr>
        <sz val="9"/>
        <color rgb="FF000000"/>
        <rFont val="Microsoft YaHei"/>
        <family val="2"/>
        <charset val="134"/>
      </rPr>
      <t>吳</t>
    </r>
    <r>
      <rPr>
        <sz val="9"/>
        <color indexed="8"/>
        <rFont val="Meiryo UI"/>
        <family val="3"/>
        <charset val="128"/>
      </rPr>
      <t>學典
E王文佑
J朱峰謀
K張崇慶</t>
    </r>
  </si>
  <si>
    <t>20200831OF　循環カレット2BCテールプーリー軸折損停止異常_rev1</t>
  </si>
  <si>
    <r>
      <t>「循環C/V#2 Slip檢出」警報發出
現場確認發現循環B/C的Tail Pully軸有折損，Pully脱落並已停止運轉。連絡設技。
變更為 含NG採板＜1Br G11 11P-LE、12P-RE、13P-NG（G11 LC RC、及2Br D/S G8.5採板停止)＞設技抵達現場。
因無預備品, 先以</t>
    </r>
    <r>
      <rPr>
        <sz val="9"/>
        <rFont val="ＭＳ Ｐゴシック"/>
        <family val="3"/>
        <charset val="134"/>
      </rPr>
      <t>焊</t>
    </r>
    <r>
      <rPr>
        <sz val="9"/>
        <rFont val="Meiryo UI"/>
        <family val="3"/>
        <charset val="128"/>
      </rPr>
      <t>接的方式進行折損處修補。完成復歸。</t>
    </r>
  </si>
  <si>
    <t>【ADCH設技見解】
推測皮帶過緊導致張力增加→Shaft的回轉阻抗扭力增加→Shaft斷面達到最小 Key部位的扭曲扭力一直變大，受到破斷剪力的影響下發生斷裂。
※該B/C全長約40m，也不可全然否認可能在立上時苦於皮帶偏移調整下的結果造成有過緊的現象。</t>
  </si>
  <si>
    <t>●皮帶張力調整適正化
（※如同上面提到的, 主因 應為皮帶過緊所致, 不過還是有人員建議為了避免應力集中可採用軸承較不易斷裂的 Powerlock固定式構造等改良方案）</t>
  </si>
  <si>
    <t>ADCH対策としては、ベルトの張り過ぎによるものと考えているが、より応力集中が起きにくく、軸が折れにくいパワーロック固定式構造なども改良案を検討することとしている。
ADTにて点検、調整、ベルトの張り替えを実施する際は、ベルトテンションやプーリの摩耗度合にも注力する。</t>
  </si>
  <si>
    <t>エアコン</t>
  </si>
  <si>
    <t>TOM3ブースエアコン異常</t>
  </si>
  <si>
    <r>
      <t>早班巡檢聯絡TOM3 BOOTH內溫度28℃
TOM室溫度偏高因素、將R側入口門開</t>
    </r>
    <r>
      <rPr>
        <sz val="9"/>
        <rFont val="Microsoft JhengHei"/>
        <family val="3"/>
        <charset val="136"/>
      </rPr>
      <t>啟</t>
    </r>
    <r>
      <rPr>
        <sz val="9"/>
        <rFont val="Meiryo UI"/>
        <family val="3"/>
        <charset val="128"/>
      </rPr>
      <t>對應
業者重新測試,確認室外機損壞,壓縮機線圈燒毀
室外機の新品在庫があるため、新品交換実施</t>
    </r>
  </si>
  <si>
    <t>冷氣長時運轉,導致壓縮機壽命大幅縮短</t>
  </si>
  <si>
    <t>業者建議3年更一次新機,預防異常</t>
  </si>
  <si>
    <r>
      <t>・運転台数は従来通りとして、故障時には予備機を運転する。
・工事日で使用空調を予備機と切り替える。
＜予想起業＞
YF 20P338 YF窯TOM檢</t>
    </r>
    <r>
      <rPr>
        <sz val="9"/>
        <rFont val="ＭＳ Ｐゴシック"/>
        <family val="2"/>
        <charset val="134"/>
      </rPr>
      <t>查</t>
    </r>
    <r>
      <rPr>
        <sz val="9"/>
        <rFont val="Meiryo UI"/>
        <family val="3"/>
        <charset val="128"/>
      </rPr>
      <t>室分離式冷氣增設及メンテナンス維持更新
CF 20P369 CF窯TOM檢</t>
    </r>
    <r>
      <rPr>
        <sz val="9"/>
        <rFont val="ＭＳ Ｐゴシック"/>
        <family val="2"/>
        <charset val="134"/>
      </rPr>
      <t>查</t>
    </r>
    <r>
      <rPr>
        <sz val="9"/>
        <rFont val="Meiryo UI"/>
        <family val="3"/>
        <charset val="128"/>
      </rPr>
      <t>室分離式冷氣增設及メンテナンス維持更新
EF 20P407 EF窯TOM檢</t>
    </r>
    <r>
      <rPr>
        <sz val="9"/>
        <rFont val="ＭＳ Ｐゴシック"/>
        <family val="2"/>
        <charset val="134"/>
      </rPr>
      <t>查</t>
    </r>
    <r>
      <rPr>
        <sz val="9"/>
        <rFont val="Meiryo UI"/>
        <family val="3"/>
        <charset val="128"/>
      </rPr>
      <t>室分離式冷氣增設及メンテナンス維持更新</t>
    </r>
  </si>
  <si>
    <t>20200904EF　本線増速6CV異常（逆転モード改造）rev.1</t>
  </si>
  <si>
    <t>20201002　ADTカムクラッチ方針（COLD）rev.1</t>
  </si>
  <si>
    <t xml:space="preserve">三交代發現本線增速#6  C/V ROLL無運轉，玻璃堆疊破裂，緊急連絡事務所並進行GUILLOTINE排外捨板後聯絡設備技術協助確認。
設備技術到場確認,增速6號C/V驅動馬達運轉正常,驅動鍊條連接正常,卻無法驅動ROLL,判斷CAM CLUTCH異常,需進行更換
機械備品準備完成,開始進行更換作業
</t>
  </si>
  <si>
    <t xml:space="preserve">Cam Clutch異常導致H/O Gate Roll 全體運轉異常停止導致
前回更換日期：2019/5/2
</t>
  </si>
  <si>
    <t>１.次回冷修でカムクラッチレスへ仕様変更にし、トラブル源を排除。
2.冷修までは暫定的にカムクラッチ（MZ系）を 1回/1.5年定期交換とする。
3.次回#5カムクラッチ交換時、スプリング強化タイプに交換しテストする。</t>
  </si>
  <si>
    <t>・MZ系（モータ、H/Oゲート1本目）は1.5年毎に定期交換
・冷修開始は延期されることがあるので冷修待ちとせず、必ず1.5年で交換する。
・対策として＃5、＃6に逆転モードをT/Pに追加し、工事日・故障時の待ち時間に逆転を数分間行う（ロールは空転するが、操作時には連絡合図を徹底すること）。
・これによりカムの切替わり不良の予防、不良の正常化を試みれるようにする。
・先行的にEF #5 or #6にMZ45-SS（スプリング強化タイプ）を設置して評価する。</t>
  </si>
  <si>
    <t>20200907GUT　洗浄機3塩酸供給バルブ故障</t>
  </si>
  <si>
    <r>
      <t>常日班在進行每日巡檢時、確認到鹽酸濃度異常及鹽酸供給自動閥門故障。
停止</t>
    </r>
    <r>
      <rPr>
        <sz val="9"/>
        <rFont val="Microsoft YaHei"/>
        <family val="2"/>
        <charset val="134"/>
      </rPr>
      <t>產</t>
    </r>
    <r>
      <rPr>
        <sz val="9"/>
        <rFont val="Meiryo UI"/>
        <family val="3"/>
        <charset val="128"/>
      </rPr>
      <t>線並關閉鹽酸閥門、由機械TEAM、電氣TEAM更換外套的自動閥門。
→　去除配管</t>
    </r>
    <r>
      <rPr>
        <sz val="9"/>
        <rFont val="Microsoft YaHei"/>
        <family val="2"/>
        <charset val="134"/>
      </rPr>
      <t>內</t>
    </r>
    <r>
      <rPr>
        <sz val="9"/>
        <rFont val="Meiryo UI"/>
        <family val="3"/>
        <charset val="128"/>
      </rPr>
      <t>殘留的鹽酸並於洗淨作業後進行更換。</t>
    </r>
  </si>
  <si>
    <t>鹽酸自動供給閥門及球閥在長期使用下故障並造成鹽酸濃度異常。　　　　　　　　　　　　　　　　　　　　　　　　　　　　　　　　　　　　　　　　　　　　　　　　　　　　　　　　　　　　　　　　　　　　　　　　　　　　　　　　　　　　　　　　　　　　　　　　　　　　　　　　　　　　　　　　　　　　　　　　　　　　　　　　　　　　　　　　　　　　　　推測為閥門設備過於老舊</t>
  </si>
  <si>
    <t>該当バルブの定期交換は難しいため、定期パトロールでの点検で異常が   　　　　　　　　　　　　　　　　　　　　　　　　　　　　　　　　　　　　　　　　　　　　　　　　　　　　　　　　　　　　　　　　　　　　　　　　　　　　　　　　　　　　　　　　　　　　　　　　　　　　　　　　　　　　　　　　　　　　　　　　　　　　　　　　　　　見つかった場合交換実施。  　　　　　　　　　　　　　　　　　　　　　　　　　　　　　　　　　　　　　　　　　　　　　　　　　　　　　　　　　　　　　　　　　　　　　　　　　　　　　　　　　　　　　　　　　　　　　　　　　　　　　　　　　　　　　　　　　　　　　　　　　　　　　　　　　　　　　　　　　　　　　　　　　　　　　　　　　　　　　　　　 (現行 - 3交代 パトロール : 1回/組、DT パトロール : 1回/日)</t>
  </si>
  <si>
    <t>塩酸自動供給バルブから液漏れを発見次第、早急に交換を実施する。PVCボールバルブについては定期交換部品に該当しないが、工事日、定修工事で操作した際に不具合があれば交換を実施する。
薬液は環境事故、設備腐食の原因になるため、定期</t>
  </si>
  <si>
    <r>
      <t>C</t>
    </r>
    <r>
      <rPr>
        <sz val="9"/>
        <color rgb="FF000000"/>
        <rFont val="Meiryo UI"/>
        <family val="3"/>
        <charset val="128"/>
      </rPr>
      <t>鄭嵎駿</t>
    </r>
    <r>
      <rPr>
        <sz val="9"/>
        <color indexed="8"/>
        <rFont val="Meiryo UI"/>
        <family val="3"/>
        <charset val="128"/>
      </rPr>
      <t xml:space="preserve">
E王文佑
J朱峰謀
K張崇慶
T陳振遠</t>
    </r>
  </si>
  <si>
    <t>20200915ADTOFF切　OFF切4洗浄機ブラシ過負荷異常</t>
  </si>
  <si>
    <r>
      <t>現場人員巡檢發現OFF4洗淨機3上毛刷停止，整備聯絡設計，確認異常碼50過負荷，負荷率約120%。
機械股長確認為馬達段軸承破損，更換新品軸承後，測試負荷率為20%，交付現場生</t>
    </r>
    <r>
      <rPr>
        <sz val="9"/>
        <rFont val="Microsoft YaHei"/>
        <family val="2"/>
        <charset val="134"/>
      </rPr>
      <t>產</t>
    </r>
    <r>
      <rPr>
        <sz val="9"/>
        <rFont val="Meiryo UI"/>
        <family val="3"/>
        <charset val="128"/>
      </rPr>
      <t>。
上毛刷過負荷異常再發，3上異常毛刷設定不使用並將毛刷上升，避免接觸玻璃。
確認3上毛刷軸心掛置軸承部位軸心磨損，導致軸承無法有效支撐軸心，軸心兩側有斜角，運轉負荷加大。</t>
    </r>
  </si>
  <si>
    <t>OFF4 洗淨機立上後並未實施過毛刷驅動部點檢
毛刷軸心掛置軸承部位磨損，軸套無法有效支撐軸心，導致軸心傾斜，馬達負荷加大。</t>
  </si>
  <si>
    <r>
      <t>1. OFF4 洗淨機原廠無洗淨機毛刷軸心尺寸，故無購入備品。預計10/E前量測軸心尺寸，購入軸心備品並檢</t>
    </r>
    <r>
      <rPr>
        <sz val="9"/>
        <rFont val="Microsoft JhengHei"/>
        <family val="3"/>
        <charset val="136"/>
      </rPr>
      <t>查</t>
    </r>
    <r>
      <rPr>
        <sz val="9"/>
        <rFont val="Meiryo UI"/>
        <family val="3"/>
        <charset val="128"/>
      </rPr>
      <t>其他軸心與軸承是否有磨損。排入年度修繕計畫中。
2. 毛刷伺服異常為輕故障，TAS 設備異常會有全區廣播，OFF則是沒有為了確保OFF 洗淨機發生毛刷伺服異常，人員可以立即進行處置會將OFF 洗淨機毛刷伺服異常輕故障，改為重故障，設備立即停機。</t>
    </r>
  </si>
  <si>
    <t>洗浄機ブラシが定修工事などの点検項目に入っていない設備（ON-TAS、OFF-TAS、OFF切、簡易洗浄機）の洗い出しを実施する。府測定sている場合は</t>
  </si>
  <si>
    <t>20200921HF　2Br洗浄機塩酸槽駆動CV停止異常rev.1</t>
  </si>
  <si>
    <t>鹽酸Zone#2上游側Spray區間的C/V有異常停止。
確認到Shaft連結部的Coupling螺栓脫落（5回再発）
確認該部位的Coupling內部時, 發現Coupling與Key有磨耗。進行Coupling及Key更換。</t>
  </si>
  <si>
    <t>■設備面
長期使用下、固定Coupling Key的螺栓鬆動導致Key溝槽裡面的Key跑出來,長時間在未確實定位的狀態下稼動, 影響Coupling與Key有磨耗。
（2017年ON-TAS再稼働之後就沒有更換過了=意味著未經拆解點檢）
■管理面 
Coupling部位的螺栓每隔7～8個月進行一次増締、
但點檢方式不適切。</t>
  </si>
  <si>
    <t>■暫定對策
　更換Coupling及Key。
■恒久對策
　重新審視點檢頻度及點檢方式。
　a）點檢頻度　  
　　　有Coupling的位置=鹽酸Zone有10處。其他: 有14處
　　　鹽酸Zone的點檢頻度: 1回/8個月
　　　　(確認鹽酸Zone之相關鹽酸移送日程之後實施)
　　　其他(14處) : 點檢頻度為1回/1年
　b）點檢方法
　　　増締時若發現螺栓鬆動則需拆解Coupling並進行內部確認　
　　    - 製造與設技由2人實施
    　　- 為了避免點檢出現遺漏、會作成點檢Check Sheet。
　　　※日常點檢時也須注視驅動Shaft的Coupling動作並確認動作。(確認有無偏心等)</t>
  </si>
  <si>
    <t>再發</t>
  </si>
  <si>
    <t>ADTは定期的にカップリングの点検を実施しており、増し締めはトルクレンチで管理しているが、トルクレンチ管理方法について各工程で確認する。</t>
  </si>
  <si>
    <t>20200921KF　本線ホッパーゲートロール回転異常</t>
  </si>
  <si>
    <r>
      <t>起發生多回H/O Gate Roll 下游側兩支ROLL運轉異常變慢導致SMAP耳折異常欠板流入FT
起發生多回H/O Gate Roll 全體運轉異常停止導致基板堆疊追撞，且頻率有增加的趨勢
中班後半段本線H/O Gate Roll運轉異常，製造與機械呼出進行異常對應
機械對應 : 1.本線H/O GATE驅動CHAIN 下游 Rail磨耗嚴重進行電</t>
    </r>
    <r>
      <rPr>
        <sz val="9"/>
        <rFont val="Microsoft JhengHei"/>
        <family val="3"/>
        <charset val="136"/>
      </rPr>
      <t>焊</t>
    </r>
    <r>
      <rPr>
        <sz val="9"/>
        <rFont val="Meiryo UI"/>
        <family val="3"/>
        <charset val="128"/>
      </rPr>
      <t>修補 (無備品)
2.本線增速 #7 (H/O Gate)的Cam Clutch（MZ35）更換</t>
    </r>
  </si>
  <si>
    <t>1.從磨耗狀態研判軌道與鍊輪距離過近所以軌道一直被過度加壓導致磨耗(從下游數來第3支也有稍微磨耗)在軌道磨耗的狀態下導致鍊條偏移，接著鍊輪也受到牽扯連帶下游的2支滾輪也跟著發生回轉不良
2.Cam Clutch的Cam打滑引起 Gate C/V一時停止</t>
  </si>
  <si>
    <t>1. 下次冷修變更Cam clutch的型式，排除異常原因
2. 實施驅動鍊條的張力確認與鍊條軌道點檢，1次/半年。
3.到冷修為止暫定定期更換Cam clutch(MZ系)，1次/1.5年。
※CF/EF/JF/KF為對象（YF已拆除Cam clutch）</t>
  </si>
  <si>
    <t>・MZ系（モータ、H/Oゲート1本目）は1.5年毎に定期交換
・冷修開始は延期されることがあるので冷修待ちとせず、必ず1.5年で交換する。
・対策として＃5、＃6に逆転モードをT/Pに追加し、工事日・故障時の待ち時間に逆転を数分間行う。これによりカムの切替わり不良の予防・不良の正常化を試みれるようにする。
・対策としてMZ45-SS（スプリング強化タイプ）をEFの＃5 or ＃6 に入れて評価（KFは冷修でカムクラッチレス化実施）</t>
  </si>
  <si>
    <t>20200926XF　1Br引き込みCV№3モータ異常</t>
  </si>
  <si>
    <t>0:56　 1Br引入發生異常、0:59　 1Br恢復採板　(捨板3分鐘)
1:05　 確認INV錯誤碼為「E.RHN」, 請求電氣三交代支援。
※E.RHN＝馬達過負載遮斷(電子Thermal繼電器</t>
  </si>
  <si>
    <r>
      <t>馬達</t>
    </r>
    <r>
      <rPr>
        <sz val="9"/>
        <rFont val="Microsoft JhengHei"/>
        <family val="3"/>
        <charset val="136"/>
      </rPr>
      <t>剎</t>
    </r>
    <r>
      <rPr>
        <sz val="9"/>
        <rFont val="Meiryo UI"/>
        <family val="3"/>
        <charset val="128"/>
      </rPr>
      <t xml:space="preserve">車塊破損(寫真), </t>
    </r>
    <r>
      <rPr>
        <sz val="9"/>
        <rFont val="Microsoft JhengHei"/>
        <family val="3"/>
        <charset val="136"/>
      </rPr>
      <t>剎</t>
    </r>
    <r>
      <rPr>
        <sz val="9"/>
        <rFont val="Meiryo UI"/>
        <family val="3"/>
        <charset val="128"/>
      </rPr>
      <t>車無法解除。</t>
    </r>
  </si>
  <si>
    <t>・ブレーキレスのモーターへ変更。(現在納品待ち)
※パッドチェーン停止テスト実施。停止精度等問題なし。
※手動でのブレーキ解除では発塵のリスクが有る為、モーター型式変更。</t>
  </si>
  <si>
    <t>ブレーキ仕様の駆動モーターを確認する。
・電気情報として、過去ZF窯で同様の設備異常発生が発生した際に、ブレーキ仕様モーターのブレーキを使用しないで停止できるようにプログラム改善した経緯あり。
・全ラインで回路を確認する。</t>
  </si>
  <si>
    <t>20201007CF　本線橫折機タイミングベルト断裂異常_rev.1</t>
  </si>
  <si>
    <t>工事日作業(其中項目之一，横折時規皮帶點檢時有龜裂狀況，有更換新品)
17:34　採板開始
21:33  横吋異常警報發生，三交代人員巡檢發現横折時規皮帶斷裂，聯絡事務所上長及整備人員，並呼出整備人員及設備技術人員對應。
21:45 Guillotine排外捨板開始。</t>
  </si>
  <si>
    <t>10/7 CF工事日有更換皮帶，疑似備品置放太久劣化品導致不堪使用</t>
  </si>
  <si>
    <t>・預備品在庫時間管理最長:2年。
・定期壽命管理 (2年-1次)。
・保管環境的改善。
　　維持皮帶包裝袋的密封性、並保管在適當的環境當中。
　　明載入貨日期時間。
・使用前點檢的周知(補充資料(設技)参照)。</t>
  </si>
  <si>
    <t>保管期限：２年（２年を超えたものは廃棄）を確認する</t>
  </si>
  <si>
    <r>
      <t>Y許仕明
C</t>
    </r>
    <r>
      <rPr>
        <sz val="9"/>
        <color rgb="FF000000"/>
        <rFont val="Meiryo UI"/>
        <family val="3"/>
        <charset val="128"/>
      </rPr>
      <t>鄭嵎駿</t>
    </r>
    <r>
      <rPr>
        <sz val="9"/>
        <color indexed="8"/>
        <rFont val="Meiryo UI"/>
        <family val="3"/>
        <charset val="128"/>
      </rPr>
      <t xml:space="preserve">
E王文佑
J朱峰謀</t>
    </r>
  </si>
  <si>
    <t>20201013EF　本線FT1-3水平駆動チェーン断裂異常</t>
  </si>
  <si>
    <t>三交代採板人員在本線FT取樣時有聽到異音,回報股長進行確認,確認為本線FT1-3驅動鍊條所造成,因尚未影響生產,故先電話聯絡事務所及整備,待常日班上班再進行對應
整備聯絡機械進行確認,目視鍊條鍊目有鬆動現象,需進行更換.機械確認備品,待製造聯絡更換時間
事務所連絡,預定三交代10點收率取樣後,即可進行鍊條更換
本線FT #1-3停止運轉,造成素板偏移,確認為FT1-3水平驅動鍊條已斷裂,本線進行捨板,後因縱裂發生改由Guillotine捨板</t>
  </si>
  <si>
    <t>斷裂的鍊條使用4年4個月(超過使用管理年限3年)
連接目及左右連接目都出現嚴重磨損，導致最後承受不了張力的荷重而斷裂。</t>
  </si>
  <si>
    <t>斷裂的鍊條使用4年4個月(超過使用管理年限3年)
連接目及左右連接目都出現嚴重磨損，
導致最後承受不了張力的荷重而斷裂。</t>
  </si>
  <si>
    <t>20201015XF　本線SMAP R側タイミングベルト位置ズレによる動作異常</t>
  </si>
  <si>
    <t>37inch落球樣品接觸R側SMAP後發生素板偏移。人員發現R側SMAP有異樣。（SMAP在未完全回來的狀態下待機）
更換R側SMAP皮帶、下降用調速閥。</t>
  </si>
  <si>
    <t>・下降用的調速閥無法正常調節, 下降達到最大速度, 推測下降時的衝擊造成時規皮帶位置偏移（跳動）。
・時規皮帶確認有些微龜裂的痕跡。
　（時規皮帶在前一回工事日有更換過　2020/9/29）</t>
  </si>
  <si>
    <t>・使用用途可能與調速閥不符, 目前正在和設技一同找尋適用的調速閥。</t>
  </si>
  <si>
    <t>日常点検にて動作に不具合がないか確認する。
スピコンについても交換機歴ばない場合は一度交換を検討してください。</t>
  </si>
  <si>
    <t>DF</t>
  </si>
  <si>
    <t>TOM3</t>
  </si>
  <si>
    <t>20201025DF　TOM画処PC17、19フリーズ異常</t>
  </si>
  <si>
    <r>
      <t>TOM3 PC發出異常警報, HMI採板畫面一片紅,顯示捨板中,畫處PC#17當機約3分後自動解除。隨後在11/10、11/14、11/16、11/22, 畫處PC#17、19發生多次當機。 
工事日更換 畫處処#17、19本體與C巢。(Off-Line調</t>
    </r>
    <r>
      <rPr>
        <sz val="9"/>
        <rFont val="Microsoft YaHei UI"/>
        <family val="3"/>
        <charset val="134"/>
      </rPr>
      <t>查</t>
    </r>
    <r>
      <rPr>
        <sz val="9"/>
        <rFont val="Meiryo UI"/>
        <family val="3"/>
        <charset val="128"/>
      </rPr>
      <t>原因)</t>
    </r>
  </si>
  <si>
    <t>【推定原因】主機板異常
‐應為長期使用過於老舊
畫處PC是2014年DF3開始使用。DF4冷修更換過硬碟、但主機板並無更換履歷</t>
  </si>
  <si>
    <t>1．画処#17、#19のPC交換（本体、Cドライブ）
2．PAMの画処#17、19の検出欠点を確認＝正常検出しており問題なし。
確保畫處PC預備機以利隨時更換
 -線上使用的主機板已停產, 
　取IF品作為PC預備品, 日後供DF/HF使用。（IF3=12chBOX構成）</t>
  </si>
  <si>
    <t>確保畫處PC預備機以利隨時更換
 -線上使用的主機板已停產, 
　取IF品作為PC預備品, 日後供DF/HF使用。（IF3=12chBOX構成）</t>
  </si>
  <si>
    <t>NF</t>
  </si>
  <si>
    <t>20201027NF　ON切移載機NO1ケーブルベア脱落によるケーブル切断</t>
  </si>
  <si>
    <t>ON切NO1移載機發出『昇降　下降位置OVER RUN』警報。現場手動確認, 警報無法重置, 手動移動移載機時發覺Calbeveyor有脱落
確認到Cableveyor連接到移載機本體的架台有折損, 以及Cableveyor內部配線切斷
試運転結果在動作等部分並無大問題, 實施自動運轉的採板測試上述運轉時, NO2移載機發生了吸著異常
原因為NO1移載機被切斷的配線裡面有真空電磁閥配線接錯了;  在確認之前花了不少時間</t>
  </si>
  <si>
    <t>Cableveyor連接到移載機本體的架台有折損, Cable脱落, 脱落後卡在Cableveyor的輔助滾輪上, 導致配線被切斷</t>
  </si>
  <si>
    <t>架台會出現折損, 主要是有一部份未使用6㎜FlatBar補強的關係,至於目前在使用強度上有沒有問題的部分需要再重新確認
配線錯誤的部分預定由電氣內部重新確認回路的圖面</t>
  </si>
  <si>
    <t>NFの設備はADTにはありませんが、日常頻繁に動作するケーブルベア仕様設備（横切機、T/T位置決め機、OFF切機、etc.）については、ボルトの緩みがないかなど工事日で増し締め、点検をお願いします。</t>
  </si>
  <si>
    <t>20201027GUT 洗浄#3 1Pos採板ロボット原点外れ</t>
  </si>
  <si>
    <t>進行G8.5 -&gt; G8.6 JC。
J/C後由於1Pos PL Changer無法連動, 再次進行G8.6 JC。
1Pos PL Changer重複發生同樣現象, 手動操作下仍無法正常作動
電氣Team人員抵達現場, 1Pos PL Changer的軟體確認無異常。
然後有確認到採板Robot原點跑掉了。
Robot原點復歸之後, 為了保險起見將PL Changer的原點也進行復歸之後再進行G8.6  J/C, 恢復正常採板。</t>
  </si>
  <si>
    <t>推測原因為J/C時軟體Logic一時出現錯誤導致Robot原點發生偏移。</t>
  </si>
  <si>
    <t>J/C時針對有可能會發生Robot原點偏移的軟體面的部分進行點檢並檢討如何改善軟體
利用定期工事實施再現性測試, 並確認PL Changer訊號有無異常。</t>
  </si>
  <si>
    <t xml:space="preserve">新規世代追加改造の際はマスター書き換えなどに要注意。
</t>
  </si>
  <si>
    <t>20201117GUT OFF#2振り分けCVサーボ異常rev.1</t>
  </si>
  <si>
    <t>振分C/V Servo異常"警報 發出, 產線停止
 ③ 時規皮帶張力過強 致使發生 "過負載"
-&gt; 11/13時規皮帶#1(左側)有異常磨耗, 在更換皮帶時有調整過張力。</t>
  </si>
  <si>
    <t>推測在更換時規皮帶#1時(左側), 為了防止皮帶偏移, 設置時將規皮帶拉得過緊, 導致有2個地方的時規皮帶發生過負載, 終至發出"Servo異常"的警報。</t>
  </si>
  <si>
    <t>1) 工事時確認 時規皮帶有無異常磨耗。 
2) 在進行時規皮帶更換或張力調整作業時, 
　　-&gt; 將負荷量調至70%以下, 並觀察1週左右。(調整後需確認負荷量有無上昇)
    -&gt; 若負荷量持續上升, 則需重新調整張力。</t>
  </si>
  <si>
    <t xml:space="preserve">タイミングベルト交換時とテンション調整作業時、負荷量を70%以下に調整し、約1週間モニタリングするというAFKの対策を参考にする。
</t>
  </si>
  <si>
    <t>20201121JF　本線FTCVパッド脱落異常</t>
  </si>
  <si>
    <t>本線FT1-3 PAD CHAIN  PAD有大量脫落狀況，無影響線上採板。
開始本線捨板，FT斷電開始FT 1-3 PAD CHAIN更換作業。</t>
  </si>
  <si>
    <t>１更換PAD Chain時未預留張力Cylinder 伸長緩衝空間，導致張力惰輪無法有效調節張力，使得pad Chain過鬆而晃動，與週遭鋼構接觸PAD而脫落。
２機械班人員在點檢過程中，未留意到張力Cylinder已伸長至上限，失去應有的緩衝效果; 且Chain待續伸長後晃動與週遭鋼構接觸</t>
  </si>
  <si>
    <t>更換新Chain對應，更換時將原本長度減短1個鏈目進行安裝，減短後PAD與鋼構距離約12~15mm。運轉測試無干涉狀況</t>
  </si>
  <si>
    <r>
      <t>１更換Chain時，緩衝Cylinder需有大於125mm(cylinder行程250mm)的緩衝空間(註)以Chain 容許伸長量為1.5%計算 ;最長 PAD Chain 約為7500mm, 可容許</t>
    </r>
    <r>
      <rPr>
        <sz val="9"/>
        <rFont val="Microsoft JhengHei"/>
        <family val="3"/>
        <charset val="136"/>
      </rPr>
      <t>值</t>
    </r>
    <r>
      <rPr>
        <sz val="9"/>
        <rFont val="Meiryo UI"/>
        <family val="3"/>
        <charset val="128"/>
      </rPr>
      <t>為≒112.5mm。
２修繕計畫内加註說明：除原先確認鏈條的張力及磨耗狀況外，追加張力惰輪的位置確認。</t>
    </r>
  </si>
  <si>
    <t>帯電装置</t>
  </si>
  <si>
    <t>20201123（ADT内共有）　帯電バー破損</t>
  </si>
  <si>
    <t>20201123（ADT内共有）【ADT】ｼｼﾄﾞｽﾀﾁﾗｰ型番＆帯電バー長さ調査201904点検</t>
  </si>
  <si>
    <t>1Br 1P帯電装置異常（トリップ）×2　本日設技にて点検し、端子が腐食していたため交換実施他POSも工事日に確認予定</t>
  </si>
  <si>
    <t>各工程でJF同様の不具合があれば、点検内容に「異常あり」と記載する。
電流値が上昇してきた場合、配線断裂やBar本体のCrack等の問題を早期発見できる記録表に電流値も追加する。
帯電装置AMPにはカタログの通り、過電流検知時に外部へ出力する機能がありますので、この出力をPLC側で受けて、異常警報が出力できる。
暫定で1mA管理で現場から情報が上がるように検討をお願いします。
※一番心配しているのは配線が切れかかっていて火災になることや、紙への電着が低下していて不具合が多発することを未然に防止する。</t>
  </si>
  <si>
    <t>BCP</t>
  </si>
  <si>
    <t>20201208YF　1BRバーコードインク漏れ異常</t>
  </si>
  <si>
    <t>整備人員在工事日停機復歸時，發現BCD有油墨洩漏情況(圖一)，立即連絡上長，並進行相關油墨清除!
確認異常漏墨為循環PUMP組內的供給幫浦頭零件組膜片破損導致</t>
  </si>
  <si>
    <t xml:space="preserve">循環PUMP組內的供給幫浦頭零件組膜片破損(循環PUMP組前回更換日期:2019/5/20)
</t>
  </si>
  <si>
    <r>
      <t>業者建議可1.5年單獨針對供給</t>
    </r>
    <r>
      <rPr>
        <sz val="9"/>
        <rFont val="Microsoft YaHei UI"/>
        <family val="3"/>
        <charset val="1"/>
      </rPr>
      <t>﹑</t>
    </r>
    <r>
      <rPr>
        <sz val="9"/>
        <rFont val="Meiryo UI"/>
        <family val="3"/>
        <charset val="128"/>
      </rPr>
      <t>回收幫浦頭進行更換</t>
    </r>
  </si>
  <si>
    <t>各工程調査の結果、YFだけがインク漏れが発生してている。ダイヤフラム弁は消耗品としてメーカが推奨とする1.5年/回とする。
CF、EFはインクは漏れていないが定期交換を実施している一方で、JF、KF、TASにおいては手ダイヤフラムポンプの定期交換も実施していない状況であるため、ポンプ劣化の要因を調査依頼する。
また工程ごとに対応が異なっている部分については統一することが望ましいので要検討。</t>
  </si>
  <si>
    <t>T/T</t>
  </si>
  <si>
    <t>20201216XF 5Posターンテーブル動作異常</t>
  </si>
  <si>
    <t>5Pos　P/L仕上時發生Trun Table Over Run。
現場確認在途中異常停止。※在T/T正轉動作下 異常停止
發現T/T車輪的軸Pin已近脫落狀態(圖1), 開始進行復歸作業。
另外也一併預防性更換回收幫浦頭(同NG幫浦頭同期品)</t>
  </si>
  <si>
    <r>
      <t>T/T車輪 軸Pin上面</t>
    </r>
    <r>
      <rPr>
        <sz val="9"/>
        <rFont val="Microsoft JhengHei"/>
        <family val="3"/>
        <charset val="136"/>
      </rPr>
      <t>焊</t>
    </r>
    <r>
      <rPr>
        <sz val="9"/>
        <rFont val="Meiryo UI"/>
        <family val="3"/>
        <charset val="128"/>
      </rPr>
      <t>接的固定板</t>
    </r>
    <r>
      <rPr>
        <sz val="9"/>
        <rFont val="Microsoft JhengHei"/>
        <family val="3"/>
        <charset val="136"/>
      </rPr>
      <t>脫</t>
    </r>
    <r>
      <rPr>
        <sz val="9"/>
        <rFont val="Meiryo UI"/>
        <family val="3"/>
        <charset val="128"/>
      </rPr>
      <t>落, 導致Pin已近</t>
    </r>
    <r>
      <rPr>
        <sz val="9"/>
        <rFont val="Microsoft JhengHei"/>
        <family val="3"/>
        <charset val="136"/>
      </rPr>
      <t>脫</t>
    </r>
    <r>
      <rPr>
        <sz val="9"/>
        <rFont val="Meiryo UI"/>
        <family val="3"/>
        <charset val="128"/>
      </rPr>
      <t>落狀態; T/T在軸Pin快</t>
    </r>
    <r>
      <rPr>
        <sz val="9"/>
        <rFont val="Microsoft JhengHei"/>
        <family val="3"/>
        <charset val="136"/>
      </rPr>
      <t>脫</t>
    </r>
    <r>
      <rPr>
        <sz val="9"/>
        <rFont val="Meiryo UI"/>
        <family val="3"/>
        <charset val="128"/>
      </rPr>
      <t>離的狀態下 回轉, 與mechanical stopper(OverRun用)發生碰撞後停止作動。
車輪軸Pin固定板的</t>
    </r>
    <r>
      <rPr>
        <sz val="9"/>
        <rFont val="Microsoft JhengHei"/>
        <family val="3"/>
        <charset val="136"/>
      </rPr>
      <t>脫</t>
    </r>
    <r>
      <rPr>
        <sz val="9"/>
        <rFont val="Meiryo UI"/>
        <family val="3"/>
        <charset val="128"/>
      </rPr>
      <t>落原因不明, 推測T/T回轉時的震動也有引發</t>
    </r>
    <r>
      <rPr>
        <sz val="9"/>
        <rFont val="Microsoft JhengHei"/>
        <family val="3"/>
        <charset val="136"/>
      </rPr>
      <t>焊</t>
    </r>
    <r>
      <rPr>
        <sz val="9"/>
        <rFont val="Meiryo UI"/>
        <family val="3"/>
        <charset val="128"/>
      </rPr>
      <t>接處斷裂的疑慮。
※該設備自XF1開始使用至今
※相較於4P, 5P回轉時的振動較大。
馬達額定電流為14.0A, 4P_2.9A/5P_3.8A 相對來</t>
    </r>
    <r>
      <rPr>
        <sz val="9"/>
        <rFont val="Microsoft JhengHei"/>
        <family val="3"/>
        <charset val="136"/>
      </rPr>
      <t>說</t>
    </r>
    <r>
      <rPr>
        <sz val="9"/>
        <rFont val="Meiryo UI"/>
        <family val="3"/>
        <charset val="128"/>
      </rPr>
      <t>5P稍高。</t>
    </r>
  </si>
  <si>
    <r>
      <t>・軸Pin與固定板</t>
    </r>
    <r>
      <rPr>
        <sz val="9"/>
        <rFont val="Microsoft YaHei"/>
        <family val="2"/>
        <charset val="134"/>
      </rPr>
      <t>焊</t>
    </r>
    <r>
      <rPr>
        <sz val="9"/>
        <rFont val="Meiryo UI"/>
        <family val="3"/>
        <charset val="128"/>
      </rPr>
      <t>接斷裂的部分進行重新</t>
    </r>
    <r>
      <rPr>
        <sz val="9"/>
        <rFont val="Microsoft YaHei"/>
        <family val="2"/>
        <charset val="134"/>
      </rPr>
      <t>焊</t>
    </r>
    <r>
      <rPr>
        <sz val="9"/>
        <rFont val="Meiryo UI"/>
        <family val="3"/>
        <charset val="128"/>
      </rPr>
      <t>接後復歸。
・5P振動較大的部分, 預定下回工事日針對車輪的走行軌道進行點檢・清掃</t>
    </r>
  </si>
  <si>
    <r>
      <t>要請負責該項設備的擔當確實進行點檢。
本件事T/T車輪部的軸Pin端部</t>
    </r>
    <r>
      <rPr>
        <sz val="9"/>
        <rFont val="Microsoft JhengHei"/>
        <family val="3"/>
        <charset val="136"/>
      </rPr>
      <t>焊</t>
    </r>
    <r>
      <rPr>
        <sz val="9"/>
        <rFont val="Meiryo UI"/>
        <family val="3"/>
        <charset val="128"/>
      </rPr>
      <t>接有固定用的Plate，但是</t>
    </r>
    <r>
      <rPr>
        <sz val="9"/>
        <rFont val="Microsoft JhengHei"/>
        <family val="3"/>
        <charset val="136"/>
      </rPr>
      <t>焊</t>
    </r>
    <r>
      <rPr>
        <sz val="9"/>
        <rFont val="Meiryo UI"/>
        <family val="3"/>
        <charset val="128"/>
      </rPr>
      <t>接</t>
    </r>
    <r>
      <rPr>
        <sz val="9"/>
        <rFont val="Microsoft JhengHei"/>
        <family val="3"/>
        <charset val="136"/>
      </rPr>
      <t>脫</t>
    </r>
    <r>
      <rPr>
        <sz val="9"/>
        <rFont val="Meiryo UI"/>
        <family val="3"/>
        <charset val="128"/>
      </rPr>
      <t>落，導致Pin掉落打到機械止動器發生不具和。
　對象設備
　　包裝：T/T設備(含TAS)
　　點檢：軸Pin端部有</t>
    </r>
    <r>
      <rPr>
        <sz val="9"/>
        <rFont val="Microsoft JhengHei"/>
        <family val="3"/>
        <charset val="136"/>
      </rPr>
      <t>焊</t>
    </r>
    <r>
      <rPr>
        <sz val="9"/>
        <rFont val="Meiryo UI"/>
        <family val="3"/>
        <charset val="128"/>
      </rPr>
      <t>接固定用Plate
　　方法：為了不要漏掉點檢，請將設備追加至點檢LIST上。點檢後，
　　　　　請拍照作為紀錄。期限：3月31日</t>
    </r>
  </si>
  <si>
    <t>RMS</t>
  </si>
  <si>
    <t>20201222OF　RMSフリーズに起因するACE停止異常rev1</t>
  </si>
  <si>
    <r>
      <t xml:space="preserve"> </t>
    </r>
    <r>
      <rPr>
        <sz val="9"/>
        <rFont val="Microsoft YaHei"/>
        <family val="3"/>
        <charset val="134"/>
      </rPr>
      <t>发</t>
    </r>
    <r>
      <rPr>
        <sz val="9"/>
        <rFont val="Meiryo UI"/>
        <family val="3"/>
        <charset val="128"/>
      </rPr>
      <t>生「TOM3速度差异常」「WI Pulse同期异常」。制品切出停止，开始舍板。包装制御</t>
    </r>
    <r>
      <rPr>
        <sz val="9"/>
        <rFont val="Microsoft YaHei"/>
        <family val="3"/>
        <charset val="134"/>
      </rPr>
      <t>盘</t>
    </r>
    <r>
      <rPr>
        <sz val="9"/>
        <rFont val="Meiryo UI"/>
        <family val="3"/>
        <charset val="128"/>
      </rPr>
      <t>室ACE的画面</t>
    </r>
    <r>
      <rPr>
        <sz val="9"/>
        <rFont val="Microsoft YaHei"/>
        <family val="3"/>
        <charset val="134"/>
      </rPr>
      <t>弹</t>
    </r>
    <r>
      <rPr>
        <sz val="9"/>
        <rFont val="Meiryo UI"/>
        <family val="3"/>
        <charset val="128"/>
      </rPr>
      <t>出故障通知。（内容不明）
在</t>
    </r>
    <r>
      <rPr>
        <sz val="9"/>
        <rFont val="Microsoft YaHei"/>
        <family val="3"/>
        <charset val="134"/>
      </rPr>
      <t>对</t>
    </r>
    <r>
      <rPr>
        <sz val="9"/>
        <rFont val="Meiryo UI"/>
        <family val="3"/>
        <charset val="128"/>
      </rPr>
      <t>ACE（#2使用中）</t>
    </r>
    <r>
      <rPr>
        <sz val="9"/>
        <rFont val="Microsoft YaHei"/>
        <family val="3"/>
        <charset val="134"/>
      </rPr>
      <t>进</t>
    </r>
    <r>
      <rPr>
        <sz val="9"/>
        <rFont val="Meiryo UI"/>
        <family val="3"/>
        <charset val="128"/>
      </rPr>
      <t>行重启的</t>
    </r>
    <r>
      <rPr>
        <sz val="9"/>
        <rFont val="Microsoft YaHei"/>
        <family val="3"/>
        <charset val="134"/>
      </rPr>
      <t>过</t>
    </r>
    <r>
      <rPr>
        <sz val="9"/>
        <rFont val="Meiryo UI"/>
        <family val="3"/>
        <charset val="128"/>
      </rPr>
      <t>程中开机画面卡住了。
ATSC担当者</t>
    </r>
    <r>
      <rPr>
        <sz val="9"/>
        <rFont val="Microsoft YaHei"/>
        <family val="3"/>
        <charset val="134"/>
      </rPr>
      <t>联络</t>
    </r>
    <r>
      <rPr>
        <sz val="9"/>
        <rFont val="Meiryo UI"/>
        <family val="3"/>
        <charset val="128"/>
      </rPr>
      <t>表示无法</t>
    </r>
    <r>
      <rPr>
        <sz val="9"/>
        <rFont val="Microsoft YaHei"/>
        <family val="3"/>
        <charset val="134"/>
      </rPr>
      <t>远</t>
    </r>
    <r>
      <rPr>
        <sz val="9"/>
        <rFont val="Meiryo UI"/>
        <family val="3"/>
        <charset val="128"/>
      </rPr>
      <t>程</t>
    </r>
    <r>
      <rPr>
        <sz val="9"/>
        <rFont val="Microsoft YaHei"/>
        <family val="3"/>
        <charset val="134"/>
      </rPr>
      <t>连</t>
    </r>
    <r>
      <rPr>
        <sz val="9"/>
        <rFont val="Meiryo UI"/>
        <family val="3"/>
        <charset val="128"/>
      </rPr>
      <t>接RMS，在确</t>
    </r>
    <r>
      <rPr>
        <sz val="9"/>
        <rFont val="Microsoft YaHei"/>
        <family val="3"/>
        <charset val="134"/>
      </rPr>
      <t>认</t>
    </r>
    <r>
      <rPr>
        <sz val="9"/>
        <rFont val="Meiryo UI"/>
        <family val="3"/>
        <charset val="128"/>
      </rPr>
      <t>RMS PC</t>
    </r>
    <r>
      <rPr>
        <sz val="9"/>
        <rFont val="Microsoft YaHei"/>
        <family val="3"/>
        <charset val="134"/>
      </rPr>
      <t>时</t>
    </r>
    <r>
      <rPr>
        <sz val="9"/>
        <rFont val="Meiryo UI"/>
        <family val="3"/>
        <charset val="128"/>
      </rPr>
      <t>硬</t>
    </r>
    <r>
      <rPr>
        <sz val="9"/>
        <rFont val="Microsoft YaHei"/>
        <family val="3"/>
        <charset val="134"/>
      </rPr>
      <t>盘显</t>
    </r>
    <r>
      <rPr>
        <sz val="9"/>
        <rFont val="Meiryo UI"/>
        <family val="3"/>
        <charset val="128"/>
      </rPr>
      <t>示灯</t>
    </r>
    <r>
      <rPr>
        <sz val="9"/>
        <rFont val="Microsoft YaHei"/>
        <family val="3"/>
        <charset val="134"/>
      </rPr>
      <t>闪烁</t>
    </r>
    <r>
      <rPr>
        <sz val="9"/>
        <rFont val="Meiryo UI"/>
        <family val="3"/>
        <charset val="128"/>
      </rPr>
      <t>。</t>
    </r>
    <r>
      <rPr>
        <sz val="9"/>
        <rFont val="Microsoft YaHei"/>
        <family val="3"/>
        <charset val="134"/>
      </rPr>
      <t>显</t>
    </r>
    <r>
      <rPr>
        <sz val="9"/>
        <rFont val="Meiryo UI"/>
        <family val="3"/>
        <charset val="128"/>
      </rPr>
      <t>示器画面黑屏、鼠</t>
    </r>
    <r>
      <rPr>
        <sz val="9"/>
        <rFont val="Microsoft YaHei"/>
        <family val="3"/>
        <charset val="134"/>
      </rPr>
      <t>标</t>
    </r>
    <r>
      <rPr>
        <sz val="9"/>
        <rFont val="Meiryo UI"/>
        <family val="3"/>
        <charset val="128"/>
      </rPr>
      <t>的光</t>
    </r>
    <r>
      <rPr>
        <sz val="9"/>
        <rFont val="Microsoft YaHei"/>
        <family val="3"/>
        <charset val="134"/>
      </rPr>
      <t>标</t>
    </r>
    <r>
      <rPr>
        <sz val="9"/>
        <rFont val="Meiryo UI"/>
        <family val="3"/>
        <charset val="128"/>
      </rPr>
      <t>操作</t>
    </r>
    <r>
      <rPr>
        <sz val="9"/>
        <rFont val="Microsoft YaHei"/>
        <family val="3"/>
        <charset val="134"/>
      </rPr>
      <t>迟钝</t>
    </r>
    <r>
      <rPr>
        <sz val="9"/>
        <rFont val="Meiryo UI"/>
        <family val="3"/>
        <charset val="128"/>
      </rPr>
      <t xml:space="preserve">。
</t>
    </r>
    <r>
      <rPr>
        <sz val="9"/>
        <rFont val="Microsoft YaHei"/>
        <family val="3"/>
        <charset val="134"/>
      </rPr>
      <t>怀</t>
    </r>
    <r>
      <rPr>
        <sz val="9"/>
        <rFont val="Meiryo UI"/>
        <family val="3"/>
        <charset val="128"/>
      </rPr>
      <t>疑是RMS的</t>
    </r>
    <r>
      <rPr>
        <sz val="9"/>
        <rFont val="Microsoft YaHei"/>
        <family val="3"/>
        <charset val="134"/>
      </rPr>
      <t>问题</t>
    </r>
    <r>
      <rPr>
        <sz val="9"/>
        <rFont val="Meiryo UI"/>
        <family val="3"/>
        <charset val="128"/>
      </rPr>
      <t>，按住PC</t>
    </r>
    <r>
      <rPr>
        <sz val="9"/>
        <rFont val="Microsoft YaHei"/>
        <family val="3"/>
        <charset val="134"/>
      </rPr>
      <t>电</t>
    </r>
    <r>
      <rPr>
        <sz val="9"/>
        <rFont val="Meiryo UI"/>
        <family val="3"/>
        <charset val="128"/>
      </rPr>
      <t>源</t>
    </r>
    <r>
      <rPr>
        <sz val="9"/>
        <rFont val="Microsoft YaHei"/>
        <family val="3"/>
        <charset val="134"/>
      </rPr>
      <t>键进</t>
    </r>
    <r>
      <rPr>
        <sz val="9"/>
        <rFont val="Meiryo UI"/>
        <family val="3"/>
        <charset val="128"/>
      </rPr>
      <t>行</t>
    </r>
    <r>
      <rPr>
        <sz val="9"/>
        <rFont val="Microsoft YaHei"/>
        <family val="3"/>
        <charset val="134"/>
      </rPr>
      <t>强</t>
    </r>
    <r>
      <rPr>
        <sz val="9"/>
        <rFont val="Meiryo UI"/>
        <family val="3"/>
        <charset val="128"/>
      </rPr>
      <t>制重启。14:21 又将ACE从#1切替回#2（恢复成一开始的情况）</t>
    </r>
  </si>
  <si>
    <t>推测是RMS的硬盘发生了某种异常导致ACE无法连接RMS。ACE⇔RMS间的文件无法同步，ACEWindows的内存使用量增加，导致ACE停止。
※RMS,ACE的切替是按半年一次来实施的，上一回是2020年10月。</t>
  </si>
  <si>
    <r>
      <rPr>
        <sz val="9"/>
        <rFont val="Microsoft YaHei"/>
        <family val="3"/>
        <charset val="134"/>
      </rPr>
      <t>调查</t>
    </r>
    <r>
      <rPr>
        <sz val="9"/>
        <rFont val="Meiryo UI"/>
        <family val="3"/>
        <charset val="128"/>
      </rPr>
      <t>RMS的硬</t>
    </r>
    <r>
      <rPr>
        <sz val="9"/>
        <rFont val="Microsoft YaHei"/>
        <family val="3"/>
        <charset val="134"/>
      </rPr>
      <t>盘</t>
    </r>
    <r>
      <rPr>
        <sz val="9"/>
        <rFont val="Meiryo UI"/>
        <family val="3"/>
        <charset val="128"/>
      </rPr>
      <t>有没有</t>
    </r>
    <r>
      <rPr>
        <sz val="9"/>
        <rFont val="Microsoft YaHei"/>
        <family val="3"/>
        <charset val="134"/>
      </rPr>
      <t>问题</t>
    </r>
    <r>
      <rPr>
        <sz val="9"/>
        <rFont val="Meiryo UI"/>
        <family val="3"/>
        <charset val="128"/>
      </rPr>
      <t>，以及准</t>
    </r>
    <r>
      <rPr>
        <sz val="9"/>
        <rFont val="Microsoft YaHei"/>
        <family val="3"/>
        <charset val="134"/>
      </rPr>
      <t>备备</t>
    </r>
    <r>
      <rPr>
        <sz val="9"/>
        <rFont val="Meiryo UI"/>
        <family val="3"/>
        <charset val="128"/>
      </rPr>
      <t>品</t>
    </r>
    <r>
      <rPr>
        <sz val="9"/>
        <rFont val="Microsoft YaHei"/>
        <family val="3"/>
        <charset val="134"/>
      </rPr>
      <t>进</t>
    </r>
    <r>
      <rPr>
        <sz val="9"/>
        <rFont val="Meiryo UI"/>
        <family val="3"/>
        <charset val="128"/>
      </rPr>
      <t>行切替。（下回工事日）</t>
    </r>
  </si>
  <si>
    <t>RMSのHDD問題有無調査するようなので情報があれば共有しますが、異常発生の際はおよびバックアップを取って新品に切り替えしてください。</t>
  </si>
  <si>
    <r>
      <t>Y許仕明
C</t>
    </r>
    <r>
      <rPr>
        <sz val="9"/>
        <color rgb="FF000000"/>
        <rFont val="Meiryo UI"/>
        <family val="3"/>
        <charset val="128"/>
      </rPr>
      <t>鄭嵎駿</t>
    </r>
    <r>
      <rPr>
        <sz val="9"/>
        <color indexed="8"/>
        <rFont val="Meiryo UI"/>
        <family val="3"/>
        <charset val="128"/>
      </rPr>
      <t xml:space="preserve">
E王文佑</t>
    </r>
  </si>
  <si>
    <t>20201225CF　本線SMAPシリンダー固定軸断裂</t>
  </si>
  <si>
    <t>有發生引入横寸異常警報，為RE部位的欠板；判斷可能跟設備干涉有關，故進行現場設備確認。
持續觀察發現右側SMAP的待機位置較低的發生情況，頻率有變高的趨勢，故有進行手動1 CYCLE後，待機位置可回復到正常水平位置。由於發生頻度變為每3枚1次。
發現SMAP的氣壓缸固定軸下游側有斷裂的情況，須進行更換。
機械協助人員到場，開始協助更換右側SMAP氣壓缸。</t>
  </si>
  <si>
    <t>初步判定為SMAP氣壓缸的固定軸卡死，造成斷裂異常
1、軸心與固定座都是Fe(不給油Type)，沒有潤滑導致軸心卡住滑動困難，研判初期可能先出現裂痕，最後軸心不堪負荷而扭斷｡
2、導入安裝時，軸心固定不佳就出現滑動性不佳嗎? (次回工事日點檢)。</t>
  </si>
  <si>
    <t>1、Cylinder軸心的固定座Type變更追加有軸套。
2、SMAP年度修繕計畫(1次/6個月)--維持不變。
 ※但是追加軸心磨損有無的點檢及追加潤滑實施。
3、次回CF工事日點檢 (右側Cylinder手動點檢軸心滑動性)。</t>
  </si>
  <si>
    <t>同一機構のYF、EFにおいては、CF同様の対策を実施する。ブッシュを取り付けても定期的な給脂で管理すること。</t>
  </si>
  <si>
    <t>バーコード</t>
  </si>
  <si>
    <t>20201227　EF窯2BrBC現物ID重複異常</t>
  </si>
  <si>
    <t>20201227EF　2BrBC現物ID重複異常</t>
  </si>
  <si>
    <t>OFF切4でNEW0125259（G6→G5；BC消し流動）生産時、バーコードID重複異常が発生。マニュアル通りに設備内の基板を廃棄処理したとき、素板基板2枚に同じBCID№を発見（現物保管）した。既に設備内の基板はBCを消しているため、同一IDが3枚あることが判明。</t>
  </si>
  <si>
    <r>
      <t>補足資料参照
發生原因有可能是條碼機的印字指令未被更新, 但這個部分因Local側的詳細警報出力被Reset 所以無法調</t>
    </r>
    <r>
      <rPr>
        <sz val="9"/>
        <rFont val="Microsoft JhengHei"/>
        <family val="3"/>
        <charset val="136"/>
      </rPr>
      <t>查</t>
    </r>
    <r>
      <rPr>
        <sz val="9"/>
        <rFont val="Meiryo UI"/>
        <family val="3"/>
        <charset val="128"/>
      </rPr>
      <t>。
而條碼機在ID重複時 有發出異常警報, 這應該是因為條碼機異常時 PLC傳輸過來的受信ID 未正常更新。</t>
    </r>
  </si>
  <si>
    <t>現狀EF窯發生異常時只會有警報出力。會再進行捨板改造。
CF窯回路確認過有問題, 會再進行修正。</t>
  </si>
  <si>
    <t>讀取異常強制採板
此式樣在讀取異常(Error）或讀取不一致時 還是會採板。
可正常讀取但不一致的硝子 會有ID重複等問題, 應確實捨板。
・當BC Reader讀入的BC內容 與PLC傳輸過來的指示不一致時會有警報發報、該基板會被強制廢棄。
基本上 製造會以捨板的方式下去運用。讀取Error多發時會取樣並以Handy Reader確認是否可讀取, 並經過事務所判斷能否正常使用。
→よって、読み取り異常品を採板した場合は、必ずOFF切後にTAS検査流動とする。
※Reader読み取り異常と、不一致が現状同じ、”ﾊﾞｰｺｰﾄﾞﾘｰﾀﾞｰ異常”で出力されているので、読み取りError異常と不一致異常の警報に分けて出力する。
※TASは警報名称の識別が明確であることを確認する。</t>
  </si>
  <si>
    <t>油圧P</t>
  </si>
  <si>
    <t>20210107XF　本線油圧ポンプ異常停止</t>
  </si>
  <si>
    <t>採板中、油壓Pump異常停止（過負載異常　33.13A、116.6V　（正常在30A 左右推移）
設技點檢馬達部位時確認到軸部位有偏芯的現象（Casing也有磨耗產生鐵粉）　⇒　開始進行馬達更換作業
※板裂或橫折欠板在馬達更換時無法在本線捨板, 所以改由Guillotine・S－END處理。</t>
  </si>
  <si>
    <t>Chain Coupling長年在未確實Grease給脂的狀態下持續使用的結果、Grease乾枯變硬且鍊條也有鏽蝕的現象。
鏈條 失去原本的彈性度之後 間隙變小。 鏈輪・培林外圈產生摩耗, 甚至造成馬達軸部偏芯。
補充：該馬達自2013年起使用了7年、期間未進行給脂</t>
  </si>
  <si>
    <t>這次的Chain Coupling的使用說明書上面有明確記載需
「每年補充Grease」、日後會以1回/年的頻度進行保養。</t>
  </si>
  <si>
    <t>「每年補充Grease」、日後會以1回/年的頻度進行保養。</t>
  </si>
  <si>
    <t>20210129YF　（ADT内共有）1POS Ｐ詰機シリンダー油漏れ</t>
  </si>
  <si>
    <t>今日人員進行設備巡檢(14:30)時，發現1POS P詰機油壓缸漏油(漏油寫真如下)聯絡設備技術人員立會確認後，需進行油壓缸更換(預計2~3小時)
預計作業時間：15:30~18:30</t>
  </si>
  <si>
    <t>油壓缸前回更換時間：2013.12.12（7年1か月）</t>
  </si>
  <si>
    <t>経年劣化？</t>
  </si>
  <si>
    <t>各窯、各POSは点検してください。Cylinderの耐用年数、使用頻度に応じて交換を検討してください。</t>
  </si>
  <si>
    <t>20210201JF　（ADT内共有）2BR紙卷機紙送りローラー減速機異常</t>
  </si>
  <si>
    <t>2BR準備進行G8 J/C G7.5作業準備。
 2BR 紙卷機發生卡紙狀況，三交代進行排除時，切刀部出口皮帶無法順利將合紙送出，切替1BR G8專採，聯絡整備協助確認。
整備到場確認發現切刀前送紙ROLL部伺服馬達有運轉，但該聯軸器與切刀前送紙ROLL沒有被驅動，聯絡機械到場對應。
機械確認切刀前送紙ROLL部伺服馬達減速機與聯軸器有空轉狀況，重新鎖緊聯軸器仍無效。更換伺服馬達減速機與聯軸器對應。</t>
  </si>
  <si>
    <r>
      <rPr>
        <sz val="9"/>
        <color rgb="FFFF0000"/>
        <rFont val="Meiryo UI"/>
        <family val="3"/>
        <charset val="128"/>
      </rPr>
      <t>待機械確認原因後,再行聯絡</t>
    </r>
    <r>
      <rPr>
        <sz val="9"/>
        <rFont val="Meiryo UI"/>
        <family val="3"/>
        <charset val="128"/>
      </rPr>
      <t xml:space="preserve">
該減速機無更換紀錄　使用前間:2010.05使用至今
泉製切刀前送紙ROLL部伺服馬達減速機異常發生位置。</t>
    </r>
  </si>
  <si>
    <t>待機械確認原因後,再行聯絡</t>
  </si>
  <si>
    <t>20210203HF　2Br反転ロボット1Bバランサユニットロッド部折損異常</t>
  </si>
  <si>
    <t xml:space="preserve"> 3交代作業者Aはパトロールl時に反転機の周辺で普段とは違う音がしたので、反転機部を確認を行ったところ、反転機1BのL軸に設置されているバランサユニットの軸端部が折損しており、ロボットの動作中にL軸とバランサユニットが衝突し音が出ていた。
設備技術ではバランサユニットをL軸にテープにてに固定を実施。
負荷率がいきなり増加する可能性があることからバランサユニットの交換を決定。</t>
  </si>
  <si>
    <t>長期使用による摩耗で折損した可能性もある。（ロッド動作が上下の動きの他に、前後に動く程摩耗していたと推測。ロット下部に鉄粉が落ちていた）
ロボット型式: YR-UP350N-A10
バランサユニット形式: HW9170742-B
※当該ロボットは2009年2月から使用品</t>
  </si>
  <si>
    <t>暫定対策　
　明確な原因がわからない状態なので、下記の定期点検から状態を確認 (全窯共通)
　イ) 点検頻度　 
　　　1回/月(定修工事)頻度で点検
　ロ)点検方法
　　　外部変形および異常点の確認（ガタ確認）
       下部の鉄粉有無
   ハ)開始日 : 2月定修工事~</t>
  </si>
  <si>
    <t>（安川見解）
バランサーのシャフトは、5006(Oilless bearing)を２個使用して、出/戻りを行っている。工場出荷時のバランサーのシャフト径はφ28。
5006のオイルレスベアリングの摩耗、シャフトの摩耗が発生した時は、ガタが発生するため、他に同型式のロボットがある場合は、今回交換を行ったバランサーと比較できる。</t>
  </si>
  <si>
    <t>H/0 Br</t>
  </si>
  <si>
    <t>20210226CF（ADT内共有）1Brホッパー上流側ゲート開閉異常</t>
  </si>
  <si>
    <t>良品捨板中”警報發生，三交代/整備確認1BR H/O無法關閉。
設備技術(電氣/機械)更換電磁閥後恢復正常開關。</t>
  </si>
  <si>
    <t>設備技術確認後，電磁閥的內部Piston斷裂導致作動不良，導致此回異常的發生。</t>
  </si>
  <si>
    <t>目前原因:不明(使用約7個月)，聯絡SMC協助確認中</t>
  </si>
  <si>
    <t>聯絡SMC協助確認中</t>
  </si>
  <si>
    <t>タイミングベルト</t>
  </si>
  <si>
    <t>20210301GUT OFF#2 振分コンベアー異常報告</t>
  </si>
  <si>
    <t>20210301GUT OFF#2 振分コンベアー異常報告OFF切CVプーリ芯出しついて</t>
  </si>
  <si>
    <t>振分C/V払い出し異常のアラームが繰り返し発生
　・過負荷 - 200以上
　・ベルトの駆動がスムーズではない</t>
  </si>
  <si>
    <t>振分C/V #2(中央)のベルトプリーベアリングの長期使用による老朽化(4年以上使用)によって、ベアリングが摩耗し偏りが生じた。この時プーリーのガイド部と接触した事により過負荷が発生したと思われる。　</t>
  </si>
  <si>
    <t xml:space="preserve"> 交換周期(1回/4年)を設定して全数交換実施(設備Tと協議済み)　。
又、T.P画面のサーボの負荷率のアラーム設定、200が15秒以300が5秒以上でアラームを発生させるようにした。</t>
  </si>
  <si>
    <t>・COLD横切機のプーリーについても点検方法、交換頻度について確認してください。
・OFF切においては冷修工事という定義がありませんので、ベルトに不具合が発生した場合はプーリーの交換も念頭に実施してください。
・AFK は1回/4年交換するという対策になっていますが、生産ライン数、ベルト本数、プーリー個数で判断すると現実的な数量ではないため、負荷率、錆、異音、偏芯、ベルトテンション、ベルトの偏り、ガラス荷重負荷の状態なども考慮してください。</t>
  </si>
  <si>
    <t>C/V本線</t>
  </si>
  <si>
    <t>20210307YF　本線#58~64 CV停止異常</t>
  </si>
  <si>
    <t>三交代股長巡檢時，發現本線MAIN LINE ROLL #58-#64停止異常。
 GUILLOTINE捨板，設備技術人員進行異常原因確認及對應。</t>
  </si>
  <si>
    <t>1.Main Line Shaft驅動鏈輪的固定螺絲鬆脫，鏈輪位移從鍵槽滑脫空轉造成傳動不能。
※定期點檢有，前回2020/11/17 (點檢頻度 : 1回/半年)
2.鏈輪固定螺絲鎖付沒有使用螺絲固定劑進行固定，造成運轉中固定螺絲鬆脫。</t>
  </si>
  <si>
    <t>1.鏈輪固定螺絲塗抹固定劑後鎖付，其餘再增締
2.相關設備點檢並重新上固定膠。
予防処置
1.現場全數相關設備點檢並重新上固定膠。
2.鏈輪兩側追加固定環，避免鏈輪位移(第二道保險)。</t>
  </si>
  <si>
    <t>定期パトロールで回転不良、速度差がないか改めて点検を実施する。
各課の担当者会議にて点検状況を共有する。</t>
  </si>
  <si>
    <t>電氣系</t>
  </si>
  <si>
    <t>20210312HF　反転移載ロボットS軸サーボエンコーダ異常</t>
  </si>
  <si>
    <t>2Br反轉機2A異常停止(警報内容:Reversing~Transportation Reversing Robot 2A Alarm（反轉~搬送反轉Robot2A異常） )。
20:15 三交代作業員抵達2Br反轉機進行現場確認。懷疑是吸著異常、先將中置台上的玻璃強制廢棄、後續將電源從OFF狀態切成電源ON但無法供電。 
20:40  Robot控制盤電源進行RESET、原點復歸(Teaching Mode)並恢復稼働, 但仍有異常再發。 (警報内容: 1326 / Robot1 [S-URBT] / DEFECTIVE ENCODER ABSOLUTE DATA（1326 Robot1 [S-URBT] 不良Encorder絶對DATA）)
21:20  依照異常時的對應方式進行原點復歸手動操作(Teaching Mode)、仍有異常再發。
22:10  電氣的3交代人員判斷為S軸Encorder異常並進行更換(與出勤後的電氣整備人員一同對應)。</t>
  </si>
  <si>
    <r>
      <t>手動操作下仍無法取得Robot數</t>
    </r>
    <r>
      <rPr>
        <sz val="9"/>
        <rFont val="Microsoft YaHei"/>
        <family val="3"/>
        <charset val="134"/>
      </rPr>
      <t>值</t>
    </r>
    <r>
      <rPr>
        <sz val="9"/>
        <rFont val="Meiryo UI"/>
        <family val="3"/>
        <charset val="128"/>
      </rPr>
      <t>（S軸）、
由於無法正常動作、判斷為伺服馬達Encorder異常。
再加上這Robot自HF建設時開始使用、一直到發生異常為止這S軸的Encorder皆無任何
更換履歷、所以也有可能是S軸Encorder内部零件在長期使用下出現異常(劣化)。
（AFK人員確認過Encorder</t>
    </r>
    <r>
      <rPr>
        <sz val="9"/>
        <rFont val="Microsoft YaHei"/>
        <family val="3"/>
        <charset val="134"/>
      </rPr>
      <t>內</t>
    </r>
    <r>
      <rPr>
        <sz val="9"/>
        <rFont val="Meiryo UI"/>
        <family val="3"/>
        <charset val="128"/>
      </rPr>
      <t>部, 不過並無粉塵, 培林亦無特別異常之處。）
※此Robot的出廠日期為2006年, 2012年從高砂移管給HF使用。</t>
    </r>
  </si>
  <si>
    <r>
      <t>■暫定對策
為了釐清異常原因, 有依賴Robot廠商（安川）針對異常Encorder進行調</t>
    </r>
    <r>
      <rPr>
        <sz val="9"/>
        <rFont val="Microsoft YaHei"/>
        <family val="3"/>
        <charset val="134"/>
      </rPr>
      <t>查</t>
    </r>
    <r>
      <rPr>
        <sz val="9"/>
        <rFont val="Meiryo UI"/>
        <family val="3"/>
        <charset val="128"/>
      </rPr>
      <t xml:space="preserve">。
(預定21年6月會有結果出來)。在明確的原因釐清之前, 後續在3/23工場日時將其他反轉＆移載Robot的各軸也進行了Encorder更換作業。（1A：L軸、2B：S軸とR軸　計3個）
■恒久對策
 實施反轉Robot各軸的Encorder更新(定修工事時)。 
Robot 每台有6個Encorder(反轉Robot共計4台=24個)。 (預定2022年為止可完成) </t>
    </r>
  </si>
  <si>
    <t>《Robot廠商安川産業的見解》
Encorder壽命容易受到現場環境的影響(温度、濕度、使用頻度等)、無法制定明確的壽命。為此、安川之預防保全提案為 在超過Servo投入時數：36,000H時進行大檢修, 或是提供Encorder劣化診斷服務。
【其他情報】
Encorder劣化原因: 大半是因為發光二極體劣化伴隨的光量低下、或是受光側IC劣化不良所致。</t>
  </si>
  <si>
    <t>20210319FF　2Br6Pos採板ロボットS軸ケーブル断線異常</t>
  </si>
  <si>
    <t xml:space="preserve"> 03:38 G8.5生産時發生6Pos’Robot異常警報。
 04:00 3Pos’ (1.2品種/ LE SP : A-D → 1.2品種/ LE SP : A-E變更) 1Br → 2Br採板切替。
 04:20 ~ Robot電源Reset之後, 以手動確認仍出現同樣的現象。
 04:40 ~ 準備並更換Servo AMP, 但仍發生同樣現象。
 05:30 ~ S軸Servo Motor暫設連結並測試, 但發生同樣現象。
06:30 ~  呼出整備並進行cable交換。</t>
  </si>
  <si>
    <t>1. S軸電源Cable斷線。
Cableveyor的固定架台在重複動作下偏移, Cableveyor架台的固定束帶斷裂, 
 cable與軸的電源cable之間相互摩擦 導致斷線。
2. FF新規設置時, 從其他據點移動設置時的內部狀態並不明確。</t>
  </si>
  <si>
    <t>1. 定修工事日確認#3、4、5 Pos' Cableveyor的固定狀態
 Cableveyor內cable的損傷程度無法以目視確認, 主要會先拆下Cover
再確認Cableveyor 固定架台有無偏移。
 2. 重新審視 Cableveyor內部 Cable仕舞方法並修正。</t>
  </si>
  <si>
    <t>台湾安川、珊華のヒヤリングでも経験がなく、点検後に不具合が発生した場合の補償ができない。
CF、EF、TASは年次点検の安川に点検項目追加を依頼する。
AFK同様の設備、採板条件のJFは工事日ごとに粉塵を確認し、安川の年次点検項目に追加する。
設備異常が発生した場合は、予備品のユニットごと交換できる体制は整っている。</t>
  </si>
  <si>
    <t>20210326CF　1Br引込CV1-3チェーンレール折損異常</t>
  </si>
  <si>
    <r>
      <t>1Br引入發生素板偏移、video確認後結果是縱切線的早裂。為調</t>
    </r>
    <r>
      <rPr>
        <sz val="9"/>
        <rFont val="Microsoft JhengHei"/>
        <family val="3"/>
        <charset val="136"/>
      </rPr>
      <t>查</t>
    </r>
    <r>
      <rPr>
        <sz val="9"/>
        <rFont val="Meiryo UI"/>
        <family val="3"/>
        <charset val="128"/>
      </rPr>
      <t>原因於是進行了現場調</t>
    </r>
    <r>
      <rPr>
        <sz val="9"/>
        <rFont val="Microsoft JhengHei"/>
        <family val="3"/>
        <charset val="136"/>
      </rPr>
      <t>查</t>
    </r>
    <r>
      <rPr>
        <sz val="9"/>
        <rFont val="Meiryo UI"/>
        <family val="3"/>
        <charset val="128"/>
      </rPr>
      <t>、才發現引入C/V的鏈條軌道有斷裂。向事務所連絡。
本線hopper開始捨板(因為位置相當靠近本線FT C/V)。拆除鍊條軌道、</t>
    </r>
    <r>
      <rPr>
        <sz val="9"/>
        <rFont val="Microsoft JhengHei"/>
        <family val="3"/>
        <charset val="136"/>
      </rPr>
      <t>焊</t>
    </r>
    <r>
      <rPr>
        <sz val="9"/>
        <rFont val="Meiryo UI"/>
        <family val="3"/>
        <charset val="128"/>
      </rPr>
      <t>接斷裂處。</t>
    </r>
  </si>
  <si>
    <t>鍊條軌道下降時，碰觸到支撐架(bracket)。
雖然有裝下降界線Stopper、但不是裝在適合的位置。</t>
  </si>
  <si>
    <t>1.調整下降界線Stopper的位置。
4/13CF工事日、已經全部確認完1Br・2Br引入C/V鍊條軌道、Stopper調整。
2.斷掉的鏈條軌道將於5月工事日進行新品交換。</t>
  </si>
  <si>
    <t>点検頻度:
FT chain更新時會進行點檢。
製造調整PAD Level時，會進行相關點檢。(下降過低時Rail與Bracket接觸可能)</t>
  </si>
  <si>
    <t>PAM</t>
  </si>
  <si>
    <t>20210326FF　PAMサーバー1通信異常</t>
  </si>
  <si>
    <t xml:space="preserve">PL梱包作業時WI-PAM發出通訊異常警報, 人員移動到本線時發生TOM3異常, HMI採板畫面變紅有捨板。
確認TOM3 HOST PC畫面有TOM↔ PAM Servo通訊異常, PAM Servo#1電源跳脫。
</t>
  </si>
  <si>
    <r>
      <t>PAM Servo用的個別UPS（APC）在進行自我診斷作業時發生電池異常, 個別UPS有設定成PAM Servo電源會自動關閉。因此影響連接到WI_PAM Servo的WI及TOM3等機器 的通訊中斷。這次並無發出 [電池異常]燈號等異常顯示 。
原因調査測試
遮斷UPS ↔  Servo通訊後, 有確認到UPS在進行自我診斷時確實發生了UPS關閉及電池異常的現象預定將此次造成異常的APC UPS電池交由廠商調</t>
    </r>
    <r>
      <rPr>
        <sz val="9"/>
        <rFont val="Microsoft YaHei"/>
        <family val="2"/>
        <charset val="134"/>
      </rPr>
      <t>查</t>
    </r>
    <r>
      <rPr>
        <sz val="9"/>
        <rFont val="Meiryo UI"/>
        <family val="3"/>
        <charset val="128"/>
      </rPr>
      <t xml:space="preserve">原因。
（APC　UPS每個月會進行兩次自我診斷。）　※APC為UPS裝置的名稱 </t>
    </r>
  </si>
  <si>
    <r>
      <t>1.目前UPS ↔ PAM Servo間的通訊是在被遮斷的狀態下進行稼働 （僅使用電池供電）
2.更換個別UPS 電池　(發注中、預計在~4/30之前更換) 
AFK 設想了  "工場UPS"與 "賣電(類似台電)"皆停機的場合, 
才會把Servo電源設定成 工場UPS電源・本體的APC　UPS電源之3重化(預防發生Servo硬體故障)
&lt;過去事例&gt;
・2010年DP11也發生過同樣的狀況
　→取消了自動診斷的機能, 改成工事日手動開</t>
    </r>
    <r>
      <rPr>
        <sz val="9"/>
        <rFont val="Microsoft YaHei"/>
        <family val="2"/>
        <charset val="134"/>
      </rPr>
      <t>啟</t>
    </r>
    <r>
      <rPr>
        <sz val="9"/>
        <rFont val="Meiryo UI"/>
        <family val="3"/>
        <charset val="128"/>
      </rPr>
      <t>自我診斷。</t>
    </r>
  </si>
  <si>
    <r>
      <t>UPS 自我診斷機能之設定變更: 將目前的"自動設定" 變更為 "手動設定"。定修工事日手動實施UPS 自我診斷 (全窯排定順序於工事日進行設定變更。自我診斷會在通訊遮斷後實施)→在自動設定下, 生</t>
    </r>
    <r>
      <rPr>
        <sz val="9"/>
        <rFont val="Microsoft JhengHei"/>
        <family val="3"/>
        <charset val="136"/>
      </rPr>
      <t>產</t>
    </r>
    <r>
      <rPr>
        <sz val="9"/>
        <rFont val="Meiryo UI"/>
        <family val="3"/>
        <charset val="128"/>
      </rPr>
      <t>中"自我診斷發生異常時"仍有可能會發生類似這次Servo自動關閉的異常, 所以後續的自我診斷會以工事日手動實施。
※通常在個別UPS電池發生異常時, 自動關機的機能也不會</t>
    </r>
    <r>
      <rPr>
        <sz val="9"/>
        <rFont val="Microsoft JhengHei"/>
        <family val="3"/>
        <charset val="136"/>
      </rPr>
      <t>啟</t>
    </r>
    <r>
      <rPr>
        <sz val="9"/>
        <rFont val="Meiryo UI"/>
        <family val="3"/>
        <charset val="128"/>
      </rPr>
      <t>動。（已向廠商確認過）
※個別UPS 電池目前每隔三年更換一次（廠商建議:一般3年、Max５年）
FF窯最後一次的更換日期</t>
    </r>
  </si>
  <si>
    <t>20210331AFKGUT　洗浄3 紙巻機ベルト損傷異常</t>
  </si>
  <si>
    <r>
      <t>紙巻機滑行台的皮帶發生卡紙異常。
 02:30(26') Roll紙下部使用切替上部新品使用。
 → 對應後仍發生同樣的現象。 
 → 確認結果、發現在擴出皮帶#2 靠近中央有損傷的部位發生卡紙異常。
 03:10(17')  聯絡事務所, 將皮帶損壞的部分切除(圓形)之後重新</t>
    </r>
    <r>
      <rPr>
        <sz val="9"/>
        <rFont val="Microsoft YaHei"/>
        <family val="3"/>
        <charset val="134"/>
      </rPr>
      <t>啟</t>
    </r>
    <r>
      <rPr>
        <sz val="9"/>
        <rFont val="Meiryo UI"/>
        <family val="3"/>
        <charset val="128"/>
      </rPr>
      <t>動。</t>
    </r>
  </si>
  <si>
    <t>紙巻機滑行台的皮帶壓輪在長期使用下接觸皮帶並產生了一部份的磨耗(損傷), 
應該是皮帶裂開之後勾到櫛齒才會引發異常。
 ※ 洗淨#3紙巻機皮帶2008年、START之後 即無更換履歷。(今年已是第13年)</t>
  </si>
  <si>
    <t>1. 4/5日、洗淨#3定修工事時將紙巻機滑行台總計7條皮帶全數更換完成。 
   -. 總計 6hr (皮帶更換 : 5hr、世代別的合紙點檢 : 1hr)
2. 紙捲機皮帶在長期使用13年之後發生異常, 後續會排定定期更換。(1回/10年)</t>
  </si>
  <si>
    <t>合紙押さえコロの接触、圧力、使用頻度により変動するため定期交換を定義するのは難しいが、ベルトの劣化がないか点検をお願いします。</t>
  </si>
  <si>
    <t>20210406FF　2Br#6 Pos'採板ロボットS軸異常</t>
  </si>
  <si>
    <r>
      <t>確認#6Pos’ Robot Erroer。Alarm Code : S軸 #1325(Error Code通信Error) 發生。
更換Cable後進行電源投入時確認到Robot  C/P</t>
    </r>
    <r>
      <rPr>
        <sz val="9"/>
        <rFont val="Microsoft JhengHei"/>
        <family val="3"/>
        <charset val="136"/>
      </rPr>
      <t>內</t>
    </r>
    <r>
      <rPr>
        <sz val="9"/>
        <rFont val="Meiryo UI"/>
        <family val="3"/>
        <charset val="128"/>
      </rPr>
      <t>部P24V側有異常。 Robot側的Encoder 24V Cable結線隔離之後警報消除, 後續有確認Encoder  24V電源側。更換完成的Cable的Encoder 24V電源Cable 結線有異常, 重新結線。</t>
    </r>
  </si>
  <si>
    <r>
      <t>依賴調</t>
    </r>
    <r>
      <rPr>
        <sz val="9"/>
        <rFont val="Microsoft YaHei"/>
        <family val="3"/>
        <charset val="134"/>
      </rPr>
      <t>查</t>
    </r>
    <r>
      <rPr>
        <sz val="9"/>
        <rFont val="Meiryo UI"/>
        <family val="3"/>
        <charset val="128"/>
      </rPr>
      <t>異常原因調査, 結果為Encoder Joint部的Connector Pin接觸不良所致。　　　　　　　　　　　　　　　　　　　　　　　　　　　　　　　　　　　　　　　　　　　　　　　　　　　　　　　　　　　　　　　　　　　　　　　　　　　　　　　　　　　　　※推測是Cable修正時發生了修正Miss</t>
    </r>
  </si>
  <si>
    <t>1.ロボットケーブル整備業者での原因分析
2.ロボットケーブル修理入庫時、AFK予備ロボットでテスト実施
3.ロボットケーブル修理作業の手順書作成</t>
  </si>
  <si>
    <t>20210414HF　本線駆動ラインシャフトマイタギアボックス亀裂</t>
  </si>
  <si>
    <t>04/14（水）本線パトロール時に縦切機#1下の駆動チェーン（立ち上がり部）に振動があり駆動チェーン部を確認するとラインシャフトから駆動を伝達しているマイタギアボックスのスプロケットが上下に動いていた。（この時ギアボックスに亀裂があることも発見 ）
設技に連絡し点検を行うと、マイタギアボックス軸部のベースを固定しているボルトが緩んでいた。
ボルト増し締め後、ギアボックスの挙動はおさまった。
4/20（火）の工事日にマイタギアボックスの交換を実施。</t>
  </si>
  <si>
    <t xml:space="preserve">軸（ラテラル）のブラケット部を固定しているボルトが緩んだことで、軸（ラテラル）部が上下動作を繰り返し、ギアボックス下部のベースに亀裂が入ったと思われる。
下部の2か所のボルトが緩んだことで、上方向の力によりブラケットが曲がり、付け根のベース部分に亀裂が入ったと思われる。
</t>
  </si>
  <si>
    <t>本線のマイタギアBOXの振動、亀裂を確認する。
本線設備は重大故障になるので、点検項目にもマイタギアの点検を追加するかは検討が必要。</t>
  </si>
  <si>
    <t>20210417HF　本線増速シャフトエンドプレート脱落異常</t>
  </si>
  <si>
    <t>發生本線欠板警報。基板捨板時C/V傳出異音。三交代點檢C/V時 確認到増速＃5-2 Roll的回轉速度, 比前後Roll的速度慢。
設備技術3交代人員確認的結果、確認到 増速＃5-2 Roll Shaft軸與Sprocket部位的Key有發生脱落, 致使無法正常傳動 (呼出設技的機械常日班擔當)
實施増速Roll(＃5-2) Key插入並安裝End Plate之後完成復歸, 解除Guillotine捨板並恢復板流</t>
  </si>
  <si>
    <t>■設備面
本線増速＃5ー2 Roll Shaft軸端的End Plate長期在偏移的狀態下受到回轉震動影響Key掉落無法正常傳動, 導致產生Roll回轉不良。
※2019年5月冷修工事在安裝固定End Plate時使用的是 Nord-Lock的抗震華司, 
應該是螺絲鬆動導致End plate脫落 （冷修後並未追加増締點檢作業）
■管理面              
 本線巡檢(1回/週)項目並未針對End Plate的部分進行確認。
 (巡檢表裡面亦無Plate狀態的點檢紀錄等相關記載）</t>
  </si>
  <si>
    <t>■暫定對策
　本線増速＃5-2  End Plate再設置(Nord-Lock的抗震華司)
  本線増速C/V部 全數End Plate的固定螺絲増締
■恒久對策
a) End Plate防止固定螺絲鬆脫的對策
    螺牙部 使用固定劑(Loctite) 以防止鬆動
      (預定5月定修工事日實施)
b) 本線巡檢方式再審視 
    - 點檢頻度 : 1回/週 → 2回/週
    - 點檢方式 : 巡檢點檢表作成, 並管理相關記録
     (追加本線驅動部點檢項目 - 添付1)</t>
  </si>
  <si>
    <t>エンドプレート設置部分の再確認</t>
  </si>
  <si>
    <t>K張崇慶</t>
  </si>
  <si>
    <t>20210418KF　（ADT内共有）2BR Tracking DATA異常報告（冷修直後）</t>
  </si>
  <si>
    <t>2BR 紙卷機無鋪設合紙情形，造成連續擴出，連絡包裝主任、整備股長、設備技術電氣，
三交代在採板T/P上觀察回報紙卷CV2 TRACKING DATA有消失狀況，主任呼出設備技術電氣對應。設備技術電氣現場異常確認，2BR.TRACKING DATA消失區段，點檢SENSOR。-&gt;無異常。
確認SOFT狀態。TRACKING從BDS移載後便與實際玻璃流速不同步。(TRACKING全區段搬運速度慢很多)確認SOFT懷疑PG訊號異常，準備點檢器材點檢PG狀態。
目視確認現場PG傳動部無異常。
PLCをRESETして板流れテストを実施した結果、TRACKING搬送が正常になった。</t>
  </si>
  <si>
    <t>4/19にテストを実施したが、再現しなかったので原因不明</t>
  </si>
  <si>
    <t>１．製作PLC RESET簡易手順-&gt;4/19濟
２．PG與C/V速度比較若異常時警報發報SOFT追加-&gt;4/22濟
３．預備品準備PLC CPU、PLC POWER、PG-&gt;4/19完成
預計: 4/28(三)工事日更換</t>
  </si>
  <si>
    <t>冷修直後3カ月以内の設備以上であり、集計の対象外とする。
様子見。</t>
  </si>
  <si>
    <t>20210503JF　洗淨機純水電動ボールバルブ異常</t>
  </si>
  <si>
    <r>
      <t>2BR洗淨機重故障警報設備停止，異常履歷為檢</t>
    </r>
    <r>
      <rPr>
        <sz val="9"/>
        <rFont val="Microsoft JhengHei"/>
        <family val="3"/>
        <charset val="136"/>
      </rPr>
      <t>查</t>
    </r>
    <r>
      <rPr>
        <sz val="9"/>
        <rFont val="Meiryo UI"/>
        <family val="3"/>
        <charset val="128"/>
      </rPr>
      <t>段護蓋開</t>
    </r>
    <r>
      <rPr>
        <sz val="9"/>
        <rFont val="Microsoft JhengHei"/>
        <family val="3"/>
        <charset val="136"/>
      </rPr>
      <t>啟</t>
    </r>
    <r>
      <rPr>
        <sz val="9"/>
        <rFont val="Meiryo UI"/>
        <family val="3"/>
        <charset val="128"/>
      </rPr>
      <t>、非常停止，2BR洗淨機護蓋確認皆為正常狀態後依然無法復歸，當下先切替3(G6):1(G7)採板。
電氣人員到達確認異常原因，檢</t>
    </r>
    <r>
      <rPr>
        <sz val="9"/>
        <rFont val="Microsoft JhengHei"/>
        <family val="3"/>
        <charset val="136"/>
      </rPr>
      <t>查</t>
    </r>
    <r>
      <rPr>
        <sz val="9"/>
        <rFont val="Meiryo UI"/>
        <family val="3"/>
        <charset val="128"/>
      </rPr>
      <t>安全迴路、控制迴路，確認結果判定球閥的制動閥本體地落。
備品更換完畢，現場交製造復歸生</t>
    </r>
    <r>
      <rPr>
        <sz val="9"/>
        <rFont val="Microsoft JhengHei"/>
        <family val="3"/>
        <charset val="136"/>
      </rPr>
      <t>產</t>
    </r>
    <r>
      <rPr>
        <sz val="9"/>
        <rFont val="Meiryo UI"/>
        <family val="3"/>
        <charset val="128"/>
      </rPr>
      <t>。</t>
    </r>
  </si>
  <si>
    <t>・制動閥電源控制線的防水墊圈鎖附不良，因接触開關無防水等級，疑似因防水墊圈脱落後導致水氣入侵，接觸開關溶損造成短路。…參照圖1、2 /附件(地落調査)。
・球閥部警報迴路有包含護蓋安全迴路，因此內部短路後出現安全護蓋開啓警報，發現異常需要時間。</t>
  </si>
  <si>
    <t>・更換或設置時須將電源控制線的出線端防水墊圏確實鎖附。JF3冷修洗淨機更新予定。更換或設置後由電氣人員做最終確認。
・研議制動閥異常時，獨立警報追加可行性。
・JF/KF全數點檢後無異常。</t>
  </si>
  <si>
    <t>洗浄機、収率検査簡易洗浄機が対象となります。</t>
  </si>
  <si>
    <t>20210519HF　2Br移載BDSドライブコンロッド破断異常</t>
  </si>
  <si>
    <t>20180624EF 4PBDSコンロッド折損トラブル　rev2</t>
  </si>
  <si>
    <t>3交代以手動操作2Br BDS(移載機)時BDS上方傳出噪音, 無法正常動作。確認BDS上方的BDS(移載機) 連桿(Drive connecting rod) 從伺服馬達的驅動部發生破斷現象。</t>
  </si>
  <si>
    <r>
      <t>推定此破斷連桿為長期使用下, 從凸緣</t>
    </r>
    <r>
      <rPr>
        <sz val="9"/>
        <rFont val="Microsoft JhengHei"/>
        <family val="3"/>
        <charset val="136"/>
      </rPr>
      <t>焊</t>
    </r>
    <r>
      <rPr>
        <sz val="9"/>
        <rFont val="Meiryo UI"/>
        <family val="3"/>
        <charset val="128"/>
      </rPr>
      <t>接處的</t>
    </r>
    <r>
      <rPr>
        <sz val="9"/>
        <rFont val="Microsoft JhengHei"/>
        <family val="3"/>
        <charset val="136"/>
      </rPr>
      <t>焊</t>
    </r>
    <r>
      <rPr>
        <sz val="9"/>
        <rFont val="Meiryo UI"/>
        <family val="3"/>
        <charset val="128"/>
      </rPr>
      <t>道</t>
    </r>
    <r>
      <rPr>
        <sz val="9"/>
        <rFont val="Microsoft JhengHei"/>
        <family val="3"/>
        <charset val="136"/>
      </rPr>
      <t>產</t>
    </r>
    <r>
      <rPr>
        <sz val="9"/>
        <rFont val="Meiryo UI"/>
        <family val="3"/>
        <charset val="128"/>
      </rPr>
      <t>生裂縫, 終至發生破斷。
※自HF_2009年建設後開始使用(約11年使用)
※關於HF使用的連桿款式: 2013年廠商有提供給全工廠"栓</t>
    </r>
    <r>
      <rPr>
        <sz val="9"/>
        <rFont val="Microsoft JhengHei"/>
        <family val="3"/>
        <charset val="136"/>
      </rPr>
      <t>焊</t>
    </r>
    <r>
      <rPr>
        <sz val="9"/>
        <rFont val="Meiryo UI"/>
        <family val="3"/>
        <charset val="128"/>
      </rPr>
      <t>接部施工不良的連桿對策品", 但HF當時未正視問題, 未進行更換。</t>
    </r>
  </si>
  <si>
    <t>HF移載BDS為重要設備, 強化其設備點檢。
　　定修工事時點檢記録作成。(KY sheet)
     （確認連桿部/Link Arm/安裝平台/Hand部有無裂縫‥）
　　※點檢紀錄Sheet上面也會附註過去BDS起因造成的異常内容。　　</t>
  </si>
  <si>
    <r>
      <t>【関連資料】各窯調</t>
    </r>
    <r>
      <rPr>
        <sz val="9"/>
        <rFont val="Microsoft JhengHei"/>
        <family val="3"/>
        <charset val="136"/>
      </rPr>
      <t>查</t>
    </r>
    <r>
      <rPr>
        <sz val="9"/>
        <rFont val="Meiryo UI"/>
        <family val="3"/>
        <charset val="128"/>
      </rPr>
      <t>は2021年6月現在のADT交換履歴最新版。
半年/回の定期点検のほか、日常点検で不具合あれば早期交換。</t>
    </r>
  </si>
  <si>
    <t>20210529EF　（ADT内共有）4P P詰機帶電BAR異常</t>
  </si>
  <si>
    <r>
      <t xml:space="preserve"> 4Pos P/L夾紙多發，進行P詰部靜電器靜電</t>
    </r>
    <r>
      <rPr>
        <sz val="9"/>
        <rFont val="Microsoft JhengHei"/>
        <family val="3"/>
        <charset val="136"/>
      </rPr>
      <t>值</t>
    </r>
    <r>
      <rPr>
        <sz val="9"/>
        <rFont val="Meiryo UI"/>
        <family val="3"/>
        <charset val="128"/>
      </rPr>
      <t>調整無效，將4P與2P靜電器交換測試仍夾紙多發
假日電氣到場確認4P靜電棒漏電情況，確認結果為輸出電線端有破損斷裂現象(寫真紅框處)</t>
    </r>
  </si>
  <si>
    <t>此回異常真因與設技電氣確認，初步判定應為：5/26工事日進行靜電Bar掃除後造成電阻較高及接頭有點搖晃導致。</t>
  </si>
  <si>
    <t>工事日靜電Bar清潔後連絡電氣人員進行靜電Bar阻抗測定及接頭點檢。</t>
  </si>
  <si>
    <t>工事日で点検</t>
  </si>
  <si>
    <t>20210611EF　TOM拡散カメラ#5ノイズ異常 rev.2</t>
  </si>
  <si>
    <t>三交代股長進行巡檢,發現拡散5相機有雜訊出現。
三交代股長向推進課連絡拡散5相機故障。
推進課進行拡散5相機交換。</t>
  </si>
  <si>
    <t>波形雜訊位置集中在TAP3,所以是TAP3晶片故障。</t>
  </si>
  <si>
    <r>
      <t>①故障相機送修，判斷原因。
※故障相機 S/N:0071094 (使用約10年劣化可能)
※更換相機 S/N: 2102661
②定期點檢:利用Gate #97x 精</t>
    </r>
    <r>
      <rPr>
        <sz val="9"/>
        <rFont val="Microsoft YaHei"/>
        <family val="3"/>
        <charset val="134"/>
      </rPr>
      <t>查</t>
    </r>
    <r>
      <rPr>
        <sz val="9"/>
        <rFont val="Meiryo UI"/>
        <family val="3"/>
        <charset val="128"/>
      </rPr>
      <t>出監視相機故障，持續進行。</t>
    </r>
  </si>
  <si>
    <t>・Cameraのセンサ関係部品については寿命を定義することが困難なため継続してデータを蓄積する。
・更新履歴を記録し、定期的に技開検査Tへ送付する。</t>
  </si>
  <si>
    <t>20210617AFKOFF　OFF切2 X軸側切機ブラシバー上下動作異常</t>
  </si>
  <si>
    <r>
      <t xml:space="preserve"> 發生X軸Brush上/下異常警報後</t>
    </r>
    <r>
      <rPr>
        <sz val="9"/>
        <rFont val="Microsoft JhengHei"/>
        <family val="3"/>
        <charset val="136"/>
      </rPr>
      <t>產</t>
    </r>
    <r>
      <rPr>
        <sz val="9"/>
        <rFont val="Meiryo UI"/>
        <family val="3"/>
        <charset val="128"/>
      </rPr>
      <t xml:space="preserve">線停止(5回)  </t>
    </r>
  </si>
  <si>
    <t>1) 長期使用過於老舊, 導致Cylinder發生動作異常。
→推測在長期使用下Cylinder內失去潤滑效果, 培林或墊片磨耗產生的粉塵侵入內部結構或卡頓(該Cylinder為MXQ16-50A：無給油Type）
2)未定期實施Cylinder相關點檢。
→建設以後皆無點檢或更換履歷。（約使用了15年)</t>
  </si>
  <si>
    <t xml:space="preserve"> 1) 定期點檢Cylinder動作狀態(定修工事時(1回/2個月))
   追加至定修工事點檢項目並排定點檢。(已與設備T人員協議完成)
   目前中央及右側的Cylinder在作動上面還沒有出現問題、
　不過還是排定在下回定修時(8月)進行更換。（主要考量為長期使用品。預防保全）
  *確認Cylinder作動有無異常之點檢方式*
    手動點檢時、先遮蔽Air、以單機或是在沒有負荷的狀態下, 重複進行 上/下動作, 確認點檢
    有無粉塵侵入或卡頓的現象。（ 若出現作動異常, 則進行該部位Cylinder更換。）</t>
  </si>
  <si>
    <t>過去に高砂、ADTで同様に委譲の異常が発生した経緯あり。工事日での点検項目となっていますので増し締め確認、レベル確認を継続。</t>
  </si>
  <si>
    <t>20210622HF　本線ホッパー大型集塵機停止異常rev2</t>
  </si>
  <si>
    <r>
      <t>6-22 定修工事後、常日班人員(D/T）在循環巡檢時發現本線H/O的大型集塵機停止運轉。
6-29 3交代巡檢發現該處的大型集塵機再次發現停止運轉(第2次)。
設技電氣T人員將參數變成「自動停止　有」的部分, 變更成「自動停止　無」之後, 恢復稼働。推測6月22日工事日進行集塵機操作時, 錯將設定</t>
    </r>
    <r>
      <rPr>
        <sz val="9"/>
        <rFont val="Microsoft JhengHei"/>
        <family val="3"/>
        <charset val="136"/>
      </rPr>
      <t>值</t>
    </r>
    <r>
      <rPr>
        <sz val="9"/>
        <rFont val="Meiryo UI"/>
        <family val="3"/>
        <charset val="128"/>
      </rPr>
      <t>變更為「自動停止　有」
※自動停止有一個計時的功能, FAN可以設定成自動停止運轉的模式</t>
    </r>
  </si>
  <si>
    <t xml:space="preserve">■設備面
集塵機的參數設定在「自動停止」模式, 經過一段時間集塵機FAN就會停止運轉。
※自動停止是指, 具備計時機能可使FAN自動停止運轉的模式
■管理面
　由於集塵機稼働停止無警報通知, 未能即時察覺。 </t>
  </si>
  <si>
    <t>■設備面
 1) 使集塵機停止(手動、自動)時, 播放音聲警報。
 2) 針對集塵機運轉狀態之監視室可視化進行改善。
    -. 可在T/P上面確認稼働狀態。
    -. 運轉監控燈號確認(通常運轉時燈號恆亮, 停止運轉時燈號閃爍)
■管理面
 1) 使用巡檢check sheet來紀錄管理集塵機的運轉狀態(每週1回)。
    -.  性能也一併進行確認=  風量(m3 / min)、靜壓(kPa)</t>
  </si>
  <si>
    <t>ADTでは集塵機が停止した際は警報がアナウンスされるように改造しているが、定期点検、警報の発報を確認する。</t>
  </si>
  <si>
    <t>搬送ローラー</t>
  </si>
  <si>
    <t>20210624KF　（ADT内共有）2Br 増速CVロール折損異常</t>
  </si>
  <si>
    <r>
      <t>有接到連絡</t>
    </r>
    <r>
      <rPr>
        <sz val="9"/>
        <rFont val="Microsoft JhengHei"/>
        <family val="3"/>
        <charset val="136"/>
      </rPr>
      <t>說</t>
    </r>
    <r>
      <rPr>
        <sz val="9"/>
        <rFont val="Meiryo UI"/>
        <family val="3"/>
        <charset val="128"/>
      </rPr>
      <t>夜班將BR C/V速度上升後（BB950→1060m/h、BD1900→2000m/h）,増速ROLL就出現震動。經現場確認,確實ROLL跟驅動CHAIN有出現震動。
因1Br要進行G11採板準備及J/C, 必須切替成2Br専門採板、且想趕快解決Roll震動的問題就沒有依賴設技,在C/V運轉狀態下開始進行CHAIN的張力調整。
因為NO.5増速C/V 2支ROLL停止、故將電源關閉確認COVER</t>
    </r>
    <r>
      <rPr>
        <sz val="9"/>
        <rFont val="Microsoft JhengHei"/>
        <family val="3"/>
        <charset val="136"/>
      </rPr>
      <t>內</t>
    </r>
    <r>
      <rPr>
        <sz val="9"/>
        <rFont val="Meiryo UI"/>
        <family val="3"/>
        <charset val="128"/>
      </rPr>
      <t>部狀況,發現ROLL軸端斷裂、
因此將採板方式從Touch切變更為1Br専門（G8.5）採板。</t>
    </r>
  </si>
  <si>
    <t>１單看Roll及Chain的震動狀況,以為是調鬆了,沒有發現實際是調緊了。※因為張力計藏在COVER後面,沒辦法確認
２並沒有把張力計該處的COVER打開,因為LOCK BOLT已解除且構造已變成可以調整BOLT的狀態，才認為說可以在CV運轉的狀態下進行調整※本人不知道製造的規定已變更成必須將C/V停止。
３因為沒有將COVER打開就進行調整,並沒有用手確認CHAIN的張力狀況。</t>
  </si>
  <si>
    <t>基本上要請設技機械進行調整。</t>
  </si>
  <si>
    <t>特になし</t>
  </si>
  <si>
    <t>20210626CF　（ADT内共有）循環4CV異常停止報告</t>
  </si>
  <si>
    <t>循環#4異常警報，現場確認無玻璃堆積，手動運轉多回，都不到10秒就又停止。線上切替1P-F1採板(線上素板全採板，不讓素板丟到循環造成阻塞)，循環#3排外(防止耳部丟到循環造成阻塞)。
假日設備技術現場確認，認為是連座軸承給油不足粉塵入侵造成卡死，重新給油後恢復正常，皮帶有偏左邊，機械進行調整。</t>
  </si>
  <si>
    <t>1.皮帶偏左而造成右側側檔板無法完全阻隔碎玻璃，造成皮帶下方碎玻璃堆疊太高使得皮帶偏移到最左側運轉，而右側碎玻璃及粉塵過多造成 Pully右側軸承卡死</t>
  </si>
  <si>
    <t>側擋板微調整後，有減少碎玻璃掉落數量，但無法完全防止。預定冷修皮帶加寬(50cm--&gt;60cm)，同C/V#3改造。
①機械進行循環 C/V#4 上流處 Pully軸承新品更換。
②軸承處可視化(改造成網狀or壓克力)
③給脂油嘴移設到外部(可不停機給油)</t>
  </si>
  <si>
    <t>J朱峰謀
K張崇慶</t>
  </si>
  <si>
    <t>20210630KF　（ADT内共有）4POSロボットハンドカーボンフレーム亀裂</t>
  </si>
  <si>
    <t xml:space="preserve">4POSのRBTハンド点検時に、チャック取付用CFRP(アングル)にクラック発生を確認。
生産に影響はでていなかったものの、応急対策として、受け面積を増やすため、フラットバー(20x30xt2)をボルトとCFRP間に設置した。
</t>
  </si>
  <si>
    <t>【クラック発生の経緯(推定)】
①ハンド振り回し時にアーム取付ベースがたわむ
②クラック発生箇所のアングルフレームにせん断力が発生
③取付ボルトキリ穴～アングル端部までの距離が15mmと近いため、端部からキリ穴に沿ってクラックが発生した</t>
  </si>
  <si>
    <t xml:space="preserve">(1)下図の通り、端部を伸ばしたフレームに変更する。
(2)受け面積を増やすために平座金を追加する。
(3)CFRPの剛性をあげるために、炭素繊維量を増やした材料を手配し加工する。
</t>
  </si>
  <si>
    <t>資料参照</t>
  </si>
  <si>
    <t>検査機</t>
  </si>
  <si>
    <t>20210712ADTTAS　（ADT内共有）TAS5泡検出器PCパワーサプライ異常</t>
  </si>
  <si>
    <r>
      <t xml:space="preserve"> 生</t>
    </r>
    <r>
      <rPr>
        <sz val="9"/>
        <rFont val="Microsoft JhengHei"/>
        <family val="3"/>
        <charset val="136"/>
      </rPr>
      <t>產</t>
    </r>
    <r>
      <rPr>
        <sz val="9"/>
        <rFont val="Meiryo UI"/>
        <family val="3"/>
        <charset val="128"/>
      </rPr>
      <t>中發生" 泡檢</t>
    </r>
    <r>
      <rPr>
        <sz val="9"/>
        <rFont val="Microsoft JhengHei"/>
        <family val="3"/>
        <charset val="136"/>
      </rPr>
      <t>查</t>
    </r>
    <r>
      <rPr>
        <sz val="9"/>
        <rFont val="Meiryo UI"/>
        <family val="3"/>
        <charset val="128"/>
      </rPr>
      <t>:判定結果等待過時間 "異常警報
再確認PC 盤</t>
    </r>
    <r>
      <rPr>
        <sz val="9"/>
        <rFont val="Microsoft JhengHei"/>
        <family val="3"/>
        <charset val="136"/>
      </rPr>
      <t>內</t>
    </r>
    <r>
      <rPr>
        <sz val="9"/>
        <rFont val="Meiryo UI"/>
        <family val="3"/>
        <charset val="128"/>
      </rPr>
      <t>, 泡相機電源供應器 第二台電源燈無亮燈異常狀況。</t>
    </r>
  </si>
  <si>
    <t>1.泡相機電源供應器長期使用、自然損壞。
2.確認泡相機電源供應器更換履歷 ，逾15年未更換。</t>
  </si>
  <si>
    <t>1.1.泡相機電源供應器更換備品後, 重新開機恢復生產 。
1.2.泡相機電源供應器，使用若達 5年以上，進行更換。</t>
  </si>
  <si>
    <t>原因不明のまま。
通信ケーブル、HUB、LAN</t>
  </si>
  <si>
    <t>20210714AFKGUT　水処理場塩酸排気ファン動作異常Rev.1</t>
  </si>
  <si>
    <t>スクラバーファン異常"-軽故障のアラーム発生 
1) 塩酸スクラバーの排気ファンA号機ガス測定部点検時、異常なかった。
通常時はガス測定部を開けると空気の排出が発生するが、空気の排出がなかった。 
塩酸スクラバーファンA号機異常確認
 2) U字型のマノメーター点検 - 左右の誤差値0 mmHgで排気ファンの異常確認[正常誤差値10mmHg±5 ]
設備技術Tへの連絡及び塩酸スクラバーの排気ファンA号機 -&gt; B号機へ切り替え決定
洗浄#3ライン稼働停止後、スクラバー塩酸排気ファン A -&gt; B号機へ切り替え実施
排気ファンA号機解体して内部確認した結果、プーリーシャフトとインペラーが分離状態確認。モーターの駆動は正常にできていた。</t>
  </si>
  <si>
    <t>塩酸排気ファンA号機のプーリーシャフトとインペラーの接合部分が剥がれたことにより、
インペラー（羽根車）部が回転できず、遠心力がなくなり薬液が動かず液面圧力差（U字型マノメータ）が0となりスクラバーファンの異常が発生していた。</t>
  </si>
  <si>
    <t>塩酸排気ファン切り替え使用周期変更
 従来 : 塩酸排気ファンA &lt;-&gt; B  1年周期で切り替え
 変更 : 塩酸排気ファンA &lt;-&gt; B  6か月周期で切り替え</t>
  </si>
  <si>
    <t>原因は環境指摘による新規設置した設備で異常が発生。製作不良の可能性とされています。
JF、KFはA、Bともに異常なし連絡あり。
TASなA側の異常なしの連絡がありますが、B側は9月に点検実施と報告あり。
ADTの定期点検は6か月/回を継続して、プーリー、Vベルト、異常発生場所の確認をお願いします。</t>
  </si>
  <si>
    <t>本線ホッパー</t>
  </si>
  <si>
    <t>20210714EF　（ADT内共有）本線ホッパー開閉動作異常</t>
  </si>
  <si>
    <r>
      <t>本線H/O自動開</t>
    </r>
    <r>
      <rPr>
        <sz val="9"/>
        <rFont val="Microsoft JhengHei"/>
        <family val="3"/>
        <charset val="136"/>
      </rPr>
      <t>啟</t>
    </r>
    <r>
      <rPr>
        <sz val="9"/>
        <rFont val="Meiryo UI"/>
        <family val="3"/>
        <charset val="128"/>
      </rPr>
      <t>現場無警報、無欠板、人員當下立即將H/O關閉(22:41~22:44自動開</t>
    </r>
    <r>
      <rPr>
        <sz val="9"/>
        <rFont val="Microsoft JhengHei"/>
        <family val="3"/>
        <charset val="136"/>
      </rPr>
      <t>啟</t>
    </r>
    <r>
      <rPr>
        <sz val="9"/>
        <rFont val="Meiryo UI"/>
        <family val="3"/>
        <charset val="128"/>
      </rPr>
      <t>發生多回)
人員發現需長按關閉鍵,H/O才能關閉,當班股長回報事務所,呼出電氣協助調</t>
    </r>
    <r>
      <rPr>
        <sz val="9"/>
        <rFont val="Microsoft JhengHei"/>
        <family val="3"/>
        <charset val="136"/>
      </rPr>
      <t>查</t>
    </r>
    <r>
      <rPr>
        <sz val="9"/>
        <rFont val="Meiryo UI"/>
        <family val="3"/>
        <charset val="128"/>
      </rPr>
      <t>對應
00:50 電氣</t>
    </r>
    <r>
      <rPr>
        <sz val="9"/>
        <rFont val="Microsoft JhengHei"/>
        <family val="3"/>
        <charset val="136"/>
      </rPr>
      <t>查</t>
    </r>
    <r>
      <rPr>
        <sz val="9"/>
        <rFont val="Meiryo UI"/>
        <family val="3"/>
        <charset val="128"/>
      </rPr>
      <t>出 PBX50/51 條件異常(位於監視室</t>
    </r>
    <r>
      <rPr>
        <sz val="9"/>
        <rFont val="Microsoft JhengHei"/>
        <family val="3"/>
        <charset val="136"/>
      </rPr>
      <t>內</t>
    </r>
    <r>
      <rPr>
        <sz val="9"/>
        <rFont val="Meiryo UI"/>
        <family val="3"/>
        <charset val="128"/>
      </rPr>
      <t>H/O控制按鍵)、電氣將系統條件隔開、盤</t>
    </r>
    <r>
      <rPr>
        <sz val="9"/>
        <rFont val="Microsoft JhengHei"/>
        <family val="3"/>
        <charset val="136"/>
      </rPr>
      <t>內</t>
    </r>
    <r>
      <rPr>
        <sz val="9"/>
        <rFont val="Meiryo UI"/>
        <family val="3"/>
        <charset val="128"/>
      </rPr>
      <t>PBX50線路移除、現場H/O恢復正常
(7/13 22:45~7/14 00:50)人員採手動方式(長按關閉鍵)將H/O關閉,進行生</t>
    </r>
    <r>
      <rPr>
        <sz val="9"/>
        <rFont val="Microsoft JhengHei"/>
        <family val="3"/>
        <charset val="136"/>
      </rPr>
      <t>產</t>
    </r>
  </si>
  <si>
    <r>
      <t>電氣確認為包裝監視室地板下方線路,造老鼠</t>
    </r>
    <r>
      <rPr>
        <sz val="9"/>
        <rFont val="Microsoft JhengHei"/>
        <family val="3"/>
        <charset val="136"/>
      </rPr>
      <t>啃</t>
    </r>
    <r>
      <rPr>
        <sz val="9"/>
        <rFont val="Meiryo UI"/>
        <family val="3"/>
        <charset val="128"/>
      </rPr>
      <t>咬所導致</t>
    </r>
  </si>
  <si>
    <r>
      <rPr>
        <sz val="9"/>
        <color rgb="FFFF0000"/>
        <rFont val="Meiryo UI"/>
        <family val="3"/>
        <charset val="128"/>
      </rPr>
      <t>（製造、設技；対策書なし?</t>
    </r>
    <r>
      <rPr>
        <sz val="9"/>
        <rFont val="Meiryo UI"/>
        <family val="3"/>
        <charset val="128"/>
      </rPr>
      <t xml:space="preserve">
2013年ZF制御盤室で同様の異常発生経緯あり。
当時の工場長指示により、総務で殺鼠剤を工場全体で散布するという方針だったはず。（要確認）</t>
    </r>
  </si>
  <si>
    <t>2013年以降対策が実施されていない</t>
  </si>
  <si>
    <t>搬送系</t>
  </si>
  <si>
    <t>20210719ADTOFF　OFF切5払出CVサーボモーター異常</t>
  </si>
  <si>
    <r>
      <t>G6生</t>
    </r>
    <r>
      <rPr>
        <sz val="9"/>
        <rFont val="Microsoft JhengHei"/>
        <family val="3"/>
        <charset val="136"/>
      </rPr>
      <t>產</t>
    </r>
    <r>
      <rPr>
        <sz val="9"/>
        <rFont val="Meiryo UI"/>
        <family val="3"/>
        <charset val="128"/>
      </rPr>
      <t>中擴出CV的伺服馬達出現異常。AMP顯示異常碼52（誤差過大）</t>
    </r>
  </si>
  <si>
    <t>推測是伺服馬達軸心卡死造成無法轉動的異常
由於OFF切並不是一直連續全稼動，所以沒有設定明確的定期更換期間。</t>
  </si>
  <si>
    <t>故障的伺服馬達（J3）由於已停止生産，所以明年會用起業申請
計畫到2022年末前依序更換成新型伺服馬達（J4）。
利用日常點檢來管理負荷率等等，並持續有異常的話馬上進行更換的体制。
（伺服更換履歷；2010年~2021年　約使用11年）</t>
  </si>
  <si>
    <t>経年劣化。同類設備は交換を進める</t>
  </si>
  <si>
    <t>ロボット</t>
  </si>
  <si>
    <t>20210724HF 2Br反転ロボット2Bバランサユニットロッド部折損異常 rev2</t>
  </si>
  <si>
    <t>3交代巡檢時聽到反轉機側有噪音, 確認之後發現反轉機2B Balancer Unit Cylinder折損。
這是2月反轉機1B也發生過的異常再發</t>
  </si>
  <si>
    <r>
      <t>推測Balancer Unit Cylinder末端的培林部無法正常給脂, 導致反轉動作（移載）時的Balancer  Shaft負荷上升, Rod折損。
    -. 培林的Grease管路有阻塞&lt;圖1&gt;
    -. 培林的Grease流入的溝槽已磨耗殆盡 &lt;圖2&gt;
※2021/2/3, 2A的Balancer Unit Shaft折損異常也被認為是相同的狀況。（當時的異常分析不</t>
    </r>
    <r>
      <rPr>
        <sz val="9"/>
        <rFont val="Microsoft JhengHei"/>
        <family val="3"/>
        <charset val="136"/>
      </rPr>
      <t>夠</t>
    </r>
    <r>
      <rPr>
        <sz val="9"/>
        <rFont val="Meiryo UI"/>
        <family val="3"/>
        <charset val="128"/>
      </rPr>
      <t>確實。）</t>
    </r>
  </si>
  <si>
    <t xml:space="preserve">1) HF反轉Robot 1A、2ABalancer Unit交換
    -. 1B : 2/3因折損進行交換
    -. 2B : 7/25因折損進行交換
2) 反轉機 Balancer培林 定期交換 (週期 : 7年)
3) 預定針對全窯的Balancer Unit進行全數點檢&lt;參照"點檢Sheet"&gt;
4) 經過定期點檢來確認狀態 (維持上一回的異常對策)
　-. 點檢頻度　 
　　　　以1回/月(定修工事)的頻度進行點檢
　-. 點檢方法
　　　確認外部有無變形或異常點
       下部有無鐵粉
５）落實初期清掃
　　消除現場不必要的東西, 有效掌握異常發生源。
</t>
  </si>
  <si>
    <t>UP350N、UP400RD 2（Balancer Unit有）
MH215　Type （Balancer Unit　無し）</t>
  </si>
  <si>
    <t>20210821YF　（ADT共有）4PターンテーブルA面カップリングM16ボルト破損</t>
  </si>
  <si>
    <r>
      <t xml:space="preserve">三交代人員發現 4P T/T 無採板動作 ( 停滯 ) </t>
    </r>
    <r>
      <rPr>
        <sz val="9"/>
        <rFont val="Microsoft JhengHei"/>
        <family val="3"/>
        <charset val="136"/>
      </rPr>
      <t>查</t>
    </r>
    <r>
      <rPr>
        <sz val="9"/>
        <rFont val="Meiryo UI"/>
        <family val="3"/>
        <charset val="128"/>
      </rPr>
      <t>看 T/P盤 起/倒 無原點。
4P B面 T/T 本體連坐軸承位移，導致異常。
確認為T/T連坐軸承螺絲斷裂。</t>
    </r>
  </si>
  <si>
    <t>1. 4P B面TURN TABLE軸承座 缺少一邊 STOPPER, 導致螺絲直接承受側向力而斷裂。
2. 3、4P 為2016年由高砂工廠轉移使用，TURN TABLE軸承座僅單邊(下游側)設置STOPPER。
(YF  1、2P TURN TABLE軸承座上下游側皆有STOPPER)</t>
  </si>
  <si>
    <t xml:space="preserve">1. 4P B面 TURN TABLE軸承座螺栓孔重新加工、軸承安裝。測試後、作動復帰。
2. 3、4P(A面) TURN TABLE軸承座螺絲,實施預防性更換。2021/8/25實施濟
</t>
  </si>
  <si>
    <t>経年劣化のため、工事日、冷修で交換を実施する。</t>
  </si>
  <si>
    <t>20210827EF　（ADT内共有）5P採板ロボット吸盤PADブラケット破損異常</t>
  </si>
  <si>
    <r>
      <t>5P 發生採板R/B吸著異常警報，三交代人員確認發現採板R/B左下方吸盤軸承有斷裂的情形
切替變更為2Br G6專採，並連絡整備班人員進行確認
整備班人員進行R/B吸盤軸承備品更換完成
進行R/B採板Teching測試、油汙刮傷強化檢</t>
    </r>
    <r>
      <rPr>
        <sz val="9"/>
        <rFont val="Microsoft JhengHei"/>
        <family val="3"/>
        <charset val="136"/>
      </rPr>
      <t>查</t>
    </r>
    <r>
      <rPr>
        <sz val="9"/>
        <rFont val="Meiryo UI"/>
        <family val="3"/>
        <charset val="128"/>
      </rPr>
      <t>對應,設備復歸測試OK
恢復正常G7.5/G6採板</t>
    </r>
  </si>
  <si>
    <t>炳興の回答（資料参照）
異常発生前に吸着関係の異常Eventはありませんでした。
破損の原因は不明です。これから設備技術に現物を渡して割れ原因を分析します。
初動調査で異常時のビデオを確認しました。製品をPLに積載した時に欠板は発生して硝子の積み具合が悪くなりますが異常警報がないため採板し続けてしまい、最終的にチャックと接触して折損したと推測しています。</t>
  </si>
  <si>
    <t>炳興の回答（資料参照）
一旦破損原因を確認してから対策を策定します。
初動対策：8/27  R/B全チャック点検確認完了。</t>
  </si>
  <si>
    <t>点検お願いします</t>
  </si>
  <si>
    <t>集塵機</t>
  </si>
  <si>
    <t>20210909HF　集塵機ダイヤフラム弁故障によるガラスへの粉塵付着異常（風量と静圧）について (version 1)</t>
  </si>
  <si>
    <t>HF窯品でお客様よりカレット多発の指摘があり、設備周辺清掃したが解消しなかった。集塵機の日常点検の差圧にも異常は確認できなかった。集塵機を停止して内部を確認したところ、カートリッジフィルターに粉塵が付着したままのものとエアーパージされた綺麗なものが混在していたためダイヤフラム弁の故障によりパージできなくなり粉塵がH/O側へ流れてガラスに付着したと判明。</t>
  </si>
  <si>
    <t>ダイヤフラム弁の寿命は集塵機設定値300秒に1回の頻度で算出すると1年となるが、建設以降交換した実績はなかった。またパッキンの破れも確認されたため、ダイヤフラムの寿命による故障が原因と判明した。
定期点検の差圧計およびパージする音では全く気付かない状態。</t>
  </si>
  <si>
    <t>差圧計以外に圧力を監視してトレンドをモニタリングできるようにする。
寿命が判明したため交換を実施する。</t>
  </si>
  <si>
    <r>
      <t>報告書にADT方針、点検頻度、交換頻度を記載していますので参照してください。
点検：製造整備にて半年/回。異常を確認したら写真撮影して記録する。
　　　　点検記録表に追加する。
　　　　各集塵機点検記録の一覧表を作成して管理する。
交換：実績などに基づき3年/回とする（冷修4年/回のサイクルが設定できないため）
発注：ATSCより購入手配済（入荷日不明）
　・向三交代聯絡因為要點檢集塵機因此要關掉電源
   ・裝上Breaker LOTO
　・LOTO拆下後，要開</t>
    </r>
    <r>
      <rPr>
        <sz val="9"/>
        <rFont val="Microsoft YaHei"/>
        <family val="2"/>
        <charset val="134"/>
      </rPr>
      <t>啟</t>
    </r>
    <r>
      <rPr>
        <sz val="9"/>
        <rFont val="Meiryo UI"/>
        <family val="3"/>
        <charset val="128"/>
      </rPr>
      <t>電源時，葉片（上面的排氣葉片）作動會造成壓力差
　　及衝擊，因此必須先確認門邊是否有人。
（方針）
・冷修中的YF要進行更換（徐 旭昇先生已了解）
・CF冷修完已經過3年，因此準備更換
・EF於冷修時進行更換（到6月前以點檢方式進行對應）
・KF、JF則以各集塵機的點檢日為基準，以3年為目標依序進行更換（設技内已開始共有，因此必須確認）</t>
    </r>
  </si>
  <si>
    <t>20210903XF　2BRHO跳ね上げCV支軸ロール軸端摩耗　rev1</t>
  </si>
  <si>
    <t>BRHO跳上C/V西側的下方有鐵粉。
判斷驅動系故障的可能性很高, 所以有聯絡事務所的擔當者。
點檢結果確認Roll軸端部有磨耗, 後續進行Roll及連座軸承交換作業。</t>
  </si>
  <si>
    <t>連座軸承的固定螺絲鬆動導致軸端磨耗。
※為了防止固定螺絲鬆脫,有進行Shaft開孔（再迫緊）。</t>
  </si>
  <si>
    <t xml:space="preserve">定期的なセットボルトの点検と増し締めの実施
※定期パトロールの強化（カバー内が見えないので内部が見える構造に改造予定）
※前回の点検実施が2019/3月だった為、点検頻度の再確認を行う
</t>
  </si>
  <si>
    <t>点検お願いします。
アクリルカバーによる見える化も検討してください。</t>
  </si>
  <si>
    <t>20210911HF　本線増速コンベア2ロール停止異常</t>
  </si>
  <si>
    <t xml:space="preserve"> 本線増速發出異常停止警報(履歴 : Accel C/V #2 INV. Error)
設技確認的結果、判斷為増速C/V#2減速機的問題(有呼出設技機械T)
</t>
  </si>
  <si>
    <t>原因不明
因為是在交換減速機之後恢復正常稼働, 原本以為是減速機的問題, 但是拆解減速機並確認內部狀態時並無特大問題。
再加上馬達在Roll異常停止時仍維持運轉狀態（増速時）, 電流値也保持在正常狀態沒有問題。
※減速機點檢內容：Disk板、培林、軸承、Key摩耗</t>
  </si>
  <si>
    <t>■暫定對策
　 １、減速機交換
   ２、増速驅動鏈輪及Chain點檢
   ３、減速機鏈輪及Chain點檢
   ４、確認増速Roll Key狀態及軸承的摩耗狀態
■恒久對策
 需藉由日常巡檢來確認。是否有増速Roll側振動或減速機異音</t>
  </si>
  <si>
    <t>減速機的部分都有利用冷修進行交換。</t>
  </si>
  <si>
    <t>20211001DF　本線増速CV#1ロール停止異常</t>
  </si>
  <si>
    <t>20211001DF　本線増速CV#1ロール停止異常（ADT調査結果）設技検討結果</t>
  </si>
  <si>
    <r>
      <t>本線増速 #1 馬達過負載警報發出之後, 本線増速#1 Roll異常停止。 
現場確認到在本線増速#1 Roll的R側有一個軸承的培林座與Roll有接觸到的現象。
進行手動運轉但還是因為過負載而無法正常</t>
    </r>
    <r>
      <rPr>
        <sz val="9"/>
        <rFont val="Microsoft JhengHei"/>
        <family val="3"/>
        <charset val="136"/>
      </rPr>
      <t>啟</t>
    </r>
    <r>
      <rPr>
        <sz val="9"/>
        <rFont val="Meiryo UI"/>
        <family val="3"/>
        <charset val="128"/>
      </rPr>
      <t>動, 判斷無法稼働並呼出設技。</t>
    </r>
  </si>
  <si>
    <t>増速#1 Roll在DF4冷修時有更換過, 推測Roll設置時 軸承座與Roll間的距離過小（1㎜～2㎜）再加上沒有裝設固定環, 在此狀態持續驅動運轉才會導致Roll緩慢往驅動側（R側）位移。
※1、軸承座與Roll之間的距離在冷修時並未進行確認, 所以實際上是否有
       距離過小的問題其實並不明確（一般大概會有5㎜左右的間隙。）
※2、在異常發生時, 軸承的培林座左右的固定螺絲並無鬆脱, 但5/13工事日
　　　 有針對4/17 HF本線増速End Plate脫落異常橫展開的部分, 進行本線
       増速部固定螺絲増締迫緊並塗抹以防止鬆脱的(Loctite）為其要因之一。</t>
  </si>
  <si>
    <r>
      <t>暫定對策
　於10/5定修工事日確認原因並實施暫定對策, 進行増速#1 Roll位置調整</t>
    </r>
    <r>
      <rPr>
        <sz val="9"/>
        <rFont val="Microsoft YaHei UI"/>
        <family val="3"/>
        <charset val="1"/>
      </rPr>
      <t>﹑</t>
    </r>
    <r>
      <rPr>
        <sz val="9"/>
        <rFont val="Meiryo UI"/>
        <family val="3"/>
        <charset val="128"/>
      </rPr>
      <t>再次進行固定螺絲増締, 並塗抹防止鬆脫的接著劑（Loctite）。
恒久對策
  1) 在増速C/V#1 Roll R側（驅動側）軸承座之間裝設固定環, 
　　　以保持軸承座與Roll的間距。→由設技T實施(11/9工事日)
  2) 定期確認Rol與と軸承座的間距。
      -. 每次定修工事進行測定並留存紀錄 : 設技T
      -. 日常點檢 : 1回/1日目視點檢(確認有無接觸Roll) : DF Cold製造</t>
    </r>
  </si>
  <si>
    <r>
      <t xml:space="preserve">（生技の見解）
C/V フレームの製作誤差で設置していない。
他にロールの製作誤差（今回の場合、関係するのは R/Lの軸の付け根間寸法）があり、カラーの厚み寸法が個別、バラバラになる。
きつくなった場合にベアリングユニットに余分な押し付け荷重をかけたくないため。
また、ロールを軸破損や磨耗なので変更した場合、カラーの厚みが違ってくると思いますので、カラーを変更することを忘れない様にする必要もあるはず。
ということで、L/R ベアリングユニットのセットボルトでの固定とスプロケットの芯出し適正にて、充分機能するという考えでカラーの設置はしていない。
</t>
    </r>
    <r>
      <rPr>
        <b/>
        <sz val="9"/>
        <color rgb="FFFF0000"/>
        <rFont val="Meiryo UI"/>
        <family val="3"/>
        <charset val="128"/>
      </rPr>
      <t>★工事日で対応可能な場所は、
　CF窯　増速#1　　№90、・KF窯　増速#2-1　№98　が対象となります。
★温修or冷修での対応
　CF窯　増速#2-1（№98）、増速#2-2（№92）</t>
    </r>
    <r>
      <rPr>
        <sz val="9"/>
        <rFont val="Meiryo UI"/>
        <family val="3"/>
        <charset val="128"/>
      </rPr>
      <t xml:space="preserve">
</t>
    </r>
  </si>
  <si>
    <t>検査設備</t>
  </si>
  <si>
    <t>20211008ADTTAS　TAS6水貼WI検査機LED照明光量低下</t>
  </si>
  <si>
    <r>
      <t>5/27（№4）、6/17（№5）、10/8（№3）LED光量異常</t>
    </r>
    <r>
      <rPr>
        <sz val="9"/>
        <rFont val="Microsoft YaHei"/>
        <family val="3"/>
        <charset val="134"/>
      </rPr>
      <t>发</t>
    </r>
    <r>
      <rPr>
        <sz val="9"/>
        <rFont val="Meiryo UI"/>
        <family val="3"/>
        <charset val="128"/>
      </rPr>
      <t xml:space="preserve">生。
</t>
    </r>
  </si>
  <si>
    <r>
      <t>1.空調濾網的更換頻度為1回/2個月，但梅雨季節的濕氣形成的結露和塩酸氣体附到濾網上，變成有黏性的狀態使得通風功能顯著惡化，檢</t>
    </r>
    <r>
      <rPr>
        <sz val="9"/>
        <rFont val="Microsoft JhengHei"/>
        <family val="3"/>
        <charset val="136"/>
      </rPr>
      <t>查</t>
    </r>
    <r>
      <rPr>
        <sz val="9"/>
        <rFont val="Meiryo UI"/>
        <family val="3"/>
        <charset val="128"/>
      </rPr>
      <t>室</t>
    </r>
    <r>
      <rPr>
        <sz val="9"/>
        <rFont val="Microsoft JhengHei"/>
        <family val="3"/>
        <charset val="136"/>
      </rPr>
      <t>內</t>
    </r>
    <r>
      <rPr>
        <sz val="9"/>
        <rFont val="Meiryo UI"/>
        <family val="3"/>
        <charset val="128"/>
      </rPr>
      <t>部變成負壓。
2.為了讓水貼WI檢</t>
    </r>
    <r>
      <rPr>
        <sz val="9"/>
        <rFont val="Microsoft JhengHei"/>
        <family val="3"/>
        <charset val="136"/>
      </rPr>
      <t>查</t>
    </r>
    <r>
      <rPr>
        <sz val="9"/>
        <rFont val="Meiryo UI"/>
        <family val="3"/>
        <charset val="128"/>
      </rPr>
      <t>室維持正壓的空調機濾網阻塞，所以變成負壓的檢</t>
    </r>
    <r>
      <rPr>
        <sz val="9"/>
        <rFont val="Microsoft JhengHei"/>
        <family val="3"/>
        <charset val="136"/>
      </rPr>
      <t>查</t>
    </r>
    <r>
      <rPr>
        <sz val="9"/>
        <rFont val="Meiryo UI"/>
        <family val="3"/>
        <charset val="128"/>
      </rPr>
      <t>室内部飄入現場的酸氣。LED照明為了排出熱氣通過LED</t>
    </r>
    <r>
      <rPr>
        <sz val="9"/>
        <rFont val="Microsoft JhengHei"/>
        <family val="3"/>
        <charset val="136"/>
      </rPr>
      <t>內</t>
    </r>
    <r>
      <rPr>
        <sz val="9"/>
        <rFont val="Meiryo UI"/>
        <family val="3"/>
        <charset val="128"/>
      </rPr>
      <t>部吸入的現場酸氣，腐蝕配線和螺絲而導致接觸不良。</t>
    </r>
  </si>
  <si>
    <r>
      <t>變更空調濾網更換頻度（1回/2個月→毎月）。
調整檢</t>
    </r>
    <r>
      <rPr>
        <sz val="9"/>
        <rFont val="Microsoft JhengHei"/>
        <family val="3"/>
        <charset val="136"/>
      </rPr>
      <t>查</t>
    </r>
    <r>
      <rPr>
        <sz val="9"/>
        <rFont val="Meiryo UI"/>
        <family val="3"/>
        <charset val="128"/>
      </rPr>
      <t>室的正壓設備。</t>
    </r>
  </si>
  <si>
    <t>本線WIも同様の設備であり、検査ブース内を陽圧する空調が停止すると同じ事象が発生しる可能性があるため、フィルター定期交換、掃除、空調温度、湿度管理の再徹底。
異常発生時に早急に交換できる体制（予備品準備）を整える。</t>
  </si>
  <si>
    <t>20211012YF　（ADT共有）1Br紙巻機カッター旋回モーター過負荷異常</t>
  </si>
  <si>
    <r>
      <t>1BR 紙卷機發生異常，合紙送紙後切刀未作動，造成設備一時停止
  (異常履歷</t>
    </r>
    <r>
      <rPr>
        <sz val="9"/>
        <rFont val="Microsoft JhengHei"/>
        <family val="3"/>
        <charset val="136"/>
      </rPr>
      <t>內</t>
    </r>
    <r>
      <rPr>
        <sz val="9"/>
        <rFont val="Meiryo UI"/>
        <family val="3"/>
        <charset val="128"/>
      </rPr>
      <t>容 : ROTARY CUTTER INV ALARM)</t>
    </r>
  </si>
  <si>
    <t>切刀迴轉馬達過負載
機械進行異常馬達拆解確認後，發現馬達內部有大量鐵粉及離合器片碎片，研判因使用次數頻繁造成離合器片磨損
離合器片接合阻力變大造成電流上升!
※馬達使用 2015/5月~2021/10月，經過6年5個月</t>
  </si>
  <si>
    <t>馬達新品更換(型號 : CHHCM3-6135-17)</t>
  </si>
  <si>
    <t>窯の延命により冷修までの間隔が長くなっていますので、5年以上を経過している設備、あるいはG4採板で動作回数が多いラインなどは特に注意が必要です。</t>
  </si>
  <si>
    <t>20211016OF 　1BR 12P採板CV12-1-Rインバーター異常報告書</t>
  </si>
  <si>
    <r>
      <rPr>
        <sz val="9"/>
        <color rgb="FF000000"/>
        <rFont val="Microsoft YaHei"/>
        <family val="2"/>
        <charset val="134"/>
      </rPr>
      <t>现场</t>
    </r>
    <r>
      <rPr>
        <sz val="9"/>
        <color rgb="FF000000"/>
        <rFont val="Meiryo UI"/>
        <family val="3"/>
        <charset val="128"/>
      </rPr>
      <t>12P採板CV 12-1-R インバーター異常警</t>
    </r>
    <r>
      <rPr>
        <sz val="9"/>
        <color rgb="FF000000"/>
        <rFont val="Microsoft YaHei"/>
        <family val="2"/>
        <charset val="134"/>
      </rPr>
      <t>报发</t>
    </r>
    <r>
      <rPr>
        <sz val="9"/>
        <color rgb="FF000000"/>
        <rFont val="Meiryo UI"/>
        <family val="3"/>
        <charset val="128"/>
      </rPr>
      <t>生。</t>
    </r>
    <r>
      <rPr>
        <sz val="9"/>
        <color rgb="FF000000"/>
        <rFont val="Microsoft YaHei"/>
        <family val="2"/>
        <charset val="134"/>
      </rPr>
      <t>连续</t>
    </r>
    <r>
      <rPr>
        <sz val="9"/>
        <color rgb="FF000000"/>
        <rFont val="Meiryo UI"/>
        <family val="3"/>
        <charset val="128"/>
      </rPr>
      <t>3回板流</t>
    </r>
    <r>
      <rPr>
        <sz val="9"/>
        <color rgb="FF000000"/>
        <rFont val="Microsoft YaHei"/>
        <family val="2"/>
        <charset val="134"/>
      </rPr>
      <t>测试</t>
    </r>
    <r>
      <rPr>
        <sz val="9"/>
        <color rgb="FF000000"/>
        <rFont val="Meiryo UI"/>
        <family val="3"/>
        <charset val="128"/>
      </rPr>
      <t>，インバーター異常持</t>
    </r>
    <r>
      <rPr>
        <sz val="9"/>
        <color rgb="FF000000"/>
        <rFont val="Microsoft YaHei"/>
        <family val="2"/>
        <charset val="134"/>
      </rPr>
      <t>续发</t>
    </r>
    <r>
      <rPr>
        <sz val="9"/>
        <color rgb="FF000000"/>
        <rFont val="Meiryo UI"/>
        <family val="3"/>
        <charset val="128"/>
      </rPr>
      <t>生，採板CV上的制品</t>
    </r>
    <r>
      <rPr>
        <sz val="9"/>
        <color rgb="FF000000"/>
        <rFont val="Microsoft YaHei"/>
        <family val="2"/>
        <charset val="134"/>
      </rPr>
      <t>发</t>
    </r>
    <r>
      <rPr>
        <sz val="9"/>
        <color rgb="FF000000"/>
        <rFont val="Meiryo UI"/>
        <family val="3"/>
        <charset val="128"/>
      </rPr>
      <t>生堵塞；
确</t>
    </r>
    <r>
      <rPr>
        <sz val="9"/>
        <color rgb="FF000000"/>
        <rFont val="Microsoft YaHei"/>
        <family val="2"/>
        <charset val="134"/>
      </rPr>
      <t>认</t>
    </r>
    <r>
      <rPr>
        <sz val="9"/>
        <color rgb="FF000000"/>
        <rFont val="Meiryo UI"/>
        <family val="3"/>
        <charset val="128"/>
      </rPr>
      <t>到Roll</t>
    </r>
    <r>
      <rPr>
        <sz val="9"/>
        <color rgb="FF000000"/>
        <rFont val="Microsoft YaHei"/>
        <family val="2"/>
        <charset val="134"/>
      </rPr>
      <t>轴</t>
    </r>
    <r>
      <rPr>
        <sz val="9"/>
        <color rgb="FF000000"/>
        <rFont val="Meiryo UI"/>
        <family val="3"/>
        <charset val="128"/>
      </rPr>
      <t>承下面有粉</t>
    </r>
    <r>
      <rPr>
        <sz val="9"/>
        <color rgb="FF000000"/>
        <rFont val="Microsoft YaHei"/>
        <family val="2"/>
        <charset val="134"/>
      </rPr>
      <t>尘</t>
    </r>
    <r>
      <rPr>
        <sz val="9"/>
        <color rgb="FF000000"/>
        <rFont val="Meiryo UI"/>
        <family val="3"/>
        <charset val="128"/>
      </rPr>
      <t>，用手</t>
    </r>
    <r>
      <rPr>
        <sz val="9"/>
        <color rgb="FF000000"/>
        <rFont val="Microsoft YaHei"/>
        <family val="2"/>
        <charset val="134"/>
      </rPr>
      <t>拧动</t>
    </r>
    <r>
      <rPr>
        <sz val="9"/>
        <color rgb="FF000000"/>
        <rFont val="Meiryo UI"/>
        <family val="3"/>
        <charset val="128"/>
      </rPr>
      <t>Roll不能。採板CV Roll的</t>
    </r>
    <r>
      <rPr>
        <sz val="9"/>
        <color rgb="FF000000"/>
        <rFont val="Microsoft YaHei"/>
        <family val="2"/>
        <charset val="134"/>
      </rPr>
      <t>传动轴轴</t>
    </r>
    <r>
      <rPr>
        <sz val="9"/>
        <color rgb="FF000000"/>
        <rFont val="Meiryo UI"/>
        <family val="3"/>
        <charset val="128"/>
      </rPr>
      <t>承卡住，</t>
    </r>
    <r>
      <rPr>
        <sz val="9"/>
        <color rgb="FF000000"/>
        <rFont val="Microsoft YaHei"/>
        <family val="2"/>
        <charset val="134"/>
      </rPr>
      <t>导</t>
    </r>
    <r>
      <rPr>
        <sz val="9"/>
        <color rgb="FF000000"/>
        <rFont val="Meiryo UI"/>
        <family val="3"/>
        <charset val="128"/>
      </rPr>
      <t>致Roll不能</t>
    </r>
    <r>
      <rPr>
        <sz val="9"/>
        <color rgb="FF000000"/>
        <rFont val="Microsoft YaHei"/>
        <family val="2"/>
        <charset val="134"/>
      </rPr>
      <t>转动</t>
    </r>
    <r>
      <rPr>
        <sz val="9"/>
        <color rgb="FF000000"/>
        <rFont val="Meiryo UI"/>
        <family val="3"/>
        <charset val="128"/>
      </rPr>
      <t>。</t>
    </r>
  </si>
  <si>
    <r>
      <t>採板CV的Roll</t>
    </r>
    <r>
      <rPr>
        <sz val="9"/>
        <rFont val="Microsoft YaHei"/>
        <family val="3"/>
        <charset val="134"/>
      </rPr>
      <t>轴</t>
    </r>
    <r>
      <rPr>
        <sz val="9"/>
        <rFont val="Meiryo UI"/>
        <family val="3"/>
        <charset val="128"/>
      </rPr>
      <t>承磨</t>
    </r>
    <r>
      <rPr>
        <sz val="9"/>
        <rFont val="Microsoft YaHei"/>
        <family val="3"/>
        <charset val="134"/>
      </rPr>
      <t>损</t>
    </r>
    <r>
      <rPr>
        <sz val="9"/>
        <rFont val="Meiryo UI"/>
        <family val="3"/>
        <charset val="128"/>
      </rPr>
      <t>，</t>
    </r>
    <r>
      <rPr>
        <sz val="9"/>
        <rFont val="Microsoft YaHei"/>
        <family val="3"/>
        <charset val="134"/>
      </rPr>
      <t>导</t>
    </r>
    <r>
      <rPr>
        <sz val="9"/>
        <rFont val="Meiryo UI"/>
        <family val="3"/>
        <charset val="128"/>
      </rPr>
      <t>致Roll不能</t>
    </r>
    <r>
      <rPr>
        <sz val="9"/>
        <rFont val="Microsoft YaHei"/>
        <family val="3"/>
        <charset val="134"/>
      </rPr>
      <t>传动</t>
    </r>
    <r>
      <rPr>
        <sz val="9"/>
        <rFont val="Meiryo UI"/>
        <family val="3"/>
        <charset val="128"/>
      </rPr>
      <t>，</t>
    </r>
    <r>
      <rPr>
        <sz val="9"/>
        <rFont val="Microsoft YaHei"/>
        <family val="3"/>
        <charset val="134"/>
      </rPr>
      <t>驱动马</t>
    </r>
    <r>
      <rPr>
        <sz val="9"/>
        <rFont val="Meiryo UI"/>
        <family val="3"/>
        <charset val="128"/>
      </rPr>
      <t>达出</t>
    </r>
    <r>
      <rPr>
        <sz val="9"/>
        <rFont val="Microsoft YaHei"/>
        <family val="3"/>
        <charset val="134"/>
      </rPr>
      <t>现过负</t>
    </r>
    <r>
      <rPr>
        <sz val="9"/>
        <rFont val="Meiryo UI"/>
        <family val="3"/>
        <charset val="128"/>
      </rPr>
      <t>荷。</t>
    </r>
  </si>
  <si>
    <r>
      <t>更</t>
    </r>
    <r>
      <rPr>
        <sz val="9"/>
        <rFont val="Microsoft YaHei"/>
        <family val="3"/>
        <charset val="134"/>
      </rPr>
      <t>换损</t>
    </r>
    <r>
      <rPr>
        <sz val="9"/>
        <rFont val="Meiryo UI"/>
        <family val="3"/>
        <charset val="128"/>
      </rPr>
      <t>坏的</t>
    </r>
    <r>
      <rPr>
        <sz val="9"/>
        <rFont val="Microsoft YaHei"/>
        <family val="3"/>
        <charset val="134"/>
      </rPr>
      <t>轴</t>
    </r>
    <r>
      <rPr>
        <sz val="9"/>
        <rFont val="Meiryo UI"/>
        <family val="3"/>
        <charset val="128"/>
      </rPr>
      <t>承，确保能</t>
    </r>
    <r>
      <rPr>
        <sz val="9"/>
        <rFont val="Microsoft YaHei"/>
        <family val="3"/>
        <charset val="134"/>
      </rPr>
      <t>够</t>
    </r>
    <r>
      <rPr>
        <sz val="9"/>
        <rFont val="Meiryo UI"/>
        <family val="3"/>
        <charset val="128"/>
      </rPr>
      <t>正常运</t>
    </r>
    <r>
      <rPr>
        <sz val="9"/>
        <rFont val="Microsoft YaHei"/>
        <family val="3"/>
        <charset val="134"/>
      </rPr>
      <t xml:space="preserve">转
</t>
    </r>
    <r>
      <rPr>
        <sz val="9"/>
        <rFont val="Meiryo UI"/>
        <family val="3"/>
        <charset val="128"/>
      </rPr>
      <t>使用</t>
    </r>
    <r>
      <rPr>
        <sz val="9"/>
        <rFont val="Microsoft YaHei"/>
        <family val="3"/>
        <charset val="134"/>
      </rPr>
      <t>压缩</t>
    </r>
    <r>
      <rPr>
        <sz val="9"/>
        <rFont val="Meiryo UI"/>
        <family val="3"/>
        <charset val="128"/>
      </rPr>
      <t>气冷却运</t>
    </r>
    <r>
      <rPr>
        <sz val="9"/>
        <rFont val="Microsoft YaHei"/>
        <family val="3"/>
        <charset val="134"/>
      </rPr>
      <t>转</t>
    </r>
    <r>
      <rPr>
        <sz val="9"/>
        <rFont val="Meiryo UI"/>
        <family val="3"/>
        <charset val="128"/>
      </rPr>
      <t>中的</t>
    </r>
    <r>
      <rPr>
        <sz val="9"/>
        <rFont val="Microsoft YaHei"/>
        <family val="3"/>
        <charset val="134"/>
      </rPr>
      <t>马</t>
    </r>
    <r>
      <rPr>
        <sz val="9"/>
        <rFont val="Meiryo UI"/>
        <family val="3"/>
        <charset val="128"/>
      </rPr>
      <t>达，确保</t>
    </r>
    <r>
      <rPr>
        <sz val="9"/>
        <rFont val="Microsoft YaHei"/>
        <family val="3"/>
        <charset val="134"/>
      </rPr>
      <t>马</t>
    </r>
    <r>
      <rPr>
        <sz val="9"/>
        <rFont val="Meiryo UI"/>
        <family val="3"/>
        <charset val="128"/>
      </rPr>
      <t>达不出</t>
    </r>
    <r>
      <rPr>
        <sz val="9"/>
        <rFont val="Microsoft YaHei"/>
        <family val="3"/>
        <charset val="134"/>
      </rPr>
      <t>现过负</t>
    </r>
    <r>
      <rPr>
        <sz val="9"/>
        <rFont val="Meiryo UI"/>
        <family val="3"/>
        <charset val="128"/>
      </rPr>
      <t>荷警</t>
    </r>
    <r>
      <rPr>
        <sz val="9"/>
        <rFont val="Microsoft YaHei"/>
        <family val="3"/>
        <charset val="134"/>
      </rPr>
      <t>报</t>
    </r>
    <r>
      <rPr>
        <sz val="9"/>
        <rFont val="Meiryo UI"/>
        <family val="3"/>
        <charset val="128"/>
      </rPr>
      <t>，造成停止。
（恒久</t>
    </r>
    <r>
      <rPr>
        <sz val="9"/>
        <rFont val="Microsoft YaHei"/>
        <family val="3"/>
        <charset val="134"/>
      </rPr>
      <t>对</t>
    </r>
    <r>
      <rPr>
        <sz val="9"/>
        <rFont val="Meiryo UI"/>
        <family val="3"/>
        <charset val="128"/>
      </rPr>
      <t>策）
机械在工事日定期点</t>
    </r>
    <r>
      <rPr>
        <sz val="9"/>
        <rFont val="Microsoft YaHei"/>
        <family val="3"/>
        <charset val="134"/>
      </rPr>
      <t>检轴</t>
    </r>
    <r>
      <rPr>
        <sz val="9"/>
        <rFont val="Meiryo UI"/>
        <family val="3"/>
        <charset val="128"/>
      </rPr>
      <t>承的磨</t>
    </r>
    <r>
      <rPr>
        <sz val="9"/>
        <rFont val="Microsoft YaHei"/>
        <family val="3"/>
        <charset val="134"/>
      </rPr>
      <t>损</t>
    </r>
    <r>
      <rPr>
        <sz val="9"/>
        <rFont val="Meiryo UI"/>
        <family val="3"/>
        <charset val="128"/>
      </rPr>
      <t>情况</t>
    </r>
    <r>
      <rPr>
        <sz val="9"/>
        <rFont val="Microsoft YaHei"/>
        <family val="3"/>
        <charset val="134"/>
      </rPr>
      <t>预</t>
    </r>
    <r>
      <rPr>
        <sz val="9"/>
        <rFont val="Meiryo UI"/>
        <family val="3"/>
        <charset val="128"/>
      </rPr>
      <t>定</t>
    </r>
    <r>
      <rPr>
        <sz val="9"/>
        <rFont val="Microsoft YaHei"/>
        <family val="3"/>
        <charset val="134"/>
      </rPr>
      <t>对</t>
    </r>
    <r>
      <rPr>
        <sz val="9"/>
        <rFont val="Meiryo UI"/>
        <family val="3"/>
        <charset val="128"/>
      </rPr>
      <t>已</t>
    </r>
    <r>
      <rPr>
        <sz val="9"/>
        <rFont val="Microsoft YaHei"/>
        <family val="3"/>
        <charset val="134"/>
      </rPr>
      <t>经</t>
    </r>
    <r>
      <rPr>
        <sz val="9"/>
        <rFont val="Meiryo UI"/>
        <family val="3"/>
        <charset val="128"/>
      </rPr>
      <t>确</t>
    </r>
    <r>
      <rPr>
        <sz val="9"/>
        <rFont val="Microsoft YaHei"/>
        <family val="3"/>
        <charset val="134"/>
      </rPr>
      <t>认</t>
    </r>
    <r>
      <rPr>
        <sz val="9"/>
        <rFont val="Meiryo UI"/>
        <family val="3"/>
        <charset val="128"/>
      </rPr>
      <t>是不具合的地方</t>
    </r>
    <r>
      <rPr>
        <sz val="9"/>
        <rFont val="Microsoft YaHei"/>
        <family val="3"/>
        <charset val="134"/>
      </rPr>
      <t>进</t>
    </r>
    <r>
      <rPr>
        <sz val="9"/>
        <rFont val="Meiryo UI"/>
        <family val="3"/>
        <charset val="128"/>
      </rPr>
      <t>行交</t>
    </r>
    <r>
      <rPr>
        <sz val="9"/>
        <rFont val="Microsoft YaHei"/>
        <family val="3"/>
        <charset val="134"/>
      </rPr>
      <t>换</t>
    </r>
    <r>
      <rPr>
        <sz val="9"/>
        <rFont val="Meiryo UI"/>
        <family val="3"/>
        <charset val="128"/>
      </rPr>
      <t>。
定期点</t>
    </r>
    <r>
      <rPr>
        <sz val="9"/>
        <rFont val="Microsoft YaHei"/>
        <family val="3"/>
        <charset val="134"/>
      </rPr>
      <t>检</t>
    </r>
    <r>
      <rPr>
        <sz val="9"/>
        <rFont val="Meiryo UI"/>
        <family val="3"/>
        <charset val="128"/>
      </rPr>
      <t>採板CV T/P上的</t>
    </r>
    <r>
      <rPr>
        <sz val="9"/>
        <rFont val="Microsoft YaHei"/>
        <family val="3"/>
        <charset val="134"/>
      </rPr>
      <t>马</t>
    </r>
    <r>
      <rPr>
        <sz val="9"/>
        <rFont val="Meiryo UI"/>
        <family val="3"/>
        <charset val="128"/>
      </rPr>
      <t>达运</t>
    </r>
    <r>
      <rPr>
        <sz val="9"/>
        <rFont val="Microsoft YaHei"/>
        <family val="3"/>
        <charset val="134"/>
      </rPr>
      <t>转电</t>
    </r>
    <r>
      <rPr>
        <sz val="9"/>
        <rFont val="Meiryo UI"/>
        <family val="3"/>
        <charset val="128"/>
      </rPr>
      <t>流和</t>
    </r>
    <r>
      <rPr>
        <sz val="9"/>
        <rFont val="Microsoft YaHei"/>
        <family val="3"/>
        <charset val="134"/>
      </rPr>
      <t>马</t>
    </r>
    <r>
      <rPr>
        <sz val="9"/>
        <rFont val="Meiryo UI"/>
        <family val="3"/>
        <charset val="128"/>
      </rPr>
      <t>达</t>
    </r>
    <r>
      <rPr>
        <sz val="9"/>
        <rFont val="Microsoft YaHei"/>
        <family val="3"/>
        <charset val="134"/>
      </rPr>
      <t>负</t>
    </r>
    <r>
      <rPr>
        <sz val="9"/>
        <rFont val="Meiryo UI"/>
        <family val="3"/>
        <charset val="128"/>
      </rPr>
      <t>荷率。</t>
    </r>
  </si>
  <si>
    <r>
      <t>１、</t>
    </r>
    <r>
      <rPr>
        <sz val="9"/>
        <rFont val="Microsoft YaHei"/>
        <family val="3"/>
        <charset val="134"/>
      </rPr>
      <t>对</t>
    </r>
    <r>
      <rPr>
        <sz val="9"/>
        <rFont val="Meiryo UI"/>
        <family val="3"/>
        <charset val="128"/>
      </rPr>
      <t>MF窑和NF窑的採板CV</t>
    </r>
    <r>
      <rPr>
        <sz val="9"/>
        <rFont val="Microsoft YaHei"/>
        <family val="3"/>
        <charset val="134"/>
      </rPr>
      <t>实</t>
    </r>
    <r>
      <rPr>
        <sz val="9"/>
        <rFont val="Meiryo UI"/>
        <family val="3"/>
        <charset val="128"/>
      </rPr>
      <t>施点</t>
    </r>
    <r>
      <rPr>
        <sz val="9"/>
        <rFont val="Microsoft YaHei"/>
        <family val="3"/>
        <charset val="134"/>
      </rPr>
      <t xml:space="preserve">检
</t>
    </r>
    <r>
      <rPr>
        <sz val="9"/>
        <rFont val="Meiryo UI"/>
        <family val="3"/>
        <charset val="128"/>
      </rPr>
      <t>　※</t>
    </r>
    <r>
      <rPr>
        <sz val="9"/>
        <rFont val="Microsoft YaHei"/>
        <family val="3"/>
        <charset val="134"/>
      </rPr>
      <t>虽</t>
    </r>
    <r>
      <rPr>
        <sz val="9"/>
        <rFont val="Meiryo UI"/>
        <family val="3"/>
        <charset val="128"/>
      </rPr>
      <t>然MF/NF的G11用的完康</t>
    </r>
    <r>
      <rPr>
        <sz val="9"/>
        <rFont val="Microsoft YaHei"/>
        <family val="3"/>
        <charset val="134"/>
      </rPr>
      <t>产</t>
    </r>
    <r>
      <rPr>
        <sz val="9"/>
        <rFont val="Meiryo UI"/>
        <family val="3"/>
        <charset val="128"/>
      </rPr>
      <t>CV是磁</t>
    </r>
    <r>
      <rPr>
        <sz val="9"/>
        <rFont val="Microsoft YaHei"/>
        <family val="3"/>
        <charset val="134"/>
      </rPr>
      <t>铁</t>
    </r>
    <r>
      <rPr>
        <sz val="9"/>
        <rFont val="Meiryo UI"/>
        <family val="3"/>
        <charset val="128"/>
      </rPr>
      <t>CV式</t>
    </r>
    <r>
      <rPr>
        <sz val="9"/>
        <rFont val="Microsoft YaHei"/>
        <family val="3"/>
        <charset val="134"/>
      </rPr>
      <t>样</t>
    </r>
    <r>
      <rPr>
        <sz val="9"/>
        <rFont val="Meiryo UI"/>
        <family val="3"/>
        <charset val="128"/>
      </rPr>
      <t>，
　但是OF窑的</t>
    </r>
    <r>
      <rPr>
        <sz val="9"/>
        <rFont val="Microsoft YaHei"/>
        <family val="3"/>
        <charset val="134"/>
      </rPr>
      <t>话</t>
    </r>
    <r>
      <rPr>
        <sz val="9"/>
        <rFont val="Meiryo UI"/>
        <family val="3"/>
        <charset val="128"/>
      </rPr>
      <t>，在採板CV中，只有基板吸着区域，</t>
    </r>
    <r>
      <rPr>
        <sz val="9"/>
        <rFont val="Microsoft YaHei"/>
        <family val="3"/>
        <charset val="134"/>
      </rPr>
      <t>为</t>
    </r>
    <r>
      <rPr>
        <sz val="9"/>
        <rFont val="Meiryo UI"/>
        <family val="3"/>
        <charset val="128"/>
      </rPr>
      <t>了提高停止的精度
　采用的是螺旋</t>
    </r>
    <r>
      <rPr>
        <sz val="9"/>
        <rFont val="Microsoft YaHei"/>
        <family val="3"/>
        <charset val="134"/>
      </rPr>
      <t>齿轮</t>
    </r>
    <r>
      <rPr>
        <sz val="9"/>
        <rFont val="Meiryo UI"/>
        <family val="3"/>
        <charset val="128"/>
      </rPr>
      <t>駆式</t>
    </r>
    <r>
      <rPr>
        <sz val="9"/>
        <rFont val="Microsoft YaHei"/>
        <family val="3"/>
        <charset val="134"/>
      </rPr>
      <t>样</t>
    </r>
    <r>
      <rPr>
        <sz val="9"/>
        <rFont val="Meiryo UI"/>
        <family val="3"/>
        <charset val="128"/>
      </rPr>
      <t xml:space="preserve">。
</t>
    </r>
  </si>
  <si>
    <t>システム系</t>
  </si>
  <si>
    <t>20211018IF　本線MTライン速度差によるトラッキングズレ異常</t>
  </si>
  <si>
    <r>
      <t>10/18　Bath In後（10/15Bath In）、導致無法取樣, 也無法引入1Br; 有連絡設技電氣。
在經過設技電氣調査之後，發現 IF2及IF3 在PLC</t>
    </r>
    <r>
      <rPr>
        <sz val="9"/>
        <rFont val="Microsoft JhengHei"/>
        <family val="3"/>
        <charset val="136"/>
      </rPr>
      <t>內</t>
    </r>
    <r>
      <rPr>
        <sz val="9"/>
        <rFont val="Meiryo UI"/>
        <family val="3"/>
        <charset val="128"/>
      </rPr>
      <t>的距離定數有差異, 導致發生實際玻璃還沒到、但Tracking Data已經先搬移送出的問題。（最大乖離程度為58%）
為了調</t>
    </r>
    <r>
      <rPr>
        <sz val="9"/>
        <rFont val="Microsoft JhengHei"/>
        <family val="3"/>
        <charset val="136"/>
      </rPr>
      <t>查</t>
    </r>
    <r>
      <rPr>
        <sz val="9"/>
        <rFont val="Meiryo UI"/>
        <family val="3"/>
        <charset val="128"/>
      </rPr>
      <t>原因, 將本線増速C/V的速度補正値變更為既存IF2的Data, ACE#2切替ACE#1, 本線Master PLC的高速Counter Unit Card變更（新品＆IF2Ver）, 但還是發生了同様的Tracking偏移問題。
基板速度與PLD速度確認幾乎一致沒有問題。（L/S427m/h的増速比4倍速＝1710m/h）、本線Master PLC的速度2900m/h（簡易計算値）→確認原因為本線Master PLC,實施了下面記載的對策</t>
    </r>
    <r>
      <rPr>
        <sz val="9"/>
        <rFont val="Microsoft JhengHei"/>
        <family val="3"/>
        <charset val="136"/>
      </rPr>
      <t>內</t>
    </r>
    <r>
      <rPr>
        <sz val="9"/>
        <rFont val="Meiryo UI"/>
        <family val="3"/>
        <charset val="128"/>
      </rPr>
      <t>容並進行復歸。</t>
    </r>
  </si>
  <si>
    <t>本線Master PLC部的高速Counter Input側的波形呈現不正常的狀態（参照：本線MTPG Pulse波形改善前）,導致原本不會被計算到的部分被算進去, 使本線Master PLC側的速度與實際速度產生差異, 造成本線MT Line發生Tracking偏移的問題。再加上這次的異常發生在Line Master PLC側,並不是平常有確認波形的地方(MTPG到ACE）, 所以在鎖定原因上面比較花時間。</t>
  </si>
  <si>
    <t>１、於Counter前方的端子連接阻抗器以改善MTPG波形 。改善Pulse波形下限問題。Peak電壓從20變成22V。
２、高速Counter Unit的計數速度切換設定（Hz）從200kHz變更10kHz以防止計數時出現錯誤。(10kHz可對應到MT line 9144m/h)
３、T/P追加 LineMaster PLC、Accessory PLC部的速度標示。藉此達成MT速度偏移位置之可視化。</t>
  </si>
  <si>
    <t>ラインマスターPLC交換などイベントがある場合は要注意</t>
  </si>
  <si>
    <t>20211026NF　TOM3画処PC異常rev01</t>
  </si>
  <si>
    <t>20211026NF　TOM3画処PC異常rev01（生技情報）</t>
  </si>
  <si>
    <t>TOM3PC異常」の警報。
画処PC#3の通信が途絶えている事に気づき、画像処理PC#3の検査MODEを「自動」→「手動」→「自動」に切り替えて復旧を試みるが復旧不可の為、MF,OFのADT派遣員に応援を求めた。
　①：C/Dドライブを予備品に交換→復旧不可
　②：LANケーブル交換→復旧不可（元に戻す）
　③：LANポート差替え→復旧不可（この状態継続）←翌日CSB交換中に戻し検証実施し問題なしの為戻す。
　④：「画像処理PC No.2のC/Dドライブ」と「画像処理PC No.3のD/Cドライブ（①で交換した予備品）」を入替
　　　　→画像処理PC No.2が立ち上がって画像処理PC No.3は立ち上がらず
　　　　→①で交換したC/Dドライブは問題無しと判断、交換したPC本体が怪しいと推測。
　　※検証後、C/Dドライブは元のPCに戻している
　⑤：①の状態のまま、PC本体を元のPC本体に戻す→復旧</t>
  </si>
  <si>
    <t xml:space="preserve">TOM3の機内LAN通信設定の間違い。
TomImpEnv.iniファイルの設定に間違いがあり、通信負荷が高くなる状態であった。
①画処PCがフリーズ(通信不可状態)となる不具合
　※2021/10/6発生時点で技開へ検査チームへ調査依頼実施。
推測原因
　TOM3の機内LAN通信設定の間違い。
　TomImpEnv.iniファイルの設定に間違いがあり、通信負荷が高くなる状態であった。
②予備PCで復旧しなかった不具合　
推測原因
　不明
   使用した予備PCはOFから移管した物であり、今回初めてNFで使用。
　NFでは使用不可の可能性もある為、次回工事日にて再度検証予定。
まとめ
　通信不可が発生した原因としては、通信設定が本来の設計とは違う
　接続状態にだった為、通信が混みあったタイミングで通信エラーが発生したと推測。
  復旧を試みるタイミングにより可能な時と不可能な時があったと推測している。
</t>
  </si>
  <si>
    <t>①TOM3の機内LAN通信設定の間違いについて
   次回工事日にて変更実施。
　※ADCH_OFも同様である為、横展開予定
②予備PCで復旧しなかった不具合　
   原因不明の為、次回工事日の検証結果により今後の方針を決定。</t>
  </si>
  <si>
    <r>
      <t>有收到ADCH NF窯TOM畫處PC異常的情報共有，
詳細請參考附件。 (※日文版)
針對此異常生技部有進行調</t>
    </r>
    <r>
      <rPr>
        <sz val="9"/>
        <rFont val="Microsoft JhengHei"/>
        <family val="3"/>
        <charset val="136"/>
      </rPr>
      <t>查</t>
    </r>
    <r>
      <rPr>
        <sz val="9"/>
        <rFont val="Meiryo UI"/>
        <family val="3"/>
        <charset val="128"/>
      </rPr>
      <t>，雖不一定是真因，但因有發現設定Miss，
所以針對冷修12Ch-Box化的單位，ADT目前JF3和KF3同樣設定有錯，
所以會在下次工事日或捨板期間進行修正。 (※嘉彬)
※對通常檢</t>
    </r>
    <r>
      <rPr>
        <sz val="9"/>
        <rFont val="Microsoft JhengHei"/>
        <family val="3"/>
        <charset val="136"/>
      </rPr>
      <t>查</t>
    </r>
    <r>
      <rPr>
        <sz val="9"/>
        <rFont val="Meiryo UI"/>
        <family val="3"/>
        <charset val="128"/>
      </rPr>
      <t>、判定不影響。
※現有的設定短時間不會造成重大異常。
→僅為了分散畫處-識別彼此的資料流不要全部塞在同條路上。</t>
    </r>
  </si>
  <si>
    <t>20211030ADTOFF　OFF切7位置決めFT搬送ベルト駆動シャフト断裂</t>
  </si>
  <si>
    <t>G11在位置決定位搬送中，玻璃旋轉侵入的關係，造成平台上玻璃破損。
經三交代確認發現位置決的時規皮帶（右側2條）沒有在轉動
發現位置決時規皮帶右側的驅動軸心於驅動齒輪鍵槽處斷裂。下方有鐵粉堆積
由於斷裂軸心沒有預備品，所以就切割鋼材進行加工、修理。</t>
  </si>
  <si>
    <t>1.長期稼動使得軸心已經出現磨損（長年劣化）。
　※因應G11生產，OFF切7號機於2021年3月由高砂移設過來
2.齒輪處負荷過大，偏芯、振動益加明顯使得軸心摩損造成粉塵堆積。
　※軸心斷裂的部分為G10、G11搬送用皮帶
　※粉塵發生在接觸到皮帶輪、齒輪、聯軸器等地方
3.從斷裂面的狀態來看，推測早已經龜裂。</t>
  </si>
  <si>
    <t>1. 定修時點檢軸心的軸承和皮帶輪下方是否有鐵粉。若有鐵粉就進行更換。
2. 準備軸心的預備品，更換時將固定驅動齒輪的軸套改成Plower Lock型式（研磨側對策橫展開）。  
3.　雖然每次定修都會確認皮帶的蛇行狀況，但卻沒有設備下方相關的點檢項目。</t>
  </si>
  <si>
    <t>OFF切13年間、冷修など大規模工事がありません。OFF切7も高砂から移設した設備であり、ADT設備同様にメンテナンスが充実していない設備となります。工事日には鉄粉の有無を確認する項目を追加して、異常発見時には早急に対策できる準備を整えること。</t>
  </si>
  <si>
    <t>CPU</t>
  </si>
  <si>
    <t>20211103YF　1Br 1POS BDSモーションCPU異常</t>
  </si>
  <si>
    <r>
      <t>1P BDS發生原點異常警報(1BR BDS home position fault)，三交代異常確認後，設備復歸不能。
18:47 三交代聯絡事務所人員(芳全)進行確認，最終進行BDS制御電源及AMP重開→復歸OK。電氣聯絡有。
19:10 設備異常再發，電氣現場確認:1P BDS MOTION CPU RUN燈號未亮(圖一)，判斷CPU問題有，CPU電源重新</t>
    </r>
    <r>
      <rPr>
        <sz val="9"/>
        <rFont val="Microsoft JhengHei"/>
        <family val="3"/>
        <charset val="136"/>
      </rPr>
      <t>啟</t>
    </r>
    <r>
      <rPr>
        <sz val="9"/>
        <rFont val="Meiryo UI"/>
        <family val="3"/>
        <charset val="128"/>
      </rPr>
      <t>動→復歸OK。
20:39 設備異常再發，電氣人員進行BDS 制御CPU電源重新</t>
    </r>
    <r>
      <rPr>
        <sz val="9"/>
        <rFont val="Microsoft JhengHei"/>
        <family val="3"/>
        <charset val="136"/>
      </rPr>
      <t>啟</t>
    </r>
    <r>
      <rPr>
        <sz val="9"/>
        <rFont val="Meiryo UI"/>
        <family val="3"/>
        <charset val="128"/>
      </rPr>
      <t>動→復歸不能
21:30 電氣人員更換CPU， OS安裝、SOFT寫入、暫存器數</t>
    </r>
    <r>
      <rPr>
        <sz val="9"/>
        <rFont val="Microsoft JhengHei"/>
        <family val="3"/>
        <charset val="136"/>
      </rPr>
      <t>值</t>
    </r>
    <r>
      <rPr>
        <sz val="9"/>
        <rFont val="Meiryo UI"/>
        <family val="3"/>
        <charset val="128"/>
      </rPr>
      <t>寫入
22:58 電氣CPU更換相關作業完成，製造設備原點設定及設備復歸測試→復歸OK。</t>
    </r>
  </si>
  <si>
    <t>BDS MOTION CPU故障(型號：A173UH CPU)。
推測原因為YF BDS使用的A系列MOTION CPU使用年限久遠(自2004至今17年)
CPU內部基板已經老舊，不勘使用。</t>
  </si>
  <si>
    <t>MOTION CPU更換。</t>
  </si>
  <si>
    <t>冷修期間所有A系列PLC、伺服全面更新。
寿命管理はできないため、状況に応じて交換</t>
  </si>
  <si>
    <t>20211106EF（ADT共有）本線GateCV異常について確認</t>
  </si>
  <si>
    <t>本線増速6停止。逆転操作で復旧。</t>
  </si>
  <si>
    <t>11/26板厚変更J/C時にカムクラッチ交換</t>
  </si>
  <si>
    <t>異常発生時は逆転操作で復旧させる。復旧できない場合はカムクラッチ交換</t>
  </si>
  <si>
    <t>本線増速カムクラッチ故障の異常発生時並びに予防策としてCF、EFに展開中の逆転機能の操作を実施する（工事日必須）。逆転操作においても異常が解消できない場合は交換を手配する。
現状の方針としてはカムクラッチ・レス化により既に冷修で展開しているYF、JF、KFには逆転機能はありません。CF、EFに関しては次回冷修でカムクラッチ・レスにするため、逆転操作、異常発生時の交換を継続するため、定期交換で定義している1.5年は、冷修を実施するまで変更しない。</t>
  </si>
  <si>
    <r>
      <t>Y許仕明
C</t>
    </r>
    <r>
      <rPr>
        <sz val="9"/>
        <color rgb="FF000000"/>
        <rFont val="Meiryo UI"/>
        <family val="3"/>
        <charset val="128"/>
      </rPr>
      <t>鄭嵎駿</t>
    </r>
    <r>
      <rPr>
        <sz val="9"/>
        <color indexed="8"/>
        <rFont val="Meiryo UI"/>
        <family val="3"/>
        <charset val="128"/>
      </rPr>
      <t xml:space="preserve">
E王文佑
J朱峰謀
K張崇慶
T陳振遠
推進課</t>
    </r>
  </si>
  <si>
    <t>20211110MF　WINo18cam測定値異常</t>
  </si>
  <si>
    <r>
      <t>11/10　确</t>
    </r>
    <r>
      <rPr>
        <sz val="9"/>
        <rFont val="Microsoft JhengHei"/>
        <family val="3"/>
        <charset val="136"/>
      </rPr>
      <t>认</t>
    </r>
    <r>
      <rPr>
        <sz val="9"/>
        <rFont val="Meiryo UI"/>
        <family val="3"/>
        <charset val="128"/>
      </rPr>
      <t>PAM_Ribbon上的WI MAP后、</t>
    </r>
    <r>
      <rPr>
        <sz val="9"/>
        <rFont val="Microsoft JhengHei"/>
        <family val="3"/>
        <charset val="136"/>
      </rPr>
      <t>发现</t>
    </r>
    <r>
      <rPr>
        <sz val="9"/>
        <rFont val="Meiryo UI"/>
        <family val="3"/>
        <charset val="128"/>
      </rPr>
      <t>18号相机28Ch附近狭窄范</t>
    </r>
    <r>
      <rPr>
        <sz val="9"/>
        <rFont val="Microsoft JhengHei"/>
        <family val="3"/>
        <charset val="136"/>
      </rPr>
      <t>围</t>
    </r>
    <r>
      <rPr>
        <sz val="9"/>
        <rFont val="Meiryo UI"/>
        <family val="3"/>
        <charset val="128"/>
      </rPr>
      <t>内局部</t>
    </r>
    <r>
      <rPr>
        <sz val="9"/>
        <rFont val="Microsoft JhengHei"/>
        <family val="3"/>
        <charset val="136"/>
      </rPr>
      <t>测</t>
    </r>
    <r>
      <rPr>
        <sz val="9"/>
        <rFont val="Meiryo UI"/>
        <family val="3"/>
        <charset val="128"/>
      </rPr>
      <t>定</t>
    </r>
    <r>
      <rPr>
        <sz val="9"/>
        <rFont val="Microsoft JhengHei"/>
        <family val="3"/>
        <charset val="136"/>
      </rPr>
      <t>值恶</t>
    </r>
    <r>
      <rPr>
        <sz val="9"/>
        <rFont val="Meiryo UI"/>
        <family val="3"/>
        <charset val="128"/>
      </rPr>
      <t>化。
配合CSB交</t>
    </r>
    <r>
      <rPr>
        <sz val="9"/>
        <rFont val="Microsoft JhengHei"/>
        <family val="3"/>
        <charset val="136"/>
      </rPr>
      <t>换时</t>
    </r>
    <r>
      <rPr>
        <sz val="9"/>
        <rFont val="Meiryo UI"/>
        <family val="3"/>
        <charset val="128"/>
      </rPr>
      <t>的舍板、抽出WI</t>
    </r>
    <r>
      <rPr>
        <sz val="9"/>
        <rFont val="Microsoft JhengHei"/>
        <family val="3"/>
        <charset val="136"/>
      </rPr>
      <t>检查</t>
    </r>
    <r>
      <rPr>
        <sz val="9"/>
        <rFont val="Meiryo UI"/>
        <family val="3"/>
        <charset val="128"/>
      </rPr>
      <t>机、</t>
    </r>
    <r>
      <rPr>
        <sz val="9"/>
        <rFont val="Microsoft JhengHei"/>
        <family val="3"/>
        <charset val="136"/>
      </rPr>
      <t>实</t>
    </r>
    <r>
      <rPr>
        <sz val="9"/>
        <rFont val="Meiryo UI"/>
        <family val="3"/>
        <charset val="128"/>
      </rPr>
      <t>施点</t>
    </r>
    <r>
      <rPr>
        <sz val="9"/>
        <rFont val="Microsoft JhengHei"/>
        <family val="3"/>
        <charset val="136"/>
      </rPr>
      <t>检</t>
    </r>
    <r>
      <rPr>
        <sz val="9"/>
        <rFont val="Meiryo UI"/>
        <family val="3"/>
        <charset val="128"/>
      </rPr>
      <t>。
因</t>
    </r>
    <r>
      <rPr>
        <sz val="9"/>
        <rFont val="Microsoft JhengHei"/>
        <family val="3"/>
        <charset val="136"/>
      </rPr>
      <t>为</t>
    </r>
    <r>
      <rPr>
        <sz val="9"/>
        <rFont val="Meiryo UI"/>
        <family val="3"/>
        <charset val="128"/>
      </rPr>
      <t>照明的透明</t>
    </r>
    <r>
      <rPr>
        <sz val="9"/>
        <rFont val="Microsoft JhengHei"/>
        <family val="3"/>
        <charset val="136"/>
      </rPr>
      <t>亚</t>
    </r>
    <r>
      <rPr>
        <sz val="9"/>
        <rFont val="Meiryo UI"/>
        <family val="3"/>
        <charset val="128"/>
      </rPr>
      <t>克力板上有</t>
    </r>
    <r>
      <rPr>
        <sz val="9"/>
        <rFont val="Microsoft JhengHei"/>
        <family val="3"/>
        <charset val="136"/>
      </rPr>
      <t>伤</t>
    </r>
    <r>
      <rPr>
        <sz val="9"/>
        <rFont val="Meiryo UI"/>
        <family val="3"/>
        <charset val="128"/>
      </rPr>
      <t>、所以</t>
    </r>
    <r>
      <rPr>
        <sz val="9"/>
        <rFont val="Microsoft JhengHei"/>
        <family val="3"/>
        <charset val="136"/>
      </rPr>
      <t>对亚</t>
    </r>
    <r>
      <rPr>
        <sz val="9"/>
        <rFont val="Meiryo UI"/>
        <family val="3"/>
        <charset val="128"/>
      </rPr>
      <t>克力盖</t>
    </r>
    <r>
      <rPr>
        <sz val="9"/>
        <rFont val="Microsoft JhengHei"/>
        <family val="3"/>
        <charset val="136"/>
      </rPr>
      <t>进</t>
    </r>
    <r>
      <rPr>
        <sz val="9"/>
        <rFont val="Meiryo UI"/>
        <family val="3"/>
        <charset val="128"/>
      </rPr>
      <t>行了交</t>
    </r>
    <r>
      <rPr>
        <sz val="9"/>
        <rFont val="Microsoft JhengHei"/>
        <family val="3"/>
        <charset val="136"/>
      </rPr>
      <t>换</t>
    </r>
    <r>
      <rPr>
        <sz val="9"/>
        <rFont val="Meiryo UI"/>
        <family val="3"/>
        <charset val="128"/>
      </rPr>
      <t>。
11/29　确</t>
    </r>
    <r>
      <rPr>
        <sz val="9"/>
        <rFont val="Microsoft JhengHei"/>
        <family val="3"/>
        <charset val="136"/>
      </rPr>
      <t>认</t>
    </r>
    <r>
      <rPr>
        <sz val="9"/>
        <rFont val="Meiryo UI"/>
        <family val="3"/>
        <charset val="128"/>
      </rPr>
      <t>WI_MAP的</t>
    </r>
    <r>
      <rPr>
        <sz val="9"/>
        <rFont val="Microsoft JhengHei"/>
        <family val="3"/>
        <charset val="136"/>
      </rPr>
      <t>结</t>
    </r>
    <r>
      <rPr>
        <sz val="9"/>
        <rFont val="Meiryo UI"/>
        <family val="3"/>
        <charset val="128"/>
      </rPr>
      <t>果、</t>
    </r>
    <r>
      <rPr>
        <sz val="9"/>
        <rFont val="Microsoft JhengHei"/>
        <family val="3"/>
        <charset val="136"/>
      </rPr>
      <t>发现</t>
    </r>
    <r>
      <rPr>
        <sz val="9"/>
        <rFont val="Meiryo UI"/>
        <family val="3"/>
        <charset val="128"/>
      </rPr>
      <t>和上次11/10一</t>
    </r>
    <r>
      <rPr>
        <sz val="9"/>
        <rFont val="Microsoft JhengHei"/>
        <family val="3"/>
        <charset val="136"/>
      </rPr>
      <t>样</t>
    </r>
    <r>
      <rPr>
        <sz val="9"/>
        <rFont val="Meiryo UI"/>
        <family val="3"/>
        <charset val="128"/>
      </rPr>
      <t>，18号相机的</t>
    </r>
    <r>
      <rPr>
        <sz val="9"/>
        <rFont val="Microsoft JhengHei"/>
        <family val="3"/>
        <charset val="136"/>
      </rPr>
      <t>检查</t>
    </r>
    <r>
      <rPr>
        <sz val="9"/>
        <rFont val="Meiryo UI"/>
        <family val="3"/>
        <charset val="128"/>
      </rPr>
      <t>范</t>
    </r>
    <r>
      <rPr>
        <sz val="9"/>
        <rFont val="Microsoft JhengHei"/>
        <family val="3"/>
        <charset val="136"/>
      </rPr>
      <t>围</t>
    </r>
    <r>
      <rPr>
        <sz val="9"/>
        <rFont val="Meiryo UI"/>
        <family val="3"/>
        <charset val="128"/>
      </rPr>
      <t>出</t>
    </r>
    <r>
      <rPr>
        <sz val="9"/>
        <rFont val="Microsoft JhengHei"/>
        <family val="3"/>
        <charset val="136"/>
      </rPr>
      <t>现</t>
    </r>
    <r>
      <rPr>
        <sz val="9"/>
        <rFont val="Meiryo UI"/>
        <family val="3"/>
        <charset val="128"/>
      </rPr>
      <t>异常</t>
    </r>
    <r>
      <rPr>
        <sz val="9"/>
        <rFont val="Microsoft JhengHei"/>
        <family val="3"/>
        <charset val="136"/>
      </rPr>
      <t>值</t>
    </r>
    <r>
      <rPr>
        <sz val="9"/>
        <rFont val="Meiryo UI"/>
        <family val="3"/>
        <charset val="128"/>
      </rPr>
      <t>。</t>
    </r>
  </si>
  <si>
    <r>
      <rPr>
        <sz val="9"/>
        <rFont val="Microsoft YaHei"/>
        <family val="3"/>
        <charset val="134"/>
      </rPr>
      <t>虽</t>
    </r>
    <r>
      <rPr>
        <sz val="9"/>
        <rFont val="Meiryo UI"/>
        <family val="3"/>
        <charset val="128"/>
      </rPr>
      <t>然从波形上看没有异常、但</t>
    </r>
    <r>
      <rPr>
        <sz val="9"/>
        <rFont val="Microsoft YaHei"/>
        <family val="3"/>
        <charset val="134"/>
      </rPr>
      <t>对</t>
    </r>
    <r>
      <rPr>
        <sz val="9"/>
        <rFont val="Meiryo UI"/>
        <family val="3"/>
        <charset val="128"/>
      </rPr>
      <t>照明</t>
    </r>
    <r>
      <rPr>
        <sz val="9"/>
        <rFont val="Microsoft YaHei"/>
        <family val="3"/>
        <charset val="134"/>
      </rPr>
      <t>亚</t>
    </r>
    <r>
      <rPr>
        <sz val="9"/>
        <rFont val="Meiryo UI"/>
        <family val="3"/>
        <charset val="128"/>
      </rPr>
      <t>克力板确</t>
    </r>
    <r>
      <rPr>
        <sz val="9"/>
        <rFont val="Microsoft YaHei"/>
        <family val="3"/>
        <charset val="134"/>
      </rPr>
      <t>认</t>
    </r>
    <r>
      <rPr>
        <sz val="9"/>
        <rFont val="Meiryo UI"/>
        <family val="3"/>
        <charset val="128"/>
      </rPr>
      <t>后、</t>
    </r>
    <r>
      <rPr>
        <sz val="9"/>
        <rFont val="Microsoft YaHei"/>
        <family val="3"/>
        <charset val="134"/>
      </rPr>
      <t>发现亚</t>
    </r>
    <r>
      <rPr>
        <sz val="9"/>
        <rFont val="Meiryo UI"/>
        <family val="3"/>
        <charset val="128"/>
      </rPr>
      <t>克力板形状的</t>
    </r>
    <r>
      <rPr>
        <sz val="9"/>
        <rFont val="Microsoft YaHei"/>
        <family val="3"/>
        <charset val="134"/>
      </rPr>
      <t>污浊</t>
    </r>
    <r>
      <rPr>
        <sz val="9"/>
        <rFont val="Meiryo UI"/>
        <family val="3"/>
        <charset val="128"/>
      </rPr>
      <t xml:space="preserve">。
</t>
    </r>
    <r>
      <rPr>
        <sz val="9"/>
        <rFont val="Microsoft YaHei"/>
        <family val="3"/>
        <charset val="134"/>
      </rPr>
      <t>污浊</t>
    </r>
    <r>
      <rPr>
        <sz val="9"/>
        <rFont val="Meiryo UI"/>
        <family val="3"/>
        <charset val="128"/>
      </rPr>
      <t>的原因是新品盖子上粘</t>
    </r>
    <r>
      <rPr>
        <sz val="9"/>
        <rFont val="Microsoft YaHei"/>
        <family val="3"/>
        <charset val="134"/>
      </rPr>
      <t>贴</t>
    </r>
    <r>
      <rPr>
        <sz val="9"/>
        <rFont val="Meiryo UI"/>
        <family val="3"/>
        <charset val="128"/>
      </rPr>
      <t>的保</t>
    </r>
    <r>
      <rPr>
        <sz val="9"/>
        <rFont val="Microsoft YaHei"/>
        <family val="3"/>
        <charset val="134"/>
      </rPr>
      <t>护</t>
    </r>
    <r>
      <rPr>
        <sz val="9"/>
        <rFont val="Meiryo UI"/>
        <family val="3"/>
        <charset val="128"/>
      </rPr>
      <t>膜的接触痕迹。
推</t>
    </r>
    <r>
      <rPr>
        <sz val="9"/>
        <rFont val="Microsoft YaHei"/>
        <family val="3"/>
        <charset val="134"/>
      </rPr>
      <t>测</t>
    </r>
    <r>
      <rPr>
        <sz val="9"/>
        <rFont val="Meiryo UI"/>
        <family val="3"/>
        <charset val="128"/>
      </rPr>
      <t>是使用</t>
    </r>
    <r>
      <rPr>
        <sz val="9"/>
        <rFont val="Microsoft YaHei"/>
        <family val="3"/>
        <charset val="134"/>
      </rPr>
      <t>过</t>
    </r>
    <r>
      <rPr>
        <sz val="9"/>
        <rFont val="Meiryo UI"/>
        <family val="3"/>
        <charset val="128"/>
      </rPr>
      <t>程中、照明光、温度、使其</t>
    </r>
    <r>
      <rPr>
        <sz val="9"/>
        <rFont val="Microsoft YaHei"/>
        <family val="3"/>
        <charset val="134"/>
      </rPr>
      <t>变质</t>
    </r>
    <r>
      <rPr>
        <sz val="9"/>
        <rFont val="Meiryo UI"/>
        <family val="3"/>
        <charset val="128"/>
      </rPr>
      <t>、形状</t>
    </r>
    <r>
      <rPr>
        <sz val="9"/>
        <rFont val="Microsoft YaHei"/>
        <family val="3"/>
        <charset val="134"/>
      </rPr>
      <t>变</t>
    </r>
    <r>
      <rPr>
        <sz val="9"/>
        <rFont val="Meiryo UI"/>
        <family val="3"/>
        <charset val="128"/>
      </rPr>
      <t>深。</t>
    </r>
  </si>
  <si>
    <r>
      <t>交</t>
    </r>
    <r>
      <rPr>
        <sz val="9"/>
        <rFont val="Microsoft YaHei"/>
        <family val="3"/>
        <charset val="134"/>
      </rPr>
      <t>换亚</t>
    </r>
    <r>
      <rPr>
        <sz val="9"/>
        <rFont val="Meiryo UI"/>
        <family val="3"/>
        <charset val="128"/>
      </rPr>
      <t>克力板
使用新的</t>
    </r>
    <r>
      <rPr>
        <sz val="9"/>
        <rFont val="Microsoft YaHei"/>
        <family val="3"/>
        <charset val="134"/>
      </rPr>
      <t>亚</t>
    </r>
    <r>
      <rPr>
        <sz val="9"/>
        <rFont val="Meiryo UI"/>
        <family val="3"/>
        <charset val="128"/>
      </rPr>
      <t>克力板</t>
    </r>
    <r>
      <rPr>
        <sz val="9"/>
        <rFont val="Microsoft YaHei"/>
        <family val="3"/>
        <charset val="134"/>
      </rPr>
      <t>时</t>
    </r>
    <r>
      <rPr>
        <sz val="9"/>
        <rFont val="Meiryo UI"/>
        <family val="3"/>
        <charset val="128"/>
      </rPr>
      <t>、清除保</t>
    </r>
    <r>
      <rPr>
        <sz val="9"/>
        <rFont val="Microsoft YaHei"/>
        <family val="3"/>
        <charset val="134"/>
      </rPr>
      <t>护</t>
    </r>
    <r>
      <rPr>
        <sz val="9"/>
        <rFont val="Meiryo UI"/>
        <family val="3"/>
        <charset val="128"/>
      </rPr>
      <t>膜的使用痕迹、再去使用。</t>
    </r>
  </si>
  <si>
    <r>
      <t>20211122ADTTAS　（ADT共有）TAS7泡HOST檢</t>
    </r>
    <r>
      <rPr>
        <u/>
        <sz val="10"/>
        <color indexed="12"/>
        <rFont val="MingLiU"/>
        <family val="3"/>
        <charset val="136"/>
      </rPr>
      <t>查</t>
    </r>
    <r>
      <rPr>
        <u/>
        <sz val="10"/>
        <color indexed="12"/>
        <rFont val="Meiryo UI"/>
        <family val="3"/>
        <charset val="128"/>
      </rPr>
      <t>PC通信異常報告r1</t>
    </r>
  </si>
  <si>
    <r>
      <t>TAS#7長期不稼動再開，泡檢</t>
    </r>
    <r>
      <rPr>
        <sz val="9"/>
        <rFont val="Microsoft JhengHei"/>
        <family val="3"/>
        <charset val="136"/>
      </rPr>
      <t>查</t>
    </r>
    <r>
      <rPr>
        <sz val="9"/>
        <rFont val="Meiryo UI"/>
        <family val="3"/>
        <charset val="128"/>
      </rPr>
      <t>機J/C入力不可。
確認泡畫處PC MELSECNET的狀態出現錯誤。
確認鄰旁的HS、SP及精</t>
    </r>
    <r>
      <rPr>
        <sz val="9"/>
        <rFont val="Microsoft JhengHei"/>
        <family val="3"/>
        <charset val="136"/>
      </rPr>
      <t>查</t>
    </r>
    <r>
      <rPr>
        <sz val="9"/>
        <rFont val="Meiryo UI"/>
        <family val="3"/>
        <charset val="128"/>
      </rPr>
      <t>等相關設定並進行錯誤修正。</t>
    </r>
  </si>
  <si>
    <t>1. 因TAS検査PC枯竭對應，11/15進行異機(其它機型)PC轉用。
2. 人員不知要變更MELSECNET設定，僅PING網路通信正常，且尚未安排板流測試。  (原訂11/24測試)
※因認為MELSECNET及DIO不需要進行設定。
3. 未做好報告、聯絡、商量；在不清楚設備狀況下提前稼動了。
※擔當者當天亦請假不在，現場沒人知道情況。</t>
  </si>
  <si>
    <r>
      <t>(再発防止)
1. MELSECNET及DIO未做好初始</t>
    </r>
    <r>
      <rPr>
        <sz val="9"/>
        <rFont val="Microsoft JhengHei"/>
        <family val="3"/>
        <charset val="136"/>
      </rPr>
      <t>值</t>
    </r>
    <r>
      <rPr>
        <sz val="9"/>
        <rFont val="Meiryo UI"/>
        <family val="3"/>
        <charset val="128"/>
      </rPr>
      <t>管理，今後做納管。
2. 相關PC更換手順的內容再做檢視，追加上述確認事項及教育。
※慎重起見，諮詢電氣擔當，該Network No.僅做識別用，設定錯誤不影響檢出及判定。(事後已做修正)</t>
    </r>
  </si>
  <si>
    <t>報告、連絡、相談の徹底および教育を行う。
またPC転用、交換の際には手順書とチェックを行い際は再発防止を図る。</t>
  </si>
  <si>
    <t>TOM</t>
  </si>
  <si>
    <t>20211123MF　TOM3画処 PC19通信異常</t>
  </si>
  <si>
    <r>
      <t>工事日G/T解除后、三交代开始shading作</t>
    </r>
    <r>
      <rPr>
        <sz val="9"/>
        <rFont val="Microsoft JhengHei"/>
        <family val="3"/>
        <charset val="136"/>
      </rPr>
      <t>业
虽</t>
    </r>
    <r>
      <rPr>
        <sz val="9"/>
        <rFont val="Meiryo UI"/>
        <family val="3"/>
        <charset val="128"/>
      </rPr>
      <t>然个</t>
    </r>
    <r>
      <rPr>
        <sz val="9"/>
        <rFont val="Microsoft JhengHei"/>
        <family val="3"/>
        <charset val="136"/>
      </rPr>
      <t>别</t>
    </r>
    <r>
      <rPr>
        <sz val="9"/>
        <rFont val="Meiryo UI"/>
        <family val="3"/>
        <charset val="128"/>
      </rPr>
      <t>主机上</t>
    </r>
    <r>
      <rPr>
        <sz val="9"/>
        <rFont val="Microsoft JhengHei"/>
        <family val="3"/>
        <charset val="136"/>
      </rPr>
      <t>软</t>
    </r>
    <r>
      <rPr>
        <sz val="9"/>
        <rFont val="Meiryo UI"/>
        <family val="3"/>
        <charset val="128"/>
      </rPr>
      <t>件成功启</t>
    </r>
    <r>
      <rPr>
        <sz val="9"/>
        <rFont val="Microsoft JhengHei"/>
        <family val="3"/>
        <charset val="136"/>
      </rPr>
      <t>动</t>
    </r>
    <r>
      <rPr>
        <sz val="9"/>
        <rFont val="Meiryo UI"/>
        <family val="3"/>
        <charset val="128"/>
      </rPr>
      <t>，但在多台主机上无法启</t>
    </r>
    <r>
      <rPr>
        <sz val="9"/>
        <rFont val="Microsoft JhengHei"/>
        <family val="3"/>
        <charset val="136"/>
      </rPr>
      <t>动</t>
    </r>
    <r>
      <rPr>
        <sz val="9"/>
        <rFont val="Meiryo UI"/>
        <family val="3"/>
        <charset val="128"/>
      </rPr>
      <t>光学</t>
    </r>
    <r>
      <rPr>
        <sz val="9"/>
        <rFont val="Microsoft JhengHei"/>
        <family val="3"/>
        <charset val="136"/>
      </rPr>
      <t>调</t>
    </r>
    <r>
      <rPr>
        <sz val="9"/>
        <rFont val="Meiryo UI"/>
        <family val="3"/>
        <charset val="128"/>
      </rPr>
      <t>整</t>
    </r>
    <r>
      <rPr>
        <sz val="9"/>
        <rFont val="Microsoft JhengHei"/>
        <family val="3"/>
        <charset val="136"/>
      </rPr>
      <t>软</t>
    </r>
    <r>
      <rPr>
        <sz val="9"/>
        <rFont val="Meiryo UI"/>
        <family val="3"/>
        <charset val="128"/>
      </rPr>
      <t>体画像主机19上提示cam#3H37</t>
    </r>
    <r>
      <rPr>
        <sz val="9"/>
        <rFont val="Microsoft JhengHei"/>
        <family val="3"/>
        <charset val="136"/>
      </rPr>
      <t>连</t>
    </r>
    <r>
      <rPr>
        <sz val="9"/>
        <rFont val="Meiryo UI"/>
        <family val="3"/>
        <charset val="128"/>
      </rPr>
      <t>接不良 ※参照①　</t>
    </r>
    <r>
      <rPr>
        <sz val="9"/>
        <rFont val="Microsoft JhengHei"/>
        <family val="3"/>
        <charset val="136"/>
      </rPr>
      <t>发</t>
    </r>
    <r>
      <rPr>
        <sz val="9"/>
        <rFont val="Meiryo UI"/>
        <family val="3"/>
        <charset val="128"/>
      </rPr>
      <t>生光学</t>
    </r>
    <r>
      <rPr>
        <sz val="9"/>
        <rFont val="Microsoft JhengHei"/>
        <family val="3"/>
        <charset val="136"/>
      </rPr>
      <t>调</t>
    </r>
    <r>
      <rPr>
        <sz val="9"/>
        <rFont val="Meiryo UI"/>
        <family val="3"/>
        <charset val="128"/>
      </rPr>
      <t>整</t>
    </r>
    <r>
      <rPr>
        <sz val="9"/>
        <rFont val="Microsoft JhengHei"/>
        <family val="3"/>
        <charset val="136"/>
      </rPr>
      <t>软</t>
    </r>
    <r>
      <rPr>
        <sz val="9"/>
        <rFont val="Meiryo UI"/>
        <family val="3"/>
        <charset val="128"/>
      </rPr>
      <t>件无法启</t>
    </r>
    <r>
      <rPr>
        <sz val="9"/>
        <rFont val="Microsoft JhengHei"/>
        <family val="3"/>
        <charset val="136"/>
      </rPr>
      <t>动</t>
    </r>
    <r>
      <rPr>
        <sz val="9"/>
        <rFont val="Meiryo UI"/>
        <family val="3"/>
        <charset val="128"/>
      </rPr>
      <t>的</t>
    </r>
    <r>
      <rPr>
        <sz val="9"/>
        <rFont val="Microsoft JhengHei"/>
        <family val="3"/>
        <charset val="136"/>
      </rPr>
      <t>现</t>
    </r>
    <r>
      <rPr>
        <sz val="9"/>
        <rFont val="Meiryo UI"/>
        <family val="3"/>
        <charset val="128"/>
      </rPr>
      <t>象。
把</t>
    </r>
    <r>
      <rPr>
        <sz val="9"/>
        <rFont val="Microsoft JhengHei"/>
        <family val="3"/>
        <charset val="136"/>
      </rPr>
      <t>连</t>
    </r>
    <r>
      <rPr>
        <sz val="9"/>
        <rFont val="Meiryo UI"/>
        <family val="3"/>
        <charset val="128"/>
      </rPr>
      <t>接到画像19主机上的相机接</t>
    </r>
    <r>
      <rPr>
        <sz val="9"/>
        <rFont val="Microsoft JhengHei"/>
        <family val="3"/>
        <charset val="136"/>
      </rPr>
      <t>线</t>
    </r>
    <r>
      <rPr>
        <sz val="9"/>
        <rFont val="Meiryo UI"/>
        <family val="3"/>
        <charset val="128"/>
      </rPr>
      <t>#3和#6号做了替</t>
    </r>
    <r>
      <rPr>
        <sz val="9"/>
        <rFont val="Microsoft JhengHei"/>
        <family val="3"/>
        <charset val="136"/>
      </rPr>
      <t>换</t>
    </r>
    <r>
      <rPr>
        <sz val="9"/>
        <rFont val="Meiryo UI"/>
        <family val="3"/>
        <charset val="128"/>
      </rPr>
      <t>，但＃3H37的异常提示没有任何</t>
    </r>
    <r>
      <rPr>
        <sz val="9"/>
        <rFont val="Microsoft JhengHei"/>
        <family val="3"/>
        <charset val="136"/>
      </rPr>
      <t>变</t>
    </r>
    <r>
      <rPr>
        <sz val="9"/>
        <rFont val="Meiryo UI"/>
        <family val="3"/>
        <charset val="128"/>
      </rPr>
      <t>化、故判断</t>
    </r>
    <r>
      <rPr>
        <sz val="9"/>
        <rFont val="Microsoft JhengHei"/>
        <family val="3"/>
        <charset val="136"/>
      </rPr>
      <t>为</t>
    </r>
    <r>
      <rPr>
        <sz val="9"/>
        <rFont val="Meiryo UI"/>
        <family val="3"/>
        <charset val="128"/>
      </rPr>
      <t>画像</t>
    </r>
    <r>
      <rPr>
        <sz val="9"/>
        <rFont val="Microsoft JhengHei"/>
        <family val="3"/>
        <charset val="136"/>
      </rPr>
      <t>处</t>
    </r>
    <r>
      <rPr>
        <sz val="9"/>
        <rFont val="Meiryo UI"/>
        <family val="3"/>
        <charset val="128"/>
      </rPr>
      <t>理板异常。在和</t>
    </r>
    <r>
      <rPr>
        <sz val="9"/>
        <rFont val="Microsoft JhengHei"/>
        <family val="3"/>
        <charset val="136"/>
      </rPr>
      <t>设</t>
    </r>
    <r>
      <rPr>
        <sz val="9"/>
        <rFont val="Meiryo UI"/>
        <family val="3"/>
        <charset val="128"/>
      </rPr>
      <t>技</t>
    </r>
    <r>
      <rPr>
        <sz val="9"/>
        <rFont val="Microsoft JhengHei"/>
        <family val="3"/>
        <charset val="136"/>
      </rPr>
      <t>电</t>
    </r>
    <r>
      <rPr>
        <sz val="9"/>
        <rFont val="Meiryo UI"/>
        <family val="3"/>
        <charset val="128"/>
      </rPr>
      <t>气立会后、将整个主机交</t>
    </r>
    <r>
      <rPr>
        <sz val="9"/>
        <rFont val="Microsoft JhengHei"/>
        <family val="3"/>
        <charset val="136"/>
      </rPr>
      <t>换</t>
    </r>
    <r>
      <rPr>
        <sz val="9"/>
        <rFont val="Meiryo UI"/>
        <family val="3"/>
        <charset val="128"/>
      </rPr>
      <t>。（</t>
    </r>
    <r>
      <rPr>
        <sz val="9"/>
        <rFont val="Microsoft JhengHei"/>
        <family val="3"/>
        <charset val="136"/>
      </rPr>
      <t>继续</t>
    </r>
    <r>
      <rPr>
        <sz val="9"/>
        <rFont val="Meiryo UI"/>
        <family val="3"/>
        <charset val="128"/>
      </rPr>
      <t>使用C-D两个硬</t>
    </r>
    <r>
      <rPr>
        <sz val="9"/>
        <rFont val="Microsoft JhengHei"/>
        <family val="3"/>
        <charset val="136"/>
      </rPr>
      <t>盘</t>
    </r>
    <r>
      <rPr>
        <sz val="9"/>
        <rFont val="Meiryo UI"/>
        <family val="3"/>
        <charset val="128"/>
      </rPr>
      <t>）
将画像主机19和</t>
    </r>
    <r>
      <rPr>
        <sz val="9"/>
        <rFont val="Microsoft JhengHei"/>
        <family val="3"/>
        <charset val="136"/>
      </rPr>
      <t>预备</t>
    </r>
    <r>
      <rPr>
        <sz val="9"/>
        <rFont val="Meiryo UI"/>
        <family val="3"/>
        <charset val="128"/>
      </rPr>
      <t>主机交</t>
    </r>
    <r>
      <rPr>
        <sz val="9"/>
        <rFont val="Microsoft JhengHei"/>
        <family val="3"/>
        <charset val="136"/>
      </rPr>
      <t>换</t>
    </r>
    <r>
      <rPr>
        <sz val="9"/>
        <rFont val="Meiryo UI"/>
        <family val="3"/>
        <charset val="128"/>
      </rPr>
      <t>并接通</t>
    </r>
    <r>
      <rPr>
        <sz val="9"/>
        <rFont val="Microsoft JhengHei"/>
        <family val="3"/>
        <charset val="136"/>
      </rPr>
      <t>电</t>
    </r>
    <r>
      <rPr>
        <sz val="9"/>
        <rFont val="Meiryo UI"/>
        <family val="3"/>
        <charset val="128"/>
      </rPr>
      <t>源后、启</t>
    </r>
    <r>
      <rPr>
        <sz val="9"/>
        <rFont val="Microsoft JhengHei"/>
        <family val="3"/>
        <charset val="136"/>
      </rPr>
      <t>动软</t>
    </r>
    <r>
      <rPr>
        <sz val="9"/>
        <rFont val="Meiryo UI"/>
        <family val="3"/>
        <charset val="128"/>
      </rPr>
      <t>件前从Host的复制画面上反复重</t>
    </r>
    <r>
      <rPr>
        <sz val="9"/>
        <rFont val="Microsoft JhengHei"/>
        <family val="3"/>
        <charset val="136"/>
      </rPr>
      <t>试</t>
    </r>
    <r>
      <rPr>
        <sz val="9"/>
        <rFont val="Meiryo UI"/>
        <family val="3"/>
        <charset val="128"/>
      </rPr>
      <t>、</t>
    </r>
    <r>
      <rPr>
        <sz val="9"/>
        <rFont val="Microsoft JhengHei"/>
        <family val="3"/>
        <charset val="136"/>
      </rPr>
      <t>结</t>
    </r>
    <r>
      <rPr>
        <sz val="9"/>
        <rFont val="Meiryo UI"/>
        <family val="3"/>
        <charset val="128"/>
      </rPr>
      <t>果</t>
    </r>
    <r>
      <rPr>
        <sz val="9"/>
        <rFont val="Microsoft JhengHei"/>
        <family val="3"/>
        <charset val="136"/>
      </rPr>
      <t>软</t>
    </r>
    <r>
      <rPr>
        <sz val="9"/>
        <rFont val="Meiryo UI"/>
        <family val="3"/>
        <charset val="128"/>
      </rPr>
      <t>件无法启</t>
    </r>
    <r>
      <rPr>
        <sz val="9"/>
        <rFont val="Microsoft JhengHei"/>
        <family val="3"/>
        <charset val="136"/>
      </rPr>
      <t>动</t>
    </r>
    <r>
      <rPr>
        <sz val="9"/>
        <rFont val="Meiryo UI"/>
        <family val="3"/>
        <charset val="128"/>
      </rPr>
      <t>、因</t>
    </r>
    <r>
      <rPr>
        <sz val="9"/>
        <rFont val="Microsoft JhengHei"/>
        <family val="3"/>
        <charset val="136"/>
      </rPr>
      <t>为</t>
    </r>
    <r>
      <rPr>
        <sz val="9"/>
        <rFont val="Meiryo UI"/>
        <family val="3"/>
        <charset val="128"/>
      </rPr>
      <t>也无法向Host主机</t>
    </r>
    <r>
      <rPr>
        <sz val="9"/>
        <rFont val="Microsoft JhengHei"/>
        <family val="3"/>
        <charset val="136"/>
      </rPr>
      <t>发</t>
    </r>
    <r>
      <rPr>
        <sz val="9"/>
        <rFont val="Meiryo UI"/>
        <family val="3"/>
        <charset val="128"/>
      </rPr>
      <t>送ping(192.168.0.11)故画像主机19をHOST通信异常由于ping无法</t>
    </r>
    <r>
      <rPr>
        <sz val="9"/>
        <rFont val="Microsoft JhengHei"/>
        <family val="3"/>
        <charset val="136"/>
      </rPr>
      <t>发</t>
    </r>
    <r>
      <rPr>
        <sz val="9"/>
        <rFont val="Meiryo UI"/>
        <family val="3"/>
        <charset val="128"/>
      </rPr>
      <t>送、确</t>
    </r>
    <r>
      <rPr>
        <sz val="9"/>
        <rFont val="Microsoft JhengHei"/>
        <family val="3"/>
        <charset val="136"/>
      </rPr>
      <t>认</t>
    </r>
    <r>
      <rPr>
        <sz val="9"/>
        <rFont val="Meiryo UI"/>
        <family val="3"/>
        <charset val="128"/>
      </rPr>
      <t>画像主机19</t>
    </r>
    <r>
      <rPr>
        <sz val="9"/>
        <rFont val="Microsoft JhengHei"/>
        <family val="3"/>
        <charset val="136"/>
      </rPr>
      <t>设</t>
    </r>
    <r>
      <rPr>
        <sz val="9"/>
        <rFont val="Meiryo UI"/>
        <family val="3"/>
        <charset val="128"/>
      </rPr>
      <t>定的IP地址后</t>
    </r>
    <r>
      <rPr>
        <sz val="9"/>
        <rFont val="Microsoft JhengHei"/>
        <family val="3"/>
        <charset val="136"/>
      </rPr>
      <t>发现</t>
    </r>
    <r>
      <rPr>
        <sz val="9"/>
        <rFont val="Meiryo UI"/>
        <family val="3"/>
        <charset val="128"/>
      </rPr>
      <t>之前</t>
    </r>
    <r>
      <rPr>
        <sz val="9"/>
        <rFont val="Microsoft JhengHei"/>
        <family val="3"/>
        <charset val="136"/>
      </rPr>
      <t>设</t>
    </r>
    <r>
      <rPr>
        <sz val="9"/>
        <rFont val="Meiryo UI"/>
        <family val="3"/>
        <charset val="128"/>
      </rPr>
      <t>定的IP地址</t>
    </r>
    <r>
      <rPr>
        <sz val="9"/>
        <rFont val="Microsoft JhengHei"/>
        <family val="3"/>
        <charset val="136"/>
      </rPr>
      <t>发</t>
    </r>
    <r>
      <rPr>
        <sz val="9"/>
        <rFont val="Meiryo UI"/>
        <family val="3"/>
        <charset val="128"/>
      </rPr>
      <t>生了</t>
    </r>
    <r>
      <rPr>
        <sz val="9"/>
        <rFont val="Microsoft JhengHei"/>
        <family val="3"/>
        <charset val="136"/>
      </rPr>
      <t>变</t>
    </r>
    <r>
      <rPr>
        <sz val="9"/>
        <rFont val="Meiryo UI"/>
        <family val="3"/>
        <charset val="128"/>
      </rPr>
      <t xml:space="preserve">化。
</t>
    </r>
    <r>
      <rPr>
        <sz val="9"/>
        <rFont val="Microsoft JhengHei"/>
        <family val="3"/>
        <charset val="136"/>
      </rPr>
      <t>虽</t>
    </r>
    <r>
      <rPr>
        <sz val="9"/>
        <rFont val="Meiryo UI"/>
        <family val="3"/>
        <charset val="128"/>
      </rPr>
      <t>然不确定原因、先</t>
    </r>
    <r>
      <rPr>
        <sz val="9"/>
        <rFont val="Microsoft JhengHei"/>
        <family val="3"/>
        <charset val="136"/>
      </rPr>
      <t>对</t>
    </r>
    <r>
      <rPr>
        <sz val="9"/>
        <rFont val="Meiryo UI"/>
        <family val="3"/>
        <charset val="128"/>
      </rPr>
      <t>保存了IP地址</t>
    </r>
    <r>
      <rPr>
        <sz val="9"/>
        <rFont val="Microsoft JhengHei"/>
        <family val="3"/>
        <charset val="136"/>
      </rPr>
      <t>设</t>
    </r>
    <r>
      <rPr>
        <sz val="9"/>
        <rFont val="Meiryo UI"/>
        <family val="3"/>
        <charset val="128"/>
      </rPr>
      <t>定的C</t>
    </r>
    <r>
      <rPr>
        <sz val="9"/>
        <rFont val="Microsoft JhengHei"/>
        <family val="3"/>
        <charset val="136"/>
      </rPr>
      <t>盘进</t>
    </r>
    <r>
      <rPr>
        <sz val="9"/>
        <rFont val="Meiryo UI"/>
        <family val="3"/>
        <charset val="128"/>
      </rPr>
      <t>行了交</t>
    </r>
    <r>
      <rPr>
        <sz val="9"/>
        <rFont val="Microsoft JhengHei"/>
        <family val="3"/>
        <charset val="136"/>
      </rPr>
      <t>换</t>
    </r>
    <r>
      <rPr>
        <sz val="9"/>
        <rFont val="Meiryo UI"/>
        <family val="3"/>
        <charset val="128"/>
      </rPr>
      <t>。
因</t>
    </r>
    <r>
      <rPr>
        <sz val="9"/>
        <rFont val="Microsoft JhengHei"/>
        <family val="3"/>
        <charset val="136"/>
      </rPr>
      <t>为</t>
    </r>
    <r>
      <rPr>
        <sz val="9"/>
        <rFont val="Meiryo UI"/>
        <family val="3"/>
        <charset val="128"/>
      </rPr>
      <t>通</t>
    </r>
    <r>
      <rPr>
        <sz val="9"/>
        <rFont val="Microsoft JhengHei"/>
        <family val="3"/>
        <charset val="136"/>
      </rPr>
      <t>过</t>
    </r>
    <r>
      <rPr>
        <sz val="9"/>
        <rFont val="Meiryo UI"/>
        <family val="3"/>
        <charset val="128"/>
      </rPr>
      <t>交</t>
    </r>
    <r>
      <rPr>
        <sz val="9"/>
        <rFont val="Microsoft JhengHei"/>
        <family val="3"/>
        <charset val="136"/>
      </rPr>
      <t>换</t>
    </r>
    <r>
      <rPr>
        <sz val="9"/>
        <rFont val="Meiryo UI"/>
        <family val="3"/>
        <charset val="128"/>
      </rPr>
      <t>C</t>
    </r>
    <r>
      <rPr>
        <sz val="9"/>
        <rFont val="Microsoft JhengHei"/>
        <family val="3"/>
        <charset val="136"/>
      </rPr>
      <t>盘</t>
    </r>
    <r>
      <rPr>
        <sz val="9"/>
        <rFont val="Meiryo UI"/>
        <family val="3"/>
        <charset val="128"/>
      </rPr>
      <t>解除了通信异常、从</t>
    </r>
    <r>
      <rPr>
        <sz val="9"/>
        <rFont val="Microsoft JhengHei"/>
        <family val="3"/>
        <charset val="136"/>
      </rPr>
      <t>预备</t>
    </r>
    <r>
      <rPr>
        <sz val="9"/>
        <rFont val="Meiryo UI"/>
        <family val="3"/>
        <charset val="128"/>
      </rPr>
      <t>主机返回到之前的画像主机19、</t>
    </r>
    <r>
      <rPr>
        <sz val="9"/>
        <rFont val="Microsoft JhengHei"/>
        <family val="3"/>
        <charset val="136"/>
      </rPr>
      <t>检查软</t>
    </r>
    <r>
      <rPr>
        <sz val="9"/>
        <rFont val="Meiryo UI"/>
        <family val="3"/>
        <charset val="128"/>
      </rPr>
      <t>件启</t>
    </r>
    <r>
      <rPr>
        <sz val="9"/>
        <rFont val="Microsoft JhengHei"/>
        <family val="3"/>
        <charset val="136"/>
      </rPr>
      <t>动</t>
    </r>
    <r>
      <rPr>
        <sz val="9"/>
        <rFont val="Meiryo UI"/>
        <family val="3"/>
        <charset val="128"/>
      </rPr>
      <t>，生</t>
    </r>
    <r>
      <rPr>
        <sz val="9"/>
        <rFont val="Microsoft JhengHei"/>
        <family val="3"/>
        <charset val="136"/>
      </rPr>
      <t>产</t>
    </r>
    <r>
      <rPr>
        <sz val="9"/>
        <rFont val="Meiryo UI"/>
        <family val="3"/>
        <charset val="128"/>
      </rPr>
      <t>开始。光学</t>
    </r>
    <r>
      <rPr>
        <sz val="9"/>
        <rFont val="Microsoft JhengHei"/>
        <family val="3"/>
        <charset val="136"/>
      </rPr>
      <t>调</t>
    </r>
    <r>
      <rPr>
        <sz val="9"/>
        <rFont val="Meiryo UI"/>
        <family val="3"/>
        <charset val="128"/>
      </rPr>
      <t>整</t>
    </r>
    <r>
      <rPr>
        <sz val="9"/>
        <rFont val="Microsoft JhengHei"/>
        <family val="3"/>
        <charset val="136"/>
      </rPr>
      <t>软</t>
    </r>
    <r>
      <rPr>
        <sz val="9"/>
        <rFont val="Meiryo UI"/>
        <family val="3"/>
        <charset val="128"/>
      </rPr>
      <t>件无法启</t>
    </r>
    <r>
      <rPr>
        <sz val="9"/>
        <rFont val="Microsoft JhengHei"/>
        <family val="3"/>
        <charset val="136"/>
      </rPr>
      <t>动</t>
    </r>
    <r>
      <rPr>
        <sz val="9"/>
        <rFont val="Meiryo UI"/>
        <family val="3"/>
        <charset val="128"/>
      </rPr>
      <t>的</t>
    </r>
    <r>
      <rPr>
        <sz val="9"/>
        <rFont val="Microsoft JhengHei"/>
        <family val="3"/>
        <charset val="136"/>
      </rPr>
      <t>现</t>
    </r>
    <r>
      <rPr>
        <sz val="9"/>
        <rFont val="Meiryo UI"/>
        <family val="3"/>
        <charset val="128"/>
      </rPr>
      <t>象没有改善。</t>
    </r>
  </si>
  <si>
    <r>
      <t>1、在画像主机19上光学</t>
    </r>
    <r>
      <rPr>
        <sz val="9"/>
        <rFont val="Microsoft YaHei"/>
        <family val="3"/>
        <charset val="134"/>
      </rPr>
      <t>调</t>
    </r>
    <r>
      <rPr>
        <sz val="9"/>
        <rFont val="Meiryo UI"/>
        <family val="3"/>
        <charset val="128"/>
      </rPr>
      <t>整</t>
    </r>
    <r>
      <rPr>
        <sz val="9"/>
        <rFont val="Microsoft YaHei"/>
        <family val="3"/>
        <charset val="134"/>
      </rPr>
      <t>软</t>
    </r>
    <r>
      <rPr>
        <sz val="9"/>
        <rFont val="Meiryo UI"/>
        <family val="3"/>
        <charset val="128"/>
      </rPr>
      <t>件不能正常工作（无法</t>
    </r>
    <r>
      <rPr>
        <sz val="9"/>
        <rFont val="Microsoft YaHei"/>
        <family val="3"/>
        <charset val="134"/>
      </rPr>
      <t>连</t>
    </r>
    <r>
      <rPr>
        <sz val="9"/>
        <rFont val="Meiryo UI"/>
        <family val="3"/>
        <charset val="128"/>
      </rPr>
      <t>接到相机3）目前正在</t>
    </r>
    <r>
      <rPr>
        <sz val="9"/>
        <rFont val="Microsoft YaHei"/>
        <family val="3"/>
        <charset val="134"/>
      </rPr>
      <t>调查</t>
    </r>
    <r>
      <rPr>
        <sz val="9"/>
        <rFont val="Meiryo UI"/>
        <family val="3"/>
        <charset val="128"/>
      </rPr>
      <t>。</t>
    </r>
    <r>
      <rPr>
        <sz val="9"/>
        <rFont val="Microsoft YaHei"/>
        <family val="3"/>
        <charset val="134"/>
      </rPr>
      <t>怀</t>
    </r>
    <r>
      <rPr>
        <sz val="9"/>
        <rFont val="Meiryo UI"/>
        <family val="3"/>
        <charset val="128"/>
      </rPr>
      <t xml:space="preserve">疑是硬件上的故障。
</t>
    </r>
    <r>
      <rPr>
        <sz val="9"/>
        <rFont val="Microsoft YaHei"/>
        <family val="3"/>
        <charset val="134"/>
      </rPr>
      <t>虽</t>
    </r>
    <r>
      <rPr>
        <sz val="9"/>
        <rFont val="Meiryo UI"/>
        <family val="3"/>
        <charset val="128"/>
      </rPr>
      <t>然在16:16作</t>
    </r>
    <r>
      <rPr>
        <sz val="9"/>
        <rFont val="Microsoft YaHei"/>
        <family val="3"/>
        <charset val="134"/>
      </rPr>
      <t>业时</t>
    </r>
    <r>
      <rPr>
        <sz val="9"/>
        <rFont val="Meiryo UI"/>
        <family val="3"/>
        <charset val="128"/>
      </rPr>
      <t>交</t>
    </r>
    <r>
      <rPr>
        <sz val="9"/>
        <rFont val="Microsoft YaHei"/>
        <family val="3"/>
        <charset val="134"/>
      </rPr>
      <t>换</t>
    </r>
    <r>
      <rPr>
        <sz val="9"/>
        <rFont val="Meiryo UI"/>
        <family val="3"/>
        <charset val="128"/>
      </rPr>
      <t>了</t>
    </r>
    <r>
      <rPr>
        <sz val="9"/>
        <rFont val="Microsoft YaHei"/>
        <family val="3"/>
        <charset val="134"/>
      </rPr>
      <t>标</t>
    </r>
    <r>
      <rPr>
        <sz val="9"/>
        <rFont val="Meiryo UI"/>
        <family val="3"/>
        <charset val="128"/>
      </rPr>
      <t>有#3和#6的相机</t>
    </r>
    <r>
      <rPr>
        <sz val="9"/>
        <rFont val="Microsoft YaHei"/>
        <family val="3"/>
        <charset val="134"/>
      </rPr>
      <t>连</t>
    </r>
    <r>
      <rPr>
        <sz val="9"/>
        <rFont val="Meiryo UI"/>
        <family val="3"/>
        <charset val="128"/>
      </rPr>
      <t>接</t>
    </r>
    <r>
      <rPr>
        <sz val="9"/>
        <rFont val="Microsoft YaHei"/>
        <family val="3"/>
        <charset val="134"/>
      </rPr>
      <t>线</t>
    </r>
    <r>
      <rPr>
        <sz val="9"/>
        <rFont val="Meiryo UI"/>
        <family val="3"/>
        <charset val="128"/>
      </rPr>
      <t>、但接</t>
    </r>
    <r>
      <rPr>
        <sz val="9"/>
        <rFont val="Microsoft YaHei"/>
        <family val="3"/>
        <charset val="134"/>
      </rPr>
      <t>线</t>
    </r>
    <r>
      <rPr>
        <sz val="9"/>
        <rFont val="Meiryo UI"/>
        <family val="3"/>
        <charset val="128"/>
      </rPr>
      <t>上</t>
    </r>
    <r>
      <rPr>
        <sz val="9"/>
        <rFont val="Microsoft YaHei"/>
        <family val="3"/>
        <charset val="134"/>
      </rPr>
      <t>标记</t>
    </r>
    <r>
      <rPr>
        <sz val="9"/>
        <rFont val="Meiryo UI"/>
        <family val="3"/>
        <charset val="128"/>
      </rPr>
      <t>的数字和主机</t>
    </r>
    <r>
      <rPr>
        <sz val="9"/>
        <rFont val="Microsoft YaHei"/>
        <family val="3"/>
        <charset val="134"/>
      </rPr>
      <t>识别</t>
    </r>
    <r>
      <rPr>
        <sz val="9"/>
        <rFont val="Meiryo UI"/>
        <family val="3"/>
        <charset val="128"/>
      </rPr>
      <t>的相机</t>
    </r>
    <r>
      <rPr>
        <sz val="9"/>
        <rFont val="Microsoft YaHei"/>
        <family val="3"/>
        <charset val="134"/>
      </rPr>
      <t>编</t>
    </r>
    <r>
      <rPr>
        <sz val="9"/>
        <rFont val="Meiryo UI"/>
        <family val="3"/>
        <charset val="128"/>
      </rPr>
      <t>号可能不一</t>
    </r>
    <r>
      <rPr>
        <sz val="9"/>
        <rFont val="Microsoft YaHei"/>
        <family val="3"/>
        <charset val="134"/>
      </rPr>
      <t>样</t>
    </r>
    <r>
      <rPr>
        <sz val="9"/>
        <rFont val="Meiryo UI"/>
        <family val="3"/>
        <charset val="128"/>
      </rPr>
      <t>。←确</t>
    </r>
    <r>
      <rPr>
        <sz val="9"/>
        <rFont val="Microsoft YaHei"/>
        <family val="3"/>
        <charset val="134"/>
      </rPr>
      <t>认</t>
    </r>
    <r>
      <rPr>
        <sz val="9"/>
        <rFont val="Meiryo UI"/>
        <family val="3"/>
        <charset val="128"/>
      </rPr>
      <t>中
2、画像主机19→HOST通信异常　画像主机19被分配到（169.254.～）的本地</t>
    </r>
    <r>
      <rPr>
        <sz val="9"/>
        <rFont val="Microsoft YaHei"/>
        <family val="3"/>
        <charset val="134"/>
      </rPr>
      <t>连</t>
    </r>
    <r>
      <rPr>
        <sz val="9"/>
        <rFont val="Meiryo UI"/>
        <family val="3"/>
        <charset val="128"/>
      </rPr>
      <t>接地址。
Windows有当LAN通信无法正常工作</t>
    </r>
    <r>
      <rPr>
        <sz val="9"/>
        <rFont val="Microsoft YaHei"/>
        <family val="3"/>
        <charset val="134"/>
      </rPr>
      <t>时强</t>
    </r>
    <r>
      <rPr>
        <sz val="9"/>
        <rFont val="Meiryo UI"/>
        <family val="3"/>
        <charset val="128"/>
      </rPr>
      <t>制把IP地址</t>
    </r>
    <r>
      <rPr>
        <sz val="9"/>
        <rFont val="Microsoft YaHei"/>
        <family val="3"/>
        <charset val="134"/>
      </rPr>
      <t>变</t>
    </r>
    <r>
      <rPr>
        <sz val="9"/>
        <rFont val="Meiryo UI"/>
        <family val="3"/>
        <charset val="128"/>
      </rPr>
      <t>成</t>
    </r>
    <r>
      <rPr>
        <sz val="9"/>
        <rFont val="Microsoft YaHei"/>
        <family val="3"/>
        <charset val="134"/>
      </rPr>
      <t>这</t>
    </r>
    <r>
      <rPr>
        <sz val="9"/>
        <rFont val="Meiryo UI"/>
        <family val="3"/>
        <charset val="128"/>
      </rPr>
      <t>个数字的功能、</t>
    </r>
    <r>
      <rPr>
        <sz val="9"/>
        <rFont val="Microsoft YaHei"/>
        <family val="3"/>
        <charset val="134"/>
      </rPr>
      <t>这</t>
    </r>
    <r>
      <rPr>
        <sz val="9"/>
        <rFont val="Meiryo UI"/>
        <family val="3"/>
        <charset val="128"/>
      </rPr>
      <t>次，IP地址被</t>
    </r>
    <r>
      <rPr>
        <sz val="9"/>
        <rFont val="Microsoft YaHei"/>
        <family val="3"/>
        <charset val="134"/>
      </rPr>
      <t>强</t>
    </r>
    <r>
      <rPr>
        <sz val="9"/>
        <rFont val="Meiryo UI"/>
        <family val="3"/>
        <charset val="128"/>
      </rPr>
      <t>制改成</t>
    </r>
    <r>
      <rPr>
        <sz val="9"/>
        <rFont val="Microsoft YaHei"/>
        <family val="3"/>
        <charset val="134"/>
      </rPr>
      <t>这样</t>
    </r>
    <r>
      <rPr>
        <sz val="9"/>
        <rFont val="Meiryo UI"/>
        <family val="3"/>
        <charset val="128"/>
      </rPr>
      <t>的形式、所以主机再启</t>
    </r>
    <r>
      <rPr>
        <sz val="9"/>
        <rFont val="Microsoft YaHei"/>
        <family val="3"/>
        <charset val="134"/>
      </rPr>
      <t>动</t>
    </r>
    <r>
      <rPr>
        <sz val="9"/>
        <rFont val="Meiryo UI"/>
        <family val="3"/>
        <charset val="128"/>
      </rPr>
      <t>也无法修正，需要</t>
    </r>
    <r>
      <rPr>
        <sz val="9"/>
        <rFont val="Microsoft YaHei"/>
        <family val="3"/>
        <charset val="134"/>
      </rPr>
      <t>对</t>
    </r>
    <r>
      <rPr>
        <sz val="9"/>
        <rFont val="Meiryo UI"/>
        <family val="3"/>
        <charset val="128"/>
      </rPr>
      <t>NIC的IP地址</t>
    </r>
    <r>
      <rPr>
        <sz val="9"/>
        <rFont val="Microsoft YaHei"/>
        <family val="3"/>
        <charset val="134"/>
      </rPr>
      <t>进</t>
    </r>
    <r>
      <rPr>
        <sz val="9"/>
        <rFont val="Meiryo UI"/>
        <family val="3"/>
        <charset val="128"/>
      </rPr>
      <t>行重新</t>
    </r>
    <r>
      <rPr>
        <sz val="9"/>
        <rFont val="Microsoft YaHei"/>
        <family val="3"/>
        <charset val="134"/>
      </rPr>
      <t>设</t>
    </r>
    <r>
      <rPr>
        <sz val="9"/>
        <rFont val="Meiryo UI"/>
        <family val="3"/>
        <charset val="128"/>
      </rPr>
      <t>定。LAN通信失</t>
    </r>
    <r>
      <rPr>
        <sz val="9"/>
        <rFont val="Microsoft YaHei"/>
        <family val="3"/>
        <charset val="134"/>
      </rPr>
      <t>败</t>
    </r>
    <r>
      <rPr>
        <sz val="9"/>
        <rFont val="Meiryo UI"/>
        <family val="3"/>
        <charset val="128"/>
      </rPr>
      <t>的原因正在</t>
    </r>
    <r>
      <rPr>
        <sz val="9"/>
        <rFont val="Microsoft YaHei"/>
        <family val="3"/>
        <charset val="134"/>
      </rPr>
      <t>调查</t>
    </r>
    <r>
      <rPr>
        <sz val="9"/>
        <rFont val="Meiryo UI"/>
        <family val="3"/>
        <charset val="128"/>
      </rPr>
      <t>中。</t>
    </r>
  </si>
  <si>
    <t>生技小林さん見解
検査機はDHCPを使用しない環境（IPアドレス固定、静的IPアドレス）で使用しています。
IPアドレスの設定値を間違えて競合（重複）させると発生するのですが、自分の過去経験だとLAN通信不良（品質不良）で発生している印象が強く、また、頻発や再現が無く問題点の特定までたどり着いていません。
同じ個体で再発/頻発するのであればドライバー故障かハード故障と思います。
（ソフト：NICドライバー、ハード：画処PC19のNIC、LANケーブル、HUB。
今回はLAN1,2の両方がNGなので、NICのソフト/ハードが怪しいですね。）</t>
  </si>
  <si>
    <t>対策のとおり。</t>
  </si>
  <si>
    <t>20211126XF　縦切機2 HD7突っ込みトラブル　rev０</t>
  </si>
  <si>
    <r>
      <t>定期樣品切出之後有橫折欠板散發，後續取樣時仍有相同的欠板散發，現場確認横切機NO2取樣切刀（縱切機NO2-HD7 ）附近有切刀突入。
且相同位置（165CH）後續仍有發生横切機切刀突入。調</t>
    </r>
    <r>
      <rPr>
        <sz val="9"/>
        <rFont val="Microsoft JhengHei"/>
        <family val="3"/>
        <charset val="136"/>
      </rPr>
      <t>查</t>
    </r>
    <r>
      <rPr>
        <sz val="9"/>
        <rFont val="Meiryo UI"/>
        <family val="3"/>
        <charset val="128"/>
      </rPr>
      <t>結果為縱切機NO2-HD7在進行Touch切時發生切刀突入的部分在遇到横切機走行時又再次發生了切刀突入的狀況。</t>
    </r>
  </si>
  <si>
    <r>
      <t>目前原因不明
XF使用的是Solenoid Type, 推測問題可能是AMP本體或Cutter Block的部分, 預計與設技協同進行調</t>
    </r>
    <r>
      <rPr>
        <sz val="9"/>
        <rFont val="微軟正黑體"/>
        <family val="3"/>
        <charset val="136"/>
      </rPr>
      <t>查</t>
    </r>
  </si>
  <si>
    <t>確認AMP有預備品, 預計下回工事日進行AMP交換
※目前還沒有再發,異常原因的部分尚未釐清;與設技協調待工事日進行交換持續觀察</t>
  </si>
  <si>
    <t>タッチ切り距離確認でばらつきが大きい場合などは要注意。</t>
  </si>
  <si>
    <t>Y許仕明
C鄭嵎駿
E王文佑
J朱峰謀
K張崇慶
T陳振遠</t>
  </si>
  <si>
    <t>20211201NF　1Br旋回機前G11ガラス停止位置異常rev1</t>
  </si>
  <si>
    <t>1Br旋回機処發生吸着異常
昼勤ADCH社員・AGC派遣員来到現場后，通過以下2点判斷原因為減速sensor。
・通過監視錄像確認到玻璃停止位置不正確。
※因爲停止位置不正確，旋回機吸着パット的一部份無法吸着，導致吸着異常発生
・現場確認sensor，發現減速sensor一直保持on狀態。
減速sensor交換完成</t>
  </si>
  <si>
    <t>&lt;特定故障的原因花費大量時間的原因&gt;
・關於sensor状態確認的方法和各sensor的作用，沒有足夠的知識。
&lt;做出2Br専門採板切替判断遲了的原因&gt;
・如果1Br因故障無法採板時的對應方法和判断基準沒有明確。　
　※詳細請參考別紙1。
&lt;2Br専門採板開始延遲的原因&gt;
・1Br 故障時，對於迅速切替2Br 専門採板，準備不足。</t>
  </si>
  <si>
    <t>&lt;特定故障原因特定花費大量時間的原因&gt;
・計劃導入能夠儘早發現sensor異常的軟體。
　※ON信号經過任意計時后發出警報等。
・實施關於sensor的教育。(12月末完了予定）
　※種類、作用、状態的確認方法等。
&lt;針對切替2Br専門採板判断時延誤了的原因的対策&gt;
・製作與2Br 切替判断基準、準備狀態相關的作業指示書。
　※詳細參考別紙1。
&lt;針對開始2Br専門採板延遲了的原因的対策&gt;
・時刻待機，做好隨時應對迅速切替到2Br専門採板的準備。(作業指示書の作成）
　※詳細參考別紙1。</t>
  </si>
  <si>
    <t>各センサーの設置位置、役割、機能を教育する。
基板停止位置のズレは、吸着、搬送、積載にも影響するため、ガラス停止位置が目視で識別できるようなアイマークを付けるなどして、異常に早く気付ける工夫もお願いします。
異常を早期に発見するためにADCHの改造プログラム導入の是非は検討してください。</t>
  </si>
  <si>
    <t>Y許仕明
C鄭嵎駿
E王文佑
J朱峰謀
K張崇慶</t>
  </si>
  <si>
    <t>20211209KF　本線HOゲートCVアイドラーボルト断裂</t>
  </si>
  <si>
    <t xml:space="preserve">整備人員聯絡本線H/O GATE C/V 異音
 確認後H/O GATE C/V CHAIN張力調整螺絲斷裂 造成驅動CHAIN 晃動大，RAIL變形。
</t>
  </si>
  <si>
    <t>１張力惰輪本體調整座與GUIDE原設計只有1mm間隙，而異常處間隙達2~3mm，驅動
　CHAIN 帶動的狀況下會產生微小的晃動，經長期間晃動摩擦，造成了疲勞破壞而斷裂。
２異常處所位於本線H/O GATE C/V未端處，H/O 關閉時推側H/O緩衝缸調整不佳造成導致
　震動過大，加上G11 逆筋目專門採板，當有欠點於H/O捨板頻度增加在長時間反覆的作用力
　之下，加速螺絲斷裂。(圖1紅框)※  螺絲2020/11/17〜KF3冷修時更換済
３CHAIN張力調整螺絲斷裂 &gt;&gt; 驅動CHAIN張力不足晃動大，鍊條跳齒隆起,隆起處經過齒輪擠壓,慢慢導致RAIL變形。</t>
  </si>
  <si>
    <r>
      <t>１張力惰輪本體調整座與GUIDE間隙 點檢確認 (不可超過原設定</t>
    </r>
    <r>
      <rPr>
        <sz val="9"/>
        <rFont val="Microsoft JhengHei"/>
        <family val="3"/>
        <charset val="136"/>
      </rPr>
      <t>值</t>
    </r>
    <r>
      <rPr>
        <sz val="9"/>
        <rFont val="Meiryo UI"/>
        <family val="3"/>
        <charset val="128"/>
      </rPr>
      <t>1mm)。訂定每年點檢張力
　調整座PLATE磨耗量，磨耗量超過1mm 排訂更換。
２調整用螺桿原本為一般型 -&gt;改用 高張力樣式。(12月工事日已更換)調整用螺桿限位環由開
　口銷固定--&gt;螺絲對鎖固定方式。(12月工事日更換濟)
　為了減少震動，本線H/O緩衝缸及油壓缸最適化調整。(12月工事日調整濟)
（予防措置）
　設計年度保全點檢(本線增速驅動系:一年兩次)，進行惰輪座和guide間隙的點檢，有磨耗的
　話進行台座的交換。</t>
    </r>
  </si>
  <si>
    <t>H/O仕様構造はKFのみ</t>
  </si>
  <si>
    <t>20211211EF　（ADT内共有）1Brホッパーゲート補強用ベース固定ボルト断裂</t>
  </si>
  <si>
    <t>07:00  三交代股長發現1BR H/O GATE 作動狀況異常，詳細確認後發現H/O下游東側下方固定桿螺絲有掉落1顆的情形
07:10  因Br H/O只有作動時兩側不平均並無影嚮採板，故連絡事務所主管及整備班股長後待假日機械人員出勤進行確認
08:40 假日機械人員確認後發現H/O下方固定桿螺絲仍有斷裂及鬆動的情形，判斷需進行更換
09:30 切替為2Br G6專採，假日機械人員進行1BR BR H/O GATE 東側固定螺絲更換，更換後進行板流測試無異常後恢復為G8/G6 T切採板。</t>
  </si>
  <si>
    <t>2020年にショックアブソーバーの設定ミス（R側2・L側9）により衝撃、振動により設備異常発生した経緯あり。
ボルトが断裂した原因として、衝撃や振動によりゲートを補強する鋼材を固定するボルトにも影響していてボルト穴がただれたような形状に変形が発生していたと推測できる。また捨板回数も多いためにボルトが緩んで外れた（落下）したことで、補強する鋼材の重量に耐え切れなくなったことで、残っていたボルトが断裂したと推定。</t>
  </si>
  <si>
    <t>ボルト交換のみ</t>
  </si>
  <si>
    <t>ボルト穴がただれている（変形、突起あり）のため、ボルト緩みが無いか、再度点検する（設技確認中）。増し締め確認。
2課より設技に依頼するアクリルへの改造で見える化の実施を全窯対象に検討すること。</t>
  </si>
  <si>
    <t>20211212MF　TOM3画処PC7異常識別PC2通信異常</t>
  </si>
  <si>
    <r>
      <t>TOM3 W47C-01 PC异常警</t>
    </r>
    <r>
      <rPr>
        <sz val="9"/>
        <rFont val="Microsoft JhengHei"/>
        <family val="3"/>
        <charset val="136"/>
      </rPr>
      <t xml:space="preserve">报
</t>
    </r>
    <r>
      <rPr>
        <sz val="9"/>
        <rFont val="Meiryo UI"/>
        <family val="3"/>
        <charset val="128"/>
      </rPr>
      <t>画像#7 PC异常再</t>
    </r>
    <r>
      <rPr>
        <sz val="9"/>
        <rFont val="Microsoft JhengHei"/>
        <family val="3"/>
        <charset val="136"/>
      </rPr>
      <t>发</t>
    </r>
    <r>
      <rPr>
        <sz val="9"/>
        <rFont val="Meiryo UI"/>
        <family val="3"/>
        <charset val="128"/>
      </rPr>
      <t>，自</t>
    </r>
    <r>
      <rPr>
        <sz val="9"/>
        <rFont val="Microsoft JhengHei"/>
        <family val="3"/>
        <charset val="136"/>
      </rPr>
      <t>动连</t>
    </r>
    <r>
      <rPr>
        <sz val="9"/>
        <rFont val="Meiryo UI"/>
        <family val="3"/>
        <charset val="128"/>
      </rPr>
      <t>接恢复正常，</t>
    </r>
    <r>
      <rPr>
        <sz val="9"/>
        <rFont val="Microsoft JhengHei"/>
        <family val="3"/>
        <charset val="136"/>
      </rPr>
      <t>识别</t>
    </r>
    <r>
      <rPr>
        <sz val="9"/>
        <rFont val="Meiryo UI"/>
        <family val="3"/>
        <charset val="128"/>
      </rPr>
      <t>#2 PC</t>
    </r>
    <r>
      <rPr>
        <sz val="9"/>
        <rFont val="Microsoft JhengHei"/>
        <family val="3"/>
        <charset val="136"/>
      </rPr>
      <t>连线</t>
    </r>
    <r>
      <rPr>
        <sz val="9"/>
        <rFont val="Meiryo UI"/>
        <family val="3"/>
        <charset val="128"/>
      </rPr>
      <t xml:space="preserve">异常
</t>
    </r>
    <r>
      <rPr>
        <sz val="9"/>
        <rFont val="Microsoft JhengHei"/>
        <family val="3"/>
        <charset val="136"/>
      </rPr>
      <t>联络</t>
    </r>
    <r>
      <rPr>
        <sz val="9"/>
        <rFont val="Meiryo UI"/>
        <family val="3"/>
        <charset val="128"/>
      </rPr>
      <t>夜班台籍，消除</t>
    </r>
    <r>
      <rPr>
        <sz val="9"/>
        <rFont val="Microsoft JhengHei"/>
        <family val="3"/>
        <charset val="136"/>
      </rPr>
      <t>识别</t>
    </r>
    <r>
      <rPr>
        <sz val="9"/>
        <rFont val="Meiryo UI"/>
        <family val="3"/>
        <charset val="128"/>
      </rPr>
      <t>#2PC LOG ALARM ，TOM3警</t>
    </r>
    <r>
      <rPr>
        <sz val="9"/>
        <rFont val="Microsoft JhengHei"/>
        <family val="3"/>
        <charset val="136"/>
      </rPr>
      <t>报</t>
    </r>
    <r>
      <rPr>
        <sz val="9"/>
        <rFont val="Meiryo UI"/>
        <family val="3"/>
        <charset val="128"/>
      </rPr>
      <t>无法消除，</t>
    </r>
    <r>
      <rPr>
        <sz val="9"/>
        <rFont val="Microsoft JhengHei"/>
        <family val="3"/>
        <charset val="136"/>
      </rPr>
      <t>识别</t>
    </r>
    <r>
      <rPr>
        <sz val="9"/>
        <rFont val="Meiryo UI"/>
        <family val="3"/>
        <charset val="128"/>
      </rPr>
      <t>#2PC上欠点画像无</t>
    </r>
    <r>
      <rPr>
        <sz val="9"/>
        <rFont val="Microsoft JhengHei"/>
        <family val="3"/>
        <charset val="136"/>
      </rPr>
      <t>显</t>
    </r>
    <r>
      <rPr>
        <sz val="9"/>
        <rFont val="Meiryo UI"/>
        <family val="3"/>
        <charset val="128"/>
      </rPr>
      <t xml:space="preserve">示（識別PC＃2本体交換　→　Cドライブ交換　→　Dドライブ交換）
識別PC＃2のIPアドレス設定を確認すると、LANカード3枚全てで従来の設定が消えて書き換わっていた。
（※Windowsのデフォルト機能でLAN通信がうまくできなかったときに強制的にIPアドレスの書き換える機能がはたらいた。）
手動でIPアドレスを設定し直し識別ソフト再起動したが良化せず。予備PCに問題があるかもしれないと判断し、識別PC＃2すべて（PC+C/Dドライブ）を元に戻す。TOM3 HOST PCから画処・識別PC一斉再起動実施。通信復旧し、検査再開できたが、画処PC＃7異常警報2回発生後自動復帰の再発。画処PC＃7のDドライブ交換
</t>
    </r>
  </si>
  <si>
    <t>①画処PC＃7異常（画処PC No.7 Freeze　1/100 inch pulse異常）
原因：Dドライブの故障（セクタ異常）該当HDDは43175時間使用。建設当時から約5年使用。
②識別PC＃2通信異常。
原因不明。生技、メーカーにてLog解析中。画処No7の異常起因で通信異常と成った可能性あり。
③全PC検査開始不可
原因不明、生技、メーカーにてLog解析中。識別予備PCの設定の問題が疑われる。</t>
  </si>
  <si>
    <t>Dドライブの交換
今回HOST側の再起動をしていれば識別PC＃2は通信復帰していた可能性あり。</t>
  </si>
  <si>
    <t>生技、メーカーにてLog解析中のため、見解に従って手順、対策を実施する。</t>
  </si>
  <si>
    <t>20211215IF　伸縮CV R側駆動チェーン外れによる駆動停止異常</t>
  </si>
  <si>
    <r>
      <t>08:37 伸縮C/V在發出異音之後異常停止。本線驅動部停止、開啟本線HO捨板。確認C/V的R側驅動部鍊條Joint分離、鍊條已從鍊輪脫離
09:30 張力調整完成後、在伸縮C/V稼働時發出異音→鍊條與伸縮C/V R側的導軌有偏移。進行軌道與鍊條調整作業。
12/19日16:50~12/20日08:50 31~33ch發生 P-314mm的傾向性擦傷30~150mm。
12/20日</t>
    </r>
    <r>
      <rPr>
        <sz val="9"/>
        <rFont val="游ゴシック"/>
        <family val="3"/>
        <charset val="128"/>
      </rPr>
      <t xml:space="preserve"> </t>
    </r>
    <r>
      <rPr>
        <sz val="9"/>
        <rFont val="Microsoft JhengHei"/>
        <family val="3"/>
        <charset val="136"/>
      </rPr>
      <t>09:30確認伸縮CV的R側#22包膠Roll有振動。呼出設備技術Team, 有確認到該處的高度比其他Roll的高度低。</t>
    </r>
  </si>
  <si>
    <t>線上使用的Super Chain的鍊條拉伸狀態較為嚴重、
    當時持續重複進行張力調整之後、最後調得比平常還要再緊一些。
    冷修後的實施日期為11/24、12/14
　　※該鍊條Type需給油、但因使用在伸縮段的關係未進行給油。
　　※冷修時有交換鍊條。　　
 * 推測受到上述原因的影響, 驅動鍊條受力過大, 導致Joint部
    扣環脫離、Joint跑掉之後、與鍊輪之間的咬合變差, 鍊條才會脫落。</t>
  </si>
  <si>
    <t xml:space="preserve">1. 伸縮C/V驅動部鍊條: Super Chain →變更為 DID鍊條
　※DBC 50H(maker: DONGBO 韓國製）→ DID　50LX
　　 原本為何變更DBC50H的理由請參照別紙2
2. 張力調整作業方法進行作業員教育。（使用別紙３）
3. 切替DID並確認張力狀態
 　 比對Super Chain的調整頻度、重新設定調整頻度與交換Timing
4. 日常巡檢之點檢強化
　　目視確認鍊條是否有振動、以及張力狀態
</t>
  </si>
  <si>
    <t>今一度、Seal chain　大同DID50LXが使用されているかなど確認をお願いします。
またAFKの対策に記載されているとおり、作業者への教育（チェーンの調整作業）とありますので、
ADTとしても類似する設備異常の未然防止として、クリップ取付方向、調整方法について確認をお願いします。</t>
  </si>
  <si>
    <t>20211216JF　（ADT内共有）循環№8過負荷停止異常</t>
  </si>
  <si>
    <r>
      <t>循環#8 CULLET 過負荷異常停止 , 異常無法消除 ; 循環#4、#1立即排外人員監視, 制御盤室循環#8電源復歸後。異常警報可消除 測試多回循環#8仍無法運轉(循環#8 CULLET 過負荷異常停止)。
三交代回報主任 02:40 整備股長到場確認，確認為循環#8上游皮帶輪心偏移，通知設技呼出對應。
機械設備人員到場確認為:C/V#8 PULLEY 偏移，POWER LOCK 打滑磨耗、軸心受損。進行道工具準備後進行更換POWER LOCK 及PULLEY 軸心。
環#8上游皮帶POWER LOCK 及PULLEY 軸心更換完畢, 循環進行排</t>
    </r>
    <r>
      <rPr>
        <sz val="9"/>
        <rFont val="Microsoft JhengHei"/>
        <family val="3"/>
        <charset val="136"/>
      </rPr>
      <t>內</t>
    </r>
    <r>
      <rPr>
        <sz val="9"/>
        <rFont val="Meiryo UI"/>
        <family val="3"/>
        <charset val="128"/>
      </rPr>
      <t xml:space="preserve"> 。
</t>
    </r>
  </si>
  <si>
    <t>機械設備人員到場確認為:C/V#8 PULLEY 偏移，POWER LOCK 打滑磨耗、軸心受損。進行道工具準備後進行更換POWER LOCK 及PULLEY 軸心。</t>
  </si>
  <si>
    <t>記載なし</t>
  </si>
  <si>
    <t>日常点検方法の見直し。
点検できない場所、見えない場所であれば、見えるようにする。</t>
  </si>
  <si>
    <t>20211231ADTOFF　OFF切5X切機通信ケーブル断線異常</t>
  </si>
  <si>
    <t xml:space="preserve">發生X切機 X3切刀 警報異常無法排除
現場班股長確認異常無法復歸，與事務所確認後，人員移動至OFF6生產。 
電氣人員確認X切機活動線槽訊號纜線外皮破損(圖2)，內部訊號線斷裂，導致異常警報發出。
訊號纜線更換完畢後，整備進行設備單動運轉測試OK。
整備與三交代股長進行，切台清潔與各切刀原點校正，切割 1枚正常，交付中班生產。
</t>
  </si>
  <si>
    <t>設技（電気）にてケーブルベアで通信ケーブルを交換する場合、予備品のケーブルを取り出した後ケーブル被覆の捻じれシワを修正してから配線する基本的な施工方法があることを知らなかった。
関連する作業標準書がなく、教育資料にも明確に記載していなかった。</t>
  </si>
  <si>
    <t>ケーブル被覆の捻じれシワが原因で発生した配線異常を教育資料にして周知する。
ケーブル被覆捻じれシワによる断線を防ぐために、必ず捻じれを修正（真っすぐ）して配線することを作業標準書に追記する。</t>
  </si>
  <si>
    <t>定期点検の他に、三交代の直交代の際にもケーブルの緩み、捻じれなど無いか確認してください。</t>
  </si>
  <si>
    <t>20220110EF　TOM3画処17のPCフリーズ異常報告rev.1</t>
    <phoneticPr fontId="74"/>
  </si>
  <si>
    <t xml:space="preserve">TOM 畫處17 PC 當機發生警報，約 2 分鐘後自動恢復。
PC當機異常警報再次出現，立即切換到F1採板。
由於黑屏，關閉電腦後無法打開電源，呼出推進課。
推進課抵達後，因電腦無法開機，於是更換了備用電腦。
</t>
  </si>
  <si>
    <r>
      <t>線下更換了電源，但PC仍無法</t>
    </r>
    <r>
      <rPr>
        <sz val="9"/>
        <rFont val="Microsoft JhengHei"/>
        <family val="3"/>
        <charset val="136"/>
      </rPr>
      <t>啟</t>
    </r>
    <r>
      <rPr>
        <sz val="9"/>
        <rFont val="Meiryo UI"/>
        <family val="3"/>
        <charset val="128"/>
      </rPr>
      <t>動。
EF窯PC自立上以來已使用約10年，估計主板出現故障。 （從 2011 年開始）
檢</t>
    </r>
    <r>
      <rPr>
        <sz val="9"/>
        <rFont val="Microsoft JhengHei"/>
        <family val="3"/>
        <charset val="136"/>
      </rPr>
      <t>查</t>
    </r>
    <r>
      <rPr>
        <sz val="9"/>
        <rFont val="Meiryo UI"/>
        <family val="3"/>
        <charset val="128"/>
      </rPr>
      <t>了主板外觀，沒發現燒焦痕跡，但以前有發生過芯片的散熱膏硬化，無法開機。
這次也檢</t>
    </r>
    <r>
      <rPr>
        <sz val="9"/>
        <rFont val="Microsoft JhengHei"/>
        <family val="3"/>
        <charset val="136"/>
      </rPr>
      <t>查</t>
    </r>
    <r>
      <rPr>
        <sz val="9"/>
        <rFont val="Meiryo UI"/>
        <family val="3"/>
        <charset val="128"/>
      </rPr>
      <t xml:space="preserve">了芯片，散熱膏也硬化，同時發現它正在剝落。 （僅供參考）
</t>
    </r>
  </si>
  <si>
    <r>
      <t>更換畫處預備PC。
電源開</t>
    </r>
    <r>
      <rPr>
        <sz val="9"/>
        <rFont val="Microsoft JhengHei"/>
        <family val="3"/>
        <charset val="136"/>
      </rPr>
      <t>啟</t>
    </r>
    <r>
      <rPr>
        <sz val="9"/>
        <rFont val="Meiryo UI"/>
        <family val="3"/>
        <charset val="128"/>
      </rPr>
      <t xml:space="preserve">及確認軟體動作。
欠點檢出狀況確認。
準備畫處預備PC。
</t>
    </r>
  </si>
  <si>
    <t>予備品を準備</t>
  </si>
  <si>
    <r>
      <rPr>
        <sz val="9"/>
        <color rgb="FF000000"/>
        <rFont val="細明體"/>
        <family val="3"/>
        <charset val="136"/>
      </rPr>
      <t>故障原因推測為硬體老舊</t>
    </r>
    <r>
      <rPr>
        <sz val="9"/>
        <color rgb="FF000000"/>
        <rFont val="Calibri"/>
        <family val="3"/>
      </rPr>
      <t>(</t>
    </r>
    <r>
      <rPr>
        <sz val="9"/>
        <color rgb="FF000000"/>
        <rFont val="細明體"/>
        <family val="3"/>
        <charset val="136"/>
      </rPr>
      <t>使用</t>
    </r>
    <r>
      <rPr>
        <sz val="9"/>
        <color rgb="FF000000"/>
        <rFont val="Calibri"/>
        <family val="3"/>
      </rPr>
      <t>10</t>
    </r>
    <r>
      <rPr>
        <sz val="9"/>
        <color rgb="FF000000"/>
        <rFont val="細明體"/>
        <family val="3"/>
        <charset val="136"/>
      </rPr>
      <t>年以上</t>
    </r>
    <r>
      <rPr>
        <sz val="9"/>
        <color rgb="FF000000"/>
        <rFont val="Calibri"/>
        <family val="3"/>
      </rPr>
      <t xml:space="preserve">),
</t>
    </r>
    <r>
      <rPr>
        <sz val="9"/>
        <color indexed="8"/>
        <rFont val="Meiryo UI"/>
        <family val="3"/>
        <charset val="128"/>
      </rPr>
      <t>EF TOM PC</t>
    </r>
    <r>
      <rPr>
        <sz val="9"/>
        <color rgb="FF000000"/>
        <rFont val="細明體"/>
        <family val="3"/>
        <charset val="136"/>
      </rPr>
      <t>預計於</t>
    </r>
    <r>
      <rPr>
        <sz val="9"/>
        <color rgb="FF000000"/>
        <rFont val="Meiryo UI"/>
        <family val="3"/>
      </rPr>
      <t>2023</t>
    </r>
    <r>
      <rPr>
        <sz val="9"/>
        <color rgb="FF000000"/>
        <rFont val="細明體"/>
        <family val="3"/>
        <charset val="136"/>
      </rPr>
      <t>年底更換為新構成,</t>
    </r>
    <r>
      <rPr>
        <sz val="9"/>
        <color indexed="8"/>
        <rFont val="Meiryo UI"/>
        <family val="3"/>
        <charset val="136"/>
      </rPr>
      <t xml:space="preserve">
</t>
    </r>
    <r>
      <rPr>
        <sz val="9"/>
        <color rgb="FF000000"/>
        <rFont val="細明體"/>
        <family val="3"/>
        <charset val="136"/>
      </rPr>
      <t>其他窯爐皆已經於冷修更換為新構成PC.</t>
    </r>
    <phoneticPr fontId="74"/>
  </si>
  <si>
    <t xml:space="preserve">20220111XF　2BR 5POS仮受けシリンダー（北側）動作異常　rev.0 </t>
  </si>
  <si>
    <t xml:space="preserve">發生『＃5BDS Over Time異常』警報。
確認後、發現5POS輔助板受（北側）維持在伸出的狀態下未正常退避。
為了確認實體的動作確認,拆除Cylinder的空氣配管後確認Cylinder的動作, 因Cylinder在『伸出』的狀態下動作較遲緩,判斷是Cylinder故障並準備交換。
</t>
  </si>
  <si>
    <t>長期使用下Cylinder內部劣化導致Cylinder動作異常。
拆卸解體後有確認到Cylinder磨耗及內部磨耗</t>
  </si>
  <si>
    <t>※這次長期使用劣化後交換的Cylinder有可能在XF1之後就沒有再交換過了。後續將針對部品交換時的記録管理及定期性的交換頻度, 利用下回的保全會議時提出檢討, 並與設技商討對應方式。
此外, 關於4POS相關的部分將利用下回工事日進行確認。</t>
  </si>
  <si>
    <t>工事日にて点検（摩耗）をお願いします。
交換履歴があれば記録する。</t>
  </si>
  <si>
    <t>20220121EF　TOM3反射カメラ34光量異常報告</t>
  </si>
  <si>
    <t xml:space="preserve">發生反射相機＃34光量異常警報。
指示切替F1採板並呼出推進課人員。
推進課抵達現場並更換相機。
確認欠點檢出狀況後復歸完了。
產線切替回F9通常採板再開。
</t>
  </si>
  <si>
    <t>從異常波形，判斷為相機內部的CMOS異常。
相機更換後即恢復正常。</t>
  </si>
  <si>
    <r>
      <t>1. 交換預備相機。
2. 實施相機Shading設定。
3. 檢</t>
    </r>
    <r>
      <rPr>
        <sz val="9"/>
        <rFont val="Microsoft JhengHei"/>
        <family val="3"/>
        <charset val="136"/>
      </rPr>
      <t>查</t>
    </r>
    <r>
      <rPr>
        <sz val="9"/>
        <rFont val="Meiryo UI"/>
        <family val="3"/>
        <charset val="128"/>
      </rPr>
      <t>軟體再</t>
    </r>
    <r>
      <rPr>
        <sz val="9"/>
        <rFont val="Microsoft JhengHei"/>
        <family val="3"/>
        <charset val="136"/>
      </rPr>
      <t>啟</t>
    </r>
    <r>
      <rPr>
        <sz val="9"/>
        <rFont val="Meiryo UI"/>
        <family val="3"/>
        <charset val="128"/>
      </rPr>
      <t xml:space="preserve">動及動作確認。
4. PAM檢出欠點畫像的焦點確認。
5. 檢出欠點的Pairing偏移確認。
</t>
    </r>
  </si>
  <si>
    <t>20220130DF　2Br紙巻機ロータリーカッター動作異常</t>
  </si>
  <si>
    <r>
      <t xml:space="preserve">1/27 2Br 紙捲機發生了紙檢出異常警報
 變更1Br採板後, 由於確認到未下刀, 改以手動操作實施紙捲機１Cycle後, 合紙的停止位置出現了變化。(比正常的狀態偏移了50mm左右)。 由設備電氣Team設置分析原因用MX_sheet
1/30 發生同樣的異常
1/31 11:00 由設備Team與製造實施紙捲機切刀馬達點檢(含MX-sheet)未發現異常點。
</t>
    </r>
    <r>
      <rPr>
        <sz val="9"/>
        <rFont val="Microsoft JhengHei"/>
        <family val="3"/>
        <charset val="136"/>
      </rPr>
      <t>實施紙捲剎車電磁閥交換, 並由設備電氣交換Relay繼電器。</t>
    </r>
    <r>
      <rPr>
        <sz val="9"/>
        <rFont val="Meiryo UI"/>
        <family val="3"/>
        <charset val="128"/>
      </rPr>
      <t xml:space="preserve">
再確認時, 有發現離合器磨耗產生的絲狀碎屑、交換紙捲機切刀馬達時, 實施紙捲機BANCOLLAN皮帶的張力調整</t>
    </r>
  </si>
  <si>
    <t>由於紙捲機切刀馬達長期使用, 離合器圓盤部分產生磨耗 使用了15年(2007年設置)</t>
  </si>
  <si>
    <t>交換紙捲機切刀的馬達
 設定紙捲機切刀馬達的交換週期 並實施交換。(設備-機械)
　※將此交換項目追加在冷修項目的List管理以避免被遺忘</t>
  </si>
  <si>
    <t>各窯、各ラインのモーター使用実績（設置年月）を確認し、誰もが識別できるように交換年月を表示する。
メインラインは約7年を交換時期として、サブラインは使用頻度に応じて交換を行う。</t>
  </si>
  <si>
    <t>20220207AFKTAS　TAS3移載機旋回サーボ異常</t>
  </si>
  <si>
    <t>發生第1回 移載機旋回Servo警報
發生第4回 移載機旋回Servo警報
呼出機械Team、由機械Team進行移載機的內部確認
由於減速機馬達固定Cable的魔鬼氈鬆開了、導致Cable在移載機旋回時與旋回馬達產生了干渉。干渉使移載機完全無法旋回、造成過負載。</t>
  </si>
  <si>
    <t>由於固定移載機Plate及減速機馬達Cable的魔鬼氈鬆開了、
回轉時Cable脫離了原本固定位置, 與旋回馬達產生干涉後
造成過負載。</t>
  </si>
  <si>
    <t>1.移載機Plate與Cable的固定部 以束帶進行全體固定。
  其他區段使用魔鬼氈。
*由於 即使移載機Plate上的固定束帶鬆脫也不會影響到
  Plate上方的製品、所以還是使用魔鬼氈。
2. 改善使用高強度的束帶。（檢討GalvaLok製品）
 -&gt; 改善前, 於定修工事時 點檢固定的狀態。</t>
  </si>
  <si>
    <t>定修工事などで定期的に点検し、劣化や緩みのあるものは交換を行う。
ただし移載機に関しては、落下防止用の養生シートがある状態で、絶対に落下しないような状態に限る。</t>
  </si>
  <si>
    <t>板揃え</t>
  </si>
  <si>
    <r>
      <t>\\t183tclpfst01\share\K10_PN1\00_製造一部社</t>
    </r>
    <r>
      <rPr>
        <u/>
        <sz val="6"/>
        <color indexed="12"/>
        <rFont val="Meiryo UI"/>
        <family val="3"/>
        <charset val="128"/>
      </rPr>
      <t>內</t>
    </r>
    <r>
      <rPr>
        <u/>
        <sz val="6"/>
        <color indexed="12"/>
        <rFont val="ＭＳ Ｐゴシック"/>
        <family val="2"/>
        <charset val="128"/>
      </rPr>
      <t>共通\001_設技資料交換\【TPM5】製造5拠点自主保全会議\【設備ロス削減チーム】\異常報告書（共有）フォルダ\201901以降\20220228NF　1Br引き込み部板揃え異常【改良版テスト結果】.xlsx</t>
    </r>
  </si>
  <si>
    <r>
      <t>本</t>
    </r>
    <r>
      <rPr>
        <sz val="9"/>
        <rFont val="Microsoft YaHei"/>
        <family val="2"/>
        <charset val="134"/>
      </rPr>
      <t>线</t>
    </r>
    <r>
      <rPr>
        <sz val="9"/>
        <rFont val="Meiryo UI"/>
        <family val="3"/>
        <charset val="128"/>
      </rPr>
      <t>欠板被1BR 引入，三交代将引入板</t>
    </r>
    <r>
      <rPr>
        <sz val="9"/>
        <rFont val="Microsoft YaHei"/>
        <family val="2"/>
        <charset val="134"/>
      </rPr>
      <t>齐进</t>
    </r>
    <r>
      <rPr>
        <sz val="9"/>
        <rFont val="Meiryo UI"/>
        <family val="3"/>
        <charset val="128"/>
      </rPr>
      <t>行强制退避
・欠板通</t>
    </r>
    <r>
      <rPr>
        <sz val="9"/>
        <rFont val="Microsoft YaHei"/>
        <family val="2"/>
        <charset val="134"/>
      </rPr>
      <t>过</t>
    </r>
    <r>
      <rPr>
        <sz val="9"/>
        <rFont val="Meiryo UI"/>
        <family val="3"/>
        <charset val="128"/>
      </rPr>
      <t>板</t>
    </r>
    <r>
      <rPr>
        <sz val="9"/>
        <rFont val="Microsoft YaHei"/>
        <family val="2"/>
        <charset val="134"/>
      </rPr>
      <t>齐</t>
    </r>
    <r>
      <rPr>
        <sz val="9"/>
        <rFont val="Meiryo UI"/>
        <family val="3"/>
        <charset val="128"/>
      </rPr>
      <t>以后，将板</t>
    </r>
    <r>
      <rPr>
        <sz val="9"/>
        <rFont val="Microsoft YaHei"/>
        <family val="2"/>
        <charset val="134"/>
      </rPr>
      <t>齐进</t>
    </r>
    <r>
      <rPr>
        <sz val="9"/>
        <rFont val="Meiryo UI"/>
        <family val="3"/>
        <charset val="128"/>
      </rPr>
      <t>行复</t>
    </r>
    <r>
      <rPr>
        <sz val="9"/>
        <rFont val="Microsoft YaHei"/>
        <family val="2"/>
        <charset val="134"/>
      </rPr>
      <t>归</t>
    </r>
    <r>
      <rPr>
        <sz val="9"/>
        <rFont val="Meiryo UI"/>
        <family val="3"/>
        <charset val="128"/>
      </rPr>
      <t>至待机位置
・重新开始板流后</t>
    </r>
    <r>
      <rPr>
        <sz val="9"/>
        <rFont val="Microsoft YaHei"/>
        <family val="2"/>
        <charset val="134"/>
      </rPr>
      <t>纵</t>
    </r>
    <r>
      <rPr>
        <sz val="9"/>
        <rFont val="Meiryo UI"/>
        <family val="3"/>
        <charset val="128"/>
      </rPr>
      <t>折欠板偶</t>
    </r>
    <r>
      <rPr>
        <sz val="9"/>
        <rFont val="Microsoft YaHei"/>
        <family val="2"/>
        <charset val="134"/>
      </rPr>
      <t>发</t>
    </r>
    <r>
      <rPr>
        <sz val="9"/>
        <rFont val="Meiryo UI"/>
        <family val="3"/>
        <charset val="128"/>
      </rPr>
      <t>，确</t>
    </r>
    <r>
      <rPr>
        <sz val="9"/>
        <rFont val="Microsoft YaHei"/>
        <family val="2"/>
        <charset val="134"/>
      </rPr>
      <t>认发现</t>
    </r>
    <r>
      <rPr>
        <sz val="9"/>
        <rFont val="Meiryo UI"/>
        <family val="3"/>
        <charset val="128"/>
      </rPr>
      <t>左</t>
    </r>
    <r>
      <rPr>
        <sz val="9"/>
        <rFont val="Microsoft YaHei"/>
        <family val="2"/>
        <charset val="134"/>
      </rPr>
      <t>侧</t>
    </r>
    <r>
      <rPr>
        <sz val="9"/>
        <rFont val="Meiryo UI"/>
        <family val="3"/>
        <charset val="128"/>
      </rPr>
      <t>引入板</t>
    </r>
    <r>
      <rPr>
        <sz val="9"/>
        <rFont val="Microsoft YaHei"/>
        <family val="2"/>
        <charset val="134"/>
      </rPr>
      <t>齐</t>
    </r>
    <r>
      <rPr>
        <sz val="9"/>
        <rFont val="Meiryo UI"/>
        <family val="3"/>
        <charset val="128"/>
      </rPr>
      <t>Frame</t>
    </r>
    <r>
      <rPr>
        <sz val="9"/>
        <rFont val="Microsoft YaHei"/>
        <family val="2"/>
        <charset val="134"/>
      </rPr>
      <t>变</t>
    </r>
    <r>
      <rPr>
        <sz val="9"/>
        <rFont val="Meiryo UI"/>
        <family val="3"/>
        <charset val="128"/>
      </rPr>
      <t>形
・判断1BR无法</t>
    </r>
    <r>
      <rPr>
        <sz val="9"/>
        <rFont val="Microsoft YaHei"/>
        <family val="2"/>
        <charset val="134"/>
      </rPr>
      <t>继续</t>
    </r>
    <r>
      <rPr>
        <sz val="9"/>
        <rFont val="Meiryo UI"/>
        <family val="3"/>
        <charset val="128"/>
      </rPr>
      <t>採板，本</t>
    </r>
    <r>
      <rPr>
        <sz val="9"/>
        <rFont val="Microsoft YaHei"/>
        <family val="2"/>
        <charset val="134"/>
      </rPr>
      <t>线</t>
    </r>
    <r>
      <rPr>
        <sz val="9"/>
        <rFont val="Meiryo UI"/>
        <family val="3"/>
        <charset val="128"/>
      </rPr>
      <t>捨板开始，并准</t>
    </r>
    <r>
      <rPr>
        <sz val="9"/>
        <rFont val="Microsoft YaHei"/>
        <family val="2"/>
        <charset val="134"/>
      </rPr>
      <t>备</t>
    </r>
    <r>
      <rPr>
        <sz val="9"/>
        <rFont val="Meiryo UI"/>
        <family val="3"/>
        <charset val="128"/>
      </rPr>
      <t xml:space="preserve">切替2BR G8.5 </t>
    </r>
    <r>
      <rPr>
        <sz val="9"/>
        <rFont val="Microsoft YaHei"/>
        <family val="2"/>
        <charset val="134"/>
      </rPr>
      <t>专</t>
    </r>
    <r>
      <rPr>
        <sz val="9"/>
        <rFont val="Meiryo UI"/>
        <family val="3"/>
        <charset val="128"/>
      </rPr>
      <t xml:space="preserve">採
</t>
    </r>
  </si>
  <si>
    <r>
      <t>【板</t>
    </r>
    <r>
      <rPr>
        <sz val="9"/>
        <rFont val="Microsoft YaHei"/>
        <family val="2"/>
        <charset val="134"/>
      </rPr>
      <t>齐</t>
    </r>
    <r>
      <rPr>
        <sz val="9"/>
        <rFont val="Meiryo UI"/>
        <family val="3"/>
        <charset val="128"/>
      </rPr>
      <t>frame</t>
    </r>
    <r>
      <rPr>
        <sz val="9"/>
        <rFont val="Microsoft YaHei"/>
        <family val="2"/>
        <charset val="134"/>
      </rPr>
      <t>变</t>
    </r>
    <r>
      <rPr>
        <sz val="9"/>
        <rFont val="Meiryo UI"/>
        <family val="3"/>
        <charset val="128"/>
      </rPr>
      <t>形原因】
・板</t>
    </r>
    <r>
      <rPr>
        <sz val="9"/>
        <rFont val="Microsoft YaHei"/>
        <family val="2"/>
        <charset val="134"/>
      </rPr>
      <t>齐</t>
    </r>
    <r>
      <rPr>
        <sz val="9"/>
        <rFont val="Meiryo UI"/>
        <family val="3"/>
        <charset val="128"/>
      </rPr>
      <t>强制退避后，板</t>
    </r>
    <r>
      <rPr>
        <sz val="9"/>
        <rFont val="Microsoft YaHei"/>
        <family val="2"/>
        <charset val="134"/>
      </rPr>
      <t>齐</t>
    </r>
    <r>
      <rPr>
        <sz val="9"/>
        <rFont val="Meiryo UI"/>
        <family val="3"/>
        <charset val="128"/>
      </rPr>
      <t>滚</t>
    </r>
    <r>
      <rPr>
        <sz val="9"/>
        <rFont val="Microsoft YaHei"/>
        <family val="2"/>
        <charset val="134"/>
      </rPr>
      <t>轮</t>
    </r>
    <r>
      <rPr>
        <sz val="9"/>
        <rFont val="Meiryo UI"/>
        <family val="3"/>
        <charset val="128"/>
      </rPr>
      <t>高度低于FT Chamber 高度，当板</t>
    </r>
    <r>
      <rPr>
        <sz val="9"/>
        <rFont val="Microsoft YaHei"/>
        <family val="2"/>
        <charset val="134"/>
      </rPr>
      <t>齐进</t>
    </r>
    <r>
      <rPr>
        <sz val="9"/>
        <rFont val="Meiryo UI"/>
        <family val="3"/>
        <charset val="128"/>
      </rPr>
      <t>行复</t>
    </r>
    <r>
      <rPr>
        <sz val="9"/>
        <rFont val="Microsoft YaHei"/>
        <family val="2"/>
        <charset val="134"/>
      </rPr>
      <t>归</t>
    </r>
    <r>
      <rPr>
        <sz val="9"/>
        <rFont val="Meiryo UI"/>
        <family val="3"/>
        <charset val="128"/>
      </rPr>
      <t>至待机位置</t>
    </r>
    <r>
      <rPr>
        <sz val="9"/>
        <rFont val="Microsoft YaHei"/>
        <family val="2"/>
        <charset val="134"/>
      </rPr>
      <t xml:space="preserve">时
</t>
    </r>
    <r>
      <rPr>
        <sz val="9"/>
        <rFont val="Meiryo UI"/>
        <family val="3"/>
        <charset val="128"/>
      </rPr>
      <t xml:space="preserve">  板</t>
    </r>
    <r>
      <rPr>
        <sz val="9"/>
        <rFont val="Microsoft YaHei"/>
        <family val="2"/>
        <charset val="134"/>
      </rPr>
      <t>齐</t>
    </r>
    <r>
      <rPr>
        <sz val="9"/>
        <rFont val="Meiryo UI"/>
        <family val="3"/>
        <charset val="128"/>
      </rPr>
      <t>滚</t>
    </r>
    <r>
      <rPr>
        <sz val="9"/>
        <rFont val="Microsoft YaHei"/>
        <family val="2"/>
        <charset val="134"/>
      </rPr>
      <t>轮</t>
    </r>
    <r>
      <rPr>
        <sz val="9"/>
        <rFont val="Meiryo UI"/>
        <family val="3"/>
        <charset val="128"/>
      </rPr>
      <t>FT Chamber</t>
    </r>
    <r>
      <rPr>
        <sz val="9"/>
        <rFont val="Microsoft YaHei"/>
        <family val="2"/>
        <charset val="134"/>
      </rPr>
      <t>发</t>
    </r>
    <r>
      <rPr>
        <sz val="9"/>
        <rFont val="Meiryo UI"/>
        <family val="3"/>
        <charset val="128"/>
      </rPr>
      <t>生碰撞，</t>
    </r>
    <r>
      <rPr>
        <sz val="9"/>
        <rFont val="Microsoft YaHei"/>
        <family val="2"/>
        <charset val="134"/>
      </rPr>
      <t>导</t>
    </r>
    <r>
      <rPr>
        <sz val="9"/>
        <rFont val="Meiryo UI"/>
        <family val="3"/>
        <charset val="128"/>
      </rPr>
      <t>致板</t>
    </r>
    <r>
      <rPr>
        <sz val="9"/>
        <rFont val="Microsoft YaHei"/>
        <family val="2"/>
        <charset val="134"/>
      </rPr>
      <t>齐</t>
    </r>
    <r>
      <rPr>
        <sz val="9"/>
        <rFont val="Meiryo UI"/>
        <family val="3"/>
        <charset val="128"/>
      </rPr>
      <t>Frame</t>
    </r>
    <r>
      <rPr>
        <sz val="9"/>
        <rFont val="Microsoft YaHei"/>
        <family val="2"/>
        <charset val="134"/>
      </rPr>
      <t>变</t>
    </r>
    <r>
      <rPr>
        <sz val="9"/>
        <rFont val="Meiryo UI"/>
        <family val="3"/>
        <charset val="128"/>
      </rPr>
      <t>形
【板</t>
    </r>
    <r>
      <rPr>
        <sz val="9"/>
        <rFont val="Microsoft YaHei"/>
        <family val="2"/>
        <charset val="134"/>
      </rPr>
      <t>齐</t>
    </r>
    <r>
      <rPr>
        <sz val="9"/>
        <rFont val="Meiryo UI"/>
        <family val="3"/>
        <charset val="128"/>
      </rPr>
      <t>滚</t>
    </r>
    <r>
      <rPr>
        <sz val="9"/>
        <rFont val="Microsoft YaHei"/>
        <family val="2"/>
        <charset val="134"/>
      </rPr>
      <t>轮</t>
    </r>
    <r>
      <rPr>
        <sz val="9"/>
        <rFont val="Meiryo UI"/>
        <family val="3"/>
        <charset val="128"/>
      </rPr>
      <t>高度下降推</t>
    </r>
    <r>
      <rPr>
        <sz val="9"/>
        <rFont val="Microsoft YaHei"/>
        <family val="2"/>
        <charset val="134"/>
      </rPr>
      <t>测</t>
    </r>
    <r>
      <rPr>
        <sz val="9"/>
        <rFont val="Meiryo UI"/>
        <family val="3"/>
        <charset val="128"/>
      </rPr>
      <t>原因】
・板</t>
    </r>
    <r>
      <rPr>
        <sz val="9"/>
        <rFont val="Microsoft YaHei"/>
        <family val="2"/>
        <charset val="134"/>
      </rPr>
      <t>齐</t>
    </r>
    <r>
      <rPr>
        <sz val="9"/>
        <rFont val="Meiryo UI"/>
        <family val="3"/>
        <charset val="128"/>
      </rPr>
      <t>滚</t>
    </r>
    <r>
      <rPr>
        <sz val="9"/>
        <rFont val="Microsoft YaHei"/>
        <family val="2"/>
        <charset val="134"/>
      </rPr>
      <t>轮</t>
    </r>
    <r>
      <rPr>
        <sz val="9"/>
        <rFont val="Meiryo UI"/>
        <family val="3"/>
        <charset val="128"/>
      </rPr>
      <t>是利用卡</t>
    </r>
    <r>
      <rPr>
        <sz val="9"/>
        <rFont val="Microsoft YaHei"/>
        <family val="2"/>
        <charset val="134"/>
      </rPr>
      <t>环</t>
    </r>
    <r>
      <rPr>
        <sz val="9"/>
        <rFont val="Meiryo UI"/>
        <family val="3"/>
        <charset val="128"/>
      </rPr>
      <t>固定在</t>
    </r>
    <r>
      <rPr>
        <sz val="9"/>
        <rFont val="Microsoft YaHei"/>
        <family val="2"/>
        <charset val="134"/>
      </rPr>
      <t>轴</t>
    </r>
    <r>
      <rPr>
        <sz val="9"/>
        <rFont val="Meiryo UI"/>
        <family val="3"/>
        <charset val="128"/>
      </rPr>
      <t>杆上
  推</t>
    </r>
    <r>
      <rPr>
        <sz val="9"/>
        <rFont val="Microsoft YaHei"/>
        <family val="2"/>
        <charset val="134"/>
      </rPr>
      <t>测</t>
    </r>
    <r>
      <rPr>
        <sz val="9"/>
        <rFont val="Meiryo UI"/>
        <family val="3"/>
        <charset val="128"/>
      </rPr>
      <t>在卡</t>
    </r>
    <r>
      <rPr>
        <sz val="9"/>
        <rFont val="Microsoft YaHei"/>
        <family val="2"/>
        <charset val="134"/>
      </rPr>
      <t>环</t>
    </r>
    <r>
      <rPr>
        <sz val="9"/>
        <rFont val="Meiryo UI"/>
        <family val="3"/>
        <charset val="128"/>
      </rPr>
      <t>松脱的状</t>
    </r>
    <r>
      <rPr>
        <sz val="9"/>
        <rFont val="Microsoft YaHei"/>
        <family val="2"/>
        <charset val="134"/>
      </rPr>
      <t>态</t>
    </r>
    <r>
      <rPr>
        <sz val="9"/>
        <rFont val="Meiryo UI"/>
        <family val="3"/>
        <charset val="128"/>
      </rPr>
      <t>下</t>
    </r>
    <r>
      <rPr>
        <sz val="9"/>
        <rFont val="Microsoft YaHei"/>
        <family val="2"/>
        <charset val="134"/>
      </rPr>
      <t>进</t>
    </r>
    <r>
      <rPr>
        <sz val="9"/>
        <rFont val="Meiryo UI"/>
        <family val="3"/>
        <charset val="128"/>
      </rPr>
      <t>行板</t>
    </r>
    <r>
      <rPr>
        <sz val="9"/>
        <rFont val="Microsoft YaHei"/>
        <family val="2"/>
        <charset val="134"/>
      </rPr>
      <t>齐</t>
    </r>
    <r>
      <rPr>
        <sz val="9"/>
        <rFont val="Meiryo UI"/>
        <family val="3"/>
        <charset val="128"/>
      </rPr>
      <t>强制退避，强制退避后板</t>
    </r>
    <r>
      <rPr>
        <sz val="9"/>
        <rFont val="Microsoft YaHei"/>
        <family val="2"/>
        <charset val="134"/>
      </rPr>
      <t>齐</t>
    </r>
    <r>
      <rPr>
        <sz val="9"/>
        <rFont val="Meiryo UI"/>
        <family val="3"/>
        <charset val="128"/>
      </rPr>
      <t>滚</t>
    </r>
    <r>
      <rPr>
        <sz val="9"/>
        <rFont val="Microsoft YaHei"/>
        <family val="2"/>
        <charset val="134"/>
      </rPr>
      <t>轮</t>
    </r>
    <r>
      <rPr>
        <sz val="9"/>
        <rFont val="Meiryo UI"/>
        <family val="3"/>
        <charset val="128"/>
      </rPr>
      <t>下方未接触Chamber
  造成滚</t>
    </r>
    <r>
      <rPr>
        <sz val="9"/>
        <rFont val="Microsoft YaHei"/>
        <family val="2"/>
        <charset val="134"/>
      </rPr>
      <t>轮</t>
    </r>
    <r>
      <rPr>
        <sz val="9"/>
        <rFont val="Meiryo UI"/>
        <family val="3"/>
        <charset val="128"/>
      </rPr>
      <t>高度下降低于 FT Chamber 的高度
【卡</t>
    </r>
    <r>
      <rPr>
        <sz val="9"/>
        <rFont val="Microsoft YaHei"/>
        <family val="2"/>
        <charset val="134"/>
      </rPr>
      <t>环</t>
    </r>
    <r>
      <rPr>
        <sz val="9"/>
        <rFont val="Meiryo UI"/>
        <family val="3"/>
        <charset val="128"/>
      </rPr>
      <t>松脱的推</t>
    </r>
    <r>
      <rPr>
        <sz val="9"/>
        <rFont val="Microsoft YaHei"/>
        <family val="2"/>
        <charset val="134"/>
      </rPr>
      <t>测</t>
    </r>
    <r>
      <rPr>
        <sz val="9"/>
        <rFont val="Meiryo UI"/>
        <family val="3"/>
        <charset val="128"/>
      </rPr>
      <t>原因】
・卡</t>
    </r>
    <r>
      <rPr>
        <sz val="9"/>
        <rFont val="Microsoft YaHei"/>
        <family val="2"/>
        <charset val="134"/>
      </rPr>
      <t>环</t>
    </r>
    <r>
      <rPr>
        <sz val="9"/>
        <rFont val="Meiryo UI"/>
        <family val="3"/>
        <charset val="128"/>
      </rPr>
      <t>未完全卡入</t>
    </r>
    <r>
      <rPr>
        <sz val="9"/>
        <rFont val="Microsoft YaHei"/>
        <family val="2"/>
        <charset val="134"/>
      </rPr>
      <t>轴</t>
    </r>
    <r>
      <rPr>
        <sz val="9"/>
        <rFont val="Meiryo UI"/>
        <family val="3"/>
        <charset val="128"/>
      </rPr>
      <t>杆的沟槽内，板</t>
    </r>
    <r>
      <rPr>
        <sz val="9"/>
        <rFont val="Microsoft YaHei"/>
        <family val="2"/>
        <charset val="134"/>
      </rPr>
      <t>齐</t>
    </r>
    <r>
      <rPr>
        <sz val="9"/>
        <rFont val="Meiryo UI"/>
        <family val="3"/>
        <charset val="128"/>
      </rPr>
      <t>作</t>
    </r>
    <r>
      <rPr>
        <sz val="9"/>
        <rFont val="Microsoft YaHei"/>
        <family val="2"/>
        <charset val="134"/>
      </rPr>
      <t>动</t>
    </r>
    <r>
      <rPr>
        <sz val="9"/>
        <rFont val="Meiryo UI"/>
        <family val="3"/>
        <charset val="128"/>
      </rPr>
      <t>途中松脱了
・忘</t>
    </r>
    <r>
      <rPr>
        <sz val="9"/>
        <rFont val="Microsoft YaHei"/>
        <family val="2"/>
        <charset val="134"/>
      </rPr>
      <t>记</t>
    </r>
    <r>
      <rPr>
        <sz val="9"/>
        <rFont val="Meiryo UI"/>
        <family val="3"/>
        <charset val="128"/>
      </rPr>
      <t>安装卡</t>
    </r>
    <r>
      <rPr>
        <sz val="9"/>
        <rFont val="Microsoft YaHei"/>
        <family val="2"/>
        <charset val="134"/>
      </rPr>
      <t>环</t>
    </r>
  </si>
  <si>
    <t>&lt;緊急対応と復旧時の確認&gt;
・設技にて板揃えフレームの取付ベースをワークショップにて修正。
・製造にてコロレベルの確認及び芯ずれ(板揃え幅）確認。
・その他の板揃えコロのスナップリングを確認(異常個所なし） 
＜恒久対策までの対応＞
・製造作業員に板揃えコロの組付け方法について注意点を共有。 
・毎工事日にて点検実施。</t>
  </si>
  <si>
    <t>コロ交換の際は手順書を確認し、スナップリングの取り付け状態を確認する（1回転させる）</t>
  </si>
  <si>
    <t>PLC</t>
  </si>
  <si>
    <t>20220305XF　2Br BrマスターPLCユニット通信異常rev.1</t>
  </si>
  <si>
    <t>無法引入至2BR的玻璃全數流到S-END（由於未發出警報）
電氣三交代調査結果、由於BR Master的PLC發生Error、所以本線的Tracking Data情報傳不進去確認PLC的異常碼之後實施Reset</t>
  </si>
  <si>
    <t>2BR　BR MasterPLC Error造成通訊異常
※由異常碼推測為PLC Unit故障（設技電氣見解）</t>
  </si>
  <si>
    <t>交換PLC Unit</t>
  </si>
  <si>
    <t>同類の異常発生時はPLCを確認する</t>
  </si>
  <si>
    <t>ギロチン</t>
  </si>
  <si>
    <t>20220309BF　ギロチン下流ロールチェーン外れ（技開見解と点検のアドバイス）</t>
  </si>
  <si>
    <t>由於Hot發生異常, 開啟Gillotine處置
巡檢時發現Gillotine下游第1支Roll無回轉
設技對應（實施鍊條交換、確認惰輪部有偏芯）</t>
  </si>
  <si>
    <t>22號Roll上升驅動部的張力調整器確認到有偏芯。
上升下降的驅動部鍊條雖有張力調整器（固定式）, 但由於ROLL需要上下稼働的關係, 所以張力有調成較鬆的狀態。
何時發生偏芯不清楚, 但Roll下降時鍊條的位置是在張力調整器的下方迴轉, 所以即使有偏芯也不至於落鏈; 而Roll在上升的狀態下,與張力調整器的接觸面積會增加, 所以推測是上升時落鏈。
上升的部分只有工事日會使用, 所以推測3/3工事之後才落鏈後。（有排定巡檢點檢, 但每週1回的頻度, 所以工事之後還沒確認）</t>
  </si>
  <si>
    <t>排定下回工事日進行偏芯修正、從下回開始, 針對 上升下降驅動時的鍊條的位移程度進行點檢。</t>
  </si>
  <si>
    <r>
      <t xml:space="preserve">アイドラーとチェーン位置関係かみ合いが悪くズレていたと推測
工事日などでギロチン使用時、下流1本目のロールを退避させて状態でギロチン上流より側より点検
惰輪與鍊條相對位置出現異常推測咬合狀況不佳, 有位移的現象
</t>
    </r>
    <r>
      <rPr>
        <sz val="9"/>
        <rFont val="Microsoft JhengHei"/>
        <family val="3"/>
        <charset val="136"/>
      </rPr>
      <t>工事日開啟Guillotine時, 下游第一支Roll在退避狀態下進行Guillotine上游側點檢</t>
    </r>
    <r>
      <rPr>
        <sz val="9"/>
        <rFont val="Meiryo UI"/>
        <family val="3"/>
        <charset val="128"/>
      </rPr>
      <t xml:space="preserve">
</t>
    </r>
  </si>
  <si>
    <t>20220329NF　13PosTT安全柵・安全扉の破損</t>
  </si>
  <si>
    <r>
      <t xml:space="preserve">整備班人員在13Pos掛上LOTO後, 為了點檢Robbot Hand的Air Tube, 使用了二階梯並開始點檢作業。
</t>
    </r>
    <r>
      <rPr>
        <sz val="9"/>
        <rFont val="Microsoft JhengHei"/>
        <family val="3"/>
        <charset val="136"/>
      </rPr>
      <t>點檢作業結束後, 解除LOTO並進行電源復歸啟動設備。</t>
    </r>
    <r>
      <rPr>
        <sz val="9"/>
        <rFont val="Meiryo UI"/>
        <family val="3"/>
        <charset val="128"/>
      </rPr>
      <t xml:space="preserve">
三交代主任在工事日預排的作業項目完成之後, 為了準備採板 進行J/C , T/T旋回。T/T旋回時 發出很大的異音, 設備的制御電源OFF 異常停機。現場確認T/T側設置的安全柵與安全扉接觸到二階梯後破損。</t>
    </r>
  </si>
  <si>
    <t>由於二階梯還放在稼働範圍內的狀態下將設備進行啟動, 導致T/T旋回時撞擊二階梯與安全柵・安全扉後有破損。
※如果只點檢吸著PAD的部分, 將Hand進行180度旋回(維修保養位置1・2）就不需要使用二階梯即可進行點檢, 但是這次是點檢Air Tube的關係, 所以會用到二階梯。
◆二階梯未取出的原因
　　・作業終了時的確認不足
　　・電源投入、設備起動時的確認不足
　　・KY/危害風險評估不足</t>
  </si>
  <si>
    <t>【軟體面】
①將這次的事例向作業員宣導周知並實施教育。
②將全數可能會發生相同異常的設備列表。
【硬體面】
①各Pos準備專用的二階梯並決定放置的區域
②追加 "二階梯歸位"的啟動條件</t>
  </si>
  <si>
    <t>T/T梱包用ステップのマグネットおよび近接S/Wに不具合がないか確認すること。
上記のように常設ステップを使用する場合は、このような問題は発生しないが、T/Tの採板側入り口が狭いため、工事日に製造や設技（安川）などが、小さなステップや三脚を持ち運ぶ可能性は無いとは言えない。
採板側に、どうしても（緊急の場合も）ステップを持ち込まないといけない作業は、稼働開始前に、第三者による障害物の有無を確認するなどルールを決めておく必要がある。</t>
  </si>
  <si>
    <r>
      <t xml:space="preserve">Y許仕明
C鄭嵎駿
E王文佑
J朱峰謀
K張崇慶
</t>
    </r>
    <r>
      <rPr>
        <sz val="9"/>
        <color rgb="FFFF0000"/>
        <rFont val="Meiryo UI"/>
        <family val="3"/>
        <charset val="128"/>
      </rPr>
      <t>＆推進課</t>
    </r>
  </si>
  <si>
    <t>20220329NF　TOM3検査機LED光源Volの設定ミスによる欠点過多rev2</t>
  </si>
  <si>
    <t>工事日の作業項目としてLED照明上部のカレット掃除を実施した。循環№4(本線H/O下)異常発生したため、シェーディング作業を中断し、波形を確認しないまま、別の現場にとりかかった。生産再開後HOTより欠点が多いという連絡があり、確認した結果、TOM3歪・拡散カメラのLED光源Volが適正値よりもかなり低い状態になっていた</t>
  </si>
  <si>
    <t>①LED光源Vol忘記回調。
②shading作業手順是無法察覺到異常的手順。
※NF手順書内，漏記了確認上述内容的手順，衹是簡單的把 shading OFF→ON的手順。
　但是，本来就必須確認「掃描時間」・「光源Vol」・「初始波形」・「shading後波形」。</t>
  </si>
  <si>
    <t>・實施教育或者在現場做表示，喚起大家注意。
①重新審視手順書以及作業標準書，進行改訂。(期限4/20　担当:譚)
   ※添加説明「掃描時間」・「光源Vol」・「初始波形」・「shading後波形」確認的重要性。
②依據改訂后的手順書實施OJT教育。或者，shading作業改爲課内認定制，衹有考試合格者可以作業。</t>
  </si>
  <si>
    <t>事務所、三交代、推進課にて、作業標準書にADCH同様に確認項目があるか再点検を実施する。</t>
  </si>
  <si>
    <t>20220411YF　TOM拡散カメラ＃17＃41検出画像異常</t>
  </si>
  <si>
    <t>再現まとめ</t>
  </si>
  <si>
    <t>冷修後の4/11に、日常より欠点感度確認しているMAPのなかで、欠点の感度低下と思われる部分を発見。
各カメラの波形を確認すると、拡散カメラ＃17のみで波形が一瞬落ち込む（１～2分/回）ような現象（jitter:ジッター）を確認した。
4/19には拡散カメラ＃41で再発を確認し、原因が分からないためカメラを交換した。
取り外したカメラをOFF-TOM（6chBOX）で長期間観察したが、ジッター現象は確認できなかった。</t>
  </si>
  <si>
    <t>YF5冷修時に12chBOXに変更した経緯があり、カメラのトリガーモードが変更されている。
4/19にカメラを交換後、再発は無し。</t>
  </si>
  <si>
    <t>KFおよびJFの冷修時にも、同様のジッター現象が発生した経緯があることから、
　12chBOXによる影響なのか、調査をお願いします。</t>
  </si>
  <si>
    <r>
      <t>YF</t>
    </r>
    <r>
      <rPr>
        <sz val="9"/>
        <color rgb="FF000000"/>
        <rFont val="細明體"/>
        <family val="3"/>
        <charset val="136"/>
      </rPr>
      <t>畫像異常經技開調查,目前原因不明,為避免再發,各窯對策如下:
1.推進課人員每日抽檢相機畫像.
2.各窯將於軟體導入預警系統,如有出現異常畫像即發出警報.</t>
    </r>
    <phoneticPr fontId="74"/>
  </si>
  <si>
    <t>20220420YF　（ADT内共有）4P段積リフト西　輔助板受時規皮帶鬆脫</t>
  </si>
  <si>
    <t>現場人員確認後發現4P 段積LIFT 西輔助板受時規皮帶鬆脫導致原點無法復歸</t>
  </si>
  <si>
    <r>
      <t>冷修期間，外部業者有進行段積板</t>
    </r>
    <r>
      <rPr>
        <sz val="9"/>
        <rFont val="SimSun-ExtB"/>
        <family val="3"/>
        <charset val="134"/>
      </rPr>
      <t>𪝈</t>
    </r>
    <r>
      <rPr>
        <sz val="9"/>
        <rFont val="Meiryo UI"/>
        <family val="3"/>
        <charset val="128"/>
      </rPr>
      <t>時規皮帶更換，判斷業者在作業時，未將帶夾持片螺絲鎖緊生產時螺絲漸漸鬆脫，最終導致皮帶完全鬆脫，發生異常。</t>
    </r>
  </si>
  <si>
    <t>製造、整備は点検、交換後のボルトなどにＩマークがあることを確認する</t>
  </si>
  <si>
    <t>YFで不具合が発生した設備にかかわらず、業者による作業においては、必ず製造、整備での点検、確認を実施し、Ｉマークがあることを確認する</t>
  </si>
  <si>
    <t>20220421KF　2BR紙卷機ロータリーカッター 過負荷異常</t>
  </si>
  <si>
    <t xml:space="preserve">2Br紙卷機Main Roll與Rotary Cutter卡紙，T/P警報:Rotary Cutter overload，排除後1Cycle*8回後恢復生產。
整備進行Rotary Cutter過載繼電器 Reset，02:44 紙卷機Rotary Cutter過負荷異常排除，運轉生產。
設技設備進行Rotary Cutter Motor額定電流，CUTTERMOTOR線圈鐵粉確認。
額定電流:4.8A、待機:1.67A、運轉:3.39A。
</t>
  </si>
  <si>
    <r>
      <t xml:space="preserve">１．在Rotay Cutter捲紙後，連Main Roll也捲紙。
</t>
    </r>
    <r>
      <rPr>
        <sz val="9"/>
        <rFont val="Microsoft JhengHei"/>
        <family val="3"/>
        <charset val="136"/>
      </rPr>
      <t>在Rotay Cutter啟動時，因為Main Roll上有捲紙的關係，合紙無法搬送，無法迴轉以至於發生過負荷。※捲紙的原因是因為紙捲的殘竟變小導致</t>
    </r>
    <r>
      <rPr>
        <sz val="9"/>
        <rFont val="Meiryo UI"/>
        <family val="3"/>
        <charset val="128"/>
      </rPr>
      <t xml:space="preserve">
２．尼工製切刀馬達 分解後見解《型號: CHHCM3-6135-17》CLUTCH BREAK 內部發現 BREAK大量的鐵粉出現，屬煞車皮產生的鐵粉，判斷為正常現象。</t>
    </r>
  </si>
  <si>
    <t>製作Rotary Cutter overload異常排除手順，教育現場三交代人員。</t>
  </si>
  <si>
    <t>冷修中の交換を実施する。ただし、使用回数、頻度が低いラインは、交換目安を明確にして交換を行うこと。
プログラム改造については、横展開を実施する。
サーマルリレーのトリップリセット方法を現場作業者へ教育を受けること。</t>
  </si>
  <si>
    <t>20220422CF　TOM画処PC10　1／100パルス異常</t>
  </si>
  <si>
    <t>畫處PC#10 PC 1/100 Pulse 警報，自動回復有（4:23、5:20、6:29）</t>
  </si>
  <si>
    <t>工具檢查，有發現D: 磁碟的HDD有壞軌， 因此判斷是HDD故障造成。
從HDD的使用時間來判斷，約使用4115小時（0.5年），使用時間非常少，判斷是新品不良。</t>
  </si>
  <si>
    <t>因新品不良、對策展開不要。
定期點檢（月例）或交換頻度不做變更。</t>
  </si>
  <si>
    <t xml:space="preserve">ADT檢查機HDD保全體制
（毎月）
・確認SMART狀態 (異常時做Error Check)
・Benchmark 及 File Benchmark 效能評估。
（毎年）
・定期實施C磁碟的O.S影像備份。（5年毎）・列入年度更新、汰換計畫內。
</t>
  </si>
  <si>
    <r>
      <rPr>
        <sz val="9"/>
        <color rgb="FF000000"/>
        <rFont val="細明體"/>
        <family val="3"/>
        <charset val="136"/>
      </rPr>
      <t>故障原因為硬碟壞軌導致,目前各窯工事皆會針對硬碟做</t>
    </r>
    <r>
      <rPr>
        <sz val="9"/>
        <color rgb="FF000000"/>
        <rFont val="Calibri"/>
        <family val="3"/>
      </rPr>
      <t>SMART</t>
    </r>
    <r>
      <rPr>
        <sz val="9"/>
        <color rgb="FF000000"/>
        <rFont val="細明體"/>
        <family val="3"/>
        <charset val="136"/>
      </rPr>
      <t>掃描,
另外壽命達</t>
    </r>
    <r>
      <rPr>
        <sz val="9"/>
        <color rgb="FF000000"/>
        <rFont val="Calibri"/>
        <family val="3"/>
      </rPr>
      <t>5</t>
    </r>
    <r>
      <rPr>
        <sz val="9"/>
        <color rgb="FF000000"/>
        <rFont val="細明體"/>
        <family val="3"/>
        <charset val="136"/>
      </rPr>
      <t>年硬碟會預防性更換</t>
    </r>
    <r>
      <rPr>
        <sz val="9"/>
        <color rgb="FF000000"/>
        <rFont val="Calibri"/>
        <family val="3"/>
      </rPr>
      <t>.</t>
    </r>
    <phoneticPr fontId="74"/>
  </si>
  <si>
    <t>シリンダー</t>
  </si>
  <si>
    <t>20220429XF　2BR引込みNO2CV昇降シリンダーエアー配管継ぎ手部折損トラブルrev1</t>
  </si>
  <si>
    <t>三交代巡檢確認2BR引入附近有漏氣的聲音但未能特定其發生的場所位置
再次巡檢時發覺NO2引入PAD未上昇
管理者在現場確認未上昇的PAD的Cylinder在上昇時有漏氣的現象判斷該Cylinder或配管系統有漏氣。
針對該部位Cylinder點檢後的結果、確認到Cylinder Rod側的Nipple立布接頭有折損對應方式實施Cylinder與Nipple接頭交換。</t>
  </si>
  <si>
    <t>原本在Cylinder每回動作時Hose就會接觸到架台推測因此造成鎖上去的配管部材鬆脫後、Nipple立布接頭 接觸架台並發生折損</t>
  </si>
  <si>
    <t>暫定對策: 變更配管的設置角度, 以避免接觸架台
此外、目前已禁止調整該PAD的高度。
恆久對策、次回工事日或素地切替時, 變更Cylinder的安裝部位為了避免配管的部分干涉FT架台Frame, 旋轉180度後安裝</t>
  </si>
  <si>
    <t>各工程は該当箇所で、接触の有無などを確認し、同様の接触がある場合は経路を変更する。</t>
  </si>
  <si>
    <t>20220526JF　2BRホッパー動作異常</t>
  </si>
  <si>
    <t>巡檢時發現  JF  2BR 上游GATE H/O關閉時動作有遲緩、異音狀況。
整備配合設技進行開閉動作調整，調整異常狀況後無良化。
1BR 專採、整備與機械進行2BR H/O點檢， H/O機構、緩衝器調整確認後異音狀況有消除。關閉動作遲緩無改善。
進行H/O氣壓缸作動確認，發現氣壓缸作動時本體的固定軸座的軸心無轉動卡死，且有震動狀況。
H/O氣壓缸進行更換。
2BR H/O氣壓缸更換完畢，GATE C/V 高度等確認正常，恢復正常採板。</t>
  </si>
  <si>
    <t xml:space="preserve">H/O氣壓缸的固定軸座在開啟時軸心卡住滑動困難。
G11逆筋目採板期間毎回KOBU捨板，H/O的開閉次數頗多。
※H/O開閉頻率 3,000回/日程度
氣壓缸固定軸座的軸心無法順利迴旋、磨耗產生鐵粉，導致狀況惡化。
</t>
  </si>
  <si>
    <t>改造固定軸座銅套本體增設給油孔並予以潤滑。(設技)
1次/6個月  定期給油並予以潤滑。(製造)
H/O GATE 年度修繕計畫(1次/6個月)--維持不變。(設技)</t>
  </si>
  <si>
    <t>設技より全窯の対象部分の改造を実施するので、担当者会議にて実施時期を共有すること。
砲金に比べてオイレスは摺動性が高く、自己潤滑性を持たせており無給脂でも可能となっております。
一般の滑り軸受材は必ず給脂が必要なので、組み立て時にグリスを塗布しているはずですが、
真相は不明です。
一度給脂していれば問題ないだろうとの設計だと思いますが、現実は齧りが発生しておりますので
動作頻度や使用環境から考えると砲金＋追給脂なしでは不十分であったと考えます。
（追給脂構造（グリス給脂穴）だったら問題なかった）
上記のことから対策としてオイレスに変更だけでも十分かもしれませんが＋追給脂構造（グリス給脂穴加工）を行う。ギロチン、HOのシリンダーはオイレスを使用しており問題はないと考える。</t>
  </si>
  <si>
    <t>20220603EF　TOMチラー拡散照明戻り配管からの水漏れ異常報告r1</t>
  </si>
  <si>
    <t>TOM3冰水機液位低下警報發生，三交代聯絡推進課並收到指示補充飲用水。水補給後警報就消除了。
11:50 警報再發。抵達現場時發現、擴散照明（回）配管漏水
推進課到達之後，將管子切斷並更換快接頭後重新接上。
6/4　10:00　三交代點檢時（別紙1：№25）發現反射也有些微的漏水，用水將管子用力推進後，水就止住了。</t>
  </si>
  <si>
    <t>1.　EF 建設以來，因為沒交換過，可能是經年使用劣化。
２．EF的快速接頭是使用PISCO製，在廠商的仕樣書上面有提到要插入一個插入環。
（在點檢、切斷時沒有辦法確認插入環）</t>
  </si>
  <si>
    <t>１．EF冷修（7/26～）預定更換成SMC製。
２．EF以外的快速接頭目視確認完了，是SMC製，且沒有發生漏水現象，會再利用工事日的時候，再次確認現場是否留有PISCO製接頭並將其換掉。</t>
  </si>
  <si>
    <t>対策のとおり、SMC限定とする。
チラーの重故障発生時に警報を解除する場合は、インバータを初期化する必要があるので、累積稼働時間の記録を忘れないこと。</t>
  </si>
  <si>
    <r>
      <t>EF</t>
    </r>
    <r>
      <rPr>
        <sz val="9"/>
        <color rgb="FF000000"/>
        <rFont val="細明體"/>
        <family val="3"/>
        <charset val="136"/>
      </rPr>
      <t>照明配管為舊式樣</t>
    </r>
    <r>
      <rPr>
        <sz val="9"/>
        <color rgb="FF000000"/>
        <rFont val="Meiryo UI"/>
        <family val="3"/>
      </rPr>
      <t>(10</t>
    </r>
    <r>
      <rPr>
        <sz val="9"/>
        <color rgb="FF000000"/>
        <rFont val="細明體"/>
        <family val="3"/>
        <charset val="136"/>
      </rPr>
      <t xml:space="preserve">年以上使用),目前各窯冷修後皆已經更新為新式樣,
</t>
    </r>
    <r>
      <rPr>
        <sz val="9"/>
        <color rgb="FF000000"/>
        <rFont val="Meiryo UI"/>
        <family val="3"/>
      </rPr>
      <t>EF</t>
    </r>
    <r>
      <rPr>
        <sz val="9"/>
        <color rgb="FF000000"/>
        <rFont val="細明體"/>
        <family val="3"/>
        <charset val="136"/>
      </rPr>
      <t>也於</t>
    </r>
    <r>
      <rPr>
        <sz val="9"/>
        <color rgb="FF000000"/>
        <rFont val="Meiryo UI"/>
        <family val="3"/>
      </rPr>
      <t>2022</t>
    </r>
    <r>
      <rPr>
        <sz val="9"/>
        <color rgb="FF000000"/>
        <rFont val="細明體"/>
        <family val="3"/>
        <charset val="136"/>
      </rPr>
      <t>冷修更新為新式樣</t>
    </r>
    <r>
      <rPr>
        <sz val="9"/>
        <color rgb="FF000000"/>
        <rFont val="Meiryo UI"/>
        <family val="3"/>
      </rPr>
      <t>.</t>
    </r>
    <phoneticPr fontId="74"/>
  </si>
  <si>
    <t>20220620YF　SMAPシャフトL側断裂（再発 R側断裂）異常 rev.2</t>
  </si>
  <si>
    <r>
      <t>6月20日　工事中發現SMAP（L側）斷裂的Shaft後進行備品交換（2020年製：業者B品）
8月5日　0.15t解體工事中發現SMAP（R側）Shaft與前回L側一樣有發生斷裂。
準備交換時確認備品為2015年製的業者A品（不具合同款）, 因此針對斷裂部分進行</t>
    </r>
    <r>
      <rPr>
        <sz val="9"/>
        <rFont val="Microsoft JhengHei"/>
        <family val="3"/>
        <charset val="136"/>
      </rPr>
      <t>氬焊補強後, 暫時先復歸。</t>
    </r>
  </si>
  <si>
    <t>SMAP SHAFT非一體式，分段焊接，且焊道經過車削加工，其強度減弱，長時間作動下在焊道處發生作動及振動造成的金屬疲勞而裂開，造成上升下降作動時有間隙產生。
※向大爭確認的結果, 得知ADT購入的部分只有當初YF4擴幅時製作的構造不一致。</t>
  </si>
  <si>
    <r>
      <t>１．龜裂處進行氬焊修補
２．由於一體式的Shaft製作難度高再加上費用昂貴, 改良版的部分
　　・法蘭部位的連接處與Shaft分離、改造成以鎖附裝置迫緊的構造。
　　・不再進行細長軸的車削; φ25</t>
    </r>
    <r>
      <rPr>
        <sz val="9"/>
        <rFont val="Microsoft YaHei"/>
        <family val="3"/>
        <charset val="134"/>
      </rPr>
      <t>㎜</t>
    </r>
    <r>
      <rPr>
        <sz val="9"/>
        <rFont val="Microsoft JhengHei"/>
        <family val="3"/>
        <charset val="136"/>
      </rPr>
      <t>丸棒插入、變更成Power Lock型以避免產生集中應力（無段差＆焊接）</t>
    </r>
  </si>
  <si>
    <t>製作年度、製造業者に関係なく6か月/回点検を実施する。
YFにおいて、L側に取り付けているSMAPシャフトは断裂品と同様のものであることから、アルゴン溶接にて仮対応を使用している。パワーロックタイプの改良品は10月中旬に納品予定のため、日常点検を三交代にて実施することとする</t>
  </si>
  <si>
    <t>20220621FF　SMAP動作異常による伸縮CV衝突異常報告</t>
  </si>
  <si>
    <t>ADT方針</t>
  </si>
  <si>
    <r>
      <t xml:space="preserve">20:52 </t>
    </r>
    <r>
      <rPr>
        <sz val="9"/>
        <rFont val="微軟正黑體"/>
        <family val="3"/>
        <charset val="136"/>
      </rPr>
      <t>SMAP L側發出啟動異常警報、本線SMAP L側有過負載警報</t>
    </r>
    <r>
      <rPr>
        <sz val="9"/>
        <rFont val="Meiryo UI"/>
        <family val="3"/>
        <charset val="128"/>
      </rPr>
      <t xml:space="preserve">
伸縮C/V異常停止、本線増速區間發生玻璃塞車
</t>
    </r>
    <r>
      <rPr>
        <sz val="9"/>
        <rFont val="微軟正黑體"/>
        <family val="3"/>
        <charset val="136"/>
      </rPr>
      <t>由於本線H/O無法正常開啟、因此進行Guillotine捨板（手動操作H/O仍無法開啟）
21:10</t>
    </r>
    <r>
      <rPr>
        <sz val="9"/>
        <rFont val="Meiryo UI"/>
        <family val="3"/>
        <charset val="128"/>
      </rPr>
      <t xml:space="preserve"> 設備技術(電氣)的３交代人員抵達現場後確認原因
電氣人員在解除L側SMAP過負載時, 移動前進的滾輪高度過低,造成SAMP碰撞伸縮滑行台, SMAP的動力鎖的部分往軸承移動。</t>
    </r>
    <r>
      <rPr>
        <sz val="9"/>
        <rFont val="微軟正黑體"/>
        <family val="3"/>
        <charset val="136"/>
      </rPr>
      <t xml:space="preserve">
21:30</t>
    </r>
    <r>
      <rPr>
        <sz val="9"/>
        <rFont val="Meiryo UI"/>
        <family val="3"/>
        <charset val="128"/>
      </rPr>
      <t xml:space="preserve"> 解除Guillotine之後實施本線H/O捨板</t>
    </r>
    <r>
      <rPr>
        <sz val="9"/>
        <rFont val="微軟正黑體"/>
        <family val="3"/>
        <charset val="136"/>
      </rPr>
      <t xml:space="preserve">
3交代電氣的作業人員確認軟體及制御盤時發現SMAP IN的Relay有異常, 因此實施Relay交換
製造DT的作業人員將L側SMAP Shaft動力鎖的固定螺絲鬆開並調整SMAP高度</t>
    </r>
  </si>
  <si>
    <t xml:space="preserve">• SMAP L側前進用Relay因長期使用影響接點融著造成短路
 (1日動作2,500回) ※ 自2008年度FF窯稼働時開始使用。
→ 由於Relay ON接點短路, 使SMAP  Motor有了動作。
• SMAP驅動用的磁石裝置雖有排定定期交換, 但Relay無定期交換
→ Relay使用的電流較小, 動作次數超過50萬回以上, 無管理。
'• Interlock都有套用在PLC的Soft,
(Senser檢出3秒以上-&gt; 發出警報並停止動作)  但這次異常雖然PLC有檢出異常並輸出訊號給Relay, 但由於Relay
接點融著的關係所以無法停止動作。 (Interlock無法防止這次的狀況發生。)
• Interlock都有套用在PLC的Soft,  (Senser檢出3秒以上-&gt; 發出警報並停止動作)  但這次異常雖然PLC有檢出異常並輸出訊號給Relay, 但由於Relay接點融著的關係所以無法停止動作。 (Interlock無法防止這次的狀況發生。)
• 2012年FF良品捨板懷疑問題在於H/O的訊號受到干擾。有導入對策Soft, 但Interlock不具合影響手動時Ho'無法動作,導致Loss增加。-&gt; 依賴Soft修正。
</t>
  </si>
  <si>
    <t>1. 關於SMAP碰撞
• L側前進Relay交換完成(6/21)
2. 關於本線H/O不可動作
'• 手動操作Interlock解除(~7/5)
• 設定Relay交換週期(暫時設定每3個月1回)
• 檢討是否將Relay變更成無接點方式Relay  SSR Type
• 檢討Hardware遮斷方式
　　→ Limit S/W設置等
• 類似設備調査後、横展開
　　→ 經確認, 横切機的助走板是類似設備。
　　→ 截至目前為止助走板也沒有交換過Relay、所以也會橫展開到助走板設備</t>
  </si>
  <si>
    <t xml:space="preserve">１）設備トラブル発生時に不具合箇所の要因切り分けを容易にするため、
　　　Relayは可動接点タイプを継続使用とする。
　　　※SSRでは可動部接点がなく不具合有無の判断が難しい。
２）自動追従設備のRelayについては、冷修毎に交換を行う。
　　　加えて、6カ月/回の目視でのRelay接点炭化有無を点検する。
　　①点検Timing　　生産中、工事日どちらでも可能
　　②点検内容　　　　透明Coverなので、接点箇所でCoverが霧化する接点が
　　　　　　　　　　　　　　黒色になる等で目視点検が可能。
　　③対象　　　　　　　横切自動追従、横折自動追従、SMAP自動追従用Relay
３）6カ月/回の点検予定、結果については、点検の記録表に追加する。
〇保存先
&lt;\\t183tclpfst01\share\K10_PN1\00_製造一部社內共通\001_設技資料交換\【設備技術修繕紀錄】\02電氣&gt;
</t>
  </si>
  <si>
    <t>本線H/O</t>
  </si>
  <si>
    <t>20220627CF　（ADT内共有）本線ホッパー開閉動作異常</t>
  </si>
  <si>
    <r>
      <t>05:40 本線HOPPER TIME OVER警報　</t>
    </r>
    <r>
      <rPr>
        <sz val="9"/>
        <rFont val="微軟正黑體"/>
        <family val="3"/>
        <charset val="136"/>
      </rPr>
      <t>手動開啟沒有動作。</t>
    </r>
    <r>
      <rPr>
        <sz val="9"/>
        <rFont val="Meiryo UI"/>
        <family val="3"/>
        <charset val="128"/>
      </rPr>
      <t xml:space="preserve">
確認電磁閥 開、閉 燈號同時亮(圖二)，請行呼出對應。</t>
    </r>
  </si>
  <si>
    <t>Relay損壞→ 接點碳化</t>
  </si>
  <si>
    <t>一時對應:進行Hopper 閉 控制 Relay交換</t>
  </si>
  <si>
    <t>停止、生産ロスともに0分ですが、他拠点でも発生しうる設備異常として報告の対象とします。
ただしADTの管理としてはADT内共有としするため件数にはカウントしないこととします。
稼働時間を加味して交換頻度の目安を検討してください。</t>
  </si>
  <si>
    <t>20220704HF　2Brロボット停止異常</t>
  </si>
  <si>
    <t>2POS採板Robot正常採板後, 往待機側復歸時異常停止。 『採板Robot異常』警報發出
作業人員手動實施待機原點作業後, 恢復正常運轉
07-05  工事日　Robot點檢結果確認到機內Cable的cableveyor及cable毀損, 實施全體交換</t>
  </si>
  <si>
    <t>Robot機內cable的cableveyor長期使用裂化導致破損(cableveyor破損造成cable毀損)
2POS機內cable的交換履歷:  2016/05/19交換 (T軸 encorder cable)
 -.未交換cableveyor所以已使用了第13年
 -.設技點檢、製造點檢、Robot Casing內部未見接觸的磨耗痕跡。</t>
  </si>
  <si>
    <t xml:space="preserve">1.交換2POS robot的機內cable及cableveyor(7/5)
2.確認其他 robot的cableveyor: 無異常。(7/5,7/19)
1.Robot機內cable定期點檢 : 1回/月
2.為了方便點檢Robot機內的cable, 預定改造窺視窗'鐵 → 壓克力蓋板  ： 預想在10月
3.反轉機Robot的機內Cable交換　：　~2022年底
（採板機側的部分POS可振替, 所以發現異常或故障時可交換對應）
</t>
  </si>
  <si>
    <t>そもそも機内でもケーブルベアー破損、ケーブル損傷は過去に数件発生していますが、機内は内視鏡などを使用しても見えない部分多いということでしたので、AFK対策の通り、機内の見える化は参考になりますので検討をお願いします。</t>
  </si>
  <si>
    <t>20220727YF　1Brバーコードプリンター（循環ポンプ故障）異常rev.2</t>
  </si>
  <si>
    <t>現場異常警報:1BR BC設備異常。
首先進行噴頭組相關清洗(附件 異常照片-圖3)，設備復歸後 ，異常再發。再次確認，發現噴頭組的噴嘴處持續漏墨</t>
  </si>
  <si>
    <t xml:space="preserve">１．循環ポンプ回収ダイヤフラム劣化によりインク回収不良が発生し、ノズルでインクが溜まって印刷不可となった
2. 循環ポンプユニットの定期交換ルールを超えて3.2年間使用した（頻度:1回/3年)
　　→2022年5月交換予定だが、YF5冷修で4か月間不使用でありかつ次回BCメンテナンス日程の
　　　2022年8月と時間が近いので、長期停止モードとした。
　　→長期停止モード手順に従って洗浄したが、洗浄が不十分でポンプユニットにインクが残ったまま停止
　　　した可能性がある。
３．メインテナンス・循環ポンプ交換を5月に交換しなかった（延命で伸ばせると思った）
</t>
  </si>
  <si>
    <t>1.定期交換部品，需在交換期限前完成(特殊因素除外)
2. 循環PUMP組(RX機型)定期交換頻度檢討</t>
  </si>
  <si>
    <t>定期交換のルールを厳守すること</t>
  </si>
  <si>
    <t>エントリーC/V</t>
  </si>
  <si>
    <t>20220801JF　本線エントリーCV駆動スプロケットキー脱落rev.1</t>
  </si>
  <si>
    <t>2BR引入橫吋許容範圍NG警報發生。
點檢ROLL驅動部，確認停止原因為鏈輪key掉落(圖一)，導致驅動軸空轉無法帶動ROLL。</t>
  </si>
  <si>
    <t xml:space="preserve">１　鏈輪Set BoltT鬆脫，導致KEY無固定鬆動滑出。
２　軸端End-Plate原設計圖面有切溝槽，原設計型式不良，無法發揮應有的功能，阻擋KEY滑出脫落。
３　點檢時，未能發覺End-Plate型式與眾不同。
４　冷修安裝時，未能及時發現End-PlateR型式是無法擋到KEY。(End-Plate開槽仕樣為設計不良)
</t>
  </si>
  <si>
    <t xml:space="preserve">１　原End-Plate型式變更為無溝槽式。
２　鏈輪重新對芯後，將KEY截短至與.鏈輪切齊；鏈輪與軸端間的間隙，改用軸套及End-Plate來固定。
３　鏈輪SET BOLT鬆脫上膠固定，軸端End-Plate固定螺絲，原M6變更為M8，增加鎖付強度。
４　End-Plate 式樣 圖面重新修訂註明。(參照附件)
</t>
  </si>
  <si>
    <t>20220806HF　2Br2POSロボット異常</t>
  </si>
  <si>
    <t>發生『採板Robot異常』, 現場確認時發現Robot吸著玻璃並停在待機位置</t>
  </si>
  <si>
    <t>長期使用造成U軸的伺服馬達剎車不良
※建廠以後尚無交換實績。</t>
  </si>
  <si>
    <t>交換U軸伺服馬達</t>
  </si>
  <si>
    <t>定期点検時の鉄粉状況を確認する</t>
    <phoneticPr fontId="74"/>
  </si>
  <si>
    <t>20220823HF　2BR紙巻機滑り台動作異常rev1</t>
  </si>
  <si>
    <t>2BR 紙交換後, 在以手動模式進行One cycle作業時發生了紙捲入的現象。 
確認時發現在One Cycle作業時滑台無動作。(上部送紙Roll為止的部分都有正常動作)
自動運轉模式亦無法使滑台作動。</t>
  </si>
  <si>
    <t>滑台上部Roll L側連座軸承的固定螺絲有鬆脫,Roll的軸承有磨耗、導致驅動時產生震動, 並造成合紙檢知Senser的訊號顫動
(Roll的軸承磨耗狀態並未排定定期點檢。)</t>
  </si>
  <si>
    <t>※補充說明Roll的軸承磨耗原因（擷取自設技週報）
6/7紙巻上部Roll的連座軸承在動作時有異音傳出來、有實施連座軸承交換。
推定在交換之際固定螺絲的迫緊程度不佳、固定螺絲鬆脫後Roll軸承產生磨耗。</t>
  </si>
  <si>
    <t>20220905EF　冷修の停電工事後にTOM検査機複数PC破損</t>
  </si>
  <si>
    <r>
      <t xml:space="preserve">EF冷修在9/4（週日）進行全區停電工事，計劃是到傍晚才恢復供電，這段時間其它人不准進到現場。
</t>
    </r>
    <r>
      <rPr>
        <sz val="9"/>
        <rFont val="微軟正黑體"/>
        <family val="3"/>
        <charset val="136"/>
      </rPr>
      <t>因此，在9/2（週五）下班前便將所有的TOM/WI檢查機PC和斷路器都提前關閉。</t>
    </r>
    <r>
      <rPr>
        <sz val="9"/>
        <rFont val="Meiryo UI"/>
        <family val="3"/>
        <charset val="128"/>
      </rPr>
      <t xml:space="preserve">
</t>
    </r>
    <r>
      <rPr>
        <sz val="9"/>
        <rFont val="微軟正黑體"/>
        <family val="3"/>
        <charset val="136"/>
      </rPr>
      <t>9/5（週一）上午會議結束後，我們將檢查機的斷路器打開，等待電腦自動開機，</t>
    </r>
    <r>
      <rPr>
        <sz val="9"/>
        <rFont val="Meiryo UI"/>
        <family val="3"/>
        <charset val="128"/>
      </rPr>
      <t xml:space="preserve">
但結果 29 台 PC 中有 12 台(畫處11台、識別1台)無法順利開機，因此我們更換了備用 PC。</t>
    </r>
  </si>
  <si>
    <r>
      <t>・由於停電作業時必須關閉空調系統，</t>
    </r>
    <r>
      <rPr>
        <sz val="9"/>
        <rFont val="微軟正黑體"/>
        <family val="3"/>
        <charset val="136"/>
      </rPr>
      <t>推測是由於TOM檢查室內高濕度結露造成的故障。</t>
    </r>
    <r>
      <rPr>
        <sz val="9"/>
        <rFont val="Meiryo UI"/>
        <family val="3"/>
        <charset val="128"/>
      </rPr>
      <t xml:space="preserve">
・因同時12台PC故障，由於EF窯PC故障頻率高，我們懷疑IOH芯片、UPS電源、安裝方式等多重原因。</t>
    </r>
    <r>
      <rPr>
        <sz val="9"/>
        <rFont val="微軟正黑體"/>
        <family val="3"/>
        <charset val="136"/>
      </rPr>
      <t>根據全區停電工事對TOM檢查室內環境影響，推測是以上原因。</t>
    </r>
    <r>
      <rPr>
        <sz val="9"/>
        <rFont val="Meiryo UI"/>
        <family val="3"/>
        <charset val="128"/>
      </rPr>
      <t xml:space="preserve">
・但是，由於PC被重複使用和轉用，不可否認有些已經恢復，有些由於PC本身的劣化而無法恢復。
</t>
    </r>
  </si>
  <si>
    <t xml:space="preserve">（自主點檢）
　・　電壓是（200V）正常範圍供給。
　・　PG値、測試器測試有一台沒有反映。
　・　CMOS的電池8月剛交換過。
（修理：請參考修理報告）
　①　CMOS 資料清除　→　3枚主機板順利救回，9枚確定報廢。
　②　IOH晶片整備
</t>
  </si>
  <si>
    <r>
      <t>・冷修期間全區停電工事時不停止空調（與設技協議調整）
・以安裝除濕機或提供通風為目標。
・計劃在 EF 冷修立上前對新舊配置 PC 進行更換測試，</t>
    </r>
    <r>
      <rPr>
        <sz val="9"/>
        <rFont val="微軟正黑體"/>
        <family val="3"/>
        <charset val="136"/>
      </rPr>
      <t>事前準備，檢查室內環境，開啟和關閉電源，防止再發。</t>
    </r>
    <r>
      <rPr>
        <sz val="9"/>
        <rFont val="Meiryo UI"/>
        <family val="3"/>
        <charset val="128"/>
      </rPr>
      <t xml:space="preserve">
・目前監控PC端主板電壓，但同時監控UPS電源質量會諮詢設技工程師是否可以做。
※検査機の電源は窯UPSを使用。</t>
    </r>
  </si>
  <si>
    <t>20220907NF　循環BEスリップ検出異常rev2</t>
  </si>
  <si>
    <t xml:space="preserve"> B/E跳脫検出異常發生</t>
  </si>
  <si>
    <t xml:space="preserve">◆B/E跳脫検出異常的原因
　縦裂的橡膠流到B/E下部，纏住皮帶輪軸端部，皮帶輪呈鎖死状態←跳脫検出異常發生
◆#3C/V的皮帶縦裂原因(推測)
　①尾部皮帶輪付近的承托輥軸發生脱落，皮帶發生偏移。 ※写真3
 →②偏移皮帶的一端狠狠撞到靚音滑輪，靚音滑輪磨損，損壞。 ※写真4
　→③皮帶捲入損壞的靚音滑輪下，磨損后鋒利的滑輪的軸部和皮帶継続發生干渉，最終導致縦裂。
◆作業員在發生這次異常爲止都沒能發現皮帶異常的原因
・在製造進行巡檢時雖然有察覺到異音的發生，但判斷不需要儘早對應。
・循環C/V的定期維保沒有制定相關計画，對於異音發生位置無法及時應對。
・製造巡檢時亦沒有確認各補助輥軸的運轉狀況。
</t>
  </si>
  <si>
    <r>
      <t>&lt;緊急對策&gt;
・交換所有有運轉不良的承托輥軸。
・為防止皮帶縦裂繼續惡化，對皮帶縦裂最初發生的部分做研磨。
※雖有皮帶的予備但判斷可以使用，因此継続使用。
&lt;再發防止策&gt;
・針對循環C/V的巡檢方法以及各補助roll實施再教育。
・商討做循環C/V的定期維護。
　※頻度為1到2月/1次、半日或1日/1次，計劃和設技機械相談決定。
&lt;其他懸念事項&gt;
・各C/V H/O匯流口部的側邊擋板使用的是和皮帶C/V相同材質的橡膠を使用，時不時發現皮帶一端正在磨損的情況。
　因今後可能會發生和這次同様的縦裂，討論是否使用自MF2開始採用的『裏</t>
    </r>
    <r>
      <rPr>
        <sz val="9"/>
        <rFont val="Microsoft YaHei"/>
        <family val="2"/>
        <charset val="134"/>
      </rPr>
      <t>衬</t>
    </r>
    <r>
      <rPr>
        <sz val="9"/>
        <rFont val="Meiryo UI"/>
        <family val="2"/>
        <charset val="128"/>
      </rPr>
      <t xml:space="preserve">橡膠』
</t>
    </r>
  </si>
  <si>
    <t>定期点検実施。
破損するキャリアロールを発見時は交換を実施。
ベルトにライン上のキズ、スジが入っていないか確認すること</t>
  </si>
  <si>
    <t>Br H/O</t>
  </si>
  <si>
    <t>20220920XF　2BR跳ね下げHO動作異常</t>
  </si>
  <si>
    <r>
      <t>發生2BR　H/O ｢開</t>
    </r>
    <r>
      <rPr>
        <sz val="9"/>
        <rFont val="Microsoft YaHei"/>
        <family val="2"/>
        <charset val="134"/>
      </rPr>
      <t>啟</t>
    </r>
    <r>
      <rPr>
        <sz val="9"/>
        <rFont val="Meiryo UI"/>
        <family val="2"/>
        <charset val="128"/>
      </rPr>
      <t xml:space="preserve">｣ 動作異常
</t>
    </r>
    <r>
      <rPr>
        <sz val="9"/>
        <rFont val="Meiryo UI"/>
        <family val="3"/>
        <charset val="128"/>
      </rPr>
      <t>下開式H/O無法｢開啟｣使得無法在H/O廢棄的玻璃滯留在H/O上</t>
    </r>
  </si>
  <si>
    <t>原因不明
設技見解認為Cylinder無漏氣
電磁閥也沒有問題</t>
  </si>
  <si>
    <t>動作不良が発生する場合は、小さな予兆、振動、異音ガあるはずなので、日常点検より注意を払う</t>
  </si>
  <si>
    <t>横折</t>
  </si>
  <si>
    <t>20221009NF　本線横折上流ロール軸端破断トラブル</t>
  </si>
  <si>
    <t>20221017NF　本線横折りロール駆動用サーボモーターからの異音rev0</t>
  </si>
  <si>
    <t>本線横折りで欠板発生
三交代が欠板処置中に＃145ROLL R側の軸端破断を発見
（続報）
10/14 察覺横折Roll駆動用伺服馬達發出的異音。
横折Roll軸端和伺服馬達鏈接的耦合器的片簧移動，產生振動，因而和設技機械在現場確認。因有耦合器損傷的懸念，決定實施耦合器交換和抽芯作業。</t>
  </si>
  <si>
    <t xml:space="preserve">原因調査中。
補足情報：該当ロールは9月27日の工事日に既存ベタロールからO-ringタイプへ変更を試みたが、L側軸受けの取り外しができず断念。
（続報）
◆伺服馬達的異音原因
　雖然仍在調査中，但是推測10/9横折上流Roll的軸端斷裂時，加在横折Roll上的負荷也可能是原因。
◆耦合器的振動和片簧移動的原因
　伺服馬達交換時發生些許偏心。
　※伺服馬達側的法蘭為印籠構造，但有1.5mm程度的間隙，推測是這個部分偏移了。
</t>
  </si>
  <si>
    <t>Roll交換実施。(ベタRoll→OリングRollへ)
（続報）
◆伺服馬達發出的異音原因
・伺服馬達交換實施。
◆耦合器的振動和片簧移動的原因
・耦合器交換了新品做了抽芯調整。
※耦合器的抽芯實施後仍有些微振動殘留，可以看成是建設時就有的可能性。</t>
  </si>
  <si>
    <t>定期パトロールにて振動確認</t>
  </si>
  <si>
    <t>P詰機</t>
  </si>
  <si>
    <t>20221103EF     冷修作業  4P P詰機板倒油圧配管脱落異常rev.03.xlsx</t>
  </si>
  <si>
    <t>1.油管更換日期:10/29 3、4P P詰機板齊及板倒油壓缸油管更換  (業者:莛益)
2.11/03  09:00 進行旋回機、P詰機、T/T 空運轉作動測試
3.11/03  11:00  進行基板流動投入測試，P詰機板倒於第三回作動時發生油管脫落洩漏事故
(影響範圍約周圍50公尺，P詰機ROLL、旋回機ROLL、BDS樓梯面沾付油品)</t>
  </si>
  <si>
    <t>1.業者及ADT 設技擔當對於部品安裝方式不瞭解    &lt;人的方面&gt;
2.HOSE裁切工具使用不當，切面處不平整 (作業員使用剪刀裁切)  &lt;物的方面&gt;
3.HOSE安裝後，ADT設技擔當未進行確認     &lt;人的方面&gt;
4.HOSE安裝不良而影響後續生產品質意識不佳     &lt;人的方面&gt;
5.HOSE安裝說明書及作業手順書皆沒有       &lt;管理的方面&gt;</t>
  </si>
  <si>
    <r>
      <t>1.  部品及安裝說明書在交換前針對業者及ADT的設技擔進行教育及說明，並留下簽到紀錄等資料。
2-1.  購入接頭及油管長度安裝好的部品
2-2.  HOSE裁切使用專用刀具 &lt;ADT提供&gt; -------------&gt;目前詢價中
2-3.  購入HOSE裁切專用治具 
3-1.  HOSE更換後實施確認清單並留存</t>
    </r>
    <r>
      <rPr>
        <sz val="9"/>
        <rFont val="微軟正黑體"/>
        <family val="3"/>
        <charset val="136"/>
      </rPr>
      <t xml:space="preserve"> </t>
    </r>
    <r>
      <rPr>
        <sz val="9"/>
        <rFont val="Meiryo UI"/>
        <family val="3"/>
        <charset val="128"/>
      </rPr>
      <t xml:space="preserve">&lt;安裝的位置、深度、接頭緊度的記號、端面平整度&gt;
3-2.  HOSE安裝深度記號先標示後再實施安裝 &lt;安裝HOSE深度要確認&gt;
4.  品質意識利用此次檢討會資料作為ADT內部及業者作業前宣導，提升品質意識
5.  HOSE安裝說明書取得及作業手順書作成。
</t>
    </r>
  </si>
  <si>
    <t>預防對策：
ADT5窯中只有YF窯、CF窯、EF窯有使用同類型ホース（YOKOHAMA：NWP140タイプ）的實績，YF窯及CF窯在前回冷修時都已進行ホース的更換，更換後使用至今沒有異常發生，後續會再加強YF窯及CF窯的點檢作業。</t>
  </si>
  <si>
    <t>TOM3チラー</t>
    <phoneticPr fontId="74"/>
  </si>
  <si>
    <t>20221130NF TOM3チラー漏水異常.xlsx</t>
  </si>
  <si>
    <r>
      <t xml:space="preserve">8:35 巡检发现水冷机有异常警报，联络事务所
8:38 事务所到场，确认为水冷机漏水，水位降至下限，立即补充冷却水至正常水位，联络机械、电气
8:48 机械、电气到现场检查确认为水泵的接口处漏水
8:50 整备将备品水冷机移动至现场，确保随时可以进行更换
8:58 召开临时会议，确认对应方法：
</t>
    </r>
    <r>
      <rPr>
        <sz val="9"/>
        <rFont val="微軟正黑體"/>
        <family val="3"/>
        <charset val="136"/>
      </rPr>
      <t xml:space="preserve">         1.确认水位下降速度，确保能及时补充冷却水：
         2.若水漏太快水位无法补及，联络更换水冷机</t>
    </r>
  </si>
  <si>
    <t>水泵的接口处漏水</t>
  </si>
  <si>
    <t>1.补充冷却水
2.确认水位下降速度，确保能及时补充冷却水
3.做好随时更换水冷机的准备</t>
  </si>
  <si>
    <t>定期巡檢點檢確認</t>
  </si>
  <si>
    <r>
      <t>ADT</t>
    </r>
    <r>
      <rPr>
        <sz val="9"/>
        <color rgb="FF000000"/>
        <rFont val="細明體"/>
        <family val="3"/>
        <charset val="136"/>
      </rPr>
      <t>使用TOM3チラー為ORION製造,與ADCH使用SMC製造樣式不同,
目前各窯均已經點檢沒有漏水問題,另外每2.5年會定期送廠保養.</t>
    </r>
    <phoneticPr fontId="74"/>
  </si>
  <si>
    <t>循環Ｃ／Ｖ</t>
  </si>
  <si>
    <r>
      <t>20230104NF 循環CV カレット詰まり異常 翻</t>
    </r>
    <r>
      <rPr>
        <u/>
        <sz val="10"/>
        <color indexed="12"/>
        <rFont val="Microsoft YaHei"/>
        <family val="2"/>
        <charset val="134"/>
      </rPr>
      <t>译</t>
    </r>
    <r>
      <rPr>
        <u/>
        <sz val="10"/>
        <color indexed="12"/>
        <rFont val="MS PGothic"/>
        <family val="2"/>
        <charset val="136"/>
      </rPr>
      <t>rev2.xlsx</t>
    </r>
  </si>
  <si>
    <r>
      <t>11:00 循環CV的動作測試開始（測試内容：運轉模式為『CPU』的時候，在現場PB確認可以運転操作）
11:02 循環#1-1 #1-2CV使用現場PB停止了，之後再一次使用PB讓其恢復運轉。
11:05 循環#2CV 使用現場PB停止了，之後再一次使用PB讓其恢復運轉。
　　</t>
    </r>
    <r>
      <rPr>
        <sz val="9"/>
        <rFont val="微軟正黑體"/>
        <family val="3"/>
        <charset val="136"/>
      </rPr>
      <t xml:space="preserve">  </t>
    </r>
    <r>
      <rPr>
        <sz val="9"/>
        <color rgb="FFFF0000"/>
        <rFont val="Meiryo UI"/>
        <family val="2"/>
        <charset val="128"/>
      </rPr>
      <t>※補足</t>
    </r>
    <r>
      <rPr>
        <sz val="9"/>
        <rFont val="Meiryo UI"/>
        <family val="3"/>
        <charset val="128"/>
      </rPr>
      <t>：因爲循環#2CV停止了，所以上游的#1-1 #1-2 CV 在連動模式下運轉停止了。（沒有音声警報）
11</t>
    </r>
    <r>
      <rPr>
        <sz val="9"/>
        <rFont val="微軟正黑體"/>
        <family val="3"/>
        <charset val="136"/>
      </rPr>
      <t xml:space="preserve">:06 </t>
    </r>
    <r>
      <rPr>
        <sz val="9"/>
        <rFont val="Meiryo UI"/>
        <family val="3"/>
        <charset val="128"/>
      </rPr>
      <t xml:space="preserve">因爲動作測試結束了，作業員離開了循環C/V。（此時#1-1 #1-2CV 維持停止状態） 
14:28 下午開始第2回的測試，準備去循環C/V的時候，發現#1-1 #1-2CV 停止了。
</t>
    </r>
    <r>
      <rPr>
        <sz val="9"/>
        <rFont val="微軟正黑體"/>
        <family val="3"/>
        <charset val="136"/>
      </rPr>
      <t xml:space="preserve">          </t>
    </r>
    <r>
      <rPr>
        <sz val="9"/>
        <rFont val="Meiryo UI"/>
        <family val="3"/>
        <charset val="128"/>
      </rPr>
      <t xml:space="preserve">試著立刻復歸，但大量的碎玻璃堆積在C/V上導致無法復歸。
</t>
    </r>
    <r>
      <rPr>
        <sz val="9"/>
        <rFont val="微軟正黑體"/>
        <family val="3"/>
        <charset val="136"/>
      </rPr>
      <t>1</t>
    </r>
    <r>
      <rPr>
        <sz val="9"/>
        <rFont val="Meiryo UI"/>
        <family val="3"/>
        <charset val="128"/>
      </rPr>
      <t xml:space="preserve">4:30 聯絡事務所成
14:49 實施1Br 専門採板切替（2Br的G8.5停止、G11NG品改到13Pos採板)、同時開始2Br-G8.5専門採板的準備。
 </t>
    </r>
    <r>
      <rPr>
        <sz val="9"/>
        <rFont val="微軟正黑體"/>
        <family val="3"/>
        <charset val="136"/>
      </rPr>
      <t xml:space="preserve">         </t>
    </r>
    <r>
      <rPr>
        <sz val="9"/>
        <color rgb="FFFF0000"/>
        <rFont val="Meiryo UI"/>
        <family val="2"/>
        <charset val="128"/>
      </rPr>
      <t>※補足</t>
    </r>
    <r>
      <rPr>
        <sz val="9"/>
        <rFont val="Meiryo UI"/>
        <family val="3"/>
        <charset val="128"/>
      </rPr>
      <t>：確定了優先處理2Br-H/O(#1-2C/V)的碎玻璃，之後處理1Br-H/O(#1-1C/V)的碎玻璃的方針。</t>
    </r>
  </si>
  <si>
    <t>&lt;人的面&gt;
①關於循環C/V設備的理解的不足，不知道CPU模式的状態下如果停止#2CV，作爲其上游側的#1-1 #1-2CV 會連動停止。
&lt;物的面&gt;
①CPU模式状態，現場PB操作(CV的停止/運転)可以進行。
②CPU模式的状態，CV即使停止，異常警報也不會發令，沒法察覺異常。
③三交代巡檢時，1/2Br H/O 碎玻璃的堆積状況難以確認。
&lt;管理的面&gt;
①沒有循環C/V進行作業後進行多重確認的体制。</t>
  </si>
  <si>
    <t>&lt;人の面&gt;
①對於循環C/V的、『制御的結構和操作方法』『異常的種類』『異常時的對應方法』對課員全員實施再教育。
&lt;物的面&gt;
改善①＆②制御方法。
　※對各拠点實施確認
　※別紙、以軟件改造案的其中一個做討論。(對各拠点確認後ADCH内部再討論實施）
③爲了1/2Br-H/O内的巡檢作業能夠更容易確認實施改善。
&lt;管理的面&gt;
①確立循環C/V的作業結束後、對循環的各設備再次確認的体制。(作業前MT等時間指定担当者）</t>
  </si>
  <si>
    <t>20221215 CF 本線ホッパー 油圧シリンダー油漏れ設備異常報告書.xlsx</t>
  </si>
  <si>
    <t>14:00~14:10 整備人員進行循環掃除作業，在NO.3循環地面上發現有油污的情況。
                     至2樓的本線H/O確認後，發現有漏油的情況。(異常相關圖片)
14:10 整備聯絡事務所及機械人員
14:15 機械人員到場確認，推論可能是本線H/O油壓缸有漏油的情況。(異常相關圖片)
          但因該處碎玻璃堆積過多，故請製造人員先進行清掃後，再進行點檢。
14:17~14:30 聯絡課長進行異常告知，並進行 G/T手切捨板，碎玻璃清掃作業開始
14:30~15:20 製造人員針對該區碎玻璃掃除作業。並於15:30改為G/T捨板作業。(異常相關圖片)
15:30~16:15  機械人員進行本線H/O油壓缸的點檢，發現油壓缸的綠色油封外露，造成漏油的情況確認漏油設備為本線 Hopper 油壓缸漏油(如圖一、圖二) 故判斷需更換油壓缸。但油壓缸被碎玻璃覆蓋。請製造人員進行細部清掃。
16:30~17:50 油壓缸週遭碎玻璃細部清掃。(異常相關圖片)
18:00~20:30進行本線H/O油壓缸更換並測試
20:30~20:55 H/O油壓缸更換作業區域上方ROLL擦拭
20:55~21:15 G/T解除，進行掃除作業
21:15 玻璃本線引入。</t>
  </si>
  <si>
    <t>本回油壓缸漏油的原因：推論為碎玻璃堆積，油壓缸的旋轉作動受到限制的情況。導致油壓缸伸縮拉桿在橫向的位置被施加了較大的負荷。而形成油壓缸伸縮桿作動時，套筒因此被加速磨損後，伸縮桿與套筒的間隙變大。最終導致套筒內綠色油封外露，造成漏油的情況發生（詳見故障分析sheet）</t>
  </si>
  <si>
    <t>一、本線 Hopper 油壓缸進行更換新品(上次更換時間2021/05/12)
二、本線 Hopper 油壓缸進行防止碎玻璃掉落檔板支架追加3面隔離(2022/02/07)裝設完成(如圖三)作動部第4面隔板，次回工事日評估碎玻璃殘留狀況商談追加與否。</t>
  </si>
  <si>
    <t>①各窯本線 Hopper 油壓缸進行防止碎玻璃掉落檔板橫展開實施。
YF：01/18裝設完成
CF：02/07裝設完成
EF：2/E預定完成
JF：3/E預定完成
KF：4/E預定完成
②定期點檢的部份，一年計畫2回。預定4月及10月進行</t>
  </si>
  <si>
    <t>HF</t>
    <phoneticPr fontId="74"/>
  </si>
  <si>
    <t>洗浄機</t>
    <phoneticPr fontId="74"/>
  </si>
  <si>
    <t>\\T183TCLPFST01\share\K10_PN1\00_製造一部社內共通\001_設技資料交換\【TPM5】製造5拠点自主保全会議\【設備ロス削減チーム】\異常報告書（共有）フォルダ\201901以降\20221222HF　2Br洗浄機塩酸補給配管破損(中日).xlsx</t>
  </si>
  <si>
    <r>
      <t>2022/11/22  7:26
整備班的職長為了準備社長現場巡檢的相關事宜，在進行洗淨機的5S以及確認點檢内容的時候, 腳不小心踩到洗淨機的鹽酸補給配管、造成配管破損。
作業者迅速地將鹽酸閥門關閉防止鹽酸洩漏、並用水稀釋鹽酸。
※35%鹽酸　洩漏約 8</t>
    </r>
    <r>
      <rPr>
        <sz val="9"/>
        <rFont val="Cambria Math"/>
        <family val="3"/>
      </rPr>
      <t>ℓ</t>
    </r>
    <r>
      <rPr>
        <sz val="9"/>
        <rFont val="微軟正黑體"/>
        <family val="3"/>
        <charset val="136"/>
      </rPr>
      <t>左右
7:26　聯絡管理者。管理者現場確認。洗浄機周圍禁止出入實施管制
7:36　聯絡環境安全組報告發生狀況
7:41　設備技術的擔當者現場確認後、因為要更換配管、開始捨板。
　　　(無法補給鹽酸會影響品質所以捨板）
8:12　派遣員指示以鹽酸補給未使用的狀態進行生產。
9:30　鹽酸配管修理完了、正常生產開始</t>
    </r>
    <phoneticPr fontId="74"/>
  </si>
  <si>
    <r>
      <t>人的面
'1. 作業者在足場不完備的狀態下、仍判斷可以作業</t>
    </r>
    <r>
      <rPr>
        <sz val="9"/>
        <rFont val="微軟正黑體"/>
        <family val="3"/>
        <charset val="136"/>
      </rPr>
      <t>移動的時候踩到鹽酸配管(PVC)導致破損。</t>
    </r>
    <r>
      <rPr>
        <sz val="9"/>
        <rFont val="Meiryo UI"/>
        <family val="3"/>
        <charset val="128"/>
      </rPr>
      <t xml:space="preserve">
    ※以前有點檢過此設備的經驗。
'物的面
1. 35φ配管設置在接近地面的位置、</t>
    </r>
    <r>
      <rPr>
        <sz val="9"/>
        <rFont val="微軟正黑體"/>
        <family val="3"/>
        <charset val="136"/>
      </rPr>
      <t xml:space="preserve">　移動時很容易不小心踩到。
</t>
    </r>
    <r>
      <rPr>
        <sz val="9"/>
        <rFont val="Meiryo UI"/>
        <family val="3"/>
        <charset val="128"/>
      </rPr>
      <t xml:space="preserve">
'管理面
1.作業標準書、風險評估漏掉在配管周邊作業的風險。</t>
    </r>
    <phoneticPr fontId="74"/>
  </si>
  <si>
    <t>人的面
・作業前KY不足。
物的面
・以臨時對應來說、為了可以識別配管、發生破損時風險高的鹽酸配管應使用警示帶以利分辨
・以恆久對策來說、為了不碰到配管須設置足場、護蓋
管理面
1.作業標準書與風險評估追加針對配管周邊作業的風險。
　 另外，藥品洩漏時的風險與對應方式也須進行教育並讓大家理解。</t>
    <phoneticPr fontId="74"/>
  </si>
  <si>
    <t>・設置足場、護蓋。　→　2023/2/9設置完成</t>
    <phoneticPr fontId="74"/>
  </si>
  <si>
    <t>2BR H/Oシリンダー</t>
  </si>
  <si>
    <t>20230114_MF　2BRホッパー動作時異音.xlsx</t>
  </si>
  <si>
    <t>\\t183tclpfst01\share\20230114_MF　2BRホッパー動作時異音.xlsx</t>
  </si>
  <si>
    <t>13;00  三交代パトロールにて、2Brのホッパー開閉時に異音が発生していることを発見。整備に連絡。
13;30  整備→設技へ連絡
　　　　　設技に確認してもらったところトラニオン部の油切れの可能性があるとの見解を受けたので給脂準備。
14;45 2Br停止、1Br G8.5専門採板開始。整備にてトラニオン部に給脂。
15;25 給脂作業完了、ホッパー開閉動作確認は問題ないが異音は解消せず。
※1/16に 0.5t→0.4tへJ/C予定となっているため捨板時に再度、設技が点検しシリンダーの交換が必要であれば交換することとなった。　
【1/16】　　　　
9;30 J/Cが開始され捨板時に設技に点検してもらった結果、シリンダーの交換が必要とのことで交換。
　　　　作業は採板開始前に終了。動作確認も問題なしで異音も解消される。</t>
  </si>
  <si>
    <r>
      <t xml:space="preserve">2Brホッパーのシリンダーについては、2022年5月26日にJF窯で発生した
同様のトラブル対策の横展開として、2022年8月にトラニオンに給油できるよう
給脂口を追加済であった。(冷修中で対応)
</t>
    </r>
    <r>
      <rPr>
        <sz val="9"/>
        <rFont val="微軟正黑體"/>
        <family val="3"/>
        <charset val="136"/>
      </rPr>
      <t>1、トラニオン軸部にカジリが発生しており、異音が発生していた。
      ※H/O開閉頻度；12月→ 1,800回/日程度　1月→1,500回/日程度
2、2022年8月、給脂口追加後、設技、整備で給脂したが、その後の給脂はなかった。</t>
    </r>
  </si>
  <si>
    <r>
      <rPr>
        <sz val="9"/>
        <rFont val="微軟正黑體"/>
        <family val="3"/>
        <charset val="136"/>
      </rPr>
      <t>1、</t>
    </r>
    <r>
      <rPr>
        <sz val="9"/>
        <rFont val="Meiryo UI"/>
        <family val="3"/>
        <charset val="128"/>
      </rPr>
      <t xml:space="preserve">1回/３か月 給脂して潤滑させる。(製造)
</t>
    </r>
    <r>
      <rPr>
        <sz val="9"/>
        <rFont val="微軟正黑體"/>
        <family val="3"/>
        <charset val="136"/>
      </rPr>
      <t>2、製造作成の給脂リストに該当箇所は漏れていたので追加し管理する。</t>
    </r>
  </si>
  <si>
    <t>1、1回/３か月 給脂して潤滑させる。(製造)
2、製造作成の給脂リストに該当箇所は漏れていたので追加し管理する。</t>
  </si>
  <si>
    <t>DF</t>
    <phoneticPr fontId="74"/>
  </si>
  <si>
    <t>2Br 板厚計</t>
    <phoneticPr fontId="74"/>
  </si>
  <si>
    <r>
      <t>\\T183TCLPFST01\share\K10_PN1\00_製造一部社</t>
    </r>
    <r>
      <rPr>
        <u/>
        <sz val="10"/>
        <color indexed="12"/>
        <rFont val="微軟正黑體"/>
        <family val="2"/>
        <charset val="136"/>
      </rPr>
      <t>內</t>
    </r>
    <r>
      <rPr>
        <u/>
        <sz val="10"/>
        <color indexed="12"/>
        <rFont val="ＭＳ Ｐゴシック"/>
        <family val="2"/>
        <charset val="128"/>
      </rPr>
      <t>共通\001_設技資料交換\【TPM5】製造5拠点自主保全会議\【設備ロス削減チーム】\異常報告書（共有）フォルダ\201901以降\20230119DF　２Br板厚計異常(中日).xlsx</t>
    </r>
    <phoneticPr fontId="74"/>
  </si>
  <si>
    <t>\\T183TCLPFST01\share\K10_PN1\00_製造一部社內共通\001_設技資料交換\【TPM5】製造5拠点自主保全会議\【設備ロス削減チーム】\設備異常確認寫真\DF 2BR板厚計異常 【點檢確認區域：YF、CF、EF、JF、KF、TAS、OFF切】</t>
  </si>
  <si>
    <r>
      <t>1/19 15:03</t>
    </r>
    <r>
      <rPr>
        <sz val="9"/>
        <rFont val="微軟正黑體"/>
        <family val="3"/>
        <charset val="136"/>
      </rPr>
      <t xml:space="preserve"> 2Br KTX品採板、G8.6 -&gt; G8.5 J/C之後開始生產</t>
    </r>
    <r>
      <rPr>
        <sz val="9"/>
        <rFont val="Meiryo UI"/>
        <family val="3"/>
        <charset val="128"/>
      </rPr>
      <t xml:space="preserve">
</t>
    </r>
    <r>
      <rPr>
        <sz val="9"/>
        <rFont val="微軟正黑體"/>
        <family val="3"/>
        <charset val="136"/>
      </rPr>
      <t xml:space="preserve">          </t>
    </r>
    <r>
      <rPr>
        <sz val="9"/>
        <rFont val="Meiryo UI"/>
        <family val="3"/>
        <charset val="128"/>
      </rPr>
      <t>15:32</t>
    </r>
    <r>
      <rPr>
        <sz val="9"/>
        <rFont val="微軟正黑體"/>
        <family val="3"/>
        <charset val="136"/>
      </rPr>
      <t xml:space="preserve"> </t>
    </r>
    <r>
      <rPr>
        <sz val="9"/>
        <rFont val="Meiryo UI"/>
        <family val="3"/>
        <charset val="128"/>
      </rPr>
      <t xml:space="preserve">生產中、Thickness Inspect Result OK Flag Error的警報響起，LE、RE全部位捨板
</t>
    </r>
    <r>
      <rPr>
        <sz val="9"/>
        <rFont val="微軟正黑體"/>
        <family val="3"/>
        <charset val="136"/>
      </rPr>
      <t xml:space="preserve">                    </t>
    </r>
    <r>
      <rPr>
        <sz val="9"/>
        <rFont val="Meiryo UI"/>
        <family val="3"/>
        <charset val="128"/>
      </rPr>
      <t xml:space="preserve">雖然板厚MX Sheet的0.5inch單位的原始資料可以正常上傳、（SI 1　第1枚Mx sheet資料參照）
</t>
    </r>
    <r>
      <rPr>
        <sz val="9"/>
        <rFont val="微軟正黑體"/>
        <family val="3"/>
        <charset val="136"/>
      </rPr>
      <t xml:space="preserve">                    </t>
    </r>
    <r>
      <rPr>
        <sz val="9"/>
        <rFont val="Meiryo UI"/>
        <family val="3"/>
        <charset val="128"/>
      </rPr>
      <t xml:space="preserve">但是Log sheet的第1枚判定(Max、Min、偏差…等)顯示0。（判定結果　Log Sheet參照）
</t>
    </r>
    <r>
      <rPr>
        <sz val="9"/>
        <rFont val="微軟正黑體"/>
        <family val="3"/>
        <charset val="136"/>
      </rPr>
      <t xml:space="preserve">                    </t>
    </r>
    <r>
      <rPr>
        <sz val="9"/>
        <rFont val="Meiryo UI"/>
        <family val="3"/>
        <charset val="128"/>
      </rPr>
      <t>製造3交代→聯絡電氣3交代
16:06</t>
    </r>
    <r>
      <rPr>
        <sz val="9"/>
        <rFont val="微軟正黑體"/>
        <family val="3"/>
        <charset val="136"/>
      </rPr>
      <t xml:space="preserve"> 設備技術作業者發現板厚計T/P的Kobu設定為使用</t>
    </r>
    <r>
      <rPr>
        <sz val="9"/>
        <rFont val="Meiryo UI"/>
        <family val="3"/>
        <charset val="128"/>
      </rPr>
      <t xml:space="preserve">
</t>
    </r>
    <r>
      <rPr>
        <sz val="9"/>
        <rFont val="微軟正黑體"/>
        <family val="3"/>
        <charset val="136"/>
      </rPr>
      <t xml:space="preserve">           變更成不使用之後即恢復正常採板。
</t>
    </r>
    <r>
      <rPr>
        <sz val="9"/>
        <rFont val="Meiryo UI"/>
        <family val="3"/>
        <charset val="128"/>
      </rPr>
      <t xml:space="preserve"> ※異常發生的時後、T/P盤附近沒有作業者。
1Br板厚的基本設定畫面的Kobu按鈕當時是設定為無効(無法操作)。</t>
    </r>
    <phoneticPr fontId="74"/>
  </si>
  <si>
    <r>
      <t xml:space="preserve">板厚計T/P的基本設定畫面、Kobu設定為使用
※補足
Thickness Inspect Result OK Flag Error 
</t>
    </r>
    <r>
      <rPr>
        <sz val="9"/>
        <rFont val="微軟正黑體"/>
        <family val="3"/>
        <charset val="136"/>
      </rPr>
      <t xml:space="preserve">在GSD檢查的時候如果無法確認板厚測定完了的話，會響警報
</t>
    </r>
    <r>
      <rPr>
        <sz val="9"/>
        <rFont val="Meiryo UI"/>
        <family val="3"/>
        <charset val="128"/>
      </rPr>
      <t xml:space="preserve">如果選擇Kobu的話，Mx Sheet的測定Data會正常顯示
但是無法反映判定結果，那是因為被選擇的Glass無法發出板厚完了的信號。
※再現測試
切替在Kobu使用流動的時候，會發生相同情形
</t>
    </r>
    <r>
      <rPr>
        <sz val="9"/>
        <rFont val="微軟正黑體"/>
        <family val="3"/>
        <charset val="136"/>
      </rPr>
      <t>※按紐切替要因調査</t>
    </r>
    <r>
      <rPr>
        <sz val="9"/>
        <rFont val="Meiryo UI"/>
        <family val="3"/>
        <charset val="128"/>
      </rPr>
      <t xml:space="preserve">
PLC的ON/OFF確認　→　按鈕無切替
操作其他按鈕的時候是否會切替?軟體確認　→　無此現象發生</t>
    </r>
    <phoneticPr fontId="74"/>
  </si>
  <si>
    <t>板厚計T/P的基本設定畫面、Kobu設定變更為不使用
※設技見解
T/P並非静電式而是壓力式
所以推測可能有接觸到某樣東西</t>
    <phoneticPr fontId="74"/>
  </si>
  <si>
    <t>預防處置
・Kobu設定的使用、不使用按鈕設定為無効
 -&gt; 因為無使用履歷、1Br也是無効狀態，所以橫展開
・其他按鈕預計變更為長按樣式
橫展開
AFK他窯(FF,HF,IF)内容共有完成
橫展開中</t>
    <phoneticPr fontId="74"/>
  </si>
  <si>
    <t>本線伸縮C/V</t>
  </si>
  <si>
    <t>20230120NF 本線伸縮CV駆動チェーンからの異音(速報版rev2).xlsx</t>
  </si>
  <si>
    <t>20230120 NF窯本線伸縮CV駆動チェーンからの異音(速報版rev2)  橫展開調查.xlsx</t>
  </si>
  <si>
    <t>11:10 CSB交換の為、本線にて捨て板開始。
11:20 三交代主任が伸縮C/Vから異音が発生しているを発見し昼勤事務所メンバーへ連絡。
　　　　 補足:ガタン、ガタンと少し振動を伴う様な比較的大きな音であった。
11:25 昼勤事務所メンバーが確認するとセンター部の駆動チェーンのテンションが大きく弛んでいる事を発見し、これが原因と判断。
　　　　 設技機械へ連絡した。
11:30 設技機械が到着し現場を確認。チェーンが伸びてアイドラーでは調整不可である事、チェーンの錆がひどい事と春節の
　　　　 大型連休前でもある事からチェーン交換の実施を判断。捨て板を本線H/O→ギロチンH/Oへ変更した。
11:45 本線増速C/V,伸縮C/V,FT-C/Vの制御電源をOFFし、設技作業開始。
12:25 設技作業終了。</t>
  </si>
  <si>
    <t>&lt;発見が遅れた原因&gt;
・製造の定期パトロールで点検が漏れてしまっていた。
補足:点検記録表の項目に伸縮C/V駆動チェーン確認(テンション・摩耗)という記載はあるが、具体的にどの部分を確認すべきか不明確であった。
&lt;異音の原因&gt;
・チェーンが伸びた事により、チェーンのたるみ量が大きくなり、スプロケットに巻き付き付き異音が発生したと推測。(写真Sheet参照)
※スプロケット下のチェーンレールガイドが2~3㎜程度摩耗あり。(写真なし)</t>
  </si>
  <si>
    <t>・チェーン交換
　※図面DID40LXであるが、在庫が無かった為、ツバキRS40で応急対応。DID40LXが入荷次第、工事日にて交換実施。(4月以降)
・チェーンガイドレールのレベルが低くアソビが大きかった為、調整実施。
　※ガイドレールに摩耗がある為、交換が必要。入荷次第、工事日にて交換実施。(4月以降)
&lt;再発防止策&gt;
・点検記録表の項目に『伸縮C/V駆動チェーン確認 ※L/C/Rの3ヵ所』と具体的な点検箇所を補足する。
・製造の定期パトロールの内容や方法を確認し、パトロールのポイントを教育する。
　※過去に全拠点で発生した設備異常を参考にし、実際に現場を見て回る。
・本線駆動系の定修項目に伸縮C/Vの駆動チェーン(立ち上がり含む)を追加してもらう。</t>
  </si>
  <si>
    <t>・定期パトロール方法の見直し
・定修項目に追加</t>
  </si>
  <si>
    <t>NO.7 切機設備</t>
  </si>
  <si>
    <t>20230131OFF　OFF7 X切機右側驅動皮帶斷裂故障異常（Rev.8 ).xlsx</t>
  </si>
  <si>
    <t>01/31 21:58 OFFNO.7發生No.2移載機吸著異常及No.1移載機與X切機ブリッジ干涉異常警報(圖1) 
01/31 22:05 現場班股長消除警報，進行設備復歸，X切機無法作動，發現X切機驅動皮帶斷裂，無法回原點位置(圖2)  
01/31 22:15 現場班股長回報主任後並聯絡設備技術，生產稼動由OFFNO.7變更OFFNO.5生產。
01/31 23:00 設備技術與整備人員到場檢視異常狀況與確認皮帶備品有否。
02/01 01:00 機械確認後，無皮帶備品可供更換。 
02/01 01:06 機械緊急聯絡廠商採購，業者從台北做高鐵運送到雲林。
02/01 14:00 皮帶備品到貨，機械進行更換。       
02/01 15:05 X切機皮帶更換後，設備測試運轉正常，恢復生產。</t>
  </si>
  <si>
    <t>1.X切機右側驅動皮帶斷裂，主要為長時間使用，皮帶材質劣化造成斷裂。
※ 機械判斷依據: 皮帶從 2009年開始使用到2023年1月未更換新品
2.X切機右側驅動皮帶的使用年限，無制定管理機制。
點件記錄參考( 附件2.1.機械點檢紀錄)</t>
  </si>
  <si>
    <t>1.更換X切機右側驅動皮帶。
2.制定壽命管理 1次/3年修繕更換頻度。</t>
  </si>
  <si>
    <t>1.由於OFFNO.7 相關驅動皮帶更換履歷不明。(移載#1 #2、X切機、Y切機)，因此購入備品排定日程進行預防性更換。(附件3.)</t>
  </si>
  <si>
    <t>橫切機#2 Back Up Roll</t>
    <phoneticPr fontId="74"/>
  </si>
  <si>
    <t>\\T183TCLPFST01\share\K10_PN1\00_製造一部社內共通\001_設技資料交換\【TPM5】製造5拠点自主保全会議\【設備ロス削減チーム】\異常報告書（共有）フォルダ\201901以降\20230226DF　横切機#2 Back Up Rollブラケットの破断(中日).xlsx</t>
  </si>
  <si>
    <t xml:space="preserve">2.26 16:00橫切機#2 Back Up Roll的Up/Down發生Error。
Error内容確認後、變更橫切機的優先順位(2,1,3 -&gt; 1,2,3)
呼出電氣3交代以及設備點檢
設備點檢的結果 : 與Back Up Roll連接的線槽支撐架破損。
破損造成電線折損。
呼出D/T機械以及Cold相關人員、進行復歸作業
復歸内容
 支撐架更換以及折損電線的復歸
2.26 19:45 橫切機#2復歸完了、正常稼働
橫切機的優先順位變更 : (1,2,3 -&gt; 2,1,3)
</t>
    <phoneticPr fontId="74"/>
  </si>
  <si>
    <t>1. 與Back Up Roll連接的線槽支撐架破損
※設技見解（詳細請參照另一分頁）
破損的支撐架的洞穴有螺絲咬痕，
可能這部分在稼働時被施加力道、進而產生裂痕，
推測可能是組裝時的施工不良。</t>
    <phoneticPr fontId="74"/>
  </si>
  <si>
    <t>支撐架更換
※不清楚當初發生的原因，只有先將支撐架的厚度變更 6t→9t  強度Up
2/26 交換完了(橫切機#2)
橫切機#1、#3點檢後，判斷要更換</t>
    <phoneticPr fontId="74"/>
  </si>
  <si>
    <t>1) 全窯的支撐架進行外觀裂痕點檢
每次工事日定期確認。
※因為是基礎材質是鋁，如果為了確認組裝的情形、而把螺絲拆下的話
　螺紋可能會損傷，所以只有進行外觀確認。
2) 雖然有螺絲鎖附狀態確認的相關對策，但卻沒有針對施工不良的對策，以做為替代方案來說、　必須實施教育所有的螺絲組裝時 要確認鎖附狀態、做記號
　※設技内部教育
※關於NF窯發生的類似異常橫展開，因為是發生在AFK比較慢導入的DF窯，研判是支撐架安裝時的螺絲鎖附不良所造成的影響，所以橫切機速度相關的橫展開不實施，此為設技的判斷
（IF,HF=2013　DF=2014年導入　IF,HF點檢結果 : 無問題。）</t>
    <phoneticPr fontId="74"/>
  </si>
  <si>
    <t>KF</t>
    <phoneticPr fontId="74"/>
  </si>
  <si>
    <t>J朱峰謀
K蕭建陸</t>
    <phoneticPr fontId="74"/>
  </si>
  <si>
    <t>2BR引入</t>
    <phoneticPr fontId="74"/>
  </si>
  <si>
    <r>
      <t>\\T183TCLPFST01\share\K10_PN1\00_製造一部社</t>
    </r>
    <r>
      <rPr>
        <u/>
        <sz val="10"/>
        <color indexed="12"/>
        <rFont val="微軟正黑體"/>
        <family val="2"/>
        <charset val="136"/>
      </rPr>
      <t>內</t>
    </r>
    <r>
      <rPr>
        <u/>
        <sz val="10"/>
        <color indexed="12"/>
        <rFont val="ＭＳ Ｐゴシック"/>
        <family val="2"/>
        <charset val="128"/>
      </rPr>
      <t>共通\001_設技資料交換\【TPM5】製造5拠点自主保全会議\【設備ロス削減チーム】\異常報告書（共有）フォルダ\201901以降\20230308  ADT KF 2BR引入ソフト不具合Rev.0.xlsx</t>
    </r>
    <phoneticPr fontId="74"/>
  </si>
  <si>
    <t xml:space="preserve">15:46 工事日結束開始進入2BR試板流，G8.5 基板在本線 FT接斜引入處提早引入,造成碰撞導致破裂，聯絡電氣人員到場確認，期間有進行 2BR電源重啟 ， 重新 J/C G8.5 ,  G8.5 J/C G6 再  J/C G8.5 , G8.5基板依然提早引入造成破裂，電氣人員進行程式確認 , SENSOR 感度確認 / 位置確認 , PLC 重啟 對應製造 1BR J/C G8.5 採板 對應  ( 板厚 / 欠點都還在規格外 )
19:18 電氣程式修正完畢 , 2BR G8.5 引入開始試採板，製造 1BR J/C G11採板 </t>
    <phoneticPr fontId="74"/>
  </si>
  <si>
    <t>KF3冷修時將 X40F G8.5使用的引入 SENSOR 移除，但因 SOFT 修正上的不具合，當 PLC 更換電池並進行 Reset 後，程式內原本暫存的橫吋資料自動清除，造成 G8.5 引入時，無吋法計算資料可參照，導致此次異常，此 sensor 移除後，針對板幅不同時引入位置不會有問題，可參數調整對應
※ PLC Reset 後會自動將暫存的資料清除
※  此異常如暫存資料沒有消失的話，是不會發生，冷修期間推測應是沒有進行 PLC Reset 過 ，所以冷修期間測試試運轉，或平時生產時沒有異常發生
※KF3冷修前增設此 Sensor (X40F )，但圖面未修正，導致 KF3 冷修時，式樣書圖面未納入此 Sensor，當 KF3 G11 改造將 FT 擴福時，發現與式樣不符，當時冷修擔當以圖面為主，因此將增設的 Sensor 進行移除，在程式的部分未作修改
※此 Sensor X40F 為 KF2 時，為了使 G8.5 引入Timing 提早，使玻璃尖端可以剛好被 PAD 承接，避免引入 時欠板發生，因此進行了此 sensor 的追加，KF3 因擴幅後 2BR FT 的引入 sensor位置配置有所不同，</t>
    <phoneticPr fontId="74"/>
  </si>
  <si>
    <t>1. 電氣進行程式修正，移除 X40F 程式迴路 
2. 圖面未即時修正的部分，電氣內部再次進行教育與宣導</t>
    <phoneticPr fontId="74"/>
  </si>
  <si>
    <t>1、針對 X40F sensor本體撤除，程式是否不具合進行調查確認
確認產線是否還存在同樣不具合
確認結果：
JF窯=1、2BR正常
KF窯=1BR正常、2BR 3/8 修正濟
※JF 無追加 sensor 改造，所以沒有撤除 sensor 或是軟體修正的問題</t>
    <phoneticPr fontId="74"/>
  </si>
  <si>
    <t>OFF NO.4 切機設備</t>
  </si>
  <si>
    <t>20230314 ADTOFF　OFF4 X切機走行伺服馬達訊號線斷線異常報告（Rev.8 ）.xlsx</t>
  </si>
  <si>
    <t>02:33 OFFNO.4 發生X切機警報無法排除(圖.1)
02:35 現場班股長進行 異常確認:  1.切換手動，X切機無法作動。2.確認X切機設備+擦拭SENSOR，機台無法作動。3.確認電盤代碼為d01~d03 。(圖.2)
02:40 現場班股長回報事務所主任後，產線人員移動至OFF5生產稼動。
08:30 整備與電氣到場確認異常狀況。
09:00 電氣人員確認 X切機走行活動線槽，外觀無異常。
09:15 確認X切機走行活動線槽內部線路，發現X切機左側伺服馬達訊號線路斷線異常(圖.3)。
09:30 電氣人員進行X切機左側馬達訊號線 新品更換。
11:30 更換完畢，進行X切機原點歸零，慢速快速單動移動測試以及空運轉測試正常。</t>
  </si>
  <si>
    <t>1. X切機左側活動線槽,出口端訊號線有無固定(或是脫落)，無點檢紀錄表導致訊號線長時間作動摩擦,造成斷裂異常。
2. 定修工事項目中，定常點檢活動線槽及訊號線點檢作業，因點檢方式不佳，未發現訊號線有異常。
※前回OFF#4定修2023.02.15</t>
  </si>
  <si>
    <t>1. 增加活動線槽點檢表，確認活動線槽，出口端及訊號排線是否牢固與筆直。
2. 增加活動線槽及訊號線點檢作業時，須拍照存證的管理機制橫展開 : OFFNO.5 /  OFFNO.7 / TASNO.5 / TASNO.6 / TASNO.7預計於3/21 TAS#6 定修使用。</t>
  </si>
  <si>
    <r>
      <rPr>
        <sz val="9"/>
        <rFont val="微軟正黑體"/>
        <family val="3"/>
        <charset val="136"/>
      </rPr>
      <t xml:space="preserve">1. </t>
    </r>
    <r>
      <rPr>
        <sz val="9"/>
        <rFont val="Meiryo UI"/>
        <family val="3"/>
        <charset val="128"/>
      </rPr>
      <t>增加活動線槽及訊號線點檢作業時，須拍照存證的管理機制橫展開 : OFFNO.5 /  OFFNO.7 / TASNO.5 / TASNO.6 / TASNO.7預計於3/21 TAS#6 定修使用。</t>
    </r>
  </si>
  <si>
    <t>橫切機1號</t>
  </si>
  <si>
    <r>
      <t>\\T183TCLPFST01\share\K10_PN1\00_製造一部社</t>
    </r>
    <r>
      <rPr>
        <u/>
        <sz val="10"/>
        <color indexed="12"/>
        <rFont val="Microsoft YaHei"/>
        <family val="2"/>
        <charset val="134"/>
      </rPr>
      <t>內</t>
    </r>
    <r>
      <rPr>
        <u/>
        <sz val="10"/>
        <color indexed="12"/>
        <rFont val="ＭＳ Ｐゴシック"/>
        <family val="2"/>
        <charset val="136"/>
      </rPr>
      <t>共通\001_設技資料交換\【TPM5】製造5拠点自主保全会議\【設備ロス削減チーム】\異常報告書（共有）フォルダ\201901以降\20230317 EF窯 橫切機1號電源跳</t>
    </r>
    <r>
      <rPr>
        <u/>
        <sz val="10"/>
        <color indexed="12"/>
        <rFont val="Microsoft YaHei"/>
        <family val="2"/>
        <charset val="134"/>
      </rPr>
      <t>脫</t>
    </r>
    <r>
      <rPr>
        <u/>
        <sz val="10"/>
        <color indexed="12"/>
        <rFont val="ＭＳ Ｐゴシック"/>
        <family val="2"/>
        <charset val="136"/>
      </rPr>
      <t>異常報告.xlsx</t>
    </r>
  </si>
  <si>
    <t>O:\K15_PPN\21_機動G\COLD區\吳禮安\各窯設備異常報告書\20230317 EF 橫切機1號電源跳脫異常\20230317 EF 橫切機1號電源跳脫異常各窯現狀確認.xlsx</t>
  </si>
  <si>
    <t>3/17
10:36 橫切機1號發出 CYCLE TOO  FAST 警報後電源跳脫。產線切替橫切機2號使用
          (EF窯立上初期欠點多發，異常發生當下無LOSS產生)
10:37 橫切機#1進行復歸,CPU運轉後,電源跳脫異常再發
10:40 橫切機#1電源無法ON,聯絡電氣確認異常狀況
12:00 電氣最終確認切機L側的緊急停止鈕線路有異常,造成電源無法ON
13:30 電氣架設新的安全迴路線路進行替代對應
14:00 線路完成後,測試橫切機#1的電源可以正常ON、OFF,橫切機#1的緊急停止鈕測試後，其功能也都正常。
3/28
工事日電氣將切機#1異常線路抽出,確認線路磨損所造成異常</t>
  </si>
  <si>
    <t>橫切機1號的L側安全迴路有異常,造成切機電源跳脫,無法投入</t>
  </si>
  <si>
    <t>架設新的安全迴路線路進行對應</t>
  </si>
  <si>
    <t>待4月份工事日可以停機抽出線路,再進行詳細異常原因調查
 3/28 已確認安全迴路線路磨損</t>
  </si>
  <si>
    <t>ADCH</t>
    <phoneticPr fontId="74"/>
  </si>
  <si>
    <t>機械系•電氣系</t>
  </si>
  <si>
    <t>№2横切机BUR</t>
  </si>
  <si>
    <t>\\T183TCLPFST01\share\K10_PN1\00_製造一部社內共通\001_設技資料交換\【TPM5】製造5拠点自主保全会議\【設備ロス削減チーム】\異常報告書（共有）フォルダ\201901以降\20230320【TPM5】【ADCH】【設備異常報告】【最終版】20230320　NF窯№2横切り機BURケーブルベア脱落断線異常 翻译.xlsx</t>
  </si>
  <si>
    <t>各窯橫切機 BUR 設備相關圖片.xlsx</t>
  </si>
  <si>
    <r>
      <rPr>
        <sz val="9"/>
        <rFont val="Microsoft YaHei"/>
        <family val="3"/>
        <charset val="134"/>
      </rPr>
      <t>&lt;时间轴＞
3/19(星期天)
　05:21 №2横切机的『BUR Origin PR Error』警报发生。
        　　确认现场后，发现横切机切刀走行部件及BUR于走行途中发生停止。
　　　　　 补充：由于№2横切机发生异常停止后，自动切替到№1横切机走行的原因，Loss数量是G11</t>
    </r>
    <r>
      <rPr>
        <sz val="9"/>
        <rFont val="Microsoft YaHei"/>
        <family val="3"/>
      </rPr>
      <t>×4</t>
    </r>
    <r>
      <rPr>
        <sz val="9"/>
        <rFont val="Meiryo UI"/>
        <family val="3"/>
        <charset val="128"/>
      </rPr>
      <t>枚</t>
    </r>
    <r>
      <rPr>
        <sz val="9"/>
        <rFont val="Microsoft YaHei"/>
        <family val="3"/>
      </rPr>
      <t>(40.44</t>
    </r>
    <r>
      <rPr>
        <sz val="9"/>
        <rFont val="Segoe UI Symbol"/>
        <family val="3"/>
      </rPr>
      <t>㎡</t>
    </r>
    <r>
      <rPr>
        <sz val="9"/>
        <rFont val="Microsoft YaHei"/>
        <family val="3"/>
      </rPr>
      <t>)</t>
    </r>
    <r>
      <rPr>
        <sz val="9"/>
        <rFont val="Meiryo UI"/>
        <family val="3"/>
        <charset val="128"/>
      </rPr>
      <t>。</t>
    </r>
    <r>
      <rPr>
        <sz val="9"/>
        <rFont val="Microsoft YaHei"/>
        <family val="3"/>
      </rPr>
      <t xml:space="preserve">
                      </t>
    </r>
    <r>
      <rPr>
        <sz val="9"/>
        <rFont val="Meiryo UI"/>
        <family val="3"/>
        <charset val="128"/>
      </rPr>
      <t>因</t>
    </r>
    <r>
      <rPr>
        <sz val="9"/>
        <rFont val="Microsoft YaHei"/>
        <family val="3"/>
      </rPr>
      <t>BUR</t>
    </r>
    <r>
      <rPr>
        <sz val="9"/>
        <rFont val="Meiryo UI"/>
        <family val="3"/>
        <charset val="128"/>
      </rPr>
      <t>升降</t>
    </r>
    <r>
      <rPr>
        <sz val="9"/>
        <rFont val="Microsoft YaHei"/>
        <family val="3"/>
      </rPr>
      <t>SERVO</t>
    </r>
    <r>
      <rPr>
        <sz val="9"/>
        <rFont val="Microsoft YaHei"/>
        <family val="3"/>
        <charset val="134"/>
      </rPr>
      <t>没有刹车装置，没有因自重降下且没有接触玻璃。</t>
    </r>
    <r>
      <rPr>
        <sz val="9"/>
        <rFont val="Microsoft YaHei"/>
        <family val="3"/>
      </rPr>
      <t xml:space="preserve">
</t>
    </r>
    <r>
      <rPr>
        <sz val="9"/>
        <rFont val="Meiryo UI"/>
        <family val="3"/>
        <charset val="128"/>
      </rPr>
      <t>　　　　　</t>
    </r>
    <r>
      <rPr>
        <sz val="9"/>
        <rFont val="Microsoft YaHei"/>
        <family val="3"/>
      </rPr>
      <t xml:space="preserve"> </t>
    </r>
    <r>
      <rPr>
        <sz val="9"/>
        <rFont val="Microsoft YaHei"/>
        <family val="3"/>
        <charset val="134"/>
      </rPr>
      <t>试着在</t>
    </r>
    <r>
      <rPr>
        <sz val="9"/>
        <rFont val="Microsoft YaHei"/>
        <family val="3"/>
      </rPr>
      <t>TP</t>
    </r>
    <r>
      <rPr>
        <sz val="9"/>
        <rFont val="Microsoft YaHei"/>
        <family val="3"/>
        <charset val="134"/>
      </rPr>
      <t>盘操作</t>
    </r>
    <r>
      <rPr>
        <sz val="9"/>
        <rFont val="Segoe UI Symbol"/>
        <family val="3"/>
      </rPr>
      <t>№</t>
    </r>
    <r>
      <rPr>
        <sz val="9"/>
        <rFont val="Microsoft YaHei"/>
        <family val="3"/>
      </rPr>
      <t>2</t>
    </r>
    <r>
      <rPr>
        <sz val="9"/>
        <rFont val="Microsoft YaHei"/>
        <family val="3"/>
        <charset val="134"/>
      </rPr>
      <t>横切机进行原点復帰，切刀走行部件</t>
    </r>
    <r>
      <rPr>
        <sz val="9"/>
        <rFont val="Microsoft YaHei"/>
        <family val="3"/>
      </rPr>
      <t>/BUR</t>
    </r>
    <r>
      <rPr>
        <sz val="9"/>
        <rFont val="Meiryo UI"/>
        <family val="3"/>
        <charset val="128"/>
      </rPr>
      <t>走行部件皆操作不可。</t>
    </r>
    <r>
      <rPr>
        <sz val="9"/>
        <rFont val="Microsoft YaHei"/>
        <family val="3"/>
      </rPr>
      <t xml:space="preserve">
</t>
    </r>
    <r>
      <rPr>
        <sz val="9"/>
        <rFont val="Meiryo UI"/>
        <family val="3"/>
        <charset val="128"/>
      </rPr>
      <t>　　　　　</t>
    </r>
    <r>
      <rPr>
        <sz val="9"/>
        <rFont val="Microsoft YaHei"/>
        <family val="3"/>
      </rPr>
      <t xml:space="preserve"> </t>
    </r>
    <r>
      <rPr>
        <sz val="9"/>
        <rFont val="Microsoft YaHei"/>
        <family val="3"/>
        <charset val="134"/>
      </rPr>
      <t>再次确认现场后，发现连接</t>
    </r>
    <r>
      <rPr>
        <sz val="9"/>
        <rFont val="Microsoft YaHei"/>
        <family val="3"/>
      </rPr>
      <t>BUR</t>
    </r>
    <r>
      <rPr>
        <sz val="9"/>
        <rFont val="Meiryo UI"/>
        <family val="3"/>
        <charset val="128"/>
      </rPr>
      <t>走行部件和</t>
    </r>
    <r>
      <rPr>
        <sz val="9"/>
        <rFont val="Microsoft YaHei"/>
        <family val="3"/>
      </rPr>
      <t>CABLE-BEAR</t>
    </r>
    <r>
      <rPr>
        <sz val="9"/>
        <rFont val="Meiryo UI"/>
        <family val="3"/>
        <charset val="128"/>
      </rPr>
      <t>的支架脱落。</t>
    </r>
    <r>
      <rPr>
        <sz val="9"/>
        <rFont val="Microsoft YaHei"/>
        <family val="3"/>
      </rPr>
      <t xml:space="preserve">
</t>
    </r>
    <r>
      <rPr>
        <sz val="9"/>
        <rFont val="Meiryo UI"/>
        <family val="3"/>
        <charset val="128"/>
      </rPr>
      <t>　　　　　</t>
    </r>
    <r>
      <rPr>
        <sz val="9"/>
        <rFont val="Microsoft YaHei"/>
        <family val="3"/>
      </rPr>
      <t xml:space="preserve"> 
06:00 </t>
    </r>
    <r>
      <rPr>
        <sz val="9"/>
        <rFont val="Meiryo UI"/>
        <family val="3"/>
        <charset val="128"/>
      </rPr>
      <t>三交代主任→</t>
    </r>
    <r>
      <rPr>
        <sz val="9"/>
        <rFont val="Microsoft YaHei"/>
        <family val="3"/>
        <charset val="134"/>
      </rPr>
      <t>事务所联络状況。</t>
    </r>
    <r>
      <rPr>
        <sz val="9"/>
        <rFont val="Microsoft YaHei"/>
        <family val="3"/>
      </rPr>
      <t xml:space="preserve">
</t>
    </r>
    <r>
      <rPr>
        <sz val="9"/>
        <rFont val="Meiryo UI"/>
        <family val="3"/>
        <charset val="128"/>
      </rPr>
      <t>　　　　　</t>
    </r>
    <r>
      <rPr>
        <sz val="9"/>
        <rFont val="Microsoft YaHei"/>
        <family val="3"/>
      </rPr>
      <t xml:space="preserve"> </t>
    </r>
    <r>
      <rPr>
        <sz val="9"/>
        <rFont val="Meiryo UI"/>
        <family val="3"/>
        <charset val="128"/>
      </rPr>
      <t>事務所→</t>
    </r>
    <r>
      <rPr>
        <sz val="9"/>
        <rFont val="Microsoft YaHei"/>
        <family val="3"/>
        <charset val="134"/>
      </rPr>
      <t>三交代指示下述事项。</t>
    </r>
    <r>
      <rPr>
        <sz val="9"/>
        <rFont val="Microsoft YaHei"/>
        <family val="3"/>
      </rPr>
      <t xml:space="preserve">
</t>
    </r>
    <r>
      <rPr>
        <sz val="9"/>
        <rFont val="Meiryo UI"/>
        <family val="3"/>
        <charset val="128"/>
      </rPr>
      <t>　　　　　</t>
    </r>
    <r>
      <rPr>
        <sz val="9"/>
        <rFont val="Microsoft YaHei"/>
        <family val="3"/>
      </rPr>
      <t xml:space="preserve"> </t>
    </r>
    <r>
      <rPr>
        <sz val="9"/>
        <rFont val="Meiryo UI"/>
        <family val="3"/>
        <charset val="128"/>
      </rPr>
      <t>・舍板最小切出尺寸</t>
    </r>
    <r>
      <rPr>
        <sz val="9"/>
        <rFont val="Microsoft YaHei"/>
        <family val="3"/>
      </rPr>
      <t>37</t>
    </r>
    <r>
      <rPr>
        <sz val="9"/>
        <rFont val="Microsoft YaHei"/>
        <family val="3"/>
        <charset val="1"/>
      </rPr>
      <t>→74inch</t>
    </r>
    <r>
      <rPr>
        <sz val="9"/>
        <rFont val="Microsoft YaHei"/>
        <family val="3"/>
        <charset val="134"/>
      </rPr>
      <t>实施変更。</t>
    </r>
    <r>
      <rPr>
        <sz val="9"/>
        <rFont val="Microsoft YaHei"/>
        <family val="3"/>
      </rPr>
      <t xml:space="preserve">
</t>
    </r>
    <r>
      <rPr>
        <sz val="9"/>
        <rFont val="Meiryo UI"/>
        <family val="3"/>
        <charset val="128"/>
      </rPr>
      <t>　　　　　</t>
    </r>
    <r>
      <rPr>
        <sz val="9"/>
        <rFont val="Microsoft YaHei"/>
        <family val="3"/>
      </rPr>
      <t xml:space="preserve"> </t>
    </r>
    <r>
      <rPr>
        <sz val="9"/>
        <rFont val="Meiryo UI"/>
        <family val="3"/>
        <charset val="128"/>
      </rPr>
      <t>・</t>
    </r>
    <r>
      <rPr>
        <sz val="9"/>
        <rFont val="Microsoft YaHei"/>
        <family val="2"/>
        <charset val="134"/>
      </rPr>
      <t>检查</t>
    </r>
    <r>
      <rPr>
        <sz val="9"/>
        <rFont val="Meiryo UI"/>
        <family val="2"/>
        <charset val="128"/>
      </rPr>
      <t>用</t>
    </r>
    <r>
      <rPr>
        <sz val="9"/>
        <rFont val="Microsoft YaHei"/>
        <family val="2"/>
        <charset val="134"/>
      </rPr>
      <t>样</t>
    </r>
    <r>
      <rPr>
        <sz val="9"/>
        <rFont val="Meiryo UI"/>
        <family val="2"/>
        <charset val="128"/>
      </rPr>
      <t>本的採取</t>
    </r>
    <r>
      <rPr>
        <sz val="9"/>
        <rFont val="Microsoft YaHei"/>
        <family val="3"/>
      </rPr>
      <t>S-END</t>
    </r>
    <r>
      <rPr>
        <sz val="9"/>
        <rFont val="Microsoft YaHei"/>
        <family val="3"/>
        <charset val="1"/>
      </rPr>
      <t>→Br-END</t>
    </r>
    <r>
      <rPr>
        <sz val="9"/>
        <rFont val="Microsoft YaHei"/>
        <family val="3"/>
        <charset val="134"/>
      </rPr>
      <t>实施変更。</t>
    </r>
    <r>
      <rPr>
        <sz val="9"/>
        <rFont val="Microsoft YaHei"/>
        <family val="3"/>
      </rPr>
      <t>(G11</t>
    </r>
    <r>
      <rPr>
        <sz val="9"/>
        <rFont val="Meiryo UI"/>
        <family val="3"/>
        <charset val="128"/>
      </rPr>
      <t>基板使用</t>
    </r>
    <r>
      <rPr>
        <sz val="9"/>
        <rFont val="Microsoft YaHei"/>
        <family val="3"/>
      </rPr>
      <t>OFF</t>
    </r>
    <r>
      <rPr>
        <sz val="9"/>
        <rFont val="Meiryo UI"/>
        <family val="3"/>
        <charset val="128"/>
      </rPr>
      <t>切来切</t>
    </r>
    <r>
      <rPr>
        <sz val="9"/>
        <rFont val="Microsoft YaHei"/>
        <family val="3"/>
      </rPr>
      <t xml:space="preserve">)
</t>
    </r>
    <r>
      <rPr>
        <sz val="9"/>
        <rFont val="Microsoft YaHei"/>
        <family val="3"/>
        <charset val="134"/>
      </rPr>
      <t>　　　　　事务所判断样本採取的作业负荷会变大，但是对生产并无影响，因此无需呼出对应。</t>
    </r>
    <r>
      <rPr>
        <sz val="9"/>
        <rFont val="Microsoft YaHei"/>
        <family val="3"/>
      </rPr>
      <t xml:space="preserve">
</t>
    </r>
    <r>
      <rPr>
        <sz val="9"/>
        <rFont val="Microsoft YaHei"/>
        <family val="3"/>
        <charset val="134"/>
      </rPr>
      <t>　　　　　补充：设技相关人员简单报告并将情报共有，确定过完周末上班，做现场确认并決定今后方针的决定。</t>
    </r>
    <r>
      <rPr>
        <sz val="9"/>
        <rFont val="Microsoft YaHei"/>
        <family val="3"/>
      </rPr>
      <t xml:space="preserve">
3/20(</t>
    </r>
    <r>
      <rPr>
        <sz val="9"/>
        <rFont val="Meiryo UI"/>
        <family val="3"/>
        <charset val="128"/>
      </rPr>
      <t>星期一</t>
    </r>
    <r>
      <rPr>
        <sz val="9"/>
        <rFont val="Microsoft YaHei"/>
        <family val="3"/>
      </rPr>
      <t xml:space="preserve">) 
</t>
    </r>
    <r>
      <rPr>
        <sz val="9"/>
        <rFont val="Meiryo UI"/>
        <family val="3"/>
        <charset val="128"/>
      </rPr>
      <t>　</t>
    </r>
    <r>
      <rPr>
        <sz val="9"/>
        <rFont val="Microsoft YaHei"/>
        <family val="3"/>
      </rPr>
      <t xml:space="preserve">08:15 </t>
    </r>
    <r>
      <rPr>
        <sz val="9"/>
        <rFont val="Microsoft YaHei"/>
        <family val="3"/>
        <charset val="134"/>
      </rPr>
      <t>设技</t>
    </r>
    <r>
      <rPr>
        <sz val="9"/>
        <rFont val="Microsoft YaHei"/>
        <family val="3"/>
      </rPr>
      <t>(</t>
    </r>
    <r>
      <rPr>
        <sz val="9"/>
        <rFont val="Meiryo UI"/>
        <family val="3"/>
        <charset val="128"/>
      </rPr>
      <t>机械・</t>
    </r>
    <r>
      <rPr>
        <sz val="9"/>
        <rFont val="Microsoft YaHei"/>
        <family val="2"/>
        <charset val="134"/>
      </rPr>
      <t>电</t>
    </r>
    <r>
      <rPr>
        <sz val="9"/>
        <rFont val="Meiryo UI"/>
        <family val="2"/>
        <charset val="128"/>
      </rPr>
      <t>气</t>
    </r>
    <r>
      <rPr>
        <sz val="9"/>
        <rFont val="Microsoft YaHei"/>
        <family val="3"/>
      </rPr>
      <t>)</t>
    </r>
    <r>
      <rPr>
        <sz val="9"/>
        <rFont val="Microsoft YaHei"/>
        <family val="3"/>
        <charset val="134"/>
      </rPr>
      <t>、在制造做现场确认。</t>
    </r>
    <r>
      <rPr>
        <sz val="9"/>
        <rFont val="Microsoft YaHei"/>
        <family val="3"/>
      </rPr>
      <t xml:space="preserve">
</t>
    </r>
    <r>
      <rPr>
        <sz val="9"/>
        <rFont val="Meiryo UI"/>
        <family val="3"/>
        <charset val="128"/>
      </rPr>
      <t>　　　　</t>
    </r>
    <r>
      <rPr>
        <sz val="9"/>
        <rFont val="Microsoft YaHei"/>
        <family val="3"/>
      </rPr>
      <t xml:space="preserve"> </t>
    </r>
    <r>
      <rPr>
        <sz val="9"/>
        <rFont val="Microsoft YaHei"/>
        <family val="3"/>
        <charset val="134"/>
      </rPr>
      <t>　如报告所述连接部的支架脱落，与</t>
    </r>
    <r>
      <rPr>
        <sz val="9"/>
        <rFont val="Microsoft YaHei"/>
        <family val="3"/>
      </rPr>
      <t>BUR</t>
    </r>
    <r>
      <rPr>
        <sz val="9"/>
        <rFont val="Microsoft YaHei"/>
        <family val="3"/>
        <charset val="134"/>
      </rPr>
      <t>走行部件连接的线缆等出现被拉扯断裂的情况。</t>
    </r>
    <r>
      <rPr>
        <sz val="9"/>
        <rFont val="Microsoft YaHei"/>
        <family val="3"/>
      </rPr>
      <t xml:space="preserve">
</t>
    </r>
    <r>
      <rPr>
        <sz val="9"/>
        <rFont val="Meiryo UI"/>
        <family val="3"/>
        <charset val="128"/>
      </rPr>
      <t>　　　　</t>
    </r>
    <r>
      <rPr>
        <sz val="9"/>
        <rFont val="Microsoft YaHei"/>
        <family val="3"/>
      </rPr>
      <t xml:space="preserve"> </t>
    </r>
    <r>
      <rPr>
        <sz val="9"/>
        <rFont val="Microsoft YaHei"/>
        <family val="3"/>
        <charset val="134"/>
      </rPr>
      <t>　因预估修复作业需花费约</t>
    </r>
    <r>
      <rPr>
        <sz val="9"/>
        <rFont val="Microsoft YaHei"/>
        <family val="3"/>
      </rPr>
      <t>1.5</t>
    </r>
    <r>
      <rPr>
        <sz val="9"/>
        <rFont val="Meiryo UI"/>
        <family val="3"/>
        <charset val="128"/>
      </rPr>
      <t>日</t>
    </r>
    <r>
      <rPr>
        <sz val="9"/>
        <rFont val="Microsoft YaHei"/>
        <family val="3"/>
      </rPr>
      <t>(12h)</t>
    </r>
    <r>
      <rPr>
        <sz val="9"/>
        <rFont val="Microsoft YaHei"/>
        <family val="3"/>
        <charset val="134"/>
      </rPr>
      <t>，考虑到现在的</t>
    </r>
    <r>
      <rPr>
        <sz val="9"/>
        <rFont val="Microsoft YaHei"/>
        <family val="3"/>
      </rPr>
      <t>G11</t>
    </r>
    <r>
      <rPr>
        <sz val="9"/>
        <rFont val="Microsoft YaHei"/>
        <family val="3"/>
        <charset val="134"/>
      </rPr>
      <t>受払状況实施了下述下临时对策，</t>
    </r>
    <r>
      <rPr>
        <sz val="9"/>
        <rFont val="Microsoft YaHei"/>
        <family val="3"/>
      </rPr>
      <t xml:space="preserve">
</t>
    </r>
    <r>
      <rPr>
        <sz val="9"/>
        <rFont val="Meiryo UI"/>
        <family val="3"/>
        <charset val="128"/>
      </rPr>
      <t>　　　　　</t>
    </r>
    <r>
      <rPr>
        <sz val="9"/>
        <rFont val="Microsoft YaHei"/>
        <family val="3"/>
      </rPr>
      <t xml:space="preserve"> </t>
    </r>
    <r>
      <rPr>
        <sz val="9"/>
        <rFont val="Meiryo UI"/>
        <family val="3"/>
        <charset val="128"/>
      </rPr>
      <t>决定下次</t>
    </r>
    <r>
      <rPr>
        <sz val="9"/>
        <rFont val="Microsoft YaHei"/>
        <family val="3"/>
      </rPr>
      <t>3/28(</t>
    </r>
    <r>
      <rPr>
        <sz val="9"/>
        <rFont val="Meiryo UI"/>
        <family val="3"/>
        <charset val="128"/>
      </rPr>
      <t>工事日</t>
    </r>
    <r>
      <rPr>
        <sz val="9"/>
        <rFont val="Microsoft YaHei"/>
        <family val="3"/>
      </rPr>
      <t>)</t>
    </r>
    <r>
      <rPr>
        <sz val="9"/>
        <rFont val="Microsoft YaHei"/>
        <family val="3"/>
        <charset val="134"/>
      </rPr>
      <t>为止保持这个状态继续生产。</t>
    </r>
    <r>
      <rPr>
        <sz val="9"/>
        <rFont val="Microsoft YaHei"/>
        <family val="3"/>
      </rPr>
      <t xml:space="preserve">
</t>
    </r>
    <r>
      <rPr>
        <sz val="9"/>
        <rFont val="Meiryo UI"/>
        <family val="3"/>
        <charset val="128"/>
      </rPr>
      <t>　</t>
    </r>
    <r>
      <rPr>
        <sz val="9"/>
        <rFont val="Microsoft YaHei"/>
        <family val="3"/>
      </rPr>
      <t>&lt;</t>
    </r>
    <r>
      <rPr>
        <sz val="9"/>
        <rFont val="Microsoft YaHei"/>
        <family val="3"/>
        <charset val="134"/>
      </rPr>
      <t>临时措施</t>
    </r>
    <r>
      <rPr>
        <sz val="9"/>
        <rFont val="Microsoft YaHei"/>
        <family val="3"/>
      </rPr>
      <t xml:space="preserve">&gt;
</t>
    </r>
    <r>
      <rPr>
        <sz val="9"/>
        <rFont val="Meiryo UI"/>
        <family val="3"/>
        <charset val="128"/>
      </rPr>
      <t>　　　　　</t>
    </r>
    <r>
      <rPr>
        <sz val="9"/>
        <rFont val="Microsoft YaHei"/>
        <family val="3"/>
      </rPr>
      <t xml:space="preserve"> </t>
    </r>
    <r>
      <rPr>
        <sz val="9"/>
        <rFont val="Meiryo UI"/>
        <family val="3"/>
        <charset val="128"/>
      </rPr>
      <t>・不使用</t>
    </r>
    <r>
      <rPr>
        <sz val="9"/>
        <rFont val="Microsoft YaHei"/>
        <family val="3"/>
      </rPr>
      <t>BUR</t>
    </r>
    <r>
      <rPr>
        <sz val="9"/>
        <rFont val="Microsoft YaHei"/>
        <family val="3"/>
        <charset val="134"/>
      </rPr>
      <t>，以只有切刀部件的走行也可以採取样本的状态为目标紧急改造。</t>
    </r>
    <r>
      <rPr>
        <sz val="9"/>
        <rFont val="Microsoft YaHei"/>
        <family val="3"/>
      </rPr>
      <t>(</t>
    </r>
    <r>
      <rPr>
        <sz val="9"/>
        <rFont val="Microsoft YaHei"/>
        <family val="3"/>
        <charset val="134"/>
      </rPr>
      <t>设技电气对应</t>
    </r>
    <r>
      <rPr>
        <sz val="9"/>
        <rFont val="Microsoft YaHei"/>
        <family val="3"/>
      </rPr>
      <t xml:space="preserve">)
</t>
    </r>
    <r>
      <rPr>
        <sz val="9"/>
        <rFont val="Meiryo UI"/>
        <family val="3"/>
        <charset val="128"/>
      </rPr>
      <t>　　　　　</t>
    </r>
    <r>
      <rPr>
        <sz val="9"/>
        <rFont val="Microsoft YaHei"/>
        <family val="3"/>
      </rPr>
      <t xml:space="preserve"> </t>
    </r>
    <r>
      <rPr>
        <sz val="9"/>
        <rFont val="Microsoft YaHei"/>
        <family val="3"/>
        <charset val="1"/>
      </rPr>
      <t>※</t>
    </r>
    <r>
      <rPr>
        <sz val="9"/>
        <rFont val="Microsoft YaHei"/>
        <family val="3"/>
        <charset val="134"/>
      </rPr>
      <t>实施样本切断测试，没有大的问题可以切断</t>
    </r>
    <r>
      <rPr>
        <sz val="9"/>
        <rFont val="Microsoft YaHei"/>
        <family val="3"/>
      </rPr>
      <t>(</t>
    </r>
    <r>
      <rPr>
        <sz val="9"/>
        <rFont val="Meiryo UI"/>
        <family val="3"/>
        <charset val="128"/>
      </rPr>
      <t>断面</t>
    </r>
    <r>
      <rPr>
        <sz val="9"/>
        <rFont val="Microsoft YaHei"/>
        <family val="3"/>
      </rPr>
      <t xml:space="preserve">OK)
</t>
    </r>
    <r>
      <rPr>
        <sz val="9"/>
        <rFont val="Meiryo UI"/>
        <family val="3"/>
        <charset val="128"/>
      </rPr>
      <t>　　　　</t>
    </r>
    <r>
      <rPr>
        <sz val="9"/>
        <rFont val="Microsoft YaHei"/>
        <family val="3"/>
      </rPr>
      <t xml:space="preserve">    </t>
    </r>
    <r>
      <rPr>
        <sz val="9"/>
        <rFont val="Microsoft YaHei"/>
        <family val="3"/>
        <charset val="134"/>
      </rPr>
      <t>补充：为防止</t>
    </r>
    <r>
      <rPr>
        <sz val="9"/>
        <rFont val="Segoe UI Symbol"/>
        <family val="3"/>
      </rPr>
      <t>№</t>
    </r>
    <r>
      <rPr>
        <sz val="9"/>
        <rFont val="Microsoft YaHei"/>
        <family val="3"/>
      </rPr>
      <t>2</t>
    </r>
    <r>
      <rPr>
        <sz val="9"/>
        <rFont val="Microsoft YaHei"/>
        <family val="3"/>
        <charset val="134"/>
      </rPr>
      <t>横切切线混入制品，样品采取偶数切出方式。</t>
    </r>
    <r>
      <rPr>
        <sz val="9"/>
        <rFont val="Microsoft YaHei"/>
        <family val="3"/>
      </rPr>
      <t>(</t>
    </r>
    <r>
      <rPr>
        <sz val="9"/>
        <rFont val="Meiryo UI"/>
        <family val="3"/>
        <charset val="128"/>
      </rPr>
      <t>利用</t>
    </r>
    <r>
      <rPr>
        <sz val="9"/>
        <rFont val="Microsoft YaHei"/>
        <family val="3"/>
      </rPr>
      <t>PAM</t>
    </r>
    <r>
      <rPr>
        <sz val="9"/>
        <rFont val="Microsoft YaHei"/>
        <family val="3"/>
        <charset val="134"/>
      </rPr>
      <t>流动履历监视是否混入制品</t>
    </r>
    <r>
      <rPr>
        <sz val="9"/>
        <rFont val="Microsoft YaHei"/>
        <family val="3"/>
      </rPr>
      <t>)</t>
    </r>
  </si>
  <si>
    <t>「BUR走行ブロック」と「ケーブルベアの連結用ブラケット」の連結ボルトが破断することで異常が発生。</t>
  </si>
  <si>
    <r>
      <t>&lt;3/28工事日的</t>
    </r>
    <r>
      <rPr>
        <sz val="9"/>
        <rFont val="Microsoft YaHei"/>
        <family val="2"/>
        <charset val="134"/>
      </rPr>
      <t>对应</t>
    </r>
    <r>
      <rPr>
        <sz val="9"/>
        <rFont val="Meiryo UI"/>
        <family val="2"/>
        <charset val="128"/>
      </rPr>
      <t>&gt;
机械･･･CABLE-BEAR及</t>
    </r>
    <r>
      <rPr>
        <sz val="9"/>
        <rFont val="Microsoft YaHei"/>
        <family val="2"/>
        <charset val="134"/>
      </rPr>
      <t>连</t>
    </r>
    <r>
      <rPr>
        <sz val="9"/>
        <rFont val="Meiryo UI"/>
        <family val="2"/>
        <charset val="128"/>
      </rPr>
      <t>接支架的复</t>
    </r>
    <r>
      <rPr>
        <sz val="9"/>
        <rFont val="Microsoft YaHei"/>
        <family val="2"/>
        <charset val="134"/>
      </rPr>
      <t>归
电</t>
    </r>
    <r>
      <rPr>
        <sz val="9"/>
        <rFont val="Meiryo UI"/>
        <family val="2"/>
        <charset val="128"/>
      </rPr>
      <t>气・・・CABLE的重新布</t>
    </r>
    <r>
      <rPr>
        <sz val="9"/>
        <rFont val="Microsoft YaHei"/>
        <family val="2"/>
        <charset val="134"/>
      </rPr>
      <t>线</t>
    </r>
    <r>
      <rPr>
        <sz val="9"/>
        <rFont val="Meiryo UI"/>
        <family val="2"/>
        <charset val="128"/>
      </rPr>
      <t>及接</t>
    </r>
    <r>
      <rPr>
        <sz val="9"/>
        <rFont val="Microsoft YaHei"/>
        <family val="2"/>
        <charset val="134"/>
      </rPr>
      <t>线</t>
    </r>
    <r>
      <rPr>
        <sz val="9"/>
        <rFont val="Meiryo UI"/>
        <family val="2"/>
        <charset val="128"/>
      </rPr>
      <t>。
&lt;再</t>
    </r>
    <r>
      <rPr>
        <sz val="9"/>
        <rFont val="Microsoft YaHei"/>
        <family val="2"/>
        <charset val="134"/>
      </rPr>
      <t>发</t>
    </r>
    <r>
      <rPr>
        <sz val="9"/>
        <rFont val="Meiryo UI"/>
        <family val="2"/>
        <charset val="128"/>
      </rPr>
      <t>防止</t>
    </r>
    <r>
      <rPr>
        <sz val="9"/>
        <rFont val="Microsoft YaHei"/>
        <family val="2"/>
        <charset val="134"/>
      </rPr>
      <t>对</t>
    </r>
    <r>
      <rPr>
        <sz val="9"/>
        <rFont val="Meiryo UI"/>
        <family val="2"/>
        <charset val="128"/>
      </rPr>
      <t>策&gt;
・</t>
    </r>
    <r>
      <rPr>
        <sz val="9"/>
        <rFont val="Microsoft YaHei"/>
        <family val="2"/>
        <charset val="134"/>
      </rPr>
      <t>连</t>
    </r>
    <r>
      <rPr>
        <sz val="9"/>
        <rFont val="Meiryo UI"/>
        <family val="2"/>
        <charset val="128"/>
      </rPr>
      <t>接支架的</t>
    </r>
    <r>
      <rPr>
        <sz val="9"/>
        <rFont val="Microsoft YaHei"/>
        <family val="2"/>
        <charset val="134"/>
      </rPr>
      <t>补</t>
    </r>
    <r>
      <rPr>
        <sz val="9"/>
        <rFont val="Meiryo UI"/>
        <family val="2"/>
        <charset val="128"/>
      </rPr>
      <t>强
・固定</t>
    </r>
    <r>
      <rPr>
        <sz val="9"/>
        <rFont val="Microsoft YaHei"/>
        <family val="2"/>
        <charset val="134"/>
      </rPr>
      <t>连</t>
    </r>
    <r>
      <rPr>
        <sz val="9"/>
        <rFont val="Meiryo UI"/>
        <family val="2"/>
        <charset val="128"/>
      </rPr>
      <t>接支架的螺</t>
    </r>
    <r>
      <rPr>
        <sz val="9"/>
        <rFont val="Microsoft YaHei"/>
        <family val="2"/>
        <charset val="134"/>
      </rPr>
      <t>丝</t>
    </r>
    <r>
      <rPr>
        <sz val="9"/>
        <rFont val="Meiryo UI"/>
        <family val="2"/>
        <charset val="128"/>
      </rPr>
      <t>数量2个→4个</t>
    </r>
    <r>
      <rPr>
        <sz val="9"/>
        <rFont val="Microsoft YaHei"/>
        <family val="2"/>
        <charset val="134"/>
      </rPr>
      <t>变</t>
    </r>
    <r>
      <rPr>
        <sz val="9"/>
        <rFont val="Meiryo UI"/>
        <family val="2"/>
        <charset val="128"/>
      </rPr>
      <t>更。
・因返回速度也是设定在必要以上的速度，正在商讨做附件资料中的软件改造。</t>
    </r>
  </si>
  <si>
    <t>计划面向ADCH全窑实施横展开</t>
  </si>
  <si>
    <t>C鄭嵎駿
E王文佑
J朱峰謀
K張崇慶</t>
  </si>
  <si>
    <t>T/T、PL定位Power Roller</t>
  </si>
  <si>
    <t>\\T183TCLPFST01\share\K10_PN1\00_製造一部社內共通\001_設技資料交換\【TPM5】製造5拠点自主保全会議\【設備ロス削減チーム】\異常報告書（共有）フォルダ\201901以降\20230405_MF　2BR 21Pos TT旋回中停止トラブル(中日).xlsx</t>
  </si>
  <si>
    <t>\\T183TCLPFST01\share\K10_PN1\00_製造一部社內共通\001_設技資料交換\【TPM5】製造5拠点自主保全会議\【設備ロス削減チーム】\每週確認---各據點設備異常・設備改善 横展開進捗確認Sheet\20230417 ★各據點  設備異常・設備改善 横展開進捗確認Sheet (每週確認).xlsx</t>
  </si>
  <si>
    <t>【4/5】
03:00  2Br 21Pos 堆疊枚數完了後、T/T旋回中、停止。 有試圖手動操作讓旋回開始，但無法操作。
　　　   ※T/P的異常顯示：Robot・T/T A面滾輪・T/T旋回部、"非原點"
03:05  往21Pos(RE 部位) 變成1Br G8.5採板 (G11→G8.5的Down size品)
03:15  三交代→整備事務所連絡
　　　　 ※沒有進行廢棄、5:30聯絡呼出設技。(事務所的判斷)
05:30  設技、電氣連絡
06:00  設技到達、原因調査開始
07:10  復歸
07:20  21Pos G11採板開始</t>
  </si>
  <si>
    <t>Power Roller、A面側、8組的其中1組的滾輪已經下降完成，但是在T/T旋回的途中感應座踢到上昇確認Senaor，所以就中途停止。(實際上滾輪有下降、Sensor on之後就上昇了)
※①下降時感應座離開Sensor就代表下降完成。
※②升降架台有搖晃的情形，所以在T/T旋回的途中因為振動再次踢到Sensor以上是推測的發生經過。</t>
  </si>
  <si>
    <t>①調整架台搖晃的情形。
・架台裡面的氣囊位置調整
②滾輪下降完了的時候，確認Sensor與感應座位置很近所以要調整Sensor的位置</t>
  </si>
  <si>
    <t>CF、EF、JF、KF各窯自主點檢完成
確認濟時間
CF=2023/4/25
EF=2023/4/27
JF=2023/4/26
KF=2023/4/26</t>
    <phoneticPr fontId="74"/>
  </si>
  <si>
    <t>Y許仕明
C鄭嵎駿
E王文佑</t>
  </si>
  <si>
    <r>
      <t>T</t>
    </r>
    <r>
      <rPr>
        <sz val="9"/>
        <color rgb="FF000000"/>
        <rFont val="微軟正黑體"/>
        <family val="3"/>
        <charset val="136"/>
      </rPr>
      <t>/</t>
    </r>
    <r>
      <rPr>
        <sz val="9"/>
        <color rgb="FF000000"/>
        <rFont val="Meiryo UI"/>
        <family val="3"/>
        <charset val="128"/>
      </rPr>
      <t>T旋回</t>
    </r>
  </si>
  <si>
    <t>\\T183TCLPFST01\share\K10_PN1\00_製造一部社內共通\001_設技資料交換\【TPM5】製造5拠点自主保全会議\【設備ロス削減チーム】\異常報告書（共有）フォルダ\201901以降\20230413 CF窯1P TT旋回異音報告.xlsx</t>
  </si>
  <si>
    <r>
      <t>00:30 巡檢1p 西側p詰爪欠板有，強p有，紙卷機靜電11-&gt;9.5kv，段積高200-&gt;150mm，</t>
    </r>
    <r>
      <rPr>
        <sz val="9"/>
        <rFont val="微軟正黑體"/>
        <family val="3"/>
        <charset val="136"/>
      </rPr>
      <t>溫溼度27.1/65，仕上人員反應旋回時異音有，01:30 旋回檢查第一山是否有欠板時異音一樣有，檢查發現T/T下方鐵護蓋變形(B面)，聯絡隆盛有，1P不採，2P採LE+C。</t>
    </r>
    <r>
      <rPr>
        <sz val="9"/>
        <rFont val="Meiryo UI"/>
        <family val="3"/>
        <charset val="128"/>
      </rPr>
      <t xml:space="preserve">
09:00 整備人員進行點檢，發現T/T下方護蓋變形及SENSOR支架變形。
</t>
    </r>
    <r>
      <rPr>
        <sz val="9"/>
        <rFont val="微軟正黑體"/>
        <family val="3"/>
        <charset val="136"/>
      </rPr>
      <t xml:space="preserve">09:10 連絡機械人員及電氣人員到現場確認。
</t>
    </r>
    <r>
      <rPr>
        <sz val="9"/>
        <rFont val="Meiryo UI"/>
        <family val="3"/>
        <charset val="128"/>
      </rPr>
      <t>09:30 將異常護蓋拆除。
10:00 機械人員及電氣人員確認後，將SENSOR支架拆除。
10:30 機械人員需重新製作SENSOR支架。
13:40 機械人員將SENSOR支架製作完成，將SENSOR支架重新設置完成。
14:30 電氣人員將SENSOR及線路重新設置及點檢。
15:30 製造人員及電氣人員進行測試，旋回測試及 SENSOR位置調整多回。
16:30 測試完成。
16:45 連絡三交代股長可恢復正常採板。</t>
    </r>
  </si>
  <si>
    <t>T/T 下方鐵護蓋脫落造成旋回時干涉，護蓋及SENSOR支架變形
(護蓋變形位置1P T/T B面 PL下方護蓋)
(SENSOR支架變形位置設備流向右側)</t>
  </si>
  <si>
    <t>SENSOR支架重新製作及設置測試，變形護蓋重新製作</t>
  </si>
  <si>
    <t>1BR BD2 CV</t>
    <phoneticPr fontId="74"/>
  </si>
  <si>
    <t>20230415 ADT KF 1BR BD2 CV トラッキング消失異常rev1.xlsx</t>
  </si>
  <si>
    <r>
      <t xml:space="preserve">14:28 出現1BR ON-DS 移載無行先擴出警報,後續多回嘗試無法進行採板
15:10 聯絡事務所呼出整備並與電氣保全聯絡,請假日電氣到場對應
</t>
    </r>
    <r>
      <rPr>
        <sz val="9"/>
        <rFont val="微軟正黑體"/>
        <family val="3"/>
        <charset val="136"/>
      </rPr>
      <t xml:space="preserve">15:30 製造嘗試重新JC、速度調整、設備斷電重新啟動
18:00 電氣確認程式發現 TRACKING 有延後搬移，懷疑是BDPG有異常, 進行1BR BD段 PLC重新啟動
</t>
    </r>
    <r>
      <rPr>
        <sz val="9"/>
        <rFont val="Meiryo UI"/>
        <family val="3"/>
        <charset val="128"/>
      </rPr>
      <t>18:10 板流測試，可以正常採板
18:15 恢復1BR G11 採板
1BR 停機時間：3小時45分 , LOSS：178m²</t>
    </r>
    <phoneticPr fontId="74"/>
  </si>
  <si>
    <r>
      <t>BDPG 程式</t>
    </r>
    <r>
      <rPr>
        <sz val="9"/>
        <rFont val="細明體"/>
        <family val="3"/>
        <charset val="136"/>
      </rPr>
      <t>內</t>
    </r>
    <r>
      <rPr>
        <sz val="9"/>
        <rFont val="Meiryo UI"/>
        <family val="2"/>
        <charset val="128"/>
      </rPr>
      <t>部計數的參數到達最大</t>
    </r>
    <r>
      <rPr>
        <sz val="9"/>
        <rFont val="細明體"/>
        <family val="3"/>
        <charset val="136"/>
      </rPr>
      <t>值</t>
    </r>
    <r>
      <rPr>
        <sz val="9"/>
        <rFont val="Meiryo UI"/>
        <family val="2"/>
        <charset val="128"/>
      </rPr>
      <t>後無正確自動歸
異常發生當下BDPG數</t>
    </r>
    <r>
      <rPr>
        <sz val="9"/>
        <rFont val="細明體"/>
        <family val="3"/>
        <charset val="136"/>
      </rPr>
      <t>值</t>
    </r>
    <r>
      <rPr>
        <sz val="9"/>
        <rFont val="Meiryo UI"/>
        <family val="2"/>
        <charset val="128"/>
      </rPr>
      <t>已經變為負</t>
    </r>
    <r>
      <rPr>
        <sz val="9"/>
        <rFont val="細明體"/>
        <family val="3"/>
        <charset val="136"/>
      </rPr>
      <t xml:space="preserve">值
</t>
    </r>
    <r>
      <rPr>
        <sz val="9"/>
        <rFont val="Meiryo UI"/>
        <family val="2"/>
        <charset val="128"/>
      </rPr>
      <t>影響 TRACKING 正常搬送 ( 基板先到, TRACKING 後到)
導致基板到達移載 CV 位置不正確無法正常搬送基板
※異常時 BDPG 歸零條件
 ( 程式邏輯  BDPG 計數數</t>
    </r>
    <r>
      <rPr>
        <sz val="9"/>
        <rFont val="細明體"/>
        <family val="3"/>
        <charset val="136"/>
      </rPr>
      <t>值</t>
    </r>
    <r>
      <rPr>
        <sz val="9"/>
        <rFont val="Meiryo UI"/>
        <family val="2"/>
        <charset val="128"/>
      </rPr>
      <t xml:space="preserve"> = MAX </t>
    </r>
    <r>
      <rPr>
        <sz val="9"/>
        <rFont val="細明體"/>
        <family val="3"/>
        <charset val="136"/>
      </rPr>
      <t>值</t>
    </r>
    <r>
      <rPr>
        <sz val="9"/>
        <rFont val="Meiryo UI"/>
        <family val="2"/>
        <charset val="128"/>
      </rPr>
      <t>時進行重新計算 )
推測此次錯過最大</t>
    </r>
    <r>
      <rPr>
        <sz val="9"/>
        <rFont val="細明體"/>
        <family val="3"/>
        <charset val="136"/>
      </rPr>
      <t>值</t>
    </r>
    <r>
      <rPr>
        <sz val="9"/>
        <rFont val="Meiryo UI"/>
        <family val="2"/>
        <charset val="128"/>
      </rPr>
      <t>瞬間 , PG 由負</t>
    </r>
    <r>
      <rPr>
        <sz val="9"/>
        <rFont val="細明體"/>
        <family val="3"/>
        <charset val="136"/>
      </rPr>
      <t>值</t>
    </r>
    <r>
      <rPr>
        <sz val="9"/>
        <rFont val="Meiryo UI"/>
        <family val="2"/>
        <charset val="128"/>
      </rPr>
      <t xml:space="preserve">開始重新計算
導致 TRACKING 搬送異常
</t>
    </r>
    <phoneticPr fontId="74"/>
  </si>
  <si>
    <t>1、暫時處置 : 1BR BD 段 PLC 重新 RESET，BDPG 數值強制歸零
2、因為程式已經設定 PG 的數值只取正區間的數值(0~MAX)
但此次有抓到負區間的數值，因此懷疑高速計數器有問題
所以進行高速計數器的更換
( 電氣見解：此次異常為模組異常的可能性較高 )
4/19 完成 BDPG 高速計數器 QD62 的更換
※換下來的高數計數器，電氣進行再現測試中
 ( 確認此高速計數器有無問題，是否會再出現負值  )
※高速計數器測試 4/20~ 到5/21 之間，並沒有發生負值的情況
3、修改 PG 計數器最大值歸零的條件
修改前：數值 = MAX
修改後：數值 ≧ MAX
電氣見解：此程式的部分並非為此次異常的原因，修改的理由是因這樣的變更對於程式邏輯上會更好 
※ 程式修改後如出現異常負值，計數的部分不會被歸零，異常能夠被發現</t>
    <phoneticPr fontId="74"/>
  </si>
  <si>
    <r>
      <t xml:space="preserve">他窯橫展開確認
</t>
    </r>
    <r>
      <rPr>
        <sz val="9"/>
        <rFont val="微軟正黑體"/>
        <family val="3"/>
        <charset val="136"/>
      </rPr>
      <t xml:space="preserve">※ PG 計數器最大值歸零的條件
</t>
    </r>
    <r>
      <rPr>
        <sz val="9"/>
        <rFont val="Meiryo UI"/>
        <family val="3"/>
        <charset val="128"/>
      </rPr>
      <t>窯</t>
    </r>
    <r>
      <rPr>
        <sz val="9"/>
        <rFont val="微軟正黑體"/>
        <family val="3"/>
        <charset val="136"/>
      </rPr>
      <t xml:space="preserve">   </t>
    </r>
    <r>
      <rPr>
        <sz val="9"/>
        <rFont val="Meiryo UI"/>
        <family val="3"/>
        <charset val="128"/>
      </rPr>
      <t>：</t>
    </r>
    <r>
      <rPr>
        <sz val="9"/>
        <rFont val="微軟正黑體"/>
        <family val="3"/>
        <charset val="136"/>
      </rPr>
      <t xml:space="preserve">      YF        CF        EF          JF         KF
</t>
    </r>
    <r>
      <rPr>
        <sz val="9"/>
        <rFont val="Meiryo UI"/>
        <family val="3"/>
        <charset val="128"/>
      </rPr>
      <t>條件：</t>
    </r>
    <r>
      <rPr>
        <sz val="9"/>
        <rFont val="微軟正黑體"/>
        <family val="3"/>
        <charset val="136"/>
      </rPr>
      <t xml:space="preserve">     = max  = max  = max   ≧max   ≧max</t>
    </r>
    <r>
      <rPr>
        <sz val="9"/>
        <rFont val="Meiryo UI"/>
        <family val="3"/>
        <charset val="128"/>
      </rPr>
      <t xml:space="preserve">
※ 情報聯絡各窯，電氣內部檢討中</t>
    </r>
    <phoneticPr fontId="74"/>
  </si>
  <si>
    <t>ACE#2</t>
  </si>
  <si>
    <t>\\T183TCLPFST01\share\K10_PN1\00_製造一部社內共通\001_設技資料交換\【TPM5】製造5拠点自主保全会議\【設備ロス削減チーム】\異常報告書（共有）フォルダ\201901以降\20230420 EF COLD ACE#2 通信異常報告書.xlsx</t>
  </si>
  <si>
    <r>
      <t xml:space="preserve">4/19 EF窯工事日時，電氣進行ACE及RMS定期切替。(ACE  #1→#2、RMS  #1→#2)
4/20 夜班
02:10開始發生 TOM上位通訊異常、速度差異常警報多回，WI發生速度差異常警報多回(異常警報期間線上自動捨板有)
02:35 聯絡事務所主管、推進課2G擔當進行異常確認
03:00 後續確認異常主因為ACE通信異常造成TOM3及WI異常， 聯絡電氣主任告知異常情況後，電氣回復待早上出勤期間再進行確認
08：00 電氣現場確認，原因不明。聯絡製造進行ACE切替
09：00 進行ACE與RMS的切替復歸。(ACE  #2-&gt;#1、RMS  #2-&gt;#1)
09：30 切替完成，異常未再發。
</t>
    </r>
    <r>
      <rPr>
        <sz val="9"/>
        <rFont val="微軟正黑體"/>
        <family val="3"/>
        <charset val="136"/>
      </rPr>
      <t>10：00 電氣下載LOG檔，請ATSC協助調查。</t>
    </r>
  </si>
  <si>
    <t>冷修立上時有進行測試,並無異常.目前原因不明，依賴ATSC調查中. 
推測原因：ACE#2 的WINDOWS OS有異常可能。</t>
  </si>
  <si>
    <t>1.目前提供ACE LOG檔,請ATSC調查中
2.目前有懷疑WINDOWS OS是否有異常,所以等待下次停機,切替ACE#2開機,擷取WINDOWS內部LOG檔,提拱ATSC進行調查.
3.準備購入ACE CPU預備品,確保ACE切替機能.
(現狀沒有預備品、故障時的緊急對應會以J、KF的予備機使用予定)</t>
  </si>
  <si>
    <t>OFF切</t>
    <phoneticPr fontId="74"/>
  </si>
  <si>
    <t>Kobu樂樂手設備</t>
    <phoneticPr fontId="74"/>
  </si>
  <si>
    <r>
      <t>\\T183TCLPFST01\share\K10_PN1\00_製造一部社</t>
    </r>
    <r>
      <rPr>
        <u/>
        <sz val="10"/>
        <color indexed="12"/>
        <rFont val="微軟正黑體"/>
        <family val="2"/>
        <charset val="136"/>
      </rPr>
      <t>內</t>
    </r>
    <r>
      <rPr>
        <u/>
        <sz val="10"/>
        <color indexed="12"/>
        <rFont val="ＭＳ Ｐゴシック"/>
        <family val="2"/>
        <charset val="128"/>
      </rPr>
      <t>共通\001_設技資料交換\【TPM5】製造5拠点自主保全会議\【設備ロス削減チーム】\異常報告書（共有）フォルダ\201901以降\20230502  ADTOFF　OFF NO.7 Kobuラクラクハンドエアモーターのカップリングインサート破断による異常（Rev.8 ).xlsx</t>
    </r>
    <phoneticPr fontId="74"/>
  </si>
  <si>
    <t>19:21 Kobu段投入G8 Kobu輕研磨品，樂樂手吸取玻璃走行時，無法前進後退，回報現場班股長。
19:25 OFF班股長聯絡整備OFF7 Kobu樂樂手走行異常。
19:30 整備到場確認樂樂手走行AIR馬達聯軸器中間緩衝墊破損，無法驅動樂樂手走行。 參考(圖.1 )
19:40 整備聯絡機械股長，確認無聯軸器備品。
19:50 整備將OFF7 Kobu樂樂手走行AIR馬達AIR動力源關閉，樂樂手改由人工推動進行生產。
21:00 呼出機械進行異常對應。
21:21 機械人員到場 ，OFFNO.7 停止生產，讓機械人員確認異常狀況，並進行聯軸器修改。(圖.2 )
23:05 機械人員將修改後聯軸器重新安裝，切替自動生産模式後並進行作動測試，無問題後交付現場生產。</t>
    <phoneticPr fontId="74"/>
  </si>
  <si>
    <t>1.走行AIR馬達側固定輪榖螺絲，因長時間正轉、逆轉，螺絲鬆動後往後退，導致緩衝墊變形損壞，造成連軸器無法有效驅動而空轉。(參考附件1)
2.2022.2.6 製造發現勒樂手連軸器AIR馬達側固定輪榖螺絲鬆脫狀況，製造自行將螺絲增蒂後，並將情報回饋給設技課，2/16定修時，機械再次進行輪榖螺絲點檢與鎖固，但當時未探究鬆脫原因及後續對應。</t>
    <phoneticPr fontId="74"/>
  </si>
  <si>
    <r>
      <t>暫時對應 :
 聯軸器中間緩衝墊破損且無備品，將樂樂手側聯軸器輪榖夾爪</t>
    </r>
    <r>
      <rPr>
        <sz val="9"/>
        <rFont val="細明體"/>
        <family val="3"/>
        <charset val="136"/>
      </rPr>
      <t xml:space="preserve">焊接鐵塊，並將兩側輪榖往中間連結。(圖 2 )
</t>
    </r>
    <r>
      <rPr>
        <sz val="9"/>
        <rFont val="Meiryo UI"/>
        <family val="3"/>
        <charset val="128"/>
      </rPr>
      <t xml:space="preserve">
永久對應 : 
1.聯軸器式樣變更，強化固定方式，以符合現場人工操作設備。
原本式樣 - 鎖式輪榖
變更式樣 - 夾式輪榖 --(參考附件1)
‧完成予定日：6月末
</t>
    </r>
    <r>
      <rPr>
        <sz val="9"/>
        <rFont val="細明體"/>
        <family val="3"/>
        <charset val="136"/>
      </rPr>
      <t>2. 聯軸器點檢列入修繕計畫確實實施(2次/1年)</t>
    </r>
    <phoneticPr fontId="74"/>
  </si>
  <si>
    <t>CF</t>
    <phoneticPr fontId="74"/>
  </si>
  <si>
    <r>
      <t>Y許仕明
C</t>
    </r>
    <r>
      <rPr>
        <sz val="9"/>
        <color rgb="FF000000"/>
        <rFont val="Meiryo UI"/>
        <family val="3"/>
        <charset val="128"/>
      </rPr>
      <t>鄭嵎駿</t>
    </r>
    <r>
      <rPr>
        <sz val="9"/>
        <color indexed="8"/>
        <rFont val="Meiryo UI"/>
        <family val="3"/>
        <charset val="128"/>
      </rPr>
      <t xml:space="preserve">
E王文佑
J朱峰謀
K張崇慶</t>
    </r>
    <phoneticPr fontId="74"/>
  </si>
  <si>
    <t>本線增速#5</t>
    <phoneticPr fontId="74"/>
  </si>
  <si>
    <t>20230504-CF包裝本線增速#5 CAM CLUTCH異常報告書-rev.1.xlsx</t>
  </si>
  <si>
    <t>20230504-CF包裝本線增速#5 CAM CLUTCH異常報告書-rev.1 (機械報告書).xlsx</t>
  </si>
  <si>
    <r>
      <rPr>
        <sz val="9"/>
        <rFont val="微軟正黑體"/>
        <family val="3"/>
        <charset val="136"/>
      </rPr>
      <t>05:17</t>
    </r>
    <r>
      <rPr>
        <sz val="9"/>
        <rFont val="Meiryo UI"/>
        <family val="3"/>
        <charset val="128"/>
      </rPr>
      <t xml:space="preserve">
①横吋異常警報，現場巡檢無破板。
</t>
    </r>
    <r>
      <rPr>
        <sz val="9"/>
        <rFont val="Meiryo UI"/>
        <family val="3"/>
        <charset val="136"/>
      </rPr>
      <t xml:space="preserve">②發現横折後增速#5速度變慢，增速#6速度正常，疑似增速#5 cam clutch狀態時好時壞，捨5分。
 →如下圖，增速#5 cam clutch與聯軸器不同步。
 →增速#5 cam clutch上回更換日期2022/07/15(未達更換管理時間-1.5年)。
 ③聯絡隆盛、嵎駿。
05:26 事務所連絡機械主任呼出人員。
06:20 機械到場。（當時異常無再發）
06:30 增速#5 cam clutch異常再發，捨5分。
06:47 回報課長。
06:50 G/T捨板，機械更換增速#5 cam clutch，捨70分。
</t>
    </r>
    <r>
      <rPr>
        <sz val="9"/>
        <rFont val="微軟正黑體"/>
        <family val="3"/>
        <charset val="136"/>
      </rPr>
      <t xml:space="preserve">08:00 機械更換完成…三交代進行G/T解除、油污及刮傷檢查。
</t>
    </r>
    <r>
      <rPr>
        <sz val="9"/>
        <rFont val="Microsoft YaHei"/>
        <family val="3"/>
        <charset val="134"/>
      </rPr>
      <t>08:30 回復採板。</t>
    </r>
    <phoneticPr fontId="74"/>
  </si>
  <si>
    <t>增速#5 cam clutch與聯軸器不同步</t>
    <phoneticPr fontId="74"/>
  </si>
  <si>
    <t>更換增速#5 cam clutch</t>
    <phoneticPr fontId="74"/>
  </si>
  <si>
    <t>機械對應報告：
變更原先計畫.預計在CF5冷修改為直接驅動。
1. 改造部品準備。6/底
2. 利用工事日進行現場改造變更(Clutch廢棄不使用)。
改造順序：H/O Gate→增速#6→增速#5
ADT各窯計畫都是冷修時再進行改造!
YF/EF/JF/KF~全部改造完成，只有CF還未實施~</t>
    <phoneticPr fontId="74"/>
  </si>
  <si>
    <t>MF</t>
    <phoneticPr fontId="74"/>
  </si>
  <si>
    <t>WI/TOM3檢查機</t>
    <phoneticPr fontId="74"/>
  </si>
  <si>
    <t>20230505_MF　WI・TOM⇔PAM通信異常トラブル(中日).xlsx</t>
  </si>
  <si>
    <t>【5/5】
4:15  WI/TOM3通信異常發生、捨板
4:18  現場確認、WI/TOM3與PAM通信異常 ※參照①
4:30  WI/TOM3 PC重新起動也無法復歸
4:35  聯絡整備班事務所人員
4:45  確認PAM PC、 server側有異常顯示 ※參照②
　　　　 三交代進行PC(PAM server)重新起動
4:58  復歸
5:00  採板開始</t>
    <phoneticPr fontId="74"/>
  </si>
  <si>
    <r>
      <rPr>
        <sz val="9"/>
        <rFont val="微軟正黑體"/>
        <family val="3"/>
        <charset val="136"/>
      </rPr>
      <t>1、</t>
    </r>
    <r>
      <rPr>
        <sz val="9"/>
        <rFont val="Meiryo UI"/>
        <family val="3"/>
        <charset val="128"/>
      </rPr>
      <t>系統記錄顯示「致命的硬體錯誤發生」。</t>
    </r>
    <r>
      <rPr>
        <sz val="9"/>
        <rFont val="Meiryo UI"/>
        <family val="3"/>
        <charset val="136"/>
      </rPr>
      <t xml:space="preserve">
</t>
    </r>
    <r>
      <rPr>
        <sz val="9"/>
        <rFont val="微軟正黑體"/>
        <family val="3"/>
        <charset val="136"/>
      </rPr>
      <t>2、</t>
    </r>
    <r>
      <rPr>
        <sz val="9"/>
        <rFont val="Meiryo UI"/>
        <family val="3"/>
        <charset val="136"/>
      </rPr>
      <t xml:space="preserve">service確認無問題、FDPS正在立上。
</t>
    </r>
    <r>
      <rPr>
        <sz val="9"/>
        <rFont val="微軟正黑體"/>
        <family val="3"/>
        <charset val="136"/>
      </rPr>
      <t>3、</t>
    </r>
    <r>
      <rPr>
        <sz val="9"/>
        <rFont val="Meiryo UI"/>
        <family val="3"/>
        <charset val="136"/>
      </rPr>
      <t xml:space="preserve">DELL Server Adminsitator無錯誤記錄。
</t>
    </r>
    <r>
      <rPr>
        <sz val="9"/>
        <rFont val="微軟正黑體"/>
        <family val="3"/>
        <charset val="136"/>
      </rPr>
      <t xml:space="preserve">           </t>
    </r>
    <r>
      <rPr>
        <sz val="9"/>
        <rFont val="Meiryo UI"/>
        <family val="3"/>
        <charset val="136"/>
      </rPr>
      <t>↓
現在、ATSC (亀山先生) 確認中</t>
    </r>
    <phoneticPr fontId="74"/>
  </si>
  <si>
    <t>JF</t>
    <phoneticPr fontId="74"/>
  </si>
  <si>
    <t>FT CV驅動鏈條</t>
    <phoneticPr fontId="74"/>
  </si>
  <si>
    <t>20230510 JF本線FT CV驅動鏈條斷裂異常報告 (1).xlsx</t>
  </si>
  <si>
    <t>04:44  夜班聯絡2BR引入處有一條FT CV未運轉(不影響G11採板)
09:30  早上請機械確認後為水平鏈條斷裂(圖二)。
09:51  1BR專採，2BR本線FT連結器脫離。
10:35  異常排除，恢復採板。</t>
    <phoneticPr fontId="74"/>
  </si>
  <si>
    <t>RS 50水平驅動Chain斷裂原因如下，
1.因為Chain張力惰鏈卡在下部造成Chain長期處在高張力的狀態下運轉，加速鏈目的磨耗及伸長，最後導致鏈條斷裂。如圖一
2. 運轉中以目視點檢確認時，因處所較為內部無法確認張力惰輪及chain狀況。</t>
    <phoneticPr fontId="74"/>
  </si>
  <si>
    <r>
      <t>1. 安排定修或工事日時，對於使用中的張力惰輪GUIDE進行給脂及活動性確認 (2次/年)，Chain外觀磨耗產生鐵粉時即進行更換。
2.</t>
    </r>
    <r>
      <rPr>
        <sz val="9"/>
        <rFont val="細明體"/>
        <family val="3"/>
        <charset val="136"/>
      </rPr>
      <t xml:space="preserve"> </t>
    </r>
    <r>
      <rPr>
        <sz val="9"/>
        <rFont val="Meiryo UI"/>
        <family val="3"/>
        <charset val="128"/>
      </rPr>
      <t>爾後PAD CHAIN更換時一併進行周遭附近張力惰輪及Chain點檢確認。</t>
    </r>
    <phoneticPr fontId="74"/>
  </si>
  <si>
    <t>切機設備</t>
    <phoneticPr fontId="74"/>
  </si>
  <si>
    <t>20230520 ADTOFF　OFF7 移載機No.2X切機皮帶斷裂異常報告（Rev.8 ) 中日.xlsx</t>
  </si>
  <si>
    <r>
      <t xml:space="preserve">05/10  17:00 發生No.2移載機走行後退(上流側)逸走警報，現場股長通知整備到場。(圖1)
05/10  17:25 確認No.2移載機原點記號發生位移，整備重新進行設備原點設定後，交付現場生產 。(附件1)
05/10  17:45 發生No.2移載機走行前進(下流側)逸走警報 &amp; X切機前進(上游側)逸走警報。(圖2)
05/10  17:50 整備到場確認No.2移載機驅動皮帶明顯斷裂。(圖3) (皮帶上次更換為2023/4/18 - 附件2)
05/10  17:52 整備到場確認X切機驅動皮帶也已經斷裂。(圖3) (皮帶2023/2/1異常斷裂更換 - 附件2)
05/10  18:05 機械人員入場對應，更換No.2移載機右側驅動皮帶。
05/10  18:35 機械人員聯絡X切機皮帶無備品可更換。 (因No.2移載機與X切機皮帶型號相同，預備品只預備1條)
05/10  19:05 No.2移載機右側皮帶更換完畢，X切機因無皮帶備品，機械明日緊急購入皮帶入場。
05/10  19:10 OFF7 人員安排移動至OFF5 產線生產稼動，OFF7計畫停止。
05/11  14:00 機械人員進行更換No.2移載機皮帶。
</t>
    </r>
    <r>
      <rPr>
        <sz val="9"/>
        <rFont val="微軟正黑體"/>
        <family val="3"/>
        <charset val="136"/>
      </rPr>
      <t>05/11  16:20 X切機皮帶更換完畢，進行X切機&amp;no.1&amp;No.2移載機皮帶檢查與張力確認濟。
05/11  17:00 交付現場生產。</t>
    </r>
    <phoneticPr fontId="74"/>
  </si>
  <si>
    <r>
      <t xml:space="preserve">機械的原因予想①
</t>
    </r>
    <r>
      <rPr>
        <sz val="9"/>
        <rFont val="微軟正黑體"/>
        <family val="3"/>
        <charset val="136"/>
      </rPr>
      <t xml:space="preserve">  ・同樣發生Power Lock偏移而追撞</t>
    </r>
    <r>
      <rPr>
        <sz val="9"/>
        <rFont val="Meiryo UI"/>
        <family val="3"/>
        <charset val="128"/>
      </rPr>
      <t>✕</t>
    </r>
    <r>
      <rPr>
        <sz val="9"/>
        <rFont val="微軟正黑體"/>
        <family val="3"/>
        <charset val="136"/>
      </rPr>
      <t>切機</t>
    </r>
    <r>
      <rPr>
        <sz val="9"/>
        <rFont val="Meiryo UI"/>
        <family val="3"/>
      </rPr>
      <t xml:space="preserve">
    </t>
    </r>
    <r>
      <rPr>
        <sz val="9"/>
        <rFont val="微軟正黑體"/>
        <family val="3"/>
        <charset val="136"/>
      </rPr>
      <t>造成皮帶斷裂。（各處</t>
    </r>
    <r>
      <rPr>
        <sz val="9"/>
        <rFont val="Meiryo UI"/>
        <family val="3"/>
      </rPr>
      <t>Power Lock</t>
    </r>
    <r>
      <rPr>
        <sz val="9"/>
        <rFont val="微軟正黑體"/>
        <family val="3"/>
        <charset val="136"/>
      </rPr>
      <t>標記沒有偏移）
電氣的原因予想②</t>
    </r>
    <r>
      <rPr>
        <sz val="9"/>
        <rFont val="Meiryo UI"/>
        <family val="3"/>
        <charset val="128"/>
      </rPr>
      <t xml:space="preserve">
</t>
    </r>
    <r>
      <rPr>
        <sz val="9"/>
        <rFont val="微軟正黑體"/>
        <family val="3"/>
        <charset val="136"/>
      </rPr>
      <t xml:space="preserve">  ・因為</t>
    </r>
    <r>
      <rPr>
        <sz val="9"/>
        <rFont val="Meiryo UI"/>
        <family val="3"/>
        <charset val="128"/>
      </rPr>
      <t xml:space="preserve">✕切機和＃２移載機走行停止時的衝擊
</t>
    </r>
    <r>
      <rPr>
        <sz val="9"/>
        <rFont val="微軟正黑體"/>
        <family val="3"/>
        <charset val="136"/>
      </rPr>
      <t xml:space="preserve">   </t>
    </r>
    <r>
      <rPr>
        <sz val="9"/>
        <rFont val="Meiryo UI"/>
        <family val="3"/>
        <charset val="128"/>
      </rPr>
      <t>，造成伺服計數</t>
    </r>
    <r>
      <rPr>
        <sz val="9"/>
        <rFont val="微軟正黑體"/>
        <family val="3"/>
        <charset val="136"/>
      </rPr>
      <t>值頻繁地出現乖離而發生追撞。</t>
    </r>
    <phoneticPr fontId="74"/>
  </si>
  <si>
    <t>暫時對策
・進行追加防追撞Sensor的施工準備。
・伺服DATA解析等。
・準備變更減速時間1sec→2sec。</t>
    <phoneticPr fontId="74"/>
  </si>
  <si>
    <t>YF</t>
    <phoneticPr fontId="74"/>
  </si>
  <si>
    <r>
      <t>Y許仕明
C</t>
    </r>
    <r>
      <rPr>
        <sz val="9"/>
        <color rgb="FF000000"/>
        <rFont val="Meiryo UI"/>
        <family val="3"/>
        <charset val="128"/>
      </rPr>
      <t>鄭嵎駿</t>
    </r>
    <r>
      <rPr>
        <sz val="9"/>
        <color indexed="8"/>
        <rFont val="Meiryo UI"/>
        <family val="3"/>
        <charset val="128"/>
      </rPr>
      <t xml:space="preserve">
E王文佑
J林振邦
K蕭建陸
</t>
    </r>
    <phoneticPr fontId="74"/>
  </si>
  <si>
    <t>橫切機、橫折設備</t>
    <phoneticPr fontId="74"/>
  </si>
  <si>
    <t>20230515 YF本線切折設備異常-最終版.xlsx</t>
  </si>
  <si>
    <t>2023/5/15
1、17:30 本線板流，17:33 初次異常發生(板折、增速、橫切#1動作異常)
2、18:30 HOT Exit Break
3、21:56 0.4T-G6採板開始
2023/5/16
1、採板期間異常發生多回
2、10:49~11:18 橫切機切替測試(#1→#2)→異常再發
3、11:40~12:36 電氣人員進行ACE主機基板更換→異常再發
4、14:21~14:42 ACE切替測試(#2→#1)→異常再發
2023/5/17 
1、13:45~14:25 電氣人員進行ACE 出力排線及端子台交換→異常再發
2、17:00~19:00 電氣人員進行發現MCPG#2波型異常(附件1)，進行監視確認
2023/5/18
1、14:00~14:10 MCPG切替(#2→#1)
2、14:10採板開始→異常再發無</t>
    <phoneticPr fontId="74"/>
  </si>
  <si>
    <r>
      <t>1、連軸器固定螺絲不良
   拆卸時有發現MCPG#1及MCPG#2皆有固定螺絲有鬆</t>
    </r>
    <r>
      <rPr>
        <sz val="9"/>
        <rFont val="細明體"/>
        <family val="3"/>
        <charset val="136"/>
      </rPr>
      <t xml:space="preserve">脫
</t>
    </r>
    <r>
      <rPr>
        <sz val="9"/>
        <rFont val="Meiryo UI"/>
        <family val="2"/>
        <charset val="128"/>
      </rPr>
      <t>2、連軸器固定螺絲鬆</t>
    </r>
    <r>
      <rPr>
        <sz val="9"/>
        <rFont val="細明體"/>
        <family val="3"/>
        <charset val="136"/>
      </rPr>
      <t>脫</t>
    </r>
    <r>
      <rPr>
        <sz val="9"/>
        <rFont val="Meiryo UI"/>
        <family val="2"/>
        <charset val="128"/>
      </rPr>
      <t>原因
   走行輪轉動時會有振動,又為迴轉部固定螺絲容易有鬆</t>
    </r>
    <r>
      <rPr>
        <sz val="9"/>
        <rFont val="細明體"/>
        <family val="3"/>
        <charset val="136"/>
      </rPr>
      <t>脫</t>
    </r>
    <r>
      <rPr>
        <sz val="9"/>
        <rFont val="Meiryo UI"/>
        <family val="2"/>
        <charset val="128"/>
      </rPr>
      <t>現象</t>
    </r>
    <phoneticPr fontId="74"/>
  </si>
  <si>
    <t>1、連軸器固定螺絲使用螺絲固定劑及螺絲增締(附件2)
預防處置
PG連軸器點檢排定(設備技術→2回/年)</t>
    <phoneticPr fontId="74"/>
  </si>
  <si>
    <r>
      <t xml:space="preserve">00:49 通常生產中、發生NO.2移載機走行後退逸走 &amp; X切機前進異常警報。
00:55 現場股長確認警報無法消除及復歸 、進行確認 ①.NO.2移載機原點位置 : 無在原點位置。(圖1) 
</t>
    </r>
    <r>
      <rPr>
        <sz val="9"/>
        <rFont val="微軟正黑體"/>
        <family val="3"/>
        <charset val="136"/>
      </rPr>
      <t xml:space="preserve">  </t>
    </r>
    <r>
      <rPr>
        <sz val="9"/>
        <rFont val="Meiryo UI"/>
        <family val="3"/>
        <charset val="128"/>
      </rPr>
      <t xml:space="preserve">確認②.NO.2移載機、X切機、NO.1移載機皮帶、結果:無鬆脫及斷裂情況。
</t>
    </r>
    <r>
      <rPr>
        <sz val="9"/>
        <rFont val="微軟正黑體"/>
        <family val="3"/>
        <charset val="136"/>
      </rPr>
      <t xml:space="preserve">  </t>
    </r>
    <r>
      <rPr>
        <sz val="9"/>
        <rFont val="Meiryo UI"/>
        <family val="3"/>
        <charset val="128"/>
      </rPr>
      <t xml:space="preserve">對應: 1.手動將NO.2移載機移到原點位置後，警報消除並進行設備復歸。 2.將機台內玻璃捨棄。
01:34 設備復歸後、投入一枚，再度發生逸走警報，並同時發生碰撞聲響(NO.2移載機撞X切機)
</t>
    </r>
    <r>
      <rPr>
        <sz val="9"/>
        <rFont val="微軟正黑體"/>
        <family val="3"/>
        <charset val="136"/>
      </rPr>
      <t xml:space="preserve">  </t>
    </r>
    <r>
      <rPr>
        <sz val="9"/>
        <rFont val="Meiryo UI"/>
        <family val="3"/>
        <charset val="128"/>
      </rPr>
      <t xml:space="preserve">現場股長確認NO.2移載機皮帶右側斷裂(圖2)、(X切機、NO.1移載機皮帶 無斷裂)
</t>
    </r>
    <r>
      <rPr>
        <sz val="9"/>
        <rFont val="微軟正黑體"/>
        <family val="3"/>
        <charset val="136"/>
      </rPr>
      <t xml:space="preserve">  產線移動至OFFNO.5
</t>
    </r>
    <r>
      <rPr>
        <sz val="9"/>
        <rFont val="Meiryo UI"/>
        <family val="3"/>
        <charset val="128"/>
      </rPr>
      <t>08:30 機械與整備入場進行NO.2 移載機右側驅動斷裂皮帶更換。
12:00 電氣進行NO.2移載機伺服馬達、AMP、控制模組更換。(圖3)
13:00 將 NO.1、 NO.2 移載機、 X切機推至原點後進行原點寫入並進行走行與皮帶張力確認。
14:30 電氣進行NO.1、 NO.2 移載機、 X切機走行皮帶加減速測試，原本1秒修改為2秒。
15:40 單動試運轉測試ok後，進行板流測試(7枚)、測試結果無異常，交付現場生產。</t>
    </r>
    <phoneticPr fontId="74"/>
  </si>
  <si>
    <r>
      <t xml:space="preserve">機械的原因予想①
</t>
    </r>
    <r>
      <rPr>
        <sz val="9"/>
        <rFont val="微軟正黑體"/>
        <family val="3"/>
        <charset val="136"/>
      </rPr>
      <t xml:space="preserve">  </t>
    </r>
    <r>
      <rPr>
        <sz val="9"/>
        <rFont val="Meiryo UI"/>
        <family val="3"/>
        <charset val="128"/>
      </rPr>
      <t xml:space="preserve">・同樣發生Power Lock偏移而追撞✕切機
 </t>
    </r>
    <r>
      <rPr>
        <sz val="9"/>
        <rFont val="微軟正黑體"/>
        <family val="3"/>
        <charset val="136"/>
      </rPr>
      <t xml:space="preserve"> </t>
    </r>
    <r>
      <rPr>
        <sz val="9"/>
        <rFont val="Meiryo UI"/>
        <family val="3"/>
        <charset val="128"/>
      </rPr>
      <t xml:space="preserve"> 造成皮帶斷裂。（各處Power Lock標記沒有偏移）
  </t>
    </r>
    <r>
      <rPr>
        <sz val="9"/>
        <rFont val="微軟正黑體"/>
        <family val="3"/>
        <charset val="136"/>
      </rPr>
      <t xml:space="preserve"> </t>
    </r>
    <r>
      <rPr>
        <sz val="9"/>
        <rFont val="Meiryo UI"/>
        <family val="3"/>
        <charset val="128"/>
      </rPr>
      <t xml:space="preserve">AC伺服馬達拆下時，Power Lock沒有滑動的痕跡）
</t>
    </r>
    <r>
      <rPr>
        <sz val="9"/>
        <rFont val="微軟正黑體"/>
        <family val="3"/>
        <charset val="136"/>
      </rPr>
      <t xml:space="preserve">  </t>
    </r>
    <r>
      <rPr>
        <sz val="9"/>
        <rFont val="Meiryo UI"/>
        <family val="3"/>
        <charset val="128"/>
      </rPr>
      <t>・製造在異常發生前沒有第一時間進行正確處置、予防保全能力不足。　
電氣的原因予想②
・因為✕切機和＃２移載機走行停止時的衝擊
，造成伺服計數值頻繁地出現乖離而發生追撞。</t>
    </r>
    <phoneticPr fontId="74"/>
  </si>
  <si>
    <t>・變更減速時間1sec→2sec。
・更換AC伺服馬達、AMP、 PLC的伺服馬達控制模組。
（更換過AC伺服馬達後，AC伺服馬達連結Power Lock才開始連接起來）
・進行追加防追撞Sensor的施工準備。（6/6設置完成）
・修補Shaft、更換軸承。
（雖然發現了連結軸的磨損，但皮帶確實拉伸，所以跳齒的可能性不高）
・為確認偏移而在各M/C的定位置上拉線監視。
（監視皮帶跳齒及AC伺服馬達連結的Power Lock不具合）
・製造和設技設備專業教育學習 ( 3個月 )　(附件1.)</t>
    <phoneticPr fontId="74"/>
  </si>
  <si>
    <r>
      <t>C</t>
    </r>
    <r>
      <rPr>
        <sz val="9"/>
        <color rgb="FF000000"/>
        <rFont val="Meiryo UI"/>
        <family val="3"/>
        <charset val="128"/>
      </rPr>
      <t>鄭嵎駿</t>
    </r>
    <r>
      <rPr>
        <sz val="9"/>
        <color indexed="8"/>
        <rFont val="Meiryo UI"/>
        <family val="3"/>
        <charset val="128"/>
      </rPr>
      <t xml:space="preserve">
E王文佑
J林振邦
K蕭建陸
T陳振遠</t>
    </r>
    <phoneticPr fontId="74"/>
  </si>
  <si>
    <t>6Pos採板ROBOT</t>
    <phoneticPr fontId="74"/>
  </si>
  <si>
    <t>20230520 CF窯6Pos採板ROBOT CC LINK異常報告.xlsx</t>
    <phoneticPr fontId="74"/>
  </si>
  <si>
    <r>
      <t xml:space="preserve">18：08    6P CC-Link2異常無法採板、手動操作不可，斷電後手動無法復歸
18：16   聯絡事務所呼出電氣
19：30   電氣到場確認
  1.ROBOT手操盒原點復歸動作
</t>
    </r>
    <r>
      <rPr>
        <sz val="9"/>
        <rFont val="細明體"/>
        <family val="2"/>
        <charset val="136"/>
      </rPr>
      <t xml:space="preserve">  2. 點檢盤內CCLINK 接線迴路-未發生閃爍狀態</t>
    </r>
    <r>
      <rPr>
        <sz val="9"/>
        <rFont val="Meiryo UI"/>
        <family val="2"/>
        <charset val="128"/>
      </rPr>
      <t xml:space="preserve">
</t>
    </r>
    <r>
      <rPr>
        <sz val="9"/>
        <rFont val="細明體"/>
        <family val="2"/>
        <charset val="136"/>
      </rPr>
      <t xml:space="preserve">  3. 自動叫料測試-正常
</t>
    </r>
    <r>
      <rPr>
        <sz val="9"/>
        <rFont val="Meiryo UI"/>
        <family val="2"/>
        <charset val="128"/>
      </rPr>
      <t>19：55    6P試板流
20：10    6P回復採板</t>
    </r>
    <phoneticPr fontId="74"/>
  </si>
  <si>
    <t>1. 5/23進行異常再現測試確認為CC-Link接線不良。</t>
    <phoneticPr fontId="74"/>
  </si>
  <si>
    <t>CC-Link接線螺絲增締
※3P~5P橫展開確認濟(2023/05/23)</t>
    <phoneticPr fontId="74"/>
  </si>
  <si>
    <t>ADT設備技術電氣進行各窯CC-Link接線螺絲增締確認
CF=5/20 螺絲增締確認濟
EF=5/23 螺絲增締確認濟
JF=7/5 螺絲增締確認濟 (工事日)
KF=7/11 螺絲增締確認濟 (工事日)
TAS=7/25 螺絲增締確認濟 (定修)</t>
    <phoneticPr fontId="74"/>
  </si>
  <si>
    <r>
      <t>Y許仕明
C</t>
    </r>
    <r>
      <rPr>
        <sz val="9"/>
        <color rgb="FF000000"/>
        <rFont val="Meiryo UI"/>
        <family val="3"/>
        <charset val="128"/>
      </rPr>
      <t>鄭嵎駿</t>
    </r>
    <r>
      <rPr>
        <sz val="9"/>
        <color indexed="8"/>
        <rFont val="Meiryo UI"/>
        <family val="3"/>
        <charset val="128"/>
      </rPr>
      <t xml:space="preserve">
E王文佑
J林振邦
K蕭建陸
T陳振遠</t>
    </r>
    <phoneticPr fontId="74"/>
  </si>
  <si>
    <t>1BR C/V #2</t>
    <phoneticPr fontId="74"/>
  </si>
  <si>
    <t>20230527 CF窯1Br Cv 引入#2 INV異常報告.xlsx</t>
  </si>
  <si>
    <t>14:20 1br C/v #2 inv異常，reset 不行，聯絡隆盛、假日電氣到廠確認，捨g6*30枚。
14:40 2br j/c採板開始，4p部位混入(未強P)。
14:45 假日電氣到廠確認中。
15:51 假日電器人員聯絡1BR C/V #2 inv更換完了，進行手動運轉測試OK 進行自動運轉板流測試OK。
16:05 切替1、2P專採，進行J/C 1BR移載採板。
16:20 移載採板開始Teaching參數有變更。</t>
    <phoneticPr fontId="74"/>
  </si>
  <si>
    <t>1br C/v #2 inv異常</t>
    <phoneticPr fontId="74"/>
  </si>
  <si>
    <t>1BR C/V #2 inv更換</t>
  </si>
  <si>
    <r>
      <t>Y許仕明
C</t>
    </r>
    <r>
      <rPr>
        <sz val="9"/>
        <color rgb="FF000000"/>
        <rFont val="Meiryo UI"/>
        <family val="3"/>
        <charset val="128"/>
      </rPr>
      <t>鄭嵎駿</t>
    </r>
    <r>
      <rPr>
        <sz val="9"/>
        <color indexed="8"/>
        <rFont val="Meiryo UI"/>
        <family val="3"/>
        <charset val="128"/>
      </rPr>
      <t xml:space="preserve">
E王文佑
J林振邦
K蕭建陸</t>
    </r>
    <phoneticPr fontId="74"/>
  </si>
  <si>
    <t>本線伸縮C/V</t>
    <phoneticPr fontId="74"/>
  </si>
  <si>
    <t>20230602【TPM5】【ADCH】【設備異常報告】_本線伸縮CV動作異常.xlsx</t>
  </si>
  <si>
    <t>1. 20:08 新生产指示书J/C：M1-230602-3。
2. 20:12 "L侧SMAP自动追踪Time Over"、"R侧伸缩C/V异常"警报发生，耳折欠板流入FT，碎玻璃清扫有。
3. 20:14 本线H/O开启舍板，巡检发现L侧伸缩C/V位置往R侧移动40Inch左右，开始进行伸缩原点复归。
4. 20:16 原点复归时，左右侧C/V自动往内收缩后，R侧C/V能自动往外侧移动，L侧C/V往外移动不能。
  各设定界面确认后发现HMI 本线 伸缩 J/C界面显示：R侧切线位置为1.8inch(正常值应为18inch），L侧切线位置为25.2inch(正常值应为252inch），异常原因不明。
5. 20:37 将异常情况联络事务所及HOT有。
6. 20:38~23:00
  ①伸缩C/V原点复归10回以上，结果无效果。
  ②重新对伸缩进行G11、G8.5寸法J/C 4回以上，结果J/C均失败。 
  ③手动模式下手动移动左右侧伸缩C/V位置到左右耳折切线处后进行CUP，结果L侧伸缩C/V自动回到异常时位置。
7.23:00 电气人员到达现场后将"伸缩TOUCH动作"从使用切替为不使用。
8.23:22 再次手动将左右侧伸缩C/V位置移动至耳折切线处，进行尝试性采板，结果此法可行。
9. 23:36 2BR 开始全部位采板。</t>
    <phoneticPr fontId="74"/>
  </si>
  <si>
    <t>待查明</t>
    <phoneticPr fontId="74"/>
  </si>
  <si>
    <t>关闭 "伸缩TOUCH动作"使用，手动将左右侧伸缩C/V位置移动至耳折切线处进行采板。</t>
    <phoneticPr fontId="74"/>
  </si>
  <si>
    <r>
      <t>Y許仕明
C</t>
    </r>
    <r>
      <rPr>
        <sz val="9"/>
        <color rgb="FF000000"/>
        <rFont val="Meiryo UI"/>
        <family val="2"/>
        <charset val="128"/>
      </rPr>
      <t>鄭嵎駿</t>
    </r>
    <r>
      <rPr>
        <sz val="9"/>
        <color indexed="8"/>
        <rFont val="Meiryo UI"/>
        <family val="2"/>
        <charset val="128"/>
      </rPr>
      <t xml:space="preserve">
E王文佑
J林振邦
K蕭建陸</t>
    </r>
    <phoneticPr fontId="74"/>
  </si>
  <si>
    <t>本線H/O Gate CV</t>
    <phoneticPr fontId="74"/>
  </si>
  <si>
    <t>20230607HF　HF 本線HOゲートCV　カムクラッチ異常(中日).xlsx</t>
  </si>
  <si>
    <r>
      <t>1. 發生</t>
    </r>
    <r>
      <rPr>
        <sz val="9"/>
        <rFont val="Meiryo UI"/>
        <family val="3"/>
        <charset val="128"/>
      </rPr>
      <t>狀</t>
    </r>
    <r>
      <rPr>
        <sz val="9"/>
        <rFont val="Meiryo UI"/>
        <family val="2"/>
      </rPr>
      <t>況
  大約從5/22 開始只有0.4t生</t>
    </r>
    <r>
      <rPr>
        <sz val="9"/>
        <rFont val="Meiryo UI"/>
        <family val="3"/>
        <charset val="128"/>
      </rPr>
      <t>產</t>
    </r>
    <r>
      <rPr>
        <sz val="9"/>
        <rFont val="Meiryo UI"/>
        <family val="2"/>
      </rPr>
      <t>的時候會發生SMAP耳折timing提早動作的耳折欠板
  因為懷疑是本線H/O的動作觸發Sensor的問題、所以實施清掃但仍再發。
  電氣人員懷疑是Sensor誤動作、所以在工事日（5/30）進行Sensor更換。
  工事後的0.5t沒有發生、6/5 0.4ｔJ/C之後相同異常再發。
6/7　9:10 SMAP耳折欠板發生、發現本線H/O Gate-CV的驅動速度有突然變慢的現象
         9:30 電氣/機械呼出
         →　電氣確認 : 馬達的Hz、Sensor…等進行點檢，沒有發現電氣相關的問題。
         →　機械確認 : 判斷可能是本線HO Gate的Cam clutch發生異常所引起的。
         部品在庫確認以及事前準備
         13:33 Guillotine開始後、進行本線HO Gate的Cam clutch更換
         14:27 整備完了後、生産開始
※ 發生問題的Cam clutch分解之後、發現部品並沒有很大的摩耗。
但是，Cam内部幾乎沒有</t>
    </r>
    <r>
      <rPr>
        <sz val="9"/>
        <rFont val="Meiryo UI"/>
        <family val="3"/>
        <charset val="128"/>
      </rPr>
      <t>黃</t>
    </r>
    <r>
      <rPr>
        <sz val="9"/>
        <rFont val="Meiryo UI"/>
        <family val="2"/>
      </rPr>
      <t>油，
推測是因為長期使用之下</t>
    </r>
    <r>
      <rPr>
        <sz val="9"/>
        <rFont val="Meiryo UI"/>
        <family val="3"/>
        <charset val="128"/>
      </rPr>
      <t>黃</t>
    </r>
    <r>
      <rPr>
        <sz val="9"/>
        <rFont val="Meiryo UI"/>
        <family val="2"/>
      </rPr>
      <t>油</t>
    </r>
    <r>
      <rPr>
        <sz val="9"/>
        <rFont val="Meiryo UI"/>
        <family val="3"/>
        <charset val="128"/>
      </rPr>
      <t>氧</t>
    </r>
    <r>
      <rPr>
        <sz val="9"/>
        <rFont val="Meiryo UI"/>
        <family val="2"/>
      </rPr>
      <t xml:space="preserve">化沒有潤滑的效果、引起間歇性的動作異常。
</t>
    </r>
    <phoneticPr fontId="74"/>
  </si>
  <si>
    <t>1. 本線HO Gate的Cam clutch因長期使用引起CV速度異常。
分解確認之後、推測是黃油氧化引起動作異常。
2. Cam clutch只有利用冷修定期點檢、無更換的基準。
※ HF 2009年稼働以來沒有更換過、2019年HF3冷修時有點檢
因為狀態良好、繼續使用至今。(計 : 使用14年)</t>
    <phoneticPr fontId="74"/>
  </si>
  <si>
    <t>1. 本線HO Gate的Cam clutch更換新品（MZ-45-40）
2. 追加到冷修的定期更換項目裡面</t>
    <phoneticPr fontId="74"/>
  </si>
  <si>
    <t>1. 追加到冷修的定期更換項目裡面
2. 其他窯的Cam clutch利用工事日點檢、長期使用的部分進行更換。
3. 檢討Cam clutch不使用。</t>
    <phoneticPr fontId="74"/>
  </si>
  <si>
    <r>
      <t>Y許仕明
C</t>
    </r>
    <r>
      <rPr>
        <sz val="9"/>
        <color rgb="FF000000"/>
        <rFont val="Meiryo UI"/>
        <family val="2"/>
        <charset val="128"/>
      </rPr>
      <t>鄭嵎駿</t>
    </r>
    <r>
      <rPr>
        <sz val="9"/>
        <color indexed="8"/>
        <rFont val="Meiryo UI"/>
        <family val="2"/>
        <charset val="128"/>
      </rPr>
      <t xml:space="preserve">
E王文佑</t>
    </r>
    <phoneticPr fontId="74"/>
  </si>
  <si>
    <t>2POS P詰機</t>
    <phoneticPr fontId="74"/>
  </si>
  <si>
    <t>20230714 YF 2POS P詰機伺服馬達異常(異音多發).xlsx</t>
  </si>
  <si>
    <r>
      <t xml:space="preserve">6/7
1. 17:06 2P P詰機發出異常警報，RESET後可正常運轉同時間走行SCREW伺服馬達運轉發生異音
</t>
    </r>
    <r>
      <rPr>
        <sz val="9"/>
        <rFont val="Meiryo UI"/>
        <family val="2"/>
      </rPr>
      <t>2. 17:10 異常警報再發，RESET後可正常運轉
6/8 更換伺服馬達&gt;&gt;&gt;NG，異音再發
6/20 更換ENCODER 線及伺服AMP&gt;&gt;&gt;NG，異音再發
6/26 調整伺服參數,(自動調諧模式:負載慣量比2.6倍→1.9倍)異音良化， 曲線無微小晃動現象(持續觀察中)
7/10 異音、震動再發
7/14 機械班更換滾珠螺桿組。電氣人員進行伺服參數調回(負載慣量比1.9倍→2.6倍)
7/25 微小異音再發(不影響生</t>
    </r>
    <r>
      <rPr>
        <sz val="9"/>
        <rFont val="細明體"/>
        <family val="2"/>
        <charset val="136"/>
      </rPr>
      <t>產</t>
    </r>
    <r>
      <rPr>
        <sz val="9"/>
        <rFont val="Meiryo UI"/>
        <family val="2"/>
      </rPr>
      <t>，預定8/14工事日再確認)
8/14 工事日再確認，參數、機構無異常→調整無，異常、震動無再發。
     後續持續觀</t>
    </r>
    <r>
      <rPr>
        <sz val="9"/>
        <rFont val="細明體"/>
        <family val="2"/>
        <charset val="136"/>
      </rPr>
      <t>查</t>
    </r>
    <r>
      <rPr>
        <sz val="9"/>
        <rFont val="Meiryo UI"/>
        <family val="2"/>
      </rPr>
      <t>，異常再發時，再度確認。</t>
    </r>
    <phoneticPr fontId="74"/>
  </si>
  <si>
    <t>1.發生原因不明，後續持續觀察，如有再發，再進行確認</t>
    <phoneticPr fontId="74"/>
  </si>
  <si>
    <t>P詰機走行螺桿更換作業(附件1)
預防處置
發生原因不明，後續持續觀察，如有再發，再針對異常原因點
擬定予防處置對策</t>
    <phoneticPr fontId="74"/>
  </si>
  <si>
    <t>NF</t>
    <phoneticPr fontId="74"/>
  </si>
  <si>
    <t>1Br-H/O</t>
    <phoneticPr fontId="74"/>
  </si>
  <si>
    <t>20230626【TPM5】【ADCH】【設備異常報告】【最終版】NF窯Cold1Br_HO_フレーム破断トラブル翻訳 rev1.1.xlsx</t>
  </si>
  <si>
    <t>20230626 NF窯Cold1Br_HO_frame破斷異常之點檢確認寫真 【點檢確認區域：YF、CF、EF、JF、KF】.xlsx</t>
  </si>
  <si>
    <r>
      <t>9:15 廠</t>
    </r>
    <r>
      <rPr>
        <sz val="9"/>
        <rFont val="Meiryo UI"/>
        <family val="3"/>
        <charset val="128"/>
      </rPr>
      <t>內</t>
    </r>
    <r>
      <rPr>
        <sz val="9"/>
        <rFont val="Meiryo UI"/>
        <family val="2"/>
      </rPr>
      <t>響起『1Br_BD LINE異常』的警報。1Br-H/O_C/V INV異常發生
        三交代</t>
    </r>
    <r>
      <rPr>
        <sz val="9"/>
        <rFont val="Meiryo UI"/>
        <family val="3"/>
        <charset val="128"/>
      </rPr>
      <t>趕</t>
    </r>
    <r>
      <rPr>
        <sz val="9"/>
        <rFont val="Meiryo UI"/>
        <family val="2"/>
      </rPr>
      <t>往現場發現跳上C/V停止、玻璃停滯。
　　　 TP的警報内容是「H/O_C/V INV26‐28異常」
9:20 派遣員到現場確認、判斷無法復歸、聯絡設備技術(機械・電氣)。
　　　　同時指示三交代準備切替成2Br-G8.5專採。
9:25 設備技術(機械・電氣)到達現場、確認下記項目進行原因調</t>
    </r>
    <r>
      <rPr>
        <sz val="9"/>
        <rFont val="Meiryo UI"/>
        <family val="3"/>
        <charset val="128"/>
      </rPr>
      <t>查</t>
    </r>
    <r>
      <rPr>
        <sz val="9"/>
        <rFont val="Meiryo UI"/>
        <family val="2"/>
      </rPr>
      <t xml:space="preserve">。
　　　　・警報reset、再次運轉←相對於定格2.0A、6.5A會過負荷停止。
　　　　・INV配線的二次側解線、運轉信號輸出←結果INV正常。
　　　　・拆除連接馬達與Roll軸承的鏈條聯軸器、實施馬達單體運轉←馬達正常。
　　　　・C/V手動轉動確認←C/V側無法轉動。
9:30 點檢驅動系發現下記不具合現象、所以開始修復作業。
　　　　・支點Roll的軸承破損(写真Sheet參照)
　　　　・H/O的frame破裂　(写真Sheet參照)
9:40 2Br‐G8.5專採開始
18:50 設技作業完了(包含試運轉)
19:55 Roll掃除開始(製造)
19:20 G11汚、刮傷確認。(沒有問題）
19:45 採板開始
</t>
    </r>
    <phoneticPr fontId="74"/>
  </si>
  <si>
    <t xml:space="preserve">【馬達過負荷停止的原因】
・支點Roll的軸承破損。(写真Sheet參照）
【支點Roll軸承破損的推測原因】
・推測是支點Roll與驅動側連結的鏈條聯軸器的芯偏移。(写真Sheet參照）
【HO frame破損的推測原因】
・推測是支點Roll與驅動側連結的鏈條聯軸器的芯偏移、導致frame被施加扭轉的應力、進而破斷。
</t>
    <phoneticPr fontId="74"/>
  </si>
  <si>
    <t>&lt;應急對應&gt;
・HO frame破斷位置的修復(写真Sheet參照）
・支點Roll與驅動側連結的鏈條聯軸器對芯。
&lt;恒久對策&gt;
・設技檢討中</t>
    <phoneticPr fontId="74"/>
  </si>
  <si>
    <t>利用工事日定期點檢。
ADCH各產線、相同位置的狀況確認。</t>
    <phoneticPr fontId="74"/>
  </si>
  <si>
    <t>X切機設備</t>
    <phoneticPr fontId="74"/>
  </si>
  <si>
    <t>20230630 ADTOFF　OFFNO.4 X切機モーターのエンコーダーケーブル&amp;動力ケーブル異常（Rev.8 ).xlsx</t>
  </si>
  <si>
    <r>
      <t xml:space="preserve">06/30  01:50 設備發生警報，現場股長確認警報內容『X切機SA206伺服器異常』，警報無法消除。(圖1)
06/30  02:00 股長將切機總電源重置，警報消除，生產1枚異常再發，異常代碼:20檢出器異常。(圖2)
06/30  02:30 人員移至OFFNO.5號機生產，OFFNO.4計畫停機。
06/30  08:55 電氣人員確認右側馬達SA206 Encode線，外皮無明顯破損(但有壓扁情況)，外皮切開內部線路已經斷裂。(圖3) 再確認X切機左側馬達SA205 Encode線外皮明顯破損，內部線路正常。
06/30  11:20 SA205與SA206 Encode更換完畢，整備將X切機原點位置歸零並進行運轉測試正常。
07/01  13:30 發生X切機SA206伺服器異常 - 異常代碼:32 過電流。
07/01  16:25 電氣人員確認SA206 X切機右側動力線有抵抗不良情形(疑似斷線)(圖4)，進行動力線交換。
07/01  20:20 SA206 X切機右側動力線更換完畢，現場班股長進行X切機原點校正，試切割5枚正常。
</t>
    </r>
    <r>
      <rPr>
        <sz val="9"/>
        <rFont val="細明體"/>
        <family val="3"/>
        <charset val="136"/>
      </rPr>
      <t xml:space="preserve">  </t>
    </r>
    <r>
      <rPr>
        <sz val="9"/>
        <rFont val="Meiryo UI"/>
        <family val="3"/>
        <charset val="128"/>
      </rPr>
      <t>備註:SA206為X切機右側馬達、SA205為X切機左側馬達</t>
    </r>
    <phoneticPr fontId="74"/>
  </si>
  <si>
    <t xml:space="preserve">1. X切機SA206 馬達Encode線與動力線 - 斷線異常。
2. X切機活動線槽內線路過多空間不足，造成各段線路擠壓變形。(圖5)
</t>
    <phoneticPr fontId="74"/>
  </si>
  <si>
    <r>
      <t xml:space="preserve">暫時對應 : 
1. X切機右側馬達SA206 Encode線路以及SA206 動力線路更換。
</t>
    </r>
    <r>
      <rPr>
        <sz val="9"/>
        <rFont val="細明體"/>
        <family val="3"/>
        <charset val="136"/>
      </rPr>
      <t xml:space="preserve"> </t>
    </r>
    <r>
      <rPr>
        <sz val="9"/>
        <rFont val="Meiryo UI"/>
        <family val="3"/>
        <charset val="128"/>
      </rPr>
      <t>（預防性更換X切機左側馬達SA205Encode線路)
2.預計7/E前，電氣將OFF4 X切機活動線槽內部線路重新檢視與整理。</t>
    </r>
    <phoneticPr fontId="74"/>
  </si>
  <si>
    <r>
      <t xml:space="preserve">永久對應 : 電氣擔當
1.活動線槽內部線路減少，增加空間 (參考附件1.)
</t>
    </r>
    <r>
      <rPr>
        <sz val="9"/>
        <rFont val="細明體"/>
        <family val="3"/>
        <charset val="136"/>
      </rPr>
      <t xml:space="preserve">  </t>
    </r>
    <r>
      <rPr>
        <sz val="9"/>
        <rFont val="Meiryo UI"/>
        <family val="3"/>
        <charset val="128"/>
      </rPr>
      <t xml:space="preserve">1-1.訊號線(I/O)使用CC-LINK取代。(軟體+硬體改造)
</t>
    </r>
    <r>
      <rPr>
        <sz val="9"/>
        <rFont val="細明體"/>
        <family val="3"/>
        <charset val="136"/>
      </rPr>
      <t xml:space="preserve">  </t>
    </r>
    <r>
      <rPr>
        <sz val="9"/>
        <rFont val="Meiryo UI"/>
        <family val="3"/>
        <charset val="128"/>
      </rPr>
      <t>1-2.動力與煞車線數量減少。</t>
    </r>
    <phoneticPr fontId="74"/>
  </si>
  <si>
    <r>
      <t>2Br</t>
    </r>
    <r>
      <rPr>
        <sz val="9"/>
        <color rgb="FF000000"/>
        <rFont val="Microsoft YaHei"/>
        <family val="2"/>
        <charset val="134"/>
      </rPr>
      <t>板厚计</t>
    </r>
    <phoneticPr fontId="74"/>
  </si>
  <si>
    <t>20230702【TPM5】【ADCH】【設備異常報告】_2Br Br板厚計データ異常.xlsx</t>
  </si>
  <si>
    <t>5:04~05:27  纵裂→欠板误引入2Br
5:27 三交代人员在FT上清扫碎玻璃
         ※VIDEO确认，推策原因人员在清扫FT碎玻璃误碰到板厚计（附件写真）
5:35  Br板厚计测定异常（trend无上限、下限、偏差），临时切替 1BG8.5採板
　　　   ※异常trend附件
5:45 三交代联络整备，整备指示 PLC 重启好
5:48 再起动后板流测试  RE部位NG、LE部位OK
6:19 三交代再次联络整备，指示确认板厚的光亮值+板厚计sensor下好有无碎玻璃
7:06 整备人员到达　
7:10 37*30样本点检板厚计的光亮值（光变值约：75lux)
         重新调整了板厚计的前后方向的角度（调整后光亮：160lux）
7:40 板厚计的标准片校正
        ※板厚计校正结果（附件板厚计1、2）
8:06 2Br G11恢复採板</t>
    <phoneticPr fontId="74"/>
  </si>
  <si>
    <t>・推策原因人员在清扫FT碎玻璃误撞到板厚计（附件写真）</t>
    <phoneticPr fontId="74"/>
  </si>
  <si>
    <t>・重新校正板厚计
・异常报告作成，全员教育
・永久对策（商淡中）</t>
    <phoneticPr fontId="74"/>
  </si>
  <si>
    <t>ADT各窯在各BR板厚計設備的地方，追加防撞COVER
並提醒現場人員宣導周知連絡</t>
    <phoneticPr fontId="74"/>
  </si>
  <si>
    <t>NO.1横切機</t>
    <phoneticPr fontId="74"/>
  </si>
  <si>
    <t>20230704【TPM5】【ADCH】【設備異常報告】NF NO.1横切机切り圧切り替え電磁弁異常 翻译.xlsx</t>
  </si>
  <si>
    <r>
      <rPr>
        <sz val="9"/>
        <rFont val="Microsoft JhengHei UI"/>
        <family val="3"/>
        <charset val="136"/>
      </rPr>
      <t xml:space="preserve">7/4
</t>
    </r>
    <r>
      <rPr>
        <sz val="9"/>
        <rFont val="Microsoft YaHei"/>
        <family val="3"/>
        <charset val="134"/>
      </rPr>
      <t xml:space="preserve">16:30 样本切出时，Y1 欠板多发
</t>
    </r>
    <r>
      <rPr>
        <sz val="9"/>
        <rFont val="Microsoft JhengHei UI"/>
        <family val="3"/>
        <charset val="136"/>
      </rPr>
      <t xml:space="preserve">    </t>
    </r>
    <r>
      <rPr>
        <sz val="9"/>
        <rFont val="Microsoft YaHei"/>
        <family val="3"/>
        <charset val="134"/>
      </rPr>
      <t xml:space="preserve">※由于Y2切折安定，判断横折没问题，欠板由Y1切线不良造成
</t>
    </r>
    <r>
      <rPr>
        <sz val="9"/>
        <rFont val="Microsoft JhengHei UI"/>
        <family val="3"/>
        <charset val="136"/>
      </rPr>
      <t xml:space="preserve">    </t>
    </r>
    <r>
      <rPr>
        <sz val="9"/>
        <rFont val="Microsoft YaHei"/>
        <family val="3"/>
        <charset val="134"/>
      </rPr>
      <t>※RE侧为造成欠板的形状(別紙②欠板形状参照）
18:50 BUR 与切刀原点对心确认，BUR原点再设定，切压调整 (上升调整)→欠板再发</t>
    </r>
    <r>
      <rPr>
        <sz val="9"/>
        <rFont val="Meiryo UI"/>
        <family val="3"/>
        <charset val="136"/>
      </rPr>
      <t xml:space="preserve">
</t>
    </r>
    <r>
      <rPr>
        <sz val="9"/>
        <rFont val="Microsoft JhengHei UI"/>
        <family val="3"/>
        <charset val="136"/>
      </rPr>
      <t>7/5
5:00  BUR 不使用 →欠板再发
    ※原因分析实施。(BUR or 切刀）
    ※过去软体改造有→BUR 不使用，CPU模式可
8:45  MQM高度下降1.5mm →欠板再发
13:10  MQM高度再次下降1mm →欠板再发
14:50  BUR上升位置调整 24.5→26， →欠板再发
15:20  切刀更换 →欠板再发
16:55  MQM新品更换 →欠板再发
    ※每次イベント的设定切断压力以及端面リブマーク深度请参考別紙③切断圧力と断面調査</t>
    </r>
    <r>
      <rPr>
        <sz val="9"/>
        <rFont val="Meiryo UI"/>
        <family val="3"/>
        <charset val="136"/>
      </rPr>
      <t xml:space="preserve">
</t>
    </r>
    <r>
      <rPr>
        <sz val="9"/>
        <rFont val="Microsoft JhengHei UI"/>
        <family val="3"/>
        <charset val="136"/>
      </rPr>
      <t xml:space="preserve">7/6
</t>
    </r>
    <r>
      <rPr>
        <sz val="9"/>
        <rFont val="Microsoft YaHei"/>
        <family val="3"/>
        <charset val="134"/>
      </rPr>
      <t xml:space="preserve">9:50   切刀高压&amp;低压切替用电磁阀不使用，通过管路连接变更只使用低压 →欠板无再发CCD确认OK
</t>
    </r>
    <r>
      <rPr>
        <sz val="9"/>
        <rFont val="Microsoft JhengHei UI"/>
        <family val="3"/>
        <charset val="136"/>
      </rPr>
      <t xml:space="preserve">    </t>
    </r>
    <r>
      <rPr>
        <sz val="9"/>
        <rFont val="Microsoft YaHei"/>
        <family val="3"/>
        <charset val="134"/>
      </rPr>
      <t xml:space="preserve">※9：50~16：30 电磁阀不使用测试，期间样本&amp;制品切出都无欠板发生
　※R耳→制品→L耳全部只用低压切出 (参考別紙④写真、空圧回路）
16:30 </t>
    </r>
    <r>
      <rPr>
        <sz val="9"/>
        <rFont val="Microsoft JhengHei UI"/>
        <family val="3"/>
        <charset val="136"/>
      </rPr>
      <t xml:space="preserve"> </t>
    </r>
    <r>
      <rPr>
        <sz val="9"/>
        <rFont val="Microsoft YaHei"/>
        <family val="3"/>
        <charset val="134"/>
      </rPr>
      <t>切刀高压/低压切替用电磁阀新品更换  (参照別紙④写真、空圧回路）</t>
    </r>
    <phoneticPr fontId="74"/>
  </si>
  <si>
    <t>【Y1欠板原因】
・推测是施加给RE侧玻璃的刃先荷重变得不安定。
【Y1电磁阀作动异常推测原因】
・电磁阀内部弁体の動作不良と推測
※ソレノイド部的LED指示灯呈闪烁状态，因此推测ソレノイド是正常的。
※NF 建设以来，电磁阀更换履历无（使用约4年半）</t>
    <phoneticPr fontId="74"/>
  </si>
  <si>
    <t>&lt;临时对策&gt;
・电磁阀新品更换
  ※NO.2横切机横展开
&lt;永久対策&gt;
・商讨电磁阀的定期交换(3年/1次)</t>
    <phoneticPr fontId="74"/>
  </si>
  <si>
    <t>・横展开MTG，MF2&amp;OF情报共有
【早期発見Toolの導入検討】
・商讨导入AFK现在使用的刃先荷重计(实时监视刃先荷重)。
　※现在，在向加工技术咨询仕样等信息。</t>
    <phoneticPr fontId="74"/>
  </si>
  <si>
    <t>增速C/V3-R侧INV变频器损坏</t>
    <phoneticPr fontId="74"/>
  </si>
  <si>
    <t>20230720【TPM5】【ADCH】【設備異常報告】MF_2Br 採板CV INV異常にてCV停止トラブル.xlsx</t>
  </si>
  <si>
    <r>
      <t>14:38 增速C/V3-1INV异常警</t>
    </r>
    <r>
      <rPr>
        <sz val="9"/>
        <rFont val="微軟正黑體"/>
        <family val="2"/>
        <charset val="136"/>
      </rPr>
      <t>报，现场</t>
    </r>
    <r>
      <rPr>
        <sz val="9"/>
        <rFont val="Meiryo UI"/>
        <family val="2"/>
        <charset val="128"/>
      </rPr>
      <t>确</t>
    </r>
    <r>
      <rPr>
        <sz val="9"/>
        <rFont val="微軟正黑體"/>
        <family val="2"/>
        <charset val="136"/>
      </rPr>
      <t>认</t>
    </r>
    <r>
      <rPr>
        <sz val="9"/>
        <rFont val="Meiryo UI"/>
        <family val="2"/>
        <charset val="128"/>
      </rPr>
      <t>到採板C/V3-R</t>
    </r>
    <r>
      <rPr>
        <sz val="9"/>
        <rFont val="微軟正黑體"/>
        <family val="2"/>
        <charset val="136"/>
      </rPr>
      <t>侧</t>
    </r>
    <r>
      <rPr>
        <sz val="9"/>
        <rFont val="Meiryo UI"/>
        <family val="2"/>
        <charset val="128"/>
      </rPr>
      <t>ROLL已停止运</t>
    </r>
    <r>
      <rPr>
        <sz val="9"/>
        <rFont val="微軟正黑體"/>
        <family val="2"/>
        <charset val="136"/>
      </rPr>
      <t xml:space="preserve">转
</t>
    </r>
    <r>
      <rPr>
        <sz val="9"/>
        <rFont val="Meiryo UI"/>
        <family val="2"/>
        <charset val="128"/>
      </rPr>
      <t xml:space="preserve">14:38 </t>
    </r>
    <r>
      <rPr>
        <sz val="9"/>
        <rFont val="微軟正黑體"/>
        <family val="2"/>
        <charset val="136"/>
      </rPr>
      <t>联络</t>
    </r>
    <r>
      <rPr>
        <sz val="9"/>
        <rFont val="Meiryo UI"/>
        <family val="2"/>
        <charset val="128"/>
      </rPr>
      <t>整</t>
    </r>
    <r>
      <rPr>
        <sz val="9"/>
        <rFont val="微軟正黑體"/>
        <family val="2"/>
        <charset val="136"/>
      </rPr>
      <t>备</t>
    </r>
    <r>
      <rPr>
        <sz val="9"/>
        <rFont val="Meiryo UI"/>
        <family val="2"/>
        <charset val="128"/>
      </rPr>
      <t>，</t>
    </r>
    <r>
      <rPr>
        <sz val="9"/>
        <rFont val="微軟正黑體"/>
        <family val="2"/>
        <charset val="136"/>
      </rPr>
      <t>临时</t>
    </r>
    <r>
      <rPr>
        <sz val="9"/>
        <rFont val="Meiryo UI"/>
        <family val="2"/>
        <charset val="128"/>
      </rPr>
      <t>切替到1Br G8.5採板
14:40 整</t>
    </r>
    <r>
      <rPr>
        <sz val="9"/>
        <rFont val="微軟正黑體"/>
        <family val="2"/>
        <charset val="136"/>
      </rPr>
      <t>备</t>
    </r>
    <r>
      <rPr>
        <sz val="9"/>
        <rFont val="Meiryo UI"/>
        <family val="2"/>
        <charset val="128"/>
      </rPr>
      <t>到达</t>
    </r>
    <r>
      <rPr>
        <sz val="9"/>
        <rFont val="微軟正黑體"/>
        <family val="2"/>
        <charset val="136"/>
      </rPr>
      <t>现场</t>
    </r>
    <r>
      <rPr>
        <sz val="9"/>
        <rFont val="Meiryo UI"/>
        <family val="2"/>
        <charset val="128"/>
      </rPr>
      <t>，并</t>
    </r>
    <r>
      <rPr>
        <sz val="9"/>
        <rFont val="微軟正黑體"/>
        <family val="2"/>
        <charset val="136"/>
      </rPr>
      <t>联络电</t>
    </r>
    <r>
      <rPr>
        <sz val="9"/>
        <rFont val="Meiryo UI"/>
        <family val="2"/>
        <charset val="128"/>
      </rPr>
      <t>气、机械、事</t>
    </r>
    <r>
      <rPr>
        <sz val="9"/>
        <rFont val="微軟正黑體"/>
        <family val="2"/>
        <charset val="136"/>
      </rPr>
      <t>务</t>
    </r>
    <r>
      <rPr>
        <sz val="9"/>
        <rFont val="Meiryo UI"/>
        <family val="2"/>
        <charset val="128"/>
      </rPr>
      <t>所人</t>
    </r>
    <r>
      <rPr>
        <sz val="9"/>
        <rFont val="微軟正黑體"/>
        <family val="2"/>
        <charset val="136"/>
      </rPr>
      <t xml:space="preserve">员
</t>
    </r>
    <r>
      <rPr>
        <sz val="9"/>
        <rFont val="Meiryo UI"/>
        <family val="2"/>
        <charset val="128"/>
      </rPr>
      <t xml:space="preserve">   ※整</t>
    </r>
    <r>
      <rPr>
        <sz val="9"/>
        <rFont val="微軟正黑體"/>
        <family val="2"/>
        <charset val="136"/>
      </rPr>
      <t>备</t>
    </r>
    <r>
      <rPr>
        <sz val="9"/>
        <rFont val="Meiryo UI"/>
        <family val="2"/>
        <charset val="128"/>
      </rPr>
      <t>：・点</t>
    </r>
    <r>
      <rPr>
        <sz val="9"/>
        <rFont val="微軟正黑體"/>
        <family val="2"/>
        <charset val="136"/>
      </rPr>
      <t>检</t>
    </r>
    <r>
      <rPr>
        <sz val="9"/>
        <rFont val="Meiryo UI"/>
        <family val="2"/>
        <charset val="128"/>
      </rPr>
      <t>了ROLL是否有卡</t>
    </r>
    <r>
      <rPr>
        <sz val="9"/>
        <rFont val="微軟正黑體"/>
        <family val="2"/>
        <charset val="136"/>
      </rPr>
      <t>顿</t>
    </r>
    <r>
      <rPr>
        <sz val="9"/>
        <rFont val="Meiryo UI"/>
        <family val="2"/>
        <charset val="128"/>
      </rPr>
      <t>→无异常
              ・点</t>
    </r>
    <r>
      <rPr>
        <sz val="9"/>
        <rFont val="微軟正黑體"/>
        <family val="2"/>
        <charset val="136"/>
      </rPr>
      <t>检</t>
    </r>
    <r>
      <rPr>
        <sz val="9"/>
        <rFont val="Meiryo UI"/>
        <family val="2"/>
        <charset val="128"/>
      </rPr>
      <t>了伺服</t>
    </r>
    <r>
      <rPr>
        <sz val="9"/>
        <rFont val="微軟正黑體"/>
        <family val="2"/>
        <charset val="136"/>
      </rPr>
      <t>马</t>
    </r>
    <r>
      <rPr>
        <sz val="9"/>
        <rFont val="Meiryo UI"/>
        <family val="2"/>
        <charset val="128"/>
      </rPr>
      <t>达是否</t>
    </r>
    <r>
      <rPr>
        <sz val="9"/>
        <rFont val="微軟正黑體"/>
        <family val="2"/>
        <charset val="136"/>
      </rPr>
      <t>过热</t>
    </r>
    <r>
      <rPr>
        <sz val="9"/>
        <rFont val="Meiryo UI"/>
        <family val="2"/>
        <charset val="128"/>
      </rPr>
      <t>→属于在正常的温度
              ・再复</t>
    </r>
    <r>
      <rPr>
        <sz val="9"/>
        <rFont val="微軟正黑體"/>
        <family val="2"/>
        <charset val="136"/>
      </rPr>
      <t>归测试</t>
    </r>
    <r>
      <rPr>
        <sz val="9"/>
        <rFont val="Meiryo UI"/>
        <family val="2"/>
        <charset val="128"/>
      </rPr>
      <t>→</t>
    </r>
    <r>
      <rPr>
        <sz val="9"/>
        <rFont val="微軟正黑體"/>
        <family val="2"/>
        <charset val="136"/>
      </rPr>
      <t>结</t>
    </r>
    <r>
      <rPr>
        <sz val="9"/>
        <rFont val="Meiryo UI"/>
        <family val="2"/>
        <charset val="128"/>
      </rPr>
      <t>果NG，</t>
    </r>
    <r>
      <rPr>
        <sz val="9"/>
        <rFont val="微軟正黑體"/>
        <family val="2"/>
        <charset val="136"/>
      </rPr>
      <t>查</t>
    </r>
    <r>
      <rPr>
        <sz val="9"/>
        <rFont val="Meiryo UI"/>
        <family val="2"/>
        <charset val="128"/>
      </rPr>
      <t>看了</t>
    </r>
    <r>
      <rPr>
        <sz val="9"/>
        <rFont val="微軟正黑體"/>
        <family val="2"/>
        <charset val="136"/>
      </rPr>
      <t>电</t>
    </r>
    <r>
      <rPr>
        <sz val="9"/>
        <rFont val="Meiryo UI"/>
        <family val="2"/>
        <charset val="128"/>
      </rPr>
      <t>流</t>
    </r>
    <r>
      <rPr>
        <sz val="9"/>
        <rFont val="微軟正黑體"/>
        <family val="2"/>
        <charset val="136"/>
      </rPr>
      <t>值额</t>
    </r>
    <r>
      <rPr>
        <sz val="9"/>
        <rFont val="Meiryo UI"/>
        <family val="2"/>
        <charset val="128"/>
      </rPr>
      <t>定</t>
    </r>
    <r>
      <rPr>
        <sz val="9"/>
        <rFont val="微軟正黑體"/>
        <family val="2"/>
        <charset val="136"/>
      </rPr>
      <t>为</t>
    </r>
    <r>
      <rPr>
        <sz val="9"/>
        <rFont val="Meiryo UI"/>
        <family val="2"/>
        <charset val="128"/>
      </rPr>
      <t>0.55A，</t>
    </r>
    <r>
      <rPr>
        <sz val="9"/>
        <rFont val="微軟正黑體"/>
        <family val="2"/>
        <charset val="136"/>
      </rPr>
      <t>实际</t>
    </r>
    <r>
      <rPr>
        <sz val="9"/>
        <rFont val="Meiryo UI"/>
        <family val="2"/>
        <charset val="128"/>
      </rPr>
      <t>0.75A</t>
    </r>
    <r>
      <rPr>
        <sz val="9"/>
        <rFont val="微軟正黑體"/>
        <family val="2"/>
        <charset val="136"/>
      </rPr>
      <t>过载</t>
    </r>
    <r>
      <rPr>
        <sz val="9"/>
        <rFont val="Meiryo UI"/>
        <family val="2"/>
        <charset val="128"/>
      </rPr>
      <t xml:space="preserve">停止（附件寫真）
14:45 </t>
    </r>
    <r>
      <rPr>
        <sz val="9"/>
        <rFont val="微軟正黑體"/>
        <family val="2"/>
        <charset val="136"/>
      </rPr>
      <t>电</t>
    </r>
    <r>
      <rPr>
        <sz val="9"/>
        <rFont val="Meiryo UI"/>
        <family val="2"/>
        <charset val="128"/>
      </rPr>
      <t>气、机械到达</t>
    </r>
    <r>
      <rPr>
        <sz val="9"/>
        <rFont val="微軟正黑體"/>
        <family val="2"/>
        <charset val="136"/>
      </rPr>
      <t>现场</t>
    </r>
    <r>
      <rPr>
        <sz val="9"/>
        <rFont val="Meiryo UI"/>
        <family val="2"/>
        <charset val="128"/>
      </rPr>
      <t>，开始</t>
    </r>
    <r>
      <rPr>
        <sz val="9"/>
        <rFont val="微軟正黑體"/>
        <family val="2"/>
        <charset val="136"/>
      </rPr>
      <t>对</t>
    </r>
    <r>
      <rPr>
        <sz val="9"/>
        <rFont val="Meiryo UI"/>
        <family val="2"/>
        <charset val="128"/>
      </rPr>
      <t>故障排</t>
    </r>
    <r>
      <rPr>
        <sz val="9"/>
        <rFont val="微軟正黑體"/>
        <family val="2"/>
        <charset val="136"/>
      </rPr>
      <t xml:space="preserve">查
</t>
    </r>
    <r>
      <rPr>
        <sz val="9"/>
        <rFont val="Meiryo UI"/>
        <family val="2"/>
        <charset val="128"/>
      </rPr>
      <t xml:space="preserve">         ※机械：・点</t>
    </r>
    <r>
      <rPr>
        <sz val="9"/>
        <rFont val="微軟正黑體"/>
        <family val="2"/>
        <charset val="136"/>
      </rPr>
      <t>检驱动</t>
    </r>
    <r>
      <rPr>
        <sz val="9"/>
        <rFont val="Meiryo UI"/>
        <family val="2"/>
        <charset val="128"/>
      </rPr>
      <t>主</t>
    </r>
    <r>
      <rPr>
        <sz val="9"/>
        <rFont val="微軟正黑體"/>
        <family val="2"/>
        <charset val="136"/>
      </rPr>
      <t>轴</t>
    </r>
    <r>
      <rPr>
        <sz val="9"/>
        <rFont val="Meiryo UI"/>
        <family val="2"/>
        <charset val="128"/>
      </rPr>
      <t>是否卡</t>
    </r>
    <r>
      <rPr>
        <sz val="9"/>
        <rFont val="微軟正黑體"/>
        <family val="2"/>
        <charset val="136"/>
      </rPr>
      <t>顿</t>
    </r>
    <r>
      <rPr>
        <sz val="9"/>
        <rFont val="Meiryo UI"/>
        <family val="2"/>
        <charset val="128"/>
      </rPr>
      <t>→无异常
                    ・点</t>
    </r>
    <r>
      <rPr>
        <sz val="9"/>
        <rFont val="微軟正黑體"/>
        <family val="2"/>
        <charset val="136"/>
      </rPr>
      <t>检轴</t>
    </r>
    <r>
      <rPr>
        <sz val="9"/>
        <rFont val="Meiryo UI"/>
        <family val="2"/>
        <charset val="128"/>
      </rPr>
      <t>承是否摩擦→无异常
         ※</t>
    </r>
    <r>
      <rPr>
        <sz val="9"/>
        <rFont val="微軟正黑體"/>
        <family val="2"/>
        <charset val="136"/>
      </rPr>
      <t>电</t>
    </r>
    <r>
      <rPr>
        <sz val="9"/>
        <rFont val="Meiryo UI"/>
        <family val="2"/>
        <charset val="128"/>
      </rPr>
      <t>气：・</t>
    </r>
    <r>
      <rPr>
        <sz val="9"/>
        <rFont val="微軟正黑體"/>
        <family val="2"/>
        <charset val="136"/>
      </rPr>
      <t>查</t>
    </r>
    <r>
      <rPr>
        <sz val="9"/>
        <rFont val="Meiryo UI"/>
        <family val="2"/>
        <charset val="128"/>
      </rPr>
      <t>看INV异常警</t>
    </r>
    <r>
      <rPr>
        <sz val="9"/>
        <rFont val="微軟正黑體"/>
        <family val="2"/>
        <charset val="136"/>
      </rPr>
      <t>报</t>
    </r>
    <r>
      <rPr>
        <sz val="9"/>
        <rFont val="Meiryo UI"/>
        <family val="2"/>
        <charset val="128"/>
      </rPr>
      <t>代</t>
    </r>
    <r>
      <rPr>
        <sz val="9"/>
        <rFont val="微軟正黑體"/>
        <family val="2"/>
        <charset val="136"/>
      </rPr>
      <t>码</t>
    </r>
    <r>
      <rPr>
        <sz val="9"/>
        <rFont val="Meiryo UI"/>
        <family val="2"/>
        <charset val="128"/>
      </rPr>
      <t>→EOC2属于</t>
    </r>
    <r>
      <rPr>
        <sz val="9"/>
        <rFont val="微軟正黑體"/>
        <family val="2"/>
        <charset val="136"/>
      </rPr>
      <t>过电</t>
    </r>
    <r>
      <rPr>
        <sz val="9"/>
        <rFont val="Meiryo UI"/>
        <family val="2"/>
        <charset val="128"/>
      </rPr>
      <t>流代</t>
    </r>
    <r>
      <rPr>
        <sz val="9"/>
        <rFont val="微軟正黑體"/>
        <family val="2"/>
        <charset val="136"/>
      </rPr>
      <t xml:space="preserve">码
</t>
    </r>
    <r>
      <rPr>
        <sz val="9"/>
        <rFont val="Meiryo UI"/>
        <family val="2"/>
        <charset val="128"/>
      </rPr>
      <t xml:space="preserve">                    ・</t>
    </r>
    <r>
      <rPr>
        <sz val="9"/>
        <rFont val="微軟正黑體"/>
        <family val="2"/>
        <charset val="136"/>
      </rPr>
      <t>查</t>
    </r>
    <r>
      <rPr>
        <sz val="9"/>
        <rFont val="Meiryo UI"/>
        <family val="2"/>
        <charset val="128"/>
      </rPr>
      <t>看</t>
    </r>
    <r>
      <rPr>
        <sz val="9"/>
        <rFont val="微軟正黑體"/>
        <family val="2"/>
        <charset val="136"/>
      </rPr>
      <t>额</t>
    </r>
    <r>
      <rPr>
        <sz val="9"/>
        <rFont val="Meiryo UI"/>
        <family val="2"/>
        <charset val="128"/>
      </rPr>
      <t>定</t>
    </r>
    <r>
      <rPr>
        <sz val="9"/>
        <rFont val="微軟正黑體"/>
        <family val="2"/>
        <charset val="136"/>
      </rPr>
      <t>电</t>
    </r>
    <r>
      <rPr>
        <sz val="9"/>
        <rFont val="Meiryo UI"/>
        <family val="2"/>
        <charset val="128"/>
      </rPr>
      <t>流</t>
    </r>
    <r>
      <rPr>
        <sz val="9"/>
        <rFont val="微軟正黑體"/>
        <family val="2"/>
        <charset val="136"/>
      </rPr>
      <t>值</t>
    </r>
    <r>
      <rPr>
        <sz val="9"/>
        <rFont val="Meiryo UI"/>
        <family val="2"/>
        <charset val="128"/>
      </rPr>
      <t>←</t>
    </r>
    <r>
      <rPr>
        <sz val="9"/>
        <rFont val="微軟正黑體"/>
        <family val="2"/>
        <charset val="136"/>
      </rPr>
      <t>额</t>
    </r>
    <r>
      <rPr>
        <sz val="9"/>
        <rFont val="Meiryo UI"/>
        <family val="2"/>
        <charset val="128"/>
      </rPr>
      <t>定</t>
    </r>
    <r>
      <rPr>
        <sz val="9"/>
        <rFont val="微軟正黑體"/>
        <family val="2"/>
        <charset val="136"/>
      </rPr>
      <t>为</t>
    </r>
    <r>
      <rPr>
        <sz val="9"/>
        <rFont val="Meiryo UI"/>
        <family val="2"/>
        <charset val="128"/>
      </rPr>
      <t>0.55A，</t>
    </r>
    <r>
      <rPr>
        <sz val="9"/>
        <rFont val="微軟正黑體"/>
        <family val="2"/>
        <charset val="136"/>
      </rPr>
      <t>实际</t>
    </r>
    <r>
      <rPr>
        <sz val="9"/>
        <rFont val="Meiryo UI"/>
        <family val="2"/>
        <charset val="128"/>
      </rPr>
      <t>0.8A</t>
    </r>
    <r>
      <rPr>
        <sz val="9"/>
        <rFont val="微軟正黑體"/>
        <family val="2"/>
        <charset val="136"/>
      </rPr>
      <t>过载</t>
    </r>
    <r>
      <rPr>
        <sz val="9"/>
        <rFont val="Meiryo UI"/>
        <family val="2"/>
        <charset val="128"/>
      </rPr>
      <t xml:space="preserve">停止
15:00 </t>
    </r>
    <r>
      <rPr>
        <sz val="9"/>
        <rFont val="微軟正黑體"/>
        <family val="2"/>
        <charset val="136"/>
      </rPr>
      <t>电</t>
    </r>
    <r>
      <rPr>
        <sz val="9"/>
        <rFont val="Meiryo UI"/>
        <family val="2"/>
        <charset val="128"/>
      </rPr>
      <t>气、机械决定更</t>
    </r>
    <r>
      <rPr>
        <sz val="9"/>
        <rFont val="微軟正黑體"/>
        <family val="2"/>
        <charset val="136"/>
      </rPr>
      <t>换</t>
    </r>
    <r>
      <rPr>
        <sz val="9"/>
        <rFont val="Meiryo UI"/>
        <family val="2"/>
        <charset val="128"/>
      </rPr>
      <t>伺服</t>
    </r>
    <r>
      <rPr>
        <sz val="9"/>
        <rFont val="微軟正黑體"/>
        <family val="2"/>
        <charset val="136"/>
      </rPr>
      <t>马</t>
    </r>
    <r>
      <rPr>
        <sz val="9"/>
        <rFont val="Meiryo UI"/>
        <family val="2"/>
        <charset val="128"/>
      </rPr>
      <t>达
          ※</t>
    </r>
    <r>
      <rPr>
        <sz val="9"/>
        <rFont val="微軟正黑體"/>
        <family val="2"/>
        <charset val="136"/>
      </rPr>
      <t>补</t>
    </r>
    <r>
      <rPr>
        <sz val="9"/>
        <rFont val="Meiryo UI"/>
        <family val="2"/>
        <charset val="128"/>
      </rPr>
      <t>充</t>
    </r>
    <r>
      <rPr>
        <sz val="9"/>
        <rFont val="微軟正黑體"/>
        <family val="2"/>
        <charset val="136"/>
      </rPr>
      <t>说</t>
    </r>
    <r>
      <rPr>
        <sz val="9"/>
        <rFont val="Meiryo UI"/>
        <family val="2"/>
        <charset val="128"/>
      </rPr>
      <t>明：・机械更</t>
    </r>
    <r>
      <rPr>
        <sz val="9"/>
        <rFont val="微軟正黑體"/>
        <family val="2"/>
        <charset val="136"/>
      </rPr>
      <t>换</t>
    </r>
    <r>
      <rPr>
        <sz val="9"/>
        <rFont val="Meiryo UI"/>
        <family val="2"/>
        <charset val="128"/>
      </rPr>
      <t>理由是点</t>
    </r>
    <r>
      <rPr>
        <sz val="9"/>
        <rFont val="微軟正黑體"/>
        <family val="2"/>
        <charset val="136"/>
      </rPr>
      <t>检</t>
    </r>
    <r>
      <rPr>
        <sz val="9"/>
        <rFont val="Meiryo UI"/>
        <family val="2"/>
        <charset val="128"/>
      </rPr>
      <t>了本体机构没有</t>
    </r>
    <r>
      <rPr>
        <sz val="9"/>
        <rFont val="微軟正黑體"/>
        <family val="2"/>
        <charset val="136"/>
      </rPr>
      <t xml:space="preserve">问题
</t>
    </r>
    <r>
      <rPr>
        <sz val="9"/>
        <rFont val="Meiryo UI"/>
        <family val="2"/>
        <charset val="128"/>
      </rPr>
      <t xml:space="preserve">                           ・</t>
    </r>
    <r>
      <rPr>
        <sz val="9"/>
        <rFont val="微軟正黑體"/>
        <family val="2"/>
        <charset val="136"/>
      </rPr>
      <t>电</t>
    </r>
    <r>
      <rPr>
        <sz val="9"/>
        <rFont val="Meiryo UI"/>
        <family val="2"/>
        <charset val="128"/>
      </rPr>
      <t>气更</t>
    </r>
    <r>
      <rPr>
        <sz val="9"/>
        <rFont val="微軟正黑體"/>
        <family val="2"/>
        <charset val="136"/>
      </rPr>
      <t>换</t>
    </r>
    <r>
      <rPr>
        <sz val="9"/>
        <rFont val="Meiryo UI"/>
        <family val="2"/>
        <charset val="128"/>
      </rPr>
      <t>假理由是INV</t>
    </r>
    <r>
      <rPr>
        <sz val="9"/>
        <rFont val="微軟正黑體"/>
        <family val="2"/>
        <charset val="136"/>
      </rPr>
      <t>电</t>
    </r>
    <r>
      <rPr>
        <sz val="9"/>
        <rFont val="Meiryo UI"/>
        <family val="2"/>
        <charset val="128"/>
      </rPr>
      <t>流</t>
    </r>
    <r>
      <rPr>
        <sz val="9"/>
        <rFont val="微軟正黑體"/>
        <family val="2"/>
        <charset val="136"/>
      </rPr>
      <t>值过负</t>
    </r>
    <r>
      <rPr>
        <sz val="9"/>
        <rFont val="Meiryo UI"/>
        <family val="2"/>
        <charset val="128"/>
      </rPr>
      <t>荷
15:25 伺服</t>
    </r>
    <r>
      <rPr>
        <sz val="9"/>
        <rFont val="微軟正黑體"/>
        <family val="2"/>
        <charset val="136"/>
      </rPr>
      <t>马</t>
    </r>
    <r>
      <rPr>
        <sz val="9"/>
        <rFont val="Meiryo UI"/>
        <family val="2"/>
        <charset val="128"/>
      </rPr>
      <t>达更</t>
    </r>
    <r>
      <rPr>
        <sz val="9"/>
        <rFont val="微軟正黑體"/>
        <family val="2"/>
        <charset val="136"/>
      </rPr>
      <t>换</t>
    </r>
    <r>
      <rPr>
        <sz val="9"/>
        <rFont val="Meiryo UI"/>
        <family val="2"/>
        <charset val="128"/>
      </rPr>
      <t>好，并</t>
    </r>
    <r>
      <rPr>
        <sz val="9"/>
        <rFont val="微軟正黑體"/>
        <family val="2"/>
        <charset val="136"/>
      </rPr>
      <t>试</t>
    </r>
    <r>
      <rPr>
        <sz val="9"/>
        <rFont val="Meiryo UI"/>
        <family val="2"/>
        <charset val="128"/>
      </rPr>
      <t>运</t>
    </r>
    <r>
      <rPr>
        <sz val="9"/>
        <rFont val="微軟正黑體"/>
        <family val="2"/>
        <charset val="136"/>
      </rPr>
      <t>转</t>
    </r>
    <r>
      <rPr>
        <sz val="9"/>
        <rFont val="Meiryo UI"/>
        <family val="2"/>
        <charset val="128"/>
      </rPr>
      <t>→NG（增速C/V3-1INV异常警</t>
    </r>
    <r>
      <rPr>
        <sz val="9"/>
        <rFont val="微軟正黑體"/>
        <family val="2"/>
        <charset val="136"/>
      </rPr>
      <t>报</t>
    </r>
    <r>
      <rPr>
        <sz val="9"/>
        <rFont val="Meiryo UI"/>
        <family val="2"/>
        <charset val="128"/>
      </rPr>
      <t xml:space="preserve">）
15:30 </t>
    </r>
    <r>
      <rPr>
        <sz val="9"/>
        <rFont val="微軟正黑體"/>
        <family val="2"/>
        <charset val="136"/>
      </rPr>
      <t>单</t>
    </r>
    <r>
      <rPr>
        <sz val="9"/>
        <rFont val="Meiryo UI"/>
        <family val="2"/>
        <charset val="128"/>
      </rPr>
      <t>体</t>
    </r>
    <r>
      <rPr>
        <sz val="9"/>
        <rFont val="微軟正黑體"/>
        <family val="2"/>
        <charset val="136"/>
      </rPr>
      <t>试</t>
    </r>
    <r>
      <rPr>
        <sz val="9"/>
        <rFont val="Meiryo UI"/>
        <family val="2"/>
        <charset val="128"/>
      </rPr>
      <t>运</t>
    </r>
    <r>
      <rPr>
        <sz val="9"/>
        <rFont val="微軟正黑體"/>
        <family val="2"/>
        <charset val="136"/>
      </rPr>
      <t>转</t>
    </r>
    <r>
      <rPr>
        <sz val="9"/>
        <rFont val="Meiryo UI"/>
        <family val="2"/>
        <charset val="128"/>
      </rPr>
      <t>→NG（增速C/V3-1INV异常警</t>
    </r>
    <r>
      <rPr>
        <sz val="9"/>
        <rFont val="微軟正黑體"/>
        <family val="2"/>
        <charset val="136"/>
      </rPr>
      <t>报</t>
    </r>
    <r>
      <rPr>
        <sz val="9"/>
        <rFont val="Meiryo UI"/>
        <family val="2"/>
        <charset val="128"/>
      </rPr>
      <t>），确</t>
    </r>
    <r>
      <rPr>
        <sz val="9"/>
        <rFont val="微軟正黑體"/>
        <family val="2"/>
        <charset val="136"/>
      </rPr>
      <t>认</t>
    </r>
    <r>
      <rPr>
        <sz val="9"/>
        <rFont val="Meiryo UI"/>
        <family val="2"/>
        <charset val="128"/>
      </rPr>
      <t>了INV</t>
    </r>
    <r>
      <rPr>
        <sz val="9"/>
        <rFont val="微軟正黑體"/>
        <family val="2"/>
        <charset val="136"/>
      </rPr>
      <t>变频</t>
    </r>
    <r>
      <rPr>
        <sz val="9"/>
        <rFont val="Meiryo UI"/>
        <family val="2"/>
        <charset val="128"/>
      </rPr>
      <t>器</t>
    </r>
    <r>
      <rPr>
        <sz val="9"/>
        <rFont val="微軟正黑體"/>
        <family val="2"/>
        <charset val="136"/>
      </rPr>
      <t>损</t>
    </r>
    <r>
      <rPr>
        <sz val="9"/>
        <rFont val="Meiryo UI"/>
        <family val="2"/>
        <charset val="128"/>
      </rPr>
      <t>坏
16:00 更</t>
    </r>
    <r>
      <rPr>
        <sz val="9"/>
        <rFont val="微軟正黑體"/>
        <family val="2"/>
        <charset val="136"/>
      </rPr>
      <t>换</t>
    </r>
    <r>
      <rPr>
        <sz val="9"/>
        <rFont val="Meiryo UI"/>
        <family val="2"/>
        <charset val="128"/>
      </rPr>
      <t>好INV</t>
    </r>
    <r>
      <rPr>
        <sz val="9"/>
        <rFont val="微軟正黑體"/>
        <family val="2"/>
        <charset val="136"/>
      </rPr>
      <t>变频</t>
    </r>
    <r>
      <rPr>
        <sz val="9"/>
        <rFont val="Meiryo UI"/>
        <family val="2"/>
        <charset val="128"/>
      </rPr>
      <t>器，并</t>
    </r>
    <r>
      <rPr>
        <sz val="9"/>
        <rFont val="微軟正黑體"/>
        <family val="2"/>
        <charset val="136"/>
      </rPr>
      <t>测试</t>
    </r>
    <r>
      <rPr>
        <sz val="9"/>
        <rFont val="Meiryo UI"/>
        <family val="2"/>
        <charset val="128"/>
      </rPr>
      <t>→</t>
    </r>
    <r>
      <rPr>
        <sz val="9"/>
        <rFont val="微軟正黑體"/>
        <family val="2"/>
        <charset val="136"/>
      </rPr>
      <t>电</t>
    </r>
    <r>
      <rPr>
        <sz val="9"/>
        <rFont val="Meiryo UI"/>
        <family val="2"/>
        <charset val="128"/>
      </rPr>
      <t>流</t>
    </r>
    <r>
      <rPr>
        <sz val="9"/>
        <rFont val="微軟正黑體"/>
        <family val="2"/>
        <charset val="136"/>
      </rPr>
      <t>值</t>
    </r>
    <r>
      <rPr>
        <sz val="9"/>
        <rFont val="Meiryo UI"/>
        <family val="2"/>
        <charset val="128"/>
      </rPr>
      <t>也在</t>
    </r>
    <r>
      <rPr>
        <sz val="9"/>
        <rFont val="微軟正黑體"/>
        <family val="2"/>
        <charset val="136"/>
      </rPr>
      <t>额</t>
    </r>
    <r>
      <rPr>
        <sz val="9"/>
        <rFont val="Meiryo UI"/>
        <family val="2"/>
        <charset val="128"/>
      </rPr>
      <t>定内0.16A,</t>
    </r>
    <r>
      <rPr>
        <sz val="9"/>
        <rFont val="微軟正黑體"/>
        <family val="2"/>
        <charset val="136"/>
      </rPr>
      <t>结</t>
    </r>
    <r>
      <rPr>
        <sz val="9"/>
        <rFont val="Meiryo UI"/>
        <family val="2"/>
        <charset val="128"/>
      </rPr>
      <t>果</t>
    </r>
    <r>
      <rPr>
        <sz val="9"/>
        <rFont val="微軟正黑體"/>
        <family val="2"/>
        <charset val="136"/>
      </rPr>
      <t>为</t>
    </r>
    <r>
      <rPr>
        <sz val="9"/>
        <rFont val="Meiryo UI"/>
        <family val="2"/>
        <charset val="128"/>
      </rPr>
      <t>OK
16:05 板流</t>
    </r>
    <r>
      <rPr>
        <sz val="9"/>
        <rFont val="微軟正黑體"/>
        <family val="2"/>
        <charset val="136"/>
      </rPr>
      <t>测试</t>
    </r>
    <r>
      <rPr>
        <sz val="9"/>
        <rFont val="Meiryo UI"/>
        <family val="2"/>
        <charset val="128"/>
      </rPr>
      <t>和油</t>
    </r>
    <r>
      <rPr>
        <sz val="9"/>
        <rFont val="微軟正黑體"/>
        <family val="2"/>
        <charset val="136"/>
      </rPr>
      <t>污检查</t>
    </r>
    <r>
      <rPr>
        <sz val="9"/>
        <rFont val="Meiryo UI"/>
        <family val="2"/>
        <charset val="128"/>
      </rPr>
      <t>→</t>
    </r>
    <r>
      <rPr>
        <sz val="9"/>
        <rFont val="微軟正黑體"/>
        <family val="2"/>
        <charset val="136"/>
      </rPr>
      <t>检查</t>
    </r>
    <r>
      <rPr>
        <sz val="9"/>
        <rFont val="Meiryo UI"/>
        <family val="2"/>
        <charset val="128"/>
      </rPr>
      <t>OK
16:18 恢复G11採板
【ss㎡】
①异常</t>
    </r>
    <r>
      <rPr>
        <sz val="9"/>
        <rFont val="微軟正黑體"/>
        <family val="2"/>
        <charset val="136"/>
      </rPr>
      <t>发</t>
    </r>
    <r>
      <rPr>
        <sz val="9"/>
        <rFont val="Meiryo UI"/>
        <family val="2"/>
        <charset val="128"/>
      </rPr>
      <t>生～捨板的Loss。
Loss数量…242㎡
舍板時間…8min
②1BrG8.5</t>
    </r>
    <r>
      <rPr>
        <sz val="9"/>
        <rFont val="微軟正黑體"/>
        <family val="2"/>
        <charset val="136"/>
      </rPr>
      <t>专门</t>
    </r>
    <r>
      <rPr>
        <sz val="9"/>
        <rFont val="Meiryo UI"/>
        <family val="2"/>
        <charset val="128"/>
      </rPr>
      <t>採板中的注文Loss
Loss数量…680㎡
①＋②=922㎡</t>
    </r>
    <phoneticPr fontId="74"/>
  </si>
  <si>
    <t>・INV变频器损坏→使用时间才60个月，损坏原因依赖电气调查中（附件写真）</t>
    <phoneticPr fontId="74"/>
  </si>
  <si>
    <t>・更换新的变频器
・定期更换备品（还在跟电气商淡中）</t>
    <phoneticPr fontId="74"/>
  </si>
  <si>
    <t>XF</t>
    <phoneticPr fontId="74"/>
  </si>
  <si>
    <r>
      <t>C</t>
    </r>
    <r>
      <rPr>
        <sz val="9"/>
        <color rgb="FF000000"/>
        <rFont val="Meiryo UI"/>
        <family val="3"/>
        <charset val="128"/>
      </rPr>
      <t>鄭嵎駿</t>
    </r>
    <r>
      <rPr>
        <sz val="9"/>
        <color indexed="8"/>
        <rFont val="Meiryo UI"/>
        <family val="3"/>
        <charset val="128"/>
      </rPr>
      <t xml:space="preserve">
J林振邦
K蕭建陸</t>
    </r>
    <phoneticPr fontId="74"/>
  </si>
  <si>
    <t>橫折Roll</t>
    <phoneticPr fontId="74"/>
  </si>
  <si>
    <t>20230727 XF 横折ロール補助バー脱落異常報告書--(中日文).xlsx</t>
  </si>
  <si>
    <t>20230727 XF窯横折りロール補助バー脱落異常之點檢確認寫真 【點檢確認區域：CF、JF、KF】.xlsx</t>
  </si>
  <si>
    <r>
      <t>02:</t>
    </r>
    <r>
      <rPr>
        <sz val="9"/>
        <rFont val="Microsoft JhengHei UI"/>
        <family val="3"/>
        <charset val="136"/>
      </rPr>
      <t>11 Lehr板裂穩定下來，從Guillotine捨板切替為本線板流後，</t>
    </r>
    <r>
      <rPr>
        <sz val="9"/>
        <rFont val="Meiryo UI"/>
        <family val="3"/>
        <charset val="128"/>
      </rPr>
      <t xml:space="preserve">就發出橫折Roll驅動異常的警報。
在確認橫折Roll時，R側補助Bar(橡膠)已脫落。再次進行Guillotine捨板
三交代分區長連絡三交代主任及常日班主任
</t>
    </r>
    <r>
      <rPr>
        <sz val="9"/>
        <rFont val="Microsoft JhengHei UI"/>
        <family val="3"/>
        <charset val="136"/>
      </rPr>
      <t>02:57 常日班主任連絡設技</t>
    </r>
    <r>
      <rPr>
        <sz val="9"/>
        <rFont val="Meiryo UI"/>
        <family val="3"/>
        <charset val="128"/>
      </rPr>
      <t xml:space="preserve">
</t>
    </r>
    <r>
      <rPr>
        <sz val="9"/>
        <rFont val="Microsoft JhengHei UI"/>
        <family val="3"/>
        <charset val="136"/>
      </rPr>
      <t>04:00 製造常日班主任、設技機械4名人員抵達現場</t>
    </r>
    <r>
      <rPr>
        <sz val="9"/>
        <rFont val="Meiryo UI"/>
        <family val="3"/>
        <charset val="128"/>
      </rPr>
      <t xml:space="preserve">，實施LOTO後開始進行補助Bar安裝作業
</t>
    </r>
    <r>
      <rPr>
        <sz val="9"/>
        <rFont val="Microsoft JhengHei UI"/>
        <family val="3"/>
        <charset val="136"/>
      </rPr>
      <t>06:20 補助Bar安裝(接著)作業完成。壓好等待乾燥</t>
    </r>
    <r>
      <rPr>
        <sz val="9"/>
        <rFont val="Meiryo UI"/>
        <family val="3"/>
        <charset val="128"/>
      </rPr>
      <t xml:space="preserve">
</t>
    </r>
    <r>
      <rPr>
        <sz val="9"/>
        <rFont val="Microsoft JhengHei UI"/>
        <family val="3"/>
        <charset val="136"/>
      </rPr>
      <t>09:30 確認有接著固定後，本線板流開始</t>
    </r>
    <r>
      <rPr>
        <sz val="9"/>
        <rFont val="Meiryo UI"/>
        <family val="3"/>
        <charset val="128"/>
      </rPr>
      <t xml:space="preserve">
</t>
    </r>
    <r>
      <rPr>
        <sz val="9"/>
        <rFont val="Microsoft JhengHei UI"/>
        <family val="3"/>
        <charset val="136"/>
      </rPr>
      <t xml:space="preserve">09:45 採板開始
※過去補助Bar脫落的時序
</t>
    </r>
    <r>
      <rPr>
        <sz val="9"/>
        <rFont val="Meiryo UI"/>
        <family val="3"/>
        <charset val="128"/>
      </rPr>
      <t>'2023/2/21　素地切替中。補助Bar的R側有一部分橡膠脫落，使用接著劑修復。
'2023/4/01　素地切替中，於循環No.5（Guillotine H/O下方）堵塞時，切替到本線H/O捨板來進行堵塞對應。
此時，補助Bar套管和橡膠的瞬間接著劑已剝落，使用接著劑固定。
2023/6/6　工事日。Guillotine H/O方格柵欄上堆積大量碎玻璃，為了讓碎玻璃掉落因此改成在本線H/O捨板。
當破板流出時補助Bar橡膠脫落，所以再次用接著劑固定。
'2023/7/27　此回異常</t>
    </r>
    <phoneticPr fontId="74"/>
  </si>
  <si>
    <t>橫折時R側耳部出現欠板，破片被補助Bar和後續的Roll夾住，造成補助Bar的負荷而脫落。
補助Bar只有用接著劑固定橡膠和芯鐵。
※「補助Bar接著」参照</t>
    <phoneticPr fontId="74"/>
  </si>
  <si>
    <t>跟之前一樣使用接著劑固定來進行修復。
暫定對策
2023/8/8 次回工事日更換折Bar和補助Bar的予備品。
恆久對策於7/28跟設技打合檢討了方針。
變更沉頭孔形狀以夾住橡膠和套管(變更橡膠硬度 Hs70→Hs90)
※因為使用螺栓將橡膠固定在折Roll上會有變形的疑慮。
※ADCH　MF2之後有Hs90的使用實績。
※參照「補助Bar接著」Sheet</t>
    <phoneticPr fontId="74"/>
  </si>
  <si>
    <t>CF、JF、KF各窯自主點檢完成
確認濟時間
CF=2023/8/11
JF=2023/9/7
KF=2023/8/8</t>
    <phoneticPr fontId="74"/>
  </si>
  <si>
    <t>1Br 紙卷C/V INV</t>
    <phoneticPr fontId="74"/>
  </si>
  <si>
    <t>20230729 CF窯1Br 紙卷CV INV異常報告.xlsx</t>
  </si>
  <si>
    <r>
      <t xml:space="preserve">15:09 1Br更換紙卷
15:14 發生1Br HO SENSOR 常ON警報異常
</t>
    </r>
    <r>
      <rPr>
        <sz val="9"/>
        <rFont val="新細明體"/>
        <family val="3"/>
        <charset val="136"/>
      </rPr>
      <t xml:space="preserve">            </t>
    </r>
    <r>
      <rPr>
        <sz val="9"/>
        <rFont val="Meiryo UI"/>
        <family val="3"/>
        <charset val="128"/>
      </rPr>
      <t>→紙卷C/V突然停止作動且無警報導致玻璃停滯在C/V上所造成的
15:26 進行2Br引入採板J/C變更
15:43 連絡事務所
15:50 連絡假日電気（16:05設技到場並確認）
18:35 電気確認後連絡為INV損壞（異常碼E6、E7）要進行更換備品
19:19 電気作業濟並流動測試OK
20:25 J/C切回1 Br引入移載採板</t>
    </r>
    <phoneticPr fontId="74"/>
  </si>
  <si>
    <t>1、INV已使用10年，判定壽命週期導致電子元件劣化導致。</t>
    <phoneticPr fontId="74"/>
  </si>
  <si>
    <t>1、1Br 紙卷C/V INV新品更換。</t>
    <phoneticPr fontId="74"/>
  </si>
  <si>
    <t>1、2020年起設備技術(電氣)已有制定老朽化設備更新計畫，目前已陸續將使用年限超過的設備進行更新。
2、與設備技術(電氣)協調工事日以外的時間進行交換。</t>
    <phoneticPr fontId="74"/>
  </si>
  <si>
    <t>20230803XF　横折ロール補助バー脱落(中日文).xlsx</t>
  </si>
  <si>
    <t>8/3 07:10 橫折處破裂多發，在確認橫折Roll時發現補助棒已從L側脫落2/3。
      切替到Guillotine捨板並停止設備　※參照1
07:30 進行連絡 三交代→常日班主任→設技擔當者
07:40 製造主任抵達
08:10 設技擔當主任抵達，更換成予備補助Bar，決定不使用接著劑而是以螺栓固定來進行修復，設技人員安排
08:40 由設技＋設技BP開始進行修復作業
10:30 修復作業結束後，從Guillotine捨板切替成本線板流
11:00 捨板中，由於Lehr出現碎玻璃，所以確認過沒有品質問題才開始採板
8/4 02:00 補助Bar從R側脫落2/3　切替成Guillotine捨板，進行連絡 三交代→常日班主任→設技
02:40 製造主任、設技擔當抵達，檢討修復方法→修復作業準備開始
03:29 Guillotine Ho下方循環No.5 B/C發生堵塞　變更成本線H/O捨板(排外對應)，B/C上碎玻璃堆積造成B/C過負荷而無法起動，所以進行碎玻璃排出
07:00 碎玻璃排出結束，所以將循環No.5復歸
07:10 變更成Guillotine捨板
07:19 循環No.6堵塞，Crusher發生堵塞　變更為本線H/O捨板(排外對應)
10:30 上述進行復歸後，變更成Guillotine捨板　開始進行橫折Roll修復作業，※0.4t採板由於切折不安定造成補助Bar脫落的可能性變高，所以決定進行板厚J/C改成0.5t G5.5採板
15:00頃 橫折Roll修復作業結束進行設備復歸，本線板流開始
16:35 確認沒有品質問題後，開始實施RE部位採板
17:00 確認沒有品質問題後，開始實施C、LE部位採板
※過去補助Bar脫落的時序
'2023/2/21　素地切替中。補助Bar R側一部份橡膠剝落，使用接著劑修復。
'2023/4/1　素地切替中，循環No.5（Guillotine H/O下方）堵塞時，切替成本線H/O捨板進行堵塞對應。
這時，補助Bar套管和橡膠的瞬間接著劑已剝落，使用接著劑固定。
2023/6/6　工事日。Guillotine H/O方格柵欄上堆積大量碎玻璃，為了讓碎玻璃掉落因此改成在本線H/O捨板。
當破板流出時補助Bar橡膠脫落，所以再次用接著劑固定。
'2023/7/27　因板裂時的碎玻璃造成R側補助Bar脫落，使用接著劑固定。
'2023/8/3、2023/8/4　此回異常</t>
    <phoneticPr fontId="74"/>
  </si>
  <si>
    <r>
      <t>■上回7/27異常時，用接著劑固定脫落的補助Bar，</t>
    </r>
    <r>
      <rPr>
        <sz val="9"/>
        <rFont val="Microsoft JhengHei UI"/>
        <family val="3"/>
        <charset val="136"/>
      </rPr>
      <t>雖然恢復了，但就補助Bar固定方法而言不夠穩固。雖然預定在次回工事日更換補助Bar予備品，但目前認定是破板在通過橫折Roll時造成補助Bar</t>
    </r>
    <r>
      <rPr>
        <sz val="9"/>
        <rFont val="Meiryo UI"/>
        <family val="3"/>
        <charset val="128"/>
      </rPr>
      <t>負擔而脫落。
■推斷8/3 異常後，補助Bar雖然更換成予備品，但補助Bar</t>
    </r>
    <r>
      <rPr>
        <sz val="9"/>
        <rFont val="Microsoft JhengHei UI"/>
        <family val="3"/>
        <charset val="136"/>
      </rPr>
      <t>劣化，還有以目前的構造而言所實施的固定方法不夠穩固。</t>
    </r>
    <phoneticPr fontId="74"/>
  </si>
  <si>
    <t>■8/3的復歸對應就是更換成補助Bar予備品，並以螺栓固定。
■8/4復歸時的暫定對策就是在折Bar和補助Bar橡膠側面開洞穿過鐵線固定。另外，為了防止夾到碎玻璃所以在兩耳部折Bar和補助Bar之間追加突棒。
※參照2、參考「番線固定」Sheet
■追加暫定對策
變更沉頭孔形狀，並製作夾住橡膠和套環形狀的補助Bar
※參考「折刃・補助橡膠改善Type」Sheet
■恒久對策
①改造BF橫折Roll後轉用
②ADCH新規製作2支折Bar仕樣的橫折Roll
※同暫定對策變更沉頭孔形狀(也要進行鐵線固定)</t>
    <phoneticPr fontId="74"/>
  </si>
  <si>
    <t>循環C/V</t>
    <phoneticPr fontId="74"/>
  </si>
  <si>
    <t>20230809NF　循環CV#4詰まりに伴う本線ギロチン捨て板発生(中日文).xlsx</t>
  </si>
  <si>
    <r>
      <t>6:18　上流開始發生板裂，本線H/O捨板開始。
6:27　發出循環CV #4 碎玻璃堵塞檢出警報。 
　　　　 將循環CV＃1－1、1－2、#２、#４進行切替(自動→手動)，並實施現場確認。
6:28　確認到循環CV＃4→＃3的落下口處碎玻璃堵塞。在Guillotine H/O開始手動切割捨板。
6:29　將循環CV＃4切替到排外，開始進行堵塞碎玻璃清除作業。
6:56　清除完堵塞碎玻璃後，解除排外並恢復循環CV運轉。解除Guillotine H/O捨板。
6:58　再度發出循環CV #4 碎玻璃堵塞檢出警報。 
　　　　 確認現場時，才發覺到循環＃3正出現碎玻璃堵塞</t>
    </r>
    <r>
      <rPr>
        <sz val="9"/>
        <rFont val="Meiryo UI"/>
        <family val="3"/>
        <charset val="128"/>
      </rPr>
      <t>狀</t>
    </r>
    <r>
      <rPr>
        <sz val="9"/>
        <rFont val="Meiryo UI"/>
        <family val="2"/>
        <charset val="128"/>
      </rPr>
      <t>況（CV為運轉</t>
    </r>
    <r>
      <rPr>
        <sz val="9"/>
        <rFont val="Meiryo UI"/>
        <family val="3"/>
        <charset val="128"/>
      </rPr>
      <t>狀</t>
    </r>
    <r>
      <rPr>
        <sz val="9"/>
        <rFont val="Meiryo UI"/>
        <family val="2"/>
        <charset val="128"/>
      </rPr>
      <t xml:space="preserve">態）。
　　　　 循環＃3實施LOTO後，打開護蓋來清除碎玻璃。
　　　　→推測是因為循環#3發生碎玻璃堵塞，所以從#4流出來的碎玻璃也塞住，
　　　　　碎玻璃堆積到#4落下口而發出#4堵塞檢出警報。
7:34　碎玻璃清除完畢，恢復循環運轉。
</t>
    </r>
    <phoneticPr fontId="74"/>
  </si>
  <si>
    <t>【循環CV#4發生堵塞的原因】
・循環CV#3碎玻璃慢慢堵塞，隨著本線板裂在本線H/O捨板的結果下，就是從循環#4過來的碎玻璃量增加，循環#3碎玻璃堵塞惡化，造成循環#4→#3的落下口堵塞，最終在#4塞住。
【為何循環CV#3發生堵塞？】
・8/7變更循環CV#3側裙縱向尺寸，所以側裙縱向尺寸大於適當尺寸，所以側裙塞住一部分循環CV#3。在此狀態下持續使用的結果就是發生碎玻璃堵塞。詳細請參考別紙1
變更側裙尺寸的理由是因為循環#4→#3的落下口之碎玻璃洩漏量相當多，所以變更尺寸測試使用。
詳細請參考別紙2</t>
    <phoneticPr fontId="74"/>
  </si>
  <si>
    <r>
      <t>&lt;應急對策&gt;
・側裙尺寸適正化。
＜恒久對策＞
・作出側裙尺寸管理表，建構能</t>
    </r>
    <r>
      <rPr>
        <sz val="9"/>
        <rFont val="微軟正黑體"/>
        <family val="2"/>
        <charset val="136"/>
      </rPr>
      <t>夠</t>
    </r>
    <r>
      <rPr>
        <sz val="9"/>
        <rFont val="Meiryo UI"/>
        <family val="2"/>
        <charset val="128"/>
      </rPr>
      <t>使用適當尺寸之体制。
・為了抑制碎玻璃洩漏所以更換循環CV#3皮帶→碎玻璃洩漏抑制對策
　該處CV之前一部分側邊被刮除所以呈現碎玻璃易洩漏狀態。藉由此次進行更換，變換成碎玻璃不易洩漏的環境。</t>
    </r>
    <phoneticPr fontId="74"/>
  </si>
  <si>
    <t>本線H/O</t>
    <phoneticPr fontId="74"/>
  </si>
  <si>
    <t>20230811 YF包裝本線H0作動異常報告書.xlsx</t>
  </si>
  <si>
    <r>
      <t>8/11 
04:57 三交代進行HOT依賴欠點取樣共切出2NET，第1NET因為切中欠點開</t>
    </r>
    <r>
      <rPr>
        <sz val="9"/>
        <rFont val="Microsoft JhengHei UI"/>
        <family val="3"/>
        <charset val="136"/>
      </rPr>
      <t>啟</t>
    </r>
    <r>
      <rPr>
        <sz val="9"/>
        <rFont val="Meiryo UI"/>
        <family val="2"/>
        <charset val="128"/>
      </rPr>
      <t>HO捨板，下一NET在操作HO關閉時，結果HO延遲約5~6秒才關閉，當時該NET已到H/O最下游測，HO關閉時撞到伸縮CV破裂，欠板流入FT。三交代開</t>
    </r>
    <r>
      <rPr>
        <sz val="9"/>
        <rFont val="Microsoft JhengHei UI"/>
        <family val="3"/>
        <charset val="136"/>
      </rPr>
      <t>啟</t>
    </r>
    <r>
      <rPr>
        <sz val="9"/>
        <rFont val="Meiryo UI"/>
        <family val="2"/>
        <charset val="128"/>
      </rPr>
      <t>HO捨板，進行FT上碎玻璃掃除。
04:59 掃除結束，關閉HO開始採板。</t>
    </r>
    <phoneticPr fontId="74"/>
  </si>
  <si>
    <r>
      <t>調</t>
    </r>
    <r>
      <rPr>
        <sz val="9"/>
        <rFont val="細明體"/>
        <family val="3"/>
        <charset val="136"/>
      </rPr>
      <t>查</t>
    </r>
    <r>
      <rPr>
        <sz val="9"/>
        <rFont val="Meiryo UI"/>
        <family val="2"/>
        <charset val="128"/>
      </rPr>
      <t>結果 : 
電磁閥使用約4個月(前回更換2023/3/31)
2Q油品分析結果 : 過濾試驗(0.8umg/100ml)値為8.3，無異常(額定10.0)</t>
    </r>
    <r>
      <rPr>
        <b/>
        <sz val="9"/>
        <rFont val="Meiryo UI"/>
        <family val="2"/>
        <charset val="128"/>
      </rPr>
      <t xml:space="preserve">
</t>
    </r>
    <r>
      <rPr>
        <sz val="9"/>
        <rFont val="Meiryo UI"/>
        <family val="2"/>
        <charset val="128"/>
      </rPr>
      <t>電磁閥分解後，</t>
    </r>
    <r>
      <rPr>
        <sz val="9"/>
        <rFont val="細明體"/>
        <family val="3"/>
        <charset val="136"/>
      </rPr>
      <t>內</t>
    </r>
    <r>
      <rPr>
        <sz val="9"/>
        <rFont val="Meiryo UI"/>
        <family val="2"/>
        <charset val="128"/>
      </rPr>
      <t>部無明顯</t>
    </r>
    <r>
      <rPr>
        <sz val="9"/>
        <rFont val="細明體"/>
        <family val="3"/>
        <charset val="136"/>
      </rPr>
      <t>髒污</t>
    </r>
    <r>
      <rPr>
        <sz val="9"/>
        <rFont val="Meiryo UI"/>
        <family val="2"/>
        <charset val="128"/>
      </rPr>
      <t>及磨損(參照右圖)
推測原因 : 
異常當下疑似電磁閥閥桿有</t>
    </r>
    <r>
      <rPr>
        <sz val="9"/>
        <rFont val="Microsoft YaHei"/>
        <family val="2"/>
        <charset val="134"/>
      </rPr>
      <t>髒汙卡</t>
    </r>
    <r>
      <rPr>
        <sz val="9"/>
        <rFont val="Meiryo UI"/>
        <family val="2"/>
        <charset val="128"/>
      </rPr>
      <t>住造成作動不順，電磁閥後續作動後</t>
    </r>
    <r>
      <rPr>
        <sz val="9"/>
        <rFont val="細明體"/>
        <family val="2"/>
        <charset val="136"/>
      </rPr>
      <t>髒污</t>
    </r>
    <r>
      <rPr>
        <sz val="9"/>
        <rFont val="Meiryo UI"/>
        <family val="2"/>
        <charset val="128"/>
      </rPr>
      <t>被排出，因此恢復正常作動。</t>
    </r>
    <phoneticPr fontId="74"/>
  </si>
  <si>
    <t>8/14 機械更換本線HO電磁閥(整備品)，持續觀察中~</t>
    <phoneticPr fontId="74"/>
  </si>
  <si>
    <t>20230814 ADTOFF　OFF4 X切機活動線槽斷裂異常報告（Rev.8 ).xlsx</t>
  </si>
  <si>
    <t>18:35 板流人員發現X切機上游側移動時，有不明黑色物品噴出(圖1)，停止放板並聯絡班長到場確認。
18:40 現場班股長確認，X切機活動線槽迴轉關節有2處脫離，立即聯絡事務所主任與整備(圖2)。
18:45 整備確認X切機活動線槽迴轉關節有2處脫離外，發現線槽蓋板大量脫落(圖3)。
18:48 整備聯絡電氣主任，X切機活動線槽斷裂異常。
18:50 現場三交代聯絡事務所主任及生管人員後，將產線移至OFF#5號機生產。
19:40 電氣人員到場確認異常狀況，立即進行更換X切機活動線槽。
22:20 X切機活動線槽更換完畢。</t>
    <phoneticPr fontId="74"/>
  </si>
  <si>
    <t>1. X切機活動線槽斷裂。
2-1. 活動線槽內部CABLE線路纏繞擠壓到線槽蓋板。
2-2. 線槽蓋板掉落至線槽內部。
2-3. 掉落的蓋板將活動線槽關節頂出導致脫離。(圖4)</t>
    <phoneticPr fontId="74"/>
  </si>
  <si>
    <r>
      <t xml:space="preserve">暫時對應 : 
1. X切機活動線槽點檢 : 
電氣人員 - 每周1回、整備人員 - 上班日每天1回
永久對應 : 電氣擔當 預計10/E改造完成
活動線槽內部空間不足，所以需要將CABLE簡化 (參考活頁1~3)
1.訊號線使用CC-LINK取代。(軟體+硬體改造)
2.動力線線徑變更。縮小CABLE讓空間加大。
</t>
    </r>
    <r>
      <rPr>
        <sz val="9"/>
        <rFont val="微軟正黑體"/>
        <family val="3"/>
        <charset val="136"/>
      </rPr>
      <t xml:space="preserve">    </t>
    </r>
    <r>
      <rPr>
        <sz val="9"/>
        <rFont val="Meiryo UI"/>
        <family val="3"/>
        <charset val="128"/>
      </rPr>
      <t>8/24電氣有先進行CABLE改造 - 參考活頁最新進度
3. 10/23 最終改造CCLINE、11/8抽除舊線路濟- 參考活頁最新進度</t>
    </r>
    <phoneticPr fontId="74"/>
  </si>
  <si>
    <t>各擔當自主點檢確認時間
YF=2023/8/17 確認濟
CF=2023/8/15 確認濟
EF=2023/8/15 確認濟
JF=2023/8/7  確認濟
KF=2023/8/15 確認濟
TAS=2023/8/17 確認濟
OFF切=2023/8/17 確認濟</t>
    <phoneticPr fontId="74"/>
  </si>
  <si>
    <t>本線CV Roll#81、#82間</t>
    <phoneticPr fontId="74"/>
  </si>
  <si>
    <t>20230815XF　目視ブース内CV角材巻き込まれヒヤリ(中日文).xlsx</t>
  </si>
  <si>
    <t>02:28 下流Lehr板裂（縱裂），實施Guillotine捨板。由乙班1名人員對應。
03:00 板裂狀況穩定下來後切替成本線板流時，在目視檢查室發現直立碎玻璃。
          從L側將角材(2.5m*40mm*20mm)伸到Roll間想弄掉碎玻璃卻搆不到，將角材伸出時，角材被設置用於跨接玻璃用的魔鬼氈捲入。
          發生捲入時，作業者馬上抽手所以沒有受傷。角材斷成4截，有一部分被魔鬼氈纏住。＜參照1＞
          乙班人員連絡甲班人員(分區長)，再次實施Guillotine捨板，C/V停止後將角材回收並進行魔鬼氈張力調整。
          進行設備復歸本線板流。
03:18 採板開始。</t>
    <phoneticPr fontId="74"/>
  </si>
  <si>
    <r>
      <t>■本線C/V運轉中碎玻璃清除作業被登</t>
    </r>
    <r>
      <rPr>
        <sz val="9"/>
        <rFont val="細明體"/>
        <family val="3"/>
        <charset val="136"/>
      </rPr>
      <t>錄</t>
    </r>
    <r>
      <rPr>
        <sz val="9"/>
        <rFont val="Meiryo UI"/>
        <family val="3"/>
        <charset val="128"/>
      </rPr>
      <t>到不停機作業，雖然依規定使用角材但卻未能做到被魔鬼氈捲入的KY。
■雖然從2023/8/9開始進行耳泡CAM的試驗運用，但因設置造成作業空間變小、照明過亮。</t>
    </r>
    <phoneticPr fontId="74"/>
  </si>
  <si>
    <r>
      <t>■暫定對策
有捲入風險場所的碎玻璃清除作業，要進行Guillotine捨板。
並從C/V上方來弄掉碎玻璃。或是停止設備來進行。
不知如何判斷就跟分區長・三交代主任・常日班主任連絡・商討
※參照「暫定規定」Sheet
■恆久對策
・檢討耳泡檢出器的移動和設置方法　※參照「</t>
    </r>
    <r>
      <rPr>
        <sz val="9"/>
        <rFont val="Meiryo UI"/>
        <family val="3"/>
        <charset val="128"/>
      </rPr>
      <t>虛</t>
    </r>
    <r>
      <rPr>
        <sz val="9"/>
        <rFont val="Meiryo UI"/>
        <family val="2"/>
        <charset val="128"/>
      </rPr>
      <t>驚詳細」Sheet
・將目視檢</t>
    </r>
    <r>
      <rPr>
        <sz val="9"/>
        <rFont val="細明體"/>
        <family val="3"/>
        <charset val="136"/>
      </rPr>
      <t>查</t>
    </r>
    <r>
      <rPr>
        <sz val="9"/>
        <rFont val="Meiryo UI"/>
        <family val="2"/>
        <charset val="128"/>
      </rPr>
      <t>室CV下方不必要的白板和日光燈撤除。
（跟設技機械商討中）　※參照「</t>
    </r>
    <r>
      <rPr>
        <sz val="9"/>
        <rFont val="Meiryo UI"/>
        <family val="3"/>
        <charset val="128"/>
      </rPr>
      <t>虛</t>
    </r>
    <r>
      <rPr>
        <sz val="9"/>
        <rFont val="Meiryo UI"/>
        <family val="2"/>
        <charset val="128"/>
      </rPr>
      <t>驚詳細」Sheet
・安全作業標準書和RA的檢視、修正。※參照「安全作業標準書」Sheet
・Lehr板裂時改善内容之對應　※參照「板裂時改善案」Sheet</t>
    </r>
    <phoneticPr fontId="74"/>
  </si>
  <si>
    <t>EF</t>
    <phoneticPr fontId="74"/>
  </si>
  <si>
    <t>橫切機2號BUR</t>
    <phoneticPr fontId="74"/>
  </si>
  <si>
    <t>20230820 EF包裝橫切機2號BUR皮帶斷裂.xlsx</t>
  </si>
  <si>
    <t>8/20
14:50 G/T前素板破裂，捨板15分鐘
15:05  縱裂後橫切機設備復歸，發現橫切機#2 BUR 皮帶明顯斷裂，當下警報有 (捨板3分鐘)
15:08 聯絡 事務所 副理 炳興樣
15:10 聯絡假日機械，並聯絡機械 莊主任告知此異常。
8/21
10:30 機械確認皮帶斷裂狀況,進行寫真</t>
    <phoneticPr fontId="74"/>
  </si>
  <si>
    <r>
      <t>BUR皮帶斷裂,造成BUR原點異常</t>
    </r>
    <r>
      <rPr>
        <sz val="9"/>
        <rFont val="微軟正黑體"/>
        <family val="3"/>
        <charset val="136"/>
      </rPr>
      <t xml:space="preserve"> (皮帶上次更換為2022/8/25)
</t>
    </r>
    <r>
      <rPr>
        <sz val="9"/>
        <rFont val="Meiryo UI"/>
        <family val="3"/>
        <charset val="128"/>
      </rPr>
      <t>EF冷修期間BUR皮帶設置不當
皮帶上緊下鬆，導致運轉一段時間後，皮帶鬆脫
皮帶跑出PULLEY(滑輪)造成磨耗斷裂</t>
    </r>
    <phoneticPr fontId="74"/>
  </si>
  <si>
    <r>
      <t>預定9月</t>
    </r>
    <r>
      <rPr>
        <sz val="9"/>
        <rFont val="細明體"/>
        <family val="3"/>
        <charset val="136"/>
      </rPr>
      <t>份</t>
    </r>
    <r>
      <rPr>
        <sz val="9"/>
        <rFont val="Meiryo UI"/>
        <family val="2"/>
        <charset val="128"/>
      </rPr>
      <t>工事日進行皮帶交換
期間橫#2 Soft 修改「BUR不使用」情況下進行下刀
每半年進行橫切機BUR皮帶張力確認</t>
    </r>
    <phoneticPr fontId="74"/>
  </si>
  <si>
    <t xml:space="preserve"> ROBOT C/V </t>
    <phoneticPr fontId="74"/>
  </si>
  <si>
    <t>20230831 EF 1BR ROBOT CV 固定齒輪座螺絲斷裂.xlsx</t>
  </si>
  <si>
    <t>05:30  ROBOT #7  C/V SERVO 警報異常，立即進行 2Br G6專採
05:32  聯絡 事務所 副理 炳興樣
05:35  聯絡機械 莊主任此異常
06:50  機械到場進行維修確認
08:00 齒輪固定座異常排除完成，板流OK  切替1BR G8 專採</t>
    <phoneticPr fontId="74"/>
  </si>
  <si>
    <t>因驅動鍊條比較鬆,導致C/V停止再啟動時,鍊條會晃動卡住齒輪,進而造成齒輪座螺絲斷裂</t>
    <phoneticPr fontId="74"/>
  </si>
  <si>
    <t>機械更換固定座螺絲備品對應。
工事日進行各區段鍊條點檢確認</t>
    <phoneticPr fontId="74"/>
  </si>
  <si>
    <t>FF</t>
    <phoneticPr fontId="74"/>
  </si>
  <si>
    <t>本線Line駆動</t>
    <phoneticPr fontId="74"/>
  </si>
  <si>
    <t>20230924FF　本線下流クラッチ シフトフォーク部シフター脱落.xlsx</t>
  </si>
  <si>
    <t>20230924 FF 本線下流クラッチ シフトフォーク部シフター脱落異常之點檢確認寫真【點檢確認區域：YF、CF、EF、JF、KF】.xlsx</t>
  </si>
  <si>
    <r>
      <t>9/24　8：00左右　
早班作業者發現本線下流離合器快要鬆脫，因此連絡擔當人員進行點檢。
點檢結果是離合器撥叉處撥桿已經脫落，當時是僅靠撥桿螺栓勉強連接住離合器。
9：10左右　進行Guillotine處理，轉用預備馬達側的撥桿進行更換。</t>
    </r>
    <r>
      <rPr>
        <sz val="9"/>
        <rFont val="微軟正黑體"/>
        <family val="3"/>
        <charset val="136"/>
      </rPr>
      <t xml:space="preserve">3
</t>
    </r>
    <r>
      <rPr>
        <sz val="9"/>
        <rFont val="Meiryo UI"/>
        <family val="3"/>
        <charset val="128"/>
      </rPr>
      <t xml:space="preserve">9：40左右恢復　本線板流開始
'※9/23　發現離合器咬合處出現間隙
</t>
    </r>
    <r>
      <rPr>
        <sz val="9"/>
        <rFont val="微軟正黑體"/>
        <family val="3"/>
        <charset val="136"/>
      </rPr>
      <t xml:space="preserve">在能夠確認的範圍下目視看到撥桿已經磨損，但判斷先撐到9/25工事日。
</t>
    </r>
    <r>
      <rPr>
        <sz val="9"/>
        <rFont val="Meiryo UI"/>
        <family val="3"/>
        <charset val="128"/>
      </rPr>
      <t xml:space="preserve">事實上撥桿磨損到快要脫落的狀態了。
</t>
    </r>
    <r>
      <rPr>
        <sz val="9"/>
        <rFont val="微軟正黑體"/>
        <family val="3"/>
        <charset val="136"/>
      </rPr>
      <t xml:space="preserve">
※異常發生時，由於尚未進行採板，所以Loss為０。</t>
    </r>
    <phoneticPr fontId="74"/>
  </si>
  <si>
    <t>離合器撥桿處磨損造成離合器連接不良
※推測是長期使用・給油不足造成的磨損。（沒有更換履歷）
※未確實點檢。（沒有油，有產生灰塵）</t>
    <phoneticPr fontId="74"/>
  </si>
  <si>
    <t>跟預備馬達側　離合器撥桿進行更換
※9/25　工事日在預備馬達側裝上撥桿備品，恢復原狀
・追加到冷修時設技點檢項目中
・追加到定期點檢項目
確認灰塵、潤滑狀態。（1回/週）</t>
    <phoneticPr fontId="74"/>
  </si>
  <si>
    <r>
      <t>YF、CF、EF、JF、KF各窯自主點檢完成
確認濟時間
YF</t>
    </r>
    <r>
      <rPr>
        <sz val="9"/>
        <rFont val="新細明體"/>
        <family val="3"/>
        <charset val="136"/>
      </rPr>
      <t>=2024/1/17
CF=2023/12/11</t>
    </r>
    <r>
      <rPr>
        <sz val="9"/>
        <rFont val="Meiryo UI"/>
        <family val="3"/>
        <charset val="128"/>
      </rPr>
      <t xml:space="preserve">
EF</t>
    </r>
    <r>
      <rPr>
        <sz val="9"/>
        <rFont val="新細明體"/>
        <family val="3"/>
        <charset val="136"/>
      </rPr>
      <t>=2023/12/12
JF=2023/12/19
KF=2023/12/7</t>
    </r>
    <phoneticPr fontId="74"/>
  </si>
  <si>
    <t>11P・12P位置決</t>
    <phoneticPr fontId="74"/>
  </si>
  <si>
    <t>20230924NF　12POS採板CV位置決め異常.xlsx</t>
  </si>
  <si>
    <t>9/24　 17:58　發生『採板12P位置决L LIMIT異常』
無法消除警報，由於關閉制御電源也無法消除警報，所以連絡事務所、呼出2課主任
18:12　主任抵達現場
確認12P　L側位置決時，其位置在原點和返回側之間，沒有碎玻璃。
用手將位置決基座移動至原點位置，但無法消除警報，T/P上的手動JOG也無效
18:30　呼出設技電氣
19:13　設技電氣抵達現場
19:14　2Br G8.5採板
20:00　即使更換了位置決零件也無法消除警報
20:20　即使更換了伺服驅動器還是無法消除警報
22:00　強制解除Limit Switch的警報，為了採板所以將板齊改為不使用並進行流動確認。
9/25　 14:43　電氣點檢的關係改為2Br G8.5採板，發現11P L側位置決伺服連接器快要鬆脫，拆下11P的Sensor纜線，由於不能進行原點SET，所以將T/P上原點SET鈕刪除。
16:01　電氣改造完畢　進行1BrG11採板
9/27　 13:14　發生『採板12P位置决R servo異常』，消除警報、JOG操作、原點復歸皆無法執行
13:19　連絡事務所及整備　進行2Br G8.5採板
13:30　呼出設技電氣
13:45　設技電氣抵達現場，進行12P位置決Sensor故障確認、更換， 先前拆下的11P Sensor纜線，由於位置決動作狀態沒有問題所以重新接上。
14:36　1Br流動確認OK　進行１Br G11採板
14:55　由於電氣要進行軟体改造（ADCH長期連休對策），所以進行2Br G8.5採板
15:05　電氣改造完畢，進行１Br G11採板</t>
    <phoneticPr fontId="74"/>
  </si>
  <si>
    <t>■9/24　11P L側位置決Servo連接器快要鬆脫，因接觸不良引起電壓下降，造成影響。
因此，在其他POS有時會出現L側位置決Limit Sensor暫時關閉，就會出現LIMIT異常或servo異常。
■9/27　12P R側位置決Sensor故障</t>
    <phoneticPr fontId="74"/>
  </si>
  <si>
    <t>■關於9/24：拆下11P的Sensor纜線。
無法執行原點SET的關係，所以將T/P上原點SET鈕刪除。
※因為位置決動作沒有問題，所以在9/27實施Sensor纜線裝設。預定於次回工事日進行新品更換
■關於9/27：更換12P位置決Sensor。
恒久對策案
為了防止因吸著異常掉落下來的玻璃去撞到連接器，所以檢討護蓋的設置</t>
    <phoneticPr fontId="74"/>
  </si>
  <si>
    <t xml:space="preserve">E王文佑
J林振邦
K蕭建陸
</t>
    <phoneticPr fontId="74"/>
  </si>
  <si>
    <t>GSD檢出器</t>
    <phoneticPr fontId="74"/>
  </si>
  <si>
    <t>20230929KF　1BR東通製GSD検査機LEDストロボ光量異常欠板.xlsx</t>
  </si>
  <si>
    <t>9/29
08:34 早班開始 1Br. GSD欠板警報頻發，三交代確認NG畫像出現橫條紋。
點檢現場發現LED偶會不明頻閃，待玻璃通過後隨即出現欠板警報。
09:00 推進課人員抵達現場，確認LED電源接頭，LED電源風扇未發現異常。
09:30 由於LED照明未受Sensor控制，所以推測單獨是LED單元發生故障，由於沒備品可供交換測試，所以僅先預訂工事日與下游側交換確認。
10:00 三交代將產線切替至2BR，然後嘗試將GSD LED電源關閉後再開，但隔沒多久LED又再生頻閃和欠板警報。
10/2
10:30 電氣先針對電源出口電壓量測，KF GSD(1)電壓比額定21V略高。
          KF  1BR. GSD(1) = 21.3V        JF  2BR. GSD = 20.9V
                1BR. GSD(2) = 21.09V</t>
    <phoneticPr fontId="74"/>
  </si>
  <si>
    <r>
      <t xml:space="preserve">(10/3 KF工事日依賴電氣確認)
由於更換GSD(2)電源測試後，LED頻閃現象消失，我們確定以下兩個原因可能是間接原因。
</t>
    </r>
    <r>
      <rPr>
        <sz val="9"/>
        <rFont val="微軟正黑體"/>
        <family val="3"/>
        <charset val="136"/>
      </rPr>
      <t xml:space="preserve">1. 經檢查發現電源輸出端的Y接頭壓接不良。
</t>
    </r>
    <r>
      <rPr>
        <sz val="9"/>
        <rFont val="Meiryo UI"/>
        <family val="3"/>
        <charset val="128"/>
      </rPr>
      <t>2. 電源外部被酸性氣體嚴重腐蝕。</t>
    </r>
    <phoneticPr fontId="74"/>
  </si>
  <si>
    <t>(10/3 KF工事日依賴電氣交換)
1. 由於沒備用 LED 電源，因此與 1BR.ON/DS LED 電源交換。
2. 將電壓調至21V後，確認燈可以正常點亮。
※因交換的電源也有酸腐蝕問題，因此我們會盡快購買替換電源。
3. 因ON/DS LED電源已被換下，但有另外找到不同廠牌的替代電源並確認可以通用。
預防處置
1. 由於TDK必須透過代理商從國外採購，且交期不固定，ADT大部分使用是歐姆龍產品，因此我們也會考慮從現地採購。
2. 因現場附近有鹽酸洗淨機(酸氣)，又LED電源Box有加裝風扇排熱，將會再與電氣課同仁進行給氣來源的改造。</t>
    <phoneticPr fontId="74"/>
  </si>
  <si>
    <t>Guillotine下部鐵Roll</t>
    <phoneticPr fontId="74"/>
  </si>
  <si>
    <t>20231018NF　下部鉄ロール駆動チェーン脱落.xlsx</t>
  </si>
  <si>
    <t>當天為NF窯工事日、當天有使用AIR Nozzle於 Guillotine H/O部清掃Cullet
但因為Nozzle的のJoint部斷裂、所以就將源頭valve關閉。
在工事結束後的PT發現下部鐵Roll驅動Chain脫落。
經確認、發現是因為tensioner 源頭valve關閉、導致tension失效,造成Chain脫落。
因為生産中不易安裝、且下部鐵Roll的上昇下降沒有問題,故照常使用。</t>
    <phoneticPr fontId="74"/>
  </si>
  <si>
    <t>要關掉Cullet掃除用的Air時,不是關掃除用源頭閥門
誤將tensioner 源頭valve關閉了。</t>
    <phoneticPr fontId="74"/>
  </si>
  <si>
    <t>■撤除掃除用Air分支配管
■檢討將源頭閥門從球閥變更成globe valve</t>
    <phoneticPr fontId="74"/>
  </si>
  <si>
    <t>2Br 引入段Sensor</t>
  </si>
  <si>
    <t>20231023 EF窯 2Br 引入段Sensor(X40E)異常導致板折異常.xlsx</t>
  </si>
  <si>
    <t>05:42  2Br發生BB段板間隔不良警報異常，縱折無動作，異常排除不能
06:02 聯絡 事務所副理 炳興樣異常狀況後,現場進行相關Sersor感度調整、Sensor清潔，異常仍再發無法排除。
06:29 聯絡電氣主任 張榮池
07:15 電氣到場進行異常確認
07:45 電氣確認為 Sensor 損壞無法感應，導致縱折Bar無法作動
07:57 更換Sensor備品後,故障排除，2BR採板開始</t>
    <phoneticPr fontId="74"/>
  </si>
  <si>
    <r>
      <t xml:space="preserve">Sensor(X40E)損壞,導致縱折Bar無法作動
</t>
    </r>
    <r>
      <rPr>
        <sz val="9"/>
        <rFont val="微軟正黑體"/>
        <family val="3"/>
        <charset val="136"/>
      </rPr>
      <t xml:space="preserve">    </t>
    </r>
    <r>
      <rPr>
        <sz val="9"/>
        <rFont val="Meiryo UI"/>
        <family val="3"/>
        <charset val="128"/>
      </rPr>
      <t>備註：Sensor從EF建廠使用至今未曾更換，由於該款Sensor穩定，電氣並無『壽命管理』，原廠(松下產業科技)回覆Sensor使用壽命，平均為63.9萬小時(約72.9年)</t>
    </r>
    <phoneticPr fontId="74"/>
  </si>
  <si>
    <t>初步對應 :Ssnsor備品更換對應。
後續對策 : 工事日進行各區段Sensor點檢確認</t>
    <phoneticPr fontId="74"/>
  </si>
  <si>
    <t>採板C/V   PLC當機</t>
    <phoneticPr fontId="74"/>
  </si>
  <si>
    <t>20231024 JF 2BR BUFFER採板CV PLC當機異常異常報告.xlsx</t>
  </si>
  <si>
    <t>【異常經緯】
 BUFFER PLC連線修改上傳SOFT時(節能改造)，異常發生 Q26UDV CPU異常碼1163 PLC RAM異常
◇異常の対応
 14:10    2Br採板C/V OP2  非常停止異常(無警報)，故障排除不能，立即切替1BR-G8專採
 14:15    進行手動排除時，採板C/V制御盤當機無反應，異常無法排除。
 14:29    聯絡電氣
 14:35    電氣 到場進行確認
 14:55    電氣連線診斷PLC，發現異常碼1163，確認異常內容
 15:00    進行PLC RESET數回無效，進行PLC讀出後發現異常點
 15:10    進行PLC RESET後，在STOP狀態下重新寫入SOFT
 15:20    PLC RUN後設備恢復正常</t>
    <phoneticPr fontId="74"/>
  </si>
  <si>
    <t xml:space="preserve"> PLC的CPU 異常發生， 無法作動
相關異常原因，如捷徑中，請參閱。</t>
    <phoneticPr fontId="74"/>
  </si>
  <si>
    <r>
      <t xml:space="preserve">1.NB與PLC通訊用USB CABLE更新----工事日進行
2.Q26UDV CPU預備品購入若再發時更新-----已提出請購
3.無生產影響之改造作業，於停機時或工事日進行
4.通訊用USB,使用有抗干擾環型式CABLE(長度3M以上)
5.PLC連線時，在比較靠近設備處所進行PLC連線改造作業
</t>
    </r>
    <r>
      <rPr>
        <sz val="9"/>
        <rFont val="新細明體"/>
        <family val="3"/>
        <charset val="136"/>
      </rPr>
      <t xml:space="preserve">6.程式Memory容量調查----工事日進行
</t>
    </r>
    <r>
      <rPr>
        <sz val="9"/>
        <rFont val="Meiryo UI"/>
        <family val="3"/>
        <charset val="128"/>
      </rPr>
      <t>7.連線通訊速度大於10ms時，安排於工事日進行PLC RESET</t>
    </r>
    <phoneticPr fontId="74"/>
  </si>
  <si>
    <t>檢查機</t>
    <phoneticPr fontId="74"/>
  </si>
  <si>
    <t>20231106HF　TOM3 WI通信異常(통신이상).xlsx</t>
  </si>
  <si>
    <t>2023/11/6　16:20 HF TOM3、 WI ー ACE間發生通訊異常，雖然進行TOM3、WI PC再起動有恢復，但幾分鐘後再發，連絡設技Network　Team。
16:30　於制御盤室内　實施HF-COLD-D1 HUB 再起動後恢復正常。
17:20    由於擔心再發，因此進行該HUB更換作業(GS908GT -&gt; AT-GS950/8)</t>
    <phoneticPr fontId="74"/>
  </si>
  <si>
    <t>1、推斷是HF COLD-D1 HUB 長期使用（10年）造成故障，於HF2 (2013/06)時設置，預定下次冷修(HF-4)更新。
2、該HUB的更換周期被設定為10年，原本預定是配合冷修進行更換，但由於冷修周期延長所以沒有更換。</t>
    <phoneticPr fontId="74"/>
  </si>
  <si>
    <t>1、定期更換老化HUB。
2、冷修周期從5年延長為7年，因此變更更換方針。依據既有方針在冷修第2回(10年)實施的更新計畫，利用定修工事的時間點以10年為一個周期來實施更換。
預防處置
1、確認其他產線HUB的設置年數，並訂出更新計畫。</t>
    <phoneticPr fontId="74"/>
  </si>
  <si>
    <t>增速Roll</t>
    <phoneticPr fontId="74"/>
  </si>
  <si>
    <t>20231107FF　２Br増速＃1ロールシャフト折損.xlsx</t>
  </si>
  <si>
    <r>
      <t>01:00左右3交代巡檢時，發現2Br增速Roll#1沒有一直轉動，而是當玻璃進入時才會轉動，因此連絡設技。無法辨識Roll折損。(進行呼出 製造-&gt;電氣-&gt;機械)
02:20</t>
    </r>
    <r>
      <rPr>
        <sz val="9"/>
        <rFont val="Meiryo UI"/>
        <family val="2"/>
      </rPr>
      <t xml:space="preserve"> 設備人員抵達現場並進行確認 -&gt; 發現增速Roll #1的Shaft折損
※ 雖然增速Roll#1的Shaft折損且呈現驅動停止</t>
    </r>
    <r>
      <rPr>
        <sz val="9"/>
        <rFont val="Meiryo UI"/>
        <family val="2"/>
        <charset val="128"/>
      </rPr>
      <t>狀</t>
    </r>
    <r>
      <rPr>
        <sz val="9"/>
        <rFont val="Meiryo UI"/>
        <family val="2"/>
      </rPr>
      <t>態，但因為軸承的關係當玻璃進入時Roll就會按照玻璃的速度轉動
02:30 設備人員移動現場備品及部品
03:30 製造&amp;設備商討，決定當天上午實施Carbon更換時進行作業
03:40 BR刮傷檢</t>
    </r>
    <r>
      <rPr>
        <sz val="9"/>
        <rFont val="微軟正黑體"/>
        <family val="2"/>
        <charset val="136"/>
      </rPr>
      <t>查</t>
    </r>
    <r>
      <rPr>
        <sz val="9"/>
        <rFont val="Meiryo UI"/>
        <family val="2"/>
      </rPr>
      <t>時無異常。
09:30~10:30
10:35 實施Roll掃除及試運轉
10:40 試運轉。 BR刮傷檢</t>
    </r>
    <r>
      <rPr>
        <sz val="9"/>
        <rFont val="細明體"/>
        <family val="2"/>
        <charset val="136"/>
      </rPr>
      <t>查</t>
    </r>
    <r>
      <rPr>
        <sz val="9"/>
        <rFont val="Meiryo UI"/>
        <family val="2"/>
      </rPr>
      <t>時無異常。
※確認過Gray品在DP先行研磨評價無異常後，處理LOT</t>
    </r>
    <phoneticPr fontId="74"/>
  </si>
  <si>
    <r>
      <t>■推定原因
FF4冷修之際將該Roll拆下後並再裝上時，減速機和Roll沒有對準中心位置，因此應力集中在Roll Shaft上造成Shaft折損。
[FF4冷修的整備履歷</t>
    </r>
    <r>
      <rPr>
        <sz val="9"/>
        <rFont val="Meiryo UI"/>
        <family val="2"/>
      </rPr>
      <t>]
 ① 2022/11/21  FF4冷修中，為了確認初期DATA，所以確認了FF3生</t>
    </r>
    <r>
      <rPr>
        <sz val="9"/>
        <rFont val="Meiryo UI"/>
        <family val="2"/>
        <charset val="128"/>
      </rPr>
      <t>產</t>
    </r>
    <r>
      <rPr>
        <sz val="9"/>
        <rFont val="Meiryo UI"/>
        <family val="2"/>
      </rPr>
      <t>中的Roll Pitch
 ② 2023/01/30  FF4冷修中，更換Roll的減速機(確認過Roll和減速機的中心位置)
 ③ 2023/02/27  FF4冷修中，為了實施段差Roll的R-加工，所以拆下後再裝上
確認過減速機對準的中心位置，由於跟之前的Roll Pitch資料不符，因此進行Roll Pitch再調整。之後，未再確認過跟減速機之間的中心位置。※Pitch再調整後，沒有考量到減速機偏離中心位置。
※其他問題點
該區間增速Roll驅動側的Shaft並未實施過如圖面所示之R加工。
定修工事確認2、3，結果發現驅動側Shaft沒有實施過如圖面所示之R加工。
(設技見解:圖面上雖有實施R2加工的記</t>
    </r>
    <r>
      <rPr>
        <sz val="9"/>
        <rFont val="Meiryo UI"/>
        <family val="2"/>
        <charset val="128"/>
      </rPr>
      <t>錄</t>
    </r>
    <r>
      <rPr>
        <sz val="9"/>
        <rFont val="Meiryo UI"/>
        <family val="2"/>
      </rPr>
      <t>，但現物加工程度只有R1)</t>
    </r>
    <phoneticPr fontId="74"/>
  </si>
  <si>
    <t>■短期對策
點檢1,2Br 增速#1, 2, 3 Roll的減速機Pitch &amp; R加工
點檢結果是１Br偏芯、R加工沒有問題。
雖然２Br＃2,3Roll沒有偏芯，但由於R加工異於圖面因此預定實施更換。
■長期對策
1、實施教育。針對Roll Pitch再調整時，務必進行跟減速機之間中心位置的再確認 (11/16 完成)
2、準備實施預備O-ring Roll R5加工，並於次回定修時更換增速#2,#3 Roll (次回定修工事時)
※因應R5加工實施圖面更新。（設技）</t>
    <phoneticPr fontId="74"/>
  </si>
  <si>
    <t>J林振邦
K蕭建陸
T陳振遠</t>
    <phoneticPr fontId="74"/>
  </si>
  <si>
    <t>切機</t>
    <phoneticPr fontId="74"/>
  </si>
  <si>
    <t>20231119ADTOFF　OFF7 KOBU 樂樂手主支架螺絲鬆脫異常.xlsx</t>
  </si>
  <si>
    <t xml:space="preserve">22:20 三交代人員於一起休後上線生產,操作樂樂手投入約 10枚後,樂樂手走行發生異音、震動並有鐵件掉落到地面聲音，作業員立即停止作業並廣播股長到場確認。
22:28 股長到場確認後發現地面有斷裂螺絲，巡視樂樂手支架時,發現主支架與分支架連接固定螺絲四處其中有一處螺絲不見(掉落到地面)，其他兩處有鬆脫狀況。 (圖 1 ) 
22:32 股長立即連絡事務所→ 事務所 呼出整備、機械
23:20 整備與機械人員現場確認，固定用的4顆螺絲已斷裂2顆，更換4顆全新高張力螺絲後於 00:00 修復完畢。
00:20 現場三交代進行設備清潔後，於 00:30 恢復生產。 </t>
    <phoneticPr fontId="74"/>
  </si>
  <si>
    <r>
      <t>依據異常</t>
    </r>
    <r>
      <rPr>
        <sz val="9"/>
        <rFont val="Meiryo UI"/>
        <family val="3"/>
        <charset val="128"/>
      </rPr>
      <t>狀</t>
    </r>
    <r>
      <rPr>
        <sz val="9"/>
        <rFont val="Meiryo UI"/>
        <family val="2"/>
        <charset val="128"/>
      </rPr>
      <t>況推定，樂樂手主支架關節處①位置，因添加</t>
    </r>
    <r>
      <rPr>
        <sz val="9"/>
        <rFont val="Meiryo UI"/>
        <family val="3"/>
        <charset val="128"/>
      </rPr>
      <t>墊</t>
    </r>
    <r>
      <rPr>
        <sz val="9"/>
        <rFont val="Meiryo UI"/>
        <family val="2"/>
        <charset val="128"/>
      </rPr>
      <t>片關係接合處③④位置有縫隙，造成螺絲受力不平均進而導致斷裂。 (圖 2 ) 
 ※</t>
    </r>
    <r>
      <rPr>
        <sz val="9"/>
        <rFont val="細明體"/>
        <family val="3"/>
        <charset val="136"/>
      </rPr>
      <t>墊</t>
    </r>
    <r>
      <rPr>
        <sz val="9"/>
        <rFont val="Meiryo UI"/>
        <family val="2"/>
        <charset val="128"/>
      </rPr>
      <t>片添加來源調</t>
    </r>
    <r>
      <rPr>
        <sz val="9"/>
        <rFont val="細明體"/>
        <family val="3"/>
        <charset val="136"/>
      </rPr>
      <t>查</t>
    </r>
    <r>
      <rPr>
        <sz val="9"/>
        <rFont val="Meiryo UI"/>
        <family val="2"/>
        <charset val="128"/>
      </rPr>
      <t>:2021年OFFNo.7 建設時,樂樂手為日本直接輸入，</t>
    </r>
    <r>
      <rPr>
        <sz val="9"/>
        <rFont val="Meiryo UI"/>
        <family val="3"/>
        <charset val="128"/>
      </rPr>
      <t>墊</t>
    </r>
    <r>
      <rPr>
        <sz val="9"/>
        <rFont val="Meiryo UI"/>
        <family val="2"/>
        <charset val="128"/>
      </rPr>
      <t>片是日本原廠就已經設置。(設技確認濟)
 ※</t>
    </r>
    <r>
      <rPr>
        <sz val="9"/>
        <rFont val="細明體"/>
        <family val="3"/>
        <charset val="136"/>
      </rPr>
      <t>墊</t>
    </r>
    <r>
      <rPr>
        <sz val="9"/>
        <rFont val="Meiryo UI"/>
        <family val="2"/>
        <charset val="128"/>
      </rPr>
      <t>片添加理由調</t>
    </r>
    <r>
      <rPr>
        <sz val="9"/>
        <rFont val="細明體"/>
        <family val="3"/>
        <charset val="136"/>
      </rPr>
      <t>查</t>
    </r>
    <r>
      <rPr>
        <sz val="9"/>
        <rFont val="Meiryo UI"/>
        <family val="2"/>
        <charset val="128"/>
      </rPr>
      <t>: 機械使用</t>
    </r>
    <r>
      <rPr>
        <sz val="9"/>
        <rFont val="Meiryo UI"/>
        <family val="3"/>
        <charset val="128"/>
      </rPr>
      <t>墊</t>
    </r>
    <r>
      <rPr>
        <sz val="9"/>
        <rFont val="Meiryo UI"/>
        <family val="2"/>
        <charset val="128"/>
      </rPr>
      <t>片進行樂樂手吸盤框架水平量測 ，結果皆小於2度，因此推測①位置添加</t>
    </r>
    <r>
      <rPr>
        <sz val="9"/>
        <rFont val="Meiryo UI"/>
        <family val="3"/>
        <charset val="128"/>
      </rPr>
      <t>墊</t>
    </r>
    <r>
      <rPr>
        <sz val="9"/>
        <rFont val="Meiryo UI"/>
        <family val="2"/>
        <charset val="128"/>
      </rPr>
      <t>片為水平調整用。</t>
    </r>
    <phoneticPr fontId="74"/>
  </si>
  <si>
    <r>
      <t>暫時對應 : 原本螺絲強度等級10.9更換為12.9 (參考詳細寫</t>
    </r>
    <r>
      <rPr>
        <sz val="9"/>
        <rFont val="Meiryo UI"/>
        <family val="3"/>
        <charset val="128"/>
      </rPr>
      <t>說</t>
    </r>
    <r>
      <rPr>
        <sz val="9"/>
        <rFont val="Meiryo UI"/>
        <family val="2"/>
        <charset val="128"/>
      </rPr>
      <t>明)。
永久對應 : 
1. 添加</t>
    </r>
    <r>
      <rPr>
        <sz val="9"/>
        <rFont val="Meiryo UI"/>
        <family val="3"/>
        <charset val="128"/>
      </rPr>
      <t>墊</t>
    </r>
    <r>
      <rPr>
        <sz val="9"/>
        <rFont val="Meiryo UI"/>
        <family val="2"/>
        <charset val="128"/>
      </rPr>
      <t>片螺絲接合處，追加斜</t>
    </r>
    <r>
      <rPr>
        <sz val="9"/>
        <rFont val="Meiryo UI"/>
        <family val="3"/>
        <charset val="128"/>
      </rPr>
      <t>墊</t>
    </r>
    <r>
      <rPr>
        <sz val="9"/>
        <rFont val="Meiryo UI"/>
        <family val="2"/>
        <charset val="128"/>
      </rPr>
      <t>片填補縫隙，減少螺絲負荷。
2. 添加</t>
    </r>
    <r>
      <rPr>
        <sz val="9"/>
        <rFont val="細明體"/>
        <family val="3"/>
        <charset val="136"/>
      </rPr>
      <t>墊</t>
    </r>
    <r>
      <rPr>
        <sz val="9"/>
        <rFont val="Meiryo UI"/>
        <family val="2"/>
        <charset val="128"/>
      </rPr>
      <t>片處，</t>
    </r>
    <r>
      <rPr>
        <sz val="9"/>
        <rFont val="細明體"/>
        <family val="3"/>
        <charset val="136"/>
      </rPr>
      <t>焊</t>
    </r>
    <r>
      <rPr>
        <sz val="9"/>
        <rFont val="Meiryo UI"/>
        <family val="2"/>
        <charset val="128"/>
      </rPr>
      <t>接鐵片避免</t>
    </r>
    <r>
      <rPr>
        <sz val="9"/>
        <rFont val="細明體"/>
        <family val="3"/>
        <charset val="136"/>
      </rPr>
      <t>脫</t>
    </r>
    <r>
      <rPr>
        <sz val="9"/>
        <rFont val="Meiryo UI"/>
        <family val="2"/>
        <charset val="128"/>
      </rPr>
      <t>落並增加上下基座固定強度 。</t>
    </r>
    <phoneticPr fontId="74"/>
  </si>
  <si>
    <t>PF</t>
    <phoneticPr fontId="74"/>
  </si>
  <si>
    <t>本線HO開閉驅動用連結手臂</t>
    <phoneticPr fontId="74"/>
  </si>
  <si>
    <t>20231206 PF 本線HO開閉駆動用リンクアームの脱落異常.xlsx</t>
  </si>
  <si>
    <t>13:42　常日班主任發現本線HO室附近傳出Air洩漏聲而急忙趕到現場。
　　　  在現場確認到下述狀態。
　　　  ・R側本線HO開閉用輔助CYL之配管(鋼管）破損造成Air洩漏。※參考寫真Sheet
　　　  ・R側本線HO開閉驅動用連結手臂從連接處脫落。 ※參考寫真Sheet
       ・電氣線槽部份破損。(內部纜線無損傷）
13:45　在本線HO開閉用PB上進行「開」操作，同時將本線HO開閉用輔助CYL的Air元閥執行「閉」。
13:47　連絡派遣員，同時依賴設技機械・電氣進行對應。
13:50　在Guillotine HO開始實施手切捨板。
13:55　設技抵達現場，實施LOTO後開始進行復歸作業。
15:40　設技復歸作業完成，實施試運轉。
16:00　本線板流再開
　　　　　 ※確認伺服馬達的尖峰負荷率為60~65％沒有問題。
16:37  採板再開
補充：16:00本線板流採板開始到16:37為止的時間為製造起因Loss。
而設備異常造成的Loss數量如下。
DT・・・135分　(13:45～16:00）
Loss數量・・・400㎡　
補充1：從異常發生前的欠點密度來試算Loss數量(400㎡/h)
補充2：異常發生中、先前時間帶為板厚規格NG水準(13:45~15:10/16:10～16:37) 
　　　　　 ※LossDT60分</t>
    <phoneticPr fontId="74"/>
  </si>
  <si>
    <t>【推測連結手臂脫落的原因】
・連接連結手臂和連桿的固定螺帽因某種原因鬆動，造成連結手臂脫落。
【推測固定螺帽鬆脫原因】
・推測是沒有鎖緊。
※從脫落的螺帽確認到Nord-Lock 墊圈的咬痕和I Mark。※參考寫真Sheet
※也確認了左側連結手臂處，螺帽沒有鬆動。
【輔助CYL之配管及電氣線槽的破損原因】
連結手臂脫落狀態下，由於之後只靠左側連結手臂反覆執行10次左右的開閉動作，因此脫落的連結手臂干涉到
Air配管及線槽導致破損。※已確認過Video</t>
    <phoneticPr fontId="74"/>
  </si>
  <si>
    <t>&lt;緊急對應&gt;
・修復脫落的連結手臂處
・修復Air配管
・修復部分電氣纜線
＜恆久對應＞
與設技機械檢討中
預防處置
・每次工事日就確認固定處之I Mark。</t>
    <phoneticPr fontId="74"/>
  </si>
  <si>
    <t>ADT各窯無相同設備</t>
    <phoneticPr fontId="74"/>
  </si>
  <si>
    <t>2P BDS採板CV #22 ROLL</t>
    <phoneticPr fontId="74"/>
  </si>
  <si>
    <t>20231214 YF包裝2P 採板CV ROLL軸芯斷裂異常報告書(提出).xlsx</t>
  </si>
  <si>
    <r>
      <t>15:45 整備人員作業時聽到2P採板設備發出異音，進行2P切離停機確認，後續</t>
    </r>
    <r>
      <rPr>
        <sz val="9"/>
        <rFont val="細明體"/>
        <family val="3"/>
        <charset val="136"/>
      </rPr>
      <t>查</t>
    </r>
    <r>
      <rPr>
        <sz val="9"/>
        <rFont val="Meiryo UI"/>
        <family val="2"/>
        <charset val="128"/>
      </rPr>
      <t xml:space="preserve">看為2P採板CV#22 ROLL軸心斷裂(如圖片)，並聯絡設備技術人員!
15:50 機械人員進行確認，確定需進行ROLL更換，開始進行備品確認及更換準備作業!
16:25 三交代層別變更3、4P採板，同時間機械人員開始進行ROLL更換!
17:44 ROLL更換完成，整備進行相關設備擦拭及線上板流測試!
18:00 設備測試OK，恢復採板!
 </t>
    </r>
    <r>
      <rPr>
        <sz val="9"/>
        <color rgb="FFFF0000"/>
        <rFont val="Meiryo UI"/>
        <family val="2"/>
        <charset val="128"/>
      </rPr>
      <t>※</t>
    </r>
    <r>
      <rPr>
        <sz val="9"/>
        <rFont val="Meiryo UI"/>
        <family val="2"/>
        <charset val="128"/>
      </rPr>
      <t>#22 ROLL前回更換日期:2023/8/17</t>
    </r>
    <phoneticPr fontId="74"/>
  </si>
  <si>
    <r>
      <t>機械確認如下:
8/15工事日發現該ROLL軸心些微磨損，更換一本整備品ROLL(無R角處理)。
因該ROLL段差處強度不足，疾走疾停運轉</t>
    </r>
    <r>
      <rPr>
        <sz val="9"/>
        <rFont val="Meiryo UI"/>
        <family val="3"/>
        <charset val="128"/>
      </rPr>
      <t>狀</t>
    </r>
    <r>
      <rPr>
        <sz val="9"/>
        <rFont val="Meiryo UI"/>
        <family val="2"/>
        <charset val="128"/>
      </rPr>
      <t>況下，金屬疲勞，導致軸心</t>
    </r>
    <r>
      <rPr>
        <sz val="9"/>
        <rFont val="Meiryo UI"/>
        <family val="3"/>
        <charset val="128"/>
      </rPr>
      <t>扭</t>
    </r>
    <r>
      <rPr>
        <sz val="9"/>
        <rFont val="Meiryo UI"/>
        <family val="2"/>
        <charset val="128"/>
      </rPr>
      <t>斷。</t>
    </r>
    <phoneticPr fontId="74"/>
  </si>
  <si>
    <t>ROLL更換(有R角處理)。
預防處置
1.利用工事日或可停機時，進行現場ROLL目視點檢  確認有無R角處理。
2.備品確認，無R角處理之ROLL進行淘汰報廢，不足備品進行新品製作。
3.購入R角規，人員再教育，確認ROLL時務必使用R角規確認R角5mm有無。</t>
    <phoneticPr fontId="74"/>
  </si>
  <si>
    <t>TOM</t>
    <phoneticPr fontId="74"/>
  </si>
  <si>
    <t>20231227EF　TOM3画處#01_12CH-BOX異常報告.xlsx</t>
  </si>
  <si>
    <t>09:14 TOM PC異常警報發生，確認HMI畫面L側捨板隨即切替成F1。
09:17 電話聯絡推進課並依指示確認HOST警報為相機停止。
09:25 推進課人員抵達現場確認為畫處PC#1異常，先進行軟體和重開機無效。
09:48 畫處PC#1光纖卡LINK-2亮紅燈，12CH-BOX燈號點滅，重開仍無效。(相機端入力電源有)
09:50 更換預備的12CH-BOX後燈後恢復正常，重新光學軟體設定後測試正常。
10:27 產線恢復F9通常採板。</t>
    <phoneticPr fontId="74"/>
  </si>
  <si>
    <t xml:space="preserve">1. 右下③異常燈號判斷，加上確認相機電源指示燈是亮的，所以我們判斷是12CH-Box的網路通信模組故障。
2. 該批12CH-Box在2023年中(5/11)到貨，10/28工事日安裝，由於使用時間不長，有可能是新品組裝不良。
  ※12CH-Box序號
    異常品 S/N：5220768187
    交換品 S/N：5220653582 </t>
    <phoneticPr fontId="74"/>
  </si>
  <si>
    <r>
      <t>(異常時對應)
1.畫處PC#1檢</t>
    </r>
    <r>
      <rPr>
        <sz val="9"/>
        <rFont val="細明體"/>
        <family val="3"/>
        <charset val="136"/>
      </rPr>
      <t>查</t>
    </r>
    <r>
      <rPr>
        <sz val="9"/>
        <rFont val="Meiryo UI"/>
        <family val="2"/>
        <charset val="128"/>
      </rPr>
      <t>軟體再</t>
    </r>
    <r>
      <rPr>
        <sz val="9"/>
        <rFont val="細明體"/>
        <family val="3"/>
        <charset val="136"/>
      </rPr>
      <t>啟</t>
    </r>
    <r>
      <rPr>
        <sz val="9"/>
        <rFont val="Meiryo UI"/>
        <family val="2"/>
        <charset val="128"/>
      </rPr>
      <t xml:space="preserve">動                   </t>
    </r>
    <r>
      <rPr>
        <sz val="9"/>
        <rFont val="細明體"/>
        <family val="2"/>
        <charset val="136"/>
      </rPr>
      <t xml:space="preserve">      </t>
    </r>
    <r>
      <rPr>
        <sz val="9"/>
        <rFont val="Meiryo UI"/>
        <family val="2"/>
        <charset val="128"/>
      </rPr>
      <t xml:space="preserve">NG
2.畫處PC#1及12CH關機後再開 (約5分鐘後復發)  NG
3.光纖Cable重新插拔                         </t>
    </r>
    <r>
      <rPr>
        <sz val="9"/>
        <rFont val="細明體"/>
        <family val="2"/>
        <charset val="136"/>
      </rPr>
      <t xml:space="preserve">        </t>
    </r>
    <r>
      <rPr>
        <sz val="9"/>
        <rFont val="Meiryo UI"/>
        <family val="2"/>
        <charset val="128"/>
      </rPr>
      <t xml:space="preserve">NG
4. 12CH-Box光纖轉換器更換                  </t>
    </r>
    <r>
      <rPr>
        <sz val="9"/>
        <rFont val="細明體"/>
        <family val="2"/>
        <charset val="136"/>
      </rPr>
      <t xml:space="preserve">      </t>
    </r>
    <r>
      <rPr>
        <sz val="9"/>
        <rFont val="Meiryo UI"/>
        <family val="2"/>
        <charset val="128"/>
      </rPr>
      <t xml:space="preserve">NG
5. 12CH-Box預備機交換                     </t>
    </r>
    <r>
      <rPr>
        <sz val="9"/>
        <rFont val="細明體"/>
        <family val="2"/>
        <charset val="136"/>
      </rPr>
      <t xml:space="preserve">        </t>
    </r>
    <r>
      <rPr>
        <sz val="9"/>
        <rFont val="Meiryo UI"/>
        <family val="2"/>
        <charset val="128"/>
      </rPr>
      <t xml:space="preserve">OK
6. 光學的相機Scanrate + Shading實施       </t>
    </r>
    <r>
      <rPr>
        <sz val="9"/>
        <rFont val="細明體"/>
        <family val="2"/>
        <charset val="136"/>
      </rPr>
      <t xml:space="preserve">    </t>
    </r>
    <r>
      <rPr>
        <sz val="9"/>
        <rFont val="Meiryo UI"/>
        <family val="2"/>
        <charset val="128"/>
      </rPr>
      <t>完了
7. 檢</t>
    </r>
    <r>
      <rPr>
        <sz val="9"/>
        <rFont val="細明體"/>
        <family val="3"/>
        <charset val="136"/>
      </rPr>
      <t>查</t>
    </r>
    <r>
      <rPr>
        <sz val="9"/>
        <rFont val="Meiryo UI"/>
        <family val="2"/>
        <charset val="128"/>
      </rPr>
      <t>軟體再</t>
    </r>
    <r>
      <rPr>
        <sz val="9"/>
        <rFont val="細明體"/>
        <family val="3"/>
        <charset val="136"/>
      </rPr>
      <t>啟</t>
    </r>
    <r>
      <rPr>
        <sz val="9"/>
        <rFont val="Meiryo UI"/>
        <family val="2"/>
        <charset val="128"/>
      </rPr>
      <t xml:space="preserve">動及動作確認               </t>
    </r>
    <r>
      <rPr>
        <sz val="9"/>
        <rFont val="細明體"/>
        <family val="2"/>
        <charset val="136"/>
      </rPr>
      <t xml:space="preserve">        </t>
    </r>
    <r>
      <rPr>
        <sz val="9"/>
        <rFont val="Meiryo UI"/>
        <family val="2"/>
        <charset val="128"/>
      </rPr>
      <t xml:space="preserve">OK
8. 欠點檢出畫像 &amp; PAM Trend 確認          </t>
    </r>
    <r>
      <rPr>
        <sz val="9"/>
        <rFont val="細明體"/>
        <family val="2"/>
        <charset val="136"/>
      </rPr>
      <t xml:space="preserve">      </t>
    </r>
    <r>
      <rPr>
        <sz val="9"/>
        <rFont val="Meiryo UI"/>
        <family val="2"/>
        <charset val="128"/>
      </rPr>
      <t xml:space="preserve">OK
(線下的對應)
1. 12CH-Box預備機確認                    </t>
    </r>
    <r>
      <rPr>
        <sz val="9"/>
        <rFont val="細明體"/>
        <family val="2"/>
        <charset val="136"/>
      </rPr>
      <t xml:space="preserve">        </t>
    </r>
    <r>
      <rPr>
        <sz val="9"/>
        <rFont val="Meiryo UI"/>
        <family val="2"/>
        <charset val="128"/>
      </rPr>
      <t>EF尚有1台
2. 故障品預計</t>
    </r>
    <r>
      <rPr>
        <sz val="9"/>
        <rFont val="細明體"/>
        <family val="3"/>
        <charset val="136"/>
      </rPr>
      <t>捆</t>
    </r>
    <r>
      <rPr>
        <sz val="9"/>
        <rFont val="Meiryo UI"/>
        <family val="2"/>
        <charset val="128"/>
      </rPr>
      <t xml:space="preserve">包後送修                  </t>
    </r>
    <r>
      <rPr>
        <sz val="9"/>
        <rFont val="細明體"/>
        <family val="2"/>
        <charset val="136"/>
      </rPr>
      <t xml:space="preserve">         </t>
    </r>
    <r>
      <rPr>
        <sz val="9"/>
        <rFont val="Meiryo UI"/>
        <family val="2"/>
        <charset val="128"/>
      </rPr>
      <t>待
預防處置
1. 不用。 (因為是新品使用後故障，原因尚待釐清)
2. 本回12CH-Box因在ADT</t>
    </r>
    <r>
      <rPr>
        <sz val="9"/>
        <rFont val="細明體"/>
        <family val="3"/>
        <charset val="136"/>
      </rPr>
      <t>內</t>
    </r>
    <r>
      <rPr>
        <sz val="9"/>
        <rFont val="Meiryo UI"/>
        <family val="2"/>
        <charset val="128"/>
      </rPr>
      <t>為首發，他據點是否有類似案例需再與生技部諮詢。</t>
    </r>
    <phoneticPr fontId="74"/>
  </si>
  <si>
    <t>本線 伸縮　SMAP L側</t>
    <phoneticPr fontId="74"/>
  </si>
  <si>
    <t>20240110HF　COLD 本線伸縮 SMAP CYL' 昇降 動作異常.xlsx</t>
  </si>
  <si>
    <t>HF 本線SMAP L側動作異常之點檢確認【點檢確認區域：YF、CF、EF、JF、KF】.xlsx</t>
  </si>
  <si>
    <r>
      <t>05:31 玻璃在伸縮移動時，L側SMAP沒有正常下降並出現連續破裂。在本線HO進行捨板。
05:32 本線Ho捨板開始。
初期對應是調整CYL Air流量　→　沒有效果
連絡設技三交代。由於Loss增加，所以同時實施本線滾輪折的採板準備。
設技三交代抵達現場，判斷是SMAP電磁閥有問題，因此呼出設技機械，並進行電磁閥更換　→　沒有效果
06:40 機械抵達現場(收到連絡的時間 06:15)
06:46 使用L側耳折#1，手動廢棄耳部並進行積載。由於更換電磁閥後相同現象再發，因此機械再次確認原因
07:00 確認是SMAP上下CYL動作異常後，實施更換
08:00 作業完畢
※ 現象 : CYL動作時，因CYL活塞</t>
    </r>
    <r>
      <rPr>
        <sz val="9"/>
        <rFont val="Meiryo UI"/>
        <family val="3"/>
        <charset val="128"/>
      </rPr>
      <t>墊</t>
    </r>
    <r>
      <rPr>
        <sz val="9"/>
        <rFont val="Meiryo UI"/>
        <family val="2"/>
        <charset val="128"/>
      </rPr>
      <t>片磨損導致Air洩漏，使得SMAP無法上升到正常位置，並出現流動及振動的現象。</t>
    </r>
    <phoneticPr fontId="74"/>
  </si>
  <si>
    <t xml:space="preserve">1. 長長期使用下導致活塞墊片磨損(建設以来至今沒有CYL更換履歷)
</t>
    <phoneticPr fontId="74"/>
  </si>
  <si>
    <r>
      <t xml:space="preserve">1、以7年周期（１航海 冷修毎）實施定期更換，並將項目登錄到MTBF中管理。1/18 定修工事時更換R側CYL
※參考SMC　CYL壽命，以L/S400m/h的動作回數推估約可使用3年，但由於使用環境不同，所以依據這次的使用實績跟設技商討，決定以７年周期（１航海）實施更換。
※何謂 MTBF（平均故障間隔）
</t>
    </r>
    <r>
      <rPr>
        <sz val="9"/>
        <rFont val="Microsoft YaHei"/>
        <family val="2"/>
        <charset val="134"/>
      </rPr>
      <t>MTBF是指從生產設備正常稼働開始到下次故障為止的時間平均值</t>
    </r>
    <r>
      <rPr>
        <sz val="9"/>
        <rFont val="Meiryo UI"/>
        <family val="2"/>
        <charset val="128"/>
      </rPr>
      <t>依據MTBF來設定出適當的更換間隔。
預防處置：
1. 他窯也以7年周期（1航海 每次冷修）進行更換並實施MTBF管理。
　　DF預定在次回工事日(2024/2月)更換L/R側CYL。</t>
    </r>
    <phoneticPr fontId="74"/>
  </si>
  <si>
    <t>YF、CF、EF、JF、KF各窯自主點檢完成
確認濟時間
YF=2024/1/18
CF=2024/1/18
EF=2024/1/18
JF=2024/1/18
KF=2024/1/18</t>
    <phoneticPr fontId="74"/>
  </si>
  <si>
    <t>OF</t>
    <phoneticPr fontId="74"/>
  </si>
  <si>
    <t>ACE</t>
    <phoneticPr fontId="74"/>
  </si>
  <si>
    <t>20240122 OF ACE停止による生産停止異常.xlsx</t>
  </si>
  <si>
    <r>
      <t>09:56 　ACE MCCTR出現Error。(自動恢復)
10:26　 發生同上述異常(自動恢復)
19:55   ACE通信異常（生存計數器異常）。但持續採板。
20:02   ACE通信異常（生存計數器異常）。同上。
20:16   ACE通信異常（生存計數器異常）這個時間點本線檢</t>
    </r>
    <r>
      <rPr>
        <sz val="9"/>
        <rFont val="微軟正黑體"/>
        <family val="2"/>
        <charset val="136"/>
      </rPr>
      <t>查</t>
    </r>
    <r>
      <rPr>
        <sz val="9"/>
        <rFont val="Meiryo UI"/>
        <family val="2"/>
        <charset val="128"/>
      </rPr>
      <t>機、切機停止動作。
20:20   製造三交代確認ACE。確認原本動作中的ACE#1呈現黒屏。
20:21   製造三交代</t>
    </r>
    <r>
      <rPr>
        <sz val="9"/>
        <rFont val="微軟正黑體"/>
        <family val="2"/>
        <charset val="136"/>
      </rPr>
      <t>啟</t>
    </r>
    <r>
      <rPr>
        <sz val="9"/>
        <rFont val="Meiryo UI"/>
        <family val="2"/>
        <charset val="128"/>
      </rPr>
      <t>動ACE#2。就算再次</t>
    </r>
    <r>
      <rPr>
        <sz val="9"/>
        <rFont val="微軟正黑體"/>
        <family val="2"/>
        <charset val="136"/>
      </rPr>
      <t>啟</t>
    </r>
    <r>
      <rPr>
        <sz val="9"/>
        <rFont val="Meiryo UI"/>
        <family val="2"/>
        <charset val="128"/>
      </rPr>
      <t>動本線檢</t>
    </r>
    <r>
      <rPr>
        <sz val="9"/>
        <rFont val="微軟正黑體"/>
        <family val="2"/>
        <charset val="136"/>
      </rPr>
      <t>查</t>
    </r>
    <r>
      <rPr>
        <sz val="9"/>
        <rFont val="Meiryo UI"/>
        <family val="2"/>
        <charset val="128"/>
      </rPr>
      <t>機執行檢</t>
    </r>
    <r>
      <rPr>
        <sz val="9"/>
        <rFont val="微軟正黑體"/>
        <family val="2"/>
        <charset val="136"/>
      </rPr>
      <t>查</t>
    </r>
    <r>
      <rPr>
        <sz val="9"/>
        <rFont val="Meiryo UI"/>
        <family val="2"/>
        <charset val="128"/>
      </rPr>
      <t>，HMI切出畫面並未顯示切出情報= 
                           未被切出。(製造課長連絡→製造派遣員→設技電氣派遣員)
                           電氣技術課人員抵達現場確認。發現ACE#2有顯示DATA BASE ERROR(資料庫錯誤)。
20:40   電氣技術課人員進行ACE#2再起動。ACE沒有顯示Error。持續無法切出的狀態。
21:00   製造三交代實施MCPG#2→#1切替。沒有起色。
21:30   製造三交代開始進行J/C的準備。利用HMI執行Br引入部的 Job Data送信。J/C未執行。
　　　　　　(製造課長、製造派遣員、設技電氣派遣員抵達現場)
22:00   HMI顯示出切出情報，可以執行切出因此採板再開。
22:15　 採板開始後D/S品直接通過Br-END呈現採板不可。(1Br側)
22:30　 再次執行J/C，但HMI上的Job Data無法執行送信。(Data無法移至下一個Job)
00:10 　RMS再起動。之後執行J/C，1Br側J/C完成、2BrJ/C未完成(Job Data無法送信)
　　　　　　由於1Br側J/C完成因此以專門採板開始流動，但RB呈現無法採板的狀態。
　　　　　　再次執行J/C，但兩個Br皆無法進行Job Data送信。(Data無法移至下一個Job)
　　　　　　另一方面，跟上述對應同時進行的HMI畫面切出台切刀分配畫面→無法選擇
                          分配設定的WI Rank(ABCD)。
　　　　　　※連絡ATSC亀山さん，收到必須再次從PAM送出生産指示書的連絡。
　　　　　　　 送信後就能選擇平坦度，同時也能執行Job Data送信。(包含D/S品)
02:07　2Br J/C完成。雖然1Br Job Data送信完成但Local側呈現無法J/C的狀態。
　　　　　 確認過後發現11Pos的在荷Sensor為ON狀態(有在荷)，調整在荷Sensor閥</t>
    </r>
    <r>
      <rPr>
        <sz val="9"/>
        <rFont val="微軟正黑體"/>
        <family val="2"/>
        <charset val="136"/>
      </rPr>
      <t xml:space="preserve">值
</t>
    </r>
    <r>
      <rPr>
        <sz val="9"/>
        <rFont val="Meiryo UI"/>
        <family val="2"/>
        <charset val="128"/>
      </rPr>
      <t>　　　　　 完成J/C。
02:40　恢復正常，採板開始。
　　　　　　・MCCTR Error：呈現沒有從MCPG接收到計數</t>
    </r>
    <r>
      <rPr>
        <sz val="9"/>
        <rFont val="微軟正黑體"/>
        <family val="2"/>
        <charset val="136"/>
      </rPr>
      <t>值</t>
    </r>
    <r>
      <rPr>
        <sz val="9"/>
        <rFont val="Meiryo UI"/>
        <family val="2"/>
        <charset val="128"/>
      </rPr>
      <t>的狀態
　　　　　　　　　　　 對應：PG切替或ACE切替
　　　　　　・生存計數器異常：ACE⇔PLC間的接收異常</t>
    </r>
    <phoneticPr fontId="74"/>
  </si>
  <si>
    <t>① ACE停止的原因
　　目前調查中，但推測是HDD異常。
　　※前回更換日為2022年7月13日。
② Job Data無法送信之原因
　　通常Job Data會從ACE寫入RMS。
　　(每次J/C＆ACE再起動時) 但由於這次ACE#1發生異常
        並停止，所以ACE#1内的Job Data在不完整的狀態下，
　　被放到RMS中保存了。推測是使用這個來啟動ACE#2，
        所以Job Data無法順利被送出。
　　※此內容包含ATSC亀山さん提出的見解。</t>
    <phoneticPr fontId="74"/>
  </si>
  <si>
    <t>■ MCCTR Error及ACE生存計數器出現異常時，
　　就算自動恢復了也要切替ACE進行對應。
預防處置：工事日實施ACE、RMS再起動及PAM生產指示書送信作業。</t>
    <phoneticPr fontId="74"/>
  </si>
  <si>
    <t>1Br紙捲機</t>
    <phoneticPr fontId="74"/>
  </si>
  <si>
    <t>20240127XF　1Br紙巻機サイクル運転停止異常.xlsx</t>
  </si>
  <si>
    <t>XF 1Br紙巻機サイクル運転停止異常之現狀確認【點檢確認區域：YF、CF、EF、JF、KF】.xlsx</t>
  </si>
  <si>
    <r>
      <rPr>
        <sz val="9"/>
        <color rgb="FF000000"/>
        <rFont val="Meiryo UI"/>
        <family val="2"/>
        <charset val="128"/>
      </rPr>
      <t>05:10
VTQ(外包)連絡1Br紙捲機的Cycle運轉突然停止。（沒有警報）
製品通過紙捲機途中，Cycle運轉突然OFF。連絡並依賴電氣三交代調</t>
    </r>
    <r>
      <rPr>
        <sz val="9"/>
        <color rgb="FF000000"/>
        <rFont val="細明體"/>
        <family val="3"/>
        <charset val="136"/>
      </rPr>
      <t>查</t>
    </r>
    <r>
      <rPr>
        <sz val="9"/>
        <color rgb="FF000000"/>
        <rFont val="Meiryo UI"/>
        <family val="2"/>
        <charset val="128"/>
      </rPr>
      <t>。
流動1set實施再現性Test，沒有問題。
由於想要使其再現以確認原因，所以在1Br連續流動卻突然再次出現Cycle OFF。
Main roll沒有轉動，段差roll上升到相當高的位置。
05:21
將1BrG8.5&amp;2BrG6 Touch切採板切替成2BrG6專門採板。
由於電氣三交代認為是Main roll的伺服驅動器有問題，所以更換成伺服驅動器備品。
雖然可以手動操作，但1Cycle運轉下Main roll沒有轉動。
電氣三交代判斷自己無法對應，因此呼出電氣常日班來進行對應。
將伺服驅動器恢復成原本異常時</t>
    </r>
    <r>
      <rPr>
        <sz val="9"/>
        <color rgb="FF000000"/>
        <rFont val="細明體"/>
        <family val="3"/>
        <charset val="136"/>
      </rPr>
      <t>狀</t>
    </r>
    <r>
      <rPr>
        <sz val="9"/>
        <color rgb="FF000000"/>
        <rFont val="Meiryo UI"/>
        <family val="2"/>
        <charset val="128"/>
      </rPr>
      <t>態並確認能否再現。
可以手動操作，1Cycle運轉也正常動作。
08:25 電氣常日班抵達現場前，切替為1BrG8.5&amp;2BrG6 Touch切採板確認是否再發。
08:33 由於Cycle運轉突然OFF（再現），所以切替為2BrG6專門採板。
10:25
電氣常日班調</t>
    </r>
    <r>
      <rPr>
        <sz val="9"/>
        <color rgb="FF000000"/>
        <rFont val="細明體"/>
        <family val="3"/>
        <charset val="136"/>
      </rPr>
      <t>查</t>
    </r>
    <r>
      <rPr>
        <sz val="9"/>
        <color rgb="FF000000"/>
        <rFont val="Meiryo UI"/>
        <family val="2"/>
        <charset val="128"/>
      </rPr>
      <t>結果是2F 平台處離合器的近接Sensor有問題，因此實施檢證。
當一施加振動Sensor就OFF，紙捲機的Cycle也OFF。
電氣常日班調節Sensor距離使其不會輕易OFF。
10:43 1BrG8.5&amp;2BrG6 Touch切採板開始。</t>
    </r>
  </si>
  <si>
    <r>
      <t>■機械
離合器開</t>
    </r>
    <r>
      <rPr>
        <sz val="9"/>
        <rFont val="細明體"/>
        <family val="2"/>
        <charset val="136"/>
      </rPr>
      <t>啟</t>
    </r>
    <r>
      <rPr>
        <sz val="9"/>
        <rFont val="Meiryo UI"/>
        <family val="2"/>
      </rPr>
      <t>時有晃動，應該是在振動時，離合器</t>
    </r>
    <r>
      <rPr>
        <sz val="9"/>
        <rFont val="細明體"/>
        <family val="2"/>
        <charset val="136"/>
      </rPr>
      <t>啟</t>
    </r>
    <r>
      <rPr>
        <sz val="9"/>
        <rFont val="Meiryo UI"/>
        <family val="2"/>
      </rPr>
      <t>動確認Sensor出現觸點振動。
■電氣
離合器關閉之際，紙捲殘徑測定用雷射沒有射出，雖然已設定會發出紙捲少量警報（來到閥</t>
    </r>
    <r>
      <rPr>
        <sz val="9"/>
        <rFont val="細明體"/>
        <family val="2"/>
        <charset val="136"/>
      </rPr>
      <t>值</t>
    </r>
    <r>
      <rPr>
        <sz val="9"/>
        <rFont val="Meiryo UI"/>
        <family val="2"/>
      </rPr>
      <t>以下60秒就發報），但這次因為觸點振動所以沒有出現警報。</t>
    </r>
    <phoneticPr fontId="74"/>
  </si>
  <si>
    <r>
      <t>■機械
預定確認鎖銷的</t>
    </r>
    <r>
      <rPr>
        <sz val="9"/>
        <rFont val="細明體"/>
        <family val="3"/>
        <charset val="136"/>
      </rPr>
      <t>狀</t>
    </r>
    <r>
      <rPr>
        <sz val="9"/>
        <rFont val="Meiryo UI"/>
        <family val="2"/>
      </rPr>
      <t>態並進行調整，看能否降低離合器</t>
    </r>
    <r>
      <rPr>
        <sz val="9"/>
        <rFont val="細明體"/>
        <family val="3"/>
        <charset val="136"/>
      </rPr>
      <t>啟</t>
    </r>
    <r>
      <rPr>
        <sz val="9"/>
        <rFont val="Meiryo UI"/>
        <family val="2"/>
      </rPr>
      <t>動時的晃動。→1/31調</t>
    </r>
    <r>
      <rPr>
        <sz val="9"/>
        <rFont val="細明體"/>
        <family val="3"/>
        <charset val="136"/>
      </rPr>
      <t>查</t>
    </r>
    <r>
      <rPr>
        <sz val="9"/>
        <rFont val="Meiryo UI"/>
        <family val="2"/>
      </rPr>
      <t>下放棄調整間隙。
■電氣
．預定追加當自動運轉中選擇側紙捲離合器</t>
    </r>
    <r>
      <rPr>
        <sz val="9"/>
        <rFont val="細明體"/>
        <family val="3"/>
        <charset val="136"/>
      </rPr>
      <t>啟</t>
    </r>
    <r>
      <rPr>
        <sz val="9"/>
        <rFont val="Meiryo UI"/>
        <family val="2"/>
      </rPr>
      <t>動確認Sensor關閉時，就會發出警報。(1Br、2Br)
．檢討是否更換成檢出距離更長的離合器</t>
    </r>
    <r>
      <rPr>
        <sz val="9"/>
        <rFont val="細明體"/>
        <family val="3"/>
        <charset val="136"/>
      </rPr>
      <t>啟</t>
    </r>
    <r>
      <rPr>
        <sz val="9"/>
        <rFont val="Meiryo UI"/>
        <family val="2"/>
      </rPr>
      <t>動確認Sensor本体。(現在為5mm，檢討是否更換成14mm)</t>
    </r>
    <phoneticPr fontId="74"/>
  </si>
  <si>
    <t>SOFT修正</t>
    <phoneticPr fontId="74"/>
  </si>
  <si>
    <t>#1ON切机</t>
    <phoneticPr fontId="74"/>
  </si>
  <si>
    <t>20240224 PF ON切り機切り台清掃用ブラシの脱落rev1.xlsx</t>
  </si>
  <si>
    <r>
      <t>9:27　在2Br GSD</t>
    </r>
    <r>
      <rPr>
        <sz val="9"/>
        <rFont val="微軟正黑體"/>
        <family val="2"/>
        <charset val="136"/>
      </rPr>
      <t>发</t>
    </r>
    <r>
      <rPr>
        <sz val="9"/>
        <rFont val="Meiryo UI"/>
        <family val="2"/>
        <charset val="128"/>
      </rPr>
      <t>生面内高亮度的异常警</t>
    </r>
    <r>
      <rPr>
        <sz val="9"/>
        <rFont val="微軟正黑體"/>
        <family val="2"/>
        <charset val="136"/>
      </rPr>
      <t>报</t>
    </r>
    <r>
      <rPr>
        <sz val="9"/>
        <rFont val="Meiryo UI"/>
        <family val="2"/>
        <charset val="128"/>
      </rPr>
      <t>。
　　</t>
    </r>
    <r>
      <rPr>
        <sz val="9"/>
        <rFont val="微軟正黑體"/>
        <family val="2"/>
        <charset val="136"/>
      </rPr>
      <t xml:space="preserve">      </t>
    </r>
    <r>
      <rPr>
        <sz val="9"/>
        <rFont val="Meiryo UI"/>
        <family val="2"/>
        <charset val="128"/>
      </rPr>
      <t>三交代技</t>
    </r>
    <r>
      <rPr>
        <sz val="9"/>
        <rFont val="微軟正黑體"/>
        <family val="2"/>
        <charset val="136"/>
      </rPr>
      <t>师</t>
    </r>
    <r>
      <rPr>
        <sz val="9"/>
        <rFont val="Meiryo UI"/>
        <family val="2"/>
        <charset val="128"/>
      </rPr>
      <t>确</t>
    </r>
    <r>
      <rPr>
        <sz val="9"/>
        <rFont val="微軟正黑體"/>
        <family val="2"/>
        <charset val="136"/>
      </rPr>
      <t>认</t>
    </r>
    <r>
      <rPr>
        <sz val="9"/>
        <rFont val="Meiryo UI"/>
        <family val="2"/>
        <charset val="128"/>
      </rPr>
      <t>了GSD</t>
    </r>
    <r>
      <rPr>
        <sz val="9"/>
        <rFont val="微軟正黑體"/>
        <family val="2"/>
        <charset val="136"/>
      </rPr>
      <t>报错</t>
    </r>
    <r>
      <rPr>
        <sz val="9"/>
        <rFont val="Meiryo UI"/>
        <family val="2"/>
        <charset val="128"/>
      </rPr>
      <t>的log画像(画像①)判断是异常情况、遂跟事</t>
    </r>
    <r>
      <rPr>
        <sz val="9"/>
        <rFont val="微軟正黑體"/>
        <family val="2"/>
        <charset val="136"/>
      </rPr>
      <t>务</t>
    </r>
    <r>
      <rPr>
        <sz val="9"/>
        <rFont val="Meiryo UI"/>
        <family val="2"/>
        <charset val="128"/>
      </rPr>
      <t>所人</t>
    </r>
    <r>
      <rPr>
        <sz val="9"/>
        <rFont val="微軟正黑體"/>
        <family val="2"/>
        <charset val="136"/>
      </rPr>
      <t>员联络。</t>
    </r>
    <r>
      <rPr>
        <sz val="9"/>
        <rFont val="Meiryo UI"/>
        <family val="2"/>
        <charset val="128"/>
      </rPr>
      <t xml:space="preserve">
10:10 事</t>
    </r>
    <r>
      <rPr>
        <sz val="9"/>
        <rFont val="微軟正黑體"/>
        <family val="2"/>
        <charset val="136"/>
      </rPr>
      <t>务</t>
    </r>
    <r>
      <rPr>
        <sz val="9"/>
        <rFont val="Meiryo UI"/>
        <family val="2"/>
        <charset val="128"/>
      </rPr>
      <t>所人</t>
    </r>
    <r>
      <rPr>
        <sz val="9"/>
        <rFont val="微軟正黑體"/>
        <family val="2"/>
        <charset val="136"/>
      </rPr>
      <t>员</t>
    </r>
    <r>
      <rPr>
        <sz val="9"/>
        <rFont val="Meiryo UI"/>
        <family val="2"/>
        <charset val="128"/>
      </rPr>
      <t>确</t>
    </r>
    <r>
      <rPr>
        <sz val="9"/>
        <rFont val="微軟正黑體"/>
        <family val="2"/>
        <charset val="136"/>
      </rPr>
      <t>认</t>
    </r>
    <r>
      <rPr>
        <sz val="9"/>
        <rFont val="Meiryo UI"/>
        <family val="2"/>
        <charset val="128"/>
      </rPr>
      <t>了GSD</t>
    </r>
    <r>
      <rPr>
        <sz val="9"/>
        <rFont val="微軟正黑體"/>
        <family val="2"/>
        <charset val="136"/>
      </rPr>
      <t>报错</t>
    </r>
    <r>
      <rPr>
        <sz val="9"/>
        <rFont val="Meiryo UI"/>
        <family val="2"/>
        <charset val="128"/>
      </rPr>
      <t>的log画像中的物品判断是ON切机清</t>
    </r>
    <r>
      <rPr>
        <sz val="9"/>
        <rFont val="微軟正黑體"/>
        <family val="2"/>
        <charset val="136"/>
      </rPr>
      <t>扫</t>
    </r>
    <r>
      <rPr>
        <sz val="9"/>
        <rFont val="Meiryo UI"/>
        <family val="2"/>
        <charset val="128"/>
      </rPr>
      <t>切台用的毛刷。
　　　　　确</t>
    </r>
    <r>
      <rPr>
        <sz val="9"/>
        <rFont val="微軟正黑體"/>
        <family val="2"/>
        <charset val="136"/>
      </rPr>
      <t>认</t>
    </r>
    <r>
      <rPr>
        <sz val="9"/>
        <rFont val="Meiryo UI"/>
        <family val="2"/>
        <charset val="128"/>
      </rPr>
      <t>#1ON切机</t>
    </r>
    <r>
      <rPr>
        <sz val="9"/>
        <rFont val="微軟正黑體"/>
        <family val="2"/>
        <charset val="136"/>
      </rPr>
      <t>时发现</t>
    </r>
    <r>
      <rPr>
        <sz val="9"/>
        <rFont val="Meiryo UI"/>
        <family val="2"/>
        <charset val="128"/>
      </rPr>
      <t>了4枚清</t>
    </r>
    <r>
      <rPr>
        <sz val="9"/>
        <rFont val="微軟正黑體"/>
        <family val="2"/>
        <charset val="136"/>
      </rPr>
      <t>扫</t>
    </r>
    <r>
      <rPr>
        <sz val="9"/>
        <rFont val="Meiryo UI"/>
        <family val="2"/>
        <charset val="128"/>
      </rPr>
      <t>用的毛刷中的1枚不</t>
    </r>
    <r>
      <rPr>
        <sz val="9"/>
        <rFont val="微軟正黑體"/>
        <family val="2"/>
        <charset val="136"/>
      </rPr>
      <t>见</t>
    </r>
    <r>
      <rPr>
        <sz val="9"/>
        <rFont val="Meiryo UI"/>
        <family val="2"/>
        <charset val="128"/>
      </rPr>
      <t>了。
　　　　　※指示整</t>
    </r>
    <r>
      <rPr>
        <sz val="9"/>
        <rFont val="微軟正黑體"/>
        <family val="2"/>
        <charset val="136"/>
      </rPr>
      <t>备</t>
    </r>
    <r>
      <rPr>
        <sz val="9"/>
        <rFont val="Meiryo UI"/>
        <family val="2"/>
        <charset val="128"/>
      </rPr>
      <t>去确</t>
    </r>
    <r>
      <rPr>
        <sz val="9"/>
        <rFont val="微軟正黑體"/>
        <family val="2"/>
        <charset val="136"/>
      </rPr>
      <t>认</t>
    </r>
    <r>
      <rPr>
        <sz val="9"/>
        <rFont val="Meiryo UI"/>
        <family val="2"/>
        <charset val="128"/>
      </rPr>
      <t>循</t>
    </r>
    <r>
      <rPr>
        <sz val="9"/>
        <rFont val="微軟正黑體"/>
        <family val="2"/>
        <charset val="136"/>
      </rPr>
      <t>环</t>
    </r>
    <r>
      <rPr>
        <sz val="9"/>
        <rFont val="Meiryo UI"/>
        <family val="2"/>
        <charset val="128"/>
      </rPr>
      <t>CV的磁石。
　　　　　 →磁石吸住了毛刷、无法再使用。(画像②）
10:15 停止G8.5DS品的切出、</t>
    </r>
    <r>
      <rPr>
        <sz val="9"/>
        <rFont val="微軟正黑體"/>
        <family val="2"/>
        <charset val="136"/>
      </rPr>
      <t>联</t>
    </r>
    <r>
      <rPr>
        <sz val="9"/>
        <rFont val="Meiryo UI"/>
        <family val="2"/>
        <charset val="128"/>
      </rPr>
      <t>系</t>
    </r>
    <r>
      <rPr>
        <sz val="9"/>
        <rFont val="微軟正黑體"/>
        <family val="2"/>
        <charset val="136"/>
      </rPr>
      <t>设计</t>
    </r>
    <r>
      <rPr>
        <sz val="9"/>
        <rFont val="Meiryo UI"/>
        <family val="2"/>
        <charset val="128"/>
      </rPr>
      <t>机械确</t>
    </r>
    <r>
      <rPr>
        <sz val="9"/>
        <rFont val="微軟正黑體"/>
        <family val="2"/>
        <charset val="136"/>
      </rPr>
      <t>认</t>
    </r>
    <r>
      <rPr>
        <sz val="9"/>
        <rFont val="Meiryo UI"/>
        <family val="2"/>
        <charset val="128"/>
      </rPr>
      <t>有无</t>
    </r>
    <r>
      <rPr>
        <sz val="9"/>
        <rFont val="微軟正黑體"/>
        <family val="2"/>
        <charset val="136"/>
      </rPr>
      <t>备</t>
    </r>
    <r>
      <rPr>
        <sz val="9"/>
        <rFont val="Meiryo UI"/>
        <family val="2"/>
        <charset val="128"/>
      </rPr>
      <t>品。
　　　　　→因没有</t>
    </r>
    <r>
      <rPr>
        <sz val="9"/>
        <rFont val="微軟正黑體"/>
        <family val="2"/>
        <charset val="136"/>
      </rPr>
      <t>备</t>
    </r>
    <r>
      <rPr>
        <sz val="9"/>
        <rFont val="Meiryo UI"/>
        <family val="2"/>
        <charset val="128"/>
      </rPr>
      <t>品、</t>
    </r>
    <r>
      <rPr>
        <sz val="9"/>
        <rFont val="微軟正黑體"/>
        <family val="2"/>
        <charset val="136"/>
      </rPr>
      <t>联络</t>
    </r>
    <r>
      <rPr>
        <sz val="9"/>
        <rFont val="Meiryo UI"/>
        <family val="2"/>
        <charset val="128"/>
      </rPr>
      <t>NF Cold担当者依</t>
    </r>
    <r>
      <rPr>
        <sz val="9"/>
        <rFont val="微軟正黑體"/>
        <family val="2"/>
        <charset val="136"/>
      </rPr>
      <t>赖</t>
    </r>
    <r>
      <rPr>
        <sz val="9"/>
        <rFont val="Meiryo UI"/>
        <family val="2"/>
        <charset val="128"/>
      </rPr>
      <t>借用ON切机的毛刷。(NF冷修中）
11:00　由NF ON切机借回毛刷后</t>
    </r>
    <r>
      <rPr>
        <sz val="9"/>
        <rFont val="微軟正黑體"/>
        <family val="2"/>
        <charset val="136"/>
      </rPr>
      <t>设计</t>
    </r>
    <r>
      <rPr>
        <sz val="9"/>
        <rFont val="Meiryo UI"/>
        <family val="2"/>
        <charset val="128"/>
      </rPr>
      <t>机械开始复</t>
    </r>
    <r>
      <rPr>
        <sz val="9"/>
        <rFont val="微軟正黑體"/>
        <family val="2"/>
        <charset val="136"/>
      </rPr>
      <t>归</t>
    </r>
    <r>
      <rPr>
        <sz val="9"/>
        <rFont val="Meiryo UI"/>
        <family val="2"/>
        <charset val="128"/>
      </rPr>
      <t>作</t>
    </r>
    <r>
      <rPr>
        <sz val="9"/>
        <rFont val="微軟正黑體"/>
        <family val="2"/>
        <charset val="136"/>
      </rPr>
      <t>业</t>
    </r>
    <r>
      <rPr>
        <sz val="9"/>
        <rFont val="Meiryo UI"/>
        <family val="2"/>
        <charset val="128"/>
      </rPr>
      <t>。
11:20  复</t>
    </r>
    <r>
      <rPr>
        <sz val="9"/>
        <rFont val="微軟正黑體"/>
        <family val="2"/>
        <charset val="136"/>
      </rPr>
      <t>归</t>
    </r>
    <r>
      <rPr>
        <sz val="9"/>
        <rFont val="Meiryo UI"/>
        <family val="2"/>
        <charset val="128"/>
      </rPr>
      <t>作</t>
    </r>
    <r>
      <rPr>
        <sz val="9"/>
        <rFont val="微軟正黑體"/>
        <family val="2"/>
        <charset val="136"/>
      </rPr>
      <t>业</t>
    </r>
    <r>
      <rPr>
        <sz val="9"/>
        <rFont val="Meiryo UI"/>
        <family val="2"/>
        <charset val="128"/>
      </rPr>
      <t>完了、</t>
    </r>
    <r>
      <rPr>
        <sz val="9"/>
        <rFont val="微軟正黑體"/>
        <family val="2"/>
        <charset val="136"/>
      </rPr>
      <t>实</t>
    </r>
    <r>
      <rPr>
        <sz val="9"/>
        <rFont val="Meiryo UI"/>
        <family val="2"/>
        <charset val="128"/>
      </rPr>
      <t>施</t>
    </r>
    <r>
      <rPr>
        <sz val="9"/>
        <rFont val="微軟正黑體"/>
        <family val="2"/>
        <charset val="136"/>
      </rPr>
      <t>试</t>
    </r>
    <r>
      <rPr>
        <sz val="9"/>
        <rFont val="Meiryo UI"/>
        <family val="2"/>
        <charset val="128"/>
      </rPr>
      <t>运</t>
    </r>
    <r>
      <rPr>
        <sz val="9"/>
        <rFont val="微軟正黑體"/>
        <family val="2"/>
        <charset val="136"/>
      </rPr>
      <t>转</t>
    </r>
    <r>
      <rPr>
        <sz val="9"/>
        <rFont val="Meiryo UI"/>
        <family val="2"/>
        <charset val="128"/>
      </rPr>
      <t>。(水平确</t>
    </r>
    <r>
      <rPr>
        <sz val="9"/>
        <rFont val="微軟正黑體"/>
        <family val="2"/>
        <charset val="136"/>
      </rPr>
      <t>认</t>
    </r>
    <r>
      <rPr>
        <sz val="9"/>
        <rFont val="Meiryo UI"/>
        <family val="2"/>
        <charset val="128"/>
      </rPr>
      <t>以及清</t>
    </r>
    <r>
      <rPr>
        <sz val="9"/>
        <rFont val="微軟正黑體"/>
        <family val="2"/>
        <charset val="136"/>
      </rPr>
      <t>扫</t>
    </r>
    <r>
      <rPr>
        <sz val="9"/>
        <rFont val="Meiryo UI"/>
        <family val="2"/>
        <charset val="128"/>
      </rPr>
      <t>切台）
Loss数量・・・5.65㎡(GSD</t>
    </r>
    <r>
      <rPr>
        <sz val="9"/>
        <rFont val="微軟正黑體"/>
        <family val="2"/>
        <charset val="136"/>
      </rPr>
      <t>处检</t>
    </r>
    <r>
      <rPr>
        <sz val="9"/>
        <rFont val="Meiryo UI"/>
        <family val="2"/>
        <charset val="128"/>
      </rPr>
      <t xml:space="preserve">出的G8.5基板×1枚）
</t>
    </r>
    <r>
      <rPr>
        <sz val="9"/>
        <rFont val="微軟正黑體"/>
        <family val="2"/>
        <charset val="136"/>
      </rPr>
      <t>补</t>
    </r>
    <r>
      <rPr>
        <sz val="9"/>
        <rFont val="Meiryo UI"/>
        <family val="2"/>
        <charset val="128"/>
      </rPr>
      <t>充：毛刷复</t>
    </r>
    <r>
      <rPr>
        <sz val="9"/>
        <rFont val="微軟正黑體"/>
        <family val="2"/>
        <charset val="136"/>
      </rPr>
      <t>归</t>
    </r>
    <r>
      <rPr>
        <sz val="9"/>
        <rFont val="Meiryo UI"/>
        <family val="2"/>
        <charset val="128"/>
      </rPr>
      <t>作</t>
    </r>
    <r>
      <rPr>
        <sz val="9"/>
        <rFont val="微軟正黑體"/>
        <family val="2"/>
        <charset val="136"/>
      </rPr>
      <t>业</t>
    </r>
    <r>
      <rPr>
        <sz val="9"/>
        <rFont val="Meiryo UI"/>
        <family val="2"/>
        <charset val="128"/>
      </rPr>
      <t>（10:35~12:15）是在HOT CSB交</t>
    </r>
    <r>
      <rPr>
        <sz val="9"/>
        <rFont val="微軟正黑體"/>
        <family val="2"/>
        <charset val="136"/>
      </rPr>
      <t>换</t>
    </r>
    <r>
      <rPr>
        <sz val="9"/>
        <rFont val="Meiryo UI"/>
        <family val="2"/>
        <charset val="128"/>
      </rPr>
      <t>作</t>
    </r>
    <r>
      <rPr>
        <sz val="9"/>
        <rFont val="微軟正黑體"/>
        <family val="2"/>
        <charset val="136"/>
      </rPr>
      <t>业</t>
    </r>
    <r>
      <rPr>
        <sz val="9"/>
        <rFont val="Meiryo UI"/>
        <family val="2"/>
        <charset val="128"/>
      </rPr>
      <t>中</t>
    </r>
    <r>
      <rPr>
        <sz val="9"/>
        <rFont val="微軟正黑體"/>
        <family val="2"/>
        <charset val="136"/>
      </rPr>
      <t>实</t>
    </r>
    <r>
      <rPr>
        <sz val="9"/>
        <rFont val="Meiryo UI"/>
        <family val="2"/>
        <charset val="128"/>
      </rPr>
      <t>施。
品</t>
    </r>
    <r>
      <rPr>
        <sz val="9"/>
        <rFont val="微軟正黑體"/>
        <family val="2"/>
        <charset val="136"/>
      </rPr>
      <t>质</t>
    </r>
    <r>
      <rPr>
        <sz val="9"/>
        <rFont val="Meiryo UI"/>
        <family val="2"/>
        <charset val="128"/>
      </rPr>
      <t>Gray范</t>
    </r>
    <r>
      <rPr>
        <sz val="9"/>
        <rFont val="微軟正黑體"/>
        <family val="2"/>
        <charset val="136"/>
      </rPr>
      <t>围</t>
    </r>
    <r>
      <rPr>
        <sz val="9"/>
        <rFont val="Meiryo UI"/>
        <family val="2"/>
        <charset val="128"/>
      </rPr>
      <t>…追溯</t>
    </r>
    <r>
      <rPr>
        <sz val="9"/>
        <rFont val="微軟正黑體"/>
        <family val="2"/>
        <charset val="136"/>
      </rPr>
      <t>检查</t>
    </r>
    <r>
      <rPr>
        <sz val="9"/>
        <rFont val="Meiryo UI"/>
        <family val="2"/>
        <charset val="128"/>
      </rPr>
      <t xml:space="preserve">中
</t>
    </r>
    <r>
      <rPr>
        <sz val="9"/>
        <rFont val="微軟正黑體"/>
        <family val="2"/>
        <charset val="136"/>
      </rPr>
      <t>补</t>
    </r>
    <r>
      <rPr>
        <sz val="9"/>
        <rFont val="Meiryo UI"/>
        <family val="2"/>
        <charset val="128"/>
      </rPr>
      <t>充：毛刷在脱落</t>
    </r>
    <r>
      <rPr>
        <sz val="9"/>
        <rFont val="微軟正黑體"/>
        <family val="2"/>
        <charset val="136"/>
      </rPr>
      <t>悬</t>
    </r>
    <r>
      <rPr>
        <sz val="9"/>
        <rFont val="Meiryo UI"/>
        <family val="2"/>
        <charset val="128"/>
      </rPr>
      <t>挂的状</t>
    </r>
    <r>
      <rPr>
        <sz val="9"/>
        <rFont val="微軟正黑體"/>
        <family val="2"/>
        <charset val="136"/>
      </rPr>
      <t>态</t>
    </r>
    <r>
      <rPr>
        <sz val="9"/>
        <rFont val="Meiryo UI"/>
        <family val="2"/>
        <charset val="128"/>
      </rPr>
      <t>下稼</t>
    </r>
    <r>
      <rPr>
        <sz val="9"/>
        <rFont val="微軟正黑體"/>
        <family val="2"/>
        <charset val="136"/>
      </rPr>
      <t>动设备进</t>
    </r>
    <r>
      <rPr>
        <sz val="9"/>
        <rFont val="Meiryo UI"/>
        <family val="2"/>
        <charset val="128"/>
      </rPr>
      <t>行生</t>
    </r>
    <r>
      <rPr>
        <sz val="9"/>
        <rFont val="微軟正黑體"/>
        <family val="2"/>
        <charset val="136"/>
      </rPr>
      <t>产时</t>
    </r>
    <r>
      <rPr>
        <sz val="9"/>
        <rFont val="Meiryo UI"/>
        <family val="2"/>
        <charset val="128"/>
      </rPr>
      <t>、基板T面有与毛刷接触</t>
    </r>
    <r>
      <rPr>
        <sz val="9"/>
        <rFont val="微軟正黑體"/>
        <family val="2"/>
        <charset val="136"/>
      </rPr>
      <t>悬</t>
    </r>
    <r>
      <rPr>
        <sz val="9"/>
        <rFont val="Meiryo UI"/>
        <family val="2"/>
        <charset val="128"/>
      </rPr>
      <t>念。</t>
    </r>
    <phoneticPr fontId="74"/>
  </si>
  <si>
    <t>【清扫用毛刷脱落的推测原因】
・固定螺丝及螺母并未出现松弛。
・固定毛刷的螺丝头露出很少。
现场确认后的结果及综上所述判断为建设时的组装不良。(画像③)
※ADCH设计机械的见解</t>
    <phoneticPr fontId="74"/>
  </si>
  <si>
    <t>&lt;对应&gt;
・用从NF借用的毛刷进行复归。
・为了加强毛刷的固定、调整螺丝头的露出距离。
・拧紧螺帽。
　※对此次脱落位置以外的另外三处也实施调整。
＜永久对策＞
如上所述，推测是设备组装时的确认不良、因此实施每次工事日对固定部位状况进行确认。</t>
    <phoneticPr fontId="74"/>
  </si>
  <si>
    <t>循環Conv'/滾輪式粉碎機</t>
    <phoneticPr fontId="74"/>
  </si>
  <si>
    <t>20240209 MF 循環CONV'異常件 r2.xlsx</t>
  </si>
  <si>
    <r>
      <t xml:space="preserve">2024/2/9
23:50 設置在本線HO的【循環CV停止表示燈】顯示異常。確認後發現循環CV全數停止
      (由於沒有發出異常警報和廣播，所以不清楚停掉的時間點)
23:54 </t>
    </r>
    <r>
      <rPr>
        <sz val="9"/>
        <rFont val="細明體"/>
        <family val="3"/>
        <charset val="136"/>
      </rPr>
      <t>啟</t>
    </r>
    <r>
      <rPr>
        <sz val="9"/>
        <rFont val="Meiryo UI"/>
        <family val="2"/>
        <charset val="128"/>
      </rPr>
      <t>動Guillotine開始廢棄。(循環＃6逆轉將碎玻璃排外)
2024/2/10
00:15 由於確認過循環CV沒有異常，因此將警報Reset再次</t>
    </r>
    <r>
      <rPr>
        <sz val="9"/>
        <rFont val="細明體"/>
        <family val="3"/>
        <charset val="136"/>
      </rPr>
      <t>啟</t>
    </r>
    <r>
      <rPr>
        <sz val="9"/>
        <rFont val="Meiryo UI"/>
        <family val="2"/>
        <charset val="128"/>
      </rPr>
      <t>動循環CV
(循環CV再</t>
    </r>
    <r>
      <rPr>
        <sz val="9"/>
        <rFont val="微軟正黑體"/>
        <family val="2"/>
        <charset val="136"/>
      </rPr>
      <t>啟</t>
    </r>
    <r>
      <rPr>
        <sz val="9"/>
        <rFont val="Meiryo UI"/>
        <family val="2"/>
        <charset val="128"/>
      </rPr>
      <t>動後，確認了循環CV#3・OK碎玻璃的動作和殘留碎玻璃→沒有問題)
※只確認循環#3，沒有確認其他CV的殘留碎玻璃就</t>
    </r>
    <r>
      <rPr>
        <sz val="9"/>
        <rFont val="微軟正黑體"/>
        <family val="3"/>
        <charset val="136"/>
      </rPr>
      <t>啟</t>
    </r>
    <r>
      <rPr>
        <sz val="9"/>
        <rFont val="Meiryo UI"/>
        <family val="2"/>
        <charset val="128"/>
      </rPr>
      <t>動CV
循環CV再</t>
    </r>
    <r>
      <rPr>
        <sz val="9"/>
        <rFont val="微軟正黑體"/>
        <family val="3"/>
        <charset val="136"/>
      </rPr>
      <t>啟</t>
    </r>
    <r>
      <rPr>
        <sz val="9"/>
        <rFont val="Meiryo UI"/>
        <family val="2"/>
        <charset val="128"/>
      </rPr>
      <t>動後，解除Guillotine。生</t>
    </r>
    <r>
      <rPr>
        <sz val="9"/>
        <rFont val="微軟正黑體"/>
        <family val="3"/>
        <charset val="136"/>
      </rPr>
      <t>產</t>
    </r>
    <r>
      <rPr>
        <sz val="9"/>
        <rFont val="Meiryo UI"/>
        <family val="2"/>
        <charset val="128"/>
      </rPr>
      <t xml:space="preserve">開始
00:31 循環滾輪式粉碎機發出異常警報。全循環CV停止
00:35 </t>
    </r>
    <r>
      <rPr>
        <sz val="9"/>
        <rFont val="微軟正黑體"/>
        <family val="3"/>
        <charset val="136"/>
      </rPr>
      <t>啟</t>
    </r>
    <r>
      <rPr>
        <sz val="9"/>
        <rFont val="Meiryo UI"/>
        <family val="2"/>
        <charset val="128"/>
      </rPr>
      <t>動Guillotine開始廢棄。(循環＃6逆轉將碎玻璃排外)
循環3CV和滾輪式粉碎機</t>
    </r>
    <r>
      <rPr>
        <sz val="9"/>
        <rFont val="微軟正黑體"/>
        <family val="3"/>
        <charset val="136"/>
      </rPr>
      <t>內</t>
    </r>
    <r>
      <rPr>
        <sz val="9"/>
        <rFont val="Meiryo UI"/>
        <family val="2"/>
        <charset val="128"/>
      </rPr>
      <t>堆積碎玻璃，無法執行再</t>
    </r>
    <r>
      <rPr>
        <sz val="9"/>
        <rFont val="微軟正黑體"/>
        <family val="3"/>
        <charset val="136"/>
      </rPr>
      <t>啟</t>
    </r>
    <r>
      <rPr>
        <sz val="9"/>
        <rFont val="Meiryo UI"/>
        <family val="2"/>
        <charset val="128"/>
      </rPr>
      <t>動。
循環3CV實施碎玻璃掃除(MF COLD 中班加班、MF HOT夜班支援)
02:50 循環１～３CV内的碎玻璃掃除完畢後，由於滾輪式粉碎機不動，所以將循環CV#3正轉排外並開始生</t>
    </r>
    <r>
      <rPr>
        <sz val="9"/>
        <rFont val="微軟正黑體"/>
        <family val="3"/>
        <charset val="136"/>
      </rPr>
      <t>產</t>
    </r>
    <r>
      <rPr>
        <sz val="9"/>
        <rFont val="Meiryo UI"/>
        <family val="2"/>
        <charset val="128"/>
      </rPr>
      <t>。
※ Guillotine稼動時間→①：2/9 23:50～2/10 00:15 (25分鐘)②：2/10 00:35～02:50 (135分鐘)
03:30~05:00 實施循環CV和滾輪式粉碎機周邊碎玻璃掃除
09:30~15:00 機械人員入場確認滾輪式粉碎機。由於沒有</t>
    </r>
    <r>
      <rPr>
        <sz val="9"/>
        <rFont val="微軟正黑體"/>
        <family val="3"/>
        <charset val="136"/>
      </rPr>
      <t>辦</t>
    </r>
    <r>
      <rPr>
        <sz val="9"/>
        <rFont val="Meiryo UI"/>
        <family val="2"/>
        <charset val="128"/>
      </rPr>
      <t>法作動所以進行更換</t>
    </r>
    <phoneticPr fontId="74"/>
  </si>
  <si>
    <r>
      <t>1、循環C/V稼動中停止
      推測是自動運轉模式中，停止鈕出問題。(調</t>
    </r>
    <r>
      <rPr>
        <sz val="9"/>
        <rFont val="Microsoft YaHei"/>
        <family val="3"/>
        <charset val="134"/>
      </rPr>
      <t>查</t>
    </r>
    <r>
      <rPr>
        <sz val="9"/>
        <rFont val="Meiryo UI"/>
        <family val="2"/>
        <charset val="128"/>
      </rPr>
      <t>中)
     ※如果在循環C/V</t>
    </r>
    <r>
      <rPr>
        <sz val="9"/>
        <rFont val="Microsoft YaHei"/>
        <family val="3"/>
        <charset val="134"/>
      </rPr>
      <t>啟</t>
    </r>
    <r>
      <rPr>
        <sz val="9"/>
        <rFont val="Meiryo UI"/>
        <family val="2"/>
        <charset val="128"/>
      </rPr>
      <t>動中按下停止鈕，就不會發出異常警報。
     僅顯示【循環C/V停止表示燈】
2、很長一段時間沒有注意到循環C/V已停止
      循環C/V停止時，只有設置在本線H/O的【循環C/V停止表示燈】亮燈。
     由於沒有發出異常警報，所以作業者未能及時意識到循環C/V異常。
3、滾輪式粉碎機過負荷停止
      i.拆解滾輪式粉碎機確認後，發現滾輪式粉碎機裡面堆滿相當多碎玻璃。滾輪之間變寬無法轉動。
       參照【寫真】Sheet
    ⅱ.第1回異常所殘留的碎玻璃一口氣投入到粉碎機，超出粉碎機處理能力，造成過負荷而停止。</t>
    </r>
    <phoneticPr fontId="74"/>
  </si>
  <si>
    <r>
      <t>【暫定對策】
1、循環C/V停止→原因不明，電氣調</t>
    </r>
    <r>
      <rPr>
        <sz val="9"/>
        <rFont val="微軟正黑體"/>
        <family val="2"/>
        <charset val="136"/>
      </rPr>
      <t>查</t>
    </r>
    <r>
      <rPr>
        <sz val="9"/>
        <rFont val="Meiryo UI"/>
        <family val="2"/>
        <charset val="128"/>
      </rPr>
      <t>中
    1.循環No7的停止鈕異常(推定)→更換按鈕(2/13)
       ※3月工事日預定點檢循環C/V停止鈕
    2.追加循環C/V停止警報(2/13)ｰT/P警報顯示和語音警報
2、滾輪式粉碎機過負荷停止
     1. 將有異常的滾輪式粉碎機進行備品更換(防止再發)-2/10
     2. 針對3交代實施循環C/V異常復歸後確認項目和點檢方法之再教育ｰ2/10
【永久對策】
1、循環C/V稼動中，若是因停止鈕造成停止的話會將其改成發出警報</t>
    </r>
    <phoneticPr fontId="74"/>
  </si>
  <si>
    <t>2BR 反轉機 1B</t>
    <phoneticPr fontId="74"/>
  </si>
  <si>
    <t>20240305HF　反転機1B 動作異常.xlsx</t>
  </si>
  <si>
    <r>
      <t xml:space="preserve">03/03
21:50~ 反轉機1B 動作停止 (LOSS :15分)
21:50 反轉機1B 吸取置中玻璃往CV側移動中停止(T軸警報)
22:10 設技使用操作盤進行原點復歸後，恢復正常（異常時T軸扭力 : Max 210）
※ 異常時警報
① Collection Detection + Over Current (T軸)同時發生 : R/B衝擊檢測&amp;Servo Amp異常時發生
② Servo Tracking Error (4328) (T軸) : 減速器orServo Amp異常時發生
03/04
09:00 板厚J/C中，判斷因長期使用導致Servo AMP故障而進行更換
</t>
    </r>
    <r>
      <rPr>
        <sz val="9"/>
        <rFont val="細明體"/>
        <family val="2"/>
        <charset val="136"/>
      </rPr>
      <t xml:space="preserve">  ※運轉中沒有異音、振動（運轉中扭力值：60~80）
</t>
    </r>
    <r>
      <rPr>
        <sz val="9"/>
        <rFont val="Microsoft YaHei"/>
        <family val="2"/>
        <charset val="134"/>
      </rPr>
      <t>03/05
01:56~  反轉機1B 異常再發 (Loss : 24分)
01:56 反轉機1B 再次停止，因此呼出電氣三交代 (T軸警報)
02:00 雖然使用R/B操作盒進行原點復歸，但沒有作動所以切替到1Br生產　（扭力確認　 T軸扭力：210）
03:20 設技D/T入場，進行R/B確認
04:30  拆除R/B T軸馬達確認滑輪有無鬆脫
06:40  滑輪拆除中確認到軸承破損和滑輪内側磨損，因此決定更換R, B, T軸U-Arm組件
08:30  從LF的R/B拆下U-Arm來進行更換
10:40  更換後，實施Teaching
11:52  整備完畢後，2Br開始生產</t>
    </r>
    <phoneticPr fontId="74"/>
  </si>
  <si>
    <t>長期使用(15年)導致R/B U-Arm Shaft側軸承破損
※R/B廢油分析未發現異常。</t>
    <phoneticPr fontId="74"/>
  </si>
  <si>
    <r>
      <t xml:space="preserve">更換反轉機 1B的R, B, T軸 U-Arm（3/5）
預防處置：
１、依序更換反轉機的U-Arm　　　　　　　　　　　　　　　　　　　　　　　24年2Q中實施
1A/2B : 4月、2A : 5月工事日預定進行整備
※由於反轉機異常時會導致Loss產生，因此依序進行更換。
※由於R/B本体已停產，所以從LF取得7個閒置品 
能否取得新品U-Arm目前跟業者確認中
２、檢討MTBF周期並新增為新規管理項目　　　　　　　　　　　　　　　3/8～運用
(Moving時間5年内更新U-Arm)
※根據此回異常實績設定為５年内
※何謂MTBF（平均故障間隔）
</t>
    </r>
    <r>
      <rPr>
        <sz val="9"/>
        <rFont val="Microsoft YaHei"/>
        <family val="2"/>
        <charset val="134"/>
      </rPr>
      <t>MTBF是指從生產設備正常稼働開始到下次故障為止的時間平均值，</t>
    </r>
    <r>
      <rPr>
        <sz val="9"/>
        <rFont val="Meiryo UI"/>
        <family val="2"/>
        <charset val="128"/>
      </rPr>
      <t>依據MTBF來設定出適當的更換間隔。
預防處置：
※AFK設備方針
1、各窯採板/反轉機在Moving Time5年内進行更換。（予防保全）
2、由於關係到生產Loss，所以針對反轉機、Main採板機依別紙：AFK R/B保全方針項目實施對應。
3、Main採板R/B以外則為事後保全（變更到予備Pos進行對應）。</t>
    </r>
    <phoneticPr fontId="74"/>
  </si>
  <si>
    <t>T陳振遠</t>
    <phoneticPr fontId="74"/>
  </si>
  <si>
    <t>OFFNo.7 切機設備</t>
    <phoneticPr fontId="74"/>
  </si>
  <si>
    <t>20240320ADTOFF OFFNo.7 Y切機走行皮帶斷裂故障異常報告（Rev.8 ).xlsx</t>
  </si>
  <si>
    <t>22:35 現場人員進行Y4切刀更換後，需進行切刀原點校正，將Y切機手動模式移動至切台中央位置，立即聽到有異音，切刀原點校正結束後，無法進行Y切機走行復歸，也無警報。
22:40 股長確認Y切機設備，發現Y切機走行驅動馬達皮帶斷裂，立即聯絡主任。(圖1)
23:28 整備主任請機械主任呼出機械人員入場對應異常。
23:50 整備主任到場，00:11機械人員入場。
01:11 機械人員更換Y切機走行驅動馬達皮帶完畢,整備進行Y切機走行原點復歸。
01:35 切割1枚G5 Kobu確認Y切機，入刀出刀位置正常，交付現場生產。</t>
    <phoneticPr fontId="74"/>
  </si>
  <si>
    <t>1、Y切機走行驅動皮帶斷裂(2023.04.25更換，使用10個月)
2、設備技術調查結果 :
　　機械調查 : 檢視皮帶外觀無其他異常裂痕與粉末。
        電氣調查 : 進行切刀原點校正動作soft確認
①設備未停止就直接切替手動停止模式。
②PP模式(A點到B點)，中途停止輸入走行指令。
以上動作OFF#7設定皆為急停止，OFF#4則是通常減速停止。
目前推測發生原因為Y切機走行soft的停止模式為急停止，導致皮帶的負荷增加造成斷裂。</t>
    <phoneticPr fontId="74"/>
  </si>
  <si>
    <t>1、更換Y切機走行驅動馬達皮帶。(3/21更換濟)
2、禁止設備未停止就直接切替手動停止模式。
    切機移動操作從PP移動暫時改為JOG移動。</t>
    <phoneticPr fontId="74"/>
  </si>
  <si>
    <r>
      <rPr>
        <sz val="9"/>
        <color rgb="FF000000"/>
        <rFont val="Meiryo UI"/>
        <family val="2"/>
        <charset val="128"/>
      </rPr>
      <t xml:space="preserve">永久對策：
OFF#7外部停止訊號由急停止→通常減速停止(同OFF#4)
預計5/E </t>
    </r>
    <r>
      <rPr>
        <sz val="9"/>
        <color rgb="FF000000"/>
        <rFont val="細明體"/>
        <family val="3"/>
        <charset val="136"/>
      </rPr>
      <t>前</t>
    </r>
    <r>
      <rPr>
        <sz val="9"/>
        <color rgb="FF000000"/>
        <rFont val="Meiryo UI"/>
        <family val="2"/>
        <charset val="128"/>
      </rPr>
      <t xml:space="preserve">soft </t>
    </r>
    <r>
      <rPr>
        <sz val="9"/>
        <color rgb="FF000000"/>
        <rFont val="細明體"/>
        <family val="3"/>
        <charset val="136"/>
      </rPr>
      <t xml:space="preserve">測試修改
</t>
    </r>
    <r>
      <rPr>
        <sz val="9"/>
        <color rgb="FF000000"/>
        <rFont val="Meiryo UI"/>
        <family val="2"/>
        <charset val="128"/>
      </rPr>
      <t xml:space="preserve">OFF7 外部停止訊號為急停止0.2秒
要修改同OFF4通常減速停止1.0秒，
目前修改依賴書提出中，待電氣回復。(4/25)                                                                 5/23   移載伺服加減速SOFT修改測試完成     (急停止 修正 通常減速停止)                                                                                                                                                                                                                                  </t>
    </r>
  </si>
  <si>
    <t xml:space="preserve">5/23   移載伺服加減速SOFT修改測試完成                                  (急停止 修正 通常減速停止)   </t>
  </si>
  <si>
    <t>1Br 板揃＃2</t>
    <phoneticPr fontId="74"/>
  </si>
  <si>
    <t>20240322 EF窯 1Br 板揃＃2 東側(左側) 氣壓缸漏氣異常.xlsx</t>
  </si>
  <si>
    <t>15:40 ~ 16:08 BCP板齊作動異常 警報多回。異常期間,人員有聽到左側板齊作動時,有AIR洩漏的聲音。
16:10 暫時將Air風量(4MPa上升至4.5MPa)調整 + BCP板齊押時間(1s-&gt;1.2s)調整對應後無再發。
16:50  為避免週末期間影響生產，討論後決定進行預防性更換。
17:10  機械 到場進行氣壓缸新品更換，期間1Br 停機作業,2Br持續採板。
17:50  新品更換完成，1Br採板開始。</t>
    <phoneticPr fontId="74"/>
  </si>
  <si>
    <t>板揃＃2於EF3導入至今，氣壓缸沒有更換過(約8~9年)</t>
    <phoneticPr fontId="74"/>
  </si>
  <si>
    <t>更換氣壓缸新品對應
機械 見解：
一般氣壓缸漏氣後，仍可持續運作一段時間
如同3/22 16:10將風量上升4.5MPa後無再發
因此氣壓缸若有漏氣聲時，可停機時再更換即可
(備註：氣壓缸從外觀點檢無法判斷是否漏氣)</t>
    <phoneticPr fontId="74"/>
  </si>
  <si>
    <r>
      <t>C</t>
    </r>
    <r>
      <rPr>
        <sz val="9"/>
        <color rgb="FF000000"/>
        <rFont val="Meiryo UI"/>
        <family val="3"/>
        <charset val="128"/>
      </rPr>
      <t>鄭嵎駿</t>
    </r>
    <r>
      <rPr>
        <sz val="9"/>
        <color indexed="8"/>
        <rFont val="Meiryo UI"/>
        <family val="3"/>
        <charset val="128"/>
      </rPr>
      <t xml:space="preserve">
E王文佑
J林振邦
K蕭建陸</t>
    </r>
    <phoneticPr fontId="74"/>
  </si>
  <si>
    <t>2BR 6P ROBOT</t>
    <phoneticPr fontId="74"/>
  </si>
  <si>
    <t>20240325 JF-2BR 6P ROBOT 吸著延遲導致異常報告書(中日).xlsx</t>
  </si>
  <si>
    <t>JF 2BR 6P ROBOT 吸著延遲導致異常之現狀確認【點檢確認區域：CF、EF、JF、KF、TAS】.xlsx</t>
  </si>
  <si>
    <r>
      <t>20:47  2BR#3紙捲出口發生堆疊造成洗淨機重故障停止，立即切替G8專採手動排除洗淨線玻璃後恢復生</t>
    </r>
    <r>
      <rPr>
        <sz val="9"/>
        <rFont val="細明體"/>
        <family val="3"/>
        <charset val="136"/>
      </rPr>
      <t xml:space="preserve">產
</t>
    </r>
    <r>
      <rPr>
        <sz val="9"/>
        <rFont val="Meiryo UI"/>
        <family val="2"/>
        <charset val="128"/>
      </rPr>
      <t>21:27  洗淨線重故障警報再發，玻璃異常停留BUFFER出口造成，切替1BR-G8專採
              試板流OK回復G11/G8 T切採板
22:26  洗淨線重故障警報再發，玻璃異常停留BUFFER出口造成，切替1BR-G8專採。
              手動排除洗淨線玻璃後，22:50試板流OK恢復G11/G8 T切採板，刮傷檢</t>
    </r>
    <r>
      <rPr>
        <sz val="9"/>
        <rFont val="細明體"/>
        <family val="3"/>
        <charset val="136"/>
      </rPr>
      <t>查</t>
    </r>
    <r>
      <rPr>
        <sz val="9"/>
        <rFont val="Meiryo UI"/>
        <family val="2"/>
        <charset val="128"/>
      </rPr>
      <t>OK
23:28  預防6P吸著延遲導致異常再發，提早切替G11/G8 3:1 採板
              期間異常排除捨板G11*45 KOBU*31</t>
    </r>
    <phoneticPr fontId="74"/>
  </si>
  <si>
    <r>
      <t>1、因6P吸著延遲導致異常，吸著時間由原本20.9變慢到23.9秒。
2、針對6P  4號壓力表進行更換，更換時發現</t>
    </r>
    <r>
      <rPr>
        <sz val="9"/>
        <rFont val="細明體"/>
        <family val="3"/>
        <charset val="136"/>
      </rPr>
      <t>內</t>
    </r>
    <r>
      <rPr>
        <sz val="9"/>
        <rFont val="Meiryo UI"/>
        <family val="2"/>
        <charset val="128"/>
      </rPr>
      <t>有積水。並點檢1、2、3，發現2號也有積水現象，電氣也進行電子壓力表更換。
3、追</t>
    </r>
    <r>
      <rPr>
        <sz val="9"/>
        <rFont val="細明體"/>
        <family val="3"/>
        <charset val="136"/>
      </rPr>
      <t>查</t>
    </r>
    <r>
      <rPr>
        <sz val="9"/>
        <rFont val="Meiryo UI"/>
        <family val="2"/>
        <charset val="128"/>
      </rPr>
      <t>發現AIR 來源是CA， 2023/5月CA乾燥機異常發生(已修復)，推測異常時的水氣殘留在管</t>
    </r>
    <r>
      <rPr>
        <sz val="9"/>
        <rFont val="細明體"/>
        <family val="3"/>
        <charset val="136"/>
      </rPr>
      <t>內</t>
    </r>
    <r>
      <rPr>
        <sz val="9"/>
        <rFont val="Meiryo UI"/>
        <family val="2"/>
        <charset val="128"/>
      </rPr>
      <t>造成異常。</t>
    </r>
    <phoneticPr fontId="74"/>
  </si>
  <si>
    <r>
      <t>1、</t>
    </r>
    <r>
      <rPr>
        <sz val="9"/>
        <rFont val="新細明體"/>
        <family val="3"/>
        <charset val="136"/>
      </rPr>
      <t>每</t>
    </r>
    <r>
      <rPr>
        <sz val="9"/>
        <rFont val="Meiryo UI"/>
        <family val="2"/>
        <charset val="128"/>
      </rPr>
      <t>月定期進行現場AIR入口洩水器排水。(無水氣)
2、</t>
    </r>
    <r>
      <rPr>
        <sz val="9"/>
        <rFont val="新細明體"/>
        <family val="3"/>
        <charset val="136"/>
      </rPr>
      <t>每</t>
    </r>
    <r>
      <rPr>
        <sz val="9"/>
        <rFont val="Meiryo UI"/>
        <family val="2"/>
        <charset val="128"/>
      </rPr>
      <t>日確認吸著完成時間秒數。(有無超過23秒)。
3、請電氣追加警報，待警報發生預先更換電子壓力表。
4、評估將CA管路改回DA管路。(只有G11新設設備皆CA管路)</t>
    </r>
    <phoneticPr fontId="74"/>
  </si>
  <si>
    <t>ADT各窯自主點檢</t>
    <phoneticPr fontId="74"/>
  </si>
  <si>
    <t>Guillotine</t>
    <phoneticPr fontId="74"/>
  </si>
  <si>
    <t>20240403 YF Guillotine Hammer Roll驅動皮帶脫落異常報告（Rev.8 ).xlsx</t>
  </si>
  <si>
    <t>20240403 YF Guillotine Hammer Roll驅動皮帶脫落之皮帶尺寸規格、皮帶更換頻度、張力器壓力表頭確認.xlsx</t>
  </si>
  <si>
    <t>07:58 發生4級地震，Guillotine運轉捨板
09:00 因應玻璃厚度調整上下鐵ROLL間距
09:10 玻璃開始卡在鐵ROLL處
09:15 Hammer Roll停止(確認馬達仍運轉中，連絡機械點檢皮帶，發現皮帶脫落進行復歸)
09:30 皮帶復歸後運轉無異常，Guillotine使用開始</t>
    <phoneticPr fontId="74"/>
  </si>
  <si>
    <t>1、推測皮帶張力不足導致鬆脫。
1/17因皮帶龜裂進行更換，由於皮帶只使用63天(2023/11/15更換)，
懷疑張力過大導致壽命縮短，調降皮帶張力器壓力(0.25Mpa→0.2Mpa)
當下確認皮帶張力沒問題，當日工事日運轉使用無異常。
可能是皮帶使用一段時間後變鬆，在壓力調降的情況下張力不足，
加上玻璃變厚造成Hammer Roll運轉負荷變大導致皮帶鬆脫。</t>
    <phoneticPr fontId="74"/>
  </si>
  <si>
    <t>1、皮帶張力器的壓力回復到0.25Mpa進行使用
皮帶更換後於下回工事日運轉前實施點檢確認張力状況。</t>
    <phoneticPr fontId="74"/>
  </si>
  <si>
    <t>WI</t>
    <phoneticPr fontId="74"/>
  </si>
  <si>
    <t>20240412CF　WI検査機カメラ電源故障異常報告書.xlsx</t>
  </si>
  <si>
    <t xml:space="preserve">10:40 WI光量異常警報，連絡事務所、推進課，WI切替為僅表示。
10:50 人員抵達現場確認WI相機#1~#8波形為0。
10:55 將WI照明台車拖出進行各部點檢時發現 SP01的相機電源Box上面有一電源指示燈熄滅。
11:00 進行相機電源更換並送電測試，電源指示燈正常，將照明台車推回定位。
11:35 確認各相機、LED檢出波形正常，產線恢復正常生產。 </t>
    <phoneticPr fontId="74"/>
  </si>
  <si>
    <t>1、CF WI自2013年立上使用至今約11年
2、從下圖來看，保護蓋上方有燻黑痕跡，但目視檢查各部位基板未發現有燒損情況，可能是高溫產生。 (有濃厚的燒焦味)
3、利用備品的電源模組交換，+15V電源模組更換後可正常送電。</t>
    <phoneticPr fontId="74"/>
  </si>
  <si>
    <r>
      <t xml:space="preserve">1、更換WI相機電源供應器 → 異常排除
2、確認相機波形             → 正常表示
3、確認相機電源備品       </t>
    </r>
    <r>
      <rPr>
        <sz val="9"/>
        <rFont val="微軟正黑體"/>
        <family val="3"/>
        <charset val="136"/>
      </rPr>
      <t xml:space="preserve"> </t>
    </r>
    <r>
      <rPr>
        <sz val="9"/>
        <rFont val="Meiryo UI"/>
        <family val="3"/>
        <charset val="128"/>
      </rPr>
      <t>→ 共 4台
     ※YF 新品 ＊1台、ZF遊休品 ＊3台
預防處置：
1、電源內部的電源模組型號如下，目前台灣有代理商可購買。(廠牌: Cosel)
2、由於電源模組壽命初估約10年，以ADT現行皆已超限使用，我們將先諮詢生技部這方面建議之後再考慮是否全部更換。</t>
    </r>
    <phoneticPr fontId="74"/>
  </si>
  <si>
    <t>1Br 12Pos採板R/B</t>
    <phoneticPr fontId="74"/>
  </si>
  <si>
    <t>20240418 PF 1Br 13Pos CC-LINK異常rev1.xlsx</t>
  </si>
  <si>
    <t>10:59 13Pos發生CC-LINK異常。
　　　　　補充：Robot將G11玻璃基板積載到PL時出現異常停止。
11:02 三交代確認異常内容後，判斷復歸耗時，因此改成RE側切出G8.5DS品。
　　      補充：由於12Pos進行Robot更換工事無法使用，所以進行G8.5 DS品的切出作業。
11:10 依賴設技電氣支援。
11:19 11Pos開始進行全數採板測試
　        補充：完板TACT≒37.8sec (L/S324m/h)　
　　　　　11Pos採板Robot最快TACT為17.1sec(速度100%＋放置速度『高速』）
11:40 設技電氣到場。(由於OF工事日，所以從第一工場移動過來）
11:45 11Pos全部位採板開始。
　        補充：仕上時由於Robot TACT太慢，因此在Br-HO廢棄1枚完板並執行強制PL完了。
13:10 設技電氣作業完畢，復歸。
13:18 實施採板測試。(結果OK)
13:26 11Pos、13Pos實施部位層別採板。
【Loss集計】
①G11廢棄Loss數量：131㎡　
②DS品採板造成的注文Loss數量：286㎡(G8.5 ×64枚切出）
※G11採板機會損失時間：43分鐘
Loss數量合計(①＋②)　417㎡</t>
    <phoneticPr fontId="74"/>
  </si>
  <si>
    <r>
      <t>【推測原因】
・CC-LINK異常發生原因
　Robot中繼BOX内端子壓接處斷線造成CC-LINK異常。
　※請參照分頁『斷線</t>
    </r>
    <r>
      <rPr>
        <sz val="9"/>
        <rFont val="Meiryo UI"/>
        <family val="3"/>
        <charset val="128"/>
      </rPr>
      <t>狀</t>
    </r>
    <r>
      <rPr>
        <sz val="9"/>
        <rFont val="Meiryo UI"/>
        <family val="2"/>
        <charset val="128"/>
      </rPr>
      <t>況畫像』。
・推測端子部斷線原因
　自動線槽中纜線確實以束帶固定，由於從這邊到中繼BOX之間的纜線也有間隙，因此推測不是Robot旋回動作拉</t>
    </r>
    <r>
      <rPr>
        <sz val="9"/>
        <rFont val="Meiryo UI"/>
        <family val="3"/>
        <charset val="128"/>
      </rPr>
      <t>扯</t>
    </r>
    <r>
      <rPr>
        <sz val="9"/>
        <rFont val="Meiryo UI"/>
        <family val="2"/>
        <charset val="128"/>
      </rPr>
      <t>到纜線造成，而是建設時配線施工不良導致斷線。</t>
    </r>
    <phoneticPr fontId="74"/>
  </si>
  <si>
    <t>【對應】
修復斷線處
【再發防止對策】
在下次工事日後點檢各Pos該位置狀況及Robot Hand中繼BOX。</t>
    <phoneticPr fontId="74"/>
  </si>
  <si>
    <t>由於懷疑是初期施工不良的關係，因此不需要橫展開。</t>
    <phoneticPr fontId="74"/>
  </si>
  <si>
    <t>1Br BB_PG</t>
    <phoneticPr fontId="74"/>
  </si>
  <si>
    <t>20240513 PF 1BR BBPG カップリング破損異常rev0.xlsx</t>
  </si>
  <si>
    <r>
      <t xml:space="preserve">07:48 现场音声警报1BR BB-LINE 异常，警报履历BB PG速度异常
</t>
    </r>
    <r>
      <rPr>
        <sz val="9"/>
        <rFont val="細明體"/>
        <family val="3"/>
        <charset val="136"/>
      </rPr>
      <t xml:space="preserve">  </t>
    </r>
    <r>
      <rPr>
        <sz val="9"/>
        <rFont val="Microsoft YaHei"/>
        <family val="3"/>
        <charset val="134"/>
      </rPr>
      <t>补充说明：当BB设定速度与实际BB速度之间存在误差达到"10m/h"时，将触发警报功能。　　　
07:49 三交代现场确认引入板齐 &amp; 1BR 纵折未作动
07:50 切替2BR G8.5 专採，1BR 停止採板
08:15 事务所现场确认发现BB 速度 0m/h，Traking 在板厚计处Sensor(BA63) 
　　※停止流动(请参考TP照片）
　    补充：BB PG 联轴器确认没有问题 
08:25 联络电气
08:30 电气软体确认发现BB 速度 0m/h
          补充：BB 速度没有数据传输，怀疑PG 本体异常
08:45 对BB PG 上方 Chanberm 进行移除进行确认，发现BB PG 联轴器断裂
　　 补充：由于从第一次确认的位置无法观察到BBPG侧轴的旋转，导致了错误的判断。
08:50 联络机械
09:10 机械对BB PG 联轴器进行新品更换
09:15 板流测试OK
09:17 1BR 恢复採板
【Loss集计】
①G11廃棄ロスLoss数量：212.31㎡　
②DS品採板による注文Loss数量：610.34㎡(G8.5 ×164枚切り出し）
Loss数量合计(①＋②)　822.65㎡
【其他问题】
为了安全起见，请确认跟踪是否有偏差。
结果：没有问题。</t>
    </r>
    <phoneticPr fontId="74"/>
  </si>
  <si>
    <t>【推测原因】
・BB PG 联轴器断裂原因
BB PG 与轴承对芯不良，造成联轴器产生裂纹导致断裂
・BB PG 与轴承对芯不良原因
怀疑建设时施工不良</t>
    <phoneticPr fontId="74"/>
  </si>
  <si>
    <t>对BB PG 进行新品更换
【再发防止对策】
下回工事日机械对现场全数PG 联轴器进行更换</t>
    <phoneticPr fontId="74"/>
  </si>
  <si>
    <t>COLD 横展开
※需要共享故障发生时的现象和应对方法。</t>
    <phoneticPr fontId="74"/>
  </si>
  <si>
    <t>MCPG</t>
    <phoneticPr fontId="74"/>
  </si>
  <si>
    <t>20240516 YF MCPG#1波型異常報告（Rev.8 ) (中日).xlsx</t>
  </si>
  <si>
    <r>
      <t>5/16
11點左右，電氣實施定期PG波形點檢，發現MCPG#1 波形異常。(圖一)
*類似2023 三月YF 出現MCPG#2異常導致的ACE增速異常的波形。
11:20 將MCPG#1 ROLL往内側移動測試，波形再測仍出現異常。
11:40 為預防設備異常，實施MCPG#1→#2切替。(MCPG待次回工事日拆下點檢)
6/12
設技將MCPG#1拆下點檢發現MCPG ROTARY ENCODER中心軸承已出現空隙，轉動有微異音</t>
    </r>
    <r>
      <rPr>
        <sz val="9"/>
        <rFont val="微軟正黑體"/>
        <family val="2"/>
        <charset val="136"/>
      </rPr>
      <t>產</t>
    </r>
    <r>
      <rPr>
        <sz val="9"/>
        <rFont val="Meiryo UI"/>
        <family val="2"/>
      </rPr>
      <t>生。(圖二)
實施新品交換、MCPG Casing改良品安裝(圖三)，波形測定無異常。</t>
    </r>
    <phoneticPr fontId="74"/>
  </si>
  <si>
    <r>
      <t>發生原因不明、機械推測可能如下
前回在2023/7/3實施 MCPG#1 ROTARY ENCODER更換，
由於MCPG Casing干</t>
    </r>
    <r>
      <rPr>
        <sz val="9"/>
        <rFont val="Meiryo UI"/>
        <family val="3"/>
        <charset val="128"/>
      </rPr>
      <t>涉</t>
    </r>
    <r>
      <rPr>
        <sz val="9"/>
        <rFont val="Meiryo UI"/>
        <family val="2"/>
      </rPr>
      <t>造成Set Bolt鎖付困難，
當時雖然因為有特別注意聯軸器對芯及Set Bolt鎖付，
但有可能因聯軸器Set Bolt施力</t>
    </r>
    <r>
      <rPr>
        <sz val="9"/>
        <rFont val="Meiryo UI"/>
        <family val="3"/>
        <charset val="128"/>
      </rPr>
      <t>產</t>
    </r>
    <r>
      <rPr>
        <sz val="9"/>
        <rFont val="Meiryo UI"/>
        <family val="2"/>
      </rPr>
      <t>生側向力擠推造成些許偏芯，
長時間運轉造成ROTARY ENCODER損壞。</t>
    </r>
    <phoneticPr fontId="74"/>
  </si>
  <si>
    <t>1、MCPG#1 ROTARY ENCODER馬達新品更換。
2、MCPG Casing改良品安裝，持續觀察。
安裝及Casing改良品參照附件一</t>
    <phoneticPr fontId="74"/>
  </si>
  <si>
    <t>預防處置
MCPG ROTARY ENCODER更換時使用Casing改良品安裝</t>
    <phoneticPr fontId="74"/>
  </si>
  <si>
    <t>Tom3畫像處理#7PC</t>
    <phoneticPr fontId="74"/>
  </si>
  <si>
    <t>20240525 OF窯画像処理#7通信異常.xlsx</t>
  </si>
  <si>
    <t>06:52 Tom3畫像處理#7PC發生通訊異常。 補充：切換為L側G11、R側G8.5(DS品)採板
07:00 無法自動復歸，以手動復歸也無法執行檢查。
07:20 再次啟動畫處#7PC也NG。
07:30 將畫處#7PC的C,D槽之HDD更換為予備品也NG，所以恢復回原HDD
08:40 更換OF的予備PC(HDD替換為予備品)也NG。恢復回原PC。(HDD使用予備品)
　　　　　補充：在畫處#7畫面HOST連結OK、識別PC連結OK、檢查狀態停止。沒有脈衝計數的狀態
09:30 替換為NF予備PC也NG。恢復回原狀。補充：C，D槽使用從OF拆下的部品)
10:00 12CH BOX和畫處#7PC的通訊指示燈沒有閃爍，所以也無法替換NF予備PC內部的通訊基板和OF的PC內部通訊基板。
　　　　　補充：在畫處#7畫面HOST連結OK、識別PC連結OK、檢查狀態停止。沒有脈衝計數的狀態
10:20 一更換完12CH BOX那一側光纖通訊纜線的連接插頭後，12CH BOX單邊的光纖通訊指示燈即開始閃爍並呈現檢查狀態，但由於紅色帶狀欠點顯示未消失，因此判斷是光纖通訊纜線異常所以進行更換。
　　　　　補充：在畫處#7畫面HOST連結OK、識別PC連結OK、檢查狀態停止。沒有脈衝計數的狀態
10:30 使用予備通訊纜線直接連結12CH BOX和畫處#7PC的通訊纜線也NG
　　　　　補充：在畫處#7畫面HOST連結OK、識別PC連結OK、檢查狀態停止。沒有脈衝計數的狀態
10:32　重新啟動12CH BOX及畫處#7PC後即可通訊並開始檢查。
　　　　　補充：在畫處#7畫面HOST連結OK、識別PC連結OK、檢查狀態為檢查中，有出現脈衝計數</t>
    <phoneticPr fontId="74"/>
  </si>
  <si>
    <t>・推測由於更換設備，僅重新啟動畫處#7PC就無法識別12CH BOX。</t>
    <phoneticPr fontId="74"/>
  </si>
  <si>
    <t>・檢討今後針對更換機器引發相同狀況時，將關閉12CH BOX的電源並進行Reset。</t>
    <phoneticPr fontId="74"/>
  </si>
  <si>
    <t>JF-2BR H/O</t>
    <phoneticPr fontId="74"/>
  </si>
  <si>
    <t>20240527 JF 2BR HO蹴上 GATE 支撐軸承破損異常報告書(中日).xlsx</t>
  </si>
  <si>
    <t>JF 2BR HO蹴上 GATE 支撐軸承破損之現狀確認【點檢確認區域：YF、CF、EF、JF、KF】.xlsx</t>
  </si>
  <si>
    <r>
      <t>5/27 22:00 三交股長巡檢聽到2BR H/P有異音，確認後發現2BR H/O蹴上 GATE 支</t>
    </r>
    <r>
      <rPr>
        <sz val="9"/>
        <rFont val="Meiryo UI"/>
        <family val="3"/>
        <charset val="128"/>
      </rPr>
      <t>撐</t>
    </r>
    <r>
      <rPr>
        <sz val="9"/>
        <rFont val="Meiryo UI"/>
        <family val="2"/>
      </rPr>
      <t>軸承損壞
    22:11 連絡事務所回報異常情況
    22:24 聯絡機械呼出對應
    23:00 機械2員及整備人員到場進行軸承更換
    23:50 軸承更換完了，進行ROLL擦拭清潔及板流測試
5/28 00:15 2BR恢復採板
異常期間無LOSS。</t>
    </r>
    <phoneticPr fontId="74"/>
  </si>
  <si>
    <r>
      <t>推測通常損壞可能原因有6項(附件1)，但現況確認</t>
    </r>
    <r>
      <rPr>
        <sz val="9"/>
        <rFont val="微軟正黑體"/>
        <family val="3"/>
        <charset val="136"/>
      </rPr>
      <t>, 皆無較相符的狀況發生，仍無法有效</t>
    </r>
    <r>
      <rPr>
        <sz val="9"/>
        <rFont val="新細明體-ExtB"/>
        <family val="3"/>
        <charset val="136"/>
      </rPr>
      <t>𨤳</t>
    </r>
    <r>
      <rPr>
        <sz val="9"/>
        <rFont val="微軟正黑體"/>
        <family val="3"/>
        <charset val="136"/>
      </rPr>
      <t>清此回異常真因。</t>
    </r>
    <phoneticPr fontId="74"/>
  </si>
  <si>
    <r>
      <t xml:space="preserve">1、目視點檢：定常巡檢時列為重點項目，作動情況與異音確認。
</t>
    </r>
    <r>
      <rPr>
        <sz val="9"/>
        <rFont val="新細明體"/>
        <family val="3"/>
        <charset val="136"/>
      </rPr>
      <t>2、停機點檢：每年2回年度修繕、每3個月或BR定修工事。</t>
    </r>
    <phoneticPr fontId="74"/>
  </si>
  <si>
    <r>
      <t>YF、CF、EF、JF、KF各窯自主點檢完成
確認濟時間
YF=2024/</t>
    </r>
    <r>
      <rPr>
        <sz val="9"/>
        <rFont val="Meiryo UI"/>
        <family val="2"/>
      </rPr>
      <t>6/6
CF=1BR 2024/5/16、2BR 2024/5/23
EF=2024/5/29
JF=2024/6/6
KF=2024/5/29</t>
    </r>
    <phoneticPr fontId="74"/>
  </si>
  <si>
    <r>
      <t>20240527 IF 1Br洗浄機停止異常(세정기정지이상</t>
    </r>
    <r>
      <rPr>
        <u/>
        <sz val="10"/>
        <color indexed="12"/>
        <rFont val="ＭＳ Ｐゴシック"/>
        <family val="2"/>
      </rPr>
      <t>).xlsx</t>
    </r>
  </si>
  <si>
    <r>
      <t xml:space="preserve"> 24/5/27 13:34 Buffer重故障警報響後、洗淨機就停止了。（Loss5.76分）
1BR(G8.5) → 2BR(G6) 切替
洗淨機T/P無法操作 → 呼出設備技術電氣TEAM
確認結果、PLC CPU Error Lamp閃爍、無CPU Error履歴→ 推測是PLC base、CPU問題。
13:50 PLC進行RESET後、Line稼動、1Br G8.5 1SET 流動測試時、基板在洗淨機出口板齊處破裂。
14:30　雖然有進行流動測試、但基板在洗淨機出口板齊處破裂。
</t>
    </r>
    <r>
      <rPr>
        <sz val="9"/>
        <rFont val="Meiryo UI"/>
        <family val="2"/>
      </rPr>
      <t>15:00 變更檢査前板齊的補正</t>
    </r>
    <r>
      <rPr>
        <sz val="9"/>
        <rFont val="Microsoft YaHei"/>
        <family val="2"/>
        <charset val="134"/>
      </rPr>
      <t>值</t>
    </r>
    <r>
      <rPr>
        <sz val="9"/>
        <rFont val="Meiryo UI"/>
        <family val="2"/>
      </rPr>
      <t>後 (2mm →7mm)後、流動測試OK，進行2BR(G6) → 1BR(G8.5)切替、採板再開。
16:02  進行PLC base、CPU、Power supply更換作業。
※因為發生原因不明、且有再發的可能性,所以與設技電氣Team討論後,決議進行更換。1BR(G8.5) → 2BR(G6)切替。
16:25 PLC更換後、再次進行T/P設定及原點Setting。
16:50 1Br G8.5 1SET測試時、基板在洗淨機出口板齊處破裂，檢査前板齊原點位置DATA調整。
18:10 1Br G8.5 1SET 測試時、在Barcode前板齊處發生破裂、出現Barcode Error（Loss5.76分），變更Barcode前板齊原點的位置DATA。
※PLC更換後、無法做好原點Setting、偶而會在板齊處發生破裂。
　　15：00　因為PLC Reset後、採板沒有問題了、為了掌握原因,花了一點時間。
18:20 2BR(G6) → 1BR(G8.5) 切替、採板再開。</t>
    </r>
    <phoneticPr fontId="74"/>
  </si>
  <si>
    <t>1、推測是PLC  Base、CPU的問題。
2、在PLC更換後的原點位置調整上,花了一些時間。（Loss増加要因）
※並不清楚PLC更換時的風險。</t>
    <phoneticPr fontId="74"/>
  </si>
  <si>
    <r>
      <t>1、PLC Base、 CPU, Power supply更換→  預計會請廠商調</t>
    </r>
    <r>
      <rPr>
        <sz val="9"/>
        <rFont val="細明體"/>
        <family val="3"/>
        <charset val="136"/>
      </rPr>
      <t>查</t>
    </r>
    <r>
      <rPr>
        <sz val="9"/>
        <rFont val="Meiryo UI"/>
        <family val="2"/>
      </rPr>
      <t>拆下來的PLC Base &amp; CPU。
2、針對更換PLC時會有的風險進行教育，為了能確認PLC更換後的原點位置,會畫上記號，為了能確認T/P設定値、會進行畫面備</t>
    </r>
    <r>
      <rPr>
        <sz val="9"/>
        <rFont val="細明體"/>
        <family val="3"/>
        <charset val="136"/>
      </rPr>
      <t>份</t>
    </r>
    <r>
      <rPr>
        <sz val="9"/>
        <rFont val="Meiryo UI"/>
        <family val="2"/>
      </rPr>
      <t>。
設技見解
韓國三菱電氣:無支援該業務,所以無法對應。（原因不明）
今後,由於PLC發生故障的頻度不高, 會做為基本事後保全進行對應。</t>
    </r>
    <phoneticPr fontId="74"/>
  </si>
  <si>
    <t>實施情報共有</t>
    <phoneticPr fontId="74"/>
  </si>
  <si>
    <t>橫切機#1</t>
  </si>
  <si>
    <t>20240527CF　横切機#1従動側プーリー運転中、タイミングベルト脱落-rev.1.xlsx</t>
    <phoneticPr fontId="74"/>
  </si>
  <si>
    <t>CF 横切機#1従動側プーリー運転中、タイミングベルト脱落の異常之現狀確認【點檢確認區域：YF、CF、EF、JF、KF】.xlsx</t>
  </si>
  <si>
    <r>
      <t>00:25 現場發生橫折未折開，進行橫#1確認發現皮帶脫落(全NET接觸T面有)，進行橫切#1
皮帶固定(3分鐘內固定有)、橫切機切替橫#2主切(寸法確認OK)，1(LE'RE)(未強P)、 2p專採(未強P), 3' 5p強P有(未T刮檢查)，4、6P枚數少捨板有，聯絡忠 原有，暫定早班對應(除收率外，其它小尺寸樣本先不切)，01:20恢</t>
    </r>
    <r>
      <rPr>
        <sz val="9"/>
        <rFont val="新細明體-ExtB"/>
        <family val="2"/>
        <charset val="136"/>
      </rPr>
      <t>𢓴</t>
    </r>
    <r>
      <rPr>
        <sz val="9"/>
        <rFont val="微軟正黑體"/>
        <family val="2"/>
        <charset val="136"/>
      </rPr>
      <t>移載機採板。
10:10 整備及機械人員針對橫#1皮帶脫落進行更換維修，G/T捨板開始。
10:45 機械人員進行橫#1切機的時規皮帶更換(機械)及驅動部PULLEY更換完畢。
10:50 整備人員進行測試運轉，機械人員進行皮帶調整。
11:00 整備人員橫切#1進行切刀中心點確認作業。
11:35 橫#1皮帶更換完了，G/T解除清掃。</t>
    </r>
    <phoneticPr fontId="74"/>
  </si>
  <si>
    <t>1、皮帶過鬆導致偏移擠壓到Pulley右側擋片、導致擋片受力脫落。
2、皮帶輪側邊擋片強度不足、因長時間擠壓受力導致脫落。
※上回Pulley更換2023/09/19 時因為Pulley檔片非擠壓固定型式，當時安裝前有實施點焊方式補強固定。</t>
    <phoneticPr fontId="74"/>
  </si>
  <si>
    <t>1、立即更換Pulley及重新安裝皮帶。→(6/6橫切#2、3進行點檢確認)
2、運轉中皮帶鬆緊度確認。 (運轉中目視點檢是否大幅度晃動) →進行點檢可視化改善。(透明壓克力型式)__6/6濟
3、皮帶輪的擋片進行焊接補強 (焊接長度約5mm)。__5/27濟
4、點檢頻度。__5/27追加濟
每週現場重要設備點檢實施(目視/週)。
年度修繕計畫實施(工事日/半年)。</t>
    <phoneticPr fontId="74"/>
  </si>
  <si>
    <r>
      <t>各窯情報共有
皮帶輪的</t>
    </r>
    <r>
      <rPr>
        <sz val="9"/>
        <rFont val="微軟正黑體"/>
        <family val="2"/>
        <charset val="136"/>
      </rPr>
      <t>擋</t>
    </r>
    <r>
      <rPr>
        <sz val="9"/>
        <rFont val="Meiryo UI"/>
        <family val="2"/>
        <charset val="128"/>
      </rPr>
      <t>片進行</t>
    </r>
    <r>
      <rPr>
        <sz val="9"/>
        <rFont val="微軟正黑體"/>
        <family val="2"/>
        <charset val="136"/>
      </rPr>
      <t>焊</t>
    </r>
    <r>
      <rPr>
        <sz val="9"/>
        <rFont val="Meiryo UI"/>
        <family val="2"/>
        <charset val="128"/>
      </rPr>
      <t>接補強 (</t>
    </r>
    <r>
      <rPr>
        <sz val="9"/>
        <rFont val="微軟正黑體"/>
        <family val="2"/>
        <charset val="136"/>
      </rPr>
      <t>焊</t>
    </r>
    <r>
      <rPr>
        <sz val="9"/>
        <rFont val="Meiryo UI"/>
        <family val="2"/>
        <charset val="128"/>
      </rPr>
      <t>接補強長度約5mm)</t>
    </r>
    <phoneticPr fontId="74"/>
  </si>
  <si>
    <t>OK Tank 震盪器基座</t>
    <phoneticPr fontId="74"/>
  </si>
  <si>
    <t>20240602 EF窯 OK Tank 震盪器基座龜裂.xlsx</t>
  </si>
  <si>
    <t>EF OK Tank 震盪器基座龜裂之現狀確認【點檢確認區域：YF、CF、EF、JF、KF】.xlsx</t>
  </si>
  <si>
    <r>
      <t>6/2
08:30 ~ 15:00 超薄板0.15t採板期間板裂多回，期間大量捨板。
13:40 資材聯絡製造 OK Tank振盪器使用中停止，三交代股長進行Reset後恢復。
15:00  發現OK Tank震盪器基座龜裂(圖1)，立即聯絡 事務所。
15:30  聯絡假日 機械 進行現物確認。
15:30  切替NG Tank管路使用,進行碎玻璃回收作業。
6/3
09:00~16:00 設備技術進行震盪器基座拆卸(圖2)及龜裂處強化修補完成(圖3圖4)由ZF拆下的基座,轉為預備品(圖5)。
6/4
09:00~14:00 設備技術進行震盪器基座復歸作業完成。
14:00 製造人員以震盪出力30%(圖6)測試碎玻璃回收作業,</t>
    </r>
    <r>
      <rPr>
        <sz val="9"/>
        <rFont val="細明體"/>
        <family val="3"/>
        <charset val="136"/>
      </rPr>
      <t>狀</t>
    </r>
    <r>
      <rPr>
        <sz val="9"/>
        <rFont val="Meiryo UI"/>
        <family val="2"/>
      </rPr>
      <t>況正常。
14:30 OK TANK碎玻璃回收作業開始。</t>
    </r>
    <phoneticPr fontId="74"/>
  </si>
  <si>
    <t>初判可能因為 0.15T薄板較輕，導致原本設定出力(30%)的震盪效果不好，可能因調大震盪器出力(50%)所致。</t>
    <phoneticPr fontId="74"/>
  </si>
  <si>
    <t>基座兩側強化補強，震盪出力固定設定在30%。
預防處置：震盪出力設定,最高設定至30%。</t>
    <phoneticPr fontId="74"/>
  </si>
  <si>
    <t>YF、CF、EF、JF、KF各窯自主點檢完成
確認濟時間
YF=2024/6/４
CF=2024/６/４
EF=2024/６/４
JF=2024/6/４
KF=2024/６/３</t>
    <phoneticPr fontId="74"/>
  </si>
  <si>
    <t>1BR H/O</t>
    <phoneticPr fontId="74"/>
  </si>
  <si>
    <t>20240608 CF窯1BR Hopper 阻塞異常.xlsx</t>
  </si>
  <si>
    <t>ADT 各窯包裝段循環系CV運轉狀況確認之燈號增設</t>
  </si>
  <si>
    <r>
      <t>6/8
13:00 三交代股長現場巡檢發現1BR H/O堆積大量碎玻璃，確認是循環#1、2停止運轉造成的(無警報、無異常履</t>
    </r>
    <r>
      <rPr>
        <sz val="9"/>
        <rFont val="細明體"/>
        <family val="3"/>
        <charset val="136"/>
      </rPr>
      <t>歷</t>
    </r>
    <r>
      <rPr>
        <sz val="9"/>
        <rFont val="Meiryo UI"/>
        <family val="2"/>
      </rPr>
      <t>)，有呼出整備協助對應。
15:20 整備人員到場，進行G/T排外作業。
15:30 循環#1碎玻璃清掃，持續G/T捨板。
22:00 循環#1碎玻璃清掃完了，持續G/T捨板，本線H/O GATE碎玻璃掃除。
23:00 G/T解除。
6/12 因電氣人員測試警報作動無異常，故生推課有再協助針對發生的真因，再進行製造作業過程進行相關作業回推的確認，確認發生原因推論如下：
6/7 18:08-19:06
06/06~工事日後~06/07間，因Open Lehr破裂多回，導致本線HOPPER鐵板碎玻璃堆積太高，快接觸到ROLL的情況，故人員進行掃除作業，掃除當下，線上零縱切玻璃剛好持續捨板，造成循環#4阻塞異常。當時股長確認循環#3、4、7停止運轉，故開始進行阻塞的碎玻璃清除，清除後。股長當下確認循環C/V#3、4、7有確實回復運轉。因現場又持續發生Open Lehr破裂異常，故先至現場排除破裂異常後，並確認循環的制御盤畫面，全線的循環均有CPU</t>
    </r>
    <r>
      <rPr>
        <sz val="9"/>
        <rFont val="細明體"/>
        <family val="3"/>
        <charset val="136"/>
      </rPr>
      <t>狀</t>
    </r>
    <r>
      <rPr>
        <sz val="9"/>
        <rFont val="Meiryo UI"/>
        <family val="2"/>
      </rPr>
      <t>態後，隨即引入採板作業。當下並未再確認CPU</t>
    </r>
    <r>
      <rPr>
        <sz val="9"/>
        <rFont val="細明體"/>
        <family val="3"/>
        <charset val="136"/>
      </rPr>
      <t>狀</t>
    </r>
    <r>
      <rPr>
        <sz val="9"/>
        <rFont val="Meiryo UI"/>
        <family val="2"/>
      </rPr>
      <t>態下的循環C/V#1、2是否有回復運轉。
※推論當時的循環C/V#1、2，在06/07的循環#4阻塞異常發生時，C/V就已經是停止的</t>
    </r>
    <r>
      <rPr>
        <sz val="9"/>
        <rFont val="細明體"/>
        <family val="3"/>
        <charset val="136"/>
      </rPr>
      <t>狀</t>
    </r>
    <r>
      <rPr>
        <sz val="9"/>
        <rFont val="Meiryo UI"/>
        <family val="2"/>
      </rPr>
      <t>態了。是在該CPU的連動</t>
    </r>
    <r>
      <rPr>
        <sz val="9"/>
        <rFont val="細明體"/>
        <family val="3"/>
        <charset val="136"/>
      </rPr>
      <t>狀</t>
    </r>
    <r>
      <rPr>
        <sz val="9"/>
        <rFont val="Meiryo UI"/>
        <family val="2"/>
      </rPr>
      <t>態下，C/V實際沒有運轉並不會發生警報的通知。</t>
    </r>
    <phoneticPr fontId="74"/>
  </si>
  <si>
    <r>
      <t>&lt;人的面&gt;
三交代股長對於循環C/V設備的理解的不足，不知道CPU模式的状態三交代股長對於循環C/V設備的理解的不足，不知道CPU模式的状態。
&lt;物的面&gt;
CPU模式的状態，CV即使停止，異常警報也不會觸發或留下履</t>
    </r>
    <r>
      <rPr>
        <sz val="9"/>
        <rFont val="Meiryo UI"/>
        <family val="3"/>
        <charset val="128"/>
      </rPr>
      <t>歷</t>
    </r>
    <r>
      <rPr>
        <sz val="9"/>
        <rFont val="Meiryo UI"/>
        <family val="2"/>
      </rPr>
      <t>。
&lt;管理的面&gt;
沒有制訂管理循環C/V進行作業或異常排除後，進行全線C/V稼動確認體制。</t>
    </r>
    <phoneticPr fontId="74"/>
  </si>
  <si>
    <r>
      <t>&lt;人的面&gt;
對於循環C/V的、『制御的結構和操作方法』『異常的種類』、『異常時的對應方法』對課</t>
    </r>
    <r>
      <rPr>
        <sz val="9"/>
        <rFont val="Meiryo UI"/>
        <family val="3"/>
        <charset val="128"/>
      </rPr>
      <t>內</t>
    </r>
    <r>
      <rPr>
        <sz val="9"/>
        <rFont val="Meiryo UI"/>
        <family val="2"/>
      </rPr>
      <t>全員實施再教育。
&lt;物的面&gt;
在CPU</t>
    </r>
    <r>
      <rPr>
        <sz val="9"/>
        <rFont val="Meiryo UI"/>
        <family val="3"/>
        <charset val="128"/>
      </rPr>
      <t>狀</t>
    </r>
    <r>
      <rPr>
        <sz val="9"/>
        <rFont val="Meiryo UI"/>
        <family val="2"/>
      </rPr>
      <t>態下停止時，要有音聲警報及警報履</t>
    </r>
    <r>
      <rPr>
        <sz val="9"/>
        <rFont val="Meiryo UI"/>
        <family val="3"/>
        <charset val="128"/>
      </rPr>
      <t>歷產</t>
    </r>
    <r>
      <rPr>
        <sz val="9"/>
        <rFont val="Meiryo UI"/>
        <family val="2"/>
      </rPr>
      <t>生
①在CPU</t>
    </r>
    <r>
      <rPr>
        <sz val="9"/>
        <rFont val="Meiryo UI"/>
        <family val="3"/>
        <charset val="128"/>
      </rPr>
      <t>狀</t>
    </r>
    <r>
      <rPr>
        <sz val="9"/>
        <rFont val="Meiryo UI"/>
        <family val="2"/>
      </rPr>
      <t>態下停止時發報
②停止中旋</t>
    </r>
    <r>
      <rPr>
        <sz val="9"/>
        <rFont val="Meiryo UI"/>
        <family val="3"/>
        <charset val="128"/>
      </rPr>
      <t>扭</t>
    </r>
    <r>
      <rPr>
        <sz val="9"/>
        <rFont val="Meiryo UI"/>
        <family val="2"/>
      </rPr>
      <t>轉CPU時發報(循環C/V停止中，循環控制面板原本手動模式→轉至CPU模式時發出音聲警報履</t>
    </r>
    <r>
      <rPr>
        <sz val="9"/>
        <rFont val="Meiryo UI"/>
        <family val="3"/>
        <charset val="128"/>
      </rPr>
      <t>歷</t>
    </r>
    <r>
      <rPr>
        <sz val="9"/>
        <rFont val="Meiryo UI"/>
        <family val="2"/>
      </rPr>
      <t>)
&lt;管理的面&gt;
循環C/V的作業或異常排除結束後、對循環的各設備再次確認的體制(標準書追加)。</t>
    </r>
    <phoneticPr fontId="74"/>
  </si>
  <si>
    <r>
      <t xml:space="preserve">實施情報共有。實施ADT各個窯爐統一的對策依賴。
</t>
    </r>
    <r>
      <rPr>
        <sz val="9"/>
        <rFont val="新細明體"/>
        <family val="3"/>
        <charset val="136"/>
      </rPr>
      <t>追加</t>
    </r>
    <r>
      <rPr>
        <sz val="9"/>
        <rFont val="Meiryo UI"/>
        <family val="3"/>
      </rPr>
      <t>LAMP</t>
    </r>
    <r>
      <rPr>
        <sz val="9"/>
        <rFont val="新細明體"/>
        <family val="3"/>
        <charset val="136"/>
      </rPr>
      <t>依賴</t>
    </r>
    <r>
      <rPr>
        <sz val="9"/>
        <rFont val="Meiryo UI"/>
        <family val="3"/>
      </rPr>
      <t>---</t>
    </r>
    <r>
      <rPr>
        <sz val="9"/>
        <rFont val="新細明體"/>
        <family val="3"/>
        <charset val="136"/>
      </rPr>
      <t>佐佐木昭博2024/</t>
    </r>
    <r>
      <rPr>
        <sz val="9"/>
        <rFont val="Meiryo UI"/>
        <family val="3"/>
        <charset val="128"/>
      </rPr>
      <t>7/2</t>
    </r>
    <r>
      <rPr>
        <sz val="9"/>
        <rFont val="新細明體"/>
        <family val="3"/>
        <charset val="136"/>
      </rPr>
      <t xml:space="preserve"> mail</t>
    </r>
    <r>
      <rPr>
        <sz val="9"/>
        <rFont val="Meiryo UI"/>
        <family val="3"/>
        <charset val="128"/>
      </rPr>
      <t xml:space="preserve">
</t>
    </r>
    <r>
      <rPr>
        <sz val="9"/>
        <rFont val="新細明體"/>
        <family val="3"/>
        <charset val="136"/>
      </rPr>
      <t>YF  11/4 完成
CF  未完成
EF  12/12 完成
JF   未完成
KF  11/26 完成</t>
    </r>
    <phoneticPr fontId="74"/>
  </si>
  <si>
    <t>本線 Hopper</t>
    <phoneticPr fontId="74"/>
  </si>
  <si>
    <t>20240614 CF窯本線 Hopper 油壓缸漏油異常.xlsx</t>
  </si>
  <si>
    <t>14:00 整備聯絡本線下方有漏油現象(1樓循環NO.3的地面上有油漬滲出的情形)，故進行G/T排外捨板，進行本線增速ROLL下方碎玻璃掃除，讓機械人員針對漏油現象進行點檢，確認後，發現油壓缸的軸心有漏油，油封有些許外漏。故進行油壓缸更換。
18:09 機械人員進行本線HOPPER油壓缸更換完成。
18:40 本線ROLL擦拭周圍5S完成。</t>
    <phoneticPr fontId="74"/>
  </si>
  <si>
    <t>&lt;人的面&gt;
人員巡檢時，就有即時發現漏油情況，並無人員MISS情況。
&lt;物的面&gt;
C/V下方有堆積碎玻璃，可能入侵油壓缸軸心油封或H/O的作動干涉。
&lt;管理的面&gt;
最近2回的漏油都約使用1.5年，而且都是漏油的位置也一樣。疑似HOT 因失透異物欠點增多，導致板裂不安定，H/O作動次數變多，造成壽命縮短。</t>
    <phoneticPr fontId="74"/>
  </si>
  <si>
    <r>
      <t>&lt;人的面&gt;</t>
    </r>
    <r>
      <rPr>
        <sz val="9"/>
        <rFont val="Microsoft JhengHei UI"/>
        <family val="3"/>
        <charset val="136"/>
      </rPr>
      <t xml:space="preserve"> 對策不用。
</t>
    </r>
    <r>
      <rPr>
        <sz val="9"/>
        <rFont val="Meiryo UI"/>
        <family val="3"/>
        <charset val="128"/>
      </rPr>
      <t>&lt;物的面&gt;</t>
    </r>
    <r>
      <rPr>
        <sz val="9"/>
        <rFont val="Microsoft JhengHei UI"/>
        <family val="3"/>
        <charset val="136"/>
      </rPr>
      <t xml:space="preserve"> </t>
    </r>
    <r>
      <rPr>
        <sz val="9"/>
        <rFont val="Meiryo UI"/>
        <family val="3"/>
        <charset val="128"/>
      </rPr>
      <t>防止碎玻璃的Cover再加強防護 →預計7月工事日。
&lt;管理的面&gt;
油壓缸軸心的油封狀況點檢 →修繕計畫半年1回。
油壓缸規格仕樣指定軸受強化型 →ATSC確認中。
軸受強化型更換前 →定期每年更換1回。</t>
    </r>
    <phoneticPr fontId="74"/>
  </si>
  <si>
    <t>TOM3</t>
    <phoneticPr fontId="74"/>
  </si>
  <si>
    <t>20240718IF　TOM3ケーブルラック内部結露(TOM3 Cable Rack 내부 결로) (中日).xlsx</t>
  </si>
  <si>
    <r>
      <t>2024/7/18　IF工事日時，在進行TOM３作業時發現</t>
    </r>
    <r>
      <rPr>
        <sz val="9"/>
        <rFont val="Microsoft JhengHei UI"/>
        <family val="2"/>
        <charset val="136"/>
      </rPr>
      <t>PC旁邊的電纜架上有水滴滴落。檢查電纜架內部時，發現有結露現象。</t>
    </r>
    <r>
      <rPr>
        <sz val="9"/>
        <rFont val="Meiryo UI"/>
        <family val="2"/>
      </rPr>
      <t>（詳細　請參閱附件）
請電氣團隊確認，在判斷電纜無影響後，對可掃除的範圍進行了清潔，並打開電纜架的一部分以應對結露。（在開放部分安裝了濾網　粉塵對策）
結露範圍：黑色部分　※結露情況的照片請參閱附件。</t>
    </r>
    <phoneticPr fontId="74"/>
  </si>
  <si>
    <t>推測從HOST-PC機架下部的CORE孔吹入的外部空氣，與TOM3 BOOTH內的溫度差導致產生結露。
※PC機架下部的粉塵情況較多。</t>
    <phoneticPr fontId="74"/>
  </si>
  <si>
    <t>2024/7/24 在更換CSB時進行了PC機架下部的確認。
由於CORE孔部分的填充劑有間隙，因此進行了填充劑的處理以及機架下部的粉塵清潔。</t>
    <phoneticPr fontId="74"/>
  </si>
  <si>
    <t>橫切機#1</t>
    <phoneticPr fontId="74"/>
  </si>
  <si>
    <t>20240725 YF 橫切機#1 BUR線槽連桿脫落.xlsx</t>
  </si>
  <si>
    <t>YF 橫切＃1 BUR昇降電磁閥基座斷裂異常之現狀確認【點檢確認區域：YF、CF、EF、JF、KF】.xlsx</t>
  </si>
  <si>
    <r>
      <rPr>
        <sz val="9"/>
        <rFont val="新細明體"/>
        <family val="2"/>
        <charset val="136"/>
      </rPr>
      <t>11:29 橫切＃1警報發生!三交代人員發現橫切＃1 BUR線槽與基座連桿的焊道龜裂導致連桿掉落(圖一)、BUR UP/DOWN 近接SENSOR線路斷裂、BUR昇降氣壓缸風管脫落。</t>
    </r>
    <r>
      <rPr>
        <sz val="9"/>
        <rFont val="Meiryo UI"/>
        <family val="2"/>
        <charset val="128"/>
      </rPr>
      <t xml:space="preserve">
11:31 三交代人員橫切＃3 切替使用!並同時聯絡設備技術人員。
</t>
    </r>
    <r>
      <rPr>
        <sz val="9"/>
        <rFont val="新細明體"/>
        <family val="2"/>
        <charset val="136"/>
      </rPr>
      <t>11:35 設備技術人員進行橫切＃1 BUR線槽與基座連桿焊接、 近接SENSOR結線及氣壓缸風管復歸。</t>
    </r>
    <r>
      <rPr>
        <sz val="9"/>
        <rFont val="Meiryo UI"/>
        <family val="2"/>
        <charset val="128"/>
      </rPr>
      <t xml:space="preserve">
14:30 整備人員進行橫切＃1原點校正及手動運轉確認。
</t>
    </r>
    <r>
      <rPr>
        <sz val="9"/>
        <rFont val="新細明體"/>
        <family val="2"/>
        <charset val="136"/>
      </rPr>
      <t>15:20 三交代人員橫切＃1寸法確認OK、橫切＃1切替回復使用。</t>
    </r>
    <phoneticPr fontId="74"/>
  </si>
  <si>
    <t>1. 線槽與BUR基座連桿的焊道龜裂造成連桿掉落。
2.連桿與基座以點焊方式連接，長期運轉受力下強度不足產生龜裂。
→8/7橫切#2點檢結果也有龜裂的情形。(圖二)
3.薄板生產時易發生板裂造成碎玻璃掉落堆積，BUR行進時線槽與玻璃擠壓，造成連桿受力變大，長期作動下連接處焊接強度不足産生龜裂。(圖三)
→8/7實施掃除，確認堆積的碎玻璃幾乎都是薄板。
→橫切機處ROLL間距較寬，加上薄板生產板裂次數頻繁，造成碎玻璃堆積。
※參照別紙1</t>
    <phoneticPr fontId="74"/>
  </si>
  <si>
    <t>1.BUR線槽與基座連桿焊接強化，進行焊接填料補強、增加焊接面積。
2.定期實施碎玻璃堆積確認及清掃→1回/6個月
※薄板生產則當回採板結束後實施
3.橫切機#2實施點檢及焊接處補強</t>
    <phoneticPr fontId="74"/>
  </si>
  <si>
    <t xml:space="preserve">1.BUR線槽連桿與基座焊接點強度補強 </t>
    <phoneticPr fontId="74"/>
  </si>
  <si>
    <t>1Br 洗浄機</t>
    <phoneticPr fontId="74"/>
  </si>
  <si>
    <t>20240804IF　1Br 洗浄機L側塩酸槽#1 Roll停止異常 (中日).xlsx</t>
  </si>
  <si>
    <r>
      <t xml:space="preserve">8/4 
23:25 作業者在進行設備巡檢的時候，發現洗淨機L側 塩酸槽#1 Roll停止運轉
※停止範圍：洗浄機 L側 塩酸槽#1 Roll 9支
R側 Roll與前後Roll正常驅動、無發生素板偏移。
23:30 採板由1Br 切替至→ 2Br 後、向製造常日班人員與設備技術連絡。
8/5
00:00 製造常日班人員到現場確認後、發現洗浄機L側塩酸槽#1 螺旋齒輪軸與接頭有磨耗情形。
00:30 設備技術機械人員到達現場。進行螺旋齒輪軸更換。
</t>
    </r>
    <r>
      <rPr>
        <sz val="9"/>
        <rFont val="微軟正黑體"/>
        <family val="2"/>
        <charset val="136"/>
      </rPr>
      <t xml:space="preserve">※找不到軸承備品、因此拿別處的預備軸承來應急使用(軸承材質　Zr：二氧化鋯）
</t>
    </r>
    <r>
      <rPr>
        <sz val="9"/>
        <rFont val="Meiryo UI"/>
        <family val="2"/>
        <charset val="136"/>
      </rPr>
      <t>※由於有兩處齒溝不合的關係，有兩處螺旋齒輪未設置KEY的狀態下進行了復歸（只用防鬆螺栓固定住）</t>
    </r>
    <r>
      <rPr>
        <sz val="9"/>
        <rFont val="Microsoft YaHei"/>
        <family val="2"/>
        <charset val="134"/>
      </rPr>
      <t>02:10 進行試運轉、確認驅動是否沒問題。
02:30 1Br採板開始 (採板開始後、Br刮傷檢查結果無異常)
10:15　找到了螺旋齒輪軸備品，進行螺旋齒輪軸再更換。（軸承材質　Zr：二氧化鋯）</t>
    </r>
    <phoneticPr fontId="74"/>
  </si>
  <si>
    <t>■設備面
1、防鬆脫螺栓鬆掉的關係，造成shaft、coupling、key有磨耗的情形產生；以致無法驅動傳達。
■管理面
1、雖然有定期(1次/6~7個月)確認防鬆螺絲的鬆緊狀況、増締或摩耗確認等、皆無記錄管理實施狀況。
2、點檢時若發現防鬆螺絲有鬆掉的話，只有進行增締，沒能確實確認摩耗狀態。
3、雖然有備品、但被呼出的作業者、並不清楚備品的保管場所在哪裡</t>
    <phoneticPr fontId="74"/>
  </si>
  <si>
    <t>■設備面
1、shaft、coupling、key進行更換。
■管理面
1、點檢頻度維持現狀、製作點檢後的check list，並保管記錄作業的内容並管理。
2、作業時若有發現防鬆螺絲有鬆掉的狀況的話，將coupling進行分解shaft與key的磨耗狀況也一併點檢磨耗狀態。
3、指定相關備品的保管場所。
※防止防鬆螺絲鬆脫的對策很難、因此決定要從管理面（定期點檢）來進行對策。</t>
    <phoneticPr fontId="74"/>
  </si>
  <si>
    <t>B/E C/V</t>
    <phoneticPr fontId="74"/>
  </si>
  <si>
    <t>20240810 EF窯 循環系BE 異常停止.xlsx</t>
  </si>
  <si>
    <r>
      <t>8/10
20:52 B/E 因SLIP異常而停止,三交代在軸承外側的防捲入護蓋</t>
    </r>
    <r>
      <rPr>
        <sz val="9"/>
        <rFont val="細明體"/>
        <family val="3"/>
        <charset val="136"/>
      </rPr>
      <t>內</t>
    </r>
    <r>
      <rPr>
        <sz val="9"/>
        <rFont val="Meiryo UI"/>
        <family val="2"/>
        <charset val="128"/>
      </rPr>
      <t>,清除大量粉塵碎玻璃後,恢復自動運轉後續BE又停止,發現設置在PULLY軸心上的感應鐵片因斷裂與SLIP sensor 干</t>
    </r>
    <r>
      <rPr>
        <sz val="9"/>
        <rFont val="細明體"/>
        <family val="3"/>
        <charset val="136"/>
      </rPr>
      <t>涉</t>
    </r>
    <r>
      <rPr>
        <sz val="9"/>
        <rFont val="Meiryo UI"/>
        <family val="2"/>
        <charset val="128"/>
      </rPr>
      <t>(7號排外對應)。
22:00 聯絡炳興並呼出相關人員對應。
22:45 機械確認B/E下PULLEY北側連座軸承損壞(圖1,2),導致感應片撞</t>
    </r>
    <r>
      <rPr>
        <sz val="9"/>
        <rFont val="細明體"/>
        <family val="3"/>
        <charset val="136"/>
      </rPr>
      <t>擊</t>
    </r>
    <r>
      <rPr>
        <sz val="9"/>
        <rFont val="Meiryo UI"/>
        <family val="2"/>
        <charset val="128"/>
      </rPr>
      <t>SLIP SENSOR。
22:50 機械準備軸承備品(UCP212)及工具，製作SENSOR感應片，此時電氣更換SLIP SENSOR新品完成(圖3)。
8/11
01:25 軸承更換完成，皮帶調整完成，測試無異常,7號C/V排</t>
    </r>
    <r>
      <rPr>
        <sz val="9"/>
        <rFont val="細明體"/>
        <family val="3"/>
        <charset val="136"/>
      </rPr>
      <t>內</t>
    </r>
    <r>
      <rPr>
        <sz val="9"/>
        <rFont val="Meiryo UI"/>
        <family val="2"/>
        <charset val="128"/>
      </rPr>
      <t>,循環系回復自動運轉。</t>
    </r>
    <phoneticPr fontId="74"/>
  </si>
  <si>
    <r>
      <t>因防捲入護蓋堆積大量的粉塵碎玻璃，造成粉塵侵入軸承</t>
    </r>
    <r>
      <rPr>
        <sz val="9"/>
        <rFont val="Meiryo UI"/>
        <family val="3"/>
        <charset val="128"/>
      </rPr>
      <t>內</t>
    </r>
    <r>
      <rPr>
        <sz val="9"/>
        <rFont val="Meiryo UI"/>
        <family val="2"/>
        <charset val="128"/>
      </rPr>
      <t>部造成損壞，導致感應片推擠斷裂(圖4)而撞</t>
    </r>
    <r>
      <rPr>
        <sz val="9"/>
        <rFont val="Meiryo UI"/>
        <family val="3"/>
        <charset val="128"/>
      </rPr>
      <t>擊</t>
    </r>
    <r>
      <rPr>
        <sz val="9"/>
        <rFont val="Meiryo UI"/>
        <family val="2"/>
        <charset val="128"/>
      </rPr>
      <t>SLIP SENSOR，因而使B/E異常停止。</t>
    </r>
    <phoneticPr fontId="74"/>
  </si>
  <si>
    <r>
      <t>觀察粉塵大多由軸承上方落下，進而堆積在護蓋</t>
    </r>
    <r>
      <rPr>
        <sz val="9"/>
        <rFont val="Meiryo UI"/>
        <family val="3"/>
        <charset val="128"/>
      </rPr>
      <t>內</t>
    </r>
    <r>
      <rPr>
        <sz val="9"/>
        <rFont val="Meiryo UI"/>
        <family val="2"/>
        <charset val="128"/>
      </rPr>
      <t>(圖5)，已在軸承座上方追加防塵</t>
    </r>
    <r>
      <rPr>
        <sz val="9"/>
        <rFont val="Meiryo UI"/>
        <family val="3"/>
        <charset val="128"/>
      </rPr>
      <t>檔</t>
    </r>
    <r>
      <rPr>
        <sz val="9"/>
        <rFont val="Meiryo UI"/>
        <family val="2"/>
        <charset val="128"/>
      </rPr>
      <t>板，防止粉塵落下；並於</t>
    </r>
    <r>
      <rPr>
        <sz val="9"/>
        <rFont val="Meiryo UI"/>
        <family val="3"/>
        <charset val="128"/>
      </rPr>
      <t>每</t>
    </r>
    <r>
      <rPr>
        <sz val="9"/>
        <rFont val="Meiryo UI"/>
        <family val="2"/>
        <charset val="128"/>
      </rPr>
      <t>週循環打掃時，確認掃除。</t>
    </r>
    <phoneticPr fontId="74"/>
  </si>
  <si>
    <t>1BR紙捲機</t>
    <phoneticPr fontId="74"/>
  </si>
  <si>
    <t>20240811 YF包裝紙捲機煞車碟盤固定螺絲鬆脫異常報告.xlsx</t>
  </si>
  <si>
    <r>
      <t>YF 包裝紙捲機煞</t>
    </r>
    <r>
      <rPr>
        <u/>
        <sz val="10"/>
        <color indexed="12"/>
        <rFont val="ＭＳ Ｐゴシック"/>
        <family val="2"/>
      </rPr>
      <t>車</t>
    </r>
    <r>
      <rPr>
        <u/>
        <sz val="10"/>
        <color indexed="12"/>
        <rFont val="ＭＳ Ｐゴシック"/>
        <family val="2"/>
        <charset val="128"/>
      </rPr>
      <t>碟</t>
    </r>
    <r>
      <rPr>
        <u/>
        <sz val="10"/>
        <color indexed="12"/>
        <rFont val="ＭＳ Ｐゴシック"/>
        <family val="2"/>
      </rPr>
      <t>盤固定螺絲鬆</t>
    </r>
    <r>
      <rPr>
        <u/>
        <sz val="10"/>
        <color indexed="12"/>
        <rFont val="ＭＳ Ｐゴシック"/>
        <family val="2"/>
        <charset val="128"/>
      </rPr>
      <t>脫</t>
    </r>
    <r>
      <rPr>
        <u/>
        <sz val="10"/>
        <color indexed="12"/>
        <rFont val="ＭＳ Ｐゴシック"/>
        <family val="2"/>
      </rPr>
      <t>異常之現</t>
    </r>
    <r>
      <rPr>
        <u/>
        <sz val="10"/>
        <color indexed="12"/>
        <rFont val="ＭＳ Ｐゴシック"/>
        <family val="2"/>
        <charset val="128"/>
      </rPr>
      <t>狀</t>
    </r>
    <r>
      <rPr>
        <u/>
        <sz val="10"/>
        <color indexed="12"/>
        <rFont val="ＭＳ Ｐゴシック"/>
        <family val="2"/>
      </rPr>
      <t>確認【點檢確認區域：YF、CF、EF、JF、KF】.xlsx</t>
    </r>
  </si>
  <si>
    <r>
      <t>09:15 三交代進行合紙吊掛時，發現</t>
    </r>
    <r>
      <rPr>
        <sz val="9"/>
        <rFont val="Meiryo UI"/>
        <family val="3"/>
        <charset val="128"/>
      </rPr>
      <t>煞</t>
    </r>
    <r>
      <rPr>
        <sz val="9"/>
        <rFont val="Meiryo UI"/>
        <family val="2"/>
        <charset val="128"/>
      </rPr>
      <t>車盤有異常搖晃及作動異常情況。
      確認後，發現1BR紙捲機上游驅動部</t>
    </r>
    <r>
      <rPr>
        <sz val="9"/>
        <rFont val="Meiryo UI"/>
        <family val="3"/>
        <charset val="128"/>
      </rPr>
      <t>煞</t>
    </r>
    <r>
      <rPr>
        <sz val="9"/>
        <rFont val="Meiryo UI"/>
        <family val="2"/>
        <charset val="128"/>
      </rPr>
      <t>車</t>
    </r>
    <r>
      <rPr>
        <sz val="9"/>
        <rFont val="Meiryo UI"/>
        <family val="3"/>
        <charset val="128"/>
      </rPr>
      <t>碟</t>
    </r>
    <r>
      <rPr>
        <sz val="9"/>
        <rFont val="Meiryo UI"/>
        <family val="2"/>
        <charset val="128"/>
      </rPr>
      <t>盤組固定螺絲斷裂及鬆</t>
    </r>
    <r>
      <rPr>
        <sz val="9"/>
        <rFont val="Meiryo UI"/>
        <family val="3"/>
        <charset val="128"/>
      </rPr>
      <t>脫</t>
    </r>
    <r>
      <rPr>
        <sz val="9"/>
        <rFont val="Meiryo UI"/>
        <family val="2"/>
        <charset val="128"/>
      </rPr>
      <t>現象 。
09:17 連絡假日機械至現場確認，確認結果為</t>
    </r>
    <r>
      <rPr>
        <sz val="9"/>
        <rFont val="Meiryo UI"/>
        <family val="3"/>
        <charset val="128"/>
      </rPr>
      <t>煞</t>
    </r>
    <r>
      <rPr>
        <sz val="9"/>
        <rFont val="Meiryo UI"/>
        <family val="2"/>
        <charset val="128"/>
      </rPr>
      <t>車</t>
    </r>
    <r>
      <rPr>
        <sz val="9"/>
        <rFont val="Meiryo UI"/>
        <family val="3"/>
        <charset val="128"/>
      </rPr>
      <t>碟</t>
    </r>
    <r>
      <rPr>
        <sz val="9"/>
        <rFont val="Meiryo UI"/>
        <family val="2"/>
        <charset val="128"/>
      </rPr>
      <t>盤固定螺絲斷裂及鬆</t>
    </r>
    <r>
      <rPr>
        <sz val="9"/>
        <rFont val="Meiryo UI"/>
        <family val="3"/>
        <charset val="128"/>
      </rPr>
      <t>脫</t>
    </r>
    <r>
      <rPr>
        <sz val="9"/>
        <rFont val="Meiryo UI"/>
        <family val="2"/>
        <charset val="128"/>
      </rPr>
      <t>導致作動異常(如圖所示)。
10:20 機械人員至ZF包裝，拆卸紙捲機 safety chuck整組部品，至YF包裝紙捲機進行更換調整對應。
13:20 進行相關確認無異常後，切替至上游側合紙使用。</t>
    </r>
    <phoneticPr fontId="74"/>
  </si>
  <si>
    <t>紙捲機驅動部煞車碟盤固定座螺絲，未有防鬆脫對應。設備運轉時產生的震動，造成固定座螺絲鬆動，鎖固力道消失，導致部分螺絲掉落，而未掉落之螺絲，則因反覆剪力造成金屬疲勞發生斷裂之現象，最終導致此回異常發生。</t>
    <phoneticPr fontId="74"/>
  </si>
  <si>
    <t>￭臨時對策：拆卸ZF包裝紙捲機safety chuck整組備品進行更換。 
￭永久對策：
1．煞車碟盤固定螺絲增締鎖緊、並追加螺絲固定劑之塗佈防止鬆脫。
2．固定螺絲追加記號便於點檢確認。
3．紙捲機煞車碟盤固定螺絲點檢項目，追加編列於年度修繕計畫內，依計畫實施點檢。</t>
  </si>
  <si>
    <t>橫展開點檢其餘紙捲機驅動部狀況。</t>
  </si>
  <si>
    <r>
      <t>Y許仕明
C</t>
    </r>
    <r>
      <rPr>
        <sz val="9"/>
        <color rgb="FF000000"/>
        <rFont val="Meiryo UI"/>
        <family val="3"/>
        <charset val="128"/>
      </rPr>
      <t>鄭嵎駿</t>
    </r>
    <r>
      <rPr>
        <sz val="9"/>
        <color indexed="8"/>
        <rFont val="Meiryo UI"/>
        <family val="3"/>
        <charset val="128"/>
      </rPr>
      <t xml:space="preserve">
E王文佑</t>
    </r>
    <phoneticPr fontId="74"/>
  </si>
  <si>
    <t>1P P詰機</t>
    <phoneticPr fontId="74"/>
  </si>
  <si>
    <t>20240908 EF窯 1P P詰機右P詰爪走行動力異常.xlsx</t>
  </si>
  <si>
    <r>
      <t>EF 1P P詰機右側P詰爪走行異常之現狀</t>
    </r>
    <r>
      <rPr>
        <u/>
        <sz val="10"/>
        <color indexed="12"/>
        <rFont val="ＭＳ Ｐゴシック"/>
        <family val="2"/>
      </rPr>
      <t>確認【點檢確認區域：YF、CF、EF】.xlsx</t>
    </r>
  </si>
  <si>
    <r>
      <t>9/8
23:20 1P玻璃在PL上軟</t>
    </r>
    <r>
      <rPr>
        <sz val="9"/>
        <rFont val="細明體"/>
        <family val="3"/>
        <charset val="136"/>
      </rPr>
      <t>腳</t>
    </r>
    <r>
      <rPr>
        <sz val="9"/>
        <rFont val="Meiryo UI"/>
        <family val="2"/>
        <charset val="128"/>
      </rPr>
      <t>滑落,造成右側P詰爪伺服馬達電源線被</t>
    </r>
    <r>
      <rPr>
        <sz val="9"/>
        <rFont val="細明體"/>
        <family val="3"/>
        <charset val="136"/>
      </rPr>
      <t>扯</t>
    </r>
    <r>
      <rPr>
        <sz val="9"/>
        <rFont val="Meiryo UI"/>
        <family val="2"/>
        <charset val="128"/>
      </rPr>
      <t>斷(圖1,圖2)，造成設備無法CPU運轉，三交代股長將異常</t>
    </r>
    <r>
      <rPr>
        <sz val="9"/>
        <rFont val="細明體"/>
        <family val="3"/>
        <charset val="136"/>
      </rPr>
      <t>狀</t>
    </r>
    <r>
      <rPr>
        <sz val="9"/>
        <rFont val="Meiryo UI"/>
        <family val="2"/>
        <charset val="128"/>
      </rPr>
      <t>況聯絡事務所主任後，先將1P-RE切替至2P/RE，C兩個部位採板待隔日再進行對應。
9/9
14:30 電氣更換1P右側P詰爪伺服馬達電源線。
15:00 電源線更換及P詰爪復歸完成,試板流,進行</t>
    </r>
    <r>
      <rPr>
        <sz val="9"/>
        <rFont val="細明體"/>
        <family val="3"/>
        <charset val="136"/>
      </rPr>
      <t>產</t>
    </r>
    <r>
      <rPr>
        <sz val="9"/>
        <rFont val="Meiryo UI"/>
        <family val="2"/>
        <charset val="128"/>
      </rPr>
      <t>線</t>
    </r>
    <r>
      <rPr>
        <sz val="9"/>
        <rFont val="細明體"/>
        <family val="3"/>
        <charset val="136"/>
      </rPr>
      <t>污</t>
    </r>
    <r>
      <rPr>
        <sz val="9"/>
        <rFont val="Meiryo UI"/>
        <family val="2"/>
        <charset val="128"/>
      </rPr>
      <t xml:space="preserve">濁確認。
15:30 </t>
    </r>
    <r>
      <rPr>
        <sz val="9"/>
        <rFont val="細明體"/>
        <family val="3"/>
        <charset val="136"/>
      </rPr>
      <t>污</t>
    </r>
    <r>
      <rPr>
        <sz val="9"/>
        <rFont val="Meiryo UI"/>
        <family val="2"/>
        <charset val="128"/>
      </rPr>
      <t>濁確認無異常,恢復1P-RE採板</t>
    </r>
    <phoneticPr fontId="74"/>
  </si>
  <si>
    <t>因G6 PL背板不平整 (圖5)，導致堆疊在採板面PL上的玻璃滑落，造成右側P詰爪伺服馬達電源線被扯斷。</t>
    <phoneticPr fontId="74"/>
  </si>
  <si>
    <r>
      <t>觀察P詰爪伺服馬達外部並無護蓋(圖3)，易遭受外力而損壞，預計各P別的P詰機左右兩側</t>
    </r>
    <r>
      <rPr>
        <sz val="9"/>
        <rFont val="新細明體"/>
        <family val="3"/>
        <charset val="136"/>
      </rPr>
      <t xml:space="preserve"> ，</t>
    </r>
    <r>
      <rPr>
        <sz val="9"/>
        <rFont val="Meiryo UI"/>
        <family val="3"/>
        <charset val="128"/>
      </rPr>
      <t>追加護蓋(圖4)保護馬達及線組。</t>
    </r>
    <phoneticPr fontId="74"/>
  </si>
  <si>
    <t>各P別的P詰機左右兩側追加護蓋保護馬達及線組</t>
  </si>
  <si>
    <r>
      <t>Y許仕明
C</t>
    </r>
    <r>
      <rPr>
        <sz val="9"/>
        <color rgb="FF000000"/>
        <rFont val="Meiryo UI"/>
        <family val="3"/>
        <charset val="128"/>
      </rPr>
      <t>鄭嵎駿</t>
    </r>
    <r>
      <rPr>
        <sz val="9"/>
        <color indexed="8"/>
        <rFont val="Meiryo UI"/>
        <family val="3"/>
        <charset val="128"/>
      </rPr>
      <t xml:space="preserve">
E王文佑
K蕭建陸</t>
    </r>
    <phoneticPr fontId="74"/>
  </si>
  <si>
    <t>2Br BDS</t>
  </si>
  <si>
    <t>20241014 KF 2Br BDS 訊號斷裂異常</t>
  </si>
  <si>
    <t xml:space="preserve">10/14 02:11  夜班期間，KF 2Br BDS發生警報(動作時間異常)，BDS無電源無法作動故障。三交代股長嘗試在制御盤室進行電源復歸操作，但未能恢復運轉。										
10/14 02:25  聯絡副理後，切換至1BRG11+ONDS專採模式；原計劃進行的2BR輕研磨評價品採板作業暫時中止。										
10/14 08:40  設技現場確認，設技人員在現場確認時，發現 DC 24V Input Power Supply 發生異常跳脫，復歸後又立即跳脫。進一步查修後，設技電氣確認 2BR BDS訊號線鬆動，且該纜線( 24 芯電)部分斷裂。					
10/14 10:40  設技電氣進行線路緊急維修。									
10/14 11:30  線路接續完成										
10/14 11:40  進行2BRBDS空機運轉測試，確認無異常。										</t>
    <phoneticPr fontId="74"/>
  </si>
  <si>
    <t>經由VIDEO確認，異常發生於10/14夜班 01:29（VIDEO顯示時間：01:51），推測異常原因為固定用的魔鬼氈發生鬆動，導致傳輸線下垂，被運轉中的活動軸夾擠並扭斷(擰斷)。</t>
    <phoneticPr fontId="74"/>
  </si>
  <si>
    <t>1.由於無備品訊號線，電氣部門採用線路接續方式恢復訊號傳輸。
2.訊號線已重新固定，避免再次發生鬆動。</t>
    <phoneticPr fontId="74"/>
  </si>
  <si>
    <t xml:space="preserve"> 1BR BD LINE</t>
    <phoneticPr fontId="74"/>
  </si>
  <si>
    <t>20241025 KF 1BR BD LINE INV 電流異常</t>
  </si>
  <si>
    <r>
      <t>20:09			發生 1BR BD LINE INV 電流異常，三交代呼出整備班確認。		
21:30			現場確認發現增速馬達 2 有明顯異音 / 電流偏高 (定格 1.1A / 運轉 0.97~0.99A)	聯絡電氣 / 機械 呼出更換馬達								
22:30			設備技術人員到場確認馬達 / INV 電流。					
			發現INV 三相電流不穩定，決議進行更換INV 。				
			與增速 3馬達拆結線交換測試,增速 2 INV量測結果一樣 NG , 確認增速 2 INV NG	
			同時間機械進行拆解增速2馬達確認風扇，確認結果：風扇運轉正常無卡頓。		
00:40			INV 更換後電流恢復正常，馬達異音消失。					
01:00			BR 板流測試完成。							
	由於板厚變更從0.4T至0.5T，MC檢</t>
    </r>
    <r>
      <rPr>
        <b/>
        <sz val="9"/>
        <color rgb="FF000000"/>
        <rFont val="微軟正黑體"/>
        <family val="2"/>
        <charset val="136"/>
      </rPr>
      <t>查</t>
    </r>
    <r>
      <rPr>
        <b/>
        <sz val="9"/>
        <color rgb="FF000000"/>
        <rFont val="Meiryo UI"/>
        <family val="2"/>
        <charset val="128"/>
      </rPr>
      <t xml:space="preserve">尚未完成，因此暫停1BR採板。本次異常無LOSS。																										</t>
    </r>
    <phoneticPr fontId="74"/>
  </si>
  <si>
    <t xml:space="preserve">現場中繼BOX端子台量測電流，定格電流為1.1A；																			
量測結果為：U：0.65A，V：1A，W：0.98A。																			
發現U：電流不平衡。																			
電壓量測結果為：UV：113V，VW：113V，UW：100V。																			
INV顯示：電流1A，電壓110V，頻率16.21Hz，																			
確認為INV異常（INV NG）。																			</t>
    <phoneticPr fontId="74"/>
  </si>
  <si>
    <t xml:space="preserve">1、更換INV 備品。											
2、電流值監控程式定期確認。											</t>
    <phoneticPr fontId="74"/>
  </si>
  <si>
    <r>
      <t>Y許仕明
C</t>
    </r>
    <r>
      <rPr>
        <sz val="9"/>
        <color rgb="FF000000"/>
        <rFont val="Meiryo UI"/>
        <family val="3"/>
        <charset val="128"/>
      </rPr>
      <t>鄭嵎駿</t>
    </r>
    <r>
      <rPr>
        <sz val="9"/>
        <color indexed="8"/>
        <rFont val="Meiryo UI"/>
        <family val="3"/>
        <charset val="128"/>
      </rPr>
      <t xml:space="preserve">
E王文佑
J林振邦
K蕭建陸
T</t>
    </r>
    <r>
      <rPr>
        <sz val="9"/>
        <color rgb="FF000000"/>
        <rFont val="細明體"/>
        <family val="3"/>
        <charset val="136"/>
      </rPr>
      <t>楊焜旭</t>
    </r>
    <phoneticPr fontId="74"/>
  </si>
  <si>
    <t>反転機ロボット</t>
  </si>
  <si>
    <t>20240825HF　反転機ロボット2B　S軸通信異常</t>
    <phoneticPr fontId="74"/>
  </si>
  <si>
    <t>8/25　18:22　反轉機robot 2B 通信異常(S軸1325 ) 警報響
因為發生通信異常、robot動作途中停止，所以利用遙控器進行原點復歸
推測是電線、Servo AMP異常，因此8/27 J/C的時候更換軸Board、S軸Servo AMP
9/1　7:35　通信異常 警報再響(S軸)
發生相同現象、所以一樣利用遙控器復歸
→9/2　S軸編碼器更換以及設備内部電線目視點検實施
→ S軸編碼器更換後進行監視　(拆下的編碼器目視點檢無異常)
9/11　10:52　通信異常 警報再響(S軸)
進行上記對應仍舊再發、判斷是設備内部電線的影響
9/12　 更換Robot内部的電線
→ S軸編碼器的電線損傷確認 （23年12月、新品更換後約使用9個月)</t>
    <phoneticPr fontId="74"/>
  </si>
  <si>
    <t>推測是線槽裡的電線固定不牢、雙絞線與塑膠摩擦造成損傷</t>
    <phoneticPr fontId="74"/>
  </si>
  <si>
    <t>設備内部電線更換
&lt;預防處置&gt;
設備內部的電線定期更換 10年一期
更換的時候、確認内部電線的固定狀態</t>
    <phoneticPr fontId="74"/>
  </si>
  <si>
    <t>反転機ロボット</t>
    <phoneticPr fontId="74"/>
  </si>
  <si>
    <t>20240929HF　反転機ロボット2B 通信異常</t>
  </si>
  <si>
    <t xml:space="preserve">9/29　12:12　發生反轉機ROBOT 2B 通訊異常警報（無法知道是在哪個軸發生的。
　　   在確認ROBOT PENDANT時、發現到有通訊異常 (AXA#1)警報
       生產中Robot停在輸送帶上方，後續設備技術人員重置控制面板電源後，恢復正常運轉。 
     → 10/11定修工事時，檢查了馬達連接器是否接觸不良，未發現問題。後續更換了軸板。
10/12　13:03　反轉robot 2B再次發生通訊異常警報（與9月29日相同的警報)
       由于AXA#1警報有可能在軸板或連接器等出現問題時發生， 
       推測robot控制面板內CPU uniot/converter unit可能出現異常，商討進行更換
10/23 更換為從DF窯拆下的robot控制面板       </t>
    <phoneticPr fontId="74"/>
  </si>
  <si>
    <t>推測為robot控制面板內的CPU unit/coverter unit或配線異常</t>
    <phoneticPr fontId="74"/>
  </si>
  <si>
    <t xml:space="preserve">更換為從DF窯拆下的robot控制面板
&lt;預防措施&gt;
發生通訊異常時，通過更換軸板、放大器、cable線等進行處理。
若仍再次發生異常，則考慮更換控制面板。  </t>
    <phoneticPr fontId="74"/>
  </si>
  <si>
    <r>
      <t>Y許仕明
C</t>
    </r>
    <r>
      <rPr>
        <sz val="10"/>
        <color rgb="FF000000"/>
        <rFont val="Meiryo UI"/>
        <family val="3"/>
        <charset val="128"/>
      </rPr>
      <t>鄭嵎駿</t>
    </r>
    <r>
      <rPr>
        <sz val="10"/>
        <color indexed="8"/>
        <rFont val="Meiryo UI"/>
        <family val="3"/>
        <charset val="128"/>
      </rPr>
      <t xml:space="preserve">
E王文佑
J林振邦
K蕭建陸
T</t>
    </r>
    <r>
      <rPr>
        <sz val="10"/>
        <color rgb="FF000000"/>
        <rFont val="細明體"/>
        <family val="3"/>
        <charset val="136"/>
      </rPr>
      <t>楊焜旭</t>
    </r>
    <phoneticPr fontId="74"/>
  </si>
  <si>
    <t>採板ロボット</t>
    <phoneticPr fontId="74"/>
  </si>
  <si>
    <t>20241010HF　２Pos採板ロボット U軸 通信異常</t>
  </si>
  <si>
    <r>
      <t xml:space="preserve">10/10 22:00 2Pos的robot發生異常警報（1325 通信異常 編碼器的U軸)
           </t>
    </r>
    <r>
      <rPr>
        <sz val="9"/>
        <color rgb="FF000000"/>
        <rFont val="Wingdings"/>
        <family val="3"/>
        <charset val="2"/>
      </rPr>
      <t></t>
    </r>
    <r>
      <rPr>
        <sz val="9"/>
        <color rgb="FF000000"/>
        <rFont val="Microsoft YaHei"/>
        <family val="3"/>
        <charset val="134"/>
      </rPr>
      <t xml:space="preserve">電源重置後，通過手動操作將robot移動至待機位置後，確認正常採板。
10/11 00:00 再次發生與2Pos robot異常相同的警報代碼 重置面板電源後，進行了復歸，並更換了軸板
10/11 01:20 相同的警報再次發生
                    變更為5Pos採板，進行生産。
         ※認為該異常與8月25日發生的反轉機2B的S軸通信異常相同，進行了機內電cable線的檢查 
10/11　在定修工事時進行了點檢，並更換了機內cable線         </t>
    </r>
    <phoneticPr fontId="74"/>
  </si>
  <si>
    <t>推測為機內cable線中的U軸cable因磨損產生雜訊
※因與電木（酚醛樹脂）接觸導致的磨損</t>
    <phoneticPr fontId="74"/>
  </si>
  <si>
    <t>機内cable線更換(更換為AFK內整備完成的備品)
&lt;預防措施&gt;
　・10月23日就電木（酚醛樹脂）的改進與業者進行協商， 
　　預計請業者內部討論後，進行回覆</t>
    <phoneticPr fontId="74"/>
  </si>
  <si>
    <r>
      <t>Y許仕明
C</t>
    </r>
    <r>
      <rPr>
        <sz val="10"/>
        <color rgb="FF000000"/>
        <rFont val="Meiryo UI"/>
        <family val="2"/>
        <charset val="128"/>
      </rPr>
      <t>鄭嵎駿</t>
    </r>
    <r>
      <rPr>
        <sz val="10"/>
        <color indexed="8"/>
        <rFont val="Meiryo UI"/>
        <family val="2"/>
        <charset val="128"/>
      </rPr>
      <t xml:space="preserve">
E王文佑
J林振邦
K蕭建陸
</t>
    </r>
    <phoneticPr fontId="74"/>
  </si>
  <si>
    <t>B/E循環CV</t>
    <phoneticPr fontId="74"/>
  </si>
  <si>
    <t>2024/8/20 FF  循環CV詰まりトラブル</t>
  </si>
  <si>
    <r>
      <t>狀況說明:並非一般的採板狀態、是定修工事後Br Ho全數捨板中的狀態
20:32　 B/E發生打滑、B/E上遊側的循環CV全域停止
循環B/C#1、 #4逆轉排外對應後、就開始處理B/E的碎玻璃
20:50　 B/E的碎玻璃處理後、上游側的循環CV復歸的時候、 B/C#1發生打滑。（此時、逆轉排外中）
20:55 　為了處理B/C#1的碎玻璃、本線Ho實施捨板、B/C#8、B/E、 R/C、B/C#7、#3依此順序
             手動運轉、B/C#4改成正轉、開始搬送碎玻璃
21:04　 B/E打滑再發
B/C#4逆轉排外對應之下、進行B/E碎玻璃處理
21:05　聯絡呼出整備班、入庫班
21:18　 B/C#4 打滑發生
21:31　整備班到達、B/E的碎玻璃處理完成後、guillotine捨板開始、B/C#6運轉搬送碎玻璃
21:35～0：00　 B/C#7 發生阻塞
                           B/C#6 逆轉排外   
                           桶槽上部的滑道的碎玻璃處理後、B/C#1、#4、#7的碎玻璃依序處理
                           處理完之後點檢循環、發現B/C#3、#5的滑道也阻塞
                           B/C#3、#5的碎玻璃依序處理後、復歸循環CV
00:10　循環CV復歸後、整備人員點檢循環、3交代解除guillotine
00:30　本線板流開始
00:50　收率檢</t>
    </r>
    <r>
      <rPr>
        <sz val="9"/>
        <rFont val="微軟正黑體"/>
        <family val="2"/>
        <charset val="136"/>
      </rPr>
      <t>查</t>
    </r>
    <r>
      <rPr>
        <sz val="9"/>
        <rFont val="Meiryo UI"/>
        <family val="2"/>
        <charset val="128"/>
      </rPr>
      <t>取樣開始
01:22　採板開始</t>
    </r>
    <phoneticPr fontId="74"/>
  </si>
  <si>
    <r>
      <t>B/E打滑引發CV碎玻璃阻塞
①-1　BE打滑的原因推測 : 						
	明確原因不明、					
	詢問作業人員後得知B/E上部滑道有阻塞的情形			
	因此推測B/E搬運的碎玻璃無法從滑道排出、堆積在B/E下部、
	桶槽卡住、導致發生打滑。					
	過幾天確認滑道的時候、發現有摩耗、				
	為了以防萬一更換成耐摩耗鋼。	 
	①-2　B/C#1, #4 阻塞原因推測 : 					全數捨板廢棄的狀態下、B/E再次打滑導致上游側的B/C停止。		
	停止時間過長、碎玻璃堆積在皮帶上、推測是因為這樣才發生打滑。	
	(當時、2BR Ho全數捨板廢棄、本線Ho'耳部捨板				②Loss增加要因							・全數廢棄的時候，循環異常的對應方法不恰當。				・對應人員不足。							(初期對應人員 : 扣掉收率檢</t>
    </r>
    <r>
      <rPr>
        <sz val="9"/>
        <rFont val="微軟正黑體"/>
        <family val="2"/>
        <charset val="136"/>
      </rPr>
      <t>查</t>
    </r>
    <r>
      <rPr>
        <sz val="9"/>
        <rFont val="Meiryo UI"/>
        <family val="2"/>
        <charset val="128"/>
      </rPr>
      <t xml:space="preserve">、精査員只有3交代2人) 		
	　　在上記狀態下人員慌亂、整體確認不足				
	(B/E上部的滑道阻塞確認不足)					</t>
    </r>
    <phoneticPr fontId="74"/>
  </si>
  <si>
    <t>①	-1　因為不清楚為何B/E上部的滑道阻塞、所以沒有實施硬體相關的對策。
①-2　 (如果其他的B/C有發生異常也一樣)#1＆#4 B/C持續排外對應。   
　　　※循環CV異常處理時、需先確保#1＆#4 B/C可排外。  
②　(全數廢棄的時候)循環碎玻璃異常處置的手順作成、實施教育。</t>
    <phoneticPr fontId="74"/>
  </si>
  <si>
    <r>
      <t>Y許仕明
C</t>
    </r>
    <r>
      <rPr>
        <sz val="10"/>
        <color rgb="FF000000"/>
        <rFont val="Meiryo UI"/>
        <family val="3"/>
        <charset val="128"/>
      </rPr>
      <t>鄭嵎駿</t>
    </r>
    <r>
      <rPr>
        <sz val="10"/>
        <color indexed="8"/>
        <rFont val="Meiryo UI"/>
        <family val="3"/>
        <charset val="128"/>
      </rPr>
      <t xml:space="preserve">
E王文佑
J</t>
    </r>
    <r>
      <rPr>
        <sz val="10"/>
        <color rgb="FF000000"/>
        <rFont val="細明體"/>
        <family val="3"/>
        <charset val="136"/>
      </rPr>
      <t>施凱元</t>
    </r>
    <r>
      <rPr>
        <sz val="10"/>
        <color indexed="8"/>
        <rFont val="Meiryo UI"/>
        <family val="3"/>
        <charset val="128"/>
      </rPr>
      <t xml:space="preserve">
K蕭建陸
</t>
    </r>
    <phoneticPr fontId="74"/>
  </si>
  <si>
    <t>20240619FF　2Br バーコードアライメント異常</t>
  </si>
  <si>
    <r>
      <t>00:50　2Br BD LINE異常警報alarm發生
00:52　三交代在確認異常内容(#2 L,R板齊伺服器異常)、發現到對齊無法作動 
00:53　2Br無法對齊的玻璃沒有被捨板掉、全數流到2Br‐END、導致沒有被採板，於BrH/P實施強制捨板。 
※雖然該軟體不使用對齊仍能採板、</t>
    </r>
    <r>
      <rPr>
        <sz val="9"/>
        <color rgb="FF000000"/>
        <rFont val="Meiryo UI"/>
        <family val="2"/>
        <charset val="128"/>
      </rPr>
      <t>發生對齊伺服異常時，如果原點偏離，例如退避動作未在正確位置，系統會</t>
    </r>
    <r>
      <rPr>
        <sz val="9"/>
        <color rgb="FF000000"/>
        <rFont val="新細明體"/>
        <family val="3"/>
        <charset val="136"/>
      </rPr>
      <t>啟</t>
    </r>
    <r>
      <rPr>
        <sz val="9"/>
        <color rgb="FF000000"/>
        <rFont val="Meiryo UI"/>
        <family val="2"/>
        <charset val="128"/>
      </rPr>
      <t>動廢棄玻璃的軟體，</t>
    </r>
    <r>
      <rPr>
        <sz val="9"/>
        <color indexed="8"/>
        <rFont val="Meiryo UI"/>
        <family val="2"/>
        <charset val="128"/>
      </rPr>
      <t>導致無法進行採板作業。</t>
    </r>
    <r>
      <rPr>
        <sz val="9"/>
        <rFont val="Meiryo UI"/>
        <family val="2"/>
        <charset val="128"/>
      </rPr>
      <t xml:space="preserve">
00:54　判斷為設備問題，請求設備技術電氣支援。
01:00　設備技術電氣人員到達（確認異常</t>
    </r>
    <r>
      <rPr>
        <sz val="9"/>
        <rFont val="新細明體"/>
        <family val="2"/>
        <charset val="136"/>
      </rPr>
      <t>內</t>
    </r>
    <r>
      <rPr>
        <sz val="9"/>
        <rFont val="Meiryo UI"/>
        <family val="2"/>
        <charset val="128"/>
      </rPr>
      <t>容及警報後，檢</t>
    </r>
    <r>
      <rPr>
        <sz val="9"/>
        <rFont val="新細明體"/>
        <family val="2"/>
        <charset val="136"/>
      </rPr>
      <t>查</t>
    </r>
    <r>
      <rPr>
        <sz val="9"/>
        <rFont val="Meiryo UI"/>
        <family val="2"/>
        <charset val="128"/>
      </rPr>
      <t xml:space="preserve">控制盤室）。
01:03　三交代本線捨板後，切替至2Br手動、確認是否可以透過T/P和退避PB進行手動操作，但未能成功運作。
01:07　設備技術電氣人員確認L側對齊伺服馬達放大器電源異常，判斷需要更換。
01:18　更換L側對齊伺服馬達放大器(設技)   
01:20　三交代將對齊原點重新復歸完成後，再次開始採板。 
※1Br G11生産無法判斷，以致Loss増加
</t>
    </r>
    <phoneticPr fontId="74"/>
  </si>
  <si>
    <r>
      <t>因長期使用造成伺服放大器基板</t>
    </r>
    <r>
      <rPr>
        <sz val="9"/>
        <color indexed="8"/>
        <rFont val="Meiryo UI"/>
        <family val="3"/>
        <charset val="128"/>
      </rPr>
      <t>內</t>
    </r>
    <r>
      <rPr>
        <sz val="9"/>
        <color indexed="8"/>
        <rFont val="Meiryo UI"/>
        <family val="2"/>
        <charset val="128"/>
      </rPr>
      <t xml:space="preserve">的平滑電容器劣化。
</t>
    </r>
    <r>
      <rPr>
        <sz val="9"/>
        <color rgb="FF000000"/>
        <rFont val="Meiryo UI"/>
        <family val="2"/>
        <charset val="128"/>
      </rPr>
      <t>※製造商建議的使用壽命約為10年（以伺服馬達放大器電源</t>
    </r>
    <r>
      <rPr>
        <sz val="9"/>
        <color rgb="FF000000"/>
        <rFont val="新細明體"/>
        <family val="3"/>
        <charset val="136"/>
      </rPr>
      <t>啟</t>
    </r>
    <r>
      <rPr>
        <sz val="9"/>
        <color rgb="FF000000"/>
        <rFont val="Meiryo UI"/>
        <family val="2"/>
        <charset val="128"/>
      </rPr>
      <t>動時間為基準</t>
    </r>
    <r>
      <rPr>
        <sz val="9"/>
        <color indexed="8"/>
        <rFont val="Meiryo UI"/>
        <family val="2"/>
        <charset val="128"/>
      </rPr>
      <t xml:space="preserve">
該伺服馬達放大器已使用了11.86年</t>
    </r>
    <phoneticPr fontId="74"/>
  </si>
  <si>
    <r>
      <t>將L側伺服馬達放大器更換為新品
※7/16工事日 進行R側伺服馬達放大器更換
・討論2Br發生異常時進行1BrG11採板
・1BrG11設備維持管理方針作成　　　別紙：FF窯G11設備維持方針　参照
・全窯COLD設備的伺服馬達放大器壽命調</t>
    </r>
    <r>
      <rPr>
        <sz val="9"/>
        <color rgb="FF000000"/>
        <rFont val="微軟正黑體"/>
        <family val="2"/>
        <charset val="136"/>
      </rPr>
      <t>查</t>
    </r>
    <r>
      <rPr>
        <sz val="9"/>
        <color rgb="FF000000"/>
        <rFont val="Meiryo UI"/>
        <family val="2"/>
        <charset val="128"/>
      </rPr>
      <t xml:space="preserve">完成後、預定依序進行更換
</t>
    </r>
    <r>
      <rPr>
        <sz val="9"/>
        <color indexed="8"/>
        <rFont val="Meiryo UI"/>
        <family val="2"/>
        <charset val="128"/>
      </rPr>
      <t>※因無予備品、因此待購入後進行更換（2024・9月購買完了）</t>
    </r>
    <phoneticPr fontId="74"/>
  </si>
  <si>
    <t>20241005FF　循環B/Eベルト断裂</t>
  </si>
  <si>
    <r>
      <t xml:space="preserve">13:52　循環 B/E 發生Slip，經現場確認後，發現 B/E 的皮帶斷裂，在進行 B/C#1,4 逆轉排外後，聯絡常日班。
17:45  G/T捨板，機械更換横折皮帶，18:00 更換完成，18:04 #22ROLL掃除。
18:28  掃除後#22 ROLL一時無法下降，整備強制下降後正常。
18:33  吋法OK，採板開始，捨52分。
14:00　聯絡設備技術TEAM團隊，並請求業者處理。
</t>
    </r>
    <r>
      <rPr>
        <sz val="9"/>
        <color rgb="FF000000"/>
        <rFont val="Meiryo UI"/>
        <family val="2"/>
        <charset val="128"/>
      </rPr>
      <t>14:20　常日班到達現場後，進行循環 C/V 整體的檢</t>
    </r>
    <r>
      <rPr>
        <sz val="9"/>
        <color rgb="FF000000"/>
        <rFont val="新細明體"/>
        <family val="3"/>
        <charset val="136"/>
      </rPr>
      <t>查</t>
    </r>
    <r>
      <rPr>
        <sz val="9"/>
        <color rgb="FF000000"/>
        <rFont val="Meiryo UI"/>
        <family val="2"/>
        <charset val="128"/>
      </rPr>
      <t>及各個Chute的</t>
    </r>
    <r>
      <rPr>
        <sz val="9"/>
        <color rgb="FF000000"/>
        <rFont val="新細明體"/>
        <family val="3"/>
        <charset val="136"/>
      </rPr>
      <t>狀</t>
    </r>
    <r>
      <rPr>
        <sz val="9"/>
        <color rgb="FF000000"/>
        <rFont val="Meiryo UI"/>
        <family val="2"/>
        <charset val="128"/>
      </rPr>
      <t xml:space="preserve">態確認。
</t>
    </r>
    <r>
      <rPr>
        <sz val="9"/>
        <color indexed="8"/>
        <rFont val="Meiryo UI"/>
        <family val="2"/>
        <charset val="128"/>
      </rPr>
      <t xml:space="preserve">15:30　設備技術TEAM進行 B/E 上下部的CASING和Chute的拆卸作業。
16:40　從 B/E 下部將斷裂的皮帶取出。
</t>
    </r>
    <r>
      <rPr>
        <sz val="9"/>
        <color rgb="FF000000"/>
        <rFont val="Meiryo UI"/>
        <family val="2"/>
        <charset val="128"/>
      </rPr>
      <t xml:space="preserve">19:00～20：30　作業実施準備新的belt和bucket，並將belt裝到B/E。
</t>
    </r>
    <r>
      <rPr>
        <sz val="9"/>
        <color indexed="8"/>
        <rFont val="Meiryo UI"/>
        <family val="2"/>
        <charset val="128"/>
      </rPr>
      <t xml:space="preserve">21:30　組裝下部Chute
    →因夜間光線不足，作業困難，決定當日作業結束。10月6日上午重新開始作業，夜間則對B/C#1和#4進行逆轉排外
</t>
    </r>
    <r>
      <rPr>
        <sz val="9"/>
        <color rgb="FF000000"/>
        <rFont val="Meiryo UI"/>
        <family val="2"/>
        <charset val="128"/>
      </rPr>
      <t xml:space="preserve">       處理（由常日班支援）。
 10/6　
07:10 將bucket安裝到belt上，並調整belt的張力，然後用手轉動來確認belt的偏移情況。
          因為在B/E 上部側皮帶會偏向驅動側,故再次調整
09:20 進行Head Pulley驅動側Liner調整作業（6mm Liner調整）
           調整後，確認B/E皮帶的偏移</t>
    </r>
    <r>
      <rPr>
        <sz val="9"/>
        <color rgb="FF000000"/>
        <rFont val="Microsoft YaHei"/>
        <family val="3"/>
        <charset val="134"/>
      </rPr>
      <t>狀</t>
    </r>
    <r>
      <rPr>
        <sz val="9"/>
        <color rgb="FF000000"/>
        <rFont val="Meiryo UI"/>
        <family val="2"/>
        <charset val="128"/>
      </rPr>
      <t xml:space="preserve">態和張力均無問題，進行循環C/V的復歸，然後開始運送Cullet。
12:00　確認循環C/V全體及現場清理完畢。
</t>
    </r>
    <phoneticPr fontId="74"/>
  </si>
  <si>
    <r>
      <t>循環B/E   皮帶斷裂。
※一般如果皮帶沒有問題，可以使用一次航海，但這條皮帶大約使用一年後發生斷裂。
更換履歴：FF4冷修時交換(23/9月BATH IN後～使用）
推定原因
推測是Tail Pulley旋轉時，Cullet夾在皮帶和Bracket之間，導致磨損加劇。
管理面的原因
・定期巡檢時，只確認皮帶偏移和Bucket的磨損狀態（皮帶的狀態難以確認）。
・2024年9月5日更換Bucket時，由於是以Bucket為主進行檢</t>
    </r>
    <r>
      <rPr>
        <sz val="9"/>
        <color rgb="FF000000"/>
        <rFont val="微軟正黑體"/>
        <family val="2"/>
        <charset val="136"/>
      </rPr>
      <t>查</t>
    </r>
    <r>
      <rPr>
        <sz val="9"/>
        <color rgb="FF000000"/>
        <rFont val="Meiryo UI"/>
        <family val="2"/>
        <charset val="128"/>
      </rPr>
      <t xml:space="preserve">，因此皮帶連接部
  周邊狀態並無充分確認。
</t>
    </r>
    <phoneticPr fontId="74"/>
  </si>
  <si>
    <r>
      <t>進行皮帶更換
・全窯B/E Belt檢</t>
    </r>
    <r>
      <rPr>
        <sz val="9"/>
        <color rgb="FF000000"/>
        <rFont val="微軟正黑體"/>
        <family val="2"/>
        <charset val="136"/>
      </rPr>
      <t>查</t>
    </r>
    <r>
      <rPr>
        <sz val="9"/>
        <color rgb="FF000000"/>
        <rFont val="Meiryo UI"/>
        <family val="2"/>
        <charset val="128"/>
      </rPr>
      <t>（HF: 10/24、IF: 10/29、FF: 11/1）
※HF窯發現皮帶損傷，於10月30日實施皮帶更換。
・仍在討論防止Cullet夾在B/E皮帶和Bracket之間的對策。（設技、製造）
　例如：「設置防止膜不讓Cullet流入」、「改變Bracket角度和尺寸」、「改變Chute角度」等。
・預計製作和更換連接皮帶的Bracket（製作時間約兩週）。
・重新檢討B/E皮帶狀態的檢</t>
    </r>
    <r>
      <rPr>
        <sz val="9"/>
        <color rgb="FF000000"/>
        <rFont val="微軟正黑體"/>
        <family val="2"/>
        <charset val="136"/>
      </rPr>
      <t>查</t>
    </r>
    <r>
      <rPr>
        <sz val="9"/>
        <color rgb="FF000000"/>
        <rFont val="Meiryo UI"/>
        <family val="2"/>
        <charset val="128"/>
      </rPr>
      <t>方法。
約半年一次更換Bucket時，檢</t>
    </r>
    <r>
      <rPr>
        <sz val="9"/>
        <color rgb="FF000000"/>
        <rFont val="微軟正黑體"/>
        <family val="2"/>
        <charset val="136"/>
      </rPr>
      <t>查</t>
    </r>
    <r>
      <rPr>
        <sz val="9"/>
        <color rgb="FF000000"/>
        <rFont val="Meiryo UI"/>
        <family val="2"/>
        <charset val="128"/>
      </rPr>
      <t>整個皮帶的磨損</t>
    </r>
    <r>
      <rPr>
        <sz val="9"/>
        <color rgb="FF000000"/>
        <rFont val="微軟正黑體"/>
        <family val="2"/>
        <charset val="136"/>
      </rPr>
      <t>狀</t>
    </r>
    <r>
      <rPr>
        <sz val="9"/>
        <color rgb="FF000000"/>
        <rFont val="Meiryo UI"/>
        <family val="2"/>
        <charset val="128"/>
      </rPr>
      <t>況外,連同Bracket也一同檢</t>
    </r>
    <r>
      <rPr>
        <sz val="9"/>
        <color rgb="FF000000"/>
        <rFont val="微軟正黑體"/>
        <family val="2"/>
        <charset val="136"/>
      </rPr>
      <t>查</t>
    </r>
    <r>
      <rPr>
        <sz val="9"/>
        <color rgb="FF000000"/>
        <rFont val="Meiryo UI"/>
        <family val="2"/>
        <charset val="128"/>
      </rPr>
      <t>。
進行檢</t>
    </r>
    <r>
      <rPr>
        <sz val="9"/>
        <color rgb="FF000000"/>
        <rFont val="微軟正黑體"/>
        <family val="2"/>
        <charset val="136"/>
      </rPr>
      <t>查</t>
    </r>
    <r>
      <rPr>
        <sz val="9"/>
        <color rgb="FF000000"/>
        <rFont val="Meiryo UI"/>
        <family val="2"/>
        <charset val="128"/>
      </rPr>
      <t>要點教育並製作檢</t>
    </r>
    <r>
      <rPr>
        <sz val="9"/>
        <color rgb="FF000000"/>
        <rFont val="微軟正黑體"/>
        <family val="2"/>
        <charset val="136"/>
      </rPr>
      <t>查</t>
    </r>
    <r>
      <rPr>
        <sz val="9"/>
        <color rgb="FF000000"/>
        <rFont val="Meiryo UI"/>
        <family val="2"/>
        <charset val="128"/>
      </rPr>
      <t xml:space="preserve">表（設技T）。
此外，預計在Exit Break等異常發生後進行點檢。
</t>
    </r>
    <phoneticPr fontId="74"/>
  </si>
  <si>
    <t>橫折ROLL</t>
    <phoneticPr fontId="74"/>
  </si>
  <si>
    <t>https://agcgr.sharepoint.com/sites/display_ADT-kama/PN11/00_社內共通/001_設技資料交換/【TPM5】製造5拠点自主保全会議/【設備ロス削減チーム】/異常報告書（共有）フォルダ/202401以降/20241121%20CF窯本線橫折機時規皮帶斷裂異常報告.xlsx</t>
  </si>
  <si>
    <t>CF窯本線橫折機時規皮帶斷裂異常之現狀確認【點檢確認區域：YF、CF、EF、JF、KF】</t>
  </si>
  <si>
    <t>17:41  横折皮帶斷裂原因不明，聯絡整備、事務所、機械，本線捨板。
17:45  G/T捨板，機械更換横折皮帶，18:00 更換完成，18:04 #22ROLL掃除。
18:28  掃除後#22 ROLL一時無法下降，整備強制下降後正常。
18:33  吋法OK，採板開始，捨52分。
11:18  機械人員進行更換橫折調壓閥(捨10分)，TOM3前素板破裂，
 捨15分，吋法、FRAME、刮傷、WI確認OK。</t>
    <phoneticPr fontId="74"/>
  </si>
  <si>
    <t>時規皮帶斷裂、調壓閥損壞
目前原因：調壓閥損壞造成壓力過大、皮帶張力過緊而斷裂。
異常壓力：0.4 MPa，正常使用壓力：0.2 MPa)</t>
    <phoneticPr fontId="74"/>
  </si>
  <si>
    <t>更換時規皮帶及調壓閥</t>
    <phoneticPr fontId="74"/>
  </si>
  <si>
    <t>2Br BDS</t>
    <phoneticPr fontId="74"/>
  </si>
  <si>
    <r>
      <t>10/14 02:11  夜班期間，KF 2Br BDS發生警報(動作時間異常)，BDS無電源無法作動故障。
三交代股長嘗試在制御盤室進行電源復歸操作，但未能恢復運轉。
10/14 02:25  聯絡副理後，切換至1BRG11+ONDS專採模式；原計劃進行的2BR輕研磨評價品採板作業暫時中止。
10/14 08:40  設技現場確認，設技人員在現場確認時，發現 DC 24V Input Power Supply 發生異常跳脫，復歸後又立即跳脫。</t>
    </r>
    <r>
      <rPr>
        <sz val="9"/>
        <color rgb="FF000000"/>
        <rFont val="細明體"/>
        <family val="2"/>
        <charset val="136"/>
      </rPr>
      <t xml:space="preserve">進一步查修後，設技電氣確認 2BR BDS訊號線鬆動，且該纜線( 24 芯電)部分斷裂。
10/14 10:40  設技電氣進行線路緊急維修。
10/14 11:30  線路接續完成
10/14 11:40  進行2BRBDS空機運轉測試，確認無異常。
</t>
    </r>
    <r>
      <rPr>
        <sz val="9"/>
        <color indexed="8"/>
        <rFont val="Meiryo UI"/>
        <family val="2"/>
        <charset val="128"/>
      </rPr>
      <t xml:space="preserve">
</t>
    </r>
    <phoneticPr fontId="74"/>
  </si>
  <si>
    <t>經由VIDEO確認，異常發生於10/14夜班 01:29（VIDEO顯示時間：01:51）
推測異常原因為固定用的魔鬼氈發生鬆動，導致傳輸線下垂，
被運轉中的活動軸夾擠並扭斷(擰斷)。</t>
    <phoneticPr fontId="74"/>
  </si>
  <si>
    <t>情報共有</t>
    <phoneticPr fontId="74"/>
  </si>
  <si>
    <r>
      <t>Y許仕明
C</t>
    </r>
    <r>
      <rPr>
        <sz val="9"/>
        <color rgb="FF000000"/>
        <rFont val="Meiryo UI"/>
        <family val="3"/>
        <charset val="128"/>
      </rPr>
      <t>鄭嵎駿</t>
    </r>
    <r>
      <rPr>
        <sz val="9"/>
        <color indexed="8"/>
        <rFont val="Meiryo UI"/>
        <family val="3"/>
        <charset val="128"/>
      </rPr>
      <t xml:space="preserve">
E王文佑
J林振邦
K蕭建陸
T</t>
    </r>
    <r>
      <rPr>
        <sz val="9"/>
        <color rgb="FF000000"/>
        <rFont val="Microsoft JhengHei"/>
        <family val="3"/>
      </rPr>
      <t>楊焜旭</t>
    </r>
    <phoneticPr fontId="74"/>
  </si>
  <si>
    <t>1BR BD LINE</t>
  </si>
  <si>
    <t>20241025 KF 1BR BD LINE ｲﾝﾊﾞｰﾀｰ 電流異常</t>
  </si>
  <si>
    <r>
      <t xml:space="preserve">20:09 發生 1BR BD LINE ｲﾝﾊﾞｰﾀｰ 電流異常，三交代呼出整備班確認。
21:30 現場確認發現增速馬達 2 有明顯異音 / 電流偏高 (定格 1.1A / 運轉 0.99A)
          聯絡電氣 / 機械 呼出更換馬達
22:30 設備技術人員到場確認馬達 / ｲﾝﾊﾞｰﾀｰ 電流。
          發現ｲﾝﾊﾞｰﾀｰ 三相電流不穩定，決議進行更換ｲﾝﾊﾞｰﾀｰ。
          與增速 3馬達拆結線交換測試,增速 2ｲﾝﾊﾞｰﾀｰ量測結果一樣 NG , 確認增速 2 ｲﾝﾊﾞｰﾀｰ NG
          同時間機械進行拆解增速2馬達確認風扇，確認結果：風扇運轉正常無卡頓。
00:40 ｲﾝﾊﾞｰﾀｰ 更換後電流恢復正常，馬達異音消失。      
01:00 BR 板流測試完成。 
</t>
    </r>
    <r>
      <rPr>
        <sz val="9"/>
        <color rgb="FF000000"/>
        <rFont val="細明體"/>
        <family val="2"/>
        <charset val="136"/>
      </rPr>
      <t xml:space="preserve">      由於板厚變更從0.4T至0.5T，MC檢查尚未完成，因此暫停1BR採板。本次異常無LOSS。</t>
    </r>
    <r>
      <rPr>
        <sz val="9"/>
        <color indexed="8"/>
        <rFont val="Meiryo UI"/>
        <family val="2"/>
        <charset val="128"/>
      </rPr>
      <t xml:space="preserve">
         </t>
    </r>
    <phoneticPr fontId="74"/>
  </si>
  <si>
    <r>
      <t xml:space="preserve">增速馬達 2  ｲﾝﾊﾞｰﾀｰ 電流異常，疑似內部基板異常，用三相電流錶確認後
</t>
    </r>
    <r>
      <rPr>
        <sz val="9"/>
        <color rgb="FF000000"/>
        <rFont val="細明體"/>
        <family val="2"/>
        <charset val="136"/>
      </rPr>
      <t>發現電流值異常。</t>
    </r>
    <r>
      <rPr>
        <sz val="9"/>
        <color indexed="8"/>
        <rFont val="Meiryo UI"/>
        <family val="2"/>
        <charset val="128"/>
      </rPr>
      <t xml:space="preserve">
</t>
    </r>
    <r>
      <rPr>
        <sz val="9"/>
        <color indexed="8"/>
        <rFont val="新細明體"/>
        <family val="1"/>
        <charset val="136"/>
      </rPr>
      <t>※</t>
    </r>
    <r>
      <rPr>
        <sz val="9"/>
        <color indexed="8"/>
        <rFont val="Meiryo UI"/>
        <family val="2"/>
        <charset val="128"/>
      </rPr>
      <t>使用年限: 2021年 KF3 冷修後更換至今</t>
    </r>
    <phoneticPr fontId="74"/>
  </si>
  <si>
    <r>
      <t xml:space="preserve">1、更換 ｲﾝﾊﾞｰﾀｰ 備品。
</t>
    </r>
    <r>
      <rPr>
        <sz val="9"/>
        <color rgb="FF000000"/>
        <rFont val="細明體"/>
        <family val="2"/>
        <charset val="136"/>
      </rPr>
      <t>2、電流值監控程式定期確認。</t>
    </r>
    <phoneticPr fontId="74"/>
  </si>
  <si>
    <r>
      <t xml:space="preserve">
C</t>
    </r>
    <r>
      <rPr>
        <sz val="9"/>
        <color rgb="FF000000"/>
        <rFont val="Meiryo UI"/>
        <family val="3"/>
        <charset val="128"/>
      </rPr>
      <t>鄭嵎駿</t>
    </r>
    <r>
      <rPr>
        <sz val="9"/>
        <color indexed="8"/>
        <rFont val="Meiryo UI"/>
        <family val="3"/>
        <charset val="128"/>
      </rPr>
      <t xml:space="preserve">
E王文佑
J林振邦
K蕭建陸
T</t>
    </r>
    <r>
      <rPr>
        <sz val="9"/>
        <color rgb="FF000000"/>
        <rFont val="Microsoft JhengHei"/>
        <family val="3"/>
      </rPr>
      <t>楊焜旭</t>
    </r>
    <phoneticPr fontId="74"/>
  </si>
  <si>
    <t>反轉機robot</t>
  </si>
  <si>
    <t>20240825HF　反転機ロボット2B S軸 通信異常（中日）</t>
  </si>
  <si>
    <t>8/25 18:22　反轉機robot 2B 通信異常(S軸1325 ) 警報響，因為發生通信異常、robot動作途中停止，
         所以利用遙控器進行原點復歸，推測是電線、Servo AMP異常，因此8/27 J/C的時候
         更換軸Board、S軸Servo AMP。
9/1　 7:35　通信異常 警報再響(S軸)，發生相同現象、所以一樣利用遙控器復歸
9/2　S軸編碼器更換以及設備内部電線目視點検實施
　　→ S軸編碼器更換後進行監視　(拆下的編碼器目視點檢無異常)
9/11　10:52　通信異常 警報再響(S軸)，進行上記對應仍舊再發、判斷是設備内部電線的影響。
9/12　 更換Robot内部的電線
     → S軸編碼器的電線損傷確認 （23年12月、新品更換後約使用9個月)</t>
    <phoneticPr fontId="74"/>
  </si>
  <si>
    <t>1.推測是線槽裡的電線固定不牢、雙絞線與塑膠摩擦造成損傷</t>
    <phoneticPr fontId="74"/>
  </si>
  <si>
    <t>1. 設備内部電線更換
今後的對應
・設備內部的電線定期更換 10年一期
・更換的時候、確認内部電線的固定狀態
 ※別紙:AFK Robot保全方針參照
・10/23雙絞線改善相關已會同業者討論　
　業者預計内部檢討後再回復</t>
    <phoneticPr fontId="74"/>
  </si>
  <si>
    <t>20240929HF　反転機ロボット2B 通信異常（HF 반전기 Robot 2B Communication Error）</t>
  </si>
  <si>
    <r>
      <t>9/29　12:12　發生反轉機ROBOT 2B 通訊異常警報（無法知道是在</t>
    </r>
    <r>
      <rPr>
        <sz val="9"/>
        <color indexed="8"/>
        <rFont val="Meiryo UI"/>
        <family val="3"/>
        <charset val="128"/>
      </rPr>
      <t>哪</t>
    </r>
    <r>
      <rPr>
        <sz val="9"/>
        <color indexed="8"/>
        <rFont val="Meiryo UI"/>
        <family val="2"/>
        <charset val="128"/>
      </rPr>
      <t xml:space="preserve">個軸發生的。）
                     在確認ROBOT PENDANT時、發現到有通訊異常 (AXA#1)警報
　                   生產中Robot停在輸送帶上方，後續設備技術人員重置控制面板電源後，恢復正常運轉。
</t>
    </r>
    <r>
      <rPr>
        <sz val="9"/>
        <color rgb="FF000000"/>
        <rFont val="細明體"/>
        <family val="2"/>
        <charset val="136"/>
      </rPr>
      <t xml:space="preserve">       → 10/11定修工事時，檢查了馬達連接器是否接觸不良，未發現問題。後續更換了軸板。
</t>
    </r>
    <r>
      <rPr>
        <sz val="9"/>
        <color indexed="8"/>
        <rFont val="Meiryo UI"/>
        <family val="2"/>
        <charset val="128"/>
      </rPr>
      <t xml:space="preserve">10/12　13:03　反轉robot 2B再次發生通訊異常警報（與9月29日相同的警報）
                       由于AXA#1警報有可能在軸板或連接器等出現問題時發生，
                       推測robot控制面板內CPU uniot/converter unit可能出現異常，商討進行更換。
10/23 更換為從DF窯拆下的robot控制面板。
</t>
    </r>
    <phoneticPr fontId="74"/>
  </si>
  <si>
    <r>
      <t>1．推測為robot控制面板</t>
    </r>
    <r>
      <rPr>
        <sz val="9"/>
        <color indexed="8"/>
        <rFont val="細明體"/>
        <family val="3"/>
        <charset val="136"/>
      </rPr>
      <t>內</t>
    </r>
    <r>
      <rPr>
        <sz val="9"/>
        <color indexed="8"/>
        <rFont val="Meiryo UI"/>
        <family val="3"/>
        <charset val="128"/>
      </rPr>
      <t>的CPU unit/coverter unit或配線異常</t>
    </r>
  </si>
  <si>
    <t>1．更換為從DF窯拆下的robot控制面板
發生通訊異常時，通過更換軸板、放大器、cable線等進行處理。
若仍再次發生異常，則考慮更換控制面板。</t>
    <phoneticPr fontId="74"/>
  </si>
  <si>
    <t>２Pos採板ロボット</t>
    <phoneticPr fontId="74"/>
  </si>
  <si>
    <t>20241010HF  ２Pos採板ロボット U軸 通信異常　（２Pos채판 Robot  Communication Error）</t>
  </si>
  <si>
    <r>
      <t xml:space="preserve">10/10 22:00 2Pos的robot發生異常警報（1325 通信異常 編碼器的U軸）
                 </t>
    </r>
    <r>
      <rPr>
        <sz val="9"/>
        <color rgb="FF000000"/>
        <rFont val="Wingdings"/>
        <family val="2"/>
        <charset val="2"/>
      </rPr>
      <t></t>
    </r>
    <r>
      <rPr>
        <sz val="9"/>
        <color indexed="8"/>
        <rFont val="Meiryo UI"/>
        <family val="2"/>
        <charset val="128"/>
      </rPr>
      <t xml:space="preserve">電源重置後，通過手動操作將robot移動至待機位置後，確認正常採板。
10/11 00:00 再次發生與2Pos robot異常相同的警報代碼
</t>
    </r>
    <r>
      <rPr>
        <sz val="9"/>
        <color rgb="FF000000"/>
        <rFont val="細明體"/>
        <family val="2"/>
        <charset val="136"/>
      </rPr>
      <t xml:space="preserve">            </t>
    </r>
    <r>
      <rPr>
        <sz val="9"/>
        <color indexed="8"/>
        <rFont val="Meiryo UI"/>
        <family val="2"/>
        <charset val="128"/>
      </rPr>
      <t xml:space="preserve">重置面板電源後，進行了復歸，並更換了軸板
10/11 01:20 相同的警報再次發生變更為5Pos採板，進行生産。
</t>
    </r>
    <r>
      <rPr>
        <sz val="9"/>
        <color rgb="FF000000"/>
        <rFont val="細明體"/>
        <family val="2"/>
        <charset val="136"/>
      </rPr>
      <t xml:space="preserve">      ※認為該異常與8月25日發生的反轉機2B的S軸通信異常相同，進行了機內電cable線的檢查
10/11　在定修工事時進行了點檢，並更換了機內cable線</t>
    </r>
    <r>
      <rPr>
        <sz val="9"/>
        <color indexed="8"/>
        <rFont val="Meiryo UI"/>
        <family val="2"/>
        <charset val="128"/>
      </rPr>
      <t xml:space="preserve">
</t>
    </r>
    <phoneticPr fontId="74"/>
  </si>
  <si>
    <r>
      <t>1.推測為機</t>
    </r>
    <r>
      <rPr>
        <sz val="9"/>
        <color indexed="8"/>
        <rFont val="Meiryo UI"/>
        <family val="3"/>
        <charset val="128"/>
      </rPr>
      <t>內</t>
    </r>
    <r>
      <rPr>
        <sz val="9"/>
        <color indexed="8"/>
        <rFont val="Meiryo UI"/>
        <family val="2"/>
        <charset val="128"/>
      </rPr>
      <t>cable線中的U軸cable因磨損</t>
    </r>
    <r>
      <rPr>
        <sz val="9"/>
        <color indexed="8"/>
        <rFont val="Meiryo UI"/>
        <family val="3"/>
        <charset val="128"/>
      </rPr>
      <t>產</t>
    </r>
    <r>
      <rPr>
        <sz val="9"/>
        <color indexed="8"/>
        <rFont val="Meiryo UI"/>
        <family val="2"/>
        <charset val="128"/>
      </rPr>
      <t xml:space="preserve">生雜訊
</t>
    </r>
    <r>
      <rPr>
        <sz val="9"/>
        <color rgb="FF000000"/>
        <rFont val="細明體"/>
        <family val="2"/>
        <charset val="136"/>
      </rPr>
      <t>※因與電木（酚醛樹脂）接觸導致的磨損</t>
    </r>
    <phoneticPr fontId="74"/>
  </si>
  <si>
    <r>
      <t>1. 機内cable線更換(更換為AFK</t>
    </r>
    <r>
      <rPr>
        <sz val="9"/>
        <color indexed="8"/>
        <rFont val="細明體"/>
        <family val="3"/>
        <charset val="136"/>
      </rPr>
      <t>內</t>
    </r>
    <r>
      <rPr>
        <sz val="9"/>
        <color indexed="8"/>
        <rFont val="Meiryo UI"/>
        <family val="3"/>
        <charset val="128"/>
      </rPr>
      <t>整備完成的備品)
今後的對應
・10月23日就電木（酚</t>
    </r>
    <r>
      <rPr>
        <sz val="9"/>
        <color rgb="FF000000"/>
        <rFont val="微軟正黑體"/>
        <family val="2"/>
        <charset val="136"/>
      </rPr>
      <t>醛</t>
    </r>
    <r>
      <rPr>
        <sz val="9"/>
        <color rgb="FF000000"/>
        <rFont val="Meiryo UI"/>
        <family val="2"/>
        <charset val="128"/>
      </rPr>
      <t xml:space="preserve">樹脂）的改進與業者進行協商，
</t>
    </r>
    <r>
      <rPr>
        <sz val="9"/>
        <color rgb="FF000000"/>
        <rFont val="微軟正黑體"/>
        <family val="2"/>
        <charset val="136"/>
      </rPr>
      <t xml:space="preserve">   </t>
    </r>
    <r>
      <rPr>
        <sz val="9"/>
        <color rgb="FF000000"/>
        <rFont val="Meiryo UI"/>
        <family val="2"/>
        <charset val="128"/>
      </rPr>
      <t xml:space="preserve">預計請業者內部討論後，進行回覆
</t>
    </r>
    <phoneticPr fontId="74"/>
  </si>
  <si>
    <t>循環#3C/V</t>
  </si>
  <si>
    <t>20241107MF　循環CVロープスイッチ電源離脱異常 rev.2</t>
  </si>
  <si>
    <t>MF循環№3ロープスイッチ動作不良之現狀確認【點檢確認區域：YF、CF、EF、JF、KF】</t>
  </si>
  <si>
    <r>
      <t>4:03　</t>
    </r>
    <r>
      <rPr>
        <sz val="9"/>
        <color rgb="FF000000"/>
        <rFont val="微軟正黑體"/>
        <family val="2"/>
        <charset val="136"/>
      </rPr>
      <t>发</t>
    </r>
    <r>
      <rPr>
        <sz val="9"/>
        <color rgb="FF000000"/>
        <rFont val="Meiryo UI"/>
        <family val="2"/>
        <charset val="128"/>
      </rPr>
      <t>生No.2､3､7 B/C No.1B/E</t>
    </r>
    <r>
      <rPr>
        <sz val="9"/>
        <color rgb="FF000000"/>
        <rFont val="微軟正黑體"/>
        <family val="2"/>
        <charset val="136"/>
      </rPr>
      <t>侧</t>
    </r>
    <r>
      <rPr>
        <sz val="9"/>
        <color rgb="FF000000"/>
        <rFont val="Meiryo UI"/>
        <family val="2"/>
        <charset val="128"/>
      </rPr>
      <t>的制御OFF警報（同</t>
    </r>
    <r>
      <rPr>
        <sz val="9"/>
        <color rgb="FF000000"/>
        <rFont val="微軟正黑體"/>
        <family val="2"/>
        <charset val="136"/>
      </rPr>
      <t>时</t>
    </r>
    <r>
      <rPr>
        <sz val="9"/>
        <color rgb="FF000000"/>
        <rFont val="Meiryo UI"/>
        <family val="2"/>
        <charset val="128"/>
      </rPr>
      <t>停止</t>
    </r>
    <r>
      <rPr>
        <sz val="9"/>
        <color rgb="FF000000"/>
        <rFont val="微軟正黑體"/>
        <family val="2"/>
        <charset val="136"/>
      </rPr>
      <t>软</t>
    </r>
    <r>
      <rPr>
        <sz val="9"/>
        <color rgb="FF000000"/>
        <rFont val="Meiryo UI"/>
        <family val="2"/>
        <charset val="128"/>
      </rPr>
      <t xml:space="preserve">件）
</t>
    </r>
    <r>
      <rPr>
        <sz val="9"/>
        <color indexed="8"/>
        <rFont val="Meiryo UI"/>
        <family val="2"/>
        <charset val="128"/>
      </rPr>
      <t xml:space="preserve">    1）循環#7 C/V停止、再起動不可
    2） No.1 B/E、破碎機、循環#２、#３再起動不可
</t>
    </r>
    <r>
      <rPr>
        <sz val="9"/>
        <color rgb="FF000000"/>
        <rFont val="Microsoft YaHei"/>
        <family val="2"/>
        <charset val="134"/>
      </rPr>
      <t xml:space="preserve">    3）确认#0、#1 C/V 正在运转
4:14  三交代 → 向事務所報告（严、刘 → 深町）緊急電話連絡
4:17  启动G/T 在本線H/O舍板进行对应
4:18  対象C/V的紧急停止按钮、ロープS/W、点检slip检出器，但是并未确认到异常
     ※ 因为紧急对应、对于不具合发生场所在循環#3拉绳S/W（外门侧），并未确认到位
     ※　由于拉绳的张力，做不到特定有不具合的C/V
4:46  由于循環#3ロープS/的张力过强（小窓），发现起正处于紧急停止状态
4:50  调整拉绳状态，复归后警报解除
4:56  G/T解除、引込开始（引込開始以后，调整数回后发生纵裂）
5:37  G11採板开始
</t>
    </r>
    <r>
      <rPr>
        <sz val="9"/>
        <color indexed="8"/>
        <rFont val="Meiryo UI"/>
        <family val="2"/>
        <charset val="128"/>
      </rPr>
      <t xml:space="preserve">
</t>
    </r>
    <phoneticPr fontId="74"/>
  </si>
  <si>
    <t>1.拉绳张力太强导致自动跳脱（図1）
2.确认拉绳S/W是否跳脱的小窗太小了，且灰尘遍布，导致发现慢
3.循環#3的拉绳很长，且有设备和墙壁的干涉，以及碎玻璃掉落到
   C/V的冲击力和外门开关的冲击力等的原因相互交织，以上推测于
  （別紙2）分析
4.复归按钮的老化和按按钮时没有听到“咔嚓”声</t>
    <phoneticPr fontId="74"/>
  </si>
  <si>
    <r>
      <t>1.</t>
    </r>
    <r>
      <rPr>
        <sz val="9"/>
        <color indexed="8"/>
        <rFont val="細明體"/>
        <family val="3"/>
        <charset val="136"/>
      </rPr>
      <t>调</t>
    </r>
    <r>
      <rPr>
        <sz val="9"/>
        <color indexed="8"/>
        <rFont val="Meiryo UI"/>
        <family val="3"/>
        <charset val="128"/>
      </rPr>
      <t>整所有C/V的拉</t>
    </r>
    <r>
      <rPr>
        <sz val="9"/>
        <color indexed="8"/>
        <rFont val="細明體"/>
        <family val="3"/>
        <charset val="136"/>
      </rPr>
      <t>绳</t>
    </r>
    <r>
      <rPr>
        <sz val="9"/>
        <color indexed="8"/>
        <rFont val="Meiryo UI"/>
        <family val="3"/>
        <charset val="128"/>
      </rPr>
      <t xml:space="preserve">S/W的tension（整備 11/18）
</t>
    </r>
    <r>
      <rPr>
        <sz val="9"/>
        <color rgb="FF000000"/>
        <rFont val="Microsoft YaHei"/>
        <family val="3"/>
        <charset val="134"/>
      </rPr>
      <t>2-1　打扫tension小窗（整備 11/18）
2-2　日常点検表中追加拉绳tension项目（整備 11/18）
2-3　将№3拉绳S/W的样式更换成与N、O、PF相同的样式（設技 11/18）
3.更换与N、O、PF相同样式时，再不干涉的情况下进行拉绳分割（設技 12/E）</t>
    </r>
    <phoneticPr fontId="74"/>
  </si>
  <si>
    <t>對齊伺服馬達</t>
  </si>
  <si>
    <t>20240619FF 2Br バーコードアライメント異常(바코드얼라이먼트이상) 的複本</t>
  </si>
  <si>
    <r>
      <t xml:space="preserve">00:50　2Br BD LINE異常警報alarm發生
00:52　三交代在確認異常内容(#2 L,R板齊伺服器異常)、發現到對齊無法作動 
00:53　2Br無法對齊的玻璃沒有被捨板掉、全數流到2Br‐END、導致沒有被採板。 於BrH/P實施強制捨板。※雖然該軟體不使用對齊仍能採板、
</t>
    </r>
    <r>
      <rPr>
        <sz val="9"/>
        <color rgb="FF000000"/>
        <rFont val="細明體"/>
        <family val="2"/>
        <charset val="136"/>
      </rPr>
      <t xml:space="preserve">發生對齊伺服異常時，如果原點偏離，例如退避動作未在正確位置，系統會啟動廢棄玻璃的軟體，
導致無法進行採板作業。
</t>
    </r>
    <r>
      <rPr>
        <sz val="9"/>
        <color indexed="8"/>
        <rFont val="Meiryo UI"/>
        <family val="2"/>
        <charset val="128"/>
      </rPr>
      <t xml:space="preserve">00:54　判斷為設備問題，請求設備技術電氣支援。
</t>
    </r>
    <r>
      <rPr>
        <sz val="9"/>
        <color rgb="FF000000"/>
        <rFont val="細明體"/>
        <family val="2"/>
        <charset val="136"/>
      </rPr>
      <t xml:space="preserve">01:00　設備技術電氣人員到達（確認異常內容及警報後，檢查控制盤室）。
01:03　三交代本線捨板後，切替至2Br手動、確認是否可以透過T/P和退避PB進行手動操作，
01:07　設備技術電氣人員確認L側對齊伺服馬達放大器電源異常，判斷需要更換。
01:18　更換L側對齊伺服馬達放大器(設技)  
01:20　三交代將對齊原點重新復歸完成後，再次開始採板。
※1Br G11生産無法判斷，以致Loss増加
</t>
    </r>
    <r>
      <rPr>
        <sz val="9"/>
        <color indexed="8"/>
        <rFont val="Meiryo UI"/>
        <family val="2"/>
        <charset val="128"/>
      </rPr>
      <t xml:space="preserve">
</t>
    </r>
    <phoneticPr fontId="74"/>
  </si>
  <si>
    <r>
      <t>因長期使用造成伺服放大器基板</t>
    </r>
    <r>
      <rPr>
        <sz val="9"/>
        <color indexed="8"/>
        <rFont val="細明體"/>
        <family val="3"/>
        <charset val="136"/>
      </rPr>
      <t>內</t>
    </r>
    <r>
      <rPr>
        <sz val="9"/>
        <color indexed="8"/>
        <rFont val="Meiryo UI"/>
        <family val="3"/>
        <charset val="128"/>
      </rPr>
      <t xml:space="preserve">的平滑電容器劣化。
</t>
    </r>
    <r>
      <rPr>
        <sz val="9"/>
        <color rgb="FF000000"/>
        <rFont val="細明體"/>
        <family val="3"/>
        <charset val="136"/>
      </rPr>
      <t xml:space="preserve">※製造商建議的使用壽命約為10年
（以伺服馬達放大器電源啟動時間為基準
</t>
    </r>
    <r>
      <rPr>
        <sz val="9"/>
        <color indexed="8"/>
        <rFont val="Meiryo UI"/>
        <family val="3"/>
        <charset val="128"/>
      </rPr>
      <t>該伺服馬達放大器已使用了11.86年</t>
    </r>
    <phoneticPr fontId="74"/>
  </si>
  <si>
    <t>將L側伺服馬達放大器更換為新品
※7/16工事日 進行R側伺服馬達放大器更換</t>
    <phoneticPr fontId="74"/>
  </si>
  <si>
    <t xml:space="preserve">循環B/E </t>
  </si>
  <si>
    <t>20241005FF 循環BEベルト断裂(순환BE벨트절손)</t>
  </si>
  <si>
    <r>
      <t xml:space="preserve">10/5 
13:52　循環 B/E 發生Slip，經現場確認後，發現 B/E 的皮帶斷裂。
            在進行 B/C#1,4 逆轉排外後，聯絡常日班。
14:00　聯絡設備技術TEAM團隊，並請求業者處理。
</t>
    </r>
    <r>
      <rPr>
        <sz val="9"/>
        <color rgb="FF000000"/>
        <rFont val="Meiryo UI"/>
        <family val="2"/>
        <charset val="128"/>
      </rPr>
      <t>14:20　常日班到達現場後，進行循環 C/V 整體的檢</t>
    </r>
    <r>
      <rPr>
        <sz val="9"/>
        <color rgb="FF000000"/>
        <rFont val="細明體"/>
        <family val="2"/>
        <charset val="136"/>
      </rPr>
      <t>查</t>
    </r>
    <r>
      <rPr>
        <sz val="9"/>
        <color rgb="FF000000"/>
        <rFont val="Meiryo UI"/>
        <family val="2"/>
        <charset val="128"/>
      </rPr>
      <t>及各個Chute的</t>
    </r>
    <r>
      <rPr>
        <sz val="9"/>
        <color rgb="FF000000"/>
        <rFont val="細明體"/>
        <family val="2"/>
        <charset val="136"/>
      </rPr>
      <t>狀</t>
    </r>
    <r>
      <rPr>
        <sz val="9"/>
        <color rgb="FF000000"/>
        <rFont val="Meiryo UI"/>
        <family val="2"/>
        <charset val="128"/>
      </rPr>
      <t xml:space="preserve">態確認。
15:30　設備技術TEAM進行 B/E 上下部的CASING和Chute的拆卸作業。
16:40　從 B/E 下部將斷裂的皮帶取出。
19:00～20：30　作業実施準備新的belt和bracket，並將belt裝到B/E。
21:30　組裝下部Chute
→因夜間光線不足，作業困難，決定當日作業結束。10月6日上午重新開始作業，夜間則對B/C#1和#4進行逆轉排外處理（由常日班支援）。
10/6　
07:10　將bucket安裝到belt上，並調整belt的張力，然後用手轉動來確認belt的偏移情況。
09:20　進行Head Pulley驅動側Liner調整作業（6mm Liner調整）
            調整後，確認B/E皮帶的偏移狀態和張力均無問題，進行循環C/V的復歸，然後開始運送Cullet。
12:00　確認循環C/V全體及現場清理完畢。
</t>
    </r>
    <r>
      <rPr>
        <sz val="9"/>
        <color indexed="8"/>
        <rFont val="Meiryo UI"/>
        <family val="2"/>
        <charset val="128"/>
      </rPr>
      <t xml:space="preserve">
</t>
    </r>
    <phoneticPr fontId="74"/>
  </si>
  <si>
    <r>
      <t>循環B/E   皮帶斷裂。
※一般如果皮帶沒有問題，可以使用一次航海，但這條皮帶大約使用一年後
   發生斷裂。更換履歴：FF4冷修時交換(23/9月BATH IN後～使用）
推測是Tail Pulley旋轉時，Cullet夾在皮帶和Bracket之間，導致磨損加劇。
管理面的原因
・定期巡檢時，只確認皮帶偏移和Bucket的磨損狀態（皮帶的狀態難以確認）。
・2024年9月5日更換Bucket時，由於是以Bucket為主進行檢</t>
    </r>
    <r>
      <rPr>
        <sz val="9"/>
        <color rgb="FF000000"/>
        <rFont val="微軟正黑體"/>
        <family val="2"/>
        <charset val="136"/>
      </rPr>
      <t>查</t>
    </r>
    <r>
      <rPr>
        <sz val="9"/>
        <color rgb="FF000000"/>
        <rFont val="Meiryo UI"/>
        <family val="2"/>
        <charset val="128"/>
      </rPr>
      <t>，
  因此皮帶連接部</t>
    </r>
    <r>
      <rPr>
        <sz val="9"/>
        <color rgb="FF000000"/>
        <rFont val="細明體"/>
        <family val="2"/>
        <charset val="136"/>
      </rPr>
      <t xml:space="preserve">。周邊狀態並無充分確認。
</t>
    </r>
    <r>
      <rPr>
        <sz val="9"/>
        <color indexed="8"/>
        <rFont val="Meiryo UI"/>
        <family val="2"/>
        <charset val="128"/>
      </rPr>
      <t xml:space="preserve">
</t>
    </r>
    <phoneticPr fontId="74"/>
  </si>
  <si>
    <r>
      <t>進行皮帶更換
・全窯B/E Belt檢</t>
    </r>
    <r>
      <rPr>
        <sz val="9"/>
        <color rgb="FF000000"/>
        <rFont val="微軟正黑體"/>
        <family val="2"/>
        <charset val="136"/>
      </rPr>
      <t>查</t>
    </r>
    <r>
      <rPr>
        <sz val="9"/>
        <color rgb="FF000000"/>
        <rFont val="Meiryo UI"/>
        <family val="2"/>
        <charset val="128"/>
      </rPr>
      <t xml:space="preserve">（HF: 10/24、IF: 10/29、FF: 11/1）
</t>
    </r>
    <r>
      <rPr>
        <sz val="9"/>
        <color indexed="8"/>
        <rFont val="Meiryo UI"/>
        <family val="2"/>
        <charset val="128"/>
      </rPr>
      <t>※HF窯發現皮帶損傷，於10月30日實施皮帶更換。
・仍在討論防止Cullet夾在B/E皮帶和Bracket之間的對策。（設技、製造）
例如：「設置防止膜不讓Cullet流入」、「改變Bracket角度和尺寸」、「改變Chute角度」等。
・預計製作和更換連接皮帶的Bracket（製作時間約兩週）。
・重新檢討B/E皮帶狀態的檢</t>
    </r>
    <r>
      <rPr>
        <sz val="9"/>
        <color rgb="FF000000"/>
        <rFont val="微軟正黑體"/>
        <family val="2"/>
        <charset val="136"/>
      </rPr>
      <t>查</t>
    </r>
    <r>
      <rPr>
        <sz val="9"/>
        <color rgb="FF000000"/>
        <rFont val="Meiryo UI"/>
        <family val="2"/>
        <charset val="128"/>
      </rPr>
      <t>方法。
約半年一次更換Bucket時，檢</t>
    </r>
    <r>
      <rPr>
        <sz val="9"/>
        <color rgb="FF000000"/>
        <rFont val="微軟正黑體"/>
        <family val="2"/>
        <charset val="136"/>
      </rPr>
      <t>查</t>
    </r>
    <r>
      <rPr>
        <sz val="9"/>
        <color rgb="FF000000"/>
        <rFont val="Meiryo UI"/>
        <family val="2"/>
        <charset val="128"/>
      </rPr>
      <t>整個皮帶的磨損</t>
    </r>
    <r>
      <rPr>
        <sz val="9"/>
        <color rgb="FF000000"/>
        <rFont val="微軟正黑體"/>
        <family val="2"/>
        <charset val="136"/>
      </rPr>
      <t>狀</t>
    </r>
    <r>
      <rPr>
        <sz val="9"/>
        <color rgb="FF000000"/>
        <rFont val="Meiryo UI"/>
        <family val="2"/>
        <charset val="128"/>
      </rPr>
      <t>況外,連同Bracket也一同檢</t>
    </r>
    <r>
      <rPr>
        <sz val="9"/>
        <color rgb="FF000000"/>
        <rFont val="微軟正黑體"/>
        <family val="2"/>
        <charset val="136"/>
      </rPr>
      <t>查</t>
    </r>
    <r>
      <rPr>
        <sz val="9"/>
        <color rgb="FF000000"/>
        <rFont val="Meiryo UI"/>
        <family val="2"/>
        <charset val="128"/>
      </rPr>
      <t>。</t>
    </r>
    <r>
      <rPr>
        <sz val="9"/>
        <color rgb="FF000000"/>
        <rFont val="微軟正黑體"/>
        <family val="2"/>
        <charset val="136"/>
      </rPr>
      <t>進行檢查要點教育並製作檢查表（設技T）。此外，預計在Exit Break等異常發生後進行點檢。</t>
    </r>
    <r>
      <rPr>
        <sz val="9"/>
        <color rgb="FF000000"/>
        <rFont val="Meiryo UI"/>
        <family val="2"/>
        <charset val="128"/>
      </rPr>
      <t xml:space="preserve">
</t>
    </r>
    <phoneticPr fontId="74"/>
  </si>
  <si>
    <t>橫折機時規皮帶</t>
  </si>
  <si>
    <t>2024.11.21-CF本線橫折機時規皮帶斷裂異常-rev.1</t>
  </si>
  <si>
    <r>
      <t xml:space="preserve">17:41  横折皮帶斷裂原因不明，聯絡整備、事務所、機械，本線G/T捨板。
17:45  機械更換横折皮帶，18:00 更換完成(NOK 100XH-0087E-FY )
18:04  製造將#22ROLL掃除。
18:28  掃除後#22 ROLL一時無法下降，整備強制下降後正常。
18:33  吋法確認OK，採板開始，共計捨52分。
</t>
    </r>
    <r>
      <rPr>
        <sz val="9"/>
        <color rgb="FF000000"/>
        <rFont val="細明體"/>
        <family val="2"/>
        <charset val="136"/>
      </rPr>
      <t>機械人員至現場確認皮帶惰輪的壓力值：0.4 Mpa(正常壓力值：0.2 Mpa)
聯絡製造.機械需要點檢調壓閥是否正常。
11:18  製造本線H/O捨板，機械點檢皮帶惰輪的調壓閥，發現無法調整。
11:28  機械更換新品調壓閥完成。(SMC AR30-02BG)
11:33  確認吋法、FRAME、刮傷、WI確認OK，採板開始，共計捨15分。</t>
    </r>
    <phoneticPr fontId="74"/>
  </si>
  <si>
    <t>1.確認皮帶劣化有無? (反覆折動後確認無檢裂痕) 皮帶正常無劣化。
2.從皮帶外觀確認，研判是瞬間斷裂。
3.異常時的皮帶張力→壓力值：0.4 Mpa、(正常壓力值：0.2 Mpa)
4.確認皮帶張力的調壓閥，已經失去調壓的功能性-損壞的狀況。
 ※研判:皮帶在張力過緊的狀況下反覆作動造成斷裂。
【調壓閥-沒有更換實績】研判使用約15年。
【皮帶-最近更換時間】2024/7/10，使用約4個月。</t>
    <phoneticPr fontId="74"/>
  </si>
  <si>
    <t>1. 現場標示清楚 調壓閥的壓力管理值：0.2 Mpa。
2. 定期點檢皮帶狀況及調壓閥的壓力值→ 1次/半年。</t>
    <phoneticPr fontId="74"/>
  </si>
  <si>
    <t>尼崎</t>
    <phoneticPr fontId="74"/>
  </si>
  <si>
    <t>1Pos Robot</t>
  </si>
  <si>
    <t>20241125XF 1Posロボット衝突異常rev0</t>
  </si>
  <si>
    <r>
      <t xml:space="preserve">09:25 發生瞬停
09:38 整備作業員A/B 2員進行現場確認時、發現1Br 1Pos採板機的TP出現異常。
           發現後、A員向整備分區長連絡。
</t>
    </r>
    <r>
      <rPr>
        <sz val="9"/>
        <color rgb="FF000000"/>
        <rFont val="細明體"/>
        <family val="2"/>
        <charset val="136"/>
      </rPr>
      <t xml:space="preserve">09:45 整備分區長確認1Pos的狀況。進行電源開啟與關閉，仍無法操作、
</t>
    </r>
    <r>
      <rPr>
        <sz val="9"/>
        <color indexed="8"/>
        <rFont val="Meiryo UI"/>
        <family val="2"/>
        <charset val="128"/>
      </rPr>
      <t xml:space="preserve">          瞬停造成作業原點偏離，當下判斷需要以遙控器開關進行復歸。後續則因為有其他事情
          而暫時離開現場。
09:50 整備作業員B開始一邊看著貼在現場的手順書，一邊用受渡Robot的遙控器開關進行原點復歸操作。
       ※拿在手上的遙控器開關為受渡Robot的東西。
09:51 原點復歸操作中、受渡Robot去衝撞到在採板CV上待機的採板Robot。
       ※一個人一邊看著手順一邊進行作業。
09:55 整備分區長回到現場、確認完異常後，向相關人員進行聯絡。
11:00 2Br復歸後可以採板了，以G6部位層別重新開始採板。※為了優先復歸1Pos、先中止1Br G8.5採板。
16:20 1Pos 修繕完了
17:25 1Pos 採板測試實施
19:20 G6全position採板開始(板厚嚴選層別)
</t>
    </r>
    <phoneticPr fontId="74"/>
  </si>
  <si>
    <t>Robot之間相衝撞的原因
使用TEACHING遙控器，欲將受渡Robot移動至原點位置時、
衝撞到在採板C/V上待機的採板Robot。
・受渡Robot的原點位置→採板C/V上
・採板Robot的原點位置→從採板C/V往上仰90°的狀態下。
人の面・管理の面については→※原因と対策Sheetに詳細記載</t>
    <phoneticPr fontId="74"/>
  </si>
  <si>
    <t xml:space="preserve">・遙控器SW的操作再教育。※請參照對應流程圖Sheet的補充①
・進行標示以利分辨。
・作業標準書重新審視、針對不足的部分補充。
・關於必要的能力會明訂於作業標準書。※參照對應流程圖Sheet的補充①
・教育後進行能力評鑑、採能力評鑑制。(分區長對象：1回/年)
・作業標準書添附操作能力合格人員名單、進行管理。
・重新審視流程圖、作業標準書追加補充。
・作業標準書追加補充各自的對應方法。
</t>
    <phoneticPr fontId="74"/>
  </si>
  <si>
    <t>人為誤操作</t>
    <phoneticPr fontId="74"/>
  </si>
  <si>
    <t>ON切機ロボット</t>
  </si>
  <si>
    <t>20241202MF　ON切機ロボット旋回台座ケーブルベアと旋回補正ガイドとの干渉異常</t>
  </si>
  <si>
    <t>12/2 6:58 1BrON 切機Robot發生漏氣（現場全體響起強烈的聲音）
7:01 因監控室也確認到Robot異常，進行了停止 DS_G8.5 採板的處置。
7:05 確認結果顯示，Robot在進行從 1Br 返回切割桌原點的動作時，停止於變形的Robot基座電纜保護鏈旋轉補正導軌狀態，電纜保護鏈的大部分臂損壞，氣管脫落（圖1）。
7:10 聯絡辦公室，等待日班出勤人員（製造、設備技術）處理。
8:45 設備技術（電氣、機械）開始修復工作。
變形的導軌在工作坊進行變形修正。
整修機器人本體的電源電纜、電纜保護鏈的氣管。
由於沒有備用的電纜保護鏈，使用未損壞的臂進行跳裝修復。
用束線帶固定氣管，防止從臂的間隙中飛出。
13:15 經動作確認後，恢復生產。</t>
    <phoneticPr fontId="74"/>
  </si>
  <si>
    <t>（原因）
① 電纜保護鏈內部的配線未固定，導致重複動作使配線混亂。
② 混亂的配線部分從損壞的電纜保護鏈臂間隙飛出，接觸到導軌。
補充說明：
由於 MF2 冷修兩年後才發生，11 月工事日機械人員進行 ON 切機耐磨軟管更換時，電線 CABLE VEYOR 的機械手臂受損，
其中一部分從 CABLE VEYOR 的間隙中突出，與補正導軌接觸。</t>
    <phoneticPr fontId="74"/>
  </si>
  <si>
    <t>（對策）
① 檢查相關機器人、旋轉機 → 12/2 完成
② 工事日等檢查相關部位 → 12/18 完成
由於CABLE VEYOR正在等待到貨，每日檢查CABLE VEYOR周邊 → 維護
※旋轉補正導軌為 MF1Br（ONDS）特有規格（270度旋轉）
※MF的其他旋轉機器人以及 NF、OF、PF 為卡軌規格，因此不需在 ADCH 內橫向展開。</t>
    <phoneticPr fontId="74"/>
  </si>
  <si>
    <t>本線橫折</t>
  </si>
  <si>
    <t>20250106 CF窯 本線橫折タイミングベルト斷裂異常(最終)</t>
  </si>
  <si>
    <t xml:space="preserve">18：20 中班股長巡檢至橫折時聽到異音…經確認後發現橫折時規皮帶有裂痕。
18：32 連絡機械莊主任…並呼出機械人員…（回報忠原有）。
18：45 機械黃股長到廠確認及點檢…調壓弁壓力-0.2 Mpa。
18：57 G/T手切開始。
19：05 ROLL停止、掛上LOTO後開始進行更換。
19：16 更換OK並進行1CYCLE確認無誤。
19：20 G/T解除。
19：35 開始BR 引入恢復正常生産。
</t>
    <phoneticPr fontId="74"/>
  </si>
  <si>
    <t xml:space="preserve">皮帶張力機構點檢：
1.氣壓缸導桿Seal破損及活塞O型環磨損影響作動順暢度--NG(更換氣壓缸)
2.Pulley表面磨損約 2mm段差可能使皮帶受力不平均--NG(溝槽車削加工)
3.Pulley 軸承轉動不良及軸芯磨損0.2mm --NG(更新軸承及軸芯)
</t>
    <phoneticPr fontId="74"/>
  </si>
  <si>
    <r>
      <t xml:space="preserve">1. Air來源點檢：
</t>
    </r>
    <r>
      <rPr>
        <sz val="9"/>
        <color rgb="FF000000"/>
        <rFont val="細明體"/>
        <family val="2"/>
        <charset val="136"/>
      </rPr>
      <t xml:space="preserve">   1-1 壓力值0.2Mpa以內、切替開關是否正常→ 1次/半年
       (追加列入修繕計畫)→2025/03/31
   1-2 現在調壓閥(AR30-02BG) →變更有過濾器的調壓閥 (AW30-02)→2025/01/10
2. 皮帶張力機構點檢：1次/半年 (追加列入修繕計畫)→2025/3/31
</t>
    </r>
    <r>
      <rPr>
        <sz val="9"/>
        <color indexed="8"/>
        <rFont val="Meiryo UI"/>
        <family val="2"/>
        <charset val="128"/>
      </rPr>
      <t xml:space="preserve">   2-1 氣壓缸作動確認是否正常
   2-2 Pulley表面點檢有無磨損段差
   2-3 皮帶張力Pulley轉動是否順暢</t>
    </r>
    <phoneticPr fontId="74"/>
  </si>
  <si>
    <t>再發</t>
    <phoneticPr fontId="74"/>
  </si>
  <si>
    <t>CF、JF、KF(含Br縱折設備)
1.追加列入修繕計畫
2.變更有過濾器的調壓閥
3.定期點檢表追加張力惰輪機構奌檢項目</t>
    <phoneticPr fontId="74"/>
  </si>
  <si>
    <r>
      <t>循環</t>
    </r>
    <r>
      <rPr>
        <b/>
        <sz val="9"/>
        <color rgb="FF000000"/>
        <rFont val="Microsoft JhengHei"/>
        <family val="3"/>
      </rPr>
      <t>系</t>
    </r>
    <phoneticPr fontId="74"/>
  </si>
  <si>
    <t>20250101CF窯 循環#8 プーリー右側ベアリング破損異常</t>
  </si>
  <si>
    <t>CF窯循環#８ベアリング破損之各窯現狀調查</t>
  </si>
  <si>
    <t xml:space="preserve">04:03  循環 No.8 cullet b/c slip 異常，巡環CV停止，現場手動運轉，確認pulley的軸承
          無法作動。通知事務所後，再進行給油作業。
04:20  製造副理聯絡機械主任協助出勤確認。
04:30  給油作業完成後，回復運轉。
05:00  機械人員到場，確認No.8的上游側pully軸承有往外位移的情況，判斷需進行更換(更換作業延後進行)
07:55  由於更換期間，循環#8C/V需停止運轉。故進行循環no.7排外作業。
08:00  整備及機械人員進行循環#8 Cullet C/V 上游右側的軸承更換作業。
08:45  更換完成，循環#8 Cullet C/V 自動運轉恢復，確認正常運作。
</t>
    <phoneticPr fontId="74"/>
  </si>
  <si>
    <r>
      <t xml:space="preserve">循環#8 Cullet C/V 上游右側的軸承異常
</t>
    </r>
    <r>
      <rPr>
        <sz val="9"/>
        <color rgb="FF000000"/>
        <rFont val="細明體"/>
        <family val="2"/>
        <charset val="136"/>
      </rPr>
      <t xml:space="preserve">1.現場人員檢查PULLEY護蓋點檢後，未安裝外部鐵板覆蓋導致粉塵侵入軸承並堆積。
  圖片①為剛清理完的狀態。
</t>
    </r>
    <r>
      <rPr>
        <sz val="9"/>
        <color indexed="8"/>
        <rFont val="Meiryo UI"/>
        <family val="2"/>
        <charset val="128"/>
      </rPr>
      <t xml:space="preserve">   圖片②為只進行鐵網復蓋的粉塵狀態(1日的量)
   圖片③為只進行鐵網復蓋的軸承粉塵堆積狀態(1日的量)
2.去年10月整備人員進行加油作業時，確時當時無異常。
   本次異常發生時，三交代交接人員為了確認情況。
   對管線施加振動。可能導致脫落。</t>
    </r>
    <phoneticPr fontId="74"/>
  </si>
  <si>
    <r>
      <t xml:space="preserve">1.製造部每3個月潤滑一次，但此次仍發生異常，確認潤滑作業和設備是否有問題
</t>
    </r>
    <r>
      <rPr>
        <sz val="9"/>
        <color rgb="FF000000"/>
        <rFont val="細明體"/>
        <family val="2"/>
        <charset val="136"/>
      </rPr>
      <t xml:space="preserve">  由設備技術現場監督進行專業檢查及確認。</t>
    </r>
    <r>
      <rPr>
        <sz val="9"/>
        <color indexed="8"/>
        <rFont val="Meiryo UI"/>
        <family val="2"/>
        <charset val="128"/>
      </rPr>
      <t xml:space="preserve">每6個月由設備技術部現場監督一次
 （製造部的潤滑頻率仍維持每3個月一次)，主線CV也由設備技術部監督確認一次
 （之後不再監督）
   設備與機械部門聯合進行年度加油作業確認(每半年1次)實施日期：04/02
  ※以04/02的確認結果判斷，其它產線目前的軸承狀態仍是可使用的情況。
</t>
    </r>
    <r>
      <rPr>
        <sz val="9"/>
        <color rgb="FF000000"/>
        <rFont val="細明體"/>
        <family val="2"/>
        <charset val="136"/>
      </rPr>
      <t xml:space="preserve">  給油確認進行檢查LIST的確認，將確認的管理方法納入作業標準書。
</t>
    </r>
    <r>
      <rPr>
        <sz val="9"/>
        <color indexed="8"/>
        <rFont val="Meiryo UI"/>
        <family val="2"/>
        <charset val="128"/>
      </rPr>
      <t xml:space="preserve">2. 1/02、04/02機械人員進行給油時，確認循環各線的給油狀態是沒問題的。
</t>
    </r>
    <phoneticPr fontId="74"/>
  </si>
  <si>
    <r>
      <t xml:space="preserve">1.各窯給油相關標準書橫展開規範
</t>
    </r>
    <r>
      <rPr>
        <sz val="9"/>
        <color rgb="FF000000"/>
        <rFont val="細明體"/>
        <family val="3"/>
        <charset val="136"/>
      </rPr>
      <t>2.機械及製造共同作業檢查給油確認要。</t>
    </r>
    <phoneticPr fontId="74"/>
  </si>
  <si>
    <t>未</t>
  </si>
  <si>
    <t>Br H/O</t>
    <phoneticPr fontId="74"/>
  </si>
  <si>
    <t>20250109NF　1BrHOゲートロールの上流フレーム断裂異常【最終版】</t>
  </si>
  <si>
    <t>NF1BrHOゲートロールの上流フレーム断裂異常之各窯現狀調查</t>
  </si>
  <si>
    <r>
      <t xml:space="preserve">09:32　三交代在現場PTR時，1Br捨板後發生異響，現場確認的結果為上游Gate在彈起狀態下停止作動。
          實施本線H/O捨板後與整備和事務所聯絡。
09:35　再確認的結果為，Br_H/O的Gate Roll驅動（L側）鏈條cover變形，呼叫機械進場。
</t>
    </r>
    <r>
      <rPr>
        <sz val="9"/>
        <color rgb="FF000000"/>
        <rFont val="Meiryo UI"/>
        <family val="2"/>
        <charset val="128"/>
      </rPr>
      <t>09:42　設技檢</t>
    </r>
    <r>
      <rPr>
        <sz val="9"/>
        <color rgb="FF000000"/>
        <rFont val="細明體"/>
        <family val="2"/>
        <charset val="136"/>
      </rPr>
      <t>查</t>
    </r>
    <r>
      <rPr>
        <sz val="9"/>
        <color rgb="FF000000"/>
        <rFont val="Meiryo UI"/>
        <family val="2"/>
        <charset val="128"/>
      </rPr>
      <t>後確定為Gate Roll的橫臂斷裂。</t>
    </r>
    <r>
      <rPr>
        <sz val="9"/>
        <color indexed="8"/>
        <rFont val="Meiryo UI"/>
        <family val="2"/>
        <charset val="128"/>
      </rPr>
      <t xml:space="preserve">
09:45　因進行1Br G11專門採板將G8.6切刀進行J/C，10點切換到2Br_G8.6進行專門採板並開始復歸工事。
15:28　復歸工事完成後實施Roll強化清掃，再次流動準備中，確認H/O的開閉作動時，上游Gate的下降作動
           timing左右不一致，因此，氣缸的彈簧進行同步調整後確認復歸完成。
</t>
    </r>
    <r>
      <rPr>
        <sz val="9"/>
        <color rgb="FF000000"/>
        <rFont val="細明體"/>
        <family val="2"/>
        <charset val="136"/>
      </rPr>
      <t>16:33　刮傷檢查採板取樣。
16:38　檢查結果為無傷，遂G11專門採板再次開始。
【Loss ㎡】
①異常發生～2BrG8.6專門採板為止的Loss集計。Loss數量…1074㎡、捨板時間…29min
②2BrG8.6專門採板中的訂單Loss。Loss數量…5398.7㎡、①＋②…6472.7㎡</t>
    </r>
    <phoneticPr fontId="74"/>
  </si>
  <si>
    <t>・因橫臂全周出現斷裂，遂將增強金屬板拆除後，
　發現其橫臂的接合面為點焊接，斷定為其施工不良導致強度不足。
・2月的工事日中拆除增強金屬板後檢查內部確認到的結果為，
　→ 1Br R側斷裂的L側同樣沒有進行焊接
　→ 2Br L・R側兩邊有進行焊接
【設技方見解】
・本橫臂在畫圖中僅記載了“焊接銜接”，並未其它詳細焊接指示
・NF建設的製造商（山九的外協廠：現已倒閉）的製品品質不良，為其問題的可能性較大。</t>
    <phoneticPr fontId="74"/>
  </si>
  <si>
    <t>＜暫定對策＞
・橫臂以及斷裂部分的厚度用7→9mm的新增強板進行復歸焊接。
＜恒久對策＞
・不拆除金屬板實施檢查的方法，雖有X光檢查，但排除人力等方法在必要的生產線中實施較為困難。
・作為橫展開的確認方法，全窯全Br的增強金屬板全部拆除進行現物檢查較為理想，但由於沒有稼動實績以及關聯事記，所以金屬板下方的焊接確認作業判斷為不需要實施。
・每個單元橫臂的交換
　→關於責任所在，製作業者山九承認有部分責任，會提出部分修補費用申請，但無法全額承擔費用。
　→與其它業者進行議價商談減少成本的實施方法正在檢討中。</t>
    <phoneticPr fontId="74"/>
  </si>
  <si>
    <r>
      <t>橫展開確認各窯BR H/O、BDS、本線H/O Frame外觀有無裂痕&amp;動作確認
(異音、動作是否一致)</t>
    </r>
    <r>
      <rPr>
        <sz val="9"/>
        <color rgb="FF000000"/>
        <rFont val="新細明體"/>
        <family val="1"/>
        <charset val="136"/>
      </rPr>
      <t>→</t>
    </r>
    <r>
      <rPr>
        <sz val="9"/>
        <color rgb="FF000000"/>
        <rFont val="Microsoft YaHei"/>
        <family val="2"/>
        <charset val="134"/>
      </rPr>
      <t>各窯1/17確認済</t>
    </r>
    <phoneticPr fontId="74"/>
  </si>
  <si>
    <t>1BR 2P ROBOT</t>
    <phoneticPr fontId="74"/>
  </si>
  <si>
    <t>20250124 JF-1BR 2P ROBOT 電線破損異常報告書(日文化) 內容追加</t>
  </si>
  <si>
    <t>1/18(六)  09:51 1BR-2P-ROBOT動作中吸著OFF2回,期間共捨板G8.5x19枚;後續再發2回(無捨板)
                   14:00 電氣人員到場確認 ~15:00 監控點寫入~15:07 1BR-G8.5試板流
1/19(日)  1BR-2P動作中吸著OFF 多回，回報主任後G8-LE部位切替至1BR-3P採板，異常捨板G8*3
1/20(一) 15:55 採板再開確認，異常點推測為CC-LINK模組，進行CC-LINK模組交換，回復G11/G8 T切採板
1/21(二) 地震工事採板後16:29 1BR-2P動作中吸著OFF 多回，聯絡整備會同電氣人員確認，線路電壓異常
1/22(三) 電氣確認更換CD管線內部全部線路，備品確認中
1/23(四) 交換開始，1/24(五)交換完畢</t>
    <phoneticPr fontId="74"/>
  </si>
  <si>
    <t>因CD管內管路緊密，保護管變形後與電線相互擠壓磨擦導致
線路外皮破損導致電壓異常(圖二)</t>
    <phoneticPr fontId="74"/>
  </si>
  <si>
    <t>1.更換新線路。
2.移除AIR管線螺旋保護套(圖三) 更換耐磨氣壓管
3.相同型式的CD管徑#1 BR #1、#3採板Robot
   進行CD管內配線簡化改善，避免CD管內線路磨損機會。</t>
    <phoneticPr fontId="74"/>
  </si>
  <si>
    <t>AIR管線螺旋保護套，更換耐磨氣壓管
CD管內配線簡化改善，避免CD管內線路磨損機會。</t>
  </si>
  <si>
    <t>尚未橫展開，待JF 1、3P更換後無問題再橫展開</t>
    <phoneticPr fontId="74"/>
  </si>
  <si>
    <t>樂樂手</t>
    <phoneticPr fontId="74"/>
  </si>
  <si>
    <t>20250126ADT OFFNo.7　楽楽ハンド昇降LMガイドボルト破断異常</t>
  </si>
  <si>
    <t>20250126 OFF No.7 樂樂手 升降SENSOR座脫落異常之各窯現狀調查</t>
  </si>
  <si>
    <t xml:space="preserve">1/26 
18:12 通常生產中,板流人員操作樂樂手,將PL上玻璃吸著後上升，往CV2移動定位後、樂樂手下降至CV2
         吸盤無法解除吸著玻璃。 立即連絡班股長到場確認。
         《當時作業員在樂樂手下降時,有聽到金屬碰撞聲音且設備無異常警報》
18:15  股長確認樂樂手設備、發現センサー感應座彎曲變形。【圖1】
         初步判斷:樂樂手下降時、吸著解除的センサー感應座碰撞到センサー，導致變形。
18:30 異常狀況連絡上長後,上長指示產線稼動調整，OFFNo.7 移動到 OFFNo.4生產。
1/27 
09:00 連絡設備技術,說明異常狀況與呼出。 
10:10 機械人員到場確認後，樂樂手升降センサー感應擋片脫落與線性滑軌的固定螺絲有鬆脫及斷裂情形。【圖2
         機械人員將センサー感應擋片重新更新螺絲並鎖緊與線性滑軌螺絲孔重新洗牙並鎖緊後復歸。
14:20 異常處排除後,交由整備人員進行動作測試確認無異常後,交付現場生產。
</t>
    <phoneticPr fontId="74"/>
  </si>
  <si>
    <r>
      <t>1.コーブ―樂樂手升降線性滑軌,長期作動使得固定螺絲有鬆</t>
    </r>
    <r>
      <rPr>
        <sz val="9"/>
        <color indexed="8"/>
        <rFont val="Meiryo UI"/>
        <family val="3"/>
        <charset val="128"/>
      </rPr>
      <t>脫</t>
    </r>
    <r>
      <rPr>
        <sz val="9"/>
        <color indexed="8"/>
        <rFont val="Meiryo UI"/>
        <family val="2"/>
        <charset val="128"/>
      </rPr>
      <t>及斷裂情況,
  造成樂樂手下降時,晃動幅度過大,導致センサー感應擋片與センサー座碰撞導致變形。
2.無定期點檢升降線性滑軌固定螺絲有無鬆脫，導致無法在異常前發現。</t>
    </r>
    <phoneticPr fontId="74"/>
  </si>
  <si>
    <t>1. 固定螺絲材質強度變更:
1.1. 鍍鋅螺絲(強度10.9) →高張力螺絲(強度 12.9)
1.2.追加防鬆脫墊片。【圖3】
2. 定期點檢軌道螺絲半年一回 
  【機械: 追加於年度計畫修繕表中 _ 參照附件2.】</t>
    <phoneticPr fontId="74"/>
  </si>
  <si>
    <r>
      <t>•橫展開線性滑軌固定螺絲增締</t>
    </r>
    <r>
      <rPr>
        <sz val="9"/>
        <color rgb="FF000000"/>
        <rFont val="Microsoft JhengHei"/>
        <family val="3"/>
      </rPr>
      <t>奌</t>
    </r>
    <r>
      <rPr>
        <sz val="9"/>
        <color rgb="FF000000"/>
        <rFont val="Meiryo UI"/>
        <family val="2"/>
        <charset val="128"/>
      </rPr>
      <t>檢確認
•定期點檢表追加LM導軌固定螺栓確認(1</t>
    </r>
    <r>
      <rPr>
        <sz val="9"/>
        <color rgb="FF000000"/>
        <rFont val="Microsoft JhengHei"/>
        <family val="2"/>
      </rPr>
      <t>回/半年)</t>
    </r>
    <r>
      <rPr>
        <sz val="9"/>
        <color rgb="FF000000"/>
        <rFont val="Meiryo UI"/>
        <family val="2"/>
        <charset val="128"/>
      </rPr>
      <t xml:space="preserve">
</t>
    </r>
    <phoneticPr fontId="74"/>
  </si>
  <si>
    <t xml:space="preserve">本線FT </t>
  </si>
  <si>
    <t>20250128 YF窯 本線FT-CV  パットチェーン スプロケット位置ずれ異常</t>
  </si>
  <si>
    <t>YF 本線FT PAD Chain--各橫展開</t>
  </si>
  <si>
    <r>
      <rPr>
        <sz val="9"/>
        <color rgb="FF000000"/>
        <rFont val="Meiryo UI"/>
        <family val="2"/>
        <charset val="128"/>
      </rPr>
      <t>12:33 人員發現本線FT CV異音，點檢確認為本線FT CV #L-2 PAD Chain運轉時所</t>
    </r>
    <r>
      <rPr>
        <sz val="9"/>
        <color rgb="FF000000"/>
        <rFont val="Meiryo UI"/>
        <family val="3"/>
        <charset val="128"/>
      </rPr>
      <t>產</t>
    </r>
    <r>
      <rPr>
        <sz val="9"/>
        <color rgb="FF000000"/>
        <rFont val="Meiryo UI"/>
        <family val="2"/>
        <charset val="128"/>
      </rPr>
      <t>生。
12:45 連絡機械人員及芳全，發現部分PAD有翹起，側邊有疑似摩擦的痕跡，
          研判為#L-2 PAD Chain鏈輪位移，運轉時PAD與鋼構干涉產生異音。
13:05 本線進行捨板，關閉FT CV電源。掛上LOTO後開始進行鏈輪調整作業。
  鍊輪機構點檢結果：(写真Sheet參照)
  1.螺絲狀況確認→螺絲有鬆動，取出確認無崩牙、無磨損、無斷裂。
  2.鏈輪與軸心配合狀況確認→OK(軸心無磨損，與鏈輪間無間隙)
  3.鏈輪與周遭機構有無干涉或碰撞情形→OK無干涉碰撞問題
  4.該處所(#L-2 PAD CHAIN)其餘相同處所螺絲橫展開點檢→無鬆動。
  5.止付螺絲拆裝是在2016年冷修，已使用9.7年。且上回2024/11/4
     定期點檢無鬆</t>
    </r>
    <r>
      <rPr>
        <sz val="9"/>
        <color rgb="FF000000"/>
        <rFont val="細明體"/>
        <family val="2"/>
        <charset val="136"/>
      </rPr>
      <t>脫</t>
    </r>
    <r>
      <rPr>
        <sz val="9"/>
        <color rgb="FF000000"/>
        <rFont val="Meiryo UI"/>
        <family val="2"/>
        <charset val="128"/>
      </rPr>
      <t>異常發生。(定期檢</t>
    </r>
    <r>
      <rPr>
        <sz val="9"/>
        <color rgb="FF000000"/>
        <rFont val="細明體"/>
        <family val="2"/>
        <charset val="136"/>
      </rPr>
      <t>查</t>
    </r>
    <r>
      <rPr>
        <sz val="9"/>
        <color rgb="FF000000"/>
        <rFont val="Meiryo UI"/>
        <family val="2"/>
        <charset val="128"/>
      </rPr>
      <t xml:space="preserve">1回/半年 機械實施)
13:44 鏈輪位置對芯及復歸完成，進行PAD更換及運轉測試。
14:08 本線FT CV恢復運轉，採板開始。
</t>
    </r>
    <phoneticPr fontId="74"/>
  </si>
  <si>
    <r>
      <t>1.發生原因不明，推測可能是PAD Chain在素板引入會有升降動作，鏈輪受力大小會隨著CV升降動作變化，長期作動下導致螺絲鬆動。
2.固定螺絲可能在安裝時就未鎖好，或早已發生螺絲鬆動。雖然有實施定期點檢，但點檢的項目沒有螺絲確認</t>
    </r>
    <r>
      <rPr>
        <sz val="9"/>
        <color rgb="FF000000"/>
        <rFont val="微軟正黑體"/>
        <family val="3"/>
        <charset val="136"/>
      </rPr>
      <t>內</t>
    </r>
    <r>
      <rPr>
        <sz val="9"/>
        <color rgb="FF000000"/>
        <rFont val="Meiryo UI"/>
        <family val="2"/>
        <charset val="128"/>
      </rPr>
      <t xml:space="preserve">容，也沒有點檢基準可以參考，點檢時可能對螺絲鬆動確認不足而未能發現。
</t>
    </r>
    <phoneticPr fontId="74"/>
  </si>
  <si>
    <t>暫時對策
1.本線及BR FT CV鍊輪進行固定螺絲點檢增締。(6/E)
   工事日以本線部分優先實施，BR段在生產許可的情況下停機實施，
   (増し締め点検預定計畫 Sheet參照)
2.點檢確認PAD Chain升降動作有無異音或速度異常。(確認濟，無異常)
恆久對策
1.鍊輪追加半分割固定環，防止鍊輪螺絲鬆脫時發生位移。(6/E)
   (固定環安裝預定計畫 Sheet參照)
2.作成PAD鏈條更換點檢表及判定基準，實施人員教育及導入運用。
   (YF FT PAD Chain更換紀錄表Sheet、判定基準與填寫說明Sheet參照)</t>
    <phoneticPr fontId="74"/>
  </si>
  <si>
    <t>1.橫展開各窯本線及BR FT CV鍊輪進行固定螺絲點檢增締
2.PAD鏈條更換點檢表及判定基準導入使用→設技 (3/E)。
  (YF FT PAD Chain更換紀錄表Sheet參照)
3.在鍊輪部分添加半分割固定環 (10/E)。（JK已對策完畢）</t>
    <phoneticPr fontId="74"/>
  </si>
  <si>
    <t>CROSS CV</t>
    <phoneticPr fontId="74"/>
  </si>
  <si>
    <t>20250201ADTOFF　OFFNo.7 板折FT CV時規皮帶聯軸器斷裂異常報告_01</t>
  </si>
  <si>
    <t xml:space="preserve">1. 15:27 板折人員板折玻璃後,欲將CG藉由FT 時規皮帶搬送至Cross CV區域時，有聽到異音聲響並發現G5製品
    停於CROSS CV區域前無法進入( 當時有設備異常警報發生)。(圖1.)
    立即連絡股長，確認後發現FT CV右側時規皮帶的連軸器已斷裂。(圖2.)
2. 15:42 將異常狀況回報事務所並進行産線稼動變更（OFFNo.7 ⇨ OFFNo.4）
3. 16:30 機械設備人員到場確認現況，並準備相關備品
4. 16:45 進行連軸器新品更換作業
5. 16:55 連軸器更換完畢，運轉測試無異常
6. 18:00 進行機台桌面清掃、取樣検査無異常後，恢復稼動生産
7. 18:10 整備觀察確認連軸器作動。結果:無異常
</t>
    <phoneticPr fontId="74"/>
  </si>
  <si>
    <t>板折段CV時規皮帶聯軸器,長期升降作動劣化損壞時,與鋁擠型干涉造成斷裂。
※機械見解: 異常前不排除軸心偏心過大導致晃動。</t>
    <phoneticPr fontId="74"/>
  </si>
  <si>
    <t xml:space="preserve">暫時對策 :
將板折段FT CV右側(已斷裂)時規皮帶聯軸器進行更換。(圖3.)
※ 機械:左側連軸器表面也有磨擦痕,一併進行預防性更換。
※ 聯軸器履歷: 未有更換紀錄  (2021年5月 建設立上~ )
永久對策 : 
1.聯軸器材質&amp;式樣變更,藉以強化材質強度並消除鋁擠型干涉,避免異常再發.
   1.1.材質變更: 由鍍鋅變更為鋼性連軸器 ( 預計: 5月底 完成 )
   ※材質變更理由: 機械見解參照(附件1.)
   1.2.式樣変更：由Ø50→Ø40(半徑減少5mm)，因此連軸器
   與FT鋁擠型的間隙距離從3mm → 8mm,減少干涉。(圖4.)
2.聯軸器軸心更換,避免晃動與鋁擠型干涉.( 預計: 5月底 完成 )
</t>
    <phoneticPr fontId="74"/>
  </si>
  <si>
    <t>20250209 YF窯 循環#7 BCスリップ異常</t>
  </si>
  <si>
    <t>12:10 現場發生循環#7 C/V 異常警報 ( 異常履歷: NO.7 CULLET B/C SLIP )。
12:12 三交代至循環系確認發現循環#7 C/V皮帶有偏移狀況及皮帶下方碎玻璃堆積至SLIP檢知SENSOR的高度。
12:14 連絡設備技術人員協助對應，並連絡事務所擔當及整備股長呼出對應。
         部分碎玻璃清除後再次運轉仍出現異常警報無法復歸。
12:33 設技人員到達現場準備確認異常狀況及對應。
12:50 因本線HO阻塞於Guillotine進行捨板。
13:40 皮帶偏移調整、碎玻璃清除、循環#7 C/V側擋板破損膠墊更換完成，SENSOR基座角度微調整後試運轉正常。
14:00 採板開始。
側擋板破損經緯   (側擋板為耗材，鐵片+膠墊組成，破損後更換&amp;補強)
2024/12/23 整備人員發現循環#7 C/V側檔板破損，暫時對應：擋板外側膠墊更換
2024/12/27 連絡機械排入工事日作業項目
2024/12/30 工事日因其他作業時間較長導致無法實施，預定延後到2025/1月再實施
2025/1月無工事日，作業延期
2025/2/6 下午定期碎玻璃掃除時，沒有發現碎玻璃有明顯增的情況多
2025/2/8~2/9 循環#7 C/V側檔板推測有破孔發生，造成碎玻璃大量外漏堆積→2/7點檢沒有發現破裂
2025/2/9 碎玻璃從C/V下方持續堆積到達檢知SENSOR的高度。</t>
    <phoneticPr fontId="74"/>
  </si>
  <si>
    <r>
      <t>循環#7 C/V 異常確認結果：(參照別紙1. 異常</t>
    </r>
    <r>
      <rPr>
        <sz val="9"/>
        <color rgb="FF000000"/>
        <rFont val="微軟正黑體"/>
        <family val="2"/>
        <charset val="136"/>
      </rPr>
      <t>狀</t>
    </r>
    <r>
      <rPr>
        <sz val="9"/>
        <color rgb="FF000000"/>
        <rFont val="Meiryo UI"/>
        <family val="2"/>
        <charset val="128"/>
      </rPr>
      <t>況</t>
    </r>
    <r>
      <rPr>
        <sz val="9"/>
        <color rgb="FF000000"/>
        <rFont val="微軟正黑體"/>
        <family val="2"/>
        <charset val="136"/>
      </rPr>
      <t>說</t>
    </r>
    <r>
      <rPr>
        <sz val="9"/>
        <color rgb="FF000000"/>
        <rFont val="Meiryo UI"/>
        <family val="2"/>
        <charset val="128"/>
      </rPr>
      <t>明及写真)
1.確認發現循環#7 C/V側</t>
    </r>
    <r>
      <rPr>
        <sz val="9"/>
        <color rgb="FF000000"/>
        <rFont val="微軟正黑體"/>
        <family val="2"/>
        <charset val="136"/>
      </rPr>
      <t>檔</t>
    </r>
    <r>
      <rPr>
        <sz val="9"/>
        <color rgb="FF000000"/>
        <rFont val="Meiryo UI"/>
        <family val="2"/>
        <charset val="128"/>
      </rPr>
      <t>板破損(鐵板&amp;膠</t>
    </r>
    <r>
      <rPr>
        <sz val="9"/>
        <color rgb="FF000000"/>
        <rFont val="微軟正黑體"/>
        <family val="2"/>
        <charset val="136"/>
      </rPr>
      <t>墊</t>
    </r>
    <r>
      <rPr>
        <sz val="9"/>
        <color rgb="FF000000"/>
        <rFont val="Meiryo UI"/>
        <family val="2"/>
        <charset val="128"/>
      </rPr>
      <t xml:space="preserve">已破損約30公分大小)
2.由於碎玻璃從B/C下方持續堆積導致擠壓到檢知SENSOR的基座
   使之超出檢知範圍，因而發出SLIP警報。
3.雖然有實施點檢確認，但無法確認側檔板本身的狀態(難以看清楚)
   只能先利用B/C下方的粉塵量判斷有無異常。
4.雖然事先有注意到側檔板的破損，但因為工事日當天來不及對應，導致對應工事延期。
5.循環#5以外的排外對應有問題存在，但循環系的修理對應只能利用工事日。
</t>
    </r>
    <phoneticPr fontId="74"/>
  </si>
  <si>
    <t xml:space="preserve">暫時對策
循環#7 C/V側擋板內側的鐵板補修、側擋板的膠墊更換
恆久對策
1.由於從側邊的護蓋難以目視確認，因此變更點檢方式。
   把循環#7 B/C的上游擋板拆除，從上游點檢口確認側擋板的磨損情形，
   提早發現異常。(參照別紙2. 點檢方式)
   確認擋板拆除不會造成碎玻璃洩漏等問題之後，即可列為常規樣式。
2.擋板膠墊型式變更(布層心體→鋼索簾布)，防止異物插入、
   避免破裂造成短時間內發生大面積破孔。(參照別紙3. 檔板膠墊)
   目前正在確認耐久性、以及是否有其他影響→使用結果確認後，進行展開。
3.為了讓循環#5以外的循環線也可以排出對應，列入改善項目進行改善。
</t>
    <phoneticPr fontId="74"/>
  </si>
  <si>
    <t>20250208MF　循環サイロレベル計のアンプ故障</t>
  </si>
  <si>
    <r>
      <t>2/8　10:31　循環良品Silo 液位計HH發生異常（警報3次）
　※ 三交代主任依賴資材作業人員進行碎玻璃回收（隨後並未發生異常）
2/12　12:05　循環良品Silo 液位計HH異常再發（間歇性發生）
         12:09　現場巡檢時發現碎玻璃在</t>
    </r>
    <r>
      <rPr>
        <sz val="9"/>
        <color rgb="FF000000"/>
        <rFont val="新細明體"/>
        <family val="2"/>
        <charset val="136"/>
      </rPr>
      <t>內</t>
    </r>
    <r>
      <rPr>
        <sz val="9"/>
        <color rgb="FF000000"/>
        <rFont val="Meiryo UI"/>
        <family val="2"/>
        <charset val="128"/>
      </rPr>
      <t>部堆積，因此對碎玻璃進行敲打處理，但液位計無反應。
　　　        　　 警報間歇出現但無法消除（T/P 顯示</t>
    </r>
    <r>
      <rPr>
        <sz val="9"/>
        <color rgb="FF000000"/>
        <rFont val="新細明體"/>
        <family val="2"/>
        <charset val="136"/>
      </rPr>
      <t>值</t>
    </r>
    <r>
      <rPr>
        <sz val="9"/>
        <color rgb="FF000000"/>
        <rFont val="Meiryo UI"/>
        <family val="2"/>
        <charset val="128"/>
      </rPr>
      <t>為：2782mm）　圖1
         13:30　依賴設技電氣進行調</t>
    </r>
    <r>
      <rPr>
        <sz val="9"/>
        <color rgb="FF000000"/>
        <rFont val="新細明體"/>
        <family val="2"/>
        <charset val="136"/>
      </rPr>
      <t>查</t>
    </r>
    <r>
      <rPr>
        <sz val="9"/>
        <color rgb="FF000000"/>
        <rFont val="Meiryo UI"/>
        <family val="2"/>
        <charset val="128"/>
      </rPr>
      <t>。
　　　　　　　　  1.確認液位計AMP控制器，WIRE BREAK中顯示異常的紅燈正在閃爍。　圖2
　　　　　　　　　※即使重</t>
    </r>
    <r>
      <rPr>
        <sz val="9"/>
        <color rgb="FF000000"/>
        <rFont val="新細明體"/>
        <family val="2"/>
        <charset val="136"/>
      </rPr>
      <t>啟</t>
    </r>
    <r>
      <rPr>
        <sz val="9"/>
        <color rgb="FF000000"/>
        <rFont val="Meiryo UI"/>
        <family val="2"/>
        <charset val="128"/>
      </rPr>
      <t>也無法消除異常，在不斷的重</t>
    </r>
    <r>
      <rPr>
        <sz val="9"/>
        <color rgb="FF000000"/>
        <rFont val="新細明體"/>
        <family val="2"/>
        <charset val="136"/>
      </rPr>
      <t>啟</t>
    </r>
    <r>
      <rPr>
        <sz val="9"/>
        <color rgb="FF000000"/>
        <rFont val="Meiryo UI"/>
        <family val="2"/>
        <charset val="128"/>
      </rPr>
      <t>中得到復原。
　　　　　　　  　2.液位計</t>
    </r>
    <r>
      <rPr>
        <sz val="9"/>
        <color rgb="FF000000"/>
        <rFont val="新細明體"/>
        <family val="2"/>
        <charset val="136"/>
      </rPr>
      <t>狀</t>
    </r>
    <r>
      <rPr>
        <sz val="9"/>
        <color rgb="FF000000"/>
        <rFont val="Meiryo UI"/>
        <family val="2"/>
        <charset val="128"/>
      </rPr>
      <t>態（液位計銅線斷裂，磨損起毛，破損）並無異常。
　　　　　　　　  3.確認液位計本體回路時，發現繼電器</t>
    </r>
    <r>
      <rPr>
        <sz val="9"/>
        <color rgb="FF000000"/>
        <rFont val="新細明體"/>
        <family val="2"/>
        <charset val="136"/>
      </rPr>
      <t>碳</t>
    </r>
    <r>
      <rPr>
        <sz val="9"/>
        <color rgb="FF000000"/>
        <rFont val="Meiryo UI"/>
        <family val="2"/>
        <charset val="128"/>
      </rPr>
      <t>化，判斷為燒損導致的異常。　圖3
　　　　　14:50　由於繼電器無備品，依賴安排緊急購入。
　　　　　　　　　到貨前期間</t>
    </r>
    <r>
      <rPr>
        <sz val="9"/>
        <color rgb="FF000000"/>
        <rFont val="新細明體"/>
        <family val="2"/>
        <charset val="136"/>
      </rPr>
      <t>內</t>
    </r>
    <r>
      <rPr>
        <sz val="9"/>
        <color rgb="FF000000"/>
        <rFont val="Meiryo UI"/>
        <family val="2"/>
        <charset val="128"/>
      </rPr>
      <t>，指示三交代必須</t>
    </r>
    <r>
      <rPr>
        <sz val="9"/>
        <color rgb="FF000000"/>
        <rFont val="新細明體"/>
        <family val="2"/>
        <charset val="136"/>
      </rPr>
      <t>每</t>
    </r>
    <r>
      <rPr>
        <sz val="9"/>
        <color rgb="FF000000"/>
        <rFont val="Meiryo UI"/>
        <family val="2"/>
        <charset val="128"/>
      </rPr>
      <t>2小時對Silo</t>
    </r>
    <r>
      <rPr>
        <sz val="9"/>
        <color rgb="FF000000"/>
        <rFont val="新細明體"/>
        <family val="2"/>
        <charset val="136"/>
      </rPr>
      <t>內</t>
    </r>
    <r>
      <rPr>
        <sz val="9"/>
        <color rgb="FF000000"/>
        <rFont val="Meiryo UI"/>
        <family val="2"/>
        <charset val="128"/>
      </rPr>
      <t>部進行目視確認，確定容量上限，必要時依賴回收。
2/18　11:00　到貨後立即進行繼電器更換，但液位計HH異常再發。
　　　　　　　　　　※監視室循環T/P的液位計數</t>
    </r>
    <r>
      <rPr>
        <sz val="9"/>
        <color rgb="FF000000"/>
        <rFont val="新細明體"/>
        <family val="2"/>
        <charset val="136"/>
      </rPr>
      <t>值</t>
    </r>
    <r>
      <rPr>
        <sz val="9"/>
        <color rgb="FF000000"/>
        <rFont val="Meiryo UI"/>
        <family val="2"/>
        <charset val="128"/>
      </rPr>
      <t>在0左右浮動。
2/19　10:00　拆卸有問題的AMP，更換同型號備品，
　　　　　　　　　為確認液位</t>
    </r>
    <r>
      <rPr>
        <sz val="9"/>
        <color rgb="FF000000"/>
        <rFont val="新細明體"/>
        <family val="2"/>
        <charset val="136"/>
      </rPr>
      <t>值</t>
    </r>
    <r>
      <rPr>
        <sz val="9"/>
        <color rgb="FF000000"/>
        <rFont val="Meiryo UI"/>
        <family val="2"/>
        <charset val="128"/>
      </rPr>
      <t>的誤差，連接模擬發信器（CA71），AMP和T/P的液位</t>
    </r>
    <r>
      <rPr>
        <sz val="9"/>
        <color rgb="FF000000"/>
        <rFont val="新細明體"/>
        <family val="2"/>
        <charset val="136"/>
      </rPr>
      <t>值</t>
    </r>
    <r>
      <rPr>
        <sz val="9"/>
        <color rgb="FF000000"/>
        <rFont val="Meiryo UI"/>
        <family val="2"/>
        <charset val="128"/>
      </rPr>
      <t>是一致的，
　　　　　　　　　因此可以判斷是AMP與PLC之間出現通訊異常。　※ 參考2月19日調</t>
    </r>
    <r>
      <rPr>
        <sz val="9"/>
        <color rgb="FF000000"/>
        <rFont val="新細明體"/>
        <family val="2"/>
        <charset val="136"/>
      </rPr>
      <t>查</t>
    </r>
    <r>
      <rPr>
        <sz val="9"/>
        <color rgb="FF000000"/>
        <rFont val="Meiryo UI"/>
        <family val="2"/>
        <charset val="128"/>
      </rPr>
      <t>結果sheet
2/20　15:00　確認的調</t>
    </r>
    <r>
      <rPr>
        <sz val="9"/>
        <color rgb="FF000000"/>
        <rFont val="新細明體"/>
        <family val="2"/>
        <charset val="136"/>
      </rPr>
      <t>查</t>
    </r>
    <r>
      <rPr>
        <sz val="9"/>
        <color rgb="FF000000"/>
        <rFont val="Meiryo UI"/>
        <family val="2"/>
        <charset val="128"/>
      </rPr>
      <t>結果為AMP電流輸出線路有異常。※ 參考調</t>
    </r>
    <r>
      <rPr>
        <sz val="9"/>
        <color rgb="FF000000"/>
        <rFont val="新細明體"/>
        <family val="2"/>
        <charset val="136"/>
      </rPr>
      <t>查</t>
    </r>
    <r>
      <rPr>
        <sz val="9"/>
        <color rgb="FF000000"/>
        <rFont val="Meiryo UI"/>
        <family val="2"/>
        <charset val="128"/>
      </rPr>
      <t>結果sheet</t>
    </r>
    <phoneticPr fontId="74"/>
  </si>
  <si>
    <r>
      <t>AMP</t>
    </r>
    <r>
      <rPr>
        <sz val="9"/>
        <color indexed="8"/>
        <rFont val="Meiryo UI"/>
        <family val="3"/>
        <charset val="128"/>
      </rPr>
      <t>內</t>
    </r>
    <r>
      <rPr>
        <sz val="9"/>
        <color indexed="8"/>
        <rFont val="Meiryo UI"/>
        <family val="2"/>
        <charset val="128"/>
      </rPr>
      <t>的電流輸出不良 → 2017/2-2025/2：使用8年（時間原因老化）
判斷為燒損的繼電器在</t>
    </r>
    <r>
      <rPr>
        <sz val="9"/>
        <color indexed="8"/>
        <rFont val="Meiryo UI"/>
        <family val="3"/>
        <charset val="128"/>
      </rPr>
      <t>碳</t>
    </r>
    <r>
      <rPr>
        <sz val="9"/>
        <color indexed="8"/>
        <rFont val="Meiryo UI"/>
        <family val="2"/>
        <charset val="128"/>
      </rPr>
      <t>化</t>
    </r>
    <r>
      <rPr>
        <sz val="9"/>
        <color indexed="8"/>
        <rFont val="Meiryo UI"/>
        <family val="3"/>
        <charset val="128"/>
      </rPr>
      <t>狀</t>
    </r>
    <r>
      <rPr>
        <sz val="9"/>
        <color indexed="8"/>
        <rFont val="Meiryo UI"/>
        <family val="2"/>
        <charset val="128"/>
      </rPr>
      <t>態下並未斷線</t>
    </r>
    <phoneticPr fontId="74"/>
  </si>
  <si>
    <r>
      <t>1.冷修2次時進行了AMP交換。
2.繼電器的耐電性根據設備使用</t>
    </r>
    <r>
      <rPr>
        <sz val="9"/>
        <color indexed="8"/>
        <rFont val="Meiryo UI"/>
        <family val="3"/>
        <charset val="128"/>
      </rPr>
      <t>狀</t>
    </r>
    <r>
      <rPr>
        <sz val="9"/>
        <color indexed="8"/>
        <rFont val="Meiryo UI"/>
        <family val="2"/>
        <charset val="128"/>
      </rPr>
      <t>況而有所不同，因此在冷修時進行點檢。
　※考慮到使用壽命，請檢討使用非接觸式繼電器，但由於適配原因，
     目前仍然使用同樣型號的繼電器。
　※液位計作動頻率為全窯共通，即</t>
    </r>
    <r>
      <rPr>
        <sz val="9"/>
        <color indexed="8"/>
        <rFont val="Meiryo UI"/>
        <family val="3"/>
        <charset val="128"/>
      </rPr>
      <t>每</t>
    </r>
    <r>
      <rPr>
        <sz val="9"/>
        <color indexed="8"/>
        <rFont val="Meiryo UI"/>
        <family val="2"/>
        <charset val="128"/>
      </rPr>
      <t>6分鐘一次，因此不做改變。</t>
    </r>
    <phoneticPr fontId="74"/>
  </si>
  <si>
    <t>T/T</t>
    <phoneticPr fontId="74"/>
  </si>
  <si>
    <t>20250218 YF 2Pos ターンテーブル フレームクラック異常</t>
  </si>
  <si>
    <t>2025218 YF窯TT FRAME裂痕之各窯現狀調查</t>
  </si>
  <si>
    <t xml:space="preserve">2/18 工事日
機械人員進行2P T/T B面起倒油壓缸更換，結束後進行起倒動作測試時，製造立會人員發現的T/T 基座FRAME方管有裂痕。點檢確認該處方管兩側均有裂痕，立即進行修補作業。(參照附件1.)
後續針對其他POS進行點檢發現1P及4P也有相同情形(3P沒有問題)，安排在2P完成後進行修補。
20:30左右完成1P及2P的修補作業，由於HOT作業在2/19才會完成，因此4P待隔天繼續。
2/19 工事日
15:00左右完成4P修補。
</t>
    <phoneticPr fontId="74"/>
  </si>
  <si>
    <r>
      <t>1.各據點都有發生過相同的情形，推測是結構設計的問題，
   在長期使用的情況下會</t>
    </r>
    <r>
      <rPr>
        <sz val="9"/>
        <color indexed="8"/>
        <rFont val="Meiryo UI"/>
        <family val="3"/>
        <charset val="128"/>
      </rPr>
      <t>產</t>
    </r>
    <r>
      <rPr>
        <sz val="9"/>
        <color indexed="8"/>
        <rFont val="Meiryo UI"/>
        <family val="2"/>
        <charset val="128"/>
      </rPr>
      <t>生疲勞損壞。(2012/7 DF、2012/8 ZF)
2.本社生技在2019針對這個問題有提出補強對策→在FRAME方管上追加鐵板熔接。
  (補強方式參照附件2.)
3.此回發生位置在熔接鐵板與軸承基座間，由於熔接鐵板與軸承基座不是一體中間有縫隙，
   因此此處強度較弱，最終受到應力破壞出現裂痕。
4.前回點檢未發現異常(1BR:2024/11/12、2BR:2024/12/23)，點檢表無明確內容、
   人員知道要點檢但可能會有遺漏的狀況。</t>
    </r>
    <phoneticPr fontId="74"/>
  </si>
  <si>
    <t>1.各POS有裂痕處實施鐵板熔接補強。
2.各窯相同設備實施點檢，如有裂痕進行補修。
3.定期檢點表追加框架裂痕點檢項目</t>
    <phoneticPr fontId="74"/>
  </si>
  <si>
    <t xml:space="preserve">•T/T FRAME裂痕有無奌檢。
•T/T FRAME裂痕檢出有補強。
•T/T FRAME裂痕檢出無的TT也要補強(橫展開)。
※最終補強方案待生計部與廠商聯絡決定，屆時依最終方案實施橫展開
•定期檢點表追加框架裂痕點檢項目。
</t>
    <phoneticPr fontId="74"/>
  </si>
  <si>
    <t>移載機</t>
    <phoneticPr fontId="74"/>
  </si>
  <si>
    <t>【ADCH】【設備異常報告】20250404 OF窯ON切り移載機真空ポンプサーマル異常Rev.1</t>
  </si>
  <si>
    <t>【2025/4/4】
05:17 OF窯ON切移栽機真空泵發生過熱異常，No.1真空泵停止，但沒有自動切換到備用電機，D/S G8.5無法採板。
（真空泵摸起來比平時更熱。）
05:28 三交代主任在T.P畫面按下警報解除鍵也無法重置，
並且在T.P畫面無法切換成備用真空泵。
05:56 聯絡常日整備主任，常日整備主任聯絡課長。
05:58 常日主任聯絡OF機械擔當者，依賴更換真空泵。
07:18 常日整備主任到達現場，確認狀況後聯絡OF電氣擔當拆下電機接線。
07:35 機械人員到達，準備把發生異常的No.1真空泵換成備用真空泵。
07:55 電氣人員到達，確認警報無法重置後，將ON切移栽機真空泵No.1跳閘的過負荷保護開關重置，之後通過T.P畫面的重置消除警報。
08:11 備用真空泵和No.2真空泵運轉，ON切移栽機的動作確認沒有異常。
08:16 將接線換到準備更換的備用真空泵上進行測試。
08:33 確認沒有異常，重新開始D/S G8.5品的生產。</t>
    <phoneticPr fontId="74"/>
  </si>
  <si>
    <r>
      <t>＜過熱警報發生的原因＞
・真空</t>
    </r>
    <r>
      <rPr>
        <sz val="9"/>
        <color rgb="FF000000"/>
        <rFont val="微軟正黑體"/>
        <family val="2"/>
        <charset val="136"/>
      </rPr>
      <t>泵</t>
    </r>
    <r>
      <rPr>
        <sz val="9"/>
        <color indexed="8"/>
        <rFont val="Meiryo UI"/>
        <family val="2"/>
        <charset val="128"/>
      </rPr>
      <t>的軸承潤滑油用盡，導致電機運轉</t>
    </r>
    <r>
      <rPr>
        <sz val="9"/>
        <color indexed="8"/>
        <rFont val="Meiryo UI"/>
        <family val="3"/>
        <charset val="128"/>
      </rPr>
      <t>產</t>
    </r>
    <r>
      <rPr>
        <sz val="9"/>
        <color indexed="8"/>
        <rFont val="Meiryo UI"/>
        <family val="2"/>
        <charset val="128"/>
      </rPr>
      <t>生負荷，發生過負荷異常。
（前一次在2022年7月更換）
＜＜備用真空</t>
    </r>
    <r>
      <rPr>
        <sz val="9"/>
        <color rgb="FF000000"/>
        <rFont val="微軟正黑體"/>
        <family val="2"/>
        <charset val="136"/>
      </rPr>
      <t>泵</t>
    </r>
    <r>
      <rPr>
        <sz val="9"/>
        <color indexed="8"/>
        <rFont val="Meiryo UI"/>
        <family val="2"/>
        <charset val="128"/>
      </rPr>
      <t>沒有自動</t>
    </r>
    <r>
      <rPr>
        <sz val="9"/>
        <color rgb="FF000000"/>
        <rFont val="微軟正黑體"/>
        <family val="2"/>
        <charset val="136"/>
      </rPr>
      <t>啟</t>
    </r>
    <r>
      <rPr>
        <sz val="9"/>
        <color indexed="8"/>
        <rFont val="Meiryo UI"/>
        <family val="2"/>
        <charset val="128"/>
      </rPr>
      <t>動的原因＞＞
・真空</t>
    </r>
    <r>
      <rPr>
        <sz val="9"/>
        <color rgb="FF000000"/>
        <rFont val="微軟正黑體"/>
        <family val="2"/>
        <charset val="136"/>
      </rPr>
      <t>泵</t>
    </r>
    <r>
      <rPr>
        <sz val="9"/>
        <color indexed="8"/>
        <rFont val="Meiryo UI"/>
        <family val="2"/>
        <charset val="128"/>
      </rPr>
      <t>No.2在運轉中時，真空SW（開關）無論</t>
    </r>
    <r>
      <rPr>
        <sz val="9"/>
        <color indexed="8"/>
        <rFont val="Meiryo UI"/>
        <family val="3"/>
        <charset val="128"/>
      </rPr>
      <t>哪</t>
    </r>
    <r>
      <rPr>
        <sz val="9"/>
        <color indexed="8"/>
        <rFont val="Meiryo UI"/>
        <family val="2"/>
        <charset val="128"/>
      </rPr>
      <t>一邊（No.1，No.2）OFF，備用真空</t>
    </r>
    <r>
      <rPr>
        <sz val="9"/>
        <color rgb="FF000000"/>
        <rFont val="微軟正黑體"/>
        <family val="2"/>
        <charset val="136"/>
      </rPr>
      <t>泵</t>
    </r>
    <r>
      <rPr>
        <sz val="9"/>
        <color indexed="8"/>
        <rFont val="Meiryo UI"/>
        <family val="2"/>
        <charset val="128"/>
      </rPr>
      <t>都會</t>
    </r>
    <r>
      <rPr>
        <sz val="9"/>
        <color rgb="FF000000"/>
        <rFont val="微軟正黑體"/>
        <family val="2"/>
        <charset val="136"/>
      </rPr>
      <t>啟</t>
    </r>
    <r>
      <rPr>
        <sz val="9"/>
        <color indexed="8"/>
        <rFont val="Meiryo UI"/>
        <family val="2"/>
        <charset val="128"/>
      </rPr>
      <t>動。
　No.1真空</t>
    </r>
    <r>
      <rPr>
        <sz val="9"/>
        <color rgb="FF000000"/>
        <rFont val="微軟正黑體"/>
        <family val="2"/>
        <charset val="136"/>
      </rPr>
      <t>泵</t>
    </r>
    <r>
      <rPr>
        <sz val="9"/>
        <color indexed="8"/>
        <rFont val="Meiryo UI"/>
        <family val="2"/>
        <charset val="128"/>
      </rPr>
      <t>不包含在備用自動</t>
    </r>
    <r>
      <rPr>
        <sz val="9"/>
        <color rgb="FF000000"/>
        <rFont val="微軟正黑體"/>
        <family val="2"/>
        <charset val="136"/>
      </rPr>
      <t>啟</t>
    </r>
    <r>
      <rPr>
        <sz val="9"/>
        <color indexed="8"/>
        <rFont val="Meiryo UI"/>
        <family val="2"/>
        <charset val="128"/>
      </rPr>
      <t>動條件裡。</t>
    </r>
    <phoneticPr fontId="74"/>
  </si>
  <si>
    <r>
      <t>＜過熱警報發生時的對策＞
・對真空</t>
    </r>
    <r>
      <rPr>
        <sz val="9"/>
        <color rgb="FF000000"/>
        <rFont val="微軟正黑體"/>
        <family val="2"/>
        <charset val="136"/>
      </rPr>
      <t>泵</t>
    </r>
    <r>
      <rPr>
        <sz val="9"/>
        <color indexed="8"/>
        <rFont val="Meiryo UI"/>
        <family val="2"/>
        <charset val="128"/>
      </rPr>
      <t>的使用時間和壓力進行管理並實施定期更換。
　使用時間：10000小時更換。壓力管理：78KPa以下更換。滿足任一條件就要進行更換。
＜備用真空</t>
    </r>
    <r>
      <rPr>
        <sz val="9"/>
        <color rgb="FF000000"/>
        <rFont val="微軟正黑體"/>
        <family val="2"/>
        <charset val="136"/>
      </rPr>
      <t>泵</t>
    </r>
    <r>
      <rPr>
        <sz val="9"/>
        <color indexed="8"/>
        <rFont val="Meiryo UI"/>
        <family val="2"/>
        <charset val="128"/>
      </rPr>
      <t>沒有自動</t>
    </r>
    <r>
      <rPr>
        <sz val="9"/>
        <color rgb="FF000000"/>
        <rFont val="微軟正黑體"/>
        <family val="2"/>
        <charset val="136"/>
      </rPr>
      <t>啟</t>
    </r>
    <r>
      <rPr>
        <sz val="9"/>
        <color indexed="8"/>
        <rFont val="Meiryo UI"/>
        <family val="2"/>
        <charset val="128"/>
      </rPr>
      <t>動的對策＞
・對系統進行改造，No.1真空</t>
    </r>
    <r>
      <rPr>
        <sz val="9"/>
        <color rgb="FF000000"/>
        <rFont val="微軟正黑體"/>
        <family val="2"/>
        <charset val="136"/>
      </rPr>
      <t>泵</t>
    </r>
    <r>
      <rPr>
        <sz val="9"/>
        <color indexed="8"/>
        <rFont val="Meiryo UI"/>
        <family val="2"/>
        <charset val="128"/>
      </rPr>
      <t>停下時備用真空</t>
    </r>
    <r>
      <rPr>
        <sz val="9"/>
        <color rgb="FF000000"/>
        <rFont val="微軟正黑體"/>
        <family val="2"/>
        <charset val="136"/>
      </rPr>
      <t>泵</t>
    </r>
    <r>
      <rPr>
        <sz val="9"/>
        <color indexed="8"/>
        <rFont val="Meiryo UI"/>
        <family val="2"/>
        <charset val="128"/>
      </rPr>
      <t>也會自動</t>
    </r>
    <r>
      <rPr>
        <sz val="9"/>
        <color rgb="FF000000"/>
        <rFont val="微軟正黑體"/>
        <family val="2"/>
        <charset val="136"/>
      </rPr>
      <t>啟</t>
    </r>
    <r>
      <rPr>
        <sz val="9"/>
        <color indexed="8"/>
        <rFont val="Meiryo UI"/>
        <family val="2"/>
        <charset val="128"/>
      </rPr>
      <t>動。NF・MF・OF・PF
　※OF在4/10施工日改造完成。
❒ 這次發生了過載並且過熱跳閘，但三交代並不清楚重置方法，因此會對三交代進行教育。</t>
    </r>
    <phoneticPr fontId="74"/>
  </si>
  <si>
    <t>橫切機</t>
    <phoneticPr fontId="74"/>
  </si>
  <si>
    <t>20250413 JF窯 橫切機#2 時規皮帶脫落異常報告書-0528</t>
  </si>
  <si>
    <r>
      <t>4/13(日)
09:06 橫切機#2 CUTTER SERVO 原點異常，現物確認發現橫切機#2因時規皮帶脫落(圖一)停在最右側，
         將時規皮帶用束帶固定，並切替橫切機#1使用採板。
09:18 回報主任後，聯絡假日機械人員到廠確認後呼出機械人員、整備人員對應。
10:18 進行橫切機#2時規皮帶更換作業， Guillotine排外捨板。
         確認項目: Pulley:前回確認側檔片</t>
    </r>
    <r>
      <rPr>
        <sz val="9"/>
        <color rgb="FF000000"/>
        <rFont val="微軟正黑體"/>
        <family val="2"/>
        <charset val="136"/>
      </rPr>
      <t>焊</t>
    </r>
    <r>
      <rPr>
        <sz val="9"/>
        <color rgb="FF000000"/>
        <rFont val="Meiryo UI"/>
        <family val="2"/>
        <charset val="128"/>
      </rPr>
      <t>點正常，側檔片無脫落，運轉無偏芯晃動現象
         皮帶狀況:無偏磨耗狀況，有發現一處8mm裂痕及扭曲變型狀況
12:10 時規皮帶更換完成，Guillotine掃除開始，期間橫切機#2原點復歸，對芯作業確認。
12:30 Guillotine掃除完成，進行各項品質及刮傷檢</t>
    </r>
    <r>
      <rPr>
        <sz val="9"/>
        <color rgb="FF000000"/>
        <rFont val="微軟正黑體"/>
        <family val="2"/>
        <charset val="136"/>
      </rPr>
      <t>查</t>
    </r>
    <r>
      <rPr>
        <sz val="9"/>
        <color rgb="FF000000"/>
        <rFont val="Meiryo UI"/>
        <family val="2"/>
        <charset val="128"/>
      </rPr>
      <t>確認。
13:40 刮傷、寸法、直角度、欠點精度(Frame test)、切刀及BUR對芯確認完成皆無異常，恢復採板。</t>
    </r>
    <phoneticPr fontId="74"/>
  </si>
  <si>
    <t>物方面:時規皮帶劣化
1.使用約3.5年，材料老化會導致皮帶失去彈性和強度，使皮帶容易產生裂痕，
   影響皮帶走行偏移，造成脫落。
2.JF窯L/S與他窯相比速度最快，因此橫切機往返速度最快，橫切機作動次數偏高，
   都可能提高皮帶破損機率。附件①
管理面-點檢項目不足:
上回點檢日期:2024/8/19 僅針對橫展開對策內容點檢-附件②</t>
    <phoneticPr fontId="74"/>
  </si>
  <si>
    <t xml:space="preserve">1. 新品皮帶更換後約1個月後要再確認一次。
2. 點檢項目追加(2回/年):
①時規皮帶裂痕確認點檢。
②時規皮帶張力確認。
③從動側、驅動側Pulley齒面磨損確認。
④橫切機皮帶追加壽命管理機能，累計走行達17000km自動發出
   警報時購入新品時規皮帶交換。並於19000km前更換完成。
※ 實施預定: 7/E JF導入測試完成，8/E橫展開完成
</t>
    <phoneticPr fontId="74"/>
  </si>
  <si>
    <r>
      <t xml:space="preserve">橫切機設備停機點檢內容(1年/2回)奌檢
•時規皮帶點檢是否有裂痕確認
•時規皮帶張力是否有調整確認。
•從動側、驅動側Pulley齒面有無磨損確認。
•橫切機皮帶列入壽命管理計畫性更換。
</t>
    </r>
    <r>
      <rPr>
        <sz val="9"/>
        <rFont val="細明體"/>
        <family val="3"/>
        <charset val="136"/>
      </rPr>
      <t>※</t>
    </r>
    <r>
      <rPr>
        <sz val="9"/>
        <rFont val="Microsoft YaHei"/>
        <family val="3"/>
        <charset val="134"/>
      </rPr>
      <t>走行距離管理1.7萬km警報，1.9萬km前更換</t>
    </r>
    <phoneticPr fontId="74"/>
  </si>
  <si>
    <r>
      <t>移</t>
    </r>
    <r>
      <rPr>
        <sz val="9"/>
        <color indexed="8"/>
        <rFont val="細明體"/>
        <family val="3"/>
        <charset val="136"/>
      </rPr>
      <t>载機</t>
    </r>
    <phoneticPr fontId="74"/>
  </si>
  <si>
    <t>20250417 PF_ON 切机 #2移載机　CCリンク通信異常</t>
  </si>
  <si>
    <t xml:space="preserve">2025/4/17
07:47 ON 切機異常警報 → #2 移載機吸附異常（玻璃停留在切台上）
07:49 三交代手動復歸，多次利用#2移載機進行玻璃移動
補充：#2移載機無法吸附玻璃，手動復歸失敗
07:58 切替1Br G11專採，並聯絡整備及事務所
08:07 整備到場確認，手動操作#2移載機吸附/解除，真空壓力無變化，電磁閥無動作（參考附圖①照片）
補充：推測#2移載機真空壓力ON/OFF電磁閥異常
08:10 聯絡機械與電氣負責人
08:46 電氣到場，進行軟體確認
08:57 機械到場，進行電磁閥手動動作確認 → 電磁閥動作正常（排除電磁閥異常）
09:40 電氣確認#2移載機CCLink_通訊模組異常，決定進行新品更換（參考附圖①照片）
10:14 CCLink_通訊模組新品更換完成
10:16 製造手動將切台上的玻璃移除並進行切台清掃
10:26 板流1片 D/S G8.5 TEST → 無異常
10:27 D/S G8.5開始採板
2025/4/18
10:20 ON 切機異常警報 → #2 移載機吸附異常（異常再次發生）
10:45 電氣確認#2移載機CCLink_通訊模組異常，與4/17狀況一致，進行通訊模組配線檢查
11:15 點檢發現配線被拉扯晃動，CCLink_通訊模組指示燈閃爍（參考附圖②照片）
補充：推測因配線固定不良，造成#2移載機運作時配線被拉扯導致CCLink_通訊模組異常
11:20 電氣固定配線，進行手動拉扯配線測試，CCLink_通訊模組指示燈無閃爍，持續ON狀態
12:00 製造手動移除切台上的玻璃並進行切台清掃
12:12 板流1片 D/S G8.5 TEST → 無異常
12:15 D/S G8.5開始採板
15:07 ON 切機手動停止，電氣再次固定CCLink_通訊模組配線並進行標記（參考附圖②照片）
15:38 製造進行切台清掃
15:43 板流1片 D/S G8.5 TEST → 無異常
15:46 D/S G8.5開始採板
19:29 ON 切機異常警報 → #2 移載機吸附異常（異常再次發生）
20:15 電氣到場確認，發現配線標記位置無變化（排除配線固定不良問題）
20:45 商談後決定停止D/S G8.5採板
2025/4/19
09:00 電氣到場進行點檢確認
11:00 點檢發現配線被拉扯晃動，CCLink_通訊模組指示燈閃爍
補充：推測配線異常，決定進行配線更換
11:20 開始更換#2移載機CCLink_通訊模組電纜
12:20 電纜更換完成
12:22 ON 切機試運轉 → 異常再次發生
14:30 點檢發現CCLink_通訊模組信號線接線不良（參考附圖③照片）
14:35 信號線修復完成
14:40 ON 切機試運轉 → 無異常
14:50 製造完成切台清掃
14:53 板流1片 D/S G8.5 TEST → 無異常
14:56 D/S G8.5開始採板
</t>
    <phoneticPr fontId="74"/>
  </si>
  <si>
    <t>【推測原因】
・#2移載機吸附不可的通訊異常原因
CCLink_通訊模組RU-08模組的上一級RU-07模組接線不良，電纜端子未正確插入固定螺絲，壓接不到位導致模組通訊異常。
・CCLink_通訊模組接線不良原因
推測為設備建設時的配線施工不良所致。</t>
    <phoneticPr fontId="74"/>
  </si>
  <si>
    <r>
      <t>【對</t>
    </r>
    <r>
      <rPr>
        <sz val="9"/>
        <color rgb="FF000000"/>
        <rFont val="Microsoft JhengHei"/>
        <family val="3"/>
      </rPr>
      <t>策</t>
    </r>
    <r>
      <rPr>
        <sz val="9"/>
        <color indexed="8"/>
        <rFont val="Meiryo UI"/>
        <family val="3"/>
        <charset val="128"/>
      </rPr>
      <t>】
CCLink_通訊模組接線不良問題已修復完畢。
【再發防止對策】
預定於5月施工日對現場其餘CC-LINK模組進行全面接線確認，以防止類似問題再次發生。</t>
    </r>
    <phoneticPr fontId="74"/>
  </si>
  <si>
    <t>1Br旋回C/V</t>
    <phoneticPr fontId="74"/>
  </si>
  <si>
    <t>20250413OF　旋回機CV PGギア軸破断異常Rev.1</t>
  </si>
  <si>
    <t>&lt;時間順序&gt;
【2025/4/13】
21:19 「1BR HP後縱寸測定板曲檢出」警報發生，現場人員發現玻璃未旋回，且旋回機無警報。
立即切換至2BR G8.5進行2片採板，並聯絡高級主任及課長。
21:26 高級主任下達指示：將C/V運轉停機並將旋回機器人歸零後重新啟動。
進行2片G11流動測試，玻璃到達旋回C/V停止位置時仍未停止。
21:39 常日主任電話聯絡OF電氣負責人，並說明異常情況，推測為cclink更換後的問題。
（4月10日OF工程當天更換了包括旋回機器人在內的荷感應器輸入/輸出cclink，隨後開始採板時曾發生旋回機不旋回的異常，故判斷為電氣問題）
22:23 電氣人員到達現場，確認旋回機感測器工作正常，並進行接線端口更換測試。
（將荷PH X10C1 → X10CB更改後測試，結果仍NG）
22:40 高級主任到達現場，根據指示進行2次板流測試，結果仍NG。
【2025/4/14】
00:18 電氣負責人確認軟件時，發現旋回機Roll PG周波為零，但此時Roll仍在運轉，判斷Roll的PG可能有問題。
（現場檢查時發現旋回機C/V PG的皮帶輪齒輪脫落）
00:20 高級主任聯絡OF機械負責人，要求緊急處理。
00:53 機械人員到達現場，拆除皮帶輪後帶回機械維修室進行軸的加工製作。
（因備品軸缺乏，只能重新製作）
02:08 機械人員完成軸製作並進行安裝，隨後安裝PG，並調整PG皮帶輪的對芯。
04:02 安裝完成後進行板流測試，玻璃可正常減速停止，旋回機運作正常，恢復1BR G11採板。</t>
    <phoneticPr fontId="74"/>
  </si>
  <si>
    <t>【到達旋回C/V停止位置時玻璃未停止的原因】
・旋回C/V PG僅用於控制旋回C/V與旋回機器人。
此次PG的齒輪軸斷裂脫落，導致PG無法產生脈衝，影響自動控制。
【PG齒輪軸斷裂的原因】
・目前設技部門正在調查中。</t>
    <phoneticPr fontId="74"/>
  </si>
  <si>
    <t>【電氣對策】
・依賴設技電氣改造，使旋回C/V運轉時，PG故障能發出異常警報的功能。
目前正在進行改造準備中。（MF・NF・OF・PF）
【機械對策】
・目前設技部門正在確認中。</t>
    <phoneticPr fontId="74"/>
  </si>
  <si>
    <t>20250412 EF　ギロチンハンマーロール昇降異常</t>
  </si>
  <si>
    <r>
      <t xml:space="preserve">2025/4/12
04:00  三交代進行單重取樣作業，操作HAMMER上昇時無反應，及時聯絡事務所
</t>
    </r>
    <r>
      <rPr>
        <sz val="9"/>
        <color rgb="FF000000"/>
        <rFont val="Meiryo UI"/>
        <family val="2"/>
        <charset val="128"/>
      </rPr>
      <t>08:50  假日</t>
    </r>
    <r>
      <rPr>
        <sz val="9"/>
        <color rgb="FF000000"/>
        <rFont val="細明體"/>
        <family val="2"/>
        <charset val="136"/>
      </rPr>
      <t>值</t>
    </r>
    <r>
      <rPr>
        <sz val="9"/>
        <color rgb="FF000000"/>
        <rFont val="Meiryo UI"/>
        <family val="2"/>
        <charset val="128"/>
      </rPr>
      <t>班機械人員，檢</t>
    </r>
    <r>
      <rPr>
        <sz val="9"/>
        <color rgb="FF000000"/>
        <rFont val="細明體"/>
        <family val="2"/>
        <charset val="136"/>
      </rPr>
      <t>查</t>
    </r>
    <r>
      <rPr>
        <sz val="9"/>
        <color rgb="FF000000"/>
        <rFont val="Meiryo UI"/>
        <family val="2"/>
        <charset val="128"/>
      </rPr>
      <t>HAMMER ROLL的R側螺桿(圖一)銅製軸套破損(圖二)，
           造成螺桿</t>
    </r>
    <r>
      <rPr>
        <sz val="9"/>
        <color rgb="FF000000"/>
        <rFont val="細明體"/>
        <family val="2"/>
        <charset val="136"/>
      </rPr>
      <t>卡</t>
    </r>
    <r>
      <rPr>
        <sz val="9"/>
        <color rgb="FF000000"/>
        <rFont val="Meiryo UI"/>
        <family val="2"/>
        <charset val="128"/>
      </rPr>
      <t xml:space="preserve">死，呼出機械人員協助。
</t>
    </r>
    <r>
      <rPr>
        <sz val="9"/>
        <color indexed="8"/>
        <rFont val="Meiryo UI"/>
        <family val="2"/>
        <charset val="128"/>
      </rPr>
      <t xml:space="preserve">08:55  事務所同步指示整備班股長協助出勤對應確認。
11:30  三交代進行手切捨板，機械進行昇降螺桿總成的拆卸分解，確認螺桿及銅製軸套狀況皆有受損
           因廠內無備品，機械將拆卸後受損的軸套進行整備，並同步更換螺桿新品(圖三)
15:40  暫時將R側復歸後，發現L側螺桿也因磨損，不論手動或自動皆無法作動。當下無法判定是R側問題或L側問題。
           只能待新品軸套入廠後測試。
2025/4/14  09:00~18:00 
機械進行L側螺桿拆卸分解作業，確認螺桿損壞，進行L側螺桿更換。
機械自製銅環軸套(圖四)，來對應R側螺桿軸套異常
</t>
    </r>
    <r>
      <rPr>
        <sz val="9"/>
        <color rgb="FF000000"/>
        <rFont val="Meiryo UI"/>
        <family val="2"/>
        <charset val="128"/>
      </rPr>
      <t>L側及R側對應完成後，測試HAMMER自動運轉上升正常，下降時</t>
    </r>
    <r>
      <rPr>
        <sz val="9"/>
        <color rgb="FF000000"/>
        <rFont val="細明體"/>
        <family val="2"/>
        <charset val="136"/>
      </rPr>
      <t>卡</t>
    </r>
    <r>
      <rPr>
        <sz val="9"/>
        <color rgb="FF000000"/>
        <rFont val="Meiryo UI"/>
        <family val="2"/>
        <charset val="128"/>
      </rPr>
      <t>死，進行電流</t>
    </r>
    <r>
      <rPr>
        <sz val="9"/>
        <color rgb="FF000000"/>
        <rFont val="細明體"/>
        <family val="2"/>
        <charset val="136"/>
      </rPr>
      <t>值</t>
    </r>
    <r>
      <rPr>
        <sz val="9"/>
        <color rgb="FF000000"/>
        <rFont val="Meiryo UI"/>
        <family val="2"/>
        <charset val="128"/>
      </rPr>
      <t xml:space="preserve">測定為Over。
</t>
    </r>
    <r>
      <rPr>
        <sz val="9"/>
        <color indexed="8"/>
        <rFont val="Meiryo UI"/>
        <family val="2"/>
        <charset val="128"/>
      </rPr>
      <t xml:space="preserve">2025/4/15
機械判斷螺桿行程上升太高，會磨耗機構上座。故極限開關下降20mm(圖五)，調整後測試正常，設備恢復正常使用。
</t>
    </r>
    <phoneticPr fontId="74"/>
  </si>
  <si>
    <r>
      <rPr>
        <sz val="9"/>
        <color indexed="8"/>
        <rFont val="Meiryo UI"/>
        <family val="3"/>
        <charset val="128"/>
      </rPr>
      <t>溫</t>
    </r>
    <r>
      <rPr>
        <sz val="9"/>
        <color indexed="8"/>
        <rFont val="Meiryo UI"/>
        <family val="2"/>
        <charset val="128"/>
      </rPr>
      <t>修初期取樣頻繁，連續三天1小時/回，約70回。(平常工事日約2~3回)
HAMMER ROLL升降機構螺桿卡死及銅製軸套受損,造成無法升降
※機械見解:
因R側銅軸套磨耗，運轉中使螺桿</t>
    </r>
    <r>
      <rPr>
        <sz val="9"/>
        <color indexed="8"/>
        <rFont val="Meiryo UI"/>
        <family val="3"/>
        <charset val="128"/>
      </rPr>
      <t>卡</t>
    </r>
    <r>
      <rPr>
        <sz val="9"/>
        <color indexed="8"/>
        <rFont val="Meiryo UI"/>
        <family val="2"/>
        <charset val="128"/>
      </rPr>
      <t>死
L側螺桿因受力不均，造成磨耗損壞。</t>
    </r>
    <phoneticPr fontId="74"/>
  </si>
  <si>
    <t>暫時對策 :
機械自製軸套，並更換兩側升降螺桿新品
永久對策 : 
機械:
1.G/T 螺桿及銅製軸套備品準備
2.每年點檢螺桿總成一次,同時進行給油,列入修繕計畫</t>
    <phoneticPr fontId="74"/>
  </si>
  <si>
    <r>
      <t>橫展開各窯</t>
    </r>
    <r>
      <rPr>
        <sz val="9"/>
        <color rgb="FF000000"/>
        <rFont val="Meiryo UI"/>
        <family val="2"/>
        <charset val="128"/>
      </rPr>
      <t>螺桿</t>
    </r>
    <r>
      <rPr>
        <sz val="9"/>
        <color rgb="FF000000"/>
        <rFont val="Microsoft JhengHei"/>
        <family val="2"/>
      </rPr>
      <t>總成奌檢同時進行</t>
    </r>
    <r>
      <rPr>
        <sz val="9"/>
        <color rgb="FF000000"/>
        <rFont val="Meiryo UI"/>
        <family val="2"/>
        <charset val="128"/>
      </rPr>
      <t>給油(1</t>
    </r>
    <r>
      <rPr>
        <sz val="9"/>
        <color rgb="FF000000"/>
        <rFont val="Microsoft JhengHei"/>
        <family val="2"/>
      </rPr>
      <t>回/年)</t>
    </r>
    <r>
      <rPr>
        <sz val="9"/>
        <color indexed="8"/>
        <rFont val="Meiryo UI"/>
        <family val="2"/>
        <charset val="128"/>
      </rPr>
      <t>，全窯修善計画追加(</t>
    </r>
    <r>
      <rPr>
        <sz val="9"/>
        <color rgb="FF000000"/>
        <rFont val="Meiryo UI"/>
        <family val="2"/>
        <charset val="136"/>
      </rPr>
      <t>機械G實施)</t>
    </r>
    <phoneticPr fontId="74"/>
  </si>
  <si>
    <r>
      <t>Y許仕明
C</t>
    </r>
    <r>
      <rPr>
        <sz val="9"/>
        <color rgb="FF000000"/>
        <rFont val="Meiryo UI"/>
        <family val="3"/>
        <charset val="128"/>
      </rPr>
      <t>鄭嵎駿</t>
    </r>
    <r>
      <rPr>
        <sz val="9"/>
        <color indexed="8"/>
        <rFont val="Meiryo UI"/>
        <family val="3"/>
        <charset val="128"/>
      </rPr>
      <t xml:space="preserve">
E王文佑
</t>
    </r>
    <phoneticPr fontId="74"/>
  </si>
  <si>
    <t>BDS仮受け(4,5Pos）</t>
    <phoneticPr fontId="74"/>
  </si>
  <si>
    <t>20250523XF　BDS仮受けウレタンゴム起因のB面汚れ</t>
  </si>
  <si>
    <t>【XF】【品質異常報告】20250523XF　BDS仮受けウレタンゴム起因のB面汚れ</t>
  </si>
  <si>
    <r>
      <t>① 4/8夜班，於4P Br傷檢</t>
    </r>
    <r>
      <rPr>
        <sz val="9"/>
        <color rgb="FF000000"/>
        <rFont val="Microsoft YaHei"/>
        <family val="3"/>
        <charset val="134"/>
      </rPr>
      <t>查</t>
    </r>
    <r>
      <rPr>
        <sz val="9"/>
        <color rgb="FF000000"/>
        <rFont val="Meiryo UI"/>
        <family val="2"/>
        <charset val="128"/>
      </rPr>
      <t>時發現B面有</t>
    </r>
    <r>
      <rPr>
        <sz val="9"/>
        <color rgb="FF000000"/>
        <rFont val="Microsoft YaHei"/>
        <family val="3"/>
        <charset val="134"/>
      </rPr>
      <t>髒污</t>
    </r>
    <r>
      <rPr>
        <sz val="9"/>
        <color rgb="FF000000"/>
        <rFont val="Meiryo UI"/>
        <family val="2"/>
        <charset val="128"/>
      </rPr>
      <t>。用紙巾輕拭無法去除，但用酒精可擦掉。（再檢時也確認到）
    進行4P檢</t>
    </r>
    <r>
      <rPr>
        <sz val="9"/>
        <color rgb="FF000000"/>
        <rFont val="Microsoft YaHei"/>
        <family val="3"/>
        <charset val="134"/>
      </rPr>
      <t>查</t>
    </r>
    <r>
      <rPr>
        <sz val="9"/>
        <color rgb="FF000000"/>
        <rFont val="Meiryo UI"/>
        <family val="2"/>
        <charset val="128"/>
      </rPr>
      <t>後，發現尼特弗龍膠帶（Nittoflon Tape）有磨損，因此將磨損處重新貼上（共3處）。
② 4/10早班，於4P Br傷檢</t>
    </r>
    <r>
      <rPr>
        <sz val="9"/>
        <color rgb="FF000000"/>
        <rFont val="Microsoft YaHei"/>
        <family val="3"/>
        <charset val="134"/>
      </rPr>
      <t>查</t>
    </r>
    <r>
      <rPr>
        <sz val="9"/>
        <color rgb="FF000000"/>
        <rFont val="Meiryo UI"/>
        <family val="2"/>
        <charset val="128"/>
      </rPr>
      <t>時再次發現B面</t>
    </r>
    <r>
      <rPr>
        <sz val="9"/>
        <color rgb="FF000000"/>
        <rFont val="Microsoft YaHei"/>
        <family val="3"/>
        <charset val="134"/>
      </rPr>
      <t>髒污</t>
    </r>
    <r>
      <rPr>
        <sz val="9"/>
        <color rgb="FF000000"/>
        <rFont val="Meiryo UI"/>
        <family val="2"/>
        <charset val="128"/>
      </rPr>
      <t>（如圖所示）。發現</t>
    </r>
    <r>
      <rPr>
        <sz val="9"/>
        <color rgb="FF000000"/>
        <rFont val="Microsoft YaHei"/>
        <family val="3"/>
        <charset val="134"/>
      </rPr>
      <t>髒污</t>
    </r>
    <r>
      <rPr>
        <sz val="9"/>
        <color rgb="FF000000"/>
        <rFont val="Meiryo UI"/>
        <family val="2"/>
        <charset val="128"/>
      </rPr>
      <t>位置與臨時支</t>
    </r>
    <r>
      <rPr>
        <sz val="9"/>
        <color rgb="FF000000"/>
        <rFont val="Microsoft YaHei"/>
        <family val="3"/>
        <charset val="134"/>
      </rPr>
      <t>撐</t>
    </r>
    <r>
      <rPr>
        <sz val="9"/>
        <color rgb="FF000000"/>
        <rFont val="Meiryo UI"/>
        <family val="2"/>
        <charset val="128"/>
      </rPr>
      <t>的聚</t>
    </r>
    <r>
      <rPr>
        <sz val="9"/>
        <color rgb="FF000000"/>
        <rFont val="Microsoft YaHei"/>
        <family val="3"/>
        <charset val="134"/>
      </rPr>
      <t>氨酯</t>
    </r>
    <r>
      <rPr>
        <sz val="9"/>
        <color rgb="FF000000"/>
        <rFont val="Meiryo UI"/>
        <family val="2"/>
        <charset val="128"/>
      </rPr>
      <t>橡膠一致，
    因此更換了聚</t>
    </r>
    <r>
      <rPr>
        <sz val="9"/>
        <color rgb="FF000000"/>
        <rFont val="Microsoft YaHei"/>
        <family val="3"/>
        <charset val="134"/>
      </rPr>
      <t>氨酯</t>
    </r>
    <r>
      <rPr>
        <sz val="9"/>
        <color rgb="FF000000"/>
        <rFont val="Meiryo UI"/>
        <family val="2"/>
        <charset val="128"/>
      </rPr>
      <t>橡膠。
為了縮短作業時間，將原本的螺栓固定方式改為使用雙面膠帶固定。
③ 4/14中班，在5P也檢</t>
    </r>
    <r>
      <rPr>
        <sz val="9"/>
        <color rgb="FF000000"/>
        <rFont val="Microsoft YaHei"/>
        <family val="3"/>
        <charset val="134"/>
      </rPr>
      <t>查</t>
    </r>
    <r>
      <rPr>
        <sz val="9"/>
        <color rgb="FF000000"/>
        <rFont val="Meiryo UI"/>
        <family val="2"/>
        <charset val="128"/>
      </rPr>
      <t>到同樣的</t>
    </r>
    <r>
      <rPr>
        <sz val="9"/>
        <color rgb="FF000000"/>
        <rFont val="Microsoft YaHei"/>
        <family val="3"/>
        <charset val="134"/>
      </rPr>
      <t>髒污</t>
    </r>
    <r>
      <rPr>
        <sz val="9"/>
        <color rgb="FF000000"/>
        <rFont val="Meiryo UI"/>
        <family val="2"/>
        <charset val="128"/>
      </rPr>
      <t>，因此於4/16將所有聚</t>
    </r>
    <r>
      <rPr>
        <sz val="9"/>
        <color rgb="FF000000"/>
        <rFont val="Microsoft YaHei"/>
        <family val="3"/>
        <charset val="134"/>
      </rPr>
      <t>氨酯</t>
    </r>
    <r>
      <rPr>
        <sz val="9"/>
        <color rgb="FF000000"/>
        <rFont val="Meiryo UI"/>
        <family val="2"/>
        <charset val="128"/>
      </rPr>
      <t>橡膠全部更換。
  （同4P一樣，聚</t>
    </r>
    <r>
      <rPr>
        <sz val="9"/>
        <color rgb="FF000000"/>
        <rFont val="Microsoft YaHei"/>
        <family val="3"/>
        <charset val="134"/>
      </rPr>
      <t>氨酯</t>
    </r>
    <r>
      <rPr>
        <sz val="9"/>
        <color rgb="FF000000"/>
        <rFont val="Meiryo UI"/>
        <family val="2"/>
        <charset val="128"/>
      </rPr>
      <t>橡膠用雙面膠帶固定）
④ 4/22 巡檢時，發現5Pos的橡膠掉落。
  （經過</t>
    </r>
    <r>
      <rPr>
        <sz val="9"/>
        <color rgb="FF000000"/>
        <rFont val="Microsoft YaHei"/>
        <family val="3"/>
        <charset val="134"/>
      </rPr>
      <t>錄</t>
    </r>
    <r>
      <rPr>
        <sz val="9"/>
        <color rgb="FF000000"/>
        <rFont val="Meiryo UI"/>
        <family val="2"/>
        <charset val="128"/>
      </rPr>
      <t>影確認，於4/16 19:55更換聚</t>
    </r>
    <r>
      <rPr>
        <sz val="9"/>
        <color rgb="FF000000"/>
        <rFont val="Microsoft YaHei"/>
        <family val="3"/>
        <charset val="134"/>
      </rPr>
      <t>氨酯</t>
    </r>
    <r>
      <rPr>
        <sz val="9"/>
        <color rgb="FF000000"/>
        <rFont val="Meiryo UI"/>
        <family val="2"/>
        <charset val="128"/>
      </rPr>
      <t>後即已掉落）膠帶與基板間並未接觸，但臨時支</t>
    </r>
    <r>
      <rPr>
        <sz val="9"/>
        <color rgb="FF000000"/>
        <rFont val="Microsoft YaHei"/>
        <family val="3"/>
        <charset val="134"/>
      </rPr>
      <t>撐</t>
    </r>
    <r>
      <rPr>
        <sz val="9"/>
        <color rgb="FF000000"/>
        <rFont val="Meiryo UI"/>
        <family val="2"/>
        <charset val="128"/>
      </rPr>
      <t>的8個位置改為螺栓固定。</t>
    </r>
    <phoneticPr fontId="74"/>
  </si>
  <si>
    <r>
      <t>BDS的臨時支</t>
    </r>
    <r>
      <rPr>
        <sz val="9"/>
        <color rgb="FF000000"/>
        <rFont val="細明體"/>
        <family val="3"/>
        <charset val="136"/>
      </rPr>
      <t>撐</t>
    </r>
    <r>
      <rPr>
        <sz val="9"/>
        <color rgb="FF000000"/>
        <rFont val="Meiryo UI"/>
        <family val="2"/>
        <charset val="128"/>
      </rPr>
      <t>所使用的聚</t>
    </r>
    <r>
      <rPr>
        <sz val="9"/>
        <color rgb="FF000000"/>
        <rFont val="細明體"/>
        <family val="3"/>
        <charset val="136"/>
      </rPr>
      <t>氨酯</t>
    </r>
    <r>
      <rPr>
        <sz val="9"/>
        <color rgb="FF000000"/>
        <rFont val="Meiryo UI"/>
        <family val="2"/>
        <charset val="128"/>
      </rPr>
      <t>橡膠與基板B面接觸，</t>
    </r>
    <r>
      <rPr>
        <sz val="9"/>
        <color rgb="FF000000"/>
        <rFont val="細明體"/>
        <family val="3"/>
        <charset val="136"/>
      </rPr>
      <t>產</t>
    </r>
    <r>
      <rPr>
        <sz val="9"/>
        <color rgb="FF000000"/>
        <rFont val="Meiryo UI"/>
        <family val="2"/>
        <charset val="128"/>
      </rPr>
      <t>生了</t>
    </r>
    <r>
      <rPr>
        <sz val="9"/>
        <color rgb="FF000000"/>
        <rFont val="細明體"/>
        <family val="3"/>
        <charset val="136"/>
      </rPr>
      <t>髒污</t>
    </r>
    <r>
      <rPr>
        <sz val="9"/>
        <color rgb="FF000000"/>
        <rFont val="Meiryo UI"/>
        <family val="2"/>
        <charset val="128"/>
      </rPr>
      <t>（請參照右圖）。原因推測是聚</t>
    </r>
    <r>
      <rPr>
        <sz val="9"/>
        <color rgb="FF000000"/>
        <rFont val="細明體"/>
        <family val="3"/>
        <charset val="136"/>
      </rPr>
      <t>氨酯</t>
    </r>
    <r>
      <rPr>
        <sz val="9"/>
        <color rgb="FF000000"/>
        <rFont val="Meiryo UI"/>
        <family val="2"/>
        <charset val="128"/>
      </rPr>
      <t>因磨損及水解而劣化，導致與基板B面摩擦後</t>
    </r>
    <r>
      <rPr>
        <sz val="9"/>
        <color rgb="FF000000"/>
        <rFont val="細明體"/>
        <family val="3"/>
        <charset val="136"/>
      </rPr>
      <t>產</t>
    </r>
    <r>
      <rPr>
        <sz val="9"/>
        <color rgb="FF000000"/>
        <rFont val="Meiryo UI"/>
        <family val="2"/>
        <charset val="128"/>
      </rPr>
      <t>生</t>
    </r>
    <r>
      <rPr>
        <sz val="9"/>
        <color rgb="FF000000"/>
        <rFont val="細明體"/>
        <family val="3"/>
        <charset val="136"/>
      </rPr>
      <t>髒污</t>
    </r>
    <r>
      <rPr>
        <sz val="9"/>
        <color rgb="FF000000"/>
        <rFont val="Meiryo UI"/>
        <family val="2"/>
        <charset val="128"/>
      </rPr>
      <t>。針對</t>
    </r>
    <r>
      <rPr>
        <sz val="9"/>
        <color rgb="FF000000"/>
        <rFont val="細明體"/>
        <family val="3"/>
        <charset val="136"/>
      </rPr>
      <t>髒污</t>
    </r>
    <r>
      <rPr>
        <sz val="9"/>
        <color rgb="FF000000"/>
        <rFont val="Meiryo UI"/>
        <family val="2"/>
        <charset val="128"/>
      </rPr>
      <t>部分委託評價分析T進行分析，結果檢出聚</t>
    </r>
    <r>
      <rPr>
        <sz val="9"/>
        <color rgb="FF000000"/>
        <rFont val="細明體"/>
        <family val="3"/>
        <charset val="136"/>
      </rPr>
      <t>酯</t>
    </r>
    <r>
      <rPr>
        <sz val="9"/>
        <color rgb="FF000000"/>
        <rFont val="Meiryo UI"/>
        <family val="2"/>
        <charset val="128"/>
      </rPr>
      <t>型聚</t>
    </r>
    <r>
      <rPr>
        <sz val="9"/>
        <color rgb="FF000000"/>
        <rFont val="細明體"/>
        <family val="3"/>
        <charset val="136"/>
      </rPr>
      <t>氨酯</t>
    </r>
    <r>
      <rPr>
        <sz val="9"/>
        <color rgb="FF000000"/>
        <rFont val="Meiryo UI"/>
        <family val="2"/>
        <charset val="128"/>
      </rPr>
      <t>的FT-IR光譜，因此判斷為與聚</t>
    </r>
    <r>
      <rPr>
        <sz val="9"/>
        <color rgb="FF000000"/>
        <rFont val="細明體"/>
        <family val="3"/>
        <charset val="136"/>
      </rPr>
      <t>氨酯</t>
    </r>
    <r>
      <rPr>
        <sz val="9"/>
        <color rgb="FF000000"/>
        <rFont val="Meiryo UI"/>
        <family val="2"/>
        <charset val="128"/>
      </rPr>
      <t>材料接觸所致（詳見附件1）。此外，該</t>
    </r>
    <r>
      <rPr>
        <sz val="9"/>
        <color rgb="FF000000"/>
        <rFont val="細明體"/>
        <family val="3"/>
        <charset val="136"/>
      </rPr>
      <t>髒污</t>
    </r>
    <r>
      <rPr>
        <sz val="9"/>
        <color rgb="FF000000"/>
        <rFont val="Meiryo UI"/>
        <family val="2"/>
        <charset val="128"/>
      </rPr>
      <t>可透過Trizact</t>
    </r>
    <r>
      <rPr>
        <sz val="9"/>
        <color rgb="FF000000"/>
        <rFont val="細明體"/>
        <family val="3"/>
        <charset val="136"/>
      </rPr>
      <t>拋</t>
    </r>
    <r>
      <rPr>
        <sz val="9"/>
        <color rgb="FF000000"/>
        <rFont val="Meiryo UI"/>
        <family val="2"/>
        <charset val="128"/>
      </rPr>
      <t xml:space="preserve">光方式去除。
</t>
    </r>
    <r>
      <rPr>
        <sz val="9"/>
        <color rgb="FF000000"/>
        <rFont val="細明體"/>
        <family val="3"/>
        <charset val="136"/>
      </rPr>
      <t>另</t>
    </r>
    <r>
      <rPr>
        <sz val="9"/>
        <color rgb="FF000000"/>
        <rFont val="Meiryo UI"/>
        <family val="2"/>
        <charset val="128"/>
      </rPr>
      <t>外，聚</t>
    </r>
    <r>
      <rPr>
        <sz val="9"/>
        <color rgb="FF000000"/>
        <rFont val="細明體"/>
        <family val="3"/>
        <charset val="136"/>
      </rPr>
      <t>氨酯</t>
    </r>
    <r>
      <rPr>
        <sz val="9"/>
        <color rgb="FF000000"/>
        <rFont val="Meiryo UI"/>
        <family val="2"/>
        <charset val="128"/>
      </rPr>
      <t>橡膠掉落的原因，推測是因為膠黏劑（雙面膠帶）的黏著力不足所致。</t>
    </r>
    <phoneticPr fontId="74"/>
  </si>
  <si>
    <r>
      <t>作為</t>
    </r>
    <r>
      <rPr>
        <sz val="9"/>
        <color rgb="FF000000"/>
        <rFont val="細明體"/>
        <family val="3"/>
        <charset val="136"/>
      </rPr>
      <t>髒污</t>
    </r>
    <r>
      <rPr>
        <sz val="9"/>
        <color rgb="FF000000"/>
        <rFont val="Meiryo UI"/>
        <family val="2"/>
        <charset val="128"/>
      </rPr>
      <t>對策，已將4Pos、5Pos的臨時支</t>
    </r>
    <r>
      <rPr>
        <sz val="9"/>
        <color rgb="FF000000"/>
        <rFont val="細明體"/>
        <family val="3"/>
        <charset val="136"/>
      </rPr>
      <t>撐</t>
    </r>
    <r>
      <rPr>
        <sz val="9"/>
        <color rgb="FF000000"/>
        <rFont val="Meiryo UI"/>
        <family val="2"/>
        <charset val="128"/>
      </rPr>
      <t>聚</t>
    </r>
    <r>
      <rPr>
        <sz val="9"/>
        <color rgb="FF000000"/>
        <rFont val="細明體"/>
        <family val="3"/>
        <charset val="136"/>
      </rPr>
      <t>氨酯</t>
    </r>
    <r>
      <rPr>
        <sz val="9"/>
        <color rgb="FF000000"/>
        <rFont val="Meiryo UI"/>
        <family val="2"/>
        <charset val="128"/>
      </rPr>
      <t>橡膠更換為新品。更換後經檢</t>
    </r>
    <r>
      <rPr>
        <sz val="9"/>
        <color rgb="FF000000"/>
        <rFont val="細明體"/>
        <family val="3"/>
        <charset val="136"/>
      </rPr>
      <t>查</t>
    </r>
    <r>
      <rPr>
        <sz val="9"/>
        <color rgb="FF000000"/>
        <rFont val="Meiryo UI"/>
        <family val="2"/>
        <charset val="128"/>
      </rPr>
      <t>，未再發現同樣的</t>
    </r>
    <r>
      <rPr>
        <sz val="9"/>
        <color rgb="FF000000"/>
        <rFont val="細明體"/>
        <family val="3"/>
        <charset val="136"/>
      </rPr>
      <t>髒污</t>
    </r>
    <r>
      <rPr>
        <sz val="9"/>
        <color rgb="FF000000"/>
        <rFont val="Meiryo UI"/>
        <family val="2"/>
        <charset val="128"/>
      </rPr>
      <t>問題。
作為掉落對策，已恢復以往的做法，將臨時支</t>
    </r>
    <r>
      <rPr>
        <sz val="9"/>
        <color rgb="FF000000"/>
        <rFont val="細明體"/>
        <family val="3"/>
        <charset val="136"/>
      </rPr>
      <t>撐</t>
    </r>
    <r>
      <rPr>
        <sz val="9"/>
        <color rgb="FF000000"/>
        <rFont val="Meiryo UI"/>
        <family val="2"/>
        <charset val="128"/>
      </rPr>
      <t>底座與聚</t>
    </r>
    <r>
      <rPr>
        <sz val="9"/>
        <color rgb="FF000000"/>
        <rFont val="細明體"/>
        <family val="3"/>
        <charset val="136"/>
      </rPr>
      <t>氨酯</t>
    </r>
    <r>
      <rPr>
        <sz val="9"/>
        <color rgb="FF000000"/>
        <rFont val="Meiryo UI"/>
        <family val="2"/>
        <charset val="128"/>
      </rPr>
      <t>橡膠部分以螺栓固定。</t>
    </r>
    <phoneticPr fontId="74"/>
  </si>
  <si>
    <t>點檢確認</t>
    <phoneticPr fontId="74"/>
  </si>
  <si>
    <t>主旨：針對仮受橡膠脫落引起之品質異常，請ADT全窯配合確認
背景說明
XF窯發生借受橡膠脫落，導致基板B面汙染。為預防同樣問題發生，請全窯配合確認並回報現況。
確認重點（ADT全窯適用）
1. 橡膠劣化情況確認
　- 是否有磨損、發黏現象
　- 拍攝現場照片
　- 測量橡膠硬度（現用與新品）
　- 確認上次更換時間
2. 橡膠安裝方式確認
　- XF使用雙面膠固定借受橡膠
　- 請調查各窯使用方式並回報
請將上述確認內容填入捷徑資料表中，並於指定期限內回報，以利彙整與橫向展開。若有任何問題或需協助之處，請隨時聯繫。
期限:6月底(工事日或BR停機確認)</t>
  </si>
  <si>
    <t>No.1横切機</t>
    <phoneticPr fontId="74"/>
  </si>
  <si>
    <t>20250415OF　横切機No.1ケーブルベア架台亀裂</t>
  </si>
  <si>
    <t>20250515OF　横切機No.1ケーブルベヤ架台亀裂之各窯現狀調查</t>
  </si>
  <si>
    <r>
      <t>【2025/5/12】
03:26　發生「切刀原點感測器ON異常」警報。現場確認後發現No.1橫切機電源已關閉。
03:29　重新</t>
    </r>
    <r>
      <rPr>
        <sz val="9"/>
        <color rgb="FF000000"/>
        <rFont val="細明體"/>
        <family val="3"/>
        <charset val="136"/>
      </rPr>
      <t>啟</t>
    </r>
    <r>
      <rPr>
        <sz val="9"/>
        <color rgb="FF000000"/>
        <rFont val="Meiryo UI"/>
        <family val="2"/>
        <charset val="128"/>
      </rPr>
      <t>動No.1橫切機並執行原點復歸。動作測試時，發現切刀氣壓缸（MQM）未能下降。
03:31　檢</t>
    </r>
    <r>
      <rPr>
        <sz val="9"/>
        <color rgb="FF000000"/>
        <rFont val="細明體"/>
        <family val="3"/>
        <charset val="136"/>
      </rPr>
      <t>查</t>
    </r>
    <r>
      <rPr>
        <sz val="9"/>
        <color rgb="FF000000"/>
        <rFont val="Meiryo UI"/>
        <family val="2"/>
        <charset val="128"/>
      </rPr>
      <t>No.1橫切機時，發現切刀氣壓缸（MQM）下降指令的近接開關（PRSW）與檢出用支架接觸（</t>
    </r>
    <r>
      <rPr>
        <sz val="9"/>
        <color rgb="FF000000"/>
        <rFont val="細明體"/>
        <family val="3"/>
        <charset val="136"/>
      </rPr>
      <t>碰</t>
    </r>
    <r>
      <rPr>
        <sz val="9"/>
        <color rgb="FF000000"/>
        <rFont val="Meiryo UI"/>
        <family val="2"/>
        <charset val="128"/>
      </rPr>
      <t>撞），
                檢出用支架已彎曲。
03:45　三班制主任聯絡課長，並告知夜班不使用No.1橫切機，隔日再處理。
08:40　電氣、機械負責人到現場確認並掌握</t>
    </r>
    <r>
      <rPr>
        <sz val="9"/>
        <color rgb="FF000000"/>
        <rFont val="細明體"/>
        <family val="3"/>
        <charset val="136"/>
      </rPr>
      <t>狀</t>
    </r>
    <r>
      <rPr>
        <sz val="9"/>
        <color rgb="FF000000"/>
        <rFont val="Meiryo UI"/>
        <family val="2"/>
        <charset val="128"/>
      </rPr>
      <t>況。
09:07　將因撞</t>
    </r>
    <r>
      <rPr>
        <sz val="9"/>
        <color rgb="FF000000"/>
        <rFont val="細明體"/>
        <family val="3"/>
        <charset val="136"/>
      </rPr>
      <t>擊</t>
    </r>
    <r>
      <rPr>
        <sz val="9"/>
        <color rgb="FF000000"/>
        <rFont val="Meiryo UI"/>
        <family val="2"/>
        <charset val="128"/>
      </rPr>
      <t>而彎曲的檢出用支架拆下修正，同時調整下降指令近接開關（PRSW）的位置與高度。
10:40　重新安裝檢出用支架，加強周圍螺絲鎖緊，由技術人員確認無其他異常後，No.1橫切機恢復運轉。
10:48　進行No.1橫切機動作測試，發現歸零運行時，電纜</t>
    </r>
    <r>
      <rPr>
        <sz val="9"/>
        <color rgb="FF000000"/>
        <rFont val="細明體"/>
        <family val="3"/>
        <charset val="136"/>
      </rPr>
      <t>拖</t>
    </r>
    <r>
      <rPr>
        <sz val="9"/>
        <color rgb="FF000000"/>
        <rFont val="Meiryo UI"/>
        <family val="2"/>
        <charset val="128"/>
      </rPr>
      <t>鏈架台左右搖晃。為緩解搖晃將電纜</t>
    </r>
    <r>
      <rPr>
        <sz val="9"/>
        <color rgb="FF000000"/>
        <rFont val="細明體"/>
        <family val="3"/>
        <charset val="136"/>
      </rPr>
      <t>拖</t>
    </r>
    <r>
      <rPr>
        <sz val="9"/>
        <color rgb="FF000000"/>
        <rFont val="Meiryo UI"/>
        <family val="2"/>
        <charset val="128"/>
      </rPr>
      <t>鏈高度調低
                進行測試，但搖晃未改善。由於搖晃原因不明，決定在工程日再詳細檢</t>
    </r>
    <r>
      <rPr>
        <sz val="9"/>
        <color rgb="FF000000"/>
        <rFont val="細明體"/>
        <family val="3"/>
        <charset val="136"/>
      </rPr>
      <t>查</t>
    </r>
    <r>
      <rPr>
        <sz val="9"/>
        <color rgb="FF000000"/>
        <rFont val="Meiryo UI"/>
        <family val="2"/>
        <charset val="128"/>
      </rPr>
      <t>，暫時結束作業。
【2025/5/15】
19:47　5/12發生的異常再次發生。
19:50　三班制主任聯絡課長，表示在</t>
    </r>
    <r>
      <rPr>
        <sz val="9"/>
        <color rgb="FF000000"/>
        <rFont val="細明體"/>
        <family val="3"/>
        <charset val="136"/>
      </rPr>
      <t>查</t>
    </r>
    <r>
      <rPr>
        <sz val="9"/>
        <color rgb="FF000000"/>
        <rFont val="Meiryo UI"/>
        <family val="2"/>
        <charset val="128"/>
      </rPr>
      <t>明異常原因前禁止使用No.1橫切機。
21:00　機械人員到現場，修正檢出支架並調整近接開關（PRSW）的位置與高度。
22:00　電氣、機械人員進行點檢，仍未</t>
    </r>
    <r>
      <rPr>
        <sz val="9"/>
        <color rgb="FF000000"/>
        <rFont val="細明體"/>
        <family val="3"/>
        <charset val="136"/>
      </rPr>
      <t>查</t>
    </r>
    <r>
      <rPr>
        <sz val="9"/>
        <color rgb="FF000000"/>
        <rFont val="Meiryo UI"/>
        <family val="2"/>
        <charset val="128"/>
      </rPr>
      <t>明原因。因夜間作業，決定隔日再處理。
【2025/5/16】
09:13　拆卸No.1橫切機的電纜</t>
    </r>
    <r>
      <rPr>
        <sz val="9"/>
        <color rgb="FF000000"/>
        <rFont val="細明體"/>
        <family val="3"/>
        <charset val="136"/>
      </rPr>
      <t>拖</t>
    </r>
    <r>
      <rPr>
        <sz val="9"/>
        <color rgb="FF000000"/>
        <rFont val="Meiryo UI"/>
        <family val="2"/>
        <charset val="128"/>
      </rPr>
      <t>鏈架台與MQM氣缸底座進行檢</t>
    </r>
    <r>
      <rPr>
        <sz val="9"/>
        <color rgb="FF000000"/>
        <rFont val="細明體"/>
        <family val="3"/>
        <charset val="136"/>
      </rPr>
      <t>查</t>
    </r>
    <r>
      <rPr>
        <sz val="9"/>
        <color rgb="FF000000"/>
        <rFont val="Meiryo UI"/>
        <family val="2"/>
        <charset val="128"/>
      </rPr>
      <t>，發現電纜</t>
    </r>
    <r>
      <rPr>
        <sz val="9"/>
        <color rgb="FF000000"/>
        <rFont val="細明體"/>
        <family val="3"/>
        <charset val="136"/>
      </rPr>
      <t>拖</t>
    </r>
    <r>
      <rPr>
        <sz val="9"/>
        <color rgb="FF000000"/>
        <rFont val="Meiryo UI"/>
        <family val="2"/>
        <charset val="128"/>
      </rPr>
      <t>鏈架台有裂痕。
09:36　拆下電纜</t>
    </r>
    <r>
      <rPr>
        <sz val="9"/>
        <color rgb="FF000000"/>
        <rFont val="細明體"/>
        <family val="3"/>
        <charset val="136"/>
      </rPr>
      <t>拖</t>
    </r>
    <r>
      <rPr>
        <sz val="9"/>
        <color rgb="FF000000"/>
        <rFont val="Meiryo UI"/>
        <family val="2"/>
        <charset val="128"/>
      </rPr>
      <t>鏈架台，對裂痕部位進行</t>
    </r>
    <r>
      <rPr>
        <sz val="9"/>
        <color rgb="FF000000"/>
        <rFont val="細明體"/>
        <family val="3"/>
        <charset val="136"/>
      </rPr>
      <t>焊</t>
    </r>
    <r>
      <rPr>
        <sz val="9"/>
        <color rgb="FF000000"/>
        <rFont val="Meiryo UI"/>
        <family val="2"/>
        <charset val="128"/>
      </rPr>
      <t>接修復。
16:00　安裝並恢復電纜</t>
    </r>
    <r>
      <rPr>
        <sz val="9"/>
        <color rgb="FF000000"/>
        <rFont val="細明體"/>
        <family val="3"/>
        <charset val="136"/>
      </rPr>
      <t>拖</t>
    </r>
    <r>
      <rPr>
        <sz val="9"/>
        <color rgb="FF000000"/>
        <rFont val="Meiryo UI"/>
        <family val="2"/>
        <charset val="128"/>
      </rPr>
      <t xml:space="preserve">鏈架台，進行運行測試，歸零時已無左右搖晃，恢復使用。     </t>
    </r>
    <phoneticPr fontId="74"/>
  </si>
  <si>
    <r>
      <t>支</t>
    </r>
    <r>
      <rPr>
        <sz val="9"/>
        <color indexed="8"/>
        <rFont val="Meiryo UI"/>
        <family val="3"/>
        <charset val="128"/>
      </rPr>
      <t>撐</t>
    </r>
    <r>
      <rPr>
        <sz val="9"/>
        <color indexed="8"/>
        <rFont val="Meiryo UI"/>
        <family val="2"/>
        <charset val="128"/>
      </rPr>
      <t>電纜</t>
    </r>
    <r>
      <rPr>
        <sz val="9"/>
        <color indexed="8"/>
        <rFont val="Meiryo UI"/>
        <family val="3"/>
        <charset val="128"/>
      </rPr>
      <t>拖</t>
    </r>
    <r>
      <rPr>
        <sz val="9"/>
        <color indexed="8"/>
        <rFont val="Meiryo UI"/>
        <family val="2"/>
        <charset val="128"/>
      </rPr>
      <t>鏈的架台因承受負荷而</t>
    </r>
    <r>
      <rPr>
        <sz val="9"/>
        <color indexed="8"/>
        <rFont val="Meiryo UI"/>
        <family val="3"/>
        <charset val="128"/>
      </rPr>
      <t>產</t>
    </r>
    <r>
      <rPr>
        <sz val="9"/>
        <color indexed="8"/>
        <rFont val="Meiryo UI"/>
        <family val="2"/>
        <charset val="128"/>
      </rPr>
      <t>生裂痕。因此，當設備從運行</t>
    </r>
    <r>
      <rPr>
        <sz val="9"/>
        <color indexed="8"/>
        <rFont val="Meiryo UI"/>
        <family val="3"/>
        <charset val="128"/>
      </rPr>
      <t>狀</t>
    </r>
    <r>
      <rPr>
        <sz val="9"/>
        <color indexed="8"/>
        <rFont val="Meiryo UI"/>
        <family val="2"/>
        <charset val="128"/>
      </rPr>
      <t>態返回原點並停止時，架台裂痕處會</t>
    </r>
    <r>
      <rPr>
        <sz val="9"/>
        <color indexed="8"/>
        <rFont val="Meiryo UI"/>
        <family val="3"/>
        <charset val="128"/>
      </rPr>
      <t>產</t>
    </r>
    <r>
      <rPr>
        <sz val="9"/>
        <color indexed="8"/>
        <rFont val="Meiryo UI"/>
        <family val="2"/>
        <charset val="128"/>
      </rPr>
      <t>生振動，進而傳導至電纜</t>
    </r>
    <r>
      <rPr>
        <sz val="9"/>
        <color indexed="8"/>
        <rFont val="Meiryo UI"/>
        <family val="3"/>
        <charset val="128"/>
      </rPr>
      <t>拖</t>
    </r>
    <r>
      <rPr>
        <sz val="9"/>
        <color indexed="8"/>
        <rFont val="Meiryo UI"/>
        <family val="2"/>
        <charset val="128"/>
      </rPr>
      <t>鏈架台，導致搖晃。尚未停止搖晃時再次運行，導致切刀氣壓缸（MQM）下降的接近開關（PRSW）與檢出用支架發生接觸（</t>
    </r>
    <r>
      <rPr>
        <sz val="9"/>
        <color indexed="8"/>
        <rFont val="Meiryo UI"/>
        <family val="3"/>
        <charset val="128"/>
      </rPr>
      <t>碰</t>
    </r>
    <r>
      <rPr>
        <sz val="9"/>
        <color indexed="8"/>
        <rFont val="Meiryo UI"/>
        <family val="2"/>
        <charset val="128"/>
      </rPr>
      <t>撞），因而發生異常。
【設備技術部門</t>
    </r>
    <r>
      <rPr>
        <sz val="9"/>
        <color indexed="8"/>
        <rFont val="Meiryo UI"/>
        <family val="3"/>
        <charset val="128"/>
      </rPr>
      <t>說</t>
    </r>
    <r>
      <rPr>
        <sz val="9"/>
        <color indexed="8"/>
        <rFont val="Meiryo UI"/>
        <family val="2"/>
        <charset val="128"/>
      </rPr>
      <t>明】
・支</t>
    </r>
    <r>
      <rPr>
        <sz val="9"/>
        <color indexed="8"/>
        <rFont val="Meiryo UI"/>
        <family val="3"/>
        <charset val="128"/>
      </rPr>
      <t>撐</t>
    </r>
    <r>
      <rPr>
        <sz val="9"/>
        <color indexed="8"/>
        <rFont val="Meiryo UI"/>
        <family val="2"/>
        <charset val="128"/>
      </rPr>
      <t>電纜</t>
    </r>
    <r>
      <rPr>
        <sz val="9"/>
        <color indexed="8"/>
        <rFont val="Meiryo UI"/>
        <family val="3"/>
        <charset val="128"/>
      </rPr>
      <t>拖</t>
    </r>
    <r>
      <rPr>
        <sz val="9"/>
        <color indexed="8"/>
        <rFont val="Meiryo UI"/>
        <family val="2"/>
        <charset val="128"/>
      </rPr>
      <t>鏈的架台結構，正好會使本次</t>
    </r>
    <r>
      <rPr>
        <sz val="9"/>
        <color indexed="8"/>
        <rFont val="Meiryo UI"/>
        <family val="3"/>
        <charset val="128"/>
      </rPr>
      <t>產</t>
    </r>
    <r>
      <rPr>
        <sz val="9"/>
        <color indexed="8"/>
        <rFont val="Meiryo UI"/>
        <family val="2"/>
        <charset val="128"/>
      </rPr>
      <t>生裂痕的位置承受較大負荷。右側圖面上的紅線部分標示為應</t>
    </r>
    <r>
      <rPr>
        <sz val="9"/>
        <color indexed="8"/>
        <rFont val="Meiryo UI"/>
        <family val="3"/>
        <charset val="128"/>
      </rPr>
      <t>焊</t>
    </r>
    <r>
      <rPr>
        <sz val="9"/>
        <color indexed="8"/>
        <rFont val="Meiryo UI"/>
        <family val="2"/>
        <charset val="128"/>
      </rPr>
      <t>接部位。
但實際現場除了下游側以外的三邊都有</t>
    </r>
    <r>
      <rPr>
        <sz val="9"/>
        <color indexed="8"/>
        <rFont val="Meiryo UI"/>
        <family val="3"/>
        <charset val="128"/>
      </rPr>
      <t>焊</t>
    </r>
    <r>
      <rPr>
        <sz val="9"/>
        <color indexed="8"/>
        <rFont val="Meiryo UI"/>
        <family val="2"/>
        <charset val="128"/>
      </rPr>
      <t>接，最受力的下游側反而沒有</t>
    </r>
    <r>
      <rPr>
        <sz val="9"/>
        <color indexed="8"/>
        <rFont val="Meiryo UI"/>
        <family val="3"/>
        <charset val="128"/>
      </rPr>
      <t>焊</t>
    </r>
    <r>
      <rPr>
        <sz val="9"/>
        <color indexed="8"/>
        <rFont val="Meiryo UI"/>
        <family val="2"/>
        <charset val="128"/>
      </rPr>
      <t>接。推測正是從該處開始</t>
    </r>
    <r>
      <rPr>
        <sz val="9"/>
        <color indexed="8"/>
        <rFont val="Meiryo UI"/>
        <family val="3"/>
        <charset val="128"/>
      </rPr>
      <t>產</t>
    </r>
    <r>
      <rPr>
        <sz val="9"/>
        <color indexed="8"/>
        <rFont val="Meiryo UI"/>
        <family val="2"/>
        <charset val="128"/>
      </rPr>
      <t>生裂痕並擴大。</t>
    </r>
    <phoneticPr fontId="74"/>
  </si>
  <si>
    <t>・在電纜拖鏈架台加裝補強材，以降低負荷。
　橫切機No.1已完成對策，No.2預定於冷修時實施。
ADCH其他窯爐的現況：
・MF：No.1、No.2橫切機已加裝補強。
・NF：No.1、No.2橫切機尚未補強，預計利用工程日進行補強。
・OF：No.1已完成補強，No.2預計於冷修時實施。
・PF：No.1、No.2橫切機已加裝補強。</t>
    <phoneticPr fontId="74"/>
  </si>
  <si>
    <t>2BrSI板厚計 №3センサーヘッド</t>
    <phoneticPr fontId="74"/>
  </si>
  <si>
    <t>20250414XF　2BrSI板厚計光量低下異常rev2</t>
  </si>
  <si>
    <t>20250414XF　2BrSI板厚計光量低下異常之各窯現狀調查</t>
  </si>
  <si>
    <r>
      <t>2025/4/14
09:00 在0.4t 2BrG6採板作業中，雖然板厚波形顯示正常，但HOT反映LE部位板厚不足，
             導致成為捨板。（每小時約有3～5片）
09:30 經確認Br板厚計的MX表單數據，偶爾會在Head 3的17～25ch附近檢出幾個低於板厚下限</t>
    </r>
    <r>
      <rPr>
        <sz val="9"/>
        <color rgb="FF000000"/>
        <rFont val="細明體"/>
        <family val="2"/>
        <charset val="136"/>
      </rPr>
      <t>值</t>
    </r>
    <r>
      <rPr>
        <sz val="9"/>
        <color rgb="FF000000"/>
        <rFont val="Meiryo UI"/>
        <family val="2"/>
        <charset val="128"/>
      </rPr>
      <t>的點。
        （因為HMI僅顯示Head 1、2的資訊，所以在HMI上無法確認這些異常）
10:00 現場確認玻璃及設備狀況，均未發現異常。
4/16
10:00 在板厚切替時的捨板過程中，連接SI Navigator後確認Head 3的光量，發現僅有30～60左右，屬於較低的數</t>
    </r>
    <r>
      <rPr>
        <sz val="9"/>
        <color rgb="FF000000"/>
        <rFont val="細明體"/>
        <family val="2"/>
        <charset val="136"/>
      </rPr>
      <t>值</t>
    </r>
    <r>
      <rPr>
        <sz val="9"/>
        <color rgb="FF000000"/>
        <rFont val="Meiryo UI"/>
        <family val="2"/>
        <charset val="128"/>
      </rPr>
      <t>。
10:30 因為光量不足，很可能導致檢出板厚低於下限，因此進行了</t>
    </r>
    <r>
      <rPr>
        <sz val="9"/>
        <color rgb="FF000000"/>
        <rFont val="細明體"/>
        <family val="2"/>
        <charset val="136"/>
      </rPr>
      <t>墊</t>
    </r>
    <r>
      <rPr>
        <sz val="9"/>
        <color rgb="FF000000"/>
        <rFont val="Meiryo UI"/>
        <family val="2"/>
        <charset val="128"/>
      </rPr>
      <t xml:space="preserve">片高度及板厚計高度的調整。
      調整後，連續送板數片，確認光量已達100以上，之後未再發生誤報。
</t>
    </r>
    <phoneticPr fontId="74"/>
  </si>
  <si>
    <r>
      <t>【發生原因（部</t>
    </r>
    <r>
      <rPr>
        <sz val="9"/>
        <color indexed="8"/>
        <rFont val="Meiryo UI"/>
        <family val="3"/>
        <charset val="128"/>
      </rPr>
      <t>份</t>
    </r>
    <r>
      <rPr>
        <sz val="9"/>
        <color indexed="8"/>
        <rFont val="Meiryo UI"/>
        <family val="2"/>
        <charset val="128"/>
      </rPr>
      <t>推測）】
・由於3/10更換了Br板厚計下方的PAD，導致高度發生變化，光量低於警報設定</t>
    </r>
    <r>
      <rPr>
        <sz val="9"/>
        <color rgb="FF000000"/>
        <rFont val="微軟正黑體"/>
        <family val="2"/>
        <charset val="136"/>
      </rPr>
      <t>值</t>
    </r>
    <r>
      <rPr>
        <sz val="9"/>
        <color rgb="FF000000"/>
        <rFont val="Meiryo UI"/>
        <family val="2"/>
        <charset val="128"/>
      </rPr>
      <t>，
  因此無法進行板厚測定，系統返回下限</t>
    </r>
    <r>
      <rPr>
        <sz val="9"/>
        <color rgb="FF000000"/>
        <rFont val="微軟正黑體"/>
        <family val="2"/>
        <charset val="136"/>
      </rPr>
      <t>值</t>
    </r>
    <r>
      <rPr>
        <sz val="9"/>
        <color rgb="FF000000"/>
        <rFont val="Meiryo UI"/>
        <family val="2"/>
        <charset val="128"/>
      </rPr>
      <t xml:space="preserve">，最終導致板厚公差異常
</t>
    </r>
    <r>
      <rPr>
        <sz val="9"/>
        <color indexed="8"/>
        <rFont val="Meiryo UI"/>
        <family val="2"/>
        <charset val="128"/>
      </rPr>
      <t xml:space="preserve"> （低於下限）而產生捨板。
※推測部分＝因更換PAD導致高度變化　事實＝光量下降
</t>
    </r>
    <r>
      <rPr>
        <sz val="9"/>
        <color rgb="FF000000"/>
        <rFont val="Meiryo UI"/>
        <family val="2"/>
        <charset val="128"/>
      </rPr>
      <t>※警報光量</t>
    </r>
    <r>
      <rPr>
        <sz val="9"/>
        <color rgb="FF000000"/>
        <rFont val="微軟正黑體"/>
        <family val="2"/>
        <charset val="136"/>
      </rPr>
      <t>值</t>
    </r>
    <r>
      <rPr>
        <sz val="9"/>
        <color rgb="FF000000"/>
        <rFont val="Meiryo UI"/>
        <family val="2"/>
        <charset val="128"/>
      </rPr>
      <t>＝32
※下限</t>
    </r>
    <r>
      <rPr>
        <sz val="9"/>
        <color rgb="FF000000"/>
        <rFont val="微軟正黑體"/>
        <family val="2"/>
        <charset val="136"/>
      </rPr>
      <t>值</t>
    </r>
    <r>
      <rPr>
        <sz val="9"/>
        <color rgb="FF000000"/>
        <rFont val="Meiryo UI"/>
        <family val="2"/>
        <charset val="128"/>
      </rPr>
      <t>＝374（0.4t採板時的下限</t>
    </r>
    <r>
      <rPr>
        <sz val="9"/>
        <color rgb="FF000000"/>
        <rFont val="微軟正黑體"/>
        <family val="2"/>
        <charset val="136"/>
      </rPr>
      <t>值</t>
    </r>
    <r>
      <rPr>
        <sz val="9"/>
        <color rgb="FF000000"/>
        <rFont val="Meiryo UI"/>
        <family val="2"/>
        <charset val="128"/>
      </rPr>
      <t xml:space="preserve">）
</t>
    </r>
    <r>
      <rPr>
        <sz val="9"/>
        <color indexed="8"/>
        <rFont val="Meiryo UI"/>
        <family val="2"/>
        <charset val="128"/>
      </rPr>
      <t>補充說明：
HD3位置的玻璃較容易產生彎曲變形，特別容易受到PAD高度的影響。
【發現延遲的原因】
・在HMI上雖可確認HD1、HD2的板厚趨勢及數據，但無法顯示HD3的板厚趨勢
　及數據，因此在HMI上無法發現，導致發現延遲。
・板厚異常發生時雖會有蜂鳴器警報，但由於除了板厚，其他異常也會發出
　相同的蜂鳴聲，因此未懷疑是設備原因，誤以為是板厚異常，因而延誤發現。
※HMI的趨勢顯示最多只能支援2個感測頭。</t>
    </r>
    <phoneticPr fontId="74"/>
  </si>
  <si>
    <r>
      <t>【發生原因的對策】
・在Br板厚計下方的CV維護後或板厚切換後，將規定必須讓實際採板尺寸的玻璃流動，
　並在流動時確認即時光量。（標準化流程）
※如發現受光量不穩定，需進行對應處理。
【發現延遲原因的對策】
・當受光量低於警報光量閾</t>
    </r>
    <r>
      <rPr>
        <sz val="9"/>
        <color rgb="FF000000"/>
        <rFont val="微軟正黑體"/>
        <family val="2"/>
        <charset val="136"/>
      </rPr>
      <t>值</t>
    </r>
    <r>
      <rPr>
        <sz val="9"/>
        <color rgb="FF000000"/>
        <rFont val="Meiryo UI"/>
        <family val="2"/>
        <charset val="128"/>
      </rPr>
      <t xml:space="preserve">時，設置電路發出警報。
</t>
    </r>
    <r>
      <rPr>
        <sz val="9"/>
        <color indexed="8"/>
        <rFont val="Meiryo UI"/>
        <family val="2"/>
        <charset val="128"/>
      </rPr>
      <t xml:space="preserve">　※警報內容：「光量低下異常」　語音警報：「＊Br板厚計光量低下異常です」
5/29已由設備技術電氣部門完成軟體修改並經測試確認警報可正常發出。
</t>
    </r>
    <r>
      <rPr>
        <sz val="9"/>
        <color rgb="FF000000"/>
        <rFont val="Meiryo UI"/>
        <family val="2"/>
        <charset val="128"/>
      </rPr>
      <t>未來遇到廢板事件時，將確認各檢</t>
    </r>
    <r>
      <rPr>
        <sz val="9"/>
        <color rgb="FF000000"/>
        <rFont val="微軟正黑體"/>
        <family val="2"/>
        <charset val="136"/>
      </rPr>
      <t>查</t>
    </r>
    <r>
      <rPr>
        <sz val="9"/>
        <color rgb="FF000000"/>
        <rFont val="Meiryo UI"/>
        <family val="2"/>
        <charset val="128"/>
      </rPr>
      <t>項目的判定無誤後，開始正式運用該機制。</t>
    </r>
    <phoneticPr fontId="74"/>
  </si>
  <si>
    <t>電氣系•検査機系</t>
    <phoneticPr fontId="74"/>
  </si>
  <si>
    <t>本線WI検査機</t>
    <phoneticPr fontId="74"/>
  </si>
  <si>
    <t>20250520XF　JCミスによる本線WI検査機通信異常</t>
  </si>
  <si>
    <t>20250520XF　JCミスによる本線WI検査機通信異常之各窯現狀調查</t>
  </si>
  <si>
    <r>
      <rPr>
        <sz val="9"/>
        <color rgb="FF000000"/>
        <rFont val="Meiryo UI"/>
        <family val="2"/>
        <charset val="128"/>
      </rPr>
      <t xml:space="preserve">07:20 </t>
    </r>
    <r>
      <rPr>
        <sz val="9"/>
        <color indexed="8"/>
        <rFont val="Meiryo UI"/>
        <family val="2"/>
        <charset val="128"/>
      </rPr>
      <t xml:space="preserve">因進行1Br T/T PL定位改造工程及1Br板厚計三連化的試運轉，將2Br全位置採板改為2Br專用採板。
</t>
    </r>
    <r>
      <rPr>
        <sz val="9"/>
        <color rgb="FF000000"/>
        <rFont val="Meiryo UI"/>
        <family val="2"/>
        <charset val="128"/>
      </rPr>
      <t xml:space="preserve">         </t>
    </r>
    <r>
      <rPr>
        <sz val="9"/>
        <color indexed="8"/>
        <rFont val="Meiryo UI"/>
        <family val="2"/>
        <charset val="128"/>
      </rPr>
      <t>補充</t>
    </r>
    <r>
      <rPr>
        <sz val="9"/>
        <color indexed="8"/>
        <rFont val="Meiryo UI"/>
        <family val="3"/>
        <charset val="128"/>
      </rPr>
      <t>說</t>
    </r>
    <r>
      <rPr>
        <sz val="9"/>
        <color indexed="8"/>
        <rFont val="Meiryo UI"/>
        <family val="2"/>
        <charset val="128"/>
      </rPr>
      <t xml:space="preserve">明：全位置採板＝由2Br引入，利用Br間移載BDS，在所有位置（共5Pos）進行採板的作業方式。
</t>
    </r>
    <r>
      <rPr>
        <sz val="9"/>
        <color rgb="FF000000"/>
        <rFont val="Meiryo UI"/>
        <family val="2"/>
        <charset val="128"/>
      </rPr>
      <t xml:space="preserve">         為了進行1Br板厚計試運轉，將1Br引入部及BrCV上游部J/C至G5.5。
         ※1Br引入部～BrHo進行板厚計試運轉，BrH下游則進行T/T改造工程（控制OFF）。</t>
    </r>
    <r>
      <rPr>
        <sz val="9"/>
        <color indexed="8"/>
        <rFont val="Meiryo UI"/>
        <family val="2"/>
        <charset val="128"/>
      </rPr>
      <t xml:space="preserve">
</t>
    </r>
    <r>
      <rPr>
        <sz val="9"/>
        <color rgb="FF000000"/>
        <rFont val="Meiryo UI"/>
        <family val="2"/>
        <charset val="128"/>
      </rPr>
      <t xml:space="preserve">18:00 </t>
    </r>
    <r>
      <rPr>
        <sz val="9"/>
        <color indexed="8"/>
        <rFont val="Meiryo UI"/>
        <family val="2"/>
        <charset val="128"/>
      </rPr>
      <t xml:space="preserve">1Br作業結束後，為將1Br引入部J/C回G6，進行1Br直通J/C。
</t>
    </r>
    <r>
      <rPr>
        <sz val="9"/>
        <color rgb="FF000000"/>
        <rFont val="Meiryo UI"/>
        <family val="2"/>
        <charset val="128"/>
      </rPr>
      <t xml:space="preserve">18:10 </t>
    </r>
    <r>
      <rPr>
        <sz val="9"/>
        <color indexed="8"/>
        <rFont val="Meiryo UI"/>
        <family val="2"/>
        <charset val="128"/>
      </rPr>
      <t xml:space="preserve">為將2Br恢復為全位置採板，於主線Ho進行全數廢棄並J/C。
</t>
    </r>
    <r>
      <rPr>
        <sz val="9"/>
        <color rgb="FF000000"/>
        <rFont val="Meiryo UI"/>
        <family val="2"/>
        <charset val="128"/>
      </rPr>
      <t xml:space="preserve">          J/C實施後，立即響起板厚計異常警報，WI檢</t>
    </r>
    <r>
      <rPr>
        <sz val="9"/>
        <color rgb="FF000000"/>
        <rFont val="細明體"/>
        <family val="2"/>
        <charset val="136"/>
      </rPr>
      <t>查</t>
    </r>
    <r>
      <rPr>
        <sz val="9"/>
        <color rgb="FF000000"/>
        <rFont val="Meiryo UI"/>
        <family val="2"/>
        <charset val="128"/>
      </rPr>
      <t xml:space="preserve">機停止。
         </t>
    </r>
    <r>
      <rPr>
        <sz val="9"/>
        <color indexed="8"/>
        <rFont val="Meiryo UI"/>
        <family val="2"/>
        <charset val="128"/>
      </rPr>
      <t xml:space="preserve">※全位置採板的J/C流程為：①1Br直通J/C→②2Br全位置J/C（詳見下圖說明）。
</t>
    </r>
    <r>
      <rPr>
        <sz val="9"/>
        <color rgb="FF000000"/>
        <rFont val="Meiryo UI"/>
        <family val="2"/>
        <charset val="128"/>
      </rPr>
      <t>18:11 根據異常</t>
    </r>
    <r>
      <rPr>
        <sz val="9"/>
        <color rgb="FF000000"/>
        <rFont val="細明體"/>
        <family val="2"/>
        <charset val="136"/>
      </rPr>
      <t>內</t>
    </r>
    <r>
      <rPr>
        <sz val="9"/>
        <color rgb="FF000000"/>
        <rFont val="Meiryo UI"/>
        <family val="2"/>
        <charset val="128"/>
      </rPr>
      <t>容，發現2Br引入部（含板厚計）的J/C數據為「空」</t>
    </r>
    <r>
      <rPr>
        <sz val="9"/>
        <color rgb="FF000000"/>
        <rFont val="細明體"/>
        <family val="2"/>
        <charset val="136"/>
      </rPr>
      <t>狀</t>
    </r>
    <r>
      <rPr>
        <sz val="9"/>
        <color rgb="FF000000"/>
        <rFont val="Meiryo UI"/>
        <family val="2"/>
        <charset val="128"/>
      </rPr>
      <t>態下進行了J/C，
           於是立即重新發送J/C數據並再次J/C，但仍無法復原。
18:15 確認WI檢</t>
    </r>
    <r>
      <rPr>
        <sz val="9"/>
        <color rgb="FF000000"/>
        <rFont val="細明體"/>
        <family val="2"/>
        <charset val="136"/>
      </rPr>
      <t>查</t>
    </r>
    <r>
      <rPr>
        <sz val="9"/>
        <color rgb="FF000000"/>
        <rFont val="Meiryo UI"/>
        <family val="2"/>
        <charset val="128"/>
      </rPr>
      <t>機時，出現錯誤訊息，點選「OK」後畫面變為紅色，各項參數顯示為「0」。
      即使重新</t>
    </r>
    <r>
      <rPr>
        <sz val="9"/>
        <color rgb="FF000000"/>
        <rFont val="細明體"/>
        <family val="2"/>
        <charset val="136"/>
      </rPr>
      <t>啟</t>
    </r>
    <r>
      <rPr>
        <sz val="9"/>
        <color rgb="FF000000"/>
        <rFont val="Meiryo UI"/>
        <family val="2"/>
        <charset val="128"/>
      </rPr>
      <t>動檢</t>
    </r>
    <r>
      <rPr>
        <sz val="9"/>
        <color rgb="FF000000"/>
        <rFont val="細明體"/>
        <family val="2"/>
        <charset val="136"/>
      </rPr>
      <t>查</t>
    </r>
    <r>
      <rPr>
        <sz val="9"/>
        <color rgb="FF000000"/>
        <rFont val="Meiryo UI"/>
        <family val="2"/>
        <charset val="128"/>
      </rPr>
      <t>軟體，仍出現相同錯誤訊息，點選「OK」後軟體雖可</t>
    </r>
    <r>
      <rPr>
        <sz val="9"/>
        <color rgb="FF000000"/>
        <rFont val="細明體"/>
        <family val="2"/>
        <charset val="136"/>
      </rPr>
      <t>啟</t>
    </r>
    <r>
      <rPr>
        <sz val="9"/>
        <color rgb="FF000000"/>
        <rFont val="Meiryo UI"/>
        <family val="2"/>
        <charset val="128"/>
      </rPr>
      <t xml:space="preserve">動，但目標板厚為空白，
      </t>
    </r>
    <r>
      <rPr>
        <sz val="9"/>
        <color indexed="8"/>
        <rFont val="Meiryo UI"/>
        <family val="2"/>
        <charset val="128"/>
      </rPr>
      <t xml:space="preserve">需手動選擇「0.5t」後才完成復原。然而「波形顯示」頁籤呈現灰色
</t>
    </r>
    <r>
      <rPr>
        <sz val="9"/>
        <color rgb="FF000000"/>
        <rFont val="Meiryo UI"/>
        <family val="2"/>
        <charset val="128"/>
      </rPr>
      <t xml:space="preserve">      無法開</t>
    </r>
    <r>
      <rPr>
        <sz val="9"/>
        <color rgb="FF000000"/>
        <rFont val="細明體"/>
        <family val="2"/>
        <charset val="136"/>
      </rPr>
      <t>啟</t>
    </r>
    <r>
      <rPr>
        <sz val="9"/>
        <color rgb="FF000000"/>
        <rFont val="Meiryo UI"/>
        <family val="2"/>
        <charset val="128"/>
      </rPr>
      <t>，需再次重</t>
    </r>
    <r>
      <rPr>
        <sz val="9"/>
        <color rgb="FF000000"/>
        <rFont val="細明體"/>
        <family val="2"/>
        <charset val="136"/>
      </rPr>
      <t>啟</t>
    </r>
    <r>
      <rPr>
        <sz val="9"/>
        <color rgb="FF000000"/>
        <rFont val="Meiryo UI"/>
        <family val="2"/>
        <charset val="128"/>
      </rPr>
      <t>檢</t>
    </r>
    <r>
      <rPr>
        <sz val="9"/>
        <color rgb="FF000000"/>
        <rFont val="細明體"/>
        <family val="2"/>
        <charset val="136"/>
      </rPr>
      <t>查</t>
    </r>
    <r>
      <rPr>
        <sz val="9"/>
        <color rgb="FF000000"/>
        <rFont val="Meiryo UI"/>
        <family val="2"/>
        <charset val="128"/>
      </rPr>
      <t>軟體後才恢復正常。
      ※WI檢</t>
    </r>
    <r>
      <rPr>
        <sz val="9"/>
        <color rgb="FF000000"/>
        <rFont val="細明體"/>
        <family val="2"/>
        <charset val="136"/>
      </rPr>
      <t>查</t>
    </r>
    <r>
      <rPr>
        <sz val="9"/>
        <color rgb="FF000000"/>
        <rFont val="Meiryo UI"/>
        <family val="2"/>
        <charset val="128"/>
      </rPr>
      <t>機的錯誤訊息請參照「異常畫面與復原</t>
    </r>
    <r>
      <rPr>
        <sz val="9"/>
        <color rgb="FF000000"/>
        <rFont val="細明體"/>
        <family val="2"/>
        <charset val="136"/>
      </rPr>
      <t>步</t>
    </r>
    <r>
      <rPr>
        <sz val="9"/>
        <color rgb="FF000000"/>
        <rFont val="Meiryo UI"/>
        <family val="2"/>
        <charset val="128"/>
      </rPr>
      <t>驟」的資料表。
捨板10分鐘　292.2㎡　WI未檢</t>
    </r>
    <r>
      <rPr>
        <sz val="9"/>
        <color rgb="FF000000"/>
        <rFont val="細明體"/>
        <family val="2"/>
        <charset val="136"/>
      </rPr>
      <t>查</t>
    </r>
    <r>
      <rPr>
        <sz val="9"/>
        <color rgb="FF000000"/>
        <rFont val="Meiryo UI"/>
        <family val="2"/>
        <charset val="128"/>
      </rPr>
      <t>品150片　2Lot</t>
    </r>
    <r>
      <rPr>
        <sz val="9"/>
        <color indexed="8"/>
        <rFont val="Meiryo UI"/>
        <family val="2"/>
        <charset val="128"/>
      </rPr>
      <t xml:space="preserve">
</t>
    </r>
    <phoneticPr fontId="74"/>
  </si>
  <si>
    <r>
      <t>板厚計・WI檢</t>
    </r>
    <r>
      <rPr>
        <sz val="9"/>
        <color rgb="FF000000"/>
        <rFont val="微軟正黑體"/>
        <family val="2"/>
        <charset val="136"/>
      </rPr>
      <t>查</t>
    </r>
    <r>
      <rPr>
        <sz val="9"/>
        <color indexed="8"/>
        <rFont val="Meiryo UI"/>
        <family val="2"/>
        <charset val="128"/>
      </rPr>
      <t xml:space="preserve">機發生通訊異常的原因（物の面）
由於從HMI發送的2Br引入部下次J/C數據為「0」，
導致Br板厚計的目標板厚也成為「0」。
</t>
    </r>
    <r>
      <rPr>
        <sz val="9"/>
        <color rgb="FF000000"/>
        <rFont val="Meiryo UI"/>
        <family val="2"/>
        <charset val="128"/>
      </rPr>
      <t>XF WI檢</t>
    </r>
    <r>
      <rPr>
        <sz val="9"/>
        <color rgb="FF000000"/>
        <rFont val="微軟正黑體"/>
        <family val="2"/>
        <charset val="136"/>
      </rPr>
      <t>查</t>
    </r>
    <r>
      <rPr>
        <sz val="9"/>
        <color rgb="FF000000"/>
        <rFont val="Meiryo UI"/>
        <family val="2"/>
        <charset val="128"/>
      </rPr>
      <t>機會自動從2Br主控PLC取得板厚資訊作為目標板厚，但如上所述，
取得的目標板厚為「0」，因此無法讀取各目標板厚對應的檢</t>
    </r>
    <r>
      <rPr>
        <sz val="9"/>
        <color rgb="FF000000"/>
        <rFont val="微軟正黑體"/>
        <family val="2"/>
        <charset val="136"/>
      </rPr>
      <t>查</t>
    </r>
    <r>
      <rPr>
        <sz val="9"/>
        <color rgb="FF000000"/>
        <rFont val="Meiryo UI"/>
        <family val="2"/>
        <charset val="128"/>
      </rPr>
      <t>參數，
導致發生錯誤並停止檢</t>
    </r>
    <r>
      <rPr>
        <sz val="9"/>
        <color rgb="FF000000"/>
        <rFont val="微軟正黑體"/>
        <family val="2"/>
        <charset val="136"/>
      </rPr>
      <t>查</t>
    </r>
    <r>
      <rPr>
        <sz val="9"/>
        <color rgb="FF000000"/>
        <rFont val="Meiryo UI"/>
        <family val="2"/>
        <charset val="128"/>
      </rPr>
      <t>。</t>
    </r>
    <r>
      <rPr>
        <sz val="9"/>
        <color indexed="8"/>
        <rFont val="Meiryo UI"/>
        <family val="2"/>
        <charset val="128"/>
      </rPr>
      <t xml:space="preserve">
次回J/C數據會變成「0」的原因（人の面）
操作人員在HMI J/C畫面上，未確認設備端已完成J/C數據的發送。
在執行2Br全位置J/C時，必然會產生loss，因此為了將loss降到最低，
產生了急躁的心理。
</t>
    </r>
    <phoneticPr fontId="74"/>
  </si>
  <si>
    <r>
      <t>板厚計・WI檢</t>
    </r>
    <r>
      <rPr>
        <sz val="9"/>
        <color indexed="8"/>
        <rFont val="細明體"/>
        <family val="3"/>
        <charset val="136"/>
      </rPr>
      <t>查</t>
    </r>
    <r>
      <rPr>
        <sz val="9"/>
        <color indexed="8"/>
        <rFont val="Meiryo UI"/>
        <family val="2"/>
        <charset val="128"/>
      </rPr>
      <t>機發生通訊異常的原因（物の面）
為防止在J/C數據為「0」的狀態下執行J/C，將於軟體中設置互鎖機制。
※若有已實施此對策的據點，請提供相關資訊以便橫向推廣。
次回J/C數據會變成「0」的原因（人の面）
必須確認下次J/C數據已確實發送完成後，方可執行J/C作業</t>
    </r>
    <phoneticPr fontId="74"/>
  </si>
  <si>
    <t>情報共有
包裝JC作業確認SOP修改要
包裝JC作業確認事項記錄表要</t>
    <phoneticPr fontId="74"/>
  </si>
  <si>
    <t>紙巻機</t>
    <phoneticPr fontId="74"/>
  </si>
  <si>
    <t>【TPM】【尼崎】【XF】【設備異常報告】20250610XF　紙巻機リレー交換後の不具合rev1</t>
  </si>
  <si>
    <r>
      <t xml:space="preserve">2025/1/15
09:00 於工程日由設施技術電氣部門進行紙捲機繼電器的定期更換。
         ※定期更換目的：預防因接點接觸不良及熔著所引起的異常。
          更換前：OMRON G2A繼電器（已停產）
          更換後：OMRON MY4ZN繼電器（廠商推薦替代品）
1/16
12:56 1Br機器人取板機發生吸附異常。由於玻璃流到BrEND處，進行確認後發現，紙張的前端比玻璃長。
         因此推測停止位置發生偏移，導致吸附異常。
13:20 </t>
    </r>
    <r>
      <rPr>
        <sz val="9"/>
        <color rgb="FF000000"/>
        <rFont val="細明體"/>
        <family val="2"/>
        <charset val="136"/>
      </rPr>
      <t xml:space="preserve">上述異常再次發生，檢查感測器等裝置但無異常。
      之後在15:19、17:52也發生同樣現象。
</t>
    </r>
    <r>
      <rPr>
        <sz val="9"/>
        <color indexed="8"/>
        <rFont val="Meiryo UI"/>
        <family val="2"/>
        <charset val="128"/>
      </rPr>
      <t xml:space="preserve">         確認成品棧板時，發現也有數片玻璃其後端的紙張較長。
22:00 懷疑當天工程日更換的繼電器有問題，由設施技術電氣部門將其更換回原本的繼電器。
</t>
    </r>
    <phoneticPr fontId="74"/>
  </si>
  <si>
    <r>
      <t xml:space="preserve">由於替代品MY4ZN繼電器的彈跳現象（バウンス現象）較大，
</t>
    </r>
    <r>
      <rPr>
        <sz val="9"/>
        <color rgb="FF000000"/>
        <rFont val="Meiryo UI"/>
        <family val="2"/>
        <charset val="128"/>
      </rPr>
      <t>導致紙捲</t>
    </r>
    <r>
      <rPr>
        <sz val="9"/>
        <color rgb="FF000000"/>
        <rFont val="細明體"/>
        <family val="2"/>
        <charset val="136"/>
      </rPr>
      <t>啟</t>
    </r>
    <r>
      <rPr>
        <sz val="9"/>
        <color rgb="FF000000"/>
        <rFont val="Meiryo UI"/>
        <family val="2"/>
        <charset val="128"/>
      </rPr>
      <t>動信號</t>
    </r>
    <r>
      <rPr>
        <sz val="9"/>
        <color rgb="FF000000"/>
        <rFont val="細明體"/>
        <family val="2"/>
        <charset val="136"/>
      </rPr>
      <t>產</t>
    </r>
    <r>
      <rPr>
        <sz val="9"/>
        <color rgb="FF000000"/>
        <rFont val="Meiryo UI"/>
        <family val="2"/>
        <charset val="128"/>
      </rPr>
      <t>生波動，進而發生紙捲異常。
※將繼電器拆除後進行波形確認，證實彈跳現象較為明顯。
→有關彈跳現象的詳細</t>
    </r>
    <r>
      <rPr>
        <sz val="9"/>
        <color rgb="FF000000"/>
        <rFont val="細明體"/>
        <family val="2"/>
        <charset val="136"/>
      </rPr>
      <t>說</t>
    </r>
    <r>
      <rPr>
        <sz val="9"/>
        <color rgb="FF000000"/>
        <rFont val="Meiryo UI"/>
        <family val="2"/>
        <charset val="128"/>
      </rPr>
      <t>明，請參</t>
    </r>
    <r>
      <rPr>
        <sz val="9"/>
        <color rgb="FF000000"/>
        <rFont val="細明體"/>
        <family val="2"/>
        <charset val="136"/>
      </rPr>
      <t>閱</t>
    </r>
    <r>
      <rPr>
        <sz val="9"/>
        <color rgb="FF000000"/>
        <rFont val="Meiryo UI"/>
        <family val="2"/>
        <charset val="128"/>
      </rPr>
      <t>「彈跳現象」</t>
    </r>
    <r>
      <rPr>
        <sz val="9"/>
        <color rgb="FF000000"/>
        <rFont val="細明體"/>
        <family val="2"/>
        <charset val="136"/>
      </rPr>
      <t>說</t>
    </r>
    <r>
      <rPr>
        <sz val="9"/>
        <color rgb="FF000000"/>
        <rFont val="Meiryo UI"/>
        <family val="2"/>
        <charset val="128"/>
      </rPr>
      <t xml:space="preserve">明表
</t>
    </r>
    <phoneticPr fontId="74"/>
  </si>
  <si>
    <t>【応急対策】
已將繼電器更換回原本的G2A型號。
【恒久対策の方針】
A接點使用部分將更換為SSR（無接點繼電器）。
※因無法取得與G2A繼電器同等規格的產品。
B接點部分則改用端子繼電器。
※由於SSR沒有B接點，故B接點部分採用端子繼電器。
  →端子繼電器的波形，請參閱「繼電器波形」說明表。
※SSR已於ADCH有實績
※與G2A相比，SSR的動作時間約快8ms，因此需進行參數調整。
　→SSR的波形，請參閱「繼電器波形」說明表。</t>
    <phoneticPr fontId="74"/>
  </si>
  <si>
    <t>採板段</t>
    <phoneticPr fontId="74"/>
  </si>
  <si>
    <r>
      <t xml:space="preserve">06/30-07/01 電氣人員利用CF窯AN Rezosta切替期間，進行BR 24組的 INV(Inverter) 交換。
                   (交換計劃內。超過10年的預防保全)
07/04 16:55 整備人員進行G8 Teaching作業時，將4POS TURN TABLE B面側的PL按下降時，PL未下降，反而上升。
                   且上升傾斜狀況超過35度(正常角度為35度) ，後續因INV過負荷警報才停止(角度目視約90度)。
07/04 17:05 電氣人員確認後，發現是傾斜INV後，正反轉的接點顛倒(參照附件2)，造成PL原本要往0度下降，
                   卻往90度的方向上升。將異常時接點回復正常，試運轉角度也正常，當下未有發現異常的情況。
                   ※但實際有因此而導致P/L基座與機構衝突造成位移。請參照附件3
07/05 17:10 因品質已達規格要求，進行4P-B面採板，但採板第1枚即發生玻璃破裂。故先切替A面採板
         01:45 因4POS  A面採板完了，變更為B面採板，採板第1枚即發生玻璃破裂再發。故有先聯絡事務所，
                  並變更為6POS的通常板厚採板。
         10:30 假日電氣人員到場確認異常狀況，發現 ROBOT與4POS  B 面 P/L 衝突導致基板破裂及
                  吸盤支架變形*4支，請參照附件4
         13:10 整備人員更換支架完成，並確認 P/L 生産角度正常為35度，但目前只有30度
         13:15 電氣與製造人員確認發現原因為 B 面 P/L基座往前偏移10mm。
         14:40 製造、電氣、機械共同對應，B面P/L基座調整回原位置後，手動操作並確認各生産角度後正常。
         18:50 整備人員進行 ROBOT TEACHING 4P A、B面確認完成後，告知三交代可進行測試採板。
         19:05 </t>
    </r>
    <r>
      <rPr>
        <sz val="9"/>
        <color rgb="FF000000"/>
        <rFont val="細明體"/>
        <family val="2"/>
        <charset val="136"/>
      </rPr>
      <t>4P 油污、刮傷確認OK ，4P採板開始。</t>
    </r>
    <r>
      <rPr>
        <sz val="9"/>
        <color indexed="8"/>
        <rFont val="Meiryo UI"/>
        <family val="2"/>
        <charset val="128"/>
      </rPr>
      <t xml:space="preserve">
</t>
    </r>
    <phoneticPr fontId="74"/>
  </si>
  <si>
    <t>1.電氣與製造整備人員07/03在INV更換後的運轉測試確認，在溝通聯絡上出現了
   認知MISS的問題。(請參照經緯確認SHEET)
2.異常發生時。OVER LIMIT SWITCH功能無作動。
3.異常發生後。僅進行傾倒及上升的確認。未再進行傾斜角度及採板測試確認。
人：①2人作業變更1人作業②聯絡不足③未執行試運轉
物：現場未標示
管理:①未進行試運轉(程序管理未落實)②監督(確認)不足)③現場未標示(標示管理疏失)</t>
    <phoneticPr fontId="74"/>
  </si>
  <si>
    <t xml:space="preserve">①修訂作業標準書，追加變頻器試運轉確認LIST
②工事計畫表作成，並事前與製造打合，說明工事內容
③試運轉計劃書作成
④-1作業中的變化點管理→聯絡通報流程新增
④-2作業流程遵守及必要表單實施確認
</t>
    <phoneticPr fontId="74"/>
  </si>
  <si>
    <t xml:space="preserve">1.修訂作業標準書，追加變頻器試運轉確認LIST
2.工事計畫表作成，並事前與製造打合，說明工事內容
3.試運轉計劃書作成
4.OVER LIMIT SWITCH功能進行驗證確認。
</t>
    <phoneticPr fontId="74"/>
  </si>
  <si>
    <r>
      <rPr>
        <b/>
        <sz val="9"/>
        <color rgb="FF000000"/>
        <rFont val="新細明體"/>
        <family val="3"/>
        <charset val="136"/>
      </rPr>
      <t>1</t>
    </r>
    <r>
      <rPr>
        <b/>
        <sz val="9"/>
        <color indexed="8"/>
        <rFont val="Meiryo UI"/>
        <family val="3"/>
        <charset val="128"/>
      </rPr>
      <t>Br 引入段
sensor</t>
    </r>
    <phoneticPr fontId="74"/>
  </si>
  <si>
    <r>
      <t>6/3             為了支援海外據點的生</t>
    </r>
    <r>
      <rPr>
        <sz val="9"/>
        <color rgb="FF000000"/>
        <rFont val="Microsoft YaHei"/>
        <family val="2"/>
        <charset val="134"/>
      </rPr>
      <t>產</t>
    </r>
    <r>
      <rPr>
        <sz val="9"/>
        <color rgb="FF000000"/>
        <rFont val="Meiryo UI"/>
        <family val="2"/>
        <charset val="128"/>
      </rPr>
      <t>，MF緊急進行首次0.4t G8.6專用採板生</t>
    </r>
    <r>
      <rPr>
        <sz val="9"/>
        <color rgb="FF000000"/>
        <rFont val="Microsoft YaHei"/>
        <family val="2"/>
        <charset val="134"/>
      </rPr>
      <t>產</t>
    </r>
    <r>
      <rPr>
        <sz val="9"/>
        <color rgb="FF000000"/>
        <rFont val="Meiryo UI"/>
        <family val="2"/>
        <charset val="128"/>
      </rPr>
      <t>（G11在2Br待機） 。
                  雖然順利從0.5t J/C轉為0.4t開始生</t>
    </r>
    <r>
      <rPr>
        <sz val="9"/>
        <color rgb="FF000000"/>
        <rFont val="Microsoft YaHei"/>
        <family val="2"/>
        <charset val="134"/>
      </rPr>
      <t>產</t>
    </r>
    <r>
      <rPr>
        <sz val="9"/>
        <color rgb="FF000000"/>
        <rFont val="Meiryo UI"/>
        <family val="2"/>
        <charset val="128"/>
      </rPr>
      <t>，但發生了1Br G8.6引入偏移的問題。
                  玻璃與PAD鏈條防止捲入的壓克力板發生</t>
    </r>
    <r>
      <rPr>
        <sz val="9"/>
        <color rgb="FF000000"/>
        <rFont val="Microsoft YaHei"/>
        <family val="2"/>
        <charset val="134"/>
      </rPr>
      <t>碰</t>
    </r>
    <r>
      <rPr>
        <sz val="9"/>
        <color rgb="FF000000"/>
        <rFont val="Meiryo UI"/>
        <family val="2"/>
        <charset val="128"/>
      </rPr>
      <t>撞，導致壓克力板破裂。
約16點左右，確認是引入#3CV升降作動異常，對升降timing進行反覆調整
                 （-225 → -230 → -225 → -215 → -220），之後異常未再發生。
                   到22點為止，引入偏移異常共發生17次，處理異常花費大量時間。
22:15，三班交接聯絡事務所。1Br G8.6採板停止，指示進行2Br G11專用採板，次日通知設備技術部門處理。
6/4
8:30　上班後，設備技術人員為掌握現場</t>
    </r>
    <r>
      <rPr>
        <sz val="9"/>
        <color rgb="FF000000"/>
        <rFont val="Microsoft YaHei"/>
        <family val="2"/>
        <charset val="134"/>
      </rPr>
      <t>狀</t>
    </r>
    <r>
      <rPr>
        <sz val="9"/>
        <color rgb="FF000000"/>
        <rFont val="Meiryo UI"/>
        <family val="2"/>
        <charset val="128"/>
      </rPr>
      <t>況開始採板，確認異常</t>
    </r>
    <r>
      <rPr>
        <sz val="9"/>
        <color rgb="FF000000"/>
        <rFont val="Microsoft YaHei"/>
        <family val="2"/>
        <charset val="134"/>
      </rPr>
      <t>狀</t>
    </r>
    <r>
      <rPr>
        <sz val="9"/>
        <color rgb="FF000000"/>
        <rFont val="Meiryo UI"/>
        <family val="2"/>
        <charset val="128"/>
      </rPr>
      <t>態並進行調</t>
    </r>
    <r>
      <rPr>
        <sz val="9"/>
        <color rgb="FF000000"/>
        <rFont val="Microsoft YaHei"/>
        <family val="2"/>
        <charset val="134"/>
      </rPr>
      <t>查</t>
    </r>
    <r>
      <rPr>
        <sz val="9"/>
        <color rgb="FF000000"/>
        <rFont val="Meiryo UI"/>
        <family val="2"/>
        <charset val="128"/>
      </rPr>
      <t>。
9:30　調整№3C/V的升降timing、升降速度，更換電磁閥，但引入偏移仍然發生。
10:30　為加強引入段的監控，移動設置了其他設備的監控。
11:00　回看引入偏移發生時的監控，發現引入結束時感測器晃動。
11:20　將PH感測器更換為光纖感測器時，發現感測器視窗下有chamber黑色氣管。
                為防止黑色氣管的亂反射，準備了特</t>
    </r>
    <r>
      <rPr>
        <sz val="9"/>
        <color rgb="FF000000"/>
        <rFont val="Microsoft YaHei"/>
        <family val="2"/>
        <charset val="134"/>
      </rPr>
      <t>氟</t>
    </r>
    <r>
      <rPr>
        <sz val="9"/>
        <color rgb="FF000000"/>
        <rFont val="Meiryo UI"/>
        <family val="2"/>
        <charset val="128"/>
      </rPr>
      <t>龍薄膜，並因出現光亮，將M-flat放入進行養生。
11:40　FT清掃，更換了可能沾有油</t>
    </r>
    <r>
      <rPr>
        <sz val="9"/>
        <color rgb="FF000000"/>
        <rFont val="Microsoft YaHei"/>
        <family val="2"/>
        <charset val="134"/>
      </rPr>
      <t>污</t>
    </r>
    <r>
      <rPr>
        <sz val="9"/>
        <color rgb="FF000000"/>
        <rFont val="Meiryo UI"/>
        <family val="2"/>
        <charset val="128"/>
      </rPr>
      <t>的PAD，白班暫停（靜觀其變）。
13:30　對應後未再發生引入偏移，1Br G8.6專用採板生</t>
    </r>
    <r>
      <rPr>
        <sz val="9"/>
        <color rgb="FF000000"/>
        <rFont val="Microsoft YaHei"/>
        <family val="2"/>
        <charset val="134"/>
      </rPr>
      <t>產</t>
    </r>
    <r>
      <rPr>
        <sz val="9"/>
        <color rgb="FF000000"/>
        <rFont val="Meiryo UI"/>
        <family val="2"/>
        <charset val="128"/>
      </rPr>
      <t>繼續。</t>
    </r>
    <phoneticPr fontId="74"/>
  </si>
  <si>
    <r>
      <t>1.工事日前若需對PH感測器（CX-423）進行靈敏度調整，大部分都必須依賴作業人員操作。
2.　感測器所在的位置，正好是玻璃下彎幅度最大的地方，對於0.4t來</t>
    </r>
    <r>
      <rPr>
        <sz val="9"/>
        <color indexed="8"/>
        <rFont val="Meiryo UI"/>
        <family val="3"/>
        <charset val="128"/>
      </rPr>
      <t>說</t>
    </r>
    <r>
      <rPr>
        <sz val="9"/>
        <color indexed="8"/>
        <rFont val="Meiryo UI"/>
        <family val="2"/>
        <charset val="128"/>
      </rPr>
      <t>，也是其靈敏度低下的原因之一。
　　1Br有2條PAD鏈條的地方是引入段，引入結束時感測器正好位於玻璃下彎幅度最大的中心位置。
　　2Br有4條PAD鏈條的地方是引入段，0.4t在此處則未曾發生過引入偏移。</t>
    </r>
    <phoneticPr fontId="74"/>
  </si>
  <si>
    <r>
      <t>（ADCH設備技術方針）
1.　光纖感測器的優點在於其高靈敏度及高性能，不易受周圍光源影響，且配備專用放大器（AMP），可於生</t>
    </r>
    <r>
      <rPr>
        <sz val="9"/>
        <color rgb="FF000000"/>
        <rFont val="新細明體"/>
        <family val="1"/>
        <charset val="136"/>
      </rPr>
      <t>產</t>
    </r>
    <r>
      <rPr>
        <sz val="9"/>
        <color rgb="FF000000"/>
        <rFont val="Meiryo UI"/>
        <family val="2"/>
        <charset val="128"/>
      </rPr>
      <t>過程中調整觸發閾</t>
    </r>
    <r>
      <rPr>
        <sz val="9"/>
        <color rgb="FF000000"/>
        <rFont val="新細明體"/>
        <family val="1"/>
        <charset val="136"/>
      </rPr>
      <t>值</t>
    </r>
    <r>
      <rPr>
        <sz val="9"/>
        <color rgb="FF000000"/>
        <rFont val="Meiryo UI"/>
        <family val="2"/>
        <charset val="128"/>
      </rPr>
      <t>。
2.　缺點則為光電感測器價格昂貴（成本高），且光纖電纜易於折斷。
3.　針對感測器下方障礙物</t>
    </r>
    <r>
      <rPr>
        <sz val="9"/>
        <color rgb="FF000000"/>
        <rFont val="新細明體"/>
        <family val="1"/>
        <charset val="136"/>
      </rPr>
      <t>產</t>
    </r>
    <r>
      <rPr>
        <sz val="9"/>
        <color rgb="FF000000"/>
        <rFont val="Meiryo UI"/>
        <family val="2"/>
        <charset val="128"/>
      </rPr>
      <t>生的亂反射，建議使用紙材進行遮蔽（因特</t>
    </r>
    <r>
      <rPr>
        <sz val="9"/>
        <color rgb="FF000000"/>
        <rFont val="新細明體"/>
        <family val="1"/>
        <charset val="136"/>
      </rPr>
      <t>氟</t>
    </r>
    <r>
      <rPr>
        <sz val="9"/>
        <color rgb="FF000000"/>
        <rFont val="Meiryo UI"/>
        <family val="2"/>
        <charset val="128"/>
      </rPr>
      <t>龍表面具有光澤，故不可使用）。</t>
    </r>
    <phoneticPr fontId="74"/>
  </si>
  <si>
    <r>
      <t>G8.6 0.4t</t>
    </r>
    <r>
      <rPr>
        <sz val="9"/>
        <color rgb="FF000000"/>
        <rFont val="Microsoft JhengHei"/>
        <family val="3"/>
      </rPr>
      <t>首回試作</t>
    </r>
    <phoneticPr fontId="74"/>
  </si>
  <si>
    <t>5Pos BDS</t>
    <phoneticPr fontId="74"/>
  </si>
  <si>
    <t>・16:20　2Br　由G6轉至G5.5開始進行J/C作業
・16:30　完成J/C作業後，開始切出2Br G5.5，但在5Pos發生吸附異常。
　現場確認後發現⑥和⑦的吸盤脫落（※右圖參考）。
處理內容
・修改⑥⑦的吸附壓力，從-50Kpa調整至-60Kpa
・交換電磁閥，將⑤和⑥、⑦和⑧互換（※1）
・取消真空用過濾器，直接連接（※2）
以上方法均無效果，因此確認了各吸盤的吸附狀態（※3）。
確認⑥、⑦的吸附狀態後，發現⑥無問題，但⑦的吸附較弱，
且吸附所需時間較長。
・確認主臂下部（BDS手臂上部）的隔壁接頭位置真空度已提高（※4）。
→根據上述情況，判斷真空管路在電纜拖鏈內可能存在異常，
　將電纜拖鏈內的管路進行旁路，直接從隔壁接頭連接至⑦的真空吸盤，
　結果⑦的吸附狀況明顯改善。
・20:30　設備修復後，試流幾片確認無問題，恢復採板作業。</t>
    <phoneticPr fontId="74"/>
  </si>
  <si>
    <t>2025/8/13（Hot捨て板活動時）
確認電纜拖鏈內的真空用管路時，發現有彎折的痕跡（※5）。
由於XF執行J/C的頻率較高，且吸盤滑動部件經常運作，推測電纜拖鏈內的管路受到某種負載，導致管路彎折，進而造成真空度難以提升的狀態。
※關於觸摸管路更換記錄的詳細情況仍在調查中。</t>
  </si>
  <si>
    <t>2025/8/13（Hot捨て板活動時）
更換了電纜拖鏈內的真空用管路，並按照圖片(※3)所示的步驟確認吸附狀態無問題後，拆除了作為臨時應急對策的旁路管路。
此外，由於其他吸盤也可能存在類似問題，對5Pos的所有吸盤吸附狀態進行了確認。
發現⑤的吸附狀態雖稍有欠佳，但仍然偏弱，因此更換了管路。其他部分無異常。
計劃在下次施工日（9月4日）再確認4Pos的吸附狀態。</t>
  </si>
  <si>
    <t>[ＴＰＭ]　他拠点との情報交換</t>
    <rPh sb="6" eb="7">
      <t>タ</t>
    </rPh>
    <rPh sb="7" eb="9">
      <t>キョテン</t>
    </rPh>
    <rPh sb="11" eb="13">
      <t>ジョウホウ</t>
    </rPh>
    <rPh sb="13" eb="15">
      <t>コウカン</t>
    </rPh>
    <phoneticPr fontId="74"/>
  </si>
  <si>
    <t>rev2</t>
    <phoneticPr fontId="74"/>
  </si>
  <si>
    <t>№</t>
    <phoneticPr fontId="2"/>
  </si>
  <si>
    <t>横展開内容</t>
    <rPh sb="0" eb="1">
      <t>ヨコ</t>
    </rPh>
    <rPh sb="1" eb="3">
      <t>テンカイ</t>
    </rPh>
    <rPh sb="3" eb="5">
      <t>ナイヨウ</t>
    </rPh>
    <phoneticPr fontId="2"/>
  </si>
  <si>
    <t>横展開未ライン</t>
    <rPh sb="0" eb="1">
      <t>ヨコ</t>
    </rPh>
    <rPh sb="1" eb="3">
      <t>テンカイ</t>
    </rPh>
    <rPh sb="3" eb="4">
      <t>ミ</t>
    </rPh>
    <phoneticPr fontId="2"/>
  </si>
  <si>
    <t>・チェーンの交換記録有無の確認
・定期定修の頻度を担当者会議で機械Gと各窯討論</t>
    <rPh sb="6" eb="8">
      <t>コウカン</t>
    </rPh>
    <rPh sb="8" eb="10">
      <t>キロク</t>
    </rPh>
    <rPh sb="10" eb="12">
      <t>ウム</t>
    </rPh>
    <rPh sb="13" eb="15">
      <t>カクニン</t>
    </rPh>
    <rPh sb="17" eb="19">
      <t>テイキ</t>
    </rPh>
    <rPh sb="19" eb="20">
      <t>サダ</t>
    </rPh>
    <rPh sb="20" eb="21">
      <t>オサム</t>
    </rPh>
    <rPh sb="22" eb="24">
      <t>ヒンド</t>
    </rPh>
    <rPh sb="25" eb="28">
      <t>タントウシャ</t>
    </rPh>
    <rPh sb="28" eb="30">
      <t>カイギ</t>
    </rPh>
    <rPh sb="31" eb="33">
      <t>キカイ</t>
    </rPh>
    <rPh sb="35" eb="37">
      <t>カクカマ</t>
    </rPh>
    <rPh sb="37" eb="39">
      <t>トウロン</t>
    </rPh>
    <phoneticPr fontId="2"/>
  </si>
  <si>
    <t>・シンクライアントHUBのケーブル抜け防止処置。
・HUB周辺の清掃</t>
    <rPh sb="17" eb="18">
      <t>ヌ</t>
    </rPh>
    <rPh sb="19" eb="21">
      <t>ボウシ</t>
    </rPh>
    <rPh sb="21" eb="23">
      <t>ショチ</t>
    </rPh>
    <rPh sb="29" eb="31">
      <t>シュウヘン</t>
    </rPh>
    <rPh sb="32" eb="34">
      <t>セイソウ</t>
    </rPh>
    <phoneticPr fontId="2"/>
  </si>
  <si>
    <r>
      <t>目前精</t>
    </r>
    <r>
      <rPr>
        <sz val="9"/>
        <color indexed="8"/>
        <rFont val="細明體"/>
        <family val="3"/>
        <charset val="136"/>
      </rPr>
      <t>查hub電回收，待稼動前實施</t>
    </r>
    <phoneticPr fontId="2"/>
  </si>
  <si>
    <t>・本線増速C/V№4のアイドラーシャフト材質変更（SCM435)</t>
    <rPh sb="1" eb="3">
      <t>ホンセン</t>
    </rPh>
    <rPh sb="3" eb="4">
      <t>ゾウ</t>
    </rPh>
    <rPh sb="4" eb="5">
      <t>バヤ</t>
    </rPh>
    <rPh sb="20" eb="22">
      <t>ザイシツ</t>
    </rPh>
    <rPh sb="22" eb="24">
      <t>ヘンコウ</t>
    </rPh>
    <phoneticPr fontId="2"/>
  </si>
  <si>
    <t>機械購入中！</t>
    <phoneticPr fontId="2"/>
  </si>
  <si>
    <t>・縦切り機PLC故障の際も本線マスタPLCから警報出力されるようソフト改造</t>
    <rPh sb="1" eb="2">
      <t>タテ</t>
    </rPh>
    <rPh sb="2" eb="3">
      <t>キ</t>
    </rPh>
    <rPh sb="4" eb="5">
      <t>キ</t>
    </rPh>
    <rPh sb="8" eb="10">
      <t>コショウ</t>
    </rPh>
    <rPh sb="11" eb="12">
      <t>サイ</t>
    </rPh>
    <rPh sb="13" eb="15">
      <t>ホンセン</t>
    </rPh>
    <rPh sb="23" eb="25">
      <t>ケイホウ</t>
    </rPh>
    <rPh sb="25" eb="27">
      <t>シュツリョク</t>
    </rPh>
    <rPh sb="35" eb="37">
      <t>カイゾウ</t>
    </rPh>
    <phoneticPr fontId="2"/>
  </si>
  <si>
    <t>YF/ZF</t>
    <phoneticPr fontId="2"/>
  </si>
  <si>
    <t>設備依賴書已經提出！</t>
    <phoneticPr fontId="2"/>
  </si>
  <si>
    <t>・カッター昇降CYL及びLMガイドの点検。
・昇降動作に左右バラツキが発生した時は製造で調整せず機械へ連絡する事を徹底。</t>
    <rPh sb="5" eb="7">
      <t>ショウコウ</t>
    </rPh>
    <rPh sb="10" eb="11">
      <t>オヨ</t>
    </rPh>
    <rPh sb="18" eb="20">
      <t>テンケン</t>
    </rPh>
    <rPh sb="23" eb="25">
      <t>ショウコウ</t>
    </rPh>
    <rPh sb="25" eb="27">
      <t>ドウサ</t>
    </rPh>
    <rPh sb="28" eb="30">
      <t>サユウ</t>
    </rPh>
    <rPh sb="35" eb="37">
      <t>ハッセイ</t>
    </rPh>
    <rPh sb="39" eb="40">
      <t>トキ</t>
    </rPh>
    <rPh sb="41" eb="43">
      <t>セイゾウ</t>
    </rPh>
    <rPh sb="44" eb="46">
      <t>チョウセイ</t>
    </rPh>
    <rPh sb="48" eb="50">
      <t>キカイ</t>
    </rPh>
    <rPh sb="51" eb="53">
      <t>レンラク</t>
    </rPh>
    <rPh sb="55" eb="56">
      <t>コト</t>
    </rPh>
    <rPh sb="57" eb="59">
      <t>テッテイ</t>
    </rPh>
    <phoneticPr fontId="2"/>
  </si>
  <si>
    <t>KF/TAS</t>
    <phoneticPr fontId="2"/>
  </si>
  <si>
    <t>週間會議時向機械提出依賴點檢</t>
    <phoneticPr fontId="2"/>
  </si>
  <si>
    <t>・アイアンラバーベルト（時規皮帶）の点検（SAMP）</t>
    <rPh sb="12" eb="14">
      <t>テンケン</t>
    </rPh>
    <phoneticPr fontId="2"/>
  </si>
  <si>
    <t>・定寸送り用サーボMで過負荷異常が発生する際は、ベルトの偏りによる可能性がある事を
オペレーターへ教育実施。</t>
    <rPh sb="1" eb="2">
      <t>サダム</t>
    </rPh>
    <rPh sb="2" eb="3">
      <t>スン</t>
    </rPh>
    <rPh sb="3" eb="4">
      <t>オク</t>
    </rPh>
    <rPh sb="5" eb="6">
      <t>ヨウ</t>
    </rPh>
    <rPh sb="11" eb="14">
      <t>カフカ</t>
    </rPh>
    <rPh sb="14" eb="16">
      <t>イジョウ</t>
    </rPh>
    <rPh sb="17" eb="19">
      <t>ハッセイ</t>
    </rPh>
    <rPh sb="21" eb="22">
      <t>サイ</t>
    </rPh>
    <rPh sb="28" eb="29">
      <t>カタヨ</t>
    </rPh>
    <rPh sb="33" eb="35">
      <t>カノウ</t>
    </rPh>
    <rPh sb="35" eb="36">
      <t>セイ</t>
    </rPh>
    <rPh sb="39" eb="40">
      <t>コト</t>
    </rPh>
    <rPh sb="49" eb="51">
      <t>キョウイク</t>
    </rPh>
    <rPh sb="51" eb="53">
      <t>ジッシ</t>
    </rPh>
    <phoneticPr fontId="2"/>
  </si>
  <si>
    <r>
      <t>10/2異常發生案例實施教育（股長教育</t>
    </r>
    <r>
      <rPr>
        <sz val="9"/>
        <color indexed="8"/>
        <rFont val="細明體"/>
        <family val="3"/>
        <charset val="136"/>
      </rPr>
      <t>說</t>
    </r>
    <r>
      <rPr>
        <sz val="9"/>
        <color indexed="8"/>
        <rFont val="ＭＳ Ｐゴシック"/>
        <family val="2"/>
        <charset val="128"/>
      </rPr>
      <t>明OK）</t>
    </r>
    <phoneticPr fontId="2"/>
  </si>
  <si>
    <t>・BURベースの固定ボルトの緩み確認</t>
    <rPh sb="8" eb="10">
      <t>コテイ</t>
    </rPh>
    <rPh sb="14" eb="15">
      <t>ユル</t>
    </rPh>
    <rPh sb="16" eb="18">
      <t>カクニン</t>
    </rPh>
    <phoneticPr fontId="2"/>
  </si>
  <si>
    <t>CF/KF</t>
    <phoneticPr fontId="2"/>
  </si>
  <si>
    <t>10/2進行點檢（點檢OK）</t>
    <phoneticPr fontId="2"/>
  </si>
  <si>
    <t>・採板Robot　UPS電源異常</t>
    <rPh sb="8" eb="10">
      <t>コテイ</t>
    </rPh>
    <rPh sb="14" eb="15">
      <t>ユルカクニン</t>
    </rPh>
    <phoneticPr fontId="2"/>
  </si>
  <si>
    <r>
      <t>11/4</t>
    </r>
    <r>
      <rPr>
        <sz val="9"/>
        <color indexed="8"/>
        <rFont val="細明體"/>
        <family val="3"/>
        <charset val="136"/>
      </rPr>
      <t>會議中AI</t>
    </r>
    <phoneticPr fontId="2"/>
  </si>
  <si>
    <r>
      <t>1.ADT</t>
    </r>
    <r>
      <rPr>
        <sz val="9"/>
        <color indexed="8"/>
        <rFont val="細明體"/>
        <family val="3"/>
        <charset val="136"/>
      </rPr>
      <t>橫展開SHEET有部份內容希望日文化</t>
    </r>
    <phoneticPr fontId="2"/>
  </si>
  <si>
    <t>窯別</t>
    <phoneticPr fontId="2"/>
  </si>
  <si>
    <r>
      <t>橫展開（</t>
    </r>
    <r>
      <rPr>
        <sz val="11"/>
        <color indexed="8"/>
        <rFont val="細明體"/>
        <family val="3"/>
        <charset val="136"/>
      </rPr>
      <t>未實施</t>
    </r>
    <r>
      <rPr>
        <sz val="11"/>
        <color indexed="8"/>
        <rFont val="ＭＳ Ｐゴシック"/>
        <family val="2"/>
        <charset val="128"/>
      </rPr>
      <t>）項目</t>
    </r>
    <phoneticPr fontId="2"/>
  </si>
  <si>
    <t>第7、8、46、52、53</t>
    <phoneticPr fontId="2"/>
  </si>
  <si>
    <t>第7、8、29、37、46、53</t>
    <phoneticPr fontId="2"/>
  </si>
  <si>
    <t>第7、16、29、46、50、53</t>
    <phoneticPr fontId="2"/>
  </si>
  <si>
    <t>第7、13、16、29、46、53</t>
    <phoneticPr fontId="2"/>
  </si>
  <si>
    <t>第7、8、16、46、50、53</t>
    <phoneticPr fontId="2"/>
  </si>
  <si>
    <t>第4、16、28、29、46、53</t>
    <phoneticPr fontId="2"/>
  </si>
  <si>
    <t>TAS</t>
    <phoneticPr fontId="2"/>
  </si>
  <si>
    <t>第16、30、36、47</t>
    <phoneticPr fontId="2"/>
  </si>
  <si>
    <t>OFF</t>
    <phoneticPr fontId="2"/>
  </si>
  <si>
    <t>第36、47</t>
    <phoneticPr fontId="2"/>
  </si>
  <si>
    <t>[ADT]　他窯との情報交換</t>
    <rPh sb="6" eb="7">
      <t>タ</t>
    </rPh>
    <rPh sb="7" eb="8">
      <t>カマ</t>
    </rPh>
    <rPh sb="10" eb="12">
      <t>ジョウホウ</t>
    </rPh>
    <rPh sb="12" eb="14">
      <t>コウカン</t>
    </rPh>
    <phoneticPr fontId="5"/>
  </si>
  <si>
    <t>rev1</t>
    <phoneticPr fontId="5"/>
  </si>
  <si>
    <t>設備横展開担当者（担当者会議）</t>
    <phoneticPr fontId="106" type="noConversion"/>
  </si>
  <si>
    <t>横展開必要時聯絡先(必須）</t>
    <phoneticPr fontId="106" type="noConversion"/>
  </si>
  <si>
    <t>（敬称略）</t>
    <phoneticPr fontId="106" type="noConversion"/>
  </si>
  <si>
    <t>日籍</t>
    <phoneticPr fontId="106" type="noConversion"/>
  </si>
  <si>
    <t>アドバイス</t>
    <phoneticPr fontId="106" type="noConversion"/>
  </si>
  <si>
    <t>機械　林文勇</t>
    <phoneticPr fontId="106" type="noConversion"/>
  </si>
  <si>
    <t>　機械　：　久野</t>
    <phoneticPr fontId="106" type="noConversion"/>
  </si>
  <si>
    <t>服部</t>
    <phoneticPr fontId="106" type="noConversion"/>
  </si>
  <si>
    <r>
      <t>電気　</t>
    </r>
    <r>
      <rPr>
        <sz val="11"/>
        <color theme="1"/>
        <rFont val="MingLiU"/>
        <family val="3"/>
        <charset val="136"/>
      </rPr>
      <t>黃深儀</t>
    </r>
    <phoneticPr fontId="106" type="noConversion"/>
  </si>
  <si>
    <t>　電気　：　伊藤</t>
    <phoneticPr fontId="106" type="noConversion"/>
  </si>
  <si>
    <t>木村</t>
    <phoneticPr fontId="106" type="noConversion"/>
  </si>
  <si>
    <t>台籍</t>
    <rPh sb="0" eb="1">
      <t>タイ</t>
    </rPh>
    <rPh sb="1" eb="2">
      <t>セキ</t>
    </rPh>
    <phoneticPr fontId="106" type="noConversion"/>
  </si>
  <si>
    <t>リーダー</t>
    <phoneticPr fontId="106" type="noConversion"/>
  </si>
  <si>
    <t>機械</t>
    <phoneticPr fontId="106" type="noConversion"/>
  </si>
  <si>
    <t>電気</t>
    <phoneticPr fontId="106" type="noConversion"/>
  </si>
  <si>
    <t>機：黃奮志</t>
    <rPh sb="0" eb="1">
      <t>ｷ</t>
    </rPh>
    <phoneticPr fontId="106" type="noConversion"/>
  </si>
  <si>
    <t>後藤</t>
    <phoneticPr fontId="106" type="noConversion"/>
  </si>
  <si>
    <t>池田</t>
    <phoneticPr fontId="106" type="noConversion"/>
  </si>
  <si>
    <t>電：許景晨</t>
    <rPh sb="0" eb="1">
      <t>ﾃﾞﾝ</t>
    </rPh>
    <rPh sb="2" eb="3">
      <t>キョ</t>
    </rPh>
    <phoneticPr fontId="106" type="noConversion"/>
  </si>
  <si>
    <t>窯別</t>
  </si>
  <si>
    <t>主担当</t>
    <rPh sb="0" eb="1">
      <t>シュ</t>
    </rPh>
    <rPh sb="1" eb="3">
      <t>タントウ</t>
    </rPh>
    <phoneticPr fontId="106" type="noConversion"/>
  </si>
  <si>
    <t>副担当</t>
    <rPh sb="0" eb="1">
      <t>フク</t>
    </rPh>
    <rPh sb="1" eb="3">
      <t>タントウ</t>
    </rPh>
    <phoneticPr fontId="106" type="noConversion"/>
  </si>
  <si>
    <t>YZ</t>
    <phoneticPr fontId="106" type="noConversion"/>
  </si>
  <si>
    <r>
      <t>機：</t>
    </r>
    <r>
      <rPr>
        <sz val="11"/>
        <color theme="1"/>
        <rFont val="MingLiU"/>
        <family val="3"/>
        <charset val="136"/>
      </rPr>
      <t>林聖景</t>
    </r>
    <phoneticPr fontId="106" type="noConversion"/>
  </si>
  <si>
    <t>機：廖得亨</t>
    <phoneticPr fontId="106" type="noConversion"/>
  </si>
  <si>
    <r>
      <t>電：</t>
    </r>
    <r>
      <rPr>
        <sz val="11"/>
        <color theme="1"/>
        <rFont val="MingLiU"/>
        <family val="3"/>
        <charset val="136"/>
      </rPr>
      <t>黃瓘峻</t>
    </r>
    <phoneticPr fontId="106" type="noConversion"/>
  </si>
  <si>
    <t>電：林逸樺</t>
    <phoneticPr fontId="106" type="noConversion"/>
  </si>
  <si>
    <t>CE　　（TAS含）</t>
    <phoneticPr fontId="106" type="noConversion"/>
  </si>
  <si>
    <r>
      <t>機：</t>
    </r>
    <r>
      <rPr>
        <sz val="11"/>
        <color theme="1"/>
        <rFont val="MingLiU"/>
        <family val="3"/>
        <charset val="136"/>
      </rPr>
      <t>莊森為</t>
    </r>
    <phoneticPr fontId="106" type="noConversion"/>
  </si>
  <si>
    <t>機：曾孟文</t>
    <phoneticPr fontId="106" type="noConversion"/>
  </si>
  <si>
    <t>電：廖士智</t>
    <phoneticPr fontId="106" type="noConversion"/>
  </si>
  <si>
    <t>電：張水亮</t>
    <phoneticPr fontId="106" type="noConversion"/>
  </si>
  <si>
    <t>JK　　（TAS含）</t>
    <phoneticPr fontId="106" type="noConversion"/>
  </si>
  <si>
    <t>機：高銘壕</t>
    <phoneticPr fontId="106" type="noConversion"/>
  </si>
  <si>
    <t>機：蔡志明</t>
    <phoneticPr fontId="106" type="noConversion"/>
  </si>
  <si>
    <t>電：許俊彬</t>
    <phoneticPr fontId="106" type="noConversion"/>
  </si>
  <si>
    <t>電：邱文仁</t>
    <phoneticPr fontId="106" type="noConversion"/>
  </si>
  <si>
    <r>
      <rPr>
        <sz val="11"/>
        <color theme="1"/>
        <rFont val="新細明體"/>
        <family val="2"/>
        <charset val="136"/>
      </rPr>
      <t>吳</t>
    </r>
    <r>
      <rPr>
        <sz val="11"/>
        <color theme="1"/>
        <rFont val="MS PGothic"/>
        <family val="2"/>
        <charset val="128"/>
      </rPr>
      <t xml:space="preserve"> 清池</t>
    </r>
    <phoneticPr fontId="106" type="noConversion"/>
  </si>
  <si>
    <t>古閑</t>
    <phoneticPr fontId="106" type="noConversion"/>
  </si>
  <si>
    <t>三宅</t>
    <phoneticPr fontId="106" type="noConversion"/>
  </si>
  <si>
    <t>鄭 吉勝</t>
    <phoneticPr fontId="106" type="noConversion"/>
  </si>
  <si>
    <t>八尾</t>
    <phoneticPr fontId="106" type="noConversion"/>
  </si>
  <si>
    <t>藤原</t>
    <phoneticPr fontId="106" type="noConversion"/>
  </si>
  <si>
    <t>主担当</t>
    <phoneticPr fontId="106" type="noConversion"/>
  </si>
  <si>
    <t>副担当</t>
    <phoneticPr fontId="106" type="noConversion"/>
  </si>
  <si>
    <t>台籍</t>
    <phoneticPr fontId="106" type="noConversion"/>
  </si>
  <si>
    <t>ﾘｰﾀﾞｰ</t>
    <phoneticPr fontId="106" type="noConversion"/>
  </si>
  <si>
    <t>ｻﾌﾞ</t>
    <phoneticPr fontId="106" type="noConversion"/>
  </si>
  <si>
    <t>切原</t>
    <phoneticPr fontId="106" type="noConversion"/>
  </si>
  <si>
    <t>中谷</t>
    <phoneticPr fontId="106" type="noConversion"/>
  </si>
  <si>
    <t>深町</t>
    <phoneticPr fontId="106" type="noConversion"/>
  </si>
  <si>
    <r>
      <rPr>
        <sz val="11"/>
        <color theme="1"/>
        <rFont val="細明體"/>
        <family val="3"/>
        <charset val="136"/>
      </rPr>
      <t>陳</t>
    </r>
    <r>
      <rPr>
        <sz val="11"/>
        <color theme="1"/>
        <rFont val="MS PGothic"/>
        <family val="2"/>
        <charset val="128"/>
      </rPr>
      <t xml:space="preserve"> </t>
    </r>
    <r>
      <rPr>
        <sz val="11"/>
        <color theme="1"/>
        <rFont val="細明體"/>
        <family val="3"/>
        <charset val="136"/>
      </rPr>
      <t>勝立</t>
    </r>
    <phoneticPr fontId="106" type="noConversion"/>
  </si>
  <si>
    <t>邱 世文</t>
    <phoneticPr fontId="106" type="noConversion"/>
  </si>
  <si>
    <t>LINE擔當</t>
  </si>
  <si>
    <t>主担当</t>
  </si>
  <si>
    <t>副担当</t>
  </si>
  <si>
    <t>劉芳全</t>
  </si>
  <si>
    <t>許仕明</t>
    <phoneticPr fontId="106" type="noConversion"/>
  </si>
  <si>
    <t>林診輝</t>
    <phoneticPr fontId="106" type="noConversion"/>
  </si>
  <si>
    <r>
      <rPr>
        <sz val="11"/>
        <color theme="1"/>
        <rFont val="MingLiU"/>
        <family val="3"/>
        <charset val="136"/>
      </rPr>
      <t>吳</t>
    </r>
    <r>
      <rPr>
        <sz val="11"/>
        <color theme="1"/>
        <rFont val="MS PGothic"/>
        <family val="2"/>
        <charset val="128"/>
      </rPr>
      <t>得祿</t>
    </r>
  </si>
  <si>
    <r>
      <rPr>
        <sz val="11"/>
        <color theme="1"/>
        <rFont val="MingLiU"/>
        <family val="3"/>
        <charset val="136"/>
      </rPr>
      <t>吳</t>
    </r>
    <r>
      <rPr>
        <sz val="11"/>
        <color theme="1"/>
        <rFont val="MS PGothic"/>
        <family val="2"/>
        <charset val="128"/>
      </rPr>
      <t>學典</t>
    </r>
    <phoneticPr fontId="106" type="noConversion"/>
  </si>
  <si>
    <t>曾隆盛</t>
    <phoneticPr fontId="106" type="noConversion"/>
  </si>
  <si>
    <t>李炳興</t>
  </si>
  <si>
    <t>王文佑</t>
    <phoneticPr fontId="106" type="noConversion"/>
  </si>
  <si>
    <t>許建生</t>
    <phoneticPr fontId="106" type="noConversion"/>
  </si>
  <si>
    <t>謝坤瀚</t>
  </si>
  <si>
    <t>朱峰謀</t>
    <phoneticPr fontId="106" type="noConversion"/>
  </si>
  <si>
    <t>吳洺偉</t>
    <phoneticPr fontId="106" type="noConversion"/>
  </si>
  <si>
    <r>
      <rPr>
        <sz val="11"/>
        <color theme="1"/>
        <rFont val="MingLiU"/>
        <family val="3"/>
        <charset val="136"/>
      </rPr>
      <t>黃</t>
    </r>
    <r>
      <rPr>
        <sz val="11"/>
        <color theme="1"/>
        <rFont val="MS PGothic"/>
        <family val="2"/>
        <charset val="128"/>
      </rPr>
      <t>乙原</t>
    </r>
  </si>
  <si>
    <t>張崇慶</t>
    <phoneticPr fontId="106" type="noConversion"/>
  </si>
  <si>
    <t>賴勃伸</t>
    <phoneticPr fontId="106" type="noConversion"/>
  </si>
  <si>
    <t>楊焜旭(劉佳明)</t>
  </si>
  <si>
    <t>陳振遠</t>
  </si>
  <si>
    <t>邱信翔</t>
    <phoneticPr fontId="106" type="noConversion"/>
  </si>
  <si>
    <t>ADT 設備異常・設備改善 横展開進捗確認Sheet</t>
    <rPh sb="4" eb="6">
      <t>セツビ</t>
    </rPh>
    <rPh sb="6" eb="8">
      <t>イジョウ</t>
    </rPh>
    <rPh sb="9" eb="11">
      <t>セツビ</t>
    </rPh>
    <rPh sb="11" eb="13">
      <t>カイゼン</t>
    </rPh>
    <rPh sb="14" eb="15">
      <t>ヨコ</t>
    </rPh>
    <rPh sb="15" eb="17">
      <t>テンカイ</t>
    </rPh>
    <rPh sb="17" eb="19">
      <t>シンチョク</t>
    </rPh>
    <rPh sb="19" eb="21">
      <t>カクニン</t>
    </rPh>
    <phoneticPr fontId="2"/>
  </si>
  <si>
    <t>★ADT各ライン</t>
    <phoneticPr fontId="2"/>
  </si>
  <si>
    <t>横展開対応状況</t>
    <rPh sb="0" eb="1">
      <t>ヨコ</t>
    </rPh>
    <rPh sb="1" eb="3">
      <t>テンカイ</t>
    </rPh>
    <rPh sb="3" eb="5">
      <t>ヒツヨウ</t>
    </rPh>
    <phoneticPr fontId="2"/>
  </si>
  <si>
    <t>★ADT全ライン</t>
    <phoneticPr fontId="2"/>
  </si>
  <si>
    <t>OFF切</t>
    <rPh sb="3" eb="4">
      <t>キリ</t>
    </rPh>
    <phoneticPr fontId="2"/>
  </si>
  <si>
    <t>件数</t>
    <phoneticPr fontId="2"/>
  </si>
  <si>
    <t>方針完了</t>
    <phoneticPr fontId="2"/>
  </si>
  <si>
    <t>横展開必要件数　全拠点</t>
    <phoneticPr fontId="2"/>
  </si>
  <si>
    <t>他拠点</t>
    <phoneticPr fontId="2"/>
  </si>
  <si>
    <t>横展開完了件数　全拠点</t>
    <phoneticPr fontId="2"/>
  </si>
  <si>
    <t>ADT内</t>
    <phoneticPr fontId="2"/>
  </si>
  <si>
    <t>横展開完了率　全拠点</t>
    <phoneticPr fontId="2"/>
  </si>
  <si>
    <t>異常報告書（中文）共有フォルダ</t>
  </si>
  <si>
    <t>全拠点</t>
    <phoneticPr fontId="2"/>
  </si>
  <si>
    <t>対応完了</t>
    <phoneticPr fontId="2"/>
  </si>
  <si>
    <t>横展開必要件数　ADT内</t>
    <phoneticPr fontId="2"/>
  </si>
  <si>
    <t>異常報告書（日文）共有フォルダ</t>
  </si>
  <si>
    <t>横展開完了件数　ADT内</t>
    <phoneticPr fontId="2"/>
  </si>
  <si>
    <t>横展開完了率　ADT内</t>
    <phoneticPr fontId="2"/>
  </si>
  <si>
    <t>橫展開完成率=</t>
    <phoneticPr fontId="2"/>
  </si>
  <si>
    <t>横展開必要ライン</t>
    <rPh sb="0" eb="1">
      <t>ヨコ</t>
    </rPh>
    <rPh sb="1" eb="3">
      <t>テンカイ</t>
    </rPh>
    <rPh sb="3" eb="5">
      <t>ヒツヨウ</t>
    </rPh>
    <phoneticPr fontId="2"/>
  </si>
  <si>
    <t>横展開対応進捗</t>
    <rPh sb="0" eb="1">
      <t>ヨコ</t>
    </rPh>
    <rPh sb="1" eb="3">
      <t>テンカイ</t>
    </rPh>
    <rPh sb="3" eb="5">
      <t>シンチョク</t>
    </rPh>
    <phoneticPr fontId="2"/>
  </si>
  <si>
    <t>資料保存先</t>
    <rPh sb="0" eb="2">
      <t>シリョウ</t>
    </rPh>
    <rPh sb="2" eb="4">
      <t>ホゾン</t>
    </rPh>
    <rPh sb="4" eb="5">
      <t>サキ</t>
    </rPh>
    <phoneticPr fontId="3"/>
  </si>
  <si>
    <t>方針</t>
    <phoneticPr fontId="2"/>
  </si>
  <si>
    <t>対応</t>
    <phoneticPr fontId="2"/>
  </si>
  <si>
    <t>対応進捗状況の詳細コメント</t>
    <phoneticPr fontId="2"/>
  </si>
  <si>
    <t>№</t>
    <phoneticPr fontId="3"/>
  </si>
  <si>
    <t>日付</t>
    <rPh sb="0" eb="2">
      <t>ヒヅケ</t>
    </rPh>
    <phoneticPr fontId="3"/>
  </si>
  <si>
    <t>月份</t>
    <phoneticPr fontId="2"/>
  </si>
  <si>
    <t>場所（1）</t>
    <rPh sb="0" eb="2">
      <t>バショ</t>
    </rPh>
    <phoneticPr fontId="2"/>
  </si>
  <si>
    <t>場所（2）</t>
    <rPh sb="0" eb="2">
      <t>バショ</t>
    </rPh>
    <phoneticPr fontId="2"/>
  </si>
  <si>
    <t>担当者</t>
    <rPh sb="0" eb="3">
      <t>タントウシャ</t>
    </rPh>
    <phoneticPr fontId="2"/>
  </si>
  <si>
    <t>要フラグ</t>
    <phoneticPr fontId="2"/>
  </si>
  <si>
    <t>要フラグ2</t>
    <phoneticPr fontId="2"/>
  </si>
  <si>
    <t>ADT+要</t>
    <phoneticPr fontId="2"/>
  </si>
  <si>
    <t>ADTor他拠点</t>
    <phoneticPr fontId="2"/>
  </si>
  <si>
    <t>方針完了
フラグ</t>
    <phoneticPr fontId="2"/>
  </si>
  <si>
    <t>方針完了
フラグ2</t>
    <phoneticPr fontId="2"/>
  </si>
  <si>
    <t>対応完了
フラグ</t>
    <phoneticPr fontId="2"/>
  </si>
  <si>
    <t>対応完了
フラグ2</t>
    <phoneticPr fontId="2"/>
  </si>
  <si>
    <t>種別</t>
    <rPh sb="0" eb="2">
      <t>シュベツ</t>
    </rPh>
    <phoneticPr fontId="2"/>
  </si>
  <si>
    <t>設備名</t>
    <rPh sb="0" eb="2">
      <t>セツビ</t>
    </rPh>
    <rPh sb="2" eb="3">
      <t>メイ</t>
    </rPh>
    <phoneticPr fontId="3"/>
  </si>
  <si>
    <t>内容</t>
    <rPh sb="0" eb="2">
      <t>ナイヨウ</t>
    </rPh>
    <phoneticPr fontId="3"/>
  </si>
  <si>
    <t>原因調査結果</t>
    <rPh sb="0" eb="2">
      <t>ゲンイン</t>
    </rPh>
    <rPh sb="2" eb="4">
      <t>チョウサ</t>
    </rPh>
    <rPh sb="4" eb="6">
      <t>ケッカ</t>
    </rPh>
    <phoneticPr fontId="3"/>
  </si>
  <si>
    <t>対策内容</t>
    <rPh sb="0" eb="2">
      <t>タイサク</t>
    </rPh>
    <rPh sb="2" eb="4">
      <t>ナイヨウ</t>
    </rPh>
    <phoneticPr fontId="3"/>
  </si>
  <si>
    <t>横展開対応内容</t>
    <rPh sb="0" eb="1">
      <t>ヨコ</t>
    </rPh>
    <rPh sb="1" eb="3">
      <t>テンカイ</t>
    </rPh>
    <rPh sb="3" eb="5">
      <t>ナイヨウ</t>
    </rPh>
    <phoneticPr fontId="2"/>
  </si>
  <si>
    <t>目標期限</t>
    <rPh sb="0" eb="2">
      <t>モクヒョウ</t>
    </rPh>
    <rPh sb="2" eb="4">
      <t>キゲン</t>
    </rPh>
    <phoneticPr fontId="2"/>
  </si>
  <si>
    <t>ZF</t>
  </si>
  <si>
    <t>日文</t>
    <rPh sb="0" eb="1">
      <t>ニチ</t>
    </rPh>
    <rPh sb="1" eb="2">
      <t>ブン</t>
    </rPh>
    <phoneticPr fontId="3"/>
  </si>
  <si>
    <r>
      <rPr>
        <sz val="9"/>
        <color indexed="8"/>
        <rFont val="細明體"/>
        <family val="3"/>
        <charset val="136"/>
      </rPr>
      <t>初回</t>
    </r>
    <r>
      <rPr>
        <sz val="9"/>
        <color indexed="8"/>
        <rFont val="MS PGothic"/>
        <family val="2"/>
      </rPr>
      <t xml:space="preserve">/
</t>
    </r>
    <r>
      <rPr>
        <sz val="9"/>
        <color indexed="8"/>
        <rFont val="細明體"/>
        <family val="3"/>
        <charset val="136"/>
      </rPr>
      <t>再發</t>
    </r>
    <phoneticPr fontId="2"/>
  </si>
  <si>
    <t>中文</t>
    <rPh sb="0" eb="1">
      <t>チュウ</t>
    </rPh>
    <rPh sb="1" eb="2">
      <t>ブン</t>
    </rPh>
    <phoneticPr fontId="2"/>
  </si>
  <si>
    <t>LOSS
m2</t>
    <phoneticPr fontId="2"/>
  </si>
  <si>
    <t>関係資料</t>
    <rPh sb="0" eb="2">
      <t>カンケイ</t>
    </rPh>
    <rPh sb="2" eb="4">
      <t>シリョウ</t>
    </rPh>
    <phoneticPr fontId="2"/>
  </si>
  <si>
    <t>CLOSE</t>
    <phoneticPr fontId="2"/>
  </si>
  <si>
    <t>停止
時間
(MIN)</t>
    <phoneticPr fontId="2"/>
  </si>
  <si>
    <t>機會
損失
(m2)</t>
    <phoneticPr fontId="2"/>
  </si>
  <si>
    <t>コメント</t>
    <phoneticPr fontId="2"/>
  </si>
  <si>
    <t>検査機系異常</t>
  </si>
  <si>
    <t>TOM3</t>
    <phoneticPr fontId="3"/>
  </si>
  <si>
    <r>
      <t>・第4TAP發生</t>
    </r>
    <r>
      <rPr>
        <sz val="9"/>
        <color indexed="8"/>
        <rFont val="細明體"/>
        <family val="3"/>
        <charset val="136"/>
      </rPr>
      <t>鬍</t>
    </r>
    <r>
      <rPr>
        <sz val="9"/>
        <color indexed="8"/>
        <rFont val="MS PGothic"/>
        <family val="2"/>
      </rPr>
      <t>鬚状的雜訊。
※推測是歪CAMERA内部的接点不良。</t>
    </r>
    <rPh sb="1" eb="2">
      <t>ダイ</t>
    </rPh>
    <rPh sb="7" eb="8">
      <t>ヒゲ</t>
    </rPh>
    <rPh sb="8" eb="9">
      <t>ジョウ</t>
    </rPh>
    <rPh sb="13" eb="15">
      <t>ハッセイ</t>
    </rPh>
    <rPh sb="18" eb="19">
      <t>ヒズミ</t>
    </rPh>
    <rPh sb="22" eb="24">
      <t>ナイブ</t>
    </rPh>
    <rPh sb="25" eb="27">
      <t>セッテン</t>
    </rPh>
    <rPh sb="27" eb="29">
      <t>フリョウ</t>
    </rPh>
    <rPh sb="30" eb="32">
      <t>スイソク</t>
    </rPh>
    <phoneticPr fontId="3"/>
  </si>
  <si>
    <t>O:\00 製造一部共通\横展開確認\設備異常報告\異常報告書(日文)\201406</t>
    <phoneticPr fontId="2"/>
  </si>
  <si>
    <r>
      <t>・推測有落下物掉在CAMERA或光原條紋片上。
※造成波形異常,影響了平坦度</t>
    </r>
    <r>
      <rPr>
        <sz val="9"/>
        <color indexed="8"/>
        <rFont val="細明體"/>
        <family val="3"/>
        <charset val="136"/>
      </rPr>
      <t>值</t>
    </r>
    <r>
      <rPr>
        <sz val="9"/>
        <color indexed="8"/>
        <rFont val="MS PGothic"/>
        <family val="2"/>
      </rPr>
      <t>。</t>
    </r>
    <rPh sb="1" eb="2">
      <t>ダイ</t>
    </rPh>
    <rPh sb="7" eb="8">
      <t>ヒゲ</t>
    </rPh>
    <rPh sb="8" eb="9">
      <t>ジョウ</t>
    </rPh>
    <rPh sb="13" eb="15">
      <t>ハッセイ</t>
    </rPh>
    <rPh sb="18" eb="19">
      <t>ヒズミ</t>
    </rPh>
    <rPh sb="22" eb="24">
      <t>ナイブ</t>
    </rPh>
    <rPh sb="25" eb="27">
      <t>セッテン</t>
    </rPh>
    <rPh sb="27" eb="29">
      <t>フリョウ</t>
    </rPh>
    <rPh sb="30" eb="32">
      <t>スイソク</t>
    </rPh>
    <phoneticPr fontId="3"/>
  </si>
  <si>
    <r>
      <t>・</t>
    </r>
    <r>
      <rPr>
        <sz val="9"/>
        <color indexed="8"/>
        <rFont val="細明體"/>
        <family val="3"/>
        <charset val="136"/>
      </rPr>
      <t>拖</t>
    </r>
    <r>
      <rPr>
        <sz val="9"/>
        <color indexed="8"/>
        <rFont val="MS PGothic"/>
        <family val="2"/>
      </rPr>
      <t>出WI光源CAMERA基座,用AIR清除灰塵異物
・制定連續平坦度惡化時確認流程並教育訓練
・制定WI光源CAMERA基座</t>
    </r>
    <r>
      <rPr>
        <sz val="9"/>
        <color indexed="8"/>
        <rFont val="細明體"/>
        <family val="3"/>
        <charset val="136"/>
      </rPr>
      <t>拖</t>
    </r>
    <r>
      <rPr>
        <sz val="9"/>
        <color indexed="8"/>
        <rFont val="MS PGothic"/>
        <family val="2"/>
      </rPr>
      <t>出的手順並教育訓練.</t>
    </r>
    <rPh sb="4" eb="6">
      <t>コウカン</t>
    </rPh>
    <rPh sb="8" eb="9">
      <t>ヒズミ</t>
    </rPh>
    <rPh sb="13" eb="15">
      <t>イジョウ</t>
    </rPh>
    <rPh sb="15" eb="17">
      <t>ハッケン</t>
    </rPh>
    <rPh sb="17" eb="18">
      <t>ヨウ</t>
    </rPh>
    <rPh sb="27" eb="29">
      <t>サクセイ</t>
    </rPh>
    <rPh sb="31" eb="32">
      <t>ヒカリ</t>
    </rPh>
    <rPh sb="32" eb="33">
      <t>リョウ</t>
    </rPh>
    <rPh sb="33" eb="35">
      <t>イジョウ</t>
    </rPh>
    <rPh sb="35" eb="37">
      <t>ケイホウ</t>
    </rPh>
    <rPh sb="37" eb="39">
      <t>ハツレイ</t>
    </rPh>
    <rPh sb="39" eb="40">
      <t>ジ</t>
    </rPh>
    <rPh sb="41" eb="43">
      <t>イジョウ</t>
    </rPh>
    <rPh sb="43" eb="45">
      <t>ガゾウ</t>
    </rPh>
    <rPh sb="45" eb="47">
      <t>ハッケン</t>
    </rPh>
    <rPh sb="47" eb="48">
      <t>ジ</t>
    </rPh>
    <rPh sb="49" eb="51">
      <t>サギョウ</t>
    </rPh>
    <rPh sb="55" eb="57">
      <t>サクセイ</t>
    </rPh>
    <rPh sb="58" eb="60">
      <t>キョウイク</t>
    </rPh>
    <phoneticPr fontId="2"/>
  </si>
  <si>
    <r>
      <t>・制定連續平坦度惡化時確認流程並教育訓練。
・制定WI光源CAMERA基座</t>
    </r>
    <r>
      <rPr>
        <sz val="9"/>
        <color indexed="8"/>
        <rFont val="細明體"/>
        <family val="3"/>
        <charset val="136"/>
      </rPr>
      <t>拖</t>
    </r>
    <r>
      <rPr>
        <sz val="9"/>
        <color indexed="8"/>
        <rFont val="MS PGothic"/>
        <family val="2"/>
      </rPr>
      <t>出的手順並教育訓練.</t>
    </r>
    <rPh sb="1" eb="2">
      <t>ダイ</t>
    </rPh>
    <rPh sb="7" eb="8">
      <t>ヒゲ</t>
    </rPh>
    <rPh sb="8" eb="9">
      <t>ジョウ</t>
    </rPh>
    <rPh sb="13" eb="15">
      <t>ハッセイ</t>
    </rPh>
    <rPh sb="18" eb="19">
      <t>ヒズミ</t>
    </rPh>
    <rPh sb="22" eb="24">
      <t>ナイブ</t>
    </rPh>
    <rPh sb="25" eb="27">
      <t>セッテン</t>
    </rPh>
    <rPh sb="27" eb="29">
      <t>フリョウ</t>
    </rPh>
    <rPh sb="30" eb="32">
      <t>スイソク</t>
    </rPh>
    <phoneticPr fontId="3"/>
  </si>
  <si>
    <t>電気系異常</t>
  </si>
  <si>
    <r>
      <t>・現場濕度高（65%）的状態下、電荷從帶電Bar樹脂部之裂縫、或是樹脂部的</t>
    </r>
    <r>
      <rPr>
        <sz val="9"/>
        <color indexed="8"/>
        <rFont val="細明體"/>
        <family val="3"/>
        <charset val="136"/>
      </rPr>
      <t>髒污</t>
    </r>
    <r>
      <rPr>
        <sz val="9"/>
        <color indexed="8"/>
        <rFont val="MS PGothic"/>
        <family val="2"/>
      </rPr>
      <t>處流竄到支架上，導致過電流並跳</t>
    </r>
    <r>
      <rPr>
        <sz val="9"/>
        <color indexed="8"/>
        <rFont val="細明體"/>
        <family val="3"/>
        <charset val="136"/>
      </rPr>
      <t>脫</t>
    </r>
    <r>
      <rPr>
        <sz val="9"/>
        <color indexed="8"/>
        <rFont val="MS PGothic"/>
        <family val="2"/>
      </rPr>
      <t>。
・由於使用高電壓、絶縁部多少都會因為電氣流動的因素</t>
    </r>
    <r>
      <rPr>
        <sz val="9"/>
        <color indexed="8"/>
        <rFont val="細明體"/>
        <family val="3"/>
        <charset val="136"/>
      </rPr>
      <t>產</t>
    </r>
    <r>
      <rPr>
        <sz val="9"/>
        <color indexed="8"/>
        <rFont val="MS PGothic"/>
        <family val="2"/>
      </rPr>
      <t>生裂縫。</t>
    </r>
    <phoneticPr fontId="2"/>
  </si>
  <si>
    <t>異常報告書（日文）共有フォルダ\20140608 LF帯電装置過電流Trip異常_.xlsx</t>
  </si>
  <si>
    <t>システム系異常</t>
  </si>
  <si>
    <t>O:\00 製造一部共通\横展開確認\設備異常報告\異常報告書(日文)\201406\20140630 PAM改修.xls</t>
  </si>
  <si>
    <t>KF冷修導入預定！方針已決定一時COLSE</t>
    <phoneticPr fontId="2"/>
  </si>
  <si>
    <t>機械系異常</t>
  </si>
  <si>
    <t>本線C/V</t>
    <rPh sb="0" eb="2">
      <t>ホンセン</t>
    </rPh>
    <phoneticPr fontId="2"/>
  </si>
  <si>
    <t>・CHAIN断裂異常 
  (2014/05/22)</t>
    <rPh sb="5" eb="7">
      <t>ダンレツ</t>
    </rPh>
    <rPh sb="7" eb="9">
      <t>イジョウ</t>
    </rPh>
    <phoneticPr fontId="2"/>
  </si>
  <si>
    <r>
      <t xml:space="preserve">・CHAIN鬆弛部位的可視化
</t>
    </r>
    <r>
      <rPr>
        <sz val="9"/>
        <color indexed="10"/>
        <rFont val="MS PGothic"/>
        <family val="2"/>
      </rPr>
      <t>・LINE SHAFT駆動部的可視化</t>
    </r>
    <r>
      <rPr>
        <sz val="9"/>
        <color indexed="8"/>
        <rFont val="MS PGothic"/>
        <family val="2"/>
      </rPr>
      <t xml:space="preserve">
　　　　　　　※（2014/7/24追記）</t>
    </r>
    <rPh sb="5" eb="6">
      <t>タル</t>
    </rPh>
    <rPh sb="7" eb="9">
      <t>カショ</t>
    </rPh>
    <rPh sb="10" eb="11">
      <t>ミ</t>
    </rPh>
    <rPh sb="13" eb="14">
      <t>カ</t>
    </rPh>
    <rPh sb="23" eb="25">
      <t>クドウ</t>
    </rPh>
    <rPh sb="25" eb="26">
      <t>ブ</t>
    </rPh>
    <rPh sb="27" eb="28">
      <t>ミ</t>
    </rPh>
    <rPh sb="30" eb="31">
      <t>カ</t>
    </rPh>
    <rPh sb="50" eb="52">
      <t>ツイキ</t>
    </rPh>
    <phoneticPr fontId="2"/>
  </si>
  <si>
    <t>異常報告書（日文）共有フォルダ\20140522CF　本線CV駆動チェーン断裂異常.xlsx</t>
  </si>
  <si>
    <r>
      <t>\\172.18.154.188\adt_public\08_部門情報\8552_素板製造-設備技術\【設備技術修繕紀</t>
    </r>
    <r>
      <rPr>
        <u/>
        <sz val="10"/>
        <color indexed="12"/>
        <rFont val="細明體"/>
        <family val="3"/>
        <charset val="136"/>
      </rPr>
      <t>錄</t>
    </r>
    <r>
      <rPr>
        <u/>
        <sz val="10"/>
        <color indexed="12"/>
        <rFont val="ＭＳ Ｐゴシック"/>
        <family val="2"/>
      </rPr>
      <t>】\03機械\各窯情報資料\20140522 CF本線段ROLL停止--各窯橫展開2014.0606.xls</t>
    </r>
    <phoneticPr fontId="2"/>
  </si>
  <si>
    <t>・CHAIN断裂異常
  (2014/05/22)</t>
    <rPh sb="5" eb="7">
      <t>ダンレツ</t>
    </rPh>
    <rPh sb="7" eb="9">
      <t>イジョウ</t>
    </rPh>
    <phoneticPr fontId="2"/>
  </si>
  <si>
    <t>\\172.18.154.189\mfg_public\00 製造一部共通\横展開確認\設備異常報告\異常報告書(日文)\201405\20140522CF　本線CV駆動チェーン断裂異常.xls</t>
    <phoneticPr fontId="2"/>
  </si>
  <si>
    <r>
      <t>\\172.18.154.188\adt_public\08_部門情報\8552_素板製造-設備技術\【設備技術修繕紀</t>
    </r>
    <r>
      <rPr>
        <u/>
        <sz val="10"/>
        <color indexed="12"/>
        <rFont val="細明體"/>
        <family val="3"/>
        <charset val="136"/>
      </rPr>
      <t>錄</t>
    </r>
    <r>
      <rPr>
        <u/>
        <sz val="10"/>
        <color indexed="12"/>
        <rFont val="MS PGothic"/>
        <family val="2"/>
      </rPr>
      <t>】\03機械\各窯情報資料\20140522 CF本線段ROLL停止--各窯橫展開2014.0606.xls</t>
    </r>
    <phoneticPr fontId="2"/>
  </si>
  <si>
    <t>\\172.18.154.189\mfg_public\00 製造一部共通\横展開確認\設備異常報告\異常報告書(日文)\201406\20140612EF　EF本線増速CV＃4駆動ロールシャフト折損.xls</t>
  </si>
  <si>
    <r>
      <t>機械回應：備品已到貨預定於1月</t>
    </r>
    <r>
      <rPr>
        <sz val="9"/>
        <color indexed="8"/>
        <rFont val="細明體"/>
        <family val="3"/>
        <charset val="136"/>
      </rPr>
      <t>份</t>
    </r>
    <r>
      <rPr>
        <sz val="9"/>
        <color indexed="8"/>
        <rFont val="MS PGothic"/>
        <family val="2"/>
      </rPr>
      <t>之工事日進行。
(</t>
    </r>
    <r>
      <rPr>
        <sz val="9"/>
        <color indexed="8"/>
        <rFont val="細明體"/>
        <family val="3"/>
        <charset val="136"/>
      </rPr>
      <t>因為</t>
    </r>
    <r>
      <rPr>
        <sz val="9"/>
        <color indexed="8"/>
        <rFont val="MS PGothic"/>
        <family val="2"/>
      </rPr>
      <t>YZ ROLL</t>
    </r>
    <r>
      <rPr>
        <sz val="9"/>
        <color indexed="8"/>
        <rFont val="細明體"/>
        <family val="3"/>
        <charset val="136"/>
      </rPr>
      <t>較短預計冷修時更換</t>
    </r>
    <r>
      <rPr>
        <sz val="9"/>
        <color indexed="8"/>
        <rFont val="MS PGothic"/>
        <family val="2"/>
      </rPr>
      <t>)</t>
    </r>
    <phoneticPr fontId="2"/>
  </si>
  <si>
    <r>
      <t>機械回應：備品已到貨；因ZF工事日以0.2T相關改造優先，預定於4月</t>
    </r>
    <r>
      <rPr>
        <sz val="9"/>
        <color indexed="8"/>
        <rFont val="細明體"/>
        <family val="3"/>
        <charset val="136"/>
      </rPr>
      <t>份</t>
    </r>
    <r>
      <rPr>
        <sz val="9"/>
        <color indexed="8"/>
        <rFont val="MS PGothic"/>
        <family val="2"/>
      </rPr>
      <t>0.2T採板結束後之工事日進行。
(因為YZ ROLL較短預計冷修時更換)</t>
    </r>
    <phoneticPr fontId="2"/>
  </si>
  <si>
    <t>預計12/08擔當者會議提出討論，待會議後進行進度更新</t>
    <phoneticPr fontId="2"/>
  </si>
  <si>
    <t>BrC/V</t>
    <phoneticPr fontId="2"/>
  </si>
  <si>
    <r>
      <t>・更換為SHAFT材質変更的roll
(個別駆動後連結駆動的第一支（増速No.5）→SCM435（shaft径維持現</t>
    </r>
    <r>
      <rPr>
        <sz val="9"/>
        <color indexed="8"/>
        <rFont val="細明體"/>
        <family val="3"/>
        <charset val="136"/>
      </rPr>
      <t>狀</t>
    </r>
    <r>
      <rPr>
        <sz val="9"/>
        <color indexed="8"/>
        <rFont val="MS PGothic"/>
        <family val="2"/>
      </rPr>
      <t>）　利用全窯工事日時進行更新)</t>
    </r>
    <rPh sb="5" eb="7">
      <t>ザイシツ</t>
    </rPh>
    <rPh sb="7" eb="9">
      <t>ヘンコウ</t>
    </rPh>
    <rPh sb="14" eb="16">
      <t>コウカン</t>
    </rPh>
    <phoneticPr fontId="2"/>
  </si>
  <si>
    <t>異常報告書（日文）共有フォルダ\其他\20130813EF (改定版）2Br増速CVシャフト破損トラフ゛ル.xlsx</t>
  </si>
  <si>
    <r>
      <t>機械回應：備品已到貨預定於1月</t>
    </r>
    <r>
      <rPr>
        <sz val="9"/>
        <color indexed="8"/>
        <rFont val="細明體"/>
        <family val="3"/>
        <charset val="136"/>
      </rPr>
      <t>份</t>
    </r>
    <r>
      <rPr>
        <sz val="9"/>
        <color indexed="8"/>
        <rFont val="MS PGothic"/>
        <family val="2"/>
      </rPr>
      <t>之工事日進行。
(再確認更換時間)
冷修対応
10/1~所以先行結案完了</t>
    </r>
    <phoneticPr fontId="2"/>
  </si>
  <si>
    <r>
      <t>機械回應：備品已到貨；因ZF工事日以0.2T相關改造優先，預定於4月</t>
    </r>
    <r>
      <rPr>
        <sz val="9"/>
        <color indexed="8"/>
        <rFont val="細明體"/>
        <family val="3"/>
        <charset val="136"/>
      </rPr>
      <t>份</t>
    </r>
    <r>
      <rPr>
        <sz val="9"/>
        <color indexed="8"/>
        <rFont val="MS PGothic"/>
        <family val="2"/>
      </rPr>
      <t>0.2T採板結束後之工事日進行。
6/8</t>
    </r>
    <r>
      <rPr>
        <sz val="9"/>
        <color indexed="8"/>
        <rFont val="細明體"/>
        <family val="3"/>
        <charset val="136"/>
      </rPr>
      <t>已經更換完成</t>
    </r>
    <r>
      <rPr>
        <sz val="9"/>
        <color indexed="8"/>
        <rFont val="MS PGothic"/>
        <family val="2"/>
      </rPr>
      <t xml:space="preserve">
</t>
    </r>
    <phoneticPr fontId="2"/>
  </si>
  <si>
    <t>AFK
OFF#2</t>
    <phoneticPr fontId="2"/>
  </si>
  <si>
    <t>OFF#2Line</t>
    <phoneticPr fontId="2"/>
  </si>
  <si>
    <t>X軸（電纜線燒毀）伺服機構異常</t>
    <phoneticPr fontId="2"/>
  </si>
  <si>
    <r>
      <t>・原因調</t>
    </r>
    <r>
      <rPr>
        <sz val="9"/>
        <color indexed="8"/>
        <rFont val="細明體"/>
        <family val="3"/>
        <charset val="136"/>
      </rPr>
      <t>查</t>
    </r>
    <r>
      <rPr>
        <sz val="9"/>
        <color indexed="8"/>
        <rFont val="MS PGothic"/>
        <family val="2"/>
      </rPr>
      <t>確認中！</t>
    </r>
    <rPh sb="1" eb="3">
      <t>キョウド</t>
    </rPh>
    <rPh sb="3" eb="5">
      <t>フソク</t>
    </rPh>
    <phoneticPr fontId="2"/>
  </si>
  <si>
    <r>
      <t>・確認橫切機CABLEVEYOR
1.電纜線於CABLEVEYOR中排列是否整齊。
2.CABLEVEYOR中電纜線有無破損</t>
    </r>
    <r>
      <rPr>
        <sz val="9"/>
        <color indexed="8"/>
        <rFont val="細明體"/>
        <family val="3"/>
        <charset val="136"/>
      </rPr>
      <t>狀</t>
    </r>
    <r>
      <rPr>
        <sz val="9"/>
        <color indexed="8"/>
        <rFont val="MS PGothic"/>
        <family val="2"/>
      </rPr>
      <t>態。
3.CABLEVEYOR中電纜線有無皺摺或彎曲變形。
4.</t>
    </r>
    <r>
      <rPr>
        <sz val="9"/>
        <color indexed="8"/>
        <rFont val="細明體"/>
        <family val="3"/>
        <charset val="136"/>
      </rPr>
      <t>綑綁</t>
    </r>
    <r>
      <rPr>
        <sz val="9"/>
        <color indexed="8"/>
        <rFont val="MS PGothic"/>
        <family val="2"/>
      </rPr>
      <t>電纜線的線材（束帶）是否有斷掉。</t>
    </r>
    <phoneticPr fontId="2"/>
  </si>
  <si>
    <t>異常報告書（日文）共有フォルダ\其他\20140619OFF切　OFF切2LineX軸（ケーブル焼損）サーボ異常.xlsx</t>
  </si>
  <si>
    <t>その他改善</t>
    <phoneticPr fontId="2"/>
  </si>
  <si>
    <t>BR FTC/V</t>
    <phoneticPr fontId="2"/>
  </si>
  <si>
    <r>
      <t>・在PAD貼付作業標準書追加記載貼付方式的使用須知　　　　
・在設備点検作業標準書的PAD点検部位追加關於剥落的</t>
    </r>
    <r>
      <rPr>
        <sz val="9"/>
        <color indexed="8"/>
        <rFont val="細明體"/>
        <family val="3"/>
        <charset val="136"/>
      </rPr>
      <t>內</t>
    </r>
    <r>
      <rPr>
        <sz val="9"/>
        <color indexed="8"/>
        <rFont val="MS PGothic"/>
        <family val="2"/>
      </rPr>
      <t>容</t>
    </r>
    <rPh sb="4" eb="6">
      <t>ハリツケ</t>
    </rPh>
    <rPh sb="6" eb="8">
      <t>サギョウ</t>
    </rPh>
    <rPh sb="8" eb="10">
      <t>ヒョウジュン</t>
    </rPh>
    <rPh sb="10" eb="11">
      <t>ショ</t>
    </rPh>
    <rPh sb="12" eb="13">
      <t>ハ</t>
    </rPh>
    <rPh sb="14" eb="15">
      <t>カタ</t>
    </rPh>
    <rPh sb="16" eb="19">
      <t>チュウイガ</t>
    </rPh>
    <rPh sb="20" eb="22">
      <t>ツイキ</t>
    </rPh>
    <rPh sb="27" eb="29">
      <t>セツビ</t>
    </rPh>
    <rPh sb="29" eb="31">
      <t>テンケン</t>
    </rPh>
    <rPh sb="31" eb="33">
      <t>サギョウ</t>
    </rPh>
    <rPh sb="33" eb="35">
      <t>ヒョウジュン</t>
    </rPh>
    <rPh sb="35" eb="36">
      <t>ショ</t>
    </rPh>
    <rPh sb="40" eb="42">
      <t>テンケン</t>
    </rPh>
    <rPh sb="42" eb="44">
      <t>カショ</t>
    </rPh>
    <rPh sb="45" eb="46">
      <t>ハ</t>
    </rPh>
    <rPh sb="52" eb="54">
      <t>ツイキ</t>
    </rPh>
    <phoneticPr fontId="2"/>
  </si>
  <si>
    <r>
      <t>讓整備班、三交代看一遍発生状況的資料，也在巡檢時讓他們看Br板厚計下PAD末端部是否有剥落</t>
    </r>
    <r>
      <rPr>
        <sz val="9"/>
        <color indexed="8"/>
        <rFont val="細明體"/>
        <family val="3"/>
        <charset val="136"/>
      </rPr>
      <t>狀</t>
    </r>
    <r>
      <rPr>
        <sz val="9"/>
        <color indexed="8"/>
        <rFont val="MS PGothic"/>
        <family val="2"/>
      </rPr>
      <t>況。</t>
    </r>
    <rPh sb="0" eb="2">
      <t>セイビ</t>
    </rPh>
    <rPh sb="2" eb="3">
      <t>ハン</t>
    </rPh>
    <rPh sb="4" eb="5">
      <t>サン</t>
    </rPh>
    <rPh sb="5" eb="7">
      <t>コウタイ</t>
    </rPh>
    <rPh sb="8" eb="10">
      <t>ハッセイ</t>
    </rPh>
    <rPh sb="10" eb="12">
      <t>ジョウキョウ</t>
    </rPh>
    <rPh sb="12" eb="14">
      <t>シリョウ</t>
    </rPh>
    <rPh sb="15" eb="17">
      <t>イチドク</t>
    </rPh>
    <rPh sb="28" eb="29">
      <t>ジ</t>
    </rPh>
    <rPh sb="32" eb="33">
      <t>イタ</t>
    </rPh>
    <rPh sb="33" eb="34">
      <t>アツ</t>
    </rPh>
    <rPh sb="34" eb="35">
      <t>ケイ</t>
    </rPh>
    <rPh sb="35" eb="36">
      <t>シタ</t>
    </rPh>
    <rPh sb="39" eb="40">
      <t>タン</t>
    </rPh>
    <rPh sb="40" eb="41">
      <t>ブ</t>
    </rPh>
    <rPh sb="42" eb="43">
      <t>ハ</t>
    </rPh>
    <rPh sb="46" eb="47">
      <t>ナミ</t>
    </rPh>
    <phoneticPr fontId="2"/>
  </si>
  <si>
    <t>\\172.18.154.189\mfg_public\00 製造一部共通\横展開確認\設備異常報告\異常報告書(日文)\201407\20140701 YF1Br板厚計波形異常.xls</t>
  </si>
  <si>
    <t>循環C/V</t>
    <phoneticPr fontId="2"/>
  </si>
  <si>
    <r>
      <t>・CARRIER ROLL點檢對應流程</t>
    </r>
    <r>
      <rPr>
        <sz val="9"/>
        <color indexed="8"/>
        <rFont val="細明體"/>
        <family val="3"/>
        <charset val="136"/>
      </rPr>
      <t>說</t>
    </r>
    <r>
      <rPr>
        <sz val="9"/>
        <color indexed="8"/>
        <rFont val="MS PGothic"/>
        <family val="2"/>
      </rPr>
      <t>明。
・ 對應作業</t>
    </r>
    <r>
      <rPr>
        <sz val="9"/>
        <color indexed="8"/>
        <rFont val="細明體"/>
        <family val="3"/>
        <charset val="136"/>
      </rPr>
      <t>步</t>
    </r>
    <r>
      <rPr>
        <sz val="9"/>
        <color indexed="8"/>
        <rFont val="MS PGothic"/>
        <family val="2"/>
      </rPr>
      <t>驟</t>
    </r>
    <r>
      <rPr>
        <sz val="9"/>
        <color indexed="8"/>
        <rFont val="細明體"/>
        <family val="3"/>
        <charset val="136"/>
      </rPr>
      <t>說</t>
    </r>
    <r>
      <rPr>
        <sz val="9"/>
        <color indexed="8"/>
        <rFont val="MS PGothic"/>
        <family val="2"/>
      </rPr>
      <t>明。</t>
    </r>
    <phoneticPr fontId="2"/>
  </si>
  <si>
    <t>不要</t>
  </si>
  <si>
    <r>
      <t xml:space="preserve">LAN驅動程序更新。
</t>
    </r>
    <r>
      <rPr>
        <sz val="9"/>
        <color indexed="10"/>
        <rFont val="MS PGothic"/>
        <family val="2"/>
      </rPr>
      <t>8/11再発。対策未定。</t>
    </r>
    <rPh sb="15" eb="17">
      <t>サイハツ</t>
    </rPh>
    <rPh sb="18" eb="20">
      <t>タイサク</t>
    </rPh>
    <rPh sb="20" eb="22">
      <t>ミテイ</t>
    </rPh>
    <phoneticPr fontId="2"/>
  </si>
  <si>
    <t>RB LINE 
採板CV</t>
    <phoneticPr fontId="2"/>
  </si>
  <si>
    <t>\\172.18.154.189\mfg_public\00 製造一部共通\横展開確認\設備異常報告\異常報告書(日文)\201407\20140716CF  RB採板CV7 ベアリング異常.xls</t>
    <phoneticPr fontId="2"/>
  </si>
  <si>
    <t>№4循環系</t>
    <phoneticPr fontId="2"/>
  </si>
  <si>
    <t>高砂</t>
    <rPh sb="0" eb="2">
      <t>タカサゴ</t>
    </rPh>
    <phoneticPr fontId="2"/>
  </si>
  <si>
    <t>GF</t>
    <phoneticPr fontId="2"/>
  </si>
  <si>
    <t>引込みC/V</t>
    <rPh sb="0" eb="2">
      <t>ヒキコ</t>
    </rPh>
    <phoneticPr fontId="2"/>
  </si>
  <si>
    <t>\\172.18.154.189\mfg_public\00 製造一部共通\横展開確認\設備異常報告\異常報告書(日文)\201408以降</t>
    <phoneticPr fontId="2"/>
  </si>
  <si>
    <t>採板Robot</t>
    <rPh sb="0" eb="1">
      <t>ト</t>
    </rPh>
    <rPh sb="1" eb="2">
      <t>イタ</t>
    </rPh>
    <phoneticPr fontId="2"/>
  </si>
  <si>
    <r>
      <t>因對應瞬停用UPS的故障造成電源装置的保險絲破損，使得電源無法開</t>
    </r>
    <r>
      <rPr>
        <sz val="9"/>
        <color indexed="8"/>
        <rFont val="細明體"/>
        <family val="3"/>
        <charset val="136"/>
      </rPr>
      <t>啟</t>
    </r>
    <r>
      <rPr>
        <sz val="9"/>
        <color indexed="8"/>
        <rFont val="MS PGothic"/>
        <family val="2"/>
      </rPr>
      <t>。</t>
    </r>
    <phoneticPr fontId="2"/>
  </si>
  <si>
    <r>
      <t>UPS基板</t>
    </r>
    <r>
      <rPr>
        <sz val="9"/>
        <color indexed="8"/>
        <rFont val="細明體"/>
        <family val="3"/>
        <charset val="136"/>
      </rPr>
      <t>內</t>
    </r>
    <r>
      <rPr>
        <sz val="9"/>
        <color indexed="8"/>
        <rFont val="MS PGothic"/>
        <family val="2"/>
      </rPr>
      <t>部的電容器因為長時間過電壓。</t>
    </r>
    <r>
      <rPr>
        <sz val="9"/>
        <color indexed="8"/>
        <rFont val="細明體"/>
        <family val="3"/>
        <charset val="136"/>
      </rPr>
      <t>溫</t>
    </r>
    <r>
      <rPr>
        <sz val="9"/>
        <color indexed="8"/>
        <rFont val="MS PGothic"/>
        <family val="2"/>
      </rPr>
      <t>度過高的關係.電容器</t>
    </r>
    <r>
      <rPr>
        <sz val="9"/>
        <color indexed="8"/>
        <rFont val="細明體"/>
        <family val="3"/>
        <charset val="136"/>
      </rPr>
      <t>絕緣</t>
    </r>
    <r>
      <rPr>
        <sz val="9"/>
        <color indexed="8"/>
        <rFont val="MS PGothic"/>
        <family val="2"/>
      </rPr>
      <t>失效爆裂.導致UPS故障。</t>
    </r>
    <phoneticPr fontId="2"/>
  </si>
  <si>
    <t>4/E</t>
    <rPh sb="0" eb="3">
      <t>カクニンチュウ</t>
    </rPh>
    <phoneticPr fontId="2"/>
  </si>
  <si>
    <t>完了</t>
    <phoneticPr fontId="2"/>
  </si>
  <si>
    <t>\\172.18.154.189\mfg_public\00 製造一部共通\横展開確認\設備異常報告\異常報告書(日文)\201407</t>
  </si>
  <si>
    <t>因為目前尚有問題目前BY PASS對應，新品UPS購入</t>
    <phoneticPr fontId="2"/>
  </si>
  <si>
    <r>
      <t>因為目前尚有問題目前BY PASS對應</t>
    </r>
    <r>
      <rPr>
        <sz val="9"/>
        <color indexed="8"/>
        <rFont val="新細明體"/>
        <family val="1"/>
        <charset val="136"/>
      </rPr>
      <t>，</t>
    </r>
    <r>
      <rPr>
        <sz val="9"/>
        <color indexed="8"/>
        <rFont val="細明體"/>
        <family val="3"/>
        <charset val="136"/>
      </rPr>
      <t>新品UPS購入</t>
    </r>
    <phoneticPr fontId="2"/>
  </si>
  <si>
    <r>
      <t xml:space="preserve">電氣G新品導入(待KF測試)6/2 </t>
    </r>
    <r>
      <rPr>
        <sz val="9"/>
        <color indexed="8"/>
        <rFont val="細明體"/>
        <family val="3"/>
        <charset val="136"/>
      </rPr>
      <t>更換新品完成</t>
    </r>
    <phoneticPr fontId="2"/>
  </si>
  <si>
    <r>
      <t>8/26 JF 3POS</t>
    </r>
    <r>
      <rPr>
        <sz val="9"/>
        <color indexed="8"/>
        <rFont val="細明體"/>
        <family val="3"/>
        <charset val="136"/>
      </rPr>
      <t>新型電容器導入測試中</t>
    </r>
    <r>
      <rPr>
        <sz val="9"/>
        <color indexed="8"/>
        <rFont val="新細明體"/>
        <family val="1"/>
        <charset val="136"/>
      </rPr>
      <t>！</t>
    </r>
    <r>
      <rPr>
        <sz val="9"/>
        <color indexed="8"/>
        <rFont val="細明體"/>
        <family val="3"/>
        <charset val="136"/>
      </rPr>
      <t>最終評估</t>
    </r>
    <r>
      <rPr>
        <sz val="9"/>
        <color indexed="8"/>
        <rFont val="MS PGothic"/>
        <family val="2"/>
      </rPr>
      <t>OK</t>
    </r>
    <r>
      <rPr>
        <sz val="9"/>
        <color indexed="8"/>
        <rFont val="細明體"/>
        <family val="3"/>
        <charset val="136"/>
      </rPr>
      <t>後導入；</t>
    </r>
    <r>
      <rPr>
        <b/>
        <sz val="9"/>
        <color indexed="10"/>
        <rFont val="細明體"/>
        <family val="3"/>
        <charset val="136"/>
      </rPr>
      <t>冷修計劃預定一時</t>
    </r>
    <r>
      <rPr>
        <b/>
        <sz val="9"/>
        <color indexed="10"/>
        <rFont val="MS PGothic"/>
        <family val="2"/>
      </rPr>
      <t>CLOSE</t>
    </r>
    <phoneticPr fontId="2"/>
  </si>
  <si>
    <r>
      <t>CLOSE                           12/18#5</t>
    </r>
    <r>
      <rPr>
        <sz val="9"/>
        <color indexed="8"/>
        <rFont val="細明體"/>
        <family val="3"/>
        <charset val="136"/>
      </rPr>
      <t>及#7號機安裝完畢。</t>
    </r>
    <phoneticPr fontId="2"/>
  </si>
  <si>
    <r>
      <t xml:space="preserve">→最終評価はいつまでに出すの？それを決めないと進まない！！
</t>
    </r>
    <r>
      <rPr>
        <sz val="9"/>
        <color indexed="30"/>
        <rFont val="MS PGothic"/>
        <family val="2"/>
      </rPr>
      <t>→最終評価は電気G周さんよりOKとの連絡有り。
→J/K冷修導入横展開スケジュール計画有り。(指摘修繕計畫列入)一時CLOSE</t>
    </r>
    <phoneticPr fontId="2"/>
  </si>
  <si>
    <t>PL-changer</t>
    <phoneticPr fontId="2"/>
  </si>
  <si>
    <t>O:\00 製造一部共通\横展開確認\設備異常報告\異常報告書(日文)\201408以降</t>
  </si>
  <si>
    <t>GUT</t>
    <phoneticPr fontId="2"/>
  </si>
  <si>
    <t>搬送C/V</t>
    <phoneticPr fontId="2"/>
  </si>
  <si>
    <r>
      <t>基板檢</t>
    </r>
    <r>
      <rPr>
        <sz val="9"/>
        <color indexed="8"/>
        <rFont val="MingLiU"/>
        <family val="3"/>
        <charset val="136"/>
      </rPr>
      <t>查</t>
    </r>
    <r>
      <rPr>
        <sz val="9"/>
        <color indexed="8"/>
        <rFont val="MS PGothic"/>
        <family val="2"/>
      </rPr>
      <t>結束後, 未正常移載至採板側, Though (直接通過)造成廢棄Loss（1枚）。之後還是間斷出現Though廢棄, 於是Line停機並呼出設技。</t>
    </r>
    <phoneticPr fontId="2"/>
  </si>
  <si>
    <r>
      <rPr>
        <sz val="9"/>
        <color indexed="8"/>
        <rFont val="ＭＳ Ｐゴシック"/>
        <family val="2"/>
        <charset val="128"/>
      </rPr>
      <t>碳</t>
    </r>
    <r>
      <rPr>
        <sz val="9"/>
        <color indexed="8"/>
        <rFont val="MS PGothic"/>
        <family val="2"/>
      </rPr>
      <t>片出現部分破損導致壓力低下。推測</t>
    </r>
    <r>
      <rPr>
        <sz val="9"/>
        <color indexed="8"/>
        <rFont val="ＭＳ Ｐゴシック"/>
        <family val="2"/>
        <charset val="128"/>
      </rPr>
      <t>碳</t>
    </r>
    <r>
      <rPr>
        <sz val="9"/>
        <color indexed="8"/>
        <rFont val="MS PGothic"/>
        <family val="2"/>
      </rPr>
      <t>片的磨耗致使失衡, 並發生</t>
    </r>
    <r>
      <rPr>
        <sz val="9"/>
        <color indexed="8"/>
        <rFont val="ＭＳ Ｐゴシック"/>
        <family val="2"/>
        <charset val="128"/>
      </rPr>
      <t>碳</t>
    </r>
    <r>
      <rPr>
        <sz val="9"/>
        <color indexed="8"/>
        <rFont val="MS PGothic"/>
        <family val="2"/>
      </rPr>
      <t>片破損。</t>
    </r>
    <phoneticPr fontId="2"/>
  </si>
  <si>
    <r>
      <t>確認真空</t>
    </r>
    <r>
      <rPr>
        <sz val="9"/>
        <color indexed="8"/>
        <rFont val="MingLiU"/>
        <family val="3"/>
        <charset val="136"/>
      </rPr>
      <t>泵</t>
    </r>
    <r>
      <rPr>
        <sz val="9"/>
        <color indexed="8"/>
        <rFont val="MS PGothic"/>
        <family val="2"/>
      </rPr>
      <t>的檢</t>
    </r>
    <r>
      <rPr>
        <sz val="9"/>
        <color indexed="8"/>
        <rFont val="MingLiU"/>
        <family val="3"/>
        <charset val="136"/>
      </rPr>
      <t>查</t>
    </r>
    <r>
      <rPr>
        <sz val="9"/>
        <color indexed="8"/>
        <rFont val="MS PGothic"/>
        <family val="2"/>
      </rPr>
      <t>記</t>
    </r>
    <r>
      <rPr>
        <sz val="9"/>
        <color indexed="8"/>
        <rFont val="ＭＳ Ｐゴシック"/>
        <family val="2"/>
        <charset val="128"/>
      </rPr>
      <t>錄</t>
    </r>
    <r>
      <rPr>
        <sz val="9"/>
        <color indexed="8"/>
        <rFont val="MS PGothic"/>
        <family val="2"/>
      </rPr>
      <t>。
確認真空</t>
    </r>
    <r>
      <rPr>
        <sz val="9"/>
        <color indexed="8"/>
        <rFont val="MingLiU"/>
        <family val="3"/>
        <charset val="136"/>
      </rPr>
      <t>泵</t>
    </r>
    <r>
      <rPr>
        <sz val="9"/>
        <color indexed="8"/>
        <rFont val="MS PGothic"/>
        <family val="2"/>
      </rPr>
      <t>的交換記</t>
    </r>
    <r>
      <rPr>
        <sz val="9"/>
        <color indexed="8"/>
        <rFont val="ＭＳ Ｐゴシック"/>
        <family val="2"/>
        <charset val="128"/>
      </rPr>
      <t>錄</t>
    </r>
    <r>
      <rPr>
        <sz val="9"/>
        <color indexed="8"/>
        <rFont val="MS PGothic"/>
        <family val="2"/>
      </rPr>
      <t>。
確認真空</t>
    </r>
    <r>
      <rPr>
        <sz val="9"/>
        <color indexed="8"/>
        <rFont val="MingLiU"/>
        <family val="3"/>
        <charset val="136"/>
      </rPr>
      <t>泵</t>
    </r>
    <r>
      <rPr>
        <sz val="9"/>
        <color indexed="8"/>
        <rFont val="MS PGothic"/>
        <family val="2"/>
      </rPr>
      <t>的設置位置。</t>
    </r>
    <phoneticPr fontId="2"/>
  </si>
  <si>
    <t>異常報告書（日文）共有フォルダ\201407\20140717GUT　OFF切NO1真空P圧力異常.xls</t>
  </si>
  <si>
    <t>精査thin client用HUB</t>
    <phoneticPr fontId="2"/>
  </si>
  <si>
    <r>
      <t>精査thin client異常。T/P畫面上顯示『remote esktop 沒有接上 remote  computer』重新</t>
    </r>
    <r>
      <rPr>
        <sz val="9"/>
        <color indexed="8"/>
        <rFont val="DFYuanLight-B5"/>
        <family val="3"/>
        <charset val="136"/>
      </rPr>
      <t>啟</t>
    </r>
    <r>
      <rPr>
        <sz val="9"/>
        <color indexed="8"/>
        <rFont val="MS PGothic"/>
        <family val="2"/>
      </rPr>
      <t>動精査判定SERVER,但無法登入。因為精査thin client用的HUB LED 燈號熄滅所以拔掉HUB的電源線後重新插上就回復正常了。之後異常就沒再發生過了。</t>
    </r>
    <phoneticPr fontId="2"/>
  </si>
  <si>
    <r>
      <t>①推測是HUB的電源線鬆</t>
    </r>
    <r>
      <rPr>
        <sz val="9"/>
        <color indexed="8"/>
        <rFont val="BatangChe"/>
        <family val="3"/>
        <charset val="129"/>
      </rPr>
      <t>脫</t>
    </r>
    <r>
      <rPr>
        <sz val="9"/>
        <color indexed="8"/>
        <rFont val="MS PGothic"/>
        <family val="2"/>
      </rPr>
      <t>。
②重要的檢</t>
    </r>
    <r>
      <rPr>
        <sz val="9"/>
        <color indexed="8"/>
        <rFont val="DFYuanLight-B5"/>
        <family val="3"/>
        <charset val="136"/>
      </rPr>
      <t>查</t>
    </r>
    <r>
      <rPr>
        <sz val="9"/>
        <color indexed="8"/>
        <rFont val="MS PGothic"/>
        <family val="2"/>
      </rPr>
      <t>機附帶設備的維持管理不足。</t>
    </r>
    <phoneticPr fontId="2"/>
  </si>
  <si>
    <r>
      <t>原因①的對策
固定好HUB電源線,使其不鬆</t>
    </r>
    <r>
      <rPr>
        <sz val="9"/>
        <color indexed="8"/>
        <rFont val="BatangChe"/>
        <family val="3"/>
        <charset val="129"/>
      </rPr>
      <t>脫</t>
    </r>
    <r>
      <rPr>
        <sz val="9"/>
        <color indexed="8"/>
        <rFont val="MS PGothic"/>
        <family val="2"/>
      </rPr>
      <t>。
變更HUB的電源設置位置。
原因②的對策
實施詳</t>
    </r>
    <r>
      <rPr>
        <sz val="9"/>
        <color indexed="8"/>
        <rFont val="DFYuanLight-B5"/>
        <family val="3"/>
        <charset val="136"/>
      </rPr>
      <t>查</t>
    </r>
    <r>
      <rPr>
        <sz val="9"/>
        <color indexed="8"/>
        <rFont val="MS PGothic"/>
        <family val="2"/>
      </rPr>
      <t>室的處理整頓。
為整備班的檢</t>
    </r>
    <r>
      <rPr>
        <sz val="9"/>
        <color indexed="8"/>
        <rFont val="DFYuanLight-B5"/>
        <family val="3"/>
        <charset val="136"/>
      </rPr>
      <t>查</t>
    </r>
    <r>
      <rPr>
        <sz val="9"/>
        <color indexed="8"/>
        <rFont val="MS PGothic"/>
        <family val="2"/>
      </rPr>
      <t>表追加HUB確認項目。</t>
    </r>
    <phoneticPr fontId="2"/>
  </si>
  <si>
    <r>
      <t>固定好HUB電源線,使其不鬆</t>
    </r>
    <r>
      <rPr>
        <sz val="9"/>
        <color indexed="8"/>
        <rFont val="BatangChe"/>
        <family val="3"/>
        <charset val="129"/>
      </rPr>
      <t>脫</t>
    </r>
    <r>
      <rPr>
        <sz val="9"/>
        <color indexed="8"/>
        <rFont val="MS PGothic"/>
        <family val="2"/>
      </rPr>
      <t>。
變更HUB的電源設置位置。
實施詳</t>
    </r>
    <r>
      <rPr>
        <sz val="9"/>
        <color indexed="8"/>
        <rFont val="DFYuanLight-B5"/>
        <family val="3"/>
        <charset val="136"/>
      </rPr>
      <t>查</t>
    </r>
    <r>
      <rPr>
        <sz val="9"/>
        <color indexed="8"/>
        <rFont val="MS PGothic"/>
        <family val="2"/>
      </rPr>
      <t>室的處理整頓。
為整備班的檢</t>
    </r>
    <r>
      <rPr>
        <sz val="9"/>
        <color indexed="8"/>
        <rFont val="DFYuanLight-B5"/>
        <family val="3"/>
        <charset val="136"/>
      </rPr>
      <t>查</t>
    </r>
    <r>
      <rPr>
        <sz val="9"/>
        <color indexed="8"/>
        <rFont val="MS PGothic"/>
        <family val="2"/>
      </rPr>
      <t>表追加HUB確認項目。</t>
    </r>
    <phoneticPr fontId="2"/>
  </si>
  <si>
    <r>
      <t>巡檢發現到，本線CV Roll#238的驅動側，防止sprocket key鬆</t>
    </r>
    <r>
      <rPr>
        <sz val="9"/>
        <color indexed="8"/>
        <rFont val="BatangChe"/>
        <family val="3"/>
        <charset val="129"/>
      </rPr>
      <t>脫</t>
    </r>
    <r>
      <rPr>
        <sz val="9"/>
        <color indexed="8"/>
        <rFont val="MS PGothic"/>
        <family val="2"/>
      </rPr>
      <t>的end plate</t>
    </r>
    <r>
      <rPr>
        <sz val="9"/>
        <color indexed="8"/>
        <rFont val="BatangChe"/>
        <family val="3"/>
        <charset val="129"/>
      </rPr>
      <t>脫</t>
    </r>
    <r>
      <rPr>
        <sz val="9"/>
        <color indexed="8"/>
        <rFont val="MS PGothic"/>
        <family val="2"/>
      </rPr>
      <t>落，sprocket外移了10mm左右。呼出設備技術，Guillotine處理開始。修復完成。Guillotine解除。F1採版開始</t>
    </r>
    <phoneticPr fontId="2"/>
  </si>
  <si>
    <r>
      <t>冷修時的旋緊不足。因roll的連續回轉的震動，螺絲鬆</t>
    </r>
    <r>
      <rPr>
        <sz val="9"/>
        <color indexed="8"/>
        <rFont val="BatangChe"/>
        <family val="3"/>
        <charset val="129"/>
      </rPr>
      <t>脫</t>
    </r>
    <r>
      <rPr>
        <sz val="9"/>
        <color indexed="8"/>
        <rFont val="MS PGothic"/>
        <family val="2"/>
      </rPr>
      <t>、掉落。現在使用Nord-Lock</t>
    </r>
    <r>
      <rPr>
        <sz val="9"/>
        <color indexed="8"/>
        <rFont val="ＭＳ Ｐゴシック"/>
        <family val="2"/>
        <charset val="128"/>
      </rPr>
      <t>墊</t>
    </r>
    <r>
      <rPr>
        <sz val="9"/>
        <color indexed="8"/>
        <rFont val="MS PGothic"/>
        <family val="2"/>
      </rPr>
      <t>圈的</t>
    </r>
    <r>
      <rPr>
        <sz val="9"/>
        <color indexed="8"/>
        <rFont val="ＭＳ Ｐゴシック"/>
        <family val="2"/>
        <charset val="128"/>
      </rPr>
      <t>緣</t>
    </r>
    <r>
      <rPr>
        <sz val="9"/>
        <color indexed="8"/>
        <rFont val="MS PGothic"/>
        <family val="2"/>
      </rPr>
      <t>故，如果正確地鎖好的話，不太可能輕易地就鬆</t>
    </r>
    <r>
      <rPr>
        <sz val="9"/>
        <color indexed="8"/>
        <rFont val="BatangChe"/>
        <family val="3"/>
        <charset val="129"/>
      </rPr>
      <t>脫</t>
    </r>
    <r>
      <rPr>
        <sz val="9"/>
        <color indexed="8"/>
        <rFont val="MS PGothic"/>
        <family val="2"/>
      </rPr>
      <t>。</t>
    </r>
    <phoneticPr fontId="2"/>
  </si>
  <si>
    <r>
      <t>工事日時、檢</t>
    </r>
    <r>
      <rPr>
        <sz val="9"/>
        <color indexed="8"/>
        <rFont val="MingLiU"/>
        <family val="3"/>
        <charset val="136"/>
      </rPr>
      <t>查</t>
    </r>
    <r>
      <rPr>
        <sz val="9"/>
        <color indexed="8"/>
        <rFont val="MS PGothic"/>
        <family val="2"/>
      </rPr>
      <t>實施。增強旋緊度。　
能看見的化。
使用Nord-Lock</t>
    </r>
    <r>
      <rPr>
        <sz val="9"/>
        <color indexed="8"/>
        <rFont val="ＭＳ Ｐゴシック"/>
        <family val="2"/>
        <charset val="128"/>
      </rPr>
      <t>墊</t>
    </r>
    <r>
      <rPr>
        <sz val="9"/>
        <color indexed="8"/>
        <rFont val="MS PGothic"/>
        <family val="2"/>
      </rPr>
      <t xml:space="preserve">圈。
</t>
    </r>
    <r>
      <rPr>
        <sz val="9"/>
        <color indexed="10"/>
        <rFont val="MS PGothic"/>
        <family val="2"/>
      </rPr>
      <t>8/6再発、対策未定。</t>
    </r>
    <rPh sb="25" eb="27">
      <t>シヨウ</t>
    </rPh>
    <rPh sb="43" eb="45">
      <t>サイハツ</t>
    </rPh>
    <rPh sb="46" eb="48">
      <t>タイサク</t>
    </rPh>
    <rPh sb="48" eb="50">
      <t>ミテイ</t>
    </rPh>
    <phoneticPr fontId="2"/>
  </si>
  <si>
    <r>
      <t>製造三交代發現惰輪Idler出現晃動情形。呼出設技機械Team, 確認時發現惰輪Ider的固定Plate折損。（雖然整個斷掉了, 但是沒有</t>
    </r>
    <r>
      <rPr>
        <sz val="9"/>
        <color indexed="8"/>
        <rFont val="ＭＳ Ｐゴシック"/>
        <family val="2"/>
        <charset val="128"/>
      </rPr>
      <t>脫</t>
    </r>
    <r>
      <rPr>
        <sz val="9"/>
        <color indexed="8"/>
        <rFont val="MS PGothic"/>
        <family val="2"/>
      </rPr>
      <t>落還是一直回轉。）開</t>
    </r>
    <r>
      <rPr>
        <sz val="9"/>
        <color indexed="8"/>
        <rFont val="ＭＳ Ｐゴシック"/>
        <family val="2"/>
        <charset val="128"/>
      </rPr>
      <t>啟</t>
    </r>
    <r>
      <rPr>
        <sz val="9"/>
        <color indexed="8"/>
        <rFont val="MS PGothic"/>
        <family val="2"/>
      </rPr>
      <t>Guillotine該處實施</t>
    </r>
    <r>
      <rPr>
        <sz val="9"/>
        <color indexed="8"/>
        <rFont val="ＭＳ Ｐゴシック"/>
        <family val="2"/>
        <charset val="128"/>
      </rPr>
      <t>焊</t>
    </r>
    <r>
      <rPr>
        <sz val="9"/>
        <color indexed="8"/>
        <rFont val="MS PGothic"/>
        <family val="2"/>
      </rPr>
      <t>接補強生産再開</t>
    </r>
  </si>
  <si>
    <r>
      <t>増速C/V＃4減速及＃5加速時、推測負荷集中在該處的惰輪Idler而斷裂。同樣規格的惰輪Idler目前使用在増速C/V＃5＃6間、増速C/V＃6＃7間、仍追加一片Plate並進行了</t>
    </r>
    <r>
      <rPr>
        <sz val="9"/>
        <color indexed="8"/>
        <rFont val="ＭＳ Ｐゴシック"/>
        <family val="2"/>
        <charset val="128"/>
      </rPr>
      <t>焊</t>
    </r>
    <r>
      <rPr>
        <sz val="9"/>
        <color indexed="8"/>
        <rFont val="MS PGothic"/>
        <family val="2"/>
      </rPr>
      <t>接補強（LF建設時）</t>
    </r>
  </si>
  <si>
    <r>
      <t>緊急對應</t>
    </r>
    <r>
      <rPr>
        <sz val="9"/>
        <color indexed="8"/>
        <rFont val="BatangChe"/>
        <family val="3"/>
        <charset val="129"/>
      </rPr>
      <t>內</t>
    </r>
    <r>
      <rPr>
        <sz val="9"/>
        <color indexed="8"/>
        <rFont val="MS PGothic"/>
        <family val="2"/>
      </rPr>
      <t>側追加一片Plate並進行</t>
    </r>
    <r>
      <rPr>
        <sz val="9"/>
        <color indexed="8"/>
        <rFont val="MingLiU"/>
        <family val="3"/>
        <charset val="136"/>
      </rPr>
      <t>焊</t>
    </r>
    <r>
      <rPr>
        <sz val="9"/>
        <color indexed="8"/>
        <rFont val="MS PGothic"/>
        <family val="2"/>
      </rPr>
      <t>接補強對策製作一整片的新的Plate、於下回工事日進行設置</t>
    </r>
    <phoneticPr fontId="2"/>
  </si>
  <si>
    <t>洗淨機風刀吹散Blower</t>
    <phoneticPr fontId="2"/>
  </si>
  <si>
    <r>
      <t>B-LINE洗浄機Air_Knife_INV異常発生(2Br全採中, 因此無Loss)Thermal(積熱繼電器)跳</t>
    </r>
    <r>
      <rPr>
        <sz val="9"/>
        <color indexed="8"/>
        <rFont val="ＭＳ Ｐゴシック"/>
        <family val="2"/>
        <charset val="128"/>
      </rPr>
      <t>脫</t>
    </r>
    <r>
      <rPr>
        <sz val="9"/>
        <color indexed="8"/>
        <rFont val="MS PGothic"/>
        <family val="2"/>
      </rPr>
      <t>無法復歸, 因此呼出設技實施Blower更換B-LINE刮傷檢</t>
    </r>
    <r>
      <rPr>
        <sz val="9"/>
        <color indexed="8"/>
        <rFont val="ＭＳ Ｐゴシック"/>
        <family val="2"/>
        <charset val="128"/>
      </rPr>
      <t>查</t>
    </r>
    <r>
      <rPr>
        <sz val="9"/>
        <color indexed="8"/>
        <rFont val="MS PGothic"/>
        <family val="2"/>
      </rPr>
      <t>後開始採板</t>
    </r>
  </si>
  <si>
    <r>
      <t>Blower_Motor過熱融解導致Bearing</t>
    </r>
    <r>
      <rPr>
        <sz val="9"/>
        <color indexed="8"/>
        <rFont val="ＭＳ Ｐゴシック"/>
        <family val="2"/>
        <charset val="128"/>
      </rPr>
      <t>卡</t>
    </r>
    <r>
      <rPr>
        <sz val="9"/>
        <color indexed="8"/>
        <rFont val="MS PGothic"/>
        <family val="2"/>
      </rPr>
      <t>住、再加上Motor的熱度影響到　Motor冷却用Fan的樹脂Blade(葉片)融解※GF1　ON-TAS Start時(2008年～)起持續使用。　無更換&amp; Overhaul(大檢修)。</t>
    </r>
    <phoneticPr fontId="2"/>
  </si>
  <si>
    <r>
      <t xml:space="preserve">並依序實施 Overhaul。
</t>
    </r>
    <r>
      <rPr>
        <sz val="9"/>
        <color indexed="10"/>
        <rFont val="MS PGothic"/>
        <family val="2"/>
      </rPr>
      <t>（設備技術相談待）
ADT
OFF-TAS・・・1回/3年
ON-TAS・・・1回/冷修</t>
    </r>
    <phoneticPr fontId="2"/>
  </si>
  <si>
    <r>
      <t>於GUT全</t>
    </r>
    <r>
      <rPr>
        <sz val="9"/>
        <color indexed="8"/>
        <rFont val="ＭＳ Ｐゴシック"/>
        <family val="2"/>
        <charset val="128"/>
      </rPr>
      <t>產</t>
    </r>
    <r>
      <rPr>
        <sz val="9"/>
        <color indexed="8"/>
        <rFont val="MS PGothic"/>
        <family val="2"/>
      </rPr>
      <t>線純水發生桶槽缺水預報及缺水警報、</t>
    </r>
    <r>
      <rPr>
        <sz val="9"/>
        <color indexed="8"/>
        <rFont val="ＭＳ Ｐゴシック"/>
        <family val="2"/>
        <charset val="128"/>
      </rPr>
      <t>產</t>
    </r>
    <r>
      <rPr>
        <sz val="9"/>
        <color indexed="8"/>
        <rFont val="MS PGothic"/>
        <family val="2"/>
      </rPr>
      <t>線依序停止。由於水處理場制御盤警報畫面之2B3T №2 PUMP有出現停止警報（№1PUMP稼働）、因此呼出設技。由於洗滌器的電源是由FF窯供給的，因此沒有停止。以臨時電源來讓純水桶槽得以往</t>
    </r>
    <r>
      <rPr>
        <sz val="9"/>
        <color indexed="8"/>
        <rFont val="ＭＳ Ｐゴシック"/>
        <family val="2"/>
        <charset val="128"/>
      </rPr>
      <t>產</t>
    </r>
    <r>
      <rPr>
        <sz val="9"/>
        <color indexed="8"/>
        <rFont val="MS PGothic"/>
        <family val="2"/>
      </rPr>
      <t>線供給（生産再開）。制御盤内之電源供應器（1台）確認故障、更換為予備品。設備復舊。</t>
    </r>
  </si>
  <si>
    <r>
      <t>8/24　伴隨著DF3的冷修工事計劃於停電時將水處理場的電源供應器進行全數更換。其他、關於各</t>
    </r>
    <r>
      <rPr>
        <sz val="9"/>
        <color indexed="8"/>
        <rFont val="ＭＳ Ｐゴシック"/>
        <family val="2"/>
        <charset val="128"/>
      </rPr>
      <t>產</t>
    </r>
    <r>
      <rPr>
        <sz val="9"/>
        <color indexed="8"/>
        <rFont val="MS PGothic"/>
        <family val="2"/>
      </rPr>
      <t>線之制御電源計畫藉由明年度的起業申請、依序進行更換。關於水處理場的警報因為對於人體、環境都有很顯著的影響、有依賴希望能從上位階層來發報，但得到的回覆是</t>
    </r>
    <r>
      <rPr>
        <sz val="9"/>
        <color indexed="8"/>
        <rFont val="ＭＳ Ｐゴシック"/>
        <family val="2"/>
        <charset val="128"/>
      </rPr>
      <t>說</t>
    </r>
    <r>
      <rPr>
        <sz val="9"/>
        <color indexed="8"/>
        <rFont val="MS PGothic"/>
        <family val="2"/>
      </rPr>
      <t>很困難。（於設技再進行檢討）</t>
    </r>
  </si>
  <si>
    <r>
      <t xml:space="preserve">重要的設備的電源供應器。
計劃地更新。
協議設技決定。
</t>
    </r>
    <r>
      <rPr>
        <sz val="9"/>
        <color indexed="10"/>
        <rFont val="MS PGothic"/>
        <family val="2"/>
      </rPr>
      <t>※橫(側)展開連決定在擔當者會議上協議電G更新</t>
    </r>
    <r>
      <rPr>
        <sz val="9"/>
        <color indexed="10"/>
        <rFont val="ＭＳ Ｐゴシック"/>
        <family val="2"/>
        <charset val="128"/>
      </rPr>
      <t>哪</t>
    </r>
    <r>
      <rPr>
        <sz val="9"/>
        <color indexed="10"/>
        <rFont val="MS PGothic"/>
        <family val="2"/>
      </rPr>
      <t xml:space="preserve">個設備。
2014/10/8
各設備のDC電源装置について、「優先順位」・「交換頻度」のリストを各ライン毎に電気Gが作成中。
</t>
    </r>
    <rPh sb="22" eb="23">
      <t>セツ</t>
    </rPh>
    <rPh sb="23" eb="24">
      <t>ギ</t>
    </rPh>
    <phoneticPr fontId="2"/>
  </si>
  <si>
    <r>
      <t>巡檢時發現本線増速CV_Roll驅動側防止Sprocket_Key</t>
    </r>
    <r>
      <rPr>
        <sz val="9"/>
        <color indexed="8"/>
        <rFont val="BatangChe"/>
        <family val="3"/>
        <charset val="129"/>
      </rPr>
      <t>脫</t>
    </r>
    <r>
      <rPr>
        <sz val="9"/>
        <color indexed="8"/>
        <rFont val="MS PGothic"/>
        <family val="2"/>
      </rPr>
      <t>落的End_Plate上面的兩支固定螺栓有一支已經脱落了、剩下一支也快要脱落了、Plate呈現不</t>
    </r>
    <r>
      <rPr>
        <sz val="9"/>
        <color indexed="8"/>
        <rFont val="MingLiU"/>
        <family val="3"/>
        <charset val="136"/>
      </rPr>
      <t>夠</t>
    </r>
    <r>
      <rPr>
        <sz val="9"/>
        <color indexed="8"/>
        <rFont val="MS PGothic"/>
        <family val="2"/>
      </rPr>
      <t>穩固的</t>
    </r>
    <r>
      <rPr>
        <sz val="9"/>
        <color indexed="8"/>
        <rFont val="ＭＳ Ｐゴシック"/>
        <family val="2"/>
        <charset val="128"/>
      </rPr>
      <t>狀</t>
    </r>
    <r>
      <rPr>
        <sz val="9"/>
        <color indexed="8"/>
        <rFont val="MS PGothic"/>
        <family val="2"/>
      </rPr>
      <t>態。和上次的Roll同一支。※上午巡檢的部分確認沒有問題。呼出設技、開</t>
    </r>
    <r>
      <rPr>
        <sz val="9"/>
        <color indexed="8"/>
        <rFont val="MingLiU"/>
        <family val="3"/>
        <charset val="136"/>
      </rPr>
      <t>啟</t>
    </r>
    <r>
      <rPr>
        <sz val="9"/>
        <color indexed="8"/>
        <rFont val="MS PGothic"/>
        <family val="2"/>
      </rPr>
      <t>Guillotine H/O捨板處理。這次使用樂泰( LOCTITE) 來固定螺栓。復歸結束後。F1採板開始。</t>
    </r>
    <phoneticPr fontId="2"/>
  </si>
  <si>
    <r>
      <t>懷疑PC</t>
    </r>
    <r>
      <rPr>
        <sz val="9"/>
        <color indexed="8"/>
        <rFont val="BatangChe"/>
        <family val="3"/>
        <charset val="129"/>
      </rPr>
      <t>內</t>
    </r>
    <r>
      <rPr>
        <sz val="9"/>
        <color indexed="8"/>
        <rFont val="MS PGothic"/>
        <family val="2"/>
      </rPr>
      <t>藏LAN CARD的能力不足。</t>
    </r>
    <phoneticPr fontId="2"/>
  </si>
  <si>
    <t>紙巻きC/V</t>
    <rPh sb="0" eb="2">
      <t>カミマ</t>
    </rPh>
    <phoneticPr fontId="2"/>
  </si>
  <si>
    <t>\\172.18.154.189\mfg_public\00 製造一部共通\横展開確認\設備異常報告\異常報告書(日文)\201407</t>
    <phoneticPr fontId="2"/>
  </si>
  <si>
    <t>縦切り機</t>
    <rPh sb="0" eb="1">
      <t>タテ</t>
    </rPh>
    <rPh sb="1" eb="2">
      <t>キ</t>
    </rPh>
    <rPh sb="3" eb="4">
      <t>キ</t>
    </rPh>
    <phoneticPr fontId="2"/>
  </si>
  <si>
    <r>
      <t>採板中由於Frame上昇，造成沒有縦切線。</t>
    </r>
    <r>
      <rPr>
        <sz val="9"/>
        <color indexed="8"/>
        <rFont val="細明體"/>
        <family val="3"/>
        <charset val="136"/>
      </rPr>
      <t>另</t>
    </r>
    <r>
      <rPr>
        <sz val="9"/>
        <color indexed="8"/>
        <rFont val="MS PGothic"/>
        <family val="2"/>
      </rPr>
      <t>外也無法做TP的操作。
※沒有發出異常警報</t>
    </r>
    <rPh sb="0" eb="1">
      <t>ト</t>
    </rPh>
    <rPh sb="1" eb="2">
      <t>イタ</t>
    </rPh>
    <rPh sb="2" eb="3">
      <t>チュウ</t>
    </rPh>
    <rPh sb="9" eb="11">
      <t>ジョウショウ</t>
    </rPh>
    <rPh sb="12" eb="13">
      <t>タテ</t>
    </rPh>
    <rPh sb="13" eb="14">
      <t>キ</t>
    </rPh>
    <rPh sb="15" eb="16">
      <t>セン</t>
    </rPh>
    <rPh sb="17" eb="18">
      <t>ハイ</t>
    </rPh>
    <rPh sb="30" eb="32">
      <t>ソウサ</t>
    </rPh>
    <rPh sb="33" eb="35">
      <t>フカイジョウケイホウハツレイ</t>
    </rPh>
    <phoneticPr fontId="2"/>
  </si>
  <si>
    <r>
      <t>改造成即使在縦切機PLC發生異常時也能</t>
    </r>
    <r>
      <rPr>
        <sz val="9"/>
        <color indexed="8"/>
        <rFont val="細明體"/>
        <family val="3"/>
        <charset val="136"/>
      </rPr>
      <t>夠</t>
    </r>
    <r>
      <rPr>
        <sz val="9"/>
        <color indexed="8"/>
        <rFont val="MS PGothic"/>
        <family val="2"/>
      </rPr>
      <t>發出警報的soft。</t>
    </r>
    <rPh sb="0" eb="1">
      <t>タテ</t>
    </rPh>
    <rPh sb="1" eb="2">
      <t>キ</t>
    </rPh>
    <rPh sb="2" eb="3">
      <t>キ</t>
    </rPh>
    <rPh sb="7" eb="9">
      <t>イジョウ</t>
    </rPh>
    <rPh sb="10" eb="12">
      <t>ハッセイ</t>
    </rPh>
    <rPh sb="14" eb="15">
      <t>サイ</t>
    </rPh>
    <rPh sb="18" eb="20">
      <t>ケイホウ</t>
    </rPh>
    <rPh sb="21" eb="23">
      <t>ハツレイ</t>
    </rPh>
    <rPh sb="23" eb="25">
      <t>デキカイゾウ</t>
    </rPh>
    <phoneticPr fontId="2"/>
  </si>
  <si>
    <t>異常報告書（日文）共有フォルダ\201408以降\20140827JF　№1縦切機停止異常.xls</t>
  </si>
  <si>
    <r>
      <t>10/3</t>
    </r>
    <r>
      <rPr>
        <sz val="9"/>
        <color indexed="8"/>
        <rFont val="細明體"/>
        <family val="3"/>
        <charset val="136"/>
      </rPr>
      <t>已提出設備依賴書(電氣G)</t>
    </r>
    <r>
      <rPr>
        <sz val="9"/>
        <color indexed="8"/>
        <rFont val="新細明體"/>
        <family val="1"/>
        <charset val="136"/>
      </rPr>
      <t>！</t>
    </r>
    <r>
      <rPr>
        <sz val="9"/>
        <color indexed="8"/>
        <rFont val="細明體"/>
        <family val="3"/>
        <charset val="136"/>
      </rPr>
      <t>預計12/E導入　12/30完了
CLOSE</t>
    </r>
    <phoneticPr fontId="2"/>
  </si>
  <si>
    <r>
      <t>三交代聯絡L側SMAP動作異常。整備進行確認懷疑電磁閥損壞，聯絡電氣機械進行對應。三交代協助耳部拿取，進行電磁閥更換。更換完畢經過動作測試與採板測試異常再發。將氣壓缸32號潤滑油開</t>
    </r>
    <r>
      <rPr>
        <sz val="9"/>
        <color indexed="8"/>
        <rFont val="MingLiU"/>
        <family val="3"/>
        <charset val="136"/>
      </rPr>
      <t>啟</t>
    </r>
    <r>
      <rPr>
        <sz val="9"/>
        <color indexed="8"/>
        <rFont val="MS PGothic"/>
        <family val="2"/>
      </rPr>
      <t>後，進行動作測試。測試OK，恢復SMAP採板。觀察無再發。</t>
    </r>
    <phoneticPr fontId="2"/>
  </si>
  <si>
    <r>
      <t>更換電磁閥後異常再發。進行32號潤滑油的給油調整後，動作異常良化。此處氣壓缸潤滑油平時是關閉沒有使用的</t>
    </r>
    <r>
      <rPr>
        <sz val="9"/>
        <color indexed="8"/>
        <rFont val="ＭＳ Ｐゴシック"/>
        <family val="2"/>
        <charset val="128"/>
      </rPr>
      <t>狀</t>
    </r>
    <r>
      <rPr>
        <sz val="9"/>
        <color indexed="8"/>
        <rFont val="MS PGothic"/>
        <family val="2"/>
      </rPr>
      <t>態。因此造成此次氣壓缸潤滑不足進而造成SMAP動作異常。不使用的理由是在消音器的出風口會有油</t>
    </r>
    <r>
      <rPr>
        <sz val="9"/>
        <color indexed="8"/>
        <rFont val="ＭＳ Ｐゴシック"/>
        <family val="2"/>
        <charset val="128"/>
      </rPr>
      <t>汙</t>
    </r>
    <r>
      <rPr>
        <sz val="9"/>
        <color indexed="8"/>
        <rFont val="MS PGothic"/>
        <family val="2"/>
      </rPr>
      <t>噴濺的可能。會有品質上的疑慮。</t>
    </r>
    <phoneticPr fontId="2"/>
  </si>
  <si>
    <r>
      <t>更換電磁閥與開</t>
    </r>
    <r>
      <rPr>
        <sz val="9"/>
        <color indexed="8"/>
        <rFont val="MingLiU"/>
        <family val="3"/>
        <charset val="136"/>
      </rPr>
      <t>啟</t>
    </r>
    <r>
      <rPr>
        <sz val="9"/>
        <color indexed="8"/>
        <rFont val="MS PGothic"/>
        <family val="2"/>
      </rPr>
      <t>32號潤滑油 (暫時對應-機械、電氣)。改善32號潤滑油使用方式。平時不使用=&gt;1次/2週 (</t>
    </r>
    <r>
      <rPr>
        <sz val="9"/>
        <color indexed="8"/>
        <rFont val="ＭＳ Ｐゴシック"/>
        <family val="2"/>
        <charset val="128"/>
      </rPr>
      <t>每</t>
    </r>
    <r>
      <rPr>
        <sz val="9"/>
        <color indexed="8"/>
        <rFont val="MS PGothic"/>
        <family val="2"/>
      </rPr>
      <t>次開</t>
    </r>
    <r>
      <rPr>
        <sz val="9"/>
        <color indexed="8"/>
        <rFont val="MingLiU"/>
        <family val="3"/>
        <charset val="136"/>
      </rPr>
      <t>啟</t>
    </r>
    <r>
      <rPr>
        <sz val="9"/>
        <color indexed="8"/>
        <rFont val="MS PGothic"/>
        <family val="2"/>
      </rPr>
      <t>8小時) (頻度可再檢討)電磁閥消音器使用吸油棉包覆防止潤滑油噴濺。</t>
    </r>
    <phoneticPr fontId="2"/>
  </si>
  <si>
    <t>已於3/9工事日完成</t>
    <phoneticPr fontId="2"/>
  </si>
  <si>
    <r>
      <t xml:space="preserve">12/9 1Br 完了/2Br日程調整中 </t>
    </r>
    <r>
      <rPr>
        <sz val="9"/>
        <color indexed="10"/>
        <rFont val="MS PGothic"/>
        <family val="2"/>
      </rPr>
      <t>（12/Eまでに完成させます）</t>
    </r>
    <phoneticPr fontId="2"/>
  </si>
  <si>
    <r>
      <t xml:space="preserve">Y/Eはどうするの？
</t>
    </r>
    <r>
      <rPr>
        <sz val="9"/>
        <color indexed="30"/>
        <rFont val="MS PGothic"/>
        <family val="2"/>
      </rPr>
      <t>→YF確認中。
→EFは</t>
    </r>
    <r>
      <rPr>
        <sz val="9"/>
        <color indexed="30"/>
        <rFont val="MS PGothic"/>
        <family val="2"/>
      </rPr>
      <t>2Brのみ残っている。（</t>
    </r>
    <r>
      <rPr>
        <sz val="9"/>
        <color indexed="30"/>
        <rFont val="MS PGothic"/>
        <family val="2"/>
      </rPr>
      <t>12月中に完了させます。）</t>
    </r>
    <phoneticPr fontId="2"/>
  </si>
  <si>
    <t>紙巻機
（イズミ）</t>
    <rPh sb="0" eb="2">
      <t>カミマ</t>
    </rPh>
    <rPh sb="2" eb="3">
      <t>キ</t>
    </rPh>
    <phoneticPr fontId="2"/>
  </si>
  <si>
    <r>
      <t>6:24 6POS 採板ROBOT發生紙抓動作異常。6:30 切替2Bｒ全採。6:40 確認到6POS左上紙抓CYL</t>
    </r>
    <r>
      <rPr>
        <sz val="9"/>
        <color indexed="8"/>
        <rFont val="BatangChe"/>
        <family val="3"/>
        <charset val="129"/>
      </rPr>
      <t>脫</t>
    </r>
    <r>
      <rPr>
        <sz val="9"/>
        <color indexed="8"/>
        <rFont val="MS PGothic"/>
        <family val="2"/>
      </rPr>
      <t>落。呼出整備。7:10 6POS左上部 紙抓CYL交換作業開始。7:40 CYL更換後、進行試板流及CYL動作速度調整。8:15 1Bｒ恢復全採</t>
    </r>
    <phoneticPr fontId="2"/>
  </si>
  <si>
    <r>
      <t>壓力設定在0.13Mpa。預定變更CYL型式  MGPL12→MGPM12(額定</t>
    </r>
    <r>
      <rPr>
        <sz val="9"/>
        <color indexed="8"/>
        <rFont val="ＭＳ Ｐゴシック"/>
        <family val="2"/>
        <charset val="128"/>
      </rPr>
      <t>扭</t>
    </r>
    <r>
      <rPr>
        <sz val="9"/>
        <color indexed="8"/>
        <rFont val="MS PGothic"/>
        <family val="2"/>
      </rPr>
      <t>矩up）</t>
    </r>
    <phoneticPr fontId="2"/>
  </si>
  <si>
    <r>
      <t>壓力設定在0.13Mpa。預定變更CYL型式  MGPL12→MGPM12(額定</t>
    </r>
    <r>
      <rPr>
        <sz val="9"/>
        <color indexed="8"/>
        <rFont val="細明體"/>
        <family val="3"/>
        <charset val="136"/>
      </rPr>
      <t>扭</t>
    </r>
    <r>
      <rPr>
        <sz val="9"/>
        <color indexed="8"/>
        <rFont val="MS PGothic"/>
        <family val="2"/>
      </rPr>
      <t>矩up）</t>
    </r>
    <r>
      <rPr>
        <b/>
        <sz val="9"/>
        <color indexed="10"/>
        <rFont val="MS PGothic"/>
        <family val="2"/>
      </rPr>
      <t>(結論）0.20Mpaで使用することでCLOSE</t>
    </r>
    <phoneticPr fontId="2"/>
  </si>
  <si>
    <r>
      <t>1.進行L側SMAP時規皮帶及調速閥點檢(橫展開)。2.平時SMAP作動速度發生變化時立即進行調整，若無法調整連絡機械人員進行確認  3.CYLINDER交換時連同調速閥也一</t>
    </r>
    <r>
      <rPr>
        <sz val="9"/>
        <color indexed="8"/>
        <rFont val="細明體"/>
        <family val="3"/>
        <charset val="136"/>
      </rPr>
      <t>倂</t>
    </r>
    <r>
      <rPr>
        <sz val="9"/>
        <color indexed="8"/>
        <rFont val="MS PGothic"/>
        <family val="2"/>
      </rPr>
      <t xml:space="preserve">更換                </t>
    </r>
    <phoneticPr fontId="2"/>
  </si>
  <si>
    <r>
      <t>1.進行L側SMAP時規皮帶及調速閥點檢(橫展開)。2.平時SMAP作動速度發生變化時立即進行調整，若無法調整連絡機械人員進行確認  3.CYLINDER更換時連同調速閥也一</t>
    </r>
    <r>
      <rPr>
        <sz val="9"/>
        <color indexed="8"/>
        <rFont val="細明體"/>
        <family val="3"/>
        <charset val="136"/>
      </rPr>
      <t>倂</t>
    </r>
    <r>
      <rPr>
        <sz val="9"/>
        <color indexed="8"/>
        <rFont val="MS PGothic"/>
        <family val="2"/>
      </rPr>
      <t xml:space="preserve">更換  </t>
    </r>
    <phoneticPr fontId="2"/>
  </si>
  <si>
    <t>\\172.18.154.189\mfg_public\00 製造一部共通\横展開確認\設備異常報告\異常報告書(日文)\201408以降</t>
  </si>
  <si>
    <t>TDSⅡ</t>
    <phoneticPr fontId="2"/>
  </si>
  <si>
    <t>搬送CV</t>
    <phoneticPr fontId="2"/>
  </si>
  <si>
    <r>
      <t>做為預防措置、確認皮帶摩耗状態時若發現偏移</t>
    </r>
    <r>
      <rPr>
        <sz val="9"/>
        <color indexed="8"/>
        <rFont val="ＭＳ Ｐゴシック"/>
        <family val="2"/>
        <charset val="128"/>
      </rPr>
      <t>狀</t>
    </r>
    <r>
      <rPr>
        <sz val="9"/>
        <color indexed="8"/>
        <rFont val="MS PGothic"/>
        <family val="2"/>
      </rPr>
      <t>況、需隨時進行Pulley的對芯調整</t>
    </r>
    <phoneticPr fontId="2"/>
  </si>
  <si>
    <t>O:\00 製造一部共通\横展開確認\設備異常報告\異常報告書(日文)\201408以降\20140907TDS2 搬送ベルト異常Trouble報告.xlsx</t>
  </si>
  <si>
    <t>紙巻機出紙皮帶</t>
    <phoneticPr fontId="2"/>
  </si>
  <si>
    <r>
      <t>進行異常報告書的互</t>
    </r>
    <r>
      <rPr>
        <sz val="9"/>
        <color indexed="8"/>
        <rFont val="細明體"/>
        <family val="3"/>
        <charset val="136"/>
      </rPr>
      <t>閱</t>
    </r>
    <r>
      <rPr>
        <sz val="9"/>
        <color indexed="8"/>
        <rFont val="MS PGothic"/>
        <family val="2"/>
      </rPr>
      <t>，並針對紙排出Belt的伺服有過負荷異常時及紙有傾斜被捲的状況時，教育現場人員可能是送紙Belt發生偏移。</t>
    </r>
    <rPh sb="0" eb="2">
      <t>イジョウ</t>
    </rPh>
    <rPh sb="2" eb="5">
      <t>ホウコクショ</t>
    </rPh>
    <rPh sb="6" eb="7">
      <t>ヨ</t>
    </rPh>
    <rPh sb="8" eb="9">
      <t>ア</t>
    </rPh>
    <rPh sb="12" eb="13">
      <t>オコナ</t>
    </rPh>
    <rPh sb="15" eb="16">
      <t>カミ</t>
    </rPh>
    <rPh sb="16" eb="18">
      <t>ハイシュツ</t>
    </rPh>
    <rPh sb="26" eb="29">
      <t>カフカ</t>
    </rPh>
    <rPh sb="29" eb="31">
      <t>イジョウ</t>
    </rPh>
    <rPh sb="35" eb="37">
      <t>バアイ</t>
    </rPh>
    <rPh sb="39" eb="40">
      <t>カミ</t>
    </rPh>
    <rPh sb="41" eb="42">
      <t>ナナ</t>
    </rPh>
    <rPh sb="44" eb="45">
      <t>マ</t>
    </rPh>
    <rPh sb="50" eb="52">
      <t>ジョウキョウ</t>
    </rPh>
    <rPh sb="56" eb="58">
      <t>バアイ</t>
    </rPh>
    <rPh sb="60" eb="61">
      <t>カミ</t>
    </rPh>
    <rPh sb="61" eb="62">
      <t>オクカタヨハッセイカノウセイコトキョウイク</t>
    </rPh>
    <phoneticPr fontId="2"/>
  </si>
  <si>
    <t>移載機</t>
    <phoneticPr fontId="2"/>
  </si>
  <si>
    <r>
      <t>中班在進行事前準備時, 進行設備運轉, 並投入刮傷檢</t>
    </r>
    <r>
      <rPr>
        <sz val="9"/>
        <color indexed="8"/>
        <rFont val="MingLiU"/>
        <family val="3"/>
        <charset val="136"/>
      </rPr>
      <t>查</t>
    </r>
    <r>
      <rPr>
        <sz val="9"/>
        <color indexed="8"/>
        <rFont val="MS PGothic"/>
        <family val="2"/>
      </rPr>
      <t>用的樣品, 此時, 上流側№1移載機（Master、Slave兩者）Servo發生異常無法復歸, 因此呼出設技（電氣T）。</t>
    </r>
    <phoneticPr fontId="2"/>
  </si>
  <si>
    <r>
      <t xml:space="preserve">計畫於OFF切№1～№3『搬送C/V相關參數變更』並進行作業。由於OFF切№1及2是在生産中實施的, 變更後也無設備上的異常。原本打算№3也同様要重寫『搬送C/V參數』,但是誤操作變更了上流№1移載機（Splave側）的參數。此重寫作業並未事先聯絡製造, </t>
    </r>
    <r>
      <rPr>
        <sz val="9"/>
        <color indexed="8"/>
        <rFont val="ＭＳ Ｐゴシック"/>
        <family val="2"/>
        <charset val="128"/>
      </rPr>
      <t>另</t>
    </r>
    <r>
      <rPr>
        <sz val="9"/>
        <color indexed="8"/>
        <rFont val="MS PGothic"/>
        <family val="2"/>
      </rPr>
      <t>外因為</t>
    </r>
    <r>
      <rPr>
        <sz val="9"/>
        <color indexed="8"/>
        <rFont val="MingLiU"/>
        <family val="3"/>
        <charset val="136"/>
      </rPr>
      <t>產</t>
    </r>
    <r>
      <rPr>
        <sz val="9"/>
        <color indexed="8"/>
        <rFont val="MS PGothic"/>
        <family val="2"/>
      </rPr>
      <t>線計畫停止中,所以沒有確認動作就結束此作業。</t>
    </r>
    <phoneticPr fontId="2"/>
  </si>
  <si>
    <t>ＷＩＴ</t>
    <phoneticPr fontId="2"/>
  </si>
  <si>
    <r>
      <t>G8→G7.5JC之後, 上流移載機發生吸著異常。在無板裂、基板亦無異常的</t>
    </r>
    <r>
      <rPr>
        <sz val="9"/>
        <color indexed="8"/>
        <rFont val="ＭＳ Ｐゴシック"/>
        <family val="2"/>
        <charset val="128"/>
      </rPr>
      <t>狀</t>
    </r>
    <r>
      <rPr>
        <sz val="9"/>
        <color indexed="8"/>
        <rFont val="MS PGothic"/>
        <family val="2"/>
      </rPr>
      <t>態下, 移載機旋回之後, 未停在原本應該停止的位置上確認過旋回位置的指令之後, 「90度」的設定沒有問題, 但是旋回不足, 只有回轉了約87度左右</t>
    </r>
    <phoneticPr fontId="2"/>
  </si>
  <si>
    <r>
      <t>強調mark標示方式, 即使從旋回部的安全柵外面也可看到旋回位置並定時確認   （</t>
    </r>
    <r>
      <rPr>
        <sz val="9"/>
        <color indexed="8"/>
        <rFont val="ＭＳ Ｐゴシック"/>
        <family val="2"/>
        <charset val="128"/>
      </rPr>
      <t>每</t>
    </r>
    <r>
      <rPr>
        <sz val="9"/>
        <color indexed="8"/>
        <rFont val="MS PGothic"/>
        <family val="2"/>
      </rPr>
      <t>小時）</t>
    </r>
  </si>
  <si>
    <t>\\172.18.154.189\mfg_public\00 製造一部共通\横展開確認\設備異常報告\異常報告書(日文)\201409以降</t>
  </si>
  <si>
    <t>№2循環C/V</t>
    <rPh sb="2" eb="4">
      <t>ジュンカン</t>
    </rPh>
    <phoneticPr fontId="2"/>
  </si>
  <si>
    <r>
      <t>循環巡檢時，發現#2CV Tail pully的Shaft斷裂</t>
    </r>
    <r>
      <rPr>
        <sz val="9"/>
        <color indexed="8"/>
        <rFont val="細明體"/>
        <family val="3"/>
        <charset val="136"/>
      </rPr>
      <t>狀</t>
    </r>
    <r>
      <rPr>
        <sz val="9"/>
        <color indexed="8"/>
        <rFont val="MS PGothic"/>
        <family val="2"/>
      </rPr>
      <t>況下在進行C/V回転。利用設技(工作)呼出対応進行予備Pully的更換</t>
    </r>
    <phoneticPr fontId="2"/>
  </si>
  <si>
    <t>O:\00 製造一部共通\横展開確認\設備異常報告\異常報告書(日文)\201408以降\20140908GF No.2循環CV(クラッシャー前)プーリシャフト破断.xls</t>
  </si>
  <si>
    <t>横切り機（BUR)</t>
    <rPh sb="0" eb="1">
      <t>ヨコ</t>
    </rPh>
    <rPh sb="1" eb="2">
      <t>キ</t>
    </rPh>
    <rPh sb="3" eb="4">
      <t>キ</t>
    </rPh>
    <phoneticPr fontId="2"/>
  </si>
  <si>
    <r>
      <t>BUR Base上裝設的螺母鬆</t>
    </r>
    <r>
      <rPr>
        <sz val="9"/>
        <color indexed="8"/>
        <rFont val="細明體"/>
        <family val="3"/>
        <charset val="136"/>
      </rPr>
      <t>脫</t>
    </r>
    <r>
      <rPr>
        <sz val="9"/>
        <color indexed="8"/>
        <rFont val="MS PGothic"/>
        <family val="2"/>
      </rPr>
      <t>掉下。</t>
    </r>
    <rPh sb="7" eb="8">
      <t>ト</t>
    </rPh>
    <rPh sb="9" eb="10">
      <t>ツ</t>
    </rPh>
    <rPh sb="15" eb="16">
      <t>ユル</t>
    </rPh>
    <rPh sb="17" eb="18">
      <t>ハズ</t>
    </rPh>
    <phoneticPr fontId="2"/>
  </si>
  <si>
    <r>
      <t>有裝上Nord-Lock washers但鬆</t>
    </r>
    <r>
      <rPr>
        <sz val="9"/>
        <color indexed="8"/>
        <rFont val="細明體"/>
        <family val="3"/>
        <charset val="136"/>
      </rPr>
      <t>脫</t>
    </r>
    <r>
      <rPr>
        <sz val="9"/>
        <color indexed="8"/>
        <rFont val="MS PGothic"/>
        <family val="2"/>
      </rPr>
      <t>。原因不明</t>
    </r>
    <rPh sb="12" eb="13">
      <t>ハイ</t>
    </rPh>
    <rPh sb="18" eb="19">
      <t>ユル</t>
    </rPh>
    <rPh sb="24" eb="26">
      <t>ゲンインフメイ</t>
    </rPh>
    <phoneticPr fontId="2"/>
  </si>
  <si>
    <r>
      <t>確認是否鬆</t>
    </r>
    <r>
      <rPr>
        <sz val="9"/>
        <color indexed="8"/>
        <rFont val="細明體"/>
        <family val="3"/>
        <charset val="136"/>
      </rPr>
      <t>脫</t>
    </r>
    <r>
      <rPr>
        <sz val="9"/>
        <color indexed="8"/>
        <rFont val="MS PGothic"/>
        <family val="2"/>
      </rPr>
      <t>及鎖緊</t>
    </r>
    <rPh sb="0" eb="1">
      <t>ユル</t>
    </rPh>
    <rPh sb="6" eb="8">
      <t>カクニン</t>
    </rPh>
    <rPh sb="8" eb="9">
      <t>オヨマジ</t>
    </rPh>
    <phoneticPr fontId="2"/>
  </si>
  <si>
    <t>O:\00 製造一部共通\横展開確認\設備異常報告\異常報告書(日文)\201408以降\20140924ZF　横切り機BURベース取り付け用ナットの脱落.xls</t>
  </si>
  <si>
    <t>高砂</t>
    <phoneticPr fontId="2"/>
  </si>
  <si>
    <r>
      <t>INV馬達的Impeller (葉片)和Casing的間距調整不足實施O/H (Overhaul)作業時, 用來調整間距的Liner</t>
    </r>
    <r>
      <rPr>
        <sz val="9"/>
        <color indexed="8"/>
        <rFont val="細明體"/>
        <family val="3"/>
        <charset val="136"/>
      </rPr>
      <t>墊</t>
    </r>
    <r>
      <rPr>
        <sz val="9"/>
        <color indexed="8"/>
        <rFont val="MS PGothic"/>
        <family val="2"/>
      </rPr>
      <t>片不見了, 所以未經過適當的間距調整（一般設定在1mm左右的間距）。再加上只有O/H作業經</t>
    </r>
    <r>
      <rPr>
        <sz val="9"/>
        <color indexed="8"/>
        <rFont val="細明體"/>
        <family val="3"/>
        <charset val="136"/>
      </rPr>
      <t>歷</t>
    </r>
    <r>
      <rPr>
        <sz val="9"/>
        <color indexed="8"/>
        <rFont val="MS PGothic"/>
        <family val="2"/>
      </rPr>
      <t>比較淺的作業者所實施。</t>
    </r>
    <phoneticPr fontId="2"/>
  </si>
  <si>
    <r>
      <t>1.針對本Blower的Overhaul翻修對象零件及其整備要件加以明確化製作整備手順書。
2.向設技(工作)人員針對此異常</t>
    </r>
    <r>
      <rPr>
        <sz val="9"/>
        <color indexed="8"/>
        <rFont val="細明體"/>
        <family val="3"/>
        <charset val="136"/>
      </rPr>
      <t>內</t>
    </r>
    <r>
      <rPr>
        <sz val="9"/>
        <color indexed="8"/>
        <rFont val="MS PGothic"/>
        <family val="2"/>
      </rPr>
      <t>容宣導並教育。
3.如果作業人員對於這項整備作業的經驗較淺, 需由主任指示, 與更有經驗的人員一同作業。</t>
    </r>
    <phoneticPr fontId="2"/>
  </si>
  <si>
    <t>異常報告書（日文）共有フォルダ\201408以降\20140913GF B-LINE洗浄機エアーナイフインバータ異常-1.xlsx</t>
  </si>
  <si>
    <r>
      <t>TOM3檢</t>
    </r>
    <r>
      <rPr>
        <sz val="9"/>
        <color indexed="8"/>
        <rFont val="細明體"/>
        <family val="3"/>
        <charset val="136"/>
      </rPr>
      <t>查</t>
    </r>
    <r>
      <rPr>
        <sz val="9"/>
        <color indexed="8"/>
        <rFont val="MS PGothic"/>
        <family val="2"/>
      </rPr>
      <t>機PAM通信異常</t>
    </r>
    <phoneticPr fontId="2"/>
  </si>
  <si>
    <r>
      <t>・PAM精査ServerCPU故障
最近GF出現TOM3　WI　PAM　TOM3　PAM通信異常散發，但是</t>
    </r>
    <r>
      <rPr>
        <sz val="9"/>
        <color indexed="8"/>
        <rFont val="細明體"/>
        <family val="3"/>
        <charset val="136"/>
      </rPr>
      <t>每</t>
    </r>
    <r>
      <rPr>
        <sz val="9"/>
        <color indexed="8"/>
        <rFont val="MS PGothic"/>
        <family val="2"/>
      </rPr>
      <t>次會自動復歸 or 重新</t>
    </r>
    <r>
      <rPr>
        <sz val="9"/>
        <color indexed="8"/>
        <rFont val="細明體"/>
        <family val="3"/>
        <charset val="136"/>
      </rPr>
      <t>啟</t>
    </r>
    <r>
      <rPr>
        <sz val="9"/>
        <color indexed="8"/>
        <rFont val="MS PGothic"/>
        <family val="2"/>
      </rPr>
      <t>動 HOSTPC、識別PC、畫處PC就能復歸。
・設技調</t>
    </r>
    <r>
      <rPr>
        <sz val="9"/>
        <color indexed="8"/>
        <rFont val="細明體"/>
        <family val="3"/>
        <charset val="136"/>
      </rPr>
      <t>查</t>
    </r>
    <r>
      <rPr>
        <sz val="9"/>
        <color indexed="8"/>
        <rFont val="MS PGothic"/>
        <family val="2"/>
      </rPr>
      <t>後原因不明。
2014/9/2工事日重新</t>
    </r>
    <r>
      <rPr>
        <sz val="9"/>
        <color indexed="8"/>
        <rFont val="細明體"/>
        <family val="3"/>
        <charset val="136"/>
      </rPr>
      <t>啟</t>
    </r>
    <r>
      <rPr>
        <sz val="9"/>
        <color indexed="8"/>
        <rFont val="MS PGothic"/>
        <family val="2"/>
      </rPr>
      <t>動PAM精査Server之後, 就沒有再發生過了, 很可能是PAM精査Server故障的前兆。</t>
    </r>
    <phoneticPr fontId="2"/>
  </si>
  <si>
    <r>
      <t>・為硬體上的故障, Server必須要有預備機
・TOM3精査設定畫面資料保存（生</t>
    </r>
    <r>
      <rPr>
        <sz val="9"/>
        <color indexed="8"/>
        <rFont val="細明體"/>
        <family val="3"/>
        <charset val="136"/>
      </rPr>
      <t>產</t>
    </r>
    <r>
      <rPr>
        <sz val="9"/>
        <color indexed="8"/>
        <rFont val="MS PGothic"/>
        <family val="2"/>
      </rPr>
      <t>推進課）</t>
    </r>
    <phoneticPr fontId="2"/>
  </si>
  <si>
    <t>異常報告書（日文）共有フォルダ\201408以降\20140918GF TOM3-PAM通信異常.xls</t>
  </si>
  <si>
    <t>機械系異常</t>
    <phoneticPr fontId="2"/>
  </si>
  <si>
    <t>引込C/V－№3</t>
    <phoneticPr fontId="2"/>
  </si>
  <si>
    <r>
      <t>但此折損處的</t>
    </r>
    <r>
      <rPr>
        <sz val="9"/>
        <color indexed="8"/>
        <rFont val="ＭＳ Ｐゴシック"/>
        <family val="2"/>
        <charset val="128"/>
      </rPr>
      <t>鍊</t>
    </r>
    <r>
      <rPr>
        <sz val="9"/>
        <color indexed="8"/>
        <rFont val="MS PGothic"/>
        <family val="2"/>
      </rPr>
      <t>條、Joint Pin, 自從EF建設（2007年）以後為期7年</t>
    </r>
    <r>
      <rPr>
        <sz val="9"/>
        <color indexed="8"/>
        <rFont val="BatangChe"/>
        <family val="3"/>
        <charset val="129"/>
      </rPr>
      <t>內</t>
    </r>
    <r>
      <rPr>
        <sz val="9"/>
        <color indexed="8"/>
        <rFont val="MS PGothic"/>
        <family val="2"/>
      </rPr>
      <t>完全沒有更換過。</t>
    </r>
    <phoneticPr fontId="2"/>
  </si>
  <si>
    <r>
      <t>定期於</t>
    </r>
    <r>
      <rPr>
        <sz val="9"/>
        <color indexed="8"/>
        <rFont val="ＭＳ Ｐゴシック"/>
        <family val="2"/>
        <charset val="128"/>
      </rPr>
      <t>每</t>
    </r>
    <r>
      <rPr>
        <sz val="9"/>
        <color indexed="8"/>
        <rFont val="MS PGothic"/>
        <family val="2"/>
      </rPr>
      <t>次冷修進行更換。針對</t>
    </r>
    <r>
      <rPr>
        <sz val="9"/>
        <color indexed="8"/>
        <rFont val="ＭＳ Ｐゴシック"/>
        <family val="2"/>
        <charset val="128"/>
      </rPr>
      <t>鍊</t>
    </r>
    <r>
      <rPr>
        <sz val="9"/>
        <color indexed="8"/>
        <rFont val="MS PGothic"/>
        <family val="2"/>
      </rPr>
      <t>條生</t>
    </r>
    <r>
      <rPr>
        <sz val="9"/>
        <color indexed="8"/>
        <rFont val="ＭＳ Ｐゴシック"/>
        <family val="2"/>
        <charset val="128"/>
      </rPr>
      <t>鏽</t>
    </r>
    <r>
      <rPr>
        <sz val="9"/>
        <color indexed="8"/>
        <rFont val="MS PGothic"/>
        <family val="2"/>
      </rPr>
      <t>、潤滑油乾掉、震動等</t>
    </r>
    <r>
      <rPr>
        <sz val="9"/>
        <color indexed="8"/>
        <rFont val="ＭＳ Ｐゴシック"/>
        <family val="2"/>
        <charset val="128"/>
      </rPr>
      <t>狀</t>
    </r>
    <r>
      <rPr>
        <sz val="9"/>
        <color indexed="8"/>
        <rFont val="MS PGothic"/>
        <family val="2"/>
      </rPr>
      <t xml:space="preserve">況 可能會導致 </t>
    </r>
    <r>
      <rPr>
        <sz val="9"/>
        <color indexed="8"/>
        <rFont val="ＭＳ Ｐゴシック"/>
        <family val="2"/>
        <charset val="128"/>
      </rPr>
      <t>鍊</t>
    </r>
    <r>
      <rPr>
        <sz val="9"/>
        <color indexed="8"/>
        <rFont val="MS PGothic"/>
        <family val="2"/>
      </rPr>
      <t>條斷裂的危險性進行教育訓練。</t>
    </r>
    <phoneticPr fontId="2"/>
  </si>
  <si>
    <r>
      <t>確認於</t>
    </r>
    <r>
      <rPr>
        <sz val="9"/>
        <color indexed="8"/>
        <rFont val="ＭＳ Ｐゴシック"/>
        <family val="2"/>
        <charset val="128"/>
      </rPr>
      <t>每</t>
    </r>
    <r>
      <rPr>
        <sz val="9"/>
        <color indexed="8"/>
        <rFont val="MS PGothic"/>
        <family val="2"/>
      </rPr>
      <t>次冷修進行更換。確保予備品。</t>
    </r>
    <rPh sb="0" eb="2">
      <t>カクニン</t>
    </rPh>
    <rPh sb="12" eb="14">
      <t>カクホ</t>
    </rPh>
    <rPh sb="14" eb="16">
      <t>ヨビ</t>
    </rPh>
    <rPh sb="16" eb="17">
      <t>ヒン</t>
    </rPh>
    <phoneticPr fontId="2"/>
  </si>
  <si>
    <r>
      <t>待ENG原因調</t>
    </r>
    <r>
      <rPr>
        <sz val="9"/>
        <color indexed="8"/>
        <rFont val="細明體"/>
        <family val="3"/>
        <charset val="136"/>
      </rPr>
      <t>查</t>
    </r>
    <r>
      <rPr>
        <sz val="9"/>
        <color indexed="8"/>
        <rFont val="MS PGothic"/>
        <family val="2"/>
      </rPr>
      <t>及再現性確認</t>
    </r>
    <phoneticPr fontId="2"/>
  </si>
  <si>
    <t>異常報告書（日文）共有フォルダ\201408以降\20141002IF　TOM3画像処理PCフリーズ散発異常.xls</t>
  </si>
  <si>
    <r>
      <t>・情報共有
※發生同様事例時，希望能</t>
    </r>
    <r>
      <rPr>
        <sz val="9"/>
        <color indexed="8"/>
        <rFont val="細明體"/>
        <family val="3"/>
        <charset val="136"/>
      </rPr>
      <t>夠</t>
    </r>
    <r>
      <rPr>
        <sz val="9"/>
        <color indexed="8"/>
        <rFont val="MS PGothic"/>
        <family val="2"/>
      </rPr>
      <t>利用纜線更換等來找出原因處。</t>
    </r>
    <rPh sb="1" eb="3">
      <t>ジョウホウ</t>
    </rPh>
    <rPh sb="3" eb="5">
      <t>キョウユウ</t>
    </rPh>
    <rPh sb="7" eb="9">
      <t>ドウヨウ</t>
    </rPh>
    <rPh sb="8" eb="9">
      <t>キョウドウ</t>
    </rPh>
    <rPh sb="10" eb="12">
      <t>ジレイ</t>
    </rPh>
    <rPh sb="13" eb="15">
      <t>ハッセイ</t>
    </rPh>
    <rPh sb="17" eb="18">
      <t>サイ</t>
    </rPh>
    <rPh sb="23" eb="24">
      <t>イ</t>
    </rPh>
    <rPh sb="25" eb="26">
      <t>カ</t>
    </rPh>
    <rPh sb="27" eb="28">
      <t>トウ</t>
    </rPh>
    <rPh sb="29" eb="31">
      <t>ゲンイン</t>
    </rPh>
    <rPh sb="31" eb="33">
      <t>カショキワデキ</t>
    </rPh>
    <phoneticPr fontId="2"/>
  </si>
  <si>
    <t>O:\00 製造一部共通\横展開確認\設備異常報告\異常報告書(日文)\201408以降\20141008_AFK_FF_WI検査機#15Camera異常.xls</t>
  </si>
  <si>
    <t>反轉移載Robot</t>
    <phoneticPr fontId="2"/>
  </si>
  <si>
    <r>
      <t>・Robot Pendant Controller零星發生「1326:R軸編碼器</t>
    </r>
    <r>
      <rPr>
        <sz val="9"/>
        <color indexed="8"/>
        <rFont val="細明體"/>
        <family val="3"/>
        <charset val="136"/>
      </rPr>
      <t>絕</t>
    </r>
    <r>
      <rPr>
        <sz val="9"/>
        <color indexed="8"/>
        <rFont val="MS PGothic"/>
        <family val="2"/>
      </rPr>
      <t>對異常」。更換R軸的伺服馬達後就無異常。</t>
    </r>
    <rPh sb="38" eb="40">
      <t>サンパツ</t>
    </rPh>
    <rPh sb="42" eb="43">
      <t>ジク</t>
    </rPh>
    <rPh sb="52" eb="54">
      <t>コウカン</t>
    </rPh>
    <rPh sb="54" eb="55">
      <t>ゴ</t>
    </rPh>
    <rPh sb="55" eb="57">
      <t>イジョウ</t>
    </rPh>
    <phoneticPr fontId="2"/>
  </si>
  <si>
    <r>
      <t>・情報共有。
※在Robot異常発生時能</t>
    </r>
    <r>
      <rPr>
        <sz val="9"/>
        <color indexed="8"/>
        <rFont val="細明體"/>
        <family val="3"/>
        <charset val="136"/>
      </rPr>
      <t>夠</t>
    </r>
    <r>
      <rPr>
        <sz val="9"/>
        <color indexed="8"/>
        <rFont val="MS PGothic"/>
        <family val="2"/>
      </rPr>
      <t>先行實施異常内容的確認。</t>
    </r>
    <rPh sb="1" eb="3">
      <t>ジョウホウ</t>
    </rPh>
    <rPh sb="3" eb="5">
      <t>キョウユウ</t>
    </rPh>
    <rPh sb="13" eb="15">
      <t>イジョウ</t>
    </rPh>
    <rPh sb="15" eb="17">
      <t>ハッセイ</t>
    </rPh>
    <rPh sb="17" eb="18">
      <t>ジ</t>
    </rPh>
    <rPh sb="19" eb="21">
      <t>イジョウ</t>
    </rPh>
    <rPh sb="21" eb="23">
      <t>ナイヨウ</t>
    </rPh>
    <rPh sb="24" eb="26">
      <t>カクニン</t>
    </rPh>
    <rPh sb="27" eb="28">
      <t>オコナ</t>
    </rPh>
    <phoneticPr fontId="2"/>
  </si>
  <si>
    <t>O:\00 製造一部共通\横展開確認\設備異常報告\異常報告書(日文)\201408以降\20141012HF　2Br反転移載ロボット_サーボエンコーダ異常と思われる停止.xlsx</t>
  </si>
  <si>
    <r>
      <t>・定修後第1枚基板積載至PL時，Robot-Hand和PL</t>
    </r>
    <r>
      <rPr>
        <sz val="9"/>
        <color indexed="8"/>
        <rFont val="細明體"/>
        <family val="3"/>
        <charset val="136"/>
      </rPr>
      <t>碰</t>
    </r>
    <r>
      <rPr>
        <sz val="9"/>
        <color indexed="8"/>
        <rFont val="MS PGothic"/>
        <family val="2"/>
      </rPr>
      <t>撞造成Hand破損。</t>
    </r>
    <rPh sb="1" eb="3">
      <t>テイシュウ</t>
    </rPh>
    <rPh sb="3" eb="4">
      <t>ゴ</t>
    </rPh>
    <rPh sb="6" eb="8">
      <t>マイメ</t>
    </rPh>
    <rPh sb="9" eb="11">
      <t>キバン</t>
    </rPh>
    <rPh sb="15" eb="17">
      <t>セキサイ</t>
    </rPh>
    <rPh sb="19" eb="20">
      <t>サイ</t>
    </rPh>
    <rPh sb="35" eb="37">
      <t>ショウトツハソン</t>
    </rPh>
    <phoneticPr fontId="2"/>
  </si>
  <si>
    <t>異常報告書（日文）共有フォルダ\201408以降\20141008 WIT NO1 Robot採板機衝突破損.xlsx</t>
  </si>
  <si>
    <t>本線H/O</t>
    <rPh sb="0" eb="2">
      <t>ホンセン</t>
    </rPh>
    <phoneticPr fontId="2"/>
  </si>
  <si>
    <r>
      <t>・在電磁閥unit裝設圧力計，較易特定出異常発生源。
※ADT電磁閥定期更換規定
★電磁閥unit的定期更換，基本上在</t>
    </r>
    <r>
      <rPr>
        <sz val="9"/>
        <color indexed="8"/>
        <rFont val="細明體"/>
        <family val="3"/>
        <charset val="136"/>
      </rPr>
      <t>每</t>
    </r>
    <r>
      <rPr>
        <sz val="9"/>
        <color indexed="8"/>
        <rFont val="MS PGothic"/>
        <family val="2"/>
      </rPr>
      <t>次冷修時實施。
發生不具合時就更換。即使更換也無法改善時就更換作動油。</t>
    </r>
    <rPh sb="1" eb="3">
      <t>デンジ</t>
    </rPh>
    <rPh sb="3" eb="4">
      <t>ベン</t>
    </rPh>
    <rPh sb="9" eb="11">
      <t>アツリョク</t>
    </rPh>
    <rPh sb="15" eb="16">
      <t>ト</t>
    </rPh>
    <rPh sb="17" eb="18">
      <t>ツ</t>
    </rPh>
    <rPh sb="20" eb="22">
      <t>イジョウ</t>
    </rPh>
    <rPh sb="22" eb="24">
      <t>ハッセイ</t>
    </rPh>
    <rPh sb="24" eb="25">
      <t>ゲン</t>
    </rPh>
    <rPh sb="26" eb="28">
      <t>トクテイ</t>
    </rPh>
    <rPh sb="29" eb="31">
      <t>ヨウイ</t>
    </rPh>
    <rPh sb="41" eb="43">
      <t>デンジ</t>
    </rPh>
    <rPh sb="43" eb="44">
      <t>ベン</t>
    </rPh>
    <rPh sb="44" eb="46">
      <t>テイキ</t>
    </rPh>
    <rPh sb="46" eb="48">
      <t>コウカン</t>
    </rPh>
    <rPh sb="53" eb="55">
      <t>デンジ</t>
    </rPh>
    <rPh sb="55" eb="56">
      <t>ベン</t>
    </rPh>
    <rPh sb="61" eb="63">
      <t>テイキ</t>
    </rPh>
    <rPh sb="63" eb="65">
      <t>コウカン</t>
    </rPh>
    <rPh sb="66" eb="69">
      <t>キホンテキ</t>
    </rPh>
    <rPh sb="70" eb="71">
      <t>ツメ</t>
    </rPh>
    <rPh sb="71" eb="72">
      <t>シュウリ</t>
    </rPh>
    <rPh sb="72" eb="73">
      <t>マイ</t>
    </rPh>
    <rPh sb="75" eb="78">
      <t>フグアイ</t>
    </rPh>
    <rPh sb="79" eb="81">
      <t>ハッセイ</t>
    </rPh>
    <rPh sb="83" eb="85">
      <t>バアイ</t>
    </rPh>
    <rPh sb="86" eb="88">
      <t>コウカン</t>
    </rPh>
    <rPh sb="89" eb="91">
      <t>コウカン</t>
    </rPh>
    <rPh sb="94" eb="95">
      <t>オサバアイサドウユコウカン</t>
    </rPh>
    <phoneticPr fontId="2"/>
  </si>
  <si>
    <t>O:\00 製造一部共通\横展開確認\設備異常報告\異常報告書(日文)\201408以降\20141012GF　本線GateCV開閉動作異常.xls</t>
  </si>
  <si>
    <r>
      <t>機械回應：預定於5月</t>
    </r>
    <r>
      <rPr>
        <sz val="9"/>
        <color indexed="8"/>
        <rFont val="細明體"/>
        <family val="3"/>
        <charset val="136"/>
      </rPr>
      <t>份工事日進行壓力表安裝</t>
    </r>
    <phoneticPr fontId="2"/>
  </si>
  <si>
    <r>
      <t xml:space="preserve">→4月/Eまでクローズできないのか？いつやる？忘れないのか？誰が責任もって進捗管理するのか？
</t>
    </r>
    <r>
      <rPr>
        <sz val="9"/>
        <color indexed="30"/>
        <rFont val="MS PGothic"/>
        <family val="2"/>
      </rPr>
      <t>→YZはタイプが異なるため、高谷さんと相談します。
→JFは冷修対応</t>
    </r>
    <r>
      <rPr>
        <sz val="9"/>
        <color indexed="30"/>
        <rFont val="MS PGothic"/>
        <family val="2"/>
      </rPr>
      <t>(</t>
    </r>
    <r>
      <rPr>
        <sz val="9"/>
        <color indexed="30"/>
        <rFont val="MS PGothic"/>
        <family val="2"/>
      </rPr>
      <t>指摘修繕計畫列入</t>
    </r>
    <r>
      <rPr>
        <sz val="9"/>
        <color indexed="30"/>
        <rFont val="MS PGothic"/>
        <family val="2"/>
      </rPr>
      <t>)</t>
    </r>
    <r>
      <rPr>
        <sz val="9"/>
        <color indexed="30"/>
        <rFont val="MS PGothic"/>
        <family val="2"/>
      </rPr>
      <t>一時</t>
    </r>
    <r>
      <rPr>
        <sz val="9"/>
        <color indexed="30"/>
        <rFont val="MS PGothic"/>
        <family val="2"/>
      </rPr>
      <t>CLOSE</t>
    </r>
    <phoneticPr fontId="2"/>
  </si>
  <si>
    <t>樂樂手　真空pump</t>
    <rPh sb="8" eb="10">
      <t>シンクウ</t>
    </rPh>
    <phoneticPr fontId="2"/>
  </si>
  <si>
    <t>O:\00 製造一部共通\横展開確認\設備異常報告\異常報告書(日文)\201408以降\20141017 WIT1らくらくハンドTroble.xls</t>
  </si>
  <si>
    <t>..\..\異常報告書(日文)\201408以降\20141018GF TOM3画処PC故障.xls</t>
  </si>
  <si>
    <t>..\..\異常報告書(日文)\201408以降\20141021GF B-LINE泡検査機光源の電源プラグ焼損.xlsx</t>
  </si>
  <si>
    <r>
      <t>・由於Jacky Bolt鬆</t>
    </r>
    <r>
      <rPr>
        <sz val="9"/>
        <color indexed="8"/>
        <rFont val="細明體"/>
        <family val="3"/>
        <charset val="136"/>
      </rPr>
      <t>脫</t>
    </r>
    <r>
      <rPr>
        <sz val="9"/>
        <color indexed="8"/>
        <rFont val="MS PGothic"/>
        <family val="2"/>
      </rPr>
      <t xml:space="preserve"> （冷修時應該沒有進行増締確認）、導致Bracket的設定位置並未被完全固定。因此，推測在</t>
    </r>
    <r>
      <rPr>
        <sz val="9"/>
        <color indexed="8"/>
        <rFont val="細明體"/>
        <family val="3"/>
        <charset val="136"/>
      </rPr>
      <t>每</t>
    </r>
    <r>
      <rPr>
        <sz val="9"/>
        <color indexed="8"/>
        <rFont val="MS PGothic"/>
        <family val="2"/>
      </rPr>
      <t>次ARM動作時（Pully被皮帶拉</t>
    </r>
    <r>
      <rPr>
        <sz val="9"/>
        <color indexed="8"/>
        <rFont val="細明體"/>
        <family val="3"/>
        <charset val="136"/>
      </rPr>
      <t>扯</t>
    </r>
    <r>
      <rPr>
        <sz val="9"/>
        <color indexed="8"/>
        <rFont val="MS PGothic"/>
        <family val="2"/>
      </rPr>
      <t>），Bracket的固定螺絲負荷增大，導致螺絲出現疲勞破壞的</t>
    </r>
    <r>
      <rPr>
        <sz val="9"/>
        <color indexed="8"/>
        <rFont val="細明體"/>
        <family val="3"/>
        <charset val="136"/>
      </rPr>
      <t>狀</t>
    </r>
    <r>
      <rPr>
        <sz val="9"/>
        <color indexed="8"/>
        <rFont val="MS PGothic"/>
        <family val="2"/>
      </rPr>
      <t>況。</t>
    </r>
    <phoneticPr fontId="2"/>
  </si>
  <si>
    <r>
      <t>針對Jacky Bolt、Bracket固定螺絲旋緊</t>
    </r>
    <r>
      <rPr>
        <sz val="9"/>
        <color indexed="8"/>
        <rFont val="細明體"/>
        <family val="3"/>
        <charset val="136"/>
      </rPr>
      <t>狀</t>
    </r>
    <r>
      <rPr>
        <sz val="9"/>
        <color indexed="8"/>
        <rFont val="MS PGothic"/>
        <family val="2"/>
      </rPr>
      <t>況進行點檢。</t>
    </r>
    <phoneticPr fontId="2"/>
  </si>
  <si>
    <t>..\..\異常報告書(日文)\201408以降\20141023IF　本線SMAP R側アーム開閉異常.xlsx</t>
  </si>
  <si>
    <r>
      <t xml:space="preserve">→4月/Eまでクローズできないのか？いつやる？忘れないのか？
</t>
    </r>
    <r>
      <rPr>
        <sz val="9"/>
        <color indexed="30"/>
        <rFont val="MS PGothic"/>
        <family val="2"/>
      </rPr>
      <t>→</t>
    </r>
    <r>
      <rPr>
        <sz val="9"/>
        <color indexed="30"/>
        <rFont val="MS PGothic"/>
        <family val="2"/>
      </rPr>
      <t>JF/</t>
    </r>
    <r>
      <rPr>
        <sz val="9"/>
        <color indexed="30"/>
        <rFont val="MS PGothic"/>
        <family val="2"/>
      </rPr>
      <t>冷修対応</t>
    </r>
    <phoneticPr fontId="2"/>
  </si>
  <si>
    <t>..\..\異常報告書(日文)\201408以降\20141101GUT　GUT№1投入採板機減速機異常.xls</t>
  </si>
  <si>
    <r>
      <t>・P</t>
    </r>
    <r>
      <rPr>
        <sz val="9"/>
        <color indexed="8"/>
        <rFont val="細明體"/>
        <family val="3"/>
        <charset val="136"/>
      </rPr>
      <t>包裝</t>
    </r>
    <r>
      <rPr>
        <sz val="9"/>
        <color indexed="8"/>
        <rFont val="MS PGothic"/>
        <family val="2"/>
      </rPr>
      <t>機</t>
    </r>
    <r>
      <rPr>
        <sz val="9"/>
        <color indexed="8"/>
        <rFont val="細明體"/>
        <family val="3"/>
        <charset val="136"/>
      </rPr>
      <t>往</t>
    </r>
    <r>
      <rPr>
        <sz val="9"/>
        <color indexed="8"/>
        <rFont val="MS PGothic"/>
        <family val="2"/>
      </rPr>
      <t>PL側走行中</t>
    </r>
    <r>
      <rPr>
        <sz val="9"/>
        <color indexed="8"/>
        <rFont val="細明體"/>
        <family val="3"/>
        <charset val="136"/>
      </rPr>
      <t>撞到</t>
    </r>
    <r>
      <rPr>
        <sz val="9"/>
        <color indexed="8"/>
        <rFont val="MS PGothic"/>
        <family val="2"/>
      </rPr>
      <t>PL。</t>
    </r>
    <phoneticPr fontId="2"/>
  </si>
  <si>
    <r>
      <t>・</t>
    </r>
    <r>
      <rPr>
        <sz val="9"/>
        <color indexed="8"/>
        <rFont val="細明體"/>
        <family val="3"/>
        <charset val="136"/>
      </rPr>
      <t>伺服馬達和滾珠螺桿間的連軸器鬆脫，推測是因</t>
    </r>
    <r>
      <rPr>
        <sz val="9"/>
        <color indexed="8"/>
        <rFont val="MS PGothic"/>
        <family val="2"/>
      </rPr>
      <t>自</t>
    </r>
    <r>
      <rPr>
        <sz val="9"/>
        <color indexed="8"/>
        <rFont val="細明體"/>
        <family val="3"/>
        <charset val="136"/>
      </rPr>
      <t>体</t>
    </r>
    <r>
      <rPr>
        <sz val="9"/>
        <color indexed="8"/>
        <rFont val="MS PGothic"/>
        <family val="2"/>
      </rPr>
      <t>重</t>
    </r>
    <r>
      <rPr>
        <sz val="9"/>
        <color indexed="8"/>
        <rFont val="細明體"/>
        <family val="3"/>
        <charset val="136"/>
      </rPr>
      <t>量往</t>
    </r>
    <r>
      <rPr>
        <sz val="9"/>
        <color indexed="8"/>
        <rFont val="MS PGothic"/>
        <family val="2"/>
      </rPr>
      <t>PL側滑</t>
    </r>
    <r>
      <rPr>
        <sz val="9"/>
        <color indexed="8"/>
        <rFont val="細明體"/>
        <family val="3"/>
        <charset val="136"/>
      </rPr>
      <t>動</t>
    </r>
    <r>
      <rPr>
        <sz val="9"/>
        <color indexed="8"/>
        <rFont val="MS PGothic"/>
        <family val="2"/>
      </rPr>
      <t>。
※走行用</t>
    </r>
    <r>
      <rPr>
        <sz val="9"/>
        <color indexed="8"/>
        <rFont val="細明體"/>
        <family val="3"/>
        <charset val="136"/>
      </rPr>
      <t>的滾珠螺桿不是</t>
    </r>
    <r>
      <rPr>
        <sz val="9"/>
        <color indexed="8"/>
        <rFont val="MS PGothic"/>
        <family val="2"/>
      </rPr>
      <t>水平</t>
    </r>
    <r>
      <rPr>
        <sz val="9"/>
        <color indexed="8"/>
        <rFont val="細明體"/>
        <family val="3"/>
        <charset val="136"/>
      </rPr>
      <t>而是往</t>
    </r>
    <r>
      <rPr>
        <sz val="9"/>
        <color indexed="8"/>
        <rFont val="MS PGothic"/>
        <family val="2"/>
      </rPr>
      <t>PL側傾斜設置。</t>
    </r>
    <phoneticPr fontId="2"/>
  </si>
  <si>
    <r>
      <t>・</t>
    </r>
    <r>
      <rPr>
        <sz val="9"/>
        <color indexed="8"/>
        <rFont val="細明體"/>
        <family val="3"/>
        <charset val="136"/>
      </rPr>
      <t>連軸器</t>
    </r>
    <r>
      <rPr>
        <sz val="9"/>
        <color indexed="8"/>
        <rFont val="MS PGothic"/>
        <family val="2"/>
      </rPr>
      <t>、</t>
    </r>
    <r>
      <rPr>
        <sz val="9"/>
        <color indexed="8"/>
        <rFont val="細明體"/>
        <family val="3"/>
        <charset val="136"/>
      </rPr>
      <t>集電環處的鎖緊</t>
    </r>
    <r>
      <rPr>
        <sz val="9"/>
        <color indexed="8"/>
        <rFont val="MS PGothic"/>
        <family val="2"/>
      </rPr>
      <t>。</t>
    </r>
    <phoneticPr fontId="2"/>
  </si>
  <si>
    <r>
      <t>・点検</t>
    </r>
    <r>
      <rPr>
        <sz val="9"/>
        <color indexed="8"/>
        <rFont val="細明體"/>
        <family val="3"/>
        <charset val="136"/>
      </rPr>
      <t>連軸器是否有鬆脫</t>
    </r>
    <r>
      <rPr>
        <sz val="9"/>
        <color indexed="8"/>
        <rFont val="MS PGothic"/>
        <family val="2"/>
      </rPr>
      <t>。</t>
    </r>
    <phoneticPr fontId="2"/>
  </si>
  <si>
    <t>異常報告書（日文）共有フォルダ\201408以降\20141125BF　BDS P詰機サーボ駆動カップリング部締結不良.xlsx</t>
  </si>
  <si>
    <r>
      <t>・</t>
    </r>
    <r>
      <rPr>
        <sz val="9"/>
        <color indexed="8"/>
        <rFont val="細明體"/>
        <family val="3"/>
        <charset val="136"/>
      </rPr>
      <t>由於在</t>
    </r>
    <r>
      <rPr>
        <sz val="9"/>
        <color indexed="8"/>
        <rFont val="MS PGothic"/>
        <family val="2"/>
      </rPr>
      <t>Bath窓</t>
    </r>
    <r>
      <rPr>
        <sz val="9"/>
        <color indexed="8"/>
        <rFont val="細明體"/>
        <family val="3"/>
        <charset val="136"/>
      </rPr>
      <t>玻璃</t>
    </r>
    <r>
      <rPr>
        <sz val="9"/>
        <color indexed="8"/>
        <rFont val="MS PGothic"/>
        <family val="2"/>
      </rPr>
      <t>採板中（NET120"）</t>
    </r>
    <r>
      <rPr>
        <sz val="9"/>
        <color indexed="8"/>
        <rFont val="細明體"/>
        <family val="3"/>
        <charset val="136"/>
      </rPr>
      <t>是以</t>
    </r>
    <r>
      <rPr>
        <sz val="9"/>
        <color indexed="8"/>
        <rFont val="MS PGothic"/>
        <family val="2"/>
      </rPr>
      <t>ACE</t>
    </r>
    <r>
      <rPr>
        <sz val="9"/>
        <color indexed="8"/>
        <rFont val="細明體"/>
        <family val="3"/>
        <charset val="136"/>
      </rPr>
      <t>來測試</t>
    </r>
    <r>
      <rPr>
        <sz val="9"/>
        <color indexed="8"/>
        <rFont val="MS PGothic"/>
        <family val="2"/>
      </rPr>
      <t>NET180"</t>
    </r>
    <r>
      <rPr>
        <sz val="9"/>
        <color indexed="8"/>
        <rFont val="細明體"/>
        <family val="3"/>
        <charset val="136"/>
      </rPr>
      <t>的</t>
    </r>
    <r>
      <rPr>
        <sz val="9"/>
        <color indexed="8"/>
        <rFont val="MS PGothic"/>
        <family val="2"/>
      </rPr>
      <t>切出，所以伸縮C/V</t>
    </r>
    <r>
      <rPr>
        <sz val="9"/>
        <color indexed="8"/>
        <rFont val="細明體"/>
        <family val="3"/>
        <charset val="136"/>
      </rPr>
      <t>實施</t>
    </r>
    <r>
      <rPr>
        <sz val="9"/>
        <color indexed="8"/>
        <rFont val="MS PGothic"/>
        <family val="2"/>
      </rPr>
      <t>毎葉J/C</t>
    </r>
    <r>
      <rPr>
        <sz val="9"/>
        <color indexed="8"/>
        <rFont val="細明體"/>
        <family val="3"/>
        <charset val="136"/>
      </rPr>
      <t>而撞到</t>
    </r>
    <r>
      <rPr>
        <sz val="9"/>
        <color indexed="8"/>
        <rFont val="MS PGothic"/>
        <family val="2"/>
      </rPr>
      <t>SMAP，</t>
    </r>
    <r>
      <rPr>
        <sz val="9"/>
        <color indexed="8"/>
        <rFont val="細明體"/>
        <family val="3"/>
        <charset val="136"/>
      </rPr>
      <t>造成滾珠螺桿和離合器破損。</t>
    </r>
    <phoneticPr fontId="2"/>
  </si>
  <si>
    <r>
      <t>・</t>
    </r>
    <r>
      <rPr>
        <sz val="9"/>
        <color indexed="8"/>
        <rFont val="細明體"/>
        <family val="3"/>
        <charset val="136"/>
      </rPr>
      <t>作業人員的</t>
    </r>
    <r>
      <rPr>
        <sz val="9"/>
        <color indexed="8"/>
        <rFont val="MS PGothic"/>
        <family val="2"/>
      </rPr>
      <t>教育不足
・設備</t>
    </r>
    <r>
      <rPr>
        <sz val="9"/>
        <color indexed="8"/>
        <rFont val="細明體"/>
        <family val="3"/>
        <charset val="136"/>
      </rPr>
      <t>上無互鎖機制</t>
    </r>
    <r>
      <rPr>
        <sz val="9"/>
        <color indexed="8"/>
        <rFont val="MS PGothic"/>
        <family val="2"/>
      </rPr>
      <t>。</t>
    </r>
    <phoneticPr fontId="2"/>
  </si>
  <si>
    <r>
      <t>・</t>
    </r>
    <r>
      <rPr>
        <sz val="9"/>
        <color indexed="8"/>
        <rFont val="細明體"/>
        <family val="3"/>
        <charset val="136"/>
      </rPr>
      <t>硬體面上互鎖機制的</t>
    </r>
    <r>
      <rPr>
        <sz val="9"/>
        <color indexed="8"/>
        <rFont val="MS PGothic"/>
        <family val="2"/>
      </rPr>
      <t>追加</t>
    </r>
    <r>
      <rPr>
        <sz val="9"/>
        <color indexed="8"/>
        <rFont val="細明體"/>
        <family val="3"/>
        <charset val="136"/>
      </rPr>
      <t>目前</t>
    </r>
    <r>
      <rPr>
        <sz val="9"/>
        <color indexed="8"/>
        <rFont val="MS PGothic"/>
        <family val="2"/>
      </rPr>
      <t>検討中
・</t>
    </r>
    <r>
      <rPr>
        <sz val="9"/>
        <color indexed="8"/>
        <rFont val="細明體"/>
        <family val="3"/>
        <charset val="136"/>
      </rPr>
      <t>在軟體</t>
    </r>
    <r>
      <rPr>
        <sz val="9"/>
        <color indexed="8"/>
        <rFont val="MS PGothic"/>
        <family val="2"/>
      </rPr>
      <t>内</t>
    </r>
    <r>
      <rPr>
        <sz val="9"/>
        <color indexed="8"/>
        <rFont val="細明體"/>
        <family val="3"/>
        <charset val="136"/>
      </rPr>
      <t>設置互鎖機制來應急</t>
    </r>
    <r>
      <rPr>
        <sz val="9"/>
        <color indexed="8"/>
        <rFont val="MS PGothic"/>
        <family val="2"/>
      </rPr>
      <t>。
※</t>
    </r>
    <r>
      <rPr>
        <sz val="9"/>
        <color indexed="8"/>
        <rFont val="細明體"/>
        <family val="3"/>
        <charset val="136"/>
      </rPr>
      <t>改造成</t>
    </r>
    <r>
      <rPr>
        <sz val="9"/>
        <color indexed="8"/>
        <rFont val="MS PGothic"/>
        <family val="2"/>
      </rPr>
      <t>任意値以上</t>
    </r>
    <r>
      <rPr>
        <sz val="9"/>
        <color indexed="8"/>
        <rFont val="細明體"/>
        <family val="3"/>
        <charset val="136"/>
      </rPr>
      <t>的</t>
    </r>
    <r>
      <rPr>
        <sz val="9"/>
        <color indexed="8"/>
        <rFont val="MS PGothic"/>
        <family val="2"/>
      </rPr>
      <t>JC動作</t>
    </r>
    <r>
      <rPr>
        <sz val="9"/>
        <color indexed="8"/>
        <rFont val="細明體"/>
        <family val="3"/>
        <charset val="136"/>
      </rPr>
      <t>無法執行</t>
    </r>
    <r>
      <rPr>
        <sz val="9"/>
        <color indexed="8"/>
        <rFont val="MS PGothic"/>
        <family val="2"/>
      </rPr>
      <t>。</t>
    </r>
    <phoneticPr fontId="2"/>
  </si>
  <si>
    <r>
      <t>・追加</t>
    </r>
    <r>
      <rPr>
        <sz val="9"/>
        <color indexed="8"/>
        <rFont val="細明體"/>
        <family val="3"/>
        <charset val="136"/>
      </rPr>
      <t>硬體面上的互鎖機制</t>
    </r>
    <r>
      <rPr>
        <sz val="9"/>
        <rFont val="細明體"/>
        <family val="3"/>
        <charset val="136"/>
      </rPr>
      <t>（</t>
    </r>
    <r>
      <rPr>
        <sz val="9"/>
        <rFont val="MS PGothic"/>
        <family val="2"/>
      </rPr>
      <t>ADTとしての方針は12/10に決定）</t>
    </r>
    <r>
      <rPr>
        <b/>
        <sz val="9"/>
        <color indexed="10"/>
        <rFont val="MS PGothic"/>
        <family val="2"/>
      </rPr>
      <t xml:space="preserve">
現在</t>
    </r>
    <r>
      <rPr>
        <b/>
        <sz val="9"/>
        <color indexed="10"/>
        <rFont val="MS PGothic"/>
        <family val="2"/>
      </rPr>
      <t>AFKのハード的改造部分、返事待ち（12/19現在）</t>
    </r>
    <phoneticPr fontId="2"/>
  </si>
  <si>
    <t>1/E</t>
    <phoneticPr fontId="2"/>
  </si>
  <si>
    <t>異常報告書（日文）共有フォルダ\201408以降\20141125_AFK_DF_SMAP・伸縮CV衝突.xls</t>
  </si>
  <si>
    <r>
      <t xml:space="preserve">待各窯電氣統一改造方式後
再排定改造作業
</t>
    </r>
    <r>
      <rPr>
        <sz val="9"/>
        <color indexed="10"/>
        <rFont val="MS PGothic"/>
        <family val="2"/>
      </rPr>
      <t>預定完成日2015/1/E</t>
    </r>
    <phoneticPr fontId="2"/>
  </si>
  <si>
    <r>
      <t xml:space="preserve">待各窯電氣統一改造方式後
再排定改造作業
</t>
    </r>
    <r>
      <rPr>
        <sz val="9"/>
        <color indexed="10"/>
        <rFont val="MS PGothic"/>
        <family val="2"/>
      </rPr>
      <t>預定完成日2015/1/E</t>
    </r>
    <r>
      <rPr>
        <b/>
        <sz val="9"/>
        <color indexed="10"/>
        <rFont val="MS PGothic"/>
        <family val="2"/>
      </rPr>
      <t>(冷修計劃預定一時CLOSE)</t>
    </r>
    <phoneticPr fontId="2"/>
  </si>
  <si>
    <r>
      <t xml:space="preserve">→いつまでに電気に方針決めてもらうの？
</t>
    </r>
    <r>
      <rPr>
        <sz val="9"/>
        <color indexed="30"/>
        <rFont val="MS PGothic"/>
        <family val="2"/>
      </rPr>
      <t xml:space="preserve">→ソフト面は方針決定しました。T/Pにｲﾝﾀｰﾛｯｸいれます。（電気とテスト等含めた日程調整必要）
</t>
    </r>
    <r>
      <rPr>
        <b/>
        <sz val="9"/>
        <color indexed="30"/>
        <rFont val="MS PGothic"/>
        <family val="2"/>
      </rPr>
      <t>⇒現在、電気/金子氏とスケジューリング中</t>
    </r>
    <phoneticPr fontId="2"/>
  </si>
  <si>
    <t>洗淨機</t>
    <phoneticPr fontId="2"/>
  </si>
  <si>
    <r>
      <t>洗淨機前洗驅動Shaft_Sprocket_Key</t>
    </r>
    <r>
      <rPr>
        <sz val="9"/>
        <color indexed="8"/>
        <rFont val="細明體"/>
        <family val="3"/>
        <charset val="136"/>
      </rPr>
      <t>脫</t>
    </r>
    <r>
      <rPr>
        <sz val="9"/>
        <color indexed="8"/>
        <rFont val="MS PGothic"/>
        <family val="2"/>
      </rPr>
      <t>落</t>
    </r>
    <phoneticPr fontId="2"/>
  </si>
  <si>
    <r>
      <t>・驅動Shaft Shaft &amp; Pin 因老化劣化而摩耗、再加上磨耗所引起的固定螺絲鬆</t>
    </r>
    <r>
      <rPr>
        <sz val="9"/>
        <color indexed="8"/>
        <rFont val="細明體"/>
        <family val="3"/>
        <charset val="136"/>
      </rPr>
      <t>脫</t>
    </r>
    <r>
      <rPr>
        <sz val="9"/>
        <color indexed="8"/>
        <rFont val="MS PGothic"/>
        <family val="2"/>
      </rPr>
      <t>所致</t>
    </r>
    <phoneticPr fontId="2"/>
  </si>
  <si>
    <t>異常報告書（日文）共有フォルダ\201408以降\20141201WIT1 洗浄機前洗駆動シャフトスプロケットキー抜け.xls</t>
  </si>
  <si>
    <t>KF於冷修期間已經進行恆例修繕點檢Shaft Sprocket</t>
    <phoneticPr fontId="2"/>
  </si>
  <si>
    <t>AK_Blower</t>
    <phoneticPr fontId="2"/>
  </si>
  <si>
    <r>
      <t>推測經過長期受熱硬化，受到使用時的壓力及震動影響，才會從Duct連結部位發生破裂。
該Duct Hose</t>
    </r>
    <r>
      <rPr>
        <sz val="9"/>
        <color indexed="8"/>
        <rFont val="細明體"/>
        <family val="3"/>
        <charset val="136"/>
      </rPr>
      <t>查</t>
    </r>
    <r>
      <rPr>
        <sz val="9"/>
        <color indexed="8"/>
        <rFont val="MS PGothic"/>
        <family val="2"/>
      </rPr>
      <t>無更換履</t>
    </r>
    <r>
      <rPr>
        <sz val="9"/>
        <color indexed="8"/>
        <rFont val="細明體"/>
        <family val="3"/>
        <charset val="136"/>
      </rPr>
      <t>歷</t>
    </r>
    <r>
      <rPr>
        <sz val="9"/>
        <color indexed="8"/>
        <rFont val="MS PGothic"/>
        <family val="2"/>
      </rPr>
      <t>，稼働年數已超過6年以上。Duct Hose 為東拓工業製的耐熱仕様（～80℃），但素材為EPDM（合成橡膠），有可能是因硬化導致破裂。</t>
    </r>
    <phoneticPr fontId="2"/>
  </si>
  <si>
    <t>異常報告書（日文）共有フォルダ\201408以降\20141218TDS2 AKブロワーダクトホース破損.xlsx</t>
  </si>
  <si>
    <t>KF於冷修期間已經進行恆例修繕點檢AK Blower本体保全</t>
    <phoneticPr fontId="2"/>
  </si>
  <si>
    <t>異常報告書（日文）共有フォルダ\201408以降\20141219IF　1Brイズミ製紙巻機紙払出ベルトCV駆動カップリング板ばね破損.xlsx</t>
  </si>
  <si>
    <t>本線H/O</t>
    <phoneticPr fontId="2"/>
  </si>
  <si>
    <r>
      <t xml:space="preserve">・シリンダーロッドとIジョイント部分に緩み止めの施工を実施する。（KF)
</t>
    </r>
    <r>
      <rPr>
        <sz val="9"/>
        <color indexed="10"/>
        <rFont val="MS PGothic"/>
        <family val="2"/>
      </rPr>
      <t>⇒ADTとは機構が違うため、情報として扱う</t>
    </r>
    <phoneticPr fontId="2"/>
  </si>
  <si>
    <t>\\172.18.154.189\mfg_public\00 製造一部共通\横展開確認\設備異常報告\異常報告書(日文)\201501以降\20140104 LF 本線ゲートホッパー シリンダーの動作不良.xls</t>
    <phoneticPr fontId="2"/>
  </si>
  <si>
    <t>洗浄機</t>
    <phoneticPr fontId="2"/>
  </si>
  <si>
    <t>関西（高砂）</t>
  </si>
  <si>
    <t>ＧＦ</t>
    <phoneticPr fontId="2"/>
  </si>
  <si>
    <t>システム系異常</t>
    <phoneticPr fontId="2"/>
  </si>
  <si>
    <t>\\172.18.154.189\mfg_public\00 製造一部共通\横展開確認\設備異常報告\異常報告書(日文)\201501以降\20150116GF A-LINE泡検査機ソフト不具合.xls</t>
  </si>
  <si>
    <t>\\172.18.154.189\mfg_public\00 製造一部共通\横展開確認\設備異常報告\異常報告書(日文)\201501以降\20150116WIT1 洗浄機塩酸槽駆動シャフトカップリング破損.xls</t>
  </si>
  <si>
    <t>\\172.18.154.189\mfg_public\00 製造一部共通\横展開確認\設備異常報告\異常報告書(日文)\201501以降\20141210WIT1 投入ラクラクハンド旋回ベアリング破損.xls</t>
    <phoneticPr fontId="2"/>
  </si>
  <si>
    <t>\\172.18.154.189\mfg_public\00 製造一部共通\横展開確認\設備異常報告\異常報告書(日文)\201501以降\20141210WIT2 投入ラクラクハンド旋回ベアリング破損.xls</t>
  </si>
  <si>
    <t>FT Alignment</t>
    <phoneticPr fontId="2"/>
  </si>
  <si>
    <r>
      <t>. 定期確認作動</t>
    </r>
    <r>
      <rPr>
        <sz val="9"/>
        <color indexed="8"/>
        <rFont val="細明體"/>
        <family val="3"/>
        <charset val="136"/>
      </rPr>
      <t>狀</t>
    </r>
    <r>
      <rPr>
        <sz val="9"/>
        <color indexed="8"/>
        <rFont val="MS PGothic"/>
        <family val="2"/>
      </rPr>
      <t xml:space="preserve">態及異音
</t>
    </r>
    <r>
      <rPr>
        <sz val="9"/>
        <color indexed="8"/>
        <rFont val="MS PGothic"/>
        <family val="2"/>
      </rPr>
      <t xml:space="preserve">. </t>
    </r>
    <r>
      <rPr>
        <sz val="9"/>
        <color indexed="8"/>
        <rFont val="MS PGothic"/>
        <family val="2"/>
      </rPr>
      <t xml:space="preserve">定修工事時進行給油並手動確認有無異常
</t>
    </r>
    <r>
      <rPr>
        <sz val="9"/>
        <color indexed="8"/>
        <rFont val="MS PGothic"/>
        <family val="2"/>
      </rPr>
      <t xml:space="preserve">. </t>
    </r>
    <r>
      <rPr>
        <sz val="9"/>
        <color indexed="8"/>
        <rFont val="MS PGothic"/>
        <family val="2"/>
      </rPr>
      <t>確認</t>
    </r>
    <r>
      <rPr>
        <sz val="9"/>
        <color indexed="8"/>
        <rFont val="MS PGothic"/>
        <family val="2"/>
      </rPr>
      <t xml:space="preserve">Ball screw </t>
    </r>
    <r>
      <rPr>
        <sz val="9"/>
        <color indexed="8"/>
        <rFont val="MS PGothic"/>
        <family val="2"/>
      </rPr>
      <t>固定</t>
    </r>
    <r>
      <rPr>
        <sz val="9"/>
        <color indexed="8"/>
        <rFont val="MS PGothic"/>
        <family val="2"/>
      </rPr>
      <t>Bolt</t>
    </r>
    <r>
      <rPr>
        <sz val="9"/>
        <color indexed="8"/>
        <rFont val="MS PGothic"/>
        <family val="2"/>
      </rPr>
      <t>及</t>
    </r>
    <r>
      <rPr>
        <sz val="9"/>
        <color indexed="8"/>
        <rFont val="MS PGothic"/>
        <family val="2"/>
      </rPr>
      <t xml:space="preserve"> Nut </t>
    </r>
    <r>
      <rPr>
        <sz val="9"/>
        <color indexed="8"/>
        <rFont val="MS PGothic"/>
        <family val="2"/>
      </rPr>
      <t>兩者之間預留的縫隙大小</t>
    </r>
    <phoneticPr fontId="2"/>
  </si>
  <si>
    <t>異常報告書（日文）共有フォルダ\201501以降\20150128GUT1　FT位置決めアライメントサーボ異常.xls</t>
  </si>
  <si>
    <r>
      <t>B</t>
    </r>
    <r>
      <rPr>
        <sz val="9"/>
        <color indexed="8"/>
        <rFont val="MS PGothic"/>
        <family val="2"/>
      </rPr>
      <t>F</t>
    </r>
    <phoneticPr fontId="2"/>
  </si>
  <si>
    <r>
      <t>SMAP上昇之後高度自然下降，因為距離待機位置過低而與基板衝撞。於伸縮C/V上破板</t>
    </r>
    <r>
      <rPr>
        <sz val="9"/>
        <color indexed="8"/>
        <rFont val="新細明體"/>
        <family val="1"/>
        <charset val="136"/>
      </rPr>
      <t>，</t>
    </r>
    <r>
      <rPr>
        <sz val="9"/>
        <color indexed="8"/>
        <rFont val="MS PGothic"/>
        <family val="2"/>
      </rPr>
      <t>先讓L側SMAP退避之後使用耳離。（R側則持續使用SMAP。）</t>
    </r>
    <phoneticPr fontId="2"/>
  </si>
  <si>
    <r>
      <t>更換CYL交換之後，就不再出現動作不良的現象。這次的SMAP動作不良其實在1月後半段開始偶發，</t>
    </r>
    <r>
      <rPr>
        <sz val="9"/>
        <color indexed="8"/>
        <rFont val="細明體"/>
        <family val="3"/>
        <charset val="136"/>
      </rPr>
      <t>內</t>
    </r>
    <r>
      <rPr>
        <sz val="9"/>
        <color indexed="8"/>
        <rFont val="MS PGothic"/>
        <family val="2"/>
      </rPr>
      <t>部曾經討論過要在2/24工事日更換CYL對應。</t>
    </r>
    <phoneticPr fontId="2"/>
  </si>
  <si>
    <t>異常報告書（日文）共有フォルダ\201501以降\20150202BF 本線L側SMAPシリンダー内部リークによる動作不良.xlsx</t>
  </si>
  <si>
    <r>
      <t>Y</t>
    </r>
    <r>
      <rPr>
        <sz val="9"/>
        <color indexed="8"/>
        <rFont val="MS PGothic"/>
        <family val="2"/>
      </rPr>
      <t>F</t>
    </r>
    <phoneticPr fontId="2"/>
  </si>
  <si>
    <t>TOM3 画処PC</t>
    <phoneticPr fontId="2"/>
  </si>
  <si>
    <r>
      <t>YF TOM 畫處PC#2 在02/21(春節期間)生</t>
    </r>
    <r>
      <rPr>
        <sz val="9"/>
        <color indexed="8"/>
        <rFont val="細明體"/>
        <family val="3"/>
        <charset val="136"/>
      </rPr>
      <t>產</t>
    </r>
    <r>
      <rPr>
        <sz val="9"/>
        <color indexed="8"/>
        <rFont val="MS PGothic"/>
        <family val="2"/>
      </rPr>
      <t xml:space="preserve">中，突然發生 PC Freeze 異常二回，第二回發生後便無法自動解除。
</t>
    </r>
    <phoneticPr fontId="2"/>
  </si>
  <si>
    <r>
      <t>從回收的 EventLog 來看，D磁</t>
    </r>
    <r>
      <rPr>
        <sz val="9"/>
        <color indexed="8"/>
        <rFont val="細明體"/>
        <family val="3"/>
        <charset val="136"/>
      </rPr>
      <t>碟</t>
    </r>
    <r>
      <rPr>
        <sz val="9"/>
        <color indexed="8"/>
        <rFont val="MS PGothic"/>
        <family val="2"/>
      </rPr>
      <t>有寫入延遲的記</t>
    </r>
    <r>
      <rPr>
        <sz val="9"/>
        <color indexed="8"/>
        <rFont val="細明體"/>
        <family val="3"/>
        <charset val="136"/>
      </rPr>
      <t>錄</t>
    </r>
    <r>
      <rPr>
        <sz val="9"/>
        <color indexed="8"/>
        <rFont val="MS PGothic"/>
        <family val="2"/>
      </rPr>
      <t xml:space="preserve">。
</t>
    </r>
    <r>
      <rPr>
        <sz val="9"/>
        <color indexed="8"/>
        <rFont val="MS PGothic"/>
        <family val="2"/>
      </rPr>
      <t xml:space="preserve">YF 11/08 </t>
    </r>
    <r>
      <rPr>
        <sz val="9"/>
        <color indexed="8"/>
        <rFont val="MS PGothic"/>
        <family val="2"/>
      </rPr>
      <t>瞬間停電，當時造成畫處</t>
    </r>
    <r>
      <rPr>
        <sz val="9"/>
        <color indexed="8"/>
        <rFont val="MS PGothic"/>
        <family val="2"/>
      </rPr>
      <t>PC</t>
    </r>
    <r>
      <rPr>
        <sz val="9"/>
        <color indexed="8"/>
        <rFont val="MS PGothic"/>
        <family val="2"/>
      </rPr>
      <t>共有</t>
    </r>
    <r>
      <rPr>
        <sz val="9"/>
        <color indexed="8"/>
        <rFont val="MS PGothic"/>
        <family val="2"/>
      </rPr>
      <t>5</t>
    </r>
    <r>
      <rPr>
        <sz val="9"/>
        <color indexed="8"/>
        <rFont val="MS PGothic"/>
        <family val="2"/>
      </rPr>
      <t>顆</t>
    </r>
    <r>
      <rPr>
        <sz val="9"/>
        <color indexed="8"/>
        <rFont val="MS PGothic"/>
        <family val="2"/>
      </rPr>
      <t>HDD</t>
    </r>
    <r>
      <rPr>
        <sz val="9"/>
        <color indexed="8"/>
        <rFont val="MS PGothic"/>
        <family val="2"/>
      </rPr>
      <t>毀損。</t>
    </r>
    <phoneticPr fontId="2"/>
  </si>
  <si>
    <r>
      <t xml:space="preserve">TOM3 </t>
    </r>
    <r>
      <rPr>
        <sz val="9"/>
        <color indexed="8"/>
        <rFont val="細明體"/>
        <family val="3"/>
        <charset val="136"/>
      </rPr>
      <t>畫處</t>
    </r>
    <r>
      <rPr>
        <sz val="9"/>
        <color indexed="8"/>
        <rFont val="MS PGothic"/>
        <family val="2"/>
      </rPr>
      <t>PC</t>
    </r>
    <r>
      <rPr>
        <sz val="9"/>
        <color indexed="8"/>
        <rFont val="細明體"/>
        <family val="3"/>
        <charset val="136"/>
      </rPr>
      <t>異常情報聯絡</t>
    </r>
    <phoneticPr fontId="2"/>
  </si>
  <si>
    <t>異常報告書（日文）共有フォルダ\201501以降\20150221YF　TOM3畫處PC2_Freeze故障報告.xls</t>
  </si>
  <si>
    <r>
      <t>E</t>
    </r>
    <r>
      <rPr>
        <sz val="9"/>
        <color indexed="8"/>
        <rFont val="MS PGothic"/>
        <family val="2"/>
      </rPr>
      <t>F</t>
    </r>
    <phoneticPr fontId="2"/>
  </si>
  <si>
    <t>本線～Br採板機Tracking Soft</t>
    <phoneticPr fontId="2"/>
  </si>
  <si>
    <t>異常報告書（日文）共有フォルダ\201501以降\20150303EF　トラッキングデータ異常.xlsx</t>
  </si>
  <si>
    <t>JFは冷修中に修正予定。待測試6/E</t>
    <phoneticPr fontId="2"/>
  </si>
  <si>
    <r>
      <t>4/2 ATST</t>
    </r>
    <r>
      <rPr>
        <sz val="9"/>
        <color indexed="8"/>
        <rFont val="細明體"/>
        <family val="3"/>
        <charset val="136"/>
      </rPr>
      <t>森下已經SOFT導入確認濟</t>
    </r>
    <phoneticPr fontId="2"/>
  </si>
  <si>
    <t>GUT2</t>
    <phoneticPr fontId="2"/>
  </si>
  <si>
    <t>紙巻機</t>
    <phoneticPr fontId="2"/>
  </si>
  <si>
    <t>異常報告書（日文）共有フォルダ\201501以降\20150305GUT　GUT№2ライン合紙切断不良.xlsx</t>
  </si>
  <si>
    <r>
      <t>會再與</t>
    </r>
    <r>
      <rPr>
        <sz val="9"/>
        <color indexed="8"/>
        <rFont val="細明體"/>
        <family val="3"/>
        <charset val="136"/>
      </rPr>
      <t>機械保全班</t>
    </r>
    <r>
      <rPr>
        <sz val="9"/>
        <color indexed="8"/>
        <rFont val="MS PGothic"/>
        <family val="2"/>
      </rPr>
      <t>討論對應方式。6/E</t>
    </r>
    <phoneticPr fontId="2"/>
  </si>
  <si>
    <t>WIT1</t>
    <phoneticPr fontId="2"/>
  </si>
  <si>
    <t>紙巻機(イズミ製)</t>
    <phoneticPr fontId="2"/>
  </si>
  <si>
    <r>
      <t>於日常巡檢的項目裡面追加 Senser項目、進行</t>
    </r>
    <r>
      <rPr>
        <sz val="9"/>
        <color indexed="8"/>
        <rFont val="細明體"/>
        <family val="3"/>
        <charset val="136"/>
      </rPr>
      <t>每</t>
    </r>
    <r>
      <rPr>
        <sz val="9"/>
        <color indexed="8"/>
        <rFont val="MS PGothic"/>
        <family val="2"/>
      </rPr>
      <t>日巡檢確認。</t>
    </r>
    <phoneticPr fontId="2"/>
  </si>
  <si>
    <r>
      <t>紙巻機Pinch Roll 上限和下限的Senser</t>
    </r>
    <r>
      <rPr>
        <sz val="9"/>
        <color indexed="8"/>
        <rFont val="細明體"/>
        <family val="3"/>
        <charset val="136"/>
      </rPr>
      <t>位置</t>
    </r>
    <phoneticPr fontId="2"/>
  </si>
  <si>
    <t>..\..\異常報告書(日文)\201501以降\20150312WIT1 紙巻機ピンチロール近接センサーチャタリング.xls</t>
  </si>
  <si>
    <t>會於點檢表增加點檢項目。6/E</t>
    <phoneticPr fontId="2"/>
  </si>
  <si>
    <r>
      <t>4/15</t>
    </r>
    <r>
      <rPr>
        <sz val="9"/>
        <color indexed="8"/>
        <rFont val="細明體"/>
        <family val="3"/>
        <charset val="136"/>
      </rPr>
      <t>工事日電氣G進行</t>
    </r>
    <phoneticPr fontId="2"/>
  </si>
  <si>
    <t>本線CV#119  Roll轉速異常</t>
    <phoneticPr fontId="2"/>
  </si>
  <si>
    <r>
      <t>Can Clutch故障，導致Roll運轉速度與驅動齒輪不同</t>
    </r>
    <r>
      <rPr>
        <sz val="9"/>
        <color indexed="8"/>
        <rFont val="細明體"/>
        <family val="3"/>
        <charset val="136"/>
      </rPr>
      <t>步</t>
    </r>
    <r>
      <rPr>
        <sz val="9"/>
        <color indexed="8"/>
        <rFont val="MS PGothic"/>
        <family val="2"/>
      </rPr>
      <t>、造成素板破裂異常。</t>
    </r>
    <phoneticPr fontId="2"/>
  </si>
  <si>
    <r>
      <rPr>
        <sz val="9"/>
        <color indexed="8"/>
        <rFont val="細明體"/>
        <family val="3"/>
        <charset val="136"/>
      </rPr>
      <t>本線</t>
    </r>
    <r>
      <rPr>
        <sz val="9"/>
        <color indexed="8"/>
        <rFont val="MS PGothic"/>
        <family val="2"/>
      </rPr>
      <t>Can Clutch及驅動Chain鬆緊度</t>
    </r>
    <r>
      <rPr>
        <sz val="9"/>
        <color indexed="8"/>
        <rFont val="細明體"/>
        <family val="3"/>
        <charset val="136"/>
      </rPr>
      <t>點檢確認</t>
    </r>
    <phoneticPr fontId="2"/>
  </si>
  <si>
    <t>異常報告書（日文）共有フォルダ\201501以降\20150315  ZF包裝本線CV NO119  Roll回転Speed異常報告.xls</t>
  </si>
  <si>
    <t>横切機#2リニアサーボ</t>
    <phoneticPr fontId="2"/>
  </si>
  <si>
    <r>
      <rPr>
        <sz val="9"/>
        <color indexed="8"/>
        <rFont val="新細明體"/>
        <family val="1"/>
        <charset val="136"/>
      </rPr>
      <t>〇</t>
    </r>
    <r>
      <rPr>
        <sz val="9"/>
        <color indexed="8"/>
        <rFont val="MS PGothic"/>
        <family val="2"/>
      </rPr>
      <t>リニアエンコーダーケーブル交換（冷修での交換実績なし）。
〇マグネスケール製インターポレータ（変換器）交換。</t>
    </r>
    <phoneticPr fontId="2"/>
  </si>
  <si>
    <t>異常報告書（日文）共有フォルダ\201501以降\20150403 KF 横切機リニアサーボ停止異常.xls</t>
  </si>
  <si>
    <r>
      <t>電磁閥Spool的作動受到油壓OIL的</t>
    </r>
    <r>
      <rPr>
        <sz val="9"/>
        <color indexed="8"/>
        <rFont val="細明體"/>
        <family val="3"/>
        <charset val="136"/>
      </rPr>
      <t>髒汙</t>
    </r>
    <r>
      <rPr>
        <sz val="9"/>
        <color indexed="8"/>
        <rFont val="MS PGothic"/>
        <family val="2"/>
      </rPr>
      <t>影響而</t>
    </r>
    <r>
      <rPr>
        <sz val="9"/>
        <color indexed="8"/>
        <rFont val="細明體"/>
        <family val="3"/>
        <charset val="136"/>
      </rPr>
      <t>卡</t>
    </r>
    <r>
      <rPr>
        <sz val="9"/>
        <color indexed="8"/>
        <rFont val="MS PGothic"/>
        <family val="2"/>
      </rPr>
      <t>住。</t>
    </r>
    <phoneticPr fontId="2"/>
  </si>
  <si>
    <t>異常報告書（日文）共有フォルダ\201501以降\20150412HF　本線ホッパー開閉電磁弁動作不良.xls</t>
  </si>
  <si>
    <t>本線増速#6 Conveyor</t>
    <phoneticPr fontId="2"/>
  </si>
  <si>
    <r>
      <t>1.推測 増速C/V Roll的振動對Chain的Roller的部位</t>
    </r>
    <r>
      <rPr>
        <sz val="9"/>
        <color indexed="8"/>
        <rFont val="細明體"/>
        <family val="3"/>
        <charset val="136"/>
      </rPr>
      <t>產</t>
    </r>
    <r>
      <rPr>
        <sz val="9"/>
        <color indexed="8"/>
        <rFont val="MS PGothic"/>
        <family val="2"/>
      </rPr>
      <t>生衝</t>
    </r>
    <r>
      <rPr>
        <sz val="9"/>
        <color indexed="8"/>
        <rFont val="細明體"/>
        <family val="3"/>
        <charset val="136"/>
      </rPr>
      <t>擊</t>
    </r>
    <r>
      <rPr>
        <sz val="9"/>
        <color indexed="8"/>
        <rFont val="MS PGothic"/>
        <family val="2"/>
      </rPr>
      <t>力所致。
2. 推測 Roller的磨耗（破損）處的pitch（間隙）變寬之後、Sprocket 與Chain的咬合時衝撞後面的Roller、才會影響連續幾支Roller</t>
    </r>
    <r>
      <rPr>
        <sz val="9"/>
        <color indexed="8"/>
        <rFont val="細明體"/>
        <family val="3"/>
        <charset val="136"/>
      </rPr>
      <t>產</t>
    </r>
    <r>
      <rPr>
        <sz val="9"/>
        <color indexed="8"/>
        <rFont val="MS PGothic"/>
        <family val="2"/>
      </rPr>
      <t>生磨耗(破損）。</t>
    </r>
    <phoneticPr fontId="2"/>
  </si>
  <si>
    <r>
      <t>1.更換Chain
2.需定期點檢、目前正在檢討是否於</t>
    </r>
    <r>
      <rPr>
        <sz val="9"/>
        <color indexed="8"/>
        <rFont val="細明體"/>
        <family val="3"/>
        <charset val="136"/>
      </rPr>
      <t>每</t>
    </r>
    <r>
      <rPr>
        <sz val="9"/>
        <color indexed="8"/>
        <rFont val="MS PGothic"/>
        <family val="2"/>
      </rPr>
      <t>回工事日進行Chain及Sprocket的精密點檢。
3.Chain Roller  Sprocket的磨耗</t>
    </r>
    <r>
      <rPr>
        <sz val="9"/>
        <color indexed="8"/>
        <rFont val="細明體"/>
        <family val="3"/>
        <charset val="136"/>
      </rPr>
      <t>狀</t>
    </r>
    <r>
      <rPr>
        <sz val="9"/>
        <color indexed="8"/>
        <rFont val="MS PGothic"/>
        <family val="2"/>
      </rPr>
      <t>態</t>
    </r>
    <phoneticPr fontId="2"/>
  </si>
  <si>
    <t>異常報告書（日文）共有フォルダ\201501以降\20150420LF　本線増速CV chain roller磨耗(破損).xls</t>
  </si>
  <si>
    <r>
      <t>MTPG Encoder(</t>
    </r>
    <r>
      <rPr>
        <sz val="9"/>
        <color indexed="8"/>
        <rFont val="細明體"/>
        <family val="3"/>
        <charset val="136"/>
      </rPr>
      <t>編碼器</t>
    </r>
    <r>
      <rPr>
        <sz val="9"/>
        <color indexed="8"/>
        <rFont val="MS PGothic"/>
        <family val="2"/>
      </rPr>
      <t>)</t>
    </r>
    <phoneticPr fontId="2"/>
  </si>
  <si>
    <r>
      <t>原因在於使用了不良Encoder（光洋製）製造工程在油封部使用了2種潤滑油導致的潤滑不良，可能會影響到旋轉的</t>
    </r>
    <r>
      <rPr>
        <sz val="9"/>
        <color indexed="8"/>
        <rFont val="細明體"/>
        <family val="3"/>
        <charset val="136"/>
      </rPr>
      <t>扭</t>
    </r>
    <r>
      <rPr>
        <sz val="9"/>
        <color indexed="8"/>
        <rFont val="MS PGothic"/>
        <family val="2"/>
      </rPr>
      <t>力超過規格，連接部位(螺旋聯軸器Helical coupling)</t>
    </r>
    <r>
      <rPr>
        <sz val="9"/>
        <color indexed="8"/>
        <rFont val="細明體"/>
        <family val="3"/>
        <charset val="136"/>
      </rPr>
      <t>扭</t>
    </r>
    <r>
      <rPr>
        <sz val="9"/>
        <color indexed="8"/>
        <rFont val="MS PGothic"/>
        <family val="2"/>
      </rPr>
      <t>曲，Encorder側的旋轉速度不一，所以ENG發信聯絡要求無償更換這些Recall的對象品，但是後續並未寄送、廢棄、識別，所以DF3冷修時使用預備品下去進行更換。
DF3冷修時更換了MTPG#1,2，但是沒有確認到Logger方面的異常。</t>
    </r>
    <phoneticPr fontId="2"/>
  </si>
  <si>
    <r>
      <t>1.預備品裡面的</t>
    </r>
    <r>
      <rPr>
        <sz val="9"/>
        <color indexed="8"/>
        <rFont val="細明體"/>
        <family val="3"/>
        <charset val="136"/>
      </rPr>
      <t>召回</t>
    </r>
    <r>
      <rPr>
        <sz val="9"/>
        <color indexed="8"/>
        <rFont val="MS PGothic"/>
        <family val="2"/>
      </rPr>
      <t>對象LOT全數廢棄</t>
    </r>
    <r>
      <rPr>
        <sz val="9"/>
        <color indexed="8"/>
        <rFont val="細明體"/>
        <family val="3"/>
        <charset val="136"/>
      </rPr>
      <t>並</t>
    </r>
    <r>
      <rPr>
        <sz val="9"/>
        <color indexed="8"/>
        <rFont val="MS PGothic"/>
        <family val="2"/>
      </rPr>
      <t>確認AFK</t>
    </r>
    <r>
      <rPr>
        <sz val="9"/>
        <color indexed="8"/>
        <rFont val="細明體"/>
        <family val="3"/>
        <charset val="136"/>
      </rPr>
      <t>內</t>
    </r>
    <r>
      <rPr>
        <sz val="9"/>
        <color indexed="8"/>
        <rFont val="MS PGothic"/>
        <family val="2"/>
      </rPr>
      <t>部全數預備品及使用的PG，目前正在使用的部分將利用各窯工事日進行更換。預備品的對象品全數廢棄。
2. 更換不良Encoder</t>
    </r>
    <phoneticPr fontId="2"/>
  </si>
  <si>
    <t>異常報告書（日文）共有フォルダ\201501以降\20150416DF MTPG Encoder不良によるトラッキング異常rev.1.xlsx</t>
  </si>
  <si>
    <t>Entry C/V驅動Shaft Sprocket</t>
    <phoneticPr fontId="2"/>
  </si>
  <si>
    <r>
      <t>1.該處被cover覆蓋的關係，生産中不易點檢。
2.End Plate施工不良，在構造上 Key較容易</t>
    </r>
    <r>
      <rPr>
        <sz val="9"/>
        <color indexed="8"/>
        <rFont val="細明體"/>
        <family val="3"/>
        <charset val="136"/>
      </rPr>
      <t>脫</t>
    </r>
    <r>
      <rPr>
        <sz val="9"/>
        <color indexed="8"/>
        <rFont val="MS PGothic"/>
        <family val="2"/>
      </rPr>
      <t>落。
3.雖然他窯也發生過同様的異常，但是橫展開時未針對類似的部分進行點檢。</t>
    </r>
    <phoneticPr fontId="2"/>
  </si>
  <si>
    <r>
      <t>○1回/月 工事日實施定期點檢。( 1.Chain Tension及磨耗状態</t>
    </r>
    <r>
      <rPr>
        <sz val="9"/>
        <color indexed="8"/>
        <rFont val="新細明體"/>
        <family val="1"/>
        <charset val="136"/>
      </rPr>
      <t>、</t>
    </r>
    <r>
      <rPr>
        <sz val="9"/>
        <color indexed="8"/>
        <rFont val="細明體"/>
        <family val="3"/>
        <charset val="136"/>
      </rPr>
      <t xml:space="preserve">2.END Cap Bolt </t>
    </r>
    <r>
      <rPr>
        <sz val="9"/>
        <color indexed="8"/>
        <rFont val="新細明體"/>
        <family val="1"/>
        <charset val="136"/>
      </rPr>
      <t>鬆緊確認、</t>
    </r>
    <r>
      <rPr>
        <sz val="9"/>
        <color indexed="8"/>
        <rFont val="細明體"/>
        <family val="3"/>
        <charset val="136"/>
      </rPr>
      <t xml:space="preserve">3.Spracket Key </t>
    </r>
    <r>
      <rPr>
        <sz val="9"/>
        <color indexed="8"/>
        <rFont val="新細明體"/>
        <family val="1"/>
        <charset val="136"/>
      </rPr>
      <t>位置</t>
    </r>
    <r>
      <rPr>
        <sz val="9"/>
        <color indexed="8"/>
        <rFont val="細明體"/>
        <family val="3"/>
        <charset val="136"/>
      </rPr>
      <t>)
○確認當初Entry C/V驅動Spracket  END Plate的設計構造上是否原本就有缺口。</t>
    </r>
    <phoneticPr fontId="2"/>
  </si>
  <si>
    <t>異常報告書（日文）共有フォルダ\201501以降\20150423IF　本線エントリーCV駆動スプロケットキー抜け異常.xls</t>
  </si>
  <si>
    <r>
      <t>異常報告書（中文）共有フォルダ\201501以降\20150423IF　本線Entry  CV驅動Sprocket脫</t>
    </r>
    <r>
      <rPr>
        <u/>
        <sz val="10"/>
        <color indexed="12"/>
        <rFont val="ＭＳ Ｐゴシック"/>
        <family val="2"/>
      </rPr>
      <t>落異常.xls</t>
    </r>
  </si>
  <si>
    <t>関西（尼崎）</t>
  </si>
  <si>
    <t>本線SMAP</t>
    <phoneticPr fontId="2"/>
  </si>
  <si>
    <t>異常報告書（日文）共有フォルダ\201501以降\20150507XF SMAP(L側）衝突トラブル報告.xlsx</t>
  </si>
  <si>
    <t>冷修中對應10/1~</t>
    <phoneticPr fontId="2"/>
  </si>
  <si>
    <t>投入機(TAS)</t>
    <phoneticPr fontId="2"/>
  </si>
  <si>
    <t>異常報告書（日文）共有フォルダ\201501以降\20150511WIT　投入機ｱｰﾑ破損異常報告.xls</t>
  </si>
  <si>
    <t>於定修項目中定期安排設備技術人員點檢</t>
    <phoneticPr fontId="2"/>
  </si>
  <si>
    <t>2BR Br　C/V</t>
    <phoneticPr fontId="2"/>
  </si>
  <si>
    <r>
      <t xml:space="preserve">2BR　BD C/V過去也曾經在同一個位置發生過數次折損。
折損原因為 Roll 本體 與 軸端 </t>
    </r>
    <r>
      <rPr>
        <sz val="9"/>
        <color indexed="8"/>
        <rFont val="細明體"/>
        <family val="3"/>
        <charset val="136"/>
      </rPr>
      <t>焊</t>
    </r>
    <r>
      <rPr>
        <sz val="9"/>
        <color indexed="8"/>
        <rFont val="MS PGothic"/>
        <family val="2"/>
      </rPr>
      <t>接施工不良的影響，容易彎曲變形。</t>
    </r>
    <phoneticPr fontId="2"/>
  </si>
  <si>
    <t>異常報告書（日文）共有フォルダ\201501以降\20150513XF 2BR Roll折損Trouble報告.xlsx</t>
  </si>
  <si>
    <t>G8移載機</t>
    <phoneticPr fontId="2"/>
  </si>
  <si>
    <r>
      <t>設技的見解是認為ARM震動所</t>
    </r>
    <r>
      <rPr>
        <sz val="9"/>
        <color indexed="8"/>
        <rFont val="細明體"/>
        <family val="3"/>
        <charset val="136"/>
      </rPr>
      <t>產</t>
    </r>
    <r>
      <rPr>
        <sz val="9"/>
        <color indexed="8"/>
        <rFont val="MS PGothic"/>
        <family val="2"/>
      </rPr>
      <t>生的負荷影響到滾珠螺桿（不過因為有設置LM Guide應該不會直接影響到才對・・)或是在安裝滾珠螺桿時，芯的位置</t>
    </r>
    <r>
      <rPr>
        <sz val="9"/>
        <color indexed="8"/>
        <rFont val="細明體"/>
        <family val="3"/>
        <charset val="136"/>
      </rPr>
      <t>跑</t>
    </r>
    <r>
      <rPr>
        <sz val="9"/>
        <color indexed="8"/>
        <rFont val="MS PGothic"/>
        <family val="2"/>
      </rPr>
      <t>掉了</t>
    </r>
    <phoneticPr fontId="2"/>
  </si>
  <si>
    <r>
      <t>於設備點檢日誌追加Servo的負荷率項目，巡檢時填寫記録。當數</t>
    </r>
    <r>
      <rPr>
        <sz val="9"/>
        <color indexed="8"/>
        <rFont val="細明體"/>
        <family val="3"/>
        <charset val="136"/>
      </rPr>
      <t>值</t>
    </r>
    <r>
      <rPr>
        <sz val="9"/>
        <color indexed="8"/>
        <rFont val="MS PGothic"/>
        <family val="2"/>
      </rPr>
      <t>發生變化時，通知旭整備班並檢討對應方式。於毎月的保全會議報告實效負荷率以共有情報。給脂頻率改為1回/月。</t>
    </r>
    <phoneticPr fontId="2"/>
  </si>
  <si>
    <r>
      <t xml:space="preserve">請各位針對有類似設備的產線進行相關位置的點檢
</t>
    </r>
    <r>
      <rPr>
        <sz val="9"/>
        <color indexed="8"/>
        <rFont val="新細明體"/>
        <family val="1"/>
        <charset val="136"/>
      </rPr>
      <t>〇</t>
    </r>
    <r>
      <rPr>
        <sz val="9"/>
        <color indexed="8"/>
        <rFont val="細明體"/>
        <family val="3"/>
        <charset val="136"/>
      </rPr>
      <t xml:space="preserve">給脂頻率改為1回/月。
</t>
    </r>
    <r>
      <rPr>
        <sz val="9"/>
        <color indexed="8"/>
        <rFont val="新細明體"/>
        <family val="1"/>
        <charset val="136"/>
      </rPr>
      <t>〇</t>
    </r>
    <r>
      <rPr>
        <sz val="9"/>
        <color indexed="8"/>
        <rFont val="細明體"/>
        <family val="3"/>
        <charset val="136"/>
      </rPr>
      <t>1</t>
    </r>
    <r>
      <rPr>
        <sz val="9"/>
        <color indexed="8"/>
        <rFont val="新細明體"/>
        <family val="1"/>
        <charset val="136"/>
      </rPr>
      <t>年定期更換</t>
    </r>
    <r>
      <rPr>
        <sz val="9"/>
        <color indexed="8"/>
        <rFont val="細明體"/>
        <family val="3"/>
        <charset val="136"/>
      </rPr>
      <t>1</t>
    </r>
    <r>
      <rPr>
        <sz val="9"/>
        <color indexed="8"/>
        <rFont val="新細明體"/>
        <family val="1"/>
        <charset val="136"/>
      </rPr>
      <t>回。</t>
    </r>
    <phoneticPr fontId="2"/>
  </si>
  <si>
    <t>異常報告書（日文）共有フォルダ\201501以降\20150611TAS　WIT#1下流移載機昇降ﾎﾞｰﾙﾈｼﾞ摩損によるｻｰﾎﾞ過負荷停止異常報告.xls</t>
  </si>
  <si>
    <t>洗浄２ライン</t>
    <phoneticPr fontId="2"/>
  </si>
  <si>
    <r>
      <t>＜管理面＞
定修工事時進行過給脂及點檢, 但是還是出現偶發的</t>
    </r>
    <r>
      <rPr>
        <sz val="9"/>
        <color indexed="8"/>
        <rFont val="細明體"/>
        <family val="3"/>
        <charset val="136"/>
      </rPr>
      <t>狀</t>
    </r>
    <r>
      <rPr>
        <sz val="9"/>
        <color indexed="8"/>
        <rFont val="MS PGothic"/>
        <family val="2"/>
      </rPr>
      <t>況。雖然可利用Touch Panel確認突發率, 但是並不是</t>
    </r>
    <r>
      <rPr>
        <sz val="9"/>
        <color indexed="8"/>
        <rFont val="細明體"/>
        <family val="3"/>
        <charset val="136"/>
      </rPr>
      <t>每</t>
    </r>
    <r>
      <rPr>
        <sz val="9"/>
        <color indexed="8"/>
        <rFont val="MS PGothic"/>
        <family val="2"/>
      </rPr>
      <t>次T/T旋回都有確認, 所以未發覺。
＜設備面＞
・可能是鏈條有異物阻塞而影響負荷率上升
・Grease不足等</t>
    </r>
    <r>
      <rPr>
        <sz val="9"/>
        <color indexed="8"/>
        <rFont val="細明體"/>
        <family val="3"/>
        <charset val="136"/>
      </rPr>
      <t>狀</t>
    </r>
    <r>
      <rPr>
        <sz val="9"/>
        <color indexed="8"/>
        <rFont val="MS PGothic"/>
        <family val="2"/>
      </rPr>
      <t>況可能也是原因之一</t>
    </r>
    <phoneticPr fontId="2"/>
  </si>
  <si>
    <t>異常報告書（日文）共有フォルダ\201501以降\20150617GUT2　TT №1 旋回サーボ異常.xlsx</t>
  </si>
  <si>
    <t>定修項目中請設備技術進行給油給酯，並於每周進行數值填寫</t>
    <phoneticPr fontId="2"/>
  </si>
  <si>
    <t>OFF#1</t>
    <phoneticPr fontId="2"/>
  </si>
  <si>
    <t>OFF切１ライン</t>
    <phoneticPr fontId="2"/>
  </si>
  <si>
    <r>
      <t>無更換履</t>
    </r>
    <r>
      <rPr>
        <sz val="9"/>
        <color indexed="8"/>
        <rFont val="細明體"/>
        <family val="3"/>
        <charset val="136"/>
      </rPr>
      <t>歷
經年累月下的劣化</t>
    </r>
    <phoneticPr fontId="2"/>
  </si>
  <si>
    <t>異常報告書（日文）共有フォルダ\201501以降\20150620OFF1　位置決め動作異常.xlsx</t>
  </si>
  <si>
    <t>定修安排確認</t>
    <phoneticPr fontId="2"/>
  </si>
  <si>
    <t>OFF#2</t>
    <phoneticPr fontId="2"/>
  </si>
  <si>
    <t>OFF切2ライン</t>
    <phoneticPr fontId="2"/>
  </si>
  <si>
    <t>異常報告書（日文）共有フォルダ\201501以降\20150620OFF2　ブラシ洗浄部スプレーポンプ過負荷異常.xlsx</t>
  </si>
  <si>
    <t>每日點檢確認異音，若有發生異音，請設備技術確認震動值及電流值</t>
    <phoneticPr fontId="2"/>
  </si>
  <si>
    <r>
      <t>TOM3檢</t>
    </r>
    <r>
      <rPr>
        <sz val="9"/>
        <color indexed="8"/>
        <rFont val="細明體"/>
        <family val="3"/>
        <charset val="136"/>
      </rPr>
      <t>查</t>
    </r>
    <r>
      <rPr>
        <sz val="9"/>
        <color indexed="8"/>
        <rFont val="MS PGothic"/>
        <family val="2"/>
      </rPr>
      <t>Booth</t>
    </r>
    <r>
      <rPr>
        <sz val="9"/>
        <color indexed="8"/>
        <rFont val="細明體"/>
        <family val="3"/>
        <charset val="136"/>
      </rPr>
      <t>內</t>
    </r>
    <r>
      <rPr>
        <sz val="9"/>
        <color indexed="8"/>
        <rFont val="MS PGothic"/>
        <family val="2"/>
      </rPr>
      <t>空調故障</t>
    </r>
    <phoneticPr fontId="2"/>
  </si>
  <si>
    <r>
      <t>現況BF室</t>
    </r>
    <r>
      <rPr>
        <sz val="9"/>
        <color indexed="8"/>
        <rFont val="細明體"/>
        <family val="3"/>
        <charset val="136"/>
      </rPr>
      <t>內</t>
    </r>
    <r>
      <rPr>
        <sz val="9"/>
        <color indexed="8"/>
        <rFont val="MS PGothic"/>
        <family val="2"/>
      </rPr>
      <t>機有4機，室外機有1機，因此移設AF建築物的室外機，使其成為2機體制。</t>
    </r>
    <phoneticPr fontId="2"/>
  </si>
  <si>
    <t>異常報告書（日文）共有フォルダ\201501以降\20150803BF　TOM3検査ブース内エアコン故障.xlsx</t>
  </si>
  <si>
    <t>電気系異常</t>
    <phoneticPr fontId="2"/>
  </si>
  <si>
    <t>採板Robot Cable斷線</t>
    <phoneticPr fontId="2"/>
  </si>
  <si>
    <r>
      <t>採板Robot Cable Pan(CD</t>
    </r>
    <r>
      <rPr>
        <sz val="9"/>
        <color indexed="8"/>
        <rFont val="細明體"/>
        <family val="3"/>
        <charset val="136"/>
      </rPr>
      <t>管內</t>
    </r>
    <r>
      <rPr>
        <sz val="9"/>
        <color indexed="8"/>
        <rFont val="MS PGothic"/>
        <family val="2"/>
      </rPr>
      <t>)斷線</t>
    </r>
    <phoneticPr fontId="2"/>
  </si>
  <si>
    <r>
      <t>＜管理面＞
以目視進行外觀點檢，但未設定Hose</t>
    </r>
    <r>
      <rPr>
        <sz val="9"/>
        <color indexed="8"/>
        <rFont val="細明體"/>
        <family val="3"/>
        <charset val="136"/>
      </rPr>
      <t>內</t>
    </r>
    <r>
      <rPr>
        <sz val="9"/>
        <color indexed="8"/>
        <rFont val="MS PGothic"/>
        <family val="2"/>
      </rPr>
      <t xml:space="preserve">部的點檢頻度，有必要時點檢。
＜設備面＞
Cable Pan的部分變更為其他Line的580mmType（報價中）
</t>
    </r>
    <phoneticPr fontId="2"/>
  </si>
  <si>
    <t>針對採板ROBOT Cable Pan中的CD管配線進行點檢確認。
1. ROBOT Cable Pan的直徑大小
2. CD管內的Cable有無線路折損狀況</t>
    <phoneticPr fontId="56" type="noConversion"/>
  </si>
  <si>
    <t>異常報告書（日文）共有フォルダ\201501以降\20150812GUT2　ロボット採板機ケーブル断線異常.xlsx</t>
  </si>
  <si>
    <t>預計下次工事日實施調查點檢</t>
    <phoneticPr fontId="2"/>
  </si>
  <si>
    <r>
      <t>10/1</t>
    </r>
    <r>
      <rPr>
        <sz val="9"/>
        <color indexed="8"/>
        <rFont val="細明體"/>
        <family val="3"/>
        <charset val="136"/>
      </rPr>
      <t>冷修先以結案處置</t>
    </r>
    <phoneticPr fontId="2"/>
  </si>
  <si>
    <r>
      <t xml:space="preserve">10/16  </t>
    </r>
    <r>
      <rPr>
        <sz val="9"/>
        <color indexed="8"/>
        <rFont val="細明體"/>
        <family val="3"/>
        <charset val="136"/>
      </rPr>
      <t>擔當者會議會提出依賴</t>
    </r>
    <r>
      <rPr>
        <sz val="9"/>
        <color indexed="8"/>
        <rFont val="MS PGothic"/>
        <family val="2"/>
      </rPr>
      <t xml:space="preserve">
10/22  工事日調</t>
    </r>
    <r>
      <rPr>
        <sz val="9"/>
        <color indexed="8"/>
        <rFont val="細明體"/>
        <family val="3"/>
        <charset val="136"/>
      </rPr>
      <t>查完成</t>
    </r>
    <phoneticPr fontId="2"/>
  </si>
  <si>
    <r>
      <t>ROBOT Cable Pan 直徑數據調</t>
    </r>
    <r>
      <rPr>
        <sz val="10"/>
        <color indexed="8"/>
        <rFont val="細明體"/>
        <family val="3"/>
        <charset val="136"/>
      </rPr>
      <t>查</t>
    </r>
    <r>
      <rPr>
        <sz val="10"/>
        <color indexed="8"/>
        <rFont val="MS PGothic"/>
        <family val="2"/>
      </rPr>
      <t>:tas5:550mmTAS7:565mm;</t>
    </r>
    <r>
      <rPr>
        <sz val="10"/>
        <color indexed="8"/>
        <rFont val="細明體"/>
        <family val="3"/>
        <charset val="136"/>
      </rPr>
      <t xml:space="preserve">
</t>
    </r>
    <r>
      <rPr>
        <sz val="10"/>
        <color indexed="8"/>
        <rFont val="MS PGothic"/>
        <family val="2"/>
      </rPr>
      <t>CD</t>
    </r>
    <r>
      <rPr>
        <sz val="10"/>
        <color indexed="8"/>
        <rFont val="細明體"/>
        <family val="3"/>
        <charset val="136"/>
      </rPr>
      <t>管內線路確認</t>
    </r>
    <r>
      <rPr>
        <sz val="10"/>
        <color indexed="8"/>
        <rFont val="MS PGothic"/>
        <family val="2"/>
      </rPr>
      <t>:NO.5 10/13 定修確認OK，NO.7號機則於11月</t>
    </r>
    <r>
      <rPr>
        <sz val="10"/>
        <color indexed="8"/>
        <rFont val="細明體"/>
        <family val="3"/>
        <charset val="136"/>
      </rPr>
      <t>份定修確認</t>
    </r>
    <r>
      <rPr>
        <sz val="10"/>
        <color indexed="8"/>
        <rFont val="MS PGothic"/>
        <family val="2"/>
      </rPr>
      <t>OK</t>
    </r>
    <phoneticPr fontId="2"/>
  </si>
  <si>
    <t>BDS軸受架台</t>
    <phoneticPr fontId="2"/>
  </si>
  <si>
    <r>
      <t>BDS　軸受架台</t>
    </r>
    <r>
      <rPr>
        <sz val="9"/>
        <color indexed="8"/>
        <rFont val="細明體"/>
        <family val="3"/>
        <charset val="136"/>
      </rPr>
      <t>焊</t>
    </r>
    <r>
      <rPr>
        <sz val="9"/>
        <color indexed="8"/>
        <rFont val="MS PGothic"/>
        <family val="2"/>
      </rPr>
      <t>接部位亀裂</t>
    </r>
    <phoneticPr fontId="2"/>
  </si>
  <si>
    <r>
      <t>BF2Br的BDS在搬運玻璃待機時，整個ARM發生搖晃的</t>
    </r>
    <r>
      <rPr>
        <sz val="9"/>
        <color indexed="8"/>
        <rFont val="細明體"/>
        <family val="3"/>
        <charset val="136"/>
      </rPr>
      <t>狀</t>
    </r>
    <r>
      <rPr>
        <sz val="9"/>
        <color indexed="8"/>
        <rFont val="MS PGothic"/>
        <family val="2"/>
      </rPr>
      <t xml:space="preserve">況。
</t>
    </r>
    <r>
      <rPr>
        <sz val="9"/>
        <color indexed="8"/>
        <rFont val="細明體"/>
        <family val="3"/>
        <charset val="136"/>
      </rPr>
      <t>焊</t>
    </r>
    <r>
      <rPr>
        <sz val="9"/>
        <color indexed="8"/>
        <rFont val="MS PGothic"/>
        <family val="2"/>
      </rPr>
      <t xml:space="preserve">接部位的疲勞破壞
</t>
    </r>
    <phoneticPr fontId="2"/>
  </si>
  <si>
    <r>
      <t>利用補強PLATE進行重新</t>
    </r>
    <r>
      <rPr>
        <sz val="9"/>
        <color indexed="8"/>
        <rFont val="細明體"/>
        <family val="3"/>
        <charset val="136"/>
      </rPr>
      <t>焊</t>
    </r>
    <r>
      <rPr>
        <sz val="9"/>
        <color indexed="8"/>
        <rFont val="MS PGothic"/>
        <family val="2"/>
      </rPr>
      <t>接</t>
    </r>
    <phoneticPr fontId="2"/>
  </si>
  <si>
    <t>異常報告書（日文）共有フォルダ\201501以降\20151008　BF BDS軸受架台溶接部亀裂.xls</t>
  </si>
  <si>
    <t>10/21冷修開始，設備停止中，將協調機械於11月底完成點檢!!(1、2P及移載BDS優先，3、4P BDS YF4將拆除改造)</t>
    <phoneticPr fontId="2"/>
  </si>
  <si>
    <t>機械回應工事日有時間都有排定點檢，預計11月工事日再排定點檢</t>
    <phoneticPr fontId="2"/>
  </si>
  <si>
    <r>
      <t>推定原因（設技見解）
Sequencer PLC發出警報①受到雜訊影響</t>
    </r>
    <r>
      <rPr>
        <sz val="9"/>
        <color indexed="8"/>
        <rFont val="新細明體"/>
        <family val="1"/>
        <charset val="136"/>
      </rPr>
      <t>、②機器（</t>
    </r>
    <r>
      <rPr>
        <sz val="9"/>
        <color indexed="8"/>
        <rFont val="MS PGothic"/>
        <family val="2"/>
      </rPr>
      <t>CPU UNIT</t>
    </r>
    <r>
      <rPr>
        <sz val="9"/>
        <color indexed="8"/>
        <rFont val="新細明體"/>
        <family val="1"/>
        <charset val="136"/>
      </rPr>
      <t>、</t>
    </r>
    <r>
      <rPr>
        <sz val="9"/>
        <color indexed="8"/>
        <rFont val="MS PGothic"/>
        <family val="2"/>
      </rPr>
      <t>MOTION UNIT</t>
    </r>
    <r>
      <rPr>
        <sz val="9"/>
        <color indexed="8"/>
        <rFont val="新細明體"/>
        <family val="1"/>
        <charset val="136"/>
      </rPr>
      <t>、</t>
    </r>
    <r>
      <rPr>
        <sz val="9"/>
        <color indexed="8"/>
        <rFont val="MS PGothic"/>
        <family val="2"/>
      </rPr>
      <t>SEQUENCER BASE UNIT</t>
    </r>
    <r>
      <rPr>
        <sz val="9"/>
        <color indexed="8"/>
        <rFont val="新細明體"/>
        <family val="1"/>
        <charset val="136"/>
      </rPr>
      <t>）異常</t>
    </r>
    <phoneticPr fontId="2"/>
  </si>
  <si>
    <r>
      <t>SEQUENCER BASE UNIT</t>
    </r>
    <r>
      <rPr>
        <sz val="9"/>
        <color indexed="8"/>
        <rFont val="細明體"/>
        <family val="3"/>
        <charset val="136"/>
      </rPr>
      <t>更換</t>
    </r>
    <phoneticPr fontId="2"/>
  </si>
  <si>
    <t>異常報告書（日文）共有フォルダ\201501以降\20151008BF　縦切機シーケンサ異常.xls</t>
  </si>
  <si>
    <r>
      <t xml:space="preserve">樂樂手朝向吸著位置下降的途中 </t>
    </r>
    <r>
      <rPr>
        <sz val="9"/>
        <color indexed="8"/>
        <rFont val="細明體"/>
        <family val="3"/>
        <charset val="136"/>
      </rPr>
      <t>脫</t>
    </r>
    <r>
      <rPr>
        <sz val="9"/>
        <color indexed="8"/>
        <rFont val="MS PGothic"/>
        <family val="2"/>
      </rPr>
      <t>離了LM GUIDE的軌道</t>
    </r>
    <phoneticPr fontId="2"/>
  </si>
  <si>
    <r>
      <t>曾經針對LM GUIDE軌道的部分進行給脂，GUIDE的培林部位 未給脂。結果導致 GUIDE的培林生</t>
    </r>
    <r>
      <rPr>
        <sz val="9"/>
        <color indexed="8"/>
        <rFont val="細明體"/>
        <family val="3"/>
        <charset val="136"/>
      </rPr>
      <t>鏽</t>
    </r>
    <r>
      <rPr>
        <sz val="9"/>
        <color indexed="8"/>
        <rFont val="MS PGothic"/>
        <family val="2"/>
      </rPr>
      <t>，培林</t>
    </r>
    <r>
      <rPr>
        <sz val="9"/>
        <color indexed="8"/>
        <rFont val="細明體"/>
        <family val="3"/>
        <charset val="136"/>
      </rPr>
      <t>脫</t>
    </r>
    <r>
      <rPr>
        <sz val="9"/>
        <color indexed="8"/>
        <rFont val="MS PGothic"/>
        <family val="2"/>
      </rPr>
      <t>落之後，該部位出現的縫隙影響到LM GUIDE軌道 繼而破損。</t>
    </r>
    <phoneticPr fontId="2"/>
  </si>
  <si>
    <r>
      <t>實施備品更換。
於現場張貼這次發生的異常</t>
    </r>
    <r>
      <rPr>
        <sz val="9"/>
        <color indexed="8"/>
        <rFont val="細明體"/>
        <family val="3"/>
        <charset val="136"/>
      </rPr>
      <t>內</t>
    </r>
    <r>
      <rPr>
        <sz val="9"/>
        <color indexed="8"/>
        <rFont val="MS PGothic"/>
        <family val="2"/>
      </rPr>
      <t>容，並註記 給脂日期及下回的給脂日期 進行管理。</t>
    </r>
    <phoneticPr fontId="2"/>
  </si>
  <si>
    <t>異常報告書（日文）共有フォルダ\201501以降\20151018TAS　WIT NO1投入機(らくらくﾊﾝﾄﾞ)昇降LMｶﾞｲﾄﾞ破損.xls</t>
  </si>
  <si>
    <t>每次定修工事都有麻煩設備機械進行給油潤滑，並每日巡檢時確認作動聲音，若有異音，會與設備機械聯絡更換。</t>
    <phoneticPr fontId="2"/>
  </si>
  <si>
    <t>每次定修工事都有麻煩設備機械進行給油潤滑，並每日巡檢時確認作動聲音，若有異音，會與設備機械聯絡更換。</t>
  </si>
  <si>
    <t>本線橫切機＃1</t>
    <phoneticPr fontId="2"/>
  </si>
  <si>
    <t>異常報告書（日文）共有フォルダ\201501以降\20150919 YF本線橫切NO1走行皮帶斷裂異常.xlsx</t>
  </si>
  <si>
    <t>每次定修會安排設備機械點檢皮帶</t>
    <phoneticPr fontId="2"/>
  </si>
  <si>
    <t>1BR板揃え</t>
    <phoneticPr fontId="2"/>
  </si>
  <si>
    <t>異常報告書（日文）共有フォルダ\201501以降\20150928  ZF 1BR引入板揃異常報告.xlsx</t>
  </si>
  <si>
    <t>設備AMP 設備電氣都有安排定期進行電池交換(1回/2年)，YF4冷修預計全部更換</t>
    <phoneticPr fontId="2"/>
  </si>
  <si>
    <t>設備AMP 設備電氣都有安排定期進行電池交換，冷修已有全部更換。</t>
    <phoneticPr fontId="2"/>
  </si>
  <si>
    <r>
      <t>TAS 設備AMP 設備電氣都有安排</t>
    </r>
    <r>
      <rPr>
        <sz val="9"/>
        <color indexed="8"/>
        <rFont val="細明體"/>
        <family val="3"/>
        <charset val="136"/>
      </rPr>
      <t>每</t>
    </r>
    <r>
      <rPr>
        <sz val="9"/>
        <color indexed="8"/>
        <rFont val="MS PGothic"/>
        <family val="2"/>
      </rPr>
      <t>3</t>
    </r>
    <r>
      <rPr>
        <sz val="9"/>
        <color indexed="8"/>
        <rFont val="細明體"/>
        <family val="3"/>
        <charset val="136"/>
      </rPr>
      <t>年進行電池交換</t>
    </r>
    <phoneticPr fontId="2"/>
  </si>
  <si>
    <r>
      <t>OFF 設備AMP 設備電氣都有安排</t>
    </r>
    <r>
      <rPr>
        <sz val="9"/>
        <color indexed="8"/>
        <rFont val="細明體"/>
        <family val="3"/>
        <charset val="136"/>
      </rPr>
      <t>每</t>
    </r>
    <r>
      <rPr>
        <sz val="9"/>
        <color indexed="8"/>
        <rFont val="MS PGothic"/>
        <family val="2"/>
      </rPr>
      <t>3</t>
    </r>
    <r>
      <rPr>
        <sz val="9"/>
        <color indexed="8"/>
        <rFont val="細明體"/>
        <family val="3"/>
        <charset val="136"/>
      </rPr>
      <t>年進行電池交換</t>
    </r>
    <phoneticPr fontId="2"/>
  </si>
  <si>
    <t>異常報告書（日文）共有フォルダ\201501以降\20151110FF　TOM3ブース内駆動部異常.xlsx</t>
  </si>
  <si>
    <r>
      <t>異常報告書（中文）共有フォルダ\201501以降\20151110FF　TOM3 Booth內</t>
    </r>
    <r>
      <rPr>
        <u/>
        <sz val="10"/>
        <color indexed="12"/>
        <rFont val="ＭＳ Ｐゴシック"/>
        <family val="2"/>
      </rPr>
      <t>驅動部異常.xlsx</t>
    </r>
  </si>
  <si>
    <t>YF4改造有，原有設備已拆除</t>
    <phoneticPr fontId="2"/>
  </si>
  <si>
    <r>
      <t>10月</t>
    </r>
    <r>
      <rPr>
        <sz val="9"/>
        <color indexed="8"/>
        <rFont val="細明體"/>
        <family val="3"/>
        <charset val="136"/>
      </rPr>
      <t>份</t>
    </r>
    <r>
      <rPr>
        <sz val="9"/>
        <color indexed="8"/>
        <rFont val="MS PGothic"/>
        <family val="2"/>
      </rPr>
      <t>擔當者會議已提出，詳細調</t>
    </r>
    <r>
      <rPr>
        <sz val="9"/>
        <color indexed="8"/>
        <rFont val="細明體"/>
        <family val="3"/>
        <charset val="136"/>
      </rPr>
      <t>查</t>
    </r>
    <r>
      <rPr>
        <sz val="9"/>
        <color indexed="8"/>
        <rFont val="MS PGothic"/>
        <family val="2"/>
      </rPr>
      <t>結果待回應。11/26工事日進行點檢完成</t>
    </r>
    <phoneticPr fontId="2"/>
  </si>
  <si>
    <r>
      <t>1. TOM3 Image20 PC更換預備HDD。
2.更換硬</t>
    </r>
    <r>
      <rPr>
        <sz val="9"/>
        <color indexed="8"/>
        <rFont val="細明體"/>
        <family val="3"/>
        <charset val="136"/>
      </rPr>
      <t>碟</t>
    </r>
    <r>
      <rPr>
        <sz val="9"/>
        <color indexed="8"/>
        <rFont val="MS PGothic"/>
        <family val="2"/>
      </rPr>
      <t>後參數確認及欠點檢出確認。</t>
    </r>
    <phoneticPr fontId="2"/>
  </si>
  <si>
    <t>異常報告書（日文）共有フォルダ\201501以降\20151123JF　TOM画処PC20HDD故障報告（日本語）.xlsx</t>
  </si>
  <si>
    <t>GF-Cold　1Br紙巻機</t>
    <phoneticPr fontId="2"/>
  </si>
  <si>
    <r>
      <t>1.分解馬達時、發現内部有很多鐵粉，推測 馬達軸心經過長時間的運轉後 發生偏移、Shaft與Bearing摩擦 導致Bearing</t>
    </r>
    <r>
      <rPr>
        <sz val="9"/>
        <color indexed="8"/>
        <rFont val="細明體"/>
        <family val="3"/>
        <charset val="136"/>
      </rPr>
      <t>產</t>
    </r>
    <r>
      <rPr>
        <sz val="9"/>
        <color indexed="8"/>
        <rFont val="MS PGothic"/>
        <family val="2"/>
      </rPr>
      <t>生摩耗才會出現鐵粉出現。                                  2.Shaft軸心偏移・Bearing不良導致馬達負荷上升、致使發生這次的異常。                      3.未定期確認Servo負荷率。</t>
    </r>
    <phoneticPr fontId="2"/>
  </si>
  <si>
    <r>
      <t>1.更換Servo馬達新規、並實施對芯調整。       2.針對現場使用Servo馬達的機器整理列表、</t>
    </r>
    <r>
      <rPr>
        <sz val="9"/>
        <color indexed="8"/>
        <rFont val="細明體"/>
        <family val="3"/>
        <charset val="136"/>
      </rPr>
      <t>每</t>
    </r>
    <r>
      <rPr>
        <sz val="9"/>
        <color indexed="8"/>
        <rFont val="MS PGothic"/>
        <family val="2"/>
      </rPr>
      <t>週確認1回負荷率。(10/15起實施)</t>
    </r>
    <phoneticPr fontId="2"/>
  </si>
  <si>
    <t>1.定期確認Servo馬達負荷率並記錄。                           2.發生如有逐漸偏高聯絡設備技術確認。</t>
    <phoneticPr fontId="2"/>
  </si>
  <si>
    <t>異常報告書（日文）共有フォルダ\201501以降\20151013GF　紙巻機排出ベルトサーボモーター異常.xls</t>
  </si>
  <si>
    <t>12/14已依賴電氣將Servo馬達負荷率顯示於制御盤上方便人員點檢。2016/1/4月 工事日時進行鎖固確認。進行確認無問題。</t>
    <phoneticPr fontId="2"/>
  </si>
  <si>
    <r>
      <t>2015/12/30工事日時</t>
    </r>
    <r>
      <rPr>
        <sz val="9"/>
        <color indexed="8"/>
        <rFont val="細明體"/>
        <family val="3"/>
        <charset val="136"/>
      </rPr>
      <t>依賴機械</t>
    </r>
    <r>
      <rPr>
        <sz val="9"/>
        <color indexed="8"/>
        <rFont val="MS PGothic"/>
        <family val="2"/>
      </rPr>
      <t>進行確認無問題。</t>
    </r>
    <phoneticPr fontId="2"/>
  </si>
  <si>
    <r>
      <t>2015/12/22 與設備電氣確認馬達AMP中的負荷率大約為31%，隨後設備電氣有將馬達負荷率數</t>
    </r>
    <r>
      <rPr>
        <sz val="9"/>
        <color indexed="8"/>
        <rFont val="細明體"/>
        <family val="3"/>
        <charset val="136"/>
      </rPr>
      <t>值拉至制御盤，方便人員確認點檢。</t>
    </r>
    <phoneticPr fontId="2"/>
  </si>
  <si>
    <t>#1Br紙巻機</t>
    <phoneticPr fontId="2"/>
  </si>
  <si>
    <r>
      <t>1. 推測 出紙皮帶在回轉、停止之際發生反復荷重、 中間軸的Key 溝槽發生疲勞破壞　（中間軸的強度不足）                                  2. 出紙皮帶停止之際</t>
    </r>
    <r>
      <rPr>
        <sz val="9"/>
        <color indexed="8"/>
        <rFont val="細明體"/>
        <family val="3"/>
        <charset val="136"/>
      </rPr>
      <t>產</t>
    </r>
    <r>
      <rPr>
        <sz val="9"/>
        <color indexed="8"/>
        <rFont val="MS PGothic"/>
        <family val="2"/>
      </rPr>
      <t>生了後座力、但當下僅針對Coupling進行目視點檢、未察覺中間軸已有所磨耗                                           ※2015年9月10日變更了Coupling Type, 相關位置也有所改變, 設置了中間軸                          變更理由：板彈簧破裂頻度上升（1回/年 左右）Line 速度為3600m/Hr、推測彈簧負荷過大 導致</t>
    </r>
    <phoneticPr fontId="2"/>
  </si>
  <si>
    <r>
      <t>重新審視並製作中間軸的外徑Size [參照圖1]※ 設置改良品之後、解決了在皮帶停止時所</t>
    </r>
    <r>
      <rPr>
        <sz val="9"/>
        <color indexed="8"/>
        <rFont val="細明體"/>
        <family val="3"/>
        <charset val="136"/>
      </rPr>
      <t>產</t>
    </r>
    <r>
      <rPr>
        <sz val="9"/>
        <color indexed="8"/>
        <rFont val="MS PGothic"/>
        <family val="2"/>
      </rPr>
      <t>生的後座力                                                       今後對策: 於</t>
    </r>
    <r>
      <rPr>
        <sz val="9"/>
        <color indexed="8"/>
        <rFont val="細明體"/>
        <family val="3"/>
        <charset val="136"/>
      </rPr>
      <t>每</t>
    </r>
    <r>
      <rPr>
        <sz val="9"/>
        <color indexed="8"/>
        <rFont val="MS PGothic"/>
        <family val="2"/>
      </rPr>
      <t>回工事日進行 中間軸 Key Set Bolt鎖緊及動作</t>
    </r>
    <r>
      <rPr>
        <sz val="9"/>
        <color indexed="8"/>
        <rFont val="細明體"/>
        <family val="3"/>
        <charset val="136"/>
      </rPr>
      <t>狀</t>
    </r>
    <r>
      <rPr>
        <sz val="9"/>
        <color indexed="8"/>
        <rFont val="MS PGothic"/>
        <family val="2"/>
      </rPr>
      <t>態確認</t>
    </r>
    <phoneticPr fontId="2"/>
  </si>
  <si>
    <t>異常報告書（日文）共有フォルダ\201501以降\20151126LF　1Br イズミ製紙巻機 排出Belt駆動部中間軸破損 (3).xls</t>
  </si>
  <si>
    <r>
      <t>2016/1/4月 工事日時進行鎖固確認。進行確認無</t>
    </r>
    <r>
      <rPr>
        <sz val="9"/>
        <color indexed="8"/>
        <rFont val="細明體"/>
        <family val="3"/>
        <charset val="136"/>
      </rPr>
      <t>後無異常</t>
    </r>
    <r>
      <rPr>
        <sz val="9"/>
        <color indexed="8"/>
        <rFont val="MS PGothic"/>
        <family val="2"/>
      </rPr>
      <t>。</t>
    </r>
    <phoneticPr fontId="2"/>
  </si>
  <si>
    <r>
      <t>2015/12/30工事日時依賴機械進行確認</t>
    </r>
    <r>
      <rPr>
        <sz val="9"/>
        <color indexed="8"/>
        <rFont val="細明體"/>
        <family val="3"/>
        <charset val="136"/>
      </rPr>
      <t>無問題</t>
    </r>
    <r>
      <rPr>
        <sz val="9"/>
        <color indexed="8"/>
        <rFont val="MS PGothic"/>
        <family val="2"/>
      </rPr>
      <t>。</t>
    </r>
    <phoneticPr fontId="2"/>
  </si>
  <si>
    <t>2015/12/10 與設備技術確認後，並進行鎖固確認</t>
    <phoneticPr fontId="2"/>
  </si>
  <si>
    <t>1P P詰板倒油管</t>
    <phoneticPr fontId="2"/>
  </si>
  <si>
    <r>
      <t>P詰起倒時，P詰台車之架台與油壓軟管發生接觸進而</t>
    </r>
    <r>
      <rPr>
        <sz val="9"/>
        <color indexed="8"/>
        <rFont val="細明體"/>
        <family val="3"/>
        <charset val="136"/>
      </rPr>
      <t>產</t>
    </r>
    <r>
      <rPr>
        <sz val="9"/>
        <color indexed="8"/>
        <rFont val="MS PGothic"/>
        <family val="2"/>
      </rPr>
      <t>生磨耗</t>
    </r>
    <phoneticPr fontId="2"/>
  </si>
  <si>
    <r>
      <t>1. 暫定對策: 軟管更換後、與架台會發生接觸的位置以橡膠</t>
    </r>
    <r>
      <rPr>
        <sz val="9"/>
        <color indexed="8"/>
        <rFont val="細明體"/>
        <family val="3"/>
        <charset val="136"/>
      </rPr>
      <t>墊</t>
    </r>
    <r>
      <rPr>
        <sz val="9"/>
        <color indexed="8"/>
        <rFont val="MS PGothic"/>
        <family val="2"/>
      </rPr>
      <t>塊包覆養生                          2. 恒久對策: 為使軟管部與機架不再發生接觸，將岐管部之接頭改為45°的形式，再裝設軟管                                                         其他有使用油壓軟管的地方也已建側列表、會依此實施軟管的點檢作業                              ※下次工事日進行點檢、之後以 1回/六個月的頻率實施、列入定期點檢的項目</t>
    </r>
    <r>
      <rPr>
        <sz val="9"/>
        <color indexed="8"/>
        <rFont val="細明體"/>
        <family val="3"/>
        <charset val="136"/>
      </rPr>
      <t>內</t>
    </r>
    <r>
      <rPr>
        <sz val="9"/>
        <color indexed="8"/>
        <rFont val="MS PGothic"/>
        <family val="2"/>
      </rPr>
      <t>）</t>
    </r>
    <phoneticPr fontId="2"/>
  </si>
  <si>
    <t>異常報告書（日文）共有フォルダ\201501以降\20151026ZF　1P P詰め板倒し油圧配管破損異常報告（中日文版）.xlsx</t>
  </si>
  <si>
    <r>
      <t>因為硬</t>
    </r>
    <r>
      <rPr>
        <sz val="9"/>
        <color indexed="8"/>
        <rFont val="細明體"/>
        <family val="3"/>
        <charset val="136"/>
      </rPr>
      <t>碟</t>
    </r>
    <r>
      <rPr>
        <sz val="9"/>
        <color indexed="8"/>
        <rFont val="MS PGothic"/>
        <family val="2"/>
      </rPr>
      <t>壞軌造成資料及傳輸效率異常,導致Image PC 在特定條件下延遲或無法傳送資料,造成1/100 Inch Pulse 異常。</t>
    </r>
    <phoneticPr fontId="2"/>
  </si>
  <si>
    <r>
      <t>1. TOM3 Image20 PC更換預備HDD。                                           2.更換硬</t>
    </r>
    <r>
      <rPr>
        <sz val="9"/>
        <color indexed="8"/>
        <rFont val="細明體"/>
        <family val="3"/>
        <charset val="136"/>
      </rPr>
      <t>碟</t>
    </r>
    <r>
      <rPr>
        <sz val="9"/>
        <color indexed="8"/>
        <rFont val="MS PGothic"/>
        <family val="2"/>
      </rPr>
      <t>後參數確認及欠點檢出確認。</t>
    </r>
    <phoneticPr fontId="2"/>
  </si>
  <si>
    <t>工事日會做HDD的掃描,如有壞軌異常就會換新</t>
  </si>
  <si>
    <r>
      <t>1. ATSC 一</t>
    </r>
    <r>
      <rPr>
        <sz val="9"/>
        <color indexed="8"/>
        <rFont val="細明體"/>
        <family val="3"/>
        <charset val="136"/>
      </rPr>
      <t>濑</t>
    </r>
    <r>
      <rPr>
        <sz val="9"/>
        <color indexed="8"/>
        <rFont val="MS PGothic"/>
        <family val="2"/>
      </rPr>
      <t>先生的見解</t>
    </r>
    <r>
      <rPr>
        <sz val="9"/>
        <color indexed="8"/>
        <rFont val="細明體"/>
        <family val="3"/>
        <charset val="136"/>
      </rPr>
      <t>說</t>
    </r>
    <r>
      <rPr>
        <sz val="9"/>
        <color indexed="8"/>
        <rFont val="MS PGothic"/>
        <family val="2"/>
      </rPr>
      <t>明到 MCCTR=0 偶爾會遇到，但這在正常容許範圍</t>
    </r>
    <r>
      <rPr>
        <sz val="9"/>
        <color indexed="8"/>
        <rFont val="細明體"/>
        <family val="3"/>
        <charset val="136"/>
      </rPr>
      <t>內</t>
    </r>
    <r>
      <rPr>
        <sz val="9"/>
        <color indexed="8"/>
        <rFont val="MS PGothic"/>
        <family val="2"/>
      </rPr>
      <t>，所以推測是TOM檢</t>
    </r>
    <r>
      <rPr>
        <sz val="9"/>
        <color indexed="8"/>
        <rFont val="細明體"/>
        <family val="3"/>
        <charset val="136"/>
      </rPr>
      <t>查</t>
    </r>
    <r>
      <rPr>
        <sz val="9"/>
        <color indexed="8"/>
        <rFont val="MS PGothic"/>
        <family val="2"/>
      </rPr>
      <t>軟體的問題。                                                           2. ENG 佐野先生調</t>
    </r>
    <r>
      <rPr>
        <sz val="9"/>
        <color indexed="8"/>
        <rFont val="細明體"/>
        <family val="3"/>
        <charset val="136"/>
      </rPr>
      <t>查</t>
    </r>
    <r>
      <rPr>
        <sz val="9"/>
        <color indexed="8"/>
        <rFont val="MS PGothic"/>
        <family val="2"/>
      </rPr>
      <t>的結果，之前在ZF、FF也有發生過，但記</t>
    </r>
    <r>
      <rPr>
        <sz val="9"/>
        <color indexed="8"/>
        <rFont val="細明體"/>
        <family val="3"/>
        <charset val="136"/>
      </rPr>
      <t>錄</t>
    </r>
    <r>
      <rPr>
        <sz val="9"/>
        <color indexed="8"/>
        <rFont val="MS PGothic"/>
        <family val="2"/>
      </rPr>
      <t>上是寫著已對策完畢，所以先排除了ACE方面的問題。                                                           3. NTC 業者TEST後的答覆證實是 TOM Host 軟體</t>
    </r>
    <r>
      <rPr>
        <sz val="9"/>
        <color indexed="8"/>
        <rFont val="細明體"/>
        <family val="3"/>
        <charset val="136"/>
      </rPr>
      <t>內</t>
    </r>
    <r>
      <rPr>
        <sz val="9"/>
        <color indexed="8"/>
        <rFont val="MS PGothic"/>
        <family val="2"/>
      </rPr>
      <t>部有不具合。</t>
    </r>
    <phoneticPr fontId="2"/>
  </si>
  <si>
    <r>
      <t>TOM3 Host PC  Software 已經由 NTC 業者在進行修正的準備。                                          ENG 佐野先生的</t>
    </r>
    <r>
      <rPr>
        <sz val="9"/>
        <color indexed="8"/>
        <rFont val="細明體"/>
        <family val="3"/>
        <charset val="136"/>
      </rPr>
      <t>說</t>
    </r>
    <r>
      <rPr>
        <sz val="9"/>
        <color indexed="8"/>
        <rFont val="MS PGothic"/>
        <family val="2"/>
      </rPr>
      <t>明:發生機率是「MCCTR=0  1/10000」×「Ring Buffer 先端約 1/10」的微乎其微的機會才會發生。</t>
    </r>
    <phoneticPr fontId="2"/>
  </si>
  <si>
    <t>異常報告書（日文）共有フォルダ\201501以降\20151213JF　TOM_MCCTR=0トラブル報告rev1.xlsx</t>
  </si>
  <si>
    <t xml:space="preserve"> MCCTR=0 異常,目前業者已經有新軟體對應了!!工事日,各窯TOM 都會更新軟體來解決MCCTR=0的異常!</t>
    <phoneticPr fontId="2"/>
  </si>
  <si>
    <t>本線増速 Conv'#5</t>
    <phoneticPr fontId="2"/>
  </si>
  <si>
    <r>
      <t>推測為離合器</t>
    </r>
    <r>
      <rPr>
        <sz val="9"/>
        <color indexed="8"/>
        <rFont val="細明體"/>
        <family val="3"/>
        <charset val="136"/>
      </rPr>
      <t>內</t>
    </r>
    <r>
      <rPr>
        <sz val="9"/>
        <color indexed="8"/>
        <rFont val="MS PGothic"/>
        <family val="2"/>
      </rPr>
      <t xml:space="preserve">的凸輪磨耗影響回轉不良，拆解後才確認到、光憑外觀無法確認到明顯的磨耗。                                              設　　　置：2008年3月（冷修時）                        </t>
    </r>
    <r>
      <rPr>
        <sz val="9"/>
        <color indexed="8"/>
        <rFont val="細明體"/>
        <family val="3"/>
        <charset val="136"/>
      </rPr>
      <t>歷</t>
    </r>
    <r>
      <rPr>
        <sz val="9"/>
        <color indexed="8"/>
        <rFont val="MS PGothic"/>
        <family val="2"/>
      </rPr>
      <t>　  　經：6年9個月</t>
    </r>
    <phoneticPr fontId="2"/>
  </si>
  <si>
    <t>異常報告書（日文）共有フォルダ\201501以降\20151221FF　本線増速CV№5カムクラッチ異常.xlsx</t>
  </si>
  <si>
    <t>無離合器相關設備</t>
    <phoneticPr fontId="2"/>
  </si>
  <si>
    <t>投入機（樂樂手）</t>
    <phoneticPr fontId="2"/>
  </si>
  <si>
    <r>
      <t>WIT#1 LINE　投入機ＨＡＮＤ與ARM　靠近HAND側的</t>
    </r>
    <r>
      <rPr>
        <sz val="9"/>
        <color indexed="8"/>
        <rFont val="細明體"/>
        <family val="3"/>
        <charset val="136"/>
      </rPr>
      <t>焊</t>
    </r>
    <r>
      <rPr>
        <sz val="9"/>
        <color indexed="8"/>
        <rFont val="MS PGothic"/>
        <family val="2"/>
      </rPr>
      <t>接部位發生龜裂</t>
    </r>
    <phoneticPr fontId="2"/>
  </si>
  <si>
    <r>
      <t>1. 針對龜裂處重新進行</t>
    </r>
    <r>
      <rPr>
        <sz val="9"/>
        <color indexed="8"/>
        <rFont val="細明體"/>
        <family val="3"/>
        <charset val="136"/>
      </rPr>
      <t>焊</t>
    </r>
    <r>
      <rPr>
        <sz val="9"/>
        <color indexed="8"/>
        <rFont val="MS PGothic"/>
        <family val="2"/>
      </rPr>
      <t>接對應。                                  2. 1年實施1回</t>
    </r>
    <r>
      <rPr>
        <sz val="9"/>
        <color indexed="8"/>
        <rFont val="細明體"/>
        <family val="3"/>
        <charset val="136"/>
      </rPr>
      <t>焊</t>
    </r>
    <r>
      <rPr>
        <sz val="9"/>
        <color indexed="8"/>
        <rFont val="MS PGothic"/>
        <family val="2"/>
      </rPr>
      <t>接部探傷試驗。</t>
    </r>
    <phoneticPr fontId="2"/>
  </si>
  <si>
    <t>異常報告書（日文）共有フォルダ\201601以降\20160112TAS　WIT NO1投入機(らくらくﾊﾝﾄﾞ)溶接部より亀裂.xls</t>
  </si>
  <si>
    <r>
      <t>異常報告書（中文）共有フォルダ\201601以降\20160112TAS　WIT_1 LINE連結投入機HAND與ARM的HAND側的焊</t>
    </r>
    <r>
      <rPr>
        <u/>
        <sz val="10"/>
        <color indexed="12"/>
        <rFont val="ＭＳ Ｐゴシック"/>
        <family val="2"/>
      </rPr>
      <t>接部位龜裂.xls</t>
    </r>
  </si>
  <si>
    <t>每次定修工事會安排設備技術進行銲接處確認</t>
    <phoneticPr fontId="2"/>
  </si>
  <si>
    <t>GUT2 LINE</t>
    <phoneticPr fontId="2"/>
  </si>
  <si>
    <r>
      <t>在10天以前已經實施過定期更換 (之前發生過異常)，於機械室進行維修保養後，才剛剛針對</t>
    </r>
    <r>
      <rPr>
        <sz val="9"/>
        <color indexed="8"/>
        <rFont val="細明體"/>
        <family val="3"/>
        <charset val="136"/>
      </rPr>
      <t>每</t>
    </r>
    <r>
      <rPr>
        <sz val="9"/>
        <color indexed="8"/>
        <rFont val="MS PGothic"/>
        <family val="2"/>
      </rPr>
      <t>處UNIT進行了更換。                                                                接觸痕跡附近的固定螺絲也沒有鬆</t>
    </r>
    <r>
      <rPr>
        <sz val="9"/>
        <color indexed="8"/>
        <rFont val="細明體"/>
        <family val="3"/>
        <charset val="136"/>
      </rPr>
      <t>脫</t>
    </r>
    <r>
      <rPr>
        <sz val="9"/>
        <color indexed="8"/>
        <rFont val="MS PGothic"/>
        <family val="2"/>
      </rPr>
      <t>的現象，所以推測是在維修保養上的調整不具合，導致上下刀刃持續磨擦使溝槽的間距變大，切刀上升時有困難，才會發生此異常。</t>
    </r>
    <phoneticPr fontId="2"/>
  </si>
  <si>
    <r>
      <t>＜管理面＞                                                     1. 日常巡檢時持續確認動作及異音。                ＜設備面＞                                              1.確認起動刃有無彎曲變形。                      2.針對LM-Guide的Bearing Block及CYL的托架精度進行確認。                                           3.實施除</t>
    </r>
    <r>
      <rPr>
        <sz val="9"/>
        <color indexed="8"/>
        <rFont val="細明體"/>
        <family val="3"/>
        <charset val="136"/>
      </rPr>
      <t>鏽</t>
    </r>
    <r>
      <rPr>
        <sz val="9"/>
        <color indexed="8"/>
        <rFont val="MS PGothic"/>
        <family val="2"/>
      </rPr>
      <t>及手動切斷測試。</t>
    </r>
    <phoneticPr fontId="2"/>
  </si>
  <si>
    <t>異常報告書（日文）共有フォルダ\201601以降\20160105GUT　GUT2紙巻機カッター昇降タイムオーバー.xlsx</t>
  </si>
  <si>
    <t>於2/15號進行紙卷切刀作動確認，切斷正常，異音確認無。</t>
    <phoneticPr fontId="2"/>
  </si>
  <si>
    <t>本線増速C/V　NO5</t>
    <phoneticPr fontId="2"/>
  </si>
  <si>
    <t>異常報告書（日文）共有フォルダ\201601以降\20160119XF　本線増速NO5カムクラッチ滑り現象トラブル.xlsx</t>
  </si>
  <si>
    <t>4/7 工事日機械(林、廖梓)進行點檢給油作業,確認作動正常OK</t>
  </si>
  <si>
    <r>
      <t xml:space="preserve">7/5 CF </t>
    </r>
    <r>
      <rPr>
        <sz val="9"/>
        <color indexed="8"/>
        <rFont val="細明體"/>
        <family val="3"/>
        <charset val="136"/>
      </rPr>
      <t>工事日
設技預防性更換</t>
    </r>
    <phoneticPr fontId="2"/>
  </si>
  <si>
    <t>冷修期間交換完畢</t>
    <phoneticPr fontId="2"/>
  </si>
  <si>
    <t>無相關離合器設備</t>
    <phoneticPr fontId="2"/>
  </si>
  <si>
    <r>
      <t>1. 在未設置G5.5 PL檢知Senser的</t>
    </r>
    <r>
      <rPr>
        <sz val="9"/>
        <color indexed="8"/>
        <rFont val="細明體"/>
        <family val="3"/>
        <charset val="136"/>
      </rPr>
      <t>狀</t>
    </r>
    <r>
      <rPr>
        <sz val="9"/>
        <color indexed="8"/>
        <rFont val="MS PGothic"/>
        <family val="2"/>
      </rPr>
      <t>態下 直接使用設備。                                       2. 於PL檢知Senser設置磁鐵，解除Interlock後生</t>
    </r>
    <r>
      <rPr>
        <sz val="9"/>
        <color indexed="8"/>
        <rFont val="細明體"/>
        <family val="3"/>
        <charset val="136"/>
      </rPr>
      <t>產</t>
    </r>
    <r>
      <rPr>
        <sz val="9"/>
        <color indexed="8"/>
        <rFont val="MS PGothic"/>
        <family val="2"/>
      </rPr>
      <t>。                                         3. 誤以為只要在T/P上面選取PL TYPE就可以在自動補正的</t>
    </r>
    <r>
      <rPr>
        <sz val="9"/>
        <color indexed="8"/>
        <rFont val="細明體"/>
        <family val="3"/>
        <charset val="136"/>
      </rPr>
      <t>狀</t>
    </r>
    <r>
      <rPr>
        <sz val="9"/>
        <color indexed="8"/>
        <rFont val="MS PGothic"/>
        <family val="2"/>
      </rPr>
      <t>態下採板。</t>
    </r>
    <phoneticPr fontId="2"/>
  </si>
  <si>
    <r>
      <t>1. 因為G5.5出貨時有G6和G5.5兩種積載PL的類型，將檢討 不同的PL TYPE  的補正</t>
    </r>
    <r>
      <rPr>
        <sz val="9"/>
        <color indexed="8"/>
        <rFont val="細明體"/>
        <family val="3"/>
        <charset val="136"/>
      </rPr>
      <t>值</t>
    </r>
    <r>
      <rPr>
        <sz val="9"/>
        <color indexed="8"/>
        <rFont val="MS PGothic"/>
        <family val="2"/>
      </rPr>
      <t>能不能直接在T/P 被反映出來。</t>
    </r>
    <phoneticPr fontId="2"/>
  </si>
  <si>
    <t>異常報告書（日文）共有フォルダ\201601以降\20160204GUT　パレットとロボット衝突.xlsx</t>
  </si>
  <si>
    <t>CF RB無G5.5的採板對應設定,G6以上PL感應SENSOR均有!</t>
    <phoneticPr fontId="2"/>
  </si>
  <si>
    <t>EF RB無G5.5的採板對應設定,G6以上PL感應SENSOR均有!</t>
    <phoneticPr fontId="2"/>
  </si>
  <si>
    <t>G5.5基板有G6和G5.5兩種積載PL的類型，JF的ROBOT-TEACHING也依不同PL TYPE而有所區隔</t>
    <phoneticPr fontId="2"/>
  </si>
  <si>
    <t>因KF窯無採過G5.5基板，因此G6以上積載PL的類型ROBOT-TEACHING也依不同PL TYPE而有所區隔</t>
    <phoneticPr fontId="2"/>
  </si>
  <si>
    <t>目前只有TAS#5有新增G5.5採板模式，當時設計有增設G5.5PL感知SENSOR與G5.5 RB的程式。與G6G7程式分開</t>
    <phoneticPr fontId="2"/>
  </si>
  <si>
    <t>2BR　5POS</t>
    <phoneticPr fontId="2"/>
  </si>
  <si>
    <r>
      <t>5P異常時的塞車警報在2/5 導入，原本5P的採板C/V在4P重故障時 應該必須停止，但是軟體的條件 卻是設定 當4POS發生輕故障or重故障 下會停止，所以第一次發生5P 吸著異常時，因4P發生了行先異常(輕故障)，警報也未解除的</t>
    </r>
    <r>
      <rPr>
        <sz val="9"/>
        <color indexed="8"/>
        <rFont val="細明體"/>
        <family val="3"/>
        <charset val="136"/>
      </rPr>
      <t>狀</t>
    </r>
    <r>
      <rPr>
        <sz val="9"/>
        <color indexed="8"/>
        <rFont val="MS PGothic"/>
        <family val="2"/>
      </rPr>
      <t>況下，才會在5P發生吸著異常警報之後，接著發生了</t>
    </r>
    <phoneticPr fontId="2"/>
  </si>
  <si>
    <r>
      <t>1. 導入軟體之際確認軟體内容（確認變更</t>
    </r>
    <r>
      <rPr>
        <sz val="9"/>
        <color indexed="8"/>
        <rFont val="細明體"/>
        <family val="3"/>
        <charset val="136"/>
      </rPr>
      <t>內</t>
    </r>
    <r>
      <rPr>
        <sz val="9"/>
        <color indexed="8"/>
        <rFont val="MS PGothic"/>
        <family val="2"/>
      </rPr>
      <t xml:space="preserve">容）                                                                 2. </t>
    </r>
    <r>
      <rPr>
        <sz val="9"/>
        <color indexed="8"/>
        <rFont val="細明體"/>
        <family val="3"/>
        <charset val="136"/>
      </rPr>
      <t>另</t>
    </r>
    <r>
      <rPr>
        <sz val="9"/>
        <color indexed="8"/>
        <rFont val="MS PGothic"/>
        <family val="2"/>
      </rPr>
      <t>行與設技商量輕故障時的警報如何設置   3. 須針對軟體導入時的測試項目由製造設技進行軟體導入之異常 KY</t>
    </r>
    <phoneticPr fontId="2"/>
  </si>
  <si>
    <t>異常報告書（日文）共有フォルダ\201601以降\20160205XF　2BR　5POS BDS渋滞警報トラブル.xlsx</t>
  </si>
  <si>
    <t>2BR　4POS　旋回C/V</t>
    <phoneticPr fontId="2"/>
  </si>
  <si>
    <r>
      <t>更換配管時，袋型螺帽部的Sleeve套筒部分未確實裝入就直接鎖上螺栓，在經過幾次的動作確認之後，該部位受到擠壓，以致配管呈現稍微鬆</t>
    </r>
    <r>
      <rPr>
        <sz val="9"/>
        <color indexed="8"/>
        <rFont val="細明體"/>
        <family val="3"/>
        <charset val="136"/>
      </rPr>
      <t>脫</t>
    </r>
    <r>
      <rPr>
        <sz val="9"/>
        <color indexed="8"/>
        <rFont val="MS PGothic"/>
        <family val="2"/>
      </rPr>
      <t>的</t>
    </r>
    <r>
      <rPr>
        <sz val="9"/>
        <color indexed="8"/>
        <rFont val="細明體"/>
        <family val="3"/>
        <charset val="136"/>
      </rPr>
      <t>狀</t>
    </r>
    <r>
      <rPr>
        <sz val="9"/>
        <color indexed="8"/>
        <rFont val="MS PGothic"/>
        <family val="2"/>
      </rPr>
      <t>態，從縫隙處發生漏油</t>
    </r>
    <phoneticPr fontId="2"/>
  </si>
  <si>
    <r>
      <t>1. 重新審視配管連接時螺帽固定之確認方式※連接後重新進行了</t>
    </r>
    <r>
      <rPr>
        <sz val="9"/>
        <color indexed="8"/>
        <rFont val="細明體"/>
        <family val="3"/>
        <charset val="136"/>
      </rPr>
      <t>內</t>
    </r>
    <r>
      <rPr>
        <sz val="9"/>
        <color indexed="8"/>
        <rFont val="MS PGothic"/>
        <family val="2"/>
      </rPr>
      <t>部確認，拆除配管並確認</t>
    </r>
    <r>
      <rPr>
        <sz val="9"/>
        <color indexed="8"/>
        <rFont val="細明體"/>
        <family val="3"/>
        <charset val="136"/>
      </rPr>
      <t>內</t>
    </r>
    <r>
      <rPr>
        <sz val="9"/>
        <color indexed="8"/>
        <rFont val="MS PGothic"/>
        <family val="2"/>
      </rPr>
      <t>部鉚接加工的部位</t>
    </r>
    <phoneticPr fontId="2"/>
  </si>
  <si>
    <t>1.進行管路更後要確實是否鎖固OK。                         2.要進行試運轉確認沒有問題後才可恢復生產。</t>
    <phoneticPr fontId="2"/>
  </si>
  <si>
    <t>異常報告書（日文）共有フォルダ\201601以降\20160223XF　2BR　4POS　旋回CVスイベルジョイント配管油漏れトラブル.xlsx</t>
  </si>
  <si>
    <t>1BR紙巻機</t>
    <phoneticPr fontId="2"/>
  </si>
  <si>
    <r>
      <t>■紙巻機Ready OFF的原因                         推測AIR SHAFT的軸端斷裂後，運轉時振動變大，平台的位置</t>
    </r>
    <r>
      <rPr>
        <sz val="9"/>
        <color indexed="8"/>
        <rFont val="細明體"/>
        <family val="3"/>
        <charset val="136"/>
      </rPr>
      <t>跑</t>
    </r>
    <r>
      <rPr>
        <sz val="9"/>
        <color indexed="8"/>
        <rFont val="MS PGothic"/>
        <family val="2"/>
      </rPr>
      <t>掉 近接Senser 才會OFF。                                                     ■Airshaft的折損原因                                    由折損部位的斷裂</t>
    </r>
    <r>
      <rPr>
        <sz val="9"/>
        <color indexed="8"/>
        <rFont val="細明體"/>
        <family val="3"/>
        <charset val="136"/>
      </rPr>
      <t>狀</t>
    </r>
    <r>
      <rPr>
        <sz val="9"/>
        <color indexed="8"/>
        <rFont val="MS PGothic"/>
        <family val="2"/>
      </rPr>
      <t>況看起來，推測是從M10固定用螺絲部位開始斷掉。</t>
    </r>
    <phoneticPr fontId="2"/>
  </si>
  <si>
    <r>
      <t>・恒久對策的部分會</t>
    </r>
    <r>
      <rPr>
        <sz val="9"/>
        <color indexed="8"/>
        <rFont val="細明體"/>
        <family val="3"/>
        <charset val="136"/>
      </rPr>
      <t>另</t>
    </r>
    <r>
      <rPr>
        <sz val="9"/>
        <color indexed="8"/>
        <rFont val="MS PGothic"/>
        <family val="2"/>
      </rPr>
      <t>外與設技協議                          暫定對策：由製造針對預備AIR SHAFT的軸端部進行點檢。                                                   進行吊掛作業時, 軸端部位不與尼龍束帶干</t>
    </r>
    <r>
      <rPr>
        <sz val="9"/>
        <color indexed="8"/>
        <rFont val="細明體"/>
        <family val="3"/>
        <charset val="136"/>
      </rPr>
      <t>涉</t>
    </r>
    <r>
      <rPr>
        <sz val="9"/>
        <color indexed="8"/>
        <rFont val="MS PGothic"/>
        <family val="2"/>
      </rPr>
      <t>。                                                               ※降低對軸端部的負荷</t>
    </r>
    <phoneticPr fontId="2"/>
  </si>
  <si>
    <t>異常報告書（日文）共有フォルダ\201601以降\20160313BF窯 1BR紙巻機エアシャフト折損（追記）.xlsx</t>
  </si>
  <si>
    <t>4/14 M10螺絲形式全部確認OK已可使用                                禁止使用有用M10螺絲的AIR SHAFT。</t>
    <phoneticPr fontId="2"/>
  </si>
  <si>
    <r>
      <t>TAS</t>
    </r>
    <r>
      <rPr>
        <sz val="9"/>
        <color indexed="8"/>
        <rFont val="細明體"/>
        <family val="3"/>
        <charset val="136"/>
      </rPr>
      <t>紙捲軸心樣式為一體式加工，並無類似問題</t>
    </r>
    <phoneticPr fontId="2"/>
  </si>
  <si>
    <t>無相關設備</t>
    <phoneticPr fontId="2"/>
  </si>
  <si>
    <t xml:space="preserve">2Br採板CV 3-3 </t>
    <phoneticPr fontId="2"/>
  </si>
  <si>
    <r>
      <t>1. 確認並檢討SERVO Motor 軸承的壽命及
   更換週期。
2. 定期確認SERVO Motor實效負荷率（1回
    /週）
3. 實效負荷率到了警示等級，且該設備無
   法停止的話，須</t>
    </r>
    <r>
      <rPr>
        <sz val="9"/>
        <color indexed="8"/>
        <rFont val="細明體"/>
        <family val="3"/>
        <charset val="136"/>
      </rPr>
      <t xml:space="preserve">每日進行實效負荷率的
</t>
    </r>
    <r>
      <rPr>
        <sz val="9"/>
        <color indexed="8"/>
        <rFont val="MS PGothic"/>
        <family val="2"/>
      </rPr>
      <t xml:space="preserve">   </t>
    </r>
    <r>
      <rPr>
        <sz val="9"/>
        <color indexed="8"/>
        <rFont val="細明體"/>
        <family val="3"/>
        <charset val="136"/>
      </rPr>
      <t xml:space="preserve">確認。
</t>
    </r>
    <r>
      <rPr>
        <sz val="9"/>
        <color indexed="8"/>
        <rFont val="MS PGothic"/>
        <family val="2"/>
      </rPr>
      <t>4. 實效負荷率達到異常等級時，須立即點
   檢更換。</t>
    </r>
    <phoneticPr fontId="2"/>
  </si>
  <si>
    <t>異常報告書（日文）共有フォルダ\201601以降\20160325KF 2BR採板CV3-3 SERVO異常.xlsx</t>
  </si>
  <si>
    <r>
      <t>YF4冷修時，</t>
    </r>
    <r>
      <rPr>
        <sz val="9"/>
        <color indexed="8"/>
        <rFont val="細明體"/>
        <family val="3"/>
        <charset val="136"/>
      </rPr>
      <t>已</t>
    </r>
    <r>
      <rPr>
        <sz val="9"/>
        <color indexed="8"/>
        <rFont val="MS PGothic"/>
        <family val="2"/>
      </rPr>
      <t>確認無異常</t>
    </r>
    <phoneticPr fontId="2"/>
  </si>
  <si>
    <r>
      <rPr>
        <sz val="9"/>
        <color indexed="8"/>
        <rFont val="細明體"/>
        <family val="3"/>
        <charset val="136"/>
      </rPr>
      <t>進行外觀及動作確認完成</t>
    </r>
    <r>
      <rPr>
        <sz val="9"/>
        <color indexed="8"/>
        <rFont val="MS PGothic"/>
        <family val="2"/>
      </rPr>
      <t>,</t>
    </r>
    <r>
      <rPr>
        <sz val="9"/>
        <color indexed="8"/>
        <rFont val="細明體"/>
        <family val="3"/>
        <charset val="136"/>
      </rPr>
      <t>目前移載</t>
    </r>
    <r>
      <rPr>
        <sz val="9"/>
        <color indexed="8"/>
        <rFont val="MS PGothic"/>
        <family val="2"/>
      </rPr>
      <t>BDS</t>
    </r>
    <r>
      <rPr>
        <sz val="9"/>
        <color indexed="8"/>
        <rFont val="細明體"/>
        <family val="3"/>
        <charset val="136"/>
      </rPr>
      <t>及</t>
    </r>
    <r>
      <rPr>
        <sz val="9"/>
        <color indexed="8"/>
        <rFont val="MS PGothic"/>
        <family val="2"/>
      </rPr>
      <t>4P BDS</t>
    </r>
    <r>
      <rPr>
        <sz val="9"/>
        <color indexed="8"/>
        <rFont val="細明體"/>
        <family val="3"/>
        <charset val="136"/>
      </rPr>
      <t>監控中</t>
    </r>
    <r>
      <rPr>
        <sz val="9"/>
        <color indexed="8"/>
        <rFont val="MS PGothic"/>
        <family val="2"/>
      </rPr>
      <t>,</t>
    </r>
    <r>
      <rPr>
        <sz val="9"/>
        <color indexed="8"/>
        <rFont val="細明體"/>
        <family val="3"/>
        <charset val="136"/>
      </rPr>
      <t>後續監控點待電器人員追加中</t>
    </r>
    <phoneticPr fontId="2"/>
  </si>
  <si>
    <r>
      <t>除了精</t>
    </r>
    <r>
      <rPr>
        <sz val="9"/>
        <color indexed="8"/>
        <rFont val="細明體"/>
        <family val="3"/>
        <charset val="136"/>
      </rPr>
      <t>查CV外其他都是一般馬達，都有進行異音振動確認，無異常。</t>
    </r>
    <phoneticPr fontId="2"/>
  </si>
  <si>
    <t>CV都是一般馬達，異音振動確認，無異常。</t>
    <phoneticPr fontId="2"/>
  </si>
  <si>
    <t>ACE #1 PC</t>
    <phoneticPr fontId="2"/>
  </si>
  <si>
    <r>
      <t>・這次故障的PC是2世代前舊型DELL製PC。
    ※SIEMENS製PC在之前故障的時候，有請MAKER修理，進行Running Test。實施後，有送回ADT，但是沒有做更換。
・因為PC POWER SUPPLY故障，電源無法供給，就將PC關機了。 
     ※</t>
    </r>
    <r>
      <rPr>
        <sz val="9"/>
        <color indexed="8"/>
        <rFont val="細明體"/>
        <family val="3"/>
        <charset val="136"/>
      </rPr>
      <t>每</t>
    </r>
    <r>
      <rPr>
        <sz val="9"/>
        <color indexed="8"/>
        <rFont val="MS PGothic"/>
        <family val="2"/>
      </rPr>
      <t xml:space="preserve">3個月實施一次定期的#1PC（舊型DELL）跟#2PC（舊型DELL）的切替。（SIEMENS製當作#3預備來保管著）
    </t>
    </r>
    <phoneticPr fontId="2"/>
  </si>
  <si>
    <t>異常報告書（日文）共有フォルダ\201601以降\20160506ZF  ACE NO1PC異常報告.xlsx</t>
  </si>
  <si>
    <r>
      <t>A</t>
    </r>
    <r>
      <rPr>
        <sz val="9"/>
        <color indexed="8"/>
        <rFont val="MS PGothic"/>
        <family val="2"/>
      </rPr>
      <t>FK</t>
    </r>
    <phoneticPr fontId="2"/>
  </si>
  <si>
    <t>横切機No.2</t>
    <phoneticPr fontId="2"/>
  </si>
  <si>
    <t>異常報告書（日文）共有フォルダ\201601以降\20160517HF　横切機No2カッター走行駆動ベルト断裂.xlsx</t>
  </si>
  <si>
    <t>YF4冷修全新品安裝，熱上前確認無異常</t>
    <phoneticPr fontId="2"/>
  </si>
  <si>
    <t>4/7 工事日已進行橫切#1~#3點檢確認,#3皮帶龜裂更換完成</t>
    <phoneticPr fontId="2"/>
  </si>
  <si>
    <t>2BR 2POS採板ROBOT</t>
    <phoneticPr fontId="2"/>
  </si>
  <si>
    <t>異常報告書（日文）共有フォルダ\201601以降\20160519HF　2Br2Pos採板ロボット重故障停止.xlsx</t>
  </si>
  <si>
    <t>2Br P詰機（BDS）</t>
    <phoneticPr fontId="2"/>
  </si>
  <si>
    <t>異常報告書（日文）共有フォルダ\201601以降\20160521IF 2Br_P詰機板揃えシリンダー油圧ホースリーク.xlsx</t>
  </si>
  <si>
    <t>無相關高壓油管設備</t>
    <phoneticPr fontId="2"/>
  </si>
  <si>
    <t>#11POS Robot採板機</t>
    <phoneticPr fontId="2"/>
  </si>
  <si>
    <t>異常報告書（日文）共有フォルダ\201601以降\20160526BF窯　1BR NO11POSエンコーダーケーブル断線.xlsx</t>
  </si>
  <si>
    <t xml:space="preserve"> </t>
    <phoneticPr fontId="2"/>
  </si>
  <si>
    <r>
      <t>6/1已經確認完畢，TAS#5X1，TAS#7X2 ROBOT，CABLE支架</t>
    </r>
    <r>
      <rPr>
        <sz val="9"/>
        <color indexed="8"/>
        <rFont val="細明體"/>
        <family val="3"/>
        <charset val="136"/>
      </rPr>
      <t>狀</t>
    </r>
    <r>
      <rPr>
        <sz val="9"/>
        <color indexed="8"/>
        <rFont val="MS PGothic"/>
        <family val="2"/>
      </rPr>
      <t>態除有些微生</t>
    </r>
    <r>
      <rPr>
        <sz val="9"/>
        <color indexed="8"/>
        <rFont val="細明體"/>
        <family val="3"/>
        <charset val="136"/>
      </rPr>
      <t>鏽</t>
    </r>
    <r>
      <rPr>
        <sz val="9"/>
        <color indexed="8"/>
        <rFont val="MS PGothic"/>
        <family val="2"/>
      </rPr>
      <t>外，並無發現彎曲變形裂痕，</t>
    </r>
    <r>
      <rPr>
        <sz val="9"/>
        <color indexed="8"/>
        <rFont val="細明體"/>
        <family val="3"/>
        <charset val="136"/>
      </rPr>
      <t>每</t>
    </r>
    <r>
      <rPr>
        <sz val="9"/>
        <color indexed="8"/>
        <rFont val="MS PGothic"/>
        <family val="2"/>
      </rPr>
      <t>次定修工事也會請設備電氣檢視確認</t>
    </r>
    <phoneticPr fontId="2"/>
  </si>
  <si>
    <t>2Br 引入FT C/V</t>
    <phoneticPr fontId="2"/>
  </si>
  <si>
    <r>
      <t xml:space="preserve">No.2Br引入No.2FT C/V </t>
    </r>
    <r>
      <rPr>
        <sz val="9"/>
        <color indexed="8"/>
        <rFont val="細明體"/>
        <family val="3"/>
        <charset val="136"/>
      </rPr>
      <t>鍊</t>
    </r>
    <r>
      <rPr>
        <sz val="9"/>
        <color indexed="8"/>
        <rFont val="MS PGothic"/>
        <family val="2"/>
      </rPr>
      <t>條 軌道の折損</t>
    </r>
    <phoneticPr fontId="2"/>
  </si>
  <si>
    <r>
      <rPr>
        <sz val="9"/>
        <color indexed="8"/>
        <rFont val="細明體"/>
        <family val="3"/>
        <charset val="136"/>
      </rPr>
      <t>鍊</t>
    </r>
    <r>
      <rPr>
        <sz val="9"/>
        <color indexed="8"/>
        <rFont val="MS PGothic"/>
        <family val="2"/>
      </rPr>
      <t xml:space="preserve">條軌道下降時撞到固定架台。
</t>
    </r>
    <r>
      <rPr>
        <sz val="9"/>
        <color indexed="8"/>
        <rFont val="細明體"/>
        <family val="3"/>
        <charset val="136"/>
      </rPr>
      <t>-</t>
    </r>
    <r>
      <rPr>
        <sz val="9"/>
        <color indexed="8"/>
        <rFont val="MS PGothic"/>
        <family val="2"/>
      </rPr>
      <t>針對0.3ｔ搬送對應 進行了PAD LEVEL調降作業、昇降cylinder的軌道下限Stopper也有鬆開向下調整、然而經過調整之後的高度 會干</t>
    </r>
    <r>
      <rPr>
        <sz val="9"/>
        <color indexed="8"/>
        <rFont val="細明體"/>
        <family val="3"/>
        <charset val="136"/>
      </rPr>
      <t>涉</t>
    </r>
    <r>
      <rPr>
        <sz val="9"/>
        <color indexed="8"/>
        <rFont val="MS PGothic"/>
        <family val="2"/>
      </rPr>
      <t>到固定架台。</t>
    </r>
    <phoneticPr fontId="2"/>
  </si>
  <si>
    <r>
      <t>- 預定重新審視</t>
    </r>
    <r>
      <rPr>
        <sz val="9"/>
        <color indexed="8"/>
        <rFont val="細明體"/>
        <family val="3"/>
        <charset val="136"/>
      </rPr>
      <t>鍊</t>
    </r>
    <r>
      <rPr>
        <sz val="9"/>
        <color indexed="8"/>
        <rFont val="MS PGothic"/>
        <family val="2"/>
      </rPr>
      <t>條軌道的構造。</t>
    </r>
    <phoneticPr fontId="2"/>
  </si>
  <si>
    <t>CF窯類似異常橫展開進度確認</t>
    <phoneticPr fontId="2"/>
  </si>
  <si>
    <t>異常報告書（日文）共有フォルダ\201601以降\20160601DF　2Br引き込みNo.2パッドチェーンレール折損.xls</t>
  </si>
  <si>
    <r>
      <t>8/16</t>
    </r>
    <r>
      <rPr>
        <sz val="9"/>
        <color indexed="8"/>
        <rFont val="細明體"/>
        <family val="3"/>
        <charset val="136"/>
      </rPr>
      <t>工事日確認</t>
    </r>
    <phoneticPr fontId="2"/>
  </si>
  <si>
    <r>
      <t>8/10</t>
    </r>
    <r>
      <rPr>
        <sz val="9"/>
        <color indexed="8"/>
        <rFont val="細明體"/>
        <family val="3"/>
        <charset val="136"/>
      </rPr>
      <t>工事日確認</t>
    </r>
    <phoneticPr fontId="2"/>
  </si>
  <si>
    <t>異常報告書（日文）共有フォルダ\201601以降\20160622BF窯　1BR紙巻機エアシャフト軸受固定用金具脱落.xlsx</t>
  </si>
  <si>
    <t>無相關尼工製紙捲機設備</t>
    <phoneticPr fontId="2"/>
  </si>
  <si>
    <t>その他改善</t>
  </si>
  <si>
    <r>
      <t>Robot採板機, BDS採板機,</t>
    </r>
    <r>
      <rPr>
        <sz val="9"/>
        <color indexed="8"/>
        <rFont val="細明體"/>
        <family val="3"/>
        <charset val="136"/>
      </rPr>
      <t xml:space="preserve">移載機
</t>
    </r>
    <r>
      <rPr>
        <sz val="9"/>
        <color indexed="8"/>
        <rFont val="MS PGothic"/>
        <family val="2"/>
      </rPr>
      <t>インシュロック</t>
    </r>
    <phoneticPr fontId="2"/>
  </si>
  <si>
    <t>異常報告書（日文）共有フォルダ\201601以降\20160627【クレーム対策書】BF窯素板割れ(インシュロック混入)最終.xlsx</t>
  </si>
  <si>
    <t>7/6 工事日以點檢確認完成</t>
    <phoneticPr fontId="2"/>
  </si>
  <si>
    <r>
      <t xml:space="preserve">2016/6/28優先順序高的完成。
</t>
    </r>
    <r>
      <rPr>
        <sz val="9"/>
        <color indexed="8"/>
        <rFont val="細明體"/>
        <family val="3"/>
        <charset val="136"/>
      </rPr>
      <t>其餘</t>
    </r>
    <r>
      <rPr>
        <sz val="9"/>
        <color indexed="8"/>
        <rFont val="MS PGothic"/>
        <family val="2"/>
      </rPr>
      <t>8/2</t>
    </r>
    <r>
      <rPr>
        <sz val="9"/>
        <color indexed="8"/>
        <rFont val="細明體"/>
        <family val="3"/>
        <charset val="136"/>
      </rPr>
      <t>工事日實施點檢</t>
    </r>
    <phoneticPr fontId="2"/>
  </si>
  <si>
    <t>7/7 TAS移載機點檢完成，移載機框架也有加蓋防止異物掉落。</t>
    <phoneticPr fontId="2"/>
  </si>
  <si>
    <t>7/12點檢確認完成</t>
    <phoneticPr fontId="2"/>
  </si>
  <si>
    <r>
      <rPr>
        <sz val="9"/>
        <color indexed="8"/>
        <rFont val="細明體"/>
        <family val="3"/>
        <charset val="136"/>
      </rPr>
      <t>本線</t>
    </r>
    <r>
      <rPr>
        <sz val="9"/>
        <color indexed="8"/>
        <rFont val="MS PGothic"/>
        <family val="2"/>
      </rPr>
      <t>伸縮CV ROLL</t>
    </r>
    <phoneticPr fontId="2"/>
  </si>
  <si>
    <r>
      <rPr>
        <sz val="9"/>
        <color indexed="8"/>
        <rFont val="細明體"/>
        <family val="3"/>
        <charset val="136"/>
      </rPr>
      <t>本線</t>
    </r>
    <r>
      <rPr>
        <sz val="9"/>
        <color indexed="8"/>
        <rFont val="MS PGothic"/>
        <family val="2"/>
      </rPr>
      <t xml:space="preserve">伸縮CV ROLL </t>
    </r>
    <r>
      <rPr>
        <sz val="9"/>
        <color indexed="8"/>
        <rFont val="細明體"/>
        <family val="3"/>
        <charset val="136"/>
      </rPr>
      <t>兩側</t>
    </r>
    <r>
      <rPr>
        <sz val="9"/>
        <color indexed="8"/>
        <rFont val="MS PGothic"/>
        <family val="2"/>
      </rPr>
      <t>ROLL 劣化殘膠異常</t>
    </r>
    <phoneticPr fontId="2"/>
  </si>
  <si>
    <r>
      <t>初</t>
    </r>
    <r>
      <rPr>
        <sz val="9"/>
        <color indexed="8"/>
        <rFont val="細明體"/>
        <family val="3"/>
        <charset val="136"/>
      </rPr>
      <t>步</t>
    </r>
    <r>
      <rPr>
        <sz val="9"/>
        <color indexed="8"/>
        <rFont val="MS PGothic"/>
        <family val="2"/>
      </rPr>
      <t>判斷為優力膠老化</t>
    </r>
    <phoneticPr fontId="2"/>
  </si>
  <si>
    <t>7/11 HOT工事停機進行實物確認無異常。</t>
    <phoneticPr fontId="2"/>
  </si>
  <si>
    <t>7/11優力膠點檢確認完成，無發現變質軟化情形</t>
    <phoneticPr fontId="2"/>
  </si>
  <si>
    <t>本線増速C/V No.5</t>
    <phoneticPr fontId="2"/>
  </si>
  <si>
    <r>
      <t>本線增速C/V Camclutch滑</t>
    </r>
    <r>
      <rPr>
        <sz val="9"/>
        <color indexed="8"/>
        <rFont val="細明體"/>
        <family val="3"/>
        <charset val="136"/>
      </rPr>
      <t>脫</t>
    </r>
    <r>
      <rPr>
        <sz val="9"/>
        <color indexed="8"/>
        <rFont val="MS PGothic"/>
        <family val="2"/>
      </rPr>
      <t>異常</t>
    </r>
    <phoneticPr fontId="2"/>
  </si>
  <si>
    <t>異常報告書（日文）共有フォルダ\201601以降\20160704JF 本線増速CV No.5カムクラッチ滑り異常.xlsx</t>
  </si>
  <si>
    <t>YF4 CLUTCHLESS</t>
    <phoneticPr fontId="2"/>
  </si>
  <si>
    <t>No．5增速:2014.12.11　更換
No．６增速:2016.5.17　更換
H/O:2015.3.15更換(PB10RH給油可)</t>
    <phoneticPr fontId="2"/>
  </si>
  <si>
    <r>
      <t xml:space="preserve">7/5 </t>
    </r>
    <r>
      <rPr>
        <sz val="9"/>
        <color indexed="8"/>
        <rFont val="細明體"/>
        <family val="3"/>
        <charset val="136"/>
      </rPr>
      <t>工事日進行5、6號交換
8/10工事日進行H/O部分的交換</t>
    </r>
    <phoneticPr fontId="2"/>
  </si>
  <si>
    <t>EF3冷修更換完成</t>
    <phoneticPr fontId="2"/>
  </si>
  <si>
    <r>
      <t>8/2月工事日進行H/O</t>
    </r>
    <r>
      <rPr>
        <sz val="9"/>
        <color indexed="8"/>
        <rFont val="細明體"/>
        <family val="3"/>
        <charset val="136"/>
      </rPr>
      <t>段</t>
    </r>
    <r>
      <rPr>
        <sz val="9"/>
        <color indexed="8"/>
        <rFont val="MS PGothic"/>
        <family val="2"/>
      </rPr>
      <t>交換</t>
    </r>
    <phoneticPr fontId="2"/>
  </si>
  <si>
    <r>
      <t>7/12月工事日交換</t>
    </r>
    <r>
      <rPr>
        <sz val="9"/>
        <color indexed="8"/>
        <rFont val="細明體"/>
        <family val="3"/>
        <charset val="136"/>
      </rPr>
      <t>濟</t>
    </r>
    <r>
      <rPr>
        <sz val="9"/>
        <color indexed="8"/>
        <rFont val="MS PGothic"/>
        <family val="2"/>
      </rPr>
      <t>(#5/#6/</t>
    </r>
    <r>
      <rPr>
        <sz val="9"/>
        <color indexed="8"/>
        <rFont val="細明體"/>
        <family val="3"/>
        <charset val="136"/>
      </rPr>
      <t>本線</t>
    </r>
    <r>
      <rPr>
        <sz val="9"/>
        <color indexed="8"/>
        <rFont val="MS PGothic"/>
        <family val="2"/>
      </rPr>
      <t>)</t>
    </r>
    <phoneticPr fontId="2"/>
  </si>
  <si>
    <t>橫切機BUR</t>
    <phoneticPr fontId="2"/>
  </si>
  <si>
    <r>
      <t>&lt;推定発生原因&gt;
No.2橫切BUR上面設置的是薄板 (與圖面相異)。推測這板子厚度薄, 受到BUR重複昇降動作的衝撃影響, 導致板子本身和螺絲  蓄積了疲勞。板子上面刻印了品名、型號, 代表這高度調整Stage 的Unit是原廠配件。也就是</t>
    </r>
    <r>
      <rPr>
        <sz val="9"/>
        <color indexed="8"/>
        <rFont val="細明體"/>
        <family val="3"/>
        <charset val="136"/>
      </rPr>
      <t>說</t>
    </r>
    <r>
      <rPr>
        <sz val="9"/>
        <color indexed="8"/>
        <rFont val="MS PGothic"/>
        <family val="2"/>
      </rPr>
      <t>, 當初在製作BUR時廠商（尼工）應該要裝的是3.2mm的Plate, 在這裡出現了疏漏。</t>
    </r>
    <phoneticPr fontId="2"/>
  </si>
  <si>
    <r>
      <t>依照圖面進行Plate厚度更新（3.2mm）。
※AFK</t>
    </r>
    <r>
      <rPr>
        <sz val="9"/>
        <color indexed="8"/>
        <rFont val="細明體"/>
        <family val="3"/>
        <charset val="136"/>
      </rPr>
      <t>內</t>
    </r>
    <r>
      <rPr>
        <sz val="9"/>
        <color indexed="8"/>
        <rFont val="MS PGothic"/>
        <family val="2"/>
      </rPr>
      <t>已確認完成, 除了IF以外, 其他都和圖面一樣是3.2mm的</t>
    </r>
    <phoneticPr fontId="2"/>
  </si>
  <si>
    <t>異常報告書（日文）共有フォルダ\201601以降\20160706IF　No2横切機BURレベル調整ユニット固定プレート破損.xlsx</t>
  </si>
  <si>
    <t>採板Robot</t>
    <phoneticPr fontId="2"/>
  </si>
  <si>
    <r>
      <t>T軸旋轉用Pulley</t>
    </r>
    <r>
      <rPr>
        <sz val="9"/>
        <color indexed="8"/>
        <rFont val="細明體"/>
        <family val="3"/>
        <charset val="136"/>
      </rPr>
      <t>脫</t>
    </r>
    <r>
      <rPr>
        <sz val="9"/>
        <color indexed="8"/>
        <rFont val="MS PGothic"/>
        <family val="2"/>
      </rPr>
      <t>離，造成Robot Hand無法旋轉。
Pulley會</t>
    </r>
    <r>
      <rPr>
        <sz val="9"/>
        <color indexed="8"/>
        <rFont val="細明體"/>
        <family val="3"/>
        <charset val="136"/>
      </rPr>
      <t>脫</t>
    </r>
    <r>
      <rPr>
        <sz val="9"/>
        <color indexed="8"/>
        <rFont val="MS PGothic"/>
        <family val="2"/>
      </rPr>
      <t>離的原因是因為T軸Spline Shaft軸端部的Stopper Plate 固定螺絲鬆</t>
    </r>
    <r>
      <rPr>
        <sz val="9"/>
        <color indexed="8"/>
        <rFont val="細明體"/>
        <family val="3"/>
        <charset val="136"/>
      </rPr>
      <t>脫</t>
    </r>
    <r>
      <rPr>
        <sz val="9"/>
        <color indexed="8"/>
        <rFont val="MS PGothic"/>
        <family val="2"/>
      </rPr>
      <t>的關係。
固定螺絲上塗了防止鬆</t>
    </r>
    <r>
      <rPr>
        <sz val="9"/>
        <color indexed="8"/>
        <rFont val="細明體"/>
        <family val="3"/>
        <charset val="136"/>
      </rPr>
      <t>脫</t>
    </r>
    <r>
      <rPr>
        <sz val="9"/>
        <color indexed="8"/>
        <rFont val="MS PGothic"/>
        <family val="2"/>
      </rPr>
      <t>的固定劑，如同圖面指定。雖然廠商的見解是</t>
    </r>
    <r>
      <rPr>
        <sz val="9"/>
        <color indexed="8"/>
        <rFont val="細明體"/>
        <family val="3"/>
        <charset val="136"/>
      </rPr>
      <t>說</t>
    </r>
    <r>
      <rPr>
        <sz val="9"/>
        <color indexed="8"/>
        <rFont val="MS PGothic"/>
        <family val="2"/>
      </rPr>
      <t>T軸旋轉的負荷過大？不過因為在其他Position沒有發生過，而且負荷値也沒有問題，所以目前原因不明。</t>
    </r>
    <phoneticPr fontId="2"/>
  </si>
  <si>
    <t>異常報告書（日文）共有フォルダ\201601以降\20160716KF 1Br 2Pos採板Robot T軸異常.xls</t>
  </si>
  <si>
    <t>8/2 Robot的Stopper Plate固定螺絲實施點檢、鎖緊。將TRB軸Shaft上部可視化;。未完成待續。</t>
    <phoneticPr fontId="2"/>
  </si>
  <si>
    <t>紙巻機（イズミ製）</t>
    <phoneticPr fontId="2"/>
  </si>
  <si>
    <r>
      <t>切刀升降用LM軌道的固定螺絲磨斷（4支裡有2支）。因為螺絲已磨斷了，升降時、LM軌道會發出聲響。推測是在這樣的</t>
    </r>
    <r>
      <rPr>
        <sz val="9"/>
        <color indexed="8"/>
        <rFont val="細明體"/>
        <family val="3"/>
        <charset val="136"/>
      </rPr>
      <t>狀</t>
    </r>
    <r>
      <rPr>
        <sz val="9"/>
        <color indexed="8"/>
        <rFont val="MS PGothic"/>
        <family val="2"/>
      </rPr>
      <t>態下持續使用，才會發生</t>
    </r>
    <r>
      <rPr>
        <sz val="9"/>
        <color indexed="8"/>
        <rFont val="細明體"/>
        <family val="3"/>
        <charset val="136"/>
      </rPr>
      <t>卡</t>
    </r>
    <r>
      <rPr>
        <sz val="9"/>
        <color indexed="8"/>
        <rFont val="MS PGothic"/>
        <family val="2"/>
      </rPr>
      <t>住、導致切刀無法上升的情形。
關於螺絲磨斷的原因，因為合紙裁切的</t>
    </r>
    <r>
      <rPr>
        <sz val="9"/>
        <color indexed="8"/>
        <rFont val="細明體"/>
        <family val="3"/>
        <charset val="136"/>
      </rPr>
      <t>狀</t>
    </r>
    <r>
      <rPr>
        <sz val="9"/>
        <color indexed="8"/>
        <rFont val="MS PGothic"/>
        <family val="2"/>
      </rPr>
      <t>況變差，在一直調整刀刃的情形下，導致刀刃之間的摩擦變大、左右兩側上升的高度不一、漸漸地LM軌道的負荷變大、進而造成螺絲磨斷。
（從JF Start以來就沒有更換過、約已使用6年）</t>
    </r>
    <phoneticPr fontId="2"/>
  </si>
  <si>
    <t>異常報告書（日文）共有フォルダ\201601以降\20160703JF 2Br紙巻機（イズミ製）カッター動作異常.xls</t>
  </si>
  <si>
    <t>TOM3 画像処理PC #6</t>
    <phoneticPr fontId="2"/>
  </si>
  <si>
    <r>
      <t>由於事前性防止對策有困難、將針對下列兩點 加深彼此間的共識、以期異常發生時能</t>
    </r>
    <r>
      <rPr>
        <sz val="9"/>
        <color indexed="8"/>
        <rFont val="細明體"/>
        <family val="3"/>
        <charset val="136"/>
      </rPr>
      <t>夠</t>
    </r>
    <r>
      <rPr>
        <sz val="9"/>
        <color indexed="8"/>
        <rFont val="MS PGothic"/>
        <family val="2"/>
      </rPr>
      <t>盡早恢復。
① 對於「 分配器的連接埠可能會發生故障」要有認知。
②異常時可先切換連接埠(對應時間短)。</t>
    </r>
    <phoneticPr fontId="2"/>
  </si>
  <si>
    <t>異常報告書（日文）共有フォルダ\201601以降\20160719GF　TOM3画処PCフリーズ.xlsx</t>
  </si>
  <si>
    <t>包裝2BR 4P BDS</t>
    <phoneticPr fontId="2"/>
  </si>
  <si>
    <t>回生抵抗盤位置(TYPE A or B)
溫度調查
內部清潔</t>
    <phoneticPr fontId="2"/>
  </si>
  <si>
    <t>包裝1BR 2P BDS</t>
    <phoneticPr fontId="2"/>
  </si>
  <si>
    <r>
      <t>HOSE因現場</t>
    </r>
    <r>
      <rPr>
        <sz val="9"/>
        <color indexed="8"/>
        <rFont val="細明體"/>
        <family val="3"/>
        <charset val="136"/>
      </rPr>
      <t>溫</t>
    </r>
    <r>
      <rPr>
        <sz val="9"/>
        <color indexed="8"/>
        <rFont val="MS PGothic"/>
        <family val="2"/>
      </rPr>
      <t>度較高有老化現象(研判)</t>
    </r>
    <phoneticPr fontId="2"/>
  </si>
  <si>
    <t>異常報告書（日文）共有フォルダ\201601以降\20160726YF　2P BDSｴｱｰﾎｰｽ破れ異常報告書.xlsx</t>
  </si>
  <si>
    <t>TOM3精査判定端末、及PAM端末</t>
    <phoneticPr fontId="2"/>
  </si>
  <si>
    <r>
      <t>懷疑是 HUB的電源CABLE</t>
    </r>
    <r>
      <rPr>
        <sz val="9"/>
        <color indexed="8"/>
        <rFont val="細明體"/>
        <family val="3"/>
        <charset val="136"/>
      </rPr>
      <t>脫</t>
    </r>
    <r>
      <rPr>
        <sz val="9"/>
        <color indexed="8"/>
        <rFont val="MS PGothic"/>
        <family val="2"/>
      </rPr>
      <t>落、LAN CABLE鬆</t>
    </r>
    <r>
      <rPr>
        <sz val="9"/>
        <color indexed="8"/>
        <rFont val="細明體"/>
        <family val="3"/>
        <charset val="136"/>
      </rPr>
      <t>脫</t>
    </r>
    <r>
      <rPr>
        <sz val="9"/>
        <color indexed="8"/>
        <rFont val="MS PGothic"/>
        <family val="2"/>
      </rPr>
      <t>的問題。</t>
    </r>
    <phoneticPr fontId="2"/>
  </si>
  <si>
    <r>
      <t>預定更換成 防止CABLE</t>
    </r>
    <r>
      <rPr>
        <sz val="9"/>
        <color indexed="8"/>
        <rFont val="細明體"/>
        <family val="3"/>
        <charset val="136"/>
      </rPr>
      <t>脫</t>
    </r>
    <r>
      <rPr>
        <sz val="9"/>
        <color indexed="8"/>
        <rFont val="MS PGothic"/>
        <family val="2"/>
      </rPr>
      <t>落用的BRACKET的 TYPE。</t>
    </r>
    <phoneticPr fontId="2"/>
  </si>
  <si>
    <t>異常報告書（日文）共有フォルダ\201601以降\20160728HF　TOM3精査判定端末強制LogOff.xlsx</t>
  </si>
  <si>
    <t>1P北板受</t>
    <phoneticPr fontId="2"/>
  </si>
  <si>
    <r>
      <t>1P北板受</t>
    </r>
    <r>
      <rPr>
        <sz val="9"/>
        <color indexed="8"/>
        <rFont val="細明體"/>
        <family val="3"/>
        <charset val="136"/>
      </rPr>
      <t>時規</t>
    </r>
    <r>
      <rPr>
        <sz val="9"/>
        <color indexed="8"/>
        <rFont val="MS PGothic"/>
        <family val="2"/>
      </rPr>
      <t>皮帶斷裂</t>
    </r>
    <phoneticPr fontId="2"/>
  </si>
  <si>
    <t>1.更換履歷調查
2.工事日或設備稼動空檔進行點檢
3.使用3年以上者安排更換
・ＡＤＴでは、冷修毎全更新を基本とする。</t>
    <phoneticPr fontId="2"/>
  </si>
  <si>
    <t>異常報告書（日文）共有フォルダ\201601以降\20160730ZF  1P北板受動作異常報告.xlsx</t>
  </si>
  <si>
    <r>
      <t>1BR紙巻機安全夾頭異常。
推測長期以來 轉盤 持續在未確實固定的</t>
    </r>
    <r>
      <rPr>
        <sz val="9"/>
        <color indexed="8"/>
        <rFont val="細明體"/>
        <family val="3"/>
        <charset val="136"/>
      </rPr>
      <t>狀</t>
    </r>
    <r>
      <rPr>
        <sz val="9"/>
        <color indexed="8"/>
        <rFont val="MS PGothic"/>
        <family val="2"/>
      </rPr>
      <t>態下進行使用。</t>
    </r>
    <r>
      <rPr>
        <sz val="9"/>
        <color indexed="8"/>
        <rFont val="細明體"/>
        <family val="3"/>
        <charset val="136"/>
      </rPr>
      <t>另</t>
    </r>
    <r>
      <rPr>
        <sz val="9"/>
        <color indexed="8"/>
        <rFont val="MS PGothic"/>
        <family val="2"/>
      </rPr>
      <t>外根據倒角部位的磨損痕跡差異來看,應該是在旋轉時關閉方向的力道較強所以雖不至於完全開掉，但是在倒角磨損的過程中越來越關不起來，才會影響到夾頭開掉。</t>
    </r>
    <phoneticPr fontId="2"/>
  </si>
  <si>
    <t>異常報告書（日文）共有フォルダ\201601以降\20160730BF窯 1BR紙巻機セーフティーチャック異常.xlsx</t>
  </si>
  <si>
    <t>包裝2BR BD部</t>
    <phoneticPr fontId="2"/>
  </si>
  <si>
    <r>
      <t>皮帶輪固定方式不佳，螺絲強度不足(機械初</t>
    </r>
    <r>
      <rPr>
        <sz val="9"/>
        <color indexed="8"/>
        <rFont val="細明體"/>
        <family val="3"/>
        <charset val="136"/>
      </rPr>
      <t>步</t>
    </r>
    <r>
      <rPr>
        <sz val="9"/>
        <color indexed="8"/>
        <rFont val="MS PGothic"/>
        <family val="2"/>
      </rPr>
      <t>研判)</t>
    </r>
    <phoneticPr fontId="2"/>
  </si>
  <si>
    <t>異常報告書（日文）共有フォルダ\201601以降\20160731YF  2BR  PG皮帶輪固定螺絲斷裂異常(中日文對照版).xlsx</t>
  </si>
  <si>
    <r>
      <t>07/11 Wireshark 監視用PC設置及ARP Tabel 指定。
07/19 TOM HOST C、D HDD更換。
07/21 電氣設置Pulse記</t>
    </r>
    <r>
      <rPr>
        <sz val="9"/>
        <color indexed="8"/>
        <rFont val="細明體"/>
        <family val="3"/>
        <charset val="136"/>
      </rPr>
      <t>錄</t>
    </r>
    <r>
      <rPr>
        <sz val="9"/>
        <color indexed="8"/>
        <rFont val="MS PGothic"/>
        <family val="2"/>
      </rPr>
      <t>器監視。
07/22 TOM PC盤</t>
    </r>
    <r>
      <rPr>
        <sz val="9"/>
        <color indexed="8"/>
        <rFont val="細明體"/>
        <family val="3"/>
        <charset val="136"/>
      </rPr>
      <t>內</t>
    </r>
    <r>
      <rPr>
        <sz val="9"/>
        <color indexed="8"/>
        <rFont val="MS PGothic"/>
        <family val="2"/>
      </rPr>
      <t xml:space="preserve"> Level Converter 更換。
08/04 TOM PC盤</t>
    </r>
    <r>
      <rPr>
        <sz val="9"/>
        <color indexed="8"/>
        <rFont val="細明體"/>
        <family val="3"/>
        <charset val="136"/>
      </rPr>
      <t>內</t>
    </r>
    <r>
      <rPr>
        <sz val="9"/>
        <color indexed="8"/>
        <rFont val="MS PGothic"/>
        <family val="2"/>
      </rPr>
      <t>PLC連接8 Port 埠位變更。
(8/8</t>
    </r>
    <r>
      <rPr>
        <sz val="9"/>
        <color indexed="8"/>
        <rFont val="細明體"/>
        <family val="3"/>
        <charset val="136"/>
      </rPr>
      <t>異常</t>
    </r>
    <r>
      <rPr>
        <sz val="9"/>
        <color indexed="8"/>
        <rFont val="MS PGothic"/>
        <family val="2"/>
      </rPr>
      <t>再發有)</t>
    </r>
    <phoneticPr fontId="2"/>
  </si>
  <si>
    <t>1.異常原因持續調查中
2.僅情報聯絡</t>
    <phoneticPr fontId="2"/>
  </si>
  <si>
    <t>異常報告書（日文）共有フォルダ\201601以降\20160804YF　TOM-20InchPulse異常報告-R1【日本語】.xlsx</t>
  </si>
  <si>
    <t>下流移載機</t>
    <phoneticPr fontId="2"/>
  </si>
  <si>
    <r>
      <t>【設備面】                    
培林磨耗的粉塵影響到 驅動軸也一起發生磨耗。                    
走行時 驅動軸的上下振動 影響皮帶驅動無法確實傳動                    
因為不是停在 Servo的原點位置、所以發生 Overrun（逸走）的</t>
    </r>
    <r>
      <rPr>
        <sz val="9"/>
        <color indexed="8"/>
        <rFont val="細明體"/>
        <family val="3"/>
        <charset val="136"/>
      </rPr>
      <t>狀</t>
    </r>
    <r>
      <rPr>
        <sz val="9"/>
        <color indexed="8"/>
        <rFont val="MS PGothic"/>
        <family val="2"/>
      </rPr>
      <t>況。                    
【管理面】 
確認Roller</t>
    </r>
    <r>
      <rPr>
        <sz val="9"/>
        <color indexed="8"/>
        <rFont val="細明體"/>
        <family val="3"/>
        <charset val="136"/>
      </rPr>
      <t>小</t>
    </r>
    <r>
      <rPr>
        <sz val="9"/>
        <color indexed="8"/>
        <rFont val="MS PGothic"/>
        <family val="2"/>
      </rPr>
      <t xml:space="preserve">齒輪的部分 未列入 巡檢及定修工事的點檢項目。 
</t>
    </r>
    <phoneticPr fontId="2"/>
  </si>
  <si>
    <t>異常報告書（日文）共有フォルダ\201601以降\20160805TDSⅡ　下流移載機ピニオンローラーベアリング摩耗.xls</t>
  </si>
  <si>
    <t>類似設備如off#5號機中各驅動側與從動側，整備及現場三交代會每日上班期間巡檢，軸承若有破裂或損壞則會有異音，且每次定修都會請設備機械協助確認。設備機械也有針對備品進行購買。</t>
    <phoneticPr fontId="2"/>
  </si>
  <si>
    <r>
      <t>ACE#2的異常停止(7:55發生)原因不明。將Log傳送給ATSC進行調査當中。
ACE#1停止(10:38)原因也不明。同様進行調査當中。
※在進行寫入程式復歸作業時，發現PC負荷</t>
    </r>
    <r>
      <rPr>
        <sz val="9"/>
        <color indexed="8"/>
        <rFont val="細明體"/>
        <family val="3"/>
        <charset val="136"/>
      </rPr>
      <t>狀</t>
    </r>
    <r>
      <rPr>
        <sz val="9"/>
        <color indexed="8"/>
        <rFont val="MS PGothic"/>
        <family val="2"/>
      </rPr>
      <t>態頗重，不過這個部</t>
    </r>
    <r>
      <rPr>
        <sz val="9"/>
        <color indexed="8"/>
        <rFont val="細明體"/>
        <family val="3"/>
        <charset val="136"/>
      </rPr>
      <t>份</t>
    </r>
    <r>
      <rPr>
        <sz val="9"/>
        <color indexed="8"/>
        <rFont val="MS PGothic"/>
        <family val="2"/>
      </rPr>
      <t>是否為影響ACE異常停止的直接原因尚未釐清。</t>
    </r>
    <phoneticPr fontId="2"/>
  </si>
  <si>
    <t>異常報告書（日文）共有フォルダ\201601以降\20160817LF　ACE停止.xlsx</t>
  </si>
  <si>
    <t>P詰ROBOT</t>
    <phoneticPr fontId="2"/>
  </si>
  <si>
    <r>
      <t>電磁閥(SOL)的閥柱(Spool) 受到CA水分過多影響而無法正常動作，在無法完全關閉的真空</t>
    </r>
    <r>
      <rPr>
        <sz val="9"/>
        <color indexed="8"/>
        <rFont val="細明體"/>
        <family val="3"/>
        <charset val="136"/>
      </rPr>
      <t>狀</t>
    </r>
    <r>
      <rPr>
        <sz val="9"/>
        <color indexed="8"/>
        <rFont val="MS PGothic"/>
        <family val="2"/>
      </rPr>
      <t>態下影響到吸著</t>
    </r>
    <r>
      <rPr>
        <sz val="9"/>
        <color indexed="8"/>
        <rFont val="細明體"/>
        <family val="3"/>
        <charset val="136"/>
      </rPr>
      <t>狀</t>
    </r>
    <r>
      <rPr>
        <sz val="9"/>
        <color indexed="8"/>
        <rFont val="MS PGothic"/>
        <family val="2"/>
      </rPr>
      <t>態，為此次的異常原因。(因水量過多而引發吸著異常)</t>
    </r>
    <phoneticPr fontId="2"/>
  </si>
  <si>
    <t>各窯(LINE)CA系統之狀況調查(DRYER有無?使用有無?目前排水量約幾CC?)</t>
    <phoneticPr fontId="2"/>
  </si>
  <si>
    <t>異常報告書（日文）共有フォルダ\201601以降\20160815GUT洗浄3LineG6 PL詰めﾛﾎﾞｯﾄ吸着異常.xls</t>
  </si>
  <si>
    <t>反轉Robot#2</t>
    <phoneticPr fontId="2"/>
  </si>
  <si>
    <r>
      <t>原因①：第1次更換CC-Link Cable的原因
冷修時更換過的CD管</t>
    </r>
    <r>
      <rPr>
        <sz val="9"/>
        <color indexed="8"/>
        <rFont val="細明體"/>
        <family val="3"/>
        <charset val="136"/>
      </rPr>
      <t>內</t>
    </r>
    <r>
      <rPr>
        <sz val="9"/>
        <color indexed="8"/>
        <rFont val="MS PGothic"/>
        <family val="2"/>
      </rPr>
      <t>的CC-Link Cable並不是可動部的型式、而是固定部的型式。（其他8台Robot 也是固定式的）
Type：FANC-110SBH Cable 固定式
因為一直使用固定部的型式、導致CD管</t>
    </r>
    <r>
      <rPr>
        <sz val="9"/>
        <color indexed="8"/>
        <rFont val="細明體"/>
        <family val="3"/>
        <charset val="136"/>
      </rPr>
      <t>內</t>
    </r>
    <r>
      <rPr>
        <sz val="9"/>
        <color indexed="8"/>
        <rFont val="MS PGothic"/>
        <family val="2"/>
      </rPr>
      <t>的線路拉</t>
    </r>
    <r>
      <rPr>
        <sz val="9"/>
        <color indexed="8"/>
        <rFont val="細明體"/>
        <family val="3"/>
        <charset val="136"/>
      </rPr>
      <t>扯</t>
    </r>
    <r>
      <rPr>
        <sz val="9"/>
        <color indexed="8"/>
        <rFont val="MS PGothic"/>
        <family val="2"/>
      </rPr>
      <t>引起金屬疲勞而造成斷線。（使用1年3個月、約作動130萬回）
原因②：第2次更換CC-Link Cable的原因
因為可動式無備品、先用固定式的沿著CD管進行CC-Link Cable的臨時配線、但Cable長度太過剛好、沒有多餘的伸縮空間、束帶固定住的部分因為密集的拉</t>
    </r>
    <r>
      <rPr>
        <sz val="9"/>
        <color indexed="8"/>
        <rFont val="細明體"/>
        <family val="3"/>
        <charset val="136"/>
      </rPr>
      <t>扯</t>
    </r>
    <r>
      <rPr>
        <sz val="9"/>
        <color indexed="8"/>
        <rFont val="MS PGothic"/>
        <family val="2"/>
      </rPr>
      <t>壓力而斷線了。主要原因為施工方法不良與固定用Cable。</t>
    </r>
    <phoneticPr fontId="2"/>
  </si>
  <si>
    <r>
      <t>原因①的暫定對策
更換CC-Link Cable。（可動式無備品）
原因②的暫定對策
更換CC-Link Cable為可動式、並將主要配線設置在CD管</t>
    </r>
    <r>
      <rPr>
        <sz val="9"/>
        <color indexed="8"/>
        <rFont val="細明體"/>
        <family val="3"/>
        <charset val="136"/>
      </rPr>
      <t>內</t>
    </r>
    <r>
      <rPr>
        <sz val="9"/>
        <color indexed="8"/>
        <rFont val="MS PGothic"/>
        <family val="2"/>
      </rPr>
      <t>。（跟研磨借用）
Type：FANC-110SBZ-5  Cable 高可動部用 壽命500萬回</t>
    </r>
    <phoneticPr fontId="2"/>
  </si>
  <si>
    <t>異常報告書（日文）共有フォルダ\201601以降\20160830JF 2Br 反転Robot CC-Link異常.xlsx</t>
  </si>
  <si>
    <t>BDS 段積み</t>
    <phoneticPr fontId="2"/>
  </si>
  <si>
    <r>
      <rPr>
        <sz val="9"/>
        <color indexed="8"/>
        <rFont val="細明體"/>
        <family val="3"/>
        <charset val="136"/>
      </rPr>
      <t>段積</t>
    </r>
    <r>
      <rPr>
        <sz val="9"/>
        <color indexed="8"/>
        <rFont val="MS PGothic"/>
        <family val="2"/>
        <charset val="128"/>
      </rPr>
      <t>LIFTER</t>
    </r>
    <r>
      <rPr>
        <sz val="9"/>
        <color indexed="8"/>
        <rFont val="細明體"/>
        <family val="3"/>
        <charset val="136"/>
      </rPr>
      <t>上升</t>
    </r>
    <r>
      <rPr>
        <sz val="9"/>
        <color indexed="8"/>
        <rFont val="MS PGothic"/>
        <family val="2"/>
        <charset val="128"/>
      </rPr>
      <t>I/L</t>
    </r>
    <r>
      <rPr>
        <sz val="9"/>
        <color indexed="8"/>
        <rFont val="細明體"/>
        <family val="3"/>
        <charset val="136"/>
      </rPr>
      <t>有無確認</t>
    </r>
    <phoneticPr fontId="2"/>
  </si>
  <si>
    <t>異常報告書（日文）共有フォルダ\201601以降\20160928YF  2BR　3P段積動作異常報告書.xlsx</t>
  </si>
  <si>
    <t xml:space="preserve">BR 板厚計 </t>
    <phoneticPr fontId="2"/>
  </si>
  <si>
    <r>
      <t>①Ethernet介面模組故障。(故障原因不明)（未能顯示詳細的Error記</t>
    </r>
    <r>
      <rPr>
        <sz val="8"/>
        <color indexed="8"/>
        <rFont val="細明體"/>
        <family val="3"/>
        <charset val="136"/>
      </rPr>
      <t>錄</t>
    </r>
    <r>
      <rPr>
        <sz val="8"/>
        <color indexed="8"/>
        <rFont val="ＭＳ Ｐゴシック"/>
        <family val="3"/>
        <charset val="128"/>
      </rPr>
      <t xml:space="preserve"> 所以當時的Error詳細</t>
    </r>
    <r>
      <rPr>
        <sz val="8"/>
        <color indexed="8"/>
        <rFont val="細明體"/>
        <family val="3"/>
        <charset val="136"/>
      </rPr>
      <t>狀</t>
    </r>
    <r>
      <rPr>
        <sz val="8"/>
        <color indexed="8"/>
        <rFont val="ＭＳ Ｐゴシック"/>
        <family val="3"/>
        <charset val="128"/>
      </rPr>
      <t xml:space="preserve">況不明）設技電氣
    這次異常非 PLC本體Error，而是Ethernet介面模組Error，所以沒有在BrHO捨板，加上一直重複出現 前回値(OK)的Data，所以變成OK判定，被當作良品採板。※前回値為何重複出現的原因尚在調査中
②異常時有發出警報、但是只有進行警報Reset，未進行異常點檢。
</t>
    </r>
    <phoneticPr fontId="2"/>
  </si>
  <si>
    <t>異常報告書（日文）共有フォルダ\201601以降\20161008CF　1BR 板厚計PLC通信異常.xlsx</t>
  </si>
  <si>
    <r>
      <t>【設備面】
拆解減速機之後發現潤滑油已呈現固化</t>
    </r>
    <r>
      <rPr>
        <sz val="8"/>
        <color indexed="8"/>
        <rFont val="細明體"/>
        <family val="3"/>
        <charset val="136"/>
      </rPr>
      <t>狀</t>
    </r>
    <r>
      <rPr>
        <sz val="8"/>
        <color indexed="8"/>
        <rFont val="ＭＳ Ｐゴシック"/>
        <family val="3"/>
        <charset val="128"/>
      </rPr>
      <t>態。因此，推測影響到齒輪轉動以致發生過負載。
【管理面】
・由VTQ進行</t>
    </r>
    <r>
      <rPr>
        <sz val="8"/>
        <color indexed="8"/>
        <rFont val="細明體"/>
        <family val="3"/>
        <charset val="136"/>
      </rPr>
      <t>每</t>
    </r>
    <r>
      <rPr>
        <sz val="8"/>
        <color indexed="8"/>
        <rFont val="ＭＳ Ｐゴシック"/>
        <family val="3"/>
        <charset val="128"/>
      </rPr>
      <t>週1回定期巡檢，該馬達負荷値並無異常或増加傾向。此外，減速機的部分必須先經過拆解否則無法確認</t>
    </r>
    <r>
      <rPr>
        <sz val="8"/>
        <color indexed="8"/>
        <rFont val="細明體"/>
        <family val="3"/>
        <charset val="136"/>
      </rPr>
      <t>內</t>
    </r>
    <r>
      <rPr>
        <sz val="8"/>
        <color indexed="8"/>
        <rFont val="ＭＳ Ｐゴシック"/>
        <family val="3"/>
        <charset val="128"/>
      </rPr>
      <t>部</t>
    </r>
    <r>
      <rPr>
        <sz val="8"/>
        <color indexed="8"/>
        <rFont val="細明體"/>
        <family val="3"/>
        <charset val="136"/>
      </rPr>
      <t>狀</t>
    </r>
    <r>
      <rPr>
        <sz val="8"/>
        <color indexed="8"/>
        <rFont val="ＭＳ Ｐゴシック"/>
        <family val="3"/>
        <charset val="128"/>
      </rPr>
      <t>況，只靠管理面難以防堵。
・關於異常發生之後的對應方式,聯軸器、減速機因為沒有預備品，所以在復歸上需要時間。由於使用的是舊樣式，變成需要再對應。</t>
    </r>
    <phoneticPr fontId="2"/>
  </si>
  <si>
    <t>異常報告書（日文）共有フォルダ\201601以降\20161017GF　B-Line紙巻機排出ﾍﾞﾙﾄｻｰﾎﾞﾓｰﾀ過負荷.xlsx</t>
  </si>
  <si>
    <t>B-Line洗淨機</t>
    <phoneticPr fontId="2"/>
  </si>
  <si>
    <r>
      <t>【設備面】
由於管理Heater出力的温度計異常而影響純水加熱過度，以致於 配管</t>
    </r>
    <r>
      <rPr>
        <sz val="9"/>
        <color indexed="8"/>
        <rFont val="細明體"/>
        <family val="3"/>
        <charset val="136"/>
      </rPr>
      <t>內</t>
    </r>
    <r>
      <rPr>
        <sz val="9"/>
        <color indexed="8"/>
        <rFont val="MS PGothic"/>
        <family val="2"/>
        <charset val="128"/>
      </rPr>
      <t>的水</t>
    </r>
    <r>
      <rPr>
        <sz val="9"/>
        <color indexed="8"/>
        <rFont val="細明體"/>
        <family val="3"/>
        <charset val="136"/>
      </rPr>
      <t>溫</t>
    </r>
    <r>
      <rPr>
        <sz val="9"/>
        <color indexed="8"/>
        <rFont val="MS PGothic"/>
        <family val="2"/>
        <charset val="128"/>
      </rPr>
      <t>比 PVC配管耐熱温度的60℃還要高，導致配管破損。温度計的故障原因推測為經年累月的劣化所致。
【管理面】
●Heater</t>
    </r>
    <r>
      <rPr>
        <sz val="9"/>
        <color indexed="8"/>
        <rFont val="細明體"/>
        <family val="3"/>
        <charset val="136"/>
      </rPr>
      <t>內</t>
    </r>
    <r>
      <rPr>
        <sz val="9"/>
        <color indexed="8"/>
        <rFont val="MS PGothic"/>
        <family val="2"/>
        <charset val="128"/>
      </rPr>
      <t>部 可偵測水</t>
    </r>
    <r>
      <rPr>
        <sz val="9"/>
        <color indexed="8"/>
        <rFont val="細明體"/>
        <family val="3"/>
        <charset val="136"/>
      </rPr>
      <t>溫</t>
    </r>
    <r>
      <rPr>
        <sz val="9"/>
        <color indexed="8"/>
        <rFont val="MS PGothic"/>
        <family val="2"/>
        <charset val="128"/>
      </rPr>
      <t>並發出警報，但是該警報並未開</t>
    </r>
    <r>
      <rPr>
        <sz val="9"/>
        <color indexed="8"/>
        <rFont val="細明體"/>
        <family val="3"/>
        <charset val="136"/>
      </rPr>
      <t>啟</t>
    </r>
    <r>
      <rPr>
        <sz val="9"/>
        <color indexed="8"/>
        <rFont val="MS PGothic"/>
        <family val="2"/>
        <charset val="128"/>
      </rPr>
      <t>使用。
●注入純水的Tank雖然有設置PH計及水温計，但是</t>
    </r>
    <r>
      <rPr>
        <sz val="9"/>
        <color indexed="8"/>
        <rFont val="細明體"/>
        <family val="3"/>
        <charset val="136"/>
      </rPr>
      <t>溫</t>
    </r>
    <r>
      <rPr>
        <sz val="9"/>
        <color indexed="8"/>
        <rFont val="MS PGothic"/>
        <family val="2"/>
        <charset val="128"/>
      </rPr>
      <t>度計並未用來進行水</t>
    </r>
    <r>
      <rPr>
        <sz val="9"/>
        <color indexed="8"/>
        <rFont val="細明體"/>
        <family val="3"/>
        <charset val="136"/>
      </rPr>
      <t>溫</t>
    </r>
    <r>
      <rPr>
        <sz val="9"/>
        <color indexed="8"/>
        <rFont val="MS PGothic"/>
        <family val="2"/>
        <charset val="128"/>
      </rPr>
      <t xml:space="preserve">管理。
    （之前未進行Tank温度監控）
</t>
    </r>
    <phoneticPr fontId="2"/>
  </si>
  <si>
    <r>
      <t>1.開始使用Heater</t>
    </r>
    <r>
      <rPr>
        <sz val="9"/>
        <color indexed="8"/>
        <rFont val="細明體"/>
        <family val="3"/>
        <charset val="136"/>
      </rPr>
      <t>內</t>
    </r>
    <r>
      <rPr>
        <sz val="9"/>
        <color indexed="8"/>
        <rFont val="MS PGothic"/>
        <family val="2"/>
        <charset val="128"/>
      </rPr>
      <t>部感應器並進行改造，當温度過高時，在發出警報的同時，洗淨機會隨之停止。(設定温度70℃)
2.注入直水純水的Tank也會進行改造，當温度異常時會發出警報。（設定温度45℃）</t>
    </r>
    <phoneticPr fontId="2"/>
  </si>
  <si>
    <r>
      <t>1.PATROL</t>
    </r>
    <r>
      <rPr>
        <sz val="9"/>
        <color indexed="8"/>
        <rFont val="細明體"/>
        <family val="3"/>
        <charset val="136"/>
      </rPr>
      <t>點檢結果(溫度)
2.配管確認
3.溫度計設定值及上下限警報值確認
4.溫度異常時警報使用設定</t>
    </r>
    <phoneticPr fontId="2"/>
  </si>
  <si>
    <t>異常報告書（日文）共有フォルダ\201601以降\20161104GF　B-Line洗浄機純水直水配管破損.xlsx</t>
  </si>
  <si>
    <t>機械系異常
電気系異常</t>
    <phoneticPr fontId="2"/>
  </si>
  <si>
    <t>上流移載機</t>
    <phoneticPr fontId="2"/>
  </si>
  <si>
    <r>
      <t>【上流移載機吸著異常】
推定為 Cableveyor</t>
    </r>
    <r>
      <rPr>
        <sz val="9"/>
        <color indexed="8"/>
        <rFont val="細明體"/>
        <family val="3"/>
        <charset val="136"/>
      </rPr>
      <t>內</t>
    </r>
    <r>
      <rPr>
        <sz val="9"/>
        <color indexed="8"/>
        <rFont val="MS PGothic"/>
        <family val="2"/>
        <charset val="128"/>
      </rPr>
      <t>部摩擦影響劣化、損傷。不良Tube位於Cableveyor</t>
    </r>
    <r>
      <rPr>
        <sz val="9"/>
        <color indexed="8"/>
        <rFont val="細明體"/>
        <family val="3"/>
        <charset val="136"/>
      </rPr>
      <t>內</t>
    </r>
    <r>
      <rPr>
        <sz val="9"/>
        <color indexed="8"/>
        <rFont val="MS PGothic"/>
        <family val="2"/>
        <charset val="128"/>
      </rPr>
      <t>部, 所以本週預定注入空氣以鎖定發生源,並調</t>
    </r>
    <r>
      <rPr>
        <sz val="9"/>
        <color indexed="8"/>
        <rFont val="細明體"/>
        <family val="3"/>
        <charset val="136"/>
      </rPr>
      <t>查</t>
    </r>
    <r>
      <rPr>
        <sz val="9"/>
        <color indexed="8"/>
        <rFont val="MS PGothic"/>
        <family val="2"/>
        <charset val="128"/>
      </rPr>
      <t>其他配線劣化起因（本週</t>
    </r>
    <r>
      <rPr>
        <sz val="9"/>
        <color indexed="8"/>
        <rFont val="細明體"/>
        <family val="3"/>
        <charset val="136"/>
      </rPr>
      <t>內</t>
    </r>
    <r>
      <rPr>
        <sz val="9"/>
        <color indexed="8"/>
        <rFont val="MS PGothic"/>
        <family val="2"/>
        <charset val="128"/>
      </rPr>
      <t>）。
【Servo AMP異常多發】
移載機的昇降Servo異常為 Servo AMP的異常,Cable連結器表面及分配基板</t>
    </r>
    <r>
      <rPr>
        <sz val="9"/>
        <color indexed="8"/>
        <rFont val="細明體"/>
        <family val="3"/>
        <charset val="136"/>
      </rPr>
      <t>產</t>
    </r>
    <r>
      <rPr>
        <sz val="9"/>
        <color indexed="8"/>
        <rFont val="MS PGothic"/>
        <family val="2"/>
        <charset val="128"/>
      </rPr>
      <t>生鐵</t>
    </r>
    <r>
      <rPr>
        <sz val="9"/>
        <color indexed="8"/>
        <rFont val="細明體"/>
        <family val="3"/>
        <charset val="136"/>
      </rPr>
      <t>鏽</t>
    </r>
    <r>
      <rPr>
        <sz val="9"/>
        <color indexed="8"/>
        <rFont val="MS PGothic"/>
        <family val="2"/>
        <charset val="128"/>
      </rPr>
      <t>及侵蝕,Servo AMP 16個使用Bus Cable接續（調査經緯中）</t>
    </r>
    <phoneticPr fontId="2"/>
  </si>
  <si>
    <r>
      <t>【上流移載機吸著異常】 
重新點檢Cableveyor内部配線的最後</t>
    </r>
    <r>
      <rPr>
        <sz val="9"/>
        <color indexed="8"/>
        <rFont val="細明體"/>
        <family val="3"/>
        <charset val="136"/>
      </rPr>
      <t>狀</t>
    </r>
    <r>
      <rPr>
        <sz val="9"/>
        <color indexed="8"/>
        <rFont val="MS PGothic"/>
        <family val="2"/>
        <charset val="128"/>
      </rPr>
      <t>態
【Servo AMP異常多發】
實施防止雰圍氣侵入盤内部之對策,確認其餘連結器及機器的侵蝕</t>
    </r>
    <r>
      <rPr>
        <sz val="9"/>
        <color indexed="8"/>
        <rFont val="細明體"/>
        <family val="3"/>
        <charset val="136"/>
      </rPr>
      <t>狀</t>
    </r>
    <r>
      <rPr>
        <sz val="9"/>
        <color indexed="8"/>
        <rFont val="MS PGothic"/>
        <family val="2"/>
        <charset val="128"/>
      </rPr>
      <t>態,確保AMP備品</t>
    </r>
    <phoneticPr fontId="2"/>
  </si>
  <si>
    <r>
      <t>1.利用定修或工事日進行Cableveyor</t>
    </r>
    <r>
      <rPr>
        <sz val="9"/>
        <color indexed="8"/>
        <rFont val="細明體"/>
        <family val="3"/>
        <charset val="136"/>
      </rPr>
      <t>內配管</t>
    </r>
    <r>
      <rPr>
        <sz val="9"/>
        <color indexed="8"/>
        <rFont val="MS PGothic"/>
        <family val="2"/>
        <charset val="128"/>
      </rPr>
      <t>(</t>
    </r>
    <r>
      <rPr>
        <sz val="9"/>
        <color indexed="8"/>
        <rFont val="細明體"/>
        <family val="3"/>
        <charset val="136"/>
      </rPr>
      <t>線</t>
    </r>
    <r>
      <rPr>
        <sz val="9"/>
        <color indexed="8"/>
        <rFont val="MS PGothic"/>
        <family val="2"/>
        <charset val="128"/>
      </rPr>
      <t>)點檢(暫)
2.servo amp</t>
    </r>
    <r>
      <rPr>
        <sz val="9"/>
        <color indexed="8"/>
        <rFont val="細明體"/>
        <family val="3"/>
        <charset val="136"/>
      </rPr>
      <t>盤內生鏽狀況確認及防止氛圍氣侵入對策</t>
    </r>
    <r>
      <rPr>
        <sz val="9"/>
        <color indexed="8"/>
        <rFont val="MS PGothic"/>
        <family val="2"/>
        <charset val="128"/>
      </rPr>
      <t>(</t>
    </r>
    <r>
      <rPr>
        <sz val="9"/>
        <color indexed="8"/>
        <rFont val="細明體"/>
        <family val="3"/>
        <charset val="136"/>
      </rPr>
      <t>暫</t>
    </r>
    <r>
      <rPr>
        <sz val="9"/>
        <color indexed="8"/>
        <rFont val="MS PGothic"/>
        <family val="2"/>
        <charset val="128"/>
      </rPr>
      <t>)</t>
    </r>
    <phoneticPr fontId="2"/>
  </si>
  <si>
    <t>異常報告書（日文）共有フォルダ\201601以降\20161106WIT1　上流移載機吸着異常およびサーボアンプ異常多発.xlsx</t>
  </si>
  <si>
    <t>関西（高砂）</t>
    <phoneticPr fontId="2"/>
  </si>
  <si>
    <r>
      <t>1.</t>
    </r>
    <r>
      <rPr>
        <sz val="9"/>
        <color indexed="8"/>
        <rFont val="細明體"/>
        <family val="3"/>
        <charset val="136"/>
      </rPr>
      <t>利用定修或工事日進行</t>
    </r>
    <r>
      <rPr>
        <sz val="9"/>
        <color indexed="8"/>
        <rFont val="MS PGothic"/>
        <family val="2"/>
        <charset val="128"/>
      </rPr>
      <t>Cableveyor</t>
    </r>
    <r>
      <rPr>
        <sz val="9"/>
        <color indexed="8"/>
        <rFont val="細明體"/>
        <family val="3"/>
        <charset val="136"/>
      </rPr>
      <t>點檢</t>
    </r>
    <r>
      <rPr>
        <sz val="9"/>
        <color indexed="8"/>
        <rFont val="MS PGothic"/>
        <family val="2"/>
        <charset val="128"/>
      </rPr>
      <t>(</t>
    </r>
    <r>
      <rPr>
        <sz val="9"/>
        <color indexed="8"/>
        <rFont val="細明體"/>
        <family val="3"/>
        <charset val="136"/>
      </rPr>
      <t>暫</t>
    </r>
    <r>
      <rPr>
        <sz val="9"/>
        <color indexed="8"/>
        <rFont val="MS PGothic"/>
        <family val="2"/>
        <charset val="128"/>
      </rPr>
      <t>)</t>
    </r>
    <r>
      <rPr>
        <sz val="9"/>
        <color indexed="8"/>
        <rFont val="細明體"/>
        <family val="3"/>
        <charset val="136"/>
      </rPr>
      <t xml:space="preserve">
</t>
    </r>
    <r>
      <rPr>
        <sz val="9"/>
        <color indexed="8"/>
        <rFont val="MS PGothic"/>
        <family val="2"/>
        <charset val="128"/>
      </rPr>
      <t>2.Cableveyor</t>
    </r>
    <r>
      <rPr>
        <sz val="9"/>
        <color indexed="8"/>
        <rFont val="細明體"/>
        <family val="3"/>
        <charset val="136"/>
      </rPr>
      <t>備品有無確認</t>
    </r>
    <r>
      <rPr>
        <sz val="9"/>
        <color indexed="8"/>
        <rFont val="MS PGothic"/>
        <family val="2"/>
        <charset val="128"/>
      </rPr>
      <t>(</t>
    </r>
    <r>
      <rPr>
        <sz val="9"/>
        <color indexed="8"/>
        <rFont val="細明體"/>
        <family val="3"/>
        <charset val="136"/>
      </rPr>
      <t>暫</t>
    </r>
    <r>
      <rPr>
        <sz val="9"/>
        <color indexed="8"/>
        <rFont val="MS PGothic"/>
        <family val="2"/>
        <charset val="128"/>
      </rPr>
      <t>)</t>
    </r>
    <phoneticPr fontId="2"/>
  </si>
  <si>
    <t>異常報告書（日文）共有フォルダ\201601以降\20161118WIT1　上流移載機ケーブル断線.xls</t>
  </si>
  <si>
    <r>
      <t>A.Tracking消失的原因:
①SENSOR</t>
    </r>
    <r>
      <rPr>
        <sz val="9"/>
        <color indexed="8"/>
        <rFont val="細明體"/>
        <family val="3"/>
        <charset val="136"/>
      </rPr>
      <t>髒污</t>
    </r>
    <r>
      <rPr>
        <sz val="9"/>
        <color indexed="8"/>
        <rFont val="MS PGothic"/>
        <family val="2"/>
        <charset val="128"/>
      </rPr>
      <t>造成感度低下。
 由設技電氣實施的點檢是沒問題的(1回/3個月)(前回9/6實施）、因為SENSOR擦拭作後感度UP是事實，11/25以後回到ON-TAS化SENSOR</t>
    </r>
    <r>
      <rPr>
        <sz val="9"/>
        <color indexed="8"/>
        <rFont val="細明體"/>
        <family val="3"/>
        <charset val="136"/>
      </rPr>
      <t>髒污</t>
    </r>
    <r>
      <rPr>
        <sz val="9"/>
        <color indexed="8"/>
        <rFont val="MS PGothic"/>
        <family val="2"/>
        <charset val="128"/>
      </rPr>
      <t>感度低下的可能性很高，但還不明。在製造的巡檢中，沒有確認SENSOR相關的項目。 酸氣洗滌塔的設定還有Dampar的開度跟以前的設定一樣，沒有變。洗浄機入口両端有設置防水氣的護蓋。
②SENSOR閾値設定太低。
設技電氣的點檢裡雖然有閾値管理，但設定250的話真的太低。（初期設定是500，在安全護蓋上有紀載。）關於SENSOR閾値的最適値的知識不</t>
    </r>
    <r>
      <rPr>
        <sz val="9"/>
        <color indexed="8"/>
        <rFont val="細明體"/>
        <family val="3"/>
        <charset val="136"/>
      </rPr>
      <t>夠</t>
    </r>
    <r>
      <rPr>
        <sz val="9"/>
        <color indexed="8"/>
        <rFont val="MS PGothic"/>
        <family val="2"/>
        <charset val="128"/>
      </rPr>
      <t>。
B.發現Tracking異常處較慢的原因
因為是在洗淨機後的設備發生Tracking異常警報的關係，所以誤認為是在洗淨機後的SENSOR或設備發生的問題。</t>
    </r>
    <phoneticPr fontId="2"/>
  </si>
  <si>
    <r>
      <t>1.Tracking消失的原因①的對策:
洗浄機入口、出口SENSOR感度也要記載在巡檢紀</t>
    </r>
    <r>
      <rPr>
        <sz val="10"/>
        <color indexed="8"/>
        <rFont val="細明體"/>
        <family val="3"/>
        <charset val="136"/>
      </rPr>
      <t>錄</t>
    </r>
    <r>
      <rPr>
        <sz val="10"/>
        <color indexed="8"/>
        <rFont val="MS PGothic"/>
        <family val="2"/>
        <charset val="128"/>
      </rPr>
      <t>表確認感度是否有低下。（Sensor ON/OFF的感度、両邊都要記載。）（1回/週、担当：製造）
2.Tracking消失的原因②的對策:
SENSOR閾値設定的最適設定方法會實施教育、在設備停止時確認全數SENSOR閾値是否有問題。（担当：設技電気）
3.針對發現Tracking異常處較慢的對策:
再洗淨機入口處SENSOR追加Tracking的異常警報。</t>
    </r>
    <phoneticPr fontId="2"/>
  </si>
  <si>
    <t>異常報告書（日文）共有フォルダ\201601以降\20161203KF 洗浄機入口センサー感度低下によるトラッキング消失.xlsx</t>
  </si>
  <si>
    <t>本線FT C/V #2-4</t>
    <phoneticPr fontId="2"/>
  </si>
  <si>
    <r>
      <t>給油不足 導致駆動</t>
    </r>
    <r>
      <rPr>
        <sz val="9"/>
        <color indexed="8"/>
        <rFont val="細明體"/>
        <family val="3"/>
        <charset val="136"/>
      </rPr>
      <t>鍊</t>
    </r>
    <r>
      <rPr>
        <sz val="9"/>
        <color indexed="8"/>
        <rFont val="MS PGothic"/>
        <family val="2"/>
        <charset val="128"/>
      </rPr>
      <t>條（RS-50）破損断裂
※使用期間 1.5年
過去DID的Seal Chain</t>
    </r>
    <r>
      <rPr>
        <sz val="9"/>
        <color indexed="8"/>
        <rFont val="細明體"/>
        <family val="3"/>
        <charset val="136"/>
      </rPr>
      <t>鍊</t>
    </r>
    <r>
      <rPr>
        <sz val="9"/>
        <color indexed="8"/>
        <rFont val="MS PGothic"/>
        <family val="2"/>
        <charset val="128"/>
      </rPr>
      <t>條曾經断過、因為高單価為了節省成本而変更使用 RS</t>
    </r>
    <r>
      <rPr>
        <sz val="9"/>
        <color indexed="8"/>
        <rFont val="細明體"/>
        <family val="3"/>
        <charset val="136"/>
      </rPr>
      <t>鍊</t>
    </r>
    <r>
      <rPr>
        <sz val="9"/>
        <color indexed="8"/>
        <rFont val="MS PGothic"/>
        <family val="2"/>
        <charset val="128"/>
      </rPr>
      <t>條。變更後的樣式需要定期給油、但是設備巡檢時 以目視点検判斷沒有 給油的必要。此外 FT-Pad 油沾附 會有品質異常懸念、所以並沒有很積極進行 給油、再加上作業性差、作業負荷大 等實際</t>
    </r>
    <r>
      <rPr>
        <sz val="9"/>
        <color indexed="8"/>
        <rFont val="細明體"/>
        <family val="3"/>
        <charset val="136"/>
      </rPr>
      <t>狀</t>
    </r>
    <r>
      <rPr>
        <sz val="9"/>
        <color indexed="8"/>
        <rFont val="MS PGothic"/>
        <family val="2"/>
        <charset val="128"/>
      </rPr>
      <t>況影響、這作業雖然是必須要做的當初卻未能確實執行也是影響因素之一。</t>
    </r>
    <phoneticPr fontId="2"/>
  </si>
  <si>
    <r>
      <t>1. 裁切完成在更換鏈條前，先以潤滑劑塗附後再進行更換。
2. 鏈條鬆緊度調整前先確認撓曲作動是否良好，完成後以Pitch Gauge再次確認鏈條伸長量是否在規範</t>
    </r>
    <r>
      <rPr>
        <sz val="9"/>
        <color indexed="8"/>
        <rFont val="細明體"/>
        <family val="3"/>
        <charset val="136"/>
      </rPr>
      <t>內</t>
    </r>
    <r>
      <rPr>
        <sz val="9"/>
        <color indexed="8"/>
        <rFont val="MS PGothic"/>
        <family val="2"/>
        <charset val="128"/>
      </rPr>
      <t>。(圖二)
3. 安排定修或工事日時，對於使用中的鏈條進行給脂(2次/年)，外觀磨耗</t>
    </r>
    <r>
      <rPr>
        <sz val="9"/>
        <color indexed="8"/>
        <rFont val="細明體"/>
        <family val="3"/>
        <charset val="136"/>
      </rPr>
      <t>產</t>
    </r>
    <r>
      <rPr>
        <sz val="9"/>
        <color indexed="8"/>
        <rFont val="MS PGothic"/>
        <family val="2"/>
        <charset val="128"/>
      </rPr>
      <t>生鐵粉時即進行更換。
4. 爾後PAD CHAIN更換時一併進行RS 50驅動Chain更換。</t>
    </r>
    <phoneticPr fontId="2"/>
  </si>
  <si>
    <r>
      <t>1.測試自動給油潤滑器，如果測試結果良好，將進行橫展開導入。
2.定期進行給油潤滑，</t>
    </r>
    <r>
      <rPr>
        <sz val="9"/>
        <color indexed="8"/>
        <rFont val="細明體"/>
        <family val="3"/>
        <charset val="136"/>
      </rPr>
      <t>每半年</t>
    </r>
    <r>
      <rPr>
        <sz val="9"/>
        <color indexed="8"/>
        <rFont val="MS PGothic"/>
        <family val="2"/>
        <charset val="128"/>
      </rPr>
      <t>1次給油，如果有異常進行更換。壽命管理三年定期交換。</t>
    </r>
    <phoneticPr fontId="2"/>
  </si>
  <si>
    <t>異常報告書（日文）共有フォルダ\201701以降\20170129JF 本線FT-CV駆動チェーン断裂による搬送異常.xlsx</t>
  </si>
  <si>
    <t>異常報告書（中文）共有フォルダ\201701以降\20170129JF 本線FT-CV駆動チェーン断裂による搬送異常.xlsx</t>
  </si>
  <si>
    <t>本線驅動系</t>
    <phoneticPr fontId="2"/>
  </si>
  <si>
    <r>
      <t>本線驅動系轉向機驅動鏈輪鍵</t>
    </r>
    <r>
      <rPr>
        <sz val="9"/>
        <color indexed="8"/>
        <rFont val="細明體"/>
        <family val="3"/>
        <charset val="136"/>
      </rPr>
      <t>脫</t>
    </r>
    <r>
      <rPr>
        <sz val="9"/>
        <color indexed="8"/>
        <rFont val="MS PGothic"/>
        <family val="2"/>
        <charset val="128"/>
      </rPr>
      <t>落</t>
    </r>
    <phoneticPr fontId="2"/>
  </si>
  <si>
    <r>
      <t>1.在YF4冷修中雖然交換了本線C/V驅動部齒輪，但驅動鏈輪的螺栓並沒有接著。因為長時間運轉的</t>
    </r>
    <r>
      <rPr>
        <sz val="9"/>
        <color indexed="8"/>
        <rFont val="細明體"/>
        <family val="3"/>
        <charset val="136"/>
      </rPr>
      <t>緣</t>
    </r>
    <r>
      <rPr>
        <sz val="9"/>
        <color indexed="8"/>
        <rFont val="MS PGothic"/>
        <family val="2"/>
        <charset val="128"/>
      </rPr>
      <t>故，可能是螺栓鬆</t>
    </r>
    <r>
      <rPr>
        <sz val="9"/>
        <color indexed="8"/>
        <rFont val="細明體"/>
        <family val="3"/>
        <charset val="136"/>
      </rPr>
      <t>脫</t>
    </r>
    <r>
      <rPr>
        <sz val="9"/>
        <color indexed="8"/>
        <rFont val="MS PGothic"/>
        <family val="2"/>
        <charset val="128"/>
      </rPr>
      <t>的原因。
2.齒輪軸端無安裝END Stopper，螺栓的插銷</t>
    </r>
    <r>
      <rPr>
        <sz val="9"/>
        <color indexed="8"/>
        <rFont val="細明體"/>
        <family val="3"/>
        <charset val="136"/>
      </rPr>
      <t>脫</t>
    </r>
    <r>
      <rPr>
        <sz val="9"/>
        <color indexed="8"/>
        <rFont val="MS PGothic"/>
        <family val="2"/>
        <charset val="128"/>
      </rPr>
      <t>落。
3.確認圖面後並無安裝END Stopper 的指示因此冷修時並未設置。</t>
    </r>
    <phoneticPr fontId="2"/>
  </si>
  <si>
    <r>
      <t>1. 固定螺絲再次鎖緊(鬆</t>
    </r>
    <r>
      <rPr>
        <sz val="9"/>
        <color indexed="8"/>
        <rFont val="細明體"/>
        <family val="3"/>
        <charset val="136"/>
      </rPr>
      <t>脫</t>
    </r>
    <r>
      <rPr>
        <sz val="9"/>
        <color indexed="8"/>
        <rFont val="MS PGothic"/>
        <family val="2"/>
        <charset val="128"/>
      </rPr>
      <t>確認)
2. END STOPPER有無確認,若無請安排裝設
3. 調</t>
    </r>
    <r>
      <rPr>
        <sz val="9"/>
        <color indexed="8"/>
        <rFont val="細明體"/>
        <family val="3"/>
        <charset val="136"/>
      </rPr>
      <t>查</t>
    </r>
    <r>
      <rPr>
        <sz val="9"/>
        <color indexed="8"/>
        <rFont val="MS PGothic"/>
        <family val="2"/>
        <charset val="128"/>
      </rPr>
      <t xml:space="preserve">完成日要記載
</t>
    </r>
    <phoneticPr fontId="2"/>
  </si>
  <si>
    <t>異常報告書（日文）共有フォルダ\201701以降\20170202YF 本線 HS Biower CV駆動部キー脱落トラブル報告.xlsx</t>
  </si>
  <si>
    <t>異常報告書（中文）共有フォルダ\201701以降\20170202YF 本線 HS Blower CV駆動部キー脱落トラブル報告.xlsx</t>
  </si>
  <si>
    <t>本線伸縮C/V</t>
    <phoneticPr fontId="2"/>
  </si>
  <si>
    <r>
      <t>固定螺絲 受到 駆動中的振動影響 鬆</t>
    </r>
    <r>
      <rPr>
        <sz val="9"/>
        <color indexed="8"/>
        <rFont val="細明體"/>
        <family val="3"/>
        <charset val="136"/>
      </rPr>
      <t>脫</t>
    </r>
    <r>
      <rPr>
        <sz val="9"/>
        <color indexed="8"/>
        <rFont val="MS PGothic"/>
        <family val="2"/>
        <charset val="128"/>
      </rPr>
      <t>、軸 與 鏈輪発生 打滑、結果與 Key  接觸摩耗 , 再加上與 鏈輪之間的 嵌合</t>
    </r>
    <r>
      <rPr>
        <sz val="9"/>
        <color indexed="8"/>
        <rFont val="細明體"/>
        <family val="3"/>
        <charset val="136"/>
      </rPr>
      <t>狀</t>
    </r>
    <r>
      <rPr>
        <sz val="9"/>
        <color indexed="8"/>
        <rFont val="MS PGothic"/>
        <family val="2"/>
        <charset val="128"/>
      </rPr>
      <t>況不佳, 、導致 鏈輪 不穩晃 動、発生異音。</t>
    </r>
    <phoneticPr fontId="2"/>
  </si>
  <si>
    <r>
      <t>進行驅動部Shaft鏈輪的固定螺絲鬆</t>
    </r>
    <r>
      <rPr>
        <sz val="9"/>
        <color indexed="8"/>
        <rFont val="細明體"/>
        <family val="3"/>
        <charset val="136"/>
      </rPr>
      <t>脫點檢，頻度為</t>
    </r>
    <r>
      <rPr>
        <sz val="9"/>
        <color indexed="8"/>
        <rFont val="MS PGothic"/>
        <family val="2"/>
        <charset val="128"/>
      </rPr>
      <t xml:space="preserve">1 </t>
    </r>
    <r>
      <rPr>
        <sz val="9"/>
        <color indexed="8"/>
        <rFont val="細明體"/>
        <family val="3"/>
        <charset val="136"/>
      </rPr>
      <t>回</t>
    </r>
    <r>
      <rPr>
        <sz val="9"/>
        <color indexed="8"/>
        <rFont val="MS PGothic"/>
        <family val="2"/>
        <charset val="128"/>
      </rPr>
      <t>/</t>
    </r>
    <r>
      <rPr>
        <sz val="9"/>
        <color indexed="8"/>
        <rFont val="細明體"/>
        <family val="3"/>
        <charset val="136"/>
      </rPr>
      <t>半年。</t>
    </r>
    <phoneticPr fontId="2"/>
  </si>
  <si>
    <t>異常報告書（日文）共有フォルダ\201701以降\20170307XF　本線　伸縮CVセンター部駆動系トラブル.xlsx</t>
  </si>
  <si>
    <t>異常報告書（中文）共有フォルダ\201701以降\20170307XF　本線　伸縮CVセンター部駆動系トラブル.xlsx</t>
  </si>
  <si>
    <t>BDS CPU</t>
    <phoneticPr fontId="2"/>
  </si>
  <si>
    <r>
      <t>BDS 運轉中CPU</t>
    </r>
    <r>
      <rPr>
        <sz val="9"/>
        <color indexed="8"/>
        <rFont val="細明體"/>
        <family val="3"/>
        <charset val="136"/>
      </rPr>
      <t>燈號跳脫，</t>
    </r>
    <r>
      <rPr>
        <sz val="9"/>
        <color indexed="8"/>
        <rFont val="MS PGothic"/>
        <family val="2"/>
        <charset val="128"/>
      </rPr>
      <t>BR</t>
    </r>
    <r>
      <rPr>
        <sz val="9"/>
        <color indexed="8"/>
        <rFont val="細明體"/>
        <family val="3"/>
        <charset val="136"/>
      </rPr>
      <t>下游燈號異常無法正常採板。</t>
    </r>
    <phoneticPr fontId="2"/>
  </si>
  <si>
    <r>
      <t>CPU跳</t>
    </r>
    <r>
      <rPr>
        <sz val="9"/>
        <color indexed="8"/>
        <rFont val="細明體"/>
        <family val="3"/>
        <charset val="136"/>
      </rPr>
      <t>脫</t>
    </r>
    <r>
      <rPr>
        <sz val="9"/>
        <color indexed="8"/>
        <rFont val="MS PGothic"/>
        <family val="2"/>
        <charset val="128"/>
      </rPr>
      <t>確切原因不明，</t>
    </r>
    <r>
      <rPr>
        <sz val="9"/>
        <color indexed="8"/>
        <rFont val="細明體"/>
        <family val="3"/>
        <charset val="136"/>
      </rPr>
      <t>調查中。</t>
    </r>
    <phoneticPr fontId="2"/>
  </si>
  <si>
    <r>
      <t>1.  BR下游異常音聲警報,提醒現場
2. 1~4P BDS 追加CPU燈號消失時,顯示重故障並出現音聲警報及異常履</t>
    </r>
    <r>
      <rPr>
        <sz val="9"/>
        <color indexed="8"/>
        <rFont val="細明體"/>
        <family val="3"/>
        <charset val="136"/>
      </rPr>
      <t xml:space="preserve">歷
</t>
    </r>
    <r>
      <rPr>
        <sz val="9"/>
        <color indexed="8"/>
        <rFont val="MS PGothic"/>
        <family val="2"/>
        <charset val="128"/>
      </rPr>
      <t>3.</t>
    </r>
    <r>
      <rPr>
        <sz val="9"/>
        <color indexed="8"/>
        <rFont val="細明體"/>
        <family val="3"/>
        <charset val="136"/>
      </rPr>
      <t>建立監控點</t>
    </r>
    <phoneticPr fontId="2"/>
  </si>
  <si>
    <r>
      <t>1.BR下游異常音聲警報,提醒現場。
2.BDS 追加CPU燈號消失時,顯示重故障並出現音聲警報及異常履</t>
    </r>
    <r>
      <rPr>
        <sz val="9"/>
        <color indexed="8"/>
        <rFont val="細明體"/>
        <family val="3"/>
        <charset val="136"/>
      </rPr>
      <t>歷。</t>
    </r>
    <phoneticPr fontId="2"/>
  </si>
  <si>
    <r>
      <t>異常報告書（日文）共有フォルダ\201701以降\20170203 1~4P BDS CPU異常跳脫</t>
    </r>
    <r>
      <rPr>
        <u/>
        <sz val="10"/>
        <color indexed="12"/>
        <rFont val="ＭＳ Ｐゴシック"/>
        <family val="2"/>
      </rPr>
      <t>.xlsx</t>
    </r>
  </si>
  <si>
    <r>
      <t>異常報告書（中文）共有フォルダ\201701以降\20170203EF 1~4P BDS CPU異常跳脫</t>
    </r>
    <r>
      <rPr>
        <u/>
        <sz val="10"/>
        <color indexed="12"/>
        <rFont val="ＭＳ Ｐゴシック"/>
        <family val="2"/>
      </rPr>
      <t>.xlsx</t>
    </r>
  </si>
  <si>
    <t>洗浄3Line前洗浄駆</t>
    <phoneticPr fontId="2"/>
  </si>
  <si>
    <r>
      <t>1.洗浄3Line前洗浄駆動Chain 張力惰輪脱落
2.現場發現 検出器前 板齊、L側第1支Roll處 有玻璃</t>
    </r>
    <r>
      <rPr>
        <sz val="9"/>
        <color indexed="8"/>
        <rFont val="細明體"/>
        <family val="3"/>
        <charset val="136"/>
      </rPr>
      <t>卡</t>
    </r>
    <r>
      <rPr>
        <sz val="9"/>
        <color indexed="8"/>
        <rFont val="MS PGothic"/>
        <family val="2"/>
        <charset val="128"/>
      </rPr>
      <t>住並造成板裂，排除後確認為驅動部張力惰輪從軸承處</t>
    </r>
    <r>
      <rPr>
        <sz val="9"/>
        <color indexed="8"/>
        <rFont val="細明體"/>
        <family val="3"/>
        <charset val="136"/>
      </rPr>
      <t>脫落。</t>
    </r>
    <phoneticPr fontId="2"/>
  </si>
  <si>
    <r>
      <t>1.為了防止鏈輪與軸承脱落, 進行BOSS加工(突</t>
    </r>
    <r>
      <rPr>
        <sz val="9"/>
        <color indexed="8"/>
        <rFont val="細明體"/>
        <family val="3"/>
        <charset val="136"/>
      </rPr>
      <t>緣</t>
    </r>
    <r>
      <rPr>
        <sz val="9"/>
        <color indexed="8"/>
        <rFont val="MS PGothic"/>
        <family val="2"/>
        <charset val="128"/>
      </rPr>
      <t>加工)再設計
2 .各Line点検確認
 - GUT#2,3 Line点検結果 確認到有 32處状態可能會脱落利用定修作業等 依序更換成 BOSS加工品。於横展開Sheet填入更換記録以利管理。</t>
    </r>
    <phoneticPr fontId="2"/>
  </si>
  <si>
    <r>
      <t>1.定期点検 鏈輪駆動部 確認有無脱落
2.</t>
    </r>
    <r>
      <rPr>
        <sz val="9"/>
        <color indexed="8"/>
        <rFont val="細明體"/>
        <family val="3"/>
        <charset val="136"/>
      </rPr>
      <t>驅動部齒輪</t>
    </r>
    <r>
      <rPr>
        <sz val="9"/>
        <color indexed="8"/>
        <rFont val="MS PGothic"/>
        <family val="2"/>
        <charset val="128"/>
      </rPr>
      <t>STOPPER</t>
    </r>
    <r>
      <rPr>
        <sz val="9"/>
        <color indexed="8"/>
        <rFont val="細明體"/>
        <family val="3"/>
        <charset val="136"/>
      </rPr>
      <t>追加要</t>
    </r>
    <phoneticPr fontId="2"/>
  </si>
  <si>
    <t>異常報告書（日文）共有フォルダ\201701以降\20170322洗浄3Line駆動部Chain　Tension　Sprocket脱落 (2).xls</t>
  </si>
  <si>
    <t>異常報告書（中文）共有フォルダ\201701以降\20170322洗浄3Line駆動部Chain　Tension　Sprocket脱落 (2).xlsx</t>
  </si>
  <si>
    <t>TAS#5 4/11定修機械點檢完畢                 TAS#6 5/3定修機械點檢完畢                                 TAS#7 5/9 定修機械點檢完畢                                          皆沒有問題。</t>
    <phoneticPr fontId="2"/>
  </si>
  <si>
    <t>品質相關異常</t>
    <phoneticPr fontId="2"/>
  </si>
  <si>
    <r>
      <t>本線伸縮C/V</t>
    </r>
    <r>
      <rPr>
        <sz val="9"/>
        <color indexed="8"/>
        <rFont val="細明體"/>
        <family val="3"/>
        <charset val="136"/>
      </rPr>
      <t>處，定點汙濁檢出異常</t>
    </r>
    <phoneticPr fontId="2"/>
  </si>
  <si>
    <r>
      <t>確認 拆除下來的Tube之後、發現 與Roll接触的内側部位 是在 摩耗後 呈現稍微磨平的状態下 回転再加上 設置時間已久、推測 因鬆弛影響到出現 蛇行状態偏移到 環圈Roll上、與玻璃接触、繼而</t>
    </r>
    <r>
      <rPr>
        <sz val="9"/>
        <color indexed="8"/>
        <rFont val="細明體"/>
        <family val="3"/>
        <charset val="136"/>
      </rPr>
      <t>產</t>
    </r>
    <r>
      <rPr>
        <sz val="9"/>
        <color indexed="8"/>
        <rFont val="MS PGothic"/>
        <family val="2"/>
        <charset val="128"/>
      </rPr>
      <t>生汚著。</t>
    </r>
    <phoneticPr fontId="2"/>
  </si>
  <si>
    <r>
      <t>1.</t>
    </r>
    <r>
      <rPr>
        <sz val="9"/>
        <color indexed="8"/>
        <rFont val="細明體"/>
        <family val="3"/>
        <charset val="136"/>
      </rPr>
      <t>本線</t>
    </r>
    <r>
      <rPr>
        <sz val="9"/>
        <color indexed="8"/>
        <rFont val="MS PGothic"/>
        <family val="2"/>
        <charset val="128"/>
      </rPr>
      <t>ROLL</t>
    </r>
    <r>
      <rPr>
        <sz val="9"/>
        <color indexed="8"/>
        <rFont val="細明體"/>
        <family val="3"/>
        <charset val="136"/>
      </rPr>
      <t>處</t>
    </r>
    <r>
      <rPr>
        <sz val="9"/>
        <color indexed="8"/>
        <rFont val="MS PGothic"/>
        <family val="2"/>
        <charset val="128"/>
      </rPr>
      <t>Urethane Tube (橘色O-ring)</t>
    </r>
    <r>
      <rPr>
        <sz val="9"/>
        <color indexed="8"/>
        <rFont val="細明體"/>
        <family val="3"/>
        <charset val="136"/>
      </rPr>
      <t>鬆脫蛇行位移的點檢，</t>
    </r>
    <r>
      <rPr>
        <sz val="9"/>
        <color indexed="8"/>
        <rFont val="MS PGothic"/>
        <family val="2"/>
        <charset val="128"/>
      </rPr>
      <t>(</t>
    </r>
    <r>
      <rPr>
        <sz val="9"/>
        <color indexed="8"/>
        <rFont val="細明體"/>
        <family val="3"/>
        <charset val="136"/>
      </rPr>
      <t>頻度</t>
    </r>
    <r>
      <rPr>
        <sz val="9"/>
        <color indexed="8"/>
        <rFont val="MS PGothic"/>
        <family val="2"/>
        <charset val="128"/>
      </rPr>
      <t>:</t>
    </r>
    <r>
      <rPr>
        <sz val="9"/>
        <color indexed="8"/>
        <rFont val="細明體"/>
        <family val="3"/>
        <charset val="136"/>
      </rPr>
      <t>每回工事日實施</t>
    </r>
    <r>
      <rPr>
        <sz val="9"/>
        <color indexed="8"/>
        <rFont val="MS PGothic"/>
        <family val="2"/>
        <charset val="128"/>
      </rPr>
      <t>)
2.</t>
    </r>
    <r>
      <rPr>
        <sz val="9"/>
        <color indexed="8"/>
        <rFont val="細明體"/>
        <family val="3"/>
        <charset val="136"/>
      </rPr>
      <t>相關類似設備部分一併實施定期確認。</t>
    </r>
    <r>
      <rPr>
        <sz val="9"/>
        <color indexed="8"/>
        <rFont val="MS PGothic"/>
        <family val="2"/>
        <charset val="128"/>
      </rPr>
      <t>(</t>
    </r>
    <r>
      <rPr>
        <sz val="9"/>
        <color indexed="8"/>
        <rFont val="細明體"/>
        <family val="3"/>
        <charset val="136"/>
      </rPr>
      <t>如</t>
    </r>
    <r>
      <rPr>
        <sz val="9"/>
        <color indexed="8"/>
        <rFont val="MS PGothic"/>
        <family val="2"/>
        <charset val="128"/>
      </rPr>
      <t>GSD</t>
    </r>
    <r>
      <rPr>
        <sz val="9"/>
        <color indexed="8"/>
        <rFont val="細明體"/>
        <family val="3"/>
        <charset val="136"/>
      </rPr>
      <t>下方</t>
    </r>
    <r>
      <rPr>
        <sz val="9"/>
        <color indexed="8"/>
        <rFont val="MS PGothic"/>
        <family val="2"/>
        <charset val="128"/>
      </rPr>
      <t>ROLL</t>
    </r>
    <r>
      <rPr>
        <sz val="9"/>
        <color indexed="8"/>
        <rFont val="細明體"/>
        <family val="3"/>
        <charset val="136"/>
      </rPr>
      <t>用</t>
    </r>
    <r>
      <rPr>
        <sz val="9"/>
        <color indexed="8"/>
        <rFont val="MS PGothic"/>
        <family val="2"/>
        <charset val="128"/>
      </rPr>
      <t>oing..</t>
    </r>
    <r>
      <rPr>
        <sz val="9"/>
        <color indexed="8"/>
        <rFont val="細明體"/>
        <family val="3"/>
        <charset val="136"/>
      </rPr>
      <t>等</t>
    </r>
    <r>
      <rPr>
        <sz val="9"/>
        <color indexed="8"/>
        <rFont val="MS PGothic"/>
        <family val="2"/>
        <charset val="128"/>
      </rPr>
      <t>)(頻度:</t>
    </r>
    <r>
      <rPr>
        <sz val="9"/>
        <color indexed="8"/>
        <rFont val="細明體"/>
        <family val="3"/>
        <charset val="136"/>
      </rPr>
      <t>每</t>
    </r>
    <r>
      <rPr>
        <sz val="9"/>
        <color indexed="8"/>
        <rFont val="MS PGothic"/>
        <family val="2"/>
        <charset val="128"/>
      </rPr>
      <t>回工事日實施)</t>
    </r>
    <phoneticPr fontId="2"/>
  </si>
  <si>
    <t>異常報告書（日文）共有フォルダ\201701以降\20170407XF　本線HOCV ウレタンチューブによる基板汚れ.xlsx</t>
  </si>
  <si>
    <t>異常報告書（中文）共有フォルダ\201701以降\20170407XF　本線HOCV ウレタンチューブによる基板汚れ.xlsx</t>
  </si>
  <si>
    <r>
      <t>検査機系</t>
    </r>
    <r>
      <rPr>
        <sz val="9"/>
        <color indexed="8"/>
        <rFont val="細明體"/>
        <family val="3"/>
        <charset val="136"/>
      </rPr>
      <t>異常</t>
    </r>
    <phoneticPr fontId="2"/>
  </si>
  <si>
    <t>異常報告書（日文）共有フォルダ\201701以降\20170402YF  TOM3　拡散カメラ39トラブル報告.xlsx</t>
  </si>
  <si>
    <t>異常報告書（中文）共有フォルダ\201701以降\20170402YF  TOM3　拡散カメラ39トラブル報告.xlsx</t>
  </si>
  <si>
    <t>本線増速C/V　EMS</t>
    <phoneticPr fontId="2"/>
  </si>
  <si>
    <t>異常報告書（日文）共有フォルダ\201701以降\20170329EF　増速CV　EMS無法動作異常報告書.xls</t>
  </si>
  <si>
    <t>異常報告書（中文）共有フォルダ\201701以降\20170329EF　増速CV　EMS無法動作異常報告書.xls</t>
  </si>
  <si>
    <r>
      <rPr>
        <sz val="9"/>
        <color indexed="8"/>
        <rFont val="細明體"/>
        <family val="3"/>
        <charset val="136"/>
      </rPr>
      <t>系統</t>
    </r>
    <r>
      <rPr>
        <sz val="9"/>
        <color indexed="8"/>
        <rFont val="MS PGothic"/>
        <family val="2"/>
        <charset val="128"/>
      </rPr>
      <t>系</t>
    </r>
    <r>
      <rPr>
        <sz val="9"/>
        <color indexed="8"/>
        <rFont val="細明體"/>
        <family val="3"/>
        <charset val="136"/>
      </rPr>
      <t>異常</t>
    </r>
    <phoneticPr fontId="2"/>
  </si>
  <si>
    <t>ACE/PAM</t>
    <phoneticPr fontId="2"/>
  </si>
  <si>
    <r>
      <t>三交代在4/5早會聯絡4/3 PAM欠點DATA大概有一個小時左右資料不見的異常。
於是向ATSC詢問，請求調</t>
    </r>
    <r>
      <rPr>
        <sz val="9"/>
        <color indexed="8"/>
        <rFont val="細明體"/>
        <family val="3"/>
        <charset val="136"/>
      </rPr>
      <t>查</t>
    </r>
    <r>
      <rPr>
        <sz val="9"/>
        <color indexed="8"/>
        <rFont val="MS PGothic"/>
        <family val="2"/>
        <charset val="128"/>
      </rPr>
      <t>，發現ACE Windows PC的時間擅自轉快一個小時的不具合。
JF發生後30分鐘“nettime batch task”將其回到實際的時間，KF從發生後有做了什麼操作讓時間回到實際的時間，
時間約快轉一小時，導致素板</t>
    </r>
    <r>
      <rPr>
        <sz val="9"/>
        <color indexed="8"/>
        <rFont val="細明體"/>
        <family val="3"/>
        <charset val="136"/>
      </rPr>
      <t>內</t>
    </r>
    <r>
      <rPr>
        <sz val="9"/>
        <color indexed="8"/>
        <rFont val="MS PGothic"/>
        <family val="2"/>
        <charset val="128"/>
      </rPr>
      <t>的欠點資訊無法</t>
    </r>
    <r>
      <rPr>
        <sz val="9"/>
        <color indexed="8"/>
        <rFont val="細明體"/>
        <family val="3"/>
        <charset val="136"/>
      </rPr>
      <t>查</t>
    </r>
    <r>
      <rPr>
        <sz val="9"/>
        <color indexed="8"/>
        <rFont val="MS PGothic"/>
        <family val="2"/>
        <charset val="128"/>
      </rPr>
      <t>詢。
且時間回到實際的時間後，考慮到BLOCK_ID會有重複的問題，異常時間</t>
    </r>
    <r>
      <rPr>
        <sz val="9"/>
        <color indexed="8"/>
        <rFont val="細明體"/>
        <family val="3"/>
        <charset val="136"/>
      </rPr>
      <t>內</t>
    </r>
    <r>
      <rPr>
        <sz val="9"/>
        <color indexed="8"/>
        <rFont val="MS PGothic"/>
        <family val="2"/>
        <charset val="128"/>
      </rPr>
      <t xml:space="preserve">的PL要做TAS再流動。
</t>
    </r>
    <phoneticPr fontId="2"/>
  </si>
  <si>
    <t>異常報告書（日文）共有フォルダ\201701以降\20170403JFKF ACE Windows PC時間ずれによるPAM欠点Data異常.xlsx</t>
  </si>
  <si>
    <t>異常報告書（中文）共有フォルダ\201701以降\20170403JFKF ACE Windows PC時間ずれによるPAM欠点Data異常.xlsx</t>
  </si>
  <si>
    <r>
      <rPr>
        <sz val="9"/>
        <color indexed="8"/>
        <rFont val="細明體"/>
        <family val="3"/>
        <charset val="136"/>
      </rPr>
      <t>本線</t>
    </r>
    <r>
      <rPr>
        <sz val="9"/>
        <color indexed="8"/>
        <rFont val="MS PGothic"/>
        <family val="2"/>
        <charset val="128"/>
      </rPr>
      <t xml:space="preserve">MTPG </t>
    </r>
    <phoneticPr fontId="2"/>
  </si>
  <si>
    <r>
      <t>EF製造聯絡本線MTPG異常警報發出(但無停機，設備持續採板中)現場TOUTCH PANEL確認，MTPG 的速度</t>
    </r>
    <r>
      <rPr>
        <sz val="9"/>
        <color indexed="8"/>
        <rFont val="細明體"/>
        <family val="3"/>
        <charset val="136"/>
      </rPr>
      <t>值</t>
    </r>
    <r>
      <rPr>
        <sz val="9"/>
        <color indexed="8"/>
        <rFont val="MS PGothic"/>
        <family val="2"/>
        <charset val="128"/>
      </rPr>
      <t>顯示為 0 ，確認PLC程式 D2006 MTPG 現在</t>
    </r>
    <r>
      <rPr>
        <sz val="9"/>
        <color indexed="8"/>
        <rFont val="細明體"/>
        <family val="3"/>
        <charset val="136"/>
      </rPr>
      <t>值</t>
    </r>
    <r>
      <rPr>
        <sz val="9"/>
        <color indexed="8"/>
        <rFont val="MS PGothic"/>
        <family val="2"/>
        <charset val="128"/>
      </rPr>
      <t>顯示為 2147483647 且無法更新數</t>
    </r>
    <r>
      <rPr>
        <sz val="9"/>
        <color indexed="8"/>
        <rFont val="細明體"/>
        <family val="3"/>
        <charset val="136"/>
      </rPr>
      <t>值確認相關資料，發現為</t>
    </r>
    <r>
      <rPr>
        <sz val="9"/>
        <color indexed="8"/>
        <rFont val="MS PGothic"/>
        <family val="2"/>
        <charset val="128"/>
      </rPr>
      <t>PLC</t>
    </r>
    <r>
      <rPr>
        <sz val="9"/>
        <color indexed="8"/>
        <rFont val="細明體"/>
        <family val="3"/>
        <charset val="136"/>
      </rPr>
      <t>高速計數器參數設定無自動歸零情形</t>
    </r>
    <phoneticPr fontId="2"/>
  </si>
  <si>
    <r>
      <t>經確認，為MTPG 高速 Count 被設定在無法自動歸零的</t>
    </r>
    <r>
      <rPr>
        <sz val="9"/>
        <color indexed="8"/>
        <rFont val="細明體"/>
        <family val="3"/>
        <charset val="136"/>
      </rPr>
      <t>狀</t>
    </r>
    <r>
      <rPr>
        <sz val="9"/>
        <color indexed="8"/>
        <rFont val="MS PGothic"/>
        <family val="2"/>
        <charset val="128"/>
      </rPr>
      <t>態，因此當Count計數累計到最大</t>
    </r>
    <r>
      <rPr>
        <sz val="9"/>
        <color indexed="8"/>
        <rFont val="細明體"/>
        <family val="3"/>
        <charset val="136"/>
      </rPr>
      <t>值</t>
    </r>
    <r>
      <rPr>
        <sz val="9"/>
        <color indexed="8"/>
        <rFont val="MS PGothic"/>
        <family val="2"/>
        <charset val="128"/>
      </rPr>
      <t>的時候，並不會進行Reset的動作，而無法進行後續的動作
為何MTPG 高速 Count 被設定在無法自動歸零的原因，判斷為薄板設備追加時有進行PLC SOFT修改，而未將PLC 高速計數器(QD62) PARAMETER 一併修改設定。</t>
    </r>
    <phoneticPr fontId="2"/>
  </si>
  <si>
    <t>異常報告書（日文）共有フォルダ\201701以降\20170319EF　増速CV　MTPG異常報告書.xls</t>
  </si>
  <si>
    <t>異常報告書（中文）共有フォルダ\201701以降\20170319EF　増速CV　MTPG異常報告書.xls</t>
  </si>
  <si>
    <t>BR H/O 氣壓缸HOSE</t>
    <phoneticPr fontId="2"/>
  </si>
  <si>
    <r>
      <rPr>
        <sz val="9"/>
        <color indexed="8"/>
        <rFont val="細明體"/>
        <family val="3"/>
        <charset val="136"/>
      </rPr>
      <t>現場人員進行</t>
    </r>
    <r>
      <rPr>
        <sz val="9"/>
        <color indexed="8"/>
        <rFont val="MS PGothic"/>
        <family val="2"/>
        <charset val="128"/>
      </rPr>
      <t>BR H/O</t>
    </r>
    <r>
      <rPr>
        <sz val="9"/>
        <color indexed="8"/>
        <rFont val="細明體"/>
        <family val="3"/>
        <charset val="136"/>
      </rPr>
      <t>操作時，發現有漏氣的異音，依賴整備進行點檢確認。</t>
    </r>
    <phoneticPr fontId="2"/>
  </si>
  <si>
    <r>
      <rPr>
        <sz val="9"/>
        <color indexed="8"/>
        <rFont val="細明體"/>
        <family val="3"/>
        <charset val="136"/>
      </rPr>
      <t>點檢後確認為</t>
    </r>
    <r>
      <rPr>
        <sz val="9"/>
        <color indexed="8"/>
        <rFont val="MS PGothic"/>
        <family val="2"/>
        <charset val="128"/>
      </rPr>
      <t>BR BRHO下げ氣壓缸HOSE破損，推測HOSE劣化影響 出現裂縫破裂而影響漏氣。</t>
    </r>
    <phoneticPr fontId="2"/>
  </si>
  <si>
    <r>
      <t>1.</t>
    </r>
    <r>
      <rPr>
        <sz val="9"/>
        <color indexed="8"/>
        <rFont val="細明體"/>
        <family val="3"/>
        <charset val="136"/>
      </rPr>
      <t>進行</t>
    </r>
    <r>
      <rPr>
        <sz val="9"/>
        <color indexed="8"/>
        <rFont val="MS PGothic"/>
        <family val="2"/>
        <charset val="128"/>
      </rPr>
      <t>HOSE</t>
    </r>
    <r>
      <rPr>
        <sz val="9"/>
        <color indexed="8"/>
        <rFont val="細明體"/>
        <family val="3"/>
        <charset val="136"/>
      </rPr>
      <t xml:space="preserve">點檢確認有無磨損。
</t>
    </r>
    <r>
      <rPr>
        <sz val="9"/>
        <color indexed="8"/>
        <rFont val="MS PGothic"/>
        <family val="2"/>
        <charset val="128"/>
      </rPr>
      <t>2.</t>
    </r>
    <r>
      <rPr>
        <sz val="9"/>
        <color indexed="8"/>
        <rFont val="細明體"/>
        <family val="3"/>
        <charset val="136"/>
      </rPr>
      <t>確認</t>
    </r>
    <r>
      <rPr>
        <sz val="9"/>
        <color indexed="8"/>
        <rFont val="MS PGothic"/>
        <family val="2"/>
        <charset val="128"/>
      </rPr>
      <t>HOSE</t>
    </r>
    <r>
      <rPr>
        <sz val="9"/>
        <color indexed="8"/>
        <rFont val="細明體"/>
        <family val="3"/>
        <charset val="136"/>
      </rPr>
      <t>有無設置防磨損螺旋管，若無需增設。</t>
    </r>
    <phoneticPr fontId="2"/>
  </si>
  <si>
    <t>異常報告書（日文）共有フォルダ\201701以降\20170410XF　2BR　BRHO下げ部シリンダーホース破れ.xlsx</t>
  </si>
  <si>
    <t>異常報告書（中文）共有フォルダ\201701以降\20170410XF　2BR　BRHO下げ部シリンダーホース破れ.xlsx</t>
  </si>
  <si>
    <r>
      <rPr>
        <sz val="9"/>
        <color indexed="8"/>
        <rFont val="細明體"/>
        <family val="3"/>
        <charset val="136"/>
      </rPr>
      <t>本線</t>
    </r>
    <r>
      <rPr>
        <sz val="9"/>
        <color indexed="8"/>
        <rFont val="MS PGothic"/>
        <family val="2"/>
        <charset val="128"/>
      </rPr>
      <t>H/O</t>
    </r>
    <r>
      <rPr>
        <sz val="9"/>
        <color indexed="8"/>
        <rFont val="細明體"/>
        <family val="3"/>
        <charset val="136"/>
      </rPr>
      <t>油壓系</t>
    </r>
    <phoneticPr fontId="2"/>
  </si>
  <si>
    <r>
      <rPr>
        <sz val="9"/>
        <color indexed="8"/>
        <rFont val="細明體"/>
        <family val="3"/>
        <charset val="136"/>
      </rPr>
      <t>現場人員於本線</t>
    </r>
    <r>
      <rPr>
        <sz val="9"/>
        <color indexed="8"/>
        <rFont val="MS PGothic"/>
        <family val="2"/>
        <charset val="128"/>
      </rPr>
      <t>H/O</t>
    </r>
    <r>
      <rPr>
        <sz val="9"/>
        <color indexed="8"/>
        <rFont val="細明體"/>
        <family val="3"/>
        <charset val="136"/>
      </rPr>
      <t>進行開關使用時發現電磁閥無法作動導致</t>
    </r>
    <r>
      <rPr>
        <sz val="9"/>
        <color indexed="8"/>
        <rFont val="MS PGothic"/>
        <family val="2"/>
        <charset val="128"/>
      </rPr>
      <t>H/O</t>
    </r>
    <r>
      <rPr>
        <sz val="9"/>
        <color indexed="8"/>
        <rFont val="細明體"/>
        <family val="3"/>
        <charset val="136"/>
      </rPr>
      <t>無法正常關閉。
依賴設技點檢確認電磁法作動異常遂進行電磁閥</t>
    </r>
    <r>
      <rPr>
        <sz val="9"/>
        <color indexed="8"/>
        <rFont val="MS PGothic"/>
        <family val="2"/>
        <charset val="128"/>
      </rPr>
      <t>(</t>
    </r>
    <r>
      <rPr>
        <sz val="9"/>
        <color indexed="8"/>
        <rFont val="細明體"/>
        <family val="3"/>
        <charset val="136"/>
      </rPr>
      <t>整備品</t>
    </r>
    <r>
      <rPr>
        <sz val="9"/>
        <color indexed="8"/>
        <rFont val="MS PGothic"/>
        <family val="2"/>
        <charset val="128"/>
      </rPr>
      <t>)</t>
    </r>
    <r>
      <rPr>
        <sz val="9"/>
        <color indexed="8"/>
        <rFont val="細明體"/>
        <family val="3"/>
        <charset val="136"/>
      </rPr>
      <t>交換，</t>
    </r>
    <r>
      <rPr>
        <sz val="9"/>
        <color indexed="8"/>
        <rFont val="MS PGothic"/>
        <family val="2"/>
        <charset val="128"/>
      </rPr>
      <t>15:00H/O</t>
    </r>
    <r>
      <rPr>
        <sz val="9"/>
        <color indexed="8"/>
        <rFont val="細明體"/>
        <family val="3"/>
        <charset val="136"/>
      </rPr>
      <t>無法關閉異常再發，設計確認後進行電磁閥</t>
    </r>
    <r>
      <rPr>
        <sz val="9"/>
        <color indexed="8"/>
        <rFont val="MS PGothic"/>
        <family val="2"/>
        <charset val="128"/>
      </rPr>
      <t>(</t>
    </r>
    <r>
      <rPr>
        <sz val="9"/>
        <color indexed="8"/>
        <rFont val="細明體"/>
        <family val="3"/>
        <charset val="136"/>
      </rPr>
      <t>新品</t>
    </r>
    <r>
      <rPr>
        <sz val="9"/>
        <color indexed="8"/>
        <rFont val="MS PGothic"/>
        <family val="2"/>
        <charset val="128"/>
      </rPr>
      <t>)</t>
    </r>
    <r>
      <rPr>
        <sz val="9"/>
        <color indexed="8"/>
        <rFont val="細明體"/>
        <family val="3"/>
        <charset val="136"/>
      </rPr>
      <t>交換後異常排除。</t>
    </r>
    <phoneticPr fontId="2"/>
  </si>
  <si>
    <r>
      <t>1.液壓相關部件：工作油和電磁閥，過濾器等，而不2013.9</t>
    </r>
    <r>
      <rPr>
        <sz val="9"/>
        <color indexed="8"/>
        <rFont val="細明體"/>
        <family val="3"/>
        <charset val="136"/>
      </rPr>
      <t>〜</t>
    </r>
    <r>
      <rPr>
        <sz val="9"/>
        <color indexed="8"/>
        <rFont val="MS PGothic"/>
        <family val="2"/>
        <charset val="128"/>
      </rPr>
      <t>交換結果（3使用5年。）
2.油進行分析定期進行（</t>
    </r>
    <r>
      <rPr>
        <sz val="9"/>
        <color indexed="8"/>
        <rFont val="細明體"/>
        <family val="3"/>
        <charset val="136"/>
      </rPr>
      <t>每</t>
    </r>
    <r>
      <rPr>
        <sz val="9"/>
        <color indexed="8"/>
        <rFont val="MS PGothic"/>
        <family val="2"/>
        <charset val="128"/>
      </rPr>
      <t>季度），最多十二分之二千零一十六分析的結果是謹慎已成為在2017/03分析結果的主要交流。
四月建廠至今，過濾器※液壓油，它是交換來實現的計劃，以電磁閥。
3.4/7異常電磁閥用的</t>
    </r>
    <r>
      <rPr>
        <sz val="9"/>
        <color indexed="8"/>
        <rFont val="細明體"/>
        <family val="3"/>
        <charset val="136"/>
      </rPr>
      <t>產</t>
    </r>
    <r>
      <rPr>
        <sz val="9"/>
        <color indexed="8"/>
        <rFont val="MS PGothic"/>
        <family val="2"/>
        <charset val="128"/>
      </rPr>
      <t>生和分解的過濾器，通過與</t>
    </r>
    <r>
      <rPr>
        <sz val="9"/>
        <color indexed="8"/>
        <rFont val="細明體"/>
        <family val="3"/>
        <charset val="136"/>
      </rPr>
      <t>內</t>
    </r>
    <r>
      <rPr>
        <sz val="9"/>
        <color indexed="8"/>
        <rFont val="MS PGothic"/>
        <family val="2"/>
        <charset val="128"/>
      </rPr>
      <t>部生</t>
    </r>
    <r>
      <rPr>
        <sz val="9"/>
        <color indexed="8"/>
        <rFont val="細明體"/>
        <family val="3"/>
        <charset val="136"/>
      </rPr>
      <t>鏽</t>
    </r>
    <r>
      <rPr>
        <sz val="9"/>
        <color indexed="8"/>
        <rFont val="MS PGothic"/>
        <family val="2"/>
        <charset val="128"/>
      </rPr>
      <t>結果代替，異物被證實對閥的操作的影響。</t>
    </r>
    <phoneticPr fontId="2"/>
  </si>
  <si>
    <r>
      <t>4/7 電磁閥，速度控制器，開關閥和2F閥入口過濾器更換。
4/14 液壓</t>
    </r>
    <r>
      <rPr>
        <sz val="9"/>
        <color indexed="8"/>
        <rFont val="細明體"/>
        <family val="3"/>
        <charset val="136"/>
      </rPr>
      <t>泵</t>
    </r>
    <r>
      <rPr>
        <sz val="9"/>
        <color indexed="8"/>
        <rFont val="MS PGothic"/>
        <family val="2"/>
        <charset val="128"/>
      </rPr>
      <t>的液壓油（超級水電32 X）交換。吸油過濾器，行過濾器，靜電</t>
    </r>
    <r>
      <rPr>
        <sz val="9"/>
        <color indexed="8"/>
        <rFont val="細明體"/>
        <family val="3"/>
        <charset val="136"/>
      </rPr>
      <t>醬</t>
    </r>
    <r>
      <rPr>
        <sz val="9"/>
        <color indexed="8"/>
        <rFont val="MS PGothic"/>
        <family val="2"/>
        <charset val="128"/>
      </rPr>
      <t>油機濾更換。電磁閥，速度控制器，開關閥，先導式止回閥，Flocon交換</t>
    </r>
    <phoneticPr fontId="2"/>
  </si>
  <si>
    <r>
      <t>1.繼續實施</t>
    </r>
    <r>
      <rPr>
        <sz val="9"/>
        <color indexed="8"/>
        <rFont val="細明體"/>
        <family val="3"/>
        <charset val="136"/>
      </rPr>
      <t>每</t>
    </r>
    <r>
      <rPr>
        <sz val="9"/>
        <color indexed="8"/>
        <rFont val="MS PGothic"/>
        <family val="2"/>
        <charset val="128"/>
      </rPr>
      <t>季油品分析，如果它超出</t>
    </r>
    <r>
      <rPr>
        <sz val="9"/>
        <color indexed="8"/>
        <rFont val="細明體"/>
        <family val="3"/>
        <charset val="136"/>
      </rPr>
      <t>管</t>
    </r>
    <r>
      <rPr>
        <sz val="9"/>
        <color indexed="8"/>
        <rFont val="MS PGothic"/>
        <family val="2"/>
        <charset val="128"/>
      </rPr>
      <t>制標準</t>
    </r>
    <r>
      <rPr>
        <sz val="9"/>
        <color indexed="8"/>
        <rFont val="細明體"/>
        <family val="3"/>
        <charset val="136"/>
      </rPr>
      <t>值時</t>
    </r>
    <r>
      <rPr>
        <sz val="9"/>
        <color indexed="8"/>
        <rFont val="MS PGothic"/>
        <family val="2"/>
        <charset val="128"/>
      </rPr>
      <t>，</t>
    </r>
    <r>
      <rPr>
        <sz val="9"/>
        <color indexed="8"/>
        <rFont val="細明體"/>
        <family val="3"/>
        <charset val="136"/>
      </rPr>
      <t>需進行</t>
    </r>
    <r>
      <rPr>
        <sz val="9"/>
        <color indexed="8"/>
        <rFont val="MS PGothic"/>
        <family val="2"/>
        <charset val="128"/>
      </rPr>
      <t>液壓</t>
    </r>
    <r>
      <rPr>
        <sz val="9"/>
        <color indexed="8"/>
        <rFont val="細明體"/>
        <family val="3"/>
        <charset val="136"/>
      </rPr>
      <t>油</t>
    </r>
    <r>
      <rPr>
        <sz val="9"/>
        <color indexed="8"/>
        <rFont val="MS PGothic"/>
        <family val="2"/>
        <charset val="128"/>
      </rPr>
      <t>的交換。</t>
    </r>
    <r>
      <rPr>
        <sz val="9"/>
        <color rgb="FFFF0000"/>
        <rFont val="MS PGothic"/>
        <family val="2"/>
        <charset val="128"/>
      </rPr>
      <t xml:space="preserve"> ※過濾器</t>
    </r>
    <r>
      <rPr>
        <sz val="9"/>
        <color rgb="FFFF0000"/>
        <rFont val="細明體"/>
        <family val="3"/>
        <charset val="136"/>
      </rPr>
      <t>及</t>
    </r>
    <r>
      <rPr>
        <sz val="9"/>
        <color rgb="FFFF0000"/>
        <rFont val="MS PGothic"/>
        <family val="2"/>
        <charset val="128"/>
      </rPr>
      <t>電磁閥</t>
    </r>
    <r>
      <rPr>
        <sz val="9"/>
        <color rgb="FFFF0000"/>
        <rFont val="細明體"/>
        <family val="3"/>
        <charset val="136"/>
      </rPr>
      <t>也一併更換</t>
    </r>
    <r>
      <rPr>
        <sz val="9"/>
        <color rgb="FFFF0000"/>
        <rFont val="MS PGothic"/>
        <family val="2"/>
        <charset val="128"/>
      </rPr>
      <t>。</t>
    </r>
    <r>
      <rPr>
        <sz val="9"/>
        <color indexed="8"/>
        <rFont val="MS PGothic"/>
        <family val="2"/>
        <charset val="128"/>
      </rPr>
      <t xml:space="preserve">
2.油分析結果即使在</t>
    </r>
    <r>
      <rPr>
        <sz val="9"/>
        <color indexed="8"/>
        <rFont val="細明體"/>
        <family val="3"/>
        <charset val="136"/>
      </rPr>
      <t>管</t>
    </r>
    <r>
      <rPr>
        <sz val="9"/>
        <color indexed="8"/>
        <rFont val="MS PGothic"/>
        <family val="2"/>
        <charset val="128"/>
      </rPr>
      <t>制標準</t>
    </r>
    <r>
      <rPr>
        <sz val="9"/>
        <color indexed="8"/>
        <rFont val="細明體"/>
        <family val="3"/>
        <charset val="136"/>
      </rPr>
      <t>值內</t>
    </r>
    <r>
      <rPr>
        <sz val="9"/>
        <color indexed="8"/>
        <rFont val="MS PGothic"/>
        <family val="2"/>
        <charset val="128"/>
      </rPr>
      <t>，</t>
    </r>
    <r>
      <rPr>
        <sz val="9"/>
        <color rgb="FFFF0000"/>
        <rFont val="細明體"/>
        <family val="3"/>
        <charset val="136"/>
      </rPr>
      <t>也要每</t>
    </r>
    <r>
      <rPr>
        <sz val="9"/>
        <color rgb="FFFF0000"/>
        <rFont val="MS PGothic"/>
        <family val="2"/>
        <charset val="128"/>
      </rPr>
      <t>兩年一次更換液壓油</t>
    </r>
    <r>
      <rPr>
        <sz val="9"/>
        <color indexed="8"/>
        <rFont val="MS PGothic"/>
        <family val="2"/>
        <charset val="128"/>
      </rPr>
      <t>。</t>
    </r>
    <r>
      <rPr>
        <sz val="9"/>
        <color rgb="FFFF0000"/>
        <rFont val="MS PGothic"/>
        <family val="2"/>
        <charset val="128"/>
      </rPr>
      <t>※過濾器及電磁閥也一併更換。</t>
    </r>
    <phoneticPr fontId="2"/>
  </si>
  <si>
    <t>異常報告書（日文）共有フォルダ\201701以降\20170407CF　本線HO開閉動作異常.xlsx</t>
  </si>
  <si>
    <t>2BR 3P ROBOT</t>
    <phoneticPr fontId="2"/>
  </si>
  <si>
    <r>
      <t xml:space="preserve">3/21
04:25  2BR 3P採板R/B異常発生(T/P異常履歴：M2144採板R/B ALARM)。異常Resetし復旧。
07:02 異常再発、4回発生(04:25、07:02、07:18、08:30)。事務所及び整備へ連絡し3P不採板とした。
11:00 </t>
    </r>
    <r>
      <rPr>
        <sz val="9"/>
        <color indexed="8"/>
        <rFont val="細明體"/>
        <family val="3"/>
        <charset val="136"/>
      </rPr>
      <t>由</t>
    </r>
    <r>
      <rPr>
        <sz val="9"/>
        <color indexed="8"/>
        <rFont val="MS PGothic"/>
        <family val="2"/>
        <charset val="128"/>
      </rPr>
      <t>設備技術確認為T</t>
    </r>
    <r>
      <rPr>
        <sz val="9"/>
        <color indexed="8"/>
        <rFont val="細明體"/>
        <family val="3"/>
        <charset val="136"/>
      </rPr>
      <t>軸外力衝突檢出值大於設定值</t>
    </r>
    <r>
      <rPr>
        <sz val="9"/>
        <color indexed="8"/>
        <rFont val="MS PGothic"/>
        <family val="2"/>
        <charset val="128"/>
      </rPr>
      <t>100(</t>
    </r>
    <r>
      <rPr>
        <sz val="9"/>
        <color indexed="8"/>
        <rFont val="細明體"/>
        <family val="3"/>
        <charset val="136"/>
      </rPr>
      <t>檢出值</t>
    </r>
    <r>
      <rPr>
        <sz val="9"/>
        <color indexed="8"/>
        <rFont val="MS PGothic"/>
        <family val="2"/>
        <charset val="128"/>
      </rPr>
      <t>101)，</t>
    </r>
    <r>
      <rPr>
        <sz val="9"/>
        <color indexed="8"/>
        <rFont val="細明體"/>
        <family val="3"/>
        <charset val="136"/>
      </rPr>
      <t>推測為減速機異常，於是外力衝突檢出值先放寬到</t>
    </r>
    <r>
      <rPr>
        <sz val="9"/>
        <color indexed="8"/>
        <rFont val="MS PGothic"/>
        <family val="2"/>
        <charset val="128"/>
      </rPr>
      <t>300</t>
    </r>
    <r>
      <rPr>
        <sz val="9"/>
        <color indexed="8"/>
        <rFont val="細明體"/>
        <family val="3"/>
        <charset val="136"/>
      </rPr>
      <t>隔日進行部品交換。</t>
    </r>
    <phoneticPr fontId="2"/>
  </si>
  <si>
    <r>
      <t>2016/9</t>
    </r>
    <r>
      <rPr>
        <sz val="9"/>
        <color indexed="8"/>
        <rFont val="細明體"/>
        <family val="3"/>
        <charset val="136"/>
      </rPr>
      <t>的</t>
    </r>
    <r>
      <rPr>
        <sz val="9"/>
        <color indexed="8"/>
        <rFont val="MS PGothic"/>
        <family val="2"/>
        <charset val="128"/>
      </rPr>
      <t>檢</t>
    </r>
    <r>
      <rPr>
        <sz val="9"/>
        <color indexed="8"/>
        <rFont val="細明體"/>
        <family val="3"/>
        <charset val="136"/>
      </rPr>
      <t>查</t>
    </r>
    <r>
      <rPr>
        <sz val="9"/>
        <color indexed="8"/>
        <rFont val="MS PGothic"/>
        <family val="2"/>
        <charset val="128"/>
      </rPr>
      <t>報告:“在T軸的間隙</t>
    </r>
    <r>
      <rPr>
        <sz val="9"/>
        <color indexed="8"/>
        <rFont val="細明體"/>
        <family val="3"/>
        <charset val="136"/>
      </rPr>
      <t>有較高</t>
    </r>
    <r>
      <rPr>
        <sz val="9"/>
        <color indexed="8"/>
        <rFont val="MS PGothic"/>
        <family val="2"/>
        <charset val="128"/>
      </rPr>
      <t>鐵粉濃度0.16％”
（超過製造商推薦的交</t>
    </r>
    <r>
      <rPr>
        <sz val="9"/>
        <color indexed="8"/>
        <rFont val="細明體"/>
        <family val="3"/>
        <charset val="136"/>
      </rPr>
      <t>換濃度</t>
    </r>
    <r>
      <rPr>
        <sz val="9"/>
        <color indexed="8"/>
        <rFont val="MS PGothic"/>
        <family val="2"/>
        <charset val="128"/>
      </rPr>
      <t>0.1％，</t>
    </r>
    <r>
      <rPr>
        <sz val="9"/>
        <color indexed="8"/>
        <rFont val="細明體"/>
        <family val="3"/>
        <charset val="136"/>
      </rPr>
      <t>但每</t>
    </r>
    <r>
      <rPr>
        <sz val="9"/>
        <color indexed="8"/>
        <rFont val="MS PGothic"/>
        <family val="2"/>
        <charset val="128"/>
      </rPr>
      <t xml:space="preserve">個軸轉矩波形正常）
</t>
    </r>
    <r>
      <rPr>
        <sz val="9"/>
        <color indexed="8"/>
        <rFont val="細明體"/>
        <family val="3"/>
        <charset val="136"/>
      </rPr>
      <t>註</t>
    </r>
    <r>
      <rPr>
        <sz val="9"/>
        <color indexed="8"/>
        <rFont val="MS PGothic"/>
        <family val="2"/>
        <charset val="128"/>
      </rPr>
      <t>:2017年3月22日</t>
    </r>
    <r>
      <rPr>
        <sz val="9"/>
        <color indexed="8"/>
        <rFont val="細明體"/>
        <family val="3"/>
        <charset val="136"/>
      </rPr>
      <t>換下的</t>
    </r>
    <r>
      <rPr>
        <sz val="9"/>
        <color indexed="8"/>
        <rFont val="MS PGothic"/>
        <family val="2"/>
        <charset val="128"/>
      </rPr>
      <t>減速機的鐵粉濃度</t>
    </r>
    <r>
      <rPr>
        <sz val="9"/>
        <color indexed="8"/>
        <rFont val="細明體"/>
        <family val="3"/>
        <charset val="136"/>
      </rPr>
      <t>為</t>
    </r>
    <r>
      <rPr>
        <sz val="9"/>
        <color indexed="8"/>
        <rFont val="MS PGothic"/>
        <family val="2"/>
        <charset val="128"/>
      </rPr>
      <t>0.34％;</t>
    </r>
    <r>
      <rPr>
        <sz val="9"/>
        <color indexed="8"/>
        <rFont val="細明體"/>
        <family val="3"/>
        <charset val="136"/>
      </rPr>
      <t>判斷為</t>
    </r>
    <r>
      <rPr>
        <sz val="9"/>
        <color indexed="8"/>
        <rFont val="MS PGothic"/>
        <family val="2"/>
        <charset val="128"/>
      </rPr>
      <t xml:space="preserve">
T軸減速機</t>
    </r>
    <r>
      <rPr>
        <sz val="9"/>
        <color indexed="8"/>
        <rFont val="細明體"/>
        <family val="3"/>
        <charset val="136"/>
      </rPr>
      <t>內</t>
    </r>
    <r>
      <rPr>
        <sz val="9"/>
        <color indexed="8"/>
        <rFont val="MS PGothic"/>
        <family val="2"/>
        <charset val="128"/>
      </rPr>
      <t>部的磨損</t>
    </r>
    <r>
      <rPr>
        <sz val="9"/>
        <color indexed="8"/>
        <rFont val="細明體"/>
        <family val="3"/>
        <charset val="136"/>
      </rPr>
      <t>造成</t>
    </r>
    <r>
      <rPr>
        <sz val="9"/>
        <color indexed="8"/>
        <rFont val="MS PGothic"/>
        <family val="2"/>
        <charset val="128"/>
      </rPr>
      <t>電流</t>
    </r>
    <r>
      <rPr>
        <sz val="9"/>
        <color indexed="8"/>
        <rFont val="細明體"/>
        <family val="3"/>
        <charset val="136"/>
      </rPr>
      <t>的</t>
    </r>
    <r>
      <rPr>
        <sz val="9"/>
        <color indexed="8"/>
        <rFont val="MS PGothic"/>
        <family val="2"/>
        <charset val="128"/>
      </rPr>
      <t>異常。</t>
    </r>
    <phoneticPr fontId="2"/>
  </si>
  <si>
    <r>
      <t>3/21</t>
    </r>
    <r>
      <rPr>
        <sz val="9"/>
        <color indexed="8"/>
        <rFont val="細明體"/>
        <family val="3"/>
        <charset val="136"/>
      </rPr>
      <t>進行</t>
    </r>
    <r>
      <rPr>
        <sz val="9"/>
        <color indexed="8"/>
        <rFont val="MS PGothic"/>
        <family val="2"/>
        <charset val="128"/>
      </rPr>
      <t>臨時</t>
    </r>
    <r>
      <rPr>
        <sz val="9"/>
        <color indexed="8"/>
        <rFont val="細明體"/>
        <family val="3"/>
        <charset val="136"/>
      </rPr>
      <t>對應</t>
    </r>
    <r>
      <rPr>
        <sz val="9"/>
        <color indexed="8"/>
        <rFont val="MS PGothic"/>
        <family val="2"/>
        <charset val="128"/>
      </rPr>
      <t>，</t>
    </r>
    <r>
      <rPr>
        <sz val="9"/>
        <color indexed="8"/>
        <rFont val="細明體"/>
        <family val="3"/>
        <charset val="136"/>
      </rPr>
      <t>將</t>
    </r>
    <r>
      <rPr>
        <sz val="9"/>
        <color indexed="8"/>
        <rFont val="MS PGothic"/>
        <family val="2"/>
        <charset val="128"/>
      </rPr>
      <t>T</t>
    </r>
    <r>
      <rPr>
        <sz val="9"/>
        <color indexed="8"/>
        <rFont val="細明體"/>
        <family val="3"/>
        <charset val="136"/>
      </rPr>
      <t>軸衝突碰</t>
    </r>
    <r>
      <rPr>
        <sz val="9"/>
        <color indexed="8"/>
        <rFont val="MS PGothic"/>
        <family val="2"/>
        <charset val="128"/>
      </rPr>
      <t>撞檢測LEVEL</t>
    </r>
    <r>
      <rPr>
        <sz val="9"/>
        <color indexed="8"/>
        <rFont val="細明體"/>
        <family val="3"/>
        <charset val="136"/>
      </rPr>
      <t>緩和設</t>
    </r>
    <r>
      <rPr>
        <sz val="9"/>
        <color indexed="8"/>
        <rFont val="MS PGothic"/>
        <family val="2"/>
        <charset val="128"/>
      </rPr>
      <t>置</t>
    </r>
    <r>
      <rPr>
        <sz val="9"/>
        <color indexed="8"/>
        <rFont val="細明體"/>
        <family val="3"/>
        <charset val="136"/>
      </rPr>
      <t>為</t>
    </r>
    <r>
      <rPr>
        <sz val="9"/>
        <color indexed="8"/>
        <rFont val="MS PGothic"/>
        <family val="2"/>
        <charset val="128"/>
      </rPr>
      <t>300。
（標準</t>
    </r>
    <r>
      <rPr>
        <sz val="9"/>
        <color indexed="8"/>
        <rFont val="細明體"/>
        <family val="3"/>
        <charset val="136"/>
      </rPr>
      <t>設定值為</t>
    </r>
    <r>
      <rPr>
        <sz val="9"/>
        <color indexed="8"/>
        <rFont val="MS PGothic"/>
        <family val="2"/>
        <charset val="128"/>
      </rPr>
      <t>100,</t>
    </r>
    <r>
      <rPr>
        <sz val="9"/>
        <color indexed="8"/>
        <rFont val="細明體"/>
        <family val="3"/>
        <charset val="136"/>
      </rPr>
      <t>數值為</t>
    </r>
    <r>
      <rPr>
        <sz val="9"/>
        <color indexed="8"/>
        <rFont val="MS PGothic"/>
        <family val="2"/>
        <charset val="128"/>
      </rPr>
      <t>101,</t>
    </r>
    <r>
      <rPr>
        <sz val="9"/>
        <color indexed="8"/>
        <rFont val="細明體"/>
        <family val="3"/>
        <charset val="136"/>
      </rPr>
      <t>將造成異常發生</t>
    </r>
    <r>
      <rPr>
        <sz val="9"/>
        <color indexed="8"/>
        <rFont val="MS PGothic"/>
        <family val="2"/>
        <charset val="128"/>
      </rPr>
      <t>）
3/22製造商</t>
    </r>
    <r>
      <rPr>
        <sz val="9"/>
        <color indexed="8"/>
        <rFont val="細明體"/>
        <family val="3"/>
        <charset val="136"/>
      </rPr>
      <t>進行</t>
    </r>
    <r>
      <rPr>
        <sz val="9"/>
        <color indexed="8"/>
        <rFont val="MS PGothic"/>
        <family val="2"/>
        <charset val="128"/>
      </rPr>
      <t>B / T軸減速齒輪（新）</t>
    </r>
    <r>
      <rPr>
        <sz val="9"/>
        <color indexed="8"/>
        <rFont val="細明體"/>
        <family val="3"/>
        <charset val="136"/>
      </rPr>
      <t>更換</t>
    </r>
    <r>
      <rPr>
        <sz val="9"/>
        <color indexed="8"/>
        <rFont val="MS PGothic"/>
        <family val="2"/>
        <charset val="128"/>
      </rPr>
      <t>。</t>
    </r>
    <phoneticPr fontId="2"/>
  </si>
  <si>
    <r>
      <t>①ADT鐵粉濃度的管理標準如下：
    1-1  0.05％</t>
    </r>
    <r>
      <rPr>
        <sz val="9"/>
        <color indexed="8"/>
        <rFont val="細明體"/>
        <family val="3"/>
        <charset val="136"/>
      </rPr>
      <t>〜</t>
    </r>
    <r>
      <rPr>
        <sz val="9"/>
        <color indexed="8"/>
        <rFont val="MS PGothic"/>
        <family val="2"/>
        <charset val="128"/>
      </rPr>
      <t>0.09％→</t>
    </r>
    <r>
      <rPr>
        <sz val="9"/>
        <color indexed="8"/>
        <rFont val="細明體"/>
        <family val="3"/>
        <charset val="136"/>
      </rPr>
      <t>預備品準備</t>
    </r>
    <r>
      <rPr>
        <sz val="9"/>
        <color indexed="8"/>
        <rFont val="MS PGothic"/>
        <family val="2"/>
        <charset val="128"/>
      </rPr>
      <t>。
    1-2  0.05％</t>
    </r>
    <r>
      <rPr>
        <sz val="9"/>
        <color indexed="8"/>
        <rFont val="細明體"/>
        <family val="3"/>
        <charset val="136"/>
      </rPr>
      <t>以上</t>
    </r>
    <r>
      <rPr>
        <sz val="9"/>
        <color indexed="8"/>
        <rFont val="MS PGothic"/>
        <family val="2"/>
        <charset val="128"/>
      </rPr>
      <t>→</t>
    </r>
    <r>
      <rPr>
        <sz val="9"/>
        <color indexed="8"/>
        <rFont val="細明體"/>
        <family val="3"/>
        <charset val="136"/>
      </rPr>
      <t>業者</t>
    </r>
    <r>
      <rPr>
        <sz val="9"/>
        <color indexed="8"/>
        <rFont val="MS PGothic"/>
        <family val="2"/>
        <charset val="128"/>
      </rPr>
      <t>(MAKER)進行定期測量(1</t>
    </r>
    <r>
      <rPr>
        <sz val="9"/>
        <color indexed="8"/>
        <rFont val="細明體"/>
        <family val="3"/>
        <charset val="136"/>
      </rPr>
      <t>回</t>
    </r>
    <r>
      <rPr>
        <sz val="9"/>
        <color indexed="8"/>
        <rFont val="MS PGothic"/>
        <family val="2"/>
        <charset val="128"/>
      </rPr>
      <t>/2個月)。
    1-3  0.1%</t>
    </r>
    <r>
      <rPr>
        <sz val="9"/>
        <color indexed="8"/>
        <rFont val="細明體"/>
        <family val="3"/>
        <charset val="136"/>
      </rPr>
      <t>以上→建議更換減速機。</t>
    </r>
    <r>
      <rPr>
        <sz val="9"/>
        <color indexed="8"/>
        <rFont val="MS PGothic"/>
        <family val="2"/>
        <charset val="128"/>
      </rPr>
      <t xml:space="preserve">
    1-4  0.2％</t>
    </r>
    <r>
      <rPr>
        <sz val="9"/>
        <color indexed="8"/>
        <rFont val="細明體"/>
        <family val="3"/>
        <charset val="136"/>
      </rPr>
      <t>以上</t>
    </r>
    <r>
      <rPr>
        <sz val="9"/>
        <color indexed="8"/>
        <rFont val="MS PGothic"/>
        <family val="2"/>
        <charset val="128"/>
      </rPr>
      <t>→</t>
    </r>
    <r>
      <rPr>
        <sz val="9"/>
        <color indexed="8"/>
        <rFont val="細明體"/>
        <family val="3"/>
        <charset val="136"/>
      </rPr>
      <t>立</t>
    </r>
    <r>
      <rPr>
        <sz val="9"/>
        <color indexed="8"/>
        <rFont val="MS PGothic"/>
        <family val="2"/>
        <charset val="128"/>
      </rPr>
      <t>即</t>
    </r>
    <r>
      <rPr>
        <sz val="9"/>
        <color indexed="8"/>
        <rFont val="細明體"/>
        <family val="3"/>
        <charset val="136"/>
      </rPr>
      <t>聯絡更換</t>
    </r>
    <r>
      <rPr>
        <sz val="9"/>
        <color indexed="8"/>
        <rFont val="MS PGothic"/>
        <family val="2"/>
        <charset val="128"/>
      </rPr>
      <t>。
②</t>
    </r>
    <r>
      <rPr>
        <sz val="9"/>
        <color indexed="8"/>
        <rFont val="細明體"/>
        <family val="3"/>
        <charset val="136"/>
      </rPr>
      <t>確認</t>
    </r>
    <r>
      <rPr>
        <sz val="9"/>
        <color indexed="8"/>
        <rFont val="MS PGothic"/>
        <family val="2"/>
        <charset val="128"/>
      </rPr>
      <t>各軸的</t>
    </r>
    <r>
      <rPr>
        <sz val="9"/>
        <color indexed="8"/>
        <rFont val="細明體"/>
        <family val="3"/>
        <charset val="136"/>
      </rPr>
      <t>扭力</t>
    </r>
    <r>
      <rPr>
        <sz val="9"/>
        <color indexed="8"/>
        <rFont val="MS PGothic"/>
        <family val="2"/>
        <charset val="128"/>
      </rPr>
      <t>(矩)年度趨勢(TREND)，以確定</t>
    </r>
    <r>
      <rPr>
        <sz val="9"/>
        <color indexed="8"/>
        <rFont val="細明體"/>
        <family val="3"/>
        <charset val="136"/>
      </rPr>
      <t>是否</t>
    </r>
    <r>
      <rPr>
        <sz val="9"/>
        <color indexed="8"/>
        <rFont val="MS PGothic"/>
        <family val="2"/>
        <charset val="128"/>
      </rPr>
      <t>正常。
③</t>
    </r>
    <r>
      <rPr>
        <sz val="9"/>
        <color indexed="8"/>
        <rFont val="細明體"/>
        <family val="3"/>
        <charset val="136"/>
      </rPr>
      <t>關於</t>
    </r>
    <r>
      <rPr>
        <sz val="9"/>
        <color indexed="8"/>
        <rFont val="MS PGothic"/>
        <family val="2"/>
        <charset val="128"/>
      </rPr>
      <t>減速</t>
    </r>
    <r>
      <rPr>
        <sz val="9"/>
        <color indexed="8"/>
        <rFont val="細明體"/>
        <family val="3"/>
        <charset val="136"/>
      </rPr>
      <t>機</t>
    </r>
    <r>
      <rPr>
        <sz val="9"/>
        <color indexed="8"/>
        <rFont val="MS PGothic"/>
        <family val="2"/>
        <charset val="128"/>
      </rPr>
      <t>的異常，</t>
    </r>
    <r>
      <rPr>
        <sz val="9"/>
        <color indexed="8"/>
        <rFont val="細明體"/>
        <family val="3"/>
        <charset val="136"/>
      </rPr>
      <t>有</t>
    </r>
    <r>
      <rPr>
        <sz val="9"/>
        <color indexed="8"/>
        <rFont val="MS PGothic"/>
        <family val="2"/>
        <charset val="128"/>
      </rPr>
      <t>可能性</t>
    </r>
    <r>
      <rPr>
        <sz val="9"/>
        <color indexed="8"/>
        <rFont val="細明體"/>
        <family val="3"/>
        <charset val="136"/>
      </rPr>
      <t>是由馬達造成</t>
    </r>
    <r>
      <rPr>
        <sz val="9"/>
        <color indexed="8"/>
        <rFont val="MS PGothic"/>
        <family val="2"/>
        <charset val="128"/>
      </rPr>
      <t>，</t>
    </r>
    <r>
      <rPr>
        <sz val="9"/>
        <color indexed="8"/>
        <rFont val="細明體"/>
        <family val="3"/>
        <charset val="136"/>
      </rPr>
      <t>故需依賴</t>
    </r>
    <r>
      <rPr>
        <sz val="9"/>
        <color indexed="8"/>
        <rFont val="MS PGothic"/>
        <family val="2"/>
        <charset val="128"/>
      </rPr>
      <t>製造商</t>
    </r>
    <r>
      <rPr>
        <sz val="9"/>
        <color indexed="8"/>
        <rFont val="細明體"/>
        <family val="3"/>
        <charset val="136"/>
      </rPr>
      <t>每</t>
    </r>
    <r>
      <rPr>
        <sz val="9"/>
        <color indexed="8"/>
        <rFont val="MS PGothic"/>
        <family val="2"/>
        <charset val="128"/>
      </rPr>
      <t>年</t>
    </r>
    <r>
      <rPr>
        <sz val="9"/>
        <color indexed="8"/>
        <rFont val="細明體"/>
        <family val="3"/>
        <charset val="136"/>
      </rPr>
      <t>進行剎</t>
    </r>
    <r>
      <rPr>
        <sz val="9"/>
        <color indexed="8"/>
        <rFont val="MS PGothic"/>
        <family val="2"/>
        <charset val="128"/>
      </rPr>
      <t>車</t>
    </r>
    <r>
      <rPr>
        <sz val="9"/>
        <color indexed="8"/>
        <rFont val="細明體"/>
        <family val="3"/>
        <charset val="136"/>
      </rPr>
      <t>裝置的</t>
    </r>
    <r>
      <rPr>
        <sz val="9"/>
        <color indexed="8"/>
        <rFont val="MS PGothic"/>
        <family val="2"/>
        <charset val="128"/>
      </rPr>
      <t>診斷。</t>
    </r>
    <phoneticPr fontId="2"/>
  </si>
  <si>
    <t>異常報告書（日文）共有フォルダ\201701以降\20170321CF　2BR 3P採板ROBOT T軸異常.xls</t>
  </si>
  <si>
    <t>異常報告書（中文）共有フォルダ\201701以降\20170321CF　2BR 3P採板ROBOT T軸異常(中).xlsx</t>
  </si>
  <si>
    <t>檢查機系異常</t>
    <phoneticPr fontId="2"/>
  </si>
  <si>
    <t>TOM 画処 1/100 inch Pulse</t>
    <phoneticPr fontId="2"/>
  </si>
  <si>
    <r>
      <t>EF3自冷修立上後，TOM側不定時偶爾會發生畫處PC 1/100 inch pulse 異常，現場ACE畫面會有整個NET的捨板，製造聯絡推進課及電氣G做了相關對應，目前還是偶爾會發生，特別是畫處PC#9發生的次數最多，現場還</t>
    </r>
    <r>
      <rPr>
        <sz val="9"/>
        <color indexed="8"/>
        <rFont val="細明體"/>
        <family val="3"/>
        <charset val="136"/>
      </rPr>
      <t>查</t>
    </r>
    <r>
      <rPr>
        <sz val="9"/>
        <color indexed="8"/>
        <rFont val="MS PGothic"/>
        <family val="2"/>
        <charset val="128"/>
      </rPr>
      <t>不出原因。</t>
    </r>
    <phoneticPr fontId="2"/>
  </si>
  <si>
    <t>‧目前尚未查出原因。</t>
    <phoneticPr fontId="2"/>
  </si>
  <si>
    <r>
      <t>目前為止對策項目:
 2016/12/15 1. 畫處PC#9 C、D HDD交換，2. HOST SNP無效化、ARP Static設定。
 2016/12/24 3. IMG PC 09 &lt;-&gt; 24 交換。4. HUB Port 變更。
 2017/02/02 5. 6CH BOX 予備品交換。
 2017/03/29 6. Level Converter 予備品交換。7. 電氣さん依賴して波形記</t>
    </r>
    <r>
      <rPr>
        <sz val="9"/>
        <color indexed="8"/>
        <rFont val="細明體"/>
        <family val="3"/>
        <charset val="136"/>
      </rPr>
      <t>錄</t>
    </r>
    <r>
      <rPr>
        <sz val="9"/>
        <color indexed="8"/>
        <rFont val="MS PGothic"/>
        <family val="2"/>
        <charset val="128"/>
      </rPr>
      <t>。
 2017/04/05 8. 電氣さん MCCTR Pulse交換。 
 2017/04/17 9. 1/100 inch pulse HUB2 予備品更換。</t>
    </r>
    <phoneticPr fontId="2"/>
  </si>
  <si>
    <t>異常報告書（日文）共有フォルダ\201701以降\20170427EF　TOM3_画処100分之1Pulse異常報告.xlsx</t>
  </si>
  <si>
    <t>異常報告書（中文）共有フォルダ\201701以降\20170427EF　TOM3_画処100分之1Pulse異常報告.xlsx</t>
  </si>
  <si>
    <t>OFF#5</t>
    <phoneticPr fontId="2"/>
  </si>
  <si>
    <t>位置決め設備</t>
    <phoneticPr fontId="2"/>
  </si>
  <si>
    <r>
      <t>18:40 OFF#5位置決發出Y-L側SERVO異常的警報，現場股長確認Y-L側位置決回到待機位置時，勾到下方的移載皮帶。
19:00 整備和機械到達現場，判斷是位置決螺桿座磨損所造成的異常。
19:30 拆除Y-L側2個位置決螺桿座和2支六角支</t>
    </r>
    <r>
      <rPr>
        <sz val="9"/>
        <color indexed="8"/>
        <rFont val="細明體"/>
        <family val="3"/>
        <charset val="136"/>
      </rPr>
      <t>撐</t>
    </r>
    <r>
      <rPr>
        <sz val="9"/>
        <color indexed="8"/>
        <rFont val="MS PGothic"/>
        <family val="2"/>
        <charset val="128"/>
      </rPr>
      <t>桿，確認有磨損和鐵粉。
21:00 將#1#2的位置決螺桿座、移載皮帶更換成新品，測定位置決和皮帶的間隙約3mm。
21:20 與機械討論後，為了確保間隙不會干</t>
    </r>
    <r>
      <rPr>
        <sz val="9"/>
        <color indexed="8"/>
        <rFont val="細明體"/>
        <family val="3"/>
        <charset val="136"/>
      </rPr>
      <t>涉</t>
    </r>
    <r>
      <rPr>
        <sz val="9"/>
        <color indexed="8"/>
        <rFont val="MS PGothic"/>
        <family val="2"/>
        <charset val="128"/>
      </rPr>
      <t>到皮帶，所以在位置決下方加裝</t>
    </r>
    <r>
      <rPr>
        <sz val="9"/>
        <color indexed="8"/>
        <rFont val="細明體"/>
        <family val="3"/>
        <charset val="136"/>
      </rPr>
      <t>墊</t>
    </r>
    <r>
      <rPr>
        <sz val="9"/>
        <color indexed="8"/>
        <rFont val="MS PGothic"/>
        <family val="2"/>
        <charset val="128"/>
      </rPr>
      <t>片增高5ｍｍ。
21:30 清掃設備，並確認生産寸法、品質沒有問題後就恢復生</t>
    </r>
    <r>
      <rPr>
        <sz val="9"/>
        <color indexed="8"/>
        <rFont val="細明體"/>
        <family val="3"/>
        <charset val="136"/>
      </rPr>
      <t>產</t>
    </r>
    <r>
      <rPr>
        <sz val="9"/>
        <color indexed="8"/>
        <rFont val="MS PGothic"/>
        <family val="2"/>
        <charset val="128"/>
      </rPr>
      <t>。</t>
    </r>
    <phoneticPr fontId="2"/>
  </si>
  <si>
    <t>1.由於沒有制定OFF#5位置決螺桿座的點檢機制，所以沒有注意到異常的發生。
因此，持續磨損下造成位置決干涉到皮帶形成過負荷的狀態。
*2010/08啟用至今約使用7年。</t>
    <phoneticPr fontId="2"/>
  </si>
  <si>
    <r>
      <t>１．將位置決螺桿座點檢納入定修項目中，由設備和製造兩方進行確認。在定修確認表中留下記</t>
    </r>
    <r>
      <rPr>
        <sz val="9"/>
        <color indexed="8"/>
        <rFont val="細明體"/>
        <family val="3"/>
        <charset val="136"/>
      </rPr>
      <t>錄</t>
    </r>
    <r>
      <rPr>
        <sz val="9"/>
        <color indexed="8"/>
        <rFont val="MS PGothic"/>
        <family val="2"/>
        <charset val="128"/>
      </rPr>
      <t>來進行管理。
＊橫展開至OFF#3、#4。</t>
    </r>
    <phoneticPr fontId="2"/>
  </si>
  <si>
    <t>異常報告書（日文）共有フォルダ\201701以降\20170410OFF5　Y左側位置決め磨耗による移載ベルト干渉異常報告.xlsx</t>
  </si>
  <si>
    <t>異常報告書（中文）共有フォルダ\201701以降\20170410OFF5　Y左側位置決め磨耗による移載ベルト干渉異常報告.xlsx</t>
  </si>
  <si>
    <t>投入樂樂手</t>
    <phoneticPr fontId="2"/>
  </si>
  <si>
    <r>
      <t>.G8.5流動中，LM Guide軌道 (把樂樂手的垂直手臂和輔助走行的平台組合在一起) 的固定螺栓有10顆斷了8顆，導致樂樂手和輔助走
行的平台呈現分離</t>
    </r>
    <r>
      <rPr>
        <sz val="9"/>
        <color indexed="8"/>
        <rFont val="細明體"/>
        <family val="3"/>
        <charset val="136"/>
      </rPr>
      <t>狀</t>
    </r>
    <r>
      <rPr>
        <sz val="9"/>
        <color indexed="8"/>
        <rFont val="MS PGothic"/>
        <family val="2"/>
        <charset val="128"/>
      </rPr>
      <t>態而後停止。因為沒有玻璃投入，使</t>
    </r>
    <r>
      <rPr>
        <sz val="9"/>
        <color indexed="8"/>
        <rFont val="細明體"/>
        <family val="3"/>
        <charset val="136"/>
      </rPr>
      <t>產</t>
    </r>
    <r>
      <rPr>
        <sz val="9"/>
        <color indexed="8"/>
        <rFont val="MS PGothic"/>
        <family val="2"/>
        <charset val="128"/>
      </rPr>
      <t>線停止。
.樂樂手因Blancer (配重) 機能保持在上昇状態。走行輔助側的LM Guide軌道是用2根螺栓維持住的状態（培林的部分有固定螺栓）</t>
    </r>
    <phoneticPr fontId="2"/>
  </si>
  <si>
    <r>
      <t>情報聯絡
TACT UP</t>
    </r>
    <r>
      <rPr>
        <sz val="9"/>
        <color indexed="8"/>
        <rFont val="細明體"/>
        <family val="3"/>
        <charset val="136"/>
      </rPr>
      <t>時需進行設備負荷的風險評估</t>
    </r>
    <phoneticPr fontId="2"/>
  </si>
  <si>
    <t>異常報告書（日文）共有フォルダ\201701以降\20170612WIT　投入らくらくハンドLMレールボルト破損（脱落）異常.xlsx</t>
  </si>
  <si>
    <t>異常報告書（中文）共有フォルダ\201701以降\20170612WIT　投入らくらくハンドLMレールボルト破損（脱落）異常.xlsx</t>
  </si>
  <si>
    <t>1BrP詰機</t>
    <phoneticPr fontId="2"/>
  </si>
  <si>
    <t xml:space="preserve">推測是　P詰機傾斜後 起立 的低速(減速)　太快， 結果跑過頭導致傾転Limit Sensor ON。
因為是突然発生的、所以也有可能是受到季節的気温変化影響到作動油的粘度產生変化。
</t>
    <phoneticPr fontId="2"/>
  </si>
  <si>
    <t>異常報告書（日文）共有フォルダ\201701以降\20170718HF　1BrP詰機動作異常.xlsx</t>
  </si>
  <si>
    <t>異常報告書（中文）共有フォルダ\201701以降\20170718HF　1BrP詰機動作異常.xlsx</t>
  </si>
  <si>
    <t>2Br洗浄機塩酸Zone</t>
    <phoneticPr fontId="2"/>
  </si>
  <si>
    <r>
      <t>2Br洗浄機塩酸Zone搬送Drive Shaft Coupling 鎖固Bolt</t>
    </r>
    <r>
      <rPr>
        <sz val="9"/>
        <color indexed="8"/>
        <rFont val="細明體"/>
        <family val="3"/>
        <charset val="136"/>
      </rPr>
      <t>被鹽酸</t>
    </r>
    <r>
      <rPr>
        <sz val="9"/>
        <color indexed="8"/>
        <rFont val="MS PGothic"/>
        <family val="2"/>
        <charset val="128"/>
      </rPr>
      <t>侵蝕</t>
    </r>
    <phoneticPr fontId="2"/>
  </si>
  <si>
    <t xml:space="preserve">HCL Zone在設計上必須使用Zr材質的Bolt，但是該区間是使用一般(SS400)的Bolt來進行連接。 COUPLING Bolt的螺牙侵蝕・磨耗，影響COUPLING発生不平整，加上KEY有磨耗而無法駆動的狀況。
●確認過設備技術作業日誌裡面有無一般Bolt使用的資訊，但是查無履歴。
●這次ON-TAS的復旧工事的目的是為了進行設備復旧、所以實施的整備作業並不是針對全体的既設設備。
●塩酸投入前的点検項目裡面有Bolt増締、但是未納入確認材質的項目。
應該是在HF2 進行洗浄機解体時，換成了SS製的Bolt。
此為交接上的缺失、確認不足。 
</t>
    <phoneticPr fontId="2"/>
  </si>
  <si>
    <r>
      <t>1.情報聯絡
2.</t>
    </r>
    <r>
      <rPr>
        <sz val="9"/>
        <color indexed="8"/>
        <rFont val="細明體"/>
        <family val="3"/>
        <charset val="136"/>
      </rPr>
      <t>確認</t>
    </r>
    <r>
      <rPr>
        <sz val="9"/>
        <color indexed="8"/>
        <rFont val="MS PGothic"/>
        <family val="2"/>
        <charset val="128"/>
      </rPr>
      <t>HCL</t>
    </r>
    <r>
      <rPr>
        <sz val="9"/>
        <color indexed="8"/>
        <rFont val="細明體"/>
        <family val="3"/>
        <charset val="136"/>
      </rPr>
      <t>區段使用的</t>
    </r>
    <r>
      <rPr>
        <sz val="9"/>
        <color indexed="8"/>
        <rFont val="MS PGothic"/>
        <family val="2"/>
        <charset val="128"/>
      </rPr>
      <t>BOLT</t>
    </r>
    <r>
      <rPr>
        <sz val="9"/>
        <color indexed="8"/>
        <rFont val="細明體"/>
        <family val="3"/>
        <charset val="136"/>
      </rPr>
      <t xml:space="preserve">材質
</t>
    </r>
    <r>
      <rPr>
        <sz val="9"/>
        <color indexed="8"/>
        <rFont val="MS PGothic"/>
        <family val="2"/>
        <charset val="128"/>
      </rPr>
      <t xml:space="preserve">   (</t>
    </r>
    <r>
      <rPr>
        <sz val="9"/>
        <color indexed="8"/>
        <rFont val="細明體"/>
        <family val="3"/>
        <charset val="136"/>
      </rPr>
      <t>需防酸材質</t>
    </r>
    <r>
      <rPr>
        <sz val="9"/>
        <color indexed="8"/>
        <rFont val="MS PGothic"/>
        <family val="2"/>
        <charset val="128"/>
      </rPr>
      <t xml:space="preserve">)
</t>
    </r>
    <phoneticPr fontId="2"/>
  </si>
  <si>
    <t>異常報告書（日文）共有フォルダ\201701以降\20170722HF　洗浄機塩酸Zone搬送DriveShaftCoupling締結Bolt腐食.xlsx</t>
  </si>
  <si>
    <t>異常報告書（中文）共有フォルダ\201701以降\20170722HF　洗浄機塩酸Zone搬送DriveShaftCoupling締結Bolt腐食.xlsx</t>
  </si>
  <si>
    <t>本線L側SMAP</t>
    <phoneticPr fontId="2"/>
  </si>
  <si>
    <t>・本線L側 SMAP時規皮帶的橡膠劣化導致斷裂（Wire沒斷）,因此Pulley與時規皮帶無法咬合。
・整備的巡檢項目裡面沒有。加上又是屬於生產中很難點檢到的地方。 SMAP沒有包含在設技的點檢實施項目當中.
    訂定1回/半年點檢一次的規則，並於7月工事日（7/25初次）進行點檢.當初是有發現龜裂不過判斷沒有緊急性（不會斷掉）,於是沒有進行更換。(設技判断)
     ※斷裂的是有龜裂處的另一邊、潤滑油附著在皮帶上導致橡膠部分劣化,（軟掉狀態）才會斷掉（設技）</t>
    <phoneticPr fontId="2"/>
  </si>
  <si>
    <t>異常報告書（中文）共有フォルダ\201701以降\20170805CF　本線L側SMAP Level低下異常.xls</t>
  </si>
  <si>
    <t>異常報告書（日文）共有フォルダ\201701以降\20170805CF　本線L側SMAP Level低下異常.xls</t>
  </si>
  <si>
    <t>本線R側SMAP</t>
    <phoneticPr fontId="2"/>
  </si>
  <si>
    <t>・有可能是因為SMAP PulleyShaft駆動培霖位置偏移或者是Shaft的位置偏移導致位置決用的軸環跑到needlebearing內部去，長時間持續作動的關係軸環變形磨耗，造成抵抗與負荷。
・Cyl内部潤滑不足造成作動不良。※Cyl10年使用;※製造每個月並無進行一次的給油（Lubricator）。
・needle bearing的潤滑不足(採板時給油困難)。
・整備及設技的點檢項目當初裡面沒有</t>
    <phoneticPr fontId="2"/>
  </si>
  <si>
    <r>
      <t>1.Pulley於下回工事日點檢及潤滑。
2.冷修時變更為直接連接到Cylinder的形式。</t>
    </r>
    <r>
      <rPr>
        <sz val="9"/>
        <color indexed="8"/>
        <rFont val="MS PGothic"/>
        <family val="2"/>
        <charset val="128"/>
      </rPr>
      <t xml:space="preserve">
3.</t>
    </r>
    <r>
      <rPr>
        <sz val="9"/>
        <color indexed="8"/>
        <rFont val="細明體"/>
        <family val="3"/>
        <charset val="136"/>
      </rPr>
      <t>每</t>
    </r>
    <r>
      <rPr>
        <sz val="9"/>
        <color indexed="8"/>
        <rFont val="MS PGothic"/>
        <family val="2"/>
        <charset val="128"/>
      </rPr>
      <t xml:space="preserve">6個月一回由設技點檢
</t>
    </r>
    <phoneticPr fontId="2"/>
  </si>
  <si>
    <t>異常報告書（中文）共有フォルダ\201701以降\20170808CF　本線R側SMAP動作異常.xls</t>
  </si>
  <si>
    <t>異常報告書（日文）共有フォルダ\201701以降\20170808CF　本線R側SMAP動作異常.xls</t>
  </si>
  <si>
    <t>1Br 引込CV#3</t>
    <phoneticPr fontId="2"/>
  </si>
  <si>
    <t>1.引込みCV#3 初起動時原點SENSOR　チャタリング 造成CV異常運轉停止。
※引入CV#3 PAD在下降狀態啟動時， 原點的接近SENSOR有發生觸點震動(チャタリング)的話， CV就會停止的一個程式。</t>
    <phoneticPr fontId="2"/>
  </si>
  <si>
    <t>1.SENSOR感應CHAIN鏈節間構造(圖二)可能是引起チャタリング,SOFT修正條件: C/V#3啟動後至PAD下降後期間為自保持ON 。
    (電氣G soft修正導入，1BR 9/6 OK、2BR 9/7OK)
2.次回工事日引入CV3 SENSOR及原點感應片CHAIN節間的間隙點檢。因以前從沒有發生這樣的異常，異常的原因要確認。</t>
    <phoneticPr fontId="2"/>
  </si>
  <si>
    <r>
      <t>1.Soft内容確認。
2.</t>
    </r>
    <r>
      <rPr>
        <sz val="9"/>
        <color indexed="8"/>
        <rFont val="細明體"/>
        <family val="3"/>
        <charset val="136"/>
      </rPr>
      <t>自保持迴路</t>
    </r>
    <r>
      <rPr>
        <sz val="9"/>
        <color indexed="8"/>
        <rFont val="MS PGothic"/>
        <family val="2"/>
        <charset val="128"/>
      </rPr>
      <t>対策Soft導入。</t>
    </r>
    <phoneticPr fontId="2"/>
  </si>
  <si>
    <t>異常報告書（中文）共有フォルダ\201701以降\20170904KF　1BR引込みCV3原点用近接センサーチャタリングによるCV停止.xlsx</t>
  </si>
  <si>
    <t>異常報告書（日文）共有フォルダ\201701以降\20170904KF　1BR引込みCV3原点用近接センサーチャタリングによるCV停止.xlsx</t>
  </si>
  <si>
    <t>場所（1）</t>
  </si>
  <si>
    <t>加總 - LOSS</t>
  </si>
  <si>
    <t>欄標籤</t>
  </si>
  <si>
    <t>列標籤</t>
  </si>
  <si>
    <t>OFF#5</t>
  </si>
  <si>
    <t>總計</t>
  </si>
  <si>
    <t>2014年</t>
  </si>
  <si>
    <t>6月</t>
  </si>
  <si>
    <t>7月</t>
  </si>
  <si>
    <t>8月</t>
  </si>
  <si>
    <t>9月</t>
  </si>
  <si>
    <t>10月</t>
  </si>
  <si>
    <t>2015年</t>
  </si>
  <si>
    <t>2月</t>
  </si>
  <si>
    <t>3月</t>
  </si>
  <si>
    <t>4月</t>
  </si>
  <si>
    <t>11月</t>
  </si>
  <si>
    <t>12月</t>
  </si>
  <si>
    <t>2016年</t>
  </si>
  <si>
    <t>5月</t>
  </si>
  <si>
    <t>2017年</t>
  </si>
  <si>
    <t>1月</t>
  </si>
  <si>
    <t>TOTAL</t>
    <phoneticPr fontId="13" type="noConversion"/>
  </si>
  <si>
    <t>2014/6</t>
    <phoneticPr fontId="13" type="noConversion"/>
  </si>
  <si>
    <t>2014/7</t>
  </si>
  <si>
    <t>2014/8</t>
  </si>
  <si>
    <t>2014/9</t>
  </si>
  <si>
    <t>2014/10</t>
  </si>
  <si>
    <t>2014/11</t>
  </si>
  <si>
    <t>2014/12</t>
  </si>
  <si>
    <t>2015/1</t>
    <phoneticPr fontId="13" type="noConversion"/>
  </si>
  <si>
    <t>2015/2</t>
  </si>
  <si>
    <t>2015/3</t>
  </si>
  <si>
    <t>2015/4</t>
  </si>
  <si>
    <t>2015/5</t>
  </si>
  <si>
    <t>2015/6</t>
  </si>
  <si>
    <t>2015/7</t>
  </si>
  <si>
    <t>2015/8</t>
  </si>
  <si>
    <t>2015/9</t>
  </si>
  <si>
    <t>2015/10</t>
  </si>
  <si>
    <t>2015/11</t>
  </si>
  <si>
    <t>2015/12</t>
  </si>
  <si>
    <t>2016/1</t>
    <phoneticPr fontId="13" type="noConversion"/>
  </si>
  <si>
    <t>2016/2</t>
  </si>
  <si>
    <t>2016/3</t>
  </si>
  <si>
    <t>2016/4</t>
  </si>
  <si>
    <t>2016/5</t>
  </si>
  <si>
    <t>2016/6</t>
  </si>
  <si>
    <t>2016/7</t>
  </si>
  <si>
    <t>2016/8</t>
  </si>
  <si>
    <t>2016/9</t>
  </si>
  <si>
    <t>2016/10</t>
  </si>
  <si>
    <t>2016/11</t>
  </si>
  <si>
    <t>2016/12</t>
  </si>
  <si>
    <t>2017/1</t>
    <phoneticPr fontId="13" type="noConversion"/>
  </si>
  <si>
    <t>2017/2</t>
  </si>
  <si>
    <t>2017/3</t>
  </si>
  <si>
    <t>2017/4</t>
  </si>
  <si>
    <t>2017/5</t>
  </si>
  <si>
    <t>2017/6</t>
  </si>
  <si>
    <t>2017/7</t>
  </si>
  <si>
    <t>2017/8</t>
  </si>
  <si>
    <t>2017/9</t>
  </si>
  <si>
    <t>2017/10</t>
  </si>
  <si>
    <t>2017/11</t>
  </si>
  <si>
    <t>2017/12</t>
  </si>
  <si>
    <t>MCPG#1</t>
  </si>
  <si>
    <t xml:space="preserve">○回轉不良對策
・軸承更換實施。
※YF窯是以Housing内不進行給脂的前提下、變更為雙面ZZ Seal type。
○早期異常發見對策
・每天進行日寸法參差6σ確認、≧1.5mm的話、調查原因。參差値於與設技一同開擔當者會議時共有。
</t>
    <phoneticPr fontId="2"/>
  </si>
  <si>
    <r>
      <t>.</t>
    </r>
    <r>
      <rPr>
        <sz val="9"/>
        <color indexed="8"/>
        <rFont val="細明體"/>
        <family val="3"/>
        <charset val="136"/>
      </rPr>
      <t>確認</t>
    </r>
    <r>
      <rPr>
        <sz val="9"/>
        <color indexed="8"/>
        <rFont val="MS PGothic"/>
        <family val="2"/>
        <charset val="128"/>
      </rPr>
      <t>MCPG Bearing TYPE</t>
    </r>
    <r>
      <rPr>
        <sz val="9"/>
        <color indexed="8"/>
        <rFont val="細明體"/>
        <family val="3"/>
        <charset val="136"/>
      </rPr>
      <t>及給油頻度</t>
    </r>
    <r>
      <rPr>
        <sz val="9"/>
        <color indexed="8"/>
        <rFont val="MS PGothic"/>
        <family val="2"/>
        <charset val="128"/>
      </rPr>
      <t xml:space="preserve">
.</t>
    </r>
    <r>
      <rPr>
        <sz val="9"/>
        <color indexed="8"/>
        <rFont val="細明體"/>
        <family val="3"/>
        <charset val="136"/>
      </rPr>
      <t>確認</t>
    </r>
    <r>
      <rPr>
        <sz val="9"/>
        <color indexed="8"/>
        <rFont val="MS PGothic"/>
        <family val="2"/>
        <charset val="128"/>
      </rPr>
      <t>寸法</t>
    </r>
    <r>
      <rPr>
        <sz val="9"/>
        <color indexed="8"/>
        <rFont val="細明體"/>
        <family val="3"/>
        <charset val="136"/>
      </rPr>
      <t>變異狀況
註</t>
    </r>
    <r>
      <rPr>
        <sz val="9"/>
        <color indexed="8"/>
        <rFont val="MS PGothic"/>
        <family val="2"/>
        <charset val="128"/>
      </rPr>
      <t>: TPM5</t>
    </r>
    <r>
      <rPr>
        <sz val="9"/>
        <color indexed="8"/>
        <rFont val="細明體"/>
        <family val="3"/>
        <charset val="136"/>
      </rPr>
      <t>方針決定</t>
    </r>
    <r>
      <rPr>
        <sz val="9"/>
        <color indexed="8"/>
        <rFont val="MS PGothic"/>
        <family val="2"/>
        <charset val="128"/>
      </rPr>
      <t>(2017/11/8</t>
    </r>
    <r>
      <rPr>
        <sz val="9"/>
        <color indexed="8"/>
        <rFont val="細明體"/>
        <family val="3"/>
        <charset val="136"/>
      </rPr>
      <t>議事錄</t>
    </r>
    <r>
      <rPr>
        <sz val="9"/>
        <color indexed="8"/>
        <rFont val="MS PGothic"/>
        <family val="2"/>
        <charset val="128"/>
      </rPr>
      <t>)</t>
    </r>
    <r>
      <rPr>
        <sz val="9"/>
        <color indexed="8"/>
        <rFont val="細明體"/>
        <family val="3"/>
        <charset val="136"/>
      </rPr>
      <t xml:space="preserve">
</t>
    </r>
    <r>
      <rPr>
        <sz val="9"/>
        <color indexed="8"/>
        <rFont val="新細明體"/>
        <family val="1"/>
        <charset val="136"/>
      </rPr>
      <t>「</t>
    </r>
    <r>
      <rPr>
        <sz val="9"/>
        <color indexed="8"/>
        <rFont val="細明體"/>
        <family val="3"/>
        <charset val="136"/>
      </rPr>
      <t>各拠点判断になると思われるので、</t>
    </r>
    <r>
      <rPr>
        <sz val="9"/>
        <color rgb="FFFF0000"/>
        <rFont val="細明體"/>
        <family val="3"/>
        <charset val="136"/>
      </rPr>
      <t>交換を推奨する</t>
    </r>
    <r>
      <rPr>
        <sz val="9"/>
        <color indexed="8"/>
        <rFont val="細明體"/>
        <family val="3"/>
        <charset val="136"/>
      </rPr>
      <t>。
交換の際は、</t>
    </r>
    <r>
      <rPr>
        <sz val="9"/>
        <color indexed="8"/>
        <rFont val="MS PGothic"/>
        <family val="2"/>
        <charset val="128"/>
      </rPr>
      <t>ZZ</t>
    </r>
    <r>
      <rPr>
        <sz val="9"/>
        <color indexed="8"/>
        <rFont val="細明體"/>
        <family val="3"/>
        <charset val="136"/>
      </rPr>
      <t>両面シールドタイプに変更（</t>
    </r>
    <r>
      <rPr>
        <sz val="9"/>
        <color indexed="8"/>
        <rFont val="MS PGothic"/>
        <family val="2"/>
        <charset val="128"/>
      </rPr>
      <t>ENG</t>
    </r>
    <r>
      <rPr>
        <sz val="9"/>
        <color indexed="8"/>
        <rFont val="細明體"/>
        <family val="3"/>
        <charset val="136"/>
      </rPr>
      <t xml:space="preserve">確認済）」
</t>
    </r>
    <r>
      <rPr>
        <sz val="9"/>
        <color indexed="8"/>
        <rFont val="MS PGothic"/>
        <family val="2"/>
        <charset val="128"/>
      </rPr>
      <t>==&gt;
1.</t>
    </r>
    <r>
      <rPr>
        <sz val="9"/>
        <color indexed="8"/>
        <rFont val="細明體"/>
        <family val="3"/>
        <charset val="136"/>
      </rPr>
      <t>請於擔當者會議與設技相談交換事宜</t>
    </r>
    <r>
      <rPr>
        <sz val="9"/>
        <color indexed="8"/>
        <rFont val="MS PGothic"/>
        <family val="2"/>
        <charset val="128"/>
      </rPr>
      <t>(</t>
    </r>
    <r>
      <rPr>
        <sz val="9"/>
        <color indexed="8"/>
        <rFont val="細明體"/>
        <family val="3"/>
        <charset val="136"/>
      </rPr>
      <t>先單邊更換為</t>
    </r>
    <r>
      <rPr>
        <sz val="9"/>
        <color indexed="8"/>
        <rFont val="MS PGothic"/>
        <family val="2"/>
        <charset val="128"/>
      </rPr>
      <t>ZZ TYPE)
2.ZZ TYPE</t>
    </r>
    <r>
      <rPr>
        <sz val="9"/>
        <color indexed="8"/>
        <rFont val="細明體"/>
        <family val="3"/>
        <charset val="136"/>
      </rPr>
      <t>交換後</t>
    </r>
    <r>
      <rPr>
        <sz val="9"/>
        <color indexed="8"/>
        <rFont val="MS PGothic"/>
        <family val="2"/>
        <charset val="128"/>
      </rPr>
      <t>,</t>
    </r>
    <r>
      <rPr>
        <sz val="9"/>
        <color indexed="8"/>
        <rFont val="細明體"/>
        <family val="3"/>
        <charset val="136"/>
      </rPr>
      <t>不須給油</t>
    </r>
    <r>
      <rPr>
        <sz val="9"/>
        <color indexed="8"/>
        <rFont val="MS PGothic"/>
        <family val="2"/>
        <charset val="128"/>
      </rPr>
      <t>,</t>
    </r>
    <r>
      <rPr>
        <sz val="9"/>
        <color indexed="8"/>
        <rFont val="細明體"/>
        <family val="3"/>
        <charset val="136"/>
      </rPr>
      <t xml:space="preserve">給油孔需蓋上並標籤標示
</t>
    </r>
    <phoneticPr fontId="2"/>
  </si>
  <si>
    <t>異常報告書（日文）共有フォルダ\201701以降\20170713YF　MCPG#1使用時横寸不良Rev1.xlsx</t>
  </si>
  <si>
    <t>異常報告書（中文）共有フォルダ\201701以降\20170713YF　MCPG#1使用時横寸不良Rev1.xlsx</t>
  </si>
  <si>
    <t>CLOSE</t>
  </si>
  <si>
    <t/>
  </si>
  <si>
    <t>2Br引き込み</t>
    <phoneticPr fontId="2"/>
  </si>
  <si>
    <t>2Br引き込み異常</t>
    <phoneticPr fontId="2"/>
  </si>
  <si>
    <t xml:space="preserve">・Tracking Data通過後に現物が到着したため、現物にDataが紐づかなかった。
</t>
    <phoneticPr fontId="2"/>
  </si>
  <si>
    <t>○Tracking Dataが紐づかない
・本線横折後のTracking生成を15inch分、遅らせた。
○Tracking Dataと現物ズレの早期発見
・下記3箇所にてTracking Dataを監視し、Dataと現物の差異が設定値より大きい場合に警報を出す回路を追加する。
監視Point：本線Hopper前/1Br引き込み/2Br引き込み</t>
    <phoneticPr fontId="2"/>
  </si>
  <si>
    <r>
      <t xml:space="preserve">Tracking監視Pointでの監視、警報機能追加(YF </t>
    </r>
    <r>
      <rPr>
        <sz val="9"/>
        <color indexed="8"/>
        <rFont val="細明體"/>
        <family val="3"/>
        <charset val="136"/>
      </rPr>
      <t>對策展開</t>
    </r>
    <r>
      <rPr>
        <sz val="9"/>
        <color indexed="8"/>
        <rFont val="MS PGothic"/>
        <family val="2"/>
        <charset val="128"/>
      </rPr>
      <t xml:space="preserve">)
</t>
    </r>
    <phoneticPr fontId="2"/>
  </si>
  <si>
    <t>異常報告書（日文）共有フォルダ\201701以降\20170905YF　2BR引込異常(TRACKING異常).xlsx</t>
  </si>
  <si>
    <t>異常報告書（中文）共有フォルダ\201701以降\20170905YF　2BR引込異常(TRACKING異常).xlsx</t>
  </si>
  <si>
    <t>1Br尼工製紙巻機</t>
    <phoneticPr fontId="2"/>
  </si>
  <si>
    <t xml:space="preserve">・也許是固定螺栓鎖固不足，受到振動影響而鬆脫。
　(不過動作中的振動微乎其微、一開始沒鎖緊的可能性較高）
・該螺栓未使用Loctite接著劑。
</t>
    <phoneticPr fontId="2"/>
  </si>
  <si>
    <t>・固定螺絲需使用強力的Loctite接著劑
・設置防止Key脫落的底板EndPlate</t>
    <phoneticPr fontId="2"/>
  </si>
  <si>
    <r>
      <rPr>
        <sz val="9"/>
        <color indexed="8"/>
        <rFont val="細明體"/>
        <family val="3"/>
        <charset val="136"/>
      </rPr>
      <t>實施固定</t>
    </r>
    <r>
      <rPr>
        <sz val="9"/>
        <color indexed="8"/>
        <rFont val="MS PGothic"/>
        <family val="2"/>
        <charset val="128"/>
      </rPr>
      <t>BOLT</t>
    </r>
    <r>
      <rPr>
        <sz val="9"/>
        <color indexed="8"/>
        <rFont val="細明體"/>
        <family val="3"/>
        <charset val="136"/>
      </rPr>
      <t>鬆脫與否點檢</t>
    </r>
    <phoneticPr fontId="2"/>
  </si>
  <si>
    <t>異常報告書（中文）共有フォルダ\201701以降\20170928MF 1Br紙巻機Roll紙駆動Coupling部key脱落.xls</t>
  </si>
  <si>
    <t>異常報告書（日文）共有フォルダ\201701以降\20170928MF 1Br紙巻機Roll紙駆動Coupling部key脱落.xls</t>
  </si>
  <si>
    <r>
      <t>Roll支</t>
    </r>
    <r>
      <rPr>
        <sz val="9"/>
        <color indexed="8"/>
        <rFont val="細明體"/>
        <family val="3"/>
        <charset val="136"/>
      </rPr>
      <t>撐</t>
    </r>
    <r>
      <rPr>
        <sz val="9"/>
        <color indexed="8"/>
        <rFont val="MS PGothic"/>
        <family val="2"/>
        <charset val="128"/>
      </rPr>
      <t>架台(防止下垂)的滾輪（Urethane製滾輪）</t>
    </r>
    <phoneticPr fontId="2"/>
  </si>
  <si>
    <r>
      <t>本線横切機下方 的C/V支</t>
    </r>
    <r>
      <rPr>
        <sz val="9"/>
        <color indexed="8"/>
        <rFont val="細明體"/>
        <family val="3"/>
        <charset val="136"/>
      </rPr>
      <t>撐</t>
    </r>
    <r>
      <rPr>
        <sz val="9"/>
        <color indexed="8"/>
        <rFont val="MS PGothic"/>
        <family val="2"/>
        <charset val="128"/>
      </rPr>
      <t>架台(防止下垂)滾輪 有破損</t>
    </r>
    <phoneticPr fontId="2"/>
  </si>
  <si>
    <r>
      <t>・被覆的</t>
    </r>
    <r>
      <rPr>
        <sz val="9"/>
        <color rgb="FFFF0000"/>
        <rFont val="細明體"/>
        <family val="3"/>
        <charset val="136"/>
      </rPr>
      <t>Urethane橡膠劣化（水解）</t>
    </r>
    <r>
      <rPr>
        <sz val="9"/>
        <color indexed="8"/>
        <rFont val="細明體"/>
        <family val="3"/>
        <charset val="136"/>
      </rPr>
      <t>、並發生剝落、旋轉不良。
※培林的部分沒有問題。
※C/V下方設有加濕器。</t>
    </r>
    <phoneticPr fontId="2"/>
  </si>
  <si>
    <r>
      <t>・檢討被覆橡膠的材質變更。　Urethane</t>
    </r>
    <r>
      <rPr>
        <sz val="9"/>
        <color rgb="FF000000"/>
        <rFont val="MS PMincho"/>
        <family val="1"/>
        <charset val="128"/>
      </rPr>
      <t>⇒</t>
    </r>
    <r>
      <rPr>
        <sz val="9"/>
        <color rgb="FF000000"/>
        <rFont val="新細明體"/>
        <family val="1"/>
        <charset val="136"/>
      </rPr>
      <t>Viton
※10/23 已針對其餘正在使用的承接架台滾輪進行點檢, 確認過沒有問題</t>
    </r>
    <phoneticPr fontId="2"/>
  </si>
  <si>
    <t>異常報告書（中文）共有フォルダ\201701以降\20171023XF　本線CV撓み防止用受けコロ破損.xls</t>
  </si>
  <si>
    <t>異常報告書（日文）共有フォルダ\201701以降\20171023XF　本線CV撓み防止用受けコロ破損.xls</t>
  </si>
  <si>
    <t>本線FT C/V</t>
    <phoneticPr fontId="2"/>
  </si>
  <si>
    <t>①基座固定螺絲太長的關係，跟PAD間的縫隙就變小了(約1mm)。
    ※因為沒有更換履歷因此從建設時期就這樣了。
    ※因為是在基座的內側，位在很難看見的地方。
②sprocket因為芯偏掉的關係所以固定基座螺絲就去干涉到PAD。</t>
    <phoneticPr fontId="2"/>
  </si>
  <si>
    <r>
      <t>1.</t>
    </r>
    <r>
      <rPr>
        <sz val="9"/>
        <color indexed="8"/>
        <rFont val="細明體"/>
        <family val="3"/>
        <charset val="136"/>
      </rPr>
      <t>工事日實施點檢確認</t>
    </r>
    <phoneticPr fontId="2"/>
  </si>
  <si>
    <t>異常報告書（日文）共有フォルダ\201701以降\20171109CF　本線FT CV R側2-2 PAD CHAIN異常報告書 (最終).xlsx</t>
  </si>
  <si>
    <t>異常報告書（中文）共有フォルダ\201701以降\20171109CF　本線FT CV R側2-2 PAD CHAIN異常報告書 (最終).xlsx</t>
  </si>
  <si>
    <t>ROBOT移載 C/V</t>
    <phoneticPr fontId="2"/>
  </si>
  <si>
    <r>
      <t xml:space="preserve">  1BR  HANDLING C/V-1導軌/</t>
    </r>
    <r>
      <rPr>
        <sz val="9"/>
        <color indexed="8"/>
        <rFont val="細明體"/>
        <family val="3"/>
        <charset val="136"/>
      </rPr>
      <t>鍊</t>
    </r>
    <r>
      <rPr>
        <sz val="9"/>
        <color indexed="8"/>
        <rFont val="MS PGothic"/>
        <family val="2"/>
        <charset val="128"/>
      </rPr>
      <t>輪干</t>
    </r>
    <r>
      <rPr>
        <sz val="9"/>
        <color indexed="8"/>
        <rFont val="細明體"/>
        <family val="3"/>
        <charset val="136"/>
      </rPr>
      <t>涉</t>
    </r>
    <r>
      <rPr>
        <sz val="9"/>
        <color indexed="8"/>
        <rFont val="MS PGothic"/>
        <family val="2"/>
        <charset val="128"/>
      </rPr>
      <t>異常</t>
    </r>
    <phoneticPr fontId="2"/>
  </si>
  <si>
    <r>
      <t>1.</t>
    </r>
    <r>
      <rPr>
        <sz val="9"/>
        <color indexed="8"/>
        <rFont val="細明體"/>
        <family val="3"/>
        <charset val="136"/>
      </rPr>
      <t>工事日或定修時進行導軌與鍊輪接觸與否確認</t>
    </r>
    <phoneticPr fontId="2"/>
  </si>
  <si>
    <t>異常報告書（日文）共有フォルダ\201701以降\20171209EF　包裝RBT移載CV異常報告書.xlsx</t>
  </si>
  <si>
    <t>異常報告書（中文）共有フォルダ\201701以降\20171209EF　包裝RBT移載CV異常報告書.xlsx</t>
  </si>
  <si>
    <t>[ＴＰＭ]他據點情報交流</t>
    <rPh sb="6" eb="7">
      <t>タ</t>
    </rPh>
    <rPh sb="7" eb="9">
      <t>キョテンジョウホウコウカン</t>
    </rPh>
    <phoneticPr fontId="74"/>
  </si>
  <si>
    <t>※擔當修訂·勝立。</t>
    <phoneticPr fontId="13" type="noConversion"/>
  </si>
  <si>
    <t>rev1</t>
  </si>
  <si>
    <t>2020/8/31　rev.3 深町</t>
  </si>
  <si>
    <t>rev.5 富羿</t>
    <phoneticPr fontId="13" type="noConversion"/>
  </si>
  <si>
    <r>
      <t xml:space="preserve">2025/01/06　rev.4 </t>
    </r>
    <r>
      <rPr>
        <sz val="10"/>
        <color theme="1"/>
        <rFont val="Microsoft JhengHei"/>
        <family val="3"/>
      </rPr>
      <t>富羿</t>
    </r>
    <phoneticPr fontId="13" type="noConversion"/>
  </si>
  <si>
    <t>ADT內情報交流</t>
    <phoneticPr fontId="13" type="noConversion"/>
  </si>
  <si>
    <t>場所
（1）</t>
  </si>
  <si>
    <t>(多重項目)</t>
  </si>
  <si>
    <t>個数 / 設備名</t>
  </si>
  <si>
    <t>合計</t>
  </si>
  <si>
    <t>場所
（2）</t>
  </si>
  <si>
    <t>全拠点</t>
  </si>
  <si>
    <t>(空白)</t>
  </si>
  <si>
    <t>合計 / LOSS
(m2)</t>
  </si>
  <si>
    <t>合計 / 停止
時間
(MIN)</t>
  </si>
  <si>
    <t>個数 / 報告対象</t>
  </si>
  <si>
    <t>LF</t>
  </si>
  <si>
    <t>全ライン</t>
  </si>
  <si>
    <t>個数 / 種別</t>
  </si>
  <si>
    <t>種別</t>
  </si>
  <si>
    <t>機械系
電気系</t>
  </si>
  <si>
    <t>(全部)</t>
  </si>
  <si>
    <t>設備名</t>
  </si>
  <si>
    <t>P詰め機</t>
  </si>
  <si>
    <t>板厚計</t>
  </si>
  <si>
    <t>MCPG</t>
  </si>
  <si>
    <t>【YF】</t>
  </si>
  <si>
    <t>【CF】</t>
  </si>
  <si>
    <t>【EF】</t>
  </si>
  <si>
    <t>2021年</t>
  </si>
  <si>
    <t>2022年</t>
  </si>
  <si>
    <t>日付</t>
  </si>
  <si>
    <t>個数 / YF2</t>
  </si>
  <si>
    <t>YF2</t>
  </si>
  <si>
    <t>個数 / CF2</t>
  </si>
  <si>
    <t>CF2</t>
  </si>
  <si>
    <t>個数 / EF2</t>
  </si>
  <si>
    <t>EF2</t>
  </si>
  <si>
    <t>【JF】</t>
  </si>
  <si>
    <t>【KF】</t>
  </si>
  <si>
    <t>個数 / JF2</t>
  </si>
  <si>
    <t>JF2</t>
  </si>
  <si>
    <t>個数 / KF2</t>
  </si>
  <si>
    <t>KF2</t>
  </si>
  <si>
    <t>【TAS】</t>
  </si>
  <si>
    <t>【OFF】</t>
  </si>
  <si>
    <t>個数 / TAS2</t>
  </si>
  <si>
    <t>TAS2</t>
  </si>
  <si>
    <t>個数 / OFF切2</t>
  </si>
  <si>
    <t>OFF切2</t>
  </si>
  <si>
    <t>設備異常報告（対象件数）</t>
  </si>
  <si>
    <t>ADT内共有件数（報告対象外）</t>
  </si>
  <si>
    <t>2018年
実績</t>
  </si>
  <si>
    <t>2019年
実績</t>
  </si>
  <si>
    <t>2020年
実績</t>
  </si>
  <si>
    <t>2021
実績</t>
  </si>
  <si>
    <t>2022
異常件数</t>
  </si>
  <si>
    <t>2022
目標</t>
  </si>
  <si>
    <t>実績</t>
  </si>
  <si>
    <t>2018年</t>
  </si>
  <si>
    <t>2019年</t>
  </si>
  <si>
    <t>2020年</t>
  </si>
  <si>
    <t>OFF切</t>
    <rPh sb="3" eb="4">
      <t>キリ</t>
    </rPh>
    <phoneticPr fontId="44"/>
  </si>
  <si>
    <t>2022年度ADT各窯段設備異常</t>
  </si>
  <si>
    <t>編號No.</t>
  </si>
  <si>
    <t>日期</t>
  </si>
  <si>
    <t>工程</t>
  </si>
  <si>
    <r>
      <t>設備 Trouble</t>
    </r>
    <r>
      <rPr>
        <sz val="11"/>
        <color rgb="FF000000"/>
        <rFont val="ＭＳ Ｐゴシック"/>
        <family val="2"/>
        <charset val="128"/>
      </rPr>
      <t>内</t>
    </r>
    <r>
      <rPr>
        <sz val="11"/>
        <color rgb="FF000000"/>
        <rFont val="微軟正黑體"/>
        <family val="2"/>
        <charset val="136"/>
      </rPr>
      <t>容</t>
    </r>
  </si>
  <si>
    <t>機械</t>
  </si>
  <si>
    <t>電氣</t>
  </si>
  <si>
    <t>其他</t>
  </si>
  <si>
    <t>設備異常報告（對象件數）</t>
  </si>
  <si>
    <t>本線</t>
  </si>
  <si>
    <t>TOM3 畫處17 PC Freeze 異常</t>
  </si>
  <si>
    <t>○</t>
  </si>
  <si>
    <t>報告對象</t>
  </si>
  <si>
    <t>2022年實績</t>
  </si>
  <si>
    <r>
      <t>2023年</t>
    </r>
    <r>
      <rPr>
        <sz val="12"/>
        <color rgb="FF0000FF"/>
        <rFont val="新細明體"/>
        <family val="2"/>
        <scheme val="minor"/>
      </rPr>
      <t>目標</t>
    </r>
  </si>
  <si>
    <t>2023年實績</t>
  </si>
  <si>
    <t>TOM反射相機＃34光量異常</t>
  </si>
  <si>
    <t>TOM擴散相機CAM＃17＃41檢出畫像異常</t>
  </si>
  <si>
    <t>2BR</t>
  </si>
  <si>
    <r>
      <t>4P段積</t>
    </r>
    <r>
      <rPr>
        <u/>
        <sz val="10"/>
        <color indexed="12"/>
        <rFont val="ＭＳ Ｐゴシック"/>
        <family val="2"/>
        <charset val="128"/>
      </rPr>
      <t>リフト</t>
    </r>
    <r>
      <rPr>
        <u/>
        <sz val="10"/>
        <color indexed="12"/>
        <rFont val="微軟正黑體"/>
        <family val="2"/>
        <charset val="136"/>
      </rPr>
      <t>西　輔助板受時規皮帶鬆脫</t>
    </r>
  </si>
  <si>
    <t>紙卷機</t>
  </si>
  <si>
    <t>2Br 紙卷機ROTARY CUTTER過負荷異常</t>
  </si>
  <si>
    <t>TOM畫處＃10　1／100　Pulse異常</t>
  </si>
  <si>
    <r>
      <rPr>
        <sz val="11"/>
        <color rgb="FF000000"/>
        <rFont val="ＭＳ Ｐゴシック"/>
        <family val="2"/>
        <charset val="128"/>
      </rPr>
      <t>シリンダー</t>
    </r>
  </si>
  <si>
    <t>2BR H/O氣壓缸異常</t>
  </si>
  <si>
    <t>TOM水冷機回水管路處漏水異常</t>
  </si>
  <si>
    <t>SMAP Shaft斷裂異常</t>
  </si>
  <si>
    <r>
      <t>本線</t>
    </r>
    <r>
      <rPr>
        <u/>
        <sz val="10"/>
        <color indexed="12"/>
        <rFont val="ＭＳ Ｐゴシック"/>
        <family val="2"/>
        <charset val="128"/>
      </rPr>
      <t>ホッパー</t>
    </r>
    <r>
      <rPr>
        <u/>
        <sz val="10"/>
        <color indexed="12"/>
        <rFont val="微軟正黑體"/>
        <family val="2"/>
        <charset val="136"/>
      </rPr>
      <t>開閉動作異常</t>
    </r>
  </si>
  <si>
    <t>1BR</t>
  </si>
  <si>
    <r>
      <rPr>
        <sz val="11"/>
        <color rgb="FF000000"/>
        <rFont val="ＭＳ Ｐゴシック"/>
        <family val="2"/>
        <charset val="128"/>
      </rPr>
      <t>バーコード</t>
    </r>
  </si>
  <si>
    <t>1BR BC無法噴印異常</t>
  </si>
  <si>
    <t>ENTRY C/V</t>
  </si>
  <si>
    <t>ENTRY CV驅動鏈輪KEY脫落異常</t>
  </si>
  <si>
    <t>冷修停電工事後TOM檢查PC多台損壞</t>
  </si>
  <si>
    <t>4P P詰機板倒油管脫落異常</t>
  </si>
  <si>
    <t>Hopper 油壓缸</t>
  </si>
  <si>
    <t>本線 Hopper 油壓缸漏油異常</t>
  </si>
  <si>
    <t>　↓　↓　コピー　Mail Addressに貼り付け</t>
  </si>
  <si>
    <t>設備ロス削減チーム　設備横展開担当者（担当者会議）</t>
  </si>
  <si>
    <t>日籍 アドバイザー 機械</t>
  </si>
  <si>
    <t>後藤 真毅(Goto Masaki)/ADT/設技・設技統括課</t>
  </si>
  <si>
    <t>masaki.goto@adt.agc.com</t>
  </si>
  <si>
    <t>（敬称略）</t>
    <phoneticPr fontId="0" type="noConversion"/>
  </si>
  <si>
    <t>日籍 リーダー 機械</t>
  </si>
  <si>
    <t xml:space="preserve">小久保 薫(Kokubo Kaoru)/ADT/設技・設技統括課 </t>
  </si>
  <si>
    <t>kaoru.kokubo@adt.agc.com</t>
  </si>
  <si>
    <t>変更・追加</t>
  </si>
  <si>
    <t>日籍 アドバイザー 電気</t>
  </si>
  <si>
    <t>【設技】</t>
  </si>
  <si>
    <t>日籍 リーダー 電気</t>
  </si>
  <si>
    <t>木村 星介(Kimura Shosuke)/ADT/設技・設技統括課</t>
  </si>
  <si>
    <t>shosuke.kimura@adt.agc.com</t>
  </si>
  <si>
    <t>日籍</t>
  </si>
  <si>
    <t>台籍</t>
  </si>
  <si>
    <t>台籍 アドバイザー 機械</t>
  </si>
  <si>
    <t xml:space="preserve">沈 志樺(shen chihhua)/ADT/雲林・設技・機械 </t>
  </si>
  <si>
    <t>chihhua.shen@adt.agc.com</t>
  </si>
  <si>
    <t>電気</t>
  </si>
  <si>
    <t>台籍 リーダー 機械</t>
  </si>
  <si>
    <t>徐 旭昇(hsu hsusheng)/ADT/雲林・設技・機械</t>
  </si>
  <si>
    <t>hsusheng.hsu@adt.agc.com</t>
  </si>
  <si>
    <t>アドバイザー</t>
    <phoneticPr fontId="2" type="noConversion"/>
  </si>
  <si>
    <t>後藤　真毅</t>
  </si>
  <si>
    <t>アドバイザー</t>
  </si>
  <si>
    <t>沈　志樺</t>
  </si>
  <si>
    <t>黃　深儀</t>
  </si>
  <si>
    <t>台籍 アドバイザー 電気</t>
  </si>
  <si>
    <t>黃 深儀(huang sheni)/ADT/雲林・設技・電氣</t>
  </si>
  <si>
    <t>sheni.huang@adt.agc.com</t>
  </si>
  <si>
    <t>リーダー</t>
  </si>
  <si>
    <t>小久保　薫</t>
  </si>
  <si>
    <t>木村　星介</t>
  </si>
  <si>
    <t>リーダー</t>
    <phoneticPr fontId="2" type="noConversion"/>
  </si>
  <si>
    <t>徐　旭昇</t>
  </si>
  <si>
    <t>許　景晨</t>
  </si>
  <si>
    <t>台籍 リーダー 電気</t>
  </si>
  <si>
    <t>許 景晨(hsu maocheng)/ADT/雲林・設技・電氣</t>
  </si>
  <si>
    <t>maocheng.hsu@adt.agc.com</t>
  </si>
  <si>
    <t>YF 機械 主担当</t>
  </si>
  <si>
    <t>林 聖景(lin shengching)/ADT/雲林・設技・機械</t>
  </si>
  <si>
    <t>shengching.lin@adt.agc.com</t>
  </si>
  <si>
    <t>YF 機械 副担当</t>
  </si>
  <si>
    <t>李 肇偉(li chaowei)/ADT/雲林・設技・機械</t>
  </si>
  <si>
    <t>chaowei.li@adt.agc.com</t>
  </si>
  <si>
    <t>YF 電気 主担当</t>
  </si>
  <si>
    <t xml:space="preserve">張 榮池(chang jungchih)/ADT/雲林・設技・電氣 </t>
  </si>
  <si>
    <t>jungchih.chang@adt.agc.com</t>
  </si>
  <si>
    <t>YF 電気 副担当</t>
  </si>
  <si>
    <t>洪 庸傑(hung yungchieh)/ADT/雲林・設技・電氣</t>
  </si>
  <si>
    <t>yungchieh.hung@adt.agc.com</t>
  </si>
  <si>
    <t>CF、EF（TAS含）機械　主担当</t>
  </si>
  <si>
    <t>曾 孟文(tseng mengwen)/ADT/雲林・設技・機械</t>
  </si>
  <si>
    <t>mengwen.tseng@adt.agc.com</t>
  </si>
  <si>
    <t>林　聖景</t>
  </si>
  <si>
    <t>李　肇偉</t>
  </si>
  <si>
    <t>張  榮池</t>
  </si>
  <si>
    <r>
      <rPr>
        <sz val="11"/>
        <rFont val="微軟正黑體"/>
        <family val="3"/>
        <charset val="136"/>
      </rPr>
      <t>洪　</t>
    </r>
    <r>
      <rPr>
        <sz val="11"/>
        <rFont val="MS Gothic"/>
        <family val="3"/>
        <charset val="136"/>
      </rPr>
      <t>庸傑</t>
    </r>
  </si>
  <si>
    <t>CF、EF（TAS含）機械　副担当</t>
  </si>
  <si>
    <t>高 仰廷(kao yangting)/ADT/雲林・設技・機械</t>
  </si>
  <si>
    <t>yangting.kao@adt.agc.com</t>
  </si>
  <si>
    <t>CF、EF（TAS含）</t>
  </si>
  <si>
    <t>曾　孟文</t>
  </si>
  <si>
    <t>高　仰廷</t>
  </si>
  <si>
    <t>黃　柏彰</t>
  </si>
  <si>
    <t>黃   堆益</t>
  </si>
  <si>
    <t>曾　益龍</t>
  </si>
  <si>
    <t>黃 柏璋(huang bochang)/ADT/雲林・設技・機械</t>
  </si>
  <si>
    <t>bochang.huang@adt.agc.com</t>
  </si>
  <si>
    <t>JF、KF（TAS含）</t>
  </si>
  <si>
    <t>蔡　志明</t>
  </si>
  <si>
    <t>廖　舶翔</t>
  </si>
  <si>
    <t>(G11)高 銘豪</t>
  </si>
  <si>
    <t>邱　文仁</t>
  </si>
  <si>
    <t>陳　柏維</t>
  </si>
  <si>
    <t>CF、EF（TAS含）電気　主担当</t>
  </si>
  <si>
    <t xml:space="preserve">黃 堆益(huang tuiyi)/ADT/雲林・設技・電氣 </t>
  </si>
  <si>
    <t>tuiyi.huang@adt.agc.com</t>
  </si>
  <si>
    <t>CF、EF（TAS含）電気　副担当</t>
  </si>
  <si>
    <t xml:space="preserve">曾 益龍(tseng yilung)/ADT/雲林・設技・電氣 </t>
  </si>
  <si>
    <t>yilung.tseng@adt.agc.com</t>
  </si>
  <si>
    <t>JF、KF（TAS含） 機械 主担当</t>
  </si>
  <si>
    <t>蔡 志明(tsai chiming)/ADT/雲林・設技・機械</t>
  </si>
  <si>
    <t>chiming.tsai@adt.agc.com</t>
  </si>
  <si>
    <t>上記担当者以外のMail送付先（名前追加欄）</t>
  </si>
  <si>
    <t>廖 舶翔(liao pohsiang)/ADT/雲林・設技・機械</t>
  </si>
  <si>
    <t>pohsiang.liao@adt.agc.com</t>
  </si>
  <si>
    <t>黃　奮志</t>
  </si>
  <si>
    <t>黃　瓘峻</t>
  </si>
  <si>
    <t>莊　森為</t>
  </si>
  <si>
    <t>廖　偉傑</t>
  </si>
  <si>
    <t>久野　慎一郎</t>
  </si>
  <si>
    <t>JF、KF（G11） 機械 主担当</t>
  </si>
  <si>
    <t>高 銘壕(kao minghao)/ADT/雲林・設技・機械</t>
  </si>
  <si>
    <t>minghao.kao@adt.agc.com</t>
  </si>
  <si>
    <t>JF、KF（TAS含） 電気 主担当</t>
  </si>
  <si>
    <t>邱 文仁(chiu wenjen)/ADT/雲林・設技・電氣</t>
  </si>
  <si>
    <t>wenjen.chiu@adt.agc.com</t>
  </si>
  <si>
    <t xml:space="preserve">陳 柏維(chen bowei)/ADT/雲林・設技・電氣 </t>
  </si>
  <si>
    <t>bowei.chen@adt.agc.com</t>
  </si>
  <si>
    <t>日籍 アドバイザー</t>
  </si>
  <si>
    <t>小峯 聡(Komine Satosi)/ADT/技術・技術一</t>
  </si>
  <si>
    <t>satosi.komine@adt.agc.com</t>
  </si>
  <si>
    <t>藤原 翔平(Fujiwara Syohei)/ADT/技術・技術一・素技二</t>
  </si>
  <si>
    <t>syohei.fujiwara@adt.agc.com</t>
  </si>
  <si>
    <t>【製造】</t>
  </si>
  <si>
    <t>日籍 主担当</t>
  </si>
  <si>
    <t>深町 武志(Fukamachi Takeshi)/ADT/技術・技術一・素技二</t>
  </si>
  <si>
    <t>takeshi.fukamachi@adt.agc.com</t>
  </si>
  <si>
    <t>日籍 副担当</t>
  </si>
  <si>
    <t>大内 秀忠(Oouchi Hidetada)/ADT/技術・技術一・素技二</t>
  </si>
  <si>
    <t>hidetada.oouchi@adt.agc.com</t>
  </si>
  <si>
    <t>文 善彦(Mun Sonon)/ADT/技術・技術一・素技二</t>
  </si>
  <si>
    <t>sonon.mun@agc.com</t>
  </si>
  <si>
    <t>大内　秀忠</t>
  </si>
  <si>
    <t>文 善彦</t>
  </si>
  <si>
    <t>台籍 アドバイザー</t>
  </si>
  <si>
    <r>
      <rPr>
        <sz val="11"/>
        <rFont val="BatangChe"/>
        <family val="3"/>
        <charset val="129"/>
      </rPr>
      <t>吳</t>
    </r>
    <r>
      <rPr>
        <sz val="11"/>
        <rFont val="Meiryo UI"/>
        <family val="3"/>
        <charset val="128"/>
      </rPr>
      <t xml:space="preserve"> 清池(wu chingchih)/ADT/雲林・製一</t>
    </r>
  </si>
  <si>
    <t>chingchih.wu@adt.agc.com</t>
  </si>
  <si>
    <t>鄭 吉勝(cheng chisheng)/ADT/雲林・製一・素製四</t>
  </si>
  <si>
    <t>chisheng.cheng@adt.agc.com</t>
  </si>
  <si>
    <t>台籍 主担当</t>
  </si>
  <si>
    <r>
      <t>何 坤擇(ho kuntse)/ADT/雲林・製一・生</t>
    </r>
    <r>
      <rPr>
        <sz val="11"/>
        <rFont val="Meiryo UI"/>
        <family val="2"/>
      </rPr>
      <t>產</t>
    </r>
    <r>
      <rPr>
        <sz val="11"/>
        <rFont val="Meiryo UI"/>
        <family val="3"/>
        <charset val="128"/>
      </rPr>
      <t>推進</t>
    </r>
  </si>
  <si>
    <t>kuntse.ho@adt.agc.com</t>
  </si>
  <si>
    <t>台籍 副担当</t>
  </si>
  <si>
    <r>
      <rPr>
        <sz val="11"/>
        <rFont val="Meiryo UI"/>
        <family val="2"/>
      </rPr>
      <t>吳</t>
    </r>
    <r>
      <rPr>
        <sz val="11"/>
        <rFont val="Meiryo UI"/>
        <family val="3"/>
        <charset val="128"/>
      </rPr>
      <t xml:space="preserve"> 禮安(wu lian)/ADT/雲林・製一・生</t>
    </r>
    <r>
      <rPr>
        <sz val="11"/>
        <rFont val="Meiryo UI"/>
        <family val="2"/>
      </rPr>
      <t>產</t>
    </r>
    <r>
      <rPr>
        <sz val="11"/>
        <rFont val="Meiryo UI"/>
        <family val="3"/>
        <charset val="128"/>
      </rPr>
      <t>推進</t>
    </r>
  </si>
  <si>
    <t>lian.wu@adt.agc.com</t>
  </si>
  <si>
    <r>
      <t>張 富羿(chang fuyi)/ADT/雲林・製一・生</t>
    </r>
    <r>
      <rPr>
        <sz val="11"/>
        <rFont val="細明體"/>
        <family val="3"/>
        <charset val="136"/>
      </rPr>
      <t>產</t>
    </r>
    <r>
      <rPr>
        <sz val="11"/>
        <rFont val="Meiryo UI"/>
        <family val="3"/>
        <charset val="128"/>
      </rPr>
      <t>推進</t>
    </r>
  </si>
  <si>
    <t>fuyi.chang@adt.agc.com</t>
  </si>
  <si>
    <r>
      <rPr>
        <sz val="11"/>
        <rFont val="新細明體"/>
        <family val="2"/>
        <charset val="136"/>
      </rPr>
      <t>吳</t>
    </r>
    <r>
      <rPr>
        <sz val="11"/>
        <rFont val="Meiryo UI"/>
        <family val="3"/>
        <charset val="128"/>
      </rPr>
      <t>　清池</t>
    </r>
  </si>
  <si>
    <t>鄭　吉勝</t>
  </si>
  <si>
    <t>何　坤擇</t>
  </si>
  <si>
    <r>
      <rPr>
        <sz val="11"/>
        <rFont val="Meiryo UI"/>
        <family val="2"/>
      </rPr>
      <t>吳</t>
    </r>
    <r>
      <rPr>
        <sz val="11"/>
        <rFont val="Meiryo UI"/>
        <family val="3"/>
        <charset val="128"/>
      </rPr>
      <t>　禮安</t>
    </r>
  </si>
  <si>
    <t>張　富羿</t>
  </si>
  <si>
    <t>YF 副担当１</t>
  </si>
  <si>
    <t>許 仕明(hsu shihming)/ADT/雲林・製一・素製一</t>
  </si>
  <si>
    <t>shihming.hsu@adt.agc.com</t>
  </si>
  <si>
    <t>YF 副担当２</t>
  </si>
  <si>
    <t>蔡 弘裕(tsai hungyu)/ADT/雲林・製一・素製一</t>
  </si>
  <si>
    <t>hungyu.tsai@adt.agc.com</t>
  </si>
  <si>
    <t>CF 主担当</t>
  </si>
  <si>
    <t>謝 忠原(hsieh chungyuan)/ADT/雲林・製一・素製二</t>
  </si>
  <si>
    <t>chungyuan.hsieh@adt.agc.com</t>
  </si>
  <si>
    <t>CF 副担当１</t>
  </si>
  <si>
    <t>鄭 嵎駿(cheng yuchun)/ADT/雲林・製一・素製二</t>
  </si>
  <si>
    <t>yuchun.cheng@adt.agc.com</t>
  </si>
  <si>
    <t>CF 副担当２</t>
  </si>
  <si>
    <t>陳 韋廷(chen weiting)/ADT/雲林・製一・素製二</t>
  </si>
  <si>
    <t>weiting.chen@adt.agc.com</t>
  </si>
  <si>
    <t>林　軫輝</t>
  </si>
  <si>
    <t>許　仕明</t>
  </si>
  <si>
    <t>蔡　弘裕</t>
  </si>
  <si>
    <t>EF 主担当</t>
  </si>
  <si>
    <t>王 俊淵(wang chunyuan)/ADT/雲林・製一・素製二</t>
  </si>
  <si>
    <t>chunyuan.wang@adt.agc.com</t>
  </si>
  <si>
    <t>謝　忠原</t>
  </si>
  <si>
    <t>鄭　嵎駿</t>
  </si>
  <si>
    <t>陳　韋廷</t>
  </si>
  <si>
    <t>EF 副担当１</t>
  </si>
  <si>
    <t>王 文佑(wang wenyu)/ADT/雲林・製一・素製二</t>
  </si>
  <si>
    <t>wenyu.wang@adt.agc.com</t>
  </si>
  <si>
    <t>王 俊淵</t>
  </si>
  <si>
    <t>王　文佑</t>
  </si>
  <si>
    <t>許　建生</t>
  </si>
  <si>
    <t>EF 副担当２</t>
  </si>
  <si>
    <t>許 建生(hsu chiensheng)/ADT/雲林・製一・素製二</t>
  </si>
  <si>
    <t>chiensheng.hsu@adt.agc.com</t>
  </si>
  <si>
    <t>張　哲誠</t>
  </si>
  <si>
    <t>林  建良</t>
  </si>
  <si>
    <t>林  振邦</t>
  </si>
  <si>
    <t>施 凱元</t>
  </si>
  <si>
    <t>JF 主担当１</t>
  </si>
  <si>
    <t>張 哲誠(chang checheng)/ADT/雲林・製一・素製三</t>
  </si>
  <si>
    <t>checheng.chang@adt.agc.com</t>
  </si>
  <si>
    <t>邱  世文</t>
  </si>
  <si>
    <t>賴　勃伸</t>
  </si>
  <si>
    <t>蕭   建陸</t>
  </si>
  <si>
    <t>廖 君豪</t>
  </si>
  <si>
    <t>JF 主担当２</t>
  </si>
  <si>
    <t xml:space="preserve">林 建良(lin chienliang)/ADT/雲林・製一・素製三 </t>
  </si>
  <si>
    <t>chienliang.lin@adt.agc.com</t>
  </si>
  <si>
    <t>TAS、OFF切</t>
  </si>
  <si>
    <t>邱　信翔</t>
  </si>
  <si>
    <t>王　柏欽</t>
  </si>
  <si>
    <t>陳　振遠</t>
  </si>
  <si>
    <t>張　勝裕</t>
  </si>
  <si>
    <t>JF 副担当１</t>
  </si>
  <si>
    <t>朱 峰謀(chu fengmou)/ADT/雲林・製一・素製三</t>
  </si>
  <si>
    <t>fengmou.chu@adt.agc.com</t>
  </si>
  <si>
    <t>JF 副担当２</t>
  </si>
  <si>
    <t xml:space="preserve">林 振邦(lin chenpang)/ADT/雲林・製一・素製三 </t>
  </si>
  <si>
    <t>chenpang.lin@adt.agc.com</t>
  </si>
  <si>
    <t>KF 主担当1</t>
  </si>
  <si>
    <r>
      <t>邱 世文(chiu shihwen)/ADT/雲林・製一・生</t>
    </r>
    <r>
      <rPr>
        <sz val="11"/>
        <rFont val="細明體"/>
        <family val="3"/>
        <charset val="136"/>
      </rPr>
      <t>產</t>
    </r>
    <r>
      <rPr>
        <sz val="11"/>
        <rFont val="Meiryo UI"/>
        <family val="3"/>
        <charset val="128"/>
      </rPr>
      <t xml:space="preserve">推進 </t>
    </r>
  </si>
  <si>
    <t>shihwen.chiu@adt.agc.com</t>
  </si>
  <si>
    <t>KF 主担当2</t>
  </si>
  <si>
    <t>賴 勃伸(lai poshen)/ADT/雲林・製一・素製三</t>
  </si>
  <si>
    <t>poshen.lai@adt.agc.com</t>
  </si>
  <si>
    <t>KF 副担当１</t>
  </si>
  <si>
    <t>蕭 建陸(hsiao chienlu)/ADT/雲林・製１・素三</t>
    <phoneticPr fontId="2" type="noConversion"/>
  </si>
  <si>
    <t>chienlu.hsiao@adt.agc.com</t>
  </si>
  <si>
    <r>
      <rPr>
        <sz val="11"/>
        <rFont val="BatangChe"/>
        <family val="3"/>
        <charset val="129"/>
      </rPr>
      <t>吳</t>
    </r>
    <r>
      <rPr>
        <sz val="11"/>
        <rFont val="Meiryo UI"/>
        <family val="3"/>
        <charset val="128"/>
      </rPr>
      <t>　得祿</t>
    </r>
  </si>
  <si>
    <t>林　雙隆</t>
  </si>
  <si>
    <t>楊　焜旭</t>
  </si>
  <si>
    <t>陳　勝立</t>
  </si>
  <si>
    <t>尤　珞珞</t>
  </si>
  <si>
    <t>KF 副担当２</t>
  </si>
  <si>
    <t>廖 君豪(liao chunhao)/ADT/雲林・製１・素三</t>
    <phoneticPr fontId="2" type="noConversion"/>
  </si>
  <si>
    <t>chunhao.liao@adt.agc.com</t>
  </si>
  <si>
    <t>劉　芳全</t>
  </si>
  <si>
    <t>李　炳興</t>
  </si>
  <si>
    <t>張 鎮顯</t>
  </si>
  <si>
    <t>蔡　明建</t>
  </si>
  <si>
    <r>
      <rPr>
        <b/>
        <sz val="11"/>
        <color indexed="12"/>
        <rFont val="Meiryo UI"/>
        <family val="3"/>
        <charset val="128"/>
      </rPr>
      <t>曾  隆盛</t>
    </r>
  </si>
  <si>
    <t>TAS 主担当１</t>
  </si>
  <si>
    <t>邱 信翔(chiu hsinhsiang)/ADT/雲林・製一・素製四</t>
  </si>
  <si>
    <t>hsinhsiang.chiu@adt.agc.com</t>
  </si>
  <si>
    <t>TAS 主担当２</t>
  </si>
  <si>
    <t>王 柏欽(wang pochin)/ADT/雲林・製一・素製四</t>
  </si>
  <si>
    <t>pochin.wang@adt.agc.com</t>
  </si>
  <si>
    <t>TAS 副担当１</t>
  </si>
  <si>
    <t>陳 振遠(chen chenyuan)/ADT/雲林・製一・素製四</t>
  </si>
  <si>
    <t>chenyuan.chen@adt.agc.com</t>
  </si>
  <si>
    <t>TAS 副担当２</t>
  </si>
  <si>
    <t>張 勝裕(chang shengyu)/ADT/雲林・製一・素製四</t>
  </si>
  <si>
    <t>shengyu.chang@adt.agc.com</t>
  </si>
  <si>
    <t>製造　宛先追加1</t>
  </si>
  <si>
    <r>
      <rPr>
        <sz val="11"/>
        <rFont val="BatangChe"/>
        <family val="3"/>
        <charset val="129"/>
      </rPr>
      <t>吳</t>
    </r>
    <r>
      <rPr>
        <sz val="11"/>
        <rFont val="Meiryo UI"/>
        <family val="3"/>
        <charset val="128"/>
      </rPr>
      <t xml:space="preserve"> 得祿(wu telu)/ADT/雲林・製一・素製二</t>
    </r>
  </si>
  <si>
    <t>telu.wu@adt.agc.com</t>
  </si>
  <si>
    <t>製造　宛先追加2</t>
  </si>
  <si>
    <t>林 雙隆(lin shuanglung)/ADT/雲林・製一・素製三</t>
  </si>
  <si>
    <t>shuanglung.lin@adt.agc.com</t>
  </si>
  <si>
    <t>製造　宛先追加3</t>
  </si>
  <si>
    <t>楊 焜旭(yang kunshi)/ADT/雲林・製一・素製四</t>
  </si>
  <si>
    <t>kunshi.yang@adt.agc.com</t>
  </si>
  <si>
    <t>製造　宛先追加4</t>
  </si>
  <si>
    <r>
      <t>陳 勝立(chen shengli)/ADT/雲林・製一・生</t>
    </r>
    <r>
      <rPr>
        <sz val="11"/>
        <rFont val="細明體"/>
        <family val="3"/>
        <charset val="136"/>
      </rPr>
      <t>產</t>
    </r>
    <r>
      <rPr>
        <sz val="11"/>
        <rFont val="Meiryo UI"/>
        <family val="3"/>
        <charset val="128"/>
      </rPr>
      <t>推進</t>
    </r>
  </si>
  <si>
    <t>shengli.chen@adt.agc.com</t>
  </si>
  <si>
    <t>製造　宛先追加5</t>
  </si>
  <si>
    <t>尤 珞珞(yo lolo)/ADT/雲林・製一・素製一</t>
  </si>
  <si>
    <t>lolo.yo@adt.agc.com</t>
  </si>
  <si>
    <t>製造　宛先追加6</t>
  </si>
  <si>
    <t>劉 芳全(liu fangchuan)/ADT/雲林・製一・素製一</t>
  </si>
  <si>
    <t>fangchuan.liu@adt.agc.com</t>
  </si>
  <si>
    <t>製造　宛先追加7</t>
  </si>
  <si>
    <t>李 炳興(li pinghsing)/ADT/雲林・製一・素製二</t>
  </si>
  <si>
    <t>pinghsing.li@adt.agc.com</t>
  </si>
  <si>
    <t>製造　宛先追加8</t>
  </si>
  <si>
    <t xml:space="preserve">張 鎮顯(chang chenhsien)/ADT/雲林・製一 </t>
  </si>
  <si>
    <t>chenhsien.chang@adt.agc.com</t>
  </si>
  <si>
    <t>製造　宛先追加9</t>
  </si>
  <si>
    <t xml:space="preserve">蔡 明建(tsai mingchien)/ADCH/製造1部・2課 </t>
  </si>
  <si>
    <t>mingchien.tsai@adch.agc.com</t>
  </si>
  <si>
    <t>製造　宛先追加10</t>
  </si>
  <si>
    <t>曾 隆盛(tseng lungsheng)/ADT/雲林・製一・生產推進</t>
  </si>
  <si>
    <t>lungsheng.tseng@adt.agc.com</t>
  </si>
  <si>
    <t>設技　宛先追加１</t>
  </si>
  <si>
    <t>廖 偉傑(liao weijei)/ADT/雲林・設技・機動</t>
  </si>
  <si>
    <t>weijei.liao@adt.agc.com</t>
  </si>
  <si>
    <t>設技　宛先追加２</t>
  </si>
  <si>
    <t>黃 奮志(huang fenchih)/ADT/雲林・設技・機械</t>
  </si>
  <si>
    <t>fenchih.huang@adt.agc.com</t>
  </si>
  <si>
    <t>設技　宛先追加３</t>
  </si>
  <si>
    <t xml:space="preserve">黃 瓘峻(huang kuanchun)/ADT/雲林・設技・電氣 </t>
  </si>
  <si>
    <t>kuanchun.huang@adt.agc.com</t>
  </si>
  <si>
    <t>設技　宛先追加４</t>
  </si>
  <si>
    <t>久野 慎一郎(Hisano Shinichirou)/ADT/設技・設技統括課</t>
  </si>
  <si>
    <t>shinichirou.hisano@adt.agc.com</t>
  </si>
  <si>
    <t>設技　宛先追加５</t>
  </si>
  <si>
    <t>莊 森為(chuang senwei)/ADT/雲林・設技・機動</t>
  </si>
  <si>
    <t>senwei.chuang@adt.agc.com</t>
  </si>
  <si>
    <t>原因不明</t>
    <rPh sb="0" eb="2">
      <t>ゲンイン</t>
    </rPh>
    <rPh sb="2" eb="4">
      <t>フメイ</t>
    </rPh>
    <phoneticPr fontId="3"/>
  </si>
  <si>
    <t>採板・移載機</t>
    <rPh sb="0" eb="1">
      <t>サイ</t>
    </rPh>
    <rPh sb="1" eb="2">
      <t>イタ</t>
    </rPh>
    <rPh sb="3" eb="4">
      <t>ワタル</t>
    </rPh>
    <rPh sb="4" eb="5">
      <t>ノセル</t>
    </rPh>
    <rPh sb="5" eb="6">
      <t>キ</t>
    </rPh>
    <phoneticPr fontId="3"/>
  </si>
  <si>
    <t>4月28日6P吸着異常発生。G6専門採板切替（Loss　G8*20枚）、採板RBのハンドの回転ズレを発見（T/P上では原点表示）三交代から主任へ連絡し、G8 F3不採板とし、RE採板6Pos→7Posへ変更。09:30当直の設技にて点検実施し症状から3/21に発生したトラブルと同様、T軸の駆動Shaftの折損と推定。（当日業者対応不可の為、翌日来場にて対応となった）4月29日設技と業者にて内部を分解点検の結果、T軸の駆動Shaftの折損を確認。（予備品無しの為、6Pos不使用採板継続）</t>
    <phoneticPr fontId="74"/>
  </si>
  <si>
    <t>4月29日メーカーにて調査中</t>
    <rPh sb="1" eb="2">
      <t>ガツ</t>
    </rPh>
    <rPh sb="4" eb="5">
      <t>ニチ</t>
    </rPh>
    <phoneticPr fontId="74"/>
  </si>
  <si>
    <t>暫定対応：予備部品無しの為、CF R/B よりBT軸Unit転用予定（5/14 CFより部品取り、5/16EF工事にて交換予定）  　　　              ※前回トラブル発生後Unit予備品発注済み（納期3ヵ月）　　　　　　　　恒久対策：ﾒｰｶｰ見解待</t>
    <phoneticPr fontId="74"/>
  </si>
  <si>
    <t>⇒ﾒｰｶｰに最速での見解回答要請中</t>
    <phoneticPr fontId="74"/>
  </si>
  <si>
    <t>●</t>
  </si>
  <si>
    <t>採板・移載機</t>
    <rPh sb="0" eb="1">
      <t>サイ</t>
    </rPh>
    <rPh sb="1" eb="2">
      <t>イタ</t>
    </rPh>
    <rPh sb="3" eb="4">
      <t>ワタル</t>
    </rPh>
    <rPh sb="4" eb="5">
      <t>ノセル</t>
    </rPh>
    <rPh sb="5" eb="6">
      <t>キ</t>
    </rPh>
    <phoneticPr fontId="74"/>
  </si>
  <si>
    <t>4月28日6P吸着異常発生。G6専門採板切替（Loss　G8*20枚）、採板RBのハンドの回転ズレを発見（T/P上では原点表示）三交代から主任へ連絡し、G8 F3不採板とし、RE採板6Pos→7Posへ変更。09:30当直の設技にて点検実施し症状から3/21に発生したトラブルと同様、T軸の駆動Shaftの折損と推定。（当日業者対応不可の為、翌日来場にて対応となった）4月29日設技と業者にて内部を分解点検の結果、T軸の駆動Shaftの折損を確認。（予備品無しの為、6Pos不使用採板継続）</t>
  </si>
  <si>
    <t>4月29日メーカーにて調査中</t>
    <rPh sb="1" eb="2">
      <t>ガツ</t>
    </rPh>
    <rPh sb="4" eb="5">
      <t>ニチ</t>
    </rPh>
    <phoneticPr fontId="3"/>
  </si>
  <si>
    <t>暫定対応：予備部品無しの為、CF R/B よりBT軸Unit転用予定（5/14 CFより部品取り、5/16EF工事にて交換予定）  　　　              ※前回トラブル発生後Unit予備品発注済み（納期3ヵ月）　　　　　　　　恒久対策：ﾒｰｶｰ見解待⇒ﾒｰｶｰに最速での見解回答要請中</t>
    <phoneticPr fontId="2"/>
  </si>
  <si>
    <t>経年劣化</t>
    <rPh sb="0" eb="2">
      <t>ケイネン</t>
    </rPh>
    <rPh sb="2" eb="4">
      <t>レッカ</t>
    </rPh>
    <phoneticPr fontId="3"/>
  </si>
  <si>
    <t>12:04　循環＃３真空Pumpの過負荷アラームが発生し1Br/2BrBDS が停止した。
12:05　3交代作業者が循環真空Pump室にて、循環真空Pump＃３→＃2に切り替えたが、＃３真空Pump過負荷アラームリセットができなく、切替運転が出来ない状態だった。
12:13　設技呼び出し、＃３Pump過負荷リセット実施。
12:14　#2真空Pump運転し、1BR　G7.5採板開始
12:15　2BR 移載BDS(Transfer)アラームを操作盤にてリセットし正常稼動。
12:16　1BR→2BRに切り替え正常採板を行った。
※HFは1Br（移載）/2Br（採板）真空Pump兼用仕様となっている（計3台）</t>
    <phoneticPr fontId="74"/>
  </si>
  <si>
    <t>長期使用のCarbonが磨耗したことで過負荷アラームが発生し
過負荷アラームのリセット方法を製造作業者が知らなかった事により、予備機への切替に時間を要した。
※HF2冷修時以降Carbon交換なし。（2013年8月か9月⇒約5年前）
※週1回のパトロールで真空圧力/電流値に異常はない状態だった。</t>
    <phoneticPr fontId="74"/>
  </si>
  <si>
    <t>1).アラームリセット方法の教育
2).Pumpの運転方法を変更
　　(3台を1ヶ月毎に切り替え稼動→１台をメイン稼動。残り2台は予備)
3).Pump Carbonを３年周期の定期交換。
　（メーカー推奨交換時間5000h　208日間程度）
　　※他拠点のの交換実績を確認し寿命決定したい。</t>
    <phoneticPr fontId="74"/>
  </si>
  <si>
    <t>真空Pumpの運転稼働時間の見える化できるか検討中</t>
    <phoneticPr fontId="74"/>
  </si>
  <si>
    <t>12:04　循環＃３真空Pumpの過負荷アラームが発生し1Br/2BrBDS が停止した。
12:05　3交代作業者が循環真空Pump室にて、循環真空Pump＃３→＃2に切り替えたが、＃３真空Pump過負荷アラームリセットができなく、切替運転が出来ない状態だった。
12:13　設技呼び出し、＃３Pump過負荷リセット実施。
12:14　#2真空Pump運転し、1BR　G7.5採板開始
12:15　2BR 移載BDS(Transfer)アラームを操作盤にてリセットし正常稼動。
12:16　1BR→2BRに切り替え正常採板を行った。
※HFは1Br（移載）/2Br（採板）真空Pump兼用仕様となっている（計3台）</t>
  </si>
  <si>
    <t>長期使用のCarbonが磨耗したことで過負荷アラームが発生し
過負荷アラームのリセット方法を製造作業者が知らなかった事により、予備機への切替に時間を要した。
※HF2冷修時以降Carbon交換なし。（2013年8月か9月⇒約5年前）
※週1回のパトロールで真空圧力/電流値に異常はない状態だった。</t>
  </si>
  <si>
    <t>1).アラームリセット方法の教育
2).Pumpの運転方法を変更
　　(3台を1ヶ月毎に切り替え稼動→１台をメイン稼動。残り2台は予備)
3).Pump Carbonを３年周期の定期交換。
　（メーカー推奨交換時間5000h　208日間程度）
　　※他拠点のの交換実績を確認し寿命決定したい。真空Pumpの運転稼働時間の見える化できるか検討中</t>
    <phoneticPr fontId="2"/>
  </si>
  <si>
    <t>設計施工不良</t>
    <rPh sb="0" eb="2">
      <t>セッケイ</t>
    </rPh>
    <rPh sb="2" eb="4">
      <t>セコウ</t>
    </rPh>
    <rPh sb="4" eb="6">
      <t>フリョウ</t>
    </rPh>
    <phoneticPr fontId="3"/>
  </si>
  <si>
    <t>5/5　21:35　5POS' Robot が吸着し旋回途中に停止し
　　採板出来ない状態となった(Robot異常Alarm発生)
　　異常確認するとServo電源OFFエラーがあり、
　　Robot手動動作もできなく設技を呼び出し。
　　設技でペンダントによるRobot 原点復帰を行い
　　正常稼働となる。
5/6　19:20　同様のトラブル発生。
5/7~5/8　　　計7回同様のトラブルあり
5/8　11:35　5POS Robot Encoder Cable交換後、
　　再発なく正常稼動。
　　(S,L,U,R,B,T Robot Cable 1Set交換)</t>
    <phoneticPr fontId="74"/>
  </si>
  <si>
    <t>S軸の稼働BOX内に格納されているCable VeyorのCable陽動防止SeparatorにEncoder　Cableが適切に仕舞されておらず、動作時にEncoder Cableが動き、SeparatorとEncoder Cableが擦れCableが損傷したと推定。
※損傷品は約8年間使用</t>
    <phoneticPr fontId="74"/>
  </si>
  <si>
    <t xml:space="preserve"> -.通常では点検出来ない部分なので、異常発生時に交換。
 -.ケーブルの仕舞い対策を検討中</t>
    <phoneticPr fontId="74"/>
  </si>
  <si>
    <t>冷修時に全POSのケーブル状態を点検するようにする。
※ケーブル点検＆交換作業に約4時間必要。
※ケーブル=S,L,U,R,B,T Robot Cable 1Set値段=約90万円</t>
    <phoneticPr fontId="74"/>
  </si>
  <si>
    <t>5/5　21:35　5POS' Robot が吸着し旋回途中に停止し
　　採板出来ない状態となった(Robot異常Alarm発生)
　　異常確認するとServo電源OFFエラーがあり、
　　Robot手動動作もできなく設技を呼び出し。
　　設技でペンダントによるRobot 原点復帰を行い
　　正常稼働となる。
5/6　19:20　同様のトラブル発生。
5/7~5/8　　　計7回同様のトラブルあり
5/8　11:35　5POS Robot Encoder Cable交換後、
　　再発なく正常稼動。
　　(S,L,U,R,B,T Robot Cable 1Set交換)</t>
  </si>
  <si>
    <t>S軸の稼働BOX内に格納されているCable VeyorのCable陽動防止SeparatorにEncoder　Cableが適切に仕舞されておらず、動作時にEncoder Cableが動き、SeparatorとEncoder Cableが擦れCableが損傷したと推定。
※損傷品は約8年間使用</t>
  </si>
  <si>
    <t xml:space="preserve"> -.通常では点検出来ない部分なので、異常発生時に交換。
 -.ケーブルの仕舞い対策を検討中冷修時に全POSのケーブル状態を点検するようにする。
※ケーブル点検＆交換作業に約4時間必要。
※ケーブル=S,L,U,R,B,T Robot Cable 1Set値段=約90万円</t>
    <phoneticPr fontId="2"/>
  </si>
  <si>
    <t>オペミス</t>
  </si>
  <si>
    <t>電気・PC系（ソフト）</t>
    <rPh sb="0" eb="2">
      <t>デンキ</t>
    </rPh>
    <rPh sb="5" eb="6">
      <t>ケイ</t>
    </rPh>
    <phoneticPr fontId="74"/>
  </si>
  <si>
    <t>HMI</t>
  </si>
  <si>
    <t>18/5/12  21:45#1Br G8.5生産中に突然G8.5が切出出来なくなり捨板発生（特に事前にイベント無し）、三交代にて、MC リセット等を実施するも良化せず18/5/12  22:10昼勤製造、設備技術呼び出し電話でやり取りをしながら、原因を推測し車中より以下のような指示を行うも切出再開せず18/5/12  23:00昼勤、会社到着、調査開始同時に、ATSC社システム担当に協力を要請し、遠隔にてATSC社が調査を開始18/5/12  23:50調査を続ける中で、ATSC担当から、今まで見たことの無いようなエラーが出ているという連絡を受け、派遣員がHMIのPOC設定を再度確認していたところ、生産中の設定であるCPU Modeではなく、LOCAL Modeに設定されている事を現認、CPU Modeへ変更したところ、切出しを再開した18/5/12  00:01C/Vのカレット清掃を行い、生産再開。18/5/14ATSCにてトラブル当時のHMI操作履歴を調べて頂いた結果、トラブル発生12秒前に、精査室にあるHMI-08からPOC画面を開いた者がいる事が分かり、この際にHMIの設定がCPUからLOCALへ切替わっていることが分かった。トラブル発生時に現場で働いていた作業者全員にヒアリングを行ったが、該当時間に精査室でPOC画面を開いていたと申し出た者は出て来ないものの、状況証拠から考えると人による誤操作が原因と考えられる。なお、派遣員（AGC/ADT）以外で当該釦をCPUからLOCALへ切り替えた場合、どのような現象が発生するかを理解している者はADCH社員の中には居なかった。</t>
    <phoneticPr fontId="74"/>
  </si>
  <si>
    <t>HMI POC画面の操作Missと推測(トラブル時の組員全員に二度確認したが、トラブル時間にHMIの操作を行ったと申し出た者はおらず、確実な証拠は無いものの状況証拠から考えると、HMIの誤操作が原因と考えるのが妥当）</t>
    <phoneticPr fontId="74"/>
  </si>
  <si>
    <t>①HMIの操作に対して再教育を行う②生産に大きな影響を与える操作が出来る機能（例：距離定数画面、J/C、POC）を持つHMIを限定的とし、操作出来る人員は限定的にする。③②以外の者は、サンプル切出以外HMIを使用するケースが無く、サンプル切出のみの操作機能をもったHMIを準備し、これを使用する（該当HMIは、サンプル切断以外は閲覧機能のみ）④現状のHMIのCPU→LOCALへの切替はマウス1クリックで変更出来てしまい、誤操作が発生しやすい構造となっている事から、Mode切替→適用の2アクションでの変更となるようHMI画面を改造する
・他拠点に関してもHOT側のHMI含め設定の再確認を依頼する・また、上記④については各拠点にヒアリングし、尼崎・高砂以外は必要という回答を頂いたので、同時に改造対応を行う（6/Eまでには実施予定）＊尼崎・高砂は冷修時に対応</t>
    <phoneticPr fontId="74"/>
  </si>
  <si>
    <t>点検整備調整不足</t>
    <rPh sb="0" eb="2">
      <t>テンケン</t>
    </rPh>
    <rPh sb="2" eb="4">
      <t>セイビ</t>
    </rPh>
    <rPh sb="4" eb="6">
      <t>チョウセイ</t>
    </rPh>
    <rPh sb="6" eb="8">
      <t>フソク</t>
    </rPh>
    <phoneticPr fontId="3"/>
  </si>
  <si>
    <t>切り設備</t>
    <rPh sb="0" eb="1">
      <t>キ</t>
    </rPh>
    <rPh sb="2" eb="4">
      <t>セツビ</t>
    </rPh>
    <phoneticPr fontId="3"/>
  </si>
  <si>
    <t>15:00　G8.7 テスト採板のためHMIで縦切機No1のJ/Cを
　　実施したが、縦切機異常警報が発生しJ/Cできず。
15:30　再度、カッター割り付け見直しJ/Cを実施したが
　　同じくJ/Cはできず。
16:00　縦切機操作盤で原点復帰を実施したが
　　LinearServo自体動作していないことが分かった。
16:30　設技呼び出し、Linear Servo盤内のアンプに
　　表示されているエラー確認すると、
　　E.02（力率検知Error）の発生があった。
17:00　設技にてLinear ServoDataのBackUpをとり、
　　Linear Servoアンプ取外しアンプ内部の確認をすると、
　　Condenserが焼損していることがわかった。
17:30　予備品に交換し、Linear ServoDataの入力を
　　実施し、Cutter及びServoの原点復帰を実施。
18:00　HMIで縦切機No1のJ/Cを実施し正常に動作できた。</t>
    <phoneticPr fontId="74"/>
  </si>
  <si>
    <t>Linear ServoのLMレールが錆で腐食しており、かつLMレールとガイドにグリースが給油されていない状態でだったので、Linear Servo駆動時に負荷がかかり、Condenserが焼損したと推定。
※電源OFF時に手でサーボを動かしても負荷を感じる程度。</t>
    <phoneticPr fontId="74"/>
  </si>
  <si>
    <t>1).LMレールの錆部を紙やすりで除去を行い、
    LMレールとガイドにグリースを注入し、動きをよくする。
    動きが良くならなければ、LMレールとガイドの交換を
　　検討する。
2).制御盤内に粉塵や誇りが侵入しないように養生を行う。</t>
    <phoneticPr fontId="74"/>
  </si>
  <si>
    <t>電気・PC系（ハード）</t>
    <rPh sb="0" eb="2">
      <t>デンキ</t>
    </rPh>
    <rPh sb="5" eb="6">
      <t>ケイ</t>
    </rPh>
    <phoneticPr fontId="3"/>
  </si>
  <si>
    <t>切り設備</t>
    <rPh sb="0" eb="1">
      <t>キ</t>
    </rPh>
    <rPh sb="2" eb="4">
      <t>セツビ</t>
    </rPh>
    <phoneticPr fontId="74"/>
  </si>
  <si>
    <t>15:00　G8.7 テスト採板のためHMIで縦切機No1のJ/Cを
　　実施したが、縦切機異常警報が発生しJ/Cできず。
15:30　再度、カッター割り付け見直しJ/Cを実施したが
　　同じくJ/Cはできず。
16:00　縦切機操作盤で原点復帰を実施したが
　　LinearServo自体動作していないことが分かった。
16:30　設技呼び出し、Linear Servo盤内のアンプに
　　表示されているエラー確認すると、
　　E.02（力率検知Error）の発生があった。
17:00　設技にてLinear ServoDataのBackUpをとり、
　　Linear Servoアンプ取外しアンプ内部の確認をすると、
　　Condenserが焼損していることがわかった。
17:30　予備品に交換し、Linear ServoDataの入力を
　　実施し、Cutter及びServoの原点復帰を実施。
18:00　HMIで縦切機No1のJ/Cを実施し正常に動作できた。</t>
  </si>
  <si>
    <t>Linear ServoのLMレールが錆で腐食しており、かつLMレールとガイドにグリースが給油されていない状態でだったので、Linear Servo駆動時に負荷がかかり、Condenserが焼損したと推定。
※電源OFF時に手でサーボを動かしても負荷を感じる程度。</t>
  </si>
  <si>
    <t>1).LMレールの錆部を紙やすりで除去を行い、
    LMレールとガイドにグリースを注入し、動きをよくする。
    動きが良くならなければ、LMレールとガイドの交換を
　　検討する。
2).制御盤内に粉塵や誇りが侵入しないように養生を行う。</t>
  </si>
  <si>
    <t>13:25　2Br T/T _B面採板中 "P/L 傾斜 Time Over" 警報が
　　発生した。T/T を強制旋回し設備点検を行ったが異常
　　個所は発見できなかった。（A面にて採板中）
14:03　2Br T/T _B面採板中 "P/L 傾斜 Time Over"
　　警報が再度発生し、B面パレット傾斜の原点確認すると
　　原点が入っていないことに気が付き、手動操作にて
　　原点復旧試みるも原点位置検知しなかった。
14:30　設技呼び出し動作の確認をした結果、パレット傾斜
　　のピローブロックのハウジングが破損していることが
　　分かった。
15:08　設技にてピローブロック交換作業を開始
16:40　交換作業完了し、採板開始。　　　　　
※1Br_G11改造工事中にてBr切替が出来ない状況　　</t>
    <phoneticPr fontId="74"/>
  </si>
  <si>
    <t>事前の点検不足でもあるが、破損断面の状況を確認するとクラックが一気に入り
破損したと思われるので、長期使用による疲労破壊と推定する。
※IF立ち上げ後から約9年間使用している。</t>
    <phoneticPr fontId="74"/>
  </si>
  <si>
    <t>1).毎月の定期工事日に点検実施。※AFK全窯
2).交換頻度を設技と協議し、定期的に交換を行う事とする。</t>
    <phoneticPr fontId="74"/>
  </si>
  <si>
    <t>13:25　2Br T/T _B面採板中 "P/L 傾斜 Time Over" 警報が
　　発生した。T/T を強制旋回し設備点検を行ったが異常
　　個所は発見できなかった。（A面にて採板中）
14:03　2Br T/T _B面採板中 "P/L 傾斜 Time Over"
　　警報が再度発生し、B面パレット傾斜の原点確認すると
　　原点が入っていないことに気が付き、手動操作にて
　　原点復旧試みるも原点位置検知しなかった。
14:30　設技呼び出し動作の確認をした結果、パレット傾斜
　　のピローブロックのハウジングが破損していることが
　　分かった。
15:08　設技にてピローブロック交換作業を開始
16:40　交換作業完了し、採板開始。　　　　　
※1Br_G11改造工事中にてBr切替が出来ない状況　　</t>
  </si>
  <si>
    <t>事前の点検不足でもあるが、破損断面の状況を確認するとクラックが一気に入り
破損したと思われるので、長期使用による疲労破壊と推定する。
※IF立ち上げ後から約9年間使用している。</t>
  </si>
  <si>
    <t>1).毎月の定期工事日に点検実施。※AFK全窯
2).交換頻度を設技と協議し、定期的に交換を行う事とする。</t>
  </si>
  <si>
    <t>12:40　2Br_T/ TA面にて詰め完了後のリフト動作時に
　　"ドン"と音がし自動運転ができない状態となった。
　　2Brホッパーで捨て実施ともに1BrG8へJ/ Cを行った。
12:45　設技を呼び出し点検した結果。
　　下流に向かってL側のパレット傾斜ピローブロックの
　　ハウジングが破損していることがわかった。　　　　　
13:00　1BrG8へ採板変更を行い。2Brピローブック
　　交換開始。
15:30　ピローブロック交換完了後、R側のピローブロック
　　ハウジング部分にも亀裂があり、交換作業を引き続き
　　実施。
17:50　交換作業完了となり、2BrG7へ採板変更行い
　　採板開始。
※6/25の工事日でB面R側にも亀裂あり交換。
　　計4箇所交換。</t>
    <phoneticPr fontId="74"/>
  </si>
  <si>
    <t>設備設計上（図面）とは違う材質のピローブロックが設置されおり、許容荷重以上の力がピローブロックに加えられたことで破損。設計上(図面)は、P211SC 材質の ベアリングハウジングで設置されているが、実際はP211になっていた。(建設~現在まで使用していた。添付1を参照)
※ P211    ⇒ 材質 :鋳鉄
　  P211SC ⇒ 材質 :鋳鋼
また、G7_PL積載枚数が設備の仕様荷重より少し超過している事がわかった。
設備仕様 : Glass + PL = max 1450kg　（添付1を参照）
現在状態 : Glass + PL = 1540kg
(G7_0.5t_220枚積載で89kg オーバー)
※仕様を満たす枚数=200枚以下　紙含まず</t>
    <phoneticPr fontId="74"/>
  </si>
  <si>
    <t>暫定対応
　・常時点検実施し、異常あれば交換。⇒代替品がくるまで
　・衝撃荷重を軽減させるためリフト動作スピード変更かつ、
　　油圧圧力10Mpa⇒7Mpaへ変更。（補足資料参照）
恒久対策
　・強度の高い材質のBearing Housingに交換する。
　　→従来のP211SC(FYH社)は生産中止となった為、代替品に交換する。</t>
    <phoneticPr fontId="74"/>
  </si>
  <si>
    <t>●ピローブロック材質の件
生技 &amp; ATSCを通して、IF 建設時に設計と違う材質になった
経緯について調査中。
●積載枚数超過
生技とメーカーで対応策を検討中。</t>
    <phoneticPr fontId="74"/>
  </si>
  <si>
    <t>12:40　2Br_T/ TA面にて詰め完了後のリフト動作時に
　　"ドン"と音がし自動運転ができない状態となった。
　　2Brホッパーで捨て実施ともに1BrG8へJ/ Cを行った。
12:45　設技を呼び出し点検した結果。
　　下流に向かってL側のパレット傾斜ピローブロックの
　　ハウジングが破損していることがわかった。　　　　　
13:00　1BrG8へ採板変更を行い。2Brピローブック
　　交換開始。
15:30　ピローブロック交換完了後、R側のピローブロック
　　ハウジング部分にも亀裂があり、交換作業を引き続き
　　実施。
17:50　交換作業完了となり、2BrG7へ採板変更行い
　　採板開始。
※6/25の工事日でB面R側にも亀裂あり交換。
　　計4箇所交換。</t>
  </si>
  <si>
    <t>設備設計上（図面）とは違う材質のピローブロックが設置されおり、許容荷重以上の力がピローブロックに加えられたことで破損。設計上(図面)は、P211SC 材質の ベアリングハウジングで設置されているが、実際はP211になっていた。(建設~現在まで使用していた。添付1を参照)
※ P211    ⇒ 材質 :鋳鉄
　  P211SC ⇒ 材質 :鋳鋼
また、G7_PL積載枚数が設備の仕様荷重より少し超過している事がわかった。
設備仕様 : Glass + PL = max 1450kg　（添付1を参照）
現在状態 : Glass + PL = 1540kg
(G7_0.5t_220枚積載で89kg オーバー)
※仕様を満たす枚数=200枚以下　紙含まず</t>
  </si>
  <si>
    <t>暫定対応
　・常時点検実施し、異常あれば交換。⇒代替品がくるまで
　・衝撃荷重を軽減させるためリフト動作スピード変更かつ、
　　油圧圧力10Mpa⇒7Mpaへ変更。（補足資料参照）
恒久対策
　・強度の高い材質のBearing Housingに交換する。
　　→従来のP211SC(FYH社)は生産中止となった為、代替品に交換する。●ピローブロック材質の件
生技 &amp; ATSCを通して、IF 建設時に設計と違う材質になった
経緯について調査中。
●積載枚数超過
生技とメーカーで対応策を検討中。</t>
  </si>
  <si>
    <t>【6/24】
22:40 1Br G6/2Br G5Cycle切採板中、4Pにて BDS異常
　　　　発生（吸着異常）し、BDSサーボモーター駆動部の
　　　　コンロッドが折損している事を確認した。【写真1】
　　　　三交代股長から主任へ連絡し、1BrG6専門採板とし
　　　　翌日交換対応とした。
【6/25】
9:30　設技機械にてコンロッド（新品-強度対策品）
　　　　交換実施
10:30　交換終了後、チャックレベル確認調整実施。
11:30　2Br（4Pos）採板テスト実施
13:20 　他Posについても点検したところ1Pos、2Posも
　　　　　同じ箇所にクラックが発生している事が判明
 　　　　　2Br　G5→G6へJ/C実施し　2Bｒ　G6専門採板
14：40　1Br １Pos、２Posコンロッド交換作業実施。
17：00　交換終了後、チャックレベル確認調整実施
19：30　G6：G5Cycle切採板再開</t>
    <phoneticPr fontId="74"/>
  </si>
  <si>
    <t>1.　破断したコンロッドは熔接された継ぎ目品であり、
　　溶接部よりクラックが発生し破断した。
　　（強度対策された一体物では無かった）【別紙：資料参照】
2.　2015/8月にクラックの発生を点検にて確認していた。
　　2017/12月の定修時の点検によりクラックが増えている
　　事を確認しており、製造の担当者へ口頭での連絡を
　　していたが、積極的に交換の計画及び点検を実施して
　　いなかった為、約7ヶ月後破断した。（次回7月の定修で
　　交換予定だったがそれまで未点検）
　　※前回の交換時間：2012/5/2~稼動開始(6年間使用)</t>
    <phoneticPr fontId="74"/>
  </si>
  <si>
    <t>1.強度対策品のコンロッド(溶接継ぎ目の無い一体物）に
　交換。6/25　1、2、4Pos交換　6/29　3Pos交換済み
　（点検の結果全Posでクラック発生）
2-1.クラックを発見した際は、速やかに交換を計画する。
2-2.設備点検時に異常を発見した場合、下記の通りに
　　　連絡する。（Mailにて連絡）：機械課(日籍+經理+副理)
　　　及び製造の関係者(日籍+担当)</t>
    <phoneticPr fontId="74"/>
  </si>
  <si>
    <t>溶接された継ぎ目品のコンロッド（サーボモータ駆動部）は、強度対策品のコンロッド　(溶接継ぎ目の無い一体物）に交換。・BR定修(1回/半年）の点検でクラック発生の発生が有れば交換を実施する。</t>
    <phoneticPr fontId="74"/>
  </si>
  <si>
    <t>【6/24】
22:40 1Br G6/2Br G5Cycle切採板中、4Pにて BDS異常
　　　　発生（吸着異常）し、BDSサーボモーター駆動部の
　　　　コンロッドが折損している事を確認した。【写真1】
　　　　三交代股長から主任へ連絡し、1BrG6専門採板とし
　　　　翌日交換対応とした。
【6/25】
9:30　設技機械にてコンロッド（新品-強度対策品）
　　　　交換実施
10:30　交換終了後、チャックレベル確認調整実施。
11:30　2Br（4Pos）採板テスト実施
13:20 　他Posについても点検したところ1Pos、2Posも
　　　　　同じ箇所にクラックが発生している事が判明
 　　　　　2Br　G5→G6へJ/C実施し　2Bｒ　G6専門採板
14：40　1Br １Pos、２Posコンロッド交換作業実施。
17：00　交換終了後、チャックレベル確認調整実施
19：30　G6：G5Cycle切採板再開</t>
  </si>
  <si>
    <t>1.　破断したコンロッドは熔接された継ぎ目品であり、
　　溶接部よりクラックが発生し破断した。
　　（強度対策された一体物では無かった）【別紙：資料参照】
2.　2015/8月にクラックの発生を点検にて確認していた。
　　2017/12月の定修時の点検によりクラックが増えている
　　事を確認しており、製造の担当者へ口頭での連絡を
　　していたが、積極的に交換の計画及び点検を実施して
　　いなかった為、約7ヶ月後破断した。（次回7月の定修で
　　交換予定だったがそれまで未点検）
　　※前回の交換時間：2012/5/2~稼動開始(6年間使用)</t>
  </si>
  <si>
    <t>1.強度対策品のコンロッド(溶接継ぎ目の無い一体物）に
　交換。6/25　1、2、4Pos交換　6/29　3Pos交換済み
　（点検の結果全Posでクラック発生）
2-1.クラックを発見した際は、速やかに交換を計画する。
2-2.設備点検時に異常を発見した場合、下記の通りに
　　　連絡する。（Mailにて連絡）：機械課(日籍+經理+副理)
　　　及び製造の関係者(日籍+担当)溶接された継ぎ目品のコンロッド（サーボモータ駆動部）は、強度対策品のコンロッド　(溶接継ぎ目の無い一体物）に交換。・BR定修(1回/半年）の点検でクラック発生の発生が有れば交換を実施する。</t>
  </si>
  <si>
    <t>完了</t>
    <rPh sb="0" eb="2">
      <t>カンリョウ</t>
    </rPh>
    <phoneticPr fontId="74"/>
  </si>
  <si>
    <t>点検OK</t>
    <rPh sb="0" eb="2">
      <t>テンケン</t>
    </rPh>
    <phoneticPr fontId="74"/>
  </si>
  <si>
    <t>高砂</t>
    <rPh sb="0" eb="2">
      <t>タカサゴ</t>
    </rPh>
    <phoneticPr fontId="74"/>
  </si>
  <si>
    <t>カッター基準ｃｈ変更の為に縦切機#2をCPU→手動に切り替えた際に制御電源が着れてしまった。　
電源再投入したが、「リニアサーボアンプエラー」「MCPG未入力」の異常が解除できなかった。
原因調査していたが不明。数回の電源「ON→OFF」繰り返していたら上記の異常が解除できて復旧。
※縦切#2：リニアサーボ、縦切#1は手動合せでサンプルカッターとして使用している為にトラブル時での
　縦切機の変更は一旦見合わせた</t>
    <phoneticPr fontId="74"/>
  </si>
  <si>
    <t>「リニアサーボアンプエラー」：エラーコード不明なので原因不明
「MCPG未入力」（パルスが入ってこない）：原因不明
再現テストを実施する予定
実施時は次回工事日（7/18）
再発について
縦切機を手動に切り替えは頻度は少ない。
再発時は電源「ON→OFF」を繰り返す
復旧に時間かかる場合は#1へカッターを変更する</t>
    <phoneticPr fontId="74"/>
  </si>
  <si>
    <t>カッター基準ｃｈ変更の為に縦切機#2をCPU→手動に切り替えた際に制御電源が着れてしまった。　
電源再投入したが、「リニアサーボアンプエラー」「MCPG未入力」の異常が解除できなかった。
原因調査していたが不明。数回の電源「ON→OFF」繰り返していたら上記の異常が解除できて復旧。
※縦切#2：リニアサーボ、縦切#1は手動合せでサンプルカッターとして使用している為にトラブル時での
　縦切機の変更は一旦見合わせた</t>
  </si>
  <si>
    <t>「リニアサーボアンプエラー」：エラーコード不明なので原因不明
「MCPG未入力」（パルスが入ってこない）：原因不明
再現テストを実施する予定
実施時は次回工事日（7/18）
再発について
縦切機を手動に切り替えは頻度は少ない。
再発時は電源「ON→OFF」を繰り返す
復旧に時間かかる場合は#1へカッターを変更する</t>
  </si>
  <si>
    <t>GUT</t>
  </si>
  <si>
    <t>電気・PC系（ハード）</t>
    <rPh sb="0" eb="2">
      <t>デンキ</t>
    </rPh>
    <rPh sb="5" eb="6">
      <t>ケイ</t>
    </rPh>
    <phoneticPr fontId="74"/>
  </si>
  <si>
    <t>洗浄機</t>
    <rPh sb="0" eb="2">
      <t>センジョウ</t>
    </rPh>
    <rPh sb="2" eb="3">
      <t>キ</t>
    </rPh>
    <phoneticPr fontId="74"/>
  </si>
  <si>
    <t>11:50 洗浄機#3 DI ウォッシングエアナイフ#1のインバーター異常アラム
　　　　が発生した後、C/V停止。(設技に連絡）
12:00 Di ウォッシングエアナイフ#1、2のモーターの過電流チェック、
　　　　及び配線を外し、抵抗チェックと出力確認を行い、短絡は
　　　　していないことを確認。（モ-タ－側の異常ではない。）
12:20 Di ウォッシングエアナイフ#1のインバーター運転の際、
　　　　過電流(E.OC 1)異常が出た。
　　　　 ※ E.OC 1とは、過速運転中にインバーター出力電流が
　　　　定格電流の約150%以上になった時保護回路が動作して
　　　　インバーター出力を停止すること。
12:30 Di ウォッシングエアナイフ#1のモ-タ-に異常がないことから
　　　　インバ-タ-本体の異常と推定し予備インバ-タｰを準備し
　　　　交換に入る。
13:20 インバーター交換完了後、生産スタート</t>
    <phoneticPr fontId="74"/>
  </si>
  <si>
    <t>インバ-タ-の外観、内部には錆や腐食は見当たらなかったが、何らかの機能異常を起こし、インバ-タ-の保護回路が作動したと推定される。※モ-タ－側の確認を実施したが、異常が見当たらなかった事からインバｰタ－本体の異常と推定し交換を実施した。当該製品は使用して約10年が経過しようとしていた。</t>
    <phoneticPr fontId="74"/>
  </si>
  <si>
    <t>外観状、腐食などが分かれば交換を実施。但し、機能異常などを未然に防ぐ事は現状は出来ない為、異常が発生しての交換対応となる。(AFK設技見解)
洗浄機#3のインバーター総18台のうち、DIウォッシングエアナイフ#2インバーターから定修工事の際、順次2台ずつ交換実施。※2017年度は洗浄機#2は全て交換完了</t>
    <phoneticPr fontId="74"/>
  </si>
  <si>
    <t>7/28
23:30 2BR通信異常アラーム(図1)が発生。
　　　　3P BDSとT/TのCPUが落ち採板C/V上でガラスが
　　　　追突した。確認したところ、3PのT/P画面が
　　　　PL IDの設定画面で固まって(図2)、
　　　　操作できなかった。
23:35  三交代にて3Pの制御盤電源をON/OFFを
　　　　実施したが復旧不可。
23:50 三交代股長より事務所/整備に連絡、
　　　　1Br　G4→G6J/Cを実施。設技電気呼び出し
7/29
1:50 設技電気到着、PLC電源をON/OFFし再起動(図3)、
　　　3Pは一時CPUモードに復旧できたがその後
1:55通信異常再発、再度PLC電源をON/OFFし
　　　再起動したが復旧出来なかった。
3:50 PLC CPUユニットの故障を疑い、電気よりPLC
　　　CPUユニットの新品交換(図4)とバックアップデータ
　　　書き込み実施
4:20 3Pos復旧後2BｒJ/C実施。
5:20 2Br採板テスト実施し後、37*30の採板を
　　　再開開始した。</t>
    <phoneticPr fontId="74"/>
  </si>
  <si>
    <t>・3P PLC CPUユニット故障による2BR通信異常。（設技電気） 　※EF1立ち上（ 2007年）から約11年使品経年劣化の可能性（推定）</t>
  </si>
  <si>
    <t>電気よりPLC CPUユニットの新品交換及びバックアップデータの書き込み。バックアップデータ有りユニットの予備品有り</t>
    <phoneticPr fontId="74"/>
  </si>
  <si>
    <t>故障したPLC　CPUユニット（Q06HCPU）をメーカーへ送付し故障原因を調査中。10年以上経過していることから型番変更の可能性がある（設技確認）販売終了の場合は、全面更新の必要がある</t>
    <phoneticPr fontId="74"/>
  </si>
  <si>
    <t>7/28
23:30 2BR通信異常アラーム(図1)が発生。
　　　　3P BDSとT/TのCPUが落ち採板C/V上でガラスが
　　　　追突した。確認したところ、3PのT/P画面が
　　　　PL IDの設定画面で固まって(図2)、
　　　　操作できなかった。
23:35  三交代にて3Pの制御盤電源をON/OFFを
　　　　実施したが復旧不可。
23:50 三交代股長より事務所/整備に連絡、
　　　　1Br　G4→G6J/Cを実施。設技電気呼び出し
7/29
1:50 設技電気到着、PLC電源をON/OFFし再起動(図3)、
　　　3Pは一時CPUモードに復旧できたがその後
1:55通信異常再発、再度PLC電源をON/OFFし
　　　再起動したが復旧出来なかった。
3:50 PLC CPUユニットの故障を疑い、電気よりPLC
　　　CPUユニットの新品交換(図4)とバックアップデータ
　　　書き込み実施
4:20 3Pos復旧後2BｒJ/C実施。
5:20 2Br採板テスト実施し後、37*30の採板を
　　　再開開始した。</t>
  </si>
  <si>
    <t>電気よりPLC CPUユニットの新品交換及びバックアップデータの書き込み。バックアップデータ有りユニットの予備品有り故障したPLC　CPUユニット（Q06HCPU）をメーカーへ送付し故障原因を調査中。10年以上経過していることから型番変更の可能性がある（設技確認）販売終了の場合は、全面更新の必要がある</t>
  </si>
  <si>
    <t>電気部品</t>
    <rPh sb="0" eb="2">
      <t>デンキ</t>
    </rPh>
    <rPh sb="2" eb="4">
      <t>ブヒン</t>
    </rPh>
    <phoneticPr fontId="3"/>
  </si>
  <si>
    <t>TOM3検査機</t>
    <rPh sb="4" eb="6">
      <t>ケンサ</t>
    </rPh>
    <rPh sb="6" eb="7">
      <t>キ</t>
    </rPh>
    <phoneticPr fontId="74"/>
  </si>
  <si>
    <t>8/19 17:20 三交代股長より精査判定時に欠点画像背景が
白黒半々の現象が出たとの連絡があった。推進課はカメラ
波形のTAP-1に段差が発生していることを確認、シェーディングを実施しても波形に変化は無かった。サンプリングして確認したが精査判定には影響がない状態のため、週明けの8/21 14:00ごろにカメラ交換を計画した。</t>
    <phoneticPr fontId="74"/>
  </si>
  <si>
    <t>初回発生であり、カメラを交換した後、異常が消えたので、カメラ起因だと判断した。■原因を確認するために、故障カメラ修理のため送付（9/6）カメラ番号→ 故障品はS/N: 0071093、交換品はS/N: 2102699である。</t>
    <phoneticPr fontId="74"/>
  </si>
  <si>
    <t>1. 14:05 F1に切替、カメラ交換を実施。2. 再シェーディング → OK。3. 擬似欠点にマーキング、画像焦点を確認 → OK。4. 14:55 F9に復帰。5. ペアリング確認→拡散、反射は左寄りだが問題ない状態。 (8/30修正)6. C部位のF9品は1PLをTAS流動実施 → 異常欠点は検出無し。</t>
    <phoneticPr fontId="74"/>
  </si>
  <si>
    <t>8/23
14:00頃整備のパトロール時に2PosP詰機西側の
　　　油圧ホースから油が滴り落ちているのを発見。
　　　整備から事務所へ連絡を行った。
8/23 14:52頃G4 2ルート採板から、2Br G6 1ルート採板へ
　　　　JC実施。(JC LOSS 14分、323m2)
8/23 15:30～17:00当該箇所の油圧ホースを全更新実施。
　　　※P詰板揃え行き・戻り：東西各2本計4本,
　　　　 P詰め板倒し行き・戻り：東西各2本計4本</t>
    <phoneticPr fontId="74"/>
  </si>
  <si>
    <t>P詰機が倒立した際に、油圧配管が下部の鉄板と接触する取り合いとなっていた。図.1ホースが接触した状態で繰り返し走行することで、外周の金属製外装(ワイヤーブレード)が破損し、内部のホースに穴が開くことで油が漏れたと考えられる。※当該箇所はYF建設時から接触していた可能性が高い。</t>
    <phoneticPr fontId="74"/>
  </si>
  <si>
    <t>①暫定対策・1,2PosP詰機の板揃え, 板倒し油圧ホースを全更新。②恒久対策・油圧ホースと接触しないような取り合いとなるよう、鉄板の高さを次回工事日にて下げる。YF窯対象：1,2Pos</t>
    <phoneticPr fontId="74"/>
  </si>
  <si>
    <t>8/23
14:00頃整備のパトロール時に2PosP詰機西側の
　　　油圧ホースから油が滴り落ちているのを発見。
　　　整備から事務所へ連絡を行った。
8/23 14:52頃G4 2ルート採板から、2Br G6 1ルート採板へ
　　　　JC実施。(JC LOSS 14分、323m2)
8/23 15:30～17:00当該箇所の油圧ホースを全更新実施。
　　　※P詰板揃え行き・戻り：東西各2本計4本,
　　　　 P詰め板倒し行き・戻り：東西各2本計4本</t>
  </si>
  <si>
    <t>P詰機が倒立した際に、油圧配管が下部の鉄板と接触する取り合いとなっていた。図.1ホースが接触した状態で繰り返し走行することで、外周の金属製外装(ワイヤーブレード)が破損し、内部のホースに穴が開くことで油が漏れたと考えられる。※当該箇所はYF建設時から接触していた可能性が高い。</t>
  </si>
  <si>
    <t>①暫定対策・1,2PosP詰機の板揃え, 板倒し油圧ホースを全更新。②恒久対策・油圧ホースと接触しないような取り合いとなるよう、鉄板の高さを次回工事日にて下げる。YF窯対象：1,2Pos</t>
  </si>
  <si>
    <t>該当情報</t>
    <rPh sb="0" eb="2">
      <t>ガイトウ</t>
    </rPh>
    <rPh sb="2" eb="4">
      <t>ジョウホウ</t>
    </rPh>
    <phoneticPr fontId="74"/>
  </si>
  <si>
    <t>08/23　14:45　からTOM3 No2 画処 PC フリーズ警報が
　　　　　連続発生TOM3 No2 画処 PCのHDD交換
08/24　16:52　No2 画処 PC フリーズ警報あり、TOM3 画処
　　　　　No2 PC 6ch-BOX交換
08/27　14:10　No2 画処 PC フリーズ警報あり、TOM3 画処
　　　　　 No2 PCを予備PCへ交換
15:00 No2 画処 PC フリーズ警報あり、TOM3 画処PCNo1と
　　　　　No2の切替を行い、同様の異常が№1画処PCで
　　　　　発生あるか確認。
08/28  11:00 TOM3 No1画処PCで№2で発生していた画処
　　　　　フリーズ警報が連続発生し、TOM3 画処No1のPCを
　　　　　新規PCへ交換し、それ以降正常稼動できている
※上記発生時、拡幅生産中で該当PC部分はコブ採板
　　していたためロスの発生はない。</t>
    <phoneticPr fontId="74"/>
  </si>
  <si>
    <t>詳細原因が不明で現在ﾈｯﾄﾜｰｸﾁｰﾑで原因調査中。
※異常があったPCを再度セット（画処#1）し、再現テスト中(画処ボードなど）</t>
    <phoneticPr fontId="74"/>
  </si>
  <si>
    <t>洗浄機</t>
    <rPh sb="0" eb="2">
      <t>センジョウ</t>
    </rPh>
    <rPh sb="2" eb="3">
      <t>キ</t>
    </rPh>
    <phoneticPr fontId="3"/>
  </si>
  <si>
    <t>8/30　午前中 G8　J/C実施。整備はA/K出力調整と
　　　　水残り状況確認を実施。（定常作業）
　　　　※ジョイントの断裂は無い
17：10 洗浄機のパトロールにより、2Br洗浄機純水エリア
　　　　A/Kホースジョイントの断裂を発見し、股長と
　　　　主任に連絡した
17:28　2Brを停止し、交換作業実施したが、交換作業時の
　　　　振動により、他の6本とホースも断裂したため、
　　　　交換再度実施
18:25 交換作業終了　キズ確認OK　生産再開　</t>
    <phoneticPr fontId="74"/>
  </si>
  <si>
    <t>1．高温環境の為、ホースとジョイントが硬化し断裂した
　　※ホースが硬化していたため、A/Kの微妙な振動が
　　ホースで吸収されずジョイントに負荷が掛かっていたと
　　思われる。
※使用期間：　ジョイント＝2010年7月～、
　　　　　　　　　ホース＝2015年6月～（共に純正品）
2．A/KホースのジョイントがA/K内部の奥側と近い為、
　　温度が高くなりやすく、変質してしまった。（別紙1参照）
3．点検項目に入っていなかったので、硬化していることに
　　気付かなかった。</t>
    <phoneticPr fontId="74"/>
  </si>
  <si>
    <t>JF/KF/OFF-TAS、OFF切共通
1．予備品購入
2．工事日点検と交換を実施し、変質した物を交換する。
　　ジョイントを締める際に、奥まで締めずに三回転余らす。
　　（5mm手前にすることでA/K内熱風跳ね返りの緩和が
　　　狙い）
3．工事日毎に、ホースが硬化していないか触手確認する。
　　茶色に変色していたら交換する。点検頻度：1回/6ヶ月
4．冷修毎にホースやジョイントなどのパーツを新品に
　　交換する
5．生産時、目視でホースの色を確認する。茶色に
　　変色していたら注意し、交換作業を計画する
※各点検、交換作業は製造で実施する</t>
    <phoneticPr fontId="74"/>
  </si>
  <si>
    <t>1.冷修毎にホースやジョイントなどのパーツを
　新品に交換する
2．日常のパトロールにて、随時水滴状況を確認する
　　（エアーリークしていないか）
3.生産時、目視でホースの色を確認する。茶色に
　変色していたら注意し、交換作業を計画する
4．右二種類の素材を検討したが、標準装備である
　　PPの方が耐熱温度が高いため、PP品を
　　継続使用することとした。
　　耐熱温度　PP：140℃、耐熱性硬化ポリ塩化
　　ビニル：90℃（配管径、使用圧力による）
※二宮への問合せ回答としてPPを標準とし、
　　耐熱性硬化ポリ塩化ビニル品は購入実績が
　　無いとの事
※OFF-TAS、JF/KF A/Kブロアー配管に使用</t>
    <phoneticPr fontId="74"/>
  </si>
  <si>
    <t>8/30　午前中 G8　J/C実施。整備はA/K出力調整と
　　　　水残り状況確認を実施。（定常作業）
　　　　※ジョイントの断裂は無い
17：10 洗浄機のパトロールにより、2Br洗浄機純水エリア
　　　　A/Kホースジョイントの断裂を発見し、股長と
　　　　主任に連絡した
17:28　2Brを停止し、交換作業実施したが、交換作業時の
　　　　振動により、他の6本とホースも断裂したため、
　　　　交換再度実施
18:25 交換作業終了　キズ確認OK　生産再開　</t>
  </si>
  <si>
    <t>1．高温環境の為、ホースとジョイントが硬化し断裂した
　　※ホースが硬化していたため、A/Kの微妙な振動が
　　ホースで吸収されずジョイントに負荷が掛かっていたと
　　思われる。
※使用期間：　ジョイント＝2010年7月～、
　　　　　　　　　ホース＝2015年6月～（共に純正品）
2．A/KホースのジョイントがA/K内部の奥側と近い為、
　　温度が高くなりやすく、変質してしまった。（別紙1参照）
3．点検項目に入っていなかったので、硬化していることに
　　気付かなかった。</t>
  </si>
  <si>
    <t>JF/KF/OFF-TAS、OFF切共通
1．予備品購入
2．工事日点検と交換を実施し、変質した物を交換する。
　　ジョイントを締める際に、奥まで締めずに三回転余らす。
　　（5mm手前にすることでA/K内熱風跳ね返りの緩和が
　　　狙い）
3．工事日毎に、ホースが硬化していないか触手確認する。
　　茶色に変色していたら交換する。点検頻度：1回/6ヶ月
4．冷修毎にホースやジョイントなどのパーツを新品に
　　交換する
5．生産時、目視でホースの色を確認する。茶色に
　　変色していたら注意し、交換作業を計画する
※各点検、交換作業は製造で実施する1.冷修毎にホースやジョイントなどのパーツを
　新品に交換する
2．日常のパトロールにて、随時水滴状況を確認する
　　（エアーリークしていないか）
3.生産時、目視でホースの色を確認する。茶色に
　変色していたら注意し、交換作業を計画する
4．右二種類の素材を検討したが、標準装備である
　　PPの方が耐熱温度が高いため、PP品を
　　継続使用することとした。
　　耐熱温度　PP：140℃、耐熱性硬化ポリ塩化
　　ビニル：90℃（配管径、使用圧力による）
※二宮への問合せ回答としてPPを標準とし、
　　耐熱性硬化ポリ塩化ビニル品は購入実績が
　　無いとの事
※OFF-TAS、JF/KF A/Kブロアー配管に使用</t>
  </si>
  <si>
    <t>紙巻機</t>
    <rPh sb="0" eb="2">
      <t>カミマキ</t>
    </rPh>
    <rPh sb="2" eb="3">
      <t>キ</t>
    </rPh>
    <phoneticPr fontId="3"/>
  </si>
  <si>
    <t>9/10 12：40
1Br紙巻機で紙抜け異常の警報が数回鳴った。(紙の先端が出すぎたり、下がりすぎたりしていた）。出代・待機位置調整したが、感度がなかった。
9/10 16：00
 設技で紙送りベルト張り調整と、基板到着センサーの感度に問題が無いことを確認し、不具合が収束した。
9/11 00：40 
紙抜け異常が再発した。三交代は調整し対応したが、感度が見られない。ロール軸端部のレールから異音があったため給油を行い良化した。（良化後も不調時があり3PL保留）
9/11 16：00 
設技にて点検し、ロールが回転していなかったので、ロール内部左右のベアリングを交換し復帰した。（左側が破損）</t>
    <phoneticPr fontId="74"/>
  </si>
  <si>
    <t>1．ダンサーロールのベアリングが壊れてロールが
　　回転しなかったため、合紙を送る際にロールに上下の
　　振動があり、ロールがレールに引っ掛かって、
　　紙の送りにばらつきが発生した（説明シート参照）。
2．ベアリングにグリスが注入されていなかった為、
　　ボールが磨耗して破損した。（交換履歴が無いことから
　　建設当時のグリス注入忘れと思われる）
※2個のベアリングをシールが無い同士を合せて
　　使用しており、外側から固定できる構造になっている。
　　（図面仕様通り）</t>
    <phoneticPr fontId="74"/>
  </si>
  <si>
    <t>1．ダンサーロールのベアリングタイプ交換。
　(図1オープンシールドタイプから図2シールドタイプに変更）　※当初グリスが抜け出たと思っていたため
2.ロール端部にマーキングを付けて、ロールが
　回転しているかを目視確認する。整備班：1回/日</t>
    <phoneticPr fontId="74"/>
  </si>
  <si>
    <t>1.ダンサーロールがスムーズに回っているかを
　確認するために、定期的に手回しで動作確認する。
　整備班：1回/半年
2.ADT他ラインに関しては、次回工事日にロールの
　手回し点検を行い、動作が悪ければ設技機械に
　連絡してベアリング交換を実施する。
　以降はJF同様とする。
※冷修でのベアリング交換は実施せず、点検で
　　悪化したと判断した時に交換する方針。</t>
    <phoneticPr fontId="74"/>
  </si>
  <si>
    <t>紙巻機</t>
    <rPh sb="0" eb="2">
      <t>カミマキ</t>
    </rPh>
    <rPh sb="2" eb="3">
      <t>キ</t>
    </rPh>
    <phoneticPr fontId="74"/>
  </si>
  <si>
    <t>9/10 12：40
1Br紙巻機で紙抜け異常の警報が数回鳴った。(紙の先端が出すぎたり、下がりすぎたりしていた）。出代・待機位置調整したが、感度がなかった。
9/10 16：00
 設技で紙送りベルト張り調整と、基板到着センサーの感度に問題が無いことを確認し、不具合が収束した。
9/11 00：40 
紙抜け異常が再発した。三交代は調整し対応したが、感度が見られない。ロール軸端部のレールから異音があったため給油を行い良化した。（良化後も不調時があり3PL保留）
9/11 16：00 
設技にて点検し、ロールが回転していなかったので、ロール内部左右のベアリングを交換し復帰した。（左側が破損）</t>
  </si>
  <si>
    <t>1．ダンサーロールのベアリングが壊れてロールが
　　回転しなかったため、合紙を送る際にロールに上下の
　　振動があり、ロールがレールに引っ掛かって、
　　紙の送りにばらつきが発生した（説明シート参照）。
2．ベアリングにグリスが注入されていなかった為、
　　ボールが磨耗して破損した。（交換履歴が無いことから
　　建設当時のグリス注入忘れと思われる）
※2個のベアリングをシールが無い同士を合せて
　　使用しており、外側から固定できる構造になっている。
　　（図面仕様通り）</t>
  </si>
  <si>
    <t>1．ダンサーロールのベアリングタイプ交換。
　(図1オープンシールドタイプから図2シールドタイプに変更）　※当初グリスが抜け出たと思っていたため
2.ロール端部にマーキングを付けて、ロールが
　回転しているかを目視確認する。整備班：1回/日
1.ダンサーロールがスムーズに回っているかを
　確認するために、定期的に手回しで動作確認する。
　整備班：1回/半年
2.ADT他ラインに関しては、次回工事日にロールの
　手回し点検を行い、動作が悪ければ設技機械に
　連絡してベアリング交換を実施する。
　以降はJF同様とする。
※冷修でのベアリング交換は実施せず、点検で
　　悪化したと判断した時に交換する方針。</t>
  </si>
  <si>
    <t>05:27　2POS P詰機東側板揃えのパワー異常が生(図一)、
　　　　　手動にて復旧(LOSS : 40㎡)。
07:33　異常が再発。復旧不能のため三交代が1POS専門
　　　　　採板に変更した。同時に電気を呼び出し
　　　　　 (LLC捨て板，LOSS : 260㎡)。
07:40　 電気が現場到着後、東側板揃えのカバーを外して
　　　　　ケーブルを点検したが異常は無かった。サーボ
　　　　　モーター単体テストにおいては、動作しないため
　　　　　モーター本体の故障と断定(図二)。ZF遊休品に
　　　　　交換して正常となった。
09:40　2POS採板開始。</t>
    <phoneticPr fontId="74"/>
  </si>
  <si>
    <t>1.　モーター内部の転子磁石が磨耗、破損によって回転
　　できなくなった
2.　2004年建設以降、約14年間使用（交換履歴無し）
3.　該当設備の寿命管理は行っておらず、定期交換も
　　されていない</t>
    <phoneticPr fontId="74"/>
  </si>
  <si>
    <t>1.　サーボモーターの寿命管理、点検については
　　設技（電気）と検討
2.　現在使用中のJ2Sモーターは生産中止となっていたため、
　　本年度の　　起業申請にてJ4 タイプを購入、入荷次第、
　　順次工事日に交換予定。モーター故障により停止した
　　場合は、P詰がガラスに干渉するため重故障警報のまま
　　変更しない。</t>
    <phoneticPr fontId="74"/>
  </si>
  <si>
    <t>起業申請にて購入し順次交換</t>
    <phoneticPr fontId="74"/>
  </si>
  <si>
    <t>05:27　2POS P詰機東側板揃えのパワー異常が生(図一)、
　　　　　手動にて復旧(LOSS : 40㎡)。
07:33　異常が再発。復旧不能のため三交代が1POS専門
　　　　　採板に変更した。同時に電気を呼び出し
　　　　　 (LLC捨て板，LOSS : 260㎡)。
07:40　 電気が現場到着後、東側板揃えのカバーを外して
　　　　　ケーブルを点検したが異常は無かった。サーボ
　　　　　モーター単体テストにおいては、動作しないため
　　　　　モーター本体の故障と断定(図二)。ZF遊休品に
　　　　　交換して正常となった。
09:40　2POS採板開始。</t>
  </si>
  <si>
    <t>1.　モーター内部の転子磁石が磨耗、破損によって回転
　　できなくなった
2.　2004年建設以降、約14年間使用（交換履歴無し）
3.　該当設備の寿命管理は行っておらず、定期交換も
　　されていない</t>
  </si>
  <si>
    <t>1.　サーボモーターの寿命管理、点検については
　　設技（電気）と検討
2.　現在使用中のJ2Sモーターは生産中止となっていたため、
　　本年度の　　起業申請にてJ4 タイプを購入、入荷次第、
　　順次工事日に交換予定。モーター故障により停止した
　　場合は、P詰がガラスに干渉するため重故障警報のまま
　　変更しない。
起業申請にて購入し順次交換</t>
  </si>
  <si>
    <t>搬送CV</t>
    <rPh sb="0" eb="2">
      <t>ハンソウ</t>
    </rPh>
    <phoneticPr fontId="3"/>
  </si>
  <si>
    <t xml:space="preserve">16:08洗浄機前板載CV3サーボモータ異常発生
(エラーコード:16,20）2Br G6 2Neｔ+33"捨板採板に切替
16:20設技電気が異常コード：16の確認結果は検出器異常。アンプの交換を実施するもエラーリセットされず。
16:45設技電気、機械はサーボモーター交換準備と、駆動ベルトにひび割れを発見したため、併せて予備品の準備を実施。17:05交換開始。17：45交換終了 試運転開始（負荷率：21%)17:52板流OK、18:00 1BR生産再開 </t>
    <phoneticPr fontId="74"/>
  </si>
  <si>
    <t>*サーボモータ　エラーコード：16,20。内容：検出器異常
*検出器ケーブル、アンプ交換するもエラーリセット
　できなかったので、サーボモータの故障と断定。
　設技電気にてエラーコード20の内容からエンコーダーの
　故障だと判断した。エンコーダー故障は原因不明。</t>
    <phoneticPr fontId="74"/>
  </si>
  <si>
    <t>1.サーボモータ交換実施
2.サーボモータ在庫は一個。設技電気は4つの予備品を購入
　（納期2019年1月の予定）
※サーボモータのエンコーダー故障の予防処置は困難な為、予備品の確保を確実にしておく。</t>
    <phoneticPr fontId="74"/>
  </si>
  <si>
    <t>1.洗浄機エリアのサーボモータ電流値点検の
　追加(9/27　1Br定修時~)
※設技も製造も点検項目になっていなかった。
2.故障のサーボモータの使用寿命が一年未満
　(平均寿命2－3年)のため、メーカーに故障原因を
　分析してもらう
　(故障品使用期間：2017/12/27~~2018/09/21) 
3.管理記録表を作成し、変化に気付けるように
　毎週の金曜にT/P内の負荷率を記録する。　
　(2018/9/29開始~)　※別紙参照
※管理値は設けていないが、負荷率に変化が
　　有れば設技電気に相談する　　　　　　　　　　　　　　　　　　　　　　　　　　　　　　　　　　　
※電流値負荷率はエンコーダー故障とは
　　無関係だが、モータ部故障の予防処置として
　　点検を追加することとした。</t>
    <phoneticPr fontId="74"/>
  </si>
  <si>
    <t>搬送CV</t>
    <rPh sb="0" eb="2">
      <t>ハンソウ</t>
    </rPh>
    <phoneticPr fontId="74"/>
  </si>
  <si>
    <t xml:space="preserve">16:08洗浄機前板載CV3サーボモータ異常発生
(エラーコード:16,20）2Br G6 2Neｔ+33"捨板採板に切替
16:20設技電気が異常コード：16の確認結果は検出器異常。アンプの交換を実施するもエラーリセットされず。
16:45設技電気、機械はサーボモーター交換準備と、駆動ベルトにひび割れを発見したため、併せて予備品の準備を実施。17:05交換開始。17：45交換終了 試運転開始（負荷率：21%)17:52板流OK、18:00 1BR生産再開 </t>
  </si>
  <si>
    <t>*サーボモータ　エラーコード：16,20。内容：検出器異常
*検出器ケーブル、アンプ交換するもエラーリセット
　できなかったので、サーボモータの故障と断定。
　設技電気にてエラーコード20の内容からエンコーダーの
　故障だと判断した。エンコーダー故障は原因不明。</t>
  </si>
  <si>
    <t>1.サーボモータ交換実施
2.サーボモータ在庫は一個。設技電気は4つの予備品を購入
　（納期2019年1月の予定）
※サーボモータのエンコーダー故障の予防処置は困難な為、予備品の確保を確実にしておく。
1.洗浄機エリアのサーボモータ電流値点検の
　追加(9/27　1Br定修時~)
※設技も製造も点検項目になっていなかった。
2.故障のサーボモータの使用寿命が一年未満
　(平均寿命2－3年)のため、メーカーに故障原因を
　分析してもらう
　(故障品使用期間：2017/12/27~~2018/09/21) 
3.管理記録表を作成し、変化に気付けるように
　毎週の金曜にT/P内の負荷率を記録する。　
　(2018/9/29開始~)　※別紙参照
※管理値は設けていないが、負荷率に変化が
　　有れば設技電気に相談する　　　　　　　　　　　　　　　　　　　　　　　　　　　　　　　　　　　
※電流値負荷率はエンコーダー故障とは
　　無関係だが、モータ部故障の予防処置として
　　点検を追加することとした。</t>
  </si>
  <si>
    <t>折設備</t>
    <rPh sb="0" eb="1">
      <t>オリ</t>
    </rPh>
    <rPh sb="1" eb="3">
      <t>セツビ</t>
    </rPh>
    <phoneticPr fontId="3"/>
  </si>
  <si>
    <t>15:45SMAP R側耳折時、水平位置に戻れず、基板割れが発生15:50整備が設備確認実施もレベル調整できず、本線耳折り機に切替え、2Br G6専門採板にした
16:00設技機械の点検結果で、プーリー上流側のタイミングベルトが緩み、歯飛びを起こしていた。
16:40SMAP プーリーのL側奥のボルトが断裂したため、交換実施(図①)
17:32交換終了、流動異常無し、生産再開
※10/27 同箇所の別のボルト折損（11/7の工事日で暫定対策でボルト更新を予定していた。）</t>
    <phoneticPr fontId="74"/>
  </si>
  <si>
    <t>1.　プーリーブラケットは、上部ベースに左右二点ずつで吊り固定している。動作する際の衝撃が固定ボルトに負荷を掛け、折損に至った。※衝撃でジャッキボルトがベースを押す力が働くので、固定ボルトに　 張力が掛かり、折れやすい状態だった可能性がある
2、設技機械は該当設備に年次修繕をしているが、今回折れたボルトの確認や定期交換計画などをしてないため、異常が発生した。</t>
    <phoneticPr fontId="74"/>
  </si>
  <si>
    <t>1、次回の工事でベースとプーリーブラケット間にライナー(8mm)を入れ、全数の固定ボルトを交換する（別紙参照）(動作衝撃が固定ボルトに集中し、ボルトが折れることを防ぐために、ライナーを入れて平面で衝撃を受けれるようにする）
2.ジャッキボルトと固定座ボルトに対し、緩み状況点検と交換実施 (増し締め過ぎないように、マーキングする)</t>
    <phoneticPr fontId="74"/>
  </si>
  <si>
    <t>1、KF、JF橫展開実施予定2、KF3冷修に大型シリンダタイプに変更予定。（別紙参照）※Y/C/E 同タイプ</t>
    <phoneticPr fontId="74"/>
  </si>
  <si>
    <t>折設備</t>
    <rPh sb="0" eb="1">
      <t>オリ</t>
    </rPh>
    <rPh sb="1" eb="3">
      <t>セツビ</t>
    </rPh>
    <phoneticPr fontId="74"/>
  </si>
  <si>
    <t>15:45SMAP R側耳折時、水平位置に戻れず、基板割れが発生15:50整備が設備確認実施もレベル調整できず、本線耳折り機に切替え、2Br G6専門採板にした
16:00設技機械の点検結果で、プーリー上流側のタイミングベルトが緩み、歯飛びを起こしていた。
16:40SMAP プーリーのL側奥のボルトが断裂したため、交換実施(図①)
17:32交換終了、流動異常無し、生産再開
※10/27 同箇所の別のボルト折損（11/7の工事日で暫定対策でボルト更新を予定していた。）</t>
  </si>
  <si>
    <t>1.　プーリーブラケットは、上部ベースに左右二点ずつで吊り固定している。動作する際の衝撃が固定ボルトに負荷を掛け、折損に至った。※衝撃でジャッキボルトがベースを押す力が働くので、固定ボルトに　 張力が掛かり、折れやすい状態だった可能性がある
2、設技機械は該当設備に年次修繕をしているが、今回折れたボルトの確認や定期交換計画などをしてないため、異常が発生した。</t>
    <phoneticPr fontId="2"/>
  </si>
  <si>
    <t>1、次回の工事でベースとプーリーブラケット間にライナー(8mm)を入れ、全数の固定ボルトを交換する（別紙参照）(動作衝撃が固定ボルトに集中し、ボルトが折れることを防ぐために、ライナーを入れて平面で衝撃を受けれるようにする）
2.ジャッキボルトと固定座ボルトに対し、緩み状況点検と交換実施 (増し締め過ぎないように、マーキングする)
1、KF、JF橫展開実施予定2、KF3冷修に大型シリンダタイプに変更予定。（別紙参照）※Y/C/E 同タイプ</t>
    <phoneticPr fontId="2"/>
  </si>
  <si>
    <t>11/2912:20  Hot工事後、三交代にてギロチン掃除実施。13:00  Br板流し実施。（板厚規格外のため、Br捨て板）14:00 三交代にて現場設備パトロール時、搬送中の硝子が伸縮CV上で曲がっていることを発見した。14:10 整備にて確認した結果、伸縮CV L側が停止していることを確認。機械呼び出し実施。14:20 伸縮CV L側のボールスプライン回転用のスプロケットにて、キー及びセットボルトが脱落していることを発見。シャフト及び、スプロケットに磨耗等問題がないことを確認し、予備品のキーを挿入し復旧した。15:20 復旧完了し、Br板流し実施。（板厚規格外のため、Br捨て板）</t>
    <phoneticPr fontId="74"/>
  </si>
  <si>
    <t>・駆動中の振動等によりスプロケットのセットボルトが緩み、キーが脱落した。【CF4冷修時実施内容と点検頻度】・当該箇所は、CF4冷修にてボールスプラインの点検を実施。その際に、スプロケットのセットボルト増し締め、チェーン交換を実施した。・当該箇所の点検は冷修後は実施しておらず、次回2019年4月実施予定であった。(2回/年）【エンドプレート有無】・スプロケットの端部にキー抜け防止のエンドプレートが設置されていなかった。※ADT内の図面確認の結果、YF/CF/JFはエンドプレート記載なし。EF/KFは記載エンドプレート記載有り。現物は次回工事日で確認する。</t>
    <phoneticPr fontId="74"/>
  </si>
  <si>
    <t>・セットボルトの緩み防止としてロックタイト塗布・キー抜け防止として、軸端部にエンドプレートを追加。(次回工事日）</t>
    <phoneticPr fontId="74"/>
  </si>
  <si>
    <t>・次回工事日にて、当該箇所のエンドプレート設置有無を確認し、設置がなければ追加する。※窯毎にエンドプレート設置有無がある背景については、ADT設技にて確認中。</t>
    <phoneticPr fontId="74"/>
  </si>
  <si>
    <t>11/2912:20  Hot工事後、三交代にてギロチン掃除実施。13:00  Br板流し実施。（板厚規格外のため、Br捨て板）14:00 三交代にて現場設備パトロール時、搬送中の硝子が伸縮CV上で曲がっていることを発見した。14:10 整備にて確認した結果、伸縮CV L側が停止していることを確認。機械呼び出し実施。14:20 伸縮CV L側のボールスプライン回転用のスプロケットにて、キー及びセットボルトが脱落していることを発見。シャフト及び、スプロケットに磨耗等問題がないことを確認し、予備品のキーを挿入し復旧した。15:20 復旧完了し、Br板流し実施。（板厚規格外のため、Br捨て板）</t>
  </si>
  <si>
    <t>・駆動中の振動等によりスプロケットのセットボルトが緩み、キーが脱落した。【CF4冷修時実施内容と点検頻度】・当該箇所は、CF4冷修にてボールスプラインの点検を実施。その際に、スプロケットのセットボルト増し締め、チェーン交換を実施した。・当該箇所の点検は冷修後は実施しておらず、次回2019年4月実施予定であった。(2回/年）【エンドプレート有無】・スプロケットの端部にキー抜け防止のエンドプレートが設置されていなかった。※ADT内の図面確認の結果、YF/CF/JFはエンドプレート記載なし。EF/KFは記載エンドプレート記載有り。現物は次回工事日で確認する。</t>
    <phoneticPr fontId="2"/>
  </si>
  <si>
    <t>・セットボルトの緩み防止としてロックタイト塗布・キー抜け防止として、軸端部にエンドプレートを追加。(次回工事日）
・次回工事日にて、当該箇所のエンドプレート設置有無を確認し、設置がなければ追加する。※窯毎にエンドプレート設置有無がある背景については、ADT設技にて確認中。</t>
    <phoneticPr fontId="2"/>
  </si>
  <si>
    <t>①HMIの操作に対して再教育を行う②生産に大きな影響を与える操作が出来る機能（例：距離定数画面、J/C、POC）を持つHMIを限定的とし、操作出来る人員は限定的にする。③②以外の者は、サンプル切出以外HMIを使用するケースが無く、サンプル切出のみの操作機能をもったHMIを準備し、これを使用する（該当HMIは、サンプル切断以外は閲覧機能のみ）④現状のHMIのCPU→LOCALへの切替はマウス1クリックで変更出来てしまい、誤操作が発生しやすい構造となっている事から、Mode切替→適用の2アクションでの変更となるようHMI画面を改造する</t>
    <phoneticPr fontId="74"/>
  </si>
  <si>
    <t>・他拠点に関してもHOT側のHMI含め設定の再確認を依頼する・また、上記④については各拠点にヒアリングし、尼崎・高砂以外は必要という回答を頂いたので、同時に改造対応を行う（6/Eまでには実施予定）＊尼崎・高砂は冷修時に対応</t>
    <phoneticPr fontId="74"/>
  </si>
  <si>
    <t>12月8日20:30、TAS#3ラインにてG7.5生産の際に紙巻機、紙払い出しC/Vのサ－ボアンプ異常が発生。 -&gt; 設備技術の電気3交代を呼び出し、アラ－ムリセットと紙巻機点検を行い異常点は見当たらなかった。
21:30、21:50、22:27、引き続き同様のアラ－ムが発生。設備技術、電気3交代に負荷率測定を実施してもらい、D/T呼び出し(機械、製造)を行う。仮り措置内容 : 整備/機械の昼勤務者が来るまで異常が発生した際に、サ－ボアラ－ムのリセットを繰り返し流動を続けた。
23:37、機械昼勤/GUT整備分区員到着し紙巻機点検のためにライン停止。 紙払い出しC/Vのサ－ボ過負荷による停止 : 平均負荷率120%、ピーク負荷率180%水準。
※ アラ－ムが出た瞬間のピーク負荷率は300%以上。措置事項 : 紙払い出しC/Vベルトのテンション調整と押さえロール2個所Upライン稼働。措置した後、12月9日09:10まで同様のアラ－ムが9回発生。紙巻機、紙払い出しC/Vサ－ボモ－タ－交換とスピード600mm/s -&gt; 500mm/sに変更。対応の後同様の異常が発生、ライン変更して生産を行い、紙巻機に対して設備点検を実施。
12月9日15:50 ~ 18:24 : ライン変更及び紙巻機点検を実施。サ－ボモ－タ－の減速機交換、ベアリング交換、テンション調整。
※  負荷率測定の結果 : 平均負荷率90%、ピーク負荷率 : 160%水準 サ－ボモ－タ－の減速機交換以降、同様の異常は無し。</t>
    <phoneticPr fontId="74"/>
  </si>
  <si>
    <t>現在使用しているサ－ボモ－タ及び減速機では容量が小さくスピードupにより 負荷が大きくなった為、異常を起こしたと推定。（設技見解）※2017年より払い出しC/Vのスピードupを実施していた。   * 減速機製品名 : VRSF-25C-200 サ－ボモ－タ－出力: 200W</t>
    <phoneticPr fontId="74"/>
  </si>
  <si>
    <t xml:space="preserve">紙巻機払い出しC/Vサ－ボモ－タ－、及び減速機の容量を大きくする。(次回工事日で交換: 2019年2月)
* 減速機製品名 : VRSF-15C-14BK4
サ－ボモ－タ－出力: 400w ※従来の設備より出力を2倍up
洗浄機#2ラインの紙巻機も同様のタイプ(容量)であるため、横展開必要。(次回工事日で交換: 2019年 3月) </t>
    <phoneticPr fontId="74"/>
  </si>
  <si>
    <t>12/24中出にてSMAP下降タイミングが早いことによる基板割れが2回発生。
12/25夜出にて2回再発。
12/25朝出にて複数回発生
異常発生時はH/OゲートC/Vの速度が遅くなっていることを発見。
モータ部分を確認すると、モータ回転速度に対しカムクラッチ以降の速度が遅いことを発見。
ギロチンにて捨板し、設技にてカムクラッチの交換実施。</t>
    <phoneticPr fontId="74"/>
  </si>
  <si>
    <t>駆動の区分がH/Oゲートのみになっており、ゲート開時は増速を掛ける仕様になっている。
通常速度L/S×4倍速と更にゲート開時に増速を繰り返していたのでカムの磨耗が多かったのではないかと推測。</t>
    <phoneticPr fontId="74"/>
  </si>
  <si>
    <t>12/24中出にてSMAP下降タイミングが早いことによる基板割れが2回発生。
12/25夜出にて2回再発。
12/25朝出にて複数回発生
異常発生時はH/OゲートC/Vの速度が遅くなっていることを発見。
モータ部分を確認すると、モータ回転速度に対しカムクラッチ以降の速度が遅いことを発見。
ギロチンにて捨板し、設技にてカムクラッチの交換実施。</t>
    <phoneticPr fontId="2"/>
  </si>
  <si>
    <t>駆動の区分がH/Oゲートのみになっており、ゲート開時は増速を掛ける仕様になっている。
通常速度L/S×4倍速と更にゲート開時に増速を繰り返していたのでカムの磨耗が多かったのではないかと推測。</t>
    <phoneticPr fontId="2"/>
  </si>
  <si>
    <t>HF</t>
    <phoneticPr fontId="74"/>
  </si>
  <si>
    <t>洗淨機</t>
    <phoneticPr fontId="74"/>
  </si>
  <si>
    <r>
      <t xml:space="preserve">8/14工事日以降
</t>
    </r>
    <r>
      <rPr>
        <sz val="9"/>
        <color rgb="FF000000"/>
        <rFont val="細明體"/>
        <family val="3"/>
        <charset val="136"/>
      </rPr>
      <t xml:space="preserve">在2Br洗淨機之後的破裂檢查機中，發現LR兩部位的T面前端側有疑似油性異物附著，
每天約有10件不良品（NG）發生。
這些異物雖然可以用手輕鬆去除，但在裂紋檢測機未檢測出的良品中也有約23%的比例發生。
8月14日的工事內容包括：移載機（Transfer）框架的焊接作業，以及清洗機的日常維護。
根據是油性異物的資訊，對移載機和輸送帶相關部位的潤滑脂進行了清理，但異物仍持續出現。
8/18
在洗淨機清潔及更換移載機的墊片（PAD）後，異物一度消失了一天，但隨後再次出現。
8/20
切換到副線（Sub-Branch）後，對洗淨機及移載機再次進行清潔，異物的發生數量有所減少，
但幾天後再次增加。
8/31 
在工事日對清洗機進行了全面檢查，最終在第二個空氣刀（Air Knife #2）的吹出口處
發現了油性異物。隨後更換了該空氣刀以及所有的鼓風機（Blower）。
自更換第二個空氣刀及鼓風機後，未再發生油性異物。
※根據研磨評價結果，雖然異物已被去除，但由於設備的累積損耗，導致維修損失及對品質的影響仍令人擔憂，
因此提出了改善要求。
</t>
    </r>
    <phoneticPr fontId="74"/>
  </si>
  <si>
    <t>由於原因不明，僅將事實關係作為補充信息記載。
目前認為事實②和事實③可能是導致問題的原因。</t>
    <phoneticPr fontId="74"/>
  </si>
  <si>
    <r>
      <t xml:space="preserve"> 1. 將所有空氣刀鼓風機箱上部蓋使用的橡膠（密封</t>
    </r>
    <r>
      <rPr>
        <sz val="9"/>
        <color indexed="8"/>
        <rFont val="Meiryo UI"/>
        <family val="3"/>
        <charset val="128"/>
      </rPr>
      <t>墊</t>
    </r>
    <r>
      <rPr>
        <sz val="9"/>
        <color indexed="8"/>
        <rFont val="Meiryo UI"/>
        <family val="2"/>
        <charset val="128"/>
      </rPr>
      <t>）由原來的「周邊型」
     更改為「全面型」。
 2. 對洗淨機</t>
    </r>
    <r>
      <rPr>
        <sz val="9"/>
        <color indexed="8"/>
        <rFont val="Meiryo UI"/>
        <family val="3"/>
        <charset val="128"/>
      </rPr>
      <t>內</t>
    </r>
    <r>
      <rPr>
        <sz val="9"/>
        <color indexed="8"/>
        <rFont val="Meiryo UI"/>
        <family val="2"/>
        <charset val="128"/>
      </rPr>
      <t>所有風刀進行全面清理。</t>
    </r>
    <phoneticPr fontId="74"/>
  </si>
  <si>
    <t>09:15　整備在日常點檢時，確認橫切機狀況時發現橫切機主切1號的時規皮帶從皮帶輪
　　　 上脫落且停止運作（如圖所示）。
09:16　立刻切換橫切機2號作為主切，並呼叫設備技術人員（設技）。
09:25　設備技術人員檢查時，發現皮帶上有許多裂痕，聯絡製造部確認更換時間需要三小時。
　　　 當時在加工0.4t採板時，發現有S字反形狀不良的情況，HOT部門檢討後，
           決定立刻進行0.5t的換線作業（J/C）。
　　　 由於無法切出收率樣本進行品質確認，因此申請讓三班制人員提前到場支援，
           並實施緊急換線作業（J/C）。
10:30　由於切換至0.5t規格需要約兩小時，因此先進行橫切機的復原工程。
12:30   時規皮帶更換完成，試運轉後確認無任何問題。</t>
    <phoneticPr fontId="74"/>
  </si>
  <si>
    <r>
      <t>真正原因仍不明確，以下均為推測及可能性：
・2024年的張力調整之後，隨著時間流逝，皮帶上出現許多微小的裂痕。
・皮帶輪中心偏移。
・皮帶輪的寬度在驅動側（小）和從動側（大）不同。
・由於較長的皮帶在自身重量作用下運行時，可能會</t>
    </r>
    <r>
      <rPr>
        <sz val="9"/>
        <color indexed="8"/>
        <rFont val="Meiryo UI"/>
        <family val="3"/>
        <charset val="128"/>
      </rPr>
      <t>產</t>
    </r>
    <r>
      <rPr>
        <sz val="9"/>
        <color indexed="8"/>
        <rFont val="Meiryo UI"/>
        <family val="2"/>
        <charset val="128"/>
      </rPr>
      <t>生鬆弛及橫向力，
　因此因彈性變形，容易出現橫向擺動及抖動現象。
・長皮帶的張力可能變得不均</t>
    </r>
    <r>
      <rPr>
        <sz val="9"/>
        <color indexed="8"/>
        <rFont val="Meiryo UI"/>
        <family val="3"/>
        <charset val="128"/>
      </rPr>
      <t>勻</t>
    </r>
    <r>
      <rPr>
        <sz val="9"/>
        <color indexed="8"/>
        <rFont val="Meiryo UI"/>
        <family val="2"/>
        <charset val="128"/>
      </rPr>
      <t>，局部張力可能過大或不足，導致皮帶受到不均</t>
    </r>
    <r>
      <rPr>
        <sz val="9"/>
        <color indexed="8"/>
        <rFont val="Meiryo UI"/>
        <family val="3"/>
        <charset val="128"/>
      </rPr>
      <t>勻</t>
    </r>
    <r>
      <rPr>
        <sz val="9"/>
        <color indexed="8"/>
        <rFont val="Meiryo UI"/>
        <family val="2"/>
        <charset val="128"/>
      </rPr>
      <t>的力。</t>
    </r>
    <phoneticPr fontId="74"/>
  </si>
  <si>
    <r>
      <t>・張力確認　　　</t>
    </r>
    <r>
      <rPr>
        <sz val="9"/>
        <color indexed="8"/>
        <rFont val="Meiryo UI"/>
        <family val="3"/>
        <charset val="128"/>
      </rPr>
      <t>每</t>
    </r>
    <r>
      <rPr>
        <sz val="9"/>
        <color indexed="8"/>
        <rFont val="Meiryo UI"/>
        <family val="2"/>
        <charset val="128"/>
      </rPr>
      <t>月
・皮</t>
    </r>
    <r>
      <rPr>
        <sz val="9"/>
        <color indexed="8"/>
        <rFont val="Meiryo UI"/>
        <family val="3"/>
        <charset val="128"/>
      </rPr>
      <t>带</t>
    </r>
    <r>
      <rPr>
        <sz val="9"/>
        <color indexed="8"/>
        <rFont val="Meiryo UI"/>
        <family val="2"/>
        <charset val="128"/>
      </rPr>
      <t>交</t>
    </r>
    <r>
      <rPr>
        <sz val="9"/>
        <color indexed="8"/>
        <rFont val="Meiryo UI"/>
        <family val="3"/>
        <charset val="128"/>
      </rPr>
      <t>换</t>
    </r>
    <r>
      <rPr>
        <sz val="9"/>
        <color indexed="8"/>
        <rFont val="Meiryo UI"/>
        <family val="2"/>
        <charset val="128"/>
      </rPr>
      <t>　　　　</t>
    </r>
    <r>
      <rPr>
        <sz val="9"/>
        <color indexed="8"/>
        <rFont val="Meiryo UI"/>
        <family val="3"/>
        <charset val="128"/>
      </rPr>
      <t>每</t>
    </r>
    <r>
      <rPr>
        <sz val="9"/>
        <color indexed="8"/>
        <rFont val="Meiryo UI"/>
        <family val="2"/>
        <charset val="128"/>
      </rPr>
      <t>次冷修</t>
    </r>
    <phoneticPr fontId="74"/>
  </si>
  <si>
    <t>純水風刀奌檢&amp;鼓風機奌檢
奌檢內容
①確認A/K出風口是否有油性。（據AFK表示，必須用手觸摸才能判斷）
②確認鼓風機內部管道是否有脫落
③ 確認鼓風機上方墊片的形狀</t>
    <phoneticPr fontId="74"/>
  </si>
  <si>
    <t>FT CV</t>
    <phoneticPr fontId="74"/>
  </si>
  <si>
    <r>
      <t xml:space="preserve">16:25、19:14 發現玻璃在通過清洗機後出現破裂，並在CV上造成堵塞。
</t>
    </r>
    <r>
      <rPr>
        <sz val="9"/>
        <color rgb="FF000000"/>
        <rFont val="細明體"/>
        <family val="3"/>
        <charset val="136"/>
      </rPr>
      <t xml:space="preserve">             作業員在處理破裂玻璃後重新啟動生產，損失時間：12分鐘。
             經CCTV確認，清洗FT #C-22 CV未下降，導致玻璃偏移並出現破裂。
             設備技術團隊（電氣負責人）在設置MX SHEET後進行原因調查。
</t>
    </r>
    <r>
      <rPr>
        <sz val="9"/>
        <color indexed="8"/>
        <rFont val="Meiryo UI"/>
        <family val="3"/>
        <charset val="128"/>
      </rPr>
      <t xml:space="preserve">22:08 發生與上述相同的現象，損失時間：6分鐘。
         設備技術團隊（機械負責人）被召集處理破裂玻璃。
</t>
    </r>
    <r>
      <rPr>
        <sz val="9"/>
        <color rgb="FF000000"/>
        <rFont val="細明體"/>
        <family val="3"/>
        <charset val="136"/>
      </rPr>
      <t xml:space="preserve">23:37 對清洗FT #C-22 CV進行檢查並更換了電磁閥，損失時間：7分鐘。（設備技術團隊：機械負責人）
      更換後未再發生問題，但未能確定原因。
</t>
    </r>
    <r>
      <rPr>
        <sz val="9"/>
        <color rgb="FF000000"/>
        <rFont val="Meiryo UI"/>
        <family val="3"/>
        <charset val="128"/>
      </rPr>
      <t>⇒</t>
    </r>
    <r>
      <rPr>
        <sz val="9"/>
        <color rgb="FF000000"/>
        <rFont val="細明體"/>
        <family val="3"/>
        <charset val="136"/>
      </rPr>
      <t xml:space="preserve"> 如果電磁閥存在問題，由於C-32與C-22使用相同的電磁閥連接，
   C則C-32的CV也應發生操作異常。
'7/25
利用板厚J/C時間（0.4t→0.5t）對#C-22 CV進行檢查。（設備技術團隊：機械負責人）
檢查結果顯示球形滑動軸承的動作狀態不良，導致卡住現象。
→ 已進行球形滑動軸承更換。
</t>
    </r>
    <r>
      <rPr>
        <sz val="9"/>
        <color indexed="8"/>
        <rFont val="Meiryo UI"/>
        <family val="3"/>
        <charset val="128"/>
      </rPr>
      <t xml:space="preserve">
</t>
    </r>
    <phoneticPr fontId="74"/>
  </si>
  <si>
    <r>
      <t>由於球形滑動軸承的運行</t>
    </r>
    <r>
      <rPr>
        <sz val="9"/>
        <color indexed="8"/>
        <rFont val="Meiryo UI"/>
        <family val="3"/>
        <charset val="128"/>
      </rPr>
      <t>狀</t>
    </r>
    <r>
      <rPr>
        <sz val="9"/>
        <color indexed="8"/>
        <rFont val="Meiryo UI"/>
        <family val="2"/>
        <charset val="128"/>
      </rPr>
      <t>態不良，導致設備出現運行異常。
經確認該CV的更換履</t>
    </r>
    <r>
      <rPr>
        <sz val="9"/>
        <color indexed="8"/>
        <rFont val="Meiryo UI"/>
        <family val="3"/>
        <charset val="128"/>
      </rPr>
      <t>歷</t>
    </r>
    <r>
      <rPr>
        <sz val="9"/>
        <color indexed="8"/>
        <rFont val="Meiryo UI"/>
        <family val="2"/>
        <charset val="128"/>
      </rPr>
      <t xml:space="preserve">後發現，氣缸已於2024年12月更換；
</t>
    </r>
    <r>
      <rPr>
        <sz val="9"/>
        <color indexed="8"/>
        <rFont val="Meiryo UI"/>
        <family val="3"/>
        <charset val="128"/>
      </rPr>
      <t>另</t>
    </r>
    <r>
      <rPr>
        <sz val="9"/>
        <color indexed="8"/>
        <rFont val="Meiryo UI"/>
        <family val="2"/>
        <charset val="128"/>
      </rPr>
      <t>一方面，球形滑動軸承無更換記</t>
    </r>
    <r>
      <rPr>
        <sz val="9"/>
        <color indexed="8"/>
        <rFont val="Meiryo UI"/>
        <family val="3"/>
        <charset val="128"/>
      </rPr>
      <t>錄</t>
    </r>
    <r>
      <rPr>
        <sz val="9"/>
        <color indexed="8"/>
        <rFont val="Meiryo UI"/>
        <family val="2"/>
        <charset val="128"/>
      </rPr>
      <t xml:space="preserve">，推測因長期使用導致劣化。
</t>
    </r>
    <phoneticPr fontId="74"/>
  </si>
  <si>
    <t>今後計劃在定期檢修工程及生產線停機時，檢查清洗機CV的球形滑動軸承狀態，
並根據需要進行更換。
球形滑動軸承的更換將計劃以1年為週期進行。</t>
    <phoneticPr fontId="74"/>
  </si>
  <si>
    <t>ON切機旋回ロボット</t>
    <phoneticPr fontId="74"/>
  </si>
  <si>
    <t>2025/9/14
　09:03　ON切機旋回機待機中發生警報（警報代碼：M1618）
  09:04　三交代進行手動復歸但無法消除異常
　09:08　確認狀況
　　　　　　 1.真空泵→壓力值正常
　　　　　　 2.確認真空泵的配管→無漏氣
　　　       3.將機器人的緊急停止按鈕從OFF→ON後警報無法復歸
　　　       4.ON切機T/P電源從OFF→ON後警報無法復歸
　　　　     5.檢查R/B馬達→無發熱，也無燒焦味
　09:30 與辦公室和設備技術商討的結果為：停止D/S採板，下週出勤後處理
2025/9/15
　08:45 電氣人員出勤後調查的結果，確認為旋回機通訊異常（功能安全基板通訊異常）
　09:15 與停電時相同，由設備技術進行並完成原點復歸（暫時處理）</t>
    <phoneticPr fontId="74"/>
  </si>
  <si>
    <t>1.　推測原因可能為通信板老化或噪音干擾等。
　　　※　即使向安川確認，並未有特別確定的原因，但據悉安川提供的機器人中偶爾會
　　　　　 發生類似情況。
　　  ※　基板型號：安川電機 CSRA-SDCA01AA (400-090-475-E1Z) REV.E[1]</t>
    <phoneticPr fontId="74"/>
  </si>
  <si>
    <t>1.　購買備品。
2.　ADCH的對象為MF ON切機旋回機器人、PF 全採板機器人（除此之外，其基板不同）。</t>
    <phoneticPr fontId="74"/>
  </si>
  <si>
    <r>
      <rPr>
        <sz val="9"/>
        <color indexed="8"/>
        <rFont val="細明體"/>
        <family val="3"/>
        <charset val="136"/>
      </rPr>
      <t>•通信</t>
    </r>
    <r>
      <rPr>
        <sz val="9"/>
        <color indexed="8"/>
        <rFont val="Meiryo UI"/>
        <family val="3"/>
        <charset val="128"/>
      </rPr>
      <t>基板備品有，CE:1組、JK:2組，型號: CSRA-SDCA01AA(同MF) 
   RB型號GP180&amp; RB型號GP400</t>
    </r>
    <r>
      <rPr>
        <sz val="9"/>
        <color rgb="FF000000"/>
        <rFont val="Microsoft JhengHei"/>
        <family val="3"/>
        <charset val="136"/>
      </rPr>
      <t>適用，</t>
    </r>
    <r>
      <rPr>
        <sz val="9"/>
        <color rgb="FF000000"/>
        <rFont val="Meiryo UI"/>
        <family val="3"/>
      </rPr>
      <t>RB</t>
    </r>
    <r>
      <rPr>
        <sz val="9"/>
        <color rgb="FF000000"/>
        <rFont val="Meiryo UI"/>
        <family val="3"/>
        <charset val="136"/>
      </rPr>
      <t>型號</t>
    </r>
    <r>
      <rPr>
        <sz val="9"/>
        <color rgb="FF000000"/>
        <rFont val="Meiryo UI"/>
        <family val="3"/>
      </rPr>
      <t>UP350</t>
    </r>
    <r>
      <rPr>
        <sz val="9"/>
        <color rgb="FF000000"/>
        <rFont val="Microsoft JhengHei"/>
        <family val="3"/>
        <charset val="136"/>
      </rPr>
      <t xml:space="preserve">無備品
</t>
    </r>
    <r>
      <rPr>
        <sz val="9"/>
        <color rgb="FF000000"/>
        <rFont val="細明體"/>
        <family val="3"/>
        <charset val="136"/>
      </rPr>
      <t>•</t>
    </r>
    <r>
      <rPr>
        <sz val="9"/>
        <color rgb="FF000000"/>
        <rFont val="Microsoft JhengHei"/>
        <family val="3"/>
        <charset val="136"/>
      </rPr>
      <t>通訊基板故障損換交換管理</t>
    </r>
    <phoneticPr fontId="74"/>
  </si>
  <si>
    <t>https://agc.box.com/s/txh7xzfesr9g0bk4wkjzhycn7u1kr73b</t>
  </si>
  <si>
    <t>https://agc.box.com/s/6xvt1ffowleso11xyakftxw1wwrvumsv</t>
  </si>
  <si>
    <t>https://agc.box.com/s/rci194q3kl0gp1hxkl83kxqwbgnf2kdr</t>
  </si>
  <si>
    <t>https://agc.box.com/s/7u1xb8ckg3756wop10baassme2ha4w9k</t>
  </si>
  <si>
    <t>https://agc.box.com/s/goszwuc2ztray83a62650x8s2hmhq7hc</t>
  </si>
  <si>
    <t>https://agc.box.com/s/c39ikzy7k17xchh69rl4ksbjd8578rk8</t>
  </si>
  <si>
    <t>https://agc.box.com/s/k8p75z4vmxu4639lipvo8di4yl4stow5</t>
  </si>
  <si>
    <t>https://agc.box.com/s/7mtqhtnuul3tztrhusr9njbme0un3bmo</t>
  </si>
  <si>
    <t>YF
無工事日，預計2026/3/31前完成
2025.10 無工事日修補順延</t>
    <phoneticPr fontId="74"/>
  </si>
  <si>
    <t>5PosBDS</t>
    <phoneticPr fontId="74"/>
  </si>
  <si>
    <t>横切機№2BUR</t>
    <phoneticPr fontId="74"/>
  </si>
  <si>
    <t>https://agc.box.com/s/zvoukkmfqyoonr6kd540u4rbpf9u0wi2</t>
  </si>
  <si>
    <t>https://agc.box.com/s/gtjngdtvtg16cr4cbeevdgszyhw4dgse</t>
  </si>
  <si>
    <t>NF</t>
    <phoneticPr fontId="444" type="noConversion"/>
  </si>
  <si>
    <t>横切機</t>
    <phoneticPr fontId="74"/>
  </si>
  <si>
    <t>https://agc.box.com/s/lyf544nrve2d45twmvwr9t5wdc5iv0gc</t>
  </si>
  <si>
    <t>7/24
0：40 　橫切機№2刻線後，由於切折不良導致縱向裂痕發生。
0：48 　在處理縱裂期間進行切玉交換時，發現BUR的保護罩已脫落。
0：55 　T/P盤顯示警報信息（BUR origin PR error），BUR無法回歸至原點。
1：02 　由於開始進行切割，切換至橫切機№1後進行狀況確認。
1：17 　向工作人員報告狀況後討論的結果為，橫切機№2停止使用，
　　　　接收到1Br-END進行損傷檢查用樣本採樣，設備回復相關事項將於次日白班常規出勤後進行判定。
7月25日
08:50 　整備回收已脫落的BUR保護罩。
09:00 　設備技術人員確認狀況並分析後，發現為下游側右側側壁變形與BUR保護罩干涉導致脫落。
　　　　同時確認切機與BUR是否存在損傷。
11:00 　安裝修理後的BUR保護罩，主切切換回橫切機№1，並繼續進行生產。</t>
    <phoneticPr fontId="74"/>
  </si>
  <si>
    <r>
      <t>1．BUR活動線槽的支</t>
    </r>
    <r>
      <rPr>
        <sz val="9"/>
        <color indexed="8"/>
        <rFont val="Meiryo UI"/>
        <family val="3"/>
        <charset val="128"/>
      </rPr>
      <t>撐</t>
    </r>
    <r>
      <rPr>
        <sz val="9"/>
        <color indexed="8"/>
        <rFont val="Meiryo UI"/>
        <family val="2"/>
        <charset val="128"/>
      </rPr>
      <t>架與其他窯爐不同：
　　NF：支</t>
    </r>
    <r>
      <rPr>
        <sz val="9"/>
        <color indexed="8"/>
        <rFont val="Meiryo UI"/>
        <family val="3"/>
        <charset val="128"/>
      </rPr>
      <t>撐</t>
    </r>
    <r>
      <rPr>
        <sz val="9"/>
        <color indexed="8"/>
        <rFont val="Meiryo UI"/>
        <family val="2"/>
        <charset val="128"/>
      </rPr>
      <t>滾輪；MF、OF、PF：平板架。
2．堆積的碎玻璃導致側壁變形，在BUR運行時與保護罩</t>
    </r>
    <r>
      <rPr>
        <sz val="9"/>
        <color indexed="8"/>
        <rFont val="Meiryo UI"/>
        <family val="3"/>
        <charset val="128"/>
      </rPr>
      <t>產</t>
    </r>
    <r>
      <rPr>
        <sz val="9"/>
        <color indexed="8"/>
        <rFont val="Meiryo UI"/>
        <family val="2"/>
        <charset val="128"/>
      </rPr>
      <t>生接觸。
3．空間結構設計使得當縱裂發生時，碎玻璃容易堆積在支</t>
    </r>
    <r>
      <rPr>
        <sz val="9"/>
        <color indexed="8"/>
        <rFont val="Meiryo UI"/>
        <family val="3"/>
        <charset val="128"/>
      </rPr>
      <t>撐</t>
    </r>
    <r>
      <rPr>
        <sz val="9"/>
        <color indexed="8"/>
        <rFont val="Meiryo UI"/>
        <family val="2"/>
        <charset val="128"/>
      </rPr>
      <t>滾輪下方。
4．清理堆積點的碎玻璃需要拆除側壁，但操作並不容易。
5．只能在施工期間由輪班的現場人員進行處理應對。</t>
    </r>
    <phoneticPr fontId="74"/>
  </si>
  <si>
    <r>
      <t>1．預定將支</t>
    </r>
    <r>
      <rPr>
        <sz val="9"/>
        <color indexed="8"/>
        <rFont val="Meiryo UI"/>
        <family val="3"/>
        <charset val="128"/>
      </rPr>
      <t>撐</t>
    </r>
    <r>
      <rPr>
        <sz val="9"/>
        <color indexed="8"/>
        <rFont val="Meiryo UI"/>
        <family val="2"/>
        <charset val="128"/>
      </rPr>
      <t>部分改造成與其他窯爐相同的平板架（參考照片）。
2．將側壁間的空間從10mm擴大至30mm（已實施）：
　① 修正側壁的彎曲。
　② 將BUR蓋板更換為薄型款（已在ADCH</t>
    </r>
    <r>
      <rPr>
        <sz val="9"/>
        <color indexed="8"/>
        <rFont val="Meiryo UI"/>
        <family val="3"/>
        <charset val="128"/>
      </rPr>
      <t>內</t>
    </r>
    <r>
      <rPr>
        <sz val="9"/>
        <color indexed="8"/>
        <rFont val="Meiryo UI"/>
        <family val="2"/>
        <charset val="128"/>
      </rPr>
      <t>全窯展開）。
3．4．在施工日期間，由整備部門拆除側壁（根據實際情況在施工日進行）。
5．定期清理碎玻璃（根據實際情況進行應對）。</t>
    </r>
    <phoneticPr fontId="74"/>
  </si>
  <si>
    <t>1．在日常點檢中確認碎玻璃的堆積狀況。
2．根據實際情況進行堆積碎玻璃的清掃作業。</t>
    <phoneticPr fontId="74"/>
  </si>
  <si>
    <t>１．由於BUR感應器電線纏繞不良，助走盤自動追擊時牽扯到感應器導致電線斷裂。
２．助走盤進入內側過深的原因是追擊感應器因耳部凹凸導致信號閃爍。
　　（確認感應器本體後未發現問題</t>
    <phoneticPr fontId="74"/>
  </si>
  <si>
    <t>１．重新纏繞電線後，用魔術貼固定。
　　（如圖所示，將電線固定，使其不會下垂）
２．為防止感應器閃爍，將時間間隔由3秒調整為1秒。</t>
    <phoneticPr fontId="74"/>
  </si>
  <si>
    <t>10/7
09：10　因應 0.4tJ/C，已於主線開始丟棄板材作業。
12：00　為了確認板材，將 G6 流動檢查時，發現在端部約 300mm 的位置有油污。（圖1）
12：30　在確認該位置時，發現 5Pos 獲取板材的輸送帶上有類似油的物質，
        進一步確認後得知該物質是從上方 BDS 的電纜滴落下來的。
　      ※請參考資料1的圖片進行詳細確認。
      　※對 0.4tJ/C 前的產品進行追溯檢查，未檢出異常情況。（品質上無灰色品）</t>
    <phoneticPr fontId="74"/>
  </si>
  <si>
    <r>
      <t xml:space="preserve">5Pos的電纜是2004年增加XF1的BDS時開始使用的，因此考慮到可能因經年累月的劣化導致油滲出。
</t>
    </r>
    <r>
      <rPr>
        <sz val="9"/>
        <color rgb="FF000000"/>
        <rFont val="細明體"/>
        <family val="2"/>
        <charset val="136"/>
      </rPr>
      <t>4Pos的電纜則在2020年2月檢查時因發現主臂與電纜干涉，並檢測到損傷而進行了更換。</t>
    </r>
    <r>
      <rPr>
        <sz val="9"/>
        <color indexed="8"/>
        <rFont val="Meiryo UI"/>
        <family val="2"/>
        <charset val="128"/>
      </rPr>
      <t xml:space="preserve">
</t>
    </r>
    <r>
      <rPr>
        <sz val="9"/>
        <color rgb="FF000000"/>
        <rFont val="細明體"/>
        <family val="2"/>
        <charset val="136"/>
      </rPr>
      <t>當時也一併檢查了5Pos電纜，但未發現油滲出的情況。</t>
    </r>
    <phoneticPr fontId="74"/>
  </si>
  <si>
    <t>10月27日，將4Pos使用的電纜更換為由TATSUTA電線製造的「BO-VCT」（圖2）。</t>
    <phoneticPr fontId="74"/>
  </si>
  <si>
    <t>同時對生產線上使用的電纜種類及是否含PVC進行調查，並製作一份列表。
對有可能發生滲出現象（ブリード現象）的電纜，考慮在每次停機維修期間進行更換。</t>
    <phoneticPr fontId="74"/>
  </si>
  <si>
    <t xml:space="preserve">Y許仕明
C鄭嵎駿
E王文佑
J施凱元
K蕭建陸
</t>
  </si>
  <si>
    <t xml:space="preserve">Y許仕明
C鄭嵎駿
E王文佑
J施凱元
K蕭建陸
</t>
  </si>
  <si>
    <t xml:space="preserve">Y許仕明
C鄭嵎駿
E王文佑
J施凱元
K蕭建陸
T楊焜旭
</t>
  </si>
  <si>
    <t xml:space="preserve">Y許仕明
C鄭嵎駿
E王文佑
J施凱元
K蕭建陸
T陳振遠
</t>
  </si>
  <si>
    <t>洗淨機</t>
    <phoneticPr fontId="74"/>
  </si>
  <si>
    <t>https://agc.box.com/s/hul0ekv5qksd1jm2xypf6kj5l8xb7d0g</t>
  </si>
  <si>
    <r>
      <t>10/28
19:55 清洗機鹽酸的</t>
    </r>
    <r>
      <rPr>
        <sz val="9"/>
        <color indexed="8"/>
        <rFont val="Meiryo UI"/>
        <family val="3"/>
        <charset val="128"/>
      </rPr>
      <t>溫</t>
    </r>
    <r>
      <rPr>
        <sz val="9"/>
        <color indexed="8"/>
        <rFont val="Meiryo UI"/>
        <family val="2"/>
        <charset val="128"/>
      </rPr>
      <t>度、濃度異常警報發生。(塩酸濃度低下16.3% - 基準 : 17.5%±1%)
19:58 三交代主任聯絡DT清洗機負責人。因鹽酸濃度下降，要求手動添加鹽酸。
          進行兩次鹽酸補充後，鹽酸濃度上升至16.6%~16.8%。
20:41 鹽酸的</t>
    </r>
    <r>
      <rPr>
        <sz val="9"/>
        <color indexed="8"/>
        <rFont val="Meiryo UI"/>
        <family val="3"/>
        <charset val="128"/>
      </rPr>
      <t>溫</t>
    </r>
    <r>
      <rPr>
        <sz val="9"/>
        <color indexed="8"/>
        <rFont val="Meiryo UI"/>
        <family val="2"/>
        <charset val="128"/>
      </rPr>
      <t xml:space="preserve">度、濃度異常再次發生(鹽酸濃度下降至16.3%)。
20:58 三交代主任再次聯絡DT清洗機負責人。
          在手動添加鹽酸後，濃度仍未上升，因此要求將鹽酸從鹽酸循環槽移送至預備槽。
          =&gt;以將鹽酸循環槽液位降低至約1,600L，保持自動補充鹽酸的液位範圍。
21:37 鹽酸的溫度、濃度異常再次發生(鹽酸濃度下降至16.3%)。
22:00 將鹽酸從鹽酸循環槽移送至預備槽(由三交代主任執行)。
10/29 
02:19 鹽酸的溫度、濃度異常再次發生(鹽酸濃度下降至16.3%)。
         雖然手動添加鹽酸，但濃度仍未上升，因此聯絡設備技術-電氣T，
         並再次將鹽酸從鹽酸循環槽移送至預備槽(由三交代主任執行)。
         → 鹽酸移送後，未確認循環槽的液位。
03:12 鹽酸循環槽液位「L」警報發生。
03:16 鹽酸循環槽液位「LL」警報發生。清洗機生產線重大故障停機。向鹽酸循環槽注入純水(由三交代主任執行)。
04:45 清洗機担當在到崗後進行如下處理：
          -.  因鹽酸循環槽液位過低，將鹽酸從預備槽移送至鹽酸循環槽(鹽酸濃度14%)。
          -. 關閉所有可能導致純水流入鹽酸循環槽的閥門(例如齒輪水、密封水等)。
          -. 手動添加鹽酸。
07:30 事務所到崗後，確認故障情況。
08:58 鹽酸濃度回升至16%以上，開始生產。
</t>
    </r>
    <phoneticPr fontId="74"/>
  </si>
  <si>
    <t>■清洗機鹽酸濃度下降異常的推定原因
 1).推測為齒輪清洗水的排水管線堵塞，逆流的水流入了鹽酸槽。
 2).推測為預清洗A/K的排水不良，殘留在玻璃上的水被帶入了鹽酸槽。
■作業失誤的原因
1).作業人員在未充分理解設備運作原理的情況下進行了操作（人的因素）。
2).未對作業人員進行充分的教育訓練（管理方面）。
3).現場未提供操作手冊等相關標識（管理方面）。
■報告延遲的原因
1). 該時期因缺陷頻發導致報廢產品增加，因此判斷此次事件損失不大，未向管理人員報告。</t>
    <phoneticPr fontId="74"/>
  </si>
  <si>
    <t xml:space="preserve">■清洗機鹽酸濃度下降異常的應對措施
 1).針對齒輪清洗水的排水管堵塞問題：執行排水管的清理作業。
 2).針對前洗槽到鹽酸清洗槽的水流入問題：
     降低前洗的噴霧壓力，並提高預清洗A/K的輸出功率。
 → 執行上述措施後，確認鹽酸濃度維持在17.6%。
■作業失誤的對策
 1).整理清洗機的所有故障清單（附件1），制定應對步驟。
 →將各項內容對作業人員進行教育，並在現場配置對應的操作手冊。
 2).對D/T及三班制成員的清洗機與水處理場操作能力進行評估（附件2）。
     為每位成員制定相應的教育計劃並進行教育。
 → 能力評估：2025年12月內完成；教育執行：2026年。
■緊急情況下聯絡體制的檢討
 1).當損失時間超過10分鐘時，建立職長與管理人員（Staff）需立即進行報告
     並商討生產對策的體制。修改緊急聯絡網（附件3）後，對所有人員進行教育。
 → 緊急聯絡網於2025年11月完成修訂，並完成教育
</t>
    <phoneticPr fontId="74"/>
  </si>
  <si>
    <t>9:40　　橫切機№2切出後，「BUR UP Timing error」警報發生。
　　　　解除警報後，再次切出時警報再度發生。
9:45　　再次切出後確認到BUR沒有上升，聯絡維修負責人以及電氣負責人。
9:50　　手動操作BUR上升・下降後，切出時BUR仍未上升。
9:54　　重啟控制盤室的電源後，問題仍未解決。檢查設備時發現BUR UP感應器的電線
        斷裂，隨即開始修復。
10:10　 修復後進行切出測試，發現助走盤進入範圍過深，導致MQM氣缸與助走盤發生干涉，
        造成破損。</t>
    <phoneticPr fontId="74"/>
  </si>
  <si>
    <t xml:space="preserve">Y許仕明
C鄭嵎駿
E王文佑
J施凱元
K蕭建陸
T陳振遠
</t>
    <phoneticPr fontId="74"/>
  </si>
  <si>
    <r>
      <t xml:space="preserve">
J</t>
    </r>
    <r>
      <rPr>
        <sz val="9"/>
        <color rgb="FF000000"/>
        <rFont val="Microsoft JhengHei"/>
        <family val="3"/>
        <charset val="136"/>
      </rPr>
      <t>施凱元</t>
    </r>
    <r>
      <rPr>
        <sz val="9"/>
        <color indexed="8"/>
        <rFont val="Meiryo UI"/>
        <family val="3"/>
        <charset val="128"/>
      </rPr>
      <t xml:space="preserve">
K蕭建陸
T陳振遠
</t>
    </r>
    <phoneticPr fontId="74"/>
  </si>
  <si>
    <t>MF</t>
    <phoneticPr fontId="444" type="noConversion"/>
  </si>
  <si>
    <t xml:space="preserve">C鄭嵎駿
E王文佑
J施凱元
K蕭建陸
</t>
    <phoneticPr fontId="74"/>
  </si>
  <si>
    <t>https://agc.box.com/s/kjpi7z4pt4isgip5jkr3r8xrqsibgv7t</t>
  </si>
  <si>
    <t>11/8（星期六）
15:05　21POS採板機器人發生衝突警報
　　　　　　T/P警報履歷：「機器人異常發生中」，遙控履歷：「警報4315 衝突檢測 L軸」
　　　　　　在三班交接結果中，機器人沒有與其他地方發生衝突的跡象。
　　　　　　在PL裝載玻璃後，機器手臂在上升過程中於距離PL約500mm處停止。
　　　　　　由於無法透過T/P對機器人進行原點復歸，因此呼叫電氣人員，透過教導模式（Teaching）操作進行復歸。
　　　　　　在復歸期間，G11 L部位被切換為G8.6，即DS採板（下述異常發生時亦為相同情況）。
19:07 衝突警報再次發生
　　　　　　與上次相同，檢測出衝突，檢出的仍是L軸。
　　　　　　與遙控顯示屏的衝突設定值100相比，當顯示為101時，超出閾值便停機。
　　　　　　為避免這種情況發生，將設定值變更為150。
　　　　　　與旁邊的22POS機器人動作進行比較後發現，21POS機器人在升降時有明顯振動。
　　　　　　因此存在再次發生的可能性，為了便於復歸，依賴電氣人員待機應對。
　　　　　　已聯繫電氣派遣人員，為應對再次發生的情況，安排待命模式以便隨時出動處理。
23:02 第三次發生
　　　　　　由現場待命的電氣人員進行復歸。製造部門、電氣派遣人員及維修人員出動處理。
11/9（星期日）
00:40　第4次發生
　　　　　　復歸後，機器手臂在升降時可以明顯感受到振動，
　　　　　　推測可能是由伺服馬達或減速機引起的機械問題，透過電話與機械派遣人員聯絡。
　　　　　　　→　聯繫安川進行檢查，並請求修理。
02:18　第5次發生
04:19　第6次發生
04:58　第7次發生
　　　　　　　將衝突檢出設定值從150→300。
10:37　因機器手振動導致吸附異常
　　　　　　在向PL側移動時，部分吸盤偏移，真空壓力下降。
　　　　　　　→　吸附異常由三班交接通過「空運轉模式」操作進行復歸。
11/10（星期一）
10:20～20:26期間，因機器手異常導致吸附異常（共發生4次，累計5次）。
11/11（星期二）施工日
　　　　　　安川進行減速機更換。
　　　　　　　→　確認為減速機齒輪磨損所致。
　　　　　　　→　機器人復歸工程耗時8小時，完成後開始進行G8.6專採作業。</t>
    <phoneticPr fontId="74"/>
  </si>
  <si>
    <t>　【關於 L軸減速機故障的直接原因仍不明，同時指出過去的類似經歷或徵兆】
7月18日：瞬時停電，玻璃在吸附過程中停止。
8月21日：21POS機器手升降時出現異音（聲音小），因此委託設技進行點檢。
→ 設技回覆：動作無異常，對於異音，伺服負荷率也在允許值範圍內，因此判定並無異常。</t>
    <phoneticPr fontId="74"/>
  </si>
  <si>
    <t>（製造部門）
持續進行日常點檢，發現異常時聯繫設技。
（設備技術部）
・　檢討中。　</t>
    <phoneticPr fontId="74"/>
  </si>
  <si>
    <t>JF</t>
    <phoneticPr fontId="444" type="noConversion"/>
  </si>
  <si>
    <t xml:space="preserve">Y許仕明
C鄭嵎駿
E王文佑
J施凱元
K蕭建陸
</t>
    <phoneticPr fontId="74"/>
  </si>
  <si>
    <t xml:space="preserve">12/08 13:35 1BR-1P ROBOT LIFT取合吸著NG重故障，吸著異常玻璃括出後復帰。
      13:40 次枚採板再次發生吸著異常，確認吸盤框架為自由旋轉狀態無法固定。
            Robot下方採板CV滾輪因框架撞擊導致2顆破損。
      13:42 立即切替2BR專採
      13:50 聯絡設技對應，判斷應為T軸內部機構斷裂導致。將Robot操作
            至CV範圍外。並立即將2支破損的CV滾輪交換。
12/9  業者入場評估異常位置。
12/10 業者進行ROBOT U ARM交換。
12/11 電氣進行ROBOT參數與位置確認，偏差過大，再次連絡廠商進場調整。
12/12 21:30 位置調整完成，確認吸盤、CV接觸部材擦拭點檢完畢開始運轉。
</t>
    <phoneticPr fontId="74"/>
  </si>
  <si>
    <t>ROBOT運轉時T軸Sfaft反覆正逆轉，Pulley與傳動Shaft配合鍵槽磨耗，
造成Pulley與Shaft的旋轉滑動</t>
    <phoneticPr fontId="74"/>
  </si>
  <si>
    <t>1.Robot緩衝缸給脂時，目視點檢孔查看鐵粉有無(4月/次)
2.定期鐵粉檢測(1次/2年)
3.Robot保養時，拆下壓克力板以手晃動T軸Hand,來確認Pulley與傳動Shaft
  有無間隙及鍵槽磨耗狀況。
4.本回異常磨耗部位，如要拆解點檢，需要較高的費用與工時，暫以1~3三項
  方法點檢設備。
5.其他採板Robot實施橫展開確認。</t>
    <phoneticPr fontId="74"/>
  </si>
  <si>
    <t>循環ロープスイッチ</t>
    <phoneticPr fontId="74"/>
  </si>
  <si>
    <t>https://agc.box.com/s/g05ulr7d1ld8vy0mq0aw2djbvd4p7ndh</t>
  </si>
  <si>
    <t>https://agc.box.com/s/gjojm7bzr0q36lmz9lye3dxz8ct5z2if</t>
  </si>
  <si>
    <t>21:30 【因「№2、3、7、B/C#1、BE控制電源OFF」警報，相關C/V進行控制聯動停止】
　　　　　三班輪值操作
　　　　　　① 在監控室的循環T/P中，從自動切換為手動模式。
　　　　　　② 重啟B/C#0、B/C#1的電源，並開始將C/V逆轉外送。
　　　　　　③ 無法重啟B/C#2、B/C#3、B/E、破碎機以及B/C#7。
21:48 【G/T排出板：執行外送作業（已聯繫HOT）】
21:50 【與辦公室通話聯絡，接到重新檢查繩索開關（Rope Switch）的指示】
22:00 【確認B/C#2、B/C#3、B/C#7】
　　　　　　→ #3 通過反覆多次按下恢復按鈕，成功恢復運行。
　　　　　　→ B/C#7 多次按下按鈕仍無法恢復，經調整繩索張力後成功恢復。
22:14 【清理G/T輥後，開始採板作業（主線劃傷檢查OK）】</t>
    <phoneticPr fontId="74"/>
  </si>
  <si>
    <t>1.【因為吊環（アイボルト）向繩索開關方向傾斜（45度），導致繩索鬆弛
    並啟動了緊急停止】
2.【steute公司製造的恢復按鈕老化，導致反應不良（恢復時按下需聽到「咔嚓」聲）】</t>
    <phoneticPr fontId="74"/>
  </si>
  <si>
    <t>1.【吊環需保持水平安裝，並用鎖緊螺母固定】
2.【將MF的繩索開關逐步更新為與其他窯所使用的lifeline公司製造的繩索開關】
　　・使用設備技術的備品，逐步進行更換
　　・進行新購（預計2026年2月交貨）</t>
    <phoneticPr fontId="74"/>
  </si>
  <si>
    <t>5:02 【「№2、3、7、B/C№1、BE控制電源OFF」警報發生，所有相關C/V停止】
5:05 【手動重啟№0、№1，切換為逆轉排外模式】
　　 三班輪值在進行循環點檢時，發現循環№2、搗碎機、B/E、№7的拉繩開關無法復歸，
　　 為防止循環№3玻璃堵塞，立即開始G/T排板並對應進行循環№6的排外處理。
5:15 【確認所有停止的C/V情況，發現№3北側拉繩開關指針指向鬆弛方向，
　　即使拉緊拉繩也無法解除，復歸按鈕無法使用。
　　再次拉緊拉繩後恢復正常狀態，最終復歸成功。】
5:20 【確認完各C/V復歸狀況後，解除G/T（停止排外）。】
5:31 【清掃G/T的輥後，切出樣本。】
5:39 【正式開始生產（無傷檢出）。】</t>
    <phoneticPr fontId="74"/>
  </si>
  <si>
    <t>1.循環3的拉繩張力鬆弛，導致緊急停止立即作動（垂直方向）。
2.吊環螺栓垂直安裝，導致其發生旋轉異常。
3.為防止下游玻璃堵塞，採用了一旦異常發生即全數停止的回路，因此難以特定異常發生的位置。
4.拉繩開關劣化嚴重，復歸按鈕反應不良。</t>
    <phoneticPr fontId="74"/>
  </si>
  <si>
    <t>1.與2025年10月20日的措施一致，將所有吊環螺栓由垂直方向固定修正為水平方向固定。
2.雖然聯動停止程序有效，但為了更容易識別異常發生的C/V，增設警報回路以區分位置。
3.自2024年11月7日起，針對復歸按鈕劣化導致的復歸延遲問題，計劃逐步將拉繩開關由
  steute公司  製品更換為lifeline公司製品（lifeline公司製品為全窯通用型）。</t>
    <phoneticPr fontId="74"/>
  </si>
  <si>
    <t>1. 將舊式樣拉繩開關更換為新式樣。
2. 確保異常警報聲獨立響起。</t>
    <phoneticPr fontId="74"/>
  </si>
  <si>
    <t>https://agc.box.com/s/ky7p4p30vueel6v1mcfle5sqb0hmqks8</t>
  </si>
  <si>
    <t>https://agc.box.com/s/iilz5n46tyk36a55yfahq3ntmodbxzq2</t>
  </si>
  <si>
    <r>
      <t>1.奌檢確認</t>
    </r>
    <r>
      <rPr>
        <sz val="9"/>
        <rFont val="Microsoft YaHei"/>
        <family val="2"/>
        <charset val="134"/>
      </rPr>
      <t>:奌檢孔鐵粉有無確認(1回/4個月) 担當 機械人員</t>
    </r>
    <r>
      <rPr>
        <sz val="9"/>
        <rFont val="Microsoft YaHei"/>
        <family val="3"/>
        <charset val="134"/>
      </rPr>
      <t xml:space="preserve">
2.緩衝缸給脂時，目視點檢孔查看鐵粉有無(1回/4個月) 担當 機械人員
3.各軸間隙確認 (RBTSUL)(搖動確認)(1回/2年) 担當 業者</t>
    </r>
    <phoneticPr fontId="74"/>
  </si>
  <si>
    <t>完了</t>
    <phoneticPr fontId="74"/>
  </si>
  <si>
    <t>https://agc.box.com/s/3yk2qs69jibkirytrsr95itv33fdfy6o</t>
  </si>
  <si>
    <t>https://agc.box.com/s/ry723wp245gzi3fedsdrcsnspoucskhu</t>
  </si>
  <si>
    <t>EF</t>
    <phoneticPr fontId="444" type="noConversion"/>
  </si>
  <si>
    <t xml:space="preserve">10:30  整備班人員巡檢發現 循環#3 C/V 地面油汙，位置對應是由二樓本線H/O附近滴落。 
10:40  整備班 聯絡事務所主任、機械主任H/O漏油異常；事務所主任 聯絡三交代股長 G/T手切捨板。
10:50  本線增速段Roll及油壓PUMP停止運轉,機械人員進行本線H/O漏油確認,判定為『油壓缸』漏油。
11:00~12:10 機械人員進行油壓缸拆卸作業,確認油壓缸油封劣化導致漏油。
12:20~13:30 機械人員進行新品油壓缸【SEAL強化型】設置完成。
13:30~14:00 設備復電,進行H/O開閉動作測試及CYLINDER緩衝調整完成。
14:00 本線引入採板生產開始。
</t>
    <phoneticPr fontId="74"/>
  </si>
  <si>
    <t>※ 近年來，ADT 發生的漏油情況需每約 1.5 年更換一次油封。
EF窯因為超薄板的生産、 HO 的開閉頻度也一時的急遽增加、
也可能是油封提早劣化的原因之一。</t>
    <phoneticPr fontId="74"/>
  </si>
  <si>
    <t>設備技術更換SEAL強化型油壓缸 (同CF窯2024.06異常實施對策)
1. 設備技術進行半年1回 油壓缸軸心的油封狀況點檢。
2. 油壓缸規格仕樣指定軸受強化型 (同CF窯)。
強化型號：CYLINDER (TAIYO)  140H-8 2TC125BB120-DA-L-J-X
透過確認CF EF窯的點檢狀況,來決定後續交換頻度
(ADT目前油壓缸油封交換資料請參考使用一覽頁面)
CF首次使用強化型TPYE使用至今約200天,目前點檢無異常</t>
    <phoneticPr fontId="74"/>
  </si>
  <si>
    <t xml:space="preserve">1. 設備技術進行半年1回 油壓缸軸心的油封狀況點檢。
2. 油壓缸規格仕樣指定軸受強化型 (同CF窯)。
    強化型號：CYLINDER (TAIYO)  140H-8 2TC125BB120-DA-L-J-X
</t>
    <phoneticPr fontId="74"/>
  </si>
  <si>
    <t>SI板厚計光亮值低下警報軟體使用
YF 11/24
CF 11/27
EF 11/25
JF  2/10 JF軟體写入預計
KF 11/25</t>
    <phoneticPr fontId="74"/>
  </si>
  <si>
    <t>情報共有</t>
    <phoneticPr fontId="74"/>
  </si>
  <si>
    <t xml:space="preserve">
C鄭嵎駿
E王文佑
J施凱元
K蕭建陸
</t>
    <phoneticPr fontId="74"/>
  </si>
  <si>
    <t>Robot制御盤</t>
    <phoneticPr fontId="74"/>
  </si>
  <si>
    <t>https://agc.box.com/s/3co6zilzxmse906i6c2fio69caonf0mi</t>
  </si>
  <si>
    <t>https://agc.box.com/s/lu6eqvbb0g3j3a624laka3x28w6t3obh</t>
  </si>
  <si>
    <t xml:space="preserve">2026/2/2
18:10 1BR 進行G8.6 J/C G8.5作業，切替2BR專採
18:15 反轉#4(RECEIVING 2) ROBOT發生衝突異常 NO:4315重故障警報，
         警報無法消除設備無法運轉(圖一)、(圖二)。
18:20 切替反轉上游專採使用，上游LIFT自動狀態下無法自動運作”下降”，導致後續基板滯留停止。
18:30 聯絡電氣主任，確認異常狀況待電氣人員呼出協助。
19:30 電氣人員到廠，將反轉#4(RECEIVING 2)衝突異常 RESET後，恢復操作。
19:40 手動操作反轉#4重故障警報再發，詢問業者異常況疑似伺服馬達或減速機異常，無法立即復歸使用。
19:42 將反轉#4(RECEIVING 2)衝突異常 RESET，上游LIFT自動狀態可自動運轉，
         無法運轉原因應是與反轉#4重故障程式有相互影響。
19:50 上游側反轉機採板試板流無異常，交給製造恢復生產。
</t>
    <phoneticPr fontId="74"/>
  </si>
  <si>
    <t xml:space="preserve">ROBOT發生衝突檢知異常，異常碼:4315 L軸、R軸、T軸推判疑似控制箱內基板有問題
確認發現POWER SUPPLY+24紅燈亮起(圖三)，正常狀態只會有3顆綠燈會亮起
進行POWER SUPPLY更換，更換後正常(圖四)，該顆生產日期為2008年11月，
為JF立上2010年6月開始稼動使用至今，疑似POWER SUPPLY內部電子零件
老化導致。
</t>
    <phoneticPr fontId="74"/>
  </si>
  <si>
    <t>本次設備異常係由電源供應器故障所致，該電源供應器JF立上使用至今，
屬長期使用零件劣化。零件劣化部分無法透過點檢發現。
綜合以上因素，決議採取「備妥同型號電源供應器作為備品」之方式因應
以縮短未來同類故障時之復機時間，並提升設備運轉可靠性。</t>
    <phoneticPr fontId="74"/>
  </si>
  <si>
    <t>備妥同型號電源供應器作為備品</t>
    <phoneticPr fontId="74"/>
  </si>
  <si>
    <t>FT引込CV</t>
    <phoneticPr fontId="74"/>
  </si>
  <si>
    <t>https://agc.box.com/s/z35fuxr75syjl2bnqchthbeqee89iw9j</t>
  </si>
  <si>
    <t>2025/12/16
12:46 三交代（1次/4小時）的第二次巡檢時確認到引入C/V附近傳出異響，
　　　　　主任與整備進行聯絡（第一次巡檢時無異響）。
13:01 整備確認的結果為，引入C/V（#4-4）鏈條導軌輪脫落，
　　　　　導致FT_PAD鏈無法上升，立即進行本線H/O捨板處理
　　　　　呼出設技（主Br切停並切替至2Br G8.6專門採板）。
13:11 設技確認已斷裂導軌輪，決定進行焊接復歸。
13:59 安裝上焊接好的部品後，實施FT_PAD鏈交換
14:34 試運轉、若刮傷檢查無異常後實施採板。</t>
    <phoneticPr fontId="74"/>
  </si>
  <si>
    <t>①　自 NF 建設以來無任何交換實績
②　NF2 以後（2024年11月），為因應 Pull Up，將各搬送設備速度與動作頻率提高
③　升降頻率、震動與衝擊導致金屬疲勞而斷裂
④　導軌輪為碳素鋼材質，強度較低易折斷
⑤　與 NF 以外設備構造不同（NF 為連接式，其他窯為一體式）
・　斷裂面痕跡為由上向下延伸的疲勞斷裂。
・　推測為開孔位置過於接近鋼條邊緣所致，孔邊緣僅有 2.5 mm 的距離。
・　有效截面及承受金屬過少，設備長期上下運動的反覆作用力導致疲勞斷裂。</t>
    <phoneticPr fontId="74"/>
  </si>
  <si>
    <t>・　將導軌輪的支架與導軌改造為一體式。
→　因其他窯的一體式無故障實績，將基座與螺絲固定部分焊接
→　於每個施工日依序進行焊接改造</t>
    <phoneticPr fontId="7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</si>
</sst>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5">
    <numFmt numFmtId="41" formatCode="_-* #,##0_-;\-* #,##0_-;_-* &quot;-&quot;_-;_-@_-"/>
    <numFmt numFmtId="176" formatCode="&quot;¥&quot;#,##0;[Red]&quot;¥&quot;\-#,##0"/>
    <numFmt numFmtId="177" formatCode="&quot;¥&quot;#,##0.00;[Red]&quot;¥&quot;\-#,##0.00"/>
    <numFmt numFmtId="178" formatCode="_ * #,##0_ ;_ * \-#,##0_ ;_ * &quot;-&quot;_ ;_ @_ "/>
    <numFmt numFmtId="179" formatCode="_ * #,##0.00_ ;_ * \-#,##0.00_ ;_ * &quot;-&quot;??_ ;_ @_ "/>
    <numFmt numFmtId="180" formatCode="yyyy/m/d;@"/>
    <numFmt numFmtId="181" formatCode="&quot;ADT全窯で&quot;0%"/>
    <numFmt numFmtId="182" formatCode="&quot;全拠点総発生件数のうち　&quot;0%&quot;　対策済&quot;"/>
    <numFmt numFmtId="183" formatCode="&quot;ADTで発生した件数のうち　&quot;0%&quot;　対策済&quot;"/>
    <numFmt numFmtId="184" formatCode="0_ "/>
    <numFmt numFmtId="185" formatCode="0.0_ "/>
    <numFmt numFmtId="186" formatCode="#.00"/>
    <numFmt numFmtId="187" formatCode="\ * #,##0.0_ ;* \-#,##0.0_ ;_ * &quot;-&quot;??_ ;_ @_ "/>
    <numFmt numFmtId="188" formatCode="\ \ @"/>
    <numFmt numFmtId="189" formatCode="_ &quot;₩&quot;* #,##0_ ;_ &quot;₩&quot;* \-#,##0_ ;_ &quot;₩&quot;* &quot;-&quot;_ ;_ @_ "/>
    <numFmt numFmtId="190" formatCode="_ &quot;₩&quot;* #,##0.00_ ;_ &quot;₩&quot;* \-#,##0.00_ ;_ &quot;₩&quot;* &quot;-&quot;??_ ;_ @_ "/>
    <numFmt numFmtId="191" formatCode="%#.00"/>
    <numFmt numFmtId="192" formatCode="\ @"/>
    <numFmt numFmtId="193" formatCode="0.0;[Red]0.0"/>
    <numFmt numFmtId="194" formatCode="#,##0;\-#,##0;&quot;-&quot;"/>
    <numFmt numFmtId="195" formatCode="0.00;[Red]0.00"/>
    <numFmt numFmtId="196" formatCode="0.0%;[Red]\(0.0%\)"/>
    <numFmt numFmtId="197" formatCode="_(&quot;$&quot;* #,##0_);_(&quot;$&quot;* \(#,##0\);_(&quot;$&quot;* &quot;-&quot;_);_(@_)"/>
    <numFmt numFmtId="198" formatCode="_(&quot;$&quot;* #,##0.00_);_(&quot;$&quot;* \(#,##0.00\);_(&quot;$&quot;* &quot;-&quot;??_);_(@_)"/>
    <numFmt numFmtId="199" formatCode="\$#,##0\ ;\(\$#,##0\)"/>
    <numFmt numFmtId="200" formatCode="#,##0.0\ ;\(#,##0.0\);&quot;- &quot;"/>
    <numFmt numFmtId="201" formatCode="&quot;\!$&quot;#.00"/>
    <numFmt numFmtId="202" formatCode="&quot;\!$&quot;#"/>
    <numFmt numFmtId="203" formatCode="_-* #,##0.00\ &quot;€&quot;_-;\-* #,##0.00\ &quot;€&quot;_-;_-* &quot;-&quot;??\ &quot;€&quot;_-;_-@_-"/>
    <numFmt numFmtId="204" formatCode="#,##0\ ;\-#,##0\ ;&quot; - &quot;;@\ "/>
    <numFmt numFmtId="205" formatCode="#,##0.00\ ;\-#,##0.00\ ;&quot; -&quot;#\ ;@\ "/>
    <numFmt numFmtId="206" formatCode="#,##0&quot;   &quot;;\-#,##0&quot;   &quot;"/>
    <numFmt numFmtId="207" formatCode="0.00_)"/>
    <numFmt numFmtId="208" formatCode="#,##0\ \ "/>
    <numFmt numFmtId="209" formatCode="#,##0.00&quot;   &quot;;[Red]\-#,##0.00&quot;   &quot;"/>
    <numFmt numFmtId="210" formatCode="#,##0\ ;[Red]\(#,##0\)"/>
    <numFmt numFmtId="211" formatCode="#."/>
    <numFmt numFmtId="212" formatCode="&quot;¥&quot;#,##0.0000_);[Red]\(&quot;¥&quot;#,##0.0000\)"/>
    <numFmt numFmtId="213" formatCode="000.000"/>
    <numFmt numFmtId="214" formatCode="m/d;@"/>
    <numFmt numFmtId="215" formatCode="#,##0.0;[Red]\-#,##0.0"/>
    <numFmt numFmtId="216" formatCode="yyyy/mm/dd"/>
    <numFmt numFmtId="217" formatCode="0_);[Red]\(0\)"/>
    <numFmt numFmtId="218" formatCode="yyyy&quot;年&quot;m&quot;月&quot;d&quot;日&quot;;@"/>
    <numFmt numFmtId="219" formatCode="0.0%"/>
  </numFmts>
  <fonts count="445">
    <font>
      <sz val="11"/>
      <color indexed="8"/>
      <name val="ＭＳ Ｐゴシック"/>
      <family val="2"/>
      <charset val="128"/>
    </font>
    <font>
      <sz val="11"/>
      <color theme="1"/>
      <name val="Meiryo UI"/>
      <family val="2"/>
      <charset val="128"/>
    </font>
    <font>
      <sz val="6"/>
      <name val="ＭＳ Ｐゴシック"/>
      <family val="2"/>
      <charset val="128"/>
    </font>
    <font>
      <sz val="6"/>
      <name val="ＭＳ Ｐゴシック"/>
      <family val="2"/>
      <charset val="128"/>
    </font>
    <font>
      <sz val="9"/>
      <color indexed="8"/>
      <name val="ＭＳ Ｐゴシック"/>
      <family val="2"/>
      <charset val="128"/>
    </font>
    <font>
      <sz val="6"/>
      <name val="ＭＳ Ｐゴシック"/>
      <family val="2"/>
      <charset val="128"/>
    </font>
    <font>
      <sz val="11"/>
      <color indexed="8"/>
      <name val="ＭＳ Ｐゴシック"/>
      <family val="2"/>
      <charset val="128"/>
    </font>
    <font>
      <b/>
      <sz val="9"/>
      <color indexed="8"/>
      <name val="ＭＳ Ｐゴシック"/>
      <family val="2"/>
      <charset val="128"/>
    </font>
    <font>
      <sz val="9"/>
      <color indexed="81"/>
      <name val="ＭＳ Ｐゴシック"/>
      <family val="2"/>
      <charset val="128"/>
    </font>
    <font>
      <b/>
      <sz val="9"/>
      <color indexed="81"/>
      <name val="ＭＳ Ｐゴシック"/>
      <family val="2"/>
      <charset val="128"/>
    </font>
    <font>
      <sz val="9"/>
      <color indexed="8"/>
      <name val="細明體"/>
      <family val="3"/>
      <charset val="136"/>
    </font>
    <font>
      <u/>
      <sz val="10"/>
      <color indexed="12"/>
      <name val="ＭＳ Ｐゴシック"/>
      <family val="2"/>
      <charset val="128"/>
    </font>
    <font>
      <b/>
      <sz val="9"/>
      <color indexed="81"/>
      <name val="新細明體"/>
      <family val="1"/>
      <charset val="136"/>
    </font>
    <font>
      <sz val="9"/>
      <name val="細明體"/>
      <family val="3"/>
      <charset val="136"/>
    </font>
    <font>
      <u/>
      <sz val="10"/>
      <color indexed="12"/>
      <name val="細明體"/>
      <family val="3"/>
      <charset val="136"/>
    </font>
    <font>
      <sz val="9"/>
      <color indexed="10"/>
      <name val="ＭＳ Ｐゴシック"/>
      <family val="2"/>
      <charset val="128"/>
    </font>
    <font>
      <sz val="9"/>
      <color indexed="8"/>
      <name val="MingLiU"/>
      <family val="3"/>
      <charset val="136"/>
    </font>
    <font>
      <sz val="9"/>
      <color indexed="8"/>
      <name val="DFYuanLight-B5"/>
      <family val="3"/>
      <charset val="136"/>
    </font>
    <font>
      <sz val="9"/>
      <color indexed="8"/>
      <name val="BatangChe"/>
      <family val="3"/>
      <charset val="129"/>
    </font>
    <font>
      <sz val="9"/>
      <color indexed="81"/>
      <name val="新細明體"/>
      <family val="1"/>
      <charset val="136"/>
    </font>
    <font>
      <sz val="11"/>
      <name val="ＭＳ Ｐゴシック"/>
      <family val="2"/>
      <charset val="128"/>
    </font>
    <font>
      <b/>
      <sz val="8"/>
      <color indexed="81"/>
      <name val="ＭＳ Ｐゴシック"/>
      <family val="2"/>
      <charset val="128"/>
    </font>
    <font>
      <sz val="10"/>
      <color indexed="81"/>
      <name val="新細明體"/>
      <family val="1"/>
      <charset val="136"/>
    </font>
    <font>
      <b/>
      <sz val="9"/>
      <color indexed="81"/>
      <name val="ＭＳ Ｐ明朝"/>
      <family val="1"/>
      <charset val="128"/>
    </font>
    <font>
      <b/>
      <sz val="9"/>
      <color indexed="81"/>
      <name val="細明體"/>
      <family val="3"/>
      <charset val="136"/>
    </font>
    <font>
      <sz val="9"/>
      <color indexed="81"/>
      <name val="Tahoma"/>
      <family val="2"/>
    </font>
    <font>
      <sz val="8"/>
      <color indexed="81"/>
      <name val="ＭＳ Ｐゴシック"/>
      <family val="2"/>
      <charset val="128"/>
    </font>
    <font>
      <b/>
      <sz val="9"/>
      <color indexed="81"/>
      <name val="Tahoma"/>
      <family val="2"/>
    </font>
    <font>
      <sz val="9"/>
      <color indexed="81"/>
      <name val="細明體"/>
      <family val="3"/>
      <charset val="136"/>
    </font>
    <font>
      <sz val="9"/>
      <color indexed="81"/>
      <name val="ＭＳ Ｐ明朝"/>
      <family val="1"/>
      <charset val="128"/>
    </font>
    <font>
      <b/>
      <sz val="10"/>
      <color indexed="81"/>
      <name val="新細明體"/>
      <family val="1"/>
      <charset val="136"/>
    </font>
    <font>
      <b/>
      <sz val="9"/>
      <color indexed="10"/>
      <name val="ＭＳ Ｐゴシック"/>
      <family val="2"/>
      <charset val="128"/>
    </font>
    <font>
      <b/>
      <sz val="9"/>
      <color indexed="81"/>
      <name val="ＭＳ Ｐゴシック"/>
      <family val="2"/>
    </font>
    <font>
      <sz val="9"/>
      <color indexed="81"/>
      <name val="ＭＳ Ｐゴシック"/>
      <family val="2"/>
    </font>
    <font>
      <b/>
      <sz val="9"/>
      <color indexed="81"/>
      <name val="MS PMincho"/>
      <family val="1"/>
      <charset val="128"/>
    </font>
    <font>
      <b/>
      <sz val="9"/>
      <color indexed="8"/>
      <name val="MS PGothic"/>
      <family val="2"/>
    </font>
    <font>
      <b/>
      <sz val="9"/>
      <color indexed="8"/>
      <name val="MS PGothic"/>
      <family val="2"/>
    </font>
    <font>
      <sz val="9"/>
      <color indexed="8"/>
      <name val="MS PGothic"/>
      <family val="2"/>
    </font>
    <font>
      <sz val="8"/>
      <color indexed="8"/>
      <name val="MS PGothic"/>
      <family val="2"/>
    </font>
    <font>
      <sz val="9"/>
      <name val="MS PGothic"/>
      <family val="2"/>
    </font>
    <font>
      <u/>
      <sz val="9"/>
      <color indexed="12"/>
      <name val="MS PGothic"/>
      <family val="2"/>
    </font>
    <font>
      <u/>
      <sz val="10"/>
      <color indexed="12"/>
      <name val="MS PGothic"/>
      <family val="2"/>
    </font>
    <font>
      <sz val="9"/>
      <color indexed="10"/>
      <name val="MS PGothic"/>
      <family val="2"/>
    </font>
    <font>
      <b/>
      <sz val="9"/>
      <color indexed="10"/>
      <name val="MS PGothic"/>
      <family val="2"/>
    </font>
    <font>
      <sz val="9"/>
      <color indexed="8"/>
      <name val="MS PGothic"/>
      <family val="2"/>
    </font>
    <font>
      <sz val="11"/>
      <color indexed="8"/>
      <name val="細明體"/>
      <family val="3"/>
      <charset val="136"/>
    </font>
    <font>
      <sz val="9"/>
      <color indexed="8"/>
      <name val="新細明體"/>
      <family val="1"/>
      <charset val="136"/>
    </font>
    <font>
      <sz val="10"/>
      <color indexed="81"/>
      <name val="細明體"/>
      <family val="3"/>
      <charset val="136"/>
    </font>
    <font>
      <sz val="10"/>
      <color indexed="81"/>
      <name val="Tahoma"/>
      <family val="2"/>
    </font>
    <font>
      <sz val="9"/>
      <color indexed="30"/>
      <name val="MS PGothic"/>
      <family val="2"/>
    </font>
    <font>
      <b/>
      <sz val="9"/>
      <color indexed="10"/>
      <name val="細明體"/>
      <family val="3"/>
      <charset val="136"/>
    </font>
    <font>
      <sz val="9"/>
      <color indexed="9"/>
      <name val="MS PGothic"/>
      <family val="2"/>
    </font>
    <font>
      <b/>
      <sz val="9"/>
      <color indexed="30"/>
      <name val="MS PGothic"/>
      <family val="2"/>
    </font>
    <font>
      <sz val="6"/>
      <name val="ＭＳ Ｐゴシック"/>
      <family val="2"/>
      <charset val="128"/>
    </font>
    <font>
      <sz val="9"/>
      <color indexed="8"/>
      <name val="MS PGothic"/>
      <family val="2"/>
    </font>
    <font>
      <sz val="9"/>
      <color indexed="10"/>
      <name val="細明體"/>
      <family val="3"/>
      <charset val="136"/>
    </font>
    <font>
      <sz val="9"/>
      <name val="新細明體"/>
      <family val="1"/>
      <charset val="136"/>
    </font>
    <font>
      <sz val="10"/>
      <color indexed="8"/>
      <name val="MS PGothic"/>
      <family val="2"/>
    </font>
    <font>
      <sz val="10"/>
      <color indexed="8"/>
      <name val="細明體"/>
      <family val="3"/>
      <charset val="136"/>
    </font>
    <font>
      <b/>
      <sz val="15"/>
      <color indexed="81"/>
      <name val="細明體"/>
      <family val="3"/>
      <charset val="136"/>
    </font>
    <font>
      <b/>
      <sz val="11"/>
      <color indexed="81"/>
      <name val="細明體"/>
      <family val="3"/>
      <charset val="136"/>
    </font>
    <font>
      <b/>
      <sz val="10"/>
      <color indexed="81"/>
      <name val="Tahoma"/>
      <family val="2"/>
    </font>
    <font>
      <b/>
      <sz val="10"/>
      <color indexed="81"/>
      <name val="細明體"/>
      <family val="3"/>
      <charset val="136"/>
    </font>
    <font>
      <b/>
      <sz val="13"/>
      <color indexed="81"/>
      <name val="Tahoma"/>
      <family val="2"/>
    </font>
    <font>
      <b/>
      <sz val="13"/>
      <color indexed="81"/>
      <name val="細明體"/>
      <family val="3"/>
      <charset val="136"/>
    </font>
    <font>
      <b/>
      <sz val="12"/>
      <color indexed="81"/>
      <name val="細明體"/>
      <family val="3"/>
      <charset val="136"/>
    </font>
    <font>
      <b/>
      <sz val="12"/>
      <color indexed="81"/>
      <name val="Tahoma"/>
      <family val="2"/>
    </font>
    <font>
      <b/>
      <sz val="10"/>
      <color indexed="81"/>
      <name val="ＭＳ Ｐゴシック"/>
      <family val="2"/>
      <charset val="128"/>
    </font>
    <font>
      <b/>
      <sz val="11"/>
      <color indexed="81"/>
      <name val="Tahoma"/>
      <family val="2"/>
    </font>
    <font>
      <sz val="11"/>
      <color theme="1"/>
      <name val="ＭＳ Ｐゴシック"/>
      <family val="2"/>
      <charset val="128"/>
    </font>
    <font>
      <sz val="9"/>
      <color theme="1"/>
      <name val="ＭＳ Ｐゴシック"/>
      <family val="2"/>
      <charset val="128"/>
    </font>
    <font>
      <b/>
      <sz val="9"/>
      <color rgb="FFFF0000"/>
      <name val="MS PGothic"/>
      <family val="2"/>
    </font>
    <font>
      <sz val="11"/>
      <color theme="1"/>
      <name val="ＭＳ Ｐゴシック"/>
      <family val="3"/>
      <charset val="128"/>
    </font>
    <font>
      <b/>
      <sz val="9"/>
      <color indexed="8"/>
      <name val="ＭＳ Ｐゴシック"/>
      <family val="3"/>
      <charset val="128"/>
    </font>
    <font>
      <sz val="6"/>
      <name val="ＭＳ Ｐゴシック"/>
      <family val="3"/>
      <charset val="128"/>
    </font>
    <font>
      <sz val="9"/>
      <color indexed="8"/>
      <name val="ＭＳ Ｐゴシック"/>
      <family val="3"/>
      <charset val="128"/>
    </font>
    <font>
      <u/>
      <sz val="10"/>
      <color indexed="12"/>
      <name val="ＭＳ Ｐゴシック"/>
      <family val="2"/>
    </font>
    <font>
      <sz val="12"/>
      <color indexed="81"/>
      <name val="Tahoma"/>
      <family val="2"/>
    </font>
    <font>
      <sz val="12"/>
      <color indexed="81"/>
      <name val="細明體"/>
      <family val="3"/>
      <charset val="136"/>
    </font>
    <font>
      <b/>
      <sz val="11"/>
      <color indexed="81"/>
      <name val="微軟正黑體"/>
      <family val="2"/>
      <charset val="136"/>
    </font>
    <font>
      <b/>
      <sz val="11"/>
      <color indexed="81"/>
      <name val="新細明體"/>
      <family val="1"/>
      <charset val="136"/>
    </font>
    <font>
      <b/>
      <sz val="9.35"/>
      <color indexed="81"/>
      <name val="微軟正黑體"/>
      <family val="2"/>
      <charset val="136"/>
    </font>
    <font>
      <sz val="11"/>
      <color indexed="81"/>
      <name val="Tahoma"/>
      <family val="2"/>
    </font>
    <font>
      <sz val="11"/>
      <color indexed="81"/>
      <name val="細明體"/>
      <family val="3"/>
      <charset val="136"/>
    </font>
    <font>
      <sz val="11"/>
      <color indexed="81"/>
      <name val="新細明體"/>
      <family val="1"/>
      <charset val="136"/>
    </font>
    <font>
      <sz val="9"/>
      <color indexed="8"/>
      <name val="MS PGothic"/>
      <family val="2"/>
      <charset val="128"/>
    </font>
    <font>
      <sz val="8"/>
      <color indexed="8"/>
      <name val="ＭＳ Ｐゴシック"/>
      <family val="3"/>
      <charset val="128"/>
    </font>
    <font>
      <sz val="8"/>
      <color indexed="8"/>
      <name val="細明體"/>
      <family val="3"/>
      <charset val="136"/>
    </font>
    <font>
      <sz val="9"/>
      <color theme="0" tint="-0.14999847407452621"/>
      <name val="MS PGothic"/>
      <family val="2"/>
    </font>
    <font>
      <sz val="16"/>
      <color indexed="8"/>
      <name val="細明體"/>
      <family val="3"/>
      <charset val="136"/>
    </font>
    <font>
      <sz val="16"/>
      <color indexed="8"/>
      <name val="MS PGothic"/>
      <family val="2"/>
    </font>
    <font>
      <sz val="10"/>
      <color indexed="8"/>
      <name val="MS PGothic"/>
      <family val="2"/>
      <charset val="128"/>
    </font>
    <font>
      <sz val="9"/>
      <color rgb="FFFF0000"/>
      <name val="MS PGothic"/>
      <family val="2"/>
      <charset val="128"/>
    </font>
    <font>
      <sz val="9"/>
      <color rgb="FFFF0000"/>
      <name val="細明體"/>
      <family val="3"/>
      <charset val="136"/>
    </font>
    <font>
      <sz val="12"/>
      <color indexed="8"/>
      <name val="MS PGothic"/>
      <family val="2"/>
      <charset val="128"/>
    </font>
    <font>
      <sz val="11"/>
      <color rgb="FF000000"/>
      <name val="新細明體"/>
      <family val="1"/>
      <charset val="136"/>
    </font>
    <font>
      <sz val="10"/>
      <color rgb="FF000000"/>
      <name val="新細明體"/>
      <family val="1"/>
      <charset val="136"/>
    </font>
    <font>
      <sz val="9"/>
      <color indexed="12"/>
      <name val="MS PGothic"/>
      <family val="2"/>
    </font>
    <font>
      <sz val="9"/>
      <color rgb="FF000000"/>
      <name val="新細明體"/>
      <family val="1"/>
      <charset val="136"/>
    </font>
    <font>
      <sz val="9"/>
      <color rgb="FF000000"/>
      <name val="MS PMincho"/>
      <family val="1"/>
      <charset val="128"/>
    </font>
    <font>
      <sz val="11"/>
      <name val="ＭＳ Ｐゴシック"/>
      <family val="2"/>
    </font>
    <font>
      <sz val="12"/>
      <color rgb="FF006100"/>
      <name val="新細明體"/>
      <family val="1"/>
      <charset val="136"/>
      <scheme val="minor"/>
    </font>
    <font>
      <sz val="12"/>
      <name val="新細明體"/>
      <family val="1"/>
      <charset val="136"/>
    </font>
    <font>
      <sz val="12"/>
      <color rgb="FF9C0006"/>
      <name val="新細明體"/>
      <family val="1"/>
      <charset val="136"/>
      <scheme val="minor"/>
    </font>
    <font>
      <sz val="11"/>
      <color theme="1"/>
      <name val="新細明體"/>
      <family val="2"/>
      <charset val="136"/>
      <scheme val="minor"/>
    </font>
    <font>
      <b/>
      <sz val="11"/>
      <color theme="1"/>
      <name val="HG丸ｺﾞｼｯｸM-PRO"/>
      <family val="3"/>
      <charset val="128"/>
    </font>
    <font>
      <sz val="9"/>
      <name val="新細明體"/>
      <family val="2"/>
      <charset val="136"/>
      <scheme val="minor"/>
    </font>
    <font>
      <sz val="11"/>
      <color theme="1"/>
      <name val="HG丸ｺﾞｼｯｸM-PRO"/>
      <family val="3"/>
      <charset val="128"/>
    </font>
    <font>
      <sz val="11"/>
      <color theme="1"/>
      <name val="MingLiU"/>
      <family val="3"/>
      <charset val="136"/>
    </font>
    <font>
      <sz val="11"/>
      <color rgb="FFC00000"/>
      <name val="HG丸ｺﾞｼｯｸM-PRO"/>
      <family val="3"/>
      <charset val="128"/>
    </font>
    <font>
      <sz val="11"/>
      <color theme="1"/>
      <name val="MS PGothic"/>
      <family val="2"/>
      <charset val="128"/>
    </font>
    <font>
      <sz val="11"/>
      <color theme="1"/>
      <name val="新細明體"/>
      <family val="2"/>
      <charset val="136"/>
    </font>
    <font>
      <b/>
      <sz val="11"/>
      <color theme="1"/>
      <name val="MS PGothic"/>
      <family val="2"/>
      <charset val="128"/>
    </font>
    <font>
      <sz val="11"/>
      <color theme="1"/>
      <name val="細明體"/>
      <family val="3"/>
      <charset val="136"/>
    </font>
    <font>
      <sz val="10"/>
      <name val="MS Sans Serif"/>
      <family val="2"/>
    </font>
    <font>
      <sz val="12"/>
      <name val="바탕체"/>
      <family val="3"/>
      <charset val="129"/>
    </font>
    <font>
      <i/>
      <sz val="10"/>
      <name val="Arial"/>
      <family val="2"/>
    </font>
    <font>
      <sz val="1"/>
      <color indexed="8"/>
      <name val="Courier"/>
      <family val="3"/>
    </font>
    <font>
      <b/>
      <sz val="1"/>
      <color indexed="8"/>
      <name val="Courier"/>
      <family val="3"/>
    </font>
    <font>
      <sz val="12"/>
      <name val="Times New Roman"/>
      <family val="1"/>
    </font>
    <font>
      <sz val="10"/>
      <name val="Courier New"/>
      <family val="3"/>
    </font>
    <font>
      <sz val="11"/>
      <color indexed="8"/>
      <name val="新細明體"/>
      <family val="1"/>
      <charset val="136"/>
    </font>
    <font>
      <sz val="11"/>
      <color indexed="9"/>
      <name val="新細明體"/>
      <family val="1"/>
      <charset val="136"/>
    </font>
    <font>
      <sz val="11"/>
      <color indexed="9"/>
      <name val="ＭＳ Ｐゴシック"/>
      <family val="2"/>
      <charset val="128"/>
    </font>
    <font>
      <sz val="11"/>
      <name val="￥i￠￢￠?o"/>
      <family val="3"/>
      <charset val="129"/>
    </font>
    <font>
      <sz val="12"/>
      <name val="¹UAAA¼"/>
      <family val="1"/>
      <charset val="129"/>
    </font>
    <font>
      <sz val="10"/>
      <color indexed="8"/>
      <name val="Arial"/>
      <family val="2"/>
    </font>
    <font>
      <sz val="12"/>
      <name val="Arial"/>
      <family val="2"/>
    </font>
    <font>
      <sz val="11"/>
      <name val="Arial"/>
      <family val="2"/>
    </font>
    <font>
      <sz val="10"/>
      <name val="Arial"/>
      <family val="2"/>
    </font>
    <font>
      <b/>
      <sz val="10"/>
      <name val="Helv"/>
      <family val="2"/>
    </font>
    <font>
      <sz val="11"/>
      <name val="돋움"/>
      <family val="2"/>
      <charset val="129"/>
    </font>
    <font>
      <sz val="10"/>
      <name val="MS Serif"/>
      <family val="1"/>
    </font>
    <font>
      <sz val="10"/>
      <name val="Times New Roman"/>
      <family val="1"/>
    </font>
    <font>
      <sz val="10"/>
      <color indexed="16"/>
      <name val="MS Serif"/>
      <family val="1"/>
    </font>
    <font>
      <sz val="9"/>
      <name val="Times New Roman"/>
      <family val="1"/>
    </font>
    <font>
      <u/>
      <sz val="10"/>
      <color indexed="36"/>
      <name val="Arial"/>
      <family val="2"/>
    </font>
    <font>
      <sz val="8"/>
      <name val="Arial"/>
      <family val="2"/>
    </font>
    <font>
      <sz val="10"/>
      <name val="바탕체"/>
      <family val="3"/>
      <charset val="129"/>
    </font>
    <font>
      <b/>
      <sz val="12"/>
      <name val="Helv"/>
      <family val="2"/>
    </font>
    <font>
      <b/>
      <sz val="12"/>
      <name val="Arial"/>
      <family val="2"/>
    </font>
    <font>
      <b/>
      <sz val="18"/>
      <name val="Arial"/>
      <family val="2"/>
    </font>
    <font>
      <u/>
      <sz val="8"/>
      <color indexed="12"/>
      <name val="Times New Roman"/>
      <family val="1"/>
    </font>
    <font>
      <b/>
      <sz val="11"/>
      <name val="Helv"/>
      <family val="2"/>
    </font>
    <font>
      <sz val="7"/>
      <name val="Small Fonts"/>
      <family val="2"/>
    </font>
    <font>
      <b/>
      <i/>
      <sz val="16"/>
      <name val="Helv"/>
      <family val="2"/>
    </font>
    <font>
      <sz val="12"/>
      <color indexed="8"/>
      <name val="Times New Roman"/>
      <family val="1"/>
    </font>
    <font>
      <sz val="14"/>
      <name val="AngsanaUPC"/>
      <family val="1"/>
    </font>
    <font>
      <sz val="8"/>
      <color indexed="16"/>
      <name val="Century Schoolbook"/>
      <family val="1"/>
    </font>
    <font>
      <sz val="8"/>
      <name val="Helv"/>
      <family val="2"/>
    </font>
    <font>
      <sz val="10"/>
      <color indexed="39"/>
      <name val="Arial"/>
      <family val="2"/>
    </font>
    <font>
      <b/>
      <sz val="10"/>
      <color indexed="8"/>
      <name val="Arial"/>
      <family val="2"/>
    </font>
    <font>
      <b/>
      <sz val="12"/>
      <color indexed="8"/>
      <name val="Arial"/>
      <family val="2"/>
    </font>
    <font>
      <b/>
      <sz val="16"/>
      <color indexed="23"/>
      <name val="Arial"/>
      <family val="2"/>
    </font>
    <font>
      <sz val="10"/>
      <color indexed="10"/>
      <name val="Arial"/>
      <family val="2"/>
    </font>
    <font>
      <b/>
      <i/>
      <sz val="10"/>
      <name val="Times New Roman"/>
      <family val="1"/>
    </font>
    <font>
      <b/>
      <sz val="8"/>
      <color indexed="8"/>
      <name val="Helv"/>
      <family val="2"/>
    </font>
    <font>
      <b/>
      <sz val="9"/>
      <name val="Times New Roman"/>
      <family val="1"/>
    </font>
    <font>
      <sz val="10"/>
      <name val="Helv"/>
      <family val="2"/>
    </font>
    <font>
      <b/>
      <sz val="18"/>
      <color indexed="56"/>
      <name val="新細明體"/>
      <family val="1"/>
      <charset val="136"/>
    </font>
    <font>
      <b/>
      <sz val="18"/>
      <color indexed="56"/>
      <name val="ＭＳ Ｐゴシック"/>
      <family val="2"/>
      <charset val="128"/>
    </font>
    <font>
      <b/>
      <sz val="11"/>
      <color indexed="9"/>
      <name val="新細明體"/>
      <family val="1"/>
      <charset val="136"/>
    </font>
    <font>
      <b/>
      <sz val="11"/>
      <color indexed="9"/>
      <name val="ＭＳ Ｐゴシック"/>
      <family val="2"/>
      <charset val="128"/>
    </font>
    <font>
      <sz val="11"/>
      <color indexed="60"/>
      <name val="新細明體"/>
      <family val="1"/>
      <charset val="136"/>
    </font>
    <font>
      <sz val="11"/>
      <color indexed="60"/>
      <name val="ＭＳ Ｐゴシック"/>
      <family val="2"/>
      <charset val="128"/>
    </font>
    <font>
      <sz val="10"/>
      <color indexed="8"/>
      <name val="ＭＳ Ｐゴシック"/>
      <family val="2"/>
      <charset val="128"/>
    </font>
    <font>
      <u/>
      <sz val="11"/>
      <color indexed="12"/>
      <name val="ＭＳ Ｐゴシック"/>
      <family val="2"/>
      <charset val="128"/>
    </font>
    <font>
      <u/>
      <sz val="9.35"/>
      <color indexed="12"/>
      <name val="ＭＳ Ｐゴシック"/>
      <family val="2"/>
      <charset val="128"/>
    </font>
    <font>
      <sz val="11"/>
      <color indexed="52"/>
      <name val="新細明體"/>
      <family val="1"/>
      <charset val="136"/>
    </font>
    <font>
      <sz val="11"/>
      <color indexed="52"/>
      <name val="ＭＳ Ｐゴシック"/>
      <family val="2"/>
      <charset val="128"/>
    </font>
    <font>
      <sz val="12"/>
      <color indexed="8"/>
      <name val="ＭＳ Ｐゴシック"/>
      <family val="2"/>
      <charset val="128"/>
    </font>
    <font>
      <sz val="12"/>
      <name val="굴림체"/>
      <family val="3"/>
      <charset val="129"/>
    </font>
    <font>
      <sz val="1"/>
      <color indexed="16"/>
      <name val="Courier"/>
      <family val="3"/>
    </font>
    <font>
      <b/>
      <sz val="1"/>
      <color indexed="16"/>
      <name val="Courier"/>
      <family val="3"/>
    </font>
    <font>
      <sz val="11"/>
      <color indexed="62"/>
      <name val="新細明體"/>
      <family val="1"/>
      <charset val="136"/>
    </font>
    <font>
      <sz val="11"/>
      <color indexed="62"/>
      <name val="ＭＳ Ｐゴシック"/>
      <family val="2"/>
      <charset val="128"/>
    </font>
    <font>
      <sz val="12"/>
      <name val="MS PGothic"/>
      <family val="2"/>
    </font>
    <font>
      <sz val="11"/>
      <name val="굴림체"/>
      <family val="3"/>
      <charset val="129"/>
    </font>
    <font>
      <b/>
      <sz val="11"/>
      <color indexed="63"/>
      <name val="新細明體"/>
      <family val="1"/>
      <charset val="136"/>
    </font>
    <font>
      <b/>
      <sz val="11"/>
      <color indexed="63"/>
      <name val="ＭＳ Ｐゴシック"/>
      <family val="2"/>
      <charset val="128"/>
    </font>
    <font>
      <sz val="12"/>
      <color indexed="17"/>
      <name val="新細明體"/>
      <family val="1"/>
      <charset val="136"/>
    </font>
    <font>
      <sz val="11"/>
      <color indexed="17"/>
      <name val="新細明體"/>
      <family val="1"/>
      <charset val="136"/>
    </font>
    <font>
      <sz val="11"/>
      <color indexed="17"/>
      <name val="ＭＳ Ｐゴシック"/>
      <family val="2"/>
      <charset val="128"/>
    </font>
    <font>
      <b/>
      <sz val="15"/>
      <color indexed="56"/>
      <name val="新細明體"/>
      <family val="1"/>
      <charset val="136"/>
    </font>
    <font>
      <b/>
      <sz val="15"/>
      <color indexed="56"/>
      <name val="ＭＳ Ｐゴシック"/>
      <family val="2"/>
      <charset val="128"/>
    </font>
    <font>
      <b/>
      <sz val="13"/>
      <color indexed="56"/>
      <name val="新細明體"/>
      <family val="1"/>
      <charset val="136"/>
    </font>
    <font>
      <b/>
      <sz val="13"/>
      <color indexed="56"/>
      <name val="ＭＳ Ｐゴシック"/>
      <family val="2"/>
      <charset val="128"/>
    </font>
    <font>
      <b/>
      <sz val="11"/>
      <color indexed="56"/>
      <name val="新細明體"/>
      <family val="1"/>
      <charset val="136"/>
    </font>
    <font>
      <b/>
      <sz val="11"/>
      <color indexed="56"/>
      <name val="ＭＳ Ｐゴシック"/>
      <family val="2"/>
      <charset val="128"/>
    </font>
    <font>
      <b/>
      <sz val="11"/>
      <color indexed="52"/>
      <name val="新細明體"/>
      <family val="1"/>
      <charset val="136"/>
    </font>
    <font>
      <b/>
      <sz val="11"/>
      <color indexed="52"/>
      <name val="ＭＳ Ｐゴシック"/>
      <family val="2"/>
      <charset val="128"/>
    </font>
    <font>
      <u/>
      <sz val="12"/>
      <color indexed="20"/>
      <name val="바탕체"/>
      <family val="3"/>
      <charset val="129"/>
    </font>
    <font>
      <sz val="11"/>
      <name val="明朝"/>
      <family val="3"/>
      <charset val="128"/>
    </font>
    <font>
      <sz val="12"/>
      <name val="中ゴシック体"/>
      <family val="3"/>
      <charset val="128"/>
    </font>
    <font>
      <sz val="10"/>
      <name val="ＭＳ Ｐゴシック"/>
      <family val="2"/>
      <charset val="128"/>
    </font>
    <font>
      <sz val="12"/>
      <name val="宋体"/>
      <family val="1"/>
      <charset val="255"/>
    </font>
    <font>
      <sz val="11"/>
      <color indexed="20"/>
      <name val="新細明體"/>
      <family val="1"/>
      <charset val="136"/>
    </font>
    <font>
      <sz val="11"/>
      <color indexed="20"/>
      <name val="ＭＳ Ｐゴシック"/>
      <family val="2"/>
      <charset val="128"/>
    </font>
    <font>
      <sz val="12"/>
      <name val="Osaka"/>
      <family val="3"/>
      <charset val="128"/>
    </font>
    <font>
      <sz val="14"/>
      <name val="뼻뮝"/>
      <family val="3"/>
    </font>
    <font>
      <b/>
      <sz val="11"/>
      <color indexed="8"/>
      <name val="新細明體"/>
      <family val="1"/>
      <charset val="136"/>
    </font>
    <font>
      <b/>
      <sz val="11"/>
      <color indexed="8"/>
      <name val="ＭＳ Ｐゴシック"/>
      <family val="2"/>
      <charset val="128"/>
    </font>
    <font>
      <i/>
      <sz val="11"/>
      <color indexed="23"/>
      <name val="新細明體"/>
      <family val="1"/>
      <charset val="136"/>
    </font>
    <font>
      <i/>
      <sz val="11"/>
      <color indexed="23"/>
      <name val="ＭＳ Ｐゴシック"/>
      <family val="2"/>
      <charset val="128"/>
    </font>
    <font>
      <sz val="11"/>
      <color indexed="8"/>
      <name val="맑은 고딕"/>
      <family val="2"/>
      <charset val="129"/>
    </font>
    <font>
      <sz val="11"/>
      <color theme="1"/>
      <name val="新細明體"/>
      <family val="1"/>
      <charset val="136"/>
      <scheme val="minor"/>
    </font>
    <font>
      <sz val="12"/>
      <color indexed="20"/>
      <name val="新細明體"/>
      <family val="1"/>
      <charset val="136"/>
    </font>
    <font>
      <sz val="12"/>
      <name val="뼻뮝"/>
      <family val="1"/>
    </font>
    <font>
      <sz val="11"/>
      <color indexed="10"/>
      <name val="新細明體"/>
      <family val="1"/>
      <charset val="136"/>
    </font>
    <font>
      <sz val="11"/>
      <color indexed="10"/>
      <name val="ＭＳ Ｐゴシック"/>
      <family val="2"/>
      <charset val="128"/>
    </font>
    <font>
      <sz val="12"/>
      <name val="궁서체"/>
      <family val="3"/>
      <charset val="129"/>
    </font>
    <font>
      <sz val="18"/>
      <name val="궁서체"/>
      <family val="3"/>
      <charset val="129"/>
    </font>
    <font>
      <b/>
      <sz val="12"/>
      <color indexed="16"/>
      <name val="굴림체"/>
      <family val="3"/>
      <charset val="129"/>
    </font>
    <font>
      <sz val="10"/>
      <name val="명조"/>
      <family val="3"/>
      <charset val="129"/>
    </font>
    <font>
      <u/>
      <sz val="9.35"/>
      <color indexed="36"/>
      <name val="돋움"/>
      <family val="2"/>
      <charset val="129"/>
    </font>
    <font>
      <sz val="10"/>
      <color indexed="12"/>
      <name val="굴림체"/>
      <family val="3"/>
      <charset val="129"/>
    </font>
    <font>
      <sz val="10"/>
      <color indexed="10"/>
      <name val="돋움체"/>
      <family val="3"/>
      <charset val="129"/>
    </font>
    <font>
      <b/>
      <sz val="10"/>
      <name val="Flange-Light"/>
      <family val="1"/>
      <charset val="129"/>
    </font>
    <font>
      <sz val="12"/>
      <name val="바탕체"/>
      <family val="3"/>
    </font>
    <font>
      <sz val="8"/>
      <name val="ＭＳ Ｐゴシック"/>
      <family val="3"/>
      <charset val="128"/>
    </font>
    <font>
      <sz val="8"/>
      <color indexed="30"/>
      <name val="ＭＳ Ｐゴシック"/>
      <family val="3"/>
      <charset val="128"/>
    </font>
    <font>
      <b/>
      <sz val="9"/>
      <color indexed="81"/>
      <name val="ＭＳ Ｐゴシック"/>
      <family val="3"/>
      <charset val="128"/>
    </font>
    <font>
      <sz val="8"/>
      <color rgb="FFFF0000"/>
      <name val="ＭＳ Ｐゴシック"/>
      <family val="3"/>
      <charset val="128"/>
    </font>
    <font>
      <sz val="11"/>
      <color rgb="FFFF0000"/>
      <name val="ＭＳ Ｐゴシック"/>
      <family val="2"/>
      <charset val="128"/>
    </font>
    <font>
      <sz val="8"/>
      <name val="MS PGothic"/>
      <family val="2"/>
      <charset val="128"/>
    </font>
    <font>
      <sz val="9"/>
      <color rgb="FFFF0000"/>
      <name val="MS PGothic"/>
      <family val="2"/>
    </font>
    <font>
      <sz val="8"/>
      <color rgb="FFFF0000"/>
      <name val="MS PGothic"/>
      <family val="2"/>
      <charset val="128"/>
    </font>
    <font>
      <sz val="11"/>
      <name val="新細明體"/>
      <family val="2"/>
      <charset val="136"/>
    </font>
    <font>
      <sz val="11"/>
      <name val="細明體"/>
      <family val="3"/>
      <charset val="136"/>
    </font>
    <font>
      <b/>
      <sz val="9"/>
      <color indexed="81"/>
      <name val="MS Gothic"/>
      <family val="3"/>
      <charset val="128"/>
    </font>
    <font>
      <sz val="9"/>
      <name val="ＭＳ Ｐゴシック"/>
      <family val="3"/>
      <charset val="128"/>
    </font>
    <font>
      <sz val="9"/>
      <name val="ＭＳ Ｐゴシック"/>
      <family val="2"/>
      <charset val="128"/>
    </font>
    <font>
      <sz val="9"/>
      <color rgb="FFFF0000"/>
      <name val="ＭＳ Ｐゴシック"/>
      <family val="3"/>
      <charset val="128"/>
    </font>
    <font>
      <b/>
      <sz val="14"/>
      <color indexed="81"/>
      <name val="ＭＳ Ｐゴシック"/>
      <family val="2"/>
      <charset val="128"/>
    </font>
    <font>
      <sz val="11"/>
      <color indexed="81"/>
      <name val="MS PGothic"/>
      <family val="2"/>
      <charset val="128"/>
    </font>
    <font>
      <sz val="12"/>
      <color indexed="81"/>
      <name val="新細明體"/>
      <family val="1"/>
      <charset val="136"/>
    </font>
    <font>
      <sz val="12"/>
      <color indexed="81"/>
      <name val="新細明體"/>
      <family val="1"/>
      <charset val="136"/>
      <scheme val="minor"/>
    </font>
    <font>
      <b/>
      <sz val="14"/>
      <color indexed="8"/>
      <name val="MS PGothic"/>
      <family val="2"/>
      <charset val="128"/>
    </font>
    <font>
      <sz val="11"/>
      <color theme="1"/>
      <name val="新細明體"/>
      <family val="1"/>
      <charset val="136"/>
    </font>
    <font>
      <sz val="12"/>
      <color indexed="81"/>
      <name val="新細明體"/>
      <family val="1"/>
      <charset val="129"/>
      <scheme val="minor"/>
    </font>
    <font>
      <sz val="12"/>
      <color indexed="81"/>
      <name val="新細明體"/>
      <family val="3"/>
      <charset val="136"/>
      <scheme val="minor"/>
    </font>
    <font>
      <sz val="12"/>
      <color indexed="81"/>
      <name val="HGGothicE"/>
      <family val="3"/>
      <charset val="128"/>
    </font>
    <font>
      <sz val="9"/>
      <name val="Meiryo UI"/>
      <family val="3"/>
      <charset val="128"/>
    </font>
    <font>
      <sz val="9"/>
      <color indexed="8"/>
      <name val="Meiryo UI"/>
      <family val="3"/>
      <charset val="128"/>
    </font>
    <font>
      <sz val="9"/>
      <color rgb="FF000000"/>
      <name val="Meiryo UI"/>
      <family val="3"/>
      <charset val="128"/>
    </font>
    <font>
      <sz val="9"/>
      <color rgb="FF0000FF"/>
      <name val="Meiryo UI"/>
      <family val="3"/>
      <charset val="128"/>
    </font>
    <font>
      <sz val="9"/>
      <name val="Microsoft JhengHei"/>
      <family val="3"/>
      <charset val="136"/>
    </font>
    <font>
      <sz val="11"/>
      <color indexed="8"/>
      <name val="ＭＳ Ｐゴシック"/>
      <family val="2"/>
      <charset val="136"/>
    </font>
    <font>
      <sz val="11"/>
      <name val="ＭＳ Ｐゴシック"/>
      <family val="2"/>
      <charset val="136"/>
    </font>
    <font>
      <u/>
      <sz val="9.35"/>
      <color indexed="12"/>
      <name val="ＭＳ Ｐゴシック"/>
      <family val="2"/>
      <charset val="136"/>
    </font>
    <font>
      <sz val="12"/>
      <color rgb="FF006100"/>
      <name val="新細明體"/>
      <family val="2"/>
      <charset val="136"/>
      <scheme val="minor"/>
    </font>
    <font>
      <sz val="12"/>
      <color rgb="FF9C0006"/>
      <name val="新細明體"/>
      <family val="2"/>
      <charset val="136"/>
      <scheme val="minor"/>
    </font>
    <font>
      <b/>
      <sz val="9"/>
      <color indexed="81"/>
      <name val="HGGothicE"/>
      <family val="3"/>
      <charset val="128"/>
    </font>
    <font>
      <b/>
      <sz val="9"/>
      <color indexed="81"/>
      <name val="BatangChe"/>
      <family val="3"/>
      <charset val="129"/>
    </font>
    <font>
      <sz val="11"/>
      <name val="Meiryo UI"/>
      <family val="3"/>
      <charset val="128"/>
    </font>
    <font>
      <sz val="12"/>
      <name val="Meiryo UI"/>
      <family val="3"/>
      <charset val="128"/>
    </font>
    <font>
      <b/>
      <sz val="11"/>
      <name val="Meiryo UI"/>
      <family val="3"/>
      <charset val="128"/>
    </font>
    <font>
      <sz val="11"/>
      <name val="BatangChe"/>
      <family val="3"/>
      <charset val="129"/>
    </font>
    <font>
      <b/>
      <sz val="14"/>
      <name val="Meiryo UI"/>
      <family val="3"/>
      <charset val="128"/>
    </font>
    <font>
      <sz val="11"/>
      <color theme="1"/>
      <name val="新細明體"/>
      <family val="3"/>
      <charset val="128"/>
      <scheme val="minor"/>
    </font>
    <font>
      <sz val="11"/>
      <color rgb="FF0000FF"/>
      <name val="Meiryo UI"/>
      <family val="3"/>
      <charset val="128"/>
    </font>
    <font>
      <sz val="10"/>
      <color theme="1"/>
      <name val="ＭＳ Ｐゴシック"/>
      <family val="3"/>
      <charset val="128"/>
    </font>
    <font>
      <sz val="11"/>
      <name val="ＭＳ Ｐゴシック"/>
      <family val="3"/>
      <charset val="128"/>
    </font>
    <font>
      <b/>
      <sz val="26"/>
      <color indexed="8"/>
      <name val="Meiryo UI"/>
      <family val="3"/>
      <charset val="128"/>
    </font>
    <font>
      <b/>
      <sz val="24"/>
      <color indexed="8"/>
      <name val="Meiryo UI"/>
      <family val="3"/>
      <charset val="128"/>
    </font>
    <font>
      <b/>
      <sz val="24"/>
      <color indexed="10"/>
      <name val="Meiryo UI"/>
      <family val="3"/>
      <charset val="128"/>
    </font>
    <font>
      <b/>
      <sz val="24"/>
      <name val="Meiryo UI"/>
      <family val="3"/>
      <charset val="128"/>
    </font>
    <font>
      <b/>
      <sz val="9"/>
      <color indexed="8"/>
      <name val="Meiryo UI"/>
      <family val="3"/>
      <charset val="128"/>
    </font>
    <font>
      <b/>
      <sz val="9"/>
      <color indexed="10"/>
      <name val="Meiryo UI"/>
      <family val="3"/>
      <charset val="128"/>
    </font>
    <font>
      <b/>
      <sz val="10"/>
      <color indexed="8"/>
      <name val="Meiryo UI"/>
      <family val="3"/>
      <charset val="128"/>
    </font>
    <font>
      <sz val="9"/>
      <color indexed="8"/>
      <name val="ＭＳ Ｐゴシック"/>
      <family val="1"/>
      <charset val="136"/>
    </font>
    <font>
      <u/>
      <sz val="9"/>
      <color indexed="12"/>
      <name val="Meiryo UI"/>
      <family val="3"/>
      <charset val="128"/>
    </font>
    <font>
      <sz val="9"/>
      <color indexed="9"/>
      <name val="Meiryo UI"/>
      <family val="3"/>
      <charset val="128"/>
    </font>
    <font>
      <b/>
      <sz val="9"/>
      <color rgb="FF00B050"/>
      <name val="Meiryo UI"/>
      <family val="3"/>
      <charset val="128"/>
    </font>
    <font>
      <sz val="9"/>
      <color indexed="10"/>
      <name val="Meiryo UI"/>
      <family val="3"/>
      <charset val="128"/>
    </font>
    <font>
      <sz val="9"/>
      <color rgb="FFFF0000"/>
      <name val="Meiryo UI"/>
      <family val="3"/>
      <charset val="128"/>
    </font>
    <font>
      <sz val="9"/>
      <color indexed="30"/>
      <name val="Meiryo UI"/>
      <family val="3"/>
      <charset val="128"/>
    </font>
    <font>
      <u/>
      <sz val="9"/>
      <name val="Meiryo UI"/>
      <family val="3"/>
      <charset val="128"/>
    </font>
    <font>
      <b/>
      <sz val="9"/>
      <color indexed="30"/>
      <name val="Meiryo UI"/>
      <family val="3"/>
      <charset val="128"/>
    </font>
    <font>
      <sz val="9"/>
      <color theme="1"/>
      <name val="Meiryo UI"/>
      <family val="3"/>
      <charset val="128"/>
    </font>
    <font>
      <u/>
      <sz val="9"/>
      <color indexed="12"/>
      <name val="ＭＳ Ｐゴシック"/>
      <family val="1"/>
      <charset val="136"/>
    </font>
    <font>
      <sz val="9"/>
      <name val="ＭＳ Ｐゴシック"/>
      <family val="1"/>
      <charset val="136"/>
    </font>
    <font>
      <sz val="9"/>
      <color rgb="FF000000"/>
      <name val="ＭＳ Ｐゴシック"/>
      <family val="1"/>
      <charset val="136"/>
    </font>
    <font>
      <sz val="9"/>
      <color rgb="FFFF0000"/>
      <name val="ＭＳ Ｐゴシック"/>
      <family val="1"/>
      <charset val="136"/>
    </font>
    <font>
      <b/>
      <sz val="9"/>
      <color rgb="FF0000FF"/>
      <name val="Meiryo UI"/>
      <family val="3"/>
      <charset val="128"/>
    </font>
    <font>
      <sz val="9"/>
      <name val="ＭＳ Ｐゴシック"/>
      <family val="3"/>
      <charset val="136"/>
    </font>
    <font>
      <sz val="9"/>
      <name val="ＭＳ Ｐゴシック"/>
      <family val="2"/>
      <charset val="136"/>
    </font>
    <font>
      <sz val="9"/>
      <name val="ＭＳ Ｐゴシック"/>
      <family val="3"/>
      <charset val="134"/>
    </font>
    <font>
      <sz val="9"/>
      <name val="ＭＳ Ｐゴシック"/>
      <family val="2"/>
      <charset val="134"/>
    </font>
    <font>
      <b/>
      <sz val="22"/>
      <color theme="0"/>
      <name val="Meiryo UI"/>
      <family val="3"/>
      <charset val="128"/>
    </font>
    <font>
      <sz val="9"/>
      <color rgb="FF000000"/>
      <name val="Microsoft YaHei"/>
      <family val="2"/>
      <charset val="134"/>
    </font>
    <font>
      <b/>
      <sz val="10"/>
      <color theme="0" tint="-0.249977111117893"/>
      <name val="Meiryo UI"/>
      <family val="3"/>
      <charset val="128"/>
    </font>
    <font>
      <b/>
      <vertAlign val="superscript"/>
      <sz val="10"/>
      <color theme="0" tint="-0.249977111117893"/>
      <name val="Meiryo UI"/>
      <family val="3"/>
      <charset val="128"/>
    </font>
    <font>
      <sz val="9"/>
      <color rgb="FF00B050"/>
      <name val="Meiryo UI"/>
      <family val="3"/>
      <charset val="128"/>
    </font>
    <font>
      <sz val="9"/>
      <color indexed="8"/>
      <name val="ＭＳ Ｐゴシック"/>
      <family val="3"/>
      <charset val="136"/>
    </font>
    <font>
      <sz val="9"/>
      <color rgb="FF0000FF"/>
      <name val="ＭＳ Ｐゴシック"/>
      <family val="3"/>
      <charset val="136"/>
    </font>
    <font>
      <sz val="9"/>
      <color rgb="FF0000FF"/>
      <name val="ＭＳ Ｐゴシック"/>
      <family val="2"/>
      <charset val="136"/>
    </font>
    <font>
      <sz val="9"/>
      <color rgb="FF0000FF"/>
      <name val="ＭＳ Ｐゴシック"/>
      <family val="1"/>
      <charset val="136"/>
    </font>
    <font>
      <sz val="9"/>
      <color rgb="FF0000FF"/>
      <name val="ＭＳ Ｐゴシック"/>
      <family val="2"/>
      <charset val="134"/>
    </font>
    <font>
      <u/>
      <sz val="9"/>
      <color theme="0"/>
      <name val="Meiryo UI"/>
      <family val="3"/>
      <charset val="128"/>
    </font>
    <font>
      <b/>
      <sz val="9"/>
      <name val="Meiryo UI"/>
      <family val="3"/>
      <charset val="128"/>
    </font>
    <font>
      <u/>
      <sz val="9"/>
      <color indexed="12"/>
      <name val="ＭＳ Ｐゴシック"/>
      <family val="3"/>
      <charset val="136"/>
    </font>
    <font>
      <sz val="9"/>
      <color indexed="12"/>
      <name val="Meiryo UI"/>
      <family val="3"/>
      <charset val="128"/>
    </font>
    <font>
      <sz val="12"/>
      <color indexed="81"/>
      <name val="新細明體"/>
      <family val="2"/>
      <charset val="128"/>
      <scheme val="minor"/>
    </font>
    <font>
      <b/>
      <sz val="14"/>
      <color indexed="81"/>
      <name val="ＭＳ Ｐゴシック"/>
      <family val="3"/>
      <charset val="128"/>
    </font>
    <font>
      <sz val="14"/>
      <color indexed="81"/>
      <name val="ＭＳ Ｐゴシック"/>
      <family val="3"/>
      <charset val="128"/>
    </font>
    <font>
      <b/>
      <sz val="14"/>
      <color indexed="81"/>
      <name val="新細明體"/>
      <family val="1"/>
      <charset val="136"/>
    </font>
    <font>
      <sz val="14"/>
      <color indexed="81"/>
      <name val="新細明體"/>
      <family val="1"/>
      <charset val="136"/>
    </font>
    <font>
      <sz val="14"/>
      <color indexed="10"/>
      <name val="ＭＳ Ｐゴシック"/>
      <family val="3"/>
      <charset val="128"/>
    </font>
    <font>
      <b/>
      <sz val="14"/>
      <color indexed="81"/>
      <name val="細明體"/>
      <family val="3"/>
      <charset val="136"/>
    </font>
    <font>
      <sz val="14"/>
      <color indexed="81"/>
      <name val="新細明體"/>
      <family val="3"/>
      <charset val="128"/>
      <scheme val="minor"/>
    </font>
    <font>
      <sz val="14"/>
      <color indexed="81"/>
      <name val="新細明體"/>
      <family val="1"/>
      <charset val="129"/>
      <scheme val="minor"/>
    </font>
    <font>
      <sz val="14"/>
      <color indexed="81"/>
      <name val="新細明體"/>
      <family val="3"/>
      <charset val="136"/>
      <scheme val="minor"/>
    </font>
    <font>
      <sz val="9"/>
      <name val="Microsoft YaHei"/>
      <family val="2"/>
      <charset val="134"/>
    </font>
    <font>
      <sz val="9"/>
      <name val="Microsoft YaHei UI"/>
      <family val="3"/>
      <charset val="1"/>
    </font>
    <font>
      <sz val="9"/>
      <name val="Microsoft YaHei"/>
      <family val="3"/>
      <charset val="134"/>
    </font>
    <font>
      <sz val="9"/>
      <name val="Microsoft YaHei UI"/>
      <family val="3"/>
      <charset val="134"/>
    </font>
    <font>
      <b/>
      <sz val="18"/>
      <color theme="0"/>
      <name val="Meiryo UI"/>
      <family val="3"/>
      <charset val="128"/>
    </font>
    <font>
      <sz val="12"/>
      <color indexed="8"/>
      <name val="Meiryo UI"/>
      <family val="3"/>
      <charset val="128"/>
    </font>
    <font>
      <b/>
      <sz val="12"/>
      <color indexed="8"/>
      <name val="Meiryo UI"/>
      <family val="3"/>
      <charset val="128"/>
    </font>
    <font>
      <b/>
      <u/>
      <sz val="18"/>
      <color rgb="FFFF0000"/>
      <name val="Meiryo UI"/>
      <family val="3"/>
      <charset val="128"/>
    </font>
    <font>
      <sz val="9"/>
      <color theme="0"/>
      <name val="Meiryo UI"/>
      <family val="3"/>
      <charset val="128"/>
    </font>
    <font>
      <sz val="14"/>
      <color indexed="81"/>
      <name val="新細明體"/>
      <family val="3"/>
      <charset val="129"/>
      <scheme val="minor"/>
    </font>
    <font>
      <b/>
      <sz val="11"/>
      <color indexed="81"/>
      <name val="HGGothicE"/>
      <family val="3"/>
      <charset val="128"/>
    </font>
    <font>
      <b/>
      <sz val="11"/>
      <color indexed="81"/>
      <name val="BatangChe"/>
      <family val="3"/>
      <charset val="129"/>
    </font>
    <font>
      <sz val="11"/>
      <color theme="1"/>
      <name val="新細明體"/>
      <family val="2"/>
      <charset val="128"/>
      <scheme val="minor"/>
    </font>
    <font>
      <sz val="12"/>
      <color theme="1"/>
      <name val="Meiryo UI"/>
      <family val="3"/>
      <charset val="128"/>
    </font>
    <font>
      <b/>
      <sz val="12"/>
      <color rgb="FFFF0000"/>
      <name val="Meiryo UI"/>
      <family val="3"/>
      <charset val="128"/>
    </font>
    <font>
      <b/>
      <sz val="9"/>
      <color rgb="FFFF0000"/>
      <name val="Meiryo UI"/>
      <family val="3"/>
      <charset val="128"/>
    </font>
    <font>
      <b/>
      <sz val="11"/>
      <color theme="0"/>
      <name val="Meiryo UI"/>
      <family val="3"/>
      <charset val="128"/>
    </font>
    <font>
      <b/>
      <sz val="12"/>
      <name val="Meiryo UI"/>
      <family val="3"/>
      <charset val="128"/>
    </font>
    <font>
      <u/>
      <sz val="10"/>
      <color indexed="12"/>
      <name val="MingLiU"/>
      <family val="3"/>
      <charset val="136"/>
    </font>
    <font>
      <sz val="9"/>
      <name val="微軟正黑體"/>
      <family val="3"/>
      <charset val="136"/>
    </font>
    <font>
      <b/>
      <sz val="11"/>
      <color rgb="FFFF0000"/>
      <name val="Meiryo UI"/>
      <family val="3"/>
      <charset val="128"/>
    </font>
    <font>
      <sz val="11"/>
      <color indexed="8"/>
      <name val="FangSong"/>
      <family val="3"/>
      <charset val="134"/>
    </font>
    <font>
      <b/>
      <sz val="12"/>
      <color rgb="FF0000FF"/>
      <name val="Meiryo UI"/>
      <family val="3"/>
      <charset val="128"/>
    </font>
    <font>
      <b/>
      <sz val="11"/>
      <color rgb="FF0000FF"/>
      <name val="Meiryo UI"/>
      <family val="3"/>
      <charset val="128"/>
    </font>
    <font>
      <u/>
      <sz val="10"/>
      <color indexed="12"/>
      <name val="Meiryo UI"/>
      <family val="3"/>
      <charset val="128"/>
    </font>
    <font>
      <sz val="9"/>
      <name val="SimSun-ExtB"/>
      <family val="3"/>
      <charset val="134"/>
    </font>
    <font>
      <b/>
      <sz val="10"/>
      <name val="Meiryo UI"/>
      <family val="3"/>
      <charset val="128"/>
    </font>
    <font>
      <u/>
      <sz val="6"/>
      <color indexed="12"/>
      <name val="ＭＳ Ｐゴシック"/>
      <family val="2"/>
      <charset val="128"/>
    </font>
    <font>
      <u/>
      <sz val="6"/>
      <color indexed="12"/>
      <name val="Meiryo UI"/>
      <family val="3"/>
      <charset val="128"/>
    </font>
    <font>
      <sz val="9"/>
      <name val="游ゴシック"/>
      <family val="3"/>
      <charset val="128"/>
    </font>
    <font>
      <u/>
      <sz val="11"/>
      <color rgb="FF0000FF"/>
      <name val="Meiryo UI"/>
      <family val="3"/>
      <charset val="128"/>
    </font>
    <font>
      <sz val="11"/>
      <name val="微軟正黑體"/>
      <family val="3"/>
      <charset val="136"/>
    </font>
    <font>
      <b/>
      <sz val="11"/>
      <name val="Meiryo UI"/>
      <family val="2"/>
      <charset val="128"/>
    </font>
    <font>
      <sz val="11"/>
      <name val="MS Gothic"/>
      <family val="3"/>
      <charset val="136"/>
    </font>
    <font>
      <sz val="11"/>
      <name val="Meiryo UI"/>
      <family val="2"/>
    </font>
    <font>
      <strike/>
      <sz val="11"/>
      <name val="Meiryo UI"/>
      <family val="3"/>
      <charset val="128"/>
    </font>
    <font>
      <b/>
      <sz val="9"/>
      <color indexed="81"/>
      <name val="Meiryo UI"/>
      <family val="3"/>
      <charset val="128"/>
    </font>
    <font>
      <sz val="11"/>
      <color indexed="8"/>
      <name val="Meiryo UI"/>
      <family val="3"/>
      <charset val="128"/>
    </font>
    <font>
      <sz val="12"/>
      <color rgb="FFFF0000"/>
      <name val="Meiryo UI"/>
      <family val="3"/>
      <charset val="128"/>
    </font>
    <font>
      <b/>
      <u/>
      <sz val="10"/>
      <color indexed="12"/>
      <name val="ＭＳ Ｐゴシック"/>
      <family val="3"/>
      <charset val="128"/>
    </font>
    <font>
      <sz val="9"/>
      <name val="Meiryo UI"/>
      <family val="2"/>
      <charset val="128"/>
    </font>
    <font>
      <u/>
      <sz val="11"/>
      <color theme="10"/>
      <name val="Meiryo UI"/>
      <family val="3"/>
      <charset val="128"/>
    </font>
    <font>
      <b/>
      <sz val="11"/>
      <color indexed="12"/>
      <name val="Meiryo UI"/>
      <family val="3"/>
      <charset val="128"/>
    </font>
    <font>
      <sz val="11"/>
      <color rgb="FF0000FF"/>
      <name val="Meiryo UI"/>
      <family val="2"/>
    </font>
    <font>
      <u/>
      <sz val="11"/>
      <color rgb="FF0000FF"/>
      <name val="Meiryo UI"/>
      <family val="2"/>
    </font>
    <font>
      <b/>
      <sz val="9"/>
      <color indexed="81"/>
      <name val="MS P ゴシック"/>
      <family val="3"/>
      <charset val="128"/>
    </font>
    <font>
      <sz val="12"/>
      <color indexed="8"/>
      <name val="Meiryo UI"/>
      <family val="2"/>
    </font>
    <font>
      <sz val="9"/>
      <color rgb="FF000000"/>
      <name val="微軟正黑體"/>
      <family val="3"/>
      <charset val="136"/>
    </font>
    <font>
      <sz val="9"/>
      <color rgb="FFFF0000"/>
      <name val="Meiryo UI"/>
      <family val="2"/>
      <charset val="128"/>
    </font>
    <font>
      <sz val="9"/>
      <name val="Meiryo UI"/>
      <family val="3"/>
      <charset val="136"/>
    </font>
    <font>
      <u/>
      <sz val="10"/>
      <color indexed="12"/>
      <name val="Microsoft YaHei"/>
      <family val="2"/>
      <charset val="134"/>
    </font>
    <font>
      <u/>
      <sz val="10"/>
      <color indexed="12"/>
      <name val="MS PGothic"/>
      <family val="2"/>
      <charset val="136"/>
    </font>
    <font>
      <sz val="11"/>
      <color rgb="FF000000"/>
      <name val="微軟正黑體"/>
      <family val="2"/>
      <charset val="136"/>
    </font>
    <font>
      <sz val="11"/>
      <color rgb="FF000000"/>
      <name val="ＭＳ Ｐゴシック"/>
      <family val="2"/>
      <charset val="128"/>
    </font>
    <font>
      <sz val="11"/>
      <color indexed="8"/>
      <name val="微軟正黑體"/>
      <family val="2"/>
      <charset val="136"/>
    </font>
    <font>
      <u/>
      <sz val="10"/>
      <color indexed="12"/>
      <name val="微軟正黑體"/>
      <family val="2"/>
      <charset val="136"/>
    </font>
    <font>
      <sz val="12"/>
      <color theme="1"/>
      <name val="微軟正黑體"/>
      <family val="2"/>
      <charset val="136"/>
    </font>
    <font>
      <sz val="9"/>
      <color rgb="FF000000"/>
      <name val="細明體"/>
      <family val="3"/>
      <charset val="136"/>
    </font>
    <font>
      <sz val="9"/>
      <color rgb="FF000000"/>
      <name val="Meiryo UI"/>
      <family val="3"/>
      <charset val="136"/>
    </font>
    <font>
      <sz val="9"/>
      <color rgb="FF000000"/>
      <name val="Calibri"/>
      <family val="3"/>
    </font>
    <font>
      <sz val="9"/>
      <color rgb="FF000000"/>
      <name val="Meiryo UI"/>
      <family val="3"/>
    </font>
    <font>
      <sz val="9"/>
      <color indexed="8"/>
      <name val="Meiryo UI"/>
      <family val="3"/>
      <charset val="136"/>
    </font>
    <font>
      <sz val="9"/>
      <name val="Microsoft YaHei"/>
      <family val="3"/>
    </font>
    <font>
      <sz val="9"/>
      <name val="Segoe UI Symbol"/>
      <family val="3"/>
    </font>
    <font>
      <sz val="9"/>
      <name val="Microsoft YaHei"/>
      <family val="3"/>
      <charset val="1"/>
    </font>
    <font>
      <sz val="9"/>
      <name val="Meiryo UI"/>
      <family val="3"/>
      <charset val="134"/>
    </font>
    <font>
      <u/>
      <sz val="10"/>
      <color indexed="12"/>
      <name val="ＭＳ Ｐゴシック"/>
      <family val="2"/>
      <charset val="136"/>
    </font>
    <font>
      <sz val="9"/>
      <name val="Cambria Math"/>
      <family val="3"/>
    </font>
    <font>
      <sz val="9"/>
      <color rgb="FF000000"/>
      <name val="Meiryo UI"/>
      <family val="2"/>
      <charset val="128"/>
    </font>
    <font>
      <sz val="9"/>
      <name val="新細明體"/>
      <family val="3"/>
      <charset val="136"/>
    </font>
    <font>
      <sz val="9"/>
      <color rgb="FF000000"/>
      <name val="微軟正黑體"/>
      <family val="2"/>
      <charset val="136"/>
    </font>
    <font>
      <sz val="9"/>
      <color indexed="8"/>
      <name val="Meiryo UI"/>
      <family val="2"/>
      <charset val="128"/>
    </font>
    <font>
      <sz val="14"/>
      <color indexed="81"/>
      <name val="新細明體"/>
      <family val="2"/>
      <charset val="136"/>
      <scheme val="minor"/>
    </font>
    <font>
      <sz val="9"/>
      <name val="Microsoft JhengHei UI"/>
      <family val="3"/>
      <charset val="136"/>
    </font>
    <font>
      <sz val="9"/>
      <color rgb="FF000000"/>
      <name val="Microsoft JhengHei UI"/>
      <family val="3"/>
      <charset val="136"/>
    </font>
    <font>
      <sz val="9"/>
      <name val="Meiryo UI"/>
      <family val="3"/>
    </font>
    <font>
      <sz val="9"/>
      <name val="細明體"/>
      <family val="2"/>
      <charset val="136"/>
    </font>
    <font>
      <sz val="12"/>
      <color theme="1"/>
      <name val="新細明體"/>
      <family val="2"/>
      <scheme val="minor"/>
    </font>
    <font>
      <sz val="12"/>
      <name val="新細明體"/>
      <family val="2"/>
      <scheme val="minor"/>
    </font>
    <font>
      <sz val="12"/>
      <color rgb="FF0000FF"/>
      <name val="新細明體"/>
      <family val="2"/>
      <scheme val="minor"/>
    </font>
    <font>
      <sz val="11"/>
      <color indexed="8"/>
      <name val="新細明體"/>
      <family val="2"/>
      <scheme val="minor"/>
    </font>
    <font>
      <sz val="12"/>
      <color rgb="FF000000"/>
      <name val="Meiryo UI"/>
      <family val="2"/>
      <charset val="128"/>
    </font>
    <font>
      <sz val="14"/>
      <color indexed="8"/>
      <name val="ＭＳ Ｐゴシック"/>
      <family val="2"/>
      <charset val="128"/>
    </font>
    <font>
      <sz val="14"/>
      <color indexed="8"/>
      <name val="細明體"/>
      <family val="3"/>
      <charset val="136"/>
    </font>
    <font>
      <sz val="10"/>
      <color indexed="8"/>
      <name val="Meiryo UI"/>
      <family val="3"/>
      <charset val="128"/>
    </font>
    <font>
      <sz val="9"/>
      <color rgb="FF000000"/>
      <name val="Microsoft JhengHei UI"/>
      <family val="2"/>
      <charset val="136"/>
    </font>
    <font>
      <sz val="9"/>
      <color rgb="FF000000"/>
      <name val="Microsoft YaHei"/>
      <family val="3"/>
      <charset val="134"/>
    </font>
    <font>
      <sz val="9"/>
      <name val="微軟正黑體"/>
      <family val="2"/>
      <charset val="136"/>
    </font>
    <font>
      <b/>
      <sz val="9"/>
      <name val="Meiryo UI"/>
      <family val="2"/>
      <charset val="128"/>
    </font>
    <font>
      <sz val="9"/>
      <name val="Meiryo UI"/>
      <family val="2"/>
    </font>
    <font>
      <sz val="14"/>
      <color indexed="81"/>
      <name val="新細明體"/>
      <family val="1"/>
      <charset val="136"/>
      <scheme val="minor"/>
    </font>
    <font>
      <b/>
      <sz val="10"/>
      <color indexed="8"/>
      <name val="Meiryo UI"/>
      <family val="2"/>
      <charset val="128"/>
    </font>
    <font>
      <sz val="9"/>
      <name val="新細明體-ExtB"/>
      <family val="3"/>
      <charset val="136"/>
    </font>
    <font>
      <sz val="11"/>
      <color indexed="8"/>
      <name val="Meiryo UI"/>
      <family val="2"/>
      <charset val="128"/>
    </font>
    <font>
      <sz val="12"/>
      <color indexed="8"/>
      <name val="Meiryo UI"/>
      <family val="2"/>
      <charset val="128"/>
    </font>
    <font>
      <sz val="9"/>
      <name val="新細明體-ExtB"/>
      <family val="2"/>
      <charset val="136"/>
    </font>
    <font>
      <sz val="9"/>
      <name val="新細明體"/>
      <family val="2"/>
      <charset val="136"/>
    </font>
    <font>
      <sz val="9"/>
      <name val="Meiryo UI"/>
      <family val="2"/>
      <charset val="136"/>
    </font>
    <font>
      <sz val="9"/>
      <name val="Microsoft JhengHei UI"/>
      <family val="2"/>
      <charset val="136"/>
    </font>
    <font>
      <b/>
      <sz val="9"/>
      <color rgb="FF000000"/>
      <name val="ＭＳ Ｐゴシック"/>
      <family val="2"/>
      <charset val="128"/>
    </font>
    <font>
      <sz val="9"/>
      <color rgb="FF000000"/>
      <name val="ＭＳ Ｐゴシック"/>
      <family val="2"/>
      <charset val="128"/>
    </font>
    <font>
      <b/>
      <sz val="9"/>
      <color rgb="FF000000"/>
      <name val="微軟正黑體"/>
      <family val="3"/>
      <charset val="136"/>
    </font>
    <font>
      <b/>
      <sz val="9"/>
      <color rgb="FF000000"/>
      <name val="微軟正黑體"/>
      <family val="2"/>
      <charset val="136"/>
    </font>
    <font>
      <b/>
      <sz val="9"/>
      <color rgb="FF000000"/>
      <name val="Meiryo UI"/>
      <family val="2"/>
      <charset val="128"/>
    </font>
    <font>
      <sz val="9"/>
      <color rgb="FF000000"/>
      <name val="Wingdings"/>
      <family val="3"/>
      <charset val="2"/>
    </font>
    <font>
      <sz val="10"/>
      <color rgb="FF000000"/>
      <name val="Meiryo UI"/>
      <family val="3"/>
      <charset val="128"/>
    </font>
    <font>
      <sz val="10"/>
      <color rgb="FF000000"/>
      <name val="細明體"/>
      <family val="3"/>
      <charset val="136"/>
    </font>
    <font>
      <sz val="10"/>
      <color rgb="FF000000"/>
      <name val="Meiryo UI"/>
      <family val="2"/>
      <charset val="128"/>
    </font>
    <font>
      <sz val="10"/>
      <color indexed="8"/>
      <name val="Meiryo UI"/>
      <family val="2"/>
      <charset val="128"/>
    </font>
    <font>
      <sz val="9"/>
      <color rgb="FF000000"/>
      <name val="新細明體"/>
      <family val="3"/>
      <charset val="136"/>
    </font>
    <font>
      <b/>
      <sz val="9"/>
      <color rgb="FF000000"/>
      <name val="細明體"/>
      <family val="3"/>
      <charset val="136"/>
    </font>
    <font>
      <sz val="9"/>
      <color rgb="FF000000"/>
      <name val="細明體"/>
      <family val="2"/>
      <charset val="136"/>
    </font>
    <font>
      <sz val="9"/>
      <color rgb="FF000000"/>
      <name val="Microsoft JhengHei"/>
      <family val="3"/>
    </font>
    <font>
      <sz val="9"/>
      <color rgb="FF000000"/>
      <name val="Wingdings"/>
      <family val="2"/>
      <charset val="2"/>
    </font>
    <font>
      <b/>
      <sz val="14"/>
      <color theme="1"/>
      <name val="細明體"/>
      <family val="3"/>
      <charset val="136"/>
    </font>
    <font>
      <sz val="10"/>
      <color theme="1"/>
      <name val="Microsoft JhengHei"/>
      <family val="3"/>
    </font>
    <font>
      <b/>
      <sz val="9"/>
      <color rgb="FF000000"/>
      <name val="Microsoft JhengHei"/>
      <family val="3"/>
    </font>
    <font>
      <sz val="9"/>
      <color rgb="FF000000"/>
      <name val="新細明體"/>
      <family val="2"/>
      <charset val="136"/>
    </font>
    <font>
      <sz val="14"/>
      <color indexed="81"/>
      <name val="新細明體"/>
      <family val="1"/>
      <charset val="136"/>
      <scheme val="major"/>
    </font>
    <font>
      <b/>
      <sz val="9"/>
      <color indexed="8"/>
      <name val="Meiryo UI"/>
      <family val="2"/>
      <charset val="128"/>
    </font>
    <font>
      <b/>
      <sz val="9"/>
      <color rgb="FF000000"/>
      <name val="新細明體"/>
      <family val="3"/>
      <charset val="136"/>
    </font>
    <font>
      <sz val="9"/>
      <color indexed="81"/>
      <name val="Meiryo UI"/>
      <family val="2"/>
      <charset val="128"/>
    </font>
    <font>
      <sz val="9"/>
      <color rgb="FF000000"/>
      <name val="Microsoft JhengHei"/>
      <family val="2"/>
    </font>
    <font>
      <sz val="9"/>
      <color rgb="FF000000"/>
      <name val="Meiryo UI"/>
      <family val="2"/>
      <charset val="136"/>
    </font>
    <font>
      <sz val="9"/>
      <color rgb="FF000000"/>
      <name val="Microsoft JhengHei"/>
      <family val="2"/>
      <charset val="136"/>
    </font>
    <font>
      <b/>
      <sz val="9"/>
      <color indexed="81"/>
      <name val="Meiryo UI"/>
      <family val="2"/>
      <charset val="128"/>
    </font>
    <font>
      <b/>
      <sz val="9"/>
      <color indexed="8"/>
      <name val="Meiryo UI"/>
      <family val="3"/>
      <charset val="136"/>
    </font>
    <font>
      <sz val="14"/>
      <color indexed="81"/>
      <name val="新細明體"/>
      <family val="1"/>
      <charset val="129"/>
      <scheme val="major"/>
    </font>
    <font>
      <sz val="14"/>
      <color indexed="81"/>
      <name val="新細明體"/>
      <family val="3"/>
      <charset val="134"/>
      <scheme val="major"/>
    </font>
    <font>
      <sz val="14"/>
      <color indexed="81"/>
      <name val="新細明體"/>
      <family val="2"/>
      <charset val="136"/>
      <scheme val="major"/>
    </font>
    <font>
      <sz val="9"/>
      <color rgb="FF000000"/>
      <name val="Microsoft JhengHei"/>
      <family val="3"/>
      <charset val="136"/>
    </font>
    <font>
      <sz val="6"/>
      <name val="新細明體"/>
      <family val="3"/>
      <charset val="128"/>
      <scheme val="minor"/>
    </font>
  </fonts>
  <fills count="70">
    <fill>
      <patternFill patternType="none"/>
    </fill>
    <fill>
      <patternFill patternType="gray125"/>
    </fill>
    <fill>
      <patternFill patternType="solid">
        <fgColor indexed="13"/>
        <bgColor indexed="64"/>
      </patternFill>
    </fill>
    <fill>
      <patternFill patternType="solid">
        <fgColor indexed="22"/>
        <bgColor indexed="64"/>
      </patternFill>
    </fill>
    <fill>
      <patternFill patternType="solid">
        <fgColor indexed="44"/>
        <bgColor indexed="64"/>
      </patternFill>
    </fill>
    <fill>
      <patternFill patternType="solid">
        <fgColor indexed="50"/>
        <bgColor indexed="64"/>
      </patternFill>
    </fill>
    <fill>
      <patternFill patternType="solid">
        <fgColor indexed="55"/>
        <bgColor indexed="64"/>
      </patternFill>
    </fill>
    <fill>
      <patternFill patternType="solid">
        <fgColor indexed="42"/>
        <bgColor indexed="64"/>
      </patternFill>
    </fill>
    <fill>
      <patternFill patternType="solid">
        <fgColor indexed="11"/>
        <bgColor indexed="64"/>
      </patternFill>
    </fill>
    <fill>
      <patternFill patternType="solid">
        <fgColor indexed="57"/>
        <bgColor indexed="64"/>
      </patternFill>
    </fill>
    <fill>
      <patternFill patternType="solid">
        <fgColor indexed="45"/>
        <bgColor indexed="64"/>
      </patternFill>
    </fill>
    <fill>
      <patternFill patternType="solid">
        <fgColor indexed="10"/>
        <bgColor indexed="64"/>
      </patternFill>
    </fill>
    <fill>
      <patternFill patternType="solid">
        <fgColor indexed="51"/>
        <bgColor indexed="64"/>
      </patternFill>
    </fill>
    <fill>
      <patternFill patternType="solid">
        <fgColor rgb="FF969696"/>
        <bgColor indexed="64"/>
      </patternFill>
    </fill>
    <fill>
      <patternFill patternType="solid">
        <fgColor theme="0" tint="-0.499984740745262"/>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6"/>
        <bgColor indexed="64"/>
      </patternFill>
    </fill>
    <fill>
      <patternFill patternType="solid">
        <fgColor indexed="9"/>
        <bgColor indexed="64"/>
      </patternFill>
    </fill>
    <fill>
      <patternFill patternType="solid">
        <fgColor indexed="43"/>
        <bgColor indexed="64"/>
      </patternFill>
    </fill>
    <fill>
      <patternFill patternType="solid">
        <fgColor indexed="31"/>
        <bgColor indexed="64"/>
      </patternFill>
    </fill>
    <fill>
      <patternFill patternType="solid">
        <fgColor indexed="29"/>
        <bgColor indexed="64"/>
      </patternFill>
    </fill>
    <fill>
      <patternFill patternType="solid">
        <fgColor indexed="52"/>
        <bgColor indexed="64"/>
      </patternFill>
    </fill>
    <fill>
      <patternFill patternType="solid">
        <fgColor indexed="53"/>
        <bgColor indexed="64"/>
      </patternFill>
    </fill>
    <fill>
      <patternFill patternType="lightUp">
        <fgColor indexed="22"/>
        <bgColor indexed="35"/>
      </patternFill>
    </fill>
    <fill>
      <patternFill patternType="solid">
        <fgColor indexed="35"/>
        <bgColor indexed="64"/>
      </patternFill>
    </fill>
    <fill>
      <patternFill patternType="solid">
        <fgColor indexed="54"/>
        <bgColor indexed="64"/>
      </patternFill>
    </fill>
    <fill>
      <patternFill patternType="solid">
        <fgColor indexed="23"/>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indexed="31"/>
        <bgColor indexed="22"/>
      </patternFill>
    </fill>
    <fill>
      <patternFill patternType="solid">
        <fgColor theme="0" tint="-0.24994659260841701"/>
        <bgColor indexed="64"/>
      </patternFill>
    </fill>
    <fill>
      <patternFill patternType="solid">
        <fgColor rgb="FF92D050"/>
        <bgColor indexed="64"/>
      </patternFill>
    </fill>
    <fill>
      <patternFill patternType="solid">
        <fgColor rgb="FFFFC000"/>
        <bgColor indexed="64"/>
      </patternFill>
    </fill>
    <fill>
      <patternFill patternType="solid">
        <fgColor rgb="FFFF0000"/>
        <bgColor indexed="64"/>
      </patternFill>
    </fill>
    <fill>
      <patternFill patternType="solid">
        <fgColor theme="8" tint="0.79998168889431442"/>
        <bgColor indexed="64"/>
      </patternFill>
    </fill>
    <fill>
      <patternFill patternType="solid">
        <fgColor rgb="FF99CCFF"/>
        <bgColor indexed="64"/>
      </patternFill>
    </fill>
    <fill>
      <patternFill patternType="solid">
        <fgColor theme="9" tint="0.79998168889431442"/>
        <bgColor indexed="64"/>
      </patternFill>
    </fill>
    <fill>
      <patternFill patternType="solid">
        <fgColor theme="6"/>
        <bgColor indexed="64"/>
      </patternFill>
    </fill>
    <fill>
      <patternFill patternType="solid">
        <fgColor rgb="FF66FFFF"/>
        <bgColor indexed="64"/>
      </patternFill>
    </fill>
    <fill>
      <patternFill patternType="solid">
        <fgColor rgb="FFFFCCFF"/>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rgb="FF0000FF"/>
        <bgColor indexed="64"/>
      </patternFill>
    </fill>
    <fill>
      <patternFill patternType="solid">
        <fgColor theme="6" tint="0.39997558519241921"/>
        <bgColor indexed="64"/>
      </patternFill>
    </fill>
    <fill>
      <patternFill patternType="solid">
        <fgColor theme="8" tint="0.59999389629810485"/>
        <bgColor indexed="64"/>
      </patternFill>
    </fill>
  </fills>
  <borders count="79">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double">
        <color indexed="64"/>
      </left>
      <right style="double">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right style="medium">
        <color indexed="64"/>
      </right>
      <top/>
      <bottom style="medium">
        <color indexed="64"/>
      </bottom>
      <diagonal/>
    </border>
    <border>
      <left style="thin">
        <color indexed="8"/>
      </left>
      <right style="thin">
        <color indexed="8"/>
      </right>
      <top style="thin">
        <color indexed="8"/>
      </top>
      <bottom style="medium">
        <color indexed="8"/>
      </bottom>
      <diagonal/>
    </border>
    <border>
      <left style="hair">
        <color indexed="8"/>
      </left>
      <right style="hair">
        <color indexed="8"/>
      </right>
      <top/>
      <bottom style="hair">
        <color indexed="8"/>
      </bottom>
      <diagonal/>
    </border>
    <border>
      <left/>
      <right/>
      <top style="double">
        <color indexed="8"/>
      </top>
      <bottom/>
      <diagonal/>
    </border>
    <border>
      <left/>
      <right/>
      <top style="double">
        <color indexed="64"/>
      </top>
      <bottom style="double">
        <color indexed="64"/>
      </bottom>
      <diagonal/>
    </border>
    <border>
      <left/>
      <right style="hair">
        <color indexed="8"/>
      </right>
      <top/>
      <bottom style="hair">
        <color indexed="8"/>
      </bottom>
      <diagonal/>
    </border>
    <border>
      <left/>
      <right/>
      <top style="medium">
        <color indexed="64"/>
      </top>
      <bottom style="medium">
        <color indexed="64"/>
      </bottom>
      <diagonal/>
    </border>
    <border>
      <left/>
      <right/>
      <top/>
      <bottom style="medium">
        <color indexed="8"/>
      </bottom>
      <diagonal/>
    </border>
    <border>
      <left style="thin">
        <color indexed="63"/>
      </left>
      <right style="thin">
        <color indexed="63"/>
      </right>
      <top style="thin">
        <color indexed="63"/>
      </top>
      <bottom style="thin">
        <color indexed="63"/>
      </bottom>
      <diagonal/>
    </border>
    <border>
      <left style="thin">
        <color indexed="63"/>
      </left>
      <right style="thin">
        <color indexed="63"/>
      </right>
      <top style="thin">
        <color indexed="64"/>
      </top>
      <bottom style="thin">
        <color indexed="63"/>
      </bottom>
      <diagonal/>
    </border>
    <border>
      <left/>
      <right/>
      <top style="double">
        <color indexed="64"/>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style="hair">
        <color indexed="8"/>
      </left>
      <right style="hair">
        <color indexed="8"/>
      </right>
      <top style="hair">
        <color indexed="8"/>
      </top>
      <bottom style="thin">
        <color indexed="8"/>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right/>
      <top/>
      <bottom style="hair">
        <color indexed="8"/>
      </bottom>
      <diagonal/>
    </border>
    <border>
      <left style="thin">
        <color indexed="8"/>
      </left>
      <right style="thin">
        <color indexed="8"/>
      </right>
      <top style="thin">
        <color indexed="8"/>
      </top>
      <bottom style="hair">
        <color indexed="8"/>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medium">
        <color indexed="64"/>
      </bottom>
      <diagonal/>
    </border>
    <border>
      <left style="thin">
        <color indexed="64"/>
      </left>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bottom style="thin">
        <color indexed="64"/>
      </bottom>
      <diagonal/>
    </border>
  </borders>
  <cellStyleXfs count="935">
    <xf numFmtId="0" fontId="0" fillId="0" borderId="0">
      <alignment vertical="center"/>
    </xf>
    <xf numFmtId="9" fontId="6" fillId="0" borderId="0" applyFont="0" applyFill="0" applyBorder="0" applyAlignment="0" applyProtection="0">
      <alignment vertical="center"/>
    </xf>
    <xf numFmtId="0" fontId="11" fillId="0" borderId="0" applyNumberFormat="0" applyFill="0" applyBorder="0" applyAlignment="0" applyProtection="0">
      <alignment vertical="top"/>
      <protection locked="0"/>
    </xf>
    <xf numFmtId="0" fontId="69" fillId="0" borderId="0">
      <alignment vertical="center"/>
    </xf>
    <xf numFmtId="0" fontId="69" fillId="0" borderId="0">
      <alignment vertical="center"/>
    </xf>
    <xf numFmtId="0" fontId="20" fillId="0" borderId="0"/>
    <xf numFmtId="0" fontId="72" fillId="0" borderId="0">
      <alignment vertical="center"/>
    </xf>
    <xf numFmtId="0" fontId="100" fillId="0" borderId="0"/>
    <xf numFmtId="0" fontId="101" fillId="18" borderId="0" applyNumberFormat="0" applyBorder="0" applyAlignment="0" applyProtection="0">
      <alignment vertical="center"/>
    </xf>
    <xf numFmtId="0" fontId="102" fillId="0" borderId="0">
      <alignment vertical="center"/>
    </xf>
    <xf numFmtId="0" fontId="103" fillId="19" borderId="0" applyNumberFormat="0" applyBorder="0" applyAlignment="0" applyProtection="0">
      <alignment vertical="center"/>
    </xf>
    <xf numFmtId="0" fontId="104" fillId="0" borderId="0">
      <alignment vertical="center"/>
    </xf>
    <xf numFmtId="0" fontId="114" fillId="0" borderId="27">
      <alignment horizontal="center"/>
    </xf>
    <xf numFmtId="0" fontId="115" fillId="0" borderId="0"/>
    <xf numFmtId="0" fontId="115" fillId="0" borderId="0"/>
    <xf numFmtId="0" fontId="115" fillId="0" borderId="0"/>
    <xf numFmtId="0" fontId="115" fillId="0" borderId="0"/>
    <xf numFmtId="0" fontId="115" fillId="0" borderId="0"/>
    <xf numFmtId="0" fontId="115" fillId="0" borderId="0"/>
    <xf numFmtId="0" fontId="115" fillId="0" borderId="0"/>
    <xf numFmtId="0" fontId="115" fillId="0" borderId="0"/>
    <xf numFmtId="0" fontId="115" fillId="0" borderId="0"/>
    <xf numFmtId="0" fontId="115" fillId="0" borderId="0"/>
    <xf numFmtId="0" fontId="115" fillId="0" borderId="0"/>
    <xf numFmtId="0" fontId="115" fillId="0" borderId="0"/>
    <xf numFmtId="0" fontId="116" fillId="20" borderId="0"/>
    <xf numFmtId="0" fontId="117" fillId="0" borderId="0">
      <protection locked="0"/>
    </xf>
    <xf numFmtId="186" fontId="117" fillId="0" borderId="0">
      <protection locked="0"/>
    </xf>
    <xf numFmtId="0" fontId="118" fillId="0" borderId="0">
      <protection locked="0"/>
    </xf>
    <xf numFmtId="0" fontId="118" fillId="0" borderId="0">
      <protection locked="0"/>
    </xf>
    <xf numFmtId="0" fontId="119" fillId="0" borderId="0"/>
    <xf numFmtId="3" fontId="120" fillId="0" borderId="28">
      <alignment horizontal="right" vertical="center"/>
    </xf>
    <xf numFmtId="2" fontId="120" fillId="0" borderId="28">
      <alignment horizontal="right" vertical="center"/>
    </xf>
    <xf numFmtId="0" fontId="121" fillId="21" borderId="0" applyNumberFormat="0" applyBorder="0" applyAlignment="0" applyProtection="0">
      <alignment vertical="center"/>
    </xf>
    <xf numFmtId="0" fontId="121" fillId="21" borderId="0" applyNumberFormat="0" applyBorder="0" applyAlignment="0" applyProtection="0">
      <alignment vertical="center"/>
    </xf>
    <xf numFmtId="0" fontId="6" fillId="21" borderId="0" applyNumberFormat="0" applyBorder="0" applyAlignment="0" applyProtection="0">
      <alignment vertical="center"/>
    </xf>
    <xf numFmtId="0" fontId="6" fillId="21" borderId="0" applyNumberFormat="0" applyBorder="0" applyAlignment="0" applyProtection="0">
      <alignment vertical="center"/>
    </xf>
    <xf numFmtId="0" fontId="6" fillId="21" borderId="0" applyNumberFormat="0" applyBorder="0" applyAlignment="0" applyProtection="0">
      <alignment vertical="center"/>
    </xf>
    <xf numFmtId="0" fontId="6" fillId="21" borderId="0" applyNumberFormat="0" applyBorder="0" applyAlignment="0" applyProtection="0">
      <alignment vertical="center"/>
    </xf>
    <xf numFmtId="0" fontId="121" fillId="21" borderId="0" applyNumberFormat="0" applyBorder="0" applyAlignment="0" applyProtection="0">
      <alignment vertical="center"/>
    </xf>
    <xf numFmtId="0" fontId="121" fillId="21" borderId="0" applyNumberFormat="0" applyBorder="0" applyAlignment="0" applyProtection="0">
      <alignment vertical="center"/>
    </xf>
    <xf numFmtId="0" fontId="121" fillId="21" borderId="0" applyNumberFormat="0" applyBorder="0" applyAlignment="0" applyProtection="0">
      <alignment vertical="center"/>
    </xf>
    <xf numFmtId="0" fontId="121" fillId="21" borderId="0" applyNumberFormat="0" applyBorder="0" applyAlignment="0" applyProtection="0">
      <alignment vertical="center"/>
    </xf>
    <xf numFmtId="0" fontId="121" fillId="21" borderId="0" applyNumberFormat="0" applyBorder="0" applyAlignment="0" applyProtection="0">
      <alignment vertical="center"/>
    </xf>
    <xf numFmtId="0" fontId="121" fillId="21" borderId="0" applyNumberFormat="0" applyBorder="0" applyAlignment="0" applyProtection="0">
      <alignment vertical="center"/>
    </xf>
    <xf numFmtId="0" fontId="121" fillId="22" borderId="0" applyNumberFormat="0" applyBorder="0" applyAlignment="0" applyProtection="0">
      <alignment vertical="center"/>
    </xf>
    <xf numFmtId="0" fontId="121" fillId="22" borderId="0" applyNumberFormat="0" applyBorder="0" applyAlignment="0" applyProtection="0">
      <alignment vertical="center"/>
    </xf>
    <xf numFmtId="0" fontId="6" fillId="22" borderId="0" applyNumberFormat="0" applyBorder="0" applyAlignment="0" applyProtection="0">
      <alignment vertical="center"/>
    </xf>
    <xf numFmtId="0" fontId="6" fillId="22" borderId="0" applyNumberFormat="0" applyBorder="0" applyAlignment="0" applyProtection="0">
      <alignment vertical="center"/>
    </xf>
    <xf numFmtId="0" fontId="6" fillId="22" borderId="0" applyNumberFormat="0" applyBorder="0" applyAlignment="0" applyProtection="0">
      <alignment vertical="center"/>
    </xf>
    <xf numFmtId="0" fontId="6" fillId="22" borderId="0" applyNumberFormat="0" applyBorder="0" applyAlignment="0" applyProtection="0">
      <alignment vertical="center"/>
    </xf>
    <xf numFmtId="0" fontId="121" fillId="22" borderId="0" applyNumberFormat="0" applyBorder="0" applyAlignment="0" applyProtection="0">
      <alignment vertical="center"/>
    </xf>
    <xf numFmtId="0" fontId="121" fillId="22" borderId="0" applyNumberFormat="0" applyBorder="0" applyAlignment="0" applyProtection="0">
      <alignment vertical="center"/>
    </xf>
    <xf numFmtId="0" fontId="121" fillId="22" borderId="0" applyNumberFormat="0" applyBorder="0" applyAlignment="0" applyProtection="0">
      <alignment vertical="center"/>
    </xf>
    <xf numFmtId="0" fontId="121" fillId="22" borderId="0" applyNumberFormat="0" applyBorder="0" applyAlignment="0" applyProtection="0">
      <alignment vertical="center"/>
    </xf>
    <xf numFmtId="0" fontId="121" fillId="22" borderId="0" applyNumberFormat="0" applyBorder="0" applyAlignment="0" applyProtection="0">
      <alignment vertical="center"/>
    </xf>
    <xf numFmtId="0" fontId="121" fillId="22" borderId="0" applyNumberFormat="0" applyBorder="0" applyAlignment="0" applyProtection="0">
      <alignment vertical="center"/>
    </xf>
    <xf numFmtId="0" fontId="121" fillId="23" borderId="0" applyNumberFormat="0" applyBorder="0" applyAlignment="0" applyProtection="0">
      <alignment vertical="center"/>
    </xf>
    <xf numFmtId="0" fontId="121" fillId="23" borderId="0" applyNumberFormat="0" applyBorder="0" applyAlignment="0" applyProtection="0">
      <alignment vertical="center"/>
    </xf>
    <xf numFmtId="0" fontId="6" fillId="23" borderId="0" applyNumberFormat="0" applyBorder="0" applyAlignment="0" applyProtection="0">
      <alignment vertical="center"/>
    </xf>
    <xf numFmtId="0" fontId="6" fillId="23" borderId="0" applyNumberFormat="0" applyBorder="0" applyAlignment="0" applyProtection="0">
      <alignment vertical="center"/>
    </xf>
    <xf numFmtId="0" fontId="6" fillId="23" borderId="0" applyNumberFormat="0" applyBorder="0" applyAlignment="0" applyProtection="0">
      <alignment vertical="center"/>
    </xf>
    <xf numFmtId="0" fontId="6" fillId="23" borderId="0" applyNumberFormat="0" applyBorder="0" applyAlignment="0" applyProtection="0">
      <alignment vertical="center"/>
    </xf>
    <xf numFmtId="0" fontId="121" fillId="23" borderId="0" applyNumberFormat="0" applyBorder="0" applyAlignment="0" applyProtection="0">
      <alignment vertical="center"/>
    </xf>
    <xf numFmtId="0" fontId="121" fillId="23" borderId="0" applyNumberFormat="0" applyBorder="0" applyAlignment="0" applyProtection="0">
      <alignment vertical="center"/>
    </xf>
    <xf numFmtId="0" fontId="121" fillId="23" borderId="0" applyNumberFormat="0" applyBorder="0" applyAlignment="0" applyProtection="0">
      <alignment vertical="center"/>
    </xf>
    <xf numFmtId="0" fontId="121" fillId="23" borderId="0" applyNumberFormat="0" applyBorder="0" applyAlignment="0" applyProtection="0">
      <alignment vertical="center"/>
    </xf>
    <xf numFmtId="0" fontId="121" fillId="23" borderId="0" applyNumberFormat="0" applyBorder="0" applyAlignment="0" applyProtection="0">
      <alignment vertical="center"/>
    </xf>
    <xf numFmtId="0" fontId="121" fillId="23" borderId="0" applyNumberFormat="0" applyBorder="0" applyAlignment="0" applyProtection="0">
      <alignment vertical="center"/>
    </xf>
    <xf numFmtId="0" fontId="121" fillId="24" borderId="0" applyNumberFormat="0" applyBorder="0" applyAlignment="0" applyProtection="0">
      <alignment vertical="center"/>
    </xf>
    <xf numFmtId="0" fontId="121" fillId="24" borderId="0" applyNumberFormat="0" applyBorder="0" applyAlignment="0" applyProtection="0">
      <alignment vertical="center"/>
    </xf>
    <xf numFmtId="0" fontId="6" fillId="24" borderId="0" applyNumberFormat="0" applyBorder="0" applyAlignment="0" applyProtection="0">
      <alignment vertical="center"/>
    </xf>
    <xf numFmtId="0" fontId="6" fillId="24" borderId="0" applyNumberFormat="0" applyBorder="0" applyAlignment="0" applyProtection="0">
      <alignment vertical="center"/>
    </xf>
    <xf numFmtId="0" fontId="6" fillId="24" borderId="0" applyNumberFormat="0" applyBorder="0" applyAlignment="0" applyProtection="0">
      <alignment vertical="center"/>
    </xf>
    <xf numFmtId="0" fontId="6" fillId="24" borderId="0" applyNumberFormat="0" applyBorder="0" applyAlignment="0" applyProtection="0">
      <alignment vertical="center"/>
    </xf>
    <xf numFmtId="0" fontId="121" fillId="24" borderId="0" applyNumberFormat="0" applyBorder="0" applyAlignment="0" applyProtection="0">
      <alignment vertical="center"/>
    </xf>
    <xf numFmtId="0" fontId="121" fillId="24" borderId="0" applyNumberFormat="0" applyBorder="0" applyAlignment="0" applyProtection="0">
      <alignment vertical="center"/>
    </xf>
    <xf numFmtId="0" fontId="121" fillId="24" borderId="0" applyNumberFormat="0" applyBorder="0" applyAlignment="0" applyProtection="0">
      <alignment vertical="center"/>
    </xf>
    <xf numFmtId="0" fontId="121" fillId="24" borderId="0" applyNumberFormat="0" applyBorder="0" applyAlignment="0" applyProtection="0">
      <alignment vertical="center"/>
    </xf>
    <xf numFmtId="0" fontId="121" fillId="24" borderId="0" applyNumberFormat="0" applyBorder="0" applyAlignment="0" applyProtection="0">
      <alignment vertical="center"/>
    </xf>
    <xf numFmtId="0" fontId="121" fillId="24" borderId="0" applyNumberFormat="0" applyBorder="0" applyAlignment="0" applyProtection="0">
      <alignment vertical="center"/>
    </xf>
    <xf numFmtId="0" fontId="121" fillId="25" borderId="0" applyNumberFormat="0" applyBorder="0" applyAlignment="0" applyProtection="0">
      <alignment vertical="center"/>
    </xf>
    <xf numFmtId="0" fontId="121" fillId="25" borderId="0" applyNumberFormat="0" applyBorder="0" applyAlignment="0" applyProtection="0">
      <alignment vertical="center"/>
    </xf>
    <xf numFmtId="0" fontId="6" fillId="25" borderId="0" applyNumberFormat="0" applyBorder="0" applyAlignment="0" applyProtection="0">
      <alignment vertical="center"/>
    </xf>
    <xf numFmtId="0" fontId="6" fillId="25" borderId="0" applyNumberFormat="0" applyBorder="0" applyAlignment="0" applyProtection="0">
      <alignment vertical="center"/>
    </xf>
    <xf numFmtId="0" fontId="6" fillId="25" borderId="0" applyNumberFormat="0" applyBorder="0" applyAlignment="0" applyProtection="0">
      <alignment vertical="center"/>
    </xf>
    <xf numFmtId="0" fontId="6" fillId="25" borderId="0" applyNumberFormat="0" applyBorder="0" applyAlignment="0" applyProtection="0">
      <alignment vertical="center"/>
    </xf>
    <xf numFmtId="0" fontId="121" fillId="25" borderId="0" applyNumberFormat="0" applyBorder="0" applyAlignment="0" applyProtection="0">
      <alignment vertical="center"/>
    </xf>
    <xf numFmtId="0" fontId="121" fillId="25" borderId="0" applyNumberFormat="0" applyBorder="0" applyAlignment="0" applyProtection="0">
      <alignment vertical="center"/>
    </xf>
    <xf numFmtId="0" fontId="121" fillId="25" borderId="0" applyNumberFormat="0" applyBorder="0" applyAlignment="0" applyProtection="0">
      <alignment vertical="center"/>
    </xf>
    <xf numFmtId="0" fontId="121" fillId="25" borderId="0" applyNumberFormat="0" applyBorder="0" applyAlignment="0" applyProtection="0">
      <alignment vertical="center"/>
    </xf>
    <xf numFmtId="0" fontId="121" fillId="25" borderId="0" applyNumberFormat="0" applyBorder="0" applyAlignment="0" applyProtection="0">
      <alignment vertical="center"/>
    </xf>
    <xf numFmtId="0" fontId="121" fillId="25" borderId="0" applyNumberFormat="0" applyBorder="0" applyAlignment="0" applyProtection="0">
      <alignment vertical="center"/>
    </xf>
    <xf numFmtId="0" fontId="121" fillId="26" borderId="0" applyNumberFormat="0" applyBorder="0" applyAlignment="0" applyProtection="0">
      <alignment vertical="center"/>
    </xf>
    <xf numFmtId="0" fontId="121" fillId="26" borderId="0" applyNumberFormat="0" applyBorder="0" applyAlignment="0" applyProtection="0">
      <alignment vertical="center"/>
    </xf>
    <xf numFmtId="0" fontId="6" fillId="26" borderId="0" applyNumberFormat="0" applyBorder="0" applyAlignment="0" applyProtection="0">
      <alignment vertical="center"/>
    </xf>
    <xf numFmtId="0" fontId="6" fillId="26" borderId="0" applyNumberFormat="0" applyBorder="0" applyAlignment="0" applyProtection="0">
      <alignment vertical="center"/>
    </xf>
    <xf numFmtId="0" fontId="6" fillId="26" borderId="0" applyNumberFormat="0" applyBorder="0" applyAlignment="0" applyProtection="0">
      <alignment vertical="center"/>
    </xf>
    <xf numFmtId="0" fontId="6" fillId="26" borderId="0" applyNumberFormat="0" applyBorder="0" applyAlignment="0" applyProtection="0">
      <alignment vertical="center"/>
    </xf>
    <xf numFmtId="0" fontId="121" fillId="26" borderId="0" applyNumberFormat="0" applyBorder="0" applyAlignment="0" applyProtection="0">
      <alignment vertical="center"/>
    </xf>
    <xf numFmtId="0" fontId="121" fillId="26" borderId="0" applyNumberFormat="0" applyBorder="0" applyAlignment="0" applyProtection="0">
      <alignment vertical="center"/>
    </xf>
    <xf numFmtId="0" fontId="121" fillId="26" borderId="0" applyNumberFormat="0" applyBorder="0" applyAlignment="0" applyProtection="0">
      <alignment vertical="center"/>
    </xf>
    <xf numFmtId="0" fontId="121" fillId="26" borderId="0" applyNumberFormat="0" applyBorder="0" applyAlignment="0" applyProtection="0">
      <alignment vertical="center"/>
    </xf>
    <xf numFmtId="0" fontId="121" fillId="26" borderId="0" applyNumberFormat="0" applyBorder="0" applyAlignment="0" applyProtection="0">
      <alignment vertical="center"/>
    </xf>
    <xf numFmtId="0" fontId="121" fillId="26" borderId="0" applyNumberFormat="0" applyBorder="0" applyAlignment="0" applyProtection="0">
      <alignment vertical="center"/>
    </xf>
    <xf numFmtId="0" fontId="117" fillId="0" borderId="0">
      <protection locked="0"/>
    </xf>
    <xf numFmtId="0" fontId="121" fillId="27" borderId="0" applyNumberFormat="0" applyBorder="0" applyAlignment="0" applyProtection="0">
      <alignment vertical="center"/>
    </xf>
    <xf numFmtId="0" fontId="121" fillId="27" borderId="0" applyNumberFormat="0" applyBorder="0" applyAlignment="0" applyProtection="0">
      <alignment vertical="center"/>
    </xf>
    <xf numFmtId="0" fontId="6" fillId="27" borderId="0" applyNumberFormat="0" applyBorder="0" applyAlignment="0" applyProtection="0">
      <alignment vertical="center"/>
    </xf>
    <xf numFmtId="0" fontId="6" fillId="27" borderId="0" applyNumberFormat="0" applyBorder="0" applyAlignment="0" applyProtection="0">
      <alignment vertical="center"/>
    </xf>
    <xf numFmtId="0" fontId="6" fillId="27" borderId="0" applyNumberFormat="0" applyBorder="0" applyAlignment="0" applyProtection="0">
      <alignment vertical="center"/>
    </xf>
    <xf numFmtId="0" fontId="6" fillId="27" borderId="0" applyNumberFormat="0" applyBorder="0" applyAlignment="0" applyProtection="0">
      <alignment vertical="center"/>
    </xf>
    <xf numFmtId="0" fontId="121" fillId="27" borderId="0" applyNumberFormat="0" applyBorder="0" applyAlignment="0" applyProtection="0">
      <alignment vertical="center"/>
    </xf>
    <xf numFmtId="0" fontId="121" fillId="27" borderId="0" applyNumberFormat="0" applyBorder="0" applyAlignment="0" applyProtection="0">
      <alignment vertical="center"/>
    </xf>
    <xf numFmtId="0" fontId="121" fillId="27" borderId="0" applyNumberFormat="0" applyBorder="0" applyAlignment="0" applyProtection="0">
      <alignment vertical="center"/>
    </xf>
    <xf numFmtId="0" fontId="121" fillId="27" borderId="0" applyNumberFormat="0" applyBorder="0" applyAlignment="0" applyProtection="0">
      <alignment vertical="center"/>
    </xf>
    <xf numFmtId="0" fontId="121" fillId="27" borderId="0" applyNumberFormat="0" applyBorder="0" applyAlignment="0" applyProtection="0">
      <alignment vertical="center"/>
    </xf>
    <xf numFmtId="0" fontId="121" fillId="27" borderId="0" applyNumberFormat="0" applyBorder="0" applyAlignment="0" applyProtection="0">
      <alignment vertical="center"/>
    </xf>
    <xf numFmtId="0" fontId="121" fillId="28" borderId="0" applyNumberFormat="0" applyBorder="0" applyAlignment="0" applyProtection="0">
      <alignment vertical="center"/>
    </xf>
    <xf numFmtId="0" fontId="121" fillId="28" borderId="0" applyNumberFormat="0" applyBorder="0" applyAlignment="0" applyProtection="0">
      <alignment vertical="center"/>
    </xf>
    <xf numFmtId="0" fontId="6" fillId="28" borderId="0" applyNumberFormat="0" applyBorder="0" applyAlignment="0" applyProtection="0">
      <alignment vertical="center"/>
    </xf>
    <xf numFmtId="0" fontId="6" fillId="28" borderId="0" applyNumberFormat="0" applyBorder="0" applyAlignment="0" applyProtection="0">
      <alignment vertical="center"/>
    </xf>
    <xf numFmtId="0" fontId="6" fillId="28" borderId="0" applyNumberFormat="0" applyBorder="0" applyAlignment="0" applyProtection="0">
      <alignment vertical="center"/>
    </xf>
    <xf numFmtId="0" fontId="6" fillId="28" borderId="0" applyNumberFormat="0" applyBorder="0" applyAlignment="0" applyProtection="0">
      <alignment vertical="center"/>
    </xf>
    <xf numFmtId="0" fontId="121" fillId="28" borderId="0" applyNumberFormat="0" applyBorder="0" applyAlignment="0" applyProtection="0">
      <alignment vertical="center"/>
    </xf>
    <xf numFmtId="0" fontId="121" fillId="28" borderId="0" applyNumberFormat="0" applyBorder="0" applyAlignment="0" applyProtection="0">
      <alignment vertical="center"/>
    </xf>
    <xf numFmtId="0" fontId="121" fillId="28" borderId="0" applyNumberFormat="0" applyBorder="0" applyAlignment="0" applyProtection="0">
      <alignment vertical="center"/>
    </xf>
    <xf numFmtId="0" fontId="121" fillId="28" borderId="0" applyNumberFormat="0" applyBorder="0" applyAlignment="0" applyProtection="0">
      <alignment vertical="center"/>
    </xf>
    <xf numFmtId="0" fontId="121" fillId="28" borderId="0" applyNumberFormat="0" applyBorder="0" applyAlignment="0" applyProtection="0">
      <alignment vertical="center"/>
    </xf>
    <xf numFmtId="0" fontId="121" fillId="28" borderId="0" applyNumberFormat="0" applyBorder="0" applyAlignment="0" applyProtection="0">
      <alignment vertical="center"/>
    </xf>
    <xf numFmtId="0" fontId="121" fillId="29" borderId="0" applyNumberFormat="0" applyBorder="0" applyAlignment="0" applyProtection="0">
      <alignment vertical="center"/>
    </xf>
    <xf numFmtId="0" fontId="121" fillId="29" borderId="0" applyNumberFormat="0" applyBorder="0" applyAlignment="0" applyProtection="0">
      <alignment vertical="center"/>
    </xf>
    <xf numFmtId="0" fontId="6" fillId="29" borderId="0" applyNumberFormat="0" applyBorder="0" applyAlignment="0" applyProtection="0">
      <alignment vertical="center"/>
    </xf>
    <xf numFmtId="0" fontId="6" fillId="29" borderId="0" applyNumberFormat="0" applyBorder="0" applyAlignment="0" applyProtection="0">
      <alignment vertical="center"/>
    </xf>
    <xf numFmtId="0" fontId="6" fillId="29" borderId="0" applyNumberFormat="0" applyBorder="0" applyAlignment="0" applyProtection="0">
      <alignment vertical="center"/>
    </xf>
    <xf numFmtId="0" fontId="6" fillId="29" borderId="0" applyNumberFormat="0" applyBorder="0" applyAlignment="0" applyProtection="0">
      <alignment vertical="center"/>
    </xf>
    <xf numFmtId="0" fontId="121" fillId="29" borderId="0" applyNumberFormat="0" applyBorder="0" applyAlignment="0" applyProtection="0">
      <alignment vertical="center"/>
    </xf>
    <xf numFmtId="0" fontId="121" fillId="29" borderId="0" applyNumberFormat="0" applyBorder="0" applyAlignment="0" applyProtection="0">
      <alignment vertical="center"/>
    </xf>
    <xf numFmtId="0" fontId="121" fillId="29" borderId="0" applyNumberFormat="0" applyBorder="0" applyAlignment="0" applyProtection="0">
      <alignment vertical="center"/>
    </xf>
    <xf numFmtId="0" fontId="121" fillId="29" borderId="0" applyNumberFormat="0" applyBorder="0" applyAlignment="0" applyProtection="0">
      <alignment vertical="center"/>
    </xf>
    <xf numFmtId="0" fontId="121" fillId="29" borderId="0" applyNumberFormat="0" applyBorder="0" applyAlignment="0" applyProtection="0">
      <alignment vertical="center"/>
    </xf>
    <xf numFmtId="0" fontId="121" fillId="29" borderId="0" applyNumberFormat="0" applyBorder="0" applyAlignment="0" applyProtection="0">
      <alignment vertical="center"/>
    </xf>
    <xf numFmtId="0" fontId="121" fillId="24" borderId="0" applyNumberFormat="0" applyBorder="0" applyAlignment="0" applyProtection="0">
      <alignment vertical="center"/>
    </xf>
    <xf numFmtId="0" fontId="121" fillId="24" borderId="0" applyNumberFormat="0" applyBorder="0" applyAlignment="0" applyProtection="0">
      <alignment vertical="center"/>
    </xf>
    <xf numFmtId="0" fontId="6" fillId="24" borderId="0" applyNumberFormat="0" applyBorder="0" applyAlignment="0" applyProtection="0">
      <alignment vertical="center"/>
    </xf>
    <xf numFmtId="0" fontId="6" fillId="24" borderId="0" applyNumberFormat="0" applyBorder="0" applyAlignment="0" applyProtection="0">
      <alignment vertical="center"/>
    </xf>
    <xf numFmtId="0" fontId="6" fillId="24" borderId="0" applyNumberFormat="0" applyBorder="0" applyAlignment="0" applyProtection="0">
      <alignment vertical="center"/>
    </xf>
    <xf numFmtId="0" fontId="6" fillId="24" borderId="0" applyNumberFormat="0" applyBorder="0" applyAlignment="0" applyProtection="0">
      <alignment vertical="center"/>
    </xf>
    <xf numFmtId="0" fontId="121" fillId="24" borderId="0" applyNumberFormat="0" applyBorder="0" applyAlignment="0" applyProtection="0">
      <alignment vertical="center"/>
    </xf>
    <xf numFmtId="0" fontId="121" fillId="24" borderId="0" applyNumberFormat="0" applyBorder="0" applyAlignment="0" applyProtection="0">
      <alignment vertical="center"/>
    </xf>
    <xf numFmtId="0" fontId="121" fillId="24" borderId="0" applyNumberFormat="0" applyBorder="0" applyAlignment="0" applyProtection="0">
      <alignment vertical="center"/>
    </xf>
    <xf numFmtId="0" fontId="121" fillId="24" borderId="0" applyNumberFormat="0" applyBorder="0" applyAlignment="0" applyProtection="0">
      <alignment vertical="center"/>
    </xf>
    <xf numFmtId="0" fontId="121" fillId="24" borderId="0" applyNumberFormat="0" applyBorder="0" applyAlignment="0" applyProtection="0">
      <alignment vertical="center"/>
    </xf>
    <xf numFmtId="0" fontId="121" fillId="24" borderId="0" applyNumberFormat="0" applyBorder="0" applyAlignment="0" applyProtection="0">
      <alignment vertical="center"/>
    </xf>
    <xf numFmtId="0" fontId="121" fillId="27" borderId="0" applyNumberFormat="0" applyBorder="0" applyAlignment="0" applyProtection="0">
      <alignment vertical="center"/>
    </xf>
    <xf numFmtId="0" fontId="121" fillId="27" borderId="0" applyNumberFormat="0" applyBorder="0" applyAlignment="0" applyProtection="0">
      <alignment vertical="center"/>
    </xf>
    <xf numFmtId="0" fontId="6" fillId="27" borderId="0" applyNumberFormat="0" applyBorder="0" applyAlignment="0" applyProtection="0">
      <alignment vertical="center"/>
    </xf>
    <xf numFmtId="0" fontId="6" fillId="27" borderId="0" applyNumberFormat="0" applyBorder="0" applyAlignment="0" applyProtection="0">
      <alignment vertical="center"/>
    </xf>
    <xf numFmtId="0" fontId="6" fillId="27" borderId="0" applyNumberFormat="0" applyBorder="0" applyAlignment="0" applyProtection="0">
      <alignment vertical="center"/>
    </xf>
    <xf numFmtId="0" fontId="6" fillId="27" borderId="0" applyNumberFormat="0" applyBorder="0" applyAlignment="0" applyProtection="0">
      <alignment vertical="center"/>
    </xf>
    <xf numFmtId="0" fontId="121" fillId="27" borderId="0" applyNumberFormat="0" applyBorder="0" applyAlignment="0" applyProtection="0">
      <alignment vertical="center"/>
    </xf>
    <xf numFmtId="0" fontId="121" fillId="27" borderId="0" applyNumberFormat="0" applyBorder="0" applyAlignment="0" applyProtection="0">
      <alignment vertical="center"/>
    </xf>
    <xf numFmtId="0" fontId="121" fillId="27" borderId="0" applyNumberFormat="0" applyBorder="0" applyAlignment="0" applyProtection="0">
      <alignment vertical="center"/>
    </xf>
    <xf numFmtId="0" fontId="121" fillId="27" borderId="0" applyNumberFormat="0" applyBorder="0" applyAlignment="0" applyProtection="0">
      <alignment vertical="center"/>
    </xf>
    <xf numFmtId="0" fontId="121" fillId="27" borderId="0" applyNumberFormat="0" applyBorder="0" applyAlignment="0" applyProtection="0">
      <alignment vertical="center"/>
    </xf>
    <xf numFmtId="0" fontId="121" fillId="27" borderId="0" applyNumberFormat="0" applyBorder="0" applyAlignment="0" applyProtection="0">
      <alignment vertical="center"/>
    </xf>
    <xf numFmtId="0" fontId="121" fillId="30" borderId="0" applyNumberFormat="0" applyBorder="0" applyAlignment="0" applyProtection="0">
      <alignment vertical="center"/>
    </xf>
    <xf numFmtId="0" fontId="121" fillId="30" borderId="0" applyNumberFormat="0" applyBorder="0" applyAlignment="0" applyProtection="0">
      <alignment vertical="center"/>
    </xf>
    <xf numFmtId="0" fontId="6" fillId="30" borderId="0" applyNumberFormat="0" applyBorder="0" applyAlignment="0" applyProtection="0">
      <alignment vertical="center"/>
    </xf>
    <xf numFmtId="0" fontId="6" fillId="30" borderId="0" applyNumberFormat="0" applyBorder="0" applyAlignment="0" applyProtection="0">
      <alignment vertical="center"/>
    </xf>
    <xf numFmtId="0" fontId="6" fillId="30" borderId="0" applyNumberFormat="0" applyBorder="0" applyAlignment="0" applyProtection="0">
      <alignment vertical="center"/>
    </xf>
    <xf numFmtId="0" fontId="6" fillId="30" borderId="0" applyNumberFormat="0" applyBorder="0" applyAlignment="0" applyProtection="0">
      <alignment vertical="center"/>
    </xf>
    <xf numFmtId="0" fontId="121" fillId="30" borderId="0" applyNumberFormat="0" applyBorder="0" applyAlignment="0" applyProtection="0">
      <alignment vertical="center"/>
    </xf>
    <xf numFmtId="0" fontId="121" fillId="30" borderId="0" applyNumberFormat="0" applyBorder="0" applyAlignment="0" applyProtection="0">
      <alignment vertical="center"/>
    </xf>
    <xf numFmtId="0" fontId="121" fillId="30" borderId="0" applyNumberFormat="0" applyBorder="0" applyAlignment="0" applyProtection="0">
      <alignment vertical="center"/>
    </xf>
    <xf numFmtId="0" fontId="121" fillId="30" borderId="0" applyNumberFormat="0" applyBorder="0" applyAlignment="0" applyProtection="0">
      <alignment vertical="center"/>
    </xf>
    <xf numFmtId="0" fontId="121" fillId="30" borderId="0" applyNumberFormat="0" applyBorder="0" applyAlignment="0" applyProtection="0">
      <alignment vertical="center"/>
    </xf>
    <xf numFmtId="0" fontId="121" fillId="30" borderId="0" applyNumberFormat="0" applyBorder="0" applyAlignment="0" applyProtection="0">
      <alignment vertical="center"/>
    </xf>
    <xf numFmtId="0" fontId="122" fillId="31" borderId="0" applyNumberFormat="0" applyBorder="0" applyAlignment="0" applyProtection="0">
      <alignment vertical="center"/>
    </xf>
    <xf numFmtId="0" fontId="122" fillId="31" borderId="0" applyNumberFormat="0" applyBorder="0" applyAlignment="0" applyProtection="0">
      <alignment vertical="center"/>
    </xf>
    <xf numFmtId="0" fontId="123" fillId="31" borderId="0" applyNumberFormat="0" applyBorder="0" applyAlignment="0" applyProtection="0">
      <alignment vertical="center"/>
    </xf>
    <xf numFmtId="0" fontId="123" fillId="31" borderId="0" applyNumberFormat="0" applyBorder="0" applyAlignment="0" applyProtection="0">
      <alignment vertical="center"/>
    </xf>
    <xf numFmtId="0" fontId="123" fillId="31" borderId="0" applyNumberFormat="0" applyBorder="0" applyAlignment="0" applyProtection="0">
      <alignment vertical="center"/>
    </xf>
    <xf numFmtId="0" fontId="123" fillId="31" borderId="0" applyNumberFormat="0" applyBorder="0" applyAlignment="0" applyProtection="0">
      <alignment vertical="center"/>
    </xf>
    <xf numFmtId="0" fontId="122" fillId="31" borderId="0" applyNumberFormat="0" applyBorder="0" applyAlignment="0" applyProtection="0">
      <alignment vertical="center"/>
    </xf>
    <xf numFmtId="0" fontId="122" fillId="31" borderId="0" applyNumberFormat="0" applyBorder="0" applyAlignment="0" applyProtection="0">
      <alignment vertical="center"/>
    </xf>
    <xf numFmtId="0" fontId="122" fillId="31" borderId="0" applyNumberFormat="0" applyBorder="0" applyAlignment="0" applyProtection="0">
      <alignment vertical="center"/>
    </xf>
    <xf numFmtId="0" fontId="122" fillId="31" borderId="0" applyNumberFormat="0" applyBorder="0" applyAlignment="0" applyProtection="0">
      <alignment vertical="center"/>
    </xf>
    <xf numFmtId="0" fontId="122" fillId="31" borderId="0" applyNumberFormat="0" applyBorder="0" applyAlignment="0" applyProtection="0">
      <alignment vertical="center"/>
    </xf>
    <xf numFmtId="0" fontId="122" fillId="31" borderId="0" applyNumberFormat="0" applyBorder="0" applyAlignment="0" applyProtection="0">
      <alignment vertical="center"/>
    </xf>
    <xf numFmtId="0" fontId="122" fillId="28" borderId="0" applyNumberFormat="0" applyBorder="0" applyAlignment="0" applyProtection="0">
      <alignment vertical="center"/>
    </xf>
    <xf numFmtId="0" fontId="122" fillId="28" borderId="0" applyNumberFormat="0" applyBorder="0" applyAlignment="0" applyProtection="0">
      <alignment vertical="center"/>
    </xf>
    <xf numFmtId="0" fontId="123" fillId="28" borderId="0" applyNumberFormat="0" applyBorder="0" applyAlignment="0" applyProtection="0">
      <alignment vertical="center"/>
    </xf>
    <xf numFmtId="0" fontId="123" fillId="28" borderId="0" applyNumberFormat="0" applyBorder="0" applyAlignment="0" applyProtection="0">
      <alignment vertical="center"/>
    </xf>
    <xf numFmtId="0" fontId="123" fillId="28" borderId="0" applyNumberFormat="0" applyBorder="0" applyAlignment="0" applyProtection="0">
      <alignment vertical="center"/>
    </xf>
    <xf numFmtId="0" fontId="123" fillId="28" borderId="0" applyNumberFormat="0" applyBorder="0" applyAlignment="0" applyProtection="0">
      <alignment vertical="center"/>
    </xf>
    <xf numFmtId="0" fontId="122" fillId="28" borderId="0" applyNumberFormat="0" applyBorder="0" applyAlignment="0" applyProtection="0">
      <alignment vertical="center"/>
    </xf>
    <xf numFmtId="0" fontId="122" fillId="28" borderId="0" applyNumberFormat="0" applyBorder="0" applyAlignment="0" applyProtection="0">
      <alignment vertical="center"/>
    </xf>
    <xf numFmtId="0" fontId="122" fillId="28" borderId="0" applyNumberFormat="0" applyBorder="0" applyAlignment="0" applyProtection="0">
      <alignment vertical="center"/>
    </xf>
    <xf numFmtId="0" fontId="122" fillId="28" borderId="0" applyNumberFormat="0" applyBorder="0" applyAlignment="0" applyProtection="0">
      <alignment vertical="center"/>
    </xf>
    <xf numFmtId="0" fontId="122" fillId="28" borderId="0" applyNumberFormat="0" applyBorder="0" applyAlignment="0" applyProtection="0">
      <alignment vertical="center"/>
    </xf>
    <xf numFmtId="0" fontId="122" fillId="28" borderId="0" applyNumberFormat="0" applyBorder="0" applyAlignment="0" applyProtection="0">
      <alignment vertical="center"/>
    </xf>
    <xf numFmtId="0" fontId="122" fillId="29" borderId="0" applyNumberFormat="0" applyBorder="0" applyAlignment="0" applyProtection="0">
      <alignment vertical="center"/>
    </xf>
    <xf numFmtId="0" fontId="122" fillId="29" borderId="0" applyNumberFormat="0" applyBorder="0" applyAlignment="0" applyProtection="0">
      <alignment vertical="center"/>
    </xf>
    <xf numFmtId="0" fontId="123" fillId="29" borderId="0" applyNumberFormat="0" applyBorder="0" applyAlignment="0" applyProtection="0">
      <alignment vertical="center"/>
    </xf>
    <xf numFmtId="0" fontId="123" fillId="29" borderId="0" applyNumberFormat="0" applyBorder="0" applyAlignment="0" applyProtection="0">
      <alignment vertical="center"/>
    </xf>
    <xf numFmtId="0" fontId="123" fillId="29" borderId="0" applyNumberFormat="0" applyBorder="0" applyAlignment="0" applyProtection="0">
      <alignment vertical="center"/>
    </xf>
    <xf numFmtId="0" fontId="123" fillId="29" borderId="0" applyNumberFormat="0" applyBorder="0" applyAlignment="0" applyProtection="0">
      <alignment vertical="center"/>
    </xf>
    <xf numFmtId="0" fontId="122" fillId="29" borderId="0" applyNumberFormat="0" applyBorder="0" applyAlignment="0" applyProtection="0">
      <alignment vertical="center"/>
    </xf>
    <xf numFmtId="0" fontId="122" fillId="29" borderId="0" applyNumberFormat="0" applyBorder="0" applyAlignment="0" applyProtection="0">
      <alignment vertical="center"/>
    </xf>
    <xf numFmtId="0" fontId="122" fillId="29" borderId="0" applyNumberFormat="0" applyBorder="0" applyAlignment="0" applyProtection="0">
      <alignment vertical="center"/>
    </xf>
    <xf numFmtId="0" fontId="122" fillId="29" borderId="0" applyNumberFormat="0" applyBorder="0" applyAlignment="0" applyProtection="0">
      <alignment vertical="center"/>
    </xf>
    <xf numFmtId="0" fontId="122" fillId="29" borderId="0" applyNumberFormat="0" applyBorder="0" applyAlignment="0" applyProtection="0">
      <alignment vertical="center"/>
    </xf>
    <xf numFmtId="0" fontId="122" fillId="29" borderId="0" applyNumberFormat="0" applyBorder="0" applyAlignment="0" applyProtection="0">
      <alignment vertical="center"/>
    </xf>
    <xf numFmtId="0" fontId="122" fillId="32" borderId="0" applyNumberFormat="0" applyBorder="0" applyAlignment="0" applyProtection="0">
      <alignment vertical="center"/>
    </xf>
    <xf numFmtId="0" fontId="122" fillId="32" borderId="0" applyNumberFormat="0" applyBorder="0" applyAlignment="0" applyProtection="0">
      <alignment vertical="center"/>
    </xf>
    <xf numFmtId="0" fontId="123" fillId="32" borderId="0" applyNumberFormat="0" applyBorder="0" applyAlignment="0" applyProtection="0">
      <alignment vertical="center"/>
    </xf>
    <xf numFmtId="0" fontId="123" fillId="32" borderId="0" applyNumberFormat="0" applyBorder="0" applyAlignment="0" applyProtection="0">
      <alignment vertical="center"/>
    </xf>
    <xf numFmtId="0" fontId="123" fillId="32" borderId="0" applyNumberFormat="0" applyBorder="0" applyAlignment="0" applyProtection="0">
      <alignment vertical="center"/>
    </xf>
    <xf numFmtId="0" fontId="123" fillId="32" borderId="0" applyNumberFormat="0" applyBorder="0" applyAlignment="0" applyProtection="0">
      <alignment vertical="center"/>
    </xf>
    <xf numFmtId="0" fontId="122" fillId="32" borderId="0" applyNumberFormat="0" applyBorder="0" applyAlignment="0" applyProtection="0">
      <alignment vertical="center"/>
    </xf>
    <xf numFmtId="0" fontId="122" fillId="32" borderId="0" applyNumberFormat="0" applyBorder="0" applyAlignment="0" applyProtection="0">
      <alignment vertical="center"/>
    </xf>
    <xf numFmtId="0" fontId="122" fillId="32" borderId="0" applyNumberFormat="0" applyBorder="0" applyAlignment="0" applyProtection="0">
      <alignment vertical="center"/>
    </xf>
    <xf numFmtId="0" fontId="122" fillId="32" borderId="0" applyNumberFormat="0" applyBorder="0" applyAlignment="0" applyProtection="0">
      <alignment vertical="center"/>
    </xf>
    <xf numFmtId="0" fontId="122" fillId="32" borderId="0" applyNumberFormat="0" applyBorder="0" applyAlignment="0" applyProtection="0">
      <alignment vertical="center"/>
    </xf>
    <xf numFmtId="0" fontId="122" fillId="32" borderId="0" applyNumberFormat="0" applyBorder="0" applyAlignment="0" applyProtection="0">
      <alignment vertical="center"/>
    </xf>
    <xf numFmtId="0" fontId="122" fillId="33" borderId="0" applyNumberFormat="0" applyBorder="0" applyAlignment="0" applyProtection="0">
      <alignment vertical="center"/>
    </xf>
    <xf numFmtId="0" fontId="122" fillId="33" borderId="0" applyNumberFormat="0" applyBorder="0" applyAlignment="0" applyProtection="0">
      <alignment vertical="center"/>
    </xf>
    <xf numFmtId="0" fontId="123" fillId="33" borderId="0" applyNumberFormat="0" applyBorder="0" applyAlignment="0" applyProtection="0">
      <alignment vertical="center"/>
    </xf>
    <xf numFmtId="0" fontId="123" fillId="33" borderId="0" applyNumberFormat="0" applyBorder="0" applyAlignment="0" applyProtection="0">
      <alignment vertical="center"/>
    </xf>
    <xf numFmtId="0" fontId="123" fillId="33" borderId="0" applyNumberFormat="0" applyBorder="0" applyAlignment="0" applyProtection="0">
      <alignment vertical="center"/>
    </xf>
    <xf numFmtId="0" fontId="123" fillId="33" borderId="0" applyNumberFormat="0" applyBorder="0" applyAlignment="0" applyProtection="0">
      <alignment vertical="center"/>
    </xf>
    <xf numFmtId="0" fontId="122" fillId="33" borderId="0" applyNumberFormat="0" applyBorder="0" applyAlignment="0" applyProtection="0">
      <alignment vertical="center"/>
    </xf>
    <xf numFmtId="0" fontId="122" fillId="33" borderId="0" applyNumberFormat="0" applyBorder="0" applyAlignment="0" applyProtection="0">
      <alignment vertical="center"/>
    </xf>
    <xf numFmtId="0" fontId="122" fillId="33" borderId="0" applyNumberFormat="0" applyBorder="0" applyAlignment="0" applyProtection="0">
      <alignment vertical="center"/>
    </xf>
    <xf numFmtId="0" fontId="122" fillId="33" borderId="0" applyNumberFormat="0" applyBorder="0" applyAlignment="0" applyProtection="0">
      <alignment vertical="center"/>
    </xf>
    <xf numFmtId="0" fontId="122" fillId="33" borderId="0" applyNumberFormat="0" applyBorder="0" applyAlignment="0" applyProtection="0">
      <alignment vertical="center"/>
    </xf>
    <xf numFmtId="0" fontId="122" fillId="33" borderId="0" applyNumberFormat="0" applyBorder="0" applyAlignment="0" applyProtection="0">
      <alignment vertical="center"/>
    </xf>
    <xf numFmtId="0" fontId="122" fillId="34" borderId="0" applyNumberFormat="0" applyBorder="0" applyAlignment="0" applyProtection="0">
      <alignment vertical="center"/>
    </xf>
    <xf numFmtId="0" fontId="122" fillId="34" borderId="0" applyNumberFormat="0" applyBorder="0" applyAlignment="0" applyProtection="0">
      <alignment vertical="center"/>
    </xf>
    <xf numFmtId="0" fontId="123" fillId="34" borderId="0" applyNumberFormat="0" applyBorder="0" applyAlignment="0" applyProtection="0">
      <alignment vertical="center"/>
    </xf>
    <xf numFmtId="0" fontId="123" fillId="34" borderId="0" applyNumberFormat="0" applyBorder="0" applyAlignment="0" applyProtection="0">
      <alignment vertical="center"/>
    </xf>
    <xf numFmtId="0" fontId="123" fillId="34" borderId="0" applyNumberFormat="0" applyBorder="0" applyAlignment="0" applyProtection="0">
      <alignment vertical="center"/>
    </xf>
    <xf numFmtId="0" fontId="123" fillId="34" borderId="0" applyNumberFormat="0" applyBorder="0" applyAlignment="0" applyProtection="0">
      <alignment vertical="center"/>
    </xf>
    <xf numFmtId="0" fontId="122" fillId="34" borderId="0" applyNumberFormat="0" applyBorder="0" applyAlignment="0" applyProtection="0">
      <alignment vertical="center"/>
    </xf>
    <xf numFmtId="0" fontId="122" fillId="34" borderId="0" applyNumberFormat="0" applyBorder="0" applyAlignment="0" applyProtection="0">
      <alignment vertical="center"/>
    </xf>
    <xf numFmtId="0" fontId="122" fillId="34" borderId="0" applyNumberFormat="0" applyBorder="0" applyAlignment="0" applyProtection="0">
      <alignment vertical="center"/>
    </xf>
    <xf numFmtId="0" fontId="122" fillId="34" borderId="0" applyNumberFormat="0" applyBorder="0" applyAlignment="0" applyProtection="0">
      <alignment vertical="center"/>
    </xf>
    <xf numFmtId="0" fontId="122" fillId="34" borderId="0" applyNumberFormat="0" applyBorder="0" applyAlignment="0" applyProtection="0">
      <alignment vertical="center"/>
    </xf>
    <xf numFmtId="0" fontId="122" fillId="34" borderId="0" applyNumberFormat="0" applyBorder="0" applyAlignment="0" applyProtection="0">
      <alignment vertical="center"/>
    </xf>
    <xf numFmtId="0" fontId="115" fillId="0" borderId="0"/>
    <xf numFmtId="178" fontId="124" fillId="0" borderId="0" applyFont="0" applyFill="0" applyBorder="0" applyAlignment="0" applyProtection="0"/>
    <xf numFmtId="179" fontId="124" fillId="0" borderId="0" applyFont="0" applyFill="0" applyBorder="0" applyAlignment="0" applyProtection="0"/>
    <xf numFmtId="187" fontId="115" fillId="0" borderId="0" applyFont="0" applyFill="0" applyBorder="0" applyAlignment="0" applyProtection="0"/>
    <xf numFmtId="188" fontId="115" fillId="0" borderId="0" applyFont="0" applyFill="0" applyBorder="0" applyAlignment="0" applyProtection="0"/>
    <xf numFmtId="189" fontId="124" fillId="0" borderId="0" applyFont="0" applyFill="0" applyBorder="0" applyAlignment="0" applyProtection="0"/>
    <xf numFmtId="190" fontId="124" fillId="0" borderId="0" applyFont="0" applyFill="0" applyBorder="0" applyAlignment="0" applyProtection="0"/>
    <xf numFmtId="191" fontId="117" fillId="0" borderId="0">
      <protection locked="0"/>
    </xf>
    <xf numFmtId="192" fontId="115" fillId="0" borderId="0" applyFont="0" applyFill="0" applyBorder="0" applyAlignment="0" applyProtection="0"/>
    <xf numFmtId="193" fontId="115" fillId="0" borderId="0" applyFont="0" applyFill="0" applyBorder="0" applyAlignment="0" applyProtection="0"/>
    <xf numFmtId="4" fontId="117" fillId="0" borderId="0">
      <protection locked="0"/>
    </xf>
    <xf numFmtId="3" fontId="117" fillId="0" borderId="0">
      <protection locked="0"/>
    </xf>
    <xf numFmtId="0" fontId="124" fillId="0" borderId="0"/>
    <xf numFmtId="0" fontId="125" fillId="0" borderId="0"/>
    <xf numFmtId="194" fontId="126" fillId="0" borderId="0" applyFill="0" applyBorder="0" applyAlignment="0"/>
    <xf numFmtId="0" fontId="127" fillId="0" borderId="0" applyFill="0" applyBorder="0" applyAlignment="0"/>
    <xf numFmtId="0" fontId="128" fillId="0" borderId="0" applyFill="0" applyBorder="0" applyAlignment="0"/>
    <xf numFmtId="195" fontId="129" fillId="0" borderId="0" applyFill="0" applyBorder="0" applyAlignment="0"/>
    <xf numFmtId="196" fontId="127" fillId="0" borderId="0" applyFill="0" applyBorder="0" applyAlignment="0"/>
    <xf numFmtId="0" fontId="128" fillId="0" borderId="0" applyFill="0" applyBorder="0" applyAlignment="0"/>
    <xf numFmtId="0" fontId="127" fillId="0" borderId="0" applyFill="0" applyBorder="0" applyAlignment="0"/>
    <xf numFmtId="0" fontId="127" fillId="0" borderId="0" applyFill="0" applyBorder="0" applyAlignment="0"/>
    <xf numFmtId="0" fontId="130" fillId="0" borderId="0"/>
    <xf numFmtId="0" fontId="117" fillId="0" borderId="29">
      <protection locked="0"/>
    </xf>
    <xf numFmtId="178" fontId="129" fillId="0" borderId="0" applyFont="0" applyFill="0" applyBorder="0" applyAlignment="0" applyProtection="0"/>
    <xf numFmtId="0" fontId="128" fillId="0" borderId="0" applyFont="0" applyFill="0" applyBorder="0" applyAlignment="0" applyProtection="0"/>
    <xf numFmtId="0" fontId="131" fillId="0" borderId="0"/>
    <xf numFmtId="179" fontId="129" fillId="0" borderId="0" applyFont="0" applyFill="0" applyBorder="0" applyAlignment="0" applyProtection="0"/>
    <xf numFmtId="3" fontId="129" fillId="0" borderId="0" applyFont="0" applyFill="0" applyBorder="0" applyAlignment="0" applyProtection="0"/>
    <xf numFmtId="0" fontId="132" fillId="0" borderId="0" applyNumberFormat="0">
      <alignment vertical="center"/>
    </xf>
    <xf numFmtId="197" fontId="129" fillId="0" borderId="0" applyFont="0" applyFill="0" applyBorder="0" applyAlignment="0" applyProtection="0"/>
    <xf numFmtId="0" fontId="127" fillId="0" borderId="0" applyFont="0" applyFill="0" applyBorder="0" applyAlignment="0" applyProtection="0"/>
    <xf numFmtId="198" fontId="129" fillId="0" borderId="0" applyFont="0" applyFill="0" applyBorder="0" applyAlignment="0" applyProtection="0"/>
    <xf numFmtId="199" fontId="129" fillId="0" borderId="0" applyFont="0" applyFill="0" applyBorder="0" applyAlignment="0" applyProtection="0"/>
    <xf numFmtId="0" fontId="133" fillId="0" borderId="0"/>
    <xf numFmtId="0" fontId="129" fillId="0" borderId="0" applyFont="0" applyFill="0" applyBorder="0" applyAlignment="0" applyProtection="0"/>
    <xf numFmtId="14" fontId="126" fillId="0" borderId="0" applyFill="0" applyBorder="0" applyAlignment="0"/>
    <xf numFmtId="38" fontId="114" fillId="0" borderId="30">
      <alignment vertical="center"/>
    </xf>
    <xf numFmtId="200" fontId="131" fillId="0" borderId="0"/>
    <xf numFmtId="201" fontId="117" fillId="0" borderId="0">
      <protection locked="0"/>
    </xf>
    <xf numFmtId="202" fontId="117" fillId="0" borderId="0">
      <protection locked="0"/>
    </xf>
    <xf numFmtId="0" fontId="128" fillId="0" borderId="0" applyFill="0" applyBorder="0" applyAlignment="0"/>
    <xf numFmtId="0" fontId="127" fillId="0" borderId="0" applyFill="0" applyBorder="0" applyAlignment="0"/>
    <xf numFmtId="0" fontId="128" fillId="0" borderId="0" applyFill="0" applyBorder="0" applyAlignment="0"/>
    <xf numFmtId="0" fontId="127" fillId="0" borderId="0" applyFill="0" applyBorder="0" applyAlignment="0"/>
    <xf numFmtId="0" fontId="127" fillId="0" borderId="0" applyFill="0" applyBorder="0" applyAlignment="0"/>
    <xf numFmtId="0" fontId="134" fillId="0" borderId="0" applyNumberFormat="0">
      <alignment vertical="center"/>
    </xf>
    <xf numFmtId="0" fontId="135" fillId="0" borderId="0">
      <alignment horizontal="left"/>
    </xf>
    <xf numFmtId="203" fontId="129" fillId="0" borderId="0" applyFont="0" applyFill="0" applyBorder="0" applyAlignment="0" applyProtection="0"/>
    <xf numFmtId="2" fontId="129" fillId="0" borderId="0" applyFont="0" applyFill="0" applyBorder="0" applyAlignment="0" applyProtection="0"/>
    <xf numFmtId="0" fontId="136" fillId="0" borderId="0" applyNumberFormat="0" applyFill="0" applyBorder="0" applyAlignment="0" applyProtection="0">
      <alignment vertical="top"/>
      <protection locked="0"/>
    </xf>
    <xf numFmtId="38" fontId="137" fillId="3" borderId="0" applyNumberFormat="0" applyBorder="0" applyAlignment="0" applyProtection="0"/>
    <xf numFmtId="3" fontId="138" fillId="0" borderId="31">
      <alignment horizontal="right" vertical="center"/>
    </xf>
    <xf numFmtId="4" fontId="138" fillId="0" borderId="31">
      <alignment horizontal="right" vertical="center"/>
    </xf>
    <xf numFmtId="0" fontId="139" fillId="0" borderId="0">
      <alignment horizontal="left"/>
    </xf>
    <xf numFmtId="0" fontId="140" fillId="0" borderId="32" applyNumberFormat="0" applyAlignment="0" applyProtection="0">
      <alignment horizontal="left" vertical="center"/>
    </xf>
    <xf numFmtId="0" fontId="140" fillId="0" borderId="9">
      <alignment horizontal="left" vertical="center"/>
    </xf>
    <xf numFmtId="0" fontId="141" fillId="0" borderId="0" applyNumberFormat="0" applyFill="0" applyBorder="0" applyAlignment="0" applyProtection="0"/>
    <xf numFmtId="0" fontId="140" fillId="0" borderId="0" applyNumberFormat="0" applyFill="0" applyBorder="0" applyAlignment="0" applyProtection="0"/>
    <xf numFmtId="0" fontId="142" fillId="0" borderId="0" applyNumberFormat="0" applyFill="0" applyProtection="0">
      <alignment vertical="center"/>
    </xf>
    <xf numFmtId="10" fontId="137" fillId="35" borderId="1" applyNumberFormat="0" applyBorder="0" applyAlignment="0" applyProtection="0"/>
    <xf numFmtId="0" fontId="128" fillId="0" borderId="0" applyFill="0" applyBorder="0" applyAlignment="0"/>
    <xf numFmtId="0" fontId="127" fillId="0" borderId="0" applyFill="0" applyBorder="0" applyAlignment="0"/>
    <xf numFmtId="0" fontId="128" fillId="0" borderId="0" applyFill="0" applyBorder="0" applyAlignment="0"/>
    <xf numFmtId="0" fontId="127" fillId="0" borderId="0" applyFill="0" applyBorder="0" applyAlignment="0"/>
    <xf numFmtId="0" fontId="127" fillId="0" borderId="0" applyFill="0" applyBorder="0" applyAlignment="0"/>
    <xf numFmtId="204" fontId="131" fillId="0" borderId="0" applyFill="0" applyProtection="0">
      <alignment vertical="center"/>
    </xf>
    <xf numFmtId="205" fontId="131" fillId="0" borderId="0" applyFill="0" applyProtection="0">
      <alignment vertical="center"/>
    </xf>
    <xf numFmtId="0" fontId="143" fillId="0" borderId="33"/>
    <xf numFmtId="0" fontId="131" fillId="0" borderId="0" applyFill="0" applyProtection="0">
      <alignment vertical="center"/>
    </xf>
    <xf numFmtId="0" fontId="131" fillId="0" borderId="0" applyFill="0" applyProtection="0">
      <alignment vertical="center"/>
    </xf>
    <xf numFmtId="206" fontId="144" fillId="0" borderId="0"/>
    <xf numFmtId="207" fontId="145" fillId="0" borderId="0"/>
    <xf numFmtId="0" fontId="115" fillId="0" borderId="0"/>
    <xf numFmtId="0" fontId="129" fillId="0" borderId="0"/>
    <xf numFmtId="0" fontId="146" fillId="36" borderId="0"/>
    <xf numFmtId="196" fontId="127" fillId="0" borderId="0" applyFont="0" applyFill="0" applyBorder="0" applyAlignment="0" applyProtection="0"/>
    <xf numFmtId="0" fontId="129" fillId="0" borderId="0" applyFont="0" applyFill="0" applyBorder="0" applyAlignment="0" applyProtection="0"/>
    <xf numFmtId="10" fontId="129" fillId="0" borderId="0" applyFont="0" applyFill="0" applyBorder="0" applyAlignment="0" applyProtection="0"/>
    <xf numFmtId="208" fontId="147" fillId="0" borderId="0" applyFont="0" applyFill="0" applyBorder="0" applyAlignment="0" applyProtection="0"/>
    <xf numFmtId="0" fontId="128" fillId="0" borderId="0" applyFill="0" applyBorder="0" applyAlignment="0"/>
    <xf numFmtId="0" fontId="127" fillId="0" borderId="0" applyFill="0" applyBorder="0" applyAlignment="0"/>
    <xf numFmtId="0" fontId="128" fillId="0" borderId="0" applyFill="0" applyBorder="0" applyAlignment="0"/>
    <xf numFmtId="0" fontId="127" fillId="0" borderId="0" applyFill="0" applyBorder="0" applyAlignment="0"/>
    <xf numFmtId="0" fontId="127" fillId="0" borderId="0" applyFill="0" applyBorder="0" applyAlignment="0"/>
    <xf numFmtId="4" fontId="135" fillId="0" borderId="0">
      <alignment horizontal="right"/>
    </xf>
    <xf numFmtId="4" fontId="148" fillId="0" borderId="0">
      <alignment horizontal="right"/>
    </xf>
    <xf numFmtId="0" fontId="149" fillId="0" borderId="0" applyNumberFormat="0" applyFill="0" applyProtection="0">
      <alignment vertical="center"/>
    </xf>
    <xf numFmtId="4" fontId="126" fillId="37" borderId="34" applyNumberFormat="0" applyProtection="0">
      <alignment vertical="center"/>
    </xf>
    <xf numFmtId="4" fontId="150" fillId="37" borderId="34" applyNumberFormat="0" applyProtection="0">
      <alignment vertical="center"/>
    </xf>
    <xf numFmtId="4" fontId="126" fillId="37" borderId="34" applyNumberFormat="0" applyProtection="0">
      <alignment horizontal="left" vertical="center" indent="1"/>
    </xf>
    <xf numFmtId="4" fontId="126" fillId="37" borderId="34" applyNumberFormat="0" applyProtection="0">
      <alignment horizontal="left" vertical="center" indent="1"/>
    </xf>
    <xf numFmtId="0" fontId="129" fillId="38" borderId="34" applyNumberFormat="0" applyProtection="0">
      <alignment horizontal="left" vertical="center" indent="1"/>
    </xf>
    <xf numFmtId="4" fontId="126" fillId="10" borderId="34" applyNumberFormat="0" applyProtection="0">
      <alignment horizontal="right" vertical="center"/>
    </xf>
    <xf numFmtId="4" fontId="126" fillId="39" borderId="34" applyNumberFormat="0" applyProtection="0">
      <alignment horizontal="right" vertical="center"/>
    </xf>
    <xf numFmtId="4" fontId="126" fillId="11" borderId="34" applyNumberFormat="0" applyProtection="0">
      <alignment horizontal="right" vertical="center"/>
    </xf>
    <xf numFmtId="4" fontId="126" fillId="12" borderId="34" applyNumberFormat="0" applyProtection="0">
      <alignment horizontal="right" vertical="center"/>
    </xf>
    <xf numFmtId="4" fontId="126" fillId="40" borderId="34" applyNumberFormat="0" applyProtection="0">
      <alignment horizontal="right" vertical="center"/>
    </xf>
    <xf numFmtId="4" fontId="126" fillId="41" borderId="34" applyNumberFormat="0" applyProtection="0">
      <alignment horizontal="right" vertical="center"/>
    </xf>
    <xf numFmtId="4" fontId="126" fillId="9" borderId="34" applyNumberFormat="0" applyProtection="0">
      <alignment horizontal="right" vertical="center"/>
    </xf>
    <xf numFmtId="4" fontId="126" fillId="5" borderId="34" applyNumberFormat="0" applyProtection="0">
      <alignment horizontal="right" vertical="center"/>
    </xf>
    <xf numFmtId="4" fontId="126" fillId="8" borderId="34" applyNumberFormat="0" applyProtection="0">
      <alignment horizontal="right" vertical="center"/>
    </xf>
    <xf numFmtId="4" fontId="151" fillId="42" borderId="34" applyNumberFormat="0" applyProtection="0">
      <alignment horizontal="left" vertical="center" indent="1"/>
    </xf>
    <xf numFmtId="4" fontId="126" fillId="43" borderId="35" applyNumberFormat="0" applyProtection="0">
      <alignment horizontal="left" vertical="center" indent="1"/>
    </xf>
    <xf numFmtId="4" fontId="152" fillId="44" borderId="0" applyNumberFormat="0" applyProtection="0">
      <alignment horizontal="left" vertical="center" indent="1"/>
    </xf>
    <xf numFmtId="0" fontId="129" fillId="38" borderId="34" applyNumberFormat="0" applyProtection="0">
      <alignment horizontal="left" vertical="center" indent="1"/>
    </xf>
    <xf numFmtId="4" fontId="126" fillId="43" borderId="34" applyNumberFormat="0" applyProtection="0">
      <alignment horizontal="left" vertical="center" indent="1"/>
    </xf>
    <xf numFmtId="4" fontId="126" fillId="45" borderId="34" applyNumberFormat="0" applyProtection="0">
      <alignment horizontal="left" vertical="center" indent="1"/>
    </xf>
    <xf numFmtId="0" fontId="129" fillId="45" borderId="34" applyNumberFormat="0" applyProtection="0">
      <alignment horizontal="left" vertical="center" indent="1"/>
    </xf>
    <xf numFmtId="0" fontId="129" fillId="45" borderId="34" applyNumberFormat="0" applyProtection="0">
      <alignment horizontal="left" vertical="center" indent="1"/>
    </xf>
    <xf numFmtId="0" fontId="129" fillId="6" borderId="34" applyNumberFormat="0" applyProtection="0">
      <alignment horizontal="left" vertical="center" indent="1"/>
    </xf>
    <xf numFmtId="0" fontId="129" fillId="6" borderId="34" applyNumberFormat="0" applyProtection="0">
      <alignment horizontal="left" vertical="center" indent="1"/>
    </xf>
    <xf numFmtId="0" fontId="129" fillId="3" borderId="34" applyNumberFormat="0" applyProtection="0">
      <alignment horizontal="left" vertical="center" indent="1"/>
    </xf>
    <xf numFmtId="0" fontId="129" fillId="3" borderId="34" applyNumberFormat="0" applyProtection="0">
      <alignment horizontal="left" vertical="center" indent="1"/>
    </xf>
    <xf numFmtId="0" fontId="129" fillId="38" borderId="34" applyNumberFormat="0" applyProtection="0">
      <alignment horizontal="left" vertical="center" indent="1"/>
    </xf>
    <xf numFmtId="0" fontId="129" fillId="38" borderId="34" applyNumberFormat="0" applyProtection="0">
      <alignment horizontal="left" vertical="center" indent="1"/>
    </xf>
    <xf numFmtId="4" fontId="126" fillId="35" borderId="34" applyNumberFormat="0" applyProtection="0">
      <alignment vertical="center"/>
    </xf>
    <xf numFmtId="4" fontId="150" fillId="35" borderId="34" applyNumberFormat="0" applyProtection="0">
      <alignment vertical="center"/>
    </xf>
    <xf numFmtId="4" fontId="126" fillId="35" borderId="34" applyNumberFormat="0" applyProtection="0">
      <alignment horizontal="left" vertical="center" indent="1"/>
    </xf>
    <xf numFmtId="4" fontId="126" fillId="35" borderId="34" applyNumberFormat="0" applyProtection="0">
      <alignment horizontal="left" vertical="center" indent="1"/>
    </xf>
    <xf numFmtId="4" fontId="126" fillId="43" borderId="34" applyNumberFormat="0" applyProtection="0">
      <alignment horizontal="right" vertical="center"/>
    </xf>
    <xf numFmtId="4" fontId="150" fillId="43" borderId="34" applyNumberFormat="0" applyProtection="0">
      <alignment horizontal="right" vertical="center"/>
    </xf>
    <xf numFmtId="0" fontId="129" fillId="38" borderId="34" applyNumberFormat="0" applyProtection="0">
      <alignment horizontal="left" vertical="center" indent="1"/>
    </xf>
    <xf numFmtId="0" fontId="129" fillId="38" borderId="34" applyNumberFormat="0" applyProtection="0">
      <alignment horizontal="left" vertical="center" indent="1"/>
    </xf>
    <xf numFmtId="0" fontId="153" fillId="0" borderId="0"/>
    <xf numFmtId="4" fontId="154" fillId="43" borderId="34" applyNumberFormat="0" applyProtection="0">
      <alignment horizontal="right" vertical="center"/>
    </xf>
    <xf numFmtId="0" fontId="155" fillId="0" borderId="0">
      <alignment horizontal="left"/>
    </xf>
    <xf numFmtId="0" fontId="126" fillId="0" borderId="0"/>
    <xf numFmtId="0" fontId="143" fillId="0" borderId="0"/>
    <xf numFmtId="209" fontId="156" fillId="0" borderId="0">
      <alignment horizontal="right"/>
    </xf>
    <xf numFmtId="49" fontId="126" fillId="0" borderId="0" applyFill="0" applyBorder="0" applyAlignment="0"/>
    <xf numFmtId="0" fontId="127" fillId="0" borderId="0" applyFill="0" applyBorder="0" applyAlignment="0"/>
    <xf numFmtId="0" fontId="127" fillId="0" borderId="0" applyFill="0" applyBorder="0" applyAlignment="0"/>
    <xf numFmtId="0" fontId="157" fillId="0" borderId="0">
      <alignment horizontal="center"/>
    </xf>
    <xf numFmtId="0" fontId="129" fillId="0" borderId="36" applyNumberFormat="0" applyFont="0" applyFill="0" applyAlignment="0" applyProtection="0"/>
    <xf numFmtId="0" fontId="122" fillId="46" borderId="0" applyNumberFormat="0" applyBorder="0" applyAlignment="0" applyProtection="0">
      <alignment vertical="center"/>
    </xf>
    <xf numFmtId="0" fontId="122" fillId="46" borderId="0" applyNumberFormat="0" applyBorder="0" applyAlignment="0" applyProtection="0">
      <alignment vertical="center"/>
    </xf>
    <xf numFmtId="0" fontId="123" fillId="46" borderId="0" applyNumberFormat="0" applyBorder="0" applyAlignment="0" applyProtection="0">
      <alignment vertical="center"/>
    </xf>
    <xf numFmtId="0" fontId="123" fillId="46" borderId="0" applyNumberFormat="0" applyBorder="0" applyAlignment="0" applyProtection="0">
      <alignment vertical="center"/>
    </xf>
    <xf numFmtId="0" fontId="123" fillId="46" borderId="0" applyNumberFormat="0" applyBorder="0" applyAlignment="0" applyProtection="0">
      <alignment vertical="center"/>
    </xf>
    <xf numFmtId="0" fontId="123" fillId="46" borderId="0" applyNumberFormat="0" applyBorder="0" applyAlignment="0" applyProtection="0">
      <alignment vertical="center"/>
    </xf>
    <xf numFmtId="0" fontId="122" fillId="46" borderId="0" applyNumberFormat="0" applyBorder="0" applyAlignment="0" applyProtection="0">
      <alignment vertical="center"/>
    </xf>
    <xf numFmtId="0" fontId="122" fillId="46" borderId="0" applyNumberFormat="0" applyBorder="0" applyAlignment="0" applyProtection="0">
      <alignment vertical="center"/>
    </xf>
    <xf numFmtId="0" fontId="122" fillId="46" borderId="0" applyNumberFormat="0" applyBorder="0" applyAlignment="0" applyProtection="0">
      <alignment vertical="center"/>
    </xf>
    <xf numFmtId="0" fontId="122" fillId="46" borderId="0" applyNumberFormat="0" applyBorder="0" applyAlignment="0" applyProtection="0">
      <alignment vertical="center"/>
    </xf>
    <xf numFmtId="0" fontId="122" fillId="46" borderId="0" applyNumberFormat="0" applyBorder="0" applyAlignment="0" applyProtection="0">
      <alignment vertical="center"/>
    </xf>
    <xf numFmtId="0" fontId="122" fillId="46" borderId="0" applyNumberFormat="0" applyBorder="0" applyAlignment="0" applyProtection="0">
      <alignment vertical="center"/>
    </xf>
    <xf numFmtId="0" fontId="122" fillId="47" borderId="0" applyNumberFormat="0" applyBorder="0" applyAlignment="0" applyProtection="0">
      <alignment vertical="center"/>
    </xf>
    <xf numFmtId="0" fontId="122" fillId="47" borderId="0" applyNumberFormat="0" applyBorder="0" applyAlignment="0" applyProtection="0">
      <alignment vertical="center"/>
    </xf>
    <xf numFmtId="0" fontId="123" fillId="47" borderId="0" applyNumberFormat="0" applyBorder="0" applyAlignment="0" applyProtection="0">
      <alignment vertical="center"/>
    </xf>
    <xf numFmtId="0" fontId="123" fillId="47" borderId="0" applyNumberFormat="0" applyBorder="0" applyAlignment="0" applyProtection="0">
      <alignment vertical="center"/>
    </xf>
    <xf numFmtId="0" fontId="123" fillId="47" borderId="0" applyNumberFormat="0" applyBorder="0" applyAlignment="0" applyProtection="0">
      <alignment vertical="center"/>
    </xf>
    <xf numFmtId="0" fontId="123" fillId="47" borderId="0" applyNumberFormat="0" applyBorder="0" applyAlignment="0" applyProtection="0">
      <alignment vertical="center"/>
    </xf>
    <xf numFmtId="0" fontId="122" fillId="47" borderId="0" applyNumberFormat="0" applyBorder="0" applyAlignment="0" applyProtection="0">
      <alignment vertical="center"/>
    </xf>
    <xf numFmtId="0" fontId="122" fillId="47" borderId="0" applyNumberFormat="0" applyBorder="0" applyAlignment="0" applyProtection="0">
      <alignment vertical="center"/>
    </xf>
    <xf numFmtId="0" fontId="122" fillId="47" borderId="0" applyNumberFormat="0" applyBorder="0" applyAlignment="0" applyProtection="0">
      <alignment vertical="center"/>
    </xf>
    <xf numFmtId="0" fontId="122" fillId="47" borderId="0" applyNumberFormat="0" applyBorder="0" applyAlignment="0" applyProtection="0">
      <alignment vertical="center"/>
    </xf>
    <xf numFmtId="0" fontId="122" fillId="47" borderId="0" applyNumberFormat="0" applyBorder="0" applyAlignment="0" applyProtection="0">
      <alignment vertical="center"/>
    </xf>
    <xf numFmtId="0" fontId="122" fillId="47" borderId="0" applyNumberFormat="0" applyBorder="0" applyAlignment="0" applyProtection="0">
      <alignment vertical="center"/>
    </xf>
    <xf numFmtId="0" fontId="122" fillId="48" borderId="0" applyNumberFormat="0" applyBorder="0" applyAlignment="0" applyProtection="0">
      <alignment vertical="center"/>
    </xf>
    <xf numFmtId="0" fontId="122" fillId="48" borderId="0" applyNumberFormat="0" applyBorder="0" applyAlignment="0" applyProtection="0">
      <alignment vertical="center"/>
    </xf>
    <xf numFmtId="0" fontId="123" fillId="48" borderId="0" applyNumberFormat="0" applyBorder="0" applyAlignment="0" applyProtection="0">
      <alignment vertical="center"/>
    </xf>
    <xf numFmtId="0" fontId="123" fillId="48" borderId="0" applyNumberFormat="0" applyBorder="0" applyAlignment="0" applyProtection="0">
      <alignment vertical="center"/>
    </xf>
    <xf numFmtId="0" fontId="123" fillId="48" borderId="0" applyNumberFormat="0" applyBorder="0" applyAlignment="0" applyProtection="0">
      <alignment vertical="center"/>
    </xf>
    <xf numFmtId="0" fontId="123" fillId="48" borderId="0" applyNumberFormat="0" applyBorder="0" applyAlignment="0" applyProtection="0">
      <alignment vertical="center"/>
    </xf>
    <xf numFmtId="0" fontId="122" fillId="48" borderId="0" applyNumberFormat="0" applyBorder="0" applyAlignment="0" applyProtection="0">
      <alignment vertical="center"/>
    </xf>
    <xf numFmtId="0" fontId="122" fillId="48" borderId="0" applyNumberFormat="0" applyBorder="0" applyAlignment="0" applyProtection="0">
      <alignment vertical="center"/>
    </xf>
    <xf numFmtId="0" fontId="122" fillId="48" borderId="0" applyNumberFormat="0" applyBorder="0" applyAlignment="0" applyProtection="0">
      <alignment vertical="center"/>
    </xf>
    <xf numFmtId="0" fontId="122" fillId="48" borderId="0" applyNumberFormat="0" applyBorder="0" applyAlignment="0" applyProtection="0">
      <alignment vertical="center"/>
    </xf>
    <xf numFmtId="0" fontId="122" fillId="48" borderId="0" applyNumberFormat="0" applyBorder="0" applyAlignment="0" applyProtection="0">
      <alignment vertical="center"/>
    </xf>
    <xf numFmtId="0" fontId="122" fillId="48" borderId="0" applyNumberFormat="0" applyBorder="0" applyAlignment="0" applyProtection="0">
      <alignment vertical="center"/>
    </xf>
    <xf numFmtId="0" fontId="122" fillId="32" borderId="0" applyNumberFormat="0" applyBorder="0" applyAlignment="0" applyProtection="0">
      <alignment vertical="center"/>
    </xf>
    <xf numFmtId="0" fontId="122" fillId="32" borderId="0" applyNumberFormat="0" applyBorder="0" applyAlignment="0" applyProtection="0">
      <alignment vertical="center"/>
    </xf>
    <xf numFmtId="0" fontId="123" fillId="32" borderId="0" applyNumberFormat="0" applyBorder="0" applyAlignment="0" applyProtection="0">
      <alignment vertical="center"/>
    </xf>
    <xf numFmtId="0" fontId="123" fillId="32" borderId="0" applyNumberFormat="0" applyBorder="0" applyAlignment="0" applyProtection="0">
      <alignment vertical="center"/>
    </xf>
    <xf numFmtId="0" fontId="123" fillId="32" borderId="0" applyNumberFormat="0" applyBorder="0" applyAlignment="0" applyProtection="0">
      <alignment vertical="center"/>
    </xf>
    <xf numFmtId="0" fontId="123" fillId="32" borderId="0" applyNumberFormat="0" applyBorder="0" applyAlignment="0" applyProtection="0">
      <alignment vertical="center"/>
    </xf>
    <xf numFmtId="0" fontId="122" fillId="32" borderId="0" applyNumberFormat="0" applyBorder="0" applyAlignment="0" applyProtection="0">
      <alignment vertical="center"/>
    </xf>
    <xf numFmtId="0" fontId="122" fillId="32" borderId="0" applyNumberFormat="0" applyBorder="0" applyAlignment="0" applyProtection="0">
      <alignment vertical="center"/>
    </xf>
    <xf numFmtId="0" fontId="122" fillId="32" borderId="0" applyNumberFormat="0" applyBorder="0" applyAlignment="0" applyProtection="0">
      <alignment vertical="center"/>
    </xf>
    <xf numFmtId="0" fontId="122" fillId="32" borderId="0" applyNumberFormat="0" applyBorder="0" applyAlignment="0" applyProtection="0">
      <alignment vertical="center"/>
    </xf>
    <xf numFmtId="0" fontId="122" fillId="32" borderId="0" applyNumberFormat="0" applyBorder="0" applyAlignment="0" applyProtection="0">
      <alignment vertical="center"/>
    </xf>
    <xf numFmtId="0" fontId="122" fillId="32" borderId="0" applyNumberFormat="0" applyBorder="0" applyAlignment="0" applyProtection="0">
      <alignment vertical="center"/>
    </xf>
    <xf numFmtId="0" fontId="122" fillId="33" borderId="0" applyNumberFormat="0" applyBorder="0" applyAlignment="0" applyProtection="0">
      <alignment vertical="center"/>
    </xf>
    <xf numFmtId="0" fontId="122" fillId="33" borderId="0" applyNumberFormat="0" applyBorder="0" applyAlignment="0" applyProtection="0">
      <alignment vertical="center"/>
    </xf>
    <xf numFmtId="0" fontId="123" fillId="33" borderId="0" applyNumberFormat="0" applyBorder="0" applyAlignment="0" applyProtection="0">
      <alignment vertical="center"/>
    </xf>
    <xf numFmtId="0" fontId="123" fillId="33" borderId="0" applyNumberFormat="0" applyBorder="0" applyAlignment="0" applyProtection="0">
      <alignment vertical="center"/>
    </xf>
    <xf numFmtId="0" fontId="123" fillId="33" borderId="0" applyNumberFormat="0" applyBorder="0" applyAlignment="0" applyProtection="0">
      <alignment vertical="center"/>
    </xf>
    <xf numFmtId="0" fontId="123" fillId="33" borderId="0" applyNumberFormat="0" applyBorder="0" applyAlignment="0" applyProtection="0">
      <alignment vertical="center"/>
    </xf>
    <xf numFmtId="0" fontId="122" fillId="33" borderId="0" applyNumberFormat="0" applyBorder="0" applyAlignment="0" applyProtection="0">
      <alignment vertical="center"/>
    </xf>
    <xf numFmtId="0" fontId="122" fillId="33" borderId="0" applyNumberFormat="0" applyBorder="0" applyAlignment="0" applyProtection="0">
      <alignment vertical="center"/>
    </xf>
    <xf numFmtId="0" fontId="122" fillId="33" borderId="0" applyNumberFormat="0" applyBorder="0" applyAlignment="0" applyProtection="0">
      <alignment vertical="center"/>
    </xf>
    <xf numFmtId="0" fontId="122" fillId="33" borderId="0" applyNumberFormat="0" applyBorder="0" applyAlignment="0" applyProtection="0">
      <alignment vertical="center"/>
    </xf>
    <xf numFmtId="0" fontId="122" fillId="33" borderId="0" applyNumberFormat="0" applyBorder="0" applyAlignment="0" applyProtection="0">
      <alignment vertical="center"/>
    </xf>
    <xf numFmtId="0" fontId="122" fillId="33" borderId="0" applyNumberFormat="0" applyBorder="0" applyAlignment="0" applyProtection="0">
      <alignment vertical="center"/>
    </xf>
    <xf numFmtId="0" fontId="122" fillId="49" borderId="0" applyNumberFormat="0" applyBorder="0" applyAlignment="0" applyProtection="0">
      <alignment vertical="center"/>
    </xf>
    <xf numFmtId="0" fontId="122" fillId="49" borderId="0" applyNumberFormat="0" applyBorder="0" applyAlignment="0" applyProtection="0">
      <alignment vertical="center"/>
    </xf>
    <xf numFmtId="0" fontId="123" fillId="49" borderId="0" applyNumberFormat="0" applyBorder="0" applyAlignment="0" applyProtection="0">
      <alignment vertical="center"/>
    </xf>
    <xf numFmtId="0" fontId="123" fillId="49" borderId="0" applyNumberFormat="0" applyBorder="0" applyAlignment="0" applyProtection="0">
      <alignment vertical="center"/>
    </xf>
    <xf numFmtId="0" fontId="123" fillId="49" borderId="0" applyNumberFormat="0" applyBorder="0" applyAlignment="0" applyProtection="0">
      <alignment vertical="center"/>
    </xf>
    <xf numFmtId="0" fontId="123" fillId="49" borderId="0" applyNumberFormat="0" applyBorder="0" applyAlignment="0" applyProtection="0">
      <alignment vertical="center"/>
    </xf>
    <xf numFmtId="0" fontId="122" fillId="49" borderId="0" applyNumberFormat="0" applyBorder="0" applyAlignment="0" applyProtection="0">
      <alignment vertical="center"/>
    </xf>
    <xf numFmtId="0" fontId="122" fillId="49" borderId="0" applyNumberFormat="0" applyBorder="0" applyAlignment="0" applyProtection="0">
      <alignment vertical="center"/>
    </xf>
    <xf numFmtId="0" fontId="122" fillId="49" borderId="0" applyNumberFormat="0" applyBorder="0" applyAlignment="0" applyProtection="0">
      <alignment vertical="center"/>
    </xf>
    <xf numFmtId="0" fontId="122" fillId="49" borderId="0" applyNumberFormat="0" applyBorder="0" applyAlignment="0" applyProtection="0">
      <alignment vertical="center"/>
    </xf>
    <xf numFmtId="0" fontId="122" fillId="49" borderId="0" applyNumberFormat="0" applyBorder="0" applyAlignment="0" applyProtection="0">
      <alignment vertical="center"/>
    </xf>
    <xf numFmtId="0" fontId="122" fillId="49" borderId="0" applyNumberFormat="0" applyBorder="0" applyAlignment="0" applyProtection="0">
      <alignment vertical="center"/>
    </xf>
    <xf numFmtId="0" fontId="158" fillId="0" borderId="0"/>
    <xf numFmtId="0" fontId="159" fillId="0" borderId="0" applyNumberFormat="0" applyFill="0" applyBorder="0" applyAlignment="0" applyProtection="0">
      <alignment vertical="center"/>
    </xf>
    <xf numFmtId="0" fontId="159"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59" fillId="0" borderId="0" applyNumberFormat="0" applyFill="0" applyBorder="0" applyAlignment="0" applyProtection="0">
      <alignment vertical="center"/>
    </xf>
    <xf numFmtId="0" fontId="159" fillId="0" borderId="0" applyNumberFormat="0" applyFill="0" applyBorder="0" applyAlignment="0" applyProtection="0">
      <alignment vertical="center"/>
    </xf>
    <xf numFmtId="0" fontId="159" fillId="0" borderId="0" applyNumberFormat="0" applyFill="0" applyBorder="0" applyAlignment="0" applyProtection="0">
      <alignment vertical="center"/>
    </xf>
    <xf numFmtId="0" fontId="159" fillId="0" borderId="0" applyNumberFormat="0" applyFill="0" applyBorder="0" applyAlignment="0" applyProtection="0">
      <alignment vertical="center"/>
    </xf>
    <xf numFmtId="0" fontId="159" fillId="0" borderId="0" applyNumberFormat="0" applyFill="0" applyBorder="0" applyAlignment="0" applyProtection="0">
      <alignment vertical="center"/>
    </xf>
    <xf numFmtId="0" fontId="159" fillId="0" borderId="0" applyNumberFormat="0" applyFill="0" applyBorder="0" applyAlignment="0" applyProtection="0">
      <alignment vertical="center"/>
    </xf>
    <xf numFmtId="0" fontId="161" fillId="50" borderId="37" applyNumberFormat="0" applyAlignment="0" applyProtection="0">
      <alignment vertical="center"/>
    </xf>
    <xf numFmtId="0" fontId="161" fillId="50" borderId="37" applyNumberFormat="0" applyAlignment="0" applyProtection="0">
      <alignment vertical="center"/>
    </xf>
    <xf numFmtId="0" fontId="162" fillId="50" borderId="37" applyNumberFormat="0" applyAlignment="0" applyProtection="0">
      <alignment vertical="center"/>
    </xf>
    <xf numFmtId="0" fontId="162" fillId="50" borderId="37" applyNumberFormat="0" applyAlignment="0" applyProtection="0">
      <alignment vertical="center"/>
    </xf>
    <xf numFmtId="0" fontId="162" fillId="50" borderId="37" applyNumberFormat="0" applyAlignment="0" applyProtection="0">
      <alignment vertical="center"/>
    </xf>
    <xf numFmtId="0" fontId="162" fillId="50" borderId="37" applyNumberFormat="0" applyAlignment="0" applyProtection="0">
      <alignment vertical="center"/>
    </xf>
    <xf numFmtId="0" fontId="161" fillId="50" borderId="37" applyNumberFormat="0" applyAlignment="0" applyProtection="0">
      <alignment vertical="center"/>
    </xf>
    <xf numFmtId="0" fontId="161" fillId="50" borderId="37" applyNumberFormat="0" applyAlignment="0" applyProtection="0">
      <alignment vertical="center"/>
    </xf>
    <xf numFmtId="0" fontId="161" fillId="50" borderId="37" applyNumberFormat="0" applyAlignment="0" applyProtection="0">
      <alignment vertical="center"/>
    </xf>
    <xf numFmtId="0" fontId="161" fillId="50" borderId="37" applyNumberFormat="0" applyAlignment="0" applyProtection="0">
      <alignment vertical="center"/>
    </xf>
    <xf numFmtId="0" fontId="161" fillId="50" borderId="37" applyNumberFormat="0" applyAlignment="0" applyProtection="0">
      <alignment vertical="center"/>
    </xf>
    <xf numFmtId="0" fontId="161" fillId="50" borderId="37" applyNumberFormat="0" applyAlignment="0" applyProtection="0">
      <alignment vertical="center"/>
    </xf>
    <xf numFmtId="0" fontId="163" fillId="51" borderId="0" applyNumberFormat="0" applyBorder="0" applyAlignment="0" applyProtection="0">
      <alignment vertical="center"/>
    </xf>
    <xf numFmtId="0" fontId="163" fillId="51" borderId="0" applyNumberFormat="0" applyBorder="0" applyAlignment="0" applyProtection="0">
      <alignment vertical="center"/>
    </xf>
    <xf numFmtId="0" fontId="164" fillId="51" borderId="0" applyNumberFormat="0" applyBorder="0" applyAlignment="0" applyProtection="0">
      <alignment vertical="center"/>
    </xf>
    <xf numFmtId="0" fontId="164" fillId="51" borderId="0" applyNumberFormat="0" applyBorder="0" applyAlignment="0" applyProtection="0">
      <alignment vertical="center"/>
    </xf>
    <xf numFmtId="0" fontId="164" fillId="51" borderId="0" applyNumberFormat="0" applyBorder="0" applyAlignment="0" applyProtection="0">
      <alignment vertical="center"/>
    </xf>
    <xf numFmtId="0" fontId="164" fillId="51" borderId="0" applyNumberFormat="0" applyBorder="0" applyAlignment="0" applyProtection="0">
      <alignment vertical="center"/>
    </xf>
    <xf numFmtId="0" fontId="163" fillId="51" borderId="0" applyNumberFormat="0" applyBorder="0" applyAlignment="0" applyProtection="0">
      <alignment vertical="center"/>
    </xf>
    <xf numFmtId="0" fontId="163" fillId="51" borderId="0" applyNumberFormat="0" applyBorder="0" applyAlignment="0" applyProtection="0">
      <alignment vertical="center"/>
    </xf>
    <xf numFmtId="0" fontId="163" fillId="51" borderId="0" applyNumberFormat="0" applyBorder="0" applyAlignment="0" applyProtection="0">
      <alignment vertical="center"/>
    </xf>
    <xf numFmtId="0" fontId="163" fillId="51" borderId="0" applyNumberFormat="0" applyBorder="0" applyAlignment="0" applyProtection="0">
      <alignment vertical="center"/>
    </xf>
    <xf numFmtId="0" fontId="163" fillId="51" borderId="0" applyNumberFormat="0" applyBorder="0" applyAlignment="0" applyProtection="0">
      <alignment vertical="center"/>
    </xf>
    <xf numFmtId="0" fontId="163" fillId="51" borderId="0" applyNumberFormat="0" applyBorder="0" applyAlignment="0" applyProtection="0">
      <alignment vertical="center"/>
    </xf>
    <xf numFmtId="9" fontId="20" fillId="0" borderId="0" applyFont="0" applyFill="0" applyBorder="0" applyAlignment="0" applyProtection="0">
      <alignment vertical="center"/>
    </xf>
    <xf numFmtId="9" fontId="20" fillId="0" borderId="0" applyFont="0" applyFill="0" applyBorder="0" applyAlignment="0" applyProtection="0">
      <alignment vertical="center"/>
    </xf>
    <xf numFmtId="9" fontId="20" fillId="0" borderId="0" applyFont="0" applyFill="0" applyBorder="0" applyAlignment="0" applyProtection="0">
      <alignment vertical="center"/>
    </xf>
    <xf numFmtId="9" fontId="20" fillId="0" borderId="0" applyFont="0" applyFill="0" applyBorder="0" applyAlignment="0" applyProtection="0">
      <alignment vertical="center"/>
    </xf>
    <xf numFmtId="9" fontId="20" fillId="0" borderId="0" applyFont="0" applyFill="0" applyBorder="0" applyAlignment="0" applyProtection="0">
      <alignment vertical="center"/>
    </xf>
    <xf numFmtId="9" fontId="20" fillId="0" borderId="0" applyFont="0" applyFill="0" applyBorder="0" applyAlignment="0" applyProtection="0">
      <alignment vertical="center"/>
    </xf>
    <xf numFmtId="9" fontId="165" fillId="0" borderId="0" applyFont="0" applyFill="0" applyBorder="0" applyAlignment="0" applyProtection="0">
      <alignment vertical="center"/>
    </xf>
    <xf numFmtId="9" fontId="20" fillId="0" borderId="0" applyFont="0" applyFill="0" applyBorder="0" applyAlignment="0" applyProtection="0">
      <alignment vertical="center"/>
    </xf>
    <xf numFmtId="9" fontId="165" fillId="0" borderId="0" applyFont="0" applyFill="0" applyBorder="0" applyAlignment="0" applyProtection="0">
      <alignment vertical="center"/>
    </xf>
    <xf numFmtId="9" fontId="20" fillId="0" borderId="0" applyFont="0" applyFill="0" applyBorder="0" applyAlignment="0" applyProtection="0">
      <alignment vertical="center"/>
    </xf>
    <xf numFmtId="9" fontId="165" fillId="0" borderId="0" applyFont="0" applyFill="0" applyBorder="0" applyAlignment="0" applyProtection="0">
      <alignment vertical="center"/>
    </xf>
    <xf numFmtId="9" fontId="20" fillId="0" borderId="0" applyFont="0" applyFill="0" applyBorder="0" applyAlignment="0" applyProtection="0">
      <alignment vertical="center"/>
    </xf>
    <xf numFmtId="9" fontId="165" fillId="0" borderId="0" applyFont="0" applyFill="0" applyBorder="0" applyAlignment="0" applyProtection="0">
      <alignment vertical="center"/>
    </xf>
    <xf numFmtId="9" fontId="20" fillId="0" borderId="0" applyFont="0" applyFill="0" applyBorder="0" applyAlignment="0" applyProtection="0">
      <alignment vertical="center"/>
    </xf>
    <xf numFmtId="9" fontId="165" fillId="0" borderId="0" applyFont="0" applyFill="0" applyBorder="0" applyAlignment="0" applyProtection="0">
      <alignment vertical="center"/>
    </xf>
    <xf numFmtId="9" fontId="20" fillId="0" borderId="0" applyFont="0" applyFill="0" applyBorder="0" applyAlignment="0" applyProtection="0">
      <alignment vertical="center"/>
    </xf>
    <xf numFmtId="9" fontId="20" fillId="0" borderId="0" applyFont="0" applyFill="0" applyBorder="0" applyAlignment="0" applyProtection="0">
      <alignment vertical="center"/>
    </xf>
    <xf numFmtId="9" fontId="20" fillId="0" borderId="0" applyFont="0" applyFill="0" applyBorder="0" applyAlignment="0" applyProtection="0">
      <alignment vertical="center"/>
    </xf>
    <xf numFmtId="9" fontId="165" fillId="0" borderId="0" applyFont="0" applyFill="0" applyBorder="0" applyAlignment="0" applyProtection="0">
      <alignment vertical="center"/>
    </xf>
    <xf numFmtId="9" fontId="20" fillId="0" borderId="0" applyFont="0" applyFill="0" applyBorder="0" applyAlignment="0" applyProtection="0">
      <alignment vertical="center"/>
    </xf>
    <xf numFmtId="0" fontId="166" fillId="0" borderId="0" applyNumberFormat="0" applyFill="0" applyBorder="0" applyAlignment="0" applyProtection="0">
      <alignment vertical="top"/>
      <protection locked="0"/>
    </xf>
    <xf numFmtId="0" fontId="167" fillId="0" borderId="0" applyNumberFormat="0" applyFill="0" applyBorder="0" applyAlignment="0" applyProtection="0">
      <alignment vertical="top"/>
      <protection locked="0"/>
    </xf>
    <xf numFmtId="0" fontId="121" fillId="52" borderId="38" applyNumberFormat="0" applyFont="0" applyAlignment="0" applyProtection="0">
      <alignment vertical="center"/>
    </xf>
    <xf numFmtId="0" fontId="121" fillId="52" borderId="38" applyNumberFormat="0" applyFont="0" applyAlignment="0" applyProtection="0">
      <alignment vertical="center"/>
    </xf>
    <xf numFmtId="0" fontId="20" fillId="52" borderId="38" applyNumberFormat="0" applyFont="0" applyAlignment="0" applyProtection="0">
      <alignment vertical="center"/>
    </xf>
    <xf numFmtId="0" fontId="6" fillId="52" borderId="38" applyNumberFormat="0" applyFont="0" applyAlignment="0" applyProtection="0">
      <alignment vertical="center"/>
    </xf>
    <xf numFmtId="0" fontId="121" fillId="52" borderId="38" applyNumberFormat="0" applyFont="0" applyAlignment="0" applyProtection="0">
      <alignment vertical="center"/>
    </xf>
    <xf numFmtId="0" fontId="6" fillId="52" borderId="38" applyNumberFormat="0" applyFont="0" applyAlignment="0" applyProtection="0">
      <alignment vertical="center"/>
    </xf>
    <xf numFmtId="0" fontId="121" fillId="52" borderId="38" applyNumberFormat="0" applyFont="0" applyAlignment="0" applyProtection="0">
      <alignment vertical="center"/>
    </xf>
    <xf numFmtId="0" fontId="121" fillId="52" borderId="38" applyNumberFormat="0" applyFont="0" applyAlignment="0" applyProtection="0">
      <alignment vertical="center"/>
    </xf>
    <xf numFmtId="0" fontId="121" fillId="52" borderId="38" applyNumberFormat="0" applyFont="0" applyAlignment="0" applyProtection="0">
      <alignment vertical="center"/>
    </xf>
    <xf numFmtId="0" fontId="121" fillId="52" borderId="38" applyNumberFormat="0" applyFont="0" applyAlignment="0" applyProtection="0">
      <alignment vertical="center"/>
    </xf>
    <xf numFmtId="0" fontId="121" fillId="52" borderId="38" applyNumberFormat="0" applyFont="0" applyAlignment="0" applyProtection="0">
      <alignment vertical="center"/>
    </xf>
    <xf numFmtId="0" fontId="121" fillId="52" borderId="38" applyNumberFormat="0" applyFont="0" applyAlignment="0" applyProtection="0">
      <alignment vertical="center"/>
    </xf>
    <xf numFmtId="0" fontId="168" fillId="0" borderId="39" applyNumberFormat="0" applyFill="0" applyAlignment="0" applyProtection="0">
      <alignment vertical="center"/>
    </xf>
    <xf numFmtId="0" fontId="168" fillId="0" borderId="39" applyNumberFormat="0" applyFill="0" applyAlignment="0" applyProtection="0">
      <alignment vertical="center"/>
    </xf>
    <xf numFmtId="0" fontId="169" fillId="0" borderId="39" applyNumberFormat="0" applyFill="0" applyAlignment="0" applyProtection="0">
      <alignment vertical="center"/>
    </xf>
    <xf numFmtId="0" fontId="169" fillId="0" borderId="39" applyNumberFormat="0" applyFill="0" applyAlignment="0" applyProtection="0">
      <alignment vertical="center"/>
    </xf>
    <xf numFmtId="0" fontId="169" fillId="0" borderId="39" applyNumberFormat="0" applyFill="0" applyAlignment="0" applyProtection="0">
      <alignment vertical="center"/>
    </xf>
    <xf numFmtId="0" fontId="169" fillId="0" borderId="39" applyNumberFormat="0" applyFill="0" applyAlignment="0" applyProtection="0">
      <alignment vertical="center"/>
    </xf>
    <xf numFmtId="0" fontId="168" fillId="0" borderId="39" applyNumberFormat="0" applyFill="0" applyAlignment="0" applyProtection="0">
      <alignment vertical="center"/>
    </xf>
    <xf numFmtId="0" fontId="168" fillId="0" borderId="39" applyNumberFormat="0" applyFill="0" applyAlignment="0" applyProtection="0">
      <alignment vertical="center"/>
    </xf>
    <xf numFmtId="0" fontId="168" fillId="0" borderId="39" applyNumberFormat="0" applyFill="0" applyAlignment="0" applyProtection="0">
      <alignment vertical="center"/>
    </xf>
    <xf numFmtId="0" fontId="168" fillId="0" borderId="39" applyNumberFormat="0" applyFill="0" applyAlignment="0" applyProtection="0">
      <alignment vertical="center"/>
    </xf>
    <xf numFmtId="0" fontId="168" fillId="0" borderId="39" applyNumberFormat="0" applyFill="0" applyAlignment="0" applyProtection="0">
      <alignment vertical="center"/>
    </xf>
    <xf numFmtId="0" fontId="168" fillId="0" borderId="39" applyNumberFormat="0" applyFill="0" applyAlignment="0" applyProtection="0">
      <alignment vertical="center"/>
    </xf>
    <xf numFmtId="0" fontId="69" fillId="0" borderId="0">
      <alignment vertical="center"/>
    </xf>
    <xf numFmtId="0" fontId="6" fillId="0" borderId="0">
      <alignment vertical="center"/>
    </xf>
    <xf numFmtId="0" fontId="6" fillId="0" borderId="0">
      <alignment vertical="center"/>
    </xf>
    <xf numFmtId="0" fontId="20" fillId="0" borderId="0"/>
    <xf numFmtId="0" fontId="170" fillId="0" borderId="0">
      <alignment vertical="center"/>
    </xf>
    <xf numFmtId="0" fontId="20" fillId="0" borderId="0">
      <alignment vertical="center"/>
    </xf>
    <xf numFmtId="0" fontId="20" fillId="0" borderId="0">
      <alignment vertical="center"/>
    </xf>
    <xf numFmtId="0" fontId="102" fillId="0" borderId="0"/>
    <xf numFmtId="0" fontId="6" fillId="0" borderId="0">
      <alignment vertical="center"/>
    </xf>
    <xf numFmtId="0" fontId="6" fillId="0" borderId="0">
      <alignment vertical="center"/>
    </xf>
    <xf numFmtId="0" fontId="20" fillId="0" borderId="0"/>
    <xf numFmtId="0" fontId="20" fillId="0" borderId="0"/>
    <xf numFmtId="210" fontId="171" fillId="0" borderId="0"/>
    <xf numFmtId="211" fontId="172" fillId="0" borderId="0">
      <protection locked="0"/>
    </xf>
    <xf numFmtId="211" fontId="173" fillId="0" borderId="0">
      <protection locked="0"/>
    </xf>
    <xf numFmtId="211" fontId="173" fillId="0" borderId="0">
      <protection locked="0"/>
    </xf>
    <xf numFmtId="0" fontId="174" fillId="26" borderId="40" applyNumberFormat="0" applyAlignment="0" applyProtection="0">
      <alignment vertical="center"/>
    </xf>
    <xf numFmtId="0" fontId="174" fillId="26" borderId="40" applyNumberFormat="0" applyAlignment="0" applyProtection="0">
      <alignment vertical="center"/>
    </xf>
    <xf numFmtId="0" fontId="175" fillId="26" borderId="40" applyNumberFormat="0" applyAlignment="0" applyProtection="0">
      <alignment vertical="center"/>
    </xf>
    <xf numFmtId="0" fontId="175" fillId="26" borderId="40" applyNumberFormat="0" applyAlignment="0" applyProtection="0">
      <alignment vertical="center"/>
    </xf>
    <xf numFmtId="0" fontId="175" fillId="26" borderId="40" applyNumberFormat="0" applyAlignment="0" applyProtection="0">
      <alignment vertical="center"/>
    </xf>
    <xf numFmtId="0" fontId="175" fillId="26" borderId="40" applyNumberFormat="0" applyAlignment="0" applyProtection="0">
      <alignment vertical="center"/>
    </xf>
    <xf numFmtId="0" fontId="174" fillId="26" borderId="40" applyNumberFormat="0" applyAlignment="0" applyProtection="0">
      <alignment vertical="center"/>
    </xf>
    <xf numFmtId="0" fontId="174" fillId="26" borderId="40" applyNumberFormat="0" applyAlignment="0" applyProtection="0">
      <alignment vertical="center"/>
    </xf>
    <xf numFmtId="0" fontId="174" fillId="26" borderId="40" applyNumberFormat="0" applyAlignment="0" applyProtection="0">
      <alignment vertical="center"/>
    </xf>
    <xf numFmtId="0" fontId="174" fillId="26" borderId="40" applyNumberFormat="0" applyAlignment="0" applyProtection="0">
      <alignment vertical="center"/>
    </xf>
    <xf numFmtId="0" fontId="174" fillId="26" borderId="40" applyNumberFormat="0" applyAlignment="0" applyProtection="0">
      <alignment vertical="center"/>
    </xf>
    <xf numFmtId="0" fontId="174" fillId="26" borderId="40" applyNumberFormat="0" applyAlignment="0" applyProtection="0">
      <alignment vertical="center"/>
    </xf>
    <xf numFmtId="41" fontId="176" fillId="0" borderId="0" applyFont="0" applyFill="0" applyBorder="0" applyAlignment="0" applyProtection="0">
      <alignment vertical="center"/>
    </xf>
    <xf numFmtId="210" fontId="177" fillId="0" borderId="0"/>
    <xf numFmtId="0" fontId="178" fillId="53" borderId="34" applyNumberFormat="0" applyAlignment="0" applyProtection="0">
      <alignment vertical="center"/>
    </xf>
    <xf numFmtId="0" fontId="178" fillId="53" borderId="34" applyNumberFormat="0" applyAlignment="0" applyProtection="0">
      <alignment vertical="center"/>
    </xf>
    <xf numFmtId="0" fontId="179" fillId="53" borderId="34" applyNumberFormat="0" applyAlignment="0" applyProtection="0">
      <alignment vertical="center"/>
    </xf>
    <xf numFmtId="0" fontId="179" fillId="53" borderId="34" applyNumberFormat="0" applyAlignment="0" applyProtection="0">
      <alignment vertical="center"/>
    </xf>
    <xf numFmtId="0" fontId="179" fillId="53" borderId="34" applyNumberFormat="0" applyAlignment="0" applyProtection="0">
      <alignment vertical="center"/>
    </xf>
    <xf numFmtId="0" fontId="179" fillId="53" borderId="34" applyNumberFormat="0" applyAlignment="0" applyProtection="0">
      <alignment vertical="center"/>
    </xf>
    <xf numFmtId="0" fontId="178" fillId="53" borderId="34" applyNumberFormat="0" applyAlignment="0" applyProtection="0">
      <alignment vertical="center"/>
    </xf>
    <xf numFmtId="0" fontId="178" fillId="53" borderId="34" applyNumberFormat="0" applyAlignment="0" applyProtection="0">
      <alignment vertical="center"/>
    </xf>
    <xf numFmtId="0" fontId="178" fillId="53" borderId="34" applyNumberFormat="0" applyAlignment="0" applyProtection="0">
      <alignment vertical="center"/>
    </xf>
    <xf numFmtId="0" fontId="178" fillId="53" borderId="34" applyNumberFormat="0" applyAlignment="0" applyProtection="0">
      <alignment vertical="center"/>
    </xf>
    <xf numFmtId="0" fontId="178" fillId="53" borderId="34" applyNumberFormat="0" applyAlignment="0" applyProtection="0">
      <alignment vertical="center"/>
    </xf>
    <xf numFmtId="0" fontId="178" fillId="53" borderId="34" applyNumberFormat="0" applyAlignment="0" applyProtection="0">
      <alignment vertical="center"/>
    </xf>
    <xf numFmtId="211" fontId="172" fillId="0" borderId="0">
      <protection locked="0"/>
    </xf>
    <xf numFmtId="3" fontId="114" fillId="0" borderId="41">
      <alignment horizontal="center"/>
    </xf>
    <xf numFmtId="0" fontId="180" fillId="23" borderId="0" applyNumberFormat="0" applyBorder="0" applyAlignment="0" applyProtection="0">
      <alignment vertical="center"/>
    </xf>
    <xf numFmtId="0" fontId="180" fillId="23" borderId="0" applyNumberFormat="0" applyBorder="0" applyAlignment="0" applyProtection="0">
      <alignment vertical="center"/>
    </xf>
    <xf numFmtId="0" fontId="180" fillId="23" borderId="0" applyNumberFormat="0" applyBorder="0" applyAlignment="0" applyProtection="0">
      <alignment vertical="center"/>
    </xf>
    <xf numFmtId="0" fontId="180" fillId="23" borderId="0" applyNumberFormat="0" applyBorder="0" applyAlignment="0" applyProtection="0">
      <alignment vertical="center"/>
    </xf>
    <xf numFmtId="0" fontId="180" fillId="23" borderId="0" applyNumberFormat="0" applyBorder="0" applyAlignment="0" applyProtection="0">
      <alignment vertical="center"/>
    </xf>
    <xf numFmtId="0" fontId="180" fillId="23" borderId="0" applyNumberFormat="0" applyBorder="0" applyAlignment="0" applyProtection="0">
      <alignment vertical="center"/>
    </xf>
    <xf numFmtId="0" fontId="180" fillId="23" borderId="0" applyNumberFormat="0" applyBorder="0" applyAlignment="0" applyProtection="0">
      <alignment vertical="center"/>
    </xf>
    <xf numFmtId="0" fontId="180" fillId="23" borderId="0" applyNumberFormat="0" applyBorder="0" applyAlignment="0" applyProtection="0">
      <alignment vertical="center"/>
    </xf>
    <xf numFmtId="0" fontId="180" fillId="23" borderId="0" applyNumberFormat="0" applyBorder="0" applyAlignment="0" applyProtection="0">
      <alignment vertical="center"/>
    </xf>
    <xf numFmtId="0" fontId="180" fillId="23" borderId="0" applyNumberFormat="0" applyBorder="0" applyAlignment="0" applyProtection="0">
      <alignment vertical="center"/>
    </xf>
    <xf numFmtId="0" fontId="181" fillId="23" borderId="0" applyNumberFormat="0" applyBorder="0" applyAlignment="0" applyProtection="0">
      <alignment vertical="center"/>
    </xf>
    <xf numFmtId="0" fontId="181" fillId="23" borderId="0" applyNumberFormat="0" applyBorder="0" applyAlignment="0" applyProtection="0">
      <alignment vertical="center"/>
    </xf>
    <xf numFmtId="0" fontId="182" fillId="23" borderId="0" applyNumberFormat="0" applyBorder="0" applyAlignment="0" applyProtection="0">
      <alignment vertical="center"/>
    </xf>
    <xf numFmtId="0" fontId="182" fillId="23" borderId="0" applyNumberFormat="0" applyBorder="0" applyAlignment="0" applyProtection="0">
      <alignment vertical="center"/>
    </xf>
    <xf numFmtId="0" fontId="182" fillId="23" borderId="0" applyNumberFormat="0" applyBorder="0" applyAlignment="0" applyProtection="0">
      <alignment vertical="center"/>
    </xf>
    <xf numFmtId="0" fontId="182" fillId="23" borderId="0" applyNumberFormat="0" applyBorder="0" applyAlignment="0" applyProtection="0">
      <alignment vertical="center"/>
    </xf>
    <xf numFmtId="0" fontId="181" fillId="23" borderId="0" applyNumberFormat="0" applyBorder="0" applyAlignment="0" applyProtection="0">
      <alignment vertical="center"/>
    </xf>
    <xf numFmtId="0" fontId="181" fillId="23" borderId="0" applyNumberFormat="0" applyBorder="0" applyAlignment="0" applyProtection="0">
      <alignment vertical="center"/>
    </xf>
    <xf numFmtId="0" fontId="181" fillId="23" borderId="0" applyNumberFormat="0" applyBorder="0" applyAlignment="0" applyProtection="0">
      <alignment vertical="center"/>
    </xf>
    <xf numFmtId="0" fontId="181" fillId="23" borderId="0" applyNumberFormat="0" applyBorder="0" applyAlignment="0" applyProtection="0">
      <alignment vertical="center"/>
    </xf>
    <xf numFmtId="0" fontId="181" fillId="23" borderId="0" applyNumberFormat="0" applyBorder="0" applyAlignment="0" applyProtection="0">
      <alignment vertical="center"/>
    </xf>
    <xf numFmtId="0" fontId="181" fillId="23" borderId="0" applyNumberFormat="0" applyBorder="0" applyAlignment="0" applyProtection="0">
      <alignment vertical="center"/>
    </xf>
    <xf numFmtId="0" fontId="183" fillId="0" borderId="42" applyNumberFormat="0" applyFill="0" applyAlignment="0" applyProtection="0">
      <alignment vertical="center"/>
    </xf>
    <xf numFmtId="0" fontId="183" fillId="0" borderId="42" applyNumberFormat="0" applyFill="0" applyAlignment="0" applyProtection="0">
      <alignment vertical="center"/>
    </xf>
    <xf numFmtId="0" fontId="184" fillId="0" borderId="42" applyNumberFormat="0" applyFill="0" applyAlignment="0" applyProtection="0">
      <alignment vertical="center"/>
    </xf>
    <xf numFmtId="0" fontId="184" fillId="0" borderId="42" applyNumberFormat="0" applyFill="0" applyAlignment="0" applyProtection="0">
      <alignment vertical="center"/>
    </xf>
    <xf numFmtId="0" fontId="184" fillId="0" borderId="42" applyNumberFormat="0" applyFill="0" applyAlignment="0" applyProtection="0">
      <alignment vertical="center"/>
    </xf>
    <xf numFmtId="0" fontId="184" fillId="0" borderId="42" applyNumberFormat="0" applyFill="0" applyAlignment="0" applyProtection="0">
      <alignment vertical="center"/>
    </xf>
    <xf numFmtId="0" fontId="183" fillId="0" borderId="42" applyNumberFormat="0" applyFill="0" applyAlignment="0" applyProtection="0">
      <alignment vertical="center"/>
    </xf>
    <xf numFmtId="0" fontId="183" fillId="0" borderId="42" applyNumberFormat="0" applyFill="0" applyAlignment="0" applyProtection="0">
      <alignment vertical="center"/>
    </xf>
    <xf numFmtId="0" fontId="183" fillId="0" borderId="42" applyNumberFormat="0" applyFill="0" applyAlignment="0" applyProtection="0">
      <alignment vertical="center"/>
    </xf>
    <xf numFmtId="0" fontId="183" fillId="0" borderId="42" applyNumberFormat="0" applyFill="0" applyAlignment="0" applyProtection="0">
      <alignment vertical="center"/>
    </xf>
    <xf numFmtId="0" fontId="183" fillId="0" borderId="42" applyNumberFormat="0" applyFill="0" applyAlignment="0" applyProtection="0">
      <alignment vertical="center"/>
    </xf>
    <xf numFmtId="0" fontId="183" fillId="0" borderId="42" applyNumberFormat="0" applyFill="0" applyAlignment="0" applyProtection="0">
      <alignment vertical="center"/>
    </xf>
    <xf numFmtId="0" fontId="185" fillId="0" borderId="43" applyNumberFormat="0" applyFill="0" applyAlignment="0" applyProtection="0">
      <alignment vertical="center"/>
    </xf>
    <xf numFmtId="0" fontId="185" fillId="0" borderId="43" applyNumberFormat="0" applyFill="0" applyAlignment="0" applyProtection="0">
      <alignment vertical="center"/>
    </xf>
    <xf numFmtId="0" fontId="186" fillId="0" borderId="43" applyNumberFormat="0" applyFill="0" applyAlignment="0" applyProtection="0">
      <alignment vertical="center"/>
    </xf>
    <xf numFmtId="0" fontId="186" fillId="0" borderId="43" applyNumberFormat="0" applyFill="0" applyAlignment="0" applyProtection="0">
      <alignment vertical="center"/>
    </xf>
    <xf numFmtId="0" fontId="186" fillId="0" borderId="43" applyNumberFormat="0" applyFill="0" applyAlignment="0" applyProtection="0">
      <alignment vertical="center"/>
    </xf>
    <xf numFmtId="0" fontId="186" fillId="0" borderId="43" applyNumberFormat="0" applyFill="0" applyAlignment="0" applyProtection="0">
      <alignment vertical="center"/>
    </xf>
    <xf numFmtId="0" fontId="185" fillId="0" borderId="43" applyNumberFormat="0" applyFill="0" applyAlignment="0" applyProtection="0">
      <alignment vertical="center"/>
    </xf>
    <xf numFmtId="0" fontId="185" fillId="0" borderId="43" applyNumberFormat="0" applyFill="0" applyAlignment="0" applyProtection="0">
      <alignment vertical="center"/>
    </xf>
    <xf numFmtId="0" fontId="185" fillId="0" borderId="43" applyNumberFormat="0" applyFill="0" applyAlignment="0" applyProtection="0">
      <alignment vertical="center"/>
    </xf>
    <xf numFmtId="0" fontId="185" fillId="0" borderId="43" applyNumberFormat="0" applyFill="0" applyAlignment="0" applyProtection="0">
      <alignment vertical="center"/>
    </xf>
    <xf numFmtId="0" fontId="185" fillId="0" borderId="43" applyNumberFormat="0" applyFill="0" applyAlignment="0" applyProtection="0">
      <alignment vertical="center"/>
    </xf>
    <xf numFmtId="0" fontId="185" fillId="0" borderId="43" applyNumberFormat="0" applyFill="0" applyAlignment="0" applyProtection="0">
      <alignment vertical="center"/>
    </xf>
    <xf numFmtId="0" fontId="187" fillId="0" borderId="44" applyNumberFormat="0" applyFill="0" applyAlignment="0" applyProtection="0">
      <alignment vertical="center"/>
    </xf>
    <xf numFmtId="0" fontId="187" fillId="0" borderId="44" applyNumberFormat="0" applyFill="0" applyAlignment="0" applyProtection="0">
      <alignment vertical="center"/>
    </xf>
    <xf numFmtId="0" fontId="188" fillId="0" borderId="44" applyNumberFormat="0" applyFill="0" applyAlignment="0" applyProtection="0">
      <alignment vertical="center"/>
    </xf>
    <xf numFmtId="0" fontId="188" fillId="0" borderId="44" applyNumberFormat="0" applyFill="0" applyAlignment="0" applyProtection="0">
      <alignment vertical="center"/>
    </xf>
    <xf numFmtId="0" fontId="188" fillId="0" borderId="44" applyNumberFormat="0" applyFill="0" applyAlignment="0" applyProtection="0">
      <alignment vertical="center"/>
    </xf>
    <xf numFmtId="0" fontId="188" fillId="0" borderId="44" applyNumberFormat="0" applyFill="0" applyAlignment="0" applyProtection="0">
      <alignment vertical="center"/>
    </xf>
    <xf numFmtId="0" fontId="187" fillId="0" borderId="44" applyNumberFormat="0" applyFill="0" applyAlignment="0" applyProtection="0">
      <alignment vertical="center"/>
    </xf>
    <xf numFmtId="0" fontId="187" fillId="0" borderId="44" applyNumberFormat="0" applyFill="0" applyAlignment="0" applyProtection="0">
      <alignment vertical="center"/>
    </xf>
    <xf numFmtId="0" fontId="187" fillId="0" borderId="44" applyNumberFormat="0" applyFill="0" applyAlignment="0" applyProtection="0">
      <alignment vertical="center"/>
    </xf>
    <xf numFmtId="0" fontId="187" fillId="0" borderId="44" applyNumberFormat="0" applyFill="0" applyAlignment="0" applyProtection="0">
      <alignment vertical="center"/>
    </xf>
    <xf numFmtId="0" fontId="187" fillId="0" borderId="44" applyNumberFormat="0" applyFill="0" applyAlignment="0" applyProtection="0">
      <alignment vertical="center"/>
    </xf>
    <xf numFmtId="0" fontId="187" fillId="0" borderId="44" applyNumberFormat="0" applyFill="0" applyAlignment="0" applyProtection="0">
      <alignment vertical="center"/>
    </xf>
    <xf numFmtId="0" fontId="187" fillId="0" borderId="0" applyNumberFormat="0" applyFill="0" applyBorder="0" applyAlignment="0" applyProtection="0">
      <alignment vertical="center"/>
    </xf>
    <xf numFmtId="0" fontId="187" fillId="0" borderId="0" applyNumberFormat="0" applyFill="0" applyBorder="0" applyAlignment="0" applyProtection="0">
      <alignment vertical="center"/>
    </xf>
    <xf numFmtId="0" fontId="188" fillId="0" borderId="0" applyNumberFormat="0" applyFill="0" applyBorder="0" applyAlignment="0" applyProtection="0">
      <alignment vertical="center"/>
    </xf>
    <xf numFmtId="0" fontId="188" fillId="0" borderId="0" applyNumberFormat="0" applyFill="0" applyBorder="0" applyAlignment="0" applyProtection="0">
      <alignment vertical="center"/>
    </xf>
    <xf numFmtId="0" fontId="188" fillId="0" borderId="0" applyNumberFormat="0" applyFill="0" applyBorder="0" applyAlignment="0" applyProtection="0">
      <alignment vertical="center"/>
    </xf>
    <xf numFmtId="0" fontId="188" fillId="0" borderId="0" applyNumberFormat="0" applyFill="0" applyBorder="0" applyAlignment="0" applyProtection="0">
      <alignment vertical="center"/>
    </xf>
    <xf numFmtId="0" fontId="187" fillId="0" borderId="0" applyNumberFormat="0" applyFill="0" applyBorder="0" applyAlignment="0" applyProtection="0">
      <alignment vertical="center"/>
    </xf>
    <xf numFmtId="0" fontId="187" fillId="0" borderId="0" applyNumberFormat="0" applyFill="0" applyBorder="0" applyAlignment="0" applyProtection="0">
      <alignment vertical="center"/>
    </xf>
    <xf numFmtId="0" fontId="187" fillId="0" borderId="0" applyNumberFormat="0" applyFill="0" applyBorder="0" applyAlignment="0" applyProtection="0">
      <alignment vertical="center"/>
    </xf>
    <xf numFmtId="0" fontId="187" fillId="0" borderId="0" applyNumberFormat="0" applyFill="0" applyBorder="0" applyAlignment="0" applyProtection="0">
      <alignment vertical="center"/>
    </xf>
    <xf numFmtId="0" fontId="187" fillId="0" borderId="0" applyNumberFormat="0" applyFill="0" applyBorder="0" applyAlignment="0" applyProtection="0">
      <alignment vertical="center"/>
    </xf>
    <xf numFmtId="0" fontId="187" fillId="0" borderId="0" applyNumberFormat="0" applyFill="0" applyBorder="0" applyAlignment="0" applyProtection="0">
      <alignment vertical="center"/>
    </xf>
    <xf numFmtId="211" fontId="172" fillId="0" borderId="0">
      <protection locked="0"/>
    </xf>
    <xf numFmtId="0" fontId="189" fillId="53" borderId="40" applyNumberFormat="0" applyAlignment="0" applyProtection="0">
      <alignment vertical="center"/>
    </xf>
    <xf numFmtId="0" fontId="189" fillId="53" borderId="40" applyNumberFormat="0" applyAlignment="0" applyProtection="0">
      <alignment vertical="center"/>
    </xf>
    <xf numFmtId="0" fontId="190" fillId="53" borderId="40" applyNumberFormat="0" applyAlignment="0" applyProtection="0">
      <alignment vertical="center"/>
    </xf>
    <xf numFmtId="0" fontId="190" fillId="53" borderId="40" applyNumberFormat="0" applyAlignment="0" applyProtection="0">
      <alignment vertical="center"/>
    </xf>
    <xf numFmtId="0" fontId="190" fillId="53" borderId="40" applyNumberFormat="0" applyAlignment="0" applyProtection="0">
      <alignment vertical="center"/>
    </xf>
    <xf numFmtId="0" fontId="190" fillId="53" borderId="40" applyNumberFormat="0" applyAlignment="0" applyProtection="0">
      <alignment vertical="center"/>
    </xf>
    <xf numFmtId="0" fontId="189" fillId="53" borderId="40" applyNumberFormat="0" applyAlignment="0" applyProtection="0">
      <alignment vertical="center"/>
    </xf>
    <xf numFmtId="0" fontId="189" fillId="53" borderId="40" applyNumberFormat="0" applyAlignment="0" applyProtection="0">
      <alignment vertical="center"/>
    </xf>
    <xf numFmtId="0" fontId="189" fillId="53" borderId="40" applyNumberFormat="0" applyAlignment="0" applyProtection="0">
      <alignment vertical="center"/>
    </xf>
    <xf numFmtId="0" fontId="189" fillId="53" borderId="40" applyNumberFormat="0" applyAlignment="0" applyProtection="0">
      <alignment vertical="center"/>
    </xf>
    <xf numFmtId="0" fontId="189" fillId="53" borderId="40" applyNumberFormat="0" applyAlignment="0" applyProtection="0">
      <alignment vertical="center"/>
    </xf>
    <xf numFmtId="0" fontId="189" fillId="53" borderId="40" applyNumberFormat="0" applyAlignment="0" applyProtection="0">
      <alignment vertical="center"/>
    </xf>
    <xf numFmtId="0" fontId="191" fillId="0" borderId="0" applyNumberFormat="0" applyFill="0" applyProtection="0">
      <alignment vertical="center"/>
    </xf>
    <xf numFmtId="40" fontId="20" fillId="0" borderId="0" applyFont="0" applyFill="0" applyBorder="0" applyAlignment="0" applyProtection="0"/>
    <xf numFmtId="38" fontId="20" fillId="0" borderId="0" applyFont="0" applyFill="0" applyBorder="0" applyAlignment="0" applyProtection="0"/>
    <xf numFmtId="38" fontId="192" fillId="0" borderId="0" applyFont="0" applyFill="0" applyBorder="0" applyAlignment="0" applyProtection="0"/>
    <xf numFmtId="38" fontId="165" fillId="0" borderId="0" applyFont="0" applyFill="0" applyBorder="0" applyAlignment="0" applyProtection="0">
      <alignment vertical="center"/>
    </xf>
    <xf numFmtId="38" fontId="165" fillId="0" borderId="0" applyFont="0" applyFill="0" applyBorder="0" applyAlignment="0" applyProtection="0">
      <alignment vertical="center"/>
    </xf>
    <xf numFmtId="38" fontId="20" fillId="0" borderId="0" applyFont="0" applyFill="0" applyBorder="0" applyAlignment="0" applyProtection="0"/>
    <xf numFmtId="38" fontId="165" fillId="0" borderId="0" applyFont="0" applyFill="0" applyBorder="0" applyAlignment="0" applyProtection="0">
      <alignment vertical="center"/>
    </xf>
    <xf numFmtId="38" fontId="165" fillId="0" borderId="0" applyFont="0" applyFill="0" applyBorder="0" applyAlignment="0" applyProtection="0">
      <alignment vertical="center"/>
    </xf>
    <xf numFmtId="38" fontId="121" fillId="0" borderId="0" applyFont="0" applyFill="0" applyBorder="0" applyAlignment="0" applyProtection="0">
      <alignment vertical="center"/>
    </xf>
    <xf numFmtId="38" fontId="165" fillId="0" borderId="0" applyFont="0" applyFill="0" applyBorder="0" applyAlignment="0" applyProtection="0">
      <alignment vertical="center"/>
    </xf>
    <xf numFmtId="38" fontId="165" fillId="0" borderId="0" applyFont="0" applyFill="0" applyBorder="0" applyAlignment="0" applyProtection="0">
      <alignment vertical="center"/>
    </xf>
    <xf numFmtId="38" fontId="121" fillId="0" borderId="0" applyFont="0" applyFill="0" applyBorder="0" applyAlignment="0" applyProtection="0">
      <alignment vertical="center"/>
    </xf>
    <xf numFmtId="38" fontId="165" fillId="0" borderId="0" applyFont="0" applyFill="0" applyBorder="0" applyAlignment="0" applyProtection="0">
      <alignment vertical="center"/>
    </xf>
    <xf numFmtId="38" fontId="165" fillId="0" borderId="0" applyFont="0" applyFill="0" applyBorder="0" applyAlignment="0" applyProtection="0">
      <alignment vertical="center"/>
    </xf>
    <xf numFmtId="38" fontId="121" fillId="0" borderId="0" applyFont="0" applyFill="0" applyBorder="0" applyAlignment="0" applyProtection="0">
      <alignment vertical="center"/>
    </xf>
    <xf numFmtId="38" fontId="165" fillId="0" borderId="0" applyFont="0" applyFill="0" applyBorder="0" applyAlignment="0" applyProtection="0">
      <alignment vertical="center"/>
    </xf>
    <xf numFmtId="38" fontId="165" fillId="0" borderId="0" applyFont="0" applyFill="0" applyBorder="0" applyAlignment="0" applyProtection="0">
      <alignment vertical="center"/>
    </xf>
    <xf numFmtId="38" fontId="121" fillId="0" borderId="0" applyFont="0" applyFill="0" applyBorder="0" applyAlignment="0" applyProtection="0">
      <alignment vertical="center"/>
    </xf>
    <xf numFmtId="38" fontId="165" fillId="0" borderId="0" applyFont="0" applyFill="0" applyBorder="0" applyAlignment="0" applyProtection="0">
      <alignment vertical="center"/>
    </xf>
    <xf numFmtId="38" fontId="165" fillId="0" borderId="0" applyFont="0" applyFill="0" applyBorder="0" applyAlignment="0" applyProtection="0">
      <alignment vertical="center"/>
    </xf>
    <xf numFmtId="38" fontId="6" fillId="0" borderId="0" applyFont="0" applyFill="0" applyBorder="0" applyAlignment="0" applyProtection="0">
      <alignment vertical="center"/>
    </xf>
    <xf numFmtId="38" fontId="193" fillId="0" borderId="0" applyFont="0" applyFill="0" applyBorder="0" applyAlignment="0" applyProtection="0"/>
    <xf numFmtId="38" fontId="192" fillId="0" borderId="0" applyFont="0" applyFill="0" applyBorder="0" applyAlignment="0" applyProtection="0"/>
    <xf numFmtId="38" fontId="20" fillId="0" borderId="0" applyFont="0" applyFill="0" applyBorder="0" applyAlignment="0" applyProtection="0"/>
    <xf numFmtId="38" fontId="6" fillId="0" borderId="0" applyFont="0" applyFill="0" applyBorder="0" applyAlignment="0" applyProtection="0">
      <alignment vertical="center"/>
    </xf>
    <xf numFmtId="38" fontId="194" fillId="0" borderId="0" applyFont="0" applyFill="0" applyBorder="0" applyAlignment="0" applyProtection="0"/>
    <xf numFmtId="38" fontId="6" fillId="0" borderId="0" applyFont="0" applyFill="0" applyBorder="0" applyAlignment="0" applyProtection="0">
      <alignment vertical="center"/>
    </xf>
    <xf numFmtId="179" fontId="127" fillId="0" borderId="0" applyFont="0" applyFill="0" applyBorder="0" applyAlignment="0" applyProtection="0"/>
    <xf numFmtId="178" fontId="127" fillId="0" borderId="0" applyFont="0" applyFill="0" applyBorder="0" applyAlignment="0" applyProtection="0"/>
    <xf numFmtId="0" fontId="195" fillId="0" borderId="0"/>
    <xf numFmtId="0" fontId="196" fillId="22" borderId="0" applyNumberFormat="0" applyBorder="0" applyAlignment="0" applyProtection="0">
      <alignment vertical="center"/>
    </xf>
    <xf numFmtId="0" fontId="196" fillId="22" borderId="0" applyNumberFormat="0" applyBorder="0" applyAlignment="0" applyProtection="0">
      <alignment vertical="center"/>
    </xf>
    <xf numFmtId="0" fontId="197" fillId="22" borderId="0" applyNumberFormat="0" applyBorder="0" applyAlignment="0" applyProtection="0">
      <alignment vertical="center"/>
    </xf>
    <xf numFmtId="0" fontId="197" fillId="22" borderId="0" applyNumberFormat="0" applyBorder="0" applyAlignment="0" applyProtection="0">
      <alignment vertical="center"/>
    </xf>
    <xf numFmtId="0" fontId="197" fillId="22" borderId="0" applyNumberFormat="0" applyBorder="0" applyAlignment="0" applyProtection="0">
      <alignment vertical="center"/>
    </xf>
    <xf numFmtId="0" fontId="197" fillId="22" borderId="0" applyNumberFormat="0" applyBorder="0" applyAlignment="0" applyProtection="0">
      <alignment vertical="center"/>
    </xf>
    <xf numFmtId="0" fontId="196" fillId="22" borderId="0" applyNumberFormat="0" applyBorder="0" applyAlignment="0" applyProtection="0">
      <alignment vertical="center"/>
    </xf>
    <xf numFmtId="0" fontId="196" fillId="22" borderId="0" applyNumberFormat="0" applyBorder="0" applyAlignment="0" applyProtection="0">
      <alignment vertical="center"/>
    </xf>
    <xf numFmtId="0" fontId="196" fillId="22" borderId="0" applyNumberFormat="0" applyBorder="0" applyAlignment="0" applyProtection="0">
      <alignment vertical="center"/>
    </xf>
    <xf numFmtId="0" fontId="196" fillId="22" borderId="0" applyNumberFormat="0" applyBorder="0" applyAlignment="0" applyProtection="0">
      <alignment vertical="center"/>
    </xf>
    <xf numFmtId="0" fontId="196" fillId="22" borderId="0" applyNumberFormat="0" applyBorder="0" applyAlignment="0" applyProtection="0">
      <alignment vertical="center"/>
    </xf>
    <xf numFmtId="0" fontId="196" fillId="22" borderId="0" applyNumberFormat="0" applyBorder="0" applyAlignment="0" applyProtection="0">
      <alignment vertical="center"/>
    </xf>
    <xf numFmtId="177" fontId="198" fillId="0" borderId="0" applyFont="0" applyFill="0" applyBorder="0" applyAlignment="0" applyProtection="0"/>
    <xf numFmtId="176" fontId="198" fillId="0" borderId="0" applyFont="0" applyFill="0" applyBorder="0" applyAlignment="0" applyProtection="0"/>
    <xf numFmtId="212" fontId="129" fillId="0" borderId="0" applyFont="0" applyFill="0" applyBorder="0" applyAlignment="0" applyProtection="0"/>
    <xf numFmtId="176" fontId="20" fillId="0" borderId="0" applyFont="0" applyFill="0" applyBorder="0" applyAlignment="0" applyProtection="0">
      <alignment vertical="center"/>
    </xf>
    <xf numFmtId="176" fontId="20" fillId="0" borderId="0" applyFont="0" applyFill="0" applyBorder="0" applyAlignment="0" applyProtection="0"/>
    <xf numFmtId="176" fontId="6" fillId="0" borderId="0" applyFont="0" applyFill="0" applyBorder="0" applyAlignment="0" applyProtection="0">
      <alignment vertical="center"/>
    </xf>
    <xf numFmtId="40" fontId="199" fillId="0" borderId="0" applyFont="0" applyFill="0" applyBorder="0" applyAlignment="0" applyProtection="0"/>
    <xf numFmtId="38" fontId="199" fillId="0" borderId="0" applyFont="0" applyFill="0" applyBorder="0" applyAlignment="0" applyProtection="0"/>
    <xf numFmtId="0" fontId="167" fillId="0" borderId="0" applyNumberFormat="0" applyFill="0" applyBorder="0" applyAlignment="0" applyProtection="0">
      <alignment vertical="top"/>
      <protection locked="0"/>
    </xf>
    <xf numFmtId="0" fontId="167" fillId="0" borderId="0" applyNumberFormat="0" applyFill="0" applyBorder="0" applyAlignment="0" applyProtection="0">
      <alignment vertical="top"/>
      <protection locked="0"/>
    </xf>
    <xf numFmtId="0" fontId="167" fillId="0" borderId="0" applyNumberFormat="0" applyFill="0" applyBorder="0" applyAlignment="0" applyProtection="0">
      <alignment vertical="top"/>
      <protection locked="0"/>
    </xf>
    <xf numFmtId="0" fontId="167" fillId="0" borderId="0" applyNumberFormat="0" applyFill="0" applyBorder="0" applyAlignment="0" applyProtection="0">
      <alignment vertical="top"/>
      <protection locked="0"/>
    </xf>
    <xf numFmtId="0" fontId="200" fillId="0" borderId="45" applyNumberFormat="0" applyFill="0" applyAlignment="0" applyProtection="0">
      <alignment vertical="center"/>
    </xf>
    <xf numFmtId="0" fontId="200" fillId="0" borderId="45" applyNumberFormat="0" applyFill="0" applyAlignment="0" applyProtection="0">
      <alignment vertical="center"/>
    </xf>
    <xf numFmtId="0" fontId="201" fillId="0" borderId="45" applyNumberFormat="0" applyFill="0" applyAlignment="0" applyProtection="0">
      <alignment vertical="center"/>
    </xf>
    <xf numFmtId="0" fontId="201" fillId="0" borderId="45" applyNumberFormat="0" applyFill="0" applyAlignment="0" applyProtection="0">
      <alignment vertical="center"/>
    </xf>
    <xf numFmtId="0" fontId="201" fillId="0" borderId="45" applyNumberFormat="0" applyFill="0" applyAlignment="0" applyProtection="0">
      <alignment vertical="center"/>
    </xf>
    <xf numFmtId="0" fontId="201" fillId="0" borderId="45" applyNumberFormat="0" applyFill="0" applyAlignment="0" applyProtection="0">
      <alignment vertical="center"/>
    </xf>
    <xf numFmtId="0" fontId="200" fillId="0" borderId="45" applyNumberFormat="0" applyFill="0" applyAlignment="0" applyProtection="0">
      <alignment vertical="center"/>
    </xf>
    <xf numFmtId="0" fontId="200" fillId="0" borderId="45" applyNumberFormat="0" applyFill="0" applyAlignment="0" applyProtection="0">
      <alignment vertical="center"/>
    </xf>
    <xf numFmtId="0" fontId="200" fillId="0" borderId="45" applyNumberFormat="0" applyFill="0" applyAlignment="0" applyProtection="0">
      <alignment vertical="center"/>
    </xf>
    <xf numFmtId="0" fontId="200" fillId="0" borderId="45" applyNumberFormat="0" applyFill="0" applyAlignment="0" applyProtection="0">
      <alignment vertical="center"/>
    </xf>
    <xf numFmtId="0" fontId="200" fillId="0" borderId="45" applyNumberFormat="0" applyFill="0" applyAlignment="0" applyProtection="0">
      <alignment vertical="center"/>
    </xf>
    <xf numFmtId="0" fontId="200" fillId="0" borderId="45" applyNumberFormat="0" applyFill="0" applyAlignment="0" applyProtection="0">
      <alignment vertical="center"/>
    </xf>
    <xf numFmtId="0" fontId="202" fillId="0" borderId="0" applyNumberFormat="0" applyFill="0" applyBorder="0" applyAlignment="0" applyProtection="0">
      <alignment vertical="center"/>
    </xf>
    <xf numFmtId="0" fontId="202" fillId="0" borderId="0" applyNumberFormat="0" applyFill="0" applyBorder="0" applyAlignment="0" applyProtection="0">
      <alignment vertical="center"/>
    </xf>
    <xf numFmtId="0" fontId="203" fillId="0" borderId="0" applyNumberFormat="0" applyFill="0" applyBorder="0" applyAlignment="0" applyProtection="0">
      <alignment vertical="center"/>
    </xf>
    <xf numFmtId="0" fontId="203" fillId="0" borderId="0" applyNumberFormat="0" applyFill="0" applyBorder="0" applyAlignment="0" applyProtection="0">
      <alignment vertical="center"/>
    </xf>
    <xf numFmtId="0" fontId="203" fillId="0" borderId="0" applyNumberFormat="0" applyFill="0" applyBorder="0" applyAlignment="0" applyProtection="0">
      <alignment vertical="center"/>
    </xf>
    <xf numFmtId="0" fontId="203" fillId="0" borderId="0" applyNumberFormat="0" applyFill="0" applyBorder="0" applyAlignment="0" applyProtection="0">
      <alignment vertical="center"/>
    </xf>
    <xf numFmtId="0" fontId="202" fillId="0" borderId="0" applyNumberFormat="0" applyFill="0" applyBorder="0" applyAlignment="0" applyProtection="0">
      <alignment vertical="center"/>
    </xf>
    <xf numFmtId="0" fontId="202" fillId="0" borderId="0" applyNumberFormat="0" applyFill="0" applyBorder="0" applyAlignment="0" applyProtection="0">
      <alignment vertical="center"/>
    </xf>
    <xf numFmtId="0" fontId="202" fillId="0" borderId="0" applyNumberFormat="0" applyFill="0" applyBorder="0" applyAlignment="0" applyProtection="0">
      <alignment vertical="center"/>
    </xf>
    <xf numFmtId="0" fontId="202" fillId="0" borderId="0" applyNumberFormat="0" applyFill="0" applyBorder="0" applyAlignment="0" applyProtection="0">
      <alignment vertical="center"/>
    </xf>
    <xf numFmtId="0" fontId="202" fillId="0" borderId="0" applyNumberFormat="0" applyFill="0" applyBorder="0" applyAlignment="0" applyProtection="0">
      <alignment vertical="center"/>
    </xf>
    <xf numFmtId="0" fontId="202" fillId="0" borderId="0" applyNumberFormat="0" applyFill="0" applyBorder="0" applyAlignment="0" applyProtection="0">
      <alignment vertical="center"/>
    </xf>
    <xf numFmtId="0" fontId="6" fillId="0" borderId="0">
      <alignment vertical="center"/>
    </xf>
    <xf numFmtId="0" fontId="121" fillId="0" borderId="0">
      <alignment vertical="center"/>
    </xf>
    <xf numFmtId="0" fontId="121" fillId="0" borderId="0">
      <alignment vertical="center"/>
    </xf>
    <xf numFmtId="0" fontId="20" fillId="0" borderId="0"/>
    <xf numFmtId="0" fontId="6" fillId="0" borderId="0">
      <alignment vertical="center"/>
    </xf>
    <xf numFmtId="0" fontId="6" fillId="0" borderId="0">
      <alignment vertical="center"/>
    </xf>
    <xf numFmtId="0" fontId="6" fillId="0" borderId="0">
      <alignment vertical="center"/>
    </xf>
    <xf numFmtId="0" fontId="165"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0" fillId="0" borderId="0">
      <alignment vertical="center"/>
    </xf>
    <xf numFmtId="0" fontId="204" fillId="0" borderId="0">
      <alignment vertical="center"/>
    </xf>
    <xf numFmtId="0" fontId="6" fillId="0" borderId="0">
      <alignment vertical="center"/>
    </xf>
    <xf numFmtId="0" fontId="6" fillId="0" borderId="0">
      <alignment vertical="center"/>
    </xf>
    <xf numFmtId="0" fontId="165" fillId="0" borderId="0">
      <alignment vertical="center"/>
    </xf>
    <xf numFmtId="0" fontId="20" fillId="0" borderId="0"/>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0"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165" fillId="0" borderId="0">
      <alignment vertical="center"/>
    </xf>
    <xf numFmtId="0" fontId="6" fillId="0" borderId="0">
      <alignment vertical="center"/>
    </xf>
    <xf numFmtId="0" fontId="6" fillId="0" borderId="0">
      <alignment vertical="center"/>
    </xf>
    <xf numFmtId="0" fontId="6" fillId="0" borderId="0">
      <alignment vertical="center"/>
    </xf>
    <xf numFmtId="0" fontId="165" fillId="0" borderId="0">
      <alignment vertical="center"/>
    </xf>
    <xf numFmtId="0" fontId="6" fillId="0" borderId="0">
      <alignment vertical="center"/>
    </xf>
    <xf numFmtId="0" fontId="20" fillId="0" borderId="0">
      <alignment vertical="center"/>
    </xf>
    <xf numFmtId="0" fontId="165" fillId="0" borderId="0">
      <alignment vertical="center"/>
    </xf>
    <xf numFmtId="0" fontId="121" fillId="0" borderId="0">
      <alignment vertical="center"/>
    </xf>
    <xf numFmtId="0" fontId="121" fillId="0" borderId="0">
      <alignment vertical="center"/>
    </xf>
    <xf numFmtId="0" fontId="121" fillId="0" borderId="0">
      <alignment vertical="center"/>
    </xf>
    <xf numFmtId="0" fontId="165" fillId="0" borderId="0">
      <alignment vertical="center"/>
    </xf>
    <xf numFmtId="0" fontId="6" fillId="0" borderId="0">
      <alignment vertical="center"/>
    </xf>
    <xf numFmtId="0" fontId="6" fillId="0" borderId="0">
      <alignment vertical="center"/>
    </xf>
    <xf numFmtId="0" fontId="6" fillId="0" borderId="0">
      <alignment vertical="center"/>
    </xf>
    <xf numFmtId="0" fontId="20" fillId="0" borderId="0"/>
    <xf numFmtId="0" fontId="165" fillId="0" borderId="0">
      <alignment vertical="center"/>
    </xf>
    <xf numFmtId="0" fontId="165" fillId="0" borderId="0">
      <alignment vertical="center"/>
    </xf>
    <xf numFmtId="0" fontId="165" fillId="0" borderId="0">
      <alignment vertical="center"/>
    </xf>
    <xf numFmtId="0" fontId="165" fillId="0" borderId="0">
      <alignment vertical="center"/>
    </xf>
    <xf numFmtId="0" fontId="165" fillId="0" borderId="0">
      <alignment vertical="center"/>
    </xf>
    <xf numFmtId="0" fontId="165" fillId="0" borderId="0">
      <alignment vertical="center"/>
    </xf>
    <xf numFmtId="0" fontId="165" fillId="0" borderId="0">
      <alignment vertical="center"/>
    </xf>
    <xf numFmtId="0" fontId="165" fillId="0" borderId="0">
      <alignment vertical="center"/>
    </xf>
    <xf numFmtId="0" fontId="165" fillId="0" borderId="0">
      <alignment vertical="center"/>
    </xf>
    <xf numFmtId="0" fontId="165" fillId="0" borderId="0">
      <alignment vertical="center"/>
    </xf>
    <xf numFmtId="0" fontId="165" fillId="0" borderId="0">
      <alignment vertical="center"/>
    </xf>
    <xf numFmtId="0" fontId="121" fillId="0" borderId="0">
      <alignment vertical="center"/>
    </xf>
    <xf numFmtId="0" fontId="121" fillId="0" borderId="0">
      <alignment vertical="center"/>
    </xf>
    <xf numFmtId="0" fontId="165" fillId="0" borderId="0">
      <alignment vertical="center"/>
    </xf>
    <xf numFmtId="0" fontId="121" fillId="0" borderId="0">
      <alignment vertical="center"/>
    </xf>
    <xf numFmtId="0" fontId="165" fillId="0" borderId="0">
      <alignment vertical="center"/>
    </xf>
    <xf numFmtId="0" fontId="121" fillId="0" borderId="0">
      <alignment vertical="center"/>
    </xf>
    <xf numFmtId="0" fontId="165" fillId="0" borderId="0">
      <alignment vertical="center"/>
    </xf>
    <xf numFmtId="0" fontId="170" fillId="0" borderId="0"/>
    <xf numFmtId="0" fontId="20" fillId="0" borderId="0">
      <alignment vertical="center"/>
    </xf>
    <xf numFmtId="0" fontId="165"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121" fillId="0" borderId="0">
      <alignment vertical="center"/>
    </xf>
    <xf numFmtId="0" fontId="6" fillId="0" borderId="0">
      <alignment vertical="center"/>
    </xf>
    <xf numFmtId="0" fontId="20" fillId="0" borderId="0"/>
    <xf numFmtId="0" fontId="121" fillId="0" borderId="0">
      <alignment vertical="center"/>
    </xf>
    <xf numFmtId="0" fontId="6" fillId="0" borderId="0">
      <alignment vertical="center"/>
    </xf>
    <xf numFmtId="0" fontId="121" fillId="0" borderId="0">
      <alignment vertical="center"/>
    </xf>
    <xf numFmtId="0" fontId="121" fillId="0" borderId="0">
      <alignment vertical="center"/>
    </xf>
    <xf numFmtId="0" fontId="121" fillId="0" borderId="0">
      <alignment vertical="center"/>
    </xf>
    <xf numFmtId="0" fontId="205" fillId="0" borderId="0">
      <alignment vertical="center"/>
    </xf>
    <xf numFmtId="0" fontId="6" fillId="0" borderId="0">
      <alignment vertical="center"/>
    </xf>
    <xf numFmtId="0" fontId="121" fillId="0" borderId="0">
      <alignment vertical="center"/>
    </xf>
    <xf numFmtId="0" fontId="121" fillId="0" borderId="0">
      <alignment vertical="center"/>
    </xf>
    <xf numFmtId="0" fontId="121" fillId="0" borderId="0">
      <alignment vertical="center"/>
    </xf>
    <xf numFmtId="0" fontId="165" fillId="0" borderId="0">
      <alignment vertical="center"/>
    </xf>
    <xf numFmtId="0" fontId="6" fillId="0" borderId="0">
      <alignment vertical="center"/>
    </xf>
    <xf numFmtId="0" fontId="121" fillId="0" borderId="0">
      <alignment vertical="center"/>
    </xf>
    <xf numFmtId="0" fontId="165" fillId="0" borderId="0">
      <alignment vertical="center"/>
    </xf>
    <xf numFmtId="0" fontId="158" fillId="0" borderId="0"/>
    <xf numFmtId="0" fontId="199" fillId="0" borderId="0" applyFont="0" applyFill="0" applyBorder="0" applyAlignment="0" applyProtection="0"/>
    <xf numFmtId="0" fontId="199" fillId="0" borderId="0" applyFont="0" applyFill="0" applyBorder="0" applyAlignment="0" applyProtection="0"/>
    <xf numFmtId="10" fontId="129" fillId="0" borderId="0" applyFont="0" applyFill="0" applyBorder="0" applyAlignment="0" applyProtection="0"/>
    <xf numFmtId="0" fontId="206" fillId="22" borderId="0" applyNumberFormat="0" applyBorder="0" applyAlignment="0" applyProtection="0">
      <alignment vertical="center"/>
    </xf>
    <xf numFmtId="0" fontId="206" fillId="22" borderId="0" applyNumberFormat="0" applyBorder="0" applyAlignment="0" applyProtection="0">
      <alignment vertical="center"/>
    </xf>
    <xf numFmtId="0" fontId="206" fillId="22" borderId="0" applyNumberFormat="0" applyBorder="0" applyAlignment="0" applyProtection="0">
      <alignment vertical="center"/>
    </xf>
    <xf numFmtId="0" fontId="206" fillId="22" borderId="0" applyNumberFormat="0" applyBorder="0" applyAlignment="0" applyProtection="0">
      <alignment vertical="center"/>
    </xf>
    <xf numFmtId="0" fontId="206" fillId="22" borderId="0" applyNumberFormat="0" applyBorder="0" applyAlignment="0" applyProtection="0">
      <alignment vertical="center"/>
    </xf>
    <xf numFmtId="0" fontId="206" fillId="22" borderId="0" applyNumberFormat="0" applyBorder="0" applyAlignment="0" applyProtection="0">
      <alignment vertical="center"/>
    </xf>
    <xf numFmtId="0" fontId="206" fillId="22" borderId="0" applyNumberFormat="0" applyBorder="0" applyAlignment="0" applyProtection="0">
      <alignment vertical="center"/>
    </xf>
    <xf numFmtId="0" fontId="206" fillId="22" borderId="0" applyNumberFormat="0" applyBorder="0" applyAlignment="0" applyProtection="0">
      <alignment vertical="center"/>
    </xf>
    <xf numFmtId="0" fontId="206" fillId="22" borderId="0" applyNumberFormat="0" applyBorder="0" applyAlignment="0" applyProtection="0">
      <alignment vertical="center"/>
    </xf>
    <xf numFmtId="0" fontId="206" fillId="22" borderId="0" applyNumberFormat="0" applyBorder="0" applyAlignment="0" applyProtection="0">
      <alignment vertical="center"/>
    </xf>
    <xf numFmtId="0" fontId="207" fillId="0" borderId="0"/>
    <xf numFmtId="0" fontId="208" fillId="0" borderId="0" applyNumberFormat="0" applyFill="0" applyBorder="0" applyAlignment="0" applyProtection="0">
      <alignment vertical="center"/>
    </xf>
    <xf numFmtId="0" fontId="208" fillId="0" borderId="0" applyNumberFormat="0" applyFill="0" applyBorder="0" applyAlignment="0" applyProtection="0">
      <alignment vertical="center"/>
    </xf>
    <xf numFmtId="0" fontId="209" fillId="0" borderId="0" applyNumberFormat="0" applyFill="0" applyBorder="0" applyAlignment="0" applyProtection="0">
      <alignment vertical="center"/>
    </xf>
    <xf numFmtId="0" fontId="209" fillId="0" borderId="0" applyNumberFormat="0" applyFill="0" applyBorder="0" applyAlignment="0" applyProtection="0">
      <alignment vertical="center"/>
    </xf>
    <xf numFmtId="0" fontId="209" fillId="0" borderId="0" applyNumberFormat="0" applyFill="0" applyBorder="0" applyAlignment="0" applyProtection="0">
      <alignment vertical="center"/>
    </xf>
    <xf numFmtId="0" fontId="209" fillId="0" borderId="0" applyNumberFormat="0" applyFill="0" applyBorder="0" applyAlignment="0" applyProtection="0">
      <alignment vertical="center"/>
    </xf>
    <xf numFmtId="0" fontId="208" fillId="0" borderId="0" applyNumberFormat="0" applyFill="0" applyBorder="0" applyAlignment="0" applyProtection="0">
      <alignment vertical="center"/>
    </xf>
    <xf numFmtId="0" fontId="208" fillId="0" borderId="0" applyNumberFormat="0" applyFill="0" applyBorder="0" applyAlignment="0" applyProtection="0">
      <alignment vertical="center"/>
    </xf>
    <xf numFmtId="0" fontId="208" fillId="0" borderId="0" applyNumberFormat="0" applyFill="0" applyBorder="0" applyAlignment="0" applyProtection="0">
      <alignment vertical="center"/>
    </xf>
    <xf numFmtId="0" fontId="208" fillId="0" borderId="0" applyNumberFormat="0" applyFill="0" applyBorder="0" applyAlignment="0" applyProtection="0">
      <alignment vertical="center"/>
    </xf>
    <xf numFmtId="0" fontId="208" fillId="0" borderId="0" applyNumberFormat="0" applyFill="0" applyBorder="0" applyAlignment="0" applyProtection="0">
      <alignment vertical="center"/>
    </xf>
    <xf numFmtId="0" fontId="208" fillId="0" borderId="0" applyNumberFormat="0" applyFill="0" applyBorder="0" applyAlignment="0" applyProtection="0">
      <alignment vertical="center"/>
    </xf>
    <xf numFmtId="3" fontId="210" fillId="0" borderId="0">
      <alignment vertical="center" wrapText="1"/>
    </xf>
    <xf numFmtId="3" fontId="211" fillId="0" borderId="0">
      <alignment vertical="center" wrapText="1"/>
    </xf>
    <xf numFmtId="38" fontId="212" fillId="0" borderId="0">
      <alignment vertical="center"/>
    </xf>
    <xf numFmtId="41" fontId="131" fillId="0" borderId="0" applyFont="0" applyFill="0" applyBorder="0" applyAlignment="0" applyProtection="0"/>
    <xf numFmtId="41" fontId="131" fillId="0" borderId="0" applyFont="0" applyFill="0" applyBorder="0" applyAlignment="0" applyProtection="0">
      <alignment vertical="center"/>
    </xf>
    <xf numFmtId="38" fontId="20" fillId="0" borderId="0" applyFont="0" applyFill="0" applyBorder="0" applyAlignment="0" applyProtection="0">
      <alignment vertical="center"/>
    </xf>
    <xf numFmtId="0" fontId="158" fillId="0" borderId="0"/>
    <xf numFmtId="0" fontId="213" fillId="0" borderId="46"/>
    <xf numFmtId="0" fontId="214" fillId="0" borderId="0" applyNumberFormat="0" applyFill="0" applyBorder="0" applyAlignment="0" applyProtection="0">
      <alignment vertical="top"/>
      <protection locked="0"/>
    </xf>
    <xf numFmtId="213" fontId="131" fillId="0" borderId="0" applyFill="0" applyProtection="0">
      <alignment vertical="center"/>
    </xf>
    <xf numFmtId="0" fontId="215" fillId="0" borderId="0">
      <alignment vertical="center"/>
    </xf>
    <xf numFmtId="211" fontId="172" fillId="0" borderId="0">
      <protection locked="0"/>
    </xf>
    <xf numFmtId="211" fontId="172" fillId="0" borderId="0">
      <protection locked="0"/>
    </xf>
    <xf numFmtId="0" fontId="216" fillId="0" borderId="0" applyNumberFormat="0">
      <alignment vertical="center"/>
    </xf>
    <xf numFmtId="0" fontId="217" fillId="54" borderId="47">
      <alignment horizontal="center"/>
    </xf>
    <xf numFmtId="0" fontId="115" fillId="0" borderId="0"/>
    <xf numFmtId="0" fontId="131" fillId="0" borderId="0" applyFill="0" applyProtection="0">
      <alignment vertical="center"/>
    </xf>
    <xf numFmtId="0" fontId="131" fillId="0" borderId="0" applyFill="0" applyProtection="0">
      <alignment vertical="center"/>
    </xf>
    <xf numFmtId="177" fontId="218" fillId="0" borderId="0" applyFont="0" applyFill="0" applyBorder="0" applyAlignment="0" applyProtection="0"/>
    <xf numFmtId="176" fontId="218" fillId="0" borderId="0" applyFont="0" applyFill="0" applyBorder="0" applyAlignment="0" applyProtection="0"/>
    <xf numFmtId="211" fontId="172" fillId="0" borderId="0">
      <protection locked="0"/>
    </xf>
    <xf numFmtId="0" fontId="131" fillId="0" borderId="0">
      <alignment vertical="center"/>
    </xf>
    <xf numFmtId="0" fontId="131"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0"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20" fillId="0" borderId="0">
      <alignment vertical="center"/>
    </xf>
    <xf numFmtId="0" fontId="204" fillId="0" borderId="0">
      <alignment vertical="center"/>
    </xf>
    <xf numFmtId="0" fontId="121" fillId="0" borderId="0">
      <alignment vertical="center"/>
    </xf>
    <xf numFmtId="0" fontId="121" fillId="0" borderId="0">
      <alignment vertical="center"/>
    </xf>
    <xf numFmtId="0" fontId="131" fillId="0" borderId="0">
      <alignment vertical="center"/>
    </xf>
    <xf numFmtId="0" fontId="131" fillId="0" borderId="0">
      <alignment vertical="center"/>
    </xf>
    <xf numFmtId="211" fontId="172" fillId="0" borderId="36">
      <protection locked="0"/>
    </xf>
    <xf numFmtId="211" fontId="172" fillId="0" borderId="0">
      <protection locked="0"/>
    </xf>
    <xf numFmtId="211" fontId="172" fillId="0" borderId="0">
      <protection locked="0"/>
    </xf>
    <xf numFmtId="38" fontId="6" fillId="0" borderId="0" applyFont="0" applyFill="0" applyBorder="0" applyAlignment="0" applyProtection="0">
      <alignment vertical="center"/>
    </xf>
    <xf numFmtId="0" fontId="104" fillId="0" borderId="0">
      <alignment vertical="center"/>
    </xf>
    <xf numFmtId="0" fontId="69" fillId="0" borderId="0">
      <alignment vertical="center"/>
    </xf>
    <xf numFmtId="0" fontId="247" fillId="0" borderId="0">
      <alignment vertical="center"/>
    </xf>
    <xf numFmtId="0" fontId="248" fillId="0" borderId="0">
      <alignment vertical="center"/>
    </xf>
    <xf numFmtId="0" fontId="250" fillId="18" borderId="0" applyNumberFormat="0" applyBorder="0" applyAlignment="0" applyProtection="0">
      <alignment vertical="center"/>
    </xf>
    <xf numFmtId="0" fontId="250" fillId="18" borderId="0" applyNumberFormat="0" applyBorder="0" applyAlignment="0" applyProtection="0">
      <alignment vertical="center"/>
    </xf>
    <xf numFmtId="0" fontId="249" fillId="0" borderId="0" applyNumberFormat="0" applyFill="0" applyBorder="0" applyAlignment="0" applyProtection="0">
      <alignment vertical="top"/>
      <protection locked="0"/>
    </xf>
    <xf numFmtId="0" fontId="251" fillId="19" borderId="0" applyNumberFormat="0" applyBorder="0" applyAlignment="0" applyProtection="0">
      <alignment vertical="center"/>
    </xf>
    <xf numFmtId="0" fontId="251" fillId="19" borderId="0" applyNumberFormat="0" applyBorder="0" applyAlignment="0" applyProtection="0">
      <alignment vertical="center"/>
    </xf>
    <xf numFmtId="0" fontId="248" fillId="0" borderId="0">
      <alignment vertical="center"/>
    </xf>
    <xf numFmtId="0" fontId="259" fillId="0" borderId="0">
      <alignment vertical="center"/>
    </xf>
    <xf numFmtId="0" fontId="262" fillId="0" borderId="0"/>
    <xf numFmtId="0" fontId="325" fillId="0" borderId="0">
      <alignment vertical="center"/>
    </xf>
    <xf numFmtId="38" fontId="325" fillId="0" borderId="0" applyFont="0" applyFill="0" applyBorder="0" applyAlignment="0" applyProtection="0">
      <alignment vertical="center"/>
    </xf>
    <xf numFmtId="0" fontId="205" fillId="0" borderId="0">
      <alignment vertical="center"/>
    </xf>
    <xf numFmtId="0" fontId="205" fillId="0" borderId="0">
      <alignment vertical="center"/>
    </xf>
    <xf numFmtId="0" fontId="205" fillId="0" borderId="0">
      <alignment vertical="center"/>
    </xf>
  </cellStyleXfs>
  <cellXfs count="828">
    <xf numFmtId="0" fontId="0" fillId="0" borderId="0" xfId="0">
      <alignment vertical="center"/>
    </xf>
    <xf numFmtId="0" fontId="7" fillId="0" borderId="0" xfId="3" applyFont="1">
      <alignment vertical="center"/>
    </xf>
    <xf numFmtId="0" fontId="69" fillId="0" borderId="0" xfId="3">
      <alignment vertical="center"/>
    </xf>
    <xf numFmtId="0" fontId="4" fillId="0" borderId="0" xfId="0" applyFont="1">
      <alignment vertical="center"/>
    </xf>
    <xf numFmtId="0" fontId="4" fillId="0" borderId="0" xfId="3" applyFont="1" applyAlignment="1">
      <alignment horizontal="center" vertical="center"/>
    </xf>
    <xf numFmtId="0" fontId="4" fillId="0" borderId="1" xfId="0" applyFont="1" applyBorder="1" applyAlignment="1">
      <alignment horizontal="center" vertical="center"/>
    </xf>
    <xf numFmtId="0" fontId="4" fillId="0" borderId="0" xfId="0" applyFont="1" applyAlignment="1">
      <alignment horizontal="center" vertical="center"/>
    </xf>
    <xf numFmtId="0" fontId="4" fillId="2" borderId="1" xfId="0" applyFont="1" applyFill="1" applyBorder="1" applyAlignment="1">
      <alignment horizontal="center" vertical="center"/>
    </xf>
    <xf numFmtId="0" fontId="4" fillId="0" borderId="1" xfId="0" applyFont="1" applyBorder="1">
      <alignment vertical="center"/>
    </xf>
    <xf numFmtId="0" fontId="4" fillId="3" borderId="1" xfId="0" applyFont="1" applyFill="1" applyBorder="1" applyAlignment="1">
      <alignment horizontal="center" vertical="center"/>
    </xf>
    <xf numFmtId="0" fontId="4" fillId="3" borderId="1" xfId="0" applyFont="1" applyFill="1" applyBorder="1" applyAlignment="1">
      <alignment vertical="center" wrapText="1"/>
    </xf>
    <xf numFmtId="0" fontId="4" fillId="3" borderId="1" xfId="0" applyFont="1" applyFill="1" applyBorder="1">
      <alignment vertical="center"/>
    </xf>
    <xf numFmtId="0" fontId="35" fillId="0" borderId="0" xfId="0" applyFont="1">
      <alignment vertical="center"/>
    </xf>
    <xf numFmtId="0" fontId="36" fillId="0" borderId="0" xfId="0" applyFont="1">
      <alignment vertical="center"/>
    </xf>
    <xf numFmtId="0" fontId="37" fillId="0" borderId="0" xfId="0" applyFont="1">
      <alignment vertical="center"/>
    </xf>
    <xf numFmtId="0" fontId="38" fillId="0" borderId="0" xfId="0" applyFont="1" applyAlignment="1">
      <alignment vertical="center" wrapText="1"/>
    </xf>
    <xf numFmtId="0" fontId="37" fillId="0" borderId="0" xfId="0" applyFont="1" applyAlignment="1">
      <alignment horizontal="right" vertical="center"/>
    </xf>
    <xf numFmtId="0" fontId="37" fillId="0" borderId="2" xfId="0" applyFont="1" applyBorder="1">
      <alignment vertical="center"/>
    </xf>
    <xf numFmtId="0" fontId="37" fillId="0" borderId="3" xfId="0" applyFont="1" applyBorder="1">
      <alignment vertical="center"/>
    </xf>
    <xf numFmtId="0" fontId="37" fillId="4" borderId="1" xfId="0" applyFont="1" applyFill="1" applyBorder="1" applyAlignment="1">
      <alignment horizontal="center" vertical="center" wrapText="1"/>
    </xf>
    <xf numFmtId="0" fontId="37" fillId="3" borderId="1" xfId="0" applyFont="1" applyFill="1" applyBorder="1" applyAlignment="1">
      <alignment horizontal="center" vertical="center"/>
    </xf>
    <xf numFmtId="0" fontId="38" fillId="3" borderId="1" xfId="0" applyFont="1" applyFill="1" applyBorder="1" applyAlignment="1">
      <alignment horizontal="center" vertical="center" wrapText="1"/>
    </xf>
    <xf numFmtId="0" fontId="37" fillId="4" borderId="4" xfId="0" applyFont="1" applyFill="1" applyBorder="1" applyAlignment="1">
      <alignment horizontal="center" vertical="center" wrapText="1"/>
    </xf>
    <xf numFmtId="0" fontId="37" fillId="0" borderId="5" xfId="0" applyFont="1" applyBorder="1" applyAlignment="1">
      <alignment horizontal="center" vertical="center"/>
    </xf>
    <xf numFmtId="0" fontId="38" fillId="0" borderId="5" xfId="0" applyFont="1" applyBorder="1" applyAlignment="1">
      <alignment horizontal="center" vertical="center" wrapText="1"/>
    </xf>
    <xf numFmtId="0" fontId="39" fillId="6" borderId="5" xfId="0" applyFont="1" applyFill="1" applyBorder="1" applyAlignment="1">
      <alignment horizontal="center" vertical="center"/>
    </xf>
    <xf numFmtId="180" fontId="37" fillId="6" borderId="5" xfId="0" applyNumberFormat="1" applyFont="1" applyFill="1" applyBorder="1" applyAlignment="1">
      <alignment horizontal="center" vertical="center"/>
    </xf>
    <xf numFmtId="0" fontId="37" fillId="6" borderId="5" xfId="0" applyFont="1" applyFill="1" applyBorder="1" applyAlignment="1">
      <alignment horizontal="center" vertical="center" wrapText="1"/>
    </xf>
    <xf numFmtId="0" fontId="37" fillId="6" borderId="5" xfId="0" applyFont="1" applyFill="1" applyBorder="1" applyAlignment="1">
      <alignment horizontal="center" vertical="center"/>
    </xf>
    <xf numFmtId="0" fontId="37" fillId="6" borderId="5" xfId="0" applyFont="1" applyFill="1" applyBorder="1" applyAlignment="1">
      <alignment horizontal="left" vertical="center" wrapText="1"/>
    </xf>
    <xf numFmtId="0" fontId="37" fillId="6" borderId="5" xfId="0" applyFont="1" applyFill="1" applyBorder="1" applyAlignment="1">
      <alignment vertical="center" wrapText="1"/>
    </xf>
    <xf numFmtId="0" fontId="37" fillId="6" borderId="1" xfId="0" applyFont="1" applyFill="1" applyBorder="1" applyAlignment="1">
      <alignment horizontal="center" vertical="center" wrapText="1"/>
    </xf>
    <xf numFmtId="0" fontId="37" fillId="6" borderId="1" xfId="0" applyFont="1" applyFill="1" applyBorder="1" applyAlignment="1">
      <alignment vertical="center" wrapText="1"/>
    </xf>
    <xf numFmtId="14" fontId="37" fillId="6" borderId="5" xfId="0" applyNumberFormat="1" applyFont="1" applyFill="1" applyBorder="1" applyAlignment="1">
      <alignment horizontal="center" vertical="center" wrapText="1"/>
    </xf>
    <xf numFmtId="0" fontId="40" fillId="6" borderId="1" xfId="2" applyFont="1" applyFill="1" applyBorder="1" applyAlignment="1" applyProtection="1">
      <alignment vertical="center"/>
    </xf>
    <xf numFmtId="0" fontId="37" fillId="6" borderId="1" xfId="0" applyFont="1" applyFill="1" applyBorder="1" applyAlignment="1">
      <alignment horizontal="center" vertical="center"/>
    </xf>
    <xf numFmtId="0" fontId="37" fillId="0" borderId="1" xfId="0" applyFont="1" applyBorder="1" applyAlignment="1">
      <alignment horizontal="center" vertical="center"/>
    </xf>
    <xf numFmtId="0" fontId="37" fillId="0" borderId="5" xfId="0" applyFont="1" applyBorder="1" applyAlignment="1">
      <alignment horizontal="center" vertical="center" wrapText="1"/>
    </xf>
    <xf numFmtId="0" fontId="37" fillId="0" borderId="1" xfId="0" applyFont="1" applyBorder="1" applyAlignment="1">
      <alignment horizontal="center" vertical="center" wrapText="1"/>
    </xf>
    <xf numFmtId="0" fontId="37" fillId="0" borderId="1" xfId="0" applyFont="1" applyBorder="1" applyAlignment="1">
      <alignment vertical="center" wrapText="1"/>
    </xf>
    <xf numFmtId="14" fontId="37" fillId="0" borderId="5" xfId="0" applyNumberFormat="1" applyFont="1" applyBorder="1" applyAlignment="1">
      <alignment horizontal="center" vertical="center" wrapText="1"/>
    </xf>
    <xf numFmtId="180" fontId="39" fillId="6" borderId="5" xfId="0" applyNumberFormat="1" applyFont="1" applyFill="1" applyBorder="1" applyAlignment="1">
      <alignment horizontal="center" vertical="center"/>
    </xf>
    <xf numFmtId="0" fontId="39" fillId="6" borderId="1" xfId="0" applyFont="1" applyFill="1" applyBorder="1" applyAlignment="1">
      <alignment horizontal="center" vertical="center"/>
    </xf>
    <xf numFmtId="0" fontId="39" fillId="6" borderId="5" xfId="0" applyFont="1" applyFill="1" applyBorder="1" applyAlignment="1">
      <alignment horizontal="center" vertical="center" wrapText="1"/>
    </xf>
    <xf numFmtId="0" fontId="39" fillId="6" borderId="5" xfId="0" applyFont="1" applyFill="1" applyBorder="1" applyAlignment="1">
      <alignment horizontal="left" vertical="center" wrapText="1"/>
    </xf>
    <xf numFmtId="0" fontId="39" fillId="6" borderId="5" xfId="0" applyFont="1" applyFill="1" applyBorder="1" applyAlignment="1">
      <alignment vertical="center" wrapText="1"/>
    </xf>
    <xf numFmtId="0" fontId="42" fillId="6" borderId="1" xfId="0" applyFont="1" applyFill="1" applyBorder="1" applyAlignment="1">
      <alignment vertical="center" wrapText="1"/>
    </xf>
    <xf numFmtId="14" fontId="37" fillId="0" borderId="3" xfId="0" applyNumberFormat="1" applyFont="1" applyBorder="1" applyAlignment="1">
      <alignment horizontal="center" vertical="center" wrapText="1"/>
    </xf>
    <xf numFmtId="0" fontId="37" fillId="0" borderId="6" xfId="0" applyFont="1" applyBorder="1" applyAlignment="1">
      <alignment horizontal="center" vertical="center" wrapText="1"/>
    </xf>
    <xf numFmtId="0" fontId="37" fillId="0" borderId="1" xfId="0" applyFont="1" applyBorder="1">
      <alignment vertical="center"/>
    </xf>
    <xf numFmtId="0" fontId="0" fillId="0" borderId="1" xfId="0" applyBorder="1">
      <alignment vertical="center"/>
    </xf>
    <xf numFmtId="0" fontId="37" fillId="6" borderId="6" xfId="0" applyFont="1" applyFill="1" applyBorder="1" applyAlignment="1">
      <alignment horizontal="center" vertical="center"/>
    </xf>
    <xf numFmtId="0" fontId="37" fillId="7" borderId="5" xfId="0" applyFont="1" applyFill="1" applyBorder="1" applyAlignment="1">
      <alignment horizontal="center" vertical="center"/>
    </xf>
    <xf numFmtId="0" fontId="37" fillId="8" borderId="5" xfId="0" applyFont="1" applyFill="1" applyBorder="1" applyAlignment="1">
      <alignment horizontal="center" vertical="center"/>
    </xf>
    <xf numFmtId="0" fontId="37" fillId="9" borderId="5" xfId="0" applyFont="1" applyFill="1" applyBorder="1" applyAlignment="1">
      <alignment horizontal="center" vertical="center"/>
    </xf>
    <xf numFmtId="0" fontId="38" fillId="9" borderId="5" xfId="0" applyFont="1" applyFill="1" applyBorder="1" applyAlignment="1">
      <alignment horizontal="center" vertical="center" wrapText="1"/>
    </xf>
    <xf numFmtId="0" fontId="37" fillId="7" borderId="1" xfId="0" applyFont="1" applyFill="1" applyBorder="1" applyAlignment="1">
      <alignment horizontal="center" vertical="center"/>
    </xf>
    <xf numFmtId="0" fontId="37" fillId="8" borderId="1" xfId="0" applyFont="1" applyFill="1" applyBorder="1" applyAlignment="1">
      <alignment horizontal="center" vertical="center"/>
    </xf>
    <xf numFmtId="0" fontId="37" fillId="9" borderId="1" xfId="0" applyFont="1" applyFill="1" applyBorder="1" applyAlignment="1">
      <alignment horizontal="center" vertical="center"/>
    </xf>
    <xf numFmtId="0" fontId="37" fillId="10" borderId="4" xfId="0" applyFont="1" applyFill="1" applyBorder="1" applyAlignment="1">
      <alignment horizontal="center" vertical="center"/>
    </xf>
    <xf numFmtId="9" fontId="37" fillId="0" borderId="2" xfId="1" applyFont="1" applyBorder="1" applyAlignment="1">
      <alignment horizontal="center" vertical="center"/>
    </xf>
    <xf numFmtId="9" fontId="37" fillId="0" borderId="3" xfId="1" applyFont="1" applyBorder="1" applyAlignment="1">
      <alignment horizontal="center" vertical="center"/>
    </xf>
    <xf numFmtId="2" fontId="37" fillId="0" borderId="0" xfId="0" applyNumberFormat="1" applyFont="1">
      <alignment vertical="center"/>
    </xf>
    <xf numFmtId="181" fontId="37" fillId="0" borderId="0" xfId="1" applyNumberFormat="1" applyFont="1" applyFill="1" applyBorder="1" applyAlignment="1">
      <alignment horizontal="center" vertical="center"/>
    </xf>
    <xf numFmtId="0" fontId="35" fillId="0" borderId="1" xfId="0" applyFont="1" applyBorder="1" applyAlignment="1">
      <alignment horizontal="center" vertical="center"/>
    </xf>
    <xf numFmtId="0" fontId="37" fillId="10" borderId="1" xfId="0" applyFont="1" applyFill="1" applyBorder="1" applyAlignment="1">
      <alignment horizontal="center" vertical="center"/>
    </xf>
    <xf numFmtId="0" fontId="37" fillId="3" borderId="1" xfId="0" applyFont="1" applyFill="1" applyBorder="1" applyAlignment="1">
      <alignment horizontal="center" vertical="center" wrapText="1"/>
    </xf>
    <xf numFmtId="0" fontId="35" fillId="0" borderId="0" xfId="0" applyFont="1" applyAlignment="1">
      <alignment horizontal="center" vertical="center"/>
    </xf>
    <xf numFmtId="0" fontId="10" fillId="0" borderId="1" xfId="0" applyFont="1" applyBorder="1" applyAlignment="1">
      <alignment horizontal="center" vertical="center" wrapText="1"/>
    </xf>
    <xf numFmtId="0" fontId="37" fillId="6" borderId="1" xfId="0" applyFont="1" applyFill="1" applyBorder="1">
      <alignment vertical="center"/>
    </xf>
    <xf numFmtId="0" fontId="37" fillId="6" borderId="1" xfId="0" applyFont="1" applyFill="1" applyBorder="1" applyAlignment="1">
      <alignment horizontal="left" vertical="center" wrapText="1"/>
    </xf>
    <xf numFmtId="0" fontId="37" fillId="13" borderId="1" xfId="0" applyFont="1" applyFill="1" applyBorder="1" applyAlignment="1">
      <alignment horizontal="center" vertical="center"/>
    </xf>
    <xf numFmtId="0" fontId="39" fillId="13" borderId="5" xfId="0" applyFont="1" applyFill="1" applyBorder="1" applyAlignment="1">
      <alignment horizontal="center" vertical="center"/>
    </xf>
    <xf numFmtId="180" fontId="37" fillId="13" borderId="5" xfId="0" applyNumberFormat="1" applyFont="1" applyFill="1" applyBorder="1" applyAlignment="1">
      <alignment horizontal="center" vertical="center"/>
    </xf>
    <xf numFmtId="0" fontId="37" fillId="13" borderId="5" xfId="0" applyFont="1" applyFill="1" applyBorder="1" applyAlignment="1">
      <alignment horizontal="center" vertical="center" wrapText="1"/>
    </xf>
    <xf numFmtId="0" fontId="37" fillId="13" borderId="5" xfId="0" applyFont="1" applyFill="1" applyBorder="1" applyAlignment="1">
      <alignment horizontal="center" vertical="center"/>
    </xf>
    <xf numFmtId="0" fontId="37" fillId="13" borderId="5" xfId="0" applyFont="1" applyFill="1" applyBorder="1" applyAlignment="1">
      <alignment horizontal="left" vertical="center" wrapText="1"/>
    </xf>
    <xf numFmtId="0" fontId="37" fillId="13" borderId="5" xfId="0" applyFont="1" applyFill="1" applyBorder="1" applyAlignment="1">
      <alignment vertical="center" wrapText="1"/>
    </xf>
    <xf numFmtId="0" fontId="37" fillId="13" borderId="1" xfId="0" applyFont="1" applyFill="1" applyBorder="1" applyAlignment="1">
      <alignment horizontal="center" vertical="center" wrapText="1"/>
    </xf>
    <xf numFmtId="0" fontId="37" fillId="13" borderId="1" xfId="0" applyFont="1" applyFill="1" applyBorder="1" applyAlignment="1">
      <alignment vertical="center" wrapText="1"/>
    </xf>
    <xf numFmtId="14" fontId="37" fillId="13" borderId="5" xfId="0" applyNumberFormat="1" applyFont="1" applyFill="1" applyBorder="1" applyAlignment="1">
      <alignment horizontal="center" vertical="center" wrapText="1"/>
    </xf>
    <xf numFmtId="0" fontId="37" fillId="13" borderId="1" xfId="0" applyFont="1" applyFill="1" applyBorder="1">
      <alignment vertical="center"/>
    </xf>
    <xf numFmtId="0" fontId="54" fillId="0" borderId="1" xfId="0" applyFont="1" applyBorder="1">
      <alignment vertical="center"/>
    </xf>
    <xf numFmtId="180" fontId="37" fillId="14" borderId="3" xfId="0" applyNumberFormat="1" applyFont="1" applyFill="1" applyBorder="1" applyAlignment="1">
      <alignment horizontal="center" vertical="center"/>
    </xf>
    <xf numFmtId="0" fontId="39" fillId="14" borderId="3" xfId="0" applyFont="1" applyFill="1" applyBorder="1" applyAlignment="1">
      <alignment horizontal="center" vertical="center"/>
    </xf>
    <xf numFmtId="0" fontId="37" fillId="14" borderId="6" xfId="0" applyFont="1" applyFill="1" applyBorder="1" applyAlignment="1">
      <alignment horizontal="center" vertical="center"/>
    </xf>
    <xf numFmtId="0" fontId="37" fillId="14" borderId="3" xfId="0" applyFont="1" applyFill="1" applyBorder="1" applyAlignment="1">
      <alignment horizontal="center" vertical="center" wrapText="1"/>
    </xf>
    <xf numFmtId="0" fontId="37" fillId="14" borderId="3" xfId="0" applyFont="1" applyFill="1" applyBorder="1" applyAlignment="1">
      <alignment horizontal="center" vertical="center"/>
    </xf>
    <xf numFmtId="0" fontId="37" fillId="14" borderId="3" xfId="0" applyFont="1" applyFill="1" applyBorder="1" applyAlignment="1">
      <alignment horizontal="left" vertical="center" wrapText="1"/>
    </xf>
    <xf numFmtId="0" fontId="37" fillId="14" borderId="3" xfId="0" applyFont="1" applyFill="1" applyBorder="1" applyAlignment="1">
      <alignment vertical="center" wrapText="1"/>
    </xf>
    <xf numFmtId="0" fontId="37" fillId="14" borderId="6" xfId="0" applyFont="1" applyFill="1" applyBorder="1" applyAlignment="1">
      <alignment horizontal="center" vertical="center" wrapText="1"/>
    </xf>
    <xf numFmtId="0" fontId="37" fillId="14" borderId="6" xfId="0" applyFont="1" applyFill="1" applyBorder="1" applyAlignment="1">
      <alignment vertical="center" wrapText="1"/>
    </xf>
    <xf numFmtId="0" fontId="37" fillId="14" borderId="1" xfId="0" applyFont="1" applyFill="1" applyBorder="1" applyAlignment="1">
      <alignment horizontal="center" vertical="center"/>
    </xf>
    <xf numFmtId="0" fontId="37" fillId="14" borderId="1" xfId="0" applyFont="1" applyFill="1" applyBorder="1" applyAlignment="1">
      <alignment horizontal="left" vertical="center" wrapText="1"/>
    </xf>
    <xf numFmtId="0" fontId="37" fillId="14" borderId="1" xfId="0" applyFont="1" applyFill="1" applyBorder="1" applyAlignment="1">
      <alignment horizontal="left" vertical="center"/>
    </xf>
    <xf numFmtId="0" fontId="37" fillId="14" borderId="5" xfId="0" applyFont="1" applyFill="1" applyBorder="1" applyAlignment="1">
      <alignment horizontal="center" vertical="center" wrapText="1"/>
    </xf>
    <xf numFmtId="0" fontId="70" fillId="14" borderId="0" xfId="0" applyFont="1" applyFill="1" applyAlignment="1">
      <alignment horizontal="left" vertical="center"/>
    </xf>
    <xf numFmtId="0" fontId="10" fillId="0" borderId="1" xfId="0" applyFont="1" applyBorder="1" applyAlignment="1">
      <alignment horizontal="center" vertical="center"/>
    </xf>
    <xf numFmtId="0" fontId="11" fillId="0" borderId="1" xfId="2" applyBorder="1" applyAlignment="1" applyProtection="1">
      <alignment vertical="center"/>
    </xf>
    <xf numFmtId="0" fontId="37" fillId="15" borderId="5" xfId="0" applyFont="1" applyFill="1" applyBorder="1" applyAlignment="1">
      <alignment vertical="center" wrapText="1"/>
    </xf>
    <xf numFmtId="0" fontId="37" fillId="15" borderId="1" xfId="0" applyFont="1" applyFill="1" applyBorder="1" applyAlignment="1">
      <alignment vertical="center" wrapText="1"/>
    </xf>
    <xf numFmtId="0" fontId="37" fillId="15" borderId="1" xfId="0" applyFont="1" applyFill="1" applyBorder="1" applyAlignment="1">
      <alignment horizontal="center" vertical="center"/>
    </xf>
    <xf numFmtId="0" fontId="37" fillId="15" borderId="1" xfId="0" applyFont="1" applyFill="1" applyBorder="1" applyAlignment="1">
      <alignment horizontal="center" vertical="center" wrapText="1"/>
    </xf>
    <xf numFmtId="0" fontId="39" fillId="15" borderId="5" xfId="0" applyFont="1" applyFill="1" applyBorder="1" applyAlignment="1">
      <alignment horizontal="center" vertical="center"/>
    </xf>
    <xf numFmtId="180" fontId="37" fillId="15" borderId="5" xfId="0" applyNumberFormat="1" applyFont="1" applyFill="1" applyBorder="1" applyAlignment="1">
      <alignment horizontal="center" vertical="center"/>
    </xf>
    <xf numFmtId="0" fontId="37" fillId="15" borderId="5" xfId="0" applyFont="1" applyFill="1" applyBorder="1" applyAlignment="1">
      <alignment horizontal="center" vertical="center" wrapText="1"/>
    </xf>
    <xf numFmtId="0" fontId="37" fillId="15" borderId="5" xfId="0" applyFont="1" applyFill="1" applyBorder="1" applyAlignment="1">
      <alignment horizontal="center" vertical="center"/>
    </xf>
    <xf numFmtId="0" fontId="37" fillId="15" borderId="5" xfId="0" applyFont="1" applyFill="1" applyBorder="1" applyAlignment="1">
      <alignment horizontal="left" vertical="center" wrapText="1"/>
    </xf>
    <xf numFmtId="0" fontId="11" fillId="15" borderId="1" xfId="2" applyFill="1" applyBorder="1" applyAlignment="1" applyProtection="1">
      <alignment vertical="center"/>
    </xf>
    <xf numFmtId="0" fontId="10" fillId="15" borderId="1" xfId="0" applyFont="1" applyFill="1" applyBorder="1" applyAlignment="1">
      <alignment horizontal="center" vertical="center"/>
    </xf>
    <xf numFmtId="0" fontId="35" fillId="0" borderId="7" xfId="0" applyFont="1" applyBorder="1" applyAlignment="1">
      <alignment horizontal="center" vertical="center"/>
    </xf>
    <xf numFmtId="0" fontId="10" fillId="0" borderId="1" xfId="0" applyFont="1" applyBorder="1" applyAlignment="1">
      <alignment vertical="center" wrapText="1"/>
    </xf>
    <xf numFmtId="0" fontId="37" fillId="15" borderId="1" xfId="0" applyFont="1" applyFill="1" applyBorder="1">
      <alignment vertical="center"/>
    </xf>
    <xf numFmtId="0" fontId="46" fillId="15" borderId="1" xfId="0" applyFont="1" applyFill="1" applyBorder="1" applyAlignment="1">
      <alignment vertical="center" wrapText="1"/>
    </xf>
    <xf numFmtId="0" fontId="37" fillId="15" borderId="6" xfId="0" applyFont="1" applyFill="1" applyBorder="1" applyAlignment="1">
      <alignment horizontal="center" vertical="center" wrapText="1"/>
    </xf>
    <xf numFmtId="0" fontId="10" fillId="15" borderId="1" xfId="0" applyFont="1" applyFill="1" applyBorder="1" applyAlignment="1">
      <alignment vertical="center" wrapText="1"/>
    </xf>
    <xf numFmtId="0" fontId="11" fillId="15" borderId="6" xfId="2" applyFill="1" applyBorder="1" applyAlignment="1" applyProtection="1">
      <alignment vertical="center" wrapText="1"/>
    </xf>
    <xf numFmtId="0" fontId="11" fillId="15" borderId="8" xfId="2" applyFill="1" applyBorder="1" applyAlignment="1" applyProtection="1">
      <alignment vertical="center" wrapText="1"/>
    </xf>
    <xf numFmtId="14" fontId="37" fillId="15" borderId="5" xfId="0" applyNumberFormat="1" applyFont="1" applyFill="1" applyBorder="1" applyAlignment="1">
      <alignment horizontal="center" vertical="center" wrapText="1"/>
    </xf>
    <xf numFmtId="0" fontId="37" fillId="15" borderId="4" xfId="0" applyFont="1" applyFill="1" applyBorder="1" applyAlignment="1">
      <alignment vertical="center" wrapText="1"/>
    </xf>
    <xf numFmtId="0" fontId="10" fillId="15" borderId="1" xfId="0" applyFont="1" applyFill="1" applyBorder="1" applyAlignment="1">
      <alignment horizontal="center" vertical="center" wrapText="1"/>
    </xf>
    <xf numFmtId="0" fontId="10" fillId="15" borderId="1" xfId="0" applyFont="1" applyFill="1" applyBorder="1">
      <alignment vertical="center"/>
    </xf>
    <xf numFmtId="0" fontId="37" fillId="16" borderId="6" xfId="0" applyFont="1" applyFill="1" applyBorder="1" applyAlignment="1">
      <alignment horizontal="center" vertical="center" wrapText="1"/>
    </xf>
    <xf numFmtId="0" fontId="37" fillId="0" borderId="1" xfId="0" applyFont="1" applyBorder="1" applyAlignment="1">
      <alignment horizontal="left" vertical="center"/>
    </xf>
    <xf numFmtId="0" fontId="37" fillId="15" borderId="1" xfId="0" applyFont="1" applyFill="1" applyBorder="1" applyAlignment="1">
      <alignment horizontal="left" vertical="center" wrapText="1"/>
    </xf>
    <xf numFmtId="0" fontId="37" fillId="15" borderId="1" xfId="0" applyFont="1" applyFill="1" applyBorder="1" applyAlignment="1">
      <alignment horizontal="left" vertical="center"/>
    </xf>
    <xf numFmtId="0" fontId="57" fillId="15" borderId="1" xfId="0" applyFont="1" applyFill="1" applyBorder="1" applyAlignment="1">
      <alignment vertical="center" wrapText="1"/>
    </xf>
    <xf numFmtId="0" fontId="37" fillId="16" borderId="5" xfId="0" applyFont="1" applyFill="1" applyBorder="1" applyAlignment="1">
      <alignment horizontal="center" vertical="center"/>
    </xf>
    <xf numFmtId="0" fontId="37" fillId="16" borderId="1" xfId="0" applyFont="1" applyFill="1" applyBorder="1" applyAlignment="1">
      <alignment horizontal="center" vertical="center"/>
    </xf>
    <xf numFmtId="0" fontId="10" fillId="16" borderId="1" xfId="0" applyFont="1" applyFill="1" applyBorder="1" applyAlignment="1">
      <alignment horizontal="center" vertical="center"/>
    </xf>
    <xf numFmtId="0" fontId="37" fillId="16" borderId="1" xfId="0" applyFont="1" applyFill="1" applyBorder="1" applyAlignment="1">
      <alignment horizontal="left" vertical="center" wrapText="1"/>
    </xf>
    <xf numFmtId="0" fontId="37" fillId="16" borderId="1" xfId="0" applyFont="1" applyFill="1" applyBorder="1" applyAlignment="1">
      <alignment vertical="center" wrapText="1"/>
    </xf>
    <xf numFmtId="0" fontId="37" fillId="16" borderId="1" xfId="0" applyFont="1" applyFill="1" applyBorder="1" applyAlignment="1">
      <alignment horizontal="center" vertical="center" wrapText="1"/>
    </xf>
    <xf numFmtId="0" fontId="10" fillId="16" borderId="1" xfId="0" applyFont="1" applyFill="1" applyBorder="1" applyAlignment="1">
      <alignment vertical="center" wrapText="1"/>
    </xf>
    <xf numFmtId="0" fontId="37" fillId="16" borderId="1" xfId="0" applyFont="1" applyFill="1" applyBorder="1">
      <alignment vertical="center"/>
    </xf>
    <xf numFmtId="0" fontId="37" fillId="0" borderId="1" xfId="0" applyFont="1" applyBorder="1" applyAlignment="1">
      <alignment horizontal="left" vertical="center" wrapText="1"/>
    </xf>
    <xf numFmtId="0" fontId="39" fillId="16" borderId="5" xfId="0" applyFont="1" applyFill="1" applyBorder="1" applyAlignment="1">
      <alignment horizontal="center" vertical="center"/>
    </xf>
    <xf numFmtId="180" fontId="37" fillId="16" borderId="5" xfId="0" applyNumberFormat="1" applyFont="1" applyFill="1" applyBorder="1" applyAlignment="1">
      <alignment horizontal="center" vertical="center"/>
    </xf>
    <xf numFmtId="0" fontId="37" fillId="16" borderId="5" xfId="0" applyFont="1" applyFill="1" applyBorder="1" applyAlignment="1">
      <alignment horizontal="center" vertical="center" wrapText="1"/>
    </xf>
    <xf numFmtId="0" fontId="37" fillId="16" borderId="5" xfId="0" applyFont="1" applyFill="1" applyBorder="1" applyAlignment="1">
      <alignment horizontal="left" vertical="center" wrapText="1"/>
    </xf>
    <xf numFmtId="0" fontId="37" fillId="16" borderId="5" xfId="0" applyFont="1" applyFill="1" applyBorder="1" applyAlignment="1">
      <alignment vertical="center" wrapText="1"/>
    </xf>
    <xf numFmtId="0" fontId="37" fillId="16" borderId="1" xfId="0" applyFont="1" applyFill="1" applyBorder="1" applyAlignment="1">
      <alignment horizontal="left" vertical="center"/>
    </xf>
    <xf numFmtId="0" fontId="57" fillId="16" borderId="1" xfId="0" applyFont="1" applyFill="1" applyBorder="1" applyAlignment="1">
      <alignment horizontal="left" vertical="center"/>
    </xf>
    <xf numFmtId="17" fontId="37" fillId="16" borderId="1" xfId="0" applyNumberFormat="1" applyFont="1" applyFill="1" applyBorder="1" applyAlignment="1">
      <alignment vertical="center" wrapText="1"/>
    </xf>
    <xf numFmtId="0" fontId="37" fillId="16" borderId="1" xfId="0" quotePrefix="1" applyFont="1" applyFill="1" applyBorder="1" applyAlignment="1">
      <alignment vertical="center" wrapText="1"/>
    </xf>
    <xf numFmtId="0" fontId="11" fillId="0" borderId="7" xfId="2" applyBorder="1" applyAlignment="1" applyProtection="1">
      <alignment horizontal="left" vertical="center"/>
    </xf>
    <xf numFmtId="0" fontId="11" fillId="0" borderId="1" xfId="2" applyBorder="1" applyAlignment="1" applyProtection="1">
      <alignment vertical="center" wrapText="1"/>
    </xf>
    <xf numFmtId="0" fontId="37" fillId="0" borderId="1" xfId="0" quotePrefix="1" applyFont="1" applyBorder="1" applyAlignment="1">
      <alignment vertical="center" wrapText="1"/>
    </xf>
    <xf numFmtId="17" fontId="10" fillId="16" borderId="1" xfId="0" applyNumberFormat="1" applyFont="1" applyFill="1" applyBorder="1" applyAlignment="1">
      <alignment vertical="center" wrapText="1"/>
    </xf>
    <xf numFmtId="0" fontId="11" fillId="16" borderId="1" xfId="2" applyFill="1" applyBorder="1" applyAlignment="1" applyProtection="1">
      <alignment vertical="center" wrapText="1"/>
    </xf>
    <xf numFmtId="0" fontId="11" fillId="16" borderId="7" xfId="2" applyFill="1" applyBorder="1" applyAlignment="1" applyProtection="1">
      <alignment horizontal="left" vertical="center" wrapText="1"/>
    </xf>
    <xf numFmtId="0" fontId="73" fillId="0" borderId="0" xfId="6" applyFont="1">
      <alignment vertical="center"/>
    </xf>
    <xf numFmtId="0" fontId="72" fillId="0" borderId="0" xfId="6">
      <alignment vertical="center"/>
    </xf>
    <xf numFmtId="0" fontId="75" fillId="0" borderId="0" xfId="6" applyFont="1" applyAlignment="1">
      <alignment horizontal="center" vertical="center"/>
    </xf>
    <xf numFmtId="0" fontId="11" fillId="0" borderId="0" xfId="2" applyAlignment="1" applyProtection="1">
      <alignment vertical="center"/>
    </xf>
    <xf numFmtId="0" fontId="11" fillId="15" borderId="1" xfId="2" applyFill="1" applyBorder="1" applyAlignment="1" applyProtection="1">
      <alignment vertical="center" wrapText="1"/>
    </xf>
    <xf numFmtId="0" fontId="11" fillId="14" borderId="6" xfId="2" applyFill="1" applyBorder="1" applyAlignment="1" applyProtection="1">
      <alignment vertical="center" wrapText="1"/>
    </xf>
    <xf numFmtId="0" fontId="11" fillId="13" borderId="1" xfId="2" applyFill="1" applyBorder="1" applyAlignment="1" applyProtection="1">
      <alignment vertical="center" wrapText="1"/>
    </xf>
    <xf numFmtId="0" fontId="11" fillId="6" borderId="1" xfId="2" applyFill="1" applyBorder="1" applyAlignment="1" applyProtection="1">
      <alignment vertical="center" wrapText="1"/>
    </xf>
    <xf numFmtId="0" fontId="40" fillId="14" borderId="6" xfId="2" applyFont="1" applyFill="1" applyBorder="1" applyAlignment="1" applyProtection="1">
      <alignment vertical="center" wrapText="1"/>
    </xf>
    <xf numFmtId="0" fontId="40" fillId="6" borderId="1" xfId="2" applyFont="1" applyFill="1" applyBorder="1" applyAlignment="1" applyProtection="1">
      <alignment vertical="center" wrapText="1"/>
    </xf>
    <xf numFmtId="0" fontId="40" fillId="15" borderId="1" xfId="2" applyFont="1" applyFill="1" applyBorder="1" applyAlignment="1" applyProtection="1">
      <alignment vertical="center" wrapText="1"/>
    </xf>
    <xf numFmtId="0" fontId="40" fillId="16" borderId="1" xfId="2" applyFont="1" applyFill="1" applyBorder="1" applyAlignment="1" applyProtection="1">
      <alignment vertical="center" wrapText="1"/>
    </xf>
    <xf numFmtId="0" fontId="41" fillId="6" borderId="1" xfId="2" applyFont="1" applyFill="1" applyBorder="1" applyAlignment="1" applyProtection="1">
      <alignment vertical="center" wrapText="1"/>
    </xf>
    <xf numFmtId="0" fontId="41" fillId="15" borderId="1" xfId="2" applyFont="1" applyFill="1" applyBorder="1" applyAlignment="1" applyProtection="1">
      <alignment vertical="center" wrapText="1"/>
    </xf>
    <xf numFmtId="0" fontId="41" fillId="6" borderId="0" xfId="2" applyFont="1" applyFill="1" applyAlignment="1" applyProtection="1">
      <alignment vertical="center" wrapText="1"/>
    </xf>
    <xf numFmtId="0" fontId="40" fillId="13" borderId="1" xfId="2" applyFont="1" applyFill="1" applyBorder="1" applyAlignment="1" applyProtection="1">
      <alignment vertical="center" wrapText="1"/>
    </xf>
    <xf numFmtId="0" fontId="11" fillId="0" borderId="0" xfId="2" applyAlignment="1" applyProtection="1">
      <alignment vertical="center" wrapText="1"/>
    </xf>
    <xf numFmtId="0" fontId="11" fillId="6" borderId="1" xfId="2" applyFill="1" applyBorder="1" applyAlignment="1" applyProtection="1">
      <alignment horizontal="center" vertical="center" wrapText="1"/>
    </xf>
    <xf numFmtId="0" fontId="11" fillId="6" borderId="1" xfId="2" applyFill="1" applyBorder="1" applyAlignment="1" applyProtection="1">
      <alignment horizontal="left" vertical="center" wrapText="1"/>
    </xf>
    <xf numFmtId="14" fontId="37" fillId="0" borderId="1" xfId="0" applyNumberFormat="1" applyFont="1" applyBorder="1" applyAlignment="1">
      <alignment horizontal="center" vertical="center"/>
    </xf>
    <xf numFmtId="0" fontId="11" fillId="0" borderId="1" xfId="2" applyBorder="1" applyAlignment="1" applyProtection="1">
      <alignment horizontal="center" vertical="center" wrapText="1"/>
    </xf>
    <xf numFmtId="0" fontId="11" fillId="16" borderId="1" xfId="2" applyFill="1" applyBorder="1" applyAlignment="1" applyProtection="1">
      <alignment horizontal="left" vertical="center" wrapText="1"/>
    </xf>
    <xf numFmtId="56" fontId="37" fillId="16" borderId="1" xfId="0" applyNumberFormat="1" applyFont="1" applyFill="1" applyBorder="1" applyAlignment="1">
      <alignment vertical="center" wrapText="1"/>
    </xf>
    <xf numFmtId="0" fontId="11" fillId="16" borderId="1" xfId="2" applyFill="1" applyBorder="1" applyAlignment="1" applyProtection="1">
      <alignment vertical="center"/>
    </xf>
    <xf numFmtId="0" fontId="13" fillId="0" borderId="1" xfId="0" applyFont="1" applyBorder="1" applyAlignment="1">
      <alignment vertical="center" wrapText="1"/>
    </xf>
    <xf numFmtId="0" fontId="13" fillId="0" borderId="1" xfId="0" applyFont="1" applyBorder="1" applyAlignment="1">
      <alignment horizontal="left" vertical="center" wrapText="1"/>
    </xf>
    <xf numFmtId="0" fontId="85" fillId="14" borderId="6" xfId="0" applyFont="1" applyFill="1" applyBorder="1" applyAlignment="1">
      <alignment horizontal="center" vertical="center" wrapText="1"/>
    </xf>
    <xf numFmtId="0" fontId="85" fillId="0" borderId="1" xfId="0" applyFont="1" applyBorder="1" applyAlignment="1">
      <alignment horizontal="center" vertical="center"/>
    </xf>
    <xf numFmtId="14" fontId="85" fillId="0" borderId="1" xfId="0" applyNumberFormat="1" applyFont="1" applyBorder="1" applyAlignment="1">
      <alignment horizontal="center" vertical="center"/>
    </xf>
    <xf numFmtId="0" fontId="85" fillId="0" borderId="1" xfId="0" applyFont="1" applyBorder="1" applyAlignment="1">
      <alignment horizontal="center" vertical="center" wrapText="1"/>
    </xf>
    <xf numFmtId="0" fontId="85" fillId="0" borderId="1" xfId="0" applyFont="1" applyBorder="1" applyAlignment="1">
      <alignment horizontal="left" vertical="center"/>
    </xf>
    <xf numFmtId="0" fontId="85" fillId="0" borderId="1" xfId="0" applyFont="1" applyBorder="1" applyAlignment="1">
      <alignment horizontal="left" vertical="center" wrapText="1"/>
    </xf>
    <xf numFmtId="0" fontId="85" fillId="0" borderId="7" xfId="0" applyFont="1" applyBorder="1" applyAlignment="1">
      <alignment vertical="center" wrapText="1"/>
    </xf>
    <xf numFmtId="0" fontId="85" fillId="14" borderId="1" xfId="0" applyFont="1" applyFill="1" applyBorder="1" applyAlignment="1">
      <alignment horizontal="center" vertical="center" wrapText="1"/>
    </xf>
    <xf numFmtId="0" fontId="86" fillId="0" borderId="1" xfId="0" applyFont="1" applyBorder="1" applyAlignment="1">
      <alignment vertical="center" wrapText="1"/>
    </xf>
    <xf numFmtId="0" fontId="37" fillId="6" borderId="6" xfId="0" applyFont="1" applyFill="1" applyBorder="1" applyAlignment="1">
      <alignment horizontal="center" vertical="center" wrapText="1"/>
    </xf>
    <xf numFmtId="0" fontId="37" fillId="0" borderId="9" xfId="0" applyFont="1" applyBorder="1">
      <alignment vertical="center"/>
    </xf>
    <xf numFmtId="0" fontId="85" fillId="0" borderId="0" xfId="0" applyFont="1" applyAlignment="1">
      <alignment horizontal="center" vertical="center"/>
    </xf>
    <xf numFmtId="0" fontId="10" fillId="0" borderId="1" xfId="0" applyFont="1" applyBorder="1" applyAlignment="1">
      <alignment horizontal="left" vertical="center" wrapText="1"/>
    </xf>
    <xf numFmtId="0" fontId="88" fillId="0" borderId="0" xfId="0" applyFont="1">
      <alignment vertical="center"/>
    </xf>
    <xf numFmtId="0" fontId="89" fillId="17" borderId="10" xfId="0" applyFont="1" applyFill="1" applyBorder="1" applyAlignment="1">
      <alignment horizontal="center" vertical="center"/>
    </xf>
    <xf numFmtId="0" fontId="91" fillId="0" borderId="1" xfId="0" applyFont="1" applyBorder="1" applyAlignment="1">
      <alignment horizontal="left" vertical="center" wrapText="1"/>
    </xf>
    <xf numFmtId="0" fontId="85" fillId="0" borderId="1" xfId="0" applyFont="1" applyBorder="1">
      <alignment vertical="center"/>
    </xf>
    <xf numFmtId="0" fontId="85" fillId="0" borderId="1" xfId="0" applyFont="1" applyBorder="1" applyAlignment="1">
      <alignment vertical="center" wrapText="1"/>
    </xf>
    <xf numFmtId="184" fontId="85" fillId="0" borderId="1" xfId="0" applyNumberFormat="1" applyFont="1" applyBorder="1" applyAlignment="1">
      <alignment horizontal="center" vertical="center"/>
    </xf>
    <xf numFmtId="0" fontId="94" fillId="0" borderId="1" xfId="0" applyFont="1" applyBorder="1" applyAlignment="1">
      <alignment vertical="center" wrapText="1"/>
    </xf>
    <xf numFmtId="0" fontId="10" fillId="4" borderId="1" xfId="0" applyFont="1" applyFill="1" applyBorder="1" applyAlignment="1">
      <alignment horizontal="center" vertical="center" wrapText="1"/>
    </xf>
    <xf numFmtId="185" fontId="37" fillId="6" borderId="1" xfId="0" applyNumberFormat="1" applyFont="1" applyFill="1" applyBorder="1" applyAlignment="1">
      <alignment horizontal="center" vertical="center" wrapText="1"/>
    </xf>
    <xf numFmtId="0" fontId="95" fillId="0" borderId="1" xfId="0" applyFont="1" applyBorder="1" applyAlignment="1">
      <alignment vertical="center" wrapText="1"/>
    </xf>
    <xf numFmtId="0" fontId="96" fillId="0" borderId="1" xfId="0" applyFont="1" applyBorder="1" applyAlignment="1">
      <alignment vertical="center" wrapText="1"/>
    </xf>
    <xf numFmtId="14" fontId="85" fillId="0" borderId="1" xfId="0" applyNumberFormat="1" applyFont="1" applyBorder="1" applyAlignment="1">
      <alignment vertical="center" wrapText="1"/>
    </xf>
    <xf numFmtId="0" fontId="85" fillId="0" borderId="13" xfId="0" applyFont="1" applyBorder="1">
      <alignment vertical="center"/>
    </xf>
    <xf numFmtId="0" fontId="85" fillId="0" borderId="0" xfId="0" applyFont="1">
      <alignment vertical="center"/>
    </xf>
    <xf numFmtId="0" fontId="37" fillId="0" borderId="0" xfId="0" applyFont="1" applyAlignment="1">
      <alignment horizontal="center" vertical="center"/>
    </xf>
    <xf numFmtId="0" fontId="10" fillId="0" borderId="4" xfId="0" applyFont="1" applyBorder="1" applyAlignment="1">
      <alignment horizontal="center" vertical="center" wrapText="1"/>
    </xf>
    <xf numFmtId="0" fontId="97" fillId="6" borderId="1" xfId="2" applyFont="1" applyFill="1" applyBorder="1" applyAlignment="1" applyProtection="1">
      <alignment vertical="center"/>
    </xf>
    <xf numFmtId="0" fontId="97" fillId="13" borderId="1" xfId="2" applyFont="1" applyFill="1" applyBorder="1" applyAlignment="1" applyProtection="1">
      <alignment vertical="center"/>
    </xf>
    <xf numFmtId="0" fontId="97" fillId="16" borderId="1" xfId="2" applyFont="1" applyFill="1" applyBorder="1" applyAlignment="1" applyProtection="1">
      <alignment vertical="center"/>
    </xf>
    <xf numFmtId="0" fontId="37" fillId="5" borderId="4" xfId="0" applyFont="1" applyFill="1" applyBorder="1" applyAlignment="1">
      <alignment horizontal="center" vertical="center"/>
    </xf>
    <xf numFmtId="0" fontId="37" fillId="4" borderId="1" xfId="0" applyFont="1" applyFill="1" applyBorder="1" applyAlignment="1">
      <alignment horizontal="center" vertical="center"/>
    </xf>
    <xf numFmtId="0" fontId="38" fillId="4" borderId="1" xfId="0" applyFont="1" applyFill="1" applyBorder="1" applyAlignment="1">
      <alignment horizontal="center" vertical="center" wrapText="1"/>
    </xf>
    <xf numFmtId="0" fontId="37" fillId="4" borderId="4" xfId="0" applyFont="1" applyFill="1" applyBorder="1" applyAlignment="1">
      <alignment horizontal="center" vertical="center"/>
    </xf>
    <xf numFmtId="0" fontId="37" fillId="15" borderId="7" xfId="0" applyFont="1" applyFill="1" applyBorder="1" applyAlignment="1">
      <alignment horizontal="left" vertical="center"/>
    </xf>
    <xf numFmtId="0" fontId="37" fillId="15" borderId="9" xfId="0" applyFont="1" applyFill="1" applyBorder="1" applyAlignment="1">
      <alignment horizontal="left" vertical="center"/>
    </xf>
    <xf numFmtId="0" fontId="37" fillId="15" borderId="4" xfId="0" applyFont="1" applyFill="1" applyBorder="1" applyAlignment="1">
      <alignment horizontal="left" vertical="center"/>
    </xf>
    <xf numFmtId="0" fontId="37" fillId="16" borderId="7" xfId="0" applyFont="1" applyFill="1" applyBorder="1" applyAlignment="1">
      <alignment horizontal="left" vertical="center"/>
    </xf>
    <xf numFmtId="0" fontId="37" fillId="16" borderId="9" xfId="0" applyFont="1" applyFill="1" applyBorder="1" applyAlignment="1">
      <alignment horizontal="left" vertical="center"/>
    </xf>
    <xf numFmtId="0" fontId="37" fillId="16" borderId="4" xfId="0" applyFont="1" applyFill="1" applyBorder="1" applyAlignment="1">
      <alignment horizontal="left" vertical="center"/>
    </xf>
    <xf numFmtId="0" fontId="37" fillId="0" borderId="7" xfId="0" applyFont="1" applyBorder="1" applyAlignment="1">
      <alignment horizontal="left" vertical="center"/>
    </xf>
    <xf numFmtId="0" fontId="37" fillId="0" borderId="9" xfId="0" applyFont="1" applyBorder="1" applyAlignment="1">
      <alignment horizontal="left" vertical="center"/>
    </xf>
    <xf numFmtId="0" fontId="37" fillId="0" borderId="4" xfId="0" applyFont="1" applyBorder="1" applyAlignment="1">
      <alignment horizontal="left" vertical="center"/>
    </xf>
    <xf numFmtId="0" fontId="85" fillId="0" borderId="9" xfId="0" applyFont="1" applyBorder="1" applyAlignment="1">
      <alignment horizontal="center" vertical="center"/>
    </xf>
    <xf numFmtId="0" fontId="97" fillId="15" borderId="1" xfId="2" applyFont="1" applyFill="1" applyBorder="1" applyAlignment="1" applyProtection="1">
      <alignment vertical="center"/>
    </xf>
    <xf numFmtId="0" fontId="97" fillId="14" borderId="6" xfId="2" applyFont="1" applyFill="1" applyBorder="1" applyAlignment="1" applyProtection="1">
      <alignment vertical="center"/>
    </xf>
    <xf numFmtId="0" fontId="0" fillId="0" borderId="0" xfId="0" pivotButton="1" applyAlignment="1">
      <alignment horizontal="center" vertical="center"/>
    </xf>
    <xf numFmtId="0" fontId="0" fillId="0" borderId="0" xfId="0" applyAlignment="1">
      <alignment horizontal="center" vertical="center"/>
    </xf>
    <xf numFmtId="0" fontId="0" fillId="0" borderId="0" xfId="0" quotePrefix="1" applyAlignment="1">
      <alignment horizontal="center" vertical="center"/>
    </xf>
    <xf numFmtId="184" fontId="0" fillId="0" borderId="0" xfId="0" applyNumberFormat="1" applyAlignment="1">
      <alignment horizontal="center" vertical="center"/>
    </xf>
    <xf numFmtId="184" fontId="0" fillId="0" borderId="0" xfId="0" applyNumberFormat="1">
      <alignment vertical="center"/>
    </xf>
    <xf numFmtId="0" fontId="98" fillId="0" borderId="1" xfId="0" applyFont="1" applyBorder="1" applyAlignment="1">
      <alignment vertical="center" wrapText="1"/>
    </xf>
    <xf numFmtId="184" fontId="85" fillId="17" borderId="1" xfId="0" applyNumberFormat="1" applyFont="1" applyFill="1" applyBorder="1" applyAlignment="1">
      <alignment horizontal="center" vertical="center"/>
    </xf>
    <xf numFmtId="0" fontId="105" fillId="0" borderId="0" xfId="11" applyFont="1">
      <alignment vertical="center"/>
    </xf>
    <xf numFmtId="0" fontId="107" fillId="0" borderId="0" xfId="11" applyFont="1">
      <alignment vertical="center"/>
    </xf>
    <xf numFmtId="0" fontId="107" fillId="17" borderId="0" xfId="11" applyFont="1" applyFill="1">
      <alignment vertical="center"/>
    </xf>
    <xf numFmtId="0" fontId="107" fillId="0" borderId="0" xfId="11" applyFont="1" applyAlignment="1">
      <alignment horizontal="center" vertical="center"/>
    </xf>
    <xf numFmtId="0" fontId="107" fillId="17" borderId="0" xfId="11" applyFont="1" applyFill="1" applyAlignment="1">
      <alignment horizontal="center" vertical="center"/>
    </xf>
    <xf numFmtId="0" fontId="107" fillId="17" borderId="0" xfId="11" applyFont="1" applyFill="1" applyAlignment="1">
      <alignment horizontal="left" vertical="center"/>
    </xf>
    <xf numFmtId="0" fontId="107" fillId="0" borderId="0" xfId="11" applyFont="1" applyAlignment="1">
      <alignment horizontal="left" vertical="center"/>
    </xf>
    <xf numFmtId="0" fontId="107" fillId="17" borderId="1" xfId="11" applyFont="1" applyFill="1" applyBorder="1" applyAlignment="1">
      <alignment horizontal="center" vertical="center"/>
    </xf>
    <xf numFmtId="0" fontId="107" fillId="17" borderId="1" xfId="11" applyFont="1" applyFill="1" applyBorder="1" applyAlignment="1">
      <alignment horizontal="center" vertical="center" shrinkToFit="1"/>
    </xf>
    <xf numFmtId="0" fontId="107" fillId="0" borderId="0" xfId="11" applyFont="1" applyAlignment="1">
      <alignment horizontal="center" vertical="center" shrinkToFit="1"/>
    </xf>
    <xf numFmtId="0" fontId="105" fillId="0" borderId="22" xfId="11" applyFont="1" applyBorder="1" applyAlignment="1">
      <alignment horizontal="center" vertical="center"/>
    </xf>
    <xf numFmtId="0" fontId="107" fillId="0" borderId="25" xfId="11" applyFont="1" applyBorder="1" applyAlignment="1">
      <alignment horizontal="center" vertical="center"/>
    </xf>
    <xf numFmtId="0" fontId="107" fillId="0" borderId="16" xfId="11" applyFont="1" applyBorder="1" applyAlignment="1">
      <alignment horizontal="center" vertical="center"/>
    </xf>
    <xf numFmtId="0" fontId="107" fillId="0" borderId="26" xfId="11" applyFont="1" applyBorder="1" applyAlignment="1">
      <alignment horizontal="center" vertical="center"/>
    </xf>
    <xf numFmtId="0" fontId="109" fillId="0" borderId="26" xfId="11" applyFont="1" applyBorder="1" applyAlignment="1">
      <alignment horizontal="center" vertical="center"/>
    </xf>
    <xf numFmtId="0" fontId="107" fillId="0" borderId="25" xfId="11" applyFont="1" applyBorder="1">
      <alignment vertical="center"/>
    </xf>
    <xf numFmtId="0" fontId="108" fillId="0" borderId="26" xfId="11" applyFont="1" applyBorder="1" applyAlignment="1">
      <alignment horizontal="center" vertical="center"/>
    </xf>
    <xf numFmtId="0" fontId="107" fillId="0" borderId="12" xfId="11" applyFont="1" applyBorder="1">
      <alignment vertical="center"/>
    </xf>
    <xf numFmtId="0" fontId="108" fillId="0" borderId="0" xfId="11" applyFont="1" applyAlignment="1">
      <alignment horizontal="left" vertical="center"/>
    </xf>
    <xf numFmtId="0" fontId="110" fillId="0" borderId="0" xfId="11" applyFont="1">
      <alignment vertical="center"/>
    </xf>
    <xf numFmtId="0" fontId="110" fillId="0" borderId="0" xfId="11" applyFont="1" applyAlignment="1">
      <alignment horizontal="center" vertical="center"/>
    </xf>
    <xf numFmtId="0" fontId="110" fillId="17" borderId="0" xfId="11" applyFont="1" applyFill="1" applyAlignment="1">
      <alignment horizontal="center" vertical="center"/>
    </xf>
    <xf numFmtId="0" fontId="110" fillId="17" borderId="0" xfId="11" applyFont="1" applyFill="1">
      <alignment vertical="center"/>
    </xf>
    <xf numFmtId="0" fontId="110" fillId="17" borderId="1" xfId="11" applyFont="1" applyFill="1" applyBorder="1" applyAlignment="1">
      <alignment horizontal="center" vertical="center"/>
    </xf>
    <xf numFmtId="0" fontId="110" fillId="0" borderId="1" xfId="11" applyFont="1" applyBorder="1" applyAlignment="1">
      <alignment horizontal="center" vertical="center"/>
    </xf>
    <xf numFmtId="0" fontId="112" fillId="17" borderId="1" xfId="11" applyFont="1" applyFill="1" applyBorder="1" applyAlignment="1">
      <alignment horizontal="center" vertical="center"/>
    </xf>
    <xf numFmtId="0" fontId="113" fillId="17" borderId="1" xfId="11" applyFont="1" applyFill="1" applyBorder="1" applyAlignment="1">
      <alignment horizontal="center" vertical="center"/>
    </xf>
    <xf numFmtId="0" fontId="112" fillId="0" borderId="1" xfId="11" applyFont="1" applyBorder="1" applyAlignment="1">
      <alignment horizontal="center" vertical="center"/>
    </xf>
    <xf numFmtId="0" fontId="113" fillId="0" borderId="1" xfId="11" applyFont="1" applyBorder="1" applyAlignment="1">
      <alignment horizontal="center" vertical="center"/>
    </xf>
    <xf numFmtId="0" fontId="37" fillId="55" borderId="1" xfId="0" applyFont="1" applyFill="1" applyBorder="1" applyAlignment="1">
      <alignment horizontal="center" vertical="center"/>
    </xf>
    <xf numFmtId="0" fontId="37" fillId="56" borderId="1" xfId="0" applyFont="1" applyFill="1" applyBorder="1" applyAlignment="1">
      <alignment horizontal="center" vertical="center"/>
    </xf>
    <xf numFmtId="14" fontId="107" fillId="0" borderId="0" xfId="11" applyNumberFormat="1" applyFont="1" applyAlignment="1">
      <alignment horizontal="center" vertical="center"/>
    </xf>
    <xf numFmtId="0" fontId="105" fillId="0" borderId="23" xfId="11" applyFont="1" applyBorder="1" applyAlignment="1">
      <alignment horizontal="center" vertical="center"/>
    </xf>
    <xf numFmtId="0" fontId="86" fillId="0" borderId="0" xfId="0" applyFont="1">
      <alignment vertical="center"/>
    </xf>
    <xf numFmtId="0" fontId="86" fillId="0" borderId="0" xfId="0" applyFont="1" applyProtection="1">
      <alignment vertical="center"/>
      <protection locked="0"/>
    </xf>
    <xf numFmtId="180" fontId="220" fillId="0" borderId="1" xfId="0" applyNumberFormat="1" applyFont="1" applyBorder="1" applyAlignment="1">
      <alignment horizontal="center" vertical="center" shrinkToFit="1"/>
    </xf>
    <xf numFmtId="0" fontId="38" fillId="56" borderId="1" xfId="0" applyFont="1" applyFill="1" applyBorder="1" applyAlignment="1">
      <alignment horizontal="center" vertical="center" wrapText="1"/>
    </xf>
    <xf numFmtId="0" fontId="38" fillId="0" borderId="1" xfId="0" applyFont="1" applyBorder="1" applyAlignment="1">
      <alignment horizontal="center" vertical="center" wrapText="1"/>
    </xf>
    <xf numFmtId="214" fontId="219" fillId="0" borderId="1" xfId="0" applyNumberFormat="1" applyFont="1" applyBorder="1" applyAlignment="1">
      <alignment horizontal="center" vertical="center"/>
    </xf>
    <xf numFmtId="0" fontId="86" fillId="0" borderId="1" xfId="0" applyFont="1" applyBorder="1">
      <alignment vertical="center"/>
    </xf>
    <xf numFmtId="0" fontId="86" fillId="0" borderId="1" xfId="0" applyFont="1" applyBorder="1" applyProtection="1">
      <alignment vertical="center"/>
      <protection locked="0"/>
    </xf>
    <xf numFmtId="0" fontId="219" fillId="0" borderId="1" xfId="0" applyFont="1" applyBorder="1" applyAlignment="1">
      <alignment horizontal="center" vertical="center"/>
    </xf>
    <xf numFmtId="180" fontId="219" fillId="0" borderId="1" xfId="0" applyNumberFormat="1" applyFont="1" applyBorder="1" applyAlignment="1">
      <alignment horizontal="center" vertical="center"/>
    </xf>
    <xf numFmtId="0" fontId="219" fillId="0" borderId="1" xfId="0" applyFont="1" applyBorder="1" applyAlignment="1">
      <alignment horizontal="center" vertical="center" wrapText="1"/>
    </xf>
    <xf numFmtId="180" fontId="219" fillId="0" borderId="1" xfId="0" applyNumberFormat="1" applyFont="1" applyBorder="1" applyAlignment="1" applyProtection="1">
      <alignment horizontal="center" vertical="center"/>
      <protection locked="0"/>
    </xf>
    <xf numFmtId="0" fontId="219" fillId="0" borderId="1" xfId="0" applyFont="1" applyBorder="1" applyAlignment="1">
      <alignment horizontal="left" vertical="top" wrapText="1"/>
    </xf>
    <xf numFmtId="0" fontId="219" fillId="0" borderId="1" xfId="0" applyFont="1" applyBorder="1" applyAlignment="1" applyProtection="1">
      <alignment horizontal="left" vertical="top" wrapText="1"/>
      <protection locked="0"/>
    </xf>
    <xf numFmtId="0" fontId="225" fillId="3" borderId="1" xfId="0" applyFont="1" applyFill="1" applyBorder="1" applyAlignment="1">
      <alignment horizontal="center" vertical="center" wrapText="1"/>
    </xf>
    <xf numFmtId="0" fontId="222" fillId="0" borderId="1" xfId="0" applyFont="1" applyBorder="1" applyAlignment="1">
      <alignment horizontal="center" vertical="center" wrapText="1"/>
    </xf>
    <xf numFmtId="0" fontId="226" fillId="0" borderId="1" xfId="0" applyFont="1" applyBorder="1" applyAlignment="1">
      <alignment horizontal="center" vertical="center"/>
    </xf>
    <xf numFmtId="0" fontId="223" fillId="0" borderId="0" xfId="0" applyFont="1" applyAlignment="1">
      <alignment horizontal="center" vertical="center"/>
    </xf>
    <xf numFmtId="0" fontId="39" fillId="0" borderId="1" xfId="0" applyFont="1" applyBorder="1" applyAlignment="1">
      <alignment horizontal="center" vertical="center"/>
    </xf>
    <xf numFmtId="14" fontId="224" fillId="0" borderId="1" xfId="0" applyNumberFormat="1" applyFont="1" applyBorder="1" applyAlignment="1">
      <alignment horizontal="center" vertical="center"/>
    </xf>
    <xf numFmtId="215" fontId="86" fillId="0" borderId="1" xfId="917" applyNumberFormat="1" applyFont="1" applyBorder="1" applyAlignment="1" applyProtection="1">
      <alignment horizontal="center" vertical="center"/>
    </xf>
    <xf numFmtId="215" fontId="37" fillId="0" borderId="1" xfId="917" applyNumberFormat="1" applyFont="1" applyBorder="1" applyAlignment="1">
      <alignment horizontal="center" vertical="center"/>
    </xf>
    <xf numFmtId="215" fontId="86" fillId="0" borderId="1" xfId="917" applyNumberFormat="1" applyFont="1" applyFill="1" applyBorder="1" applyAlignment="1" applyProtection="1">
      <alignment horizontal="center" vertical="center"/>
      <protection locked="0"/>
    </xf>
    <xf numFmtId="180" fontId="220" fillId="58" borderId="1" xfId="0" applyNumberFormat="1" applyFont="1" applyFill="1" applyBorder="1" applyAlignment="1">
      <alignment horizontal="center" vertical="center" shrinkToFit="1"/>
    </xf>
    <xf numFmtId="0" fontId="237" fillId="0" borderId="0" xfId="6" applyFont="1">
      <alignment vertical="center"/>
    </xf>
    <xf numFmtId="0" fontId="238" fillId="0" borderId="0" xfId="6" applyFont="1">
      <alignment vertical="center"/>
    </xf>
    <xf numFmtId="0" fontId="242" fillId="0" borderId="1" xfId="0" applyFont="1" applyBorder="1" applyAlignment="1">
      <alignment horizontal="left" vertical="top" wrapText="1"/>
    </xf>
    <xf numFmtId="214" fontId="243" fillId="0" borderId="1" xfId="0" applyNumberFormat="1" applyFont="1" applyBorder="1" applyAlignment="1">
      <alignment horizontal="center" vertical="center"/>
    </xf>
    <xf numFmtId="0" fontId="243" fillId="0" borderId="1" xfId="0" applyFont="1" applyBorder="1" applyAlignment="1">
      <alignment horizontal="center" vertical="center" wrapText="1"/>
    </xf>
    <xf numFmtId="0" fontId="244" fillId="0" borderId="1" xfId="0" applyFont="1" applyBorder="1" applyAlignment="1">
      <alignment horizontal="center" vertical="center" wrapText="1"/>
    </xf>
    <xf numFmtId="180" fontId="242" fillId="0" borderId="1" xfId="0" applyNumberFormat="1" applyFont="1" applyBorder="1" applyAlignment="1">
      <alignment horizontal="center" vertical="center"/>
    </xf>
    <xf numFmtId="0" fontId="242" fillId="0" borderId="1" xfId="0" quotePrefix="1" applyFont="1" applyBorder="1" applyAlignment="1">
      <alignment horizontal="left" vertical="top" wrapText="1"/>
    </xf>
    <xf numFmtId="0" fontId="254" fillId="0" borderId="0" xfId="918" applyFont="1">
      <alignment vertical="center"/>
    </xf>
    <xf numFmtId="0" fontId="254" fillId="0" borderId="0" xfId="918" applyFont="1" applyAlignment="1">
      <alignment horizontal="left" vertical="center"/>
    </xf>
    <xf numFmtId="0" fontId="254" fillId="0" borderId="0" xfId="918" applyFont="1" applyAlignment="1">
      <alignment horizontal="left" vertical="center" shrinkToFit="1"/>
    </xf>
    <xf numFmtId="0" fontId="254" fillId="0" borderId="0" xfId="918" applyFont="1" applyAlignment="1">
      <alignment vertical="center" shrinkToFit="1"/>
    </xf>
    <xf numFmtId="0" fontId="254" fillId="0" borderId="1" xfId="918" applyFont="1" applyBorder="1" applyAlignment="1">
      <alignment horizontal="center" vertical="center"/>
    </xf>
    <xf numFmtId="0" fontId="258" fillId="0" borderId="0" xfId="918" applyFont="1">
      <alignment vertical="center"/>
    </xf>
    <xf numFmtId="0" fontId="254" fillId="0" borderId="0" xfId="918" applyFont="1" applyAlignment="1">
      <alignment horizontal="center" vertical="center"/>
    </xf>
    <xf numFmtId="0" fontId="254" fillId="0" borderId="1" xfId="918" applyFont="1" applyBorder="1">
      <alignment vertical="center"/>
    </xf>
    <xf numFmtId="0" fontId="254" fillId="0" borderId="0" xfId="918" applyFont="1" applyAlignment="1">
      <alignment horizontal="center" vertical="center" shrinkToFit="1"/>
    </xf>
    <xf numFmtId="0" fontId="254" fillId="0" borderId="1" xfId="928" applyFont="1" applyBorder="1" applyAlignment="1">
      <alignment horizontal="center" vertical="center" shrinkToFit="1"/>
    </xf>
    <xf numFmtId="0" fontId="254" fillId="0" borderId="1" xfId="928" applyFont="1" applyBorder="1" applyAlignment="1">
      <alignment horizontal="center" vertical="center"/>
    </xf>
    <xf numFmtId="0" fontId="255" fillId="0" borderId="1" xfId="918" applyFont="1" applyBorder="1" applyAlignment="1">
      <alignment horizontal="center" vertical="center" shrinkToFit="1"/>
    </xf>
    <xf numFmtId="0" fontId="254" fillId="0" borderId="1" xfId="0" applyFont="1" applyBorder="1" applyAlignment="1">
      <alignment horizontal="center" vertical="center" shrinkToFit="1"/>
    </xf>
    <xf numFmtId="0" fontId="254" fillId="59" borderId="1" xfId="918" applyFont="1" applyFill="1" applyBorder="1" applyAlignment="1">
      <alignment horizontal="left" vertical="center" shrinkToFit="1"/>
    </xf>
    <xf numFmtId="0" fontId="256" fillId="0" borderId="0" xfId="918" applyFont="1" applyAlignment="1">
      <alignment horizontal="center" vertical="center" shrinkToFit="1"/>
    </xf>
    <xf numFmtId="0" fontId="254" fillId="0" borderId="0" xfId="0" applyFont="1" applyAlignment="1">
      <alignment horizontal="center" vertical="center" shrinkToFit="1"/>
    </xf>
    <xf numFmtId="0" fontId="254" fillId="65" borderId="1" xfId="918" applyFont="1" applyFill="1" applyBorder="1" applyAlignment="1">
      <alignment horizontal="left" vertical="center" shrinkToFit="1"/>
    </xf>
    <xf numFmtId="14" fontId="75" fillId="0" borderId="0" xfId="6" applyNumberFormat="1" applyFont="1">
      <alignment vertical="center"/>
    </xf>
    <xf numFmtId="0" fontId="261" fillId="0" borderId="0" xfId="6" applyFont="1">
      <alignment vertical="center"/>
    </xf>
    <xf numFmtId="0" fontId="263" fillId="0" borderId="0" xfId="0" applyFont="1">
      <alignment vertical="center"/>
    </xf>
    <xf numFmtId="0" fontId="263" fillId="0" borderId="0" xfId="0" applyFont="1" applyAlignment="1">
      <alignment vertical="center" wrapText="1"/>
    </xf>
    <xf numFmtId="0" fontId="264" fillId="0" borderId="0" xfId="0" applyFont="1">
      <alignment vertical="center"/>
    </xf>
    <xf numFmtId="0" fontId="267" fillId="0" borderId="0" xfId="0" applyFont="1">
      <alignment vertical="center"/>
    </xf>
    <xf numFmtId="0" fontId="243" fillId="0" borderId="0" xfId="0" applyFont="1">
      <alignment vertical="center"/>
    </xf>
    <xf numFmtId="0" fontId="267" fillId="0" borderId="0" xfId="0" applyFont="1" applyAlignment="1">
      <alignment vertical="center" wrapText="1"/>
    </xf>
    <xf numFmtId="0" fontId="268" fillId="0" borderId="0" xfId="0" applyFont="1" applyAlignment="1">
      <alignment horizontal="right" vertical="center"/>
    </xf>
    <xf numFmtId="0" fontId="268" fillId="0" borderId="0" xfId="0" applyFont="1" applyAlignment="1">
      <alignment horizontal="right" vertical="center" wrapText="1"/>
    </xf>
    <xf numFmtId="0" fontId="268" fillId="0" borderId="0" xfId="0" applyFont="1" applyAlignment="1">
      <alignment horizontal="center" vertical="center"/>
    </xf>
    <xf numFmtId="0" fontId="242" fillId="0" borderId="0" xfId="0" applyFont="1">
      <alignment vertical="center"/>
    </xf>
    <xf numFmtId="0" fontId="269" fillId="60" borderId="6" xfId="0" applyFont="1" applyFill="1" applyBorder="1">
      <alignment vertical="center"/>
    </xf>
    <xf numFmtId="0" fontId="269" fillId="63" borderId="6" xfId="0" applyFont="1" applyFill="1" applyBorder="1">
      <alignment vertical="center"/>
    </xf>
    <xf numFmtId="0" fontId="269" fillId="57" borderId="6" xfId="0" applyFont="1" applyFill="1" applyBorder="1">
      <alignment vertical="center"/>
    </xf>
    <xf numFmtId="0" fontId="269" fillId="60" borderId="5" xfId="0" applyFont="1" applyFill="1" applyBorder="1" applyAlignment="1">
      <alignment horizontal="center" vertical="center"/>
    </xf>
    <xf numFmtId="0" fontId="269" fillId="60" borderId="5" xfId="0" applyFont="1" applyFill="1" applyBorder="1" applyAlignment="1">
      <alignment horizontal="center" vertical="center" wrapText="1"/>
    </xf>
    <xf numFmtId="0" fontId="269" fillId="0" borderId="1" xfId="0" applyFont="1" applyBorder="1" applyAlignment="1">
      <alignment horizontal="center" vertical="center"/>
    </xf>
    <xf numFmtId="0" fontId="269" fillId="0" borderId="1" xfId="0" applyFont="1" applyBorder="1" applyAlignment="1">
      <alignment horizontal="center" vertical="center" wrapText="1"/>
    </xf>
    <xf numFmtId="0" fontId="269" fillId="4" borderId="1" xfId="0" applyFont="1" applyFill="1" applyBorder="1" applyAlignment="1">
      <alignment horizontal="center" vertical="center" wrapText="1"/>
    </xf>
    <xf numFmtId="0" fontId="269" fillId="10" borderId="1" xfId="0" applyFont="1" applyFill="1" applyBorder="1" applyAlignment="1">
      <alignment horizontal="center" vertical="center" wrapText="1"/>
    </xf>
    <xf numFmtId="0" fontId="269" fillId="61" borderId="1" xfId="0" applyFont="1" applyFill="1" applyBorder="1" applyAlignment="1">
      <alignment horizontal="center" vertical="center" wrapText="1"/>
    </xf>
    <xf numFmtId="0" fontId="269" fillId="57" borderId="5" xfId="0" applyFont="1" applyFill="1" applyBorder="1" applyAlignment="1">
      <alignment horizontal="center" vertical="center"/>
    </xf>
    <xf numFmtId="0" fontId="242" fillId="0" borderId="1" xfId="0" applyFont="1" applyBorder="1" applyAlignment="1">
      <alignment horizontal="center" vertical="center"/>
    </xf>
    <xf numFmtId="216" fontId="243" fillId="0" borderId="1" xfId="0" applyNumberFormat="1" applyFont="1" applyBorder="1" applyAlignment="1">
      <alignment horizontal="center" vertical="center"/>
    </xf>
    <xf numFmtId="0" fontId="242" fillId="0" borderId="1" xfId="0" applyFont="1" applyBorder="1" applyAlignment="1">
      <alignment horizontal="center" vertical="center" wrapText="1"/>
    </xf>
    <xf numFmtId="0" fontId="271" fillId="0" borderId="1" xfId="2" applyFont="1" applyFill="1" applyBorder="1" applyAlignment="1" applyProtection="1">
      <alignment vertical="center" wrapText="1"/>
    </xf>
    <xf numFmtId="0" fontId="243" fillId="0" borderId="1" xfId="0" applyFont="1" applyBorder="1" applyAlignment="1">
      <alignment horizontal="left" vertical="center" wrapText="1"/>
    </xf>
    <xf numFmtId="0" fontId="243" fillId="0" borderId="1" xfId="0" applyFont="1" applyBorder="1" applyAlignment="1">
      <alignment vertical="center" wrapText="1"/>
    </xf>
    <xf numFmtId="0" fontId="242" fillId="0" borderId="1" xfId="0" applyFont="1" applyBorder="1">
      <alignment vertical="center"/>
    </xf>
    <xf numFmtId="0" fontId="243" fillId="0" borderId="1" xfId="0" applyFont="1" applyBorder="1" applyAlignment="1">
      <alignment horizontal="center" vertical="center"/>
    </xf>
    <xf numFmtId="9" fontId="243" fillId="0" borderId="1" xfId="0" applyNumberFormat="1" applyFont="1" applyBorder="1" applyAlignment="1">
      <alignment horizontal="center" vertical="center"/>
    </xf>
    <xf numFmtId="0" fontId="272" fillId="0" borderId="1" xfId="0" applyFont="1" applyBorder="1" applyAlignment="1">
      <alignment horizontal="left" vertical="center" wrapText="1"/>
    </xf>
    <xf numFmtId="0" fontId="271" fillId="0" borderId="1" xfId="2" applyFont="1" applyFill="1" applyBorder="1" applyAlignment="1" applyProtection="1">
      <alignment horizontal="center" vertical="center" wrapText="1"/>
    </xf>
    <xf numFmtId="0" fontId="273" fillId="0" borderId="1" xfId="2" applyFont="1" applyFill="1" applyBorder="1" applyAlignment="1" applyProtection="1">
      <alignment horizontal="center" vertical="center" wrapText="1"/>
    </xf>
    <xf numFmtId="0" fontId="275" fillId="0" borderId="1" xfId="0" applyFont="1" applyBorder="1" applyAlignment="1">
      <alignment horizontal="center" vertical="center"/>
    </xf>
    <xf numFmtId="216" fontId="242" fillId="0" borderId="1" xfId="0" applyNumberFormat="1" applyFont="1" applyBorder="1" applyAlignment="1">
      <alignment horizontal="center" vertical="center"/>
    </xf>
    <xf numFmtId="0" fontId="242" fillId="0" borderId="1" xfId="0" applyFont="1" applyBorder="1" applyAlignment="1">
      <alignment horizontal="left" vertical="center" wrapText="1"/>
    </xf>
    <xf numFmtId="0" fontId="242" fillId="0" borderId="1" xfId="0" applyFont="1" applyBorder="1" applyAlignment="1">
      <alignment vertical="center" wrapText="1"/>
    </xf>
    <xf numFmtId="0" fontId="274" fillId="0" borderId="1" xfId="0" applyFont="1" applyBorder="1" applyAlignment="1">
      <alignment horizontal="left" vertical="center" wrapText="1"/>
    </xf>
    <xf numFmtId="0" fontId="277" fillId="0" borderId="1" xfId="2" applyFont="1" applyFill="1" applyBorder="1" applyAlignment="1" applyProtection="1">
      <alignment vertical="center"/>
    </xf>
    <xf numFmtId="0" fontId="243" fillId="0" borderId="1" xfId="0" applyFont="1" applyBorder="1" applyAlignment="1">
      <alignment horizontal="left" vertical="center"/>
    </xf>
    <xf numFmtId="0" fontId="243" fillId="0" borderId="0" xfId="0" applyFont="1" applyAlignment="1">
      <alignment horizontal="center" vertical="center"/>
    </xf>
    <xf numFmtId="0" fontId="243" fillId="0" borderId="1" xfId="0" applyFont="1" applyBorder="1">
      <alignment vertical="center"/>
    </xf>
    <xf numFmtId="0" fontId="279" fillId="0" borderId="1" xfId="0" applyFont="1" applyBorder="1" applyAlignment="1">
      <alignment horizontal="left" vertical="center"/>
    </xf>
    <xf numFmtId="0" fontId="243" fillId="0" borderId="1" xfId="0" quotePrefix="1" applyFont="1" applyBorder="1" applyAlignment="1">
      <alignment vertical="center" wrapText="1"/>
    </xf>
    <xf numFmtId="0" fontId="271" fillId="0" borderId="1" xfId="2" applyFont="1" applyFill="1" applyBorder="1" applyAlignment="1" applyProtection="1">
      <alignment horizontal="left" vertical="center" wrapText="1"/>
    </xf>
    <xf numFmtId="0" fontId="244" fillId="0" borderId="1" xfId="0" applyFont="1" applyBorder="1" applyAlignment="1">
      <alignment vertical="center" wrapText="1"/>
    </xf>
    <xf numFmtId="14" fontId="243" fillId="0" borderId="1" xfId="0" applyNumberFormat="1" applyFont="1" applyBorder="1" applyAlignment="1">
      <alignment vertical="center" wrapText="1"/>
    </xf>
    <xf numFmtId="14" fontId="243" fillId="0" borderId="1" xfId="0" applyNumberFormat="1" applyFont="1" applyBorder="1" applyAlignment="1">
      <alignment horizontal="left" vertical="center" wrapText="1"/>
    </xf>
    <xf numFmtId="0" fontId="244" fillId="0" borderId="1" xfId="0" applyFont="1" applyBorder="1" applyAlignment="1">
      <alignment horizontal="left" vertical="center" wrapText="1"/>
    </xf>
    <xf numFmtId="214" fontId="242" fillId="0" borderId="1" xfId="0" applyNumberFormat="1" applyFont="1" applyBorder="1" applyAlignment="1">
      <alignment horizontal="center" vertical="center"/>
    </xf>
    <xf numFmtId="0" fontId="275" fillId="0" borderId="1" xfId="0" applyFont="1" applyBorder="1" applyAlignment="1">
      <alignment horizontal="left" vertical="top" wrapText="1"/>
    </xf>
    <xf numFmtId="216" fontId="242" fillId="0" borderId="1" xfId="0" applyNumberFormat="1" applyFont="1" applyBorder="1" applyAlignment="1" applyProtection="1">
      <alignment horizontal="center" vertical="center"/>
      <protection locked="0"/>
    </xf>
    <xf numFmtId="0" fontId="242" fillId="0" borderId="1" xfId="0" applyFont="1" applyBorder="1" applyAlignment="1" applyProtection="1">
      <alignment horizontal="left" vertical="top" wrapText="1"/>
      <protection locked="0"/>
    </xf>
    <xf numFmtId="0" fontId="267" fillId="0" borderId="1" xfId="0" applyFont="1" applyBorder="1" applyAlignment="1">
      <alignment horizontal="center" vertical="center"/>
    </xf>
    <xf numFmtId="0" fontId="243" fillId="0" borderId="1" xfId="0" applyFont="1" applyBorder="1" applyAlignment="1">
      <alignment vertical="top" wrapText="1"/>
    </xf>
    <xf numFmtId="56" fontId="243" fillId="0" borderId="1" xfId="0" applyNumberFormat="1" applyFont="1" applyBorder="1" applyAlignment="1">
      <alignment vertical="top" wrapText="1"/>
    </xf>
    <xf numFmtId="0" fontId="284" fillId="0" borderId="1" xfId="0" applyFont="1" applyBorder="1" applyAlignment="1">
      <alignment horizontal="center" vertical="center"/>
    </xf>
    <xf numFmtId="0" fontId="242" fillId="0" borderId="1" xfId="0" applyFont="1" applyBorder="1" applyAlignment="1">
      <alignment vertical="top" wrapText="1"/>
    </xf>
    <xf numFmtId="214" fontId="243" fillId="64" borderId="1" xfId="0" applyNumberFormat="1" applyFont="1" applyFill="1" applyBorder="1" applyAlignment="1">
      <alignment horizontal="center" vertical="center"/>
    </xf>
    <xf numFmtId="0" fontId="243" fillId="64" borderId="1" xfId="0" applyFont="1" applyFill="1" applyBorder="1" applyAlignment="1">
      <alignment horizontal="center" vertical="center" wrapText="1"/>
    </xf>
    <xf numFmtId="0" fontId="242" fillId="64" borderId="1" xfId="0" applyFont="1" applyFill="1" applyBorder="1" applyAlignment="1">
      <alignment horizontal="left" vertical="top" wrapText="1"/>
    </xf>
    <xf numFmtId="214" fontId="244" fillId="0" borderId="1" xfId="0" applyNumberFormat="1" applyFont="1" applyBorder="1" applyAlignment="1">
      <alignment horizontal="center" vertical="center"/>
    </xf>
    <xf numFmtId="0" fontId="267" fillId="0" borderId="0" xfId="0" applyFont="1" applyAlignment="1">
      <alignment horizontal="center" vertical="center"/>
    </xf>
    <xf numFmtId="0" fontId="269" fillId="0" borderId="6" xfId="0" applyFont="1" applyBorder="1" applyAlignment="1">
      <alignment horizontal="center" vertical="center" wrapText="1"/>
    </xf>
    <xf numFmtId="0" fontId="269" fillId="0" borderId="5" xfId="0" applyFont="1" applyBorder="1" applyAlignment="1">
      <alignment horizontal="center" vertical="center" wrapText="1"/>
    </xf>
    <xf numFmtId="38" fontId="268" fillId="0" borderId="0" xfId="917" applyFont="1" applyFill="1" applyAlignment="1">
      <alignment horizontal="right" vertical="center"/>
    </xf>
    <xf numFmtId="38" fontId="242" fillId="0" borderId="1" xfId="917" applyFont="1" applyFill="1" applyBorder="1" applyAlignment="1">
      <alignment vertical="center"/>
    </xf>
    <xf numFmtId="38" fontId="242" fillId="0" borderId="1" xfId="917" applyFont="1" applyFill="1" applyBorder="1" applyAlignment="1" applyProtection="1">
      <alignment vertical="center"/>
    </xf>
    <xf numFmtId="38" fontId="277" fillId="0" borderId="1" xfId="917" applyFont="1" applyFill="1" applyBorder="1" applyAlignment="1" applyProtection="1">
      <alignment vertical="center"/>
    </xf>
    <xf numFmtId="38" fontId="243" fillId="0" borderId="1" xfId="917" applyFont="1" applyFill="1" applyBorder="1">
      <alignment vertical="center"/>
    </xf>
    <xf numFmtId="38" fontId="243" fillId="0" borderId="1" xfId="917" applyFont="1" applyFill="1" applyBorder="1" applyAlignment="1" applyProtection="1">
      <alignment horizontal="center" vertical="center" wrapText="1"/>
    </xf>
    <xf numFmtId="38" fontId="267" fillId="0" borderId="0" xfId="917" applyFont="1" applyFill="1">
      <alignment vertical="center"/>
    </xf>
    <xf numFmtId="0" fontId="269" fillId="0" borderId="5" xfId="0" applyFont="1" applyBorder="1" applyAlignment="1">
      <alignment vertical="center" wrapText="1"/>
    </xf>
    <xf numFmtId="38" fontId="269" fillId="0" borderId="5" xfId="917" applyFont="1" applyFill="1" applyBorder="1" applyAlignment="1">
      <alignment vertical="center" wrapText="1"/>
    </xf>
    <xf numFmtId="0" fontId="291" fillId="0" borderId="6" xfId="0" applyFont="1" applyBorder="1" applyAlignment="1">
      <alignment vertical="center" wrapText="1"/>
    </xf>
    <xf numFmtId="38" fontId="291" fillId="0" borderId="6" xfId="917" applyFont="1" applyFill="1" applyBorder="1" applyAlignment="1">
      <alignment vertical="center" wrapText="1"/>
    </xf>
    <xf numFmtId="0" fontId="293" fillId="0" borderId="1" xfId="0" applyFont="1" applyBorder="1">
      <alignment vertical="center"/>
    </xf>
    <xf numFmtId="38" fontId="242" fillId="0" borderId="1" xfId="917" applyFont="1" applyFill="1" applyBorder="1" applyAlignment="1" applyProtection="1">
      <alignment horizontal="center" vertical="center" wrapText="1"/>
    </xf>
    <xf numFmtId="0" fontId="299" fillId="58" borderId="1" xfId="2" applyFont="1" applyFill="1" applyBorder="1" applyAlignment="1" applyProtection="1">
      <alignment horizontal="center" vertical="center" wrapText="1"/>
    </xf>
    <xf numFmtId="0" fontId="271" fillId="17" borderId="1" xfId="2" applyFont="1" applyFill="1" applyBorder="1" applyAlignment="1" applyProtection="1">
      <alignment horizontal="center" vertical="center" wrapText="1"/>
    </xf>
    <xf numFmtId="0" fontId="271" fillId="58" borderId="1" xfId="2" applyFont="1" applyFill="1" applyBorder="1" applyAlignment="1" applyProtection="1">
      <alignment horizontal="center" vertical="center" wrapText="1"/>
    </xf>
    <xf numFmtId="0" fontId="300" fillId="0" borderId="1" xfId="0" applyFont="1" applyBorder="1" applyAlignment="1">
      <alignment horizontal="center" vertical="center"/>
    </xf>
    <xf numFmtId="0" fontId="244" fillId="0" borderId="1" xfId="0" applyFont="1" applyBorder="1">
      <alignment vertical="center"/>
    </xf>
    <xf numFmtId="0" fontId="242" fillId="0" borderId="1" xfId="2" applyFont="1" applyFill="1" applyBorder="1" applyAlignment="1" applyProtection="1">
      <alignment horizontal="center" vertical="center"/>
    </xf>
    <xf numFmtId="0" fontId="243" fillId="58" borderId="0" xfId="0" applyFont="1" applyFill="1">
      <alignment vertical="center"/>
    </xf>
    <xf numFmtId="0" fontId="243" fillId="58" borderId="1" xfId="0" applyFont="1" applyFill="1" applyBorder="1">
      <alignment vertical="center"/>
    </xf>
    <xf numFmtId="0" fontId="269" fillId="62" borderId="49" xfId="0" applyFont="1" applyFill="1" applyBorder="1" applyAlignment="1">
      <alignment horizontal="center" vertical="center"/>
    </xf>
    <xf numFmtId="0" fontId="243" fillId="58" borderId="1" xfId="0" applyFont="1" applyFill="1" applyBorder="1" applyAlignment="1">
      <alignment horizontal="left" vertical="center" wrapText="1"/>
    </xf>
    <xf numFmtId="0" fontId="243" fillId="57" borderId="1" xfId="0" applyFont="1" applyFill="1" applyBorder="1" applyAlignment="1">
      <alignment horizontal="center" vertical="center" wrapText="1"/>
    </xf>
    <xf numFmtId="0" fontId="318" fillId="0" borderId="0" xfId="0" applyFont="1">
      <alignment vertical="center"/>
    </xf>
    <xf numFmtId="0" fontId="319" fillId="0" borderId="0" xfId="0" applyFont="1">
      <alignment vertical="center"/>
    </xf>
    <xf numFmtId="0" fontId="319" fillId="0" borderId="0" xfId="0" applyFont="1" applyAlignment="1">
      <alignment vertical="center" wrapText="1"/>
    </xf>
    <xf numFmtId="0" fontId="263" fillId="0" borderId="0" xfId="0" applyFont="1" applyAlignment="1">
      <alignment horizontal="left" vertical="center" wrapText="1"/>
    </xf>
    <xf numFmtId="0" fontId="263" fillId="0" borderId="0" xfId="0" applyFont="1" applyAlignment="1">
      <alignment horizontal="left" vertical="center"/>
    </xf>
    <xf numFmtId="0" fontId="320" fillId="56" borderId="0" xfId="2" applyFont="1" applyFill="1" applyAlignment="1" applyProtection="1">
      <alignment horizontal="center" vertical="center"/>
    </xf>
    <xf numFmtId="0" fontId="269" fillId="64" borderId="5" xfId="0" applyFont="1" applyFill="1" applyBorder="1" applyAlignment="1">
      <alignment horizontal="center" vertical="center"/>
    </xf>
    <xf numFmtId="0" fontId="243" fillId="64" borderId="1" xfId="0" applyFont="1" applyFill="1" applyBorder="1" applyAlignment="1">
      <alignment vertical="center" wrapText="1"/>
    </xf>
    <xf numFmtId="0" fontId="274" fillId="64" borderId="1" xfId="0" applyFont="1" applyFill="1" applyBorder="1" applyAlignment="1">
      <alignment vertical="center" wrapText="1"/>
    </xf>
    <xf numFmtId="0" fontId="243" fillId="64" borderId="1" xfId="0" applyFont="1" applyFill="1" applyBorder="1" applyAlignment="1">
      <alignment horizontal="left" vertical="center"/>
    </xf>
    <xf numFmtId="0" fontId="243" fillId="64" borderId="1" xfId="0" applyFont="1" applyFill="1" applyBorder="1">
      <alignment vertical="center"/>
    </xf>
    <xf numFmtId="0" fontId="242" fillId="64" borderId="1" xfId="0" applyFont="1" applyFill="1" applyBorder="1" applyAlignment="1">
      <alignment vertical="center" wrapText="1"/>
    </xf>
    <xf numFmtId="0" fontId="242" fillId="64" borderId="1" xfId="0" applyFont="1" applyFill="1" applyBorder="1" applyAlignment="1">
      <alignment horizontal="left" vertical="center" wrapText="1"/>
    </xf>
    <xf numFmtId="0" fontId="243" fillId="64" borderId="1" xfId="0" applyFont="1" applyFill="1" applyBorder="1" applyAlignment="1">
      <alignment horizontal="left" vertical="center" wrapText="1"/>
    </xf>
    <xf numFmtId="0" fontId="243" fillId="64" borderId="1" xfId="0" applyFont="1" applyFill="1" applyBorder="1" applyAlignment="1">
      <alignment horizontal="center" vertical="center"/>
    </xf>
    <xf numFmtId="0" fontId="245" fillId="64" borderId="1" xfId="0" applyFont="1" applyFill="1" applyBorder="1" applyAlignment="1">
      <alignment vertical="top" wrapText="1"/>
    </xf>
    <xf numFmtId="0" fontId="243" fillId="64" borderId="1" xfId="0" applyFont="1" applyFill="1" applyBorder="1" applyAlignment="1">
      <alignment vertical="top" wrapText="1"/>
    </xf>
    <xf numFmtId="0" fontId="275" fillId="64" borderId="1" xfId="0" applyFont="1" applyFill="1" applyBorder="1" applyAlignment="1">
      <alignment vertical="center" wrapText="1"/>
    </xf>
    <xf numFmtId="0" fontId="243" fillId="64" borderId="1" xfId="0" applyFont="1" applyFill="1" applyBorder="1" applyAlignment="1">
      <alignment horizontal="left" vertical="top" wrapText="1"/>
    </xf>
    <xf numFmtId="0" fontId="275" fillId="64" borderId="1" xfId="0" applyFont="1" applyFill="1" applyBorder="1" applyAlignment="1">
      <alignment horizontal="left" vertical="top" wrapText="1"/>
    </xf>
    <xf numFmtId="0" fontId="243" fillId="17" borderId="1" xfId="0" applyFont="1" applyFill="1" applyBorder="1" applyAlignment="1">
      <alignment horizontal="center" vertical="center" wrapText="1"/>
    </xf>
    <xf numFmtId="0" fontId="321" fillId="58" borderId="1" xfId="0" applyFont="1" applyFill="1" applyBorder="1" applyAlignment="1">
      <alignment horizontal="left" vertical="top" wrapText="1"/>
    </xf>
    <xf numFmtId="0" fontId="326" fillId="0" borderId="0" xfId="930" applyFont="1">
      <alignment vertical="center"/>
    </xf>
    <xf numFmtId="0" fontId="326" fillId="0" borderId="0" xfId="930" applyFont="1" applyAlignment="1">
      <alignment horizontal="center" vertical="center"/>
    </xf>
    <xf numFmtId="0" fontId="328" fillId="0" borderId="1" xfId="0" applyFont="1" applyBorder="1" applyAlignment="1">
      <alignment horizontal="center" vertical="center"/>
    </xf>
    <xf numFmtId="0" fontId="329" fillId="58" borderId="1" xfId="0" applyFont="1" applyFill="1" applyBorder="1" applyAlignment="1">
      <alignment horizontal="center" vertical="center" wrapText="1"/>
    </xf>
    <xf numFmtId="0" fontId="329" fillId="58" borderId="1" xfId="0" applyFont="1" applyFill="1" applyBorder="1" applyAlignment="1">
      <alignment horizontal="center" vertical="center" shrinkToFit="1"/>
    </xf>
    <xf numFmtId="0" fontId="242" fillId="17" borderId="1" xfId="0" applyFont="1" applyFill="1" applyBorder="1" applyAlignment="1">
      <alignment horizontal="left" vertical="top" wrapText="1"/>
    </xf>
    <xf numFmtId="0" fontId="243" fillId="0" borderId="1" xfId="0" applyFont="1" applyBorder="1" applyAlignment="1">
      <alignment horizontal="left" vertical="top" wrapText="1"/>
    </xf>
    <xf numFmtId="0" fontId="333" fillId="0" borderId="0" xfId="918" applyFont="1" applyAlignment="1">
      <alignment horizontal="left" vertical="center"/>
    </xf>
    <xf numFmtId="0" fontId="254" fillId="0" borderId="1" xfId="932" applyFont="1" applyBorder="1" applyAlignment="1">
      <alignment horizontal="center" vertical="center"/>
    </xf>
    <xf numFmtId="0" fontId="254" fillId="0" borderId="0" xfId="933" applyFont="1" applyAlignment="1">
      <alignment horizontal="center" vertical="center"/>
    </xf>
    <xf numFmtId="0" fontId="326" fillId="0" borderId="1" xfId="930" applyFont="1" applyBorder="1" applyAlignment="1">
      <alignment horizontal="center" vertical="center"/>
    </xf>
    <xf numFmtId="217" fontId="255" fillId="0" borderId="1" xfId="931" applyNumberFormat="1" applyFont="1" applyFill="1" applyBorder="1" applyAlignment="1">
      <alignment horizontal="center" vertical="center" shrinkToFit="1"/>
    </xf>
    <xf numFmtId="217" fontId="255" fillId="0" borderId="51" xfId="931" applyNumberFormat="1" applyFont="1" applyFill="1" applyBorder="1" applyAlignment="1">
      <alignment horizontal="center" vertical="center" shrinkToFit="1"/>
    </xf>
    <xf numFmtId="0" fontId="326" fillId="0" borderId="5" xfId="930" applyFont="1" applyBorder="1" applyAlignment="1">
      <alignment horizontal="center" vertical="center"/>
    </xf>
    <xf numFmtId="217" fontId="255" fillId="0" borderId="5" xfId="931" applyNumberFormat="1" applyFont="1" applyFill="1" applyBorder="1" applyAlignment="1">
      <alignment horizontal="center" vertical="center" shrinkToFit="1"/>
    </xf>
    <xf numFmtId="0" fontId="255" fillId="0" borderId="53" xfId="766" applyFont="1" applyBorder="1" applyAlignment="1">
      <alignment horizontal="center" vertical="center" wrapText="1" shrinkToFit="1"/>
    </xf>
    <xf numFmtId="0" fontId="255" fillId="0" borderId="55" xfId="766" applyFont="1" applyBorder="1" applyAlignment="1">
      <alignment horizontal="center" vertical="center" wrapText="1" shrinkToFit="1"/>
    </xf>
    <xf numFmtId="0" fontId="326" fillId="0" borderId="56" xfId="930" applyFont="1" applyBorder="1" applyAlignment="1">
      <alignment horizontal="center" vertical="center"/>
    </xf>
    <xf numFmtId="0" fontId="326" fillId="0" borderId="4" xfId="930" applyFont="1" applyBorder="1" applyAlignment="1">
      <alignment horizontal="center" vertical="center"/>
    </xf>
    <xf numFmtId="0" fontId="326" fillId="0" borderId="22" xfId="930" applyFont="1" applyBorder="1" applyAlignment="1">
      <alignment horizontal="center" vertical="center"/>
    </xf>
    <xf numFmtId="0" fontId="326" fillId="0" borderId="57" xfId="930" applyFont="1" applyBorder="1" applyAlignment="1">
      <alignment horizontal="center" vertical="center"/>
    </xf>
    <xf numFmtId="0" fontId="326" fillId="0" borderId="58" xfId="930" applyFont="1" applyBorder="1" applyAlignment="1">
      <alignment horizontal="center" vertical="center"/>
    </xf>
    <xf numFmtId="0" fontId="326" fillId="0" borderId="59" xfId="930" applyFont="1" applyBorder="1" applyAlignment="1">
      <alignment horizontal="center" vertical="center"/>
    </xf>
    <xf numFmtId="0" fontId="326" fillId="0" borderId="48" xfId="930" applyFont="1" applyBorder="1" applyAlignment="1">
      <alignment horizontal="center" vertical="center"/>
    </xf>
    <xf numFmtId="0" fontId="326" fillId="0" borderId="6" xfId="930" applyFont="1" applyBorder="1" applyAlignment="1">
      <alignment horizontal="center" vertical="center"/>
    </xf>
    <xf numFmtId="217" fontId="255" fillId="0" borderId="6" xfId="931" applyNumberFormat="1" applyFont="1" applyFill="1" applyBorder="1" applyAlignment="1">
      <alignment horizontal="center" vertical="center" shrinkToFit="1"/>
    </xf>
    <xf numFmtId="0" fontId="326" fillId="0" borderId="55" xfId="930" applyFont="1" applyBorder="1" applyAlignment="1">
      <alignment horizontal="center" vertical="center"/>
    </xf>
    <xf numFmtId="0" fontId="326" fillId="0" borderId="53" xfId="930" applyFont="1" applyBorder="1" applyAlignment="1">
      <alignment horizontal="center" vertical="center"/>
    </xf>
    <xf numFmtId="217" fontId="255" fillId="0" borderId="53" xfId="931" applyNumberFormat="1" applyFont="1" applyFill="1" applyBorder="1" applyAlignment="1">
      <alignment horizontal="center" vertical="center" shrinkToFit="1"/>
    </xf>
    <xf numFmtId="217" fontId="255" fillId="0" borderId="52" xfId="931" applyNumberFormat="1" applyFont="1" applyFill="1" applyBorder="1" applyAlignment="1">
      <alignment horizontal="center" vertical="center" shrinkToFit="1"/>
    </xf>
    <xf numFmtId="0" fontId="255" fillId="0" borderId="54" xfId="766" applyFont="1" applyBorder="1" applyAlignment="1">
      <alignment horizontal="center" vertical="center" wrapText="1" shrinkToFit="1"/>
    </xf>
    <xf numFmtId="217" fontId="255" fillId="0" borderId="60" xfId="931" applyNumberFormat="1" applyFont="1" applyFill="1" applyBorder="1" applyAlignment="1">
      <alignment horizontal="center" vertical="center" shrinkToFit="1"/>
    </xf>
    <xf numFmtId="217" fontId="255" fillId="0" borderId="54" xfId="931" applyNumberFormat="1" applyFont="1" applyFill="1" applyBorder="1" applyAlignment="1">
      <alignment horizontal="center" vertical="center" shrinkToFit="1"/>
    </xf>
    <xf numFmtId="14" fontId="336" fillId="17" borderId="0" xfId="918" applyNumberFormat="1" applyFont="1" applyFill="1" applyAlignment="1">
      <alignment horizontal="center" vertical="center"/>
    </xf>
    <xf numFmtId="0" fontId="254" fillId="0" borderId="1" xfId="918" applyFont="1" applyBorder="1" applyAlignment="1">
      <alignment horizontal="left" vertical="center" shrinkToFit="1"/>
    </xf>
    <xf numFmtId="0" fontId="254" fillId="66" borderId="1" xfId="918" applyFont="1" applyFill="1" applyBorder="1" applyAlignment="1">
      <alignment horizontal="left" vertical="center" shrinkToFit="1"/>
    </xf>
    <xf numFmtId="0" fontId="254" fillId="61" borderId="1" xfId="918" applyFont="1" applyFill="1" applyBorder="1" applyAlignment="1">
      <alignment horizontal="left" vertical="center" shrinkToFit="1"/>
    </xf>
    <xf numFmtId="0" fontId="337" fillId="0" borderId="1" xfId="2" applyFont="1" applyFill="1" applyBorder="1" applyAlignment="1" applyProtection="1">
      <alignment horizontal="center" vertical="center" wrapText="1"/>
    </xf>
    <xf numFmtId="0" fontId="337" fillId="0" borderId="1" xfId="2" applyFont="1" applyFill="1" applyBorder="1" applyAlignment="1" applyProtection="1">
      <alignment vertical="center" wrapText="1"/>
    </xf>
    <xf numFmtId="0" fontId="337" fillId="0" borderId="0" xfId="2" applyFont="1" applyFill="1" applyAlignment="1" applyProtection="1">
      <alignment vertical="center" wrapText="1"/>
    </xf>
    <xf numFmtId="0" fontId="244" fillId="0" borderId="1" xfId="0" applyFont="1" applyBorder="1" applyAlignment="1">
      <alignment horizontal="left" vertical="top" wrapText="1"/>
    </xf>
    <xf numFmtId="0" fontId="266" fillId="0" borderId="0" xfId="0" applyFont="1" applyAlignment="1">
      <alignment horizontal="center" vertical="center" wrapText="1"/>
    </xf>
    <xf numFmtId="0" fontId="243" fillId="0" borderId="0" xfId="0" applyFont="1" applyAlignment="1">
      <alignment horizontal="center" vertical="center" wrapText="1"/>
    </xf>
    <xf numFmtId="0" fontId="243" fillId="0" borderId="0" xfId="0" applyFont="1" applyAlignment="1">
      <alignment vertical="center" wrapText="1"/>
    </xf>
    <xf numFmtId="0" fontId="242" fillId="0" borderId="1" xfId="0" applyFont="1" applyBorder="1" applyAlignment="1">
      <alignment horizontal="center" vertical="top" wrapText="1"/>
    </xf>
    <xf numFmtId="0" fontId="246" fillId="0" borderId="1" xfId="0" applyFont="1" applyBorder="1" applyAlignment="1">
      <alignment horizontal="left" vertical="top" wrapText="1"/>
    </xf>
    <xf numFmtId="0" fontId="246" fillId="64" borderId="1" xfId="0" applyFont="1" applyFill="1" applyBorder="1" applyAlignment="1">
      <alignment horizontal="left" vertical="top" wrapText="1"/>
    </xf>
    <xf numFmtId="0" fontId="315" fillId="0" borderId="1" xfId="0" applyFont="1" applyBorder="1" applyAlignment="1">
      <alignment horizontal="left" vertical="top" wrapText="1"/>
    </xf>
    <xf numFmtId="0" fontId="275" fillId="0" borderId="1" xfId="0" applyFont="1" applyBorder="1" applyAlignment="1">
      <alignment horizontal="center" vertical="center" wrapText="1"/>
    </xf>
    <xf numFmtId="0" fontId="11" fillId="0" borderId="1" xfId="2" applyFill="1" applyBorder="1" applyAlignment="1" applyProtection="1">
      <alignment horizontal="center" vertical="center" wrapText="1"/>
    </xf>
    <xf numFmtId="0" fontId="319" fillId="0" borderId="0" xfId="0" applyFont="1" applyAlignment="1">
      <alignment horizontal="center" vertical="center" wrapText="1" shrinkToFit="1"/>
    </xf>
    <xf numFmtId="0" fontId="265" fillId="0" borderId="0" xfId="0" applyFont="1" applyAlignment="1">
      <alignment horizontal="center" vertical="center" wrapText="1" shrinkToFit="1"/>
    </xf>
    <xf numFmtId="0" fontId="268" fillId="0" borderId="0" xfId="0" applyFont="1" applyAlignment="1">
      <alignment horizontal="center" vertical="center" wrapText="1" shrinkToFit="1"/>
    </xf>
    <xf numFmtId="0" fontId="269" fillId="0" borderId="6" xfId="0" applyFont="1" applyBorder="1" applyAlignment="1">
      <alignment horizontal="center" vertical="center" wrapText="1" shrinkToFit="1"/>
    </xf>
    <xf numFmtId="0" fontId="269" fillId="0" borderId="5" xfId="0" applyFont="1" applyBorder="1" applyAlignment="1">
      <alignment horizontal="center" vertical="center" wrapText="1" shrinkToFit="1"/>
    </xf>
    <xf numFmtId="0" fontId="302" fillId="0" borderId="1" xfId="2" applyFont="1" applyFill="1" applyBorder="1" applyAlignment="1" applyProtection="1">
      <alignment horizontal="center" vertical="center" wrapText="1" shrinkToFit="1"/>
    </xf>
    <xf numFmtId="0" fontId="271" fillId="0" borderId="1" xfId="2" applyFont="1" applyFill="1" applyBorder="1" applyAlignment="1" applyProtection="1">
      <alignment horizontal="center" vertical="center" wrapText="1" shrinkToFit="1"/>
    </xf>
    <xf numFmtId="0" fontId="337" fillId="0" borderId="1" xfId="2" applyFont="1" applyFill="1" applyBorder="1" applyAlignment="1" applyProtection="1">
      <alignment horizontal="center" vertical="center" wrapText="1" shrinkToFit="1"/>
    </xf>
    <xf numFmtId="0" fontId="271" fillId="0" borderId="0" xfId="2" applyFont="1" applyFill="1" applyAlignment="1" applyProtection="1">
      <alignment horizontal="center" vertical="center" wrapText="1" shrinkToFit="1"/>
    </xf>
    <xf numFmtId="0" fontId="267" fillId="0" borderId="0" xfId="0" applyFont="1" applyAlignment="1">
      <alignment horizontal="center" vertical="center" wrapText="1" shrinkToFit="1"/>
    </xf>
    <xf numFmtId="0" fontId="339" fillId="0" borderId="1" xfId="0" applyFont="1" applyBorder="1" applyAlignment="1">
      <alignment horizontal="center" vertical="center"/>
    </xf>
    <xf numFmtId="0" fontId="11" fillId="0" borderId="1" xfId="2" applyFill="1" applyBorder="1" applyAlignment="1" applyProtection="1">
      <alignment horizontal="center" vertical="center" wrapText="1" shrinkToFit="1"/>
    </xf>
    <xf numFmtId="0" fontId="269" fillId="17" borderId="1" xfId="0" applyFont="1" applyFill="1" applyBorder="1" applyAlignment="1">
      <alignment horizontal="center" vertical="center"/>
    </xf>
    <xf numFmtId="0" fontId="335" fillId="0" borderId="54" xfId="766" applyFont="1" applyBorder="1" applyAlignment="1">
      <alignment horizontal="center" vertical="center" wrapText="1" shrinkToFit="1"/>
    </xf>
    <xf numFmtId="0" fontId="255" fillId="0" borderId="61" xfId="766" applyFont="1" applyBorder="1" applyAlignment="1">
      <alignment horizontal="center" vertical="center" wrapText="1" shrinkToFit="1"/>
    </xf>
    <xf numFmtId="217" fontId="255" fillId="0" borderId="62" xfId="931" applyNumberFormat="1" applyFont="1" applyFill="1" applyBorder="1" applyAlignment="1">
      <alignment horizontal="center" vertical="center" shrinkToFit="1"/>
    </xf>
    <xf numFmtId="217" fontId="255" fillId="0" borderId="7" xfId="931" applyNumberFormat="1" applyFont="1" applyFill="1" applyBorder="1" applyAlignment="1">
      <alignment horizontal="center" vertical="center" shrinkToFit="1"/>
    </xf>
    <xf numFmtId="217" fontId="255" fillId="0" borderId="49" xfId="931" applyNumberFormat="1" applyFont="1" applyFill="1" applyBorder="1" applyAlignment="1">
      <alignment horizontal="center" vertical="center" shrinkToFit="1"/>
    </xf>
    <xf numFmtId="217" fontId="255" fillId="0" borderId="61" xfId="931" applyNumberFormat="1" applyFont="1" applyFill="1" applyBorder="1" applyAlignment="1">
      <alignment horizontal="center" vertical="center" shrinkToFit="1"/>
    </xf>
    <xf numFmtId="217" fontId="335" fillId="68" borderId="52" xfId="931" applyNumberFormat="1" applyFont="1" applyFill="1" applyBorder="1" applyAlignment="1">
      <alignment horizontal="center" vertical="center" shrinkToFit="1"/>
    </xf>
    <xf numFmtId="217" fontId="335" fillId="68" borderId="51" xfId="931" applyNumberFormat="1" applyFont="1" applyFill="1" applyBorder="1" applyAlignment="1">
      <alignment horizontal="center" vertical="center" shrinkToFit="1"/>
    </xf>
    <xf numFmtId="217" fontId="335" fillId="68" borderId="60" xfId="931" applyNumberFormat="1" applyFont="1" applyFill="1" applyBorder="1" applyAlignment="1">
      <alignment horizontal="center" vertical="center" shrinkToFit="1"/>
    </xf>
    <xf numFmtId="217" fontId="335" fillId="68" borderId="54" xfId="931" applyNumberFormat="1" applyFont="1" applyFill="1" applyBorder="1" applyAlignment="1">
      <alignment horizontal="center" vertical="center" shrinkToFit="1"/>
    </xf>
    <xf numFmtId="217" fontId="330" fillId="0" borderId="63" xfId="931" applyNumberFormat="1" applyFont="1" applyFill="1" applyBorder="1" applyAlignment="1">
      <alignment horizontal="center" vertical="center" shrinkToFit="1"/>
    </xf>
    <xf numFmtId="217" fontId="330" fillId="0" borderId="64" xfId="931" applyNumberFormat="1" applyFont="1" applyFill="1" applyBorder="1" applyAlignment="1">
      <alignment horizontal="center" vertical="center" shrinkToFit="1"/>
    </xf>
    <xf numFmtId="0" fontId="327" fillId="0" borderId="65" xfId="766" applyFont="1" applyBorder="1" applyAlignment="1">
      <alignment horizontal="center" vertical="center" wrapText="1" shrinkToFit="1"/>
    </xf>
    <xf numFmtId="217" fontId="330" fillId="0" borderId="66" xfId="931" applyNumberFormat="1" applyFont="1" applyFill="1" applyBorder="1" applyAlignment="1">
      <alignment horizontal="center" vertical="center" shrinkToFit="1"/>
    </xf>
    <xf numFmtId="217" fontId="330" fillId="0" borderId="65" xfId="931" applyNumberFormat="1" applyFont="1" applyFill="1" applyBorder="1" applyAlignment="1">
      <alignment horizontal="center" vertical="center" shrinkToFit="1"/>
    </xf>
    <xf numFmtId="0" fontId="340" fillId="0" borderId="1" xfId="2" applyFont="1" applyFill="1" applyBorder="1" applyAlignment="1" applyProtection="1">
      <alignment horizontal="center" vertical="center" wrapText="1" shrinkToFit="1"/>
    </xf>
    <xf numFmtId="0" fontId="333" fillId="65" borderId="0" xfId="918" applyFont="1" applyFill="1">
      <alignment vertical="center"/>
    </xf>
    <xf numFmtId="0" fontId="333" fillId="0" borderId="0" xfId="918" applyFont="1">
      <alignment vertical="center"/>
    </xf>
    <xf numFmtId="14" fontId="333" fillId="0" borderId="0" xfId="918" applyNumberFormat="1" applyFont="1" applyAlignment="1">
      <alignment horizontal="right" vertical="center"/>
    </xf>
    <xf numFmtId="0" fontId="343" fillId="0" borderId="1" xfId="2" applyFont="1" applyFill="1" applyBorder="1" applyAlignment="1" applyProtection="1">
      <alignment horizontal="left" vertical="center"/>
    </xf>
    <xf numFmtId="0" fontId="344" fillId="0" borderId="0" xfId="918" applyFont="1" applyAlignment="1">
      <alignment horizontal="left" vertical="center"/>
    </xf>
    <xf numFmtId="0" fontId="345" fillId="0" borderId="1" xfId="918" applyFont="1" applyBorder="1" applyAlignment="1">
      <alignment horizontal="center" vertical="center" shrinkToFit="1"/>
    </xf>
    <xf numFmtId="0" fontId="254" fillId="61" borderId="1" xfId="933" applyFont="1" applyFill="1" applyBorder="1" applyAlignment="1">
      <alignment horizontal="left" vertical="center" shrinkToFit="1"/>
    </xf>
    <xf numFmtId="0" fontId="254" fillId="0" borderId="1" xfId="933" applyFont="1" applyBorder="1" applyAlignment="1">
      <alignment horizontal="left" vertical="center" shrinkToFit="1"/>
    </xf>
    <xf numFmtId="0" fontId="254" fillId="0" borderId="1" xfId="933" applyFont="1" applyBorder="1" applyAlignment="1">
      <alignment horizontal="center" vertical="center" shrinkToFit="1"/>
    </xf>
    <xf numFmtId="0" fontId="348" fillId="0" borderId="1" xfId="918" applyFont="1" applyBorder="1" applyAlignment="1">
      <alignment horizontal="center" vertical="center" shrinkToFit="1"/>
    </xf>
    <xf numFmtId="0" fontId="260" fillId="17" borderId="1" xfId="918" applyFont="1" applyFill="1" applyBorder="1" applyAlignment="1">
      <alignment horizontal="left" vertical="center" shrinkToFit="1"/>
    </xf>
    <xf numFmtId="0" fontId="254" fillId="59" borderId="1" xfId="933" applyFont="1" applyFill="1" applyBorder="1" applyAlignment="1">
      <alignment horizontal="left" vertical="center" shrinkToFit="1"/>
    </xf>
    <xf numFmtId="0" fontId="260" fillId="0" borderId="0" xfId="918" applyFont="1">
      <alignment vertical="center"/>
    </xf>
    <xf numFmtId="0" fontId="350" fillId="0" borderId="0" xfId="0" applyFont="1">
      <alignment vertical="center"/>
    </xf>
    <xf numFmtId="218" fontId="350" fillId="0" borderId="0" xfId="0" applyNumberFormat="1" applyFont="1">
      <alignment vertical="center"/>
    </xf>
    <xf numFmtId="0" fontId="350" fillId="0" borderId="0" xfId="0" pivotButton="1" applyFont="1">
      <alignment vertical="center"/>
    </xf>
    <xf numFmtId="0" fontId="333" fillId="0" borderId="0" xfId="0" applyFont="1">
      <alignment vertical="center"/>
    </xf>
    <xf numFmtId="9" fontId="329" fillId="67" borderId="0" xfId="1" applyFont="1" applyFill="1">
      <alignment vertical="center"/>
    </xf>
    <xf numFmtId="9" fontId="333" fillId="0" borderId="0" xfId="1" applyFont="1">
      <alignment vertical="center"/>
    </xf>
    <xf numFmtId="0" fontId="329" fillId="67" borderId="0" xfId="0" applyFont="1" applyFill="1">
      <alignment vertical="center"/>
    </xf>
    <xf numFmtId="0" fontId="351" fillId="0" borderId="0" xfId="0" applyFont="1">
      <alignment vertical="center"/>
    </xf>
    <xf numFmtId="0" fontId="352" fillId="17" borderId="1" xfId="2" applyFont="1" applyFill="1" applyBorder="1" applyAlignment="1" applyProtection="1">
      <alignment horizontal="center" vertical="center" wrapText="1"/>
    </xf>
    <xf numFmtId="0" fontId="317" fillId="58" borderId="0" xfId="0" applyFont="1" applyFill="1" applyAlignment="1">
      <alignment horizontal="center" vertical="center" wrapText="1" shrinkToFit="1"/>
    </xf>
    <xf numFmtId="0" fontId="289" fillId="58" borderId="0" xfId="0" applyFont="1" applyFill="1" applyAlignment="1">
      <alignment horizontal="center" vertical="center" shrinkToFit="1"/>
    </xf>
    <xf numFmtId="0" fontId="317" fillId="67" borderId="0" xfId="0" applyFont="1" applyFill="1" applyAlignment="1">
      <alignment horizontal="center" vertical="center" wrapText="1" shrinkToFit="1"/>
    </xf>
    <xf numFmtId="9" fontId="289" fillId="67" borderId="0" xfId="0" applyNumberFormat="1" applyFont="1" applyFill="1" applyAlignment="1">
      <alignment horizontal="center" vertical="center" shrinkToFit="1"/>
    </xf>
    <xf numFmtId="0" fontId="255" fillId="64" borderId="0" xfId="0" applyFont="1" applyFill="1" applyAlignment="1">
      <alignment horizontal="left" vertical="center" wrapText="1"/>
    </xf>
    <xf numFmtId="0" fontId="254" fillId="0" borderId="1" xfId="918" applyFont="1" applyBorder="1" applyAlignment="1">
      <alignment horizontal="center" vertical="center" shrinkToFit="1"/>
    </xf>
    <xf numFmtId="0" fontId="332" fillId="0" borderId="1" xfId="0" applyFont="1" applyBorder="1" applyAlignment="1">
      <alignment horizontal="left" vertical="top" wrapText="1"/>
    </xf>
    <xf numFmtId="0" fontId="1" fillId="0" borderId="1" xfId="918" applyFont="1" applyBorder="1" applyAlignment="1">
      <alignment horizontal="center" vertical="center" shrinkToFit="1"/>
    </xf>
    <xf numFmtId="0" fontId="336" fillId="17" borderId="1" xfId="918" applyFont="1" applyFill="1" applyBorder="1" applyAlignment="1">
      <alignment horizontal="center" vertical="center" shrinkToFit="1"/>
    </xf>
    <xf numFmtId="0" fontId="254" fillId="17" borderId="1" xfId="918" applyFont="1" applyFill="1" applyBorder="1" applyAlignment="1">
      <alignment horizontal="left" vertical="center" shrinkToFit="1"/>
    </xf>
    <xf numFmtId="0" fontId="354" fillId="17" borderId="1" xfId="2" applyFont="1" applyFill="1" applyBorder="1" applyAlignment="1" applyProtection="1">
      <alignment horizontal="left" vertical="center"/>
    </xf>
    <xf numFmtId="0" fontId="336" fillId="17" borderId="1" xfId="934" applyFont="1" applyFill="1" applyBorder="1" applyAlignment="1">
      <alignment horizontal="center" vertical="center" shrinkToFit="1"/>
    </xf>
    <xf numFmtId="0" fontId="356" fillId="17" borderId="1" xfId="933" applyFont="1" applyFill="1" applyBorder="1" applyAlignment="1">
      <alignment horizontal="left" vertical="center" shrinkToFit="1"/>
    </xf>
    <xf numFmtId="0" fontId="357" fillId="17" borderId="1" xfId="2" applyFont="1" applyFill="1" applyBorder="1" applyAlignment="1" applyProtection="1">
      <alignment horizontal="left" vertical="center"/>
    </xf>
    <xf numFmtId="0" fontId="343" fillId="17" borderId="1" xfId="2" applyFont="1" applyFill="1" applyBorder="1" applyAlignment="1" applyProtection="1">
      <alignment horizontal="left" vertical="center"/>
    </xf>
    <xf numFmtId="9" fontId="329" fillId="58" borderId="1" xfId="1" applyFont="1" applyFill="1" applyBorder="1" applyAlignment="1">
      <alignment horizontal="center" vertical="center"/>
    </xf>
    <xf numFmtId="9" fontId="329" fillId="58" borderId="1" xfId="0" applyNumberFormat="1" applyFont="1" applyFill="1" applyBorder="1" applyAlignment="1">
      <alignment horizontal="center" vertical="center" shrinkToFit="1"/>
    </xf>
    <xf numFmtId="9" fontId="329" fillId="67" borderId="1" xfId="0" applyNumberFormat="1" applyFont="1" applyFill="1" applyBorder="1" applyAlignment="1">
      <alignment horizontal="center" vertical="center" shrinkToFit="1"/>
    </xf>
    <xf numFmtId="219" fontId="0" fillId="0" borderId="0" xfId="1" applyNumberFormat="1" applyFont="1">
      <alignment vertical="center"/>
    </xf>
    <xf numFmtId="9" fontId="329" fillId="58" borderId="0" xfId="1" applyFont="1" applyFill="1">
      <alignment vertical="center"/>
    </xf>
    <xf numFmtId="0" fontId="344" fillId="0" borderId="1" xfId="0" applyFont="1" applyBorder="1" applyAlignment="1">
      <alignment horizontal="center" vertical="center" shrinkToFit="1"/>
    </xf>
    <xf numFmtId="0" fontId="360" fillId="0" borderId="1" xfId="0" applyFont="1" applyBorder="1" applyAlignment="1">
      <alignment horizontal="center" vertical="center" wrapText="1"/>
    </xf>
    <xf numFmtId="0" fontId="11" fillId="0" borderId="0" xfId="2" applyFill="1" applyAlignment="1" applyProtection="1">
      <alignment vertical="center" wrapText="1"/>
    </xf>
    <xf numFmtId="0" fontId="332" fillId="64" borderId="1" xfId="0" applyFont="1" applyFill="1" applyBorder="1" applyAlignment="1">
      <alignment horizontal="left" vertical="top" wrapText="1"/>
    </xf>
    <xf numFmtId="180" fontId="332" fillId="0" borderId="1" xfId="0" applyNumberFormat="1" applyFont="1" applyBorder="1" applyAlignment="1">
      <alignment horizontal="center" vertical="center"/>
    </xf>
    <xf numFmtId="0" fontId="362" fillId="0" borderId="1" xfId="0" applyFont="1" applyBorder="1" applyAlignment="1">
      <alignment horizontal="left" vertical="top" wrapText="1"/>
    </xf>
    <xf numFmtId="0" fontId="11" fillId="0" borderId="1" xfId="2" applyFill="1" applyBorder="1" applyAlignment="1" applyProtection="1">
      <alignment vertical="center" wrapText="1"/>
    </xf>
    <xf numFmtId="0" fontId="11" fillId="0" borderId="0" xfId="2" applyFill="1" applyAlignment="1" applyProtection="1">
      <alignment horizontal="center" vertical="center" wrapText="1"/>
    </xf>
    <xf numFmtId="0" fontId="365" fillId="0" borderId="0" xfId="0" applyFont="1">
      <alignment vertical="center"/>
    </xf>
    <xf numFmtId="0" fontId="365" fillId="0" borderId="1" xfId="0" applyFont="1" applyBorder="1" applyAlignment="1">
      <alignment horizontal="center" vertical="center"/>
    </xf>
    <xf numFmtId="0" fontId="367" fillId="0" borderId="1" xfId="0" applyFont="1" applyBorder="1" applyAlignment="1">
      <alignment horizontal="center" vertical="center"/>
    </xf>
    <xf numFmtId="14" fontId="367" fillId="0" borderId="1" xfId="0" applyNumberFormat="1" applyFont="1" applyBorder="1" applyAlignment="1">
      <alignment horizontal="center" vertical="center"/>
    </xf>
    <xf numFmtId="0" fontId="368" fillId="0" borderId="1" xfId="2" applyFont="1" applyBorder="1" applyAlignment="1" applyProtection="1">
      <alignment horizontal="left" vertical="center"/>
    </xf>
    <xf numFmtId="0" fontId="369" fillId="0" borderId="0" xfId="930" applyFont="1">
      <alignment vertical="center"/>
    </xf>
    <xf numFmtId="0" fontId="371" fillId="0" borderId="1" xfId="0" applyFont="1" applyBorder="1" applyAlignment="1">
      <alignment vertical="center" wrapText="1"/>
    </xf>
    <xf numFmtId="0" fontId="374" fillId="0" borderId="1" xfId="0" applyFont="1" applyBorder="1" applyAlignment="1">
      <alignment vertical="center" wrapText="1"/>
    </xf>
    <xf numFmtId="0" fontId="370" fillId="0" borderId="1" xfId="0" applyFont="1" applyBorder="1" applyAlignment="1">
      <alignment vertical="center" wrapText="1"/>
    </xf>
    <xf numFmtId="0" fontId="362" fillId="64" borderId="1" xfId="0" applyFont="1" applyFill="1" applyBorder="1" applyAlignment="1">
      <alignment horizontal="left" vertical="top" wrapText="1"/>
    </xf>
    <xf numFmtId="0" fontId="11" fillId="0" borderId="1" xfId="2" applyFill="1" applyBorder="1" applyAlignment="1" applyProtection="1">
      <alignment horizontal="center" vertical="top" wrapText="1"/>
    </xf>
    <xf numFmtId="0" fontId="378" fillId="0" borderId="1" xfId="0" applyFont="1" applyBorder="1" applyAlignment="1">
      <alignment horizontal="left" vertical="top" wrapText="1"/>
    </xf>
    <xf numFmtId="0" fontId="315" fillId="64" borderId="1" xfId="0" applyFont="1" applyFill="1" applyBorder="1" applyAlignment="1">
      <alignment horizontal="left" vertical="top" wrapText="1"/>
    </xf>
    <xf numFmtId="38" fontId="360" fillId="0" borderId="1" xfId="917" applyFont="1" applyFill="1" applyBorder="1" applyAlignment="1" applyProtection="1">
      <alignment horizontal="center" vertical="center" wrapText="1"/>
    </xf>
    <xf numFmtId="0" fontId="332" fillId="0" borderId="1" xfId="0" quotePrefix="1" applyFont="1" applyBorder="1" applyAlignment="1">
      <alignment horizontal="left" vertical="top" wrapText="1"/>
    </xf>
    <xf numFmtId="0" fontId="242" fillId="64" borderId="1" xfId="0" quotePrefix="1" applyFont="1" applyFill="1" applyBorder="1" applyAlignment="1">
      <alignment horizontal="left" vertical="top" wrapText="1"/>
    </xf>
    <xf numFmtId="0" fontId="381" fillId="0" borderId="1" xfId="0" applyFont="1" applyBorder="1" applyAlignment="1">
      <alignment horizontal="center" vertical="center" wrapText="1"/>
    </xf>
    <xf numFmtId="20" fontId="382" fillId="0" borderId="1" xfId="0" applyNumberFormat="1" applyFont="1" applyBorder="1" applyAlignment="1">
      <alignment horizontal="left" vertical="top" wrapText="1"/>
    </xf>
    <xf numFmtId="0" fontId="382" fillId="64" borderId="1" xfId="0" applyFont="1" applyFill="1" applyBorder="1" applyAlignment="1">
      <alignment horizontal="left" vertical="top" wrapText="1"/>
    </xf>
    <xf numFmtId="0" fontId="383" fillId="0" borderId="1" xfId="0" applyFont="1" applyBorder="1" applyAlignment="1">
      <alignment horizontal="center" vertical="center" wrapText="1"/>
    </xf>
    <xf numFmtId="0" fontId="353" fillId="0" borderId="1" xfId="0" applyFont="1" applyBorder="1" applyAlignment="1">
      <alignment horizontal="left" vertical="top" wrapText="1"/>
    </xf>
    <xf numFmtId="0" fontId="11" fillId="0" borderId="5" xfId="2" applyFill="1" applyBorder="1" applyAlignment="1" applyProtection="1">
      <alignment horizontal="center" vertical="top" wrapText="1"/>
    </xf>
    <xf numFmtId="0" fontId="362" fillId="0" borderId="5" xfId="0" applyFont="1" applyBorder="1" applyAlignment="1">
      <alignment horizontal="left" vertical="top" wrapText="1"/>
    </xf>
    <xf numFmtId="180" fontId="353" fillId="0" borderId="1" xfId="0" applyNumberFormat="1" applyFont="1" applyBorder="1" applyAlignment="1">
      <alignment horizontal="center" vertical="center"/>
    </xf>
    <xf numFmtId="214" fontId="381" fillId="0" borderId="1" xfId="0" applyNumberFormat="1" applyFont="1" applyBorder="1" applyAlignment="1">
      <alignment horizontal="center" vertical="center"/>
    </xf>
    <xf numFmtId="0" fontId="384" fillId="0" borderId="1" xfId="0" applyFont="1" applyBorder="1" applyAlignment="1">
      <alignment horizontal="center" vertical="center" wrapText="1"/>
    </xf>
    <xf numFmtId="0" fontId="43" fillId="0" borderId="0" xfId="0" applyFont="1" applyAlignment="1">
      <alignment horizontal="right" vertical="center"/>
    </xf>
    <xf numFmtId="0" fontId="43" fillId="0" borderId="0" xfId="0" applyFont="1">
      <alignment vertical="center"/>
    </xf>
    <xf numFmtId="0" fontId="35" fillId="0" borderId="1" xfId="0" applyFont="1" applyBorder="1">
      <alignment vertical="center"/>
    </xf>
    <xf numFmtId="0" fontId="35" fillId="0" borderId="0" xfId="0" applyFont="1" applyAlignment="1">
      <alignment horizontal="right" vertical="center"/>
    </xf>
    <xf numFmtId="9" fontId="37" fillId="4" borderId="1" xfId="1" applyFont="1" applyFill="1" applyBorder="1" applyAlignment="1">
      <alignment horizontal="center" vertical="center"/>
    </xf>
    <xf numFmtId="9" fontId="37" fillId="10" borderId="1" xfId="1" applyFont="1" applyFill="1" applyBorder="1" applyAlignment="1">
      <alignment horizontal="center" vertical="center"/>
    </xf>
    <xf numFmtId="0" fontId="42" fillId="0" borderId="0" xfId="0" applyFont="1" applyAlignment="1">
      <alignment horizontal="right" vertical="center"/>
    </xf>
    <xf numFmtId="0" fontId="42" fillId="0" borderId="0" xfId="0" applyFont="1">
      <alignment vertical="center"/>
    </xf>
    <xf numFmtId="14" fontId="37" fillId="14" borderId="1" xfId="0" applyNumberFormat="1" applyFont="1" applyFill="1" applyBorder="1" applyAlignment="1">
      <alignment horizontal="center" vertical="center"/>
    </xf>
    <xf numFmtId="0" fontId="37" fillId="14" borderId="1" xfId="0" applyFont="1" applyFill="1" applyBorder="1">
      <alignment vertical="center"/>
    </xf>
    <xf numFmtId="0" fontId="37" fillId="14" borderId="1" xfId="0" applyFont="1" applyFill="1" applyBorder="1" applyAlignment="1">
      <alignment vertical="center" wrapText="1"/>
    </xf>
    <xf numFmtId="0" fontId="37" fillId="14" borderId="7" xfId="0" applyFont="1" applyFill="1" applyBorder="1">
      <alignment vertical="center"/>
    </xf>
    <xf numFmtId="0" fontId="37" fillId="14" borderId="4" xfId="0" applyFont="1" applyFill="1" applyBorder="1">
      <alignment vertical="center"/>
    </xf>
    <xf numFmtId="14" fontId="37" fillId="15" borderId="1" xfId="0" applyNumberFormat="1" applyFont="1" applyFill="1" applyBorder="1" applyAlignment="1">
      <alignment horizontal="center" vertical="center"/>
    </xf>
    <xf numFmtId="0" fontId="37" fillId="15" borderId="7" xfId="0" applyFont="1" applyFill="1" applyBorder="1" applyAlignment="1">
      <alignment vertical="center" wrapText="1"/>
    </xf>
    <xf numFmtId="0" fontId="37" fillId="15" borderId="4" xfId="0" applyFont="1" applyFill="1" applyBorder="1">
      <alignment vertical="center"/>
    </xf>
    <xf numFmtId="0" fontId="37" fillId="15" borderId="7" xfId="0" applyFont="1" applyFill="1" applyBorder="1">
      <alignment vertical="center"/>
    </xf>
    <xf numFmtId="14" fontId="37" fillId="16" borderId="1" xfId="0" applyNumberFormat="1" applyFont="1" applyFill="1" applyBorder="1" applyAlignment="1">
      <alignment horizontal="center" vertical="center"/>
    </xf>
    <xf numFmtId="0" fontId="224" fillId="0" borderId="1" xfId="0" applyFont="1" applyBorder="1" applyAlignment="1">
      <alignment horizontal="center" vertical="center"/>
    </xf>
    <xf numFmtId="0" fontId="35" fillId="0" borderId="1" xfId="0" applyFont="1" applyBorder="1" applyAlignment="1">
      <alignment vertical="center" wrapText="1"/>
    </xf>
    <xf numFmtId="0" fontId="387" fillId="0" borderId="1" xfId="0" applyFont="1" applyBorder="1" applyAlignment="1">
      <alignment horizontal="center" vertical="center" wrapText="1"/>
    </xf>
    <xf numFmtId="0" fontId="11" fillId="0" borderId="5" xfId="2" applyBorder="1" applyAlignment="1" applyProtection="1">
      <alignment vertical="center" wrapText="1"/>
    </xf>
    <xf numFmtId="0" fontId="269" fillId="0" borderId="5" xfId="0" applyFont="1" applyBorder="1" applyAlignment="1">
      <alignment horizontal="center" vertical="center"/>
    </xf>
    <xf numFmtId="0" fontId="390" fillId="0" borderId="70" xfId="930" applyFont="1" applyBorder="1" applyAlignment="1">
      <alignment horizontal="center" vertical="center"/>
    </xf>
    <xf numFmtId="0" fontId="391" fillId="0" borderId="71" xfId="766" applyFont="1" applyBorder="1" applyAlignment="1">
      <alignment horizontal="center" vertical="center" shrinkToFit="1"/>
    </xf>
    <xf numFmtId="0" fontId="391" fillId="0" borderId="72" xfId="766" applyFont="1" applyBorder="1" applyAlignment="1">
      <alignment horizontal="center" vertical="center" shrinkToFit="1"/>
    </xf>
    <xf numFmtId="0" fontId="390" fillId="0" borderId="73" xfId="930" applyFont="1" applyBorder="1" applyAlignment="1">
      <alignment horizontal="center" vertical="center"/>
    </xf>
    <xf numFmtId="0" fontId="390" fillId="0" borderId="67" xfId="930" applyFont="1" applyBorder="1" applyAlignment="1">
      <alignment horizontal="center" vertical="center"/>
    </xf>
    <xf numFmtId="0" fontId="393" fillId="0" borderId="74" xfId="0" applyFont="1" applyBorder="1" applyAlignment="1">
      <alignment horizontal="center" vertical="center"/>
    </xf>
    <xf numFmtId="0" fontId="390" fillId="0" borderId="75" xfId="930" applyFont="1" applyBorder="1" applyAlignment="1">
      <alignment horizontal="center" vertical="center"/>
    </xf>
    <xf numFmtId="0" fontId="390" fillId="0" borderId="76" xfId="930" applyFont="1" applyBorder="1" applyAlignment="1">
      <alignment horizontal="center" vertical="center"/>
    </xf>
    <xf numFmtId="0" fontId="393" fillId="0" borderId="77" xfId="0" applyFont="1" applyBorder="1" applyAlignment="1">
      <alignment horizontal="center" vertical="center"/>
    </xf>
    <xf numFmtId="0" fontId="390" fillId="0" borderId="12" xfId="930" applyFont="1" applyBorder="1" applyAlignment="1">
      <alignment horizontal="center" vertical="center"/>
    </xf>
    <xf numFmtId="0" fontId="390" fillId="0" borderId="68" xfId="930" applyFont="1" applyBorder="1" applyAlignment="1">
      <alignment horizontal="center" vertical="center"/>
    </xf>
    <xf numFmtId="0" fontId="390" fillId="0" borderId="69" xfId="930" applyFont="1" applyBorder="1" applyAlignment="1">
      <alignment horizontal="center" vertical="center"/>
    </xf>
    <xf numFmtId="0" fontId="397" fillId="0" borderId="1" xfId="0" applyFont="1" applyBorder="1" applyAlignment="1">
      <alignment horizontal="center" vertical="center" wrapText="1"/>
    </xf>
    <xf numFmtId="0" fontId="398" fillId="0" borderId="1" xfId="0" applyFont="1" applyBorder="1" applyAlignment="1">
      <alignment horizontal="center" vertical="center" wrapText="1"/>
    </xf>
    <xf numFmtId="0" fontId="399" fillId="0" borderId="1" xfId="0" applyFont="1" applyBorder="1" applyAlignment="1">
      <alignment horizontal="center" vertical="center" wrapText="1"/>
    </xf>
    <xf numFmtId="0" fontId="313" fillId="0" borderId="1" xfId="0" applyFont="1" applyBorder="1" applyAlignment="1">
      <alignment horizontal="left" vertical="top" wrapText="1"/>
    </xf>
    <xf numFmtId="20" fontId="242" fillId="0" borderId="1" xfId="0" applyNumberFormat="1" applyFont="1" applyBorder="1" applyAlignment="1">
      <alignment horizontal="left" vertical="top" wrapText="1"/>
    </xf>
    <xf numFmtId="0" fontId="386" fillId="0" borderId="1" xfId="0" applyFont="1" applyBorder="1" applyAlignment="1">
      <alignment horizontal="left" vertical="top" wrapText="1"/>
    </xf>
    <xf numFmtId="0" fontId="290" fillId="0" borderId="1" xfId="0" applyFont="1" applyBorder="1" applyAlignment="1">
      <alignment horizontal="center" vertical="center" wrapText="1"/>
    </xf>
    <xf numFmtId="180" fontId="386" fillId="0" borderId="1" xfId="0" applyNumberFormat="1" applyFont="1" applyBorder="1" applyAlignment="1">
      <alignment horizontal="center" vertical="center"/>
    </xf>
    <xf numFmtId="56" fontId="353" fillId="0" borderId="1" xfId="0" applyNumberFormat="1" applyFont="1" applyBorder="1" applyAlignment="1">
      <alignment horizontal="left" vertical="top" wrapText="1"/>
    </xf>
    <xf numFmtId="0" fontId="402" fillId="0" borderId="1" xfId="0" applyFont="1" applyBorder="1" applyAlignment="1">
      <alignment horizontal="left" vertical="top" wrapText="1"/>
    </xf>
    <xf numFmtId="0" fontId="11" fillId="0" borderId="5" xfId="2" applyBorder="1" applyAlignment="1" applyProtection="1">
      <alignment horizontal="center" vertical="center" wrapText="1"/>
    </xf>
    <xf numFmtId="0" fontId="381" fillId="0" borderId="1" xfId="0" applyFont="1" applyBorder="1" applyAlignment="1">
      <alignment horizontal="left" vertical="top" wrapText="1"/>
    </xf>
    <xf numFmtId="0" fontId="404" fillId="0" borderId="1" xfId="0" applyFont="1" applyBorder="1" applyAlignment="1">
      <alignment horizontal="center" vertical="center"/>
    </xf>
    <xf numFmtId="0" fontId="353" fillId="0" borderId="1" xfId="0" applyFont="1" applyBorder="1" applyAlignment="1">
      <alignment horizontal="center" vertical="top" wrapText="1"/>
    </xf>
    <xf numFmtId="0" fontId="11" fillId="0" borderId="0" xfId="2" applyAlignment="1" applyProtection="1">
      <alignment horizontal="center" vertical="center" wrapText="1"/>
    </xf>
    <xf numFmtId="0" fontId="263" fillId="0" borderId="78" xfId="0" applyFont="1" applyBorder="1" applyAlignment="1">
      <alignment vertical="center" wrapText="1"/>
    </xf>
    <xf numFmtId="0" fontId="359" fillId="0" borderId="1" xfId="0" applyFont="1" applyBorder="1" applyAlignment="1">
      <alignment horizontal="left" vertical="center" wrapText="1"/>
    </xf>
    <xf numFmtId="0" fontId="353" fillId="64" borderId="1" xfId="0" applyFont="1" applyFill="1" applyBorder="1" applyAlignment="1">
      <alignment horizontal="left" vertical="top" wrapText="1"/>
    </xf>
    <xf numFmtId="0" fontId="13" fillId="64" borderId="1" xfId="0" applyFont="1" applyFill="1" applyBorder="1" applyAlignment="1">
      <alignment horizontal="left" vertical="top" wrapText="1"/>
    </xf>
    <xf numFmtId="0" fontId="244" fillId="64" borderId="1" xfId="0" applyFont="1" applyFill="1" applyBorder="1" applyAlignment="1">
      <alignment horizontal="left" vertical="top" wrapText="1"/>
    </xf>
    <xf numFmtId="0" fontId="400" fillId="0" borderId="1" xfId="0" applyFont="1" applyBorder="1" applyAlignment="1">
      <alignment horizontal="left" vertical="top" wrapText="1"/>
    </xf>
    <xf numFmtId="0" fontId="406" fillId="0" borderId="0" xfId="0" pivotButton="1" applyFont="1">
      <alignment vertical="center"/>
    </xf>
    <xf numFmtId="0" fontId="406" fillId="0" borderId="0" xfId="0" applyFont="1">
      <alignment vertical="center"/>
    </xf>
    <xf numFmtId="0" fontId="406" fillId="17" borderId="0" xfId="0" applyFont="1" applyFill="1">
      <alignment vertical="center"/>
    </xf>
    <xf numFmtId="0" fontId="407" fillId="0" borderId="0" xfId="0" pivotButton="1" applyFont="1">
      <alignment vertical="center"/>
    </xf>
    <xf numFmtId="0" fontId="407" fillId="0" borderId="0" xfId="0" applyFont="1">
      <alignment vertical="center"/>
    </xf>
    <xf numFmtId="14" fontId="407" fillId="0" borderId="0" xfId="0" applyNumberFormat="1" applyFont="1">
      <alignment vertical="center"/>
    </xf>
    <xf numFmtId="0" fontId="406" fillId="0" borderId="1" xfId="0" pivotButton="1" applyFont="1" applyBorder="1">
      <alignment vertical="center"/>
    </xf>
    <xf numFmtId="0" fontId="406" fillId="0" borderId="1" xfId="0" applyFont="1" applyBorder="1">
      <alignment vertical="center"/>
    </xf>
    <xf numFmtId="38" fontId="406" fillId="0" borderId="0" xfId="0" applyNumberFormat="1" applyFont="1">
      <alignment vertical="center"/>
    </xf>
    <xf numFmtId="38" fontId="406" fillId="0" borderId="1" xfId="0" applyNumberFormat="1" applyFont="1" applyBorder="1">
      <alignment vertical="center"/>
    </xf>
    <xf numFmtId="0" fontId="406" fillId="69" borderId="1" xfId="0" applyFont="1" applyFill="1" applyBorder="1">
      <alignment vertical="center"/>
    </xf>
    <xf numFmtId="38" fontId="406" fillId="0" borderId="1" xfId="0" applyNumberFormat="1" applyFont="1" applyBorder="1" applyAlignment="1">
      <alignment horizontal="right" vertical="center"/>
    </xf>
    <xf numFmtId="0" fontId="0" fillId="0" borderId="0" xfId="0" applyAlignment="1">
      <alignment horizontal="center" vertical="center" indent="1"/>
    </xf>
    <xf numFmtId="0" fontId="410" fillId="0" borderId="1" xfId="0" applyFont="1" applyBorder="1" applyAlignment="1">
      <alignment horizontal="left" vertical="top" wrapText="1"/>
    </xf>
    <xf numFmtId="0" fontId="382" fillId="0" borderId="1" xfId="0" applyFont="1" applyBorder="1" applyAlignment="1">
      <alignment horizontal="left" vertical="top" wrapText="1"/>
    </xf>
    <xf numFmtId="0" fontId="409" fillId="64" borderId="1" xfId="0" applyFont="1" applyFill="1" applyBorder="1" applyAlignment="1">
      <alignment horizontal="left" vertical="top" wrapText="1"/>
    </xf>
    <xf numFmtId="0" fontId="412" fillId="0" borderId="0" xfId="0" applyFont="1">
      <alignment vertical="center"/>
    </xf>
    <xf numFmtId="0" fontId="366" fillId="0" borderId="0" xfId="0" applyFont="1">
      <alignment vertical="center"/>
    </xf>
    <xf numFmtId="0" fontId="413" fillId="0" borderId="0" xfId="0" applyFont="1">
      <alignment vertical="center"/>
    </xf>
    <xf numFmtId="14" fontId="384" fillId="0" borderId="1" xfId="0" applyNumberFormat="1" applyFont="1" applyBorder="1" applyAlignment="1">
      <alignment horizontal="center" vertical="center"/>
    </xf>
    <xf numFmtId="0" fontId="414" fillId="0" borderId="1" xfId="0" applyFont="1" applyBorder="1" applyAlignment="1">
      <alignment vertical="center" wrapText="1"/>
    </xf>
    <xf numFmtId="0" fontId="11" fillId="0" borderId="1" xfId="2" applyBorder="1" applyAlignment="1" applyProtection="1">
      <alignment horizontal="center" vertical="center" wrapText="1" shrinkToFit="1"/>
    </xf>
    <xf numFmtId="0" fontId="267" fillId="0" borderId="1" xfId="0" applyFont="1" applyBorder="1" applyAlignment="1">
      <alignment vertical="center" wrapText="1"/>
    </xf>
    <xf numFmtId="0" fontId="414" fillId="0" borderId="1" xfId="0" applyFont="1" applyBorder="1" applyAlignment="1">
      <alignment horizontal="center" vertical="center" wrapText="1"/>
    </xf>
    <xf numFmtId="0" fontId="384" fillId="0" borderId="1" xfId="0" applyFont="1" applyBorder="1" applyAlignment="1">
      <alignment horizontal="left" vertical="top" wrapText="1"/>
    </xf>
    <xf numFmtId="0" fontId="423" fillId="0" borderId="1" xfId="0" applyFont="1" applyBorder="1" applyAlignment="1">
      <alignment vertical="center" wrapText="1"/>
    </xf>
    <xf numFmtId="0" fontId="267" fillId="0" borderId="1" xfId="0" applyFont="1" applyBorder="1" applyAlignment="1">
      <alignment horizontal="center" vertical="center" wrapText="1"/>
    </xf>
    <xf numFmtId="0" fontId="423" fillId="0" borderId="1" xfId="0" applyFont="1" applyBorder="1" applyAlignment="1">
      <alignment horizontal="center" vertical="center" wrapText="1"/>
    </xf>
    <xf numFmtId="0" fontId="384" fillId="0" borderId="1" xfId="0" applyFont="1" applyBorder="1" applyAlignment="1">
      <alignment vertical="top"/>
    </xf>
    <xf numFmtId="0" fontId="384" fillId="0" borderId="1" xfId="0" applyFont="1" applyBorder="1" applyAlignment="1">
      <alignment vertical="top" wrapText="1"/>
    </xf>
    <xf numFmtId="0" fontId="384" fillId="0" borderId="1" xfId="0" applyFont="1" applyBorder="1" applyAlignment="1">
      <alignment vertical="center" wrapText="1"/>
    </xf>
    <xf numFmtId="0" fontId="243" fillId="0" borderId="1" xfId="0" applyFont="1" applyBorder="1" applyAlignment="1">
      <alignment vertical="top"/>
    </xf>
    <xf numFmtId="0" fontId="290" fillId="0" borderId="0" xfId="0" applyFont="1" applyAlignment="1">
      <alignment vertical="top" wrapText="1"/>
    </xf>
    <xf numFmtId="0" fontId="243" fillId="0" borderId="0" xfId="0" applyFont="1" applyAlignment="1">
      <alignment vertical="top" wrapText="1"/>
    </xf>
    <xf numFmtId="38" fontId="384" fillId="0" borderId="1" xfId="917" applyFont="1" applyFill="1" applyBorder="1" applyAlignment="1">
      <alignment horizontal="center" vertical="center"/>
    </xf>
    <xf numFmtId="38" fontId="361" fillId="0" borderId="1" xfId="917" applyFont="1" applyFill="1" applyBorder="1" applyAlignment="1">
      <alignment horizontal="center" vertical="center"/>
    </xf>
    <xf numFmtId="0" fontId="384" fillId="0" borderId="1" xfId="0" applyFont="1" applyBorder="1" applyAlignment="1">
      <alignment horizontal="center" vertical="center"/>
    </xf>
    <xf numFmtId="0" fontId="404" fillId="0" borderId="6" xfId="0" applyFont="1" applyBorder="1" applyAlignment="1">
      <alignment horizontal="center" vertical="center"/>
    </xf>
    <xf numFmtId="0" fontId="11" fillId="0" borderId="6" xfId="2" applyBorder="1" applyAlignment="1" applyProtection="1">
      <alignment horizontal="center" vertical="center" wrapText="1" shrinkToFit="1"/>
    </xf>
    <xf numFmtId="0" fontId="11" fillId="0" borderId="6" xfId="2" applyBorder="1" applyAlignment="1" applyProtection="1">
      <alignment vertical="center" wrapText="1"/>
    </xf>
    <xf numFmtId="0" fontId="384" fillId="0" borderId="6" xfId="0" applyFont="1" applyBorder="1" applyAlignment="1">
      <alignment vertical="top" wrapText="1"/>
    </xf>
    <xf numFmtId="0" fontId="242" fillId="0" borderId="6" xfId="0" applyFont="1" applyBorder="1" applyAlignment="1">
      <alignment horizontal="center" vertical="center"/>
    </xf>
    <xf numFmtId="180" fontId="353" fillId="0" borderId="6" xfId="0" applyNumberFormat="1" applyFont="1" applyBorder="1" applyAlignment="1">
      <alignment horizontal="center" vertical="center"/>
    </xf>
    <xf numFmtId="0" fontId="384" fillId="0" borderId="6" xfId="0" applyFont="1" applyBorder="1" applyAlignment="1">
      <alignment horizontal="center" vertical="center" wrapText="1"/>
    </xf>
    <xf numFmtId="0" fontId="243" fillId="0" borderId="6" xfId="0" applyFont="1" applyBorder="1" applyAlignment="1">
      <alignment horizontal="center" vertical="center" wrapText="1"/>
    </xf>
    <xf numFmtId="0" fontId="384" fillId="0" borderId="6" xfId="0" applyFont="1" applyBorder="1" applyAlignment="1">
      <alignment vertical="center" wrapText="1"/>
    </xf>
    <xf numFmtId="0" fontId="267" fillId="0" borderId="6" xfId="0" applyFont="1" applyBorder="1" applyAlignment="1">
      <alignment vertical="center" wrapText="1"/>
    </xf>
    <xf numFmtId="0" fontId="243" fillId="0" borderId="6" xfId="0" applyFont="1" applyBorder="1" applyAlignment="1">
      <alignment vertical="top" wrapText="1"/>
    </xf>
    <xf numFmtId="0" fontId="267" fillId="0" borderId="6" xfId="0" applyFont="1" applyBorder="1" applyAlignment="1">
      <alignment horizontal="center" vertical="center"/>
    </xf>
    <xf numFmtId="38" fontId="384" fillId="0" borderId="6" xfId="917" applyFont="1" applyFill="1" applyBorder="1" applyAlignment="1">
      <alignment horizontal="center" vertical="center"/>
    </xf>
    <xf numFmtId="38" fontId="361" fillId="0" borderId="6" xfId="917" applyFont="1" applyFill="1" applyBorder="1" applyAlignment="1">
      <alignment horizontal="center" vertical="center"/>
    </xf>
    <xf numFmtId="0" fontId="384" fillId="0" borderId="6" xfId="0" applyFont="1" applyBorder="1" applyAlignment="1">
      <alignment horizontal="center" vertical="center"/>
    </xf>
    <xf numFmtId="0" fontId="242" fillId="0" borderId="6" xfId="0" applyFont="1" applyBorder="1" applyAlignment="1">
      <alignment horizontal="center" vertical="center" wrapText="1"/>
    </xf>
    <xf numFmtId="0" fontId="315" fillId="64" borderId="6" xfId="0" applyFont="1" applyFill="1" applyBorder="1" applyAlignment="1">
      <alignment horizontal="left" vertical="top" wrapText="1"/>
    </xf>
    <xf numFmtId="0" fontId="243" fillId="0" borderId="6" xfId="0" applyFont="1" applyBorder="1" applyAlignment="1">
      <alignment horizontal="center" vertical="center"/>
    </xf>
    <xf numFmtId="9" fontId="243" fillId="0" borderId="6" xfId="0" applyNumberFormat="1" applyFont="1" applyBorder="1" applyAlignment="1">
      <alignment horizontal="center" vertical="center"/>
    </xf>
    <xf numFmtId="0" fontId="370" fillId="0" borderId="1" xfId="0" applyFont="1" applyBorder="1" applyAlignment="1">
      <alignment vertical="top" wrapText="1"/>
    </xf>
    <xf numFmtId="0" fontId="425" fillId="0" borderId="1" xfId="0" applyFont="1" applyBorder="1">
      <alignment vertical="center"/>
    </xf>
    <xf numFmtId="0" fontId="427" fillId="0" borderId="0" xfId="6" applyFont="1">
      <alignment vertical="center"/>
    </xf>
    <xf numFmtId="0" fontId="370" fillId="0" borderId="1" xfId="0" applyFont="1" applyBorder="1" applyAlignment="1">
      <alignment horizontal="center" vertical="center" wrapText="1"/>
    </xf>
    <xf numFmtId="0" fontId="370" fillId="0" borderId="1" xfId="0" applyFont="1" applyBorder="1" applyAlignment="1">
      <alignment horizontal="center" vertical="center"/>
    </xf>
    <xf numFmtId="14" fontId="72" fillId="0" borderId="0" xfId="6" applyNumberFormat="1">
      <alignment vertical="center"/>
    </xf>
    <xf numFmtId="0" fontId="425" fillId="64" borderId="1" xfId="0" applyFont="1" applyFill="1" applyBorder="1" applyAlignment="1">
      <alignment vertical="top" wrapText="1"/>
    </xf>
    <xf numFmtId="0" fontId="381" fillId="0" borderId="1" xfId="0" applyFont="1" applyBorder="1" applyAlignment="1">
      <alignment vertical="top" wrapText="1"/>
    </xf>
    <xf numFmtId="0" fontId="399" fillId="64" borderId="1" xfId="0" applyFont="1" applyFill="1" applyBorder="1" applyAlignment="1">
      <alignment vertical="top" wrapText="1"/>
    </xf>
    <xf numFmtId="0" fontId="401" fillId="17" borderId="1" xfId="0" applyFont="1" applyFill="1" applyBorder="1" applyAlignment="1">
      <alignment horizontal="center" vertical="center"/>
    </xf>
    <xf numFmtId="0" fontId="433" fillId="0" borderId="1" xfId="0" applyFont="1" applyBorder="1" applyAlignment="1">
      <alignment horizontal="center" vertical="center" wrapText="1"/>
    </xf>
    <xf numFmtId="0" fontId="432" fillId="17" borderId="1" xfId="0" applyFont="1" applyFill="1" applyBorder="1" applyAlignment="1">
      <alignment horizontal="center" vertical="center"/>
    </xf>
    <xf numFmtId="0" fontId="422" fillId="0" borderId="1" xfId="0" applyFont="1" applyBorder="1" applyAlignment="1">
      <alignment horizontal="center" vertical="center" wrapText="1"/>
    </xf>
    <xf numFmtId="0" fontId="98" fillId="0" borderId="1" xfId="0" applyFont="1" applyBorder="1" applyAlignment="1">
      <alignment horizontal="center" vertical="center" wrapText="1"/>
    </xf>
    <xf numFmtId="14" fontId="243" fillId="0" borderId="1" xfId="0" applyNumberFormat="1" applyFont="1" applyBorder="1" applyAlignment="1">
      <alignment horizontal="center" vertical="center"/>
    </xf>
    <xf numFmtId="38" fontId="243" fillId="0" borderId="1" xfId="917" applyFont="1" applyFill="1" applyBorder="1" applyAlignment="1">
      <alignment horizontal="center" vertical="center"/>
    </xf>
    <xf numFmtId="0" fontId="243" fillId="17" borderId="1" xfId="0" applyFont="1" applyFill="1" applyBorder="1" applyAlignment="1">
      <alignment horizontal="center" vertical="center"/>
    </xf>
    <xf numFmtId="14" fontId="384" fillId="0" borderId="1" xfId="0" applyNumberFormat="1" applyFont="1" applyBorder="1" applyAlignment="1">
      <alignment horizontal="left" vertical="top" wrapText="1"/>
    </xf>
    <xf numFmtId="0" fontId="384" fillId="64" borderId="1" xfId="0" applyFont="1" applyFill="1" applyBorder="1" applyAlignment="1">
      <alignment horizontal="left" vertical="top"/>
    </xf>
    <xf numFmtId="0" fontId="437" fillId="0" borderId="1" xfId="0" applyFont="1" applyBorder="1" applyAlignment="1">
      <alignment horizontal="center" vertical="center" wrapText="1"/>
    </xf>
    <xf numFmtId="0" fontId="399" fillId="0" borderId="1" xfId="0" applyFont="1" applyBorder="1" applyAlignment="1">
      <alignment horizontal="left" vertical="top" wrapText="1"/>
    </xf>
    <xf numFmtId="0" fontId="360" fillId="0" borderId="1" xfId="0" applyFont="1" applyBorder="1" applyAlignment="1">
      <alignment horizontal="left" vertical="top" wrapText="1"/>
    </xf>
    <xf numFmtId="214" fontId="381" fillId="0" borderId="1" xfId="0" applyNumberFormat="1" applyFont="1" applyBorder="1" applyAlignment="1">
      <alignment horizontal="left" vertical="top" wrapText="1"/>
    </xf>
    <xf numFmtId="0" fontId="381" fillId="0" borderId="1" xfId="0" applyFont="1" applyBorder="1">
      <alignment vertical="center"/>
    </xf>
    <xf numFmtId="0" fontId="381" fillId="64" borderId="1" xfId="0" applyFont="1" applyFill="1" applyBorder="1" applyAlignment="1">
      <alignment vertical="top" wrapText="1"/>
    </xf>
    <xf numFmtId="214" fontId="384" fillId="0" borderId="1" xfId="0" applyNumberFormat="1" applyFont="1" applyBorder="1" applyAlignment="1">
      <alignment horizontal="left" vertical="top" wrapText="1"/>
    </xf>
    <xf numFmtId="0" fontId="439" fillId="0" borderId="1" xfId="0" applyFont="1" applyBorder="1" applyAlignment="1">
      <alignment vertical="center" wrapText="1"/>
    </xf>
    <xf numFmtId="0" fontId="429" fillId="0" borderId="1" xfId="0" applyFont="1" applyBorder="1" applyAlignment="1">
      <alignment vertical="center" wrapText="1"/>
    </xf>
    <xf numFmtId="0" fontId="360" fillId="0" borderId="1" xfId="0" applyFont="1" applyBorder="1" applyAlignment="1">
      <alignment vertical="center" wrapText="1"/>
    </xf>
    <xf numFmtId="0" fontId="370" fillId="0" borderId="1" xfId="0" applyFont="1" applyBorder="1">
      <alignment vertical="center"/>
    </xf>
    <xf numFmtId="0" fontId="290" fillId="0" borderId="1" xfId="0" applyFont="1" applyBorder="1" applyAlignment="1">
      <alignment vertical="top" wrapText="1"/>
    </xf>
    <xf numFmtId="0" fontId="370" fillId="0" borderId="1" xfId="0" applyFont="1" applyBorder="1" applyAlignment="1">
      <alignment horizontal="left" vertical="top" wrapText="1"/>
    </xf>
    <xf numFmtId="0" fontId="374" fillId="0" borderId="1" xfId="0" applyFont="1" applyBorder="1" applyAlignment="1">
      <alignment horizontal="left" vertical="top" wrapText="1"/>
    </xf>
    <xf numFmtId="0" fontId="205" fillId="0" borderId="1" xfId="0" applyFont="1" applyBorder="1" applyAlignment="1">
      <alignment horizontal="center" vertical="center"/>
    </xf>
    <xf numFmtId="0" fontId="0" fillId="0" borderId="1" xfId="0" applyBorder="1" applyAlignment="1">
      <alignment horizontal="center" vertical="center"/>
    </xf>
    <xf numFmtId="0" fontId="425" fillId="0" borderId="1" xfId="0" applyFont="1" applyBorder="1" applyAlignment="1">
      <alignment vertical="center" wrapText="1"/>
    </xf>
    <xf numFmtId="0" fontId="290" fillId="0" borderId="1" xfId="0" applyFont="1" applyBorder="1" applyAlignment="1">
      <alignment horizontal="left" vertical="top" wrapText="1"/>
    </xf>
    <xf numFmtId="0" fontId="424" fillId="0" borderId="1" xfId="0" applyFont="1" applyBorder="1" applyAlignment="1">
      <alignment horizontal="left" vertical="top" wrapText="1"/>
    </xf>
    <xf numFmtId="0" fontId="243" fillId="64" borderId="1" xfId="0" applyFont="1" applyFill="1" applyBorder="1" applyAlignment="1">
      <alignment vertical="top"/>
    </xf>
    <xf numFmtId="0" fontId="243" fillId="64" borderId="1" xfId="0" applyFont="1" applyFill="1" applyBorder="1" applyAlignment="1">
      <alignment horizontal="left" vertical="top"/>
    </xf>
    <xf numFmtId="38" fontId="353" fillId="0" borderId="1" xfId="917" applyFont="1" applyFill="1" applyBorder="1" applyAlignment="1">
      <alignment horizontal="center" vertical="center"/>
    </xf>
    <xf numFmtId="0" fontId="269" fillId="4" borderId="49" xfId="0" applyFont="1" applyFill="1" applyBorder="1" applyAlignment="1">
      <alignment horizontal="center" vertical="center"/>
    </xf>
    <xf numFmtId="0" fontId="269" fillId="4" borderId="50" xfId="0" applyFont="1" applyFill="1" applyBorder="1" applyAlignment="1">
      <alignment horizontal="center" vertical="center"/>
    </xf>
    <xf numFmtId="0" fontId="269" fillId="4" borderId="48" xfId="0" applyFont="1" applyFill="1" applyBorder="1" applyAlignment="1">
      <alignment horizontal="center" vertical="center"/>
    </xf>
    <xf numFmtId="0" fontId="269" fillId="62" borderId="1" xfId="0" applyFont="1" applyFill="1" applyBorder="1" applyAlignment="1">
      <alignment horizontal="center" vertical="center"/>
    </xf>
    <xf numFmtId="0" fontId="317" fillId="58" borderId="0" xfId="0" applyFont="1" applyFill="1" applyAlignment="1">
      <alignment horizontal="center" vertical="center" wrapText="1" shrinkToFit="1"/>
    </xf>
    <xf numFmtId="0" fontId="289" fillId="58" borderId="0" xfId="0" applyFont="1" applyFill="1" applyAlignment="1">
      <alignment horizontal="center" vertical="center" shrinkToFit="1"/>
    </xf>
    <xf numFmtId="0" fontId="317" fillId="67" borderId="0" xfId="0" applyFont="1" applyFill="1" applyAlignment="1">
      <alignment horizontal="center" vertical="center" wrapText="1" shrinkToFit="1"/>
    </xf>
    <xf numFmtId="9" fontId="289" fillId="67" borderId="0" xfId="0" applyNumberFormat="1" applyFont="1" applyFill="1" applyAlignment="1">
      <alignment horizontal="center" vertical="center" shrinkToFit="1"/>
    </xf>
    <xf numFmtId="0" fontId="394" fillId="64" borderId="0" xfId="0" applyFont="1" applyFill="1" applyAlignment="1">
      <alignment horizontal="left" vertical="center" wrapText="1"/>
    </xf>
    <xf numFmtId="0" fontId="255" fillId="64" borderId="0" xfId="0" applyFont="1" applyFill="1" applyAlignment="1">
      <alignment horizontal="left" vertical="center" wrapText="1"/>
    </xf>
    <xf numFmtId="0" fontId="255" fillId="64" borderId="2" xfId="0" applyFont="1" applyFill="1" applyBorder="1" applyAlignment="1">
      <alignment horizontal="left" vertical="center" wrapText="1"/>
    </xf>
    <xf numFmtId="0" fontId="269" fillId="61" borderId="7" xfId="0" applyFont="1" applyFill="1" applyBorder="1" applyAlignment="1">
      <alignment horizontal="center" vertical="center"/>
    </xf>
    <xf numFmtId="0" fontId="269" fillId="61" borderId="9" xfId="0" applyFont="1" applyFill="1" applyBorder="1" applyAlignment="1">
      <alignment horizontal="center" vertical="center"/>
    </xf>
    <xf numFmtId="0" fontId="269" fillId="61" borderId="4" xfId="0" applyFont="1" applyFill="1" applyBorder="1" applyAlignment="1">
      <alignment horizontal="center" vertical="center"/>
    </xf>
    <xf numFmtId="14" fontId="75" fillId="0" borderId="0" xfId="6" applyNumberFormat="1" applyFont="1" applyAlignment="1">
      <alignment horizontal="right" vertical="center"/>
    </xf>
    <xf numFmtId="0" fontId="75" fillId="0" borderId="0" xfId="6" applyFont="1" applyAlignment="1">
      <alignment horizontal="right" vertical="center"/>
    </xf>
    <xf numFmtId="14" fontId="4" fillId="0" borderId="0" xfId="3" applyNumberFormat="1" applyFont="1" applyAlignment="1">
      <alignment horizontal="right" vertical="center"/>
    </xf>
    <xf numFmtId="0" fontId="4" fillId="0" borderId="0" xfId="3" applyFont="1" applyAlignment="1">
      <alignment horizontal="right" vertical="center"/>
    </xf>
    <xf numFmtId="0" fontId="107" fillId="0" borderId="10" xfId="11" applyFont="1" applyBorder="1" applyAlignment="1">
      <alignment horizontal="center" vertical="center"/>
    </xf>
    <xf numFmtId="0" fontId="107" fillId="0" borderId="12" xfId="11" applyFont="1" applyBorder="1" applyAlignment="1">
      <alignment horizontal="center" vertical="center"/>
    </xf>
    <xf numFmtId="0" fontId="107" fillId="0" borderId="10" xfId="11" applyFont="1" applyBorder="1" applyAlignment="1">
      <alignment horizontal="center" vertical="center" wrapText="1"/>
    </xf>
    <xf numFmtId="0" fontId="107" fillId="0" borderId="12" xfId="11" applyFont="1" applyBorder="1" applyAlignment="1">
      <alignment horizontal="center" vertical="center" wrapText="1"/>
    </xf>
    <xf numFmtId="14" fontId="107" fillId="0" borderId="0" xfId="11" applyNumberFormat="1" applyFont="1" applyAlignment="1">
      <alignment horizontal="center" vertical="center"/>
    </xf>
    <xf numFmtId="0" fontId="107" fillId="0" borderId="14" xfId="11" applyFont="1" applyBorder="1" applyAlignment="1">
      <alignment horizontal="center" vertical="center"/>
    </xf>
    <xf numFmtId="0" fontId="107" fillId="0" borderId="17" xfId="11" applyFont="1" applyBorder="1" applyAlignment="1">
      <alignment horizontal="center" vertical="center"/>
    </xf>
    <xf numFmtId="0" fontId="107" fillId="0" borderId="19" xfId="11" applyFont="1" applyBorder="1" applyAlignment="1">
      <alignment horizontal="center" vertical="center"/>
    </xf>
    <xf numFmtId="0" fontId="107" fillId="17" borderId="14" xfId="11" applyFont="1" applyFill="1" applyBorder="1" applyAlignment="1">
      <alignment horizontal="center" vertical="center"/>
    </xf>
    <xf numFmtId="0" fontId="107" fillId="17" borderId="15" xfId="11" applyFont="1" applyFill="1" applyBorder="1" applyAlignment="1">
      <alignment horizontal="center" vertical="center"/>
    </xf>
    <xf numFmtId="0" fontId="107" fillId="17" borderId="16" xfId="11" applyFont="1" applyFill="1" applyBorder="1" applyAlignment="1">
      <alignment horizontal="center" vertical="center"/>
    </xf>
    <xf numFmtId="0" fontId="107" fillId="17" borderId="17" xfId="11" applyFont="1" applyFill="1" applyBorder="1" applyAlignment="1">
      <alignment horizontal="center" vertical="center"/>
    </xf>
    <xf numFmtId="0" fontId="107" fillId="17" borderId="9" xfId="11" applyFont="1" applyFill="1" applyBorder="1" applyAlignment="1">
      <alignment horizontal="center" vertical="center"/>
    </xf>
    <xf numFmtId="0" fontId="107" fillId="17" borderId="18" xfId="11" applyFont="1" applyFill="1" applyBorder="1" applyAlignment="1">
      <alignment horizontal="center" vertical="center"/>
    </xf>
    <xf numFmtId="0" fontId="107" fillId="17" borderId="19" xfId="11" applyFont="1" applyFill="1" applyBorder="1" applyAlignment="1">
      <alignment horizontal="center" vertical="center"/>
    </xf>
    <xf numFmtId="0" fontId="107" fillId="17" borderId="20" xfId="11" applyFont="1" applyFill="1" applyBorder="1" applyAlignment="1">
      <alignment horizontal="center" vertical="center"/>
    </xf>
    <xf numFmtId="0" fontId="107" fillId="17" borderId="21" xfId="11" applyFont="1" applyFill="1" applyBorder="1" applyAlignment="1">
      <alignment horizontal="center" vertical="center"/>
    </xf>
    <xf numFmtId="0" fontId="105" fillId="0" borderId="24" xfId="11" applyFont="1" applyBorder="1" applyAlignment="1">
      <alignment horizontal="center" vertical="center"/>
    </xf>
    <xf numFmtId="0" fontId="105" fillId="0" borderId="23" xfId="11" applyFont="1" applyBorder="1" applyAlignment="1">
      <alignment horizontal="center" vertical="center"/>
    </xf>
    <xf numFmtId="0" fontId="35" fillId="4" borderId="1" xfId="0" applyFont="1" applyFill="1" applyBorder="1" applyAlignment="1">
      <alignment horizontal="center" vertical="center"/>
    </xf>
    <xf numFmtId="0" fontId="37" fillId="0" borderId="1" xfId="0" applyFont="1" applyBorder="1" applyAlignment="1">
      <alignment horizontal="center" vertical="center"/>
    </xf>
    <xf numFmtId="0" fontId="37" fillId="4" borderId="1" xfId="0" applyFont="1" applyFill="1" applyBorder="1" applyAlignment="1">
      <alignment horizontal="center" vertical="center"/>
    </xf>
    <xf numFmtId="0" fontId="38" fillId="4" borderId="1" xfId="0" applyFont="1" applyFill="1" applyBorder="1" applyAlignment="1">
      <alignment horizontal="center" vertical="center" wrapText="1"/>
    </xf>
    <xf numFmtId="9" fontId="37" fillId="0" borderId="1" xfId="1" applyFont="1" applyBorder="1" applyAlignment="1">
      <alignment horizontal="center" vertical="center"/>
    </xf>
    <xf numFmtId="182" fontId="71" fillId="2" borderId="1" xfId="1" applyNumberFormat="1" applyFont="1" applyFill="1" applyBorder="1" applyAlignment="1">
      <alignment horizontal="center" vertical="center"/>
    </xf>
    <xf numFmtId="0" fontId="35" fillId="10" borderId="7" xfId="0" applyFont="1" applyFill="1" applyBorder="1" applyAlignment="1">
      <alignment horizontal="center" vertical="center"/>
    </xf>
    <xf numFmtId="0" fontId="35" fillId="10" borderId="4" xfId="0" applyFont="1" applyFill="1" applyBorder="1" applyAlignment="1">
      <alignment horizontal="center" vertical="center"/>
    </xf>
    <xf numFmtId="183" fontId="71" fillId="2" borderId="1" xfId="1" applyNumberFormat="1" applyFont="1" applyFill="1" applyBorder="1" applyAlignment="1">
      <alignment horizontal="center" vertical="center"/>
    </xf>
    <xf numFmtId="10" fontId="90" fillId="17" borderId="11" xfId="0" applyNumberFormat="1" applyFont="1" applyFill="1" applyBorder="1" applyAlignment="1">
      <alignment horizontal="center" vertical="center"/>
    </xf>
    <xf numFmtId="10" fontId="90" fillId="17" borderId="12" xfId="0" applyNumberFormat="1" applyFont="1" applyFill="1" applyBorder="1" applyAlignment="1">
      <alignment horizontal="center" vertical="center"/>
    </xf>
    <xf numFmtId="0" fontId="37" fillId="5" borderId="7" xfId="0" applyFont="1" applyFill="1" applyBorder="1" applyAlignment="1">
      <alignment horizontal="center" vertical="center"/>
    </xf>
    <xf numFmtId="0" fontId="37" fillId="5" borderId="9" xfId="0" applyFont="1" applyFill="1" applyBorder="1" applyAlignment="1">
      <alignment horizontal="center" vertical="center"/>
    </xf>
    <xf numFmtId="0" fontId="37" fillId="5" borderId="4" xfId="0" applyFont="1" applyFill="1" applyBorder="1" applyAlignment="1">
      <alignment horizontal="center" vertical="center"/>
    </xf>
    <xf numFmtId="0" fontId="37" fillId="4" borderId="4" xfId="0" applyFont="1" applyFill="1" applyBorder="1" applyAlignment="1">
      <alignment horizontal="center" vertical="center"/>
    </xf>
    <xf numFmtId="0" fontId="37" fillId="0" borderId="5" xfId="0" applyFont="1" applyBorder="1" applyAlignment="1">
      <alignment horizontal="center" vertical="center"/>
    </xf>
    <xf numFmtId="0" fontId="37" fillId="13" borderId="7" xfId="0" applyFont="1" applyFill="1" applyBorder="1" applyAlignment="1">
      <alignment horizontal="left" vertical="center"/>
    </xf>
    <xf numFmtId="0" fontId="37" fillId="13" borderId="9" xfId="0" applyFont="1" applyFill="1" applyBorder="1" applyAlignment="1">
      <alignment horizontal="left" vertical="center"/>
    </xf>
    <xf numFmtId="0" fontId="37" fillId="13" borderId="4" xfId="0" applyFont="1" applyFill="1" applyBorder="1" applyAlignment="1">
      <alignment horizontal="left" vertical="center"/>
    </xf>
    <xf numFmtId="0" fontId="51" fillId="15" borderId="7" xfId="0" applyFont="1" applyFill="1" applyBorder="1" applyAlignment="1">
      <alignment horizontal="left" vertical="center"/>
    </xf>
    <xf numFmtId="0" fontId="51" fillId="15" borderId="9" xfId="0" applyFont="1" applyFill="1" applyBorder="1" applyAlignment="1">
      <alignment horizontal="left" vertical="center"/>
    </xf>
    <xf numFmtId="0" fontId="51" fillId="15" borderId="4" xfId="0" applyFont="1" applyFill="1" applyBorder="1" applyAlignment="1">
      <alignment horizontal="left" vertical="center"/>
    </xf>
    <xf numFmtId="0" fontId="51" fillId="16" borderId="7" xfId="0" applyFont="1" applyFill="1" applyBorder="1" applyAlignment="1">
      <alignment horizontal="left" vertical="center"/>
    </xf>
    <xf numFmtId="0" fontId="51" fillId="16" borderId="9" xfId="0" applyFont="1" applyFill="1" applyBorder="1" applyAlignment="1">
      <alignment horizontal="left" vertical="center"/>
    </xf>
    <xf numFmtId="0" fontId="51" fillId="16" borderId="4" xfId="0" applyFont="1" applyFill="1" applyBorder="1" applyAlignment="1">
      <alignment horizontal="left" vertical="center"/>
    </xf>
    <xf numFmtId="0" fontId="37" fillId="12" borderId="7" xfId="0" applyFont="1" applyFill="1" applyBorder="1" applyAlignment="1">
      <alignment horizontal="center" vertical="center"/>
    </xf>
    <xf numFmtId="0" fontId="37" fillId="12" borderId="9" xfId="0" applyFont="1" applyFill="1" applyBorder="1" applyAlignment="1">
      <alignment horizontal="center" vertical="center"/>
    </xf>
    <xf numFmtId="0" fontId="37" fillId="12" borderId="4" xfId="0" applyFont="1" applyFill="1" applyBorder="1" applyAlignment="1">
      <alignment horizontal="center" vertical="center"/>
    </xf>
    <xf numFmtId="0" fontId="42" fillId="15" borderId="7" xfId="0" applyFont="1" applyFill="1" applyBorder="1" applyAlignment="1">
      <alignment horizontal="left" vertical="center" wrapText="1"/>
    </xf>
    <xf numFmtId="0" fontId="42" fillId="15" borderId="9" xfId="0" applyFont="1" applyFill="1" applyBorder="1" applyAlignment="1">
      <alignment horizontal="left" vertical="center" wrapText="1"/>
    </xf>
    <xf numFmtId="0" fontId="42" fillId="15" borderId="4" xfId="0" applyFont="1" applyFill="1" applyBorder="1" applyAlignment="1">
      <alignment horizontal="left" vertical="center" wrapText="1"/>
    </xf>
    <xf numFmtId="0" fontId="42" fillId="15" borderId="9" xfId="0" applyFont="1" applyFill="1" applyBorder="1" applyAlignment="1">
      <alignment horizontal="left" vertical="center"/>
    </xf>
    <xf numFmtId="0" fontId="42" fillId="15" borderId="4" xfId="0" applyFont="1" applyFill="1" applyBorder="1" applyAlignment="1">
      <alignment horizontal="left" vertical="center"/>
    </xf>
    <xf numFmtId="0" fontId="37" fillId="15" borderId="7" xfId="0" applyFont="1" applyFill="1" applyBorder="1" applyAlignment="1">
      <alignment horizontal="left" vertical="center"/>
    </xf>
    <xf numFmtId="0" fontId="37" fillId="15" borderId="9" xfId="0" applyFont="1" applyFill="1" applyBorder="1" applyAlignment="1">
      <alignment horizontal="left" vertical="center"/>
    </xf>
    <xf numFmtId="0" fontId="37" fillId="15" borderId="4" xfId="0" applyFont="1" applyFill="1" applyBorder="1" applyAlignment="1">
      <alignment horizontal="left" vertical="center"/>
    </xf>
    <xf numFmtId="0" fontId="42" fillId="0" borderId="7" xfId="0" applyFont="1" applyBorder="1" applyAlignment="1">
      <alignment horizontal="left" vertical="center" wrapText="1"/>
    </xf>
    <xf numFmtId="0" fontId="42" fillId="0" borderId="9" xfId="0" applyFont="1" applyBorder="1" applyAlignment="1">
      <alignment horizontal="left" vertical="center" wrapText="1"/>
    </xf>
    <xf numFmtId="0" fontId="42" fillId="0" borderId="4" xfId="0" applyFont="1" applyBorder="1" applyAlignment="1">
      <alignment horizontal="left" vertical="center" wrapText="1"/>
    </xf>
    <xf numFmtId="0" fontId="37" fillId="16" borderId="7" xfId="0" applyFont="1" applyFill="1" applyBorder="1" applyAlignment="1">
      <alignment horizontal="left" vertical="center"/>
    </xf>
    <xf numFmtId="0" fontId="37" fillId="16" borderId="9" xfId="0" applyFont="1" applyFill="1" applyBorder="1" applyAlignment="1">
      <alignment horizontal="left" vertical="center"/>
    </xf>
    <xf numFmtId="0" fontId="37" fillId="16" borderId="4" xfId="0" applyFont="1" applyFill="1" applyBorder="1" applyAlignment="1">
      <alignment horizontal="left" vertical="center"/>
    </xf>
    <xf numFmtId="0" fontId="37" fillId="0" borderId="7" xfId="0" applyFont="1" applyBorder="1" applyAlignment="1">
      <alignment horizontal="left" vertical="center"/>
    </xf>
    <xf numFmtId="0" fontId="37" fillId="0" borderId="9" xfId="0" applyFont="1" applyBorder="1" applyAlignment="1">
      <alignment horizontal="left" vertical="center"/>
    </xf>
    <xf numFmtId="0" fontId="37" fillId="0" borderId="4" xfId="0" applyFont="1" applyBorder="1" applyAlignment="1">
      <alignment horizontal="left" vertical="center"/>
    </xf>
    <xf numFmtId="0" fontId="85" fillId="0" borderId="7" xfId="0" applyFont="1" applyBorder="1" applyAlignment="1">
      <alignment horizontal="center" vertical="center"/>
    </xf>
    <xf numFmtId="0" fontId="85" fillId="0" borderId="9" xfId="0" applyFont="1" applyBorder="1" applyAlignment="1">
      <alignment horizontal="center" vertical="center"/>
    </xf>
    <xf numFmtId="0" fontId="85" fillId="0" borderId="4" xfId="0" applyFont="1" applyBorder="1" applyAlignment="1">
      <alignment horizontal="center" vertical="center"/>
    </xf>
    <xf numFmtId="0" fontId="37" fillId="0" borderId="7" xfId="0" applyFont="1" applyBorder="1" applyAlignment="1">
      <alignment horizontal="center" vertical="center"/>
    </xf>
    <xf numFmtId="0" fontId="37" fillId="0" borderId="9" xfId="0" applyFont="1" applyBorder="1" applyAlignment="1">
      <alignment horizontal="center" vertical="center"/>
    </xf>
    <xf numFmtId="0" fontId="37" fillId="0" borderId="4" xfId="0" applyFont="1" applyBorder="1" applyAlignment="1">
      <alignment horizontal="center" vertical="center"/>
    </xf>
    <xf numFmtId="14" fontId="413" fillId="0" borderId="0" xfId="0" applyNumberFormat="1" applyFont="1" applyAlignment="1">
      <alignment vertical="center"/>
    </xf>
    <xf numFmtId="0" fontId="413" fillId="0" borderId="0" xfId="0" applyFont="1" applyAlignment="1">
      <alignment vertical="center"/>
    </xf>
    <xf numFmtId="14" fontId="254" fillId="0" borderId="0" xfId="918" applyNumberFormat="1" applyFont="1" applyAlignment="1">
      <alignment horizontal="right" vertical="center" shrinkToFit="1"/>
    </xf>
    <xf numFmtId="0" fontId="254" fillId="0" borderId="1" xfId="918" applyFont="1" applyBorder="1" applyAlignment="1">
      <alignment horizontal="center" vertical="center" shrinkToFit="1"/>
    </xf>
    <xf numFmtId="0" fontId="37" fillId="57" borderId="1" xfId="0" applyFont="1" applyFill="1" applyBorder="1" applyAlignment="1">
      <alignment horizontal="center" vertical="center"/>
    </xf>
  </cellXfs>
  <cellStyles count="935">
    <cellStyle name="&quot;" xfId="12" xr:uid="{00000000-0005-0000-0000-000000000000}"/>
    <cellStyle name="??&amp;O?&amp;H??" xfId="13" xr:uid="{00000000-0005-0000-0000-000001000000}"/>
    <cellStyle name="??&amp;O?&amp;H?_x0008__x000f__x0007_?_x0007__x0001__x0001_" xfId="14" xr:uid="{00000000-0005-0000-0000-000002000000}"/>
    <cellStyle name="??&amp;O?&amp;H?? 1" xfId="15" xr:uid="{00000000-0005-0000-0000-000003000000}"/>
    <cellStyle name="??&amp;O?&amp;H?? 2" xfId="16" xr:uid="{00000000-0005-0000-0000-000004000000}"/>
    <cellStyle name="??&amp;O?&amp;H?? 3" xfId="17" xr:uid="{00000000-0005-0000-0000-000005000000}"/>
    <cellStyle name="??&amp;O?&amp;H?? 4" xfId="18" xr:uid="{00000000-0005-0000-0000-000006000000}"/>
    <cellStyle name="??&amp;O?&amp;H?? 5" xfId="19" xr:uid="{00000000-0005-0000-0000-000007000000}"/>
    <cellStyle name="??&amp;O?&amp;H???" xfId="20" xr:uid="{00000000-0005-0000-0000-000008000000}"/>
    <cellStyle name="??&amp;O?&amp;H??? 1" xfId="21" xr:uid="{00000000-0005-0000-0000-000009000000}"/>
    <cellStyle name="??&amp;O?&amp;H??? 2" xfId="22" xr:uid="{00000000-0005-0000-0000-00000A000000}"/>
    <cellStyle name="??&amp;O?&amp;H??? 3" xfId="23" xr:uid="{00000000-0005-0000-0000-00000B000000}"/>
    <cellStyle name="??&amp;O?&amp;H??? 4" xfId="24" xr:uid="{00000000-0005-0000-0000-00000C000000}"/>
    <cellStyle name="_Header" xfId="25" xr:uid="{00000000-0005-0000-0000-00000D000000}"/>
    <cellStyle name="´þ·¯" xfId="26" xr:uid="{00000000-0005-0000-0000-00000E000000}"/>
    <cellStyle name="°íá¤¼ò¼ýá¡" xfId="27" xr:uid="{00000000-0005-0000-0000-00000F000000}"/>
    <cellStyle name="°íá¤ãâ·â1" xfId="28" xr:uid="{00000000-0005-0000-0000-000010000000}"/>
    <cellStyle name="°íá¤ãâ·â2" xfId="29" xr:uid="{00000000-0005-0000-0000-000011000000}"/>
    <cellStyle name="0,0_x000d__x000a_NA_x000d__x000a_" xfId="30" xr:uid="{00000000-0005-0000-0000-000012000000}"/>
    <cellStyle name="1" xfId="31" xr:uid="{00000000-0005-0000-0000-000013000000}"/>
    <cellStyle name="2" xfId="32" xr:uid="{00000000-0005-0000-0000-000014000000}"/>
    <cellStyle name="20% - アクセント 1 10" xfId="33" xr:uid="{00000000-0005-0000-0000-000015000000}"/>
    <cellStyle name="20% - アクセント 1 11" xfId="34" xr:uid="{00000000-0005-0000-0000-000016000000}"/>
    <cellStyle name="20% - アクセント 1 2" xfId="35" xr:uid="{00000000-0005-0000-0000-000017000000}"/>
    <cellStyle name="20% - アクセント 1 2 2" xfId="36" xr:uid="{00000000-0005-0000-0000-000018000000}"/>
    <cellStyle name="20% - アクセント 1 2_【起業申請書】ZF超薄板生産性向上_COLD設備改造計画20140507" xfId="37" xr:uid="{00000000-0005-0000-0000-000019000000}"/>
    <cellStyle name="20% - アクセント 1 3" xfId="38" xr:uid="{00000000-0005-0000-0000-00001A000000}"/>
    <cellStyle name="20% - アクセント 1 4" xfId="39" xr:uid="{00000000-0005-0000-0000-00001B000000}"/>
    <cellStyle name="20% - アクセント 1 5" xfId="40" xr:uid="{00000000-0005-0000-0000-00001C000000}"/>
    <cellStyle name="20% - アクセント 1 6" xfId="41" xr:uid="{00000000-0005-0000-0000-00001D000000}"/>
    <cellStyle name="20% - アクセント 1 7" xfId="42" xr:uid="{00000000-0005-0000-0000-00001E000000}"/>
    <cellStyle name="20% - アクセント 1 8" xfId="43" xr:uid="{00000000-0005-0000-0000-00001F000000}"/>
    <cellStyle name="20% - アクセント 1 9" xfId="44" xr:uid="{00000000-0005-0000-0000-000020000000}"/>
    <cellStyle name="20% - アクセント 2 10" xfId="45" xr:uid="{00000000-0005-0000-0000-000021000000}"/>
    <cellStyle name="20% - アクセント 2 11" xfId="46" xr:uid="{00000000-0005-0000-0000-000022000000}"/>
    <cellStyle name="20% - アクセント 2 2" xfId="47" xr:uid="{00000000-0005-0000-0000-000023000000}"/>
    <cellStyle name="20% - アクセント 2 2 2" xfId="48" xr:uid="{00000000-0005-0000-0000-000024000000}"/>
    <cellStyle name="20% - アクセント 2 2_【起業申請書】ZF超薄板生産性向上_COLD設備改造計画20140507" xfId="49" xr:uid="{00000000-0005-0000-0000-000025000000}"/>
    <cellStyle name="20% - アクセント 2 3" xfId="50" xr:uid="{00000000-0005-0000-0000-000026000000}"/>
    <cellStyle name="20% - アクセント 2 4" xfId="51" xr:uid="{00000000-0005-0000-0000-000027000000}"/>
    <cellStyle name="20% - アクセント 2 5" xfId="52" xr:uid="{00000000-0005-0000-0000-000028000000}"/>
    <cellStyle name="20% - アクセント 2 6" xfId="53" xr:uid="{00000000-0005-0000-0000-000029000000}"/>
    <cellStyle name="20% - アクセント 2 7" xfId="54" xr:uid="{00000000-0005-0000-0000-00002A000000}"/>
    <cellStyle name="20% - アクセント 2 8" xfId="55" xr:uid="{00000000-0005-0000-0000-00002B000000}"/>
    <cellStyle name="20% - アクセント 2 9" xfId="56" xr:uid="{00000000-0005-0000-0000-00002C000000}"/>
    <cellStyle name="20% - アクセント 3 10" xfId="57" xr:uid="{00000000-0005-0000-0000-00002D000000}"/>
    <cellStyle name="20% - アクセント 3 11" xfId="58" xr:uid="{00000000-0005-0000-0000-00002E000000}"/>
    <cellStyle name="20% - アクセント 3 2" xfId="59" xr:uid="{00000000-0005-0000-0000-00002F000000}"/>
    <cellStyle name="20% - アクセント 3 2 2" xfId="60" xr:uid="{00000000-0005-0000-0000-000030000000}"/>
    <cellStyle name="20% - アクセント 3 2_【起業申請書】ZF超薄板生産性向上_COLD設備改造計画20140507" xfId="61" xr:uid="{00000000-0005-0000-0000-000031000000}"/>
    <cellStyle name="20% - アクセント 3 3" xfId="62" xr:uid="{00000000-0005-0000-0000-000032000000}"/>
    <cellStyle name="20% - アクセント 3 4" xfId="63" xr:uid="{00000000-0005-0000-0000-000033000000}"/>
    <cellStyle name="20% - アクセント 3 5" xfId="64" xr:uid="{00000000-0005-0000-0000-000034000000}"/>
    <cellStyle name="20% - アクセント 3 6" xfId="65" xr:uid="{00000000-0005-0000-0000-000035000000}"/>
    <cellStyle name="20% - アクセント 3 7" xfId="66" xr:uid="{00000000-0005-0000-0000-000036000000}"/>
    <cellStyle name="20% - アクセント 3 8" xfId="67" xr:uid="{00000000-0005-0000-0000-000037000000}"/>
    <cellStyle name="20% - アクセント 3 9" xfId="68" xr:uid="{00000000-0005-0000-0000-000038000000}"/>
    <cellStyle name="20% - アクセント 4 10" xfId="69" xr:uid="{00000000-0005-0000-0000-000039000000}"/>
    <cellStyle name="20% - アクセント 4 11" xfId="70" xr:uid="{00000000-0005-0000-0000-00003A000000}"/>
    <cellStyle name="20% - アクセント 4 2" xfId="71" xr:uid="{00000000-0005-0000-0000-00003B000000}"/>
    <cellStyle name="20% - アクセント 4 2 2" xfId="72" xr:uid="{00000000-0005-0000-0000-00003C000000}"/>
    <cellStyle name="20% - アクセント 4 2_【起業申請書】ZF超薄板生産性向上_COLD設備改造計画20140507" xfId="73" xr:uid="{00000000-0005-0000-0000-00003D000000}"/>
    <cellStyle name="20% - アクセント 4 3" xfId="74" xr:uid="{00000000-0005-0000-0000-00003E000000}"/>
    <cellStyle name="20% - アクセント 4 4" xfId="75" xr:uid="{00000000-0005-0000-0000-00003F000000}"/>
    <cellStyle name="20% - アクセント 4 5" xfId="76" xr:uid="{00000000-0005-0000-0000-000040000000}"/>
    <cellStyle name="20% - アクセント 4 6" xfId="77" xr:uid="{00000000-0005-0000-0000-000041000000}"/>
    <cellStyle name="20% - アクセント 4 7" xfId="78" xr:uid="{00000000-0005-0000-0000-000042000000}"/>
    <cellStyle name="20% - アクセント 4 8" xfId="79" xr:uid="{00000000-0005-0000-0000-000043000000}"/>
    <cellStyle name="20% - アクセント 4 9" xfId="80" xr:uid="{00000000-0005-0000-0000-000044000000}"/>
    <cellStyle name="20% - アクセント 5 10" xfId="81" xr:uid="{00000000-0005-0000-0000-000045000000}"/>
    <cellStyle name="20% - アクセント 5 11" xfId="82" xr:uid="{00000000-0005-0000-0000-000046000000}"/>
    <cellStyle name="20% - アクセント 5 2" xfId="83" xr:uid="{00000000-0005-0000-0000-000047000000}"/>
    <cellStyle name="20% - アクセント 5 2 2" xfId="84" xr:uid="{00000000-0005-0000-0000-000048000000}"/>
    <cellStyle name="20% - アクセント 5 2_【起業申請書】ZF超薄板生産性向上_COLD設備改造計画20140507" xfId="85" xr:uid="{00000000-0005-0000-0000-000049000000}"/>
    <cellStyle name="20% - アクセント 5 3" xfId="86" xr:uid="{00000000-0005-0000-0000-00004A000000}"/>
    <cellStyle name="20% - アクセント 5 4" xfId="87" xr:uid="{00000000-0005-0000-0000-00004B000000}"/>
    <cellStyle name="20% - アクセント 5 5" xfId="88" xr:uid="{00000000-0005-0000-0000-00004C000000}"/>
    <cellStyle name="20% - アクセント 5 6" xfId="89" xr:uid="{00000000-0005-0000-0000-00004D000000}"/>
    <cellStyle name="20% - アクセント 5 7" xfId="90" xr:uid="{00000000-0005-0000-0000-00004E000000}"/>
    <cellStyle name="20% - アクセント 5 8" xfId="91" xr:uid="{00000000-0005-0000-0000-00004F000000}"/>
    <cellStyle name="20% - アクセント 5 9" xfId="92" xr:uid="{00000000-0005-0000-0000-000050000000}"/>
    <cellStyle name="20% - アクセント 6 10" xfId="93" xr:uid="{00000000-0005-0000-0000-000051000000}"/>
    <cellStyle name="20% - アクセント 6 11" xfId="94" xr:uid="{00000000-0005-0000-0000-000052000000}"/>
    <cellStyle name="20% - アクセント 6 2" xfId="95" xr:uid="{00000000-0005-0000-0000-000053000000}"/>
    <cellStyle name="20% - アクセント 6 2 2" xfId="96" xr:uid="{00000000-0005-0000-0000-000054000000}"/>
    <cellStyle name="20% - アクセント 6 2_【起業申請書】ZF超薄板生産性向上_COLD設備改造計画20140507" xfId="97" xr:uid="{00000000-0005-0000-0000-000055000000}"/>
    <cellStyle name="20% - アクセント 6 3" xfId="98" xr:uid="{00000000-0005-0000-0000-000056000000}"/>
    <cellStyle name="20% - アクセント 6 4" xfId="99" xr:uid="{00000000-0005-0000-0000-000057000000}"/>
    <cellStyle name="20% - アクセント 6 5" xfId="100" xr:uid="{00000000-0005-0000-0000-000058000000}"/>
    <cellStyle name="20% - アクセント 6 6" xfId="101" xr:uid="{00000000-0005-0000-0000-000059000000}"/>
    <cellStyle name="20% - アクセント 6 7" xfId="102" xr:uid="{00000000-0005-0000-0000-00005A000000}"/>
    <cellStyle name="20% - アクセント 6 8" xfId="103" xr:uid="{00000000-0005-0000-0000-00005B000000}"/>
    <cellStyle name="20% - アクセント 6 9" xfId="104" xr:uid="{00000000-0005-0000-0000-00005C000000}"/>
    <cellStyle name="³¯â¥" xfId="105" xr:uid="{00000000-0005-0000-0000-00005D000000}"/>
    <cellStyle name="40% - アクセント 1 10" xfId="106" xr:uid="{00000000-0005-0000-0000-00005E000000}"/>
    <cellStyle name="40% - アクセント 1 11" xfId="107" xr:uid="{00000000-0005-0000-0000-00005F000000}"/>
    <cellStyle name="40% - アクセント 1 2" xfId="108" xr:uid="{00000000-0005-0000-0000-000060000000}"/>
    <cellStyle name="40% - アクセント 1 2 2" xfId="109" xr:uid="{00000000-0005-0000-0000-000061000000}"/>
    <cellStyle name="40% - アクセント 1 2_【起業申請書】ZF超薄板生産性向上_COLD設備改造計画20140507" xfId="110" xr:uid="{00000000-0005-0000-0000-000062000000}"/>
    <cellStyle name="40% - アクセント 1 3" xfId="111" xr:uid="{00000000-0005-0000-0000-000063000000}"/>
    <cellStyle name="40% - アクセント 1 4" xfId="112" xr:uid="{00000000-0005-0000-0000-000064000000}"/>
    <cellStyle name="40% - アクセント 1 5" xfId="113" xr:uid="{00000000-0005-0000-0000-000065000000}"/>
    <cellStyle name="40% - アクセント 1 6" xfId="114" xr:uid="{00000000-0005-0000-0000-000066000000}"/>
    <cellStyle name="40% - アクセント 1 7" xfId="115" xr:uid="{00000000-0005-0000-0000-000067000000}"/>
    <cellStyle name="40% - アクセント 1 8" xfId="116" xr:uid="{00000000-0005-0000-0000-000068000000}"/>
    <cellStyle name="40% - アクセント 1 9" xfId="117" xr:uid="{00000000-0005-0000-0000-000069000000}"/>
    <cellStyle name="40% - アクセント 2 10" xfId="118" xr:uid="{00000000-0005-0000-0000-00006A000000}"/>
    <cellStyle name="40% - アクセント 2 11" xfId="119" xr:uid="{00000000-0005-0000-0000-00006B000000}"/>
    <cellStyle name="40% - アクセント 2 2" xfId="120" xr:uid="{00000000-0005-0000-0000-00006C000000}"/>
    <cellStyle name="40% - アクセント 2 2 2" xfId="121" xr:uid="{00000000-0005-0000-0000-00006D000000}"/>
    <cellStyle name="40% - アクセント 2 2_【起業申請書】ZF超薄板生産性向上_COLD設備改造計画20140507" xfId="122" xr:uid="{00000000-0005-0000-0000-00006E000000}"/>
    <cellStyle name="40% - アクセント 2 3" xfId="123" xr:uid="{00000000-0005-0000-0000-00006F000000}"/>
    <cellStyle name="40% - アクセント 2 4" xfId="124" xr:uid="{00000000-0005-0000-0000-000070000000}"/>
    <cellStyle name="40% - アクセント 2 5" xfId="125" xr:uid="{00000000-0005-0000-0000-000071000000}"/>
    <cellStyle name="40% - アクセント 2 6" xfId="126" xr:uid="{00000000-0005-0000-0000-000072000000}"/>
    <cellStyle name="40% - アクセント 2 7" xfId="127" xr:uid="{00000000-0005-0000-0000-000073000000}"/>
    <cellStyle name="40% - アクセント 2 8" xfId="128" xr:uid="{00000000-0005-0000-0000-000074000000}"/>
    <cellStyle name="40% - アクセント 2 9" xfId="129" xr:uid="{00000000-0005-0000-0000-000075000000}"/>
    <cellStyle name="40% - アクセント 3 10" xfId="130" xr:uid="{00000000-0005-0000-0000-000076000000}"/>
    <cellStyle name="40% - アクセント 3 11" xfId="131" xr:uid="{00000000-0005-0000-0000-000077000000}"/>
    <cellStyle name="40% - アクセント 3 2" xfId="132" xr:uid="{00000000-0005-0000-0000-000078000000}"/>
    <cellStyle name="40% - アクセント 3 2 2" xfId="133" xr:uid="{00000000-0005-0000-0000-000079000000}"/>
    <cellStyle name="40% - アクセント 3 2_【起業申請書】ZF超薄板生産性向上_COLD設備改造計画20140507" xfId="134" xr:uid="{00000000-0005-0000-0000-00007A000000}"/>
    <cellStyle name="40% - アクセント 3 3" xfId="135" xr:uid="{00000000-0005-0000-0000-00007B000000}"/>
    <cellStyle name="40% - アクセント 3 4" xfId="136" xr:uid="{00000000-0005-0000-0000-00007C000000}"/>
    <cellStyle name="40% - アクセント 3 5" xfId="137" xr:uid="{00000000-0005-0000-0000-00007D000000}"/>
    <cellStyle name="40% - アクセント 3 6" xfId="138" xr:uid="{00000000-0005-0000-0000-00007E000000}"/>
    <cellStyle name="40% - アクセント 3 7" xfId="139" xr:uid="{00000000-0005-0000-0000-00007F000000}"/>
    <cellStyle name="40% - アクセント 3 8" xfId="140" xr:uid="{00000000-0005-0000-0000-000080000000}"/>
    <cellStyle name="40% - アクセント 3 9" xfId="141" xr:uid="{00000000-0005-0000-0000-000081000000}"/>
    <cellStyle name="40% - アクセント 4 10" xfId="142" xr:uid="{00000000-0005-0000-0000-000082000000}"/>
    <cellStyle name="40% - アクセント 4 11" xfId="143" xr:uid="{00000000-0005-0000-0000-000083000000}"/>
    <cellStyle name="40% - アクセント 4 2" xfId="144" xr:uid="{00000000-0005-0000-0000-000084000000}"/>
    <cellStyle name="40% - アクセント 4 2 2" xfId="145" xr:uid="{00000000-0005-0000-0000-000085000000}"/>
    <cellStyle name="40% - アクセント 4 2_【起業申請書】ZF超薄板生産性向上_COLD設備改造計画20140507" xfId="146" xr:uid="{00000000-0005-0000-0000-000086000000}"/>
    <cellStyle name="40% - アクセント 4 3" xfId="147" xr:uid="{00000000-0005-0000-0000-000087000000}"/>
    <cellStyle name="40% - アクセント 4 4" xfId="148" xr:uid="{00000000-0005-0000-0000-000088000000}"/>
    <cellStyle name="40% - アクセント 4 5" xfId="149" xr:uid="{00000000-0005-0000-0000-000089000000}"/>
    <cellStyle name="40% - アクセント 4 6" xfId="150" xr:uid="{00000000-0005-0000-0000-00008A000000}"/>
    <cellStyle name="40% - アクセント 4 7" xfId="151" xr:uid="{00000000-0005-0000-0000-00008B000000}"/>
    <cellStyle name="40% - アクセント 4 8" xfId="152" xr:uid="{00000000-0005-0000-0000-00008C000000}"/>
    <cellStyle name="40% - アクセント 4 9" xfId="153" xr:uid="{00000000-0005-0000-0000-00008D000000}"/>
    <cellStyle name="40% - アクセント 5 10" xfId="154" xr:uid="{00000000-0005-0000-0000-00008E000000}"/>
    <cellStyle name="40% - アクセント 5 11" xfId="155" xr:uid="{00000000-0005-0000-0000-00008F000000}"/>
    <cellStyle name="40% - アクセント 5 2" xfId="156" xr:uid="{00000000-0005-0000-0000-000090000000}"/>
    <cellStyle name="40% - アクセント 5 2 2" xfId="157" xr:uid="{00000000-0005-0000-0000-000091000000}"/>
    <cellStyle name="40% - アクセント 5 2_【起業申請書】ZF超薄板生産性向上_COLD設備改造計画20140507" xfId="158" xr:uid="{00000000-0005-0000-0000-000092000000}"/>
    <cellStyle name="40% - アクセント 5 3" xfId="159" xr:uid="{00000000-0005-0000-0000-000093000000}"/>
    <cellStyle name="40% - アクセント 5 4" xfId="160" xr:uid="{00000000-0005-0000-0000-000094000000}"/>
    <cellStyle name="40% - アクセント 5 5" xfId="161" xr:uid="{00000000-0005-0000-0000-000095000000}"/>
    <cellStyle name="40% - アクセント 5 6" xfId="162" xr:uid="{00000000-0005-0000-0000-000096000000}"/>
    <cellStyle name="40% - アクセント 5 7" xfId="163" xr:uid="{00000000-0005-0000-0000-000097000000}"/>
    <cellStyle name="40% - アクセント 5 8" xfId="164" xr:uid="{00000000-0005-0000-0000-000098000000}"/>
    <cellStyle name="40% - アクセント 5 9" xfId="165" xr:uid="{00000000-0005-0000-0000-000099000000}"/>
    <cellStyle name="40% - アクセント 6 10" xfId="166" xr:uid="{00000000-0005-0000-0000-00009A000000}"/>
    <cellStyle name="40% - アクセント 6 11" xfId="167" xr:uid="{00000000-0005-0000-0000-00009B000000}"/>
    <cellStyle name="40% - アクセント 6 2" xfId="168" xr:uid="{00000000-0005-0000-0000-00009C000000}"/>
    <cellStyle name="40% - アクセント 6 2 2" xfId="169" xr:uid="{00000000-0005-0000-0000-00009D000000}"/>
    <cellStyle name="40% - アクセント 6 2_【起業申請書】ZF超薄板生産性向上_COLD設備改造計画20140507" xfId="170" xr:uid="{00000000-0005-0000-0000-00009E000000}"/>
    <cellStyle name="40% - アクセント 6 3" xfId="171" xr:uid="{00000000-0005-0000-0000-00009F000000}"/>
    <cellStyle name="40% - アクセント 6 4" xfId="172" xr:uid="{00000000-0005-0000-0000-0000A0000000}"/>
    <cellStyle name="40% - アクセント 6 5" xfId="173" xr:uid="{00000000-0005-0000-0000-0000A1000000}"/>
    <cellStyle name="40% - アクセント 6 6" xfId="174" xr:uid="{00000000-0005-0000-0000-0000A2000000}"/>
    <cellStyle name="40% - アクセント 6 7" xfId="175" xr:uid="{00000000-0005-0000-0000-0000A3000000}"/>
    <cellStyle name="40% - アクセント 6 8" xfId="176" xr:uid="{00000000-0005-0000-0000-0000A4000000}"/>
    <cellStyle name="40% - アクセント 6 9" xfId="177" xr:uid="{00000000-0005-0000-0000-0000A5000000}"/>
    <cellStyle name="60% - アクセント 1 10" xfId="178" xr:uid="{00000000-0005-0000-0000-0000A6000000}"/>
    <cellStyle name="60% - アクセント 1 11" xfId="179" xr:uid="{00000000-0005-0000-0000-0000A7000000}"/>
    <cellStyle name="60% - アクセント 1 2" xfId="180" xr:uid="{00000000-0005-0000-0000-0000A8000000}"/>
    <cellStyle name="60% - アクセント 1 2 2" xfId="181" xr:uid="{00000000-0005-0000-0000-0000A9000000}"/>
    <cellStyle name="60% - アクセント 1 2_【起業申請書】ZF超薄板生産性向上_COLD設備改造計画20140507" xfId="182" xr:uid="{00000000-0005-0000-0000-0000AA000000}"/>
    <cellStyle name="60% - アクセント 1 3" xfId="183" xr:uid="{00000000-0005-0000-0000-0000AB000000}"/>
    <cellStyle name="60% - アクセント 1 4" xfId="184" xr:uid="{00000000-0005-0000-0000-0000AC000000}"/>
    <cellStyle name="60% - アクセント 1 5" xfId="185" xr:uid="{00000000-0005-0000-0000-0000AD000000}"/>
    <cellStyle name="60% - アクセント 1 6" xfId="186" xr:uid="{00000000-0005-0000-0000-0000AE000000}"/>
    <cellStyle name="60% - アクセント 1 7" xfId="187" xr:uid="{00000000-0005-0000-0000-0000AF000000}"/>
    <cellStyle name="60% - アクセント 1 8" xfId="188" xr:uid="{00000000-0005-0000-0000-0000B0000000}"/>
    <cellStyle name="60% - アクセント 1 9" xfId="189" xr:uid="{00000000-0005-0000-0000-0000B1000000}"/>
    <cellStyle name="60% - アクセント 2 10" xfId="190" xr:uid="{00000000-0005-0000-0000-0000B2000000}"/>
    <cellStyle name="60% - アクセント 2 11" xfId="191" xr:uid="{00000000-0005-0000-0000-0000B3000000}"/>
    <cellStyle name="60% - アクセント 2 2" xfId="192" xr:uid="{00000000-0005-0000-0000-0000B4000000}"/>
    <cellStyle name="60% - アクセント 2 2 2" xfId="193" xr:uid="{00000000-0005-0000-0000-0000B5000000}"/>
    <cellStyle name="60% - アクセント 2 2_【起業申請書】ZF超薄板生産性向上_COLD設備改造計画20140507" xfId="194" xr:uid="{00000000-0005-0000-0000-0000B6000000}"/>
    <cellStyle name="60% - アクセント 2 3" xfId="195" xr:uid="{00000000-0005-0000-0000-0000B7000000}"/>
    <cellStyle name="60% - アクセント 2 4" xfId="196" xr:uid="{00000000-0005-0000-0000-0000B8000000}"/>
    <cellStyle name="60% - アクセント 2 5" xfId="197" xr:uid="{00000000-0005-0000-0000-0000B9000000}"/>
    <cellStyle name="60% - アクセント 2 6" xfId="198" xr:uid="{00000000-0005-0000-0000-0000BA000000}"/>
    <cellStyle name="60% - アクセント 2 7" xfId="199" xr:uid="{00000000-0005-0000-0000-0000BB000000}"/>
    <cellStyle name="60% - アクセント 2 8" xfId="200" xr:uid="{00000000-0005-0000-0000-0000BC000000}"/>
    <cellStyle name="60% - アクセント 2 9" xfId="201" xr:uid="{00000000-0005-0000-0000-0000BD000000}"/>
    <cellStyle name="60% - アクセント 3 10" xfId="202" xr:uid="{00000000-0005-0000-0000-0000BE000000}"/>
    <cellStyle name="60% - アクセント 3 11" xfId="203" xr:uid="{00000000-0005-0000-0000-0000BF000000}"/>
    <cellStyle name="60% - アクセント 3 2" xfId="204" xr:uid="{00000000-0005-0000-0000-0000C0000000}"/>
    <cellStyle name="60% - アクセント 3 2 2" xfId="205" xr:uid="{00000000-0005-0000-0000-0000C1000000}"/>
    <cellStyle name="60% - アクセント 3 2_【起業申請書】ZF超薄板生産性向上_COLD設備改造計画20140507" xfId="206" xr:uid="{00000000-0005-0000-0000-0000C2000000}"/>
    <cellStyle name="60% - アクセント 3 3" xfId="207" xr:uid="{00000000-0005-0000-0000-0000C3000000}"/>
    <cellStyle name="60% - アクセント 3 4" xfId="208" xr:uid="{00000000-0005-0000-0000-0000C4000000}"/>
    <cellStyle name="60% - アクセント 3 5" xfId="209" xr:uid="{00000000-0005-0000-0000-0000C5000000}"/>
    <cellStyle name="60% - アクセント 3 6" xfId="210" xr:uid="{00000000-0005-0000-0000-0000C6000000}"/>
    <cellStyle name="60% - アクセント 3 7" xfId="211" xr:uid="{00000000-0005-0000-0000-0000C7000000}"/>
    <cellStyle name="60% - アクセント 3 8" xfId="212" xr:uid="{00000000-0005-0000-0000-0000C8000000}"/>
    <cellStyle name="60% - アクセント 3 9" xfId="213" xr:uid="{00000000-0005-0000-0000-0000C9000000}"/>
    <cellStyle name="60% - アクセント 4 10" xfId="214" xr:uid="{00000000-0005-0000-0000-0000CA000000}"/>
    <cellStyle name="60% - アクセント 4 11" xfId="215" xr:uid="{00000000-0005-0000-0000-0000CB000000}"/>
    <cellStyle name="60% - アクセント 4 2" xfId="216" xr:uid="{00000000-0005-0000-0000-0000CC000000}"/>
    <cellStyle name="60% - アクセント 4 2 2" xfId="217" xr:uid="{00000000-0005-0000-0000-0000CD000000}"/>
    <cellStyle name="60% - アクセント 4 2_【起業申請書】ZF超薄板生産性向上_COLD設備改造計画20140507" xfId="218" xr:uid="{00000000-0005-0000-0000-0000CE000000}"/>
    <cellStyle name="60% - アクセント 4 3" xfId="219" xr:uid="{00000000-0005-0000-0000-0000CF000000}"/>
    <cellStyle name="60% - アクセント 4 4" xfId="220" xr:uid="{00000000-0005-0000-0000-0000D0000000}"/>
    <cellStyle name="60% - アクセント 4 5" xfId="221" xr:uid="{00000000-0005-0000-0000-0000D1000000}"/>
    <cellStyle name="60% - アクセント 4 6" xfId="222" xr:uid="{00000000-0005-0000-0000-0000D2000000}"/>
    <cellStyle name="60% - アクセント 4 7" xfId="223" xr:uid="{00000000-0005-0000-0000-0000D3000000}"/>
    <cellStyle name="60% - アクセント 4 8" xfId="224" xr:uid="{00000000-0005-0000-0000-0000D4000000}"/>
    <cellStyle name="60% - アクセント 4 9" xfId="225" xr:uid="{00000000-0005-0000-0000-0000D5000000}"/>
    <cellStyle name="60% - アクセント 5 10" xfId="226" xr:uid="{00000000-0005-0000-0000-0000D6000000}"/>
    <cellStyle name="60% - アクセント 5 11" xfId="227" xr:uid="{00000000-0005-0000-0000-0000D7000000}"/>
    <cellStyle name="60% - アクセント 5 2" xfId="228" xr:uid="{00000000-0005-0000-0000-0000D8000000}"/>
    <cellStyle name="60% - アクセント 5 2 2" xfId="229" xr:uid="{00000000-0005-0000-0000-0000D9000000}"/>
    <cellStyle name="60% - アクセント 5 2_【起業申請書】ZF超薄板生産性向上_COLD設備改造計画20140507" xfId="230" xr:uid="{00000000-0005-0000-0000-0000DA000000}"/>
    <cellStyle name="60% - アクセント 5 3" xfId="231" xr:uid="{00000000-0005-0000-0000-0000DB000000}"/>
    <cellStyle name="60% - アクセント 5 4" xfId="232" xr:uid="{00000000-0005-0000-0000-0000DC000000}"/>
    <cellStyle name="60% - アクセント 5 5" xfId="233" xr:uid="{00000000-0005-0000-0000-0000DD000000}"/>
    <cellStyle name="60% - アクセント 5 6" xfId="234" xr:uid="{00000000-0005-0000-0000-0000DE000000}"/>
    <cellStyle name="60% - アクセント 5 7" xfId="235" xr:uid="{00000000-0005-0000-0000-0000DF000000}"/>
    <cellStyle name="60% - アクセント 5 8" xfId="236" xr:uid="{00000000-0005-0000-0000-0000E0000000}"/>
    <cellStyle name="60% - アクセント 5 9" xfId="237" xr:uid="{00000000-0005-0000-0000-0000E1000000}"/>
    <cellStyle name="60% - アクセント 6 10" xfId="238" xr:uid="{00000000-0005-0000-0000-0000E2000000}"/>
    <cellStyle name="60% - アクセント 6 11" xfId="239" xr:uid="{00000000-0005-0000-0000-0000E3000000}"/>
    <cellStyle name="60% - アクセント 6 2" xfId="240" xr:uid="{00000000-0005-0000-0000-0000E4000000}"/>
    <cellStyle name="60% - アクセント 6 2 2" xfId="241" xr:uid="{00000000-0005-0000-0000-0000E5000000}"/>
    <cellStyle name="60% - アクセント 6 2_【起業申請書】ZF超薄板生産性向上_COLD設備改造計画20140507" xfId="242" xr:uid="{00000000-0005-0000-0000-0000E6000000}"/>
    <cellStyle name="60% - アクセント 6 3" xfId="243" xr:uid="{00000000-0005-0000-0000-0000E7000000}"/>
    <cellStyle name="60% - アクセント 6 4" xfId="244" xr:uid="{00000000-0005-0000-0000-0000E8000000}"/>
    <cellStyle name="60% - アクセント 6 5" xfId="245" xr:uid="{00000000-0005-0000-0000-0000E9000000}"/>
    <cellStyle name="60% - アクセント 6 6" xfId="246" xr:uid="{00000000-0005-0000-0000-0000EA000000}"/>
    <cellStyle name="60% - アクセント 6 7" xfId="247" xr:uid="{00000000-0005-0000-0000-0000EB000000}"/>
    <cellStyle name="60% - アクセント 6 8" xfId="248" xr:uid="{00000000-0005-0000-0000-0000EC000000}"/>
    <cellStyle name="60% - アクセント 6 9" xfId="249" xr:uid="{00000000-0005-0000-0000-0000ED000000}"/>
    <cellStyle name="7." xfId="250" xr:uid="{00000000-0005-0000-0000-0000EE000000}"/>
    <cellStyle name="A¨­￠￢￠O [0]_¡Æ￠R￥i￠?AI¨uo" xfId="251" xr:uid="{00000000-0005-0000-0000-0000EF000000}"/>
    <cellStyle name="A¨­￠￢￠O_¡Æ￠R￥i￠?AI¨uo" xfId="252" xr:uid="{00000000-0005-0000-0000-0000F0000000}"/>
    <cellStyle name="AeE­ [0]_≫þ¹≪μa_°øAU≫cC× " xfId="253" xr:uid="{00000000-0005-0000-0000-0000F1000000}"/>
    <cellStyle name="AeE­_≫þ¹≪μa_°øAU≫cC× " xfId="254" xr:uid="{00000000-0005-0000-0000-0000F2000000}"/>
    <cellStyle name="AeE¡ⓒ [0]_¡Æ￠R￥i￠?AI¨uo" xfId="255" xr:uid="{00000000-0005-0000-0000-0000F3000000}"/>
    <cellStyle name="AeE¡ⓒ_¡Æ￠R￥i￠?AI¨uo" xfId="256" xr:uid="{00000000-0005-0000-0000-0000F4000000}"/>
    <cellStyle name="Æû¼¾æ®" xfId="257" xr:uid="{00000000-0005-0000-0000-0000F5000000}"/>
    <cellStyle name="AÞ¸¶ [0]_≫þ¹≪μa_°øAU≫cC× " xfId="258" xr:uid="{00000000-0005-0000-0000-0000F6000000}"/>
    <cellStyle name="AÞ¸¶_≫þ¹≪μa_°øAU≫cC× " xfId="259" xr:uid="{00000000-0005-0000-0000-0000F7000000}"/>
    <cellStyle name="Àú¸®¼ö" xfId="260" xr:uid="{00000000-0005-0000-0000-0000F8000000}"/>
    <cellStyle name="Àú¸®¼ö0" xfId="261" xr:uid="{00000000-0005-0000-0000-0000F9000000}"/>
    <cellStyle name="C¡IA¨ª_¡Æ￠R￥i￠?AI¨uo" xfId="262" xr:uid="{00000000-0005-0000-0000-0000FA000000}"/>
    <cellStyle name="C￥AØ_¿ø°¡SM " xfId="263" xr:uid="{00000000-0005-0000-0000-0000FB000000}"/>
    <cellStyle name="Calc Currency (0)" xfId="264" xr:uid="{00000000-0005-0000-0000-0000FC000000}"/>
    <cellStyle name="Calc Currency (2)" xfId="265" xr:uid="{00000000-0005-0000-0000-0000FD000000}"/>
    <cellStyle name="Calc Percent (0)" xfId="266" xr:uid="{00000000-0005-0000-0000-0000FE000000}"/>
    <cellStyle name="Calc Percent (1)" xfId="267" xr:uid="{00000000-0005-0000-0000-0000FF000000}"/>
    <cellStyle name="Calc Percent (2)" xfId="268" xr:uid="{00000000-0005-0000-0000-000000010000}"/>
    <cellStyle name="Calc Units (0)" xfId="269" xr:uid="{00000000-0005-0000-0000-000001010000}"/>
    <cellStyle name="Calc Units (1)" xfId="270" xr:uid="{00000000-0005-0000-0000-000002010000}"/>
    <cellStyle name="Calc Units (2)" xfId="271" xr:uid="{00000000-0005-0000-0000-000003010000}"/>
    <cellStyle name="category" xfId="272" xr:uid="{00000000-0005-0000-0000-000004010000}"/>
    <cellStyle name="Çõ»ê" xfId="273" xr:uid="{00000000-0005-0000-0000-000005010000}"/>
    <cellStyle name="Comma [0]_ SG&amp;A Bridge " xfId="274" xr:uid="{00000000-0005-0000-0000-000006010000}"/>
    <cellStyle name="Comma [00]" xfId="275" xr:uid="{00000000-0005-0000-0000-000007010000}"/>
    <cellStyle name="comma zerodec" xfId="276" xr:uid="{00000000-0005-0000-0000-000008010000}"/>
    <cellStyle name="Comma_ SG&amp;A Bridge " xfId="277" xr:uid="{00000000-0005-0000-0000-000009010000}"/>
    <cellStyle name="Comma0" xfId="278" xr:uid="{00000000-0005-0000-0000-00000A010000}"/>
    <cellStyle name="Copied" xfId="279" xr:uid="{00000000-0005-0000-0000-00000B010000}"/>
    <cellStyle name="Currency [0]_ SG&amp;A Bridge " xfId="280" xr:uid="{00000000-0005-0000-0000-00000C010000}"/>
    <cellStyle name="Currency [00]" xfId="281" xr:uid="{00000000-0005-0000-0000-00000D010000}"/>
    <cellStyle name="Currency_ SG&amp;A Bridge " xfId="282" xr:uid="{00000000-0005-0000-0000-00000E010000}"/>
    <cellStyle name="Currency0" xfId="283" xr:uid="{00000000-0005-0000-0000-00000F010000}"/>
    <cellStyle name="Currency1" xfId="284" xr:uid="{00000000-0005-0000-0000-000010010000}"/>
    <cellStyle name="Date" xfId="285" xr:uid="{00000000-0005-0000-0000-000011010000}"/>
    <cellStyle name="Date Short" xfId="286" xr:uid="{00000000-0005-0000-0000-000012010000}"/>
    <cellStyle name="DELTA" xfId="287" xr:uid="{00000000-0005-0000-0000-000013010000}"/>
    <cellStyle name="Dollar (zero dec)" xfId="288" xr:uid="{00000000-0005-0000-0000-000014010000}"/>
    <cellStyle name="È­æó±âè£" xfId="289" xr:uid="{00000000-0005-0000-0000-000015010000}"/>
    <cellStyle name="È­æó±âè£0" xfId="290" xr:uid="{00000000-0005-0000-0000-000016010000}"/>
    <cellStyle name="Enter Currency (0)" xfId="291" xr:uid="{00000000-0005-0000-0000-000017010000}"/>
    <cellStyle name="Enter Currency (2)" xfId="292" xr:uid="{00000000-0005-0000-0000-000018010000}"/>
    <cellStyle name="Enter Units (0)" xfId="293" xr:uid="{00000000-0005-0000-0000-000019010000}"/>
    <cellStyle name="Enter Units (1)" xfId="294" xr:uid="{00000000-0005-0000-0000-00001A010000}"/>
    <cellStyle name="Enter Units (2)" xfId="295" xr:uid="{00000000-0005-0000-0000-00001B010000}"/>
    <cellStyle name="Entered" xfId="296" xr:uid="{00000000-0005-0000-0000-00001C010000}"/>
    <cellStyle name="entry" xfId="297" xr:uid="{00000000-0005-0000-0000-00001D010000}"/>
    <cellStyle name="Euro" xfId="298" xr:uid="{00000000-0005-0000-0000-00001E010000}"/>
    <cellStyle name="Fixed" xfId="299" xr:uid="{00000000-0005-0000-0000-00001F010000}"/>
    <cellStyle name="Followed Hyperlink_문서관리Process" xfId="300" xr:uid="{00000000-0005-0000-0000-000020010000}"/>
    <cellStyle name="Grey" xfId="301" xr:uid="{00000000-0005-0000-0000-000021010000}"/>
    <cellStyle name="H1" xfId="302" xr:uid="{00000000-0005-0000-0000-000022010000}"/>
    <cellStyle name="H2" xfId="303" xr:uid="{00000000-0005-0000-0000-000023010000}"/>
    <cellStyle name="HEADER" xfId="304" xr:uid="{00000000-0005-0000-0000-000024010000}"/>
    <cellStyle name="Header1" xfId="305" xr:uid="{00000000-0005-0000-0000-000025010000}"/>
    <cellStyle name="Header2" xfId="306" xr:uid="{00000000-0005-0000-0000-000026010000}"/>
    <cellStyle name="Heading 1" xfId="307" xr:uid="{00000000-0005-0000-0000-000027010000}"/>
    <cellStyle name="Heading 2" xfId="308" xr:uid="{00000000-0005-0000-0000-000028010000}"/>
    <cellStyle name="Hyperlink" xfId="309" xr:uid="{00000000-0005-0000-0000-000029010000}"/>
    <cellStyle name="Input [yellow]" xfId="310" xr:uid="{00000000-0005-0000-0000-00002A010000}"/>
    <cellStyle name="Link Currency (0)" xfId="311" xr:uid="{00000000-0005-0000-0000-00002B010000}"/>
    <cellStyle name="Link Currency (2)" xfId="312" xr:uid="{00000000-0005-0000-0000-00002C010000}"/>
    <cellStyle name="Link Units (0)" xfId="313" xr:uid="{00000000-0005-0000-0000-00002D010000}"/>
    <cellStyle name="Link Units (1)" xfId="314" xr:uid="{00000000-0005-0000-0000-00002E010000}"/>
    <cellStyle name="Link Units (2)" xfId="315" xr:uid="{00000000-0005-0000-0000-00002F010000}"/>
    <cellStyle name="Milliers [0]_Arabian Spec" xfId="316" xr:uid="{00000000-0005-0000-0000-000030010000}"/>
    <cellStyle name="Milliers_Arabian Spec" xfId="317" xr:uid="{00000000-0005-0000-0000-000031010000}"/>
    <cellStyle name="Model" xfId="318" xr:uid="{00000000-0005-0000-0000-000032010000}"/>
    <cellStyle name="Mon?aire [0]_Arabian Spec" xfId="319" xr:uid="{00000000-0005-0000-0000-000033010000}"/>
    <cellStyle name="Mon?aire_Arabian Spec" xfId="320" xr:uid="{00000000-0005-0000-0000-000034010000}"/>
    <cellStyle name="no dec" xfId="321" xr:uid="{00000000-0005-0000-0000-000035010000}"/>
    <cellStyle name="Normal - Style1" xfId="322" xr:uid="{00000000-0005-0000-0000-000036010000}"/>
    <cellStyle name="Normal - 유형1" xfId="323" xr:uid="{00000000-0005-0000-0000-000037010000}"/>
    <cellStyle name="Normal_ SG&amp;A Bridge " xfId="324" xr:uid="{00000000-0005-0000-0000-000038010000}"/>
    <cellStyle name="paint" xfId="325" xr:uid="{00000000-0005-0000-0000-000039010000}"/>
    <cellStyle name="Percent [0]" xfId="326" xr:uid="{00000000-0005-0000-0000-00003A010000}"/>
    <cellStyle name="Percent [00]" xfId="327" xr:uid="{00000000-0005-0000-0000-00003B010000}"/>
    <cellStyle name="Percent [2]" xfId="328" xr:uid="{00000000-0005-0000-0000-00003C010000}"/>
    <cellStyle name="Percent_#6 Temps &amp; Contractors" xfId="329" xr:uid="{00000000-0005-0000-0000-00003D010000}"/>
    <cellStyle name="PrePop Currency (0)" xfId="330" xr:uid="{00000000-0005-0000-0000-00003E010000}"/>
    <cellStyle name="PrePop Currency (2)" xfId="331" xr:uid="{00000000-0005-0000-0000-00003F010000}"/>
    <cellStyle name="PrePop Units (0)" xfId="332" xr:uid="{00000000-0005-0000-0000-000040010000}"/>
    <cellStyle name="PrePop Units (1)" xfId="333" xr:uid="{00000000-0005-0000-0000-000041010000}"/>
    <cellStyle name="PrePop Units (2)" xfId="334" xr:uid="{00000000-0005-0000-0000-000042010000}"/>
    <cellStyle name="price" xfId="335" xr:uid="{00000000-0005-0000-0000-000043010000}"/>
    <cellStyle name="revised" xfId="336" xr:uid="{00000000-0005-0000-0000-000044010000}"/>
    <cellStyle name="RevList" xfId="337" xr:uid="{00000000-0005-0000-0000-000045010000}"/>
    <cellStyle name="SAPBEXaggData" xfId="338" xr:uid="{00000000-0005-0000-0000-000046010000}"/>
    <cellStyle name="SAPBEXaggDataEmph" xfId="339" xr:uid="{00000000-0005-0000-0000-000047010000}"/>
    <cellStyle name="SAPBEXaggItem" xfId="340" xr:uid="{00000000-0005-0000-0000-000048010000}"/>
    <cellStyle name="SAPBEXaggItemX" xfId="341" xr:uid="{00000000-0005-0000-0000-000049010000}"/>
    <cellStyle name="SAPBEXchaText" xfId="342" xr:uid="{00000000-0005-0000-0000-00004A010000}"/>
    <cellStyle name="SAPBEXexcBad7" xfId="343" xr:uid="{00000000-0005-0000-0000-00004B010000}"/>
    <cellStyle name="SAPBEXexcBad8" xfId="344" xr:uid="{00000000-0005-0000-0000-00004C010000}"/>
    <cellStyle name="SAPBEXexcBad9" xfId="345" xr:uid="{00000000-0005-0000-0000-00004D010000}"/>
    <cellStyle name="SAPBEXexcCritical4" xfId="346" xr:uid="{00000000-0005-0000-0000-00004E010000}"/>
    <cellStyle name="SAPBEXexcCritical5" xfId="347" xr:uid="{00000000-0005-0000-0000-00004F010000}"/>
    <cellStyle name="SAPBEXexcCritical6" xfId="348" xr:uid="{00000000-0005-0000-0000-000050010000}"/>
    <cellStyle name="SAPBEXexcGood1" xfId="349" xr:uid="{00000000-0005-0000-0000-000051010000}"/>
    <cellStyle name="SAPBEXexcGood2" xfId="350" xr:uid="{00000000-0005-0000-0000-000052010000}"/>
    <cellStyle name="SAPBEXexcGood3" xfId="351" xr:uid="{00000000-0005-0000-0000-000053010000}"/>
    <cellStyle name="SAPBEXfilterDrill" xfId="352" xr:uid="{00000000-0005-0000-0000-000054010000}"/>
    <cellStyle name="SAPBEXfilterItem" xfId="353" xr:uid="{00000000-0005-0000-0000-000055010000}"/>
    <cellStyle name="SAPBEXfilterText" xfId="354" xr:uid="{00000000-0005-0000-0000-000056010000}"/>
    <cellStyle name="SAPBEXformats" xfId="355" xr:uid="{00000000-0005-0000-0000-000057010000}"/>
    <cellStyle name="SAPBEXheaderItem" xfId="356" xr:uid="{00000000-0005-0000-0000-000058010000}"/>
    <cellStyle name="SAPBEXheaderText" xfId="357" xr:uid="{00000000-0005-0000-0000-000059010000}"/>
    <cellStyle name="SAPBEXHLevel0" xfId="358" xr:uid="{00000000-0005-0000-0000-00005A010000}"/>
    <cellStyle name="SAPBEXHLevel0X" xfId="359" xr:uid="{00000000-0005-0000-0000-00005B010000}"/>
    <cellStyle name="SAPBEXHLevel1" xfId="360" xr:uid="{00000000-0005-0000-0000-00005C010000}"/>
    <cellStyle name="SAPBEXHLevel1X" xfId="361" xr:uid="{00000000-0005-0000-0000-00005D010000}"/>
    <cellStyle name="SAPBEXHLevel2" xfId="362" xr:uid="{00000000-0005-0000-0000-00005E010000}"/>
    <cellStyle name="SAPBEXHLevel2X" xfId="363" xr:uid="{00000000-0005-0000-0000-00005F010000}"/>
    <cellStyle name="SAPBEXHLevel3" xfId="364" xr:uid="{00000000-0005-0000-0000-000060010000}"/>
    <cellStyle name="SAPBEXHLevel3X" xfId="365" xr:uid="{00000000-0005-0000-0000-000061010000}"/>
    <cellStyle name="SAPBEXresData" xfId="366" xr:uid="{00000000-0005-0000-0000-000062010000}"/>
    <cellStyle name="SAPBEXresDataEmph" xfId="367" xr:uid="{00000000-0005-0000-0000-000063010000}"/>
    <cellStyle name="SAPBEXresItem" xfId="368" xr:uid="{00000000-0005-0000-0000-000064010000}"/>
    <cellStyle name="SAPBEXresItemX" xfId="369" xr:uid="{00000000-0005-0000-0000-000065010000}"/>
    <cellStyle name="SAPBEXstdData" xfId="370" xr:uid="{00000000-0005-0000-0000-000066010000}"/>
    <cellStyle name="SAPBEXstdDataEmph" xfId="371" xr:uid="{00000000-0005-0000-0000-000067010000}"/>
    <cellStyle name="SAPBEXstdItem" xfId="372" xr:uid="{00000000-0005-0000-0000-000068010000}"/>
    <cellStyle name="SAPBEXstdItemX" xfId="373" xr:uid="{00000000-0005-0000-0000-000069010000}"/>
    <cellStyle name="SAPBEXtitle" xfId="374" xr:uid="{00000000-0005-0000-0000-00006A010000}"/>
    <cellStyle name="SAPBEXundefined" xfId="375" xr:uid="{00000000-0005-0000-0000-00006B010000}"/>
    <cellStyle name="section" xfId="376" xr:uid="{00000000-0005-0000-0000-00006C010000}"/>
    <cellStyle name="Standard_Tabelle1" xfId="377" xr:uid="{00000000-0005-0000-0000-00006D010000}"/>
    <cellStyle name="subhead" xfId="378" xr:uid="{00000000-0005-0000-0000-00006E010000}"/>
    <cellStyle name="Subtotal" xfId="379" xr:uid="{00000000-0005-0000-0000-00006F010000}"/>
    <cellStyle name="Text Indent A" xfId="380" xr:uid="{00000000-0005-0000-0000-000070010000}"/>
    <cellStyle name="Text Indent B" xfId="381" xr:uid="{00000000-0005-0000-0000-000071010000}"/>
    <cellStyle name="Text Indent C" xfId="382" xr:uid="{00000000-0005-0000-0000-000072010000}"/>
    <cellStyle name="title" xfId="383" xr:uid="{00000000-0005-0000-0000-000073010000}"/>
    <cellStyle name="Total" xfId="384" xr:uid="{00000000-0005-0000-0000-000074010000}"/>
    <cellStyle name="アクセント 1 10" xfId="385" xr:uid="{00000000-0005-0000-0000-000075010000}"/>
    <cellStyle name="アクセント 1 11" xfId="386" xr:uid="{00000000-0005-0000-0000-000076010000}"/>
    <cellStyle name="アクセント 1 2" xfId="387" xr:uid="{00000000-0005-0000-0000-000077010000}"/>
    <cellStyle name="アクセント 1 2 2" xfId="388" xr:uid="{00000000-0005-0000-0000-000078010000}"/>
    <cellStyle name="アクセント 1 2_【起業申請書】ZF超薄板生産性向上_COLD設備改造計画20140507" xfId="389" xr:uid="{00000000-0005-0000-0000-000079010000}"/>
    <cellStyle name="アクセント 1 3" xfId="390" xr:uid="{00000000-0005-0000-0000-00007A010000}"/>
    <cellStyle name="アクセント 1 4" xfId="391" xr:uid="{00000000-0005-0000-0000-00007B010000}"/>
    <cellStyle name="アクセント 1 5" xfId="392" xr:uid="{00000000-0005-0000-0000-00007C010000}"/>
    <cellStyle name="アクセント 1 6" xfId="393" xr:uid="{00000000-0005-0000-0000-00007D010000}"/>
    <cellStyle name="アクセント 1 7" xfId="394" xr:uid="{00000000-0005-0000-0000-00007E010000}"/>
    <cellStyle name="アクセント 1 8" xfId="395" xr:uid="{00000000-0005-0000-0000-00007F010000}"/>
    <cellStyle name="アクセント 1 9" xfId="396" xr:uid="{00000000-0005-0000-0000-000080010000}"/>
    <cellStyle name="アクセント 2 10" xfId="397" xr:uid="{00000000-0005-0000-0000-000081010000}"/>
    <cellStyle name="アクセント 2 11" xfId="398" xr:uid="{00000000-0005-0000-0000-000082010000}"/>
    <cellStyle name="アクセント 2 2" xfId="399" xr:uid="{00000000-0005-0000-0000-000083010000}"/>
    <cellStyle name="アクセント 2 2 2" xfId="400" xr:uid="{00000000-0005-0000-0000-000084010000}"/>
    <cellStyle name="アクセント 2 2_【起業申請書】ZF超薄板生産性向上_COLD設備改造計画20140507" xfId="401" xr:uid="{00000000-0005-0000-0000-000085010000}"/>
    <cellStyle name="アクセント 2 3" xfId="402" xr:uid="{00000000-0005-0000-0000-000086010000}"/>
    <cellStyle name="アクセント 2 4" xfId="403" xr:uid="{00000000-0005-0000-0000-000087010000}"/>
    <cellStyle name="アクセント 2 5" xfId="404" xr:uid="{00000000-0005-0000-0000-000088010000}"/>
    <cellStyle name="アクセント 2 6" xfId="405" xr:uid="{00000000-0005-0000-0000-000089010000}"/>
    <cellStyle name="アクセント 2 7" xfId="406" xr:uid="{00000000-0005-0000-0000-00008A010000}"/>
    <cellStyle name="アクセント 2 8" xfId="407" xr:uid="{00000000-0005-0000-0000-00008B010000}"/>
    <cellStyle name="アクセント 2 9" xfId="408" xr:uid="{00000000-0005-0000-0000-00008C010000}"/>
    <cellStyle name="アクセント 3 10" xfId="409" xr:uid="{00000000-0005-0000-0000-00008D010000}"/>
    <cellStyle name="アクセント 3 11" xfId="410" xr:uid="{00000000-0005-0000-0000-00008E010000}"/>
    <cellStyle name="アクセント 3 2" xfId="411" xr:uid="{00000000-0005-0000-0000-00008F010000}"/>
    <cellStyle name="アクセント 3 2 2" xfId="412" xr:uid="{00000000-0005-0000-0000-000090010000}"/>
    <cellStyle name="アクセント 3 2_【起業申請書】ZF超薄板生産性向上_COLD設備改造計画20140507" xfId="413" xr:uid="{00000000-0005-0000-0000-000091010000}"/>
    <cellStyle name="アクセント 3 3" xfId="414" xr:uid="{00000000-0005-0000-0000-000092010000}"/>
    <cellStyle name="アクセント 3 4" xfId="415" xr:uid="{00000000-0005-0000-0000-000093010000}"/>
    <cellStyle name="アクセント 3 5" xfId="416" xr:uid="{00000000-0005-0000-0000-000094010000}"/>
    <cellStyle name="アクセント 3 6" xfId="417" xr:uid="{00000000-0005-0000-0000-000095010000}"/>
    <cellStyle name="アクセント 3 7" xfId="418" xr:uid="{00000000-0005-0000-0000-000096010000}"/>
    <cellStyle name="アクセント 3 8" xfId="419" xr:uid="{00000000-0005-0000-0000-000097010000}"/>
    <cellStyle name="アクセント 3 9" xfId="420" xr:uid="{00000000-0005-0000-0000-000098010000}"/>
    <cellStyle name="アクセント 4 10" xfId="421" xr:uid="{00000000-0005-0000-0000-000099010000}"/>
    <cellStyle name="アクセント 4 11" xfId="422" xr:uid="{00000000-0005-0000-0000-00009A010000}"/>
    <cellStyle name="アクセント 4 2" xfId="423" xr:uid="{00000000-0005-0000-0000-00009B010000}"/>
    <cellStyle name="アクセント 4 2 2" xfId="424" xr:uid="{00000000-0005-0000-0000-00009C010000}"/>
    <cellStyle name="アクセント 4 2_【起業申請書】ZF超薄板生産性向上_COLD設備改造計画20140507" xfId="425" xr:uid="{00000000-0005-0000-0000-00009D010000}"/>
    <cellStyle name="アクセント 4 3" xfId="426" xr:uid="{00000000-0005-0000-0000-00009E010000}"/>
    <cellStyle name="アクセント 4 4" xfId="427" xr:uid="{00000000-0005-0000-0000-00009F010000}"/>
    <cellStyle name="アクセント 4 5" xfId="428" xr:uid="{00000000-0005-0000-0000-0000A0010000}"/>
    <cellStyle name="アクセント 4 6" xfId="429" xr:uid="{00000000-0005-0000-0000-0000A1010000}"/>
    <cellStyle name="アクセント 4 7" xfId="430" xr:uid="{00000000-0005-0000-0000-0000A2010000}"/>
    <cellStyle name="アクセント 4 8" xfId="431" xr:uid="{00000000-0005-0000-0000-0000A3010000}"/>
    <cellStyle name="アクセント 4 9" xfId="432" xr:uid="{00000000-0005-0000-0000-0000A4010000}"/>
    <cellStyle name="アクセント 5 10" xfId="433" xr:uid="{00000000-0005-0000-0000-0000A5010000}"/>
    <cellStyle name="アクセント 5 11" xfId="434" xr:uid="{00000000-0005-0000-0000-0000A6010000}"/>
    <cellStyle name="アクセント 5 2" xfId="435" xr:uid="{00000000-0005-0000-0000-0000A7010000}"/>
    <cellStyle name="アクセント 5 2 2" xfId="436" xr:uid="{00000000-0005-0000-0000-0000A8010000}"/>
    <cellStyle name="アクセント 5 2_【起業申請書】ZF超薄板生産性向上_COLD設備改造計画20140507" xfId="437" xr:uid="{00000000-0005-0000-0000-0000A9010000}"/>
    <cellStyle name="アクセント 5 3" xfId="438" xr:uid="{00000000-0005-0000-0000-0000AA010000}"/>
    <cellStyle name="アクセント 5 4" xfId="439" xr:uid="{00000000-0005-0000-0000-0000AB010000}"/>
    <cellStyle name="アクセント 5 5" xfId="440" xr:uid="{00000000-0005-0000-0000-0000AC010000}"/>
    <cellStyle name="アクセント 5 6" xfId="441" xr:uid="{00000000-0005-0000-0000-0000AD010000}"/>
    <cellStyle name="アクセント 5 7" xfId="442" xr:uid="{00000000-0005-0000-0000-0000AE010000}"/>
    <cellStyle name="アクセント 5 8" xfId="443" xr:uid="{00000000-0005-0000-0000-0000AF010000}"/>
    <cellStyle name="アクセント 5 9" xfId="444" xr:uid="{00000000-0005-0000-0000-0000B0010000}"/>
    <cellStyle name="アクセント 6 10" xfId="445" xr:uid="{00000000-0005-0000-0000-0000B1010000}"/>
    <cellStyle name="アクセント 6 11" xfId="446" xr:uid="{00000000-0005-0000-0000-0000B2010000}"/>
    <cellStyle name="アクセント 6 2" xfId="447" xr:uid="{00000000-0005-0000-0000-0000B3010000}"/>
    <cellStyle name="アクセント 6 2 2" xfId="448" xr:uid="{00000000-0005-0000-0000-0000B4010000}"/>
    <cellStyle name="アクセント 6 2_【起業申請書】ZF超薄板生産性向上_COLD設備改造計画20140507" xfId="449" xr:uid="{00000000-0005-0000-0000-0000B5010000}"/>
    <cellStyle name="アクセント 6 3" xfId="450" xr:uid="{00000000-0005-0000-0000-0000B6010000}"/>
    <cellStyle name="アクセント 6 4" xfId="451" xr:uid="{00000000-0005-0000-0000-0000B7010000}"/>
    <cellStyle name="アクセント 6 5" xfId="452" xr:uid="{00000000-0005-0000-0000-0000B8010000}"/>
    <cellStyle name="アクセント 6 6" xfId="453" xr:uid="{00000000-0005-0000-0000-0000B9010000}"/>
    <cellStyle name="アクセント 6 7" xfId="454" xr:uid="{00000000-0005-0000-0000-0000BA010000}"/>
    <cellStyle name="アクセント 6 8" xfId="455" xr:uid="{00000000-0005-0000-0000-0000BB010000}"/>
    <cellStyle name="アクセント 6 9" xfId="456" xr:uid="{00000000-0005-0000-0000-0000BC010000}"/>
    <cellStyle name="スタイル 1" xfId="457" xr:uid="{00000000-0005-0000-0000-0000BD010000}"/>
    <cellStyle name="タイトル 10" xfId="458" xr:uid="{00000000-0005-0000-0000-0000BE010000}"/>
    <cellStyle name="タイトル 11" xfId="459" xr:uid="{00000000-0005-0000-0000-0000BF010000}"/>
    <cellStyle name="タイトル 2" xfId="460" xr:uid="{00000000-0005-0000-0000-0000C0010000}"/>
    <cellStyle name="タイトル 2 2" xfId="461" xr:uid="{00000000-0005-0000-0000-0000C1010000}"/>
    <cellStyle name="タイトル 2_【起業申請書】ZF超薄板生産性向上_COLD設備改造計画20140507" xfId="462" xr:uid="{00000000-0005-0000-0000-0000C2010000}"/>
    <cellStyle name="タイトル 3" xfId="463" xr:uid="{00000000-0005-0000-0000-0000C3010000}"/>
    <cellStyle name="タイトル 4" xfId="464" xr:uid="{00000000-0005-0000-0000-0000C4010000}"/>
    <cellStyle name="タイトル 5" xfId="465" xr:uid="{00000000-0005-0000-0000-0000C5010000}"/>
    <cellStyle name="タイトル 6" xfId="466" xr:uid="{00000000-0005-0000-0000-0000C6010000}"/>
    <cellStyle name="タイトル 7" xfId="467" xr:uid="{00000000-0005-0000-0000-0000C7010000}"/>
    <cellStyle name="タイトル 8" xfId="468" xr:uid="{00000000-0005-0000-0000-0000C8010000}"/>
    <cellStyle name="タイトル 9" xfId="469" xr:uid="{00000000-0005-0000-0000-0000C9010000}"/>
    <cellStyle name="チェック セル 10" xfId="470" xr:uid="{00000000-0005-0000-0000-0000CA010000}"/>
    <cellStyle name="チェック セル 11" xfId="471" xr:uid="{00000000-0005-0000-0000-0000CB010000}"/>
    <cellStyle name="チェック セル 2" xfId="472" xr:uid="{00000000-0005-0000-0000-0000CC010000}"/>
    <cellStyle name="チェック セル 2 2" xfId="473" xr:uid="{00000000-0005-0000-0000-0000CD010000}"/>
    <cellStyle name="チェック セル 2_【起業申請書】ZF超薄板生産性向上_COLD設備改造計画20140507" xfId="474" xr:uid="{00000000-0005-0000-0000-0000CE010000}"/>
    <cellStyle name="チェック セル 3" xfId="475" xr:uid="{00000000-0005-0000-0000-0000CF010000}"/>
    <cellStyle name="チェック セル 4" xfId="476" xr:uid="{00000000-0005-0000-0000-0000D0010000}"/>
    <cellStyle name="チェック セル 5" xfId="477" xr:uid="{00000000-0005-0000-0000-0000D1010000}"/>
    <cellStyle name="チェック セル 6" xfId="478" xr:uid="{00000000-0005-0000-0000-0000D2010000}"/>
    <cellStyle name="チェック セル 7" xfId="479" xr:uid="{00000000-0005-0000-0000-0000D3010000}"/>
    <cellStyle name="チェック セル 8" xfId="480" xr:uid="{00000000-0005-0000-0000-0000D4010000}"/>
    <cellStyle name="チェック セル 9" xfId="481" xr:uid="{00000000-0005-0000-0000-0000D5010000}"/>
    <cellStyle name="どちらでもない 10" xfId="482" xr:uid="{00000000-0005-0000-0000-0000D6010000}"/>
    <cellStyle name="どちらでもない 11" xfId="483" xr:uid="{00000000-0005-0000-0000-0000D7010000}"/>
    <cellStyle name="どちらでもない 2" xfId="484" xr:uid="{00000000-0005-0000-0000-0000D8010000}"/>
    <cellStyle name="どちらでもない 2 2" xfId="485" xr:uid="{00000000-0005-0000-0000-0000D9010000}"/>
    <cellStyle name="どちらでもない 2_【起業申請書】ZF超薄板生産性向上_COLD設備改造計画20140507" xfId="486" xr:uid="{00000000-0005-0000-0000-0000DA010000}"/>
    <cellStyle name="どちらでもない 3" xfId="487" xr:uid="{00000000-0005-0000-0000-0000DB010000}"/>
    <cellStyle name="どちらでもない 4" xfId="488" xr:uid="{00000000-0005-0000-0000-0000DC010000}"/>
    <cellStyle name="どちらでもない 5" xfId="489" xr:uid="{00000000-0005-0000-0000-0000DD010000}"/>
    <cellStyle name="どちらでもない 6" xfId="490" xr:uid="{00000000-0005-0000-0000-0000DE010000}"/>
    <cellStyle name="どちらでもない 7" xfId="491" xr:uid="{00000000-0005-0000-0000-0000DF010000}"/>
    <cellStyle name="どちらでもない 8" xfId="492" xr:uid="{00000000-0005-0000-0000-0000E0010000}"/>
    <cellStyle name="どちらでもない 9" xfId="493" xr:uid="{00000000-0005-0000-0000-0000E1010000}"/>
    <cellStyle name="パーセント 2" xfId="494" xr:uid="{00000000-0005-0000-0000-0000E2010000}"/>
    <cellStyle name="パーセント 2 10" xfId="495" xr:uid="{00000000-0005-0000-0000-0000E3010000}"/>
    <cellStyle name="パーセント 2 11" xfId="496" xr:uid="{00000000-0005-0000-0000-0000E4010000}"/>
    <cellStyle name="パーセント 2 12" xfId="497" xr:uid="{00000000-0005-0000-0000-0000E5010000}"/>
    <cellStyle name="パーセント 2 13" xfId="498" xr:uid="{00000000-0005-0000-0000-0000E6010000}"/>
    <cellStyle name="パーセント 2 2" xfId="499" xr:uid="{00000000-0005-0000-0000-0000E7010000}"/>
    <cellStyle name="パーセント 2 2 2" xfId="500" xr:uid="{00000000-0005-0000-0000-0000E8010000}"/>
    <cellStyle name="パーセント 2 3" xfId="501" xr:uid="{00000000-0005-0000-0000-0000E9010000}"/>
    <cellStyle name="パーセント 2 3 2" xfId="502" xr:uid="{00000000-0005-0000-0000-0000EA010000}"/>
    <cellStyle name="パーセント 2 4" xfId="503" xr:uid="{00000000-0005-0000-0000-0000EB010000}"/>
    <cellStyle name="パーセント 2 4 2" xfId="504" xr:uid="{00000000-0005-0000-0000-0000EC010000}"/>
    <cellStyle name="パーセント 2 5" xfId="505" xr:uid="{00000000-0005-0000-0000-0000ED010000}"/>
    <cellStyle name="パーセント 2 5 2" xfId="506" xr:uid="{00000000-0005-0000-0000-0000EE010000}"/>
    <cellStyle name="パーセント 2 6" xfId="507" xr:uid="{00000000-0005-0000-0000-0000EF010000}"/>
    <cellStyle name="パーセント 2 6 2" xfId="508" xr:uid="{00000000-0005-0000-0000-0000F0010000}"/>
    <cellStyle name="パーセント 2 7" xfId="509" xr:uid="{00000000-0005-0000-0000-0000F1010000}"/>
    <cellStyle name="パーセント 2 8" xfId="510" xr:uid="{00000000-0005-0000-0000-0000F2010000}"/>
    <cellStyle name="パーセント 2 9" xfId="511" xr:uid="{00000000-0005-0000-0000-0000F3010000}"/>
    <cellStyle name="パーセント 3" xfId="512" xr:uid="{00000000-0005-0000-0000-0000F4010000}"/>
    <cellStyle name="パーセント 6" xfId="513" xr:uid="{00000000-0005-0000-0000-0000F5010000}"/>
    <cellStyle name="ハイパーリンク 2" xfId="514" xr:uid="{00000000-0005-0000-0000-0000F6010000}"/>
    <cellStyle name="ハイパーリンク 3" xfId="515" xr:uid="{00000000-0005-0000-0000-0000F7010000}"/>
    <cellStyle name="メモ 10" xfId="516" xr:uid="{00000000-0005-0000-0000-0000F8010000}"/>
    <cellStyle name="メモ 11" xfId="517" xr:uid="{00000000-0005-0000-0000-0000F9010000}"/>
    <cellStyle name="メモ 2" xfId="518" xr:uid="{00000000-0005-0000-0000-0000FA010000}"/>
    <cellStyle name="メモ 2 2" xfId="519" xr:uid="{00000000-0005-0000-0000-0000FB010000}"/>
    <cellStyle name="メモ 2_20140808LF　本線増速No 4No 5共用惰輪(Idler)固定Plate折損" xfId="520" xr:uid="{00000000-0005-0000-0000-0000FC010000}"/>
    <cellStyle name="メモ 3" xfId="521" xr:uid="{00000000-0005-0000-0000-0000FD010000}"/>
    <cellStyle name="メモ 4" xfId="522" xr:uid="{00000000-0005-0000-0000-0000FE010000}"/>
    <cellStyle name="メモ 5" xfId="523" xr:uid="{00000000-0005-0000-0000-0000FF010000}"/>
    <cellStyle name="メモ 6" xfId="524" xr:uid="{00000000-0005-0000-0000-000000020000}"/>
    <cellStyle name="メモ 7" xfId="525" xr:uid="{00000000-0005-0000-0000-000001020000}"/>
    <cellStyle name="メモ 8" xfId="526" xr:uid="{00000000-0005-0000-0000-000002020000}"/>
    <cellStyle name="メモ 9" xfId="527" xr:uid="{00000000-0005-0000-0000-000003020000}"/>
    <cellStyle name="リンク セル 10" xfId="528" xr:uid="{00000000-0005-0000-0000-000004020000}"/>
    <cellStyle name="リンク セル 11" xfId="529" xr:uid="{00000000-0005-0000-0000-000005020000}"/>
    <cellStyle name="リンク セル 2" xfId="530" xr:uid="{00000000-0005-0000-0000-000006020000}"/>
    <cellStyle name="リンク セル 2 2" xfId="531" xr:uid="{00000000-0005-0000-0000-000007020000}"/>
    <cellStyle name="リンク セル 2_【起業申請書】ZF超薄板生産性向上_COLD設備改造計画20140507" xfId="532" xr:uid="{00000000-0005-0000-0000-000008020000}"/>
    <cellStyle name="リンク セル 3" xfId="533" xr:uid="{00000000-0005-0000-0000-000009020000}"/>
    <cellStyle name="リンク セル 4" xfId="534" xr:uid="{00000000-0005-0000-0000-00000A020000}"/>
    <cellStyle name="リンク セル 5" xfId="535" xr:uid="{00000000-0005-0000-0000-00000B020000}"/>
    <cellStyle name="リンク セル 6" xfId="536" xr:uid="{00000000-0005-0000-0000-00000C020000}"/>
    <cellStyle name="リンク セル 7" xfId="537" xr:uid="{00000000-0005-0000-0000-00000D020000}"/>
    <cellStyle name="リンク セル 8" xfId="538" xr:uid="{00000000-0005-0000-0000-00000E020000}"/>
    <cellStyle name="リンク セル 9" xfId="539" xr:uid="{00000000-0005-0000-0000-00000F020000}"/>
    <cellStyle name="一般" xfId="0" builtinId="0"/>
    <cellStyle name="一般 10" xfId="540" xr:uid="{00000000-0005-0000-0000-000011020000}"/>
    <cellStyle name="一般 2" xfId="7" xr:uid="{00000000-0005-0000-0000-000012020000}"/>
    <cellStyle name="一般 2 2" xfId="541" xr:uid="{00000000-0005-0000-0000-000013020000}"/>
    <cellStyle name="一般 2 2 2" xfId="542" xr:uid="{00000000-0005-0000-0000-000014020000}"/>
    <cellStyle name="一般 2 2_進度確認表(New)" xfId="920" xr:uid="{00000000-0005-0000-0000-000015020000}"/>
    <cellStyle name="一般 2 3" xfId="543" xr:uid="{00000000-0005-0000-0000-000016020000}"/>
    <cellStyle name="一般 2_140524_YF-TOM3識別PC4_Freeze異常報告書" xfId="544" xr:uid="{00000000-0005-0000-0000-000017020000}"/>
    <cellStyle name="一般 3" xfId="11" xr:uid="{00000000-0005-0000-0000-000018020000}"/>
    <cellStyle name="一般 4" xfId="545" xr:uid="{00000000-0005-0000-0000-000019020000}"/>
    <cellStyle name="一般 5" xfId="546" xr:uid="{00000000-0005-0000-0000-00001A020000}"/>
    <cellStyle name="一般 5 2" xfId="547" xr:uid="{00000000-0005-0000-0000-00001B020000}"/>
    <cellStyle name="一般 5_進度確認表(New)" xfId="921" xr:uid="{00000000-0005-0000-0000-00001C020000}"/>
    <cellStyle name="一般 6" xfId="548" xr:uid="{00000000-0005-0000-0000-00001D020000}"/>
    <cellStyle name="一般 7" xfId="549" xr:uid="{00000000-0005-0000-0000-00001E020000}"/>
    <cellStyle name="一般 8" xfId="550" xr:uid="{00000000-0005-0000-0000-00001F020000}"/>
    <cellStyle name="一般 9" xfId="551" xr:uid="{00000000-0005-0000-0000-000020020000}"/>
    <cellStyle name="견적" xfId="552" xr:uid="{00000000-0005-0000-0000-000021020000}"/>
    <cellStyle name="고정소숫점" xfId="553" xr:uid="{00000000-0005-0000-0000-000022020000}"/>
    <cellStyle name="고정출력1" xfId="554" xr:uid="{00000000-0005-0000-0000-000023020000}"/>
    <cellStyle name="고정출력2" xfId="555" xr:uid="{00000000-0005-0000-0000-000024020000}"/>
    <cellStyle name="入力 10" xfId="556" xr:uid="{00000000-0005-0000-0000-000025020000}"/>
    <cellStyle name="入力 11" xfId="557" xr:uid="{00000000-0005-0000-0000-000026020000}"/>
    <cellStyle name="入力 2" xfId="558" xr:uid="{00000000-0005-0000-0000-000027020000}"/>
    <cellStyle name="入力 2 2" xfId="559" xr:uid="{00000000-0005-0000-0000-000028020000}"/>
    <cellStyle name="入力 2_【起業申請書】ZF超薄板生産性向上_COLD設備改造計画20140507" xfId="560" xr:uid="{00000000-0005-0000-0000-000029020000}"/>
    <cellStyle name="入力 3" xfId="561" xr:uid="{00000000-0005-0000-0000-00002A020000}"/>
    <cellStyle name="入力 4" xfId="562" xr:uid="{00000000-0005-0000-0000-00002B020000}"/>
    <cellStyle name="入力 5" xfId="563" xr:uid="{00000000-0005-0000-0000-00002C020000}"/>
    <cellStyle name="入力 6" xfId="564" xr:uid="{00000000-0005-0000-0000-00002D020000}"/>
    <cellStyle name="入力 7" xfId="565" xr:uid="{00000000-0005-0000-0000-00002E020000}"/>
    <cellStyle name="入力 8" xfId="566" xr:uid="{00000000-0005-0000-0000-00002F020000}"/>
    <cellStyle name="入力 9" xfId="567" xr:uid="{00000000-0005-0000-0000-000030020000}"/>
    <cellStyle name="千分位[0]" xfId="917" builtinId="6"/>
    <cellStyle name="千分位[0] 2" xfId="568" xr:uid="{00000000-0005-0000-0000-000032020000}"/>
    <cellStyle name="기계" xfId="569" xr:uid="{00000000-0005-0000-0000-000033020000}"/>
    <cellStyle name="出力 10" xfId="570" xr:uid="{00000000-0005-0000-0000-000034020000}"/>
    <cellStyle name="出力 11" xfId="571" xr:uid="{00000000-0005-0000-0000-000035020000}"/>
    <cellStyle name="出力 2" xfId="572" xr:uid="{00000000-0005-0000-0000-000036020000}"/>
    <cellStyle name="出力 2 2" xfId="573" xr:uid="{00000000-0005-0000-0000-000037020000}"/>
    <cellStyle name="出力 2_【起業申請書】ZF超薄板生産性向上_COLD設備改造計画20140507" xfId="574" xr:uid="{00000000-0005-0000-0000-000038020000}"/>
    <cellStyle name="出力 3" xfId="575" xr:uid="{00000000-0005-0000-0000-000039020000}"/>
    <cellStyle name="出力 4" xfId="576" xr:uid="{00000000-0005-0000-0000-00003A020000}"/>
    <cellStyle name="出力 5" xfId="577" xr:uid="{00000000-0005-0000-0000-00003B020000}"/>
    <cellStyle name="出力 6" xfId="578" xr:uid="{00000000-0005-0000-0000-00003C020000}"/>
    <cellStyle name="出力 7" xfId="579" xr:uid="{00000000-0005-0000-0000-00003D020000}"/>
    <cellStyle name="出力 8" xfId="580" xr:uid="{00000000-0005-0000-0000-00003E020000}"/>
    <cellStyle name="出力 9" xfId="581" xr:uid="{00000000-0005-0000-0000-00003F020000}"/>
    <cellStyle name="날짜" xfId="582" xr:uid="{00000000-0005-0000-0000-000040020000}"/>
    <cellStyle name="내역서" xfId="583" xr:uid="{00000000-0005-0000-0000-000041020000}"/>
    <cellStyle name="好_【起業申請書】ZF超薄板生産性向上_COLD設備改造計画20140507" xfId="584" xr:uid="{00000000-0005-0000-0000-000042020000}"/>
    <cellStyle name="好_11月度REV.02" xfId="585" xr:uid="{00000000-0005-0000-0000-000043020000}"/>
    <cellStyle name="好_YF 2BR Master PLC CPU異常報告 2012-03-19 (2)" xfId="586" xr:uid="{00000000-0005-0000-0000-000044020000}"/>
    <cellStyle name="好_YFZF201312" xfId="587" xr:uid="{00000000-0005-0000-0000-000045020000}"/>
    <cellStyle name="好_YFZF201401" xfId="588" xr:uid="{00000000-0005-0000-0000-000046020000}"/>
    <cellStyle name="好_YFZF201402" xfId="589" xr:uid="{00000000-0005-0000-0000-000047020000}"/>
    <cellStyle name="好_YFZF201403" xfId="590" xr:uid="{00000000-0005-0000-0000-000048020000}"/>
    <cellStyle name="好_YFZF201404" xfId="591" xr:uid="{00000000-0005-0000-0000-000049020000}"/>
    <cellStyle name="好_YFZF201405" xfId="592" xr:uid="{00000000-0005-0000-0000-00004A020000}"/>
    <cellStyle name="好_YFZF201406" xfId="593" xr:uid="{00000000-0005-0000-0000-00004B020000}"/>
    <cellStyle name="好_進度確認表(New)" xfId="922" xr:uid="{00000000-0005-0000-0000-00004C020000}"/>
    <cellStyle name="好_進捗確認シート" xfId="8" xr:uid="{00000000-0005-0000-0000-00004D020000}"/>
    <cellStyle name="好_進捗確認シート_進度確認表(New)" xfId="923" xr:uid="{00000000-0005-0000-0000-00004E020000}"/>
    <cellStyle name="百分比" xfId="1" builtinId="5"/>
    <cellStyle name="良い 10" xfId="594" xr:uid="{00000000-0005-0000-0000-000050020000}"/>
    <cellStyle name="良い 11" xfId="595" xr:uid="{00000000-0005-0000-0000-000051020000}"/>
    <cellStyle name="良い 2" xfId="596" xr:uid="{00000000-0005-0000-0000-000052020000}"/>
    <cellStyle name="良い 2 2" xfId="597" xr:uid="{00000000-0005-0000-0000-000053020000}"/>
    <cellStyle name="良い 2_【起業申請書】ZF超薄板生産性向上_COLD設備改造計画20140507" xfId="598" xr:uid="{00000000-0005-0000-0000-000054020000}"/>
    <cellStyle name="良い 3" xfId="599" xr:uid="{00000000-0005-0000-0000-000055020000}"/>
    <cellStyle name="良い 4" xfId="600" xr:uid="{00000000-0005-0000-0000-000056020000}"/>
    <cellStyle name="良い 5" xfId="601" xr:uid="{00000000-0005-0000-0000-000057020000}"/>
    <cellStyle name="良い 6" xfId="602" xr:uid="{00000000-0005-0000-0000-000058020000}"/>
    <cellStyle name="良い 7" xfId="603" xr:uid="{00000000-0005-0000-0000-000059020000}"/>
    <cellStyle name="良い 8" xfId="604" xr:uid="{00000000-0005-0000-0000-00005A020000}"/>
    <cellStyle name="良い 9" xfId="605" xr:uid="{00000000-0005-0000-0000-00005B020000}"/>
    <cellStyle name="見出し 1 10" xfId="606" xr:uid="{00000000-0005-0000-0000-00005C020000}"/>
    <cellStyle name="見出し 1 11" xfId="607" xr:uid="{00000000-0005-0000-0000-00005D020000}"/>
    <cellStyle name="見出し 1 2" xfId="608" xr:uid="{00000000-0005-0000-0000-00005E020000}"/>
    <cellStyle name="見出し 1 2 2" xfId="609" xr:uid="{00000000-0005-0000-0000-00005F020000}"/>
    <cellStyle name="見出し 1 2_【起業申請書】ZF超薄板生産性向上_COLD設備改造計画20140507" xfId="610" xr:uid="{00000000-0005-0000-0000-000060020000}"/>
    <cellStyle name="見出し 1 3" xfId="611" xr:uid="{00000000-0005-0000-0000-000061020000}"/>
    <cellStyle name="見出し 1 4" xfId="612" xr:uid="{00000000-0005-0000-0000-000062020000}"/>
    <cellStyle name="見出し 1 5" xfId="613" xr:uid="{00000000-0005-0000-0000-000063020000}"/>
    <cellStyle name="見出し 1 6" xfId="614" xr:uid="{00000000-0005-0000-0000-000064020000}"/>
    <cellStyle name="見出し 1 7" xfId="615" xr:uid="{00000000-0005-0000-0000-000065020000}"/>
    <cellStyle name="見出し 1 8" xfId="616" xr:uid="{00000000-0005-0000-0000-000066020000}"/>
    <cellStyle name="見出し 1 9" xfId="617" xr:uid="{00000000-0005-0000-0000-000067020000}"/>
    <cellStyle name="見出し 2 10" xfId="618" xr:uid="{00000000-0005-0000-0000-000068020000}"/>
    <cellStyle name="見出し 2 11" xfId="619" xr:uid="{00000000-0005-0000-0000-000069020000}"/>
    <cellStyle name="見出し 2 2" xfId="620" xr:uid="{00000000-0005-0000-0000-00006A020000}"/>
    <cellStyle name="見出し 2 2 2" xfId="621" xr:uid="{00000000-0005-0000-0000-00006B020000}"/>
    <cellStyle name="見出し 2 2_【起業申請書】ZF超薄板生産性向上_COLD設備改造計画20140507" xfId="622" xr:uid="{00000000-0005-0000-0000-00006C020000}"/>
    <cellStyle name="見出し 2 3" xfId="623" xr:uid="{00000000-0005-0000-0000-00006D020000}"/>
    <cellStyle name="見出し 2 4" xfId="624" xr:uid="{00000000-0005-0000-0000-00006E020000}"/>
    <cellStyle name="見出し 2 5" xfId="625" xr:uid="{00000000-0005-0000-0000-00006F020000}"/>
    <cellStyle name="見出し 2 6" xfId="626" xr:uid="{00000000-0005-0000-0000-000070020000}"/>
    <cellStyle name="見出し 2 7" xfId="627" xr:uid="{00000000-0005-0000-0000-000071020000}"/>
    <cellStyle name="見出し 2 8" xfId="628" xr:uid="{00000000-0005-0000-0000-000072020000}"/>
    <cellStyle name="見出し 2 9" xfId="629" xr:uid="{00000000-0005-0000-0000-000073020000}"/>
    <cellStyle name="見出し 3 10" xfId="630" xr:uid="{00000000-0005-0000-0000-000074020000}"/>
    <cellStyle name="見出し 3 11" xfId="631" xr:uid="{00000000-0005-0000-0000-000075020000}"/>
    <cellStyle name="見出し 3 2" xfId="632" xr:uid="{00000000-0005-0000-0000-000076020000}"/>
    <cellStyle name="見出し 3 2 2" xfId="633" xr:uid="{00000000-0005-0000-0000-000077020000}"/>
    <cellStyle name="見出し 3 2_【起業申請書】ZF超薄板生産性向上_COLD設備改造計画20140507" xfId="634" xr:uid="{00000000-0005-0000-0000-000078020000}"/>
    <cellStyle name="見出し 3 3" xfId="635" xr:uid="{00000000-0005-0000-0000-000079020000}"/>
    <cellStyle name="見出し 3 4" xfId="636" xr:uid="{00000000-0005-0000-0000-00007A020000}"/>
    <cellStyle name="見出し 3 5" xfId="637" xr:uid="{00000000-0005-0000-0000-00007B020000}"/>
    <cellStyle name="見出し 3 6" xfId="638" xr:uid="{00000000-0005-0000-0000-00007C020000}"/>
    <cellStyle name="見出し 3 7" xfId="639" xr:uid="{00000000-0005-0000-0000-00007D020000}"/>
    <cellStyle name="見出し 3 8" xfId="640" xr:uid="{00000000-0005-0000-0000-00007E020000}"/>
    <cellStyle name="見出し 3 9" xfId="641" xr:uid="{00000000-0005-0000-0000-00007F020000}"/>
    <cellStyle name="見出し 4 10" xfId="642" xr:uid="{00000000-0005-0000-0000-000080020000}"/>
    <cellStyle name="見出し 4 11" xfId="643" xr:uid="{00000000-0005-0000-0000-000081020000}"/>
    <cellStyle name="見出し 4 2" xfId="644" xr:uid="{00000000-0005-0000-0000-000082020000}"/>
    <cellStyle name="見出し 4 2 2" xfId="645" xr:uid="{00000000-0005-0000-0000-000083020000}"/>
    <cellStyle name="見出し 4 2_【起業申請書】ZF超薄板生産性向上_COLD設備改造計画20140507" xfId="646" xr:uid="{00000000-0005-0000-0000-000084020000}"/>
    <cellStyle name="見出し 4 3" xfId="647" xr:uid="{00000000-0005-0000-0000-000085020000}"/>
    <cellStyle name="見出し 4 4" xfId="648" xr:uid="{00000000-0005-0000-0000-000086020000}"/>
    <cellStyle name="見出し 4 5" xfId="649" xr:uid="{00000000-0005-0000-0000-000087020000}"/>
    <cellStyle name="見出し 4 6" xfId="650" xr:uid="{00000000-0005-0000-0000-000088020000}"/>
    <cellStyle name="見出し 4 7" xfId="651" xr:uid="{00000000-0005-0000-0000-000089020000}"/>
    <cellStyle name="見出し 4 8" xfId="652" xr:uid="{00000000-0005-0000-0000-00008A020000}"/>
    <cellStyle name="見出し 4 9" xfId="653" xr:uid="{00000000-0005-0000-0000-00008B020000}"/>
    <cellStyle name="달러" xfId="654" xr:uid="{00000000-0005-0000-0000-00008C020000}"/>
    <cellStyle name="計算 10" xfId="655" xr:uid="{00000000-0005-0000-0000-00008D020000}"/>
    <cellStyle name="計算 11" xfId="656" xr:uid="{00000000-0005-0000-0000-00008E020000}"/>
    <cellStyle name="計算 2" xfId="657" xr:uid="{00000000-0005-0000-0000-00008F020000}"/>
    <cellStyle name="計算 2 2" xfId="658" xr:uid="{00000000-0005-0000-0000-000090020000}"/>
    <cellStyle name="計算 2_【起業申請書】ZF超薄板生産性向上_COLD設備改造計画20140507" xfId="659" xr:uid="{00000000-0005-0000-0000-000091020000}"/>
    <cellStyle name="計算 3" xfId="660" xr:uid="{00000000-0005-0000-0000-000092020000}"/>
    <cellStyle name="計算 4" xfId="661" xr:uid="{00000000-0005-0000-0000-000093020000}"/>
    <cellStyle name="計算 5" xfId="662" xr:uid="{00000000-0005-0000-0000-000094020000}"/>
    <cellStyle name="計算 6" xfId="663" xr:uid="{00000000-0005-0000-0000-000095020000}"/>
    <cellStyle name="計算 7" xfId="664" xr:uid="{00000000-0005-0000-0000-000096020000}"/>
    <cellStyle name="計算 8" xfId="665" xr:uid="{00000000-0005-0000-0000-000097020000}"/>
    <cellStyle name="計算 9" xfId="666" xr:uid="{00000000-0005-0000-0000-000098020000}"/>
    <cellStyle name="뒤에 오는 하이퍼링크_대가" xfId="667" xr:uid="{00000000-0005-0000-0000-000099020000}"/>
    <cellStyle name="桁区切り [0.00] 2" xfId="668" xr:uid="{00000000-0005-0000-0000-00009A020000}"/>
    <cellStyle name="桁区切り 2" xfId="669" xr:uid="{00000000-0005-0000-0000-00009B020000}"/>
    <cellStyle name="桁区切り 2 2" xfId="670" xr:uid="{00000000-0005-0000-0000-00009C020000}"/>
    <cellStyle name="桁区切り 2 2 2" xfId="671" xr:uid="{00000000-0005-0000-0000-00009D020000}"/>
    <cellStyle name="桁区切り 2 2 3" xfId="672" xr:uid="{00000000-0005-0000-0000-00009E020000}"/>
    <cellStyle name="桁区切り 2 3" xfId="673" xr:uid="{00000000-0005-0000-0000-00009F020000}"/>
    <cellStyle name="桁区切り 2 3 2" xfId="674" xr:uid="{00000000-0005-0000-0000-0000A0020000}"/>
    <cellStyle name="桁区切り 2 3 3" xfId="675" xr:uid="{00000000-0005-0000-0000-0000A1020000}"/>
    <cellStyle name="桁区切り 2 4" xfId="676" xr:uid="{00000000-0005-0000-0000-0000A2020000}"/>
    <cellStyle name="桁区切り 2 4 2" xfId="677" xr:uid="{00000000-0005-0000-0000-0000A3020000}"/>
    <cellStyle name="桁区切り 2 4 3" xfId="678" xr:uid="{00000000-0005-0000-0000-0000A4020000}"/>
    <cellStyle name="桁区切り 2 5" xfId="679" xr:uid="{00000000-0005-0000-0000-0000A5020000}"/>
    <cellStyle name="桁区切り 2 5 2" xfId="680" xr:uid="{00000000-0005-0000-0000-0000A6020000}"/>
    <cellStyle name="桁区切り 2 5 3" xfId="681" xr:uid="{00000000-0005-0000-0000-0000A7020000}"/>
    <cellStyle name="桁区切り 2 6" xfId="682" xr:uid="{00000000-0005-0000-0000-0000A8020000}"/>
    <cellStyle name="桁区切り 2 6 2" xfId="683" xr:uid="{00000000-0005-0000-0000-0000A9020000}"/>
    <cellStyle name="桁区切り 2 6 3" xfId="684" xr:uid="{00000000-0005-0000-0000-0000AA020000}"/>
    <cellStyle name="桁区切り 2 7" xfId="685" xr:uid="{00000000-0005-0000-0000-0000AB020000}"/>
    <cellStyle name="桁区切り 2 7 2" xfId="686" xr:uid="{00000000-0005-0000-0000-0000AC020000}"/>
    <cellStyle name="桁区切り 2 8" xfId="687" xr:uid="{00000000-0005-0000-0000-0000AD020000}"/>
    <cellStyle name="桁区切り 3" xfId="688" xr:uid="{00000000-0005-0000-0000-0000AE020000}"/>
    <cellStyle name="桁区切り 3 2" xfId="689" xr:uid="{00000000-0005-0000-0000-0000AF020000}"/>
    <cellStyle name="桁区切り 4" xfId="690" xr:uid="{00000000-0005-0000-0000-0000B0020000}"/>
    <cellStyle name="桁区切り 4 2" xfId="691" xr:uid="{00000000-0005-0000-0000-0000B1020000}"/>
    <cellStyle name="桁区切り 5" xfId="692" xr:uid="{00000000-0005-0000-0000-0000B2020000}"/>
    <cellStyle name="桁区切り 6" xfId="693" xr:uid="{00000000-0005-0000-0000-0000B3020000}"/>
    <cellStyle name="桁区切り 7" xfId="694" xr:uid="{00000000-0005-0000-0000-0000B4020000}"/>
    <cellStyle name="桁区切り 8" xfId="931" xr:uid="{00000000-0005-0000-0000-0000B5020000}"/>
    <cellStyle name="桁蟻唇Ｆ [0.00]_Bookings" xfId="695" xr:uid="{00000000-0005-0000-0000-0000B6020000}"/>
    <cellStyle name="桁蟻唇Ｆ_Bookings" xfId="696" xr:uid="{00000000-0005-0000-0000-0000B7020000}"/>
    <cellStyle name="常规_SHEET 1" xfId="697" xr:uid="{00000000-0005-0000-0000-0000B8020000}"/>
    <cellStyle name="悪い 10" xfId="698" xr:uid="{00000000-0005-0000-0000-0000B9020000}"/>
    <cellStyle name="悪い 11" xfId="699" xr:uid="{00000000-0005-0000-0000-0000BA020000}"/>
    <cellStyle name="悪い 2" xfId="700" xr:uid="{00000000-0005-0000-0000-0000BB020000}"/>
    <cellStyle name="悪い 2 2" xfId="701" xr:uid="{00000000-0005-0000-0000-0000BC020000}"/>
    <cellStyle name="悪い 2_【起業申請書】ZF超薄板生産性向上_COLD設備改造計画20140507" xfId="702" xr:uid="{00000000-0005-0000-0000-0000BD020000}"/>
    <cellStyle name="悪い 3" xfId="703" xr:uid="{00000000-0005-0000-0000-0000BE020000}"/>
    <cellStyle name="悪い 4" xfId="704" xr:uid="{00000000-0005-0000-0000-0000BF020000}"/>
    <cellStyle name="悪い 5" xfId="705" xr:uid="{00000000-0005-0000-0000-0000C0020000}"/>
    <cellStyle name="悪い 6" xfId="706" xr:uid="{00000000-0005-0000-0000-0000C1020000}"/>
    <cellStyle name="悪い 7" xfId="707" xr:uid="{00000000-0005-0000-0000-0000C2020000}"/>
    <cellStyle name="悪い 8" xfId="708" xr:uid="{00000000-0005-0000-0000-0000C3020000}"/>
    <cellStyle name="悪い 9" xfId="709" xr:uid="{00000000-0005-0000-0000-0000C4020000}"/>
    <cellStyle name="脱浦 [0.00]_ACBOOK" xfId="710" xr:uid="{00000000-0005-0000-0000-0000C5020000}"/>
    <cellStyle name="脱浦_ACBOOK" xfId="711" xr:uid="{00000000-0005-0000-0000-0000C6020000}"/>
    <cellStyle name="通貨 [0.00] 2" xfId="712" xr:uid="{00000000-0005-0000-0000-0000C7020000}"/>
    <cellStyle name="通貨 2" xfId="713" xr:uid="{00000000-0005-0000-0000-0000C8020000}"/>
    <cellStyle name="通貨 2 2" xfId="714" xr:uid="{00000000-0005-0000-0000-0000C9020000}"/>
    <cellStyle name="通貨 3" xfId="715" xr:uid="{00000000-0005-0000-0000-0000CA020000}"/>
    <cellStyle name="똿뗦먛귟 [0.00]_PRODUCT DETAIL Q1" xfId="716" xr:uid="{00000000-0005-0000-0000-0000CB020000}"/>
    <cellStyle name="똿뗦먛귟_PRODUCT DETAIL Q1" xfId="717" xr:uid="{00000000-0005-0000-0000-0000CC020000}"/>
    <cellStyle name="超連結" xfId="2" builtinId="8"/>
    <cellStyle name="超連結 2" xfId="718" xr:uid="{00000000-0005-0000-0000-0000CE020000}"/>
    <cellStyle name="超連結 2 2" xfId="719" xr:uid="{00000000-0005-0000-0000-0000CF020000}"/>
    <cellStyle name="超連結 2_進度確認表(New)" xfId="924" xr:uid="{00000000-0005-0000-0000-0000D0020000}"/>
    <cellStyle name="超連結 3" xfId="720" xr:uid="{00000000-0005-0000-0000-0000D1020000}"/>
    <cellStyle name="超連結 4" xfId="721" xr:uid="{00000000-0005-0000-0000-0000D2020000}"/>
    <cellStyle name="集計 10" xfId="722" xr:uid="{00000000-0005-0000-0000-0000D3020000}"/>
    <cellStyle name="集計 11" xfId="723" xr:uid="{00000000-0005-0000-0000-0000D4020000}"/>
    <cellStyle name="集計 2" xfId="724" xr:uid="{00000000-0005-0000-0000-0000D5020000}"/>
    <cellStyle name="集計 2 2" xfId="725" xr:uid="{00000000-0005-0000-0000-0000D6020000}"/>
    <cellStyle name="集計 2_【起業申請書】ZF超薄板生産性向上_COLD設備改造計画20140507" xfId="726" xr:uid="{00000000-0005-0000-0000-0000D7020000}"/>
    <cellStyle name="集計 3" xfId="727" xr:uid="{00000000-0005-0000-0000-0000D8020000}"/>
    <cellStyle name="集計 4" xfId="728" xr:uid="{00000000-0005-0000-0000-0000D9020000}"/>
    <cellStyle name="集計 5" xfId="729" xr:uid="{00000000-0005-0000-0000-0000DA020000}"/>
    <cellStyle name="集計 6" xfId="730" xr:uid="{00000000-0005-0000-0000-0000DB020000}"/>
    <cellStyle name="集計 7" xfId="731" xr:uid="{00000000-0005-0000-0000-0000DC020000}"/>
    <cellStyle name="集計 8" xfId="732" xr:uid="{00000000-0005-0000-0000-0000DD020000}"/>
    <cellStyle name="集計 9" xfId="733" xr:uid="{00000000-0005-0000-0000-0000DE020000}"/>
    <cellStyle name="説明文 10" xfId="734" xr:uid="{00000000-0005-0000-0000-0000DF020000}"/>
    <cellStyle name="説明文 11" xfId="735" xr:uid="{00000000-0005-0000-0000-0000E0020000}"/>
    <cellStyle name="説明文 2" xfId="736" xr:uid="{00000000-0005-0000-0000-0000E1020000}"/>
    <cellStyle name="説明文 2 2" xfId="737" xr:uid="{00000000-0005-0000-0000-0000E2020000}"/>
    <cellStyle name="説明文 2_【起業申請書】ZF超薄板生産性向上_COLD設備改造計画20140507" xfId="738" xr:uid="{00000000-0005-0000-0000-0000E3020000}"/>
    <cellStyle name="説明文 3" xfId="739" xr:uid="{00000000-0005-0000-0000-0000E4020000}"/>
    <cellStyle name="説明文 4" xfId="740" xr:uid="{00000000-0005-0000-0000-0000E5020000}"/>
    <cellStyle name="説明文 5" xfId="741" xr:uid="{00000000-0005-0000-0000-0000E6020000}"/>
    <cellStyle name="説明文 6" xfId="742" xr:uid="{00000000-0005-0000-0000-0000E7020000}"/>
    <cellStyle name="説明文 7" xfId="743" xr:uid="{00000000-0005-0000-0000-0000E8020000}"/>
    <cellStyle name="説明文 8" xfId="744" xr:uid="{00000000-0005-0000-0000-0000E9020000}"/>
    <cellStyle name="説明文 9" xfId="745" xr:uid="{00000000-0005-0000-0000-0000EA020000}"/>
    <cellStyle name="標準 10" xfId="746" xr:uid="{00000000-0005-0000-0000-0000EB020000}"/>
    <cellStyle name="標準 10 2" xfId="747" xr:uid="{00000000-0005-0000-0000-0000EC020000}"/>
    <cellStyle name="標準 10 3" xfId="748" xr:uid="{00000000-0005-0000-0000-0000ED020000}"/>
    <cellStyle name="標準 10_20140808LF　本線増速No 4No 5共用惰輪(Idler)固定Plate折損" xfId="749" xr:uid="{00000000-0005-0000-0000-0000EE020000}"/>
    <cellStyle name="標準 11" xfId="750" xr:uid="{00000000-0005-0000-0000-0000EF020000}"/>
    <cellStyle name="標準 12" xfId="751" xr:uid="{00000000-0005-0000-0000-0000F0020000}"/>
    <cellStyle name="標準 13" xfId="752" xr:uid="{00000000-0005-0000-0000-0000F1020000}"/>
    <cellStyle name="標準 14" xfId="753" xr:uid="{00000000-0005-0000-0000-0000F2020000}"/>
    <cellStyle name="標準 15" xfId="754" xr:uid="{00000000-0005-0000-0000-0000F3020000}"/>
    <cellStyle name="標準 16" xfId="755" xr:uid="{00000000-0005-0000-0000-0000F4020000}"/>
    <cellStyle name="標準 17" xfId="756" xr:uid="{00000000-0005-0000-0000-0000F5020000}"/>
    <cellStyle name="標準 18" xfId="918" xr:uid="{00000000-0005-0000-0000-0000F6020000}"/>
    <cellStyle name="標準 18_2022年11月1日" xfId="934" xr:uid="{00000000-0005-0000-0000-0000F7020000}"/>
    <cellStyle name="標準 18_担当者" xfId="928" xr:uid="{00000000-0005-0000-0000-0000F8020000}"/>
    <cellStyle name="標準 18_担当者_1" xfId="933" xr:uid="{00000000-0005-0000-0000-0000F9020000}"/>
    <cellStyle name="標準 18_担当者_担当者" xfId="932" xr:uid="{00000000-0005-0000-0000-0000FA020000}"/>
    <cellStyle name="標準 19" xfId="929" xr:uid="{00000000-0005-0000-0000-0000FB020000}"/>
    <cellStyle name="標準 2" xfId="3" xr:uid="{00000000-0005-0000-0000-0000FC020000}"/>
    <cellStyle name="標準 2 10" xfId="757" xr:uid="{00000000-0005-0000-0000-0000FD020000}"/>
    <cellStyle name="標準 2 11" xfId="758" xr:uid="{00000000-0005-0000-0000-0000FE020000}"/>
    <cellStyle name="標準 2 12" xfId="759" xr:uid="{00000000-0005-0000-0000-0000FF020000}"/>
    <cellStyle name="標準 2 13" xfId="760" xr:uid="{00000000-0005-0000-0000-000000030000}"/>
    <cellStyle name="標準 2 14" xfId="761" xr:uid="{00000000-0005-0000-0000-000001030000}"/>
    <cellStyle name="標準 2 15" xfId="762" xr:uid="{00000000-0005-0000-0000-000002030000}"/>
    <cellStyle name="標準 2 16" xfId="763" xr:uid="{00000000-0005-0000-0000-000003030000}"/>
    <cellStyle name="標準 2 17" xfId="764" xr:uid="{00000000-0005-0000-0000-000004030000}"/>
    <cellStyle name="標準 2 18" xfId="919" xr:uid="{00000000-0005-0000-0000-000005030000}"/>
    <cellStyle name="標準 2 2" xfId="4" xr:uid="{00000000-0005-0000-0000-000006030000}"/>
    <cellStyle name="標準 2 2 2" xfId="765" xr:uid="{00000000-0005-0000-0000-000007030000}"/>
    <cellStyle name="標準 2 2_【起業申請書】ZF超薄板生産性向上_COLD設備改造計画20140507" xfId="766" xr:uid="{00000000-0005-0000-0000-000008030000}"/>
    <cellStyle name="標準 2 3" xfId="6" xr:uid="{00000000-0005-0000-0000-000009030000}"/>
    <cellStyle name="標準 2 4" xfId="767" xr:uid="{00000000-0005-0000-0000-00000A030000}"/>
    <cellStyle name="標準 2 5" xfId="768" xr:uid="{00000000-0005-0000-0000-00000B030000}"/>
    <cellStyle name="標準 2 6" xfId="769" xr:uid="{00000000-0005-0000-0000-00000C030000}"/>
    <cellStyle name="標準 2 7" xfId="770" xr:uid="{00000000-0005-0000-0000-00000D030000}"/>
    <cellStyle name="標準 2 8" xfId="771" xr:uid="{00000000-0005-0000-0000-00000E030000}"/>
    <cellStyle name="標準 2 9" xfId="772" xr:uid="{00000000-0005-0000-0000-00000F030000}"/>
    <cellStyle name="標準 2_【起業申請書】ZF超薄板生産性向上_COLD設備改造計画20140507" xfId="773" xr:uid="{00000000-0005-0000-0000-000010030000}"/>
    <cellStyle name="標準 20" xfId="930" xr:uid="{00000000-0005-0000-0000-000011030000}"/>
    <cellStyle name="標準 3" xfId="9" xr:uid="{00000000-0005-0000-0000-000012030000}"/>
    <cellStyle name="標準 3 10" xfId="774" xr:uid="{00000000-0005-0000-0000-000013030000}"/>
    <cellStyle name="標準 3 11" xfId="775" xr:uid="{00000000-0005-0000-0000-000014030000}"/>
    <cellStyle name="標準 3 12" xfId="776" xr:uid="{00000000-0005-0000-0000-000015030000}"/>
    <cellStyle name="標準 3 13" xfId="777" xr:uid="{00000000-0005-0000-0000-000016030000}"/>
    <cellStyle name="標準 3 14" xfId="778" xr:uid="{00000000-0005-0000-0000-000017030000}"/>
    <cellStyle name="標準 3 15" xfId="779" xr:uid="{00000000-0005-0000-0000-000018030000}"/>
    <cellStyle name="標準 3 16" xfId="780" xr:uid="{00000000-0005-0000-0000-000019030000}"/>
    <cellStyle name="標準 3 17" xfId="781" xr:uid="{00000000-0005-0000-0000-00001A030000}"/>
    <cellStyle name="標準 3 18" xfId="782" xr:uid="{00000000-0005-0000-0000-00001B030000}"/>
    <cellStyle name="標準 3 2" xfId="783" xr:uid="{00000000-0005-0000-0000-00001C030000}"/>
    <cellStyle name="標準 3 2 2" xfId="784" xr:uid="{00000000-0005-0000-0000-00001D030000}"/>
    <cellStyle name="標準 3 2 3" xfId="785" xr:uid="{00000000-0005-0000-0000-00001E030000}"/>
    <cellStyle name="標準 3 2 4" xfId="786" xr:uid="{00000000-0005-0000-0000-00001F030000}"/>
    <cellStyle name="標準 3 2_【起業申請書】ZF超薄板生産性向上_COLD設備改造計画20140507" xfId="787" xr:uid="{00000000-0005-0000-0000-000020030000}"/>
    <cellStyle name="標準 3 3" xfId="788" xr:uid="{00000000-0005-0000-0000-000021030000}"/>
    <cellStyle name="標準 3 3 2" xfId="789" xr:uid="{00000000-0005-0000-0000-000022030000}"/>
    <cellStyle name="標準 3 3_20140808LF　本線増速No 4No 5共用惰輪(Idler)固定Plate折損" xfId="790" xr:uid="{00000000-0005-0000-0000-000023030000}"/>
    <cellStyle name="標準 3 4" xfId="791" xr:uid="{00000000-0005-0000-0000-000024030000}"/>
    <cellStyle name="標準 3 5" xfId="792" xr:uid="{00000000-0005-0000-0000-000025030000}"/>
    <cellStyle name="標準 3 6" xfId="793" xr:uid="{00000000-0005-0000-0000-000026030000}"/>
    <cellStyle name="標準 3 7" xfId="794" xr:uid="{00000000-0005-0000-0000-000027030000}"/>
    <cellStyle name="標準 3 8" xfId="795" xr:uid="{00000000-0005-0000-0000-000028030000}"/>
    <cellStyle name="標準 3 9" xfId="796" xr:uid="{00000000-0005-0000-0000-000029030000}"/>
    <cellStyle name="標準 3_【起業申請書】ZF超薄板生産性向上_COLD設備改造計画20140507" xfId="797" xr:uid="{00000000-0005-0000-0000-00002A030000}"/>
    <cellStyle name="標準 30" xfId="798" xr:uid="{00000000-0005-0000-0000-00002B030000}"/>
    <cellStyle name="標準 30 2" xfId="799" xr:uid="{00000000-0005-0000-0000-00002C030000}"/>
    <cellStyle name="標準 30 3" xfId="800" xr:uid="{00000000-0005-0000-0000-00002D030000}"/>
    <cellStyle name="標準 30 4" xfId="801" xr:uid="{00000000-0005-0000-0000-00002E030000}"/>
    <cellStyle name="標準 30 5" xfId="802" xr:uid="{00000000-0005-0000-0000-00002F030000}"/>
    <cellStyle name="標準 30 6" xfId="803" xr:uid="{00000000-0005-0000-0000-000030030000}"/>
    <cellStyle name="標準 30 7" xfId="804" xr:uid="{00000000-0005-0000-0000-000031030000}"/>
    <cellStyle name="標準 30 8" xfId="805" xr:uid="{00000000-0005-0000-0000-000032030000}"/>
    <cellStyle name="標準 30_20121130 YF 1BrハンドリングCVスプロケット固定軸折損rev.1" xfId="806" xr:uid="{00000000-0005-0000-0000-000033030000}"/>
    <cellStyle name="標準 4" xfId="5" xr:uid="{00000000-0005-0000-0000-000034030000}"/>
    <cellStyle name="標準 4 2" xfId="807" xr:uid="{00000000-0005-0000-0000-000035030000}"/>
    <cellStyle name="標準 4 2 2" xfId="808" xr:uid="{00000000-0005-0000-0000-000036030000}"/>
    <cellStyle name="標準 4 2_20140808LF　本線増速No 4No 5共用惰輪(Idler)固定Plate折損" xfId="809" xr:uid="{00000000-0005-0000-0000-000037030000}"/>
    <cellStyle name="標準 4 3" xfId="810" xr:uid="{00000000-0005-0000-0000-000038030000}"/>
    <cellStyle name="標準 4 3 2" xfId="811" xr:uid="{00000000-0005-0000-0000-000039030000}"/>
    <cellStyle name="標準 4 4" xfId="812" xr:uid="{00000000-0005-0000-0000-00003A030000}"/>
    <cellStyle name="標準 4 4 2" xfId="813" xr:uid="{00000000-0005-0000-0000-00003B030000}"/>
    <cellStyle name="標準 4 5" xfId="814" xr:uid="{00000000-0005-0000-0000-00003C030000}"/>
    <cellStyle name="標準 4 5 2" xfId="815" xr:uid="{00000000-0005-0000-0000-00003D030000}"/>
    <cellStyle name="標準 4_【起業申請書】ZF超薄板生産性向上_COLD設備改造計画20140507" xfId="816" xr:uid="{00000000-0005-0000-0000-00003E030000}"/>
    <cellStyle name="標準 5" xfId="817" xr:uid="{00000000-0005-0000-0000-00003F030000}"/>
    <cellStyle name="標準 5 2" xfId="818" xr:uid="{00000000-0005-0000-0000-000040030000}"/>
    <cellStyle name="標準 5 3" xfId="819" xr:uid="{00000000-0005-0000-0000-000041030000}"/>
    <cellStyle name="標準 5 4" xfId="820" xr:uid="{00000000-0005-0000-0000-000042030000}"/>
    <cellStyle name="標準 5 5" xfId="821" xr:uid="{00000000-0005-0000-0000-000043030000}"/>
    <cellStyle name="標準 5 6" xfId="822" xr:uid="{00000000-0005-0000-0000-000044030000}"/>
    <cellStyle name="標準 5 7" xfId="823" xr:uid="{00000000-0005-0000-0000-000045030000}"/>
    <cellStyle name="標準 5_20140808LF　本線増速No 4No 5共用惰輪(Idler)固定Plate折損" xfId="824" xr:uid="{00000000-0005-0000-0000-000046030000}"/>
    <cellStyle name="標準 6" xfId="825" xr:uid="{00000000-0005-0000-0000-000047030000}"/>
    <cellStyle name="標準 6 2" xfId="826" xr:uid="{00000000-0005-0000-0000-000048030000}"/>
    <cellStyle name="標準 6_20140808LF　本線増速No 4No 5共用惰輪(Idler)固定Plate折損" xfId="827" xr:uid="{00000000-0005-0000-0000-000049030000}"/>
    <cellStyle name="標準 7" xfId="828" xr:uid="{00000000-0005-0000-0000-00004A030000}"/>
    <cellStyle name="標準 7 2" xfId="829" xr:uid="{00000000-0005-0000-0000-00004B030000}"/>
    <cellStyle name="標準 7 3" xfId="830" xr:uid="{00000000-0005-0000-0000-00004C030000}"/>
    <cellStyle name="標準 7_20140808LF　本線増速No 4No 5共用惰輪(Idler)固定Plate折損" xfId="831" xr:uid="{00000000-0005-0000-0000-00004D030000}"/>
    <cellStyle name="標準 73 2" xfId="832" xr:uid="{00000000-0005-0000-0000-00004E030000}"/>
    <cellStyle name="標準 8" xfId="833" xr:uid="{00000000-0005-0000-0000-00004F030000}"/>
    <cellStyle name="標準 8 2" xfId="834" xr:uid="{00000000-0005-0000-0000-000050030000}"/>
    <cellStyle name="標準 8 3" xfId="835" xr:uid="{00000000-0005-0000-0000-000051030000}"/>
    <cellStyle name="標準 8_20140808LF　本線増速No 4No 5共用惰輪(Idler)固定Plate折損" xfId="836" xr:uid="{00000000-0005-0000-0000-000052030000}"/>
    <cellStyle name="標準 88" xfId="837" xr:uid="{00000000-0005-0000-0000-000053030000}"/>
    <cellStyle name="標準 9" xfId="838" xr:uid="{00000000-0005-0000-0000-000054030000}"/>
    <cellStyle name="標準 9 2" xfId="839" xr:uid="{00000000-0005-0000-0000-000055030000}"/>
    <cellStyle name="標準 9_20140808LF　本線増速No 4No 5共用惰輪(Idler)固定Plate折損" xfId="840" xr:uid="{00000000-0005-0000-0000-000056030000}"/>
    <cellStyle name="樣式 1" xfId="841" xr:uid="{00000000-0005-0000-0000-000057030000}"/>
    <cellStyle name="믅됞 [0.00]_PRODUCT DETAIL Q1" xfId="842" xr:uid="{00000000-0005-0000-0000-000058030000}"/>
    <cellStyle name="믅됞_PRODUCT DETAIL Q1" xfId="843" xr:uid="{00000000-0005-0000-0000-000059030000}"/>
    <cellStyle name="백분율_HOBONG" xfId="844" xr:uid="{00000000-0005-0000-0000-00005A030000}"/>
    <cellStyle name="壞_【起業申請書】ZF超薄板生産性向上_COLD設備改造計画20140507" xfId="845" xr:uid="{00000000-0005-0000-0000-00005B030000}"/>
    <cellStyle name="壞_11月度REV.02" xfId="846" xr:uid="{00000000-0005-0000-0000-00005C030000}"/>
    <cellStyle name="壞_YF 2BR Master PLC CPU異常報告 2012-03-19 (2)" xfId="847" xr:uid="{00000000-0005-0000-0000-00005D030000}"/>
    <cellStyle name="壞_YFZF201312" xfId="848" xr:uid="{00000000-0005-0000-0000-00005E030000}"/>
    <cellStyle name="壞_YFZF201401" xfId="849" xr:uid="{00000000-0005-0000-0000-00005F030000}"/>
    <cellStyle name="壞_YFZF201402" xfId="850" xr:uid="{00000000-0005-0000-0000-000060030000}"/>
    <cellStyle name="壞_YFZF201403" xfId="851" xr:uid="{00000000-0005-0000-0000-000061030000}"/>
    <cellStyle name="壞_YFZF201404" xfId="852" xr:uid="{00000000-0005-0000-0000-000062030000}"/>
    <cellStyle name="壞_YFZF201405" xfId="853" xr:uid="{00000000-0005-0000-0000-000063030000}"/>
    <cellStyle name="壞_YFZF201406" xfId="854" xr:uid="{00000000-0005-0000-0000-000064030000}"/>
    <cellStyle name="壞_進度確認表(New)" xfId="925" xr:uid="{00000000-0005-0000-0000-000065030000}"/>
    <cellStyle name="壞_進捗確認シート" xfId="10" xr:uid="{00000000-0005-0000-0000-000066030000}"/>
    <cellStyle name="壞_進捗確認シート_進度確認表(New)" xfId="926" xr:uid="{00000000-0005-0000-0000-000067030000}"/>
    <cellStyle name="뷭?_BOOKSHIP" xfId="855" xr:uid="{00000000-0005-0000-0000-000068030000}"/>
    <cellStyle name="警告文 10" xfId="856" xr:uid="{00000000-0005-0000-0000-000069030000}"/>
    <cellStyle name="警告文 11" xfId="857" xr:uid="{00000000-0005-0000-0000-00006A030000}"/>
    <cellStyle name="警告文 2" xfId="858" xr:uid="{00000000-0005-0000-0000-00006B030000}"/>
    <cellStyle name="警告文 2 2" xfId="859" xr:uid="{00000000-0005-0000-0000-00006C030000}"/>
    <cellStyle name="警告文 2_【起業申請書】ZF超薄板生産性向上_COLD設備改造計画20140507" xfId="860" xr:uid="{00000000-0005-0000-0000-00006D030000}"/>
    <cellStyle name="警告文 3" xfId="861" xr:uid="{00000000-0005-0000-0000-00006E030000}"/>
    <cellStyle name="警告文 4" xfId="862" xr:uid="{00000000-0005-0000-0000-00006F030000}"/>
    <cellStyle name="警告文 5" xfId="863" xr:uid="{00000000-0005-0000-0000-000070030000}"/>
    <cellStyle name="警告文 6" xfId="864" xr:uid="{00000000-0005-0000-0000-000071030000}"/>
    <cellStyle name="警告文 7" xfId="865" xr:uid="{00000000-0005-0000-0000-000072030000}"/>
    <cellStyle name="警告文 8" xfId="866" xr:uid="{00000000-0005-0000-0000-000073030000}"/>
    <cellStyle name="警告文 9" xfId="867" xr:uid="{00000000-0005-0000-0000-000074030000}"/>
    <cellStyle name="수당" xfId="868" xr:uid="{00000000-0005-0000-0000-000075030000}"/>
    <cellStyle name="수당2" xfId="869" xr:uid="{00000000-0005-0000-0000-000076030000}"/>
    <cellStyle name="숫자(R)" xfId="870" xr:uid="{00000000-0005-0000-0000-000077030000}"/>
    <cellStyle name="쉼표 [0] 2" xfId="871" xr:uid="{00000000-0005-0000-0000-000078030000}"/>
    <cellStyle name="쉼표 [0] 3" xfId="872" xr:uid="{00000000-0005-0000-0000-000079030000}"/>
    <cellStyle name="쉼표 [0]_●(20090925)AFK-固定資産台帳(2009~2011)RV2" xfId="873" xr:uid="{00000000-0005-0000-0000-00007A030000}"/>
    <cellStyle name="스타일 1" xfId="874" xr:uid="{00000000-0005-0000-0000-00007B030000}"/>
    <cellStyle name="안건회계법인" xfId="875" xr:uid="{00000000-0005-0000-0000-00007C030000}"/>
    <cellStyle name="열어본 하이퍼링크" xfId="876" xr:uid="{00000000-0005-0000-0000-00007D030000}"/>
    <cellStyle name="원" xfId="877" xr:uid="{00000000-0005-0000-0000-00007E030000}"/>
    <cellStyle name="유1" xfId="878" xr:uid="{00000000-0005-0000-0000-00007F030000}"/>
    <cellStyle name="자리수" xfId="879" xr:uid="{00000000-0005-0000-0000-000080030000}"/>
    <cellStyle name="자리수0" xfId="880" xr:uid="{00000000-0005-0000-0000-000081030000}"/>
    <cellStyle name="적색" xfId="881" xr:uid="{00000000-0005-0000-0000-000082030000}"/>
    <cellStyle name="제목 1" xfId="882" xr:uid="{00000000-0005-0000-0000-000083030000}"/>
    <cellStyle name="지정되지 않음" xfId="883" xr:uid="{00000000-0005-0000-0000-000084030000}"/>
    <cellStyle name="콤마 [0]_  종  합  " xfId="884" xr:uid="{00000000-0005-0000-0000-000085030000}"/>
    <cellStyle name="콤마_  종  합  " xfId="885" xr:uid="{00000000-0005-0000-0000-000086030000}"/>
    <cellStyle name="통화 [0]_1202" xfId="886" xr:uid="{00000000-0005-0000-0000-000087030000}"/>
    <cellStyle name="통화_1202" xfId="887" xr:uid="{00000000-0005-0000-0000-000088030000}"/>
    <cellStyle name="퍼센트" xfId="888" xr:uid="{00000000-0005-0000-0000-000089030000}"/>
    <cellStyle name="표준 16" xfId="889" xr:uid="{00000000-0005-0000-0000-00008A030000}"/>
    <cellStyle name="표준 2" xfId="890" xr:uid="{00000000-0005-0000-0000-00008B030000}"/>
    <cellStyle name="표준 2 10" xfId="891" xr:uid="{00000000-0005-0000-0000-00008C030000}"/>
    <cellStyle name="표준 2 11" xfId="892" xr:uid="{00000000-0005-0000-0000-00008D030000}"/>
    <cellStyle name="표준 2 12" xfId="893" xr:uid="{00000000-0005-0000-0000-00008E030000}"/>
    <cellStyle name="표준 2 13" xfId="894" xr:uid="{00000000-0005-0000-0000-00008F030000}"/>
    <cellStyle name="표준 2 14" xfId="895" xr:uid="{00000000-0005-0000-0000-000090030000}"/>
    <cellStyle name="표준 2 15" xfId="896" xr:uid="{00000000-0005-0000-0000-000091030000}"/>
    <cellStyle name="표준 2 16" xfId="897" xr:uid="{00000000-0005-0000-0000-000092030000}"/>
    <cellStyle name="표준 2 17" xfId="898" xr:uid="{00000000-0005-0000-0000-000093030000}"/>
    <cellStyle name="표준 2 2" xfId="899" xr:uid="{00000000-0005-0000-0000-000094030000}"/>
    <cellStyle name="표준 2 3" xfId="900" xr:uid="{00000000-0005-0000-0000-000095030000}"/>
    <cellStyle name="표준 2 4" xfId="901" xr:uid="{00000000-0005-0000-0000-000096030000}"/>
    <cellStyle name="표준 2 5" xfId="902" xr:uid="{00000000-0005-0000-0000-000097030000}"/>
    <cellStyle name="표준 2 6" xfId="903" xr:uid="{00000000-0005-0000-0000-000098030000}"/>
    <cellStyle name="표준 2 7" xfId="904" xr:uid="{00000000-0005-0000-0000-000099030000}"/>
    <cellStyle name="표준 2 8" xfId="905" xr:uid="{00000000-0005-0000-0000-00009A030000}"/>
    <cellStyle name="표준 2 9" xfId="906" xr:uid="{00000000-0005-0000-0000-00009B030000}"/>
    <cellStyle name="표준 2_20121130 YF 1BrハンドリングCVスプロケット固定軸折損rev.1" xfId="907" xr:uid="{00000000-0005-0000-0000-00009C030000}"/>
    <cellStyle name="표준 3" xfId="908" xr:uid="{00000000-0005-0000-0000-00009D030000}"/>
    <cellStyle name="표준 3 2" xfId="909" xr:uid="{00000000-0005-0000-0000-00009E030000}"/>
    <cellStyle name="표준 3 2 2" xfId="910" xr:uid="{00000000-0005-0000-0000-00009F030000}"/>
    <cellStyle name="표준 3 3" xfId="911" xr:uid="{00000000-0005-0000-0000-0000A0030000}"/>
    <cellStyle name="표준 3_進度確認表(New)" xfId="927" xr:uid="{00000000-0005-0000-0000-0000A1030000}"/>
    <cellStyle name="표준 4" xfId="912" xr:uid="{00000000-0005-0000-0000-0000A2030000}"/>
    <cellStyle name="표준_＃3(0306)洗浄機CPU画面" xfId="913" xr:uid="{00000000-0005-0000-0000-0000A3030000}"/>
    <cellStyle name="합산" xfId="914" xr:uid="{00000000-0005-0000-0000-0000A4030000}"/>
    <cellStyle name="화폐기호" xfId="915" xr:uid="{00000000-0005-0000-0000-0000A5030000}"/>
    <cellStyle name="화폐기호0" xfId="916" xr:uid="{00000000-0005-0000-0000-0000A6030000}"/>
  </cellStyles>
  <dxfs count="1544">
    <dxf>
      <fill>
        <patternFill>
          <bgColor rgb="FF99FF99"/>
        </patternFill>
      </fill>
    </dxf>
    <dxf>
      <fill>
        <patternFill>
          <bgColor theme="8" tint="0.39994506668294322"/>
        </patternFill>
      </fill>
    </dxf>
    <dxf>
      <font>
        <b/>
        <i val="0"/>
        <color rgb="FFFF0000"/>
      </font>
    </dxf>
    <dxf>
      <font>
        <b/>
        <i val="0"/>
        <color rgb="FFFF0000"/>
      </font>
    </dxf>
    <dxf>
      <font>
        <b/>
        <i val="0"/>
        <color rgb="FFFF0000"/>
      </font>
    </dxf>
    <dxf>
      <font>
        <b/>
        <i val="0"/>
        <color rgb="FFFF0000"/>
      </font>
    </dxf>
    <dxf>
      <fill>
        <patternFill>
          <bgColor rgb="FF99FF99"/>
        </patternFill>
      </fill>
    </dxf>
    <dxf>
      <fill>
        <patternFill>
          <bgColor theme="8" tint="0.39994506668294322"/>
        </patternFill>
      </fill>
    </dxf>
    <dxf>
      <font>
        <b/>
        <i val="0"/>
        <color rgb="FFFF0000"/>
      </font>
    </dxf>
    <dxf>
      <font>
        <b/>
        <i val="0"/>
        <color rgb="FFFF0000"/>
      </font>
    </dxf>
    <dxf>
      <fill>
        <patternFill>
          <bgColor rgb="FF99FF99"/>
        </patternFill>
      </fill>
    </dxf>
    <dxf>
      <fill>
        <patternFill>
          <bgColor theme="8" tint="0.39994506668294322"/>
        </patternFill>
      </fill>
    </dxf>
    <dxf>
      <fill>
        <patternFill>
          <bgColor rgb="FF99FF99"/>
        </patternFill>
      </fill>
    </dxf>
    <dxf>
      <font>
        <b/>
        <i val="0"/>
        <color rgb="FFFF0000"/>
      </font>
    </dxf>
    <dxf>
      <font>
        <b/>
        <i val="0"/>
        <color rgb="FFFF0000"/>
      </font>
    </dxf>
    <dxf>
      <fill>
        <patternFill>
          <bgColor theme="8" tint="0.39994506668294322"/>
        </patternFill>
      </fill>
    </dxf>
    <dxf>
      <font>
        <b/>
        <i val="0"/>
        <color rgb="FFFF0000"/>
      </font>
    </dxf>
    <dxf>
      <font>
        <b/>
        <i val="0"/>
        <color rgb="FFFF0000"/>
      </font>
    </dxf>
    <dxf>
      <fill>
        <patternFill>
          <bgColor rgb="FF99FF99"/>
        </patternFill>
      </fill>
    </dxf>
    <dxf>
      <font>
        <b/>
        <i val="0"/>
        <color rgb="FFFF0000"/>
      </font>
    </dxf>
    <dxf>
      <font>
        <b/>
        <i val="0"/>
        <color rgb="FFFF0000"/>
      </font>
    </dxf>
    <dxf>
      <fill>
        <patternFill>
          <bgColor rgb="FF99FF99"/>
        </patternFill>
      </fill>
    </dxf>
    <dxf>
      <fill>
        <patternFill>
          <bgColor rgb="FF99FF99"/>
        </patternFill>
      </fill>
    </dxf>
    <dxf>
      <font>
        <b/>
        <i val="0"/>
        <color rgb="FFFF0000"/>
      </font>
    </dxf>
    <dxf>
      <font>
        <b/>
        <i val="0"/>
        <color rgb="FFFF0000"/>
      </font>
    </dxf>
    <dxf>
      <fill>
        <patternFill>
          <bgColor theme="8" tint="0.39994506668294322"/>
        </patternFill>
      </fill>
    </dxf>
    <dxf>
      <fill>
        <patternFill>
          <bgColor theme="8" tint="0.39994506668294322"/>
        </patternFill>
      </fill>
    </dxf>
    <dxf>
      <fill>
        <patternFill>
          <bgColor rgb="FF99FF99"/>
        </patternFill>
      </fill>
    </dxf>
    <dxf>
      <font>
        <b/>
        <i val="0"/>
        <color rgb="FFFF0000"/>
      </font>
    </dxf>
    <dxf>
      <font>
        <b/>
        <i val="0"/>
        <color rgb="FFFF0000"/>
      </font>
    </dxf>
    <dxf>
      <fill>
        <patternFill>
          <bgColor rgb="FF00B0F0"/>
        </patternFill>
      </fill>
    </dxf>
    <dxf>
      <fill>
        <patternFill>
          <bgColor rgb="FF99FF99"/>
        </patternFill>
      </fill>
    </dxf>
    <dxf>
      <font>
        <b/>
        <i val="0"/>
        <color rgb="FFFF0000"/>
      </font>
    </dxf>
    <dxf>
      <font>
        <b/>
        <i val="0"/>
        <color rgb="FFFF0000"/>
      </font>
    </dxf>
    <dxf>
      <font>
        <b/>
        <i val="0"/>
        <color rgb="FFFF0000"/>
      </font>
    </dxf>
    <dxf>
      <fill>
        <patternFill>
          <bgColor theme="8" tint="0.39994506668294322"/>
        </patternFill>
      </fill>
    </dxf>
    <dxf>
      <font>
        <b/>
        <i val="0"/>
        <color rgb="FFFF0000"/>
      </font>
    </dxf>
    <dxf>
      <fill>
        <patternFill>
          <bgColor rgb="FF99FF99"/>
        </patternFill>
      </fill>
    </dxf>
    <dxf>
      <font>
        <b/>
        <i val="0"/>
        <color rgb="FFFF0000"/>
      </font>
    </dxf>
    <dxf>
      <font>
        <b/>
        <i val="0"/>
        <color rgb="FFFF0000"/>
      </font>
    </dxf>
    <dxf>
      <fill>
        <patternFill>
          <bgColor rgb="FF99FF99"/>
        </patternFill>
      </fill>
    </dxf>
    <dxf>
      <font>
        <b/>
        <i val="0"/>
        <color rgb="FFFF0000"/>
      </font>
    </dxf>
    <dxf>
      <fill>
        <patternFill>
          <bgColor rgb="FF99FF99"/>
        </patternFill>
      </fill>
    </dxf>
    <dxf>
      <fill>
        <patternFill>
          <bgColor theme="8" tint="0.39994506668294322"/>
        </patternFill>
      </fill>
    </dxf>
    <dxf>
      <font>
        <b/>
        <i val="0"/>
        <color rgb="FFFF0000"/>
      </font>
    </dxf>
    <dxf>
      <fill>
        <patternFill>
          <bgColor rgb="FF99FF99"/>
        </patternFill>
      </fill>
    </dxf>
    <dxf>
      <font>
        <b/>
        <i val="0"/>
        <color rgb="FFFF0000"/>
      </font>
    </dxf>
    <dxf>
      <font>
        <b/>
        <i val="0"/>
        <color rgb="FFFF0000"/>
      </font>
    </dxf>
    <dxf>
      <font>
        <b/>
        <i val="0"/>
        <color rgb="FFFF0000"/>
      </font>
    </dxf>
    <dxf>
      <font>
        <b/>
        <i val="0"/>
        <color rgb="FFFF0000"/>
      </font>
    </dxf>
    <dxf>
      <fill>
        <patternFill>
          <bgColor rgb="FF99FF99"/>
        </patternFill>
      </fill>
    </dxf>
    <dxf>
      <fill>
        <patternFill>
          <bgColor theme="8" tint="0.39994506668294322"/>
        </patternFill>
      </fill>
    </dxf>
    <dxf>
      <fill>
        <patternFill>
          <bgColor theme="8" tint="0.39994506668294322"/>
        </patternFill>
      </fill>
    </dxf>
    <dxf>
      <font>
        <b/>
        <i val="0"/>
        <color rgb="FFFF0000"/>
      </font>
    </dxf>
    <dxf>
      <font>
        <b/>
        <i val="0"/>
        <color rgb="FFFF0000"/>
      </font>
    </dxf>
    <dxf>
      <fill>
        <patternFill>
          <bgColor rgb="FF99FF99"/>
        </patternFill>
      </fill>
    </dxf>
    <dxf>
      <font>
        <b/>
        <i val="0"/>
      </font>
      <fill>
        <patternFill>
          <bgColor rgb="FFFFFF00"/>
        </patternFill>
      </fill>
    </dxf>
    <dxf>
      <font>
        <color rgb="FF0066CC"/>
      </font>
    </dxf>
    <dxf>
      <font>
        <b/>
        <i val="0"/>
        <color rgb="FFFF0000"/>
      </font>
    </dxf>
    <dxf>
      <font>
        <b/>
        <i val="0"/>
        <color rgb="FFFF0000"/>
      </font>
    </dxf>
    <dxf>
      <font>
        <color rgb="FF0066CC"/>
      </font>
    </dxf>
    <dxf>
      <font>
        <color rgb="FF0066CC"/>
      </font>
    </dxf>
    <dxf>
      <font>
        <color rgb="FF0066CC"/>
      </font>
    </dxf>
    <dxf>
      <font>
        <color rgb="FF0066CC"/>
      </font>
    </dxf>
    <dxf>
      <font>
        <color rgb="FF0066CC"/>
      </font>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ill>
        <patternFill>
          <bgColor rgb="FF00B0F0"/>
        </patternFill>
      </fill>
    </dxf>
    <dxf>
      <fill>
        <patternFill>
          <bgColor theme="0" tint="-0.24994659260841701"/>
        </patternFill>
      </fill>
    </dxf>
    <dxf>
      <fill>
        <patternFill>
          <bgColor rgb="FFFFFF00"/>
        </patternFill>
      </fill>
    </dxf>
    <dxf>
      <fill>
        <patternFill>
          <bgColor rgb="FF92D050"/>
        </patternFill>
      </fill>
    </dxf>
    <dxf>
      <fill>
        <patternFill>
          <bgColor rgb="FF92D050"/>
        </patternFill>
      </fill>
    </dxf>
    <dxf>
      <font>
        <color rgb="FFFF0000"/>
      </font>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ont>
        <color rgb="FFFF0000"/>
      </font>
      <fill>
        <patternFill>
          <bgColor rgb="FFFFFF00"/>
        </patternFill>
      </fill>
    </dxf>
    <dxf>
      <fill>
        <patternFill>
          <bgColor rgb="FF92D050"/>
        </patternFill>
      </fill>
    </dxf>
    <dxf>
      <fill>
        <patternFill>
          <bgColor rgb="FF92D050"/>
        </patternFill>
      </fill>
    </dxf>
    <dxf>
      <fill>
        <patternFill>
          <bgColor rgb="FFFFFF00"/>
        </patternFill>
      </fill>
    </dxf>
    <dxf>
      <fill>
        <patternFill>
          <bgColor theme="0" tint="-0.24994659260841701"/>
        </patternFill>
      </fill>
    </dxf>
    <dxf>
      <fill>
        <patternFill>
          <bgColor theme="0" tint="-0.24994659260841701"/>
        </patternFill>
      </fill>
    </dxf>
    <dxf>
      <fill>
        <patternFill>
          <bgColor rgb="FF92D050"/>
        </patternFill>
      </fill>
    </dxf>
    <dxf>
      <fill>
        <patternFill>
          <bgColor rgb="FF92D050"/>
        </patternFill>
      </fill>
    </dxf>
    <dxf>
      <fill>
        <patternFill>
          <bgColor rgb="FFFFFF00"/>
        </patternFill>
      </fill>
    </dxf>
    <dxf>
      <fill>
        <patternFill>
          <bgColor theme="0" tint="-0.24994659260841701"/>
        </patternFill>
      </fill>
    </dxf>
    <dxf>
      <fill>
        <patternFill>
          <bgColor rgb="FF00B0F0"/>
        </patternFill>
      </fill>
    </dxf>
    <dxf>
      <font>
        <color rgb="FFFF0000"/>
      </font>
      <fill>
        <patternFill>
          <bgColor rgb="FFFFFF00"/>
        </patternFill>
      </fill>
    </dxf>
    <dxf>
      <fill>
        <patternFill>
          <bgColor rgb="FF92D050"/>
        </patternFill>
      </fill>
    </dxf>
    <dxf>
      <fill>
        <patternFill>
          <bgColor rgb="FF92D050"/>
        </patternFill>
      </fill>
    </dxf>
    <dxf>
      <fill>
        <patternFill>
          <bgColor rgb="FFFFFF00"/>
        </patternFill>
      </fill>
    </dxf>
    <dxf>
      <fill>
        <patternFill>
          <bgColor theme="0" tint="-0.24994659260841701"/>
        </patternFill>
      </fill>
    </dxf>
    <dxf>
      <font>
        <color rgb="FFFF0000"/>
      </font>
      <fill>
        <patternFill>
          <bgColor rgb="FFFFFF00"/>
        </patternFill>
      </fill>
    </dxf>
    <dxf>
      <fill>
        <patternFill>
          <bgColor rgb="FF92D050"/>
        </patternFill>
      </fill>
    </dxf>
    <dxf>
      <fill>
        <patternFill>
          <bgColor rgb="FF92D050"/>
        </patternFill>
      </fill>
    </dxf>
    <dxf>
      <fill>
        <patternFill>
          <bgColor rgb="FFFFFF00"/>
        </patternFill>
      </fill>
    </dxf>
    <dxf>
      <fill>
        <patternFill>
          <bgColor theme="0" tint="-0.24994659260841701"/>
        </patternFill>
      </fill>
    </dxf>
    <dxf>
      <fill>
        <patternFill>
          <bgColor rgb="FF00B0F0"/>
        </patternFill>
      </fill>
    </dxf>
    <dxf>
      <font>
        <color rgb="FFFF0000"/>
      </font>
      <fill>
        <patternFill>
          <bgColor rgb="FFFFFF00"/>
        </patternFill>
      </fill>
    </dxf>
    <dxf>
      <fill>
        <patternFill>
          <bgColor rgb="FF92D050"/>
        </patternFill>
      </fill>
    </dxf>
    <dxf>
      <fill>
        <patternFill>
          <bgColor theme="0" tint="-0.24994659260841701"/>
        </patternFill>
      </fill>
    </dxf>
    <dxf>
      <fill>
        <patternFill>
          <bgColor rgb="FFFFFF00"/>
        </patternFill>
      </fill>
    </dxf>
    <dxf>
      <fill>
        <patternFill>
          <bgColor rgb="FF92D050"/>
        </patternFill>
      </fill>
    </dxf>
    <dxf>
      <fill>
        <patternFill>
          <bgColor theme="0" tint="-0.24994659260841701"/>
        </patternFill>
      </fill>
    </dxf>
    <dxf>
      <fill>
        <patternFill>
          <bgColor theme="0" tint="-0.24994659260841701"/>
        </patternFill>
      </fill>
    </dxf>
    <dxf>
      <fill>
        <patternFill>
          <bgColor rgb="FFFFFF00"/>
        </patternFill>
      </fill>
    </dxf>
    <dxf>
      <fill>
        <patternFill>
          <bgColor theme="0" tint="-0.24994659260841701"/>
        </patternFill>
      </fill>
    </dxf>
    <dxf>
      <fill>
        <patternFill>
          <bgColor theme="0" tint="-0.24994659260841701"/>
        </patternFill>
      </fill>
    </dxf>
    <dxf>
      <fill>
        <patternFill>
          <bgColor rgb="FFFFFF00"/>
        </patternFill>
      </fill>
    </dxf>
    <dxf>
      <fill>
        <patternFill>
          <bgColor theme="0" tint="-0.24994659260841701"/>
        </patternFill>
      </fill>
    </dxf>
    <dxf>
      <fill>
        <patternFill>
          <bgColor theme="0" tint="-0.24994659260841701"/>
        </patternFill>
      </fill>
    </dxf>
    <dxf>
      <fill>
        <patternFill>
          <bgColor rgb="FFFFFF00"/>
        </patternFill>
      </fill>
    </dxf>
    <dxf>
      <fill>
        <patternFill>
          <bgColor theme="0" tint="-0.24994659260841701"/>
        </patternFill>
      </fill>
    </dxf>
    <dxf>
      <font>
        <color rgb="FFFF0000"/>
      </font>
      <fill>
        <patternFill>
          <bgColor rgb="FFFFFF00"/>
        </patternFill>
      </fill>
    </dxf>
    <dxf>
      <fill>
        <patternFill>
          <bgColor rgb="FF92D050"/>
        </patternFill>
      </fill>
    </dxf>
    <dxf>
      <fill>
        <patternFill>
          <bgColor rgb="FF92D050"/>
        </patternFill>
      </fill>
    </dxf>
    <dxf>
      <fill>
        <patternFill>
          <bgColor rgb="FFFFFF00"/>
        </patternFill>
      </fill>
    </dxf>
    <dxf>
      <fill>
        <patternFill>
          <bgColor rgb="FFFFFF00"/>
        </patternFill>
      </fill>
    </dxf>
    <dxf>
      <fill>
        <patternFill>
          <bgColor theme="0" tint="-0.24994659260841701"/>
        </patternFill>
      </fill>
    </dxf>
    <dxf>
      <fill>
        <patternFill>
          <bgColor theme="0" tint="-0.24994659260841701"/>
        </patternFill>
      </fill>
    </dxf>
    <dxf>
      <fill>
        <patternFill>
          <bgColor rgb="FF92D050"/>
        </patternFill>
      </fill>
    </dxf>
    <dxf>
      <fill>
        <patternFill>
          <bgColor theme="0" tint="-0.24994659260841701"/>
        </patternFill>
      </fill>
    </dxf>
    <dxf>
      <fill>
        <patternFill>
          <bgColor rgb="FFFFFF00"/>
        </patternFill>
      </fill>
    </dxf>
    <dxf>
      <fill>
        <patternFill>
          <bgColor rgb="FF92D050"/>
        </patternFill>
      </fill>
    </dxf>
    <dxf>
      <fill>
        <patternFill>
          <bgColor rgb="FF00B0F0"/>
        </patternFill>
      </fill>
    </dxf>
    <dxf>
      <font>
        <color rgb="FFFF0000"/>
      </font>
      <fill>
        <patternFill>
          <bgColor rgb="FFFFFF00"/>
        </patternFill>
      </fill>
    </dxf>
    <dxf>
      <fill>
        <patternFill>
          <bgColor rgb="FF92D050"/>
        </patternFill>
      </fill>
    </dxf>
    <dxf>
      <fill>
        <patternFill>
          <bgColor rgb="FF92D050"/>
        </patternFill>
      </fill>
    </dxf>
    <dxf>
      <fill>
        <patternFill>
          <bgColor rgb="FFFFFF00"/>
        </patternFill>
      </fill>
    </dxf>
    <dxf>
      <fill>
        <patternFill>
          <bgColor theme="0" tint="-0.24994659260841701"/>
        </patternFill>
      </fill>
    </dxf>
    <dxf>
      <fill>
        <patternFill>
          <bgColor rgb="FF92D050"/>
        </patternFill>
      </fill>
    </dxf>
    <dxf>
      <fill>
        <patternFill>
          <bgColor theme="0" tint="-0.24994659260841701"/>
        </patternFill>
      </fill>
    </dxf>
    <dxf>
      <fill>
        <patternFill>
          <bgColor rgb="FFFFFF00"/>
        </patternFill>
      </fill>
    </dxf>
    <dxf>
      <fill>
        <patternFill>
          <bgColor rgb="FF92D050"/>
        </patternFill>
      </fill>
    </dxf>
    <dxf>
      <fill>
        <patternFill>
          <bgColor rgb="FF00B0F0"/>
        </patternFill>
      </fill>
    </dxf>
    <dxf>
      <font>
        <color rgb="FFFF0000"/>
      </font>
      <fill>
        <patternFill>
          <bgColor rgb="FFFFFF00"/>
        </patternFill>
      </fill>
    </dxf>
    <dxf>
      <fill>
        <patternFill>
          <bgColor rgb="FF92D050"/>
        </patternFill>
      </fill>
    </dxf>
    <dxf>
      <fill>
        <patternFill>
          <bgColor rgb="FF92D050"/>
        </patternFill>
      </fill>
    </dxf>
    <dxf>
      <fill>
        <patternFill>
          <bgColor rgb="FFFFFF00"/>
        </patternFill>
      </fill>
    </dxf>
    <dxf>
      <fill>
        <patternFill>
          <bgColor theme="0" tint="-0.24994659260841701"/>
        </patternFill>
      </fill>
    </dxf>
    <dxf>
      <fill>
        <patternFill>
          <bgColor rgb="FFFFFF00"/>
        </patternFill>
      </fill>
    </dxf>
    <dxf>
      <fill>
        <patternFill>
          <bgColor rgb="FF92D050"/>
        </patternFill>
      </fill>
    </dxf>
    <dxf>
      <fill>
        <patternFill>
          <bgColor rgb="FF92D050"/>
        </patternFill>
      </fill>
    </dxf>
    <dxf>
      <fill>
        <patternFill>
          <bgColor theme="0" tint="-0.24994659260841701"/>
        </patternFill>
      </fill>
    </dxf>
    <dxf>
      <fill>
        <patternFill>
          <bgColor rgb="FFFFFF00"/>
        </patternFill>
      </fill>
    </dxf>
    <dxf>
      <fill>
        <patternFill>
          <bgColor rgb="FF92D050"/>
        </patternFill>
      </fill>
    </dxf>
    <dxf>
      <fill>
        <patternFill>
          <bgColor rgb="FF92D050"/>
        </patternFill>
      </fill>
    </dxf>
    <dxf>
      <fill>
        <patternFill>
          <bgColor theme="0" tint="-0.24994659260841701"/>
        </patternFill>
      </fill>
    </dxf>
    <dxf>
      <font>
        <color rgb="FFFF0000"/>
      </font>
      <fill>
        <patternFill>
          <bgColor rgb="FFFFFF00"/>
        </patternFill>
      </fill>
    </dxf>
    <dxf>
      <fill>
        <patternFill>
          <bgColor rgb="FF00B0F0"/>
        </patternFill>
      </fill>
    </dxf>
    <dxf>
      <fill>
        <patternFill>
          <bgColor rgb="FF92D050"/>
        </patternFill>
      </fill>
    </dxf>
    <dxf>
      <fill>
        <patternFill>
          <bgColor rgb="FF92D050"/>
        </patternFill>
      </fill>
    </dxf>
    <dxf>
      <fill>
        <patternFill>
          <bgColor rgb="FFFFFF00"/>
        </patternFill>
      </fill>
    </dxf>
    <dxf>
      <fill>
        <patternFill>
          <bgColor theme="0" tint="-0.24994659260841701"/>
        </patternFill>
      </fill>
    </dxf>
    <dxf>
      <fill>
        <patternFill>
          <bgColor rgb="FF92D050"/>
        </patternFill>
      </fill>
    </dxf>
    <dxf>
      <fill>
        <patternFill>
          <bgColor rgb="FF92D050"/>
        </patternFill>
      </fill>
    </dxf>
    <dxf>
      <fill>
        <patternFill>
          <bgColor rgb="FFFFFF00"/>
        </patternFill>
      </fill>
    </dxf>
    <dxf>
      <fill>
        <patternFill>
          <bgColor theme="0" tint="-0.24994659260841701"/>
        </patternFill>
      </fill>
    </dxf>
    <dxf>
      <font>
        <color rgb="FFFF0000"/>
      </font>
      <fill>
        <patternFill>
          <bgColor rgb="FFFFFF00"/>
        </patternFill>
      </fill>
    </dxf>
    <dxf>
      <fill>
        <patternFill>
          <bgColor rgb="FF00B0F0"/>
        </patternFill>
      </fill>
    </dxf>
    <dxf>
      <fill>
        <patternFill>
          <bgColor rgb="FF92D050"/>
        </patternFill>
      </fill>
    </dxf>
    <dxf>
      <fill>
        <patternFill>
          <bgColor rgb="FFFFFF00"/>
        </patternFill>
      </fill>
    </dxf>
    <dxf>
      <fill>
        <patternFill>
          <bgColor theme="0" tint="-0.24994659260841701"/>
        </patternFill>
      </fill>
    </dxf>
    <dxf>
      <fill>
        <patternFill>
          <bgColor rgb="FF92D050"/>
        </patternFill>
      </fill>
    </dxf>
    <dxf>
      <font>
        <color rgb="FFFF0000"/>
      </font>
      <fill>
        <patternFill>
          <bgColor rgb="FFFFFF00"/>
        </patternFill>
      </fill>
    </dxf>
    <dxf>
      <fill>
        <patternFill>
          <bgColor rgb="FF92D050"/>
        </patternFill>
      </fill>
    </dxf>
    <dxf>
      <fill>
        <patternFill>
          <bgColor rgb="FF92D050"/>
        </patternFill>
      </fill>
    </dxf>
    <dxf>
      <fill>
        <patternFill>
          <bgColor rgb="FFFFFF00"/>
        </patternFill>
      </fill>
    </dxf>
    <dxf>
      <fill>
        <patternFill>
          <bgColor theme="0" tint="-0.24994659260841701"/>
        </patternFill>
      </fill>
    </dxf>
    <dxf>
      <fill>
        <patternFill>
          <bgColor rgb="FF00B0F0"/>
        </patternFill>
      </fill>
    </dxf>
    <dxf>
      <fill>
        <patternFill>
          <bgColor rgb="FFFFFF00"/>
        </patternFill>
      </fill>
    </dxf>
    <dxf>
      <fill>
        <patternFill>
          <bgColor rgb="FF92D050"/>
        </patternFill>
      </fill>
    </dxf>
    <dxf>
      <fill>
        <patternFill>
          <bgColor rgb="FF92D050"/>
        </patternFill>
      </fill>
    </dxf>
    <dxf>
      <fill>
        <patternFill>
          <bgColor theme="0" tint="-0.24994659260841701"/>
        </patternFill>
      </fill>
    </dxf>
    <dxf>
      <fill>
        <patternFill>
          <bgColor rgb="FF92D050"/>
        </patternFill>
      </fill>
    </dxf>
    <dxf>
      <fill>
        <patternFill>
          <bgColor rgb="FF92D050"/>
        </patternFill>
      </fill>
    </dxf>
    <dxf>
      <fill>
        <patternFill>
          <bgColor rgb="FFFFFF00"/>
        </patternFill>
      </fill>
    </dxf>
    <dxf>
      <fill>
        <patternFill>
          <bgColor theme="0" tint="-0.24994659260841701"/>
        </patternFill>
      </fill>
    </dxf>
    <dxf>
      <font>
        <color rgb="FFFF0000"/>
      </font>
      <fill>
        <patternFill>
          <bgColor rgb="FFFFFF00"/>
        </patternFill>
      </fill>
    </dxf>
    <dxf>
      <fill>
        <patternFill>
          <bgColor rgb="FF00B0F0"/>
        </patternFill>
      </fill>
    </dxf>
    <dxf>
      <fill>
        <patternFill>
          <bgColor rgb="FFFFFF00"/>
        </patternFill>
      </fill>
    </dxf>
    <dxf>
      <fill>
        <patternFill>
          <bgColor rgb="FF92D050"/>
        </patternFill>
      </fill>
    </dxf>
    <dxf>
      <fill>
        <patternFill>
          <bgColor rgb="FF92D050"/>
        </patternFill>
      </fill>
    </dxf>
    <dxf>
      <fill>
        <patternFill>
          <bgColor theme="0" tint="-0.24994659260841701"/>
        </patternFill>
      </fill>
    </dxf>
    <dxf>
      <fill>
        <patternFill>
          <bgColor theme="0" tint="-0.24994659260841701"/>
        </patternFill>
      </fill>
    </dxf>
    <dxf>
      <fill>
        <patternFill>
          <bgColor rgb="FF92D050"/>
        </patternFill>
      </fill>
    </dxf>
    <dxf>
      <font>
        <color rgb="FFFF0000"/>
      </font>
      <fill>
        <patternFill>
          <bgColor rgb="FFFFFF00"/>
        </patternFill>
      </fill>
    </dxf>
    <dxf>
      <fill>
        <patternFill>
          <bgColor rgb="FF00B0F0"/>
        </patternFill>
      </fill>
    </dxf>
    <dxf>
      <fill>
        <patternFill>
          <bgColor rgb="FFFFFF00"/>
        </patternFill>
      </fill>
    </dxf>
    <dxf>
      <fill>
        <patternFill>
          <bgColor rgb="FF92D050"/>
        </patternFill>
      </fill>
    </dxf>
    <dxf>
      <fill>
        <patternFill>
          <bgColor theme="0" tint="-0.24994659260841701"/>
        </patternFill>
      </fill>
    </dxf>
    <dxf>
      <fill>
        <patternFill>
          <bgColor rgb="FFFFFF00"/>
        </patternFill>
      </fill>
    </dxf>
    <dxf>
      <fill>
        <patternFill>
          <bgColor rgb="FF92D050"/>
        </patternFill>
      </fill>
    </dxf>
    <dxf>
      <fill>
        <patternFill>
          <bgColor rgb="FF00B0F0"/>
        </patternFill>
      </fill>
    </dxf>
    <dxf>
      <fill>
        <patternFill>
          <bgColor rgb="FF92D050"/>
        </patternFill>
      </fill>
    </dxf>
    <dxf>
      <font>
        <color rgb="FFFF0000"/>
      </font>
      <fill>
        <patternFill>
          <bgColor rgb="FFFFFF00"/>
        </patternFill>
      </fill>
    </dxf>
    <dxf>
      <fill>
        <patternFill>
          <bgColor rgb="FF92D050"/>
        </patternFill>
      </fill>
    </dxf>
    <dxf>
      <fill>
        <patternFill>
          <bgColor rgb="FF92D050"/>
        </patternFill>
      </fill>
    </dxf>
    <dxf>
      <fill>
        <patternFill>
          <bgColor rgb="FFFFFF00"/>
        </patternFill>
      </fill>
    </dxf>
    <dxf>
      <fill>
        <patternFill>
          <bgColor theme="0" tint="-0.24994659260841701"/>
        </patternFill>
      </fill>
    </dxf>
    <dxf>
      <fill>
        <patternFill>
          <bgColor theme="0" tint="-0.24994659260841701"/>
        </patternFill>
      </fill>
    </dxf>
    <dxf>
      <fill>
        <patternFill>
          <bgColor rgb="FFFFFF00"/>
        </patternFill>
      </fill>
    </dxf>
    <dxf>
      <fill>
        <patternFill>
          <bgColor rgb="FF92D050"/>
        </patternFill>
      </fill>
    </dxf>
    <dxf>
      <fill>
        <patternFill>
          <bgColor rgb="FF92D050"/>
        </patternFill>
      </fill>
    </dxf>
    <dxf>
      <font>
        <color rgb="FFFF0000"/>
      </font>
      <fill>
        <patternFill>
          <bgColor rgb="FFFFFF00"/>
        </patternFill>
      </fill>
    </dxf>
    <dxf>
      <fill>
        <patternFill>
          <bgColor rgb="FF00B0F0"/>
        </patternFill>
      </fill>
    </dxf>
    <dxf>
      <fill>
        <patternFill>
          <bgColor theme="0" tint="-0.24994659260841701"/>
        </patternFill>
      </fill>
    </dxf>
    <dxf>
      <fill>
        <patternFill>
          <bgColor rgb="FF92D050"/>
        </patternFill>
      </fill>
    </dxf>
    <dxf>
      <fill>
        <patternFill>
          <bgColor rgb="FF92D050"/>
        </patternFill>
      </fill>
    </dxf>
    <dxf>
      <fill>
        <patternFill>
          <bgColor rgb="FFFFFF00"/>
        </patternFill>
      </fill>
    </dxf>
    <dxf>
      <fill>
        <patternFill>
          <bgColor theme="0" tint="-0.24994659260841701"/>
        </patternFill>
      </fill>
    </dxf>
    <dxf>
      <fill>
        <patternFill>
          <bgColor rgb="FFFFFF00"/>
        </patternFill>
      </fill>
    </dxf>
    <dxf>
      <fill>
        <patternFill>
          <bgColor rgb="FF92D050"/>
        </patternFill>
      </fill>
    </dxf>
    <dxf>
      <fill>
        <patternFill>
          <bgColor rgb="FF92D050"/>
        </patternFill>
      </fill>
    </dxf>
    <dxf>
      <font>
        <color rgb="FFFF0000"/>
      </font>
      <fill>
        <patternFill>
          <bgColor rgb="FFFFFF00"/>
        </patternFill>
      </fill>
    </dxf>
    <dxf>
      <fill>
        <patternFill>
          <bgColor rgb="FF00B0F0"/>
        </patternFill>
      </fill>
    </dxf>
    <dxf>
      <fill>
        <patternFill>
          <bgColor rgb="FF92D050"/>
        </patternFill>
      </fill>
    </dxf>
    <dxf>
      <fill>
        <patternFill>
          <bgColor rgb="FF92D050"/>
        </patternFill>
      </fill>
    </dxf>
    <dxf>
      <fill>
        <patternFill>
          <bgColor rgb="FFFFFF00"/>
        </patternFill>
      </fill>
    </dxf>
    <dxf>
      <font>
        <color rgb="FFFF0000"/>
      </font>
      <fill>
        <patternFill>
          <bgColor rgb="FFFFFF00"/>
        </patternFill>
      </fill>
    </dxf>
    <dxf>
      <fill>
        <patternFill>
          <bgColor theme="0" tint="-0.24994659260841701"/>
        </patternFill>
      </fill>
    </dxf>
    <dxf>
      <fill>
        <patternFill>
          <bgColor rgb="FF00B0F0"/>
        </patternFill>
      </fill>
    </dxf>
    <dxf>
      <font>
        <color rgb="FFFF0000"/>
      </font>
      <fill>
        <patternFill>
          <bgColor rgb="FFFFFF00"/>
        </patternFill>
      </fill>
    </dxf>
    <dxf>
      <fill>
        <patternFill>
          <bgColor rgb="FF00B0F0"/>
        </patternFill>
      </fill>
    </dxf>
    <dxf>
      <fill>
        <patternFill>
          <bgColor rgb="FF92D050"/>
        </patternFill>
      </fill>
    </dxf>
    <dxf>
      <fill>
        <patternFill>
          <bgColor rgb="FF92D050"/>
        </patternFill>
      </fill>
    </dxf>
    <dxf>
      <fill>
        <patternFill>
          <bgColor rgb="FFFFFF00"/>
        </patternFill>
      </fill>
    </dxf>
    <dxf>
      <fill>
        <patternFill>
          <bgColor theme="0" tint="-0.24994659260841701"/>
        </patternFill>
      </fill>
    </dxf>
    <dxf>
      <fill>
        <patternFill>
          <bgColor rgb="FFFFFF00"/>
        </patternFill>
      </fill>
    </dxf>
    <dxf>
      <fill>
        <patternFill>
          <bgColor rgb="FF92D050"/>
        </patternFill>
      </fill>
    </dxf>
    <dxf>
      <fill>
        <patternFill>
          <bgColor rgb="FF92D050"/>
        </patternFill>
      </fill>
    </dxf>
    <dxf>
      <fill>
        <patternFill>
          <bgColor rgb="FF00B0F0"/>
        </patternFill>
      </fill>
    </dxf>
    <dxf>
      <font>
        <color rgb="FFFF0000"/>
      </font>
      <fill>
        <patternFill>
          <bgColor rgb="FFFFFF00"/>
        </patternFill>
      </fill>
    </dxf>
    <dxf>
      <fill>
        <patternFill>
          <bgColor theme="0" tint="-0.24994659260841701"/>
        </patternFill>
      </fill>
    </dxf>
    <dxf>
      <fill>
        <patternFill>
          <bgColor rgb="FF92D050"/>
        </patternFill>
      </fill>
    </dxf>
    <dxf>
      <font>
        <color rgb="FFFF0000"/>
      </font>
      <fill>
        <patternFill>
          <bgColor rgb="FFFFFF00"/>
        </patternFill>
      </fill>
    </dxf>
    <dxf>
      <fill>
        <patternFill>
          <bgColor rgb="FF92D050"/>
        </patternFill>
      </fill>
    </dxf>
    <dxf>
      <fill>
        <patternFill>
          <bgColor rgb="FFFFFF00"/>
        </patternFill>
      </fill>
    </dxf>
    <dxf>
      <fill>
        <patternFill>
          <bgColor theme="0" tint="-0.24994659260841701"/>
        </patternFill>
      </fill>
    </dxf>
    <dxf>
      <fill>
        <patternFill>
          <bgColor rgb="FF00B0F0"/>
        </patternFill>
      </fill>
    </dxf>
    <dxf>
      <fill>
        <patternFill>
          <bgColor rgb="FF92D050"/>
        </patternFill>
      </fill>
    </dxf>
    <dxf>
      <fill>
        <patternFill>
          <bgColor rgb="FF92D050"/>
        </patternFill>
      </fill>
    </dxf>
    <dxf>
      <font>
        <color rgb="FFFF0000"/>
      </font>
      <fill>
        <patternFill>
          <bgColor rgb="FFFFFF00"/>
        </patternFill>
      </fill>
    </dxf>
    <dxf>
      <fill>
        <patternFill>
          <bgColor rgb="FF00B0F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rgb="FF00B0F0"/>
        </patternFill>
      </fill>
    </dxf>
    <dxf>
      <fill>
        <patternFill>
          <bgColor rgb="FF92D050"/>
        </patternFill>
      </fill>
    </dxf>
    <dxf>
      <fill>
        <patternFill>
          <bgColor rgb="FF92D050"/>
        </patternFill>
      </fill>
    </dxf>
    <dxf>
      <font>
        <color rgb="FFFF0000"/>
      </font>
      <fill>
        <patternFill>
          <bgColor rgb="FFFFFF00"/>
        </patternFill>
      </fill>
    </dxf>
    <dxf>
      <fill>
        <patternFill>
          <bgColor theme="0" tint="-0.24994659260841701"/>
        </patternFill>
      </fill>
    </dxf>
    <dxf>
      <fill>
        <patternFill>
          <bgColor rgb="FFFFFF00"/>
        </patternFill>
      </fill>
    </dxf>
    <dxf>
      <fill>
        <patternFill>
          <bgColor rgb="FF92D050"/>
        </patternFill>
      </fill>
    </dxf>
    <dxf>
      <fill>
        <patternFill>
          <bgColor rgb="FF92D050"/>
        </patternFill>
      </fill>
    </dxf>
    <dxf>
      <font>
        <color rgb="FFFF0000"/>
      </font>
      <fill>
        <patternFill>
          <bgColor rgb="FFFFFF00"/>
        </patternFill>
      </fill>
    </dxf>
    <dxf>
      <fill>
        <patternFill>
          <bgColor rgb="FF00B0F0"/>
        </patternFill>
      </fill>
    </dxf>
    <dxf>
      <font>
        <color rgb="FFFF0000"/>
      </font>
      <fill>
        <patternFill>
          <bgColor rgb="FFFFFF00"/>
        </patternFill>
      </fill>
    </dxf>
    <dxf>
      <fill>
        <patternFill>
          <bgColor rgb="FF92D050"/>
        </patternFill>
      </fill>
    </dxf>
    <dxf>
      <fill>
        <patternFill>
          <bgColor rgb="FF92D050"/>
        </patternFill>
      </fill>
    </dxf>
    <dxf>
      <fill>
        <patternFill>
          <bgColor rgb="FFFFFF00"/>
        </patternFill>
      </fill>
    </dxf>
    <dxf>
      <fill>
        <patternFill>
          <bgColor theme="0" tint="-0.24994659260841701"/>
        </patternFill>
      </fill>
    </dxf>
    <dxf>
      <fill>
        <patternFill>
          <bgColor rgb="FF00B0F0"/>
        </patternFill>
      </fill>
    </dxf>
    <dxf>
      <fill>
        <patternFill>
          <bgColor rgb="FFFFFF00"/>
        </patternFill>
      </fill>
    </dxf>
    <dxf>
      <fill>
        <patternFill>
          <bgColor rgb="FF92D050"/>
        </patternFill>
      </fill>
    </dxf>
    <dxf>
      <fill>
        <patternFill>
          <bgColor rgb="FF92D050"/>
        </patternFill>
      </fill>
    </dxf>
    <dxf>
      <font>
        <color rgb="FFFF0000"/>
      </font>
      <fill>
        <patternFill>
          <bgColor rgb="FFFFFF00"/>
        </patternFill>
      </fill>
    </dxf>
    <dxf>
      <fill>
        <patternFill>
          <bgColor rgb="FF00B0F0"/>
        </patternFill>
      </fill>
    </dxf>
    <dxf>
      <fill>
        <patternFill>
          <bgColor theme="0" tint="-0.24994659260841701"/>
        </patternFill>
      </fill>
    </dxf>
    <dxf>
      <fill>
        <patternFill>
          <bgColor theme="0" tint="-0.24994659260841701"/>
        </patternFill>
      </fill>
    </dxf>
    <dxf>
      <fill>
        <patternFill>
          <bgColor rgb="FF00B0F0"/>
        </patternFill>
      </fill>
    </dxf>
    <dxf>
      <font>
        <color rgb="FFFF0000"/>
      </font>
      <fill>
        <patternFill>
          <bgColor rgb="FFFFFF00"/>
        </patternFill>
      </fill>
    </dxf>
    <dxf>
      <fill>
        <patternFill>
          <bgColor rgb="FF92D050"/>
        </patternFill>
      </fill>
    </dxf>
    <dxf>
      <fill>
        <patternFill>
          <bgColor rgb="FF92D050"/>
        </patternFill>
      </fill>
    </dxf>
    <dxf>
      <fill>
        <patternFill>
          <bgColor rgb="FFFFFF00"/>
        </patternFill>
      </fill>
    </dxf>
    <dxf>
      <font>
        <color rgb="FFFF0000"/>
      </font>
    </dxf>
    <dxf>
      <fill>
        <patternFill>
          <bgColor rgb="FF92D050"/>
        </patternFill>
      </fill>
    </dxf>
    <dxf>
      <fill>
        <patternFill>
          <bgColor theme="0" tint="-0.24994659260841701"/>
        </patternFill>
      </fill>
    </dxf>
    <dxf>
      <fill>
        <patternFill>
          <bgColor rgb="FFFFFF00"/>
        </patternFill>
      </fill>
    </dxf>
    <dxf>
      <fill>
        <patternFill>
          <bgColor rgb="FF92D050"/>
        </patternFill>
      </fill>
    </dxf>
    <dxf>
      <fill>
        <patternFill>
          <bgColor theme="0" tint="-0.24994659260841701"/>
        </patternFill>
      </fill>
    </dxf>
    <dxf>
      <fill>
        <patternFill>
          <bgColor rgb="FFFFFF00"/>
        </patternFill>
      </fill>
    </dxf>
    <dxf>
      <fill>
        <patternFill>
          <bgColor rgb="FF92D050"/>
        </patternFill>
      </fill>
    </dxf>
    <dxf>
      <fill>
        <patternFill>
          <bgColor rgb="FF92D050"/>
        </patternFill>
      </fill>
    </dxf>
    <dxf>
      <font>
        <color rgb="FFFF0000"/>
      </font>
      <fill>
        <patternFill>
          <bgColor rgb="FFFFFF00"/>
        </patternFill>
      </fill>
    </dxf>
    <dxf>
      <fill>
        <patternFill>
          <bgColor rgb="FF00B0F0"/>
        </patternFill>
      </fill>
    </dxf>
    <dxf>
      <font>
        <color rgb="FFFF0000"/>
      </font>
      <fill>
        <patternFill>
          <bgColor rgb="FFFFFF00"/>
        </patternFill>
      </fill>
    </dxf>
    <dxf>
      <fill>
        <patternFill>
          <bgColor rgb="FF92D050"/>
        </patternFill>
      </fill>
    </dxf>
    <dxf>
      <fill>
        <patternFill>
          <bgColor rgb="FFFFFF00"/>
        </patternFill>
      </fill>
    </dxf>
    <dxf>
      <fill>
        <patternFill>
          <bgColor rgb="FF92D050"/>
        </patternFill>
      </fill>
    </dxf>
    <dxf>
      <fill>
        <patternFill>
          <bgColor theme="0" tint="-0.24994659260841701"/>
        </patternFill>
      </fill>
    </dxf>
    <dxf>
      <fill>
        <patternFill>
          <bgColor rgb="FF00B0F0"/>
        </patternFill>
      </fill>
    </dxf>
    <dxf>
      <font>
        <color rgb="FFFF0000"/>
      </font>
      <fill>
        <patternFill>
          <bgColor rgb="FFFFFF00"/>
        </patternFill>
      </fill>
    </dxf>
    <dxf>
      <fill>
        <patternFill>
          <bgColor rgb="FF00B0F0"/>
        </patternFill>
      </fill>
    </dxf>
    <dxf>
      <fill>
        <patternFill>
          <bgColor rgb="FF92D050"/>
        </patternFill>
      </fill>
    </dxf>
    <dxf>
      <fill>
        <patternFill>
          <bgColor theme="0" tint="-0.24994659260841701"/>
        </patternFill>
      </fill>
    </dxf>
    <dxf>
      <fill>
        <patternFill>
          <bgColor rgb="FFFFFF00"/>
        </patternFill>
      </fill>
    </dxf>
    <dxf>
      <fill>
        <patternFill>
          <bgColor rgb="FF92D050"/>
        </patternFill>
      </fill>
    </dxf>
    <dxf>
      <fill>
        <patternFill>
          <bgColor theme="0" tint="-0.24994659260841701"/>
        </patternFill>
      </fill>
    </dxf>
    <dxf>
      <fill>
        <patternFill>
          <bgColor rgb="FFFFFF00"/>
        </patternFill>
      </fill>
    </dxf>
    <dxf>
      <font>
        <color rgb="FFFF0000"/>
      </font>
      <fill>
        <patternFill>
          <bgColor rgb="FFFFFF00"/>
        </patternFill>
      </fill>
    </dxf>
    <dxf>
      <fill>
        <patternFill>
          <bgColor rgb="FF92D050"/>
        </patternFill>
      </fill>
    </dxf>
    <dxf>
      <fill>
        <patternFill>
          <bgColor rgb="FF92D050"/>
        </patternFill>
      </fill>
    </dxf>
    <dxf>
      <fill>
        <patternFill>
          <bgColor rgb="FFFFFF00"/>
        </patternFill>
      </fill>
    </dxf>
    <dxf>
      <fill>
        <patternFill>
          <bgColor theme="0" tint="-0.24994659260841701"/>
        </patternFill>
      </fill>
    </dxf>
    <dxf>
      <fill>
        <patternFill>
          <bgColor rgb="FF00B0F0"/>
        </patternFill>
      </fill>
    </dxf>
    <dxf>
      <font>
        <color rgb="FFFF0000"/>
      </font>
    </dxf>
    <dxf>
      <font>
        <color rgb="FFFF0000"/>
      </font>
    </dxf>
    <dxf>
      <font>
        <b/>
        <i val="0"/>
        <color theme="0"/>
      </font>
      <fill>
        <patternFill>
          <bgColor rgb="FF0000FF"/>
        </patternFill>
      </fill>
    </dxf>
    <dxf>
      <font>
        <b/>
        <i val="0"/>
        <color theme="0"/>
      </font>
      <fill>
        <patternFill>
          <bgColor rgb="FF0000FF"/>
        </patternFill>
      </fill>
    </dxf>
    <dxf>
      <font>
        <b/>
        <i val="0"/>
        <color theme="0"/>
      </font>
      <fill>
        <patternFill>
          <bgColor rgb="FF0000FF"/>
        </patternFill>
      </fill>
    </dxf>
    <dxf>
      <font>
        <b/>
        <i val="0"/>
        <color theme="0"/>
      </font>
      <fill>
        <patternFill>
          <bgColor rgb="FF0000FF"/>
        </patternFill>
      </fill>
    </dxf>
    <dxf>
      <font>
        <b/>
        <i val="0"/>
        <color theme="0"/>
      </font>
      <fill>
        <patternFill>
          <bgColor rgb="FF0000FF"/>
        </patternFill>
      </fill>
    </dxf>
    <dxf>
      <font>
        <b/>
        <i val="0"/>
        <color theme="0"/>
      </font>
      <fill>
        <patternFill>
          <bgColor rgb="FF0000FF"/>
        </patternFill>
      </fill>
    </dxf>
    <dxf>
      <font>
        <b/>
        <i val="0"/>
        <color theme="0"/>
      </font>
      <fill>
        <patternFill>
          <bgColor rgb="FF0000FF"/>
        </patternFill>
      </fill>
    </dxf>
    <dxf>
      <fill>
        <patternFill>
          <bgColor rgb="FFFFFF00"/>
        </patternFill>
      </fill>
    </dxf>
    <dxf>
      <font>
        <b/>
        <i val="0"/>
        <color theme="0"/>
      </font>
      <fill>
        <patternFill>
          <bgColor rgb="FFFFC000"/>
        </patternFill>
      </fill>
    </dxf>
    <dxf>
      <fill>
        <patternFill>
          <bgColor rgb="FF00B0F0"/>
        </patternFill>
      </fill>
    </dxf>
    <dxf>
      <font>
        <b/>
        <i val="0"/>
        <color theme="0"/>
      </font>
      <fill>
        <patternFill>
          <bgColor rgb="FFFF0000"/>
        </patternFill>
      </fill>
    </dxf>
    <dxf>
      <font>
        <b/>
        <i val="0"/>
        <color theme="0"/>
      </font>
      <fill>
        <patternFill>
          <bgColor rgb="FFFFC000"/>
        </patternFill>
      </fill>
    </dxf>
    <dxf>
      <font>
        <b/>
        <i val="0"/>
        <color theme="0"/>
      </font>
      <fill>
        <patternFill>
          <bgColor rgb="FFFFC000"/>
        </patternFill>
      </fill>
    </dxf>
    <dxf>
      <fill>
        <patternFill>
          <bgColor rgb="FF00B0F0"/>
        </patternFill>
      </fill>
    </dxf>
    <dxf>
      <font>
        <b/>
        <i val="0"/>
        <color theme="0"/>
      </font>
      <fill>
        <patternFill>
          <bgColor rgb="FFFF0000"/>
        </patternFill>
      </fill>
    </dxf>
    <dxf>
      <font>
        <b/>
        <i val="0"/>
        <color theme="0"/>
      </font>
      <fill>
        <patternFill>
          <bgColor rgb="FFFFC000"/>
        </patternFill>
      </fill>
    </dxf>
    <dxf>
      <fill>
        <patternFill>
          <bgColor rgb="FF00B0F0"/>
        </patternFill>
      </fill>
    </dxf>
    <dxf>
      <font>
        <b/>
        <i val="0"/>
        <color theme="0"/>
      </font>
      <fill>
        <patternFill>
          <bgColor rgb="FFFFC000"/>
        </patternFill>
      </fill>
    </dxf>
    <dxf>
      <font>
        <b/>
        <i val="0"/>
        <color theme="0"/>
      </font>
      <fill>
        <patternFill>
          <bgColor rgb="FFFF0000"/>
        </patternFill>
      </fill>
    </dxf>
    <dxf>
      <fill>
        <patternFill>
          <bgColor rgb="FF00B0F0"/>
        </patternFill>
      </fill>
    </dxf>
    <dxf>
      <font>
        <b/>
        <i val="0"/>
        <color theme="0"/>
      </font>
      <fill>
        <patternFill>
          <bgColor rgb="FFFF0000"/>
        </patternFill>
      </fill>
    </dxf>
    <dxf>
      <fill>
        <patternFill>
          <bgColor rgb="FF00B0F0"/>
        </patternFill>
      </fill>
    </dxf>
    <dxf>
      <font>
        <b/>
        <i val="0"/>
        <color theme="0"/>
      </font>
      <fill>
        <patternFill>
          <bgColor rgb="FFFFC000"/>
        </patternFill>
      </fill>
    </dxf>
    <dxf>
      <font>
        <b/>
        <i val="0"/>
        <color theme="0"/>
      </font>
      <fill>
        <patternFill>
          <bgColor rgb="FFFF0000"/>
        </patternFill>
      </fill>
    </dxf>
    <dxf>
      <fill>
        <patternFill>
          <bgColor rgb="FF00B0F0"/>
        </patternFill>
      </fill>
    </dxf>
    <dxf>
      <font>
        <b/>
        <i val="0"/>
        <color theme="0"/>
      </font>
      <fill>
        <patternFill>
          <bgColor rgb="FFFFC000"/>
        </patternFill>
      </fill>
    </dxf>
    <dxf>
      <font>
        <b/>
        <i val="0"/>
        <color theme="0"/>
      </font>
      <fill>
        <patternFill>
          <bgColor rgb="FFFF0000"/>
        </patternFill>
      </fill>
    </dxf>
    <dxf>
      <fill>
        <patternFill>
          <bgColor rgb="FF00B0F0"/>
        </patternFill>
      </fill>
    </dxf>
    <dxf>
      <font>
        <b/>
        <i val="0"/>
        <color theme="0"/>
      </font>
      <fill>
        <patternFill>
          <bgColor rgb="FFFFC000"/>
        </patternFill>
      </fill>
    </dxf>
    <dxf>
      <font>
        <b/>
        <i val="0"/>
        <color theme="0"/>
      </font>
      <fill>
        <patternFill>
          <bgColor rgb="FFFF0000"/>
        </patternFill>
      </fill>
    </dxf>
    <dxf>
      <font>
        <b/>
        <i val="0"/>
        <color theme="0"/>
      </font>
      <fill>
        <patternFill>
          <bgColor rgb="FFFFC000"/>
        </patternFill>
      </fill>
    </dxf>
    <dxf>
      <fill>
        <patternFill>
          <bgColor rgb="FF00B0F0"/>
        </patternFill>
      </fill>
    </dxf>
    <dxf>
      <font>
        <b/>
        <i val="0"/>
        <color theme="0"/>
      </font>
      <fill>
        <patternFill>
          <bgColor rgb="FFFF0000"/>
        </patternFill>
      </fill>
    </dxf>
    <dxf>
      <font>
        <b/>
        <i val="0"/>
        <color theme="0"/>
      </font>
      <fill>
        <patternFill>
          <bgColor rgb="FFFFC000"/>
        </patternFill>
      </fill>
    </dxf>
    <dxf>
      <font>
        <b/>
        <i val="0"/>
        <color theme="0"/>
      </font>
      <fill>
        <patternFill>
          <bgColor rgb="FFFF0000"/>
        </patternFill>
      </fill>
    </dxf>
    <dxf>
      <fill>
        <patternFill>
          <bgColor rgb="FF00B0F0"/>
        </patternFill>
      </fill>
    </dxf>
    <dxf>
      <font>
        <b/>
        <i val="0"/>
        <color theme="0"/>
      </font>
      <fill>
        <patternFill>
          <bgColor rgb="FFFFC000"/>
        </patternFill>
      </fill>
    </dxf>
    <dxf>
      <fill>
        <patternFill>
          <bgColor rgb="FF00B0F0"/>
        </patternFill>
      </fill>
    </dxf>
    <dxf>
      <font>
        <b/>
        <i val="0"/>
        <color theme="0"/>
      </font>
      <fill>
        <patternFill>
          <bgColor rgb="FFFF0000"/>
        </patternFill>
      </fill>
    </dxf>
    <dxf>
      <fill>
        <patternFill>
          <bgColor rgb="FF00B0F0"/>
        </patternFill>
      </fill>
    </dxf>
    <dxf>
      <font>
        <b/>
        <i val="0"/>
        <color theme="0"/>
      </font>
      <fill>
        <patternFill>
          <bgColor rgb="FFFFC000"/>
        </patternFill>
      </fill>
    </dxf>
    <dxf>
      <font>
        <b/>
        <i val="0"/>
        <color theme="0"/>
      </font>
      <fill>
        <patternFill>
          <bgColor rgb="FFFF0000"/>
        </patternFill>
      </fill>
    </dxf>
    <dxf>
      <font>
        <b/>
        <i val="0"/>
        <color theme="0"/>
      </font>
      <fill>
        <patternFill>
          <bgColor rgb="FFFFC000"/>
        </patternFill>
      </fill>
    </dxf>
    <dxf>
      <font>
        <b/>
        <i val="0"/>
        <color theme="0"/>
      </font>
      <fill>
        <patternFill>
          <bgColor rgb="FFFF0000"/>
        </patternFill>
      </fill>
    </dxf>
    <dxf>
      <fill>
        <patternFill>
          <bgColor rgb="FF00B0F0"/>
        </patternFill>
      </fill>
    </dxf>
    <dxf>
      <fill>
        <patternFill>
          <bgColor rgb="FF00B0F0"/>
        </patternFill>
      </fill>
    </dxf>
    <dxf>
      <font>
        <b/>
        <i val="0"/>
        <color theme="0"/>
      </font>
      <fill>
        <patternFill>
          <bgColor rgb="FFFF0000"/>
        </patternFill>
      </fill>
    </dxf>
    <dxf>
      <font>
        <b/>
        <i val="0"/>
        <color theme="0"/>
      </font>
      <fill>
        <patternFill>
          <bgColor rgb="FFFFC000"/>
        </patternFill>
      </fill>
    </dxf>
    <dxf>
      <fill>
        <patternFill>
          <bgColor rgb="FF00B0F0"/>
        </patternFill>
      </fill>
    </dxf>
    <dxf>
      <font>
        <b/>
        <i val="0"/>
        <color theme="0"/>
      </font>
      <fill>
        <patternFill>
          <bgColor rgb="FFFF0000"/>
        </patternFill>
      </fill>
    </dxf>
    <dxf>
      <font>
        <b/>
        <i val="0"/>
        <color theme="0"/>
      </font>
      <fill>
        <patternFill>
          <bgColor rgb="FFFFC000"/>
        </patternFill>
      </fill>
    </dxf>
    <dxf>
      <font>
        <b/>
        <i val="0"/>
        <color theme="0"/>
      </font>
      <fill>
        <patternFill>
          <bgColor rgb="FFFF0000"/>
        </patternFill>
      </fill>
    </dxf>
    <dxf>
      <font>
        <b/>
        <i val="0"/>
        <color theme="0"/>
      </font>
      <fill>
        <patternFill>
          <bgColor rgb="FFFFC000"/>
        </patternFill>
      </fill>
    </dxf>
    <dxf>
      <fill>
        <patternFill>
          <bgColor rgb="FF00B0F0"/>
        </patternFill>
      </fill>
    </dxf>
    <dxf>
      <font>
        <color rgb="FF0066CC"/>
      </font>
    </dxf>
    <dxf>
      <font>
        <color rgb="FF0066CC"/>
      </font>
    </dxf>
    <dxf>
      <font>
        <color rgb="FF0066CC"/>
      </font>
    </dxf>
    <dxf>
      <fill>
        <patternFill>
          <bgColor rgb="FF00B0F0"/>
        </patternFill>
      </fill>
    </dxf>
    <dxf>
      <font>
        <b/>
        <i val="0"/>
        <color theme="0"/>
      </font>
      <fill>
        <patternFill>
          <bgColor rgb="FFFF0000"/>
        </patternFill>
      </fill>
    </dxf>
    <dxf>
      <font>
        <b/>
        <i val="0"/>
        <color theme="0"/>
      </font>
      <fill>
        <patternFill>
          <bgColor rgb="FFFFC000"/>
        </patternFill>
      </fill>
    </dxf>
    <dxf>
      <fill>
        <patternFill>
          <bgColor rgb="FF00B0F0"/>
        </patternFill>
      </fill>
    </dxf>
    <dxf>
      <font>
        <b/>
        <i val="0"/>
        <color theme="0"/>
      </font>
      <fill>
        <patternFill>
          <bgColor rgb="FFFF0000"/>
        </patternFill>
      </fill>
    </dxf>
    <dxf>
      <font>
        <b/>
        <i val="0"/>
        <color theme="0"/>
      </font>
      <fill>
        <patternFill>
          <bgColor rgb="FFFFC000"/>
        </patternFill>
      </fill>
    </dxf>
    <dxf>
      <fill>
        <patternFill>
          <bgColor rgb="FF00B0F0"/>
        </patternFill>
      </fill>
    </dxf>
    <dxf>
      <font>
        <b/>
        <i val="0"/>
        <color theme="0"/>
      </font>
      <fill>
        <patternFill>
          <bgColor rgb="FFFFC000"/>
        </patternFill>
      </fill>
    </dxf>
    <dxf>
      <font>
        <b/>
        <i val="0"/>
        <color theme="0"/>
      </font>
      <fill>
        <patternFill>
          <bgColor rgb="FFFF0000"/>
        </patternFill>
      </fill>
    </dxf>
    <dxf>
      <font>
        <b/>
        <i val="0"/>
        <color theme="0"/>
      </font>
      <fill>
        <patternFill>
          <bgColor rgb="FFFFC000"/>
        </patternFill>
      </fill>
    </dxf>
    <dxf>
      <font>
        <b/>
        <i val="0"/>
        <color theme="0"/>
      </font>
      <fill>
        <patternFill>
          <bgColor rgb="FFFF0000"/>
        </patternFill>
      </fill>
    </dxf>
    <dxf>
      <fill>
        <patternFill>
          <bgColor rgb="FF00B0F0"/>
        </patternFill>
      </fill>
    </dxf>
    <dxf>
      <font>
        <b/>
        <i val="0"/>
        <color theme="0"/>
      </font>
      <fill>
        <patternFill>
          <bgColor rgb="FFFF0000"/>
        </patternFill>
      </fill>
    </dxf>
    <dxf>
      <font>
        <b/>
        <i val="0"/>
        <color theme="0"/>
      </font>
      <fill>
        <patternFill>
          <bgColor rgb="FFFFC000"/>
        </patternFill>
      </fill>
    </dxf>
    <dxf>
      <fill>
        <patternFill>
          <bgColor rgb="FF00B0F0"/>
        </patternFill>
      </fill>
    </dxf>
    <dxf>
      <font>
        <b/>
        <i val="0"/>
        <color theme="0"/>
      </font>
      <fill>
        <patternFill>
          <bgColor rgb="FFFF0000"/>
        </patternFill>
      </fill>
    </dxf>
    <dxf>
      <font>
        <b/>
        <i val="0"/>
        <color theme="0"/>
      </font>
      <fill>
        <patternFill>
          <bgColor rgb="FFFFC000"/>
        </patternFill>
      </fill>
    </dxf>
    <dxf>
      <fill>
        <patternFill>
          <bgColor rgb="FF00B0F0"/>
        </patternFill>
      </fill>
    </dxf>
    <dxf>
      <font>
        <b/>
        <i val="0"/>
        <color theme="0"/>
      </font>
      <fill>
        <patternFill>
          <bgColor rgb="FFFFC000"/>
        </patternFill>
      </fill>
    </dxf>
    <dxf>
      <font>
        <b/>
        <i val="0"/>
        <color theme="0"/>
      </font>
      <fill>
        <patternFill>
          <bgColor rgb="FFFF0000"/>
        </patternFill>
      </fill>
    </dxf>
    <dxf>
      <fill>
        <patternFill>
          <bgColor rgb="FF00B0F0"/>
        </patternFill>
      </fill>
    </dxf>
    <dxf>
      <font>
        <b/>
        <i val="0"/>
        <color theme="0"/>
      </font>
      <fill>
        <patternFill>
          <bgColor rgb="FFFF0000"/>
        </patternFill>
      </fill>
    </dxf>
    <dxf>
      <font>
        <b/>
        <i val="0"/>
        <color theme="0"/>
      </font>
      <fill>
        <patternFill>
          <bgColor rgb="FFFFC000"/>
        </patternFill>
      </fill>
    </dxf>
    <dxf>
      <fill>
        <patternFill>
          <bgColor rgb="FF00B0F0"/>
        </patternFill>
      </fill>
    </dxf>
    <dxf>
      <font>
        <b/>
        <i val="0"/>
        <color theme="0"/>
      </font>
      <fill>
        <patternFill>
          <bgColor rgb="FFFFC000"/>
        </patternFill>
      </fill>
    </dxf>
    <dxf>
      <font>
        <b/>
        <i val="0"/>
        <color theme="0"/>
      </font>
      <fill>
        <patternFill>
          <bgColor rgb="FFFF0000"/>
        </patternFill>
      </fill>
    </dxf>
    <dxf>
      <fill>
        <patternFill>
          <bgColor rgb="FF00B0F0"/>
        </patternFill>
      </fill>
    </dxf>
    <dxf>
      <font>
        <b/>
        <i val="0"/>
        <color theme="0"/>
      </font>
      <fill>
        <patternFill>
          <bgColor rgb="FFFFC000"/>
        </patternFill>
      </fill>
    </dxf>
    <dxf>
      <fill>
        <patternFill>
          <bgColor rgb="FF00B0F0"/>
        </patternFill>
      </fill>
    </dxf>
    <dxf>
      <font>
        <b/>
        <i val="0"/>
        <color theme="0"/>
      </font>
      <fill>
        <patternFill>
          <bgColor rgb="FFFF0000"/>
        </patternFill>
      </fill>
    </dxf>
    <dxf>
      <font>
        <b/>
        <i val="0"/>
        <color theme="0"/>
      </font>
      <fill>
        <patternFill>
          <bgColor rgb="FFFFC000"/>
        </patternFill>
      </fill>
    </dxf>
    <dxf>
      <fill>
        <patternFill>
          <bgColor rgb="FF00B0F0"/>
        </patternFill>
      </fill>
    </dxf>
    <dxf>
      <font>
        <b/>
        <i val="0"/>
        <color theme="0"/>
      </font>
      <fill>
        <patternFill>
          <bgColor rgb="FFFF0000"/>
        </patternFill>
      </fill>
    </dxf>
    <dxf>
      <fill>
        <patternFill>
          <bgColor rgb="FF00B0F0"/>
        </patternFill>
      </fill>
    </dxf>
    <dxf>
      <font>
        <b/>
        <i val="0"/>
        <color theme="0"/>
      </font>
      <fill>
        <patternFill>
          <bgColor rgb="FFFF0000"/>
        </patternFill>
      </fill>
    </dxf>
    <dxf>
      <font>
        <b/>
        <i val="0"/>
        <color theme="0"/>
      </font>
      <fill>
        <patternFill>
          <bgColor rgb="FFFFC000"/>
        </patternFill>
      </fill>
    </dxf>
    <dxf>
      <font>
        <b/>
        <i val="0"/>
        <color theme="0"/>
      </font>
      <fill>
        <patternFill>
          <bgColor rgb="FFFFC000"/>
        </patternFill>
      </fill>
    </dxf>
    <dxf>
      <font>
        <b/>
        <i val="0"/>
        <color theme="0"/>
      </font>
      <fill>
        <patternFill>
          <bgColor rgb="FFFF0000"/>
        </patternFill>
      </fill>
    </dxf>
    <dxf>
      <fill>
        <patternFill>
          <bgColor rgb="FF00B0F0"/>
        </patternFill>
      </fill>
    </dxf>
    <dxf>
      <font>
        <b/>
        <i val="0"/>
        <color theme="0"/>
      </font>
      <fill>
        <patternFill>
          <bgColor rgb="FFFFC000"/>
        </patternFill>
      </fill>
    </dxf>
    <dxf>
      <font>
        <b/>
        <i val="0"/>
        <color theme="0"/>
      </font>
      <fill>
        <patternFill>
          <bgColor rgb="FFFF0000"/>
        </patternFill>
      </fill>
    </dxf>
    <dxf>
      <fill>
        <patternFill>
          <bgColor rgb="FF00B0F0"/>
        </patternFill>
      </fill>
    </dxf>
    <dxf>
      <font>
        <b/>
        <i val="0"/>
        <color theme="0"/>
      </font>
      <fill>
        <patternFill>
          <bgColor rgb="FFFFC000"/>
        </patternFill>
      </fill>
    </dxf>
    <dxf>
      <font>
        <b/>
        <i val="0"/>
        <color theme="0"/>
      </font>
      <fill>
        <patternFill>
          <bgColor rgb="FFFF0000"/>
        </patternFill>
      </fill>
    </dxf>
    <dxf>
      <fill>
        <patternFill>
          <bgColor rgb="FF00B0F0"/>
        </patternFill>
      </fill>
    </dxf>
    <dxf>
      <font>
        <b/>
        <i val="0"/>
        <color theme="0"/>
      </font>
      <fill>
        <patternFill>
          <bgColor rgb="FFFFC000"/>
        </patternFill>
      </fill>
    </dxf>
    <dxf>
      <font>
        <b/>
        <i val="0"/>
        <color theme="0"/>
      </font>
      <fill>
        <patternFill>
          <bgColor rgb="FFFF0000"/>
        </patternFill>
      </fill>
    </dxf>
    <dxf>
      <fill>
        <patternFill>
          <bgColor rgb="FF00B0F0"/>
        </patternFill>
      </fill>
    </dxf>
    <dxf>
      <font>
        <b/>
        <i val="0"/>
        <color theme="0"/>
      </font>
      <fill>
        <patternFill>
          <bgColor rgb="FFFFC000"/>
        </patternFill>
      </fill>
    </dxf>
    <dxf>
      <font>
        <b/>
        <i val="0"/>
        <color theme="0"/>
      </font>
      <fill>
        <patternFill>
          <bgColor rgb="FFFF0000"/>
        </patternFill>
      </fill>
    </dxf>
    <dxf>
      <fill>
        <patternFill>
          <bgColor rgb="FF00B0F0"/>
        </patternFill>
      </fill>
    </dxf>
    <dxf>
      <fill>
        <patternFill>
          <bgColor rgb="FF00B0F0"/>
        </patternFill>
      </fill>
    </dxf>
    <dxf>
      <font>
        <b/>
        <i val="0"/>
        <color theme="0"/>
      </font>
      <fill>
        <patternFill>
          <bgColor rgb="FFFFC000"/>
        </patternFill>
      </fill>
    </dxf>
    <dxf>
      <font>
        <b/>
        <i val="0"/>
        <color theme="0"/>
      </font>
      <fill>
        <patternFill>
          <bgColor rgb="FFFF0000"/>
        </patternFill>
      </fill>
    </dxf>
    <dxf>
      <font>
        <b/>
        <i val="0"/>
        <color theme="0"/>
      </font>
      <fill>
        <patternFill>
          <bgColor rgb="FFFFC000"/>
        </patternFill>
      </fill>
    </dxf>
    <dxf>
      <font>
        <b/>
        <i val="0"/>
        <color theme="0"/>
      </font>
      <fill>
        <patternFill>
          <bgColor rgb="FFFF0000"/>
        </patternFill>
      </fill>
    </dxf>
    <dxf>
      <fill>
        <patternFill>
          <bgColor rgb="FF00B0F0"/>
        </patternFill>
      </fill>
    </dxf>
    <dxf>
      <font>
        <b/>
        <i val="0"/>
        <color theme="0"/>
      </font>
      <fill>
        <patternFill>
          <bgColor rgb="FFFFC000"/>
        </patternFill>
      </fill>
    </dxf>
    <dxf>
      <fill>
        <patternFill>
          <bgColor rgb="FF00B0F0"/>
        </patternFill>
      </fill>
    </dxf>
    <dxf>
      <font>
        <b/>
        <i val="0"/>
        <color theme="0"/>
      </font>
      <fill>
        <patternFill>
          <bgColor rgb="FFFF0000"/>
        </patternFill>
      </fill>
    </dxf>
    <dxf>
      <font>
        <b/>
        <i val="0"/>
        <color theme="0"/>
      </font>
      <fill>
        <patternFill>
          <bgColor rgb="FFFFC000"/>
        </patternFill>
      </fill>
    </dxf>
    <dxf>
      <fill>
        <patternFill>
          <bgColor rgb="FF00B0F0"/>
        </patternFill>
      </fill>
    </dxf>
    <dxf>
      <font>
        <b/>
        <i val="0"/>
        <color theme="0"/>
      </font>
      <fill>
        <patternFill>
          <bgColor rgb="FFFF0000"/>
        </patternFill>
      </fill>
    </dxf>
    <dxf>
      <fill>
        <patternFill>
          <bgColor rgb="FF00B0F0"/>
        </patternFill>
      </fill>
    </dxf>
    <dxf>
      <font>
        <b/>
        <i val="0"/>
        <color theme="0"/>
      </font>
      <fill>
        <patternFill>
          <bgColor rgb="FFFF0000"/>
        </patternFill>
      </fill>
    </dxf>
    <dxf>
      <font>
        <b/>
        <i val="0"/>
        <color theme="0"/>
      </font>
      <fill>
        <patternFill>
          <bgColor rgb="FFFFC000"/>
        </patternFill>
      </fill>
    </dxf>
    <dxf>
      <font>
        <b/>
        <i val="0"/>
        <color theme="0"/>
      </font>
      <fill>
        <patternFill>
          <bgColor rgb="FFFFC000"/>
        </patternFill>
      </fill>
    </dxf>
    <dxf>
      <fill>
        <patternFill>
          <bgColor rgb="FF00B0F0"/>
        </patternFill>
      </fill>
    </dxf>
    <dxf>
      <font>
        <b/>
        <i val="0"/>
        <color theme="0"/>
      </font>
      <fill>
        <patternFill>
          <bgColor rgb="FFFF0000"/>
        </patternFill>
      </fill>
    </dxf>
    <dxf>
      <font>
        <b/>
        <i val="0"/>
        <color theme="0"/>
      </font>
      <fill>
        <patternFill>
          <bgColor rgb="FFFFC000"/>
        </patternFill>
      </fill>
    </dxf>
    <dxf>
      <fill>
        <patternFill>
          <bgColor rgb="FF00B0F0"/>
        </patternFill>
      </fill>
    </dxf>
    <dxf>
      <font>
        <b/>
        <i val="0"/>
        <color theme="0"/>
      </font>
      <fill>
        <patternFill>
          <bgColor rgb="FFFF0000"/>
        </patternFill>
      </fill>
    </dxf>
    <dxf>
      <font>
        <b/>
        <i val="0"/>
        <color theme="0"/>
      </font>
      <fill>
        <patternFill>
          <bgColor rgb="FFFFC000"/>
        </patternFill>
      </fill>
    </dxf>
    <dxf>
      <fill>
        <patternFill>
          <bgColor rgb="FF00B0F0"/>
        </patternFill>
      </fill>
    </dxf>
    <dxf>
      <font>
        <b/>
        <i val="0"/>
        <color theme="0"/>
      </font>
      <fill>
        <patternFill>
          <bgColor rgb="FFFF0000"/>
        </patternFill>
      </fill>
    </dxf>
    <dxf>
      <font>
        <b/>
        <i val="0"/>
        <color theme="0"/>
      </font>
      <fill>
        <patternFill>
          <bgColor rgb="FFFFC000"/>
        </patternFill>
      </fill>
    </dxf>
    <dxf>
      <fill>
        <patternFill>
          <bgColor rgb="FF00B0F0"/>
        </patternFill>
      </fill>
    </dxf>
    <dxf>
      <font>
        <b/>
        <i val="0"/>
        <color theme="0"/>
      </font>
      <fill>
        <patternFill>
          <bgColor rgb="FFFF0000"/>
        </patternFill>
      </fill>
    </dxf>
    <dxf>
      <font>
        <b/>
        <i val="0"/>
        <color theme="0"/>
      </font>
      <fill>
        <patternFill>
          <bgColor rgb="FFFFC000"/>
        </patternFill>
      </fill>
    </dxf>
    <dxf>
      <font>
        <b/>
        <i val="0"/>
        <color theme="0"/>
      </font>
      <fill>
        <patternFill>
          <bgColor rgb="FFFF0000"/>
        </patternFill>
      </fill>
    </dxf>
    <dxf>
      <fill>
        <patternFill>
          <bgColor rgb="FF00B0F0"/>
        </patternFill>
      </fill>
    </dxf>
    <dxf>
      <font>
        <b/>
        <i val="0"/>
        <color theme="0"/>
      </font>
      <fill>
        <patternFill>
          <bgColor rgb="FFFF0000"/>
        </patternFill>
      </fill>
    </dxf>
    <dxf>
      <fill>
        <patternFill>
          <bgColor rgb="FF00B0F0"/>
        </patternFill>
      </fill>
    </dxf>
    <dxf>
      <font>
        <b/>
        <i val="0"/>
        <color theme="0"/>
      </font>
      <fill>
        <patternFill>
          <bgColor rgb="FFFFC000"/>
        </patternFill>
      </fill>
    </dxf>
    <dxf>
      <font>
        <b/>
        <i val="0"/>
        <color theme="0"/>
      </font>
      <fill>
        <patternFill>
          <bgColor rgb="FFFFC000"/>
        </patternFill>
      </fill>
    </dxf>
    <dxf>
      <font>
        <b/>
        <i val="0"/>
        <color theme="0"/>
      </font>
      <fill>
        <patternFill>
          <bgColor rgb="FFFF0000"/>
        </patternFill>
      </fill>
    </dxf>
    <dxf>
      <fill>
        <patternFill>
          <bgColor rgb="FF00B0F0"/>
        </patternFill>
      </fill>
    </dxf>
    <dxf>
      <font>
        <b/>
        <i val="0"/>
        <color theme="0"/>
      </font>
      <fill>
        <patternFill>
          <bgColor rgb="FFFF0000"/>
        </patternFill>
      </fill>
    </dxf>
    <dxf>
      <fill>
        <patternFill>
          <bgColor rgb="FF00B0F0"/>
        </patternFill>
      </fill>
    </dxf>
    <dxf>
      <font>
        <b/>
        <i val="0"/>
        <color theme="0"/>
      </font>
      <fill>
        <patternFill>
          <bgColor rgb="FFFFC000"/>
        </patternFill>
      </fill>
    </dxf>
    <dxf>
      <fill>
        <patternFill>
          <bgColor rgb="FF00B0F0"/>
        </patternFill>
      </fill>
    </dxf>
    <dxf>
      <font>
        <b/>
        <i val="0"/>
        <color theme="0"/>
      </font>
      <fill>
        <patternFill>
          <bgColor rgb="FFFFC000"/>
        </patternFill>
      </fill>
    </dxf>
    <dxf>
      <font>
        <b/>
        <i val="0"/>
        <color theme="0"/>
      </font>
      <fill>
        <patternFill>
          <bgColor rgb="FFFF0000"/>
        </patternFill>
      </fill>
    </dxf>
    <dxf>
      <fill>
        <patternFill>
          <bgColor rgb="FF00B0F0"/>
        </patternFill>
      </fill>
    </dxf>
    <dxf>
      <font>
        <b/>
        <i val="0"/>
        <color theme="0"/>
      </font>
      <fill>
        <patternFill>
          <bgColor rgb="FFFFC000"/>
        </patternFill>
      </fill>
    </dxf>
    <dxf>
      <font>
        <b/>
        <i val="0"/>
        <color theme="0"/>
      </font>
      <fill>
        <patternFill>
          <bgColor rgb="FFFF0000"/>
        </patternFill>
      </fill>
    </dxf>
    <dxf>
      <fill>
        <patternFill>
          <bgColor rgb="FF00B0F0"/>
        </patternFill>
      </fill>
    </dxf>
    <dxf>
      <font>
        <b/>
        <i val="0"/>
        <color theme="0"/>
      </font>
      <fill>
        <patternFill>
          <bgColor rgb="FFFF0000"/>
        </patternFill>
      </fill>
    </dxf>
    <dxf>
      <font>
        <b/>
        <i val="0"/>
        <color theme="0"/>
      </font>
      <fill>
        <patternFill>
          <bgColor rgb="FFFFC000"/>
        </patternFill>
      </fill>
    </dxf>
    <dxf>
      <font>
        <b/>
        <i val="0"/>
        <color theme="0"/>
      </font>
      <fill>
        <patternFill>
          <bgColor rgb="FFFFC000"/>
        </patternFill>
      </fill>
    </dxf>
    <dxf>
      <fill>
        <patternFill>
          <bgColor rgb="FF00B0F0"/>
        </patternFill>
      </fill>
    </dxf>
    <dxf>
      <font>
        <b/>
        <i val="0"/>
        <color theme="0"/>
      </font>
      <fill>
        <patternFill>
          <bgColor rgb="FFFFC000"/>
        </patternFill>
      </fill>
    </dxf>
    <dxf>
      <fill>
        <patternFill>
          <bgColor rgb="FF00B0F0"/>
        </patternFill>
      </fill>
    </dxf>
    <dxf>
      <font>
        <b/>
        <i val="0"/>
        <color theme="0"/>
      </font>
      <fill>
        <patternFill>
          <bgColor rgb="FFFF0000"/>
        </patternFill>
      </fill>
    </dxf>
    <dxf>
      <font>
        <b/>
        <i val="0"/>
        <color theme="0"/>
      </font>
      <fill>
        <patternFill>
          <bgColor rgb="FFFF0000"/>
        </patternFill>
      </fill>
    </dxf>
    <dxf>
      <fill>
        <patternFill>
          <bgColor rgb="FF00B0F0"/>
        </patternFill>
      </fill>
    </dxf>
    <dxf>
      <font>
        <b/>
        <i val="0"/>
        <color theme="0"/>
      </font>
      <fill>
        <patternFill>
          <bgColor rgb="FFFF0000"/>
        </patternFill>
      </fill>
    </dxf>
    <dxf>
      <font>
        <b/>
        <i val="0"/>
        <color theme="0"/>
      </font>
      <fill>
        <patternFill>
          <bgColor rgb="FFFFC000"/>
        </patternFill>
      </fill>
    </dxf>
    <dxf>
      <font>
        <b/>
        <i val="0"/>
        <color theme="0"/>
      </font>
      <fill>
        <patternFill>
          <bgColor rgb="FFFFC000"/>
        </patternFill>
      </fill>
    </dxf>
    <dxf>
      <font>
        <b/>
        <i val="0"/>
        <color theme="0"/>
      </font>
      <fill>
        <patternFill>
          <bgColor rgb="FFFF0000"/>
        </patternFill>
      </fill>
    </dxf>
    <dxf>
      <fill>
        <patternFill>
          <bgColor rgb="FF00B0F0"/>
        </patternFill>
      </fill>
    </dxf>
    <dxf>
      <font>
        <b/>
        <i val="0"/>
        <color theme="0"/>
      </font>
      <fill>
        <patternFill>
          <bgColor rgb="FFFFC000"/>
        </patternFill>
      </fill>
    </dxf>
    <dxf>
      <fill>
        <patternFill>
          <bgColor rgb="FF00B0F0"/>
        </patternFill>
      </fill>
    </dxf>
    <dxf>
      <font>
        <b/>
        <i val="0"/>
        <color theme="0"/>
      </font>
      <fill>
        <patternFill>
          <bgColor rgb="FFFF0000"/>
        </patternFill>
      </fill>
    </dxf>
    <dxf>
      <fill>
        <patternFill>
          <bgColor rgb="FF00B0F0"/>
        </patternFill>
      </fill>
    </dxf>
    <dxf>
      <font>
        <b/>
        <i val="0"/>
        <color theme="0"/>
      </font>
      <fill>
        <patternFill>
          <bgColor rgb="FFFFC000"/>
        </patternFill>
      </fill>
    </dxf>
    <dxf>
      <font>
        <b/>
        <i val="0"/>
        <color theme="0"/>
      </font>
      <fill>
        <patternFill>
          <bgColor rgb="FFFF0000"/>
        </patternFill>
      </fill>
    </dxf>
    <dxf>
      <font>
        <b/>
        <i val="0"/>
        <color theme="0"/>
      </font>
      <fill>
        <patternFill>
          <bgColor rgb="FFFF0000"/>
        </patternFill>
      </fill>
    </dxf>
    <dxf>
      <fill>
        <patternFill>
          <bgColor rgb="FF00B0F0"/>
        </patternFill>
      </fill>
    </dxf>
    <dxf>
      <font>
        <b/>
        <i val="0"/>
        <color theme="0"/>
      </font>
      <fill>
        <patternFill>
          <bgColor rgb="FFFFC000"/>
        </patternFill>
      </fill>
    </dxf>
    <dxf>
      <font>
        <b/>
        <i val="0"/>
        <color theme="0"/>
      </font>
      <fill>
        <patternFill>
          <bgColor rgb="FFFFC000"/>
        </patternFill>
      </fill>
    </dxf>
    <dxf>
      <font>
        <b/>
        <i val="0"/>
        <color theme="0"/>
      </font>
      <fill>
        <patternFill>
          <bgColor rgb="FFFF0000"/>
        </patternFill>
      </fill>
    </dxf>
    <dxf>
      <fill>
        <patternFill>
          <bgColor rgb="FF00B0F0"/>
        </patternFill>
      </fill>
    </dxf>
    <dxf>
      <font>
        <b/>
        <i val="0"/>
        <color theme="0"/>
      </font>
      <fill>
        <patternFill>
          <bgColor rgb="FFFF0000"/>
        </patternFill>
      </fill>
    </dxf>
    <dxf>
      <fill>
        <patternFill>
          <bgColor rgb="FF00B0F0"/>
        </patternFill>
      </fill>
    </dxf>
    <dxf>
      <fill>
        <patternFill>
          <bgColor rgb="FF00B0F0"/>
        </patternFill>
      </fill>
    </dxf>
    <dxf>
      <font>
        <b/>
        <i val="0"/>
        <color theme="0"/>
      </font>
      <fill>
        <patternFill>
          <bgColor rgb="FFFF0000"/>
        </patternFill>
      </fill>
    </dxf>
    <dxf>
      <font>
        <b/>
        <i val="0"/>
        <color theme="0"/>
      </font>
      <fill>
        <patternFill>
          <bgColor rgb="FFFFC000"/>
        </patternFill>
      </fill>
    </dxf>
    <dxf>
      <font>
        <b/>
        <i val="0"/>
        <color theme="0"/>
      </font>
      <fill>
        <patternFill>
          <bgColor rgb="FFFFC000"/>
        </patternFill>
      </fill>
    </dxf>
    <dxf>
      <font>
        <b/>
        <i val="0"/>
        <color theme="0"/>
      </font>
      <fill>
        <patternFill>
          <bgColor rgb="FFFFC000"/>
        </patternFill>
      </fill>
    </dxf>
    <dxf>
      <font>
        <b/>
        <i val="0"/>
        <color theme="0"/>
      </font>
      <fill>
        <patternFill>
          <bgColor rgb="FFFF0000"/>
        </patternFill>
      </fill>
    </dxf>
    <dxf>
      <fill>
        <patternFill>
          <bgColor rgb="FF00B0F0"/>
        </patternFill>
      </fill>
    </dxf>
    <dxf>
      <font>
        <b/>
        <i val="0"/>
        <color theme="0"/>
      </font>
      <fill>
        <patternFill>
          <bgColor rgb="FFFF0000"/>
        </patternFill>
      </fill>
    </dxf>
    <dxf>
      <font>
        <b/>
        <i val="0"/>
        <color theme="0"/>
      </font>
      <fill>
        <patternFill>
          <bgColor rgb="FFFFC000"/>
        </patternFill>
      </fill>
    </dxf>
    <dxf>
      <fill>
        <patternFill>
          <bgColor rgb="FF00B0F0"/>
        </patternFill>
      </fill>
    </dxf>
    <dxf>
      <font>
        <b/>
        <i val="0"/>
        <color theme="0"/>
      </font>
      <fill>
        <patternFill>
          <bgColor rgb="FFFF0000"/>
        </patternFill>
      </fill>
    </dxf>
    <dxf>
      <fill>
        <patternFill>
          <bgColor rgb="FF00B0F0"/>
        </patternFill>
      </fill>
    </dxf>
    <dxf>
      <font>
        <b/>
        <i val="0"/>
        <color theme="0"/>
      </font>
      <fill>
        <patternFill>
          <bgColor rgb="FFFFC000"/>
        </patternFill>
      </fill>
    </dxf>
    <dxf>
      <fill>
        <patternFill>
          <bgColor rgb="FF00B0F0"/>
        </patternFill>
      </fill>
    </dxf>
    <dxf>
      <font>
        <b/>
        <i val="0"/>
        <color theme="0"/>
      </font>
      <fill>
        <patternFill>
          <bgColor rgb="FFFF0000"/>
        </patternFill>
      </fill>
    </dxf>
    <dxf>
      <font>
        <b/>
        <i val="0"/>
        <color theme="0"/>
      </font>
      <fill>
        <patternFill>
          <bgColor rgb="FFFFC000"/>
        </patternFill>
      </fill>
    </dxf>
    <dxf>
      <font>
        <b/>
        <i val="0"/>
        <color theme="0"/>
      </font>
      <fill>
        <patternFill>
          <bgColor rgb="FFFF0000"/>
        </patternFill>
      </fill>
    </dxf>
    <dxf>
      <fill>
        <patternFill>
          <bgColor rgb="FF00B0F0"/>
        </patternFill>
      </fill>
    </dxf>
    <dxf>
      <font>
        <b/>
        <i val="0"/>
        <color theme="0"/>
      </font>
      <fill>
        <patternFill>
          <bgColor rgb="FFFF0000"/>
        </patternFill>
      </fill>
    </dxf>
    <dxf>
      <font>
        <b/>
        <i val="0"/>
        <color theme="0"/>
      </font>
      <fill>
        <patternFill>
          <bgColor rgb="FFFFC000"/>
        </patternFill>
      </fill>
    </dxf>
    <dxf>
      <fill>
        <patternFill>
          <bgColor rgb="FF00B0F0"/>
        </patternFill>
      </fill>
    </dxf>
    <dxf>
      <font>
        <b/>
        <i val="0"/>
        <color theme="0"/>
      </font>
      <fill>
        <patternFill>
          <bgColor rgb="FFFFC000"/>
        </patternFill>
      </fill>
    </dxf>
    <dxf>
      <fill>
        <patternFill>
          <bgColor rgb="FF00B0F0"/>
        </patternFill>
      </fill>
    </dxf>
    <dxf>
      <font>
        <b/>
        <i val="0"/>
        <color theme="0"/>
      </font>
      <fill>
        <patternFill>
          <bgColor rgb="FFFFC000"/>
        </patternFill>
      </fill>
    </dxf>
    <dxf>
      <font>
        <b/>
        <i val="0"/>
        <color theme="0"/>
      </font>
      <fill>
        <patternFill>
          <bgColor rgb="FFFF0000"/>
        </patternFill>
      </fill>
    </dxf>
    <dxf>
      <fill>
        <patternFill>
          <bgColor rgb="FF00B0F0"/>
        </patternFill>
      </fill>
    </dxf>
    <dxf>
      <font>
        <b/>
        <i val="0"/>
        <color theme="0"/>
      </font>
      <fill>
        <patternFill>
          <bgColor rgb="FFFF0000"/>
        </patternFill>
      </fill>
    </dxf>
    <dxf>
      <font>
        <b/>
        <i val="0"/>
        <color theme="0"/>
      </font>
      <fill>
        <patternFill>
          <bgColor rgb="FFFFC000"/>
        </patternFill>
      </fill>
    </dxf>
    <dxf>
      <font>
        <b/>
        <i val="0"/>
        <color theme="0"/>
      </font>
      <fill>
        <patternFill>
          <bgColor rgb="FFFFC000"/>
        </patternFill>
      </fill>
    </dxf>
    <dxf>
      <font>
        <b/>
        <i val="0"/>
        <color theme="0"/>
      </font>
      <fill>
        <patternFill>
          <bgColor rgb="FFFF0000"/>
        </patternFill>
      </fill>
    </dxf>
    <dxf>
      <fill>
        <patternFill>
          <bgColor rgb="FF00B0F0"/>
        </patternFill>
      </fill>
    </dxf>
    <dxf>
      <font>
        <b/>
        <i val="0"/>
        <color theme="0"/>
      </font>
      <fill>
        <patternFill>
          <bgColor rgb="FFFFC000"/>
        </patternFill>
      </fill>
    </dxf>
    <dxf>
      <font>
        <b/>
        <i val="0"/>
        <color theme="0"/>
      </font>
      <fill>
        <patternFill>
          <bgColor rgb="FFFFC000"/>
        </patternFill>
      </fill>
    </dxf>
    <dxf>
      <fill>
        <patternFill>
          <bgColor rgb="FF00B0F0"/>
        </patternFill>
      </fill>
    </dxf>
    <dxf>
      <font>
        <b/>
        <i val="0"/>
        <color theme="0"/>
      </font>
      <fill>
        <patternFill>
          <bgColor rgb="FFFF0000"/>
        </patternFill>
      </fill>
    </dxf>
    <dxf>
      <font>
        <b/>
        <i val="0"/>
        <color theme="0"/>
      </font>
      <fill>
        <patternFill>
          <bgColor rgb="FFFF0000"/>
        </patternFill>
      </fill>
    </dxf>
    <dxf>
      <fill>
        <patternFill>
          <bgColor rgb="FF00B0F0"/>
        </patternFill>
      </fill>
    </dxf>
    <dxf>
      <fill>
        <patternFill>
          <bgColor rgb="FF00B0F0"/>
        </patternFill>
      </fill>
    </dxf>
    <dxf>
      <font>
        <b/>
        <i val="0"/>
        <color theme="0"/>
      </font>
      <fill>
        <patternFill>
          <bgColor rgb="FFFFC000"/>
        </patternFill>
      </fill>
    </dxf>
    <dxf>
      <font>
        <b/>
        <i val="0"/>
        <color theme="0"/>
      </font>
      <fill>
        <patternFill>
          <bgColor rgb="FFFF0000"/>
        </patternFill>
      </fill>
    </dxf>
    <dxf>
      <fill>
        <patternFill>
          <bgColor rgb="FF00B0F0"/>
        </patternFill>
      </fill>
    </dxf>
    <dxf>
      <font>
        <b/>
        <i val="0"/>
        <color theme="0"/>
      </font>
      <fill>
        <patternFill>
          <bgColor rgb="FFFFC000"/>
        </patternFill>
      </fill>
    </dxf>
    <dxf>
      <font>
        <b/>
        <i val="0"/>
        <color theme="0"/>
      </font>
      <fill>
        <patternFill>
          <bgColor rgb="FFFFC000"/>
        </patternFill>
      </fill>
    </dxf>
    <dxf>
      <font>
        <b/>
        <i val="0"/>
        <color theme="0"/>
      </font>
      <fill>
        <patternFill>
          <bgColor rgb="FFFF0000"/>
        </patternFill>
      </fill>
    </dxf>
    <dxf>
      <font>
        <b/>
        <i val="0"/>
        <color theme="0"/>
      </font>
      <fill>
        <patternFill>
          <bgColor rgb="FFFF0000"/>
        </patternFill>
      </fill>
    </dxf>
    <dxf>
      <fill>
        <patternFill>
          <bgColor rgb="FF00B0F0"/>
        </patternFill>
      </fill>
    </dxf>
    <dxf>
      <font>
        <b/>
        <i val="0"/>
        <color theme="0"/>
      </font>
      <fill>
        <patternFill>
          <bgColor rgb="FFFF0000"/>
        </patternFill>
      </fill>
    </dxf>
    <dxf>
      <fill>
        <patternFill>
          <bgColor rgb="FF00B0F0"/>
        </patternFill>
      </fill>
    </dxf>
    <dxf>
      <fill>
        <patternFill>
          <bgColor rgb="FF00B0F0"/>
        </patternFill>
      </fill>
    </dxf>
    <dxf>
      <font>
        <b/>
        <i val="0"/>
        <color theme="0"/>
      </font>
      <fill>
        <patternFill>
          <bgColor rgb="FFFF0000"/>
        </patternFill>
      </fill>
    </dxf>
    <dxf>
      <font>
        <b/>
        <i val="0"/>
        <color theme="0"/>
      </font>
      <fill>
        <patternFill>
          <bgColor rgb="FFFFC000"/>
        </patternFill>
      </fill>
    </dxf>
    <dxf>
      <fill>
        <patternFill>
          <bgColor rgb="FF00B0F0"/>
        </patternFill>
      </fill>
    </dxf>
    <dxf>
      <font>
        <b/>
        <i val="0"/>
        <color theme="0"/>
      </font>
      <fill>
        <patternFill>
          <bgColor rgb="FFFF0000"/>
        </patternFill>
      </fill>
    </dxf>
    <dxf>
      <font>
        <b/>
        <i val="0"/>
        <color theme="0"/>
      </font>
      <fill>
        <patternFill>
          <bgColor rgb="FFFFC000"/>
        </patternFill>
      </fill>
    </dxf>
    <dxf>
      <fill>
        <patternFill>
          <bgColor rgb="FF00B0F0"/>
        </patternFill>
      </fill>
    </dxf>
    <dxf>
      <font>
        <b/>
        <i val="0"/>
        <color theme="0"/>
      </font>
      <fill>
        <patternFill>
          <bgColor rgb="FFFFC000"/>
        </patternFill>
      </fill>
    </dxf>
    <dxf>
      <font>
        <b/>
        <i val="0"/>
        <color theme="0"/>
      </font>
      <fill>
        <patternFill>
          <bgColor rgb="FFFF0000"/>
        </patternFill>
      </fill>
    </dxf>
    <dxf>
      <fill>
        <patternFill>
          <bgColor rgb="FF00B0F0"/>
        </patternFill>
      </fill>
    </dxf>
    <dxf>
      <font>
        <b/>
        <i val="0"/>
        <color theme="0"/>
      </font>
      <fill>
        <patternFill>
          <bgColor rgb="FFFF0000"/>
        </patternFill>
      </fill>
    </dxf>
    <dxf>
      <font>
        <b/>
        <i val="0"/>
        <color theme="0"/>
      </font>
      <fill>
        <patternFill>
          <bgColor rgb="FFFFC000"/>
        </patternFill>
      </fill>
    </dxf>
    <dxf>
      <fill>
        <patternFill>
          <bgColor rgb="FF00B0F0"/>
        </patternFill>
      </fill>
    </dxf>
    <dxf>
      <font>
        <b/>
        <i val="0"/>
        <color theme="0"/>
      </font>
      <fill>
        <patternFill>
          <bgColor rgb="FFFF0000"/>
        </patternFill>
      </fill>
    </dxf>
    <dxf>
      <font>
        <b/>
        <i val="0"/>
        <color theme="0"/>
      </font>
      <fill>
        <patternFill>
          <bgColor rgb="FFFFC000"/>
        </patternFill>
      </fill>
    </dxf>
    <dxf>
      <fill>
        <patternFill>
          <bgColor rgb="FF00B0F0"/>
        </patternFill>
      </fill>
    </dxf>
    <dxf>
      <font>
        <b/>
        <i val="0"/>
        <color theme="0"/>
      </font>
      <fill>
        <patternFill>
          <bgColor rgb="FFFF0000"/>
        </patternFill>
      </fill>
    </dxf>
    <dxf>
      <font>
        <b/>
        <i val="0"/>
        <color theme="0"/>
      </font>
      <fill>
        <patternFill>
          <bgColor rgb="FFFFC000"/>
        </patternFill>
      </fill>
    </dxf>
    <dxf>
      <font>
        <color rgb="FF0066CC"/>
      </font>
    </dxf>
    <dxf>
      <font>
        <color rgb="FF0066CC"/>
      </font>
    </dxf>
    <dxf>
      <fill>
        <patternFill>
          <bgColor rgb="FF00B0F0"/>
        </patternFill>
      </fill>
    </dxf>
    <dxf>
      <font>
        <b/>
        <i val="0"/>
        <color theme="0"/>
      </font>
      <fill>
        <patternFill>
          <bgColor rgb="FFFFC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C000"/>
        </patternFill>
      </fill>
    </dxf>
    <dxf>
      <fill>
        <patternFill>
          <bgColor rgb="FF00B0F0"/>
        </patternFill>
      </fill>
    </dxf>
    <dxf>
      <fill>
        <patternFill>
          <bgColor rgb="FF00B0F0"/>
        </patternFill>
      </fill>
    </dxf>
    <dxf>
      <font>
        <b/>
        <i val="0"/>
        <color theme="0"/>
      </font>
      <fill>
        <patternFill>
          <bgColor rgb="FFFF0000"/>
        </patternFill>
      </fill>
    </dxf>
    <dxf>
      <font>
        <b/>
        <i val="0"/>
        <color theme="0"/>
      </font>
      <fill>
        <patternFill>
          <bgColor rgb="FFFFC000"/>
        </patternFill>
      </fill>
    </dxf>
    <dxf>
      <font>
        <b/>
        <i val="0"/>
        <color theme="0"/>
      </font>
      <fill>
        <patternFill>
          <bgColor rgb="FFFF0000"/>
        </patternFill>
      </fill>
    </dxf>
    <dxf>
      <fill>
        <patternFill>
          <bgColor rgb="FF00B0F0"/>
        </patternFill>
      </fill>
    </dxf>
    <dxf>
      <font>
        <b/>
        <i val="0"/>
        <color theme="0"/>
      </font>
      <fill>
        <patternFill>
          <bgColor rgb="FFFFC000"/>
        </patternFill>
      </fill>
    </dxf>
    <dxf>
      <font>
        <b/>
        <i val="0"/>
        <color theme="0"/>
      </font>
      <fill>
        <patternFill>
          <bgColor rgb="FFFFC000"/>
        </patternFill>
      </fill>
    </dxf>
    <dxf>
      <font>
        <b/>
        <i val="0"/>
        <color theme="0"/>
      </font>
      <fill>
        <patternFill>
          <bgColor rgb="FFFF0000"/>
        </patternFill>
      </fill>
    </dxf>
    <dxf>
      <fill>
        <patternFill>
          <bgColor rgb="FF00B0F0"/>
        </patternFill>
      </fill>
    </dxf>
    <dxf>
      <font>
        <b/>
        <i val="0"/>
        <color theme="0"/>
      </font>
      <fill>
        <patternFill>
          <bgColor rgb="FFFF0000"/>
        </patternFill>
      </fill>
    </dxf>
    <dxf>
      <fill>
        <patternFill>
          <bgColor rgb="FF00B0F0"/>
        </patternFill>
      </fill>
    </dxf>
    <dxf>
      <font>
        <b/>
        <i val="0"/>
        <color theme="0"/>
      </font>
      <fill>
        <patternFill>
          <bgColor rgb="FFFFC000"/>
        </patternFill>
      </fill>
    </dxf>
    <dxf>
      <fill>
        <patternFill>
          <bgColor rgb="FF00B0F0"/>
        </patternFill>
      </fill>
    </dxf>
    <dxf>
      <font>
        <b/>
        <i val="0"/>
        <color theme="0"/>
      </font>
      <fill>
        <patternFill>
          <bgColor rgb="FFFF0000"/>
        </patternFill>
      </fill>
    </dxf>
    <dxf>
      <font>
        <b/>
        <i val="0"/>
        <color theme="0"/>
      </font>
      <fill>
        <patternFill>
          <bgColor rgb="FFFFC000"/>
        </patternFill>
      </fill>
    </dxf>
    <dxf>
      <font>
        <b/>
        <i val="0"/>
        <color theme="0"/>
      </font>
      <fill>
        <patternFill>
          <bgColor rgb="FFFFC000"/>
        </patternFill>
      </fill>
    </dxf>
    <dxf>
      <fill>
        <patternFill>
          <bgColor rgb="FF00B0F0"/>
        </patternFill>
      </fill>
    </dxf>
    <dxf>
      <font>
        <b/>
        <i val="0"/>
        <color theme="0"/>
      </font>
      <fill>
        <patternFill>
          <bgColor rgb="FFFF0000"/>
        </patternFill>
      </fill>
    </dxf>
    <dxf>
      <fill>
        <patternFill>
          <bgColor rgb="FF00B0F0"/>
        </patternFill>
      </fill>
    </dxf>
    <dxf>
      <font>
        <b/>
        <i val="0"/>
        <color theme="0"/>
      </font>
      <fill>
        <patternFill>
          <bgColor rgb="FFFF0000"/>
        </patternFill>
      </fill>
    </dxf>
    <dxf>
      <font>
        <b/>
        <i val="0"/>
        <color theme="0"/>
      </font>
      <fill>
        <patternFill>
          <bgColor rgb="FFFFC000"/>
        </patternFill>
      </fill>
    </dxf>
    <dxf>
      <fill>
        <patternFill>
          <bgColor rgb="FF00B0F0"/>
        </patternFill>
      </fill>
    </dxf>
    <dxf>
      <font>
        <b/>
        <i val="0"/>
        <color theme="0"/>
      </font>
      <fill>
        <patternFill>
          <bgColor rgb="FFFF0000"/>
        </patternFill>
      </fill>
    </dxf>
    <dxf>
      <font>
        <b/>
        <i val="0"/>
        <color theme="0"/>
      </font>
      <fill>
        <patternFill>
          <bgColor rgb="FFFFC000"/>
        </patternFill>
      </fill>
    </dxf>
    <dxf>
      <fill>
        <patternFill>
          <bgColor rgb="FF00B0F0"/>
        </patternFill>
      </fill>
    </dxf>
    <dxf>
      <font>
        <b/>
        <i val="0"/>
        <color theme="0"/>
      </font>
      <fill>
        <patternFill>
          <bgColor rgb="FFFFC000"/>
        </patternFill>
      </fill>
    </dxf>
    <dxf>
      <font>
        <b/>
        <i val="0"/>
        <color theme="0"/>
      </font>
      <fill>
        <patternFill>
          <bgColor rgb="FFFF0000"/>
        </patternFill>
      </fill>
    </dxf>
    <dxf>
      <font>
        <b/>
        <i val="0"/>
        <color theme="0"/>
      </font>
      <fill>
        <patternFill>
          <bgColor rgb="FFFF0000"/>
        </patternFill>
      </fill>
    </dxf>
    <dxf>
      <fill>
        <patternFill>
          <bgColor rgb="FF00B0F0"/>
        </patternFill>
      </fill>
    </dxf>
    <dxf>
      <font>
        <b/>
        <i val="0"/>
        <color theme="0"/>
      </font>
      <fill>
        <patternFill>
          <bgColor rgb="FFFFC000"/>
        </patternFill>
      </fill>
    </dxf>
    <dxf>
      <fill>
        <patternFill>
          <bgColor rgb="FF00B0F0"/>
        </patternFill>
      </fill>
    </dxf>
    <dxf>
      <font>
        <b/>
        <i val="0"/>
        <color theme="0"/>
      </font>
      <fill>
        <patternFill>
          <bgColor rgb="FFFF0000"/>
        </patternFill>
      </fill>
    </dxf>
    <dxf>
      <font>
        <b/>
        <i val="0"/>
        <color theme="0"/>
      </font>
      <fill>
        <patternFill>
          <bgColor rgb="FFFFC000"/>
        </patternFill>
      </fill>
    </dxf>
    <dxf>
      <fill>
        <patternFill>
          <bgColor rgb="FF00B0F0"/>
        </patternFill>
      </fill>
    </dxf>
    <dxf>
      <font>
        <b/>
        <i val="0"/>
        <color theme="0"/>
      </font>
      <fill>
        <patternFill>
          <bgColor rgb="FFFF0000"/>
        </patternFill>
      </fill>
    </dxf>
    <dxf>
      <font>
        <b/>
        <i val="0"/>
        <color theme="0"/>
      </font>
      <fill>
        <patternFill>
          <bgColor rgb="FFFFC000"/>
        </patternFill>
      </fill>
    </dxf>
    <dxf>
      <fill>
        <patternFill>
          <bgColor rgb="FF00B0F0"/>
        </patternFill>
      </fill>
    </dxf>
    <dxf>
      <font>
        <b/>
        <i val="0"/>
        <color theme="0"/>
      </font>
      <fill>
        <patternFill>
          <bgColor rgb="FFFF0000"/>
        </patternFill>
      </fill>
    </dxf>
    <dxf>
      <font>
        <b/>
        <i val="0"/>
        <color theme="0"/>
      </font>
      <fill>
        <patternFill>
          <bgColor rgb="FFFFC000"/>
        </patternFill>
      </fill>
    </dxf>
    <dxf>
      <fill>
        <patternFill>
          <bgColor rgb="FF00B0F0"/>
        </patternFill>
      </fill>
    </dxf>
    <dxf>
      <font>
        <b/>
        <i val="0"/>
        <color theme="0"/>
      </font>
      <fill>
        <patternFill>
          <bgColor rgb="FFFF0000"/>
        </patternFill>
      </fill>
    </dxf>
    <dxf>
      <font>
        <b/>
        <i val="0"/>
        <color theme="0"/>
      </font>
      <fill>
        <patternFill>
          <bgColor rgb="FFFFC000"/>
        </patternFill>
      </fill>
    </dxf>
    <dxf>
      <font>
        <b/>
        <i val="0"/>
        <color theme="0"/>
      </font>
      <fill>
        <patternFill>
          <bgColor rgb="FFFF0000"/>
        </patternFill>
      </fill>
    </dxf>
    <dxf>
      <font>
        <b/>
        <i val="0"/>
        <color theme="0"/>
      </font>
      <fill>
        <patternFill>
          <bgColor rgb="FFFFC000"/>
        </patternFill>
      </fill>
    </dxf>
    <dxf>
      <fill>
        <patternFill>
          <bgColor rgb="FF00B0F0"/>
        </patternFill>
      </fill>
    </dxf>
    <dxf>
      <font>
        <b/>
        <i val="0"/>
        <color theme="0"/>
      </font>
      <fill>
        <patternFill>
          <bgColor rgb="FFFF0000"/>
        </patternFill>
      </fill>
    </dxf>
    <dxf>
      <font>
        <b/>
        <i val="0"/>
        <color theme="0"/>
      </font>
      <fill>
        <patternFill>
          <bgColor rgb="FFFFC000"/>
        </patternFill>
      </fill>
    </dxf>
    <dxf>
      <fill>
        <patternFill>
          <bgColor rgb="FF00B0F0"/>
        </patternFill>
      </fill>
    </dxf>
    <dxf>
      <fill>
        <patternFill>
          <bgColor rgb="FF00B0F0"/>
        </patternFill>
      </fill>
    </dxf>
    <dxf>
      <font>
        <b/>
        <i val="0"/>
        <color theme="0"/>
      </font>
      <fill>
        <patternFill>
          <bgColor rgb="FFFF0000"/>
        </patternFill>
      </fill>
    </dxf>
    <dxf>
      <font>
        <b/>
        <i val="0"/>
        <color theme="0"/>
      </font>
      <fill>
        <patternFill>
          <bgColor rgb="FFFFC000"/>
        </patternFill>
      </fill>
    </dxf>
    <dxf>
      <font>
        <b/>
        <i val="0"/>
        <color theme="0"/>
      </font>
      <fill>
        <patternFill>
          <bgColor rgb="FFFF0000"/>
        </patternFill>
      </fill>
    </dxf>
    <dxf>
      <fill>
        <patternFill>
          <bgColor rgb="FF00B0F0"/>
        </patternFill>
      </fill>
    </dxf>
    <dxf>
      <font>
        <b/>
        <i val="0"/>
        <color theme="0"/>
      </font>
      <fill>
        <patternFill>
          <bgColor rgb="FFFFC000"/>
        </patternFill>
      </fill>
    </dxf>
    <dxf>
      <fill>
        <patternFill>
          <bgColor rgb="FF00B0F0"/>
        </patternFill>
      </fill>
    </dxf>
    <dxf>
      <font>
        <b/>
        <i val="0"/>
        <color theme="0"/>
      </font>
      <fill>
        <patternFill>
          <bgColor rgb="FFFF0000"/>
        </patternFill>
      </fill>
    </dxf>
    <dxf>
      <font>
        <b/>
        <i val="0"/>
        <color theme="0"/>
      </font>
      <fill>
        <patternFill>
          <bgColor rgb="FFFFC000"/>
        </patternFill>
      </fill>
    </dxf>
    <dxf>
      <font>
        <b/>
        <i val="0"/>
        <color theme="0"/>
      </font>
      <fill>
        <patternFill>
          <bgColor rgb="FFFF0000"/>
        </patternFill>
      </fill>
    </dxf>
    <dxf>
      <fill>
        <patternFill>
          <bgColor rgb="FF00B0F0"/>
        </patternFill>
      </fill>
    </dxf>
    <dxf>
      <font>
        <b/>
        <i val="0"/>
        <color theme="0"/>
      </font>
      <fill>
        <patternFill>
          <bgColor rgb="FFFFC000"/>
        </patternFill>
      </fill>
    </dxf>
    <dxf>
      <font>
        <b/>
        <i val="0"/>
        <color theme="0"/>
      </font>
      <fill>
        <patternFill>
          <bgColor rgb="FFFFC000"/>
        </patternFill>
      </fill>
    </dxf>
    <dxf>
      <font>
        <b/>
        <i val="0"/>
        <color theme="0"/>
      </font>
      <fill>
        <patternFill>
          <bgColor rgb="FFFF0000"/>
        </patternFill>
      </fill>
    </dxf>
    <dxf>
      <fill>
        <patternFill>
          <bgColor rgb="FF00B0F0"/>
        </patternFill>
      </fill>
    </dxf>
    <dxf>
      <font>
        <b/>
        <i val="0"/>
        <color theme="0"/>
      </font>
      <fill>
        <patternFill>
          <bgColor rgb="FFFFC000"/>
        </patternFill>
      </fill>
    </dxf>
    <dxf>
      <font>
        <b/>
        <i val="0"/>
        <color theme="0"/>
      </font>
      <fill>
        <patternFill>
          <bgColor rgb="FFFF0000"/>
        </patternFill>
      </fill>
    </dxf>
    <dxf>
      <fill>
        <patternFill>
          <bgColor rgb="FF00B0F0"/>
        </patternFill>
      </fill>
    </dxf>
    <dxf>
      <fill>
        <patternFill>
          <bgColor rgb="FF00B0F0"/>
        </patternFill>
      </fill>
    </dxf>
    <dxf>
      <font>
        <b/>
        <i val="0"/>
        <color theme="0"/>
      </font>
      <fill>
        <patternFill>
          <bgColor rgb="FFFF0000"/>
        </patternFill>
      </fill>
    </dxf>
    <dxf>
      <font>
        <b/>
        <i val="0"/>
        <color theme="0"/>
      </font>
      <fill>
        <patternFill>
          <bgColor rgb="FFFFC000"/>
        </patternFill>
      </fill>
    </dxf>
    <dxf>
      <font>
        <b/>
        <i val="0"/>
        <color theme="0"/>
      </font>
      <fill>
        <patternFill>
          <bgColor rgb="FFFFC000"/>
        </patternFill>
      </fill>
    </dxf>
    <dxf>
      <fill>
        <patternFill>
          <bgColor rgb="FF00B0F0"/>
        </patternFill>
      </fill>
    </dxf>
    <dxf>
      <font>
        <b/>
        <i val="0"/>
        <color theme="0"/>
      </font>
      <fill>
        <patternFill>
          <bgColor rgb="FFFF0000"/>
        </patternFill>
      </fill>
    </dxf>
    <dxf>
      <font>
        <b/>
        <i val="0"/>
        <color theme="0"/>
      </font>
      <fill>
        <patternFill>
          <bgColor rgb="FFFF0000"/>
        </patternFill>
      </fill>
    </dxf>
    <dxf>
      <fill>
        <patternFill>
          <bgColor rgb="FF00B0F0"/>
        </patternFill>
      </fill>
    </dxf>
    <dxf>
      <font>
        <b/>
        <i val="0"/>
        <color theme="0"/>
      </font>
      <fill>
        <patternFill>
          <bgColor rgb="FFFF0000"/>
        </patternFill>
      </fill>
    </dxf>
    <dxf>
      <fill>
        <patternFill>
          <bgColor rgb="FF00B0F0"/>
        </patternFill>
      </fill>
    </dxf>
    <dxf>
      <font>
        <b/>
        <i val="0"/>
        <color theme="0"/>
      </font>
      <fill>
        <patternFill>
          <bgColor rgb="FFFFC000"/>
        </patternFill>
      </fill>
    </dxf>
    <dxf>
      <font>
        <b/>
        <i val="0"/>
        <color theme="0"/>
      </font>
      <fill>
        <patternFill>
          <bgColor rgb="FFFFC000"/>
        </patternFill>
      </fill>
    </dxf>
    <dxf>
      <font>
        <b/>
        <i val="0"/>
        <color theme="0"/>
      </font>
      <fill>
        <patternFill>
          <bgColor rgb="FFFFC000"/>
        </patternFill>
      </fill>
    </dxf>
    <dxf>
      <font>
        <b/>
        <i val="0"/>
        <color theme="0"/>
      </font>
      <fill>
        <patternFill>
          <bgColor rgb="FFFFC000"/>
        </patternFill>
      </fill>
    </dxf>
    <dxf>
      <font>
        <b/>
        <i val="0"/>
        <color theme="0"/>
      </font>
      <fill>
        <patternFill>
          <bgColor rgb="FFFFC000"/>
        </patternFill>
      </fill>
    </dxf>
    <dxf>
      <font>
        <b/>
        <i val="0"/>
        <color theme="0"/>
      </font>
      <fill>
        <patternFill>
          <bgColor rgb="FFFF0000"/>
        </patternFill>
      </fill>
    </dxf>
    <dxf>
      <fill>
        <patternFill>
          <bgColor rgb="FF00B0F0"/>
        </patternFill>
      </fill>
    </dxf>
    <dxf>
      <font>
        <b/>
        <i val="0"/>
        <color theme="0"/>
      </font>
      <fill>
        <patternFill>
          <bgColor rgb="FFFF0000"/>
        </patternFill>
      </fill>
    </dxf>
    <dxf>
      <font>
        <b/>
        <i val="0"/>
        <color theme="0"/>
      </font>
      <fill>
        <patternFill>
          <bgColor rgb="FFFF0000"/>
        </patternFill>
      </fill>
    </dxf>
    <dxf>
      <fill>
        <patternFill>
          <bgColor rgb="FF00B0F0"/>
        </patternFill>
      </fill>
    </dxf>
    <dxf>
      <font>
        <b/>
        <i val="0"/>
        <color theme="0"/>
      </font>
      <fill>
        <patternFill>
          <bgColor rgb="FFFFC000"/>
        </patternFill>
      </fill>
    </dxf>
    <dxf>
      <font>
        <b/>
        <i val="0"/>
        <color theme="0"/>
      </font>
      <fill>
        <patternFill>
          <bgColor rgb="FFFFC000"/>
        </patternFill>
      </fill>
    </dxf>
    <dxf>
      <fill>
        <patternFill>
          <bgColor rgb="FF00B0F0"/>
        </patternFill>
      </fill>
    </dxf>
    <dxf>
      <font>
        <b/>
        <i val="0"/>
        <color theme="0"/>
      </font>
      <fill>
        <patternFill>
          <bgColor rgb="FFFF0000"/>
        </patternFill>
      </fill>
    </dxf>
    <dxf>
      <font>
        <b/>
        <i val="0"/>
        <color theme="0"/>
      </font>
      <fill>
        <patternFill>
          <bgColor rgb="FFFFC000"/>
        </patternFill>
      </fill>
    </dxf>
    <dxf>
      <font>
        <b/>
        <i val="0"/>
        <color theme="0"/>
      </font>
      <fill>
        <patternFill>
          <bgColor rgb="FFFF0000"/>
        </patternFill>
      </fill>
    </dxf>
    <dxf>
      <font>
        <b/>
        <i val="0"/>
        <color theme="0"/>
      </font>
      <fill>
        <patternFill>
          <bgColor rgb="FFFFC000"/>
        </patternFill>
      </fill>
    </dxf>
    <dxf>
      <fill>
        <patternFill>
          <bgColor rgb="FF00B0F0"/>
        </patternFill>
      </fill>
    </dxf>
    <dxf>
      <font>
        <b/>
        <i val="0"/>
        <color theme="0"/>
      </font>
      <fill>
        <patternFill>
          <bgColor rgb="FFFFC000"/>
        </patternFill>
      </fill>
    </dxf>
    <dxf>
      <font>
        <b/>
        <i val="0"/>
        <color theme="0"/>
      </font>
      <fill>
        <patternFill>
          <bgColor rgb="FFFF0000"/>
        </patternFill>
      </fill>
    </dxf>
    <dxf>
      <fill>
        <patternFill>
          <bgColor rgb="FF00B0F0"/>
        </patternFill>
      </fill>
    </dxf>
    <dxf>
      <font>
        <b/>
        <i val="0"/>
        <color theme="0"/>
      </font>
      <fill>
        <patternFill>
          <bgColor rgb="FFFFC000"/>
        </patternFill>
      </fill>
    </dxf>
    <dxf>
      <fill>
        <patternFill>
          <bgColor rgb="FF00B0F0"/>
        </patternFill>
      </fill>
    </dxf>
    <dxf>
      <font>
        <b/>
        <i val="0"/>
        <color theme="0"/>
      </font>
      <fill>
        <patternFill>
          <bgColor rgb="FFFF0000"/>
        </patternFill>
      </fill>
    </dxf>
    <dxf>
      <font>
        <b/>
        <i val="0"/>
        <color theme="0"/>
      </font>
      <fill>
        <patternFill>
          <bgColor rgb="FFFFC000"/>
        </patternFill>
      </fill>
    </dxf>
    <dxf>
      <fill>
        <patternFill>
          <bgColor rgb="FF00B0F0"/>
        </patternFill>
      </fill>
    </dxf>
    <dxf>
      <font>
        <b/>
        <i val="0"/>
        <color theme="0"/>
      </font>
      <fill>
        <patternFill>
          <bgColor rgb="FFFF0000"/>
        </patternFill>
      </fill>
    </dxf>
    <dxf>
      <font>
        <color rgb="FF0066CC"/>
      </font>
    </dxf>
    <dxf>
      <font>
        <b/>
        <i val="0"/>
        <color theme="0"/>
      </font>
      <fill>
        <patternFill>
          <bgColor rgb="FFFF0000"/>
        </patternFill>
      </fill>
    </dxf>
    <dxf>
      <fill>
        <patternFill>
          <bgColor rgb="FF00B0F0"/>
        </patternFill>
      </fill>
    </dxf>
    <dxf>
      <font>
        <b/>
        <i val="0"/>
        <color theme="0"/>
      </font>
      <fill>
        <patternFill>
          <bgColor rgb="FFFFC000"/>
        </patternFill>
      </fill>
    </dxf>
    <dxf>
      <fill>
        <patternFill>
          <bgColor rgb="FF00B0F0"/>
        </patternFill>
      </fill>
    </dxf>
    <dxf>
      <font>
        <b/>
        <i val="0"/>
        <color theme="0"/>
      </font>
      <fill>
        <patternFill>
          <bgColor rgb="FFFF0000"/>
        </patternFill>
      </fill>
    </dxf>
    <dxf>
      <font>
        <b/>
        <i val="0"/>
        <color theme="0"/>
      </font>
      <fill>
        <patternFill>
          <bgColor rgb="FFFFC000"/>
        </patternFill>
      </fill>
    </dxf>
    <dxf>
      <fill>
        <patternFill>
          <bgColor rgb="FF00B0F0"/>
        </patternFill>
      </fill>
    </dxf>
    <dxf>
      <font>
        <b/>
        <i val="0"/>
        <color theme="0"/>
      </font>
      <fill>
        <patternFill>
          <bgColor rgb="FFFF0000"/>
        </patternFill>
      </fill>
    </dxf>
    <dxf>
      <font>
        <b/>
        <i val="0"/>
        <color theme="0"/>
      </font>
      <fill>
        <patternFill>
          <bgColor rgb="FFFFC000"/>
        </patternFill>
      </fill>
    </dxf>
    <dxf>
      <font>
        <b/>
        <i val="0"/>
        <color theme="0"/>
      </font>
      <fill>
        <patternFill>
          <bgColor rgb="FFFF0000"/>
        </patternFill>
      </fill>
    </dxf>
    <dxf>
      <fill>
        <patternFill>
          <bgColor rgb="FF00B0F0"/>
        </patternFill>
      </fill>
    </dxf>
    <dxf>
      <font>
        <b/>
        <i val="0"/>
        <color theme="0"/>
      </font>
      <fill>
        <patternFill>
          <bgColor rgb="FFFFC000"/>
        </patternFill>
      </fill>
    </dxf>
    <dxf>
      <font>
        <b/>
        <i val="0"/>
        <color theme="0"/>
      </font>
      <fill>
        <patternFill>
          <bgColor rgb="FFFF0000"/>
        </patternFill>
      </fill>
    </dxf>
    <dxf>
      <font>
        <b/>
        <i val="0"/>
        <color theme="0"/>
      </font>
      <fill>
        <patternFill>
          <bgColor rgb="FFFFC000"/>
        </patternFill>
      </fill>
    </dxf>
    <dxf>
      <font>
        <b/>
        <i val="0"/>
        <color theme="0"/>
      </font>
      <fill>
        <patternFill>
          <bgColor rgb="FFFF0000"/>
        </patternFill>
      </fill>
    </dxf>
    <dxf>
      <fill>
        <patternFill>
          <bgColor rgb="FF00B0F0"/>
        </patternFill>
      </fill>
    </dxf>
    <dxf>
      <font>
        <b/>
        <i val="0"/>
        <color theme="0"/>
      </font>
      <fill>
        <patternFill>
          <bgColor rgb="FFFFC000"/>
        </patternFill>
      </fill>
    </dxf>
    <dxf>
      <fill>
        <patternFill>
          <bgColor rgb="FF00B0F0"/>
        </patternFill>
      </fill>
    </dxf>
    <dxf>
      <font>
        <b/>
        <i val="0"/>
        <color theme="0"/>
      </font>
      <fill>
        <patternFill>
          <bgColor rgb="FFFFC000"/>
        </patternFill>
      </fill>
    </dxf>
    <dxf>
      <fill>
        <patternFill>
          <bgColor rgb="FF00B0F0"/>
        </patternFill>
      </fill>
    </dxf>
    <dxf>
      <font>
        <b/>
        <i val="0"/>
        <color theme="0"/>
      </font>
      <fill>
        <patternFill>
          <bgColor rgb="FFFF0000"/>
        </patternFill>
      </fill>
    </dxf>
    <dxf>
      <font>
        <b/>
        <i val="0"/>
        <color theme="0"/>
      </font>
      <fill>
        <patternFill>
          <bgColor rgb="FFFFC000"/>
        </patternFill>
      </fill>
    </dxf>
    <dxf>
      <font>
        <b/>
        <i val="0"/>
        <color theme="0"/>
      </font>
      <fill>
        <patternFill>
          <bgColor rgb="FFFF0000"/>
        </patternFill>
      </fill>
    </dxf>
    <dxf>
      <fill>
        <patternFill>
          <bgColor rgb="FF00B0F0"/>
        </patternFill>
      </fill>
    </dxf>
    <dxf>
      <font>
        <b/>
        <i val="0"/>
        <color theme="0"/>
      </font>
      <fill>
        <patternFill>
          <bgColor rgb="FFFF0000"/>
        </patternFill>
      </fill>
    </dxf>
    <dxf>
      <fill>
        <patternFill>
          <bgColor rgb="FF00B0F0"/>
        </patternFill>
      </fill>
    </dxf>
    <dxf>
      <font>
        <b/>
        <i val="0"/>
        <color theme="0"/>
      </font>
      <fill>
        <patternFill>
          <bgColor rgb="FFFFC000"/>
        </patternFill>
      </fill>
    </dxf>
    <dxf>
      <fill>
        <patternFill>
          <bgColor rgb="FF00B0F0"/>
        </patternFill>
      </fill>
    </dxf>
    <dxf>
      <font>
        <b/>
        <i val="0"/>
        <color theme="0"/>
      </font>
      <fill>
        <patternFill>
          <bgColor rgb="FFFF0000"/>
        </patternFill>
      </fill>
    </dxf>
    <dxf>
      <fill>
        <patternFill>
          <bgColor rgb="FF00B0F0"/>
        </patternFill>
      </fill>
    </dxf>
    <dxf>
      <font>
        <b/>
        <i val="0"/>
        <color theme="0"/>
      </font>
      <fill>
        <patternFill>
          <bgColor rgb="FFFF0000"/>
        </patternFill>
      </fill>
    </dxf>
    <dxf>
      <font>
        <b/>
        <i val="0"/>
        <color theme="0"/>
      </font>
      <fill>
        <patternFill>
          <bgColor rgb="FFFFC000"/>
        </patternFill>
      </fill>
    </dxf>
    <dxf>
      <font>
        <b/>
        <i val="0"/>
        <color theme="0"/>
      </font>
      <fill>
        <patternFill>
          <bgColor rgb="FFFFC000"/>
        </patternFill>
      </fill>
    </dxf>
    <dxf>
      <font>
        <b/>
        <i val="0"/>
        <color theme="0"/>
      </font>
      <fill>
        <patternFill>
          <bgColor rgb="FFFFC000"/>
        </patternFill>
      </fill>
    </dxf>
    <dxf>
      <font>
        <b/>
        <i val="0"/>
        <color theme="0"/>
      </font>
      <fill>
        <patternFill>
          <bgColor rgb="FFFF0000"/>
        </patternFill>
      </fill>
    </dxf>
    <dxf>
      <fill>
        <patternFill>
          <bgColor rgb="FF00B0F0"/>
        </patternFill>
      </fill>
    </dxf>
    <dxf>
      <font>
        <b/>
        <i val="0"/>
        <color theme="0"/>
      </font>
      <fill>
        <patternFill>
          <bgColor rgb="FFFF0000"/>
        </patternFill>
      </fill>
    </dxf>
    <dxf>
      <font>
        <b/>
        <i val="0"/>
        <color theme="0"/>
      </font>
      <fill>
        <patternFill>
          <bgColor rgb="FFFFC000"/>
        </patternFill>
      </fill>
    </dxf>
    <dxf>
      <fill>
        <patternFill>
          <bgColor rgb="FF00B0F0"/>
        </patternFill>
      </fill>
    </dxf>
    <dxf>
      <font>
        <b/>
        <i val="0"/>
        <color theme="0"/>
      </font>
      <fill>
        <patternFill>
          <bgColor rgb="FFFF0000"/>
        </patternFill>
      </fill>
    </dxf>
    <dxf>
      <fill>
        <patternFill>
          <bgColor rgb="FF00B0F0"/>
        </patternFill>
      </fill>
    </dxf>
    <dxf>
      <font>
        <b/>
        <i val="0"/>
        <color theme="0"/>
      </font>
      <fill>
        <patternFill>
          <bgColor rgb="FFFF0000"/>
        </patternFill>
      </fill>
    </dxf>
    <dxf>
      <font>
        <b/>
        <i val="0"/>
        <color theme="0"/>
      </font>
      <fill>
        <patternFill>
          <bgColor rgb="FFFFC000"/>
        </patternFill>
      </fill>
    </dxf>
    <dxf>
      <font>
        <b/>
        <i val="0"/>
        <color theme="0"/>
      </font>
      <fill>
        <patternFill>
          <bgColor rgb="FFFFC000"/>
        </patternFill>
      </fill>
    </dxf>
    <dxf>
      <fill>
        <patternFill>
          <bgColor rgb="FF00B0F0"/>
        </patternFill>
      </fill>
    </dxf>
    <dxf>
      <fill>
        <patternFill>
          <bgColor rgb="FF00B0F0"/>
        </patternFill>
      </fill>
    </dxf>
    <dxf>
      <font>
        <b/>
        <i val="0"/>
        <color theme="0"/>
      </font>
      <fill>
        <patternFill>
          <bgColor rgb="FFFF0000"/>
        </patternFill>
      </fill>
    </dxf>
    <dxf>
      <font>
        <b/>
        <i val="0"/>
        <color theme="0"/>
      </font>
      <fill>
        <patternFill>
          <bgColor rgb="FFFFC000"/>
        </patternFill>
      </fill>
    </dxf>
    <dxf>
      <font>
        <b/>
        <i val="0"/>
        <color theme="0"/>
      </font>
      <fill>
        <patternFill>
          <bgColor rgb="FFFFC000"/>
        </patternFill>
      </fill>
    </dxf>
    <dxf>
      <font>
        <b/>
        <i val="0"/>
        <color theme="0"/>
      </font>
      <fill>
        <patternFill>
          <bgColor rgb="FFFF0000"/>
        </patternFill>
      </fill>
    </dxf>
    <dxf>
      <fill>
        <patternFill>
          <bgColor rgb="FF00B0F0"/>
        </patternFill>
      </fill>
    </dxf>
    <dxf>
      <font>
        <b/>
        <i val="0"/>
        <color theme="0"/>
      </font>
      <fill>
        <patternFill>
          <bgColor rgb="FFFFC000"/>
        </patternFill>
      </fill>
    </dxf>
    <dxf>
      <font>
        <b/>
        <i val="0"/>
        <color theme="0"/>
      </font>
      <fill>
        <patternFill>
          <bgColor rgb="FFFF0000"/>
        </patternFill>
      </fill>
    </dxf>
    <dxf>
      <fill>
        <patternFill>
          <bgColor rgb="FF00B0F0"/>
        </patternFill>
      </fill>
    </dxf>
    <dxf>
      <font>
        <b/>
        <i val="0"/>
        <color theme="0"/>
      </font>
      <fill>
        <patternFill>
          <bgColor rgb="FFFF0000"/>
        </patternFill>
      </fill>
    </dxf>
    <dxf>
      <fill>
        <patternFill>
          <bgColor rgb="FF00B0F0"/>
        </patternFill>
      </fill>
    </dxf>
    <dxf>
      <font>
        <b/>
        <i val="0"/>
        <color theme="0"/>
      </font>
      <fill>
        <patternFill>
          <bgColor rgb="FFFFC000"/>
        </patternFill>
      </fill>
    </dxf>
    <dxf>
      <fill>
        <patternFill>
          <bgColor rgb="FF00B0F0"/>
        </patternFill>
      </fill>
    </dxf>
    <dxf>
      <font>
        <b/>
        <i val="0"/>
        <color theme="0"/>
      </font>
      <fill>
        <patternFill>
          <bgColor rgb="FFFF0000"/>
        </patternFill>
      </fill>
    </dxf>
    <dxf>
      <font>
        <b/>
        <i val="0"/>
        <color theme="0"/>
      </font>
      <fill>
        <patternFill>
          <bgColor rgb="FFFFC000"/>
        </patternFill>
      </fill>
    </dxf>
    <dxf>
      <font>
        <b/>
        <i val="0"/>
        <color theme="0"/>
      </font>
      <fill>
        <patternFill>
          <bgColor rgb="FFFFC000"/>
        </patternFill>
      </fill>
    </dxf>
    <dxf>
      <font>
        <b/>
        <i val="0"/>
        <color theme="0"/>
      </font>
      <fill>
        <patternFill>
          <bgColor rgb="FFFF0000"/>
        </patternFill>
      </fill>
    </dxf>
    <dxf>
      <fill>
        <patternFill>
          <bgColor rgb="FF00B0F0"/>
        </patternFill>
      </fill>
    </dxf>
    <dxf>
      <font>
        <b/>
        <i val="0"/>
        <color theme="0"/>
      </font>
      <fill>
        <patternFill>
          <bgColor rgb="FFFFC000"/>
        </patternFill>
      </fill>
    </dxf>
    <dxf>
      <fill>
        <patternFill>
          <bgColor rgb="FF00B0F0"/>
        </patternFill>
      </fill>
    </dxf>
    <dxf>
      <fill>
        <patternFill>
          <bgColor rgb="FF00B0F0"/>
        </patternFill>
      </fill>
    </dxf>
    <dxf>
      <font>
        <b/>
        <i val="0"/>
        <color theme="0"/>
      </font>
      <fill>
        <patternFill>
          <bgColor rgb="FFFF0000"/>
        </patternFill>
      </fill>
    </dxf>
    <dxf>
      <font>
        <b/>
        <i val="0"/>
        <color theme="0"/>
      </font>
      <fill>
        <patternFill>
          <bgColor rgb="FFFFC000"/>
        </patternFill>
      </fill>
    </dxf>
    <dxf>
      <font>
        <b/>
        <i val="0"/>
        <color theme="0"/>
      </font>
      <fill>
        <patternFill>
          <bgColor rgb="FFFF0000"/>
        </patternFill>
      </fill>
    </dxf>
    <dxf>
      <font>
        <b/>
        <i val="0"/>
        <color theme="0"/>
      </font>
      <fill>
        <patternFill>
          <bgColor rgb="FFFFC000"/>
        </patternFill>
      </fill>
    </dxf>
    <dxf>
      <fill>
        <patternFill>
          <bgColor rgb="FF00B0F0"/>
        </patternFill>
      </fill>
    </dxf>
    <dxf>
      <font>
        <b/>
        <i val="0"/>
        <color theme="0"/>
      </font>
      <fill>
        <patternFill>
          <bgColor rgb="FFFF0000"/>
        </patternFill>
      </fill>
    </dxf>
    <dxf>
      <fill>
        <patternFill>
          <bgColor rgb="FF00B0F0"/>
        </patternFill>
      </fill>
    </dxf>
    <dxf>
      <font>
        <b/>
        <i val="0"/>
        <color theme="0"/>
      </font>
      <fill>
        <patternFill>
          <bgColor rgb="FFFF0000"/>
        </patternFill>
      </fill>
    </dxf>
    <dxf>
      <font>
        <b/>
        <i val="0"/>
        <color theme="0"/>
      </font>
      <fill>
        <patternFill>
          <bgColor rgb="FFFFC000"/>
        </patternFill>
      </fill>
    </dxf>
    <dxf>
      <font>
        <b/>
        <i val="0"/>
        <color theme="0"/>
      </font>
      <fill>
        <patternFill>
          <bgColor rgb="FFFFC000"/>
        </patternFill>
      </fill>
    </dxf>
    <dxf>
      <fill>
        <patternFill>
          <bgColor rgb="FF00B0F0"/>
        </patternFill>
      </fill>
    </dxf>
    <dxf>
      <font>
        <b/>
        <i val="0"/>
        <color theme="0"/>
      </font>
      <fill>
        <patternFill>
          <bgColor rgb="FFFF0000"/>
        </patternFill>
      </fill>
    </dxf>
    <dxf>
      <font>
        <b/>
        <i val="0"/>
        <color theme="0"/>
      </font>
      <fill>
        <patternFill>
          <bgColor rgb="FFFF0000"/>
        </patternFill>
      </fill>
    </dxf>
    <dxf>
      <fill>
        <patternFill>
          <bgColor rgb="FF00B0F0"/>
        </patternFill>
      </fill>
    </dxf>
    <dxf>
      <font>
        <b/>
        <i val="0"/>
        <color theme="0"/>
      </font>
      <fill>
        <patternFill>
          <bgColor rgb="FFFFC000"/>
        </patternFill>
      </fill>
    </dxf>
    <dxf>
      <fill>
        <patternFill>
          <bgColor rgb="FF00B0F0"/>
        </patternFill>
      </fill>
    </dxf>
    <dxf>
      <font>
        <b/>
        <i val="0"/>
        <color theme="0"/>
      </font>
      <fill>
        <patternFill>
          <bgColor rgb="FFFF0000"/>
        </patternFill>
      </fill>
    </dxf>
    <dxf>
      <fill>
        <patternFill>
          <bgColor rgb="FF00B0F0"/>
        </patternFill>
      </fill>
    </dxf>
    <dxf>
      <font>
        <b/>
        <i val="0"/>
        <color theme="0"/>
      </font>
      <fill>
        <patternFill>
          <bgColor rgb="FFFF0000"/>
        </patternFill>
      </fill>
    </dxf>
    <dxf>
      <font>
        <b/>
        <i val="0"/>
        <color theme="0"/>
      </font>
      <fill>
        <patternFill>
          <bgColor rgb="FFFFC000"/>
        </patternFill>
      </fill>
    </dxf>
    <dxf>
      <font>
        <b/>
        <i val="0"/>
        <color theme="0"/>
      </font>
      <fill>
        <patternFill>
          <bgColor rgb="FFFFC000"/>
        </patternFill>
      </fill>
    </dxf>
    <dxf>
      <font>
        <b/>
        <i val="0"/>
        <color theme="0"/>
      </font>
      <fill>
        <patternFill>
          <bgColor rgb="FFFF0000"/>
        </patternFill>
      </fill>
    </dxf>
    <dxf>
      <fill>
        <patternFill>
          <bgColor rgb="FF00B0F0"/>
        </patternFill>
      </fill>
    </dxf>
    <dxf>
      <fill>
        <patternFill>
          <bgColor rgb="FF00B0F0"/>
        </patternFill>
      </fill>
    </dxf>
    <dxf>
      <font>
        <b/>
        <i val="0"/>
        <color theme="0"/>
      </font>
      <fill>
        <patternFill>
          <bgColor rgb="FFFF0000"/>
        </patternFill>
      </fill>
    </dxf>
    <dxf>
      <font>
        <b/>
        <i val="0"/>
        <color theme="0"/>
      </font>
      <fill>
        <patternFill>
          <bgColor rgb="FFFFC000"/>
        </patternFill>
      </fill>
    </dxf>
    <dxf>
      <font>
        <b/>
        <i val="0"/>
        <color theme="0"/>
      </font>
      <fill>
        <patternFill>
          <bgColor rgb="FFFFC000"/>
        </patternFill>
      </fill>
    </dxf>
    <dxf>
      <font>
        <b/>
        <i val="0"/>
        <color theme="0"/>
      </font>
      <fill>
        <patternFill>
          <bgColor rgb="FFFF0000"/>
        </patternFill>
      </fill>
    </dxf>
    <dxf>
      <fill>
        <patternFill>
          <bgColor rgb="FF00B0F0"/>
        </patternFill>
      </fill>
    </dxf>
    <dxf>
      <font>
        <b/>
        <i val="0"/>
        <color theme="0"/>
      </font>
      <fill>
        <patternFill>
          <bgColor rgb="FFFF0000"/>
        </patternFill>
      </fill>
    </dxf>
    <dxf>
      <font>
        <b/>
        <i val="0"/>
        <color theme="0"/>
      </font>
      <fill>
        <patternFill>
          <bgColor rgb="FFFFC000"/>
        </patternFill>
      </fill>
    </dxf>
    <dxf>
      <fill>
        <patternFill>
          <bgColor rgb="FF00B0F0"/>
        </patternFill>
      </fill>
    </dxf>
    <dxf>
      <font>
        <b/>
        <i val="0"/>
        <color theme="0"/>
      </font>
      <fill>
        <patternFill>
          <bgColor rgb="FFFF0000"/>
        </patternFill>
      </fill>
    </dxf>
    <dxf>
      <font>
        <b/>
        <i val="0"/>
        <color theme="0"/>
      </font>
      <fill>
        <patternFill>
          <bgColor rgb="FFFFC000"/>
        </patternFill>
      </fill>
    </dxf>
    <dxf>
      <fill>
        <patternFill>
          <bgColor rgb="FF00B0F0"/>
        </patternFill>
      </fill>
    </dxf>
    <dxf>
      <fill>
        <patternFill>
          <bgColor rgb="FF00B0F0"/>
        </patternFill>
      </fill>
    </dxf>
    <dxf>
      <font>
        <b/>
        <i val="0"/>
        <color theme="0"/>
      </font>
      <fill>
        <patternFill>
          <bgColor rgb="FFFF0000"/>
        </patternFill>
      </fill>
    </dxf>
    <dxf>
      <font>
        <b/>
        <i val="0"/>
        <color theme="0"/>
      </font>
      <fill>
        <patternFill>
          <bgColor rgb="FFFFC000"/>
        </patternFill>
      </fill>
    </dxf>
    <dxf>
      <font>
        <b/>
        <i val="0"/>
        <color theme="0"/>
      </font>
      <fill>
        <patternFill>
          <bgColor rgb="FFFF0000"/>
        </patternFill>
      </fill>
    </dxf>
    <dxf>
      <fill>
        <patternFill>
          <bgColor rgb="FF00B0F0"/>
        </patternFill>
      </fill>
    </dxf>
    <dxf>
      <font>
        <b/>
        <i val="0"/>
        <color theme="0"/>
      </font>
      <fill>
        <patternFill>
          <bgColor rgb="FFFFC000"/>
        </patternFill>
      </fill>
    </dxf>
    <dxf>
      <fill>
        <patternFill>
          <bgColor rgb="FF00B0F0"/>
        </patternFill>
      </fill>
    </dxf>
    <dxf>
      <font>
        <b/>
        <i val="0"/>
        <color theme="0"/>
      </font>
      <fill>
        <patternFill>
          <bgColor rgb="FFFF0000"/>
        </patternFill>
      </fill>
    </dxf>
    <dxf>
      <font>
        <b/>
        <i val="0"/>
        <color theme="0"/>
      </font>
      <fill>
        <patternFill>
          <bgColor rgb="FFFFC000"/>
        </patternFill>
      </fill>
    </dxf>
    <dxf>
      <font>
        <b/>
        <i val="0"/>
        <color theme="0"/>
      </font>
      <fill>
        <patternFill>
          <bgColor rgb="FFFFC000"/>
        </patternFill>
      </fill>
    </dxf>
    <dxf>
      <font>
        <b/>
        <i val="0"/>
        <color theme="0"/>
      </font>
      <fill>
        <patternFill>
          <bgColor rgb="FFFF0000"/>
        </patternFill>
      </fill>
    </dxf>
    <dxf>
      <fill>
        <patternFill>
          <bgColor rgb="FF00B0F0"/>
        </patternFill>
      </fill>
    </dxf>
    <dxf>
      <font>
        <b/>
        <i val="0"/>
        <color theme="0"/>
      </font>
      <fill>
        <patternFill>
          <bgColor rgb="FFFFC000"/>
        </patternFill>
      </fill>
    </dxf>
    <dxf>
      <fill>
        <patternFill>
          <bgColor rgb="FF00B0F0"/>
        </patternFill>
      </fill>
    </dxf>
    <dxf>
      <font>
        <b/>
        <i val="0"/>
        <color theme="0"/>
      </font>
      <fill>
        <patternFill>
          <bgColor rgb="FFFF0000"/>
        </patternFill>
      </fill>
    </dxf>
    <dxf>
      <font>
        <b/>
        <i val="0"/>
        <color theme="0"/>
      </font>
      <fill>
        <patternFill>
          <bgColor rgb="FFFFC000"/>
        </patternFill>
      </fill>
    </dxf>
    <dxf>
      <font>
        <b/>
        <i val="0"/>
        <color theme="0"/>
      </font>
      <fill>
        <patternFill>
          <bgColor rgb="FFFF0000"/>
        </patternFill>
      </fill>
    </dxf>
    <dxf>
      <fill>
        <patternFill>
          <bgColor rgb="FF00B0F0"/>
        </patternFill>
      </fill>
    </dxf>
    <dxf>
      <font>
        <b/>
        <i val="0"/>
        <color theme="0"/>
      </font>
      <fill>
        <patternFill>
          <bgColor rgb="FFFFC000"/>
        </patternFill>
      </fill>
    </dxf>
    <dxf>
      <font>
        <b/>
        <i val="0"/>
        <color theme="0"/>
      </font>
      <fill>
        <patternFill>
          <bgColor rgb="FFFF0000"/>
        </patternFill>
      </fill>
    </dxf>
    <dxf>
      <fill>
        <patternFill>
          <bgColor rgb="FF00B0F0"/>
        </patternFill>
      </fill>
    </dxf>
    <dxf>
      <font>
        <b/>
        <i val="0"/>
        <color theme="0"/>
      </font>
      <fill>
        <patternFill>
          <bgColor rgb="FFFF0000"/>
        </patternFill>
      </fill>
    </dxf>
    <dxf>
      <fill>
        <patternFill>
          <bgColor rgb="FF00B0F0"/>
        </patternFill>
      </fill>
    </dxf>
    <dxf>
      <font>
        <b/>
        <i val="0"/>
        <color theme="0"/>
      </font>
      <fill>
        <patternFill>
          <bgColor rgb="FFFFC000"/>
        </patternFill>
      </fill>
    </dxf>
    <dxf>
      <font>
        <b/>
        <i val="0"/>
        <color theme="0"/>
      </font>
      <fill>
        <patternFill>
          <bgColor rgb="FFFF0000"/>
        </patternFill>
      </fill>
    </dxf>
    <dxf>
      <fill>
        <patternFill>
          <bgColor rgb="FF00B0F0"/>
        </patternFill>
      </fill>
    </dxf>
    <dxf>
      <font>
        <b/>
        <i val="0"/>
        <color theme="0"/>
      </font>
      <fill>
        <patternFill>
          <bgColor rgb="FFFFC000"/>
        </patternFill>
      </fill>
    </dxf>
    <dxf>
      <font>
        <b/>
        <i val="0"/>
        <color theme="0"/>
      </font>
      <fill>
        <patternFill>
          <bgColor rgb="FFFFC000"/>
        </patternFill>
      </fill>
    </dxf>
    <dxf>
      <font>
        <b/>
        <i val="0"/>
        <color theme="0"/>
      </font>
      <fill>
        <patternFill>
          <bgColor rgb="FFFF0000"/>
        </patternFill>
      </fill>
    </dxf>
    <dxf>
      <fill>
        <patternFill>
          <bgColor rgb="FF00B0F0"/>
        </patternFill>
      </fill>
    </dxf>
    <dxf>
      <fill>
        <patternFill>
          <bgColor rgb="FF00B0F0"/>
        </patternFill>
      </fill>
    </dxf>
    <dxf>
      <font>
        <b/>
        <i val="0"/>
        <color theme="0"/>
      </font>
      <fill>
        <patternFill>
          <bgColor rgb="FFFFC000"/>
        </patternFill>
      </fill>
    </dxf>
    <dxf>
      <font>
        <b/>
        <i val="0"/>
        <color theme="0"/>
      </font>
      <fill>
        <patternFill>
          <bgColor rgb="FFFF0000"/>
        </patternFill>
      </fill>
    </dxf>
    <dxf>
      <fill>
        <patternFill>
          <bgColor rgb="FF00B0F0"/>
        </patternFill>
      </fill>
    </dxf>
    <dxf>
      <font>
        <b/>
        <i val="0"/>
        <color theme="0"/>
      </font>
      <fill>
        <patternFill>
          <bgColor rgb="FFFF0000"/>
        </patternFill>
      </fill>
    </dxf>
    <dxf>
      <fill>
        <patternFill>
          <bgColor rgb="FF00B0F0"/>
        </patternFill>
      </fill>
    </dxf>
    <dxf>
      <font>
        <b/>
        <i val="0"/>
        <color theme="0"/>
      </font>
      <fill>
        <patternFill>
          <bgColor rgb="FFFFC000"/>
        </patternFill>
      </fill>
    </dxf>
    <dxf>
      <font>
        <b/>
        <i val="0"/>
        <color theme="0"/>
      </font>
      <fill>
        <patternFill>
          <bgColor rgb="FFFF0000"/>
        </patternFill>
      </fill>
    </dxf>
    <dxf>
      <fill>
        <patternFill>
          <bgColor rgb="FF00B0F0"/>
        </patternFill>
      </fill>
    </dxf>
    <dxf>
      <font>
        <b/>
        <i val="0"/>
        <color theme="0"/>
      </font>
      <fill>
        <patternFill>
          <bgColor rgb="FFFF0000"/>
        </patternFill>
      </fill>
    </dxf>
    <dxf>
      <font>
        <b/>
        <i val="0"/>
        <color theme="0"/>
      </font>
      <fill>
        <patternFill>
          <bgColor rgb="FFFFC000"/>
        </patternFill>
      </fill>
    </dxf>
    <dxf>
      <font>
        <b/>
        <i val="0"/>
        <color theme="0"/>
      </font>
      <fill>
        <patternFill>
          <bgColor rgb="FFFF0000"/>
        </patternFill>
      </fill>
    </dxf>
    <dxf>
      <fill>
        <patternFill>
          <bgColor rgb="FF00B0F0"/>
        </patternFill>
      </fill>
    </dxf>
    <dxf>
      <font>
        <b/>
        <i val="0"/>
        <color theme="0"/>
      </font>
      <fill>
        <patternFill>
          <bgColor rgb="FFFFC000"/>
        </patternFill>
      </fill>
    </dxf>
    <dxf>
      <font>
        <b/>
        <i val="0"/>
        <color theme="0"/>
      </font>
      <fill>
        <patternFill>
          <bgColor rgb="FFFF0000"/>
        </patternFill>
      </fill>
    </dxf>
    <dxf>
      <font>
        <b/>
        <i val="0"/>
        <color theme="0"/>
      </font>
      <fill>
        <patternFill>
          <bgColor rgb="FFFF0000"/>
        </patternFill>
      </fill>
    </dxf>
    <dxf>
      <fill>
        <patternFill>
          <bgColor rgb="FF00B0F0"/>
        </patternFill>
      </fill>
    </dxf>
    <dxf>
      <font>
        <b/>
        <i val="0"/>
        <color theme="0"/>
      </font>
      <fill>
        <patternFill>
          <bgColor rgb="FFFFC000"/>
        </patternFill>
      </fill>
    </dxf>
    <dxf>
      <fill>
        <patternFill>
          <bgColor rgb="FF00B0F0"/>
        </patternFill>
      </fill>
    </dxf>
    <dxf>
      <font>
        <b/>
        <i val="0"/>
        <color theme="0"/>
      </font>
      <fill>
        <patternFill>
          <bgColor rgb="FFFFC000"/>
        </patternFill>
      </fill>
    </dxf>
    <dxf>
      <font>
        <b/>
        <i val="0"/>
        <color theme="0"/>
      </font>
      <fill>
        <patternFill>
          <bgColor rgb="FFFF0000"/>
        </patternFill>
      </fill>
    </dxf>
    <dxf>
      <fill>
        <patternFill>
          <bgColor rgb="FF00B0F0"/>
        </patternFill>
      </fill>
    </dxf>
    <dxf>
      <font>
        <b/>
        <i val="0"/>
        <color theme="0"/>
      </font>
      <fill>
        <patternFill>
          <bgColor rgb="FFFFC000"/>
        </patternFill>
      </fill>
    </dxf>
    <dxf>
      <font>
        <b/>
        <i val="0"/>
        <color theme="0"/>
      </font>
      <fill>
        <patternFill>
          <bgColor rgb="FFFF0000"/>
        </patternFill>
      </fill>
    </dxf>
    <dxf>
      <fill>
        <patternFill>
          <bgColor rgb="FF00B0F0"/>
        </patternFill>
      </fill>
    </dxf>
    <dxf>
      <font>
        <b/>
        <i val="0"/>
        <color theme="0"/>
      </font>
      <fill>
        <patternFill>
          <bgColor rgb="FFFFC000"/>
        </patternFill>
      </fill>
    </dxf>
    <dxf>
      <font>
        <b/>
        <i val="0"/>
        <color theme="0"/>
      </font>
      <fill>
        <patternFill>
          <bgColor rgb="FFFF0000"/>
        </patternFill>
      </fill>
    </dxf>
    <dxf>
      <fill>
        <patternFill>
          <bgColor rgb="FF00B0F0"/>
        </patternFill>
      </fill>
    </dxf>
    <dxf>
      <fill>
        <patternFill>
          <bgColor rgb="FF00B0F0"/>
        </patternFill>
      </fill>
    </dxf>
    <dxf>
      <font>
        <b/>
        <i val="0"/>
        <color theme="0"/>
      </font>
      <fill>
        <patternFill>
          <bgColor rgb="FFFF0000"/>
        </patternFill>
      </fill>
    </dxf>
    <dxf>
      <font>
        <b/>
        <i val="0"/>
        <color theme="0"/>
      </font>
      <fill>
        <patternFill>
          <bgColor rgb="FFFFC000"/>
        </patternFill>
      </fill>
    </dxf>
    <dxf>
      <font>
        <color rgb="FF0066CC"/>
      </font>
    </dxf>
    <dxf>
      <font>
        <color rgb="FF0066CC"/>
      </font>
    </dxf>
    <dxf>
      <font>
        <color rgb="FF0066CC"/>
      </font>
    </dxf>
    <dxf>
      <font>
        <color rgb="FF0066CC"/>
      </font>
    </dxf>
    <dxf>
      <font>
        <color rgb="FF0066CC"/>
      </font>
    </dxf>
    <dxf>
      <font>
        <color rgb="FF0066CC"/>
      </font>
    </dxf>
    <dxf>
      <font>
        <color rgb="FF0066CC"/>
      </font>
    </dxf>
    <dxf>
      <font>
        <b/>
        <i val="0"/>
        <color theme="0"/>
      </font>
      <fill>
        <patternFill>
          <bgColor rgb="FFFFC000"/>
        </patternFill>
      </fill>
    </dxf>
    <dxf>
      <font>
        <b/>
        <i val="0"/>
        <color theme="0"/>
      </font>
      <fill>
        <patternFill>
          <bgColor rgb="FFFF0000"/>
        </patternFill>
      </fill>
    </dxf>
    <dxf>
      <fill>
        <patternFill>
          <bgColor rgb="FF00B0F0"/>
        </patternFill>
      </fill>
    </dxf>
    <dxf>
      <fill>
        <patternFill>
          <bgColor rgb="FF00B0F0"/>
        </patternFill>
      </fill>
    </dxf>
    <dxf>
      <font>
        <b/>
        <i val="0"/>
        <color theme="0"/>
      </font>
      <fill>
        <patternFill>
          <bgColor rgb="FFFFC000"/>
        </patternFill>
      </fill>
    </dxf>
    <dxf>
      <font>
        <b/>
        <i val="0"/>
        <color theme="0"/>
      </font>
      <fill>
        <patternFill>
          <bgColor rgb="FFFF0000"/>
        </patternFill>
      </fill>
    </dxf>
    <dxf>
      <font>
        <b/>
        <i val="0"/>
        <color theme="0"/>
      </font>
      <fill>
        <patternFill>
          <bgColor rgb="FFFFC000"/>
        </patternFill>
      </fill>
    </dxf>
    <dxf>
      <font>
        <b/>
        <i val="0"/>
        <color theme="0"/>
      </font>
      <fill>
        <patternFill>
          <bgColor rgb="FFFF0000"/>
        </patternFill>
      </fill>
    </dxf>
    <dxf>
      <fill>
        <patternFill>
          <bgColor rgb="FF00B0F0"/>
        </patternFill>
      </fill>
    </dxf>
    <dxf>
      <font>
        <b/>
        <i val="0"/>
        <color theme="0"/>
      </font>
      <fill>
        <patternFill>
          <bgColor rgb="FFFFC000"/>
        </patternFill>
      </fill>
    </dxf>
    <dxf>
      <fill>
        <patternFill>
          <bgColor rgb="FF00B0F0"/>
        </patternFill>
      </fill>
    </dxf>
    <dxf>
      <font>
        <b/>
        <i val="0"/>
        <color theme="0"/>
      </font>
      <fill>
        <patternFill>
          <bgColor rgb="FFFF0000"/>
        </patternFill>
      </fill>
    </dxf>
    <dxf>
      <font>
        <color rgb="FF0066CC"/>
      </font>
    </dxf>
    <dxf>
      <font>
        <b/>
        <i val="0"/>
        <color theme="0"/>
      </font>
      <fill>
        <patternFill>
          <bgColor rgb="FFFFC000"/>
        </patternFill>
      </fill>
    </dxf>
    <dxf>
      <font>
        <b/>
        <i val="0"/>
        <color theme="0"/>
      </font>
      <fill>
        <patternFill>
          <bgColor rgb="FFFF0000"/>
        </patternFill>
      </fill>
    </dxf>
    <dxf>
      <fill>
        <patternFill>
          <bgColor rgb="FF00B0F0"/>
        </patternFill>
      </fill>
    </dxf>
    <dxf>
      <font>
        <b/>
        <i val="0"/>
        <color theme="0"/>
      </font>
      <fill>
        <patternFill>
          <bgColor rgb="FFFF0000"/>
        </patternFill>
      </fill>
    </dxf>
    <dxf>
      <fill>
        <patternFill>
          <bgColor rgb="FF00B0F0"/>
        </patternFill>
      </fill>
    </dxf>
    <dxf>
      <font>
        <b/>
        <i val="0"/>
        <color theme="0"/>
      </font>
      <fill>
        <patternFill>
          <bgColor rgb="FFFFC000"/>
        </patternFill>
      </fill>
    </dxf>
    <dxf>
      <font>
        <b/>
        <i val="0"/>
        <color theme="0"/>
      </font>
      <fill>
        <patternFill>
          <bgColor rgb="FFFFC000"/>
        </patternFill>
      </fill>
    </dxf>
    <dxf>
      <font>
        <b/>
        <i val="0"/>
        <color theme="0"/>
      </font>
      <fill>
        <patternFill>
          <bgColor rgb="FFFF0000"/>
        </patternFill>
      </fill>
    </dxf>
    <dxf>
      <fill>
        <patternFill>
          <bgColor rgb="FF00B0F0"/>
        </patternFill>
      </fill>
    </dxf>
    <dxf>
      <font>
        <b/>
        <i val="0"/>
        <color theme="0"/>
      </font>
      <fill>
        <patternFill>
          <bgColor rgb="FFFFC000"/>
        </patternFill>
      </fill>
    </dxf>
    <dxf>
      <fill>
        <patternFill>
          <bgColor rgb="FF00B0F0"/>
        </patternFill>
      </fill>
    </dxf>
    <dxf>
      <font>
        <b/>
        <i val="0"/>
        <color theme="0"/>
      </font>
      <fill>
        <patternFill>
          <bgColor rgb="FFFF0000"/>
        </patternFill>
      </fill>
    </dxf>
    <dxf>
      <font>
        <color rgb="FF0066CC"/>
      </font>
    </dxf>
    <dxf>
      <font>
        <b/>
        <i val="0"/>
        <color theme="0"/>
      </font>
      <fill>
        <patternFill>
          <bgColor rgb="FFFFC000"/>
        </patternFill>
      </fill>
    </dxf>
    <dxf>
      <font>
        <b/>
        <i val="0"/>
        <color theme="0"/>
      </font>
      <fill>
        <patternFill>
          <bgColor rgb="FFFF0000"/>
        </patternFill>
      </fill>
    </dxf>
    <dxf>
      <fill>
        <patternFill>
          <bgColor rgb="FF00B0F0"/>
        </patternFill>
      </fill>
    </dxf>
    <dxf>
      <fill>
        <patternFill>
          <bgColor rgb="FF00B0F0"/>
        </patternFill>
      </fill>
    </dxf>
    <dxf>
      <font>
        <b/>
        <i val="0"/>
        <color theme="0"/>
      </font>
      <fill>
        <patternFill>
          <bgColor rgb="FFFFC000"/>
        </patternFill>
      </fill>
    </dxf>
    <dxf>
      <font>
        <b/>
        <i val="0"/>
        <color theme="0"/>
      </font>
      <fill>
        <patternFill>
          <bgColor rgb="FFFF0000"/>
        </patternFill>
      </fill>
    </dxf>
    <dxf>
      <font>
        <b/>
        <i val="0"/>
        <color theme="0"/>
      </font>
      <fill>
        <patternFill>
          <bgColor rgb="FFFFC000"/>
        </patternFill>
      </fill>
    </dxf>
    <dxf>
      <fill>
        <patternFill>
          <bgColor rgb="FF00B0F0"/>
        </patternFill>
      </fill>
    </dxf>
    <dxf>
      <font>
        <b/>
        <i val="0"/>
        <color theme="0"/>
      </font>
      <fill>
        <patternFill>
          <bgColor rgb="FFFF0000"/>
        </patternFill>
      </fill>
    </dxf>
    <dxf>
      <font>
        <b/>
        <i val="0"/>
        <color theme="0"/>
      </font>
      <fill>
        <patternFill>
          <bgColor rgb="FFFF0000"/>
        </patternFill>
      </fill>
    </dxf>
    <dxf>
      <font>
        <b/>
        <i val="0"/>
        <color theme="0"/>
      </font>
      <fill>
        <patternFill>
          <bgColor rgb="FFFFC000"/>
        </patternFill>
      </fill>
    </dxf>
    <dxf>
      <fill>
        <patternFill>
          <bgColor rgb="FF00B0F0"/>
        </patternFill>
      </fill>
    </dxf>
    <dxf>
      <fill>
        <patternFill>
          <bgColor rgb="FF00B0F0"/>
        </patternFill>
      </fill>
    </dxf>
    <dxf>
      <font>
        <b/>
        <i val="0"/>
        <color theme="0"/>
      </font>
      <fill>
        <patternFill>
          <bgColor rgb="FFFF0000"/>
        </patternFill>
      </fill>
    </dxf>
    <dxf>
      <font>
        <b/>
        <i val="0"/>
        <color theme="0"/>
      </font>
      <fill>
        <patternFill>
          <bgColor rgb="FFFFC000"/>
        </patternFill>
      </fill>
    </dxf>
    <dxf>
      <fill>
        <patternFill>
          <bgColor rgb="FF00B0F0"/>
        </patternFill>
      </fill>
    </dxf>
    <dxf>
      <font>
        <b/>
        <i val="0"/>
        <color theme="0"/>
      </font>
      <fill>
        <patternFill>
          <bgColor rgb="FFFF0000"/>
        </patternFill>
      </fill>
    </dxf>
    <dxf>
      <font>
        <b/>
        <i val="0"/>
        <color theme="0"/>
      </font>
      <fill>
        <patternFill>
          <bgColor rgb="FFFF0000"/>
        </patternFill>
      </fill>
    </dxf>
    <dxf>
      <fill>
        <patternFill>
          <bgColor rgb="FF00B0F0"/>
        </patternFill>
      </fill>
    </dxf>
    <dxf>
      <font>
        <b/>
        <i val="0"/>
        <color theme="0"/>
      </font>
      <fill>
        <patternFill>
          <bgColor rgb="FFFFC000"/>
        </patternFill>
      </fill>
    </dxf>
    <dxf>
      <font>
        <b/>
        <i val="0"/>
        <color theme="0"/>
      </font>
      <fill>
        <patternFill>
          <bgColor rgb="FFFFC000"/>
        </patternFill>
      </fill>
    </dxf>
    <dxf>
      <font>
        <b/>
        <i val="0"/>
        <color theme="0"/>
      </font>
      <fill>
        <patternFill>
          <bgColor rgb="FFFF0000"/>
        </patternFill>
      </fill>
    </dxf>
    <dxf>
      <fill>
        <patternFill>
          <bgColor rgb="FF00B0F0"/>
        </patternFill>
      </fill>
    </dxf>
    <dxf>
      <font>
        <b/>
        <i val="0"/>
        <color theme="0"/>
      </font>
      <fill>
        <patternFill>
          <bgColor rgb="FFFFC000"/>
        </patternFill>
      </fill>
    </dxf>
    <dxf>
      <font>
        <b/>
        <i val="0"/>
        <color theme="0"/>
      </font>
      <fill>
        <patternFill>
          <bgColor rgb="FFFF0000"/>
        </patternFill>
      </fill>
    </dxf>
    <dxf>
      <fill>
        <patternFill>
          <bgColor rgb="FF00B0F0"/>
        </patternFill>
      </fill>
    </dxf>
    <dxf>
      <fill>
        <patternFill>
          <bgColor rgb="FF00B0F0"/>
        </patternFill>
      </fill>
    </dxf>
    <dxf>
      <font>
        <b/>
        <i val="0"/>
        <color theme="0"/>
      </font>
      <fill>
        <patternFill>
          <bgColor rgb="FFFF0000"/>
        </patternFill>
      </fill>
    </dxf>
    <dxf>
      <font>
        <b/>
        <i val="0"/>
        <color theme="0"/>
      </font>
      <fill>
        <patternFill>
          <bgColor rgb="FFFFC000"/>
        </patternFill>
      </fill>
    </dxf>
    <dxf>
      <font>
        <b/>
        <i val="0"/>
        <color theme="0"/>
      </font>
      <fill>
        <patternFill>
          <bgColor rgb="FFFF0000"/>
        </patternFill>
      </fill>
    </dxf>
    <dxf>
      <fill>
        <patternFill>
          <bgColor rgb="FF00B0F0"/>
        </patternFill>
      </fill>
    </dxf>
    <dxf>
      <font>
        <b/>
        <i val="0"/>
        <color theme="0"/>
      </font>
      <fill>
        <patternFill>
          <bgColor rgb="FFFFC000"/>
        </patternFill>
      </fill>
    </dxf>
    <dxf>
      <fill>
        <patternFill>
          <bgColor rgb="FF00B0F0"/>
        </patternFill>
      </fill>
    </dxf>
    <dxf>
      <font>
        <b/>
        <i val="0"/>
        <color theme="0"/>
      </font>
      <fill>
        <patternFill>
          <bgColor rgb="FFFF0000"/>
        </patternFill>
      </fill>
    </dxf>
    <dxf>
      <font>
        <b/>
        <i val="0"/>
        <color theme="0"/>
      </font>
      <fill>
        <patternFill>
          <bgColor rgb="FFFF0000"/>
        </patternFill>
      </fill>
    </dxf>
    <dxf>
      <font>
        <b/>
        <i val="0"/>
        <color theme="0"/>
      </font>
      <fill>
        <patternFill>
          <bgColor rgb="FFFFC000"/>
        </patternFill>
      </fill>
    </dxf>
    <dxf>
      <fill>
        <patternFill>
          <bgColor rgb="FF00B0F0"/>
        </patternFill>
      </fill>
    </dxf>
    <dxf>
      <font>
        <b/>
        <i val="0"/>
        <color theme="0"/>
      </font>
      <fill>
        <patternFill>
          <bgColor rgb="FFFFC000"/>
        </patternFill>
      </fill>
    </dxf>
    <dxf>
      <fill>
        <patternFill>
          <bgColor rgb="FF00B0F0"/>
        </patternFill>
      </fill>
    </dxf>
    <dxf>
      <font>
        <b/>
        <i val="0"/>
        <color theme="0"/>
      </font>
      <fill>
        <patternFill>
          <bgColor rgb="FFFF0000"/>
        </patternFill>
      </fill>
    </dxf>
    <dxf>
      <font>
        <b/>
        <i val="0"/>
        <color theme="0"/>
      </font>
      <fill>
        <patternFill>
          <bgColor rgb="FFFFC000"/>
        </patternFill>
      </fill>
    </dxf>
    <dxf>
      <fill>
        <patternFill>
          <bgColor rgb="FF00B0F0"/>
        </patternFill>
      </fill>
    </dxf>
    <dxf>
      <font>
        <b/>
        <i val="0"/>
        <color theme="0"/>
      </font>
      <fill>
        <patternFill>
          <bgColor rgb="FFFF0000"/>
        </patternFill>
      </fill>
    </dxf>
    <dxf>
      <font>
        <b/>
        <i val="0"/>
        <color theme="0"/>
      </font>
      <fill>
        <patternFill>
          <bgColor rgb="FFFF0000"/>
        </patternFill>
      </fill>
    </dxf>
    <dxf>
      <fill>
        <patternFill>
          <bgColor rgb="FF00B0F0"/>
        </patternFill>
      </fill>
    </dxf>
    <dxf>
      <font>
        <b/>
        <i val="0"/>
        <color theme="0"/>
      </font>
      <fill>
        <patternFill>
          <bgColor rgb="FFFFC000"/>
        </patternFill>
      </fill>
    </dxf>
    <dxf>
      <font>
        <b/>
        <i val="0"/>
        <color theme="0"/>
      </font>
      <fill>
        <patternFill>
          <bgColor rgb="FFFF0000"/>
        </patternFill>
      </fill>
    </dxf>
    <dxf>
      <fill>
        <patternFill>
          <bgColor rgb="FF00B0F0"/>
        </patternFill>
      </fill>
    </dxf>
    <dxf>
      <font>
        <b/>
        <i val="0"/>
        <color theme="0"/>
      </font>
      <fill>
        <patternFill>
          <bgColor rgb="FFFF0000"/>
        </patternFill>
      </fill>
    </dxf>
    <dxf>
      <font>
        <b/>
        <i val="0"/>
        <color theme="0"/>
      </font>
      <fill>
        <patternFill>
          <bgColor rgb="FFFFC000"/>
        </patternFill>
      </fill>
    </dxf>
    <dxf>
      <fill>
        <patternFill>
          <bgColor rgb="FF00B0F0"/>
        </patternFill>
      </fill>
    </dxf>
    <dxf>
      <font>
        <b/>
        <i val="0"/>
        <color theme="0"/>
      </font>
      <fill>
        <patternFill>
          <bgColor rgb="FFFF0000"/>
        </patternFill>
      </fill>
    </dxf>
    <dxf>
      <font>
        <b/>
        <i val="0"/>
        <color theme="0"/>
      </font>
      <fill>
        <patternFill>
          <bgColor rgb="FFFFC000"/>
        </patternFill>
      </fill>
    </dxf>
    <dxf>
      <fill>
        <patternFill>
          <bgColor rgb="FF00B0F0"/>
        </patternFill>
      </fill>
    </dxf>
    <dxf>
      <font>
        <b/>
        <i val="0"/>
        <color theme="0"/>
      </font>
      <fill>
        <patternFill>
          <bgColor rgb="FFFFC000"/>
        </patternFill>
      </fill>
    </dxf>
    <dxf>
      <font>
        <b/>
        <i val="0"/>
        <color theme="0"/>
      </font>
      <fill>
        <patternFill>
          <bgColor rgb="FFFF0000"/>
        </patternFill>
      </fill>
    </dxf>
    <dxf>
      <fill>
        <patternFill>
          <bgColor rgb="FF00B0F0"/>
        </patternFill>
      </fill>
    </dxf>
    <dxf>
      <fill>
        <patternFill>
          <bgColor rgb="FF00B0F0"/>
        </patternFill>
      </fill>
    </dxf>
    <dxf>
      <font>
        <b/>
        <i val="0"/>
        <color theme="0"/>
      </font>
      <fill>
        <patternFill>
          <bgColor rgb="FFFF0000"/>
        </patternFill>
      </fill>
    </dxf>
    <dxf>
      <font>
        <b/>
        <i val="0"/>
        <color theme="0"/>
      </font>
      <fill>
        <patternFill>
          <bgColor rgb="FFFFC000"/>
        </patternFill>
      </fill>
    </dxf>
    <dxf>
      <fill>
        <patternFill>
          <bgColor rgb="FF00B0F0"/>
        </patternFill>
      </fill>
    </dxf>
    <dxf>
      <font>
        <b/>
        <i val="0"/>
        <color theme="0"/>
      </font>
      <fill>
        <patternFill>
          <bgColor rgb="FFFF0000"/>
        </patternFill>
      </fill>
    </dxf>
    <dxf>
      <font>
        <b/>
        <i val="0"/>
        <color theme="0"/>
      </font>
      <fill>
        <patternFill>
          <bgColor rgb="FFFFC000"/>
        </patternFill>
      </fill>
    </dxf>
    <dxf>
      <font>
        <b/>
        <i val="0"/>
        <color theme="0"/>
      </font>
      <fill>
        <patternFill>
          <bgColor rgb="FFFF0000"/>
        </patternFill>
      </fill>
    </dxf>
    <dxf>
      <font>
        <b/>
        <i val="0"/>
        <color theme="0"/>
      </font>
      <fill>
        <patternFill>
          <bgColor rgb="FFFFC000"/>
        </patternFill>
      </fill>
    </dxf>
    <dxf>
      <fill>
        <patternFill>
          <bgColor rgb="FF00B0F0"/>
        </patternFill>
      </fill>
    </dxf>
    <dxf>
      <font>
        <b/>
        <i val="0"/>
        <color theme="0"/>
      </font>
      <fill>
        <patternFill>
          <bgColor rgb="FFFFC000"/>
        </patternFill>
      </fill>
    </dxf>
    <dxf>
      <fill>
        <patternFill>
          <bgColor rgb="FF00B0F0"/>
        </patternFill>
      </fill>
    </dxf>
    <dxf>
      <font>
        <b/>
        <i val="0"/>
        <color theme="0"/>
      </font>
      <fill>
        <patternFill>
          <bgColor rgb="FFFF0000"/>
        </patternFill>
      </fill>
    </dxf>
    <dxf>
      <font>
        <b/>
        <i val="0"/>
        <color theme="0"/>
      </font>
      <fill>
        <patternFill>
          <bgColor rgb="FFFFC000"/>
        </patternFill>
      </fill>
    </dxf>
    <dxf>
      <font>
        <b/>
        <i val="0"/>
        <color theme="0"/>
      </font>
      <fill>
        <patternFill>
          <bgColor rgb="FFFF0000"/>
        </patternFill>
      </fill>
    </dxf>
    <dxf>
      <fill>
        <patternFill>
          <bgColor rgb="FF00B0F0"/>
        </patternFill>
      </fill>
    </dxf>
    <dxf>
      <fill>
        <patternFill>
          <bgColor rgb="FF00B0F0"/>
        </patternFill>
      </fill>
    </dxf>
    <dxf>
      <font>
        <b/>
        <i val="0"/>
        <color theme="0"/>
      </font>
      <fill>
        <patternFill>
          <bgColor rgb="FFFF0000"/>
        </patternFill>
      </fill>
    </dxf>
    <dxf>
      <font>
        <b/>
        <i val="0"/>
        <color theme="0"/>
      </font>
      <fill>
        <patternFill>
          <bgColor rgb="FFFFC000"/>
        </patternFill>
      </fill>
    </dxf>
    <dxf>
      <fill>
        <patternFill>
          <bgColor rgb="FF00B0F0"/>
        </patternFill>
      </fill>
    </dxf>
    <dxf>
      <font>
        <b/>
        <i val="0"/>
        <color theme="0"/>
      </font>
      <fill>
        <patternFill>
          <bgColor rgb="FFFF0000"/>
        </patternFill>
      </fill>
    </dxf>
    <dxf>
      <font>
        <b/>
        <i val="0"/>
        <color theme="0"/>
      </font>
      <fill>
        <patternFill>
          <bgColor rgb="FFFFC000"/>
        </patternFill>
      </fill>
    </dxf>
    <dxf>
      <font>
        <b/>
        <i val="0"/>
        <color theme="0"/>
      </font>
      <fill>
        <patternFill>
          <bgColor rgb="FFFFC000"/>
        </patternFill>
      </fill>
    </dxf>
    <dxf>
      <font>
        <b/>
        <i val="0"/>
        <color theme="0"/>
      </font>
      <fill>
        <patternFill>
          <bgColor rgb="FFFF0000"/>
        </patternFill>
      </fill>
    </dxf>
    <dxf>
      <fill>
        <patternFill>
          <bgColor rgb="FF00B0F0"/>
        </patternFill>
      </fill>
    </dxf>
    <dxf>
      <fill>
        <patternFill>
          <bgColor rgb="FF00B0F0"/>
        </patternFill>
      </fill>
    </dxf>
    <dxf>
      <fill>
        <patternFill>
          <bgColor rgb="FF00B0F0"/>
        </patternFill>
      </fill>
    </dxf>
    <dxf>
      <font>
        <b/>
        <i val="0"/>
        <color theme="0"/>
      </font>
      <fill>
        <patternFill>
          <bgColor rgb="FFFF0000"/>
        </patternFill>
      </fill>
    </dxf>
    <dxf>
      <font>
        <b/>
        <i val="0"/>
        <color theme="0"/>
      </font>
      <fill>
        <patternFill>
          <bgColor rgb="FFFFC000"/>
        </patternFill>
      </fill>
    </dxf>
    <dxf>
      <font>
        <b/>
        <i val="0"/>
        <color theme="0"/>
      </font>
      <fill>
        <patternFill>
          <bgColor rgb="FFFF0000"/>
        </patternFill>
      </fill>
    </dxf>
    <dxf>
      <fill>
        <patternFill>
          <bgColor rgb="FF00B0F0"/>
        </patternFill>
      </fill>
    </dxf>
    <dxf>
      <font>
        <b/>
        <i val="0"/>
        <color theme="0"/>
      </font>
      <fill>
        <patternFill>
          <bgColor rgb="FFFF0000"/>
        </patternFill>
      </fill>
    </dxf>
    <dxf>
      <font>
        <b/>
        <i val="0"/>
        <color theme="0"/>
      </font>
      <fill>
        <patternFill>
          <bgColor rgb="FFFFC000"/>
        </patternFill>
      </fill>
    </dxf>
    <dxf>
      <font>
        <b/>
        <i val="0"/>
        <color theme="0"/>
      </font>
      <fill>
        <patternFill>
          <bgColor rgb="FFFFC000"/>
        </patternFill>
      </fill>
    </dxf>
    <dxf>
      <fill>
        <patternFill>
          <bgColor rgb="FF00B0F0"/>
        </patternFill>
      </fill>
    </dxf>
    <dxf>
      <font>
        <b/>
        <i val="0"/>
        <color theme="0"/>
      </font>
      <fill>
        <patternFill>
          <bgColor rgb="FFFF0000"/>
        </patternFill>
      </fill>
    </dxf>
    <dxf>
      <font>
        <b/>
        <i val="0"/>
        <color theme="0"/>
      </font>
      <fill>
        <patternFill>
          <bgColor rgb="FFFF0000"/>
        </patternFill>
      </fill>
    </dxf>
    <dxf>
      <font>
        <b/>
        <i val="0"/>
        <color theme="0"/>
      </font>
      <fill>
        <patternFill>
          <bgColor rgb="FFFFC000"/>
        </patternFill>
      </fill>
    </dxf>
    <dxf>
      <fill>
        <patternFill>
          <bgColor rgb="FF00B0F0"/>
        </patternFill>
      </fill>
    </dxf>
    <dxf>
      <font>
        <b/>
        <i val="0"/>
        <color theme="0"/>
      </font>
      <fill>
        <patternFill>
          <bgColor rgb="FFFF0000"/>
        </patternFill>
      </fill>
    </dxf>
    <dxf>
      <font>
        <b/>
        <i val="0"/>
        <color theme="0"/>
      </font>
      <fill>
        <patternFill>
          <bgColor rgb="FFFFC000"/>
        </patternFill>
      </fill>
    </dxf>
    <dxf>
      <fill>
        <patternFill>
          <bgColor rgb="FF00B0F0"/>
        </patternFill>
      </fill>
    </dxf>
    <dxf>
      <fill>
        <patternFill>
          <bgColor rgb="FF00B0F0"/>
        </patternFill>
      </fill>
    </dxf>
    <dxf>
      <font>
        <b/>
        <i val="0"/>
        <color theme="0"/>
      </font>
      <fill>
        <patternFill>
          <bgColor rgb="FFFFC000"/>
        </patternFill>
      </fill>
    </dxf>
    <dxf>
      <font>
        <b/>
        <i val="0"/>
        <color theme="0"/>
      </font>
      <fill>
        <patternFill>
          <bgColor rgb="FFFF0000"/>
        </patternFill>
      </fill>
    </dxf>
    <dxf>
      <fill>
        <patternFill>
          <bgColor rgb="FF00B0F0"/>
        </patternFill>
      </fill>
    </dxf>
    <dxf>
      <font>
        <b/>
        <i val="0"/>
        <color theme="0"/>
      </font>
      <fill>
        <patternFill>
          <bgColor rgb="FFFF0000"/>
        </patternFill>
      </fill>
    </dxf>
    <dxf>
      <font>
        <b/>
        <i val="0"/>
        <color theme="0"/>
      </font>
      <fill>
        <patternFill>
          <bgColor rgb="FFFFC000"/>
        </patternFill>
      </fill>
    </dxf>
    <dxf>
      <fill>
        <patternFill>
          <bgColor rgb="FF00B0F0"/>
        </patternFill>
      </fill>
    </dxf>
    <dxf>
      <font>
        <b/>
        <i val="0"/>
        <color theme="0"/>
      </font>
      <fill>
        <patternFill>
          <bgColor rgb="FFFF0000"/>
        </patternFill>
      </fill>
    </dxf>
    <dxf>
      <font>
        <b/>
        <i val="0"/>
        <color theme="0"/>
      </font>
      <fill>
        <patternFill>
          <bgColor rgb="FFFFC000"/>
        </patternFill>
      </fill>
    </dxf>
    <dxf>
      <font>
        <b/>
        <i val="0"/>
        <color theme="0"/>
      </font>
      <fill>
        <patternFill>
          <bgColor rgb="FFFF0000"/>
        </patternFill>
      </fill>
    </dxf>
    <dxf>
      <fill>
        <patternFill>
          <bgColor rgb="FF00B0F0"/>
        </patternFill>
      </fill>
    </dxf>
    <dxf>
      <font>
        <b/>
        <i val="0"/>
        <color theme="0"/>
      </font>
      <fill>
        <patternFill>
          <bgColor rgb="FFFFC000"/>
        </patternFill>
      </fill>
    </dxf>
    <dxf>
      <fill>
        <patternFill>
          <bgColor rgb="FF00B0F0"/>
        </patternFill>
      </fill>
    </dxf>
    <dxf>
      <font>
        <b/>
        <i val="0"/>
        <color theme="0"/>
      </font>
      <fill>
        <patternFill>
          <bgColor rgb="FFFF0000"/>
        </patternFill>
      </fill>
    </dxf>
    <dxf>
      <font>
        <b/>
        <i val="0"/>
        <color theme="0"/>
      </font>
      <fill>
        <patternFill>
          <bgColor rgb="FFFFC000"/>
        </patternFill>
      </fill>
    </dxf>
    <dxf>
      <font>
        <b/>
        <i val="0"/>
        <color theme="0"/>
      </font>
      <fill>
        <patternFill>
          <bgColor rgb="FFFFC000"/>
        </patternFill>
      </fill>
    </dxf>
    <dxf>
      <fill>
        <patternFill>
          <bgColor rgb="FF00B0F0"/>
        </patternFill>
      </fill>
    </dxf>
    <dxf>
      <font>
        <b/>
        <i val="0"/>
        <color theme="0"/>
      </font>
      <fill>
        <patternFill>
          <bgColor rgb="FFFF0000"/>
        </patternFill>
      </fill>
    </dxf>
    <dxf>
      <font>
        <b/>
        <i val="0"/>
        <color theme="0"/>
      </font>
      <fill>
        <patternFill>
          <bgColor rgb="FFFF0000"/>
        </patternFill>
      </fill>
    </dxf>
    <dxf>
      <fill>
        <patternFill>
          <bgColor rgb="FF00B0F0"/>
        </patternFill>
      </fill>
    </dxf>
    <dxf>
      <font>
        <b/>
        <i val="0"/>
        <color theme="0"/>
      </font>
      <fill>
        <patternFill>
          <bgColor rgb="FFFFC000"/>
        </patternFill>
      </fill>
    </dxf>
    <dxf>
      <font>
        <b/>
        <i val="0"/>
        <color theme="0"/>
      </font>
      <fill>
        <patternFill>
          <bgColor rgb="FFFFC000"/>
        </patternFill>
      </fill>
    </dxf>
    <dxf>
      <font>
        <b/>
        <i val="0"/>
        <color theme="0"/>
      </font>
      <fill>
        <patternFill>
          <bgColor rgb="FFFF0000"/>
        </patternFill>
      </fill>
    </dxf>
    <dxf>
      <fill>
        <patternFill>
          <bgColor rgb="FF00B0F0"/>
        </patternFill>
      </fill>
    </dxf>
    <dxf>
      <font>
        <b/>
        <i val="0"/>
        <color theme="0"/>
      </font>
      <fill>
        <patternFill>
          <bgColor rgb="FFFFC000"/>
        </patternFill>
      </fill>
    </dxf>
    <dxf>
      <fill>
        <patternFill>
          <bgColor rgb="FF00B0F0"/>
        </patternFill>
      </fill>
    </dxf>
    <dxf>
      <font>
        <b/>
        <i val="0"/>
        <color theme="0"/>
      </font>
      <fill>
        <patternFill>
          <bgColor rgb="FFFF0000"/>
        </patternFill>
      </fill>
    </dxf>
    <dxf>
      <fill>
        <patternFill>
          <bgColor rgb="FF00B0F0"/>
        </patternFill>
      </fill>
    </dxf>
    <dxf>
      <font>
        <b/>
        <i val="0"/>
        <color theme="0"/>
      </font>
      <fill>
        <patternFill>
          <bgColor rgb="FFFF0000"/>
        </patternFill>
      </fill>
    </dxf>
    <dxf>
      <font>
        <b/>
        <i val="0"/>
        <color theme="0"/>
      </font>
      <fill>
        <patternFill>
          <bgColor rgb="FFFFC000"/>
        </patternFill>
      </fill>
    </dxf>
    <dxf>
      <font>
        <b/>
        <i val="0"/>
        <color theme="0"/>
      </font>
      <fill>
        <patternFill>
          <bgColor rgb="FFFF0000"/>
        </patternFill>
      </fill>
    </dxf>
    <dxf>
      <fill>
        <patternFill>
          <bgColor rgb="FF00B0F0"/>
        </patternFill>
      </fill>
    </dxf>
    <dxf>
      <font>
        <b/>
        <i val="0"/>
        <color theme="0"/>
      </font>
      <fill>
        <patternFill>
          <bgColor rgb="FFFF0000"/>
        </patternFill>
      </fill>
    </dxf>
    <dxf>
      <fill>
        <patternFill>
          <bgColor rgb="FF00B0F0"/>
        </patternFill>
      </fill>
    </dxf>
    <dxf>
      <font>
        <b/>
        <i val="0"/>
        <color theme="0"/>
      </font>
      <fill>
        <patternFill>
          <bgColor rgb="FFFFC000"/>
        </patternFill>
      </fill>
    </dxf>
    <dxf>
      <font>
        <b/>
        <i val="0"/>
        <color theme="0"/>
      </font>
      <fill>
        <patternFill>
          <bgColor rgb="FFFFC000"/>
        </patternFill>
      </fill>
    </dxf>
    <dxf>
      <fill>
        <patternFill>
          <bgColor rgb="FF00B0F0"/>
        </patternFill>
      </fill>
    </dxf>
    <dxf>
      <font>
        <b/>
        <i val="0"/>
        <color theme="0"/>
      </font>
      <fill>
        <patternFill>
          <bgColor rgb="FFFF0000"/>
        </patternFill>
      </fill>
    </dxf>
    <dxf>
      <font>
        <b/>
        <i val="0"/>
        <color theme="0"/>
      </font>
      <fill>
        <patternFill>
          <bgColor rgb="FFFFC000"/>
        </patternFill>
      </fill>
    </dxf>
    <dxf>
      <fill>
        <patternFill>
          <bgColor rgb="FF00B0F0"/>
        </patternFill>
      </fill>
    </dxf>
    <dxf>
      <font>
        <b/>
        <i val="0"/>
        <color theme="0"/>
      </font>
      <fill>
        <patternFill>
          <bgColor rgb="FFFF0000"/>
        </patternFill>
      </fill>
    </dxf>
    <dxf>
      <font>
        <color rgb="FF0066CC"/>
      </font>
    </dxf>
    <dxf>
      <font>
        <b/>
        <i val="0"/>
        <color theme="0"/>
      </font>
      <fill>
        <patternFill>
          <bgColor rgb="FFFF0000"/>
        </patternFill>
      </fill>
    </dxf>
    <dxf>
      <font>
        <b/>
        <i val="0"/>
        <color theme="0"/>
      </font>
      <fill>
        <patternFill>
          <bgColor rgb="FFFFC000"/>
        </patternFill>
      </fill>
    </dxf>
    <dxf>
      <font>
        <b/>
        <i val="0"/>
        <color theme="0"/>
      </font>
      <fill>
        <patternFill>
          <bgColor rgb="FFFF0000"/>
        </patternFill>
      </fill>
    </dxf>
    <dxf>
      <font>
        <b/>
        <i val="0"/>
        <color theme="0"/>
      </font>
      <fill>
        <patternFill>
          <bgColor rgb="FFFFC000"/>
        </patternFill>
      </fill>
    </dxf>
    <dxf>
      <fill>
        <patternFill>
          <bgColor rgb="FF00B0F0"/>
        </patternFill>
      </fill>
    </dxf>
    <dxf>
      <fill>
        <patternFill>
          <bgColor rgb="FF00B0F0"/>
        </patternFill>
      </fill>
    </dxf>
    <dxf>
      <font>
        <b/>
        <i val="0"/>
        <color theme="0"/>
      </font>
      <fill>
        <patternFill>
          <bgColor rgb="FFFFC000"/>
        </patternFill>
      </fill>
    </dxf>
    <dxf>
      <font>
        <b/>
        <i val="0"/>
        <color theme="0"/>
      </font>
      <fill>
        <patternFill>
          <bgColor rgb="FFFF0000"/>
        </patternFill>
      </fill>
    </dxf>
    <dxf>
      <fill>
        <patternFill>
          <bgColor rgb="FF00B0F0"/>
        </patternFill>
      </fill>
    </dxf>
    <dxf>
      <font>
        <b/>
        <i val="0"/>
        <color theme="0"/>
      </font>
      <fill>
        <patternFill>
          <bgColor rgb="FFFF0000"/>
        </patternFill>
      </fill>
    </dxf>
    <dxf>
      <font>
        <b/>
        <i val="0"/>
        <color theme="0"/>
      </font>
      <fill>
        <patternFill>
          <bgColor rgb="FFFFC000"/>
        </patternFill>
      </fill>
    </dxf>
    <dxf>
      <fill>
        <patternFill>
          <bgColor rgb="FF00B0F0"/>
        </patternFill>
      </fill>
    </dxf>
    <dxf>
      <font>
        <b/>
        <i val="0"/>
        <color theme="0"/>
      </font>
      <fill>
        <patternFill>
          <bgColor rgb="FFFFC000"/>
        </patternFill>
      </fill>
    </dxf>
    <dxf>
      <fill>
        <patternFill>
          <bgColor rgb="FF00B0F0"/>
        </patternFill>
      </fill>
    </dxf>
    <dxf>
      <font>
        <b/>
        <i val="0"/>
        <color theme="0"/>
      </font>
      <fill>
        <patternFill>
          <bgColor rgb="FFFF0000"/>
        </patternFill>
      </fill>
    </dxf>
    <dxf>
      <font>
        <b/>
        <i val="0"/>
        <color theme="0"/>
      </font>
      <fill>
        <patternFill>
          <bgColor rgb="FFFFC000"/>
        </patternFill>
      </fill>
    </dxf>
    <dxf>
      <fill>
        <patternFill>
          <bgColor rgb="FF00B0F0"/>
        </patternFill>
      </fill>
    </dxf>
    <dxf>
      <font>
        <b/>
        <i val="0"/>
        <color theme="0"/>
      </font>
      <fill>
        <patternFill>
          <bgColor rgb="FFFF0000"/>
        </patternFill>
      </fill>
    </dxf>
    <dxf>
      <font>
        <b/>
        <i val="0"/>
        <color theme="0"/>
      </font>
      <fill>
        <patternFill>
          <bgColor rgb="FFFFC000"/>
        </patternFill>
      </fill>
    </dxf>
    <dxf>
      <fill>
        <patternFill>
          <bgColor rgb="FF00B0F0"/>
        </patternFill>
      </fill>
    </dxf>
    <dxf>
      <font>
        <b/>
        <i val="0"/>
        <color theme="0"/>
      </font>
      <fill>
        <patternFill>
          <bgColor rgb="FFFF0000"/>
        </patternFill>
      </fill>
    </dxf>
    <dxf>
      <font>
        <b/>
        <i val="0"/>
        <color theme="0"/>
      </font>
      <fill>
        <patternFill>
          <bgColor rgb="FFFFC000"/>
        </patternFill>
      </fill>
    </dxf>
    <dxf>
      <font>
        <b/>
        <i val="0"/>
        <color theme="0"/>
      </font>
      <fill>
        <patternFill>
          <bgColor rgb="FFFFC000"/>
        </patternFill>
      </fill>
    </dxf>
    <dxf>
      <fill>
        <patternFill>
          <bgColor rgb="FF00B0F0"/>
        </patternFill>
      </fill>
    </dxf>
    <dxf>
      <font>
        <b/>
        <i val="0"/>
        <color theme="0"/>
      </font>
      <fill>
        <patternFill>
          <bgColor rgb="FFFF0000"/>
        </patternFill>
      </fill>
    </dxf>
    <dxf>
      <fill>
        <patternFill>
          <bgColor rgb="FF00B0F0"/>
        </patternFill>
      </fill>
    </dxf>
    <dxf>
      <font>
        <b/>
        <i val="0"/>
        <color theme="0"/>
      </font>
      <fill>
        <patternFill>
          <bgColor rgb="FFFF0000"/>
        </patternFill>
      </fill>
    </dxf>
    <dxf>
      <font>
        <b/>
        <i val="0"/>
        <color theme="0"/>
      </font>
      <fill>
        <patternFill>
          <bgColor rgb="FFFFC000"/>
        </patternFill>
      </fill>
    </dxf>
    <dxf>
      <fill>
        <patternFill>
          <bgColor rgb="FF00B0F0"/>
        </patternFill>
      </fill>
    </dxf>
    <dxf>
      <font>
        <b/>
        <i val="0"/>
        <color theme="0"/>
      </font>
      <fill>
        <patternFill>
          <bgColor rgb="FFFFC000"/>
        </patternFill>
      </fill>
    </dxf>
    <dxf>
      <font>
        <b/>
        <i val="0"/>
        <color theme="0"/>
      </font>
      <fill>
        <patternFill>
          <bgColor rgb="FFFF0000"/>
        </patternFill>
      </fill>
    </dxf>
    <dxf>
      <fill>
        <patternFill>
          <bgColor rgb="FF00B0F0"/>
        </patternFill>
      </fill>
    </dxf>
    <dxf>
      <fill>
        <patternFill>
          <bgColor rgb="FF00B0F0"/>
        </patternFill>
      </fill>
    </dxf>
    <dxf>
      <font>
        <b/>
        <i val="0"/>
        <color theme="0"/>
      </font>
      <fill>
        <patternFill>
          <bgColor rgb="FFFF0000"/>
        </patternFill>
      </fill>
    </dxf>
    <dxf>
      <fill>
        <patternFill>
          <bgColor rgb="FF00B0F0"/>
        </patternFill>
      </fill>
    </dxf>
    <dxf>
      <font>
        <b/>
        <i val="0"/>
        <color theme="0"/>
      </font>
      <fill>
        <patternFill>
          <bgColor rgb="FFFFC000"/>
        </patternFill>
      </fill>
    </dxf>
    <dxf>
      <font>
        <b/>
        <i val="0"/>
        <color theme="0"/>
      </font>
      <fill>
        <patternFill>
          <bgColor rgb="FFFFC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C000"/>
        </patternFill>
      </fill>
    </dxf>
    <dxf>
      <font>
        <b/>
        <i val="0"/>
        <color theme="0"/>
      </font>
      <fill>
        <patternFill>
          <bgColor rgb="FFFF0000"/>
        </patternFill>
      </fill>
    </dxf>
    <dxf>
      <font>
        <b/>
        <i val="0"/>
        <color theme="0"/>
      </font>
      <fill>
        <patternFill>
          <bgColor rgb="FFFF0000"/>
        </patternFill>
      </fill>
    </dxf>
    <dxf>
      <fill>
        <patternFill>
          <bgColor rgb="FF00B0F0"/>
        </patternFill>
      </fill>
    </dxf>
    <dxf>
      <font>
        <b/>
        <i val="0"/>
        <color theme="0"/>
      </font>
      <fill>
        <patternFill>
          <bgColor rgb="FFFFC000"/>
        </patternFill>
      </fill>
    </dxf>
    <dxf>
      <fill>
        <patternFill>
          <bgColor rgb="FF00B0F0"/>
        </patternFill>
      </fill>
    </dxf>
    <dxf>
      <font>
        <color rgb="FF0066CC"/>
      </font>
    </dxf>
    <dxf>
      <font>
        <color rgb="FF0066CC"/>
      </font>
    </dxf>
    <dxf>
      <font>
        <color rgb="FF0066CC"/>
      </font>
    </dxf>
    <dxf>
      <font>
        <color rgb="FF0066CC"/>
      </font>
    </dxf>
    <dxf>
      <font>
        <color rgb="FF0066CC"/>
      </font>
    </dxf>
    <dxf>
      <fill>
        <patternFill>
          <bgColor rgb="FFCCFFFF"/>
        </patternFill>
      </fill>
    </dxf>
    <dxf>
      <fill>
        <patternFill>
          <bgColor rgb="FFFFFFCC"/>
        </patternFill>
      </fill>
    </dxf>
    <dxf>
      <font>
        <color rgb="FF0066CC"/>
      </font>
    </dxf>
    <dxf>
      <fill>
        <patternFill>
          <bgColor rgb="FFFFFFCC"/>
        </patternFill>
      </fill>
    </dxf>
    <dxf>
      <fill>
        <patternFill>
          <bgColor rgb="FFCCFFFF"/>
        </patternFill>
      </fill>
    </dxf>
    <dxf>
      <font>
        <color rgb="FF0066CC"/>
      </font>
    </dxf>
    <dxf>
      <font>
        <color rgb="FF0066CC"/>
      </font>
    </dxf>
    <dxf>
      <fill>
        <patternFill>
          <bgColor rgb="FFFFFFCC"/>
        </patternFill>
      </fill>
    </dxf>
    <dxf>
      <fill>
        <patternFill>
          <bgColor rgb="FFCCFFFF"/>
        </patternFill>
      </fill>
    </dxf>
    <dxf>
      <font>
        <color rgb="FF0066CC"/>
      </font>
    </dxf>
    <dxf>
      <fill>
        <patternFill>
          <bgColor rgb="FFCCFFFF"/>
        </patternFill>
      </fill>
    </dxf>
    <dxf>
      <fill>
        <patternFill>
          <bgColor rgb="FFFFFFCC"/>
        </patternFill>
      </fill>
    </dxf>
    <dxf>
      <font>
        <color rgb="FF0066CC"/>
      </font>
    </dxf>
    <dxf>
      <fill>
        <patternFill>
          <bgColor rgb="FFCCFFFF"/>
        </patternFill>
      </fill>
    </dxf>
    <dxf>
      <fill>
        <patternFill>
          <bgColor rgb="FFFFFFCC"/>
        </patternFill>
      </fill>
    </dxf>
    <dxf>
      <font>
        <color rgb="FF0066CC"/>
      </font>
    </dxf>
    <dxf>
      <font>
        <color rgb="FF0066CC"/>
      </font>
    </dxf>
    <dxf>
      <font>
        <color rgb="FF0066CC"/>
      </font>
    </dxf>
    <dxf>
      <font>
        <color rgb="FF0066CC"/>
      </font>
    </dxf>
    <dxf>
      <fill>
        <patternFill>
          <bgColor rgb="FFFFFFCC"/>
        </patternFill>
      </fill>
    </dxf>
    <dxf>
      <fill>
        <patternFill>
          <bgColor rgb="FFCCFFFF"/>
        </patternFill>
      </fill>
    </dxf>
    <dxf>
      <fill>
        <patternFill>
          <bgColor rgb="FFCCFFFF"/>
        </patternFill>
      </fill>
    </dxf>
    <dxf>
      <fill>
        <patternFill>
          <bgColor rgb="FFFFFFCC"/>
        </patternFill>
      </fill>
    </dxf>
    <dxf>
      <fill>
        <patternFill>
          <bgColor rgb="FFFFFFCC"/>
        </patternFill>
      </fill>
    </dxf>
    <dxf>
      <fill>
        <patternFill>
          <bgColor rgb="FFCCFFFF"/>
        </patternFill>
      </fill>
    </dxf>
    <dxf>
      <fill>
        <patternFill>
          <bgColor rgb="FFCCFFFF"/>
        </patternFill>
      </fill>
    </dxf>
    <dxf>
      <fill>
        <patternFill>
          <bgColor rgb="FFFFFFCC"/>
        </patternFill>
      </fill>
    </dxf>
    <dxf>
      <fill>
        <patternFill>
          <bgColor rgb="FFCCFFFF"/>
        </patternFill>
      </fill>
    </dxf>
    <dxf>
      <fill>
        <patternFill>
          <bgColor rgb="FFFFFFCC"/>
        </patternFill>
      </fill>
    </dxf>
    <dxf>
      <fill>
        <patternFill>
          <bgColor rgb="FFFFFFCC"/>
        </patternFill>
      </fill>
    </dxf>
    <dxf>
      <fill>
        <patternFill>
          <bgColor rgb="FFCCFFFF"/>
        </patternFill>
      </fill>
    </dxf>
    <dxf>
      <fill>
        <patternFill>
          <bgColor rgb="FFFFFFCC"/>
        </patternFill>
      </fill>
    </dxf>
    <dxf>
      <fill>
        <patternFill>
          <bgColor rgb="FFCCFFFF"/>
        </patternFill>
      </fill>
    </dxf>
    <dxf>
      <fill>
        <patternFill>
          <bgColor rgb="FFCCFFFF"/>
        </patternFill>
      </fill>
    </dxf>
    <dxf>
      <fill>
        <patternFill>
          <bgColor rgb="FFFFFFCC"/>
        </patternFill>
      </fill>
    </dxf>
    <dxf>
      <fill>
        <patternFill>
          <bgColor rgb="FFFFFFCC"/>
        </patternFill>
      </fill>
    </dxf>
    <dxf>
      <fill>
        <patternFill>
          <bgColor rgb="FFCCFFFF"/>
        </patternFill>
      </fill>
    </dxf>
    <dxf>
      <fill>
        <patternFill>
          <bgColor rgb="FFCCFFFF"/>
        </patternFill>
      </fill>
    </dxf>
    <dxf>
      <fill>
        <patternFill>
          <bgColor rgb="FFFFFFCC"/>
        </patternFill>
      </fill>
    </dxf>
    <dxf>
      <fill>
        <patternFill>
          <bgColor rgb="FFFFFFCC"/>
        </patternFill>
      </fill>
    </dxf>
    <dxf>
      <fill>
        <patternFill>
          <bgColor rgb="FFCCFFFF"/>
        </patternFill>
      </fill>
    </dxf>
    <dxf>
      <fill>
        <patternFill>
          <bgColor rgb="FFFFFFCC"/>
        </patternFill>
      </fill>
    </dxf>
    <dxf>
      <fill>
        <patternFill>
          <bgColor rgb="FFCCFFFF"/>
        </patternFill>
      </fill>
    </dxf>
    <dxf>
      <fill>
        <patternFill>
          <bgColor rgb="FFFFFFCC"/>
        </patternFill>
      </fill>
    </dxf>
    <dxf>
      <fill>
        <patternFill>
          <bgColor rgb="FFCCFFFF"/>
        </patternFill>
      </fill>
    </dxf>
    <dxf>
      <font>
        <color rgb="FFFF0000"/>
      </font>
    </dxf>
    <dxf>
      <font>
        <color rgb="FFFF0000"/>
      </font>
    </dxf>
    <dxf>
      <font>
        <b/>
        <i val="0"/>
        <color rgb="FFFF0000"/>
      </font>
    </dxf>
    <dxf>
      <font>
        <color rgb="FFFF0000"/>
      </font>
    </dxf>
    <dxf>
      <font>
        <b/>
        <i val="0"/>
        <color rgb="FFFF0000"/>
      </font>
    </dxf>
    <dxf>
      <font>
        <color rgb="FFFF0000"/>
      </font>
    </dxf>
    <dxf>
      <font>
        <color rgb="FFFF0000"/>
      </font>
    </dxf>
    <dxf>
      <font>
        <color rgb="FFFF0000"/>
      </font>
    </dxf>
    <dxf>
      <font>
        <b/>
        <i val="0"/>
        <color rgb="FFFF0000"/>
      </font>
    </dxf>
    <dxf>
      <font>
        <b/>
        <i val="0"/>
        <color rgb="FFFF0000"/>
      </font>
    </dxf>
    <dxf>
      <font>
        <b/>
        <i val="0"/>
        <color rgb="FFFF0000"/>
      </font>
    </dxf>
    <dxf>
      <font>
        <color rgb="FF0066CC"/>
      </font>
    </dxf>
    <dxf>
      <font>
        <color rgb="FF0066CC"/>
      </font>
    </dxf>
    <dxf>
      <font>
        <color rgb="FF0066CC"/>
      </font>
    </dxf>
    <dxf>
      <font>
        <color rgb="FF0066CC"/>
      </font>
    </dxf>
    <dxf>
      <font>
        <color rgb="FF0066CC"/>
      </font>
    </dxf>
    <dxf>
      <font>
        <color rgb="FF0066CC"/>
      </font>
    </dxf>
    <dxf>
      <font>
        <color rgb="FF0066CC"/>
      </font>
    </dxf>
    <dxf>
      <font>
        <color rgb="FF0066CC"/>
      </font>
    </dxf>
    <dxf>
      <font>
        <color rgb="FF0066CC"/>
      </font>
    </dxf>
    <dxf>
      <font>
        <color rgb="FF0066CC"/>
      </font>
    </dxf>
    <dxf>
      <font>
        <color rgb="FF0066CC"/>
      </font>
    </dxf>
    <dxf>
      <font>
        <color rgb="FF0066CC"/>
      </font>
    </dxf>
    <dxf>
      <font>
        <color rgb="FF0066CC"/>
      </font>
    </dxf>
    <dxf>
      <font>
        <color rgb="FF0066CC"/>
      </font>
    </dxf>
    <dxf>
      <font>
        <color rgb="FF0066CC"/>
      </font>
    </dxf>
    <dxf>
      <font>
        <color rgb="FF0066CC"/>
      </font>
    </dxf>
    <dxf>
      <font>
        <color rgb="FF0066CC"/>
      </font>
    </dxf>
    <dxf>
      <font>
        <b/>
        <i val="0"/>
        <strike val="0"/>
        <color theme="0"/>
      </font>
      <fill>
        <patternFill>
          <bgColor rgb="FFFF0000"/>
        </patternFill>
      </fill>
    </dxf>
    <dxf>
      <font>
        <b/>
        <i val="0"/>
        <strike val="0"/>
        <color theme="0"/>
      </font>
      <fill>
        <patternFill>
          <bgColor rgb="FF00B050"/>
        </patternFill>
      </fill>
    </dxf>
    <dxf>
      <font>
        <b/>
        <i val="0"/>
        <strike val="0"/>
        <color theme="0"/>
      </font>
      <fill>
        <patternFill>
          <bgColor rgb="FF0000FF"/>
        </patternFill>
      </fill>
    </dxf>
    <dxf>
      <font>
        <b/>
        <i val="0"/>
        <strike val="0"/>
        <color theme="0"/>
      </font>
      <fill>
        <patternFill>
          <bgColor rgb="FFFF0000"/>
        </patternFill>
      </fill>
    </dxf>
    <dxf>
      <font>
        <b/>
        <i val="0"/>
        <strike val="0"/>
        <color theme="0"/>
      </font>
      <fill>
        <patternFill>
          <bgColor rgb="FF00B050"/>
        </patternFill>
      </fill>
    </dxf>
    <dxf>
      <font>
        <b/>
        <i val="0"/>
        <strike val="0"/>
        <color theme="0"/>
      </font>
      <fill>
        <patternFill>
          <bgColor rgb="FF0000FF"/>
        </patternFill>
      </fill>
    </dxf>
    <dxf>
      <font>
        <b/>
        <i val="0"/>
        <strike val="0"/>
        <color theme="0"/>
      </font>
      <fill>
        <patternFill>
          <bgColor rgb="FF00B050"/>
        </patternFill>
      </fill>
    </dxf>
    <dxf>
      <font>
        <b/>
        <i val="0"/>
        <strike val="0"/>
        <color theme="0"/>
      </font>
      <fill>
        <patternFill>
          <bgColor rgb="FF0000FF"/>
        </patternFill>
      </fill>
    </dxf>
    <dxf>
      <font>
        <b/>
        <i val="0"/>
        <strike val="0"/>
        <color theme="0"/>
      </font>
      <fill>
        <patternFill>
          <bgColor rgb="FF00B050"/>
        </patternFill>
      </fill>
    </dxf>
    <dxf>
      <font>
        <b/>
        <i val="0"/>
        <strike val="0"/>
        <color theme="0"/>
      </font>
      <fill>
        <patternFill>
          <bgColor rgb="FFFF0000"/>
        </patternFill>
      </fill>
    </dxf>
    <dxf>
      <font>
        <b/>
        <i val="0"/>
        <strike val="0"/>
        <color theme="0"/>
      </font>
      <fill>
        <patternFill>
          <bgColor rgb="FFFF0000"/>
        </patternFill>
      </fill>
    </dxf>
    <dxf>
      <font>
        <b/>
        <i val="0"/>
        <strike val="0"/>
        <color theme="0"/>
      </font>
      <fill>
        <patternFill>
          <bgColor rgb="FF0000FF"/>
        </patternFill>
      </fill>
    </dxf>
    <dxf>
      <font>
        <b/>
        <i val="0"/>
        <strike val="0"/>
        <color theme="0"/>
      </font>
      <fill>
        <patternFill>
          <bgColor rgb="FFFF0000"/>
        </patternFill>
      </fill>
    </dxf>
    <dxf>
      <font>
        <b/>
        <i val="0"/>
        <strike val="0"/>
        <color theme="0"/>
      </font>
      <fill>
        <patternFill>
          <bgColor rgb="FF0000FF"/>
        </patternFill>
      </fill>
    </dxf>
    <dxf>
      <font>
        <b/>
        <i val="0"/>
        <strike val="0"/>
        <color theme="0"/>
      </font>
      <fill>
        <patternFill>
          <bgColor rgb="FF00B050"/>
        </patternFill>
      </fill>
    </dxf>
    <dxf>
      <font>
        <b/>
        <i val="0"/>
        <strike val="0"/>
        <color theme="0"/>
      </font>
      <fill>
        <patternFill>
          <bgColor rgb="FF00B050"/>
        </patternFill>
      </fill>
    </dxf>
    <dxf>
      <font>
        <b/>
        <i val="0"/>
        <strike val="0"/>
        <color theme="0"/>
      </font>
      <fill>
        <patternFill>
          <bgColor rgb="FFFF0000"/>
        </patternFill>
      </fill>
    </dxf>
    <dxf>
      <font>
        <b/>
        <i val="0"/>
        <strike val="0"/>
        <color theme="0"/>
      </font>
      <fill>
        <patternFill>
          <bgColor rgb="FF0000FF"/>
        </patternFill>
      </fill>
    </dxf>
    <dxf>
      <font>
        <b/>
        <i val="0"/>
        <strike val="0"/>
        <color theme="0"/>
      </font>
      <fill>
        <patternFill>
          <bgColor rgb="FF0000FF"/>
        </patternFill>
      </fill>
    </dxf>
    <dxf>
      <font>
        <b/>
        <i val="0"/>
        <strike val="0"/>
        <color theme="0"/>
      </font>
      <fill>
        <patternFill>
          <bgColor rgb="FFFF0000"/>
        </patternFill>
      </fill>
    </dxf>
    <dxf>
      <font>
        <b/>
        <i val="0"/>
        <strike val="0"/>
        <color theme="0"/>
      </font>
      <fill>
        <patternFill>
          <bgColor rgb="FF00B050"/>
        </patternFill>
      </fill>
    </dxf>
    <dxf>
      <font>
        <b/>
        <i val="0"/>
        <strike val="0"/>
        <color theme="0"/>
      </font>
      <fill>
        <patternFill>
          <bgColor rgb="FF0000FF"/>
        </patternFill>
      </fill>
    </dxf>
    <dxf>
      <font>
        <b/>
        <i val="0"/>
        <strike val="0"/>
        <color theme="0"/>
      </font>
      <fill>
        <patternFill>
          <bgColor rgb="FFFF0000"/>
        </patternFill>
      </fill>
    </dxf>
    <dxf>
      <font>
        <b/>
        <i val="0"/>
        <strike val="0"/>
        <color theme="0"/>
      </font>
      <fill>
        <patternFill>
          <bgColor rgb="FF00B050"/>
        </patternFill>
      </fill>
    </dxf>
    <dxf>
      <font>
        <b/>
        <i val="0"/>
        <strike val="0"/>
        <color theme="0"/>
      </font>
      <fill>
        <patternFill>
          <bgColor rgb="FFFF0000"/>
        </patternFill>
      </fill>
    </dxf>
    <dxf>
      <font>
        <b/>
        <i val="0"/>
        <strike val="0"/>
        <color theme="0"/>
      </font>
      <fill>
        <patternFill>
          <bgColor rgb="FF00B050"/>
        </patternFill>
      </fill>
    </dxf>
    <dxf>
      <font>
        <b/>
        <i val="0"/>
        <strike val="0"/>
        <color theme="0"/>
      </font>
      <fill>
        <patternFill>
          <bgColor rgb="FF0000FF"/>
        </patternFill>
      </fill>
    </dxf>
    <dxf>
      <font>
        <b/>
        <i val="0"/>
        <strike val="0"/>
        <color theme="0"/>
      </font>
      <fill>
        <patternFill>
          <bgColor rgb="FFFF0000"/>
        </patternFill>
      </fill>
    </dxf>
    <dxf>
      <font>
        <b/>
        <i val="0"/>
        <strike val="0"/>
        <color theme="0"/>
      </font>
      <fill>
        <patternFill>
          <bgColor rgb="FF00B050"/>
        </patternFill>
      </fill>
    </dxf>
    <dxf>
      <font>
        <b/>
        <i val="0"/>
        <strike val="0"/>
        <color theme="0"/>
      </font>
      <fill>
        <patternFill>
          <bgColor rgb="FF0000FF"/>
        </patternFill>
      </fill>
    </dxf>
    <dxf>
      <font>
        <b/>
        <i val="0"/>
        <strike val="0"/>
        <color theme="0"/>
      </font>
      <fill>
        <patternFill>
          <bgColor rgb="FF0000FF"/>
        </patternFill>
      </fill>
    </dxf>
    <dxf>
      <font>
        <b/>
        <i val="0"/>
        <strike val="0"/>
        <color theme="0"/>
      </font>
      <fill>
        <patternFill>
          <bgColor rgb="FFFF0000"/>
        </patternFill>
      </fill>
    </dxf>
    <dxf>
      <font>
        <b/>
        <i val="0"/>
        <strike val="0"/>
        <color theme="0"/>
      </font>
      <fill>
        <patternFill>
          <bgColor rgb="FF00B050"/>
        </patternFill>
      </fill>
    </dxf>
    <dxf>
      <font>
        <b/>
        <i val="0"/>
        <strike val="0"/>
        <color theme="0"/>
      </font>
      <fill>
        <patternFill>
          <bgColor rgb="FF00B050"/>
        </patternFill>
      </fill>
    </dxf>
    <dxf>
      <font>
        <b/>
        <i val="0"/>
        <strike val="0"/>
        <color theme="0"/>
      </font>
      <fill>
        <patternFill>
          <bgColor rgb="FFFF0000"/>
        </patternFill>
      </fill>
    </dxf>
    <dxf>
      <font>
        <b/>
        <i val="0"/>
        <strike val="0"/>
        <color theme="0"/>
      </font>
      <fill>
        <patternFill>
          <bgColor rgb="FF0000FF"/>
        </patternFill>
      </fill>
    </dxf>
    <dxf>
      <font>
        <b/>
        <i val="0"/>
        <strike val="0"/>
        <color theme="0"/>
      </font>
      <fill>
        <patternFill>
          <bgColor rgb="FFFF0000"/>
        </patternFill>
      </fill>
    </dxf>
    <dxf>
      <font>
        <b/>
        <i val="0"/>
        <strike val="0"/>
        <color theme="0"/>
      </font>
      <fill>
        <patternFill>
          <bgColor rgb="FF00B050"/>
        </patternFill>
      </fill>
    </dxf>
    <dxf>
      <font>
        <b/>
        <i val="0"/>
        <strike val="0"/>
        <color theme="0"/>
      </font>
      <fill>
        <patternFill>
          <bgColor rgb="FF0000F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6" tint="0.79998168889431442"/>
        </patternFill>
      </fill>
    </dxf>
    <dxf>
      <font>
        <b/>
        <i val="0"/>
        <strike val="0"/>
        <color theme="0"/>
      </font>
      <fill>
        <patternFill>
          <bgColor rgb="FFFF0000"/>
        </patternFill>
      </fill>
    </dxf>
    <dxf>
      <font>
        <b/>
        <i val="0"/>
        <strike val="0"/>
        <color theme="0"/>
      </font>
      <fill>
        <patternFill>
          <bgColor rgb="FFFF0000"/>
        </patternFill>
      </fill>
    </dxf>
    <dxf>
      <fill>
        <patternFill>
          <bgColor theme="6" tint="0.79998168889431442"/>
        </patternFill>
      </fill>
    </dxf>
    <dxf>
      <fill>
        <patternFill>
          <bgColor theme="6" tint="0.79998168889431442"/>
        </patternFill>
      </fill>
    </dxf>
    <dxf>
      <font>
        <b/>
        <i val="0"/>
        <strike val="0"/>
        <color theme="0"/>
      </font>
      <fill>
        <patternFill>
          <bgColor rgb="FFFF0000"/>
        </patternFill>
      </fill>
    </dxf>
    <dxf>
      <font>
        <b/>
        <i val="0"/>
        <strike val="0"/>
        <color theme="0"/>
      </font>
      <fill>
        <patternFill>
          <bgColor rgb="FFFF0000"/>
        </patternFill>
      </fill>
    </dxf>
    <dxf>
      <fill>
        <patternFill>
          <bgColor theme="6" tint="0.79998168889431442"/>
        </patternFill>
      </fill>
    </dxf>
    <dxf>
      <fill>
        <patternFill>
          <bgColor theme="6" tint="0.79998168889431442"/>
        </patternFill>
      </fill>
    </dxf>
    <dxf>
      <font>
        <b/>
        <i val="0"/>
        <strike val="0"/>
        <color theme="0"/>
      </font>
      <fill>
        <patternFill>
          <bgColor rgb="FFFF0000"/>
        </patternFill>
      </fill>
    </dxf>
    <dxf>
      <font>
        <b/>
        <i val="0"/>
        <strike val="0"/>
        <color theme="0"/>
      </font>
      <fill>
        <patternFill>
          <bgColor rgb="FFFF0000"/>
        </patternFill>
      </fill>
    </dxf>
    <dxf>
      <fill>
        <patternFill>
          <bgColor theme="6" tint="0.79998168889431442"/>
        </patternFill>
      </fill>
    </dxf>
    <dxf>
      <fill>
        <patternFill>
          <bgColor theme="6" tint="0.79998168889431442"/>
        </patternFill>
      </fill>
    </dxf>
    <dxf>
      <font>
        <b/>
        <i val="0"/>
        <strike val="0"/>
        <color theme="0"/>
      </font>
      <fill>
        <patternFill>
          <bgColor rgb="FFFF0000"/>
        </patternFill>
      </fill>
    </dxf>
    <dxf>
      <fill>
        <patternFill>
          <bgColor theme="6" tint="0.79998168889431442"/>
        </patternFill>
      </fill>
    </dxf>
    <dxf>
      <font>
        <b/>
        <i val="0"/>
        <strike val="0"/>
        <color theme="0"/>
      </font>
      <fill>
        <patternFill>
          <bgColor rgb="FFFF0000"/>
        </patternFill>
      </fill>
    </dxf>
    <dxf>
      <fill>
        <patternFill>
          <bgColor theme="6" tint="0.79998168889431442"/>
        </patternFill>
      </fill>
    </dxf>
    <dxf>
      <font>
        <b/>
        <i val="0"/>
        <strike val="0"/>
        <color theme="0"/>
      </font>
      <fill>
        <patternFill>
          <bgColor rgb="FFFF0000"/>
        </patternFill>
      </fill>
    </dxf>
    <dxf>
      <fill>
        <patternFill>
          <bgColor theme="6" tint="0.79998168889431442"/>
        </patternFill>
      </fill>
    </dxf>
    <dxf>
      <fill>
        <patternFill>
          <bgColor theme="6" tint="0.79998168889431442"/>
        </patternFill>
      </fill>
    </dxf>
    <dxf>
      <font>
        <b/>
        <i val="0"/>
        <strike val="0"/>
        <color theme="0"/>
      </font>
      <fill>
        <patternFill>
          <bgColor rgb="FFFF0000"/>
        </patternFill>
      </fill>
    </dxf>
    <dxf>
      <fill>
        <patternFill>
          <bgColor theme="6" tint="0.79998168889431442"/>
        </patternFill>
      </fill>
    </dxf>
    <dxf>
      <font>
        <b/>
        <i val="0"/>
        <strike val="0"/>
        <color theme="0"/>
      </font>
      <fill>
        <patternFill>
          <bgColor rgb="FFFF0000"/>
        </patternFill>
      </fill>
    </dxf>
    <dxf>
      <font>
        <b/>
        <i val="0"/>
        <strike val="0"/>
        <color theme="0"/>
      </font>
      <fill>
        <patternFill>
          <bgColor rgb="FFFF0000"/>
        </patternFill>
      </fill>
    </dxf>
    <dxf>
      <fill>
        <patternFill>
          <bgColor theme="6" tint="0.79998168889431442"/>
        </patternFill>
      </fill>
    </dxf>
    <dxf>
      <font>
        <b/>
        <i val="0"/>
        <strike val="0"/>
        <color theme="0"/>
      </font>
      <fill>
        <patternFill>
          <bgColor rgb="FFFF0000"/>
        </patternFill>
      </fill>
    </dxf>
    <dxf>
      <fill>
        <patternFill>
          <bgColor theme="6" tint="0.79998168889431442"/>
        </patternFill>
      </fill>
    </dxf>
    <dxf>
      <fill>
        <patternFill>
          <bgColor theme="6" tint="0.79998168889431442"/>
        </patternFill>
      </fill>
    </dxf>
    <dxf>
      <fill>
        <patternFill>
          <bgColor theme="6" tint="0.79998168889431442"/>
        </patternFill>
      </fill>
    </dxf>
    <dxf>
      <font>
        <b/>
        <i val="0"/>
        <strike val="0"/>
        <color theme="0"/>
      </font>
      <fill>
        <patternFill>
          <bgColor rgb="FFFF0000"/>
        </patternFill>
      </fill>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sz val="12"/>
      </font>
    </dxf>
    <dxf>
      <font>
        <sz val="12"/>
      </font>
    </dxf>
    <dxf>
      <font>
        <sz val="12"/>
      </font>
    </dxf>
    <dxf>
      <font>
        <sz val="12"/>
      </font>
    </dxf>
    <dxf>
      <font>
        <sz val="12"/>
      </font>
    </dxf>
    <dxf>
      <font>
        <sz val="12"/>
      </font>
    </dxf>
    <dxf>
      <font>
        <sz val="12"/>
      </font>
    </dxf>
    <dxf>
      <font>
        <sz val="12"/>
      </font>
    </dxf>
    <dxf>
      <font>
        <sz val="12"/>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ill>
        <patternFill patternType="solid">
          <bgColor rgb="FFFFFF00"/>
        </patternFill>
      </fill>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ill>
        <patternFill>
          <bgColor rgb="FFFFFF00"/>
        </patternFill>
      </fill>
    </dxf>
    <dxf>
      <fill>
        <patternFill>
          <bgColor rgb="FFFFFF00"/>
        </patternFill>
      </fill>
    </dxf>
    <dxf>
      <fill>
        <patternFill>
          <bgColor rgb="FFFFFF00"/>
        </patternFill>
      </fill>
    </dxf>
    <dxf>
      <fill>
        <patternFill patternType="solid">
          <bgColor rgb="FFFFFF00"/>
        </patternFill>
      </fill>
    </dxf>
    <dxf>
      <fill>
        <patternFill patternType="solid">
          <bgColor rgb="FFFFFF00"/>
        </patternFill>
      </fill>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numFmt numFmtId="6" formatCode="#,##0;[Red]\-#,##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numFmt numFmtId="6" formatCode="#,##0;[Red]\-#,##0"/>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numFmt numFmtId="6" formatCode="#,##0;[Red]\-#,##0"/>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59999389629810485"/>
        </patternFill>
      </fill>
    </dxf>
    <dxf>
      <fill>
        <patternFill patternType="solid">
          <bgColor theme="8" tint="0.59999389629810485"/>
        </patternFill>
      </fill>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numFmt numFmtId="6" formatCode="#,##0;[Red]\-#,##0"/>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font>
        <name val="Meiryo UI"/>
      </font>
    </dxf>
    <dxf>
      <alignment horizontal="center" readingOrder="0"/>
    </dxf>
  </dxfs>
  <tableStyles count="0" defaultTableStyle="TableStyleMedium9" defaultPivotStyle="PivotStyleLight16"/>
  <colors>
    <mruColors>
      <color rgb="FFFFCCFF"/>
      <color rgb="FF0000FF"/>
      <color rgb="FFFFFFFF"/>
      <color rgb="FFCCFFCC"/>
      <color rgb="FF0033CC"/>
      <color rgb="FFCCFFFF"/>
      <color rgb="FF66FFFF"/>
      <color rgb="FF99CC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8.xml"/><Relationship Id="rId21" Type="http://schemas.openxmlformats.org/officeDocument/2006/relationships/externalLink" Target="externalLinks/externalLink3.xml"/><Relationship Id="rId42" Type="http://schemas.openxmlformats.org/officeDocument/2006/relationships/externalLink" Target="externalLinks/externalLink24.xml"/><Relationship Id="rId47" Type="http://schemas.openxmlformats.org/officeDocument/2006/relationships/externalLink" Target="externalLinks/externalLink29.xml"/><Relationship Id="rId63" Type="http://schemas.openxmlformats.org/officeDocument/2006/relationships/externalLink" Target="externalLinks/externalLink45.xml"/><Relationship Id="rId68" Type="http://schemas.openxmlformats.org/officeDocument/2006/relationships/externalLink" Target="externalLinks/externalLink50.xml"/><Relationship Id="rId84" Type="http://schemas.openxmlformats.org/officeDocument/2006/relationships/externalLink" Target="externalLinks/externalLink66.xml"/><Relationship Id="rId89" Type="http://schemas.openxmlformats.org/officeDocument/2006/relationships/externalLink" Target="externalLinks/externalLink71.xml"/><Relationship Id="rId7" Type="http://schemas.openxmlformats.org/officeDocument/2006/relationships/worksheet" Target="worksheets/sheet7.xml"/><Relationship Id="rId71" Type="http://schemas.openxmlformats.org/officeDocument/2006/relationships/externalLink" Target="externalLinks/externalLink53.xml"/><Relationship Id="rId92" Type="http://schemas.openxmlformats.org/officeDocument/2006/relationships/externalLink" Target="externalLinks/externalLink74.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1.xml"/><Relationship Id="rId107" Type="http://schemas.openxmlformats.org/officeDocument/2006/relationships/customXml" Target="../customXml/item3.xml"/><Relationship Id="rId11" Type="http://schemas.openxmlformats.org/officeDocument/2006/relationships/worksheet" Target="worksheets/sheet11.xml"/><Relationship Id="rId24" Type="http://schemas.openxmlformats.org/officeDocument/2006/relationships/externalLink" Target="externalLinks/externalLink6.xml"/><Relationship Id="rId32" Type="http://schemas.openxmlformats.org/officeDocument/2006/relationships/externalLink" Target="externalLinks/externalLink14.xml"/><Relationship Id="rId37" Type="http://schemas.openxmlformats.org/officeDocument/2006/relationships/externalLink" Target="externalLinks/externalLink19.xml"/><Relationship Id="rId40" Type="http://schemas.openxmlformats.org/officeDocument/2006/relationships/externalLink" Target="externalLinks/externalLink22.xml"/><Relationship Id="rId45" Type="http://schemas.openxmlformats.org/officeDocument/2006/relationships/externalLink" Target="externalLinks/externalLink27.xml"/><Relationship Id="rId53" Type="http://schemas.openxmlformats.org/officeDocument/2006/relationships/externalLink" Target="externalLinks/externalLink35.xml"/><Relationship Id="rId58" Type="http://schemas.openxmlformats.org/officeDocument/2006/relationships/externalLink" Target="externalLinks/externalLink40.xml"/><Relationship Id="rId66" Type="http://schemas.openxmlformats.org/officeDocument/2006/relationships/externalLink" Target="externalLinks/externalLink48.xml"/><Relationship Id="rId74" Type="http://schemas.openxmlformats.org/officeDocument/2006/relationships/externalLink" Target="externalLinks/externalLink56.xml"/><Relationship Id="rId79" Type="http://schemas.openxmlformats.org/officeDocument/2006/relationships/externalLink" Target="externalLinks/externalLink61.xml"/><Relationship Id="rId87" Type="http://schemas.openxmlformats.org/officeDocument/2006/relationships/externalLink" Target="externalLinks/externalLink69.xml"/><Relationship Id="rId102"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43.xml"/><Relationship Id="rId82" Type="http://schemas.openxmlformats.org/officeDocument/2006/relationships/externalLink" Target="externalLinks/externalLink64.xml"/><Relationship Id="rId90" Type="http://schemas.openxmlformats.org/officeDocument/2006/relationships/externalLink" Target="externalLinks/externalLink72.xml"/><Relationship Id="rId95" Type="http://schemas.openxmlformats.org/officeDocument/2006/relationships/pivotCacheDefinition" Target="pivotCache/pivotCacheDefinition1.xml"/><Relationship Id="rId19" Type="http://schemas.openxmlformats.org/officeDocument/2006/relationships/externalLink" Target="externalLinks/externalLink1.xml"/><Relationship Id="rId14" Type="http://schemas.openxmlformats.org/officeDocument/2006/relationships/worksheet" Target="worksheets/sheet14.xml"/><Relationship Id="rId22" Type="http://schemas.openxmlformats.org/officeDocument/2006/relationships/externalLink" Target="externalLinks/externalLink4.xml"/><Relationship Id="rId27" Type="http://schemas.openxmlformats.org/officeDocument/2006/relationships/externalLink" Target="externalLinks/externalLink9.xml"/><Relationship Id="rId30" Type="http://schemas.openxmlformats.org/officeDocument/2006/relationships/externalLink" Target="externalLinks/externalLink12.xml"/><Relationship Id="rId35" Type="http://schemas.openxmlformats.org/officeDocument/2006/relationships/externalLink" Target="externalLinks/externalLink17.xml"/><Relationship Id="rId43" Type="http://schemas.openxmlformats.org/officeDocument/2006/relationships/externalLink" Target="externalLinks/externalLink25.xml"/><Relationship Id="rId48" Type="http://schemas.openxmlformats.org/officeDocument/2006/relationships/externalLink" Target="externalLinks/externalLink30.xml"/><Relationship Id="rId56" Type="http://schemas.openxmlformats.org/officeDocument/2006/relationships/externalLink" Target="externalLinks/externalLink38.xml"/><Relationship Id="rId64" Type="http://schemas.openxmlformats.org/officeDocument/2006/relationships/externalLink" Target="externalLinks/externalLink46.xml"/><Relationship Id="rId69" Type="http://schemas.openxmlformats.org/officeDocument/2006/relationships/externalLink" Target="externalLinks/externalLink51.xml"/><Relationship Id="rId77" Type="http://schemas.openxmlformats.org/officeDocument/2006/relationships/externalLink" Target="externalLinks/externalLink59.xml"/><Relationship Id="rId100" Type="http://schemas.openxmlformats.org/officeDocument/2006/relationships/theme" Target="theme/theme1.xml"/><Relationship Id="rId105"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externalLink" Target="externalLinks/externalLink33.xml"/><Relationship Id="rId72" Type="http://schemas.openxmlformats.org/officeDocument/2006/relationships/externalLink" Target="externalLinks/externalLink54.xml"/><Relationship Id="rId80" Type="http://schemas.openxmlformats.org/officeDocument/2006/relationships/externalLink" Target="externalLinks/externalLink62.xml"/><Relationship Id="rId85" Type="http://schemas.openxmlformats.org/officeDocument/2006/relationships/externalLink" Target="externalLinks/externalLink67.xml"/><Relationship Id="rId93" Type="http://schemas.openxmlformats.org/officeDocument/2006/relationships/externalLink" Target="externalLinks/externalLink75.xml"/><Relationship Id="rId9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7.xml"/><Relationship Id="rId33" Type="http://schemas.openxmlformats.org/officeDocument/2006/relationships/externalLink" Target="externalLinks/externalLink15.xml"/><Relationship Id="rId38" Type="http://schemas.openxmlformats.org/officeDocument/2006/relationships/externalLink" Target="externalLinks/externalLink20.xml"/><Relationship Id="rId46" Type="http://schemas.openxmlformats.org/officeDocument/2006/relationships/externalLink" Target="externalLinks/externalLink28.xml"/><Relationship Id="rId59" Type="http://schemas.openxmlformats.org/officeDocument/2006/relationships/externalLink" Target="externalLinks/externalLink41.xml"/><Relationship Id="rId67" Type="http://schemas.openxmlformats.org/officeDocument/2006/relationships/externalLink" Target="externalLinks/externalLink49.xml"/><Relationship Id="rId103" Type="http://schemas.microsoft.com/office/2017/10/relationships/person" Target="persons/person.xml"/><Relationship Id="rId20" Type="http://schemas.openxmlformats.org/officeDocument/2006/relationships/externalLink" Target="externalLinks/externalLink2.xml"/><Relationship Id="rId41" Type="http://schemas.openxmlformats.org/officeDocument/2006/relationships/externalLink" Target="externalLinks/externalLink23.xml"/><Relationship Id="rId54" Type="http://schemas.openxmlformats.org/officeDocument/2006/relationships/externalLink" Target="externalLinks/externalLink36.xml"/><Relationship Id="rId62" Type="http://schemas.openxmlformats.org/officeDocument/2006/relationships/externalLink" Target="externalLinks/externalLink44.xml"/><Relationship Id="rId70" Type="http://schemas.openxmlformats.org/officeDocument/2006/relationships/externalLink" Target="externalLinks/externalLink52.xml"/><Relationship Id="rId75" Type="http://schemas.openxmlformats.org/officeDocument/2006/relationships/externalLink" Target="externalLinks/externalLink57.xml"/><Relationship Id="rId83" Type="http://schemas.openxmlformats.org/officeDocument/2006/relationships/externalLink" Target="externalLinks/externalLink65.xml"/><Relationship Id="rId88" Type="http://schemas.openxmlformats.org/officeDocument/2006/relationships/externalLink" Target="externalLinks/externalLink70.xml"/><Relationship Id="rId91" Type="http://schemas.openxmlformats.org/officeDocument/2006/relationships/externalLink" Target="externalLinks/externalLink73.xml"/><Relationship Id="rId96" Type="http://schemas.openxmlformats.org/officeDocument/2006/relationships/pivotCacheDefinition" Target="pivotCache/pivotCacheDefinition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5.xml"/><Relationship Id="rId28" Type="http://schemas.openxmlformats.org/officeDocument/2006/relationships/externalLink" Target="externalLinks/externalLink10.xml"/><Relationship Id="rId36" Type="http://schemas.openxmlformats.org/officeDocument/2006/relationships/externalLink" Target="externalLinks/externalLink18.xml"/><Relationship Id="rId49" Type="http://schemas.openxmlformats.org/officeDocument/2006/relationships/externalLink" Target="externalLinks/externalLink31.xml"/><Relationship Id="rId57" Type="http://schemas.openxmlformats.org/officeDocument/2006/relationships/externalLink" Target="externalLinks/externalLink39.xml"/><Relationship Id="rId106" Type="http://schemas.openxmlformats.org/officeDocument/2006/relationships/customXml" Target="../customXml/item2.xml"/><Relationship Id="rId10" Type="http://schemas.openxmlformats.org/officeDocument/2006/relationships/worksheet" Target="worksheets/sheet10.xml"/><Relationship Id="rId31" Type="http://schemas.openxmlformats.org/officeDocument/2006/relationships/externalLink" Target="externalLinks/externalLink13.xml"/><Relationship Id="rId44" Type="http://schemas.openxmlformats.org/officeDocument/2006/relationships/externalLink" Target="externalLinks/externalLink26.xml"/><Relationship Id="rId52" Type="http://schemas.openxmlformats.org/officeDocument/2006/relationships/externalLink" Target="externalLinks/externalLink34.xml"/><Relationship Id="rId60" Type="http://schemas.openxmlformats.org/officeDocument/2006/relationships/externalLink" Target="externalLinks/externalLink42.xml"/><Relationship Id="rId65" Type="http://schemas.openxmlformats.org/officeDocument/2006/relationships/externalLink" Target="externalLinks/externalLink47.xml"/><Relationship Id="rId73" Type="http://schemas.openxmlformats.org/officeDocument/2006/relationships/externalLink" Target="externalLinks/externalLink55.xml"/><Relationship Id="rId78" Type="http://schemas.openxmlformats.org/officeDocument/2006/relationships/externalLink" Target="externalLinks/externalLink60.xml"/><Relationship Id="rId81" Type="http://schemas.openxmlformats.org/officeDocument/2006/relationships/externalLink" Target="externalLinks/externalLink63.xml"/><Relationship Id="rId86" Type="http://schemas.openxmlformats.org/officeDocument/2006/relationships/externalLink" Target="externalLinks/externalLink68.xml"/><Relationship Id="rId94" Type="http://schemas.openxmlformats.org/officeDocument/2006/relationships/externalLink" Target="externalLinks/externalLink76.xml"/><Relationship Id="rId99" Type="http://schemas.openxmlformats.org/officeDocument/2006/relationships/pivotCacheDefinition" Target="pivotCache/pivotCacheDefinition5.xml"/><Relationship Id="rId10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21.xml"/><Relationship Id="rId34" Type="http://schemas.openxmlformats.org/officeDocument/2006/relationships/externalLink" Target="externalLinks/externalLink16.xml"/><Relationship Id="rId50" Type="http://schemas.openxmlformats.org/officeDocument/2006/relationships/externalLink" Target="externalLinks/externalLink32.xml"/><Relationship Id="rId55" Type="http://schemas.openxmlformats.org/officeDocument/2006/relationships/externalLink" Target="externalLinks/externalLink37.xml"/><Relationship Id="rId76" Type="http://schemas.openxmlformats.org/officeDocument/2006/relationships/externalLink" Target="externalLinks/externalLink58.xml"/><Relationship Id="rId97" Type="http://schemas.openxmlformats.org/officeDocument/2006/relationships/pivotCacheDefinition" Target="pivotCache/pivotCacheDefinition3.xml"/><Relationship Id="rId104" Type="http://schemas.openxmlformats.org/officeDocument/2006/relationships/calcChain" Target="calcChain.xml"/></Relationships>
</file>

<file path=xl/charts/_rels/chart7.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8.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9.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10.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1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4.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5.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6.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9.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20.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2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2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2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5.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7.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ja-JP" sz="900" b="1" i="0" u="none" strike="noStrike" baseline="0">
                <a:solidFill>
                  <a:srgbClr val="000000"/>
                </a:solidFill>
                <a:latin typeface="ＭＳ Ｐゴシック"/>
                <a:ea typeface="ＭＳ Ｐゴシック"/>
                <a:cs typeface="ＭＳ Ｐゴシック"/>
              </a:defRPr>
            </a:pPr>
            <a:r>
              <a:rPr lang="zh-TW" altLang="en-US"/>
              <a:t>全拠点</a:t>
            </a:r>
            <a:r>
              <a:rPr lang="ja-JP" altLang="en-US"/>
              <a:t>の</a:t>
            </a:r>
            <a:r>
              <a:rPr lang="zh-TW" altLang="en-US"/>
              <a:t>異常</a:t>
            </a:r>
            <a:r>
              <a:rPr lang="ja-JP" altLang="en-US"/>
              <a:t>に</a:t>
            </a:r>
            <a:r>
              <a:rPr lang="zh-TW" altLang="en-US"/>
              <a:t>対</a:t>
            </a:r>
            <a:r>
              <a:rPr lang="ja-JP" altLang="en-US"/>
              <a:t>する</a:t>
            </a:r>
            <a:r>
              <a:rPr lang="zh-TW" altLang="en-US"/>
              <a:t>横展開進捗状況</a:t>
            </a:r>
          </a:p>
        </c:rich>
      </c:tx>
      <c:layout>
        <c:manualLayout>
          <c:xMode val="edge"/>
          <c:yMode val="edge"/>
          <c:x val="0.12186793937409902"/>
          <c:y val="1.6457365906184802E-2"/>
        </c:manualLayout>
      </c:layout>
      <c:overlay val="1"/>
      <c:spPr>
        <a:noFill/>
        <a:ln w="25400">
          <a:noFill/>
        </a:ln>
      </c:spPr>
    </c:title>
    <c:autoTitleDeleted val="0"/>
    <c:plotArea>
      <c:layout>
        <c:manualLayout>
          <c:layoutTarget val="inner"/>
          <c:xMode val="edge"/>
          <c:yMode val="edge"/>
          <c:x val="5.7977241099896069E-2"/>
          <c:y val="0.20920603674540683"/>
          <c:w val="0.6128598354735858"/>
          <c:h val="0.49403652668416448"/>
        </c:manualLayout>
      </c:layout>
      <c:barChart>
        <c:barDir val="col"/>
        <c:grouping val="clustered"/>
        <c:varyColors val="0"/>
        <c:ser>
          <c:idx val="0"/>
          <c:order val="0"/>
          <c:tx>
            <c:strRef>
              <c:f>'進捗確認シート (2)'!$S$3</c:f>
              <c:strCache>
                <c:ptCount val="1"/>
                <c:pt idx="0">
                  <c:v>横展開必要件数　全拠点</c:v>
                </c:pt>
              </c:strCache>
            </c:strRef>
          </c:tx>
          <c:spPr>
            <a:solidFill>
              <a:srgbClr val="FF0000"/>
            </a:solidFill>
          </c:spPr>
          <c:invertIfNegative val="0"/>
          <c:cat>
            <c:strRef>
              <c:f>'進捗確認シート (2)'!$T$2:$AV$2</c:f>
              <c:strCache>
                <c:ptCount val="8"/>
                <c:pt idx="0">
                  <c:v>YF</c:v>
                </c:pt>
                <c:pt idx="1">
                  <c:v>ZF</c:v>
                </c:pt>
                <c:pt idx="2">
                  <c:v>CF</c:v>
                </c:pt>
                <c:pt idx="3">
                  <c:v>EF</c:v>
                </c:pt>
                <c:pt idx="4">
                  <c:v>JF</c:v>
                </c:pt>
                <c:pt idx="5">
                  <c:v>KF</c:v>
                </c:pt>
                <c:pt idx="6">
                  <c:v>TAS</c:v>
                </c:pt>
                <c:pt idx="7">
                  <c:v>OFF切</c:v>
                </c:pt>
              </c:strCache>
            </c:strRef>
          </c:cat>
          <c:val>
            <c:numRef>
              <c:f>'進捗確認シート (2)'!$T$3:$AV$3</c:f>
              <c:numCache>
                <c:formatCode>General</c:formatCode>
                <c:ptCount val="8"/>
                <c:pt idx="0">
                  <c:v>9</c:v>
                </c:pt>
                <c:pt idx="1">
                  <c:v>0</c:v>
                </c:pt>
                <c:pt idx="2">
                  <c:v>12</c:v>
                </c:pt>
                <c:pt idx="3">
                  <c:v>11</c:v>
                </c:pt>
                <c:pt idx="4">
                  <c:v>12</c:v>
                </c:pt>
                <c:pt idx="5">
                  <c:v>12</c:v>
                </c:pt>
                <c:pt idx="6">
                  <c:v>4</c:v>
                </c:pt>
                <c:pt idx="7">
                  <c:v>3</c:v>
                </c:pt>
              </c:numCache>
            </c:numRef>
          </c:val>
          <c:extLst>
            <c:ext xmlns:c16="http://schemas.microsoft.com/office/drawing/2014/chart" uri="{C3380CC4-5D6E-409C-BE32-E72D297353CC}">
              <c16:uniqueId val="{00000000-9654-4029-9418-6CC2E0982F51}"/>
            </c:ext>
          </c:extLst>
        </c:ser>
        <c:ser>
          <c:idx val="1"/>
          <c:order val="1"/>
          <c:tx>
            <c:strRef>
              <c:f>'進捗確認シート (2)'!$S$4</c:f>
              <c:strCache>
                <c:ptCount val="1"/>
                <c:pt idx="0">
                  <c:v>横展開完了件数　全拠点</c:v>
                </c:pt>
              </c:strCache>
            </c:strRef>
          </c:tx>
          <c:spPr>
            <a:solidFill>
              <a:srgbClr val="00B050"/>
            </a:solidFill>
          </c:spPr>
          <c:invertIfNegative val="0"/>
          <c:cat>
            <c:strRef>
              <c:f>'進捗確認シート (2)'!$T$2:$AV$2</c:f>
              <c:strCache>
                <c:ptCount val="8"/>
                <c:pt idx="0">
                  <c:v>YF</c:v>
                </c:pt>
                <c:pt idx="1">
                  <c:v>ZF</c:v>
                </c:pt>
                <c:pt idx="2">
                  <c:v>CF</c:v>
                </c:pt>
                <c:pt idx="3">
                  <c:v>EF</c:v>
                </c:pt>
                <c:pt idx="4">
                  <c:v>JF</c:v>
                </c:pt>
                <c:pt idx="5">
                  <c:v>KF</c:v>
                </c:pt>
                <c:pt idx="6">
                  <c:v>TAS</c:v>
                </c:pt>
                <c:pt idx="7">
                  <c:v>OFF切</c:v>
                </c:pt>
              </c:strCache>
            </c:strRef>
          </c:cat>
          <c:val>
            <c:numRef>
              <c:f>'進捗確認シート (2)'!$T$4:$AV$4</c:f>
              <c:numCache>
                <c:formatCode>General</c:formatCode>
                <c:ptCount val="8"/>
                <c:pt idx="0">
                  <c:v>8</c:v>
                </c:pt>
                <c:pt idx="1">
                  <c:v>0</c:v>
                </c:pt>
                <c:pt idx="2">
                  <c:v>11</c:v>
                </c:pt>
                <c:pt idx="3">
                  <c:v>11</c:v>
                </c:pt>
                <c:pt idx="4">
                  <c:v>13</c:v>
                </c:pt>
                <c:pt idx="5">
                  <c:v>13</c:v>
                </c:pt>
                <c:pt idx="6">
                  <c:v>4</c:v>
                </c:pt>
                <c:pt idx="7">
                  <c:v>3</c:v>
                </c:pt>
              </c:numCache>
            </c:numRef>
          </c:val>
          <c:extLst>
            <c:ext xmlns:c16="http://schemas.microsoft.com/office/drawing/2014/chart" uri="{C3380CC4-5D6E-409C-BE32-E72D297353CC}">
              <c16:uniqueId val="{00000001-9654-4029-9418-6CC2E0982F51}"/>
            </c:ext>
          </c:extLst>
        </c:ser>
        <c:dLbls>
          <c:showLegendKey val="0"/>
          <c:showVal val="0"/>
          <c:showCatName val="0"/>
          <c:showSerName val="0"/>
          <c:showPercent val="0"/>
          <c:showBubbleSize val="0"/>
        </c:dLbls>
        <c:gapWidth val="150"/>
        <c:axId val="138235264"/>
        <c:axId val="138253824"/>
      </c:barChart>
      <c:lineChart>
        <c:grouping val="standard"/>
        <c:varyColors val="0"/>
        <c:ser>
          <c:idx val="2"/>
          <c:order val="2"/>
          <c:tx>
            <c:strRef>
              <c:f>'進捗確認シート (2)'!$S$5</c:f>
              <c:strCache>
                <c:ptCount val="1"/>
                <c:pt idx="0">
                  <c:v>横展開完了率　全拠点</c:v>
                </c:pt>
              </c:strCache>
            </c:strRef>
          </c:tx>
          <c:spPr>
            <a:ln w="22225">
              <a:solidFill>
                <a:srgbClr val="00B0F0"/>
              </a:solidFill>
            </a:ln>
          </c:spPr>
          <c:marker>
            <c:symbol val="triangle"/>
            <c:size val="4"/>
            <c:spPr>
              <a:solidFill>
                <a:srgbClr val="00B0F0"/>
              </a:solidFill>
              <a:ln>
                <a:solidFill>
                  <a:schemeClr val="tx1"/>
                </a:solidFill>
              </a:ln>
            </c:spPr>
          </c:marker>
          <c:cat>
            <c:multiLvlStrRef>
              <c:f>'進捗確認シート (2)'!$T$1:$AV$2</c:f>
              <c:multiLvlStrCache>
                <c:ptCount val="8"/>
                <c:lvl>
                  <c:pt idx="0">
                    <c:v>YF</c:v>
                  </c:pt>
                  <c:pt idx="1">
                    <c:v>ZF</c:v>
                  </c:pt>
                  <c:pt idx="2">
                    <c:v>CF</c:v>
                  </c:pt>
                  <c:pt idx="3">
                    <c:v>EF</c:v>
                  </c:pt>
                  <c:pt idx="4">
                    <c:v>JF</c:v>
                  </c:pt>
                  <c:pt idx="5">
                    <c:v>KF</c:v>
                  </c:pt>
                  <c:pt idx="6">
                    <c:v>TAS</c:v>
                  </c:pt>
                  <c:pt idx="7">
                    <c:v>OFF切</c:v>
                  </c:pt>
                </c:lvl>
                <c:lvl>
                  <c:pt idx="0">
                    <c:v>横展開対応状況</c:v>
                  </c:pt>
                </c:lvl>
              </c:multiLvlStrCache>
            </c:multiLvlStrRef>
          </c:cat>
          <c:val>
            <c:numRef>
              <c:f>'進捗確認シート (2)'!$T$5:$AV$5</c:f>
              <c:numCache>
                <c:formatCode>0%</c:formatCode>
                <c:ptCount val="8"/>
                <c:pt idx="0">
                  <c:v>0.88888888888888884</c:v>
                </c:pt>
                <c:pt idx="1">
                  <c:v>0</c:v>
                </c:pt>
                <c:pt idx="2">
                  <c:v>0.91666666666666663</c:v>
                </c:pt>
                <c:pt idx="3">
                  <c:v>1</c:v>
                </c:pt>
                <c:pt idx="4">
                  <c:v>1.0833333333333333</c:v>
                </c:pt>
                <c:pt idx="5">
                  <c:v>1.0833333333333333</c:v>
                </c:pt>
                <c:pt idx="6">
                  <c:v>1</c:v>
                </c:pt>
                <c:pt idx="7">
                  <c:v>1</c:v>
                </c:pt>
              </c:numCache>
            </c:numRef>
          </c:val>
          <c:smooth val="0"/>
          <c:extLst>
            <c:ext xmlns:c16="http://schemas.microsoft.com/office/drawing/2014/chart" uri="{C3380CC4-5D6E-409C-BE32-E72D297353CC}">
              <c16:uniqueId val="{00000002-9654-4029-9418-6CC2E0982F51}"/>
            </c:ext>
          </c:extLst>
        </c:ser>
        <c:dLbls>
          <c:showLegendKey val="0"/>
          <c:showVal val="0"/>
          <c:showCatName val="0"/>
          <c:showSerName val="0"/>
          <c:showPercent val="0"/>
          <c:showBubbleSize val="0"/>
        </c:dLbls>
        <c:marker val="1"/>
        <c:smooth val="0"/>
        <c:axId val="138255360"/>
        <c:axId val="138257152"/>
      </c:lineChart>
      <c:catAx>
        <c:axId val="138235264"/>
        <c:scaling>
          <c:orientation val="minMax"/>
        </c:scaling>
        <c:delete val="0"/>
        <c:axPos val="b"/>
        <c:numFmt formatCode="General" sourceLinked="1"/>
        <c:majorTickMark val="out"/>
        <c:minorTickMark val="none"/>
        <c:tickLblPos val="nextTo"/>
        <c:txPr>
          <a:bodyPr/>
          <a:lstStyle/>
          <a:p>
            <a:pPr>
              <a:defRPr lang="ja-JP" sz="800"/>
            </a:pPr>
            <a:endParaRPr lang="zh-TW"/>
          </a:p>
        </c:txPr>
        <c:crossAx val="138253824"/>
        <c:crosses val="autoZero"/>
        <c:auto val="1"/>
        <c:lblAlgn val="ctr"/>
        <c:lblOffset val="100"/>
        <c:noMultiLvlLbl val="0"/>
      </c:catAx>
      <c:valAx>
        <c:axId val="138253824"/>
        <c:scaling>
          <c:orientation val="minMax"/>
        </c:scaling>
        <c:delete val="0"/>
        <c:axPos val="l"/>
        <c:majorGridlines/>
        <c:numFmt formatCode="General" sourceLinked="1"/>
        <c:majorTickMark val="out"/>
        <c:minorTickMark val="none"/>
        <c:tickLblPos val="nextTo"/>
        <c:txPr>
          <a:bodyPr/>
          <a:lstStyle/>
          <a:p>
            <a:pPr>
              <a:defRPr lang="ja-JP" sz="800"/>
            </a:pPr>
            <a:endParaRPr lang="zh-TW"/>
          </a:p>
        </c:txPr>
        <c:crossAx val="138235264"/>
        <c:crosses val="autoZero"/>
        <c:crossBetween val="between"/>
      </c:valAx>
      <c:catAx>
        <c:axId val="138255360"/>
        <c:scaling>
          <c:orientation val="minMax"/>
        </c:scaling>
        <c:delete val="1"/>
        <c:axPos val="b"/>
        <c:numFmt formatCode="General" sourceLinked="1"/>
        <c:majorTickMark val="out"/>
        <c:minorTickMark val="none"/>
        <c:tickLblPos val="nextTo"/>
        <c:crossAx val="138257152"/>
        <c:crosses val="autoZero"/>
        <c:auto val="1"/>
        <c:lblAlgn val="ctr"/>
        <c:lblOffset val="100"/>
        <c:noMultiLvlLbl val="0"/>
      </c:catAx>
      <c:valAx>
        <c:axId val="138257152"/>
        <c:scaling>
          <c:orientation val="minMax"/>
          <c:max val="1"/>
        </c:scaling>
        <c:delete val="0"/>
        <c:axPos val="r"/>
        <c:numFmt formatCode="0%" sourceLinked="1"/>
        <c:majorTickMark val="out"/>
        <c:minorTickMark val="none"/>
        <c:tickLblPos val="nextTo"/>
        <c:txPr>
          <a:bodyPr/>
          <a:lstStyle/>
          <a:p>
            <a:pPr>
              <a:defRPr lang="ja-JP" sz="800"/>
            </a:pPr>
            <a:endParaRPr lang="zh-TW"/>
          </a:p>
        </c:txPr>
        <c:crossAx val="138255360"/>
        <c:crosses val="max"/>
        <c:crossBetween val="between"/>
      </c:valAx>
    </c:plotArea>
    <c:legend>
      <c:legendPos val="r"/>
      <c:layout>
        <c:manualLayout>
          <c:xMode val="edge"/>
          <c:yMode val="edge"/>
          <c:x val="0.72818805745561888"/>
          <c:y val="0.22772326536106063"/>
          <c:w val="0.26174514837724061"/>
          <c:h val="0.51484891311662961"/>
        </c:manualLayout>
      </c:layout>
      <c:overlay val="0"/>
      <c:txPr>
        <a:bodyPr/>
        <a:lstStyle/>
        <a:p>
          <a:pPr>
            <a:defRPr lang="ja-JP" sz="800"/>
          </a:pPr>
          <a:endParaRPr lang="zh-TW"/>
        </a:p>
      </c:txPr>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ja-JP" sz="900" b="1" i="0" u="none" strike="noStrike" baseline="0">
                <a:solidFill>
                  <a:srgbClr val="000000"/>
                </a:solidFill>
                <a:latin typeface="ＭＳ Ｐゴシック"/>
                <a:ea typeface="ＭＳ Ｐゴシック"/>
                <a:cs typeface="ＭＳ Ｐゴシック"/>
              </a:defRPr>
            </a:pPr>
            <a:r>
              <a:rPr lang="zh-TW" altLang="en-US"/>
              <a:t>全拠点</a:t>
            </a:r>
            <a:r>
              <a:rPr lang="ja-JP" altLang="en-US"/>
              <a:t>の</a:t>
            </a:r>
            <a:r>
              <a:rPr lang="zh-TW" altLang="en-US"/>
              <a:t>異常</a:t>
            </a:r>
            <a:r>
              <a:rPr lang="ja-JP" altLang="en-US"/>
              <a:t>に</a:t>
            </a:r>
            <a:r>
              <a:rPr lang="zh-TW" altLang="en-US"/>
              <a:t>対</a:t>
            </a:r>
            <a:r>
              <a:rPr lang="ja-JP" altLang="en-US"/>
              <a:t>する</a:t>
            </a:r>
            <a:r>
              <a:rPr lang="zh-TW" altLang="en-US"/>
              <a:t>横展開進捗状況</a:t>
            </a:r>
          </a:p>
        </c:rich>
      </c:tx>
      <c:layout>
        <c:manualLayout>
          <c:xMode val="edge"/>
          <c:yMode val="edge"/>
          <c:x val="0.12186793937409902"/>
          <c:y val="1.6456692913385827E-2"/>
        </c:manualLayout>
      </c:layout>
      <c:overlay val="1"/>
      <c:spPr>
        <a:noFill/>
        <a:ln w="25400">
          <a:noFill/>
        </a:ln>
      </c:spPr>
    </c:title>
    <c:autoTitleDeleted val="0"/>
    <c:plotArea>
      <c:layout>
        <c:manualLayout>
          <c:layoutTarget val="inner"/>
          <c:xMode val="edge"/>
          <c:yMode val="edge"/>
          <c:x val="5.7977228370929168E-2"/>
          <c:y val="0.22309407599964567"/>
          <c:w val="0.6128598354735858"/>
          <c:h val="0.46854204868227095"/>
        </c:manualLayout>
      </c:layout>
      <c:barChart>
        <c:barDir val="col"/>
        <c:grouping val="clustered"/>
        <c:varyColors val="0"/>
        <c:ser>
          <c:idx val="0"/>
          <c:order val="0"/>
          <c:tx>
            <c:strRef>
              <c:f>'進捗確認シート (2)'!$S$8</c:f>
              <c:strCache>
                <c:ptCount val="1"/>
                <c:pt idx="0">
                  <c:v>横展開必要件数　ADT内</c:v>
                </c:pt>
              </c:strCache>
            </c:strRef>
          </c:tx>
          <c:spPr>
            <a:solidFill>
              <a:srgbClr val="FF0000"/>
            </a:solidFill>
          </c:spPr>
          <c:invertIfNegative val="0"/>
          <c:cat>
            <c:strRef>
              <c:f>'進捗確認シート (2)'!$T$2:$AV$2</c:f>
              <c:strCache>
                <c:ptCount val="8"/>
                <c:pt idx="0">
                  <c:v>YF</c:v>
                </c:pt>
                <c:pt idx="1">
                  <c:v>ZF</c:v>
                </c:pt>
                <c:pt idx="2">
                  <c:v>CF</c:v>
                </c:pt>
                <c:pt idx="3">
                  <c:v>EF</c:v>
                </c:pt>
                <c:pt idx="4">
                  <c:v>JF</c:v>
                </c:pt>
                <c:pt idx="5">
                  <c:v>KF</c:v>
                </c:pt>
                <c:pt idx="6">
                  <c:v>TAS</c:v>
                </c:pt>
                <c:pt idx="7">
                  <c:v>OFF切</c:v>
                </c:pt>
              </c:strCache>
            </c:strRef>
          </c:cat>
          <c:val>
            <c:numRef>
              <c:f>'進捗確認シート (2)'!$T$8:$AV$8</c:f>
              <c:numCache>
                <c:formatCode>General</c:formatCode>
                <c:ptCount val="8"/>
                <c:pt idx="0">
                  <c:v>6</c:v>
                </c:pt>
                <c:pt idx="1">
                  <c:v>0</c:v>
                </c:pt>
                <c:pt idx="2">
                  <c:v>9</c:v>
                </c:pt>
                <c:pt idx="3">
                  <c:v>8</c:v>
                </c:pt>
                <c:pt idx="4">
                  <c:v>8</c:v>
                </c:pt>
                <c:pt idx="5">
                  <c:v>8</c:v>
                </c:pt>
                <c:pt idx="6">
                  <c:v>3</c:v>
                </c:pt>
                <c:pt idx="7">
                  <c:v>2</c:v>
                </c:pt>
              </c:numCache>
            </c:numRef>
          </c:val>
          <c:extLst>
            <c:ext xmlns:c16="http://schemas.microsoft.com/office/drawing/2014/chart" uri="{C3380CC4-5D6E-409C-BE32-E72D297353CC}">
              <c16:uniqueId val="{00000000-9BCF-4A0C-B6EE-E7A64FED1D79}"/>
            </c:ext>
          </c:extLst>
        </c:ser>
        <c:ser>
          <c:idx val="1"/>
          <c:order val="1"/>
          <c:tx>
            <c:strRef>
              <c:f>'進捗確認シート (2)'!$S$9</c:f>
              <c:strCache>
                <c:ptCount val="1"/>
                <c:pt idx="0">
                  <c:v>横展開完了件数　ADT内</c:v>
                </c:pt>
              </c:strCache>
            </c:strRef>
          </c:tx>
          <c:spPr>
            <a:solidFill>
              <a:srgbClr val="00B050"/>
            </a:solidFill>
          </c:spPr>
          <c:invertIfNegative val="0"/>
          <c:cat>
            <c:strRef>
              <c:f>'進捗確認シート (2)'!$T$2:$AV$2</c:f>
              <c:strCache>
                <c:ptCount val="8"/>
                <c:pt idx="0">
                  <c:v>YF</c:v>
                </c:pt>
                <c:pt idx="1">
                  <c:v>ZF</c:v>
                </c:pt>
                <c:pt idx="2">
                  <c:v>CF</c:v>
                </c:pt>
                <c:pt idx="3">
                  <c:v>EF</c:v>
                </c:pt>
                <c:pt idx="4">
                  <c:v>JF</c:v>
                </c:pt>
                <c:pt idx="5">
                  <c:v>KF</c:v>
                </c:pt>
                <c:pt idx="6">
                  <c:v>TAS</c:v>
                </c:pt>
                <c:pt idx="7">
                  <c:v>OFF切</c:v>
                </c:pt>
              </c:strCache>
            </c:strRef>
          </c:cat>
          <c:val>
            <c:numRef>
              <c:f>'進捗確認シート (2)'!$T$9:$AV$9</c:f>
              <c:numCache>
                <c:formatCode>General</c:formatCode>
                <c:ptCount val="8"/>
                <c:pt idx="0">
                  <c:v>5</c:v>
                </c:pt>
                <c:pt idx="1">
                  <c:v>0</c:v>
                </c:pt>
                <c:pt idx="2">
                  <c:v>8</c:v>
                </c:pt>
                <c:pt idx="3">
                  <c:v>8</c:v>
                </c:pt>
                <c:pt idx="4">
                  <c:v>9</c:v>
                </c:pt>
                <c:pt idx="5">
                  <c:v>9</c:v>
                </c:pt>
                <c:pt idx="6">
                  <c:v>3</c:v>
                </c:pt>
                <c:pt idx="7">
                  <c:v>2</c:v>
                </c:pt>
              </c:numCache>
            </c:numRef>
          </c:val>
          <c:extLst>
            <c:ext xmlns:c16="http://schemas.microsoft.com/office/drawing/2014/chart" uri="{C3380CC4-5D6E-409C-BE32-E72D297353CC}">
              <c16:uniqueId val="{00000001-9BCF-4A0C-B6EE-E7A64FED1D79}"/>
            </c:ext>
          </c:extLst>
        </c:ser>
        <c:dLbls>
          <c:showLegendKey val="0"/>
          <c:showVal val="0"/>
          <c:showCatName val="0"/>
          <c:showSerName val="0"/>
          <c:showPercent val="0"/>
          <c:showBubbleSize val="0"/>
        </c:dLbls>
        <c:gapWidth val="150"/>
        <c:axId val="185651968"/>
        <c:axId val="185653888"/>
      </c:barChart>
      <c:lineChart>
        <c:grouping val="standard"/>
        <c:varyColors val="0"/>
        <c:ser>
          <c:idx val="2"/>
          <c:order val="2"/>
          <c:tx>
            <c:strRef>
              <c:f>'進捗確認シート (2)'!$S$10</c:f>
              <c:strCache>
                <c:ptCount val="1"/>
                <c:pt idx="0">
                  <c:v>横展開完了率　ADT内</c:v>
                </c:pt>
              </c:strCache>
            </c:strRef>
          </c:tx>
          <c:spPr>
            <a:ln w="22225">
              <a:solidFill>
                <a:srgbClr val="00B0F0"/>
              </a:solidFill>
            </a:ln>
          </c:spPr>
          <c:marker>
            <c:symbol val="triangle"/>
            <c:size val="4"/>
            <c:spPr>
              <a:solidFill>
                <a:srgbClr val="00B0F0"/>
              </a:solidFill>
              <a:ln>
                <a:solidFill>
                  <a:schemeClr val="tx1"/>
                </a:solidFill>
              </a:ln>
            </c:spPr>
          </c:marker>
          <c:cat>
            <c:strRef>
              <c:f>'進捗確認シート (2)'!$T$2:$AV$2</c:f>
              <c:strCache>
                <c:ptCount val="8"/>
                <c:pt idx="0">
                  <c:v>YF</c:v>
                </c:pt>
                <c:pt idx="1">
                  <c:v>ZF</c:v>
                </c:pt>
                <c:pt idx="2">
                  <c:v>CF</c:v>
                </c:pt>
                <c:pt idx="3">
                  <c:v>EF</c:v>
                </c:pt>
                <c:pt idx="4">
                  <c:v>JF</c:v>
                </c:pt>
                <c:pt idx="5">
                  <c:v>KF</c:v>
                </c:pt>
                <c:pt idx="6">
                  <c:v>TAS</c:v>
                </c:pt>
                <c:pt idx="7">
                  <c:v>OFF切</c:v>
                </c:pt>
              </c:strCache>
            </c:strRef>
          </c:cat>
          <c:val>
            <c:numRef>
              <c:f>'進捗確認シート (2)'!$T$10:$AV$10</c:f>
              <c:numCache>
                <c:formatCode>0%</c:formatCode>
                <c:ptCount val="8"/>
                <c:pt idx="0">
                  <c:v>0.83333333333333337</c:v>
                </c:pt>
                <c:pt idx="1">
                  <c:v>0</c:v>
                </c:pt>
                <c:pt idx="2">
                  <c:v>0.88888888888888884</c:v>
                </c:pt>
                <c:pt idx="3">
                  <c:v>1</c:v>
                </c:pt>
                <c:pt idx="4">
                  <c:v>1.125</c:v>
                </c:pt>
                <c:pt idx="5">
                  <c:v>1.125</c:v>
                </c:pt>
                <c:pt idx="6">
                  <c:v>1</c:v>
                </c:pt>
                <c:pt idx="7">
                  <c:v>1</c:v>
                </c:pt>
              </c:numCache>
            </c:numRef>
          </c:val>
          <c:smooth val="0"/>
          <c:extLst>
            <c:ext xmlns:c16="http://schemas.microsoft.com/office/drawing/2014/chart" uri="{C3380CC4-5D6E-409C-BE32-E72D297353CC}">
              <c16:uniqueId val="{00000002-9BCF-4A0C-B6EE-E7A64FED1D79}"/>
            </c:ext>
          </c:extLst>
        </c:ser>
        <c:dLbls>
          <c:showLegendKey val="0"/>
          <c:showVal val="0"/>
          <c:showCatName val="0"/>
          <c:showSerName val="0"/>
          <c:showPercent val="0"/>
          <c:showBubbleSize val="0"/>
        </c:dLbls>
        <c:marker val="1"/>
        <c:smooth val="0"/>
        <c:axId val="185655680"/>
        <c:axId val="185657216"/>
      </c:lineChart>
      <c:catAx>
        <c:axId val="185651968"/>
        <c:scaling>
          <c:orientation val="minMax"/>
        </c:scaling>
        <c:delete val="0"/>
        <c:axPos val="b"/>
        <c:numFmt formatCode="General" sourceLinked="1"/>
        <c:majorTickMark val="out"/>
        <c:minorTickMark val="none"/>
        <c:tickLblPos val="nextTo"/>
        <c:txPr>
          <a:bodyPr/>
          <a:lstStyle/>
          <a:p>
            <a:pPr>
              <a:defRPr lang="ja-JP" sz="800"/>
            </a:pPr>
            <a:endParaRPr lang="zh-TW"/>
          </a:p>
        </c:txPr>
        <c:crossAx val="185653888"/>
        <c:crosses val="autoZero"/>
        <c:auto val="1"/>
        <c:lblAlgn val="ctr"/>
        <c:lblOffset val="100"/>
        <c:noMultiLvlLbl val="0"/>
      </c:catAx>
      <c:valAx>
        <c:axId val="185653888"/>
        <c:scaling>
          <c:orientation val="minMax"/>
        </c:scaling>
        <c:delete val="0"/>
        <c:axPos val="l"/>
        <c:majorGridlines/>
        <c:numFmt formatCode="General" sourceLinked="1"/>
        <c:majorTickMark val="out"/>
        <c:minorTickMark val="none"/>
        <c:tickLblPos val="nextTo"/>
        <c:txPr>
          <a:bodyPr/>
          <a:lstStyle/>
          <a:p>
            <a:pPr>
              <a:defRPr lang="ja-JP" sz="800"/>
            </a:pPr>
            <a:endParaRPr lang="zh-TW"/>
          </a:p>
        </c:txPr>
        <c:crossAx val="185651968"/>
        <c:crosses val="autoZero"/>
        <c:crossBetween val="between"/>
      </c:valAx>
      <c:catAx>
        <c:axId val="185655680"/>
        <c:scaling>
          <c:orientation val="minMax"/>
        </c:scaling>
        <c:delete val="1"/>
        <c:axPos val="b"/>
        <c:numFmt formatCode="General" sourceLinked="1"/>
        <c:majorTickMark val="out"/>
        <c:minorTickMark val="none"/>
        <c:tickLblPos val="nextTo"/>
        <c:crossAx val="185657216"/>
        <c:crosses val="autoZero"/>
        <c:auto val="1"/>
        <c:lblAlgn val="ctr"/>
        <c:lblOffset val="100"/>
        <c:noMultiLvlLbl val="0"/>
      </c:catAx>
      <c:valAx>
        <c:axId val="185657216"/>
        <c:scaling>
          <c:orientation val="minMax"/>
          <c:max val="1"/>
        </c:scaling>
        <c:delete val="0"/>
        <c:axPos val="r"/>
        <c:numFmt formatCode="0%" sourceLinked="1"/>
        <c:majorTickMark val="out"/>
        <c:minorTickMark val="none"/>
        <c:tickLblPos val="nextTo"/>
        <c:txPr>
          <a:bodyPr/>
          <a:lstStyle/>
          <a:p>
            <a:pPr>
              <a:defRPr lang="ja-JP" sz="800"/>
            </a:pPr>
            <a:endParaRPr lang="zh-TW"/>
          </a:p>
        </c:txPr>
        <c:crossAx val="185655680"/>
        <c:crosses val="max"/>
        <c:crossBetween val="between"/>
      </c:valAx>
    </c:plotArea>
    <c:legend>
      <c:legendPos val="r"/>
      <c:layout>
        <c:manualLayout>
          <c:xMode val="edge"/>
          <c:yMode val="edge"/>
          <c:x val="0.7298657799066145"/>
          <c:y val="0.22950815930617369"/>
          <c:w val="0.26342287082823623"/>
          <c:h val="0.50819696450987095"/>
        </c:manualLayout>
      </c:layout>
      <c:overlay val="0"/>
      <c:txPr>
        <a:bodyPr/>
        <a:lstStyle/>
        <a:p>
          <a:pPr>
            <a:defRPr lang="ja-JP" sz="800"/>
          </a:pPr>
          <a:endParaRPr lang="zh-TW"/>
        </a:p>
      </c:txPr>
    </c:legend>
    <c:plotVisOnly val="1"/>
    <c:dispBlanksAs val="gap"/>
    <c:showDLblsOverMax val="0"/>
  </c:chart>
  <c:printSettings>
    <c:headerFooter/>
    <c:pageMargins b="0.75" l="0.7" r="0.7" t="0.75" header="0.3" footer="0.3"/>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ja-JP" sz="900" b="1" i="0" u="none" strike="noStrike" baseline="0">
                <a:solidFill>
                  <a:srgbClr val="000000"/>
                </a:solidFill>
                <a:latin typeface="ＭＳ Ｐゴシック"/>
                <a:ea typeface="ＭＳ Ｐゴシック"/>
                <a:cs typeface="ＭＳ Ｐゴシック"/>
              </a:defRPr>
            </a:pPr>
            <a:r>
              <a:rPr lang="zh-TW" altLang="en-US"/>
              <a:t>方針完了</a:t>
            </a:r>
          </a:p>
        </c:rich>
      </c:tx>
      <c:layout>
        <c:manualLayout>
          <c:xMode val="edge"/>
          <c:yMode val="edge"/>
          <c:x val="0.34356967674122701"/>
          <c:y val="1.9627981284948076E-3"/>
        </c:manualLayout>
      </c:layout>
      <c:overlay val="1"/>
      <c:spPr>
        <a:noFill/>
        <a:ln w="25400">
          <a:noFill/>
        </a:ln>
      </c:spPr>
    </c:title>
    <c:autoTitleDeleted val="0"/>
    <c:plotArea>
      <c:layout>
        <c:manualLayout>
          <c:layoutTarget val="inner"/>
          <c:xMode val="edge"/>
          <c:yMode val="edge"/>
          <c:x val="5.7977241099896069E-2"/>
          <c:y val="0.20920603674540683"/>
          <c:w val="0.6128598354735858"/>
          <c:h val="0.49403652668416448"/>
        </c:manualLayout>
      </c:layout>
      <c:barChart>
        <c:barDir val="col"/>
        <c:grouping val="clustered"/>
        <c:varyColors val="0"/>
        <c:ser>
          <c:idx val="0"/>
          <c:order val="0"/>
          <c:tx>
            <c:strRef>
              <c:f>'進捗確認シート (2)'!$B$3</c:f>
              <c:strCache>
                <c:ptCount val="1"/>
                <c:pt idx="0">
                  <c:v>件数</c:v>
                </c:pt>
              </c:strCache>
            </c:strRef>
          </c:tx>
          <c:spPr>
            <a:solidFill>
              <a:srgbClr val="FF0000"/>
            </a:solidFill>
          </c:spPr>
          <c:invertIfNegative val="0"/>
          <c:cat>
            <c:strRef>
              <c:f>'進捗確認シート (2)'!$A$4:$A$6</c:f>
              <c:strCache>
                <c:ptCount val="3"/>
                <c:pt idx="0">
                  <c:v>他拠点</c:v>
                </c:pt>
                <c:pt idx="1">
                  <c:v>ADT内</c:v>
                </c:pt>
                <c:pt idx="2">
                  <c:v>全拠点</c:v>
                </c:pt>
              </c:strCache>
            </c:strRef>
          </c:cat>
          <c:val>
            <c:numRef>
              <c:f>'進捗確認シート (2)'!$B$4:$B$6</c:f>
              <c:numCache>
                <c:formatCode>General</c:formatCode>
                <c:ptCount val="3"/>
                <c:pt idx="0">
                  <c:v>4</c:v>
                </c:pt>
                <c:pt idx="1">
                  <c:v>11</c:v>
                </c:pt>
                <c:pt idx="2">
                  <c:v>15</c:v>
                </c:pt>
              </c:numCache>
            </c:numRef>
          </c:val>
          <c:extLst>
            <c:ext xmlns:c16="http://schemas.microsoft.com/office/drawing/2014/chart" uri="{C3380CC4-5D6E-409C-BE32-E72D297353CC}">
              <c16:uniqueId val="{00000000-62DF-487B-A9D2-C6BFD2966F0F}"/>
            </c:ext>
          </c:extLst>
        </c:ser>
        <c:ser>
          <c:idx val="1"/>
          <c:order val="1"/>
          <c:tx>
            <c:strRef>
              <c:f>'進捗確認シート (2)'!$D$3</c:f>
              <c:strCache>
                <c:ptCount val="1"/>
                <c:pt idx="0">
                  <c:v>方針完了</c:v>
                </c:pt>
              </c:strCache>
            </c:strRef>
          </c:tx>
          <c:spPr>
            <a:solidFill>
              <a:srgbClr val="00B050"/>
            </a:solidFill>
          </c:spPr>
          <c:invertIfNegative val="0"/>
          <c:cat>
            <c:strRef>
              <c:f>'進捗確認シート (2)'!$A$4:$A$6</c:f>
              <c:strCache>
                <c:ptCount val="3"/>
                <c:pt idx="0">
                  <c:v>他拠点</c:v>
                </c:pt>
                <c:pt idx="1">
                  <c:v>ADT内</c:v>
                </c:pt>
                <c:pt idx="2">
                  <c:v>全拠点</c:v>
                </c:pt>
              </c:strCache>
            </c:strRef>
          </c:cat>
          <c:val>
            <c:numRef>
              <c:f>'進捗確認シート (2)'!$D$4:$D$6</c:f>
              <c:numCache>
                <c:formatCode>General</c:formatCode>
                <c:ptCount val="3"/>
                <c:pt idx="0">
                  <c:v>4</c:v>
                </c:pt>
                <c:pt idx="1">
                  <c:v>11</c:v>
                </c:pt>
                <c:pt idx="2">
                  <c:v>15</c:v>
                </c:pt>
              </c:numCache>
            </c:numRef>
          </c:val>
          <c:extLst>
            <c:ext xmlns:c16="http://schemas.microsoft.com/office/drawing/2014/chart" uri="{C3380CC4-5D6E-409C-BE32-E72D297353CC}">
              <c16:uniqueId val="{00000001-62DF-487B-A9D2-C6BFD2966F0F}"/>
            </c:ext>
          </c:extLst>
        </c:ser>
        <c:dLbls>
          <c:showLegendKey val="0"/>
          <c:showVal val="0"/>
          <c:showCatName val="0"/>
          <c:showSerName val="0"/>
          <c:showPercent val="0"/>
          <c:showBubbleSize val="0"/>
        </c:dLbls>
        <c:gapWidth val="150"/>
        <c:axId val="192759296"/>
        <c:axId val="192761216"/>
      </c:barChart>
      <c:lineChart>
        <c:grouping val="standard"/>
        <c:varyColors val="0"/>
        <c:ser>
          <c:idx val="2"/>
          <c:order val="2"/>
          <c:tx>
            <c:strRef>
              <c:f>'進捗確認シート (2)'!$E$3</c:f>
              <c:strCache>
                <c:ptCount val="1"/>
              </c:strCache>
            </c:strRef>
          </c:tx>
          <c:spPr>
            <a:ln w="22225">
              <a:solidFill>
                <a:srgbClr val="00B0F0"/>
              </a:solidFill>
            </a:ln>
          </c:spPr>
          <c:marker>
            <c:symbol val="triangle"/>
            <c:size val="4"/>
            <c:spPr>
              <a:solidFill>
                <a:srgbClr val="00B0F0"/>
              </a:solidFill>
              <a:ln>
                <a:solidFill>
                  <a:schemeClr val="tx1"/>
                </a:solidFill>
              </a:ln>
            </c:spPr>
          </c:marker>
          <c:cat>
            <c:strRef>
              <c:f>'進捗確認シート (2)'!$A$4:$A$6</c:f>
              <c:strCache>
                <c:ptCount val="3"/>
                <c:pt idx="0">
                  <c:v>他拠点</c:v>
                </c:pt>
                <c:pt idx="1">
                  <c:v>ADT内</c:v>
                </c:pt>
                <c:pt idx="2">
                  <c:v>全拠点</c:v>
                </c:pt>
              </c:strCache>
            </c:strRef>
          </c:cat>
          <c:val>
            <c:numRef>
              <c:f>'進捗確認シート (2)'!$E$4:$E$6</c:f>
              <c:numCache>
                <c:formatCode>0%</c:formatCode>
                <c:ptCount val="3"/>
                <c:pt idx="0">
                  <c:v>1</c:v>
                </c:pt>
                <c:pt idx="1">
                  <c:v>1</c:v>
                </c:pt>
                <c:pt idx="2">
                  <c:v>1</c:v>
                </c:pt>
              </c:numCache>
            </c:numRef>
          </c:val>
          <c:smooth val="0"/>
          <c:extLst>
            <c:ext xmlns:c16="http://schemas.microsoft.com/office/drawing/2014/chart" uri="{C3380CC4-5D6E-409C-BE32-E72D297353CC}">
              <c16:uniqueId val="{00000002-62DF-487B-A9D2-C6BFD2966F0F}"/>
            </c:ext>
          </c:extLst>
        </c:ser>
        <c:dLbls>
          <c:showLegendKey val="0"/>
          <c:showVal val="0"/>
          <c:showCatName val="0"/>
          <c:showSerName val="0"/>
          <c:showPercent val="0"/>
          <c:showBubbleSize val="0"/>
        </c:dLbls>
        <c:marker val="1"/>
        <c:smooth val="0"/>
        <c:axId val="192767104"/>
        <c:axId val="192768640"/>
      </c:lineChart>
      <c:catAx>
        <c:axId val="192759296"/>
        <c:scaling>
          <c:orientation val="minMax"/>
        </c:scaling>
        <c:delete val="0"/>
        <c:axPos val="b"/>
        <c:numFmt formatCode="General" sourceLinked="1"/>
        <c:majorTickMark val="out"/>
        <c:minorTickMark val="none"/>
        <c:tickLblPos val="nextTo"/>
        <c:txPr>
          <a:bodyPr/>
          <a:lstStyle/>
          <a:p>
            <a:pPr>
              <a:defRPr lang="ja-JP" sz="800"/>
            </a:pPr>
            <a:endParaRPr lang="zh-TW"/>
          </a:p>
        </c:txPr>
        <c:crossAx val="192761216"/>
        <c:crosses val="autoZero"/>
        <c:auto val="1"/>
        <c:lblAlgn val="ctr"/>
        <c:lblOffset val="100"/>
        <c:noMultiLvlLbl val="0"/>
      </c:catAx>
      <c:valAx>
        <c:axId val="192761216"/>
        <c:scaling>
          <c:orientation val="minMax"/>
        </c:scaling>
        <c:delete val="0"/>
        <c:axPos val="l"/>
        <c:majorGridlines/>
        <c:numFmt formatCode="General" sourceLinked="1"/>
        <c:majorTickMark val="out"/>
        <c:minorTickMark val="none"/>
        <c:tickLblPos val="nextTo"/>
        <c:txPr>
          <a:bodyPr/>
          <a:lstStyle/>
          <a:p>
            <a:pPr>
              <a:defRPr lang="ja-JP" sz="800"/>
            </a:pPr>
            <a:endParaRPr lang="zh-TW"/>
          </a:p>
        </c:txPr>
        <c:crossAx val="192759296"/>
        <c:crosses val="autoZero"/>
        <c:crossBetween val="between"/>
      </c:valAx>
      <c:catAx>
        <c:axId val="192767104"/>
        <c:scaling>
          <c:orientation val="minMax"/>
        </c:scaling>
        <c:delete val="1"/>
        <c:axPos val="b"/>
        <c:numFmt formatCode="General" sourceLinked="1"/>
        <c:majorTickMark val="out"/>
        <c:minorTickMark val="none"/>
        <c:tickLblPos val="nextTo"/>
        <c:crossAx val="192768640"/>
        <c:crosses val="autoZero"/>
        <c:auto val="1"/>
        <c:lblAlgn val="ctr"/>
        <c:lblOffset val="100"/>
        <c:noMultiLvlLbl val="0"/>
      </c:catAx>
      <c:valAx>
        <c:axId val="192768640"/>
        <c:scaling>
          <c:orientation val="minMax"/>
          <c:max val="1"/>
        </c:scaling>
        <c:delete val="0"/>
        <c:axPos val="r"/>
        <c:numFmt formatCode="0%" sourceLinked="1"/>
        <c:majorTickMark val="out"/>
        <c:minorTickMark val="none"/>
        <c:tickLblPos val="nextTo"/>
        <c:txPr>
          <a:bodyPr/>
          <a:lstStyle/>
          <a:p>
            <a:pPr>
              <a:defRPr lang="ja-JP" sz="800"/>
            </a:pPr>
            <a:endParaRPr lang="zh-TW"/>
          </a:p>
        </c:txPr>
        <c:crossAx val="192767104"/>
        <c:crosses val="max"/>
        <c:crossBetween val="between"/>
      </c:valAx>
      <c:spPr>
        <a:solidFill>
          <a:srgbClr val="99CCFF"/>
        </a:solidFill>
      </c:spPr>
    </c:plotArea>
    <c:legend>
      <c:legendPos val="r"/>
      <c:layout>
        <c:manualLayout>
          <c:xMode val="edge"/>
          <c:yMode val="edge"/>
          <c:x val="0.72818799289433089"/>
          <c:y val="0.22772224124158394"/>
          <c:w val="0.26174506875165193"/>
          <c:h val="0.51485107839780908"/>
        </c:manualLayout>
      </c:layout>
      <c:overlay val="0"/>
      <c:txPr>
        <a:bodyPr/>
        <a:lstStyle/>
        <a:p>
          <a:pPr>
            <a:defRPr lang="ja-JP" sz="800"/>
          </a:pPr>
          <a:endParaRPr lang="zh-TW"/>
        </a:p>
      </c:txPr>
    </c:legend>
    <c:plotVisOnly val="1"/>
    <c:dispBlanksAs val="gap"/>
    <c:showDLblsOverMax val="0"/>
  </c:chart>
  <c:spPr>
    <a:solidFill>
      <a:srgbClr val="99CCFF"/>
    </a:solidFill>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ja-JP" sz="900" b="1" i="0" u="none" strike="noStrike" baseline="0">
                <a:solidFill>
                  <a:srgbClr val="000000"/>
                </a:solidFill>
                <a:latin typeface="ＭＳ Ｐゴシック"/>
                <a:ea typeface="ＭＳ Ｐゴシック"/>
                <a:cs typeface="ＭＳ Ｐゴシック"/>
              </a:defRPr>
            </a:pPr>
            <a:r>
              <a:rPr lang="zh-TW" altLang="en-US"/>
              <a:t>対応完了</a:t>
            </a:r>
          </a:p>
        </c:rich>
      </c:tx>
      <c:layout>
        <c:manualLayout>
          <c:xMode val="edge"/>
          <c:yMode val="edge"/>
          <c:x val="0.34356967674122701"/>
          <c:y val="1.9627981284948076E-3"/>
        </c:manualLayout>
      </c:layout>
      <c:overlay val="1"/>
      <c:spPr>
        <a:noFill/>
        <a:ln w="25400">
          <a:noFill/>
        </a:ln>
      </c:spPr>
    </c:title>
    <c:autoTitleDeleted val="0"/>
    <c:plotArea>
      <c:layout>
        <c:manualLayout>
          <c:layoutTarget val="inner"/>
          <c:xMode val="edge"/>
          <c:yMode val="edge"/>
          <c:x val="5.7977241099896069E-2"/>
          <c:y val="0.20920603674540683"/>
          <c:w val="0.6128598354735858"/>
          <c:h val="0.49403652668416448"/>
        </c:manualLayout>
      </c:layout>
      <c:barChart>
        <c:barDir val="col"/>
        <c:grouping val="clustered"/>
        <c:varyColors val="0"/>
        <c:ser>
          <c:idx val="0"/>
          <c:order val="0"/>
          <c:tx>
            <c:strRef>
              <c:f>'進捗確認シート (2)'!$B$8</c:f>
              <c:strCache>
                <c:ptCount val="1"/>
                <c:pt idx="0">
                  <c:v>件数</c:v>
                </c:pt>
              </c:strCache>
            </c:strRef>
          </c:tx>
          <c:spPr>
            <a:solidFill>
              <a:srgbClr val="FF0000"/>
            </a:solidFill>
          </c:spPr>
          <c:invertIfNegative val="0"/>
          <c:cat>
            <c:strRef>
              <c:f>'進捗確認シート (2)'!$A$9:$A$11</c:f>
              <c:strCache>
                <c:ptCount val="3"/>
                <c:pt idx="0">
                  <c:v>他拠点</c:v>
                </c:pt>
                <c:pt idx="1">
                  <c:v>ADT内</c:v>
                </c:pt>
                <c:pt idx="2">
                  <c:v>全拠点</c:v>
                </c:pt>
              </c:strCache>
            </c:strRef>
          </c:cat>
          <c:val>
            <c:numRef>
              <c:f>'進捗確認シート (2)'!$B$9:$B$11</c:f>
              <c:numCache>
                <c:formatCode>General</c:formatCode>
                <c:ptCount val="3"/>
                <c:pt idx="0">
                  <c:v>4</c:v>
                </c:pt>
                <c:pt idx="1">
                  <c:v>11</c:v>
                </c:pt>
                <c:pt idx="2">
                  <c:v>15</c:v>
                </c:pt>
              </c:numCache>
            </c:numRef>
          </c:val>
          <c:extLst>
            <c:ext xmlns:c16="http://schemas.microsoft.com/office/drawing/2014/chart" uri="{C3380CC4-5D6E-409C-BE32-E72D297353CC}">
              <c16:uniqueId val="{00000000-8115-4D25-AC0C-B584E85EC5C4}"/>
            </c:ext>
          </c:extLst>
        </c:ser>
        <c:ser>
          <c:idx val="1"/>
          <c:order val="1"/>
          <c:tx>
            <c:strRef>
              <c:f>'進捗確認シート (2)'!$D$8</c:f>
              <c:strCache>
                <c:ptCount val="1"/>
                <c:pt idx="0">
                  <c:v>対応完了</c:v>
                </c:pt>
              </c:strCache>
            </c:strRef>
          </c:tx>
          <c:spPr>
            <a:solidFill>
              <a:srgbClr val="00B050"/>
            </a:solidFill>
          </c:spPr>
          <c:invertIfNegative val="0"/>
          <c:cat>
            <c:strRef>
              <c:f>'進捗確認シート (2)'!$A$9:$A$11</c:f>
              <c:strCache>
                <c:ptCount val="3"/>
                <c:pt idx="0">
                  <c:v>他拠点</c:v>
                </c:pt>
                <c:pt idx="1">
                  <c:v>ADT内</c:v>
                </c:pt>
                <c:pt idx="2">
                  <c:v>全拠点</c:v>
                </c:pt>
              </c:strCache>
            </c:strRef>
          </c:cat>
          <c:val>
            <c:numRef>
              <c:f>'進捗確認シート (2)'!$D$9:$D$11</c:f>
              <c:numCache>
                <c:formatCode>General</c:formatCode>
                <c:ptCount val="3"/>
                <c:pt idx="0">
                  <c:v>4</c:v>
                </c:pt>
                <c:pt idx="1">
                  <c:v>10</c:v>
                </c:pt>
                <c:pt idx="2">
                  <c:v>14</c:v>
                </c:pt>
              </c:numCache>
            </c:numRef>
          </c:val>
          <c:extLst>
            <c:ext xmlns:c16="http://schemas.microsoft.com/office/drawing/2014/chart" uri="{C3380CC4-5D6E-409C-BE32-E72D297353CC}">
              <c16:uniqueId val="{00000001-8115-4D25-AC0C-B584E85EC5C4}"/>
            </c:ext>
          </c:extLst>
        </c:ser>
        <c:dLbls>
          <c:showLegendKey val="0"/>
          <c:showVal val="0"/>
          <c:showCatName val="0"/>
          <c:showSerName val="0"/>
          <c:showPercent val="0"/>
          <c:showBubbleSize val="0"/>
        </c:dLbls>
        <c:gapWidth val="150"/>
        <c:axId val="192801024"/>
        <c:axId val="194056576"/>
      </c:barChart>
      <c:lineChart>
        <c:grouping val="standard"/>
        <c:varyColors val="0"/>
        <c:ser>
          <c:idx val="2"/>
          <c:order val="2"/>
          <c:tx>
            <c:strRef>
              <c:f>'進捗確認シート (2)'!$E$8</c:f>
              <c:strCache>
                <c:ptCount val="1"/>
              </c:strCache>
            </c:strRef>
          </c:tx>
          <c:spPr>
            <a:ln w="22225">
              <a:solidFill>
                <a:srgbClr val="00B0F0"/>
              </a:solidFill>
            </a:ln>
          </c:spPr>
          <c:marker>
            <c:symbol val="triangle"/>
            <c:size val="4"/>
            <c:spPr>
              <a:solidFill>
                <a:srgbClr val="00B0F0"/>
              </a:solidFill>
              <a:ln>
                <a:solidFill>
                  <a:schemeClr val="tx1"/>
                </a:solidFill>
              </a:ln>
            </c:spPr>
          </c:marker>
          <c:cat>
            <c:strRef>
              <c:f>'進捗確認シート (2)'!$A$9:$A$11</c:f>
              <c:strCache>
                <c:ptCount val="3"/>
                <c:pt idx="0">
                  <c:v>他拠点</c:v>
                </c:pt>
                <c:pt idx="1">
                  <c:v>ADT内</c:v>
                </c:pt>
                <c:pt idx="2">
                  <c:v>全拠点</c:v>
                </c:pt>
              </c:strCache>
            </c:strRef>
          </c:cat>
          <c:val>
            <c:numRef>
              <c:f>'進捗確認シート (2)'!$E$9:$E$11</c:f>
              <c:numCache>
                <c:formatCode>0%</c:formatCode>
                <c:ptCount val="3"/>
                <c:pt idx="0">
                  <c:v>1</c:v>
                </c:pt>
                <c:pt idx="1">
                  <c:v>0.90909090909090906</c:v>
                </c:pt>
                <c:pt idx="2">
                  <c:v>0.93333333333333335</c:v>
                </c:pt>
              </c:numCache>
            </c:numRef>
          </c:val>
          <c:smooth val="0"/>
          <c:extLst>
            <c:ext xmlns:c16="http://schemas.microsoft.com/office/drawing/2014/chart" uri="{C3380CC4-5D6E-409C-BE32-E72D297353CC}">
              <c16:uniqueId val="{00000002-8115-4D25-AC0C-B584E85EC5C4}"/>
            </c:ext>
          </c:extLst>
        </c:ser>
        <c:dLbls>
          <c:showLegendKey val="0"/>
          <c:showVal val="0"/>
          <c:showCatName val="0"/>
          <c:showSerName val="0"/>
          <c:showPercent val="0"/>
          <c:showBubbleSize val="0"/>
        </c:dLbls>
        <c:marker val="1"/>
        <c:smooth val="0"/>
        <c:axId val="194058112"/>
        <c:axId val="194059648"/>
      </c:lineChart>
      <c:catAx>
        <c:axId val="192801024"/>
        <c:scaling>
          <c:orientation val="minMax"/>
        </c:scaling>
        <c:delete val="0"/>
        <c:axPos val="b"/>
        <c:numFmt formatCode="General" sourceLinked="1"/>
        <c:majorTickMark val="out"/>
        <c:minorTickMark val="none"/>
        <c:tickLblPos val="nextTo"/>
        <c:txPr>
          <a:bodyPr/>
          <a:lstStyle/>
          <a:p>
            <a:pPr>
              <a:defRPr lang="ja-JP" sz="800"/>
            </a:pPr>
            <a:endParaRPr lang="zh-TW"/>
          </a:p>
        </c:txPr>
        <c:crossAx val="194056576"/>
        <c:crosses val="autoZero"/>
        <c:auto val="1"/>
        <c:lblAlgn val="ctr"/>
        <c:lblOffset val="100"/>
        <c:noMultiLvlLbl val="0"/>
      </c:catAx>
      <c:valAx>
        <c:axId val="194056576"/>
        <c:scaling>
          <c:orientation val="minMax"/>
        </c:scaling>
        <c:delete val="0"/>
        <c:axPos val="l"/>
        <c:majorGridlines/>
        <c:numFmt formatCode="General" sourceLinked="1"/>
        <c:majorTickMark val="out"/>
        <c:minorTickMark val="none"/>
        <c:tickLblPos val="nextTo"/>
        <c:txPr>
          <a:bodyPr/>
          <a:lstStyle/>
          <a:p>
            <a:pPr>
              <a:defRPr lang="ja-JP" sz="800"/>
            </a:pPr>
            <a:endParaRPr lang="zh-TW"/>
          </a:p>
        </c:txPr>
        <c:crossAx val="192801024"/>
        <c:crosses val="autoZero"/>
        <c:crossBetween val="between"/>
      </c:valAx>
      <c:catAx>
        <c:axId val="194058112"/>
        <c:scaling>
          <c:orientation val="minMax"/>
        </c:scaling>
        <c:delete val="1"/>
        <c:axPos val="b"/>
        <c:numFmt formatCode="General" sourceLinked="1"/>
        <c:majorTickMark val="out"/>
        <c:minorTickMark val="none"/>
        <c:tickLblPos val="nextTo"/>
        <c:crossAx val="194059648"/>
        <c:crosses val="autoZero"/>
        <c:auto val="1"/>
        <c:lblAlgn val="ctr"/>
        <c:lblOffset val="100"/>
        <c:noMultiLvlLbl val="0"/>
      </c:catAx>
      <c:valAx>
        <c:axId val="194059648"/>
        <c:scaling>
          <c:orientation val="minMax"/>
          <c:max val="1"/>
        </c:scaling>
        <c:delete val="0"/>
        <c:axPos val="r"/>
        <c:numFmt formatCode="0%" sourceLinked="1"/>
        <c:majorTickMark val="out"/>
        <c:minorTickMark val="none"/>
        <c:tickLblPos val="nextTo"/>
        <c:txPr>
          <a:bodyPr/>
          <a:lstStyle/>
          <a:p>
            <a:pPr>
              <a:defRPr lang="ja-JP" sz="800"/>
            </a:pPr>
            <a:endParaRPr lang="zh-TW"/>
          </a:p>
        </c:txPr>
        <c:crossAx val="194058112"/>
        <c:crosses val="max"/>
        <c:crossBetween val="between"/>
      </c:valAx>
      <c:spPr>
        <a:solidFill>
          <a:srgbClr val="FFCCFF"/>
        </a:solidFill>
      </c:spPr>
    </c:plotArea>
    <c:legend>
      <c:legendPos val="r"/>
      <c:layout>
        <c:manualLayout>
          <c:xMode val="edge"/>
          <c:yMode val="edge"/>
          <c:x val="0.72818799289433089"/>
          <c:y val="0.22772680588839439"/>
          <c:w val="0.26174506875165193"/>
          <c:h val="0.51485564304461939"/>
        </c:manualLayout>
      </c:layout>
      <c:overlay val="0"/>
      <c:txPr>
        <a:bodyPr/>
        <a:lstStyle/>
        <a:p>
          <a:pPr>
            <a:defRPr lang="ja-JP" sz="800"/>
          </a:pPr>
          <a:endParaRPr lang="zh-TW"/>
        </a:p>
      </c:txPr>
    </c:legend>
    <c:plotVisOnly val="1"/>
    <c:dispBlanksAs val="gap"/>
    <c:showDLblsOverMax val="0"/>
  </c:chart>
  <c:spPr>
    <a:solidFill>
      <a:srgbClr val="FFCCFF"/>
    </a:solidFill>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pivotSource>
    <c:name>[★ADT 設備異常・設備改善 横展開進捗確認Sheet.xlsx]工作表2!樞紐分析表1</c:name>
    <c:fmtId val="0"/>
  </c:pivotSource>
  <c:chart>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
        <c:idx val="6"/>
        <c:marker>
          <c:symbol val="none"/>
        </c:marker>
      </c:pivotFmt>
      <c:pivotFmt>
        <c:idx val="7"/>
        <c:marker>
          <c:symbol val="none"/>
        </c:marker>
      </c:pivotFmt>
      <c:pivotFmt>
        <c:idx val="8"/>
        <c:marker>
          <c:symbol val="none"/>
        </c:marker>
      </c:pivotFmt>
      <c:pivotFmt>
        <c:idx val="9"/>
        <c:marker>
          <c:symbol val="none"/>
        </c:marker>
      </c:pivotFmt>
      <c:pivotFmt>
        <c:idx val="10"/>
        <c:marker>
          <c:symbol val="none"/>
        </c:marker>
      </c:pivotFmt>
      <c:pivotFmt>
        <c:idx val="11"/>
        <c:marker>
          <c:symbol val="none"/>
        </c:marker>
      </c:pivotFmt>
      <c:pivotFmt>
        <c:idx val="12"/>
        <c:marker>
          <c:symbol val="none"/>
        </c:marker>
      </c:pivotFmt>
      <c:pivotFmt>
        <c:idx val="13"/>
        <c:marker>
          <c:symbol val="none"/>
        </c:marker>
      </c:pivotFmt>
      <c:pivotFmt>
        <c:idx val="14"/>
        <c:marker>
          <c:symbol val="none"/>
        </c:marker>
      </c:pivotFmt>
      <c:pivotFmt>
        <c:idx val="15"/>
        <c:marker>
          <c:symbol val="none"/>
        </c:marker>
      </c:pivotFmt>
      <c:pivotFmt>
        <c:idx val="16"/>
        <c:marker>
          <c:symbol val="none"/>
        </c:marker>
      </c:pivotFmt>
      <c:pivotFmt>
        <c:idx val="17"/>
        <c:marker>
          <c:symbol val="none"/>
        </c:marker>
      </c:pivotFmt>
      <c:pivotFmt>
        <c:idx val="18"/>
        <c:marker>
          <c:symbol val="none"/>
        </c:marker>
      </c:pivotFmt>
      <c:pivotFmt>
        <c:idx val="19"/>
        <c:marker>
          <c:symbol val="none"/>
        </c:marker>
      </c:pivotFmt>
      <c:pivotFmt>
        <c:idx val="20"/>
        <c:marker>
          <c:symbol val="none"/>
        </c:marker>
      </c:pivotFmt>
      <c:pivotFmt>
        <c:idx val="21"/>
        <c:marker>
          <c:symbol val="none"/>
        </c:marker>
      </c:pivotFmt>
      <c:pivotFmt>
        <c:idx val="22"/>
        <c:marker>
          <c:symbol val="none"/>
        </c:marker>
      </c:pivotFmt>
      <c:pivotFmt>
        <c:idx val="23"/>
        <c:marker>
          <c:symbol val="none"/>
        </c:marker>
      </c:pivotFmt>
      <c:pivotFmt>
        <c:idx val="24"/>
        <c:marker>
          <c:symbol val="none"/>
        </c:marker>
      </c:pivotFmt>
      <c:pivotFmt>
        <c:idx val="25"/>
        <c:marker>
          <c:symbol val="none"/>
        </c:marker>
      </c:pivotFmt>
      <c:pivotFmt>
        <c:idx val="26"/>
        <c:marker>
          <c:symbol val="none"/>
        </c:marker>
        <c:dLbl>
          <c:idx val="0"/>
          <c:delete val="1"/>
          <c:extLst>
            <c:ext xmlns:c15="http://schemas.microsoft.com/office/drawing/2012/chart" uri="{CE6537A1-D6FC-4f65-9D91-7224C49458BB}"/>
          </c:extLst>
        </c:dLbl>
      </c:pivotFmt>
      <c:pivotFmt>
        <c:idx val="27"/>
        <c:marker>
          <c:symbol val="none"/>
        </c:marker>
        <c:dLbl>
          <c:idx val="0"/>
          <c:delete val="1"/>
          <c:extLst>
            <c:ext xmlns:c15="http://schemas.microsoft.com/office/drawing/2012/chart" uri="{CE6537A1-D6FC-4f65-9D91-7224C49458BB}"/>
          </c:extLst>
        </c:dLbl>
      </c:pivotFmt>
      <c:pivotFmt>
        <c:idx val="28"/>
        <c:marker>
          <c:symbol val="none"/>
        </c:marker>
        <c:dLbl>
          <c:idx val="0"/>
          <c:delete val="1"/>
          <c:extLst>
            <c:ext xmlns:c15="http://schemas.microsoft.com/office/drawing/2012/chart" uri="{CE6537A1-D6FC-4f65-9D91-7224C49458BB}"/>
          </c:extLst>
        </c:dLbl>
      </c:pivotFmt>
      <c:pivotFmt>
        <c:idx val="29"/>
        <c:marker>
          <c:symbol val="none"/>
        </c:marker>
        <c:dLbl>
          <c:idx val="0"/>
          <c:delete val="1"/>
          <c:extLst>
            <c:ext xmlns:c15="http://schemas.microsoft.com/office/drawing/2012/chart" uri="{CE6537A1-D6FC-4f65-9D91-7224C49458BB}"/>
          </c:extLst>
        </c:dLbl>
      </c:pivotFmt>
      <c:pivotFmt>
        <c:idx val="30"/>
        <c:marker>
          <c:symbol val="none"/>
        </c:marker>
        <c:dLbl>
          <c:idx val="0"/>
          <c:delete val="1"/>
          <c:extLst>
            <c:ext xmlns:c15="http://schemas.microsoft.com/office/drawing/2012/chart" uri="{CE6537A1-D6FC-4f65-9D91-7224C49458BB}"/>
          </c:extLst>
        </c:dLbl>
      </c:pivotFmt>
      <c:pivotFmt>
        <c:idx val="31"/>
        <c:marker>
          <c:symbol val="none"/>
        </c:marker>
        <c:dLbl>
          <c:idx val="0"/>
          <c:delete val="1"/>
          <c:extLst>
            <c:ext xmlns:c15="http://schemas.microsoft.com/office/drawing/2012/chart" uri="{CE6537A1-D6FC-4f65-9D91-7224C49458BB}"/>
          </c:extLst>
        </c:dLbl>
      </c:pivotFmt>
      <c:pivotFmt>
        <c:idx val="32"/>
        <c:marker>
          <c:symbol val="none"/>
        </c:marker>
      </c:pivotFmt>
      <c:pivotFmt>
        <c:idx val="33"/>
        <c:marker>
          <c:symbol val="none"/>
        </c:marker>
      </c:pivotFmt>
      <c:pivotFmt>
        <c:idx val="34"/>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工作表2!$B$3:$B$4</c:f>
              <c:strCache>
                <c:ptCount val="1"/>
                <c:pt idx="0">
                  <c:v>YF</c:v>
                </c:pt>
              </c:strCache>
            </c:strRef>
          </c:tx>
          <c:marker>
            <c:symbol val="none"/>
          </c:marker>
          <c:cat>
            <c:multiLvlStrRef>
              <c:f>工作表2!$A$5:$A$35</c:f>
              <c:multiLvlStrCache>
                <c:ptCount val="26"/>
                <c:lvl>
                  <c:pt idx="0">
                    <c:v>6月</c:v>
                  </c:pt>
                  <c:pt idx="1">
                    <c:v>7月</c:v>
                  </c:pt>
                  <c:pt idx="2">
                    <c:v>8月</c:v>
                  </c:pt>
                  <c:pt idx="3">
                    <c:v>9月</c:v>
                  </c:pt>
                  <c:pt idx="4">
                    <c:v>10月</c:v>
                  </c:pt>
                  <c:pt idx="5">
                    <c:v>2月</c:v>
                  </c:pt>
                  <c:pt idx="6">
                    <c:v>3月</c:v>
                  </c:pt>
                  <c:pt idx="7">
                    <c:v>4月</c:v>
                  </c:pt>
                  <c:pt idx="8">
                    <c:v>9月</c:v>
                  </c:pt>
                  <c:pt idx="9">
                    <c:v>10月</c:v>
                  </c:pt>
                  <c:pt idx="10">
                    <c:v>11月</c:v>
                  </c:pt>
                  <c:pt idx="11">
                    <c:v>12月</c:v>
                  </c:pt>
                  <c:pt idx="12">
                    <c:v>3月</c:v>
                  </c:pt>
                  <c:pt idx="13">
                    <c:v>5月</c:v>
                  </c:pt>
                  <c:pt idx="14">
                    <c:v>7月</c:v>
                  </c:pt>
                  <c:pt idx="15">
                    <c:v>8月</c:v>
                  </c:pt>
                  <c:pt idx="16">
                    <c:v>9月</c:v>
                  </c:pt>
                  <c:pt idx="17">
                    <c:v>10月</c:v>
                  </c:pt>
                  <c:pt idx="18">
                    <c:v>12月</c:v>
                  </c:pt>
                  <c:pt idx="19">
                    <c:v>1月</c:v>
                  </c:pt>
                  <c:pt idx="20">
                    <c:v>2月</c:v>
                  </c:pt>
                  <c:pt idx="21">
                    <c:v>3月</c:v>
                  </c:pt>
                  <c:pt idx="22">
                    <c:v>4月</c:v>
                  </c:pt>
                  <c:pt idx="23">
                    <c:v>5月</c:v>
                  </c:pt>
                  <c:pt idx="24">
                    <c:v>8月</c:v>
                  </c:pt>
                  <c:pt idx="25">
                    <c:v>9月</c:v>
                  </c:pt>
                </c:lvl>
                <c:lvl>
                  <c:pt idx="0">
                    <c:v>2014年</c:v>
                  </c:pt>
                  <c:pt idx="5">
                    <c:v>2015年</c:v>
                  </c:pt>
                  <c:pt idx="12">
                    <c:v>2016年</c:v>
                  </c:pt>
                  <c:pt idx="19">
                    <c:v>2017年</c:v>
                  </c:pt>
                </c:lvl>
              </c:multiLvlStrCache>
            </c:multiLvlStrRef>
          </c:cat>
          <c:val>
            <c:numRef>
              <c:f>工作表2!$B$5:$B$35</c:f>
              <c:numCache>
                <c:formatCode>General</c:formatCode>
                <c:ptCount val="26"/>
                <c:pt idx="1">
                  <c:v>0</c:v>
                </c:pt>
                <c:pt idx="3">
                  <c:v>92</c:v>
                </c:pt>
                <c:pt idx="5">
                  <c:v>0</c:v>
                </c:pt>
                <c:pt idx="8">
                  <c:v>71</c:v>
                </c:pt>
                <c:pt idx="14">
                  <c:v>815</c:v>
                </c:pt>
                <c:pt idx="15">
                  <c:v>1251</c:v>
                </c:pt>
                <c:pt idx="16">
                  <c:v>154</c:v>
                </c:pt>
                <c:pt idx="20">
                  <c:v>774</c:v>
                </c:pt>
                <c:pt idx="22">
                  <c:v>0</c:v>
                </c:pt>
              </c:numCache>
            </c:numRef>
          </c:val>
          <c:smooth val="0"/>
          <c:extLst>
            <c:ext xmlns:c16="http://schemas.microsoft.com/office/drawing/2014/chart" uri="{C3380CC4-5D6E-409C-BE32-E72D297353CC}">
              <c16:uniqueId val="{00000000-CE79-42D7-9209-2DE467B1B285}"/>
            </c:ext>
          </c:extLst>
        </c:ser>
        <c:ser>
          <c:idx val="1"/>
          <c:order val="1"/>
          <c:tx>
            <c:strRef>
              <c:f>工作表2!$C$3:$C$4</c:f>
              <c:strCache>
                <c:ptCount val="1"/>
                <c:pt idx="0">
                  <c:v>ZF</c:v>
                </c:pt>
              </c:strCache>
            </c:strRef>
          </c:tx>
          <c:marker>
            <c:symbol val="none"/>
          </c:marker>
          <c:cat>
            <c:multiLvlStrRef>
              <c:f>工作表2!$A$5:$A$35</c:f>
              <c:multiLvlStrCache>
                <c:ptCount val="26"/>
                <c:lvl>
                  <c:pt idx="0">
                    <c:v>6月</c:v>
                  </c:pt>
                  <c:pt idx="1">
                    <c:v>7月</c:v>
                  </c:pt>
                  <c:pt idx="2">
                    <c:v>8月</c:v>
                  </c:pt>
                  <c:pt idx="3">
                    <c:v>9月</c:v>
                  </c:pt>
                  <c:pt idx="4">
                    <c:v>10月</c:v>
                  </c:pt>
                  <c:pt idx="5">
                    <c:v>2月</c:v>
                  </c:pt>
                  <c:pt idx="6">
                    <c:v>3月</c:v>
                  </c:pt>
                  <c:pt idx="7">
                    <c:v>4月</c:v>
                  </c:pt>
                  <c:pt idx="8">
                    <c:v>9月</c:v>
                  </c:pt>
                  <c:pt idx="9">
                    <c:v>10月</c:v>
                  </c:pt>
                  <c:pt idx="10">
                    <c:v>11月</c:v>
                  </c:pt>
                  <c:pt idx="11">
                    <c:v>12月</c:v>
                  </c:pt>
                  <c:pt idx="12">
                    <c:v>3月</c:v>
                  </c:pt>
                  <c:pt idx="13">
                    <c:v>5月</c:v>
                  </c:pt>
                  <c:pt idx="14">
                    <c:v>7月</c:v>
                  </c:pt>
                  <c:pt idx="15">
                    <c:v>8月</c:v>
                  </c:pt>
                  <c:pt idx="16">
                    <c:v>9月</c:v>
                  </c:pt>
                  <c:pt idx="17">
                    <c:v>10月</c:v>
                  </c:pt>
                  <c:pt idx="18">
                    <c:v>12月</c:v>
                  </c:pt>
                  <c:pt idx="19">
                    <c:v>1月</c:v>
                  </c:pt>
                  <c:pt idx="20">
                    <c:v>2月</c:v>
                  </c:pt>
                  <c:pt idx="21">
                    <c:v>3月</c:v>
                  </c:pt>
                  <c:pt idx="22">
                    <c:v>4月</c:v>
                  </c:pt>
                  <c:pt idx="23">
                    <c:v>5月</c:v>
                  </c:pt>
                  <c:pt idx="24">
                    <c:v>8月</c:v>
                  </c:pt>
                  <c:pt idx="25">
                    <c:v>9月</c:v>
                  </c:pt>
                </c:lvl>
                <c:lvl>
                  <c:pt idx="0">
                    <c:v>2014年</c:v>
                  </c:pt>
                  <c:pt idx="5">
                    <c:v>2015年</c:v>
                  </c:pt>
                  <c:pt idx="12">
                    <c:v>2016年</c:v>
                  </c:pt>
                  <c:pt idx="19">
                    <c:v>2017年</c:v>
                  </c:pt>
                </c:lvl>
              </c:multiLvlStrCache>
            </c:multiLvlStrRef>
          </c:cat>
          <c:val>
            <c:numRef>
              <c:f>工作表2!$C$5:$C$35</c:f>
              <c:numCache>
                <c:formatCode>General</c:formatCode>
                <c:ptCount val="26"/>
                <c:pt idx="1">
                  <c:v>112</c:v>
                </c:pt>
                <c:pt idx="2">
                  <c:v>0</c:v>
                </c:pt>
                <c:pt idx="3">
                  <c:v>0</c:v>
                </c:pt>
                <c:pt idx="6">
                  <c:v>1452</c:v>
                </c:pt>
                <c:pt idx="8">
                  <c:v>372.39</c:v>
                </c:pt>
                <c:pt idx="9">
                  <c:v>1283.5</c:v>
                </c:pt>
                <c:pt idx="13">
                  <c:v>820</c:v>
                </c:pt>
                <c:pt idx="14">
                  <c:v>154.30000000000001</c:v>
                </c:pt>
              </c:numCache>
            </c:numRef>
          </c:val>
          <c:smooth val="0"/>
          <c:extLst>
            <c:ext xmlns:c16="http://schemas.microsoft.com/office/drawing/2014/chart" uri="{C3380CC4-5D6E-409C-BE32-E72D297353CC}">
              <c16:uniqueId val="{00000001-CE79-42D7-9209-2DE467B1B285}"/>
            </c:ext>
          </c:extLst>
        </c:ser>
        <c:ser>
          <c:idx val="2"/>
          <c:order val="2"/>
          <c:tx>
            <c:strRef>
              <c:f>工作表2!$D$3:$D$4</c:f>
              <c:strCache>
                <c:ptCount val="1"/>
                <c:pt idx="0">
                  <c:v>CF</c:v>
                </c:pt>
              </c:strCache>
            </c:strRef>
          </c:tx>
          <c:marker>
            <c:symbol val="none"/>
          </c:marker>
          <c:cat>
            <c:multiLvlStrRef>
              <c:f>工作表2!$A$5:$A$35</c:f>
              <c:multiLvlStrCache>
                <c:ptCount val="26"/>
                <c:lvl>
                  <c:pt idx="0">
                    <c:v>6月</c:v>
                  </c:pt>
                  <c:pt idx="1">
                    <c:v>7月</c:v>
                  </c:pt>
                  <c:pt idx="2">
                    <c:v>8月</c:v>
                  </c:pt>
                  <c:pt idx="3">
                    <c:v>9月</c:v>
                  </c:pt>
                  <c:pt idx="4">
                    <c:v>10月</c:v>
                  </c:pt>
                  <c:pt idx="5">
                    <c:v>2月</c:v>
                  </c:pt>
                  <c:pt idx="6">
                    <c:v>3月</c:v>
                  </c:pt>
                  <c:pt idx="7">
                    <c:v>4月</c:v>
                  </c:pt>
                  <c:pt idx="8">
                    <c:v>9月</c:v>
                  </c:pt>
                  <c:pt idx="9">
                    <c:v>10月</c:v>
                  </c:pt>
                  <c:pt idx="10">
                    <c:v>11月</c:v>
                  </c:pt>
                  <c:pt idx="11">
                    <c:v>12月</c:v>
                  </c:pt>
                  <c:pt idx="12">
                    <c:v>3月</c:v>
                  </c:pt>
                  <c:pt idx="13">
                    <c:v>5月</c:v>
                  </c:pt>
                  <c:pt idx="14">
                    <c:v>7月</c:v>
                  </c:pt>
                  <c:pt idx="15">
                    <c:v>8月</c:v>
                  </c:pt>
                  <c:pt idx="16">
                    <c:v>9月</c:v>
                  </c:pt>
                  <c:pt idx="17">
                    <c:v>10月</c:v>
                  </c:pt>
                  <c:pt idx="18">
                    <c:v>12月</c:v>
                  </c:pt>
                  <c:pt idx="19">
                    <c:v>1月</c:v>
                  </c:pt>
                  <c:pt idx="20">
                    <c:v>2月</c:v>
                  </c:pt>
                  <c:pt idx="21">
                    <c:v>3月</c:v>
                  </c:pt>
                  <c:pt idx="22">
                    <c:v>4月</c:v>
                  </c:pt>
                  <c:pt idx="23">
                    <c:v>5月</c:v>
                  </c:pt>
                  <c:pt idx="24">
                    <c:v>8月</c:v>
                  </c:pt>
                  <c:pt idx="25">
                    <c:v>9月</c:v>
                  </c:pt>
                </c:lvl>
                <c:lvl>
                  <c:pt idx="0">
                    <c:v>2014年</c:v>
                  </c:pt>
                  <c:pt idx="5">
                    <c:v>2015年</c:v>
                  </c:pt>
                  <c:pt idx="12">
                    <c:v>2016年</c:v>
                  </c:pt>
                  <c:pt idx="19">
                    <c:v>2017年</c:v>
                  </c:pt>
                </c:lvl>
              </c:multiLvlStrCache>
            </c:multiLvlStrRef>
          </c:cat>
          <c:val>
            <c:numRef>
              <c:f>工作表2!$D$5:$D$35</c:f>
              <c:numCache>
                <c:formatCode>General</c:formatCode>
                <c:ptCount val="26"/>
                <c:pt idx="1">
                  <c:v>5581</c:v>
                </c:pt>
                <c:pt idx="2">
                  <c:v>113</c:v>
                </c:pt>
                <c:pt idx="14">
                  <c:v>0</c:v>
                </c:pt>
                <c:pt idx="17">
                  <c:v>0</c:v>
                </c:pt>
                <c:pt idx="22">
                  <c:v>1538</c:v>
                </c:pt>
                <c:pt idx="23">
                  <c:v>468.5</c:v>
                </c:pt>
                <c:pt idx="24">
                  <c:v>890</c:v>
                </c:pt>
              </c:numCache>
            </c:numRef>
          </c:val>
          <c:smooth val="0"/>
          <c:extLst>
            <c:ext xmlns:c16="http://schemas.microsoft.com/office/drawing/2014/chart" uri="{C3380CC4-5D6E-409C-BE32-E72D297353CC}">
              <c16:uniqueId val="{00000002-CE79-42D7-9209-2DE467B1B285}"/>
            </c:ext>
          </c:extLst>
        </c:ser>
        <c:ser>
          <c:idx val="3"/>
          <c:order val="3"/>
          <c:tx>
            <c:strRef>
              <c:f>工作表2!$E$3:$E$4</c:f>
              <c:strCache>
                <c:ptCount val="1"/>
                <c:pt idx="0">
                  <c:v>EF</c:v>
                </c:pt>
              </c:strCache>
            </c:strRef>
          </c:tx>
          <c:marker>
            <c:symbol val="none"/>
          </c:marker>
          <c:cat>
            <c:multiLvlStrRef>
              <c:f>工作表2!$A$5:$A$35</c:f>
              <c:multiLvlStrCache>
                <c:ptCount val="26"/>
                <c:lvl>
                  <c:pt idx="0">
                    <c:v>6月</c:v>
                  </c:pt>
                  <c:pt idx="1">
                    <c:v>7月</c:v>
                  </c:pt>
                  <c:pt idx="2">
                    <c:v>8月</c:v>
                  </c:pt>
                  <c:pt idx="3">
                    <c:v>9月</c:v>
                  </c:pt>
                  <c:pt idx="4">
                    <c:v>10月</c:v>
                  </c:pt>
                  <c:pt idx="5">
                    <c:v>2月</c:v>
                  </c:pt>
                  <c:pt idx="6">
                    <c:v>3月</c:v>
                  </c:pt>
                  <c:pt idx="7">
                    <c:v>4月</c:v>
                  </c:pt>
                  <c:pt idx="8">
                    <c:v>9月</c:v>
                  </c:pt>
                  <c:pt idx="9">
                    <c:v>10月</c:v>
                  </c:pt>
                  <c:pt idx="10">
                    <c:v>11月</c:v>
                  </c:pt>
                  <c:pt idx="11">
                    <c:v>12月</c:v>
                  </c:pt>
                  <c:pt idx="12">
                    <c:v>3月</c:v>
                  </c:pt>
                  <c:pt idx="13">
                    <c:v>5月</c:v>
                  </c:pt>
                  <c:pt idx="14">
                    <c:v>7月</c:v>
                  </c:pt>
                  <c:pt idx="15">
                    <c:v>8月</c:v>
                  </c:pt>
                  <c:pt idx="16">
                    <c:v>9月</c:v>
                  </c:pt>
                  <c:pt idx="17">
                    <c:v>10月</c:v>
                  </c:pt>
                  <c:pt idx="18">
                    <c:v>12月</c:v>
                  </c:pt>
                  <c:pt idx="19">
                    <c:v>1月</c:v>
                  </c:pt>
                  <c:pt idx="20">
                    <c:v>2月</c:v>
                  </c:pt>
                  <c:pt idx="21">
                    <c:v>3月</c:v>
                  </c:pt>
                  <c:pt idx="22">
                    <c:v>4月</c:v>
                  </c:pt>
                  <c:pt idx="23">
                    <c:v>5月</c:v>
                  </c:pt>
                  <c:pt idx="24">
                    <c:v>8月</c:v>
                  </c:pt>
                  <c:pt idx="25">
                    <c:v>9月</c:v>
                  </c:pt>
                </c:lvl>
                <c:lvl>
                  <c:pt idx="0">
                    <c:v>2014年</c:v>
                  </c:pt>
                  <c:pt idx="5">
                    <c:v>2015年</c:v>
                  </c:pt>
                  <c:pt idx="12">
                    <c:v>2016年</c:v>
                  </c:pt>
                  <c:pt idx="19">
                    <c:v>2017年</c:v>
                  </c:pt>
                </c:lvl>
              </c:multiLvlStrCache>
            </c:multiLvlStrRef>
          </c:cat>
          <c:val>
            <c:numRef>
              <c:f>工作表2!$E$5:$E$35</c:f>
              <c:numCache>
                <c:formatCode>General</c:formatCode>
                <c:ptCount val="26"/>
                <c:pt idx="1">
                  <c:v>2.8</c:v>
                </c:pt>
                <c:pt idx="3">
                  <c:v>29</c:v>
                </c:pt>
                <c:pt idx="4">
                  <c:v>257</c:v>
                </c:pt>
                <c:pt idx="6">
                  <c:v>0</c:v>
                </c:pt>
                <c:pt idx="21">
                  <c:v>2461</c:v>
                </c:pt>
                <c:pt idx="22">
                  <c:v>129</c:v>
                </c:pt>
                <c:pt idx="23">
                  <c:v>384</c:v>
                </c:pt>
              </c:numCache>
            </c:numRef>
          </c:val>
          <c:smooth val="0"/>
          <c:extLst>
            <c:ext xmlns:c16="http://schemas.microsoft.com/office/drawing/2014/chart" uri="{C3380CC4-5D6E-409C-BE32-E72D297353CC}">
              <c16:uniqueId val="{00000003-CE79-42D7-9209-2DE467B1B285}"/>
            </c:ext>
          </c:extLst>
        </c:ser>
        <c:ser>
          <c:idx val="4"/>
          <c:order val="4"/>
          <c:tx>
            <c:strRef>
              <c:f>工作表2!$F$3:$F$4</c:f>
              <c:strCache>
                <c:ptCount val="1"/>
                <c:pt idx="0">
                  <c:v>JF</c:v>
                </c:pt>
              </c:strCache>
            </c:strRef>
          </c:tx>
          <c:marker>
            <c:symbol val="none"/>
          </c:marker>
          <c:cat>
            <c:multiLvlStrRef>
              <c:f>工作表2!$A$5:$A$35</c:f>
              <c:multiLvlStrCache>
                <c:ptCount val="26"/>
                <c:lvl>
                  <c:pt idx="0">
                    <c:v>6月</c:v>
                  </c:pt>
                  <c:pt idx="1">
                    <c:v>7月</c:v>
                  </c:pt>
                  <c:pt idx="2">
                    <c:v>8月</c:v>
                  </c:pt>
                  <c:pt idx="3">
                    <c:v>9月</c:v>
                  </c:pt>
                  <c:pt idx="4">
                    <c:v>10月</c:v>
                  </c:pt>
                  <c:pt idx="5">
                    <c:v>2月</c:v>
                  </c:pt>
                  <c:pt idx="6">
                    <c:v>3月</c:v>
                  </c:pt>
                  <c:pt idx="7">
                    <c:v>4月</c:v>
                  </c:pt>
                  <c:pt idx="8">
                    <c:v>9月</c:v>
                  </c:pt>
                  <c:pt idx="9">
                    <c:v>10月</c:v>
                  </c:pt>
                  <c:pt idx="10">
                    <c:v>11月</c:v>
                  </c:pt>
                  <c:pt idx="11">
                    <c:v>12月</c:v>
                  </c:pt>
                  <c:pt idx="12">
                    <c:v>3月</c:v>
                  </c:pt>
                  <c:pt idx="13">
                    <c:v>5月</c:v>
                  </c:pt>
                  <c:pt idx="14">
                    <c:v>7月</c:v>
                  </c:pt>
                  <c:pt idx="15">
                    <c:v>8月</c:v>
                  </c:pt>
                  <c:pt idx="16">
                    <c:v>9月</c:v>
                  </c:pt>
                  <c:pt idx="17">
                    <c:v>10月</c:v>
                  </c:pt>
                  <c:pt idx="18">
                    <c:v>12月</c:v>
                  </c:pt>
                  <c:pt idx="19">
                    <c:v>1月</c:v>
                  </c:pt>
                  <c:pt idx="20">
                    <c:v>2月</c:v>
                  </c:pt>
                  <c:pt idx="21">
                    <c:v>3月</c:v>
                  </c:pt>
                  <c:pt idx="22">
                    <c:v>4月</c:v>
                  </c:pt>
                  <c:pt idx="23">
                    <c:v>5月</c:v>
                  </c:pt>
                  <c:pt idx="24">
                    <c:v>8月</c:v>
                  </c:pt>
                  <c:pt idx="25">
                    <c:v>9月</c:v>
                  </c:pt>
                </c:lvl>
                <c:lvl>
                  <c:pt idx="0">
                    <c:v>2014年</c:v>
                  </c:pt>
                  <c:pt idx="5">
                    <c:v>2015年</c:v>
                  </c:pt>
                  <c:pt idx="12">
                    <c:v>2016年</c:v>
                  </c:pt>
                  <c:pt idx="19">
                    <c:v>2017年</c:v>
                  </c:pt>
                </c:lvl>
              </c:multiLvlStrCache>
            </c:multiLvlStrRef>
          </c:cat>
          <c:val>
            <c:numRef>
              <c:f>工作表2!$F$5:$F$35</c:f>
              <c:numCache>
                <c:formatCode>General</c:formatCode>
                <c:ptCount val="26"/>
                <c:pt idx="0">
                  <c:v>259</c:v>
                </c:pt>
                <c:pt idx="1">
                  <c:v>106</c:v>
                </c:pt>
                <c:pt idx="2">
                  <c:v>172</c:v>
                </c:pt>
                <c:pt idx="10">
                  <c:v>92</c:v>
                </c:pt>
                <c:pt idx="11">
                  <c:v>9</c:v>
                </c:pt>
                <c:pt idx="14">
                  <c:v>6124</c:v>
                </c:pt>
                <c:pt idx="15">
                  <c:v>1793</c:v>
                </c:pt>
                <c:pt idx="19">
                  <c:v>1213</c:v>
                </c:pt>
                <c:pt idx="22">
                  <c:v>0</c:v>
                </c:pt>
              </c:numCache>
            </c:numRef>
          </c:val>
          <c:smooth val="0"/>
          <c:extLst>
            <c:ext xmlns:c16="http://schemas.microsoft.com/office/drawing/2014/chart" uri="{C3380CC4-5D6E-409C-BE32-E72D297353CC}">
              <c16:uniqueId val="{00000004-CE79-42D7-9209-2DE467B1B285}"/>
            </c:ext>
          </c:extLst>
        </c:ser>
        <c:ser>
          <c:idx val="5"/>
          <c:order val="5"/>
          <c:tx>
            <c:strRef>
              <c:f>工作表2!$G$3:$G$4</c:f>
              <c:strCache>
                <c:ptCount val="1"/>
                <c:pt idx="0">
                  <c:v>KF</c:v>
                </c:pt>
              </c:strCache>
            </c:strRef>
          </c:tx>
          <c:marker>
            <c:symbol val="none"/>
          </c:marker>
          <c:cat>
            <c:multiLvlStrRef>
              <c:f>工作表2!$A$5:$A$35</c:f>
              <c:multiLvlStrCache>
                <c:ptCount val="26"/>
                <c:lvl>
                  <c:pt idx="0">
                    <c:v>6月</c:v>
                  </c:pt>
                  <c:pt idx="1">
                    <c:v>7月</c:v>
                  </c:pt>
                  <c:pt idx="2">
                    <c:v>8月</c:v>
                  </c:pt>
                  <c:pt idx="3">
                    <c:v>9月</c:v>
                  </c:pt>
                  <c:pt idx="4">
                    <c:v>10月</c:v>
                  </c:pt>
                  <c:pt idx="5">
                    <c:v>2月</c:v>
                  </c:pt>
                  <c:pt idx="6">
                    <c:v>3月</c:v>
                  </c:pt>
                  <c:pt idx="7">
                    <c:v>4月</c:v>
                  </c:pt>
                  <c:pt idx="8">
                    <c:v>9月</c:v>
                  </c:pt>
                  <c:pt idx="9">
                    <c:v>10月</c:v>
                  </c:pt>
                  <c:pt idx="10">
                    <c:v>11月</c:v>
                  </c:pt>
                  <c:pt idx="11">
                    <c:v>12月</c:v>
                  </c:pt>
                  <c:pt idx="12">
                    <c:v>3月</c:v>
                  </c:pt>
                  <c:pt idx="13">
                    <c:v>5月</c:v>
                  </c:pt>
                  <c:pt idx="14">
                    <c:v>7月</c:v>
                  </c:pt>
                  <c:pt idx="15">
                    <c:v>8月</c:v>
                  </c:pt>
                  <c:pt idx="16">
                    <c:v>9月</c:v>
                  </c:pt>
                  <c:pt idx="17">
                    <c:v>10月</c:v>
                  </c:pt>
                  <c:pt idx="18">
                    <c:v>12月</c:v>
                  </c:pt>
                  <c:pt idx="19">
                    <c:v>1月</c:v>
                  </c:pt>
                  <c:pt idx="20">
                    <c:v>2月</c:v>
                  </c:pt>
                  <c:pt idx="21">
                    <c:v>3月</c:v>
                  </c:pt>
                  <c:pt idx="22">
                    <c:v>4月</c:v>
                  </c:pt>
                  <c:pt idx="23">
                    <c:v>5月</c:v>
                  </c:pt>
                  <c:pt idx="24">
                    <c:v>8月</c:v>
                  </c:pt>
                  <c:pt idx="25">
                    <c:v>9月</c:v>
                  </c:pt>
                </c:lvl>
                <c:lvl>
                  <c:pt idx="0">
                    <c:v>2014年</c:v>
                  </c:pt>
                  <c:pt idx="5">
                    <c:v>2015年</c:v>
                  </c:pt>
                  <c:pt idx="12">
                    <c:v>2016年</c:v>
                  </c:pt>
                  <c:pt idx="19">
                    <c:v>2017年</c:v>
                  </c:pt>
                </c:lvl>
              </c:multiLvlStrCache>
            </c:multiLvlStrRef>
          </c:cat>
          <c:val>
            <c:numRef>
              <c:f>工作表2!$G$5:$G$35</c:f>
              <c:numCache>
                <c:formatCode>General</c:formatCode>
                <c:ptCount val="26"/>
                <c:pt idx="1">
                  <c:v>0</c:v>
                </c:pt>
                <c:pt idx="7">
                  <c:v>1183</c:v>
                </c:pt>
                <c:pt idx="12">
                  <c:v>532</c:v>
                </c:pt>
                <c:pt idx="14">
                  <c:v>101</c:v>
                </c:pt>
                <c:pt idx="18">
                  <c:v>1066</c:v>
                </c:pt>
                <c:pt idx="25">
                  <c:v>230</c:v>
                </c:pt>
              </c:numCache>
            </c:numRef>
          </c:val>
          <c:smooth val="0"/>
          <c:extLst>
            <c:ext xmlns:c16="http://schemas.microsoft.com/office/drawing/2014/chart" uri="{C3380CC4-5D6E-409C-BE32-E72D297353CC}">
              <c16:uniqueId val="{00000005-CE79-42D7-9209-2DE467B1B285}"/>
            </c:ext>
          </c:extLst>
        </c:ser>
        <c:ser>
          <c:idx val="6"/>
          <c:order val="6"/>
          <c:tx>
            <c:strRef>
              <c:f>工作表2!$H$3:$H$4</c:f>
              <c:strCache>
                <c:ptCount val="1"/>
                <c:pt idx="0">
                  <c:v>OFF#5</c:v>
                </c:pt>
              </c:strCache>
            </c:strRef>
          </c:tx>
          <c:marker>
            <c:symbol val="none"/>
          </c:marker>
          <c:cat>
            <c:multiLvlStrRef>
              <c:f>工作表2!$A$5:$A$35</c:f>
              <c:multiLvlStrCache>
                <c:ptCount val="26"/>
                <c:lvl>
                  <c:pt idx="0">
                    <c:v>6月</c:v>
                  </c:pt>
                  <c:pt idx="1">
                    <c:v>7月</c:v>
                  </c:pt>
                  <c:pt idx="2">
                    <c:v>8月</c:v>
                  </c:pt>
                  <c:pt idx="3">
                    <c:v>9月</c:v>
                  </c:pt>
                  <c:pt idx="4">
                    <c:v>10月</c:v>
                  </c:pt>
                  <c:pt idx="5">
                    <c:v>2月</c:v>
                  </c:pt>
                  <c:pt idx="6">
                    <c:v>3月</c:v>
                  </c:pt>
                  <c:pt idx="7">
                    <c:v>4月</c:v>
                  </c:pt>
                  <c:pt idx="8">
                    <c:v>9月</c:v>
                  </c:pt>
                  <c:pt idx="9">
                    <c:v>10月</c:v>
                  </c:pt>
                  <c:pt idx="10">
                    <c:v>11月</c:v>
                  </c:pt>
                  <c:pt idx="11">
                    <c:v>12月</c:v>
                  </c:pt>
                  <c:pt idx="12">
                    <c:v>3月</c:v>
                  </c:pt>
                  <c:pt idx="13">
                    <c:v>5月</c:v>
                  </c:pt>
                  <c:pt idx="14">
                    <c:v>7月</c:v>
                  </c:pt>
                  <c:pt idx="15">
                    <c:v>8月</c:v>
                  </c:pt>
                  <c:pt idx="16">
                    <c:v>9月</c:v>
                  </c:pt>
                  <c:pt idx="17">
                    <c:v>10月</c:v>
                  </c:pt>
                  <c:pt idx="18">
                    <c:v>12月</c:v>
                  </c:pt>
                  <c:pt idx="19">
                    <c:v>1月</c:v>
                  </c:pt>
                  <c:pt idx="20">
                    <c:v>2月</c:v>
                  </c:pt>
                  <c:pt idx="21">
                    <c:v>3月</c:v>
                  </c:pt>
                  <c:pt idx="22">
                    <c:v>4月</c:v>
                  </c:pt>
                  <c:pt idx="23">
                    <c:v>5月</c:v>
                  </c:pt>
                  <c:pt idx="24">
                    <c:v>8月</c:v>
                  </c:pt>
                  <c:pt idx="25">
                    <c:v>9月</c:v>
                  </c:pt>
                </c:lvl>
                <c:lvl>
                  <c:pt idx="0">
                    <c:v>2014年</c:v>
                  </c:pt>
                  <c:pt idx="5">
                    <c:v>2015年</c:v>
                  </c:pt>
                  <c:pt idx="12">
                    <c:v>2016年</c:v>
                  </c:pt>
                  <c:pt idx="19">
                    <c:v>2017年</c:v>
                  </c:pt>
                </c:lvl>
              </c:multiLvlStrCache>
            </c:multiLvlStrRef>
          </c:cat>
          <c:val>
            <c:numRef>
              <c:f>工作表2!$H$5:$H$35</c:f>
              <c:numCache>
                <c:formatCode>General</c:formatCode>
                <c:ptCount val="26"/>
                <c:pt idx="22">
                  <c:v>789</c:v>
                </c:pt>
              </c:numCache>
            </c:numRef>
          </c:val>
          <c:smooth val="0"/>
          <c:extLst>
            <c:ext xmlns:c16="http://schemas.microsoft.com/office/drawing/2014/chart" uri="{C3380CC4-5D6E-409C-BE32-E72D297353CC}">
              <c16:uniqueId val="{00000006-CE79-42D7-9209-2DE467B1B285}"/>
            </c:ext>
          </c:extLst>
        </c:ser>
        <c:dLbls>
          <c:showLegendKey val="0"/>
          <c:showVal val="0"/>
          <c:showCatName val="0"/>
          <c:showSerName val="0"/>
          <c:showPercent val="0"/>
          <c:showBubbleSize val="0"/>
        </c:dLbls>
        <c:smooth val="0"/>
        <c:axId val="193597440"/>
        <c:axId val="193598976"/>
      </c:lineChart>
      <c:catAx>
        <c:axId val="193597440"/>
        <c:scaling>
          <c:orientation val="minMax"/>
        </c:scaling>
        <c:delete val="0"/>
        <c:axPos val="b"/>
        <c:numFmt formatCode="General" sourceLinked="0"/>
        <c:majorTickMark val="out"/>
        <c:minorTickMark val="none"/>
        <c:tickLblPos val="nextTo"/>
        <c:txPr>
          <a:bodyPr/>
          <a:lstStyle/>
          <a:p>
            <a:pPr>
              <a:defRPr lang="ja-JP"/>
            </a:pPr>
            <a:endParaRPr lang="zh-TW"/>
          </a:p>
        </c:txPr>
        <c:crossAx val="193598976"/>
        <c:crosses val="autoZero"/>
        <c:auto val="1"/>
        <c:lblAlgn val="ctr"/>
        <c:lblOffset val="100"/>
        <c:tickLblSkip val="1"/>
        <c:noMultiLvlLbl val="0"/>
      </c:catAx>
      <c:valAx>
        <c:axId val="193598976"/>
        <c:scaling>
          <c:orientation val="minMax"/>
        </c:scaling>
        <c:delete val="0"/>
        <c:axPos val="l"/>
        <c:majorGridlines/>
        <c:numFmt formatCode="General" sourceLinked="1"/>
        <c:majorTickMark val="out"/>
        <c:minorTickMark val="none"/>
        <c:tickLblPos val="nextTo"/>
        <c:txPr>
          <a:bodyPr/>
          <a:lstStyle/>
          <a:p>
            <a:pPr>
              <a:defRPr lang="ja-JP"/>
            </a:pPr>
            <a:endParaRPr lang="zh-TW"/>
          </a:p>
        </c:txPr>
        <c:crossAx val="193597440"/>
        <c:crosses val="autoZero"/>
        <c:crossBetween val="between"/>
      </c:valAx>
    </c:plotArea>
    <c:legend>
      <c:legendPos val="r"/>
      <c:layout>
        <c:manualLayout>
          <c:xMode val="edge"/>
          <c:yMode val="edge"/>
          <c:x val="0.85358733971078571"/>
          <c:y val="0.1496981627296588"/>
          <c:w val="0.13254784226495084"/>
          <c:h val="0.79680519101778946"/>
        </c:manualLayout>
      </c:layout>
      <c:overlay val="0"/>
      <c:txPr>
        <a:bodyPr/>
        <a:lstStyle/>
        <a:p>
          <a:pPr>
            <a:defRPr lang="ja-JP"/>
          </a:pPr>
          <a:endParaRPr lang="zh-TW"/>
        </a:p>
      </c:txPr>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lang="ja-JP"/>
            </a:pPr>
            <a:r>
              <a:rPr lang="en-US" altLang="en-US"/>
              <a:t>ADT</a:t>
            </a:r>
            <a:r>
              <a:rPr lang="zh-TW" altLang="en-US"/>
              <a:t>包裝設備異常</a:t>
            </a:r>
            <a:r>
              <a:rPr lang="en-US" altLang="zh-TW"/>
              <a:t>LOSS</a:t>
            </a:r>
            <a:r>
              <a:rPr lang="zh-TW" altLang="en-US"/>
              <a:t>推移</a:t>
            </a:r>
            <a:endParaRPr lang="en-US" altLang="zh-TW"/>
          </a:p>
        </c:rich>
      </c:tx>
      <c:overlay val="1"/>
    </c:title>
    <c:autoTitleDeleted val="0"/>
    <c:plotArea>
      <c:layout>
        <c:manualLayout>
          <c:layoutTarget val="inner"/>
          <c:xMode val="edge"/>
          <c:yMode val="edge"/>
          <c:x val="9.5849472849664899E-2"/>
          <c:y val="7.8852532605143466E-2"/>
          <c:w val="0.89199273167777104"/>
          <c:h val="0.8337070586458426"/>
        </c:manualLayout>
      </c:layout>
      <c:barChart>
        <c:barDir val="col"/>
        <c:grouping val="clustered"/>
        <c:varyColors val="0"/>
        <c:ser>
          <c:idx val="7"/>
          <c:order val="7"/>
          <c:tx>
            <c:strRef>
              <c:f>工作表2!$S$61</c:f>
              <c:strCache>
                <c:ptCount val="1"/>
                <c:pt idx="0">
                  <c:v>TOTAL</c:v>
                </c:pt>
              </c:strCache>
            </c:strRef>
          </c:tx>
          <c:invertIfNegative val="0"/>
          <c:cat>
            <c:numRef>
              <c:f>工作表2!$K$62:$K$65</c:f>
              <c:numCache>
                <c:formatCode>General</c:formatCode>
                <c:ptCount val="4"/>
                <c:pt idx="0">
                  <c:v>2014</c:v>
                </c:pt>
                <c:pt idx="1">
                  <c:v>2015</c:v>
                </c:pt>
                <c:pt idx="2">
                  <c:v>2016</c:v>
                </c:pt>
                <c:pt idx="3">
                  <c:v>2017</c:v>
                </c:pt>
              </c:numCache>
            </c:numRef>
          </c:cat>
          <c:val>
            <c:numRef>
              <c:f>工作表2!$S$62:$S$65</c:f>
              <c:numCache>
                <c:formatCode>0_ </c:formatCode>
                <c:ptCount val="4"/>
                <c:pt idx="0">
                  <c:v>6723.8</c:v>
                </c:pt>
                <c:pt idx="1">
                  <c:v>4462.8899999999994</c:v>
                </c:pt>
                <c:pt idx="2">
                  <c:v>12810.3</c:v>
                </c:pt>
                <c:pt idx="3">
                  <c:v>8876.5</c:v>
                </c:pt>
              </c:numCache>
            </c:numRef>
          </c:val>
          <c:extLst>
            <c:ext xmlns:c16="http://schemas.microsoft.com/office/drawing/2014/chart" uri="{C3380CC4-5D6E-409C-BE32-E72D297353CC}">
              <c16:uniqueId val="{00000000-FCF9-4D89-8F84-636F049A1621}"/>
            </c:ext>
          </c:extLst>
        </c:ser>
        <c:dLbls>
          <c:showLegendKey val="0"/>
          <c:showVal val="0"/>
          <c:showCatName val="0"/>
          <c:showSerName val="0"/>
          <c:showPercent val="0"/>
          <c:showBubbleSize val="0"/>
        </c:dLbls>
        <c:gapWidth val="150"/>
        <c:axId val="193663744"/>
        <c:axId val="193657472"/>
      </c:barChart>
      <c:lineChart>
        <c:grouping val="standard"/>
        <c:varyColors val="0"/>
        <c:ser>
          <c:idx val="0"/>
          <c:order val="0"/>
          <c:tx>
            <c:strRef>
              <c:f>工作表2!$L$61</c:f>
              <c:strCache>
                <c:ptCount val="1"/>
                <c:pt idx="0">
                  <c:v>YF</c:v>
                </c:pt>
              </c:strCache>
            </c:strRef>
          </c:tx>
          <c:marker>
            <c:symbol val="none"/>
          </c:marker>
          <c:cat>
            <c:numRef>
              <c:f>工作表2!$K$62:$K$65</c:f>
              <c:numCache>
                <c:formatCode>General</c:formatCode>
                <c:ptCount val="4"/>
                <c:pt idx="0">
                  <c:v>2014</c:v>
                </c:pt>
                <c:pt idx="1">
                  <c:v>2015</c:v>
                </c:pt>
                <c:pt idx="2">
                  <c:v>2016</c:v>
                </c:pt>
                <c:pt idx="3">
                  <c:v>2017</c:v>
                </c:pt>
              </c:numCache>
            </c:numRef>
          </c:cat>
          <c:val>
            <c:numRef>
              <c:f>工作表2!$L$62:$L$65</c:f>
              <c:numCache>
                <c:formatCode>0_ </c:formatCode>
                <c:ptCount val="4"/>
                <c:pt idx="0">
                  <c:v>92</c:v>
                </c:pt>
                <c:pt idx="1">
                  <c:v>71</c:v>
                </c:pt>
                <c:pt idx="2">
                  <c:v>2220</c:v>
                </c:pt>
                <c:pt idx="3">
                  <c:v>774</c:v>
                </c:pt>
              </c:numCache>
            </c:numRef>
          </c:val>
          <c:smooth val="0"/>
          <c:extLst>
            <c:ext xmlns:c16="http://schemas.microsoft.com/office/drawing/2014/chart" uri="{C3380CC4-5D6E-409C-BE32-E72D297353CC}">
              <c16:uniqueId val="{00000001-FCF9-4D89-8F84-636F049A1621}"/>
            </c:ext>
          </c:extLst>
        </c:ser>
        <c:ser>
          <c:idx val="1"/>
          <c:order val="1"/>
          <c:tx>
            <c:strRef>
              <c:f>工作表2!$M$61</c:f>
              <c:strCache>
                <c:ptCount val="1"/>
                <c:pt idx="0">
                  <c:v>ZF</c:v>
                </c:pt>
              </c:strCache>
            </c:strRef>
          </c:tx>
          <c:marker>
            <c:symbol val="none"/>
          </c:marker>
          <c:cat>
            <c:numRef>
              <c:f>工作表2!$K$62:$K$65</c:f>
              <c:numCache>
                <c:formatCode>General</c:formatCode>
                <c:ptCount val="4"/>
                <c:pt idx="0">
                  <c:v>2014</c:v>
                </c:pt>
                <c:pt idx="1">
                  <c:v>2015</c:v>
                </c:pt>
                <c:pt idx="2">
                  <c:v>2016</c:v>
                </c:pt>
                <c:pt idx="3">
                  <c:v>2017</c:v>
                </c:pt>
              </c:numCache>
            </c:numRef>
          </c:cat>
          <c:val>
            <c:numRef>
              <c:f>工作表2!$M$62:$M$65</c:f>
              <c:numCache>
                <c:formatCode>0_ </c:formatCode>
                <c:ptCount val="4"/>
                <c:pt idx="0">
                  <c:v>112</c:v>
                </c:pt>
                <c:pt idx="1">
                  <c:v>3107.89</c:v>
                </c:pt>
                <c:pt idx="2">
                  <c:v>974.3</c:v>
                </c:pt>
                <c:pt idx="3">
                  <c:v>0</c:v>
                </c:pt>
              </c:numCache>
            </c:numRef>
          </c:val>
          <c:smooth val="0"/>
          <c:extLst>
            <c:ext xmlns:c16="http://schemas.microsoft.com/office/drawing/2014/chart" uri="{C3380CC4-5D6E-409C-BE32-E72D297353CC}">
              <c16:uniqueId val="{00000002-FCF9-4D89-8F84-636F049A1621}"/>
            </c:ext>
          </c:extLst>
        </c:ser>
        <c:ser>
          <c:idx val="2"/>
          <c:order val="2"/>
          <c:tx>
            <c:strRef>
              <c:f>工作表2!$N$61</c:f>
              <c:strCache>
                <c:ptCount val="1"/>
                <c:pt idx="0">
                  <c:v>CF</c:v>
                </c:pt>
              </c:strCache>
            </c:strRef>
          </c:tx>
          <c:cat>
            <c:numRef>
              <c:f>工作表2!$K$62:$K$65</c:f>
              <c:numCache>
                <c:formatCode>General</c:formatCode>
                <c:ptCount val="4"/>
                <c:pt idx="0">
                  <c:v>2014</c:v>
                </c:pt>
                <c:pt idx="1">
                  <c:v>2015</c:v>
                </c:pt>
                <c:pt idx="2">
                  <c:v>2016</c:v>
                </c:pt>
                <c:pt idx="3">
                  <c:v>2017</c:v>
                </c:pt>
              </c:numCache>
            </c:numRef>
          </c:cat>
          <c:val>
            <c:numRef>
              <c:f>工作表2!$N$62:$N$65</c:f>
              <c:numCache>
                <c:formatCode>0_ </c:formatCode>
                <c:ptCount val="4"/>
                <c:pt idx="0">
                  <c:v>5694</c:v>
                </c:pt>
                <c:pt idx="1">
                  <c:v>0</c:v>
                </c:pt>
                <c:pt idx="2">
                  <c:v>0</c:v>
                </c:pt>
                <c:pt idx="3">
                  <c:v>2896.5</c:v>
                </c:pt>
              </c:numCache>
            </c:numRef>
          </c:val>
          <c:smooth val="0"/>
          <c:extLst>
            <c:ext xmlns:c16="http://schemas.microsoft.com/office/drawing/2014/chart" uri="{C3380CC4-5D6E-409C-BE32-E72D297353CC}">
              <c16:uniqueId val="{00000003-FCF9-4D89-8F84-636F049A1621}"/>
            </c:ext>
          </c:extLst>
        </c:ser>
        <c:ser>
          <c:idx val="3"/>
          <c:order val="3"/>
          <c:tx>
            <c:strRef>
              <c:f>工作表2!$O$61</c:f>
              <c:strCache>
                <c:ptCount val="1"/>
                <c:pt idx="0">
                  <c:v>EF</c:v>
                </c:pt>
              </c:strCache>
            </c:strRef>
          </c:tx>
          <c:marker>
            <c:symbol val="none"/>
          </c:marker>
          <c:cat>
            <c:numRef>
              <c:f>工作表2!$K$62:$K$65</c:f>
              <c:numCache>
                <c:formatCode>General</c:formatCode>
                <c:ptCount val="4"/>
                <c:pt idx="0">
                  <c:v>2014</c:v>
                </c:pt>
                <c:pt idx="1">
                  <c:v>2015</c:v>
                </c:pt>
                <c:pt idx="2">
                  <c:v>2016</c:v>
                </c:pt>
                <c:pt idx="3">
                  <c:v>2017</c:v>
                </c:pt>
              </c:numCache>
            </c:numRef>
          </c:cat>
          <c:val>
            <c:numRef>
              <c:f>工作表2!$O$62:$O$65</c:f>
              <c:numCache>
                <c:formatCode>0_ </c:formatCode>
                <c:ptCount val="4"/>
                <c:pt idx="0">
                  <c:v>288.8</c:v>
                </c:pt>
                <c:pt idx="1">
                  <c:v>0</c:v>
                </c:pt>
                <c:pt idx="2">
                  <c:v>0</c:v>
                </c:pt>
                <c:pt idx="3">
                  <c:v>2974</c:v>
                </c:pt>
              </c:numCache>
            </c:numRef>
          </c:val>
          <c:smooth val="0"/>
          <c:extLst>
            <c:ext xmlns:c16="http://schemas.microsoft.com/office/drawing/2014/chart" uri="{C3380CC4-5D6E-409C-BE32-E72D297353CC}">
              <c16:uniqueId val="{00000004-FCF9-4D89-8F84-636F049A1621}"/>
            </c:ext>
          </c:extLst>
        </c:ser>
        <c:ser>
          <c:idx val="4"/>
          <c:order val="4"/>
          <c:tx>
            <c:strRef>
              <c:f>工作表2!$P$61</c:f>
              <c:strCache>
                <c:ptCount val="1"/>
                <c:pt idx="0">
                  <c:v>JF</c:v>
                </c:pt>
              </c:strCache>
            </c:strRef>
          </c:tx>
          <c:marker>
            <c:symbol val="none"/>
          </c:marker>
          <c:cat>
            <c:numRef>
              <c:f>工作表2!$K$62:$K$65</c:f>
              <c:numCache>
                <c:formatCode>General</c:formatCode>
                <c:ptCount val="4"/>
                <c:pt idx="0">
                  <c:v>2014</c:v>
                </c:pt>
                <c:pt idx="1">
                  <c:v>2015</c:v>
                </c:pt>
                <c:pt idx="2">
                  <c:v>2016</c:v>
                </c:pt>
                <c:pt idx="3">
                  <c:v>2017</c:v>
                </c:pt>
              </c:numCache>
            </c:numRef>
          </c:cat>
          <c:val>
            <c:numRef>
              <c:f>工作表2!$P$62:$P$65</c:f>
              <c:numCache>
                <c:formatCode>0_ </c:formatCode>
                <c:ptCount val="4"/>
                <c:pt idx="0">
                  <c:v>537</c:v>
                </c:pt>
                <c:pt idx="1">
                  <c:v>101</c:v>
                </c:pt>
                <c:pt idx="2">
                  <c:v>7917</c:v>
                </c:pt>
                <c:pt idx="3">
                  <c:v>1213</c:v>
                </c:pt>
              </c:numCache>
            </c:numRef>
          </c:val>
          <c:smooth val="0"/>
          <c:extLst>
            <c:ext xmlns:c16="http://schemas.microsoft.com/office/drawing/2014/chart" uri="{C3380CC4-5D6E-409C-BE32-E72D297353CC}">
              <c16:uniqueId val="{00000005-FCF9-4D89-8F84-636F049A1621}"/>
            </c:ext>
          </c:extLst>
        </c:ser>
        <c:ser>
          <c:idx val="5"/>
          <c:order val="5"/>
          <c:tx>
            <c:strRef>
              <c:f>工作表2!$Q$61</c:f>
              <c:strCache>
                <c:ptCount val="1"/>
                <c:pt idx="0">
                  <c:v>KF</c:v>
                </c:pt>
              </c:strCache>
            </c:strRef>
          </c:tx>
          <c:marker>
            <c:symbol val="none"/>
          </c:marker>
          <c:cat>
            <c:numRef>
              <c:f>工作表2!$K$62:$K$65</c:f>
              <c:numCache>
                <c:formatCode>General</c:formatCode>
                <c:ptCount val="4"/>
                <c:pt idx="0">
                  <c:v>2014</c:v>
                </c:pt>
                <c:pt idx="1">
                  <c:v>2015</c:v>
                </c:pt>
                <c:pt idx="2">
                  <c:v>2016</c:v>
                </c:pt>
                <c:pt idx="3">
                  <c:v>2017</c:v>
                </c:pt>
              </c:numCache>
            </c:numRef>
          </c:cat>
          <c:val>
            <c:numRef>
              <c:f>工作表2!$Q$62:$Q$65</c:f>
              <c:numCache>
                <c:formatCode>0_ </c:formatCode>
                <c:ptCount val="4"/>
                <c:pt idx="0">
                  <c:v>0</c:v>
                </c:pt>
                <c:pt idx="1">
                  <c:v>1183</c:v>
                </c:pt>
                <c:pt idx="2">
                  <c:v>1699</c:v>
                </c:pt>
                <c:pt idx="3">
                  <c:v>230</c:v>
                </c:pt>
              </c:numCache>
            </c:numRef>
          </c:val>
          <c:smooth val="0"/>
          <c:extLst>
            <c:ext xmlns:c16="http://schemas.microsoft.com/office/drawing/2014/chart" uri="{C3380CC4-5D6E-409C-BE32-E72D297353CC}">
              <c16:uniqueId val="{00000006-FCF9-4D89-8F84-636F049A1621}"/>
            </c:ext>
          </c:extLst>
        </c:ser>
        <c:ser>
          <c:idx val="6"/>
          <c:order val="6"/>
          <c:tx>
            <c:strRef>
              <c:f>工作表2!$R$61</c:f>
              <c:strCache>
                <c:ptCount val="1"/>
                <c:pt idx="0">
                  <c:v>OFF#5</c:v>
                </c:pt>
              </c:strCache>
            </c:strRef>
          </c:tx>
          <c:marker>
            <c:symbol val="none"/>
          </c:marker>
          <c:cat>
            <c:numRef>
              <c:f>工作表2!$K$62:$K$65</c:f>
              <c:numCache>
                <c:formatCode>General</c:formatCode>
                <c:ptCount val="4"/>
                <c:pt idx="0">
                  <c:v>2014</c:v>
                </c:pt>
                <c:pt idx="1">
                  <c:v>2015</c:v>
                </c:pt>
                <c:pt idx="2">
                  <c:v>2016</c:v>
                </c:pt>
                <c:pt idx="3">
                  <c:v>2017</c:v>
                </c:pt>
              </c:numCache>
            </c:numRef>
          </c:cat>
          <c:val>
            <c:numRef>
              <c:f>工作表2!$R$62:$R$65</c:f>
              <c:numCache>
                <c:formatCode>0_ </c:formatCode>
                <c:ptCount val="4"/>
                <c:pt idx="0">
                  <c:v>0</c:v>
                </c:pt>
                <c:pt idx="1">
                  <c:v>0</c:v>
                </c:pt>
                <c:pt idx="2">
                  <c:v>0</c:v>
                </c:pt>
                <c:pt idx="3">
                  <c:v>789</c:v>
                </c:pt>
              </c:numCache>
            </c:numRef>
          </c:val>
          <c:smooth val="0"/>
          <c:extLst>
            <c:ext xmlns:c16="http://schemas.microsoft.com/office/drawing/2014/chart" uri="{C3380CC4-5D6E-409C-BE32-E72D297353CC}">
              <c16:uniqueId val="{00000007-FCF9-4D89-8F84-636F049A1621}"/>
            </c:ext>
          </c:extLst>
        </c:ser>
        <c:dLbls>
          <c:showLegendKey val="0"/>
          <c:showVal val="0"/>
          <c:showCatName val="0"/>
          <c:showSerName val="0"/>
          <c:showPercent val="0"/>
          <c:showBubbleSize val="0"/>
        </c:dLbls>
        <c:marker val="1"/>
        <c:smooth val="0"/>
        <c:axId val="193645568"/>
        <c:axId val="193655552"/>
      </c:lineChart>
      <c:catAx>
        <c:axId val="193645568"/>
        <c:scaling>
          <c:orientation val="minMax"/>
        </c:scaling>
        <c:delete val="0"/>
        <c:axPos val="b"/>
        <c:numFmt formatCode="General" sourceLinked="1"/>
        <c:majorTickMark val="out"/>
        <c:minorTickMark val="none"/>
        <c:tickLblPos val="nextTo"/>
        <c:txPr>
          <a:bodyPr/>
          <a:lstStyle/>
          <a:p>
            <a:pPr>
              <a:defRPr lang="ja-JP"/>
            </a:pPr>
            <a:endParaRPr lang="zh-TW"/>
          </a:p>
        </c:txPr>
        <c:crossAx val="193655552"/>
        <c:crosses val="autoZero"/>
        <c:auto val="1"/>
        <c:lblAlgn val="ctr"/>
        <c:lblOffset val="100"/>
        <c:noMultiLvlLbl val="0"/>
      </c:catAx>
      <c:valAx>
        <c:axId val="193655552"/>
        <c:scaling>
          <c:orientation val="minMax"/>
          <c:max val="10000"/>
        </c:scaling>
        <c:delete val="0"/>
        <c:axPos val="l"/>
        <c:title>
          <c:tx>
            <c:rich>
              <a:bodyPr rot="0" vert="horz"/>
              <a:lstStyle/>
              <a:p>
                <a:pPr>
                  <a:defRPr lang="ja-JP"/>
                </a:pPr>
                <a:r>
                  <a:rPr lang="en-US" altLang="zh-TW"/>
                  <a:t>m2</a:t>
                </a:r>
              </a:p>
            </c:rich>
          </c:tx>
          <c:layout>
            <c:manualLayout>
              <c:xMode val="edge"/>
              <c:yMode val="edge"/>
              <c:x val="5.0031269543464665E-3"/>
              <c:y val="1.1708802638828732E-2"/>
            </c:manualLayout>
          </c:layout>
          <c:overlay val="0"/>
        </c:title>
        <c:numFmt formatCode="0_ " sourceLinked="1"/>
        <c:majorTickMark val="out"/>
        <c:minorTickMark val="none"/>
        <c:tickLblPos val="nextTo"/>
        <c:txPr>
          <a:bodyPr/>
          <a:lstStyle/>
          <a:p>
            <a:pPr>
              <a:defRPr lang="ja-JP"/>
            </a:pPr>
            <a:endParaRPr lang="zh-TW"/>
          </a:p>
        </c:txPr>
        <c:crossAx val="193645568"/>
        <c:crosses val="autoZero"/>
        <c:crossBetween val="between"/>
      </c:valAx>
      <c:valAx>
        <c:axId val="193657472"/>
        <c:scaling>
          <c:orientation val="minMax"/>
        </c:scaling>
        <c:delete val="0"/>
        <c:axPos val="r"/>
        <c:title>
          <c:tx>
            <c:rich>
              <a:bodyPr rot="0" vert="horz"/>
              <a:lstStyle/>
              <a:p>
                <a:pPr>
                  <a:defRPr lang="ja-JP"/>
                </a:pPr>
                <a:r>
                  <a:rPr lang="en-US" altLang="zh-TW"/>
                  <a:t>m2</a:t>
                </a:r>
                <a:endParaRPr lang="zh-TW" altLang="en-US"/>
              </a:p>
            </c:rich>
          </c:tx>
          <c:layout>
            <c:manualLayout>
              <c:xMode val="edge"/>
              <c:yMode val="edge"/>
              <c:x val="0.94445268450261732"/>
              <c:y val="5.0254257758374308E-3"/>
            </c:manualLayout>
          </c:layout>
          <c:overlay val="0"/>
        </c:title>
        <c:numFmt formatCode="0_ " sourceLinked="1"/>
        <c:majorTickMark val="out"/>
        <c:minorTickMark val="none"/>
        <c:tickLblPos val="nextTo"/>
        <c:txPr>
          <a:bodyPr/>
          <a:lstStyle/>
          <a:p>
            <a:pPr>
              <a:defRPr lang="ja-JP"/>
            </a:pPr>
            <a:endParaRPr lang="zh-TW"/>
          </a:p>
        </c:txPr>
        <c:crossAx val="193663744"/>
        <c:crosses val="max"/>
        <c:crossBetween val="between"/>
      </c:valAx>
      <c:catAx>
        <c:axId val="193663744"/>
        <c:scaling>
          <c:orientation val="minMax"/>
        </c:scaling>
        <c:delete val="1"/>
        <c:axPos val="b"/>
        <c:numFmt formatCode="General" sourceLinked="1"/>
        <c:majorTickMark val="out"/>
        <c:minorTickMark val="none"/>
        <c:tickLblPos val="nextTo"/>
        <c:crossAx val="193657472"/>
        <c:crosses val="autoZero"/>
        <c:auto val="1"/>
        <c:lblAlgn val="ctr"/>
        <c:lblOffset val="100"/>
        <c:noMultiLvlLbl val="0"/>
      </c:catAx>
    </c:plotArea>
    <c:legend>
      <c:legendPos val="r"/>
      <c:layout>
        <c:manualLayout>
          <c:xMode val="edge"/>
          <c:yMode val="edge"/>
          <c:x val="8.7279352745071953E-2"/>
          <c:y val="0.12202364184184411"/>
          <c:w val="0.44367769225844894"/>
          <c:h val="0.11400808399172306"/>
        </c:manualLayout>
      </c:layout>
      <c:overlay val="0"/>
      <c:txPr>
        <a:bodyPr/>
        <a:lstStyle/>
        <a:p>
          <a:pPr>
            <a:defRPr lang="ja-JP"/>
          </a:pPr>
          <a:endParaRPr lang="zh-TW"/>
        </a:p>
      </c:txPr>
    </c:legend>
    <c:plotVisOnly val="1"/>
    <c:dispBlanksAs val="gap"/>
    <c:showDLblsOverMax val="0"/>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pivotSource>
    <c:name>[★ADT 設備異常・設備改善 横展開進捗確認Sheet.xlsx]集計pivot (舊)!ピボットテーブル2</c:name>
    <c:fmtId val="2"/>
  </c:pivotSource>
  <c:chart>
    <c:title>
      <c:tx>
        <c:rich>
          <a:bodyPr rot="0" spcFirstLastPara="1" vertOverflow="ellipsis" vert="horz" wrap="square" anchor="ctr" anchorCtr="1"/>
          <a:lstStyle/>
          <a:p>
            <a:pPr>
              <a:defRPr lang="ja-JP" sz="1600" b="1" i="0" u="none" strike="noStrike" kern="1200" spc="0" baseline="0">
                <a:solidFill>
                  <a:schemeClr val="tx1"/>
                </a:solidFill>
                <a:latin typeface="Meiryo UI" panose="020B0604030504040204" pitchFamily="50" charset="-128"/>
                <a:ea typeface="Meiryo UI" panose="020B0604030504040204" pitchFamily="50" charset="-128"/>
                <a:cs typeface="+mn-cs"/>
              </a:defRPr>
            </a:pPr>
            <a:r>
              <a:rPr lang="ja-JP" sz="1600"/>
              <a:t>全拠点</a:t>
            </a:r>
            <a:r>
              <a:rPr lang="ja-JP" altLang="en-US" sz="1600"/>
              <a:t>　</a:t>
            </a:r>
            <a:r>
              <a:rPr lang="ja-JP" sz="1600"/>
              <a:t>種類別</a:t>
            </a:r>
            <a:r>
              <a:rPr lang="ja-JP" altLang="en-US" sz="1600"/>
              <a:t>　</a:t>
            </a:r>
            <a:r>
              <a:rPr lang="ja-JP" sz="1600"/>
              <a:t>異常発生件数</a:t>
            </a:r>
            <a:r>
              <a:rPr lang="ja-JP" altLang="en-US" sz="1600"/>
              <a:t>の</a:t>
            </a:r>
            <a:r>
              <a:rPr lang="ja-JP" sz="1600"/>
              <a:t>推移</a:t>
            </a:r>
          </a:p>
        </c:rich>
      </c:tx>
      <c:overlay val="0"/>
      <c:spPr>
        <a:noFill/>
        <a:ln>
          <a:noFill/>
        </a:ln>
        <a:effectLst/>
      </c:spPr>
      <c:txPr>
        <a:bodyPr rot="0" spcFirstLastPara="1" vertOverflow="ellipsis" vert="horz" wrap="square" anchor="ctr" anchorCtr="1"/>
        <a:lstStyle/>
        <a:p>
          <a:pPr>
            <a:defRPr lang="ja-JP" sz="1600" b="1" i="0" u="none" strike="noStrike" kern="1200" spc="0" baseline="0">
              <a:solidFill>
                <a:schemeClr val="tx1"/>
              </a:solidFill>
              <a:latin typeface="Meiryo UI" panose="020B0604030504040204" pitchFamily="50" charset="-128"/>
              <a:ea typeface="Meiryo UI" panose="020B0604030504040204" pitchFamily="50" charset="-128"/>
              <a:cs typeface="+mn-cs"/>
            </a:defRPr>
          </a:pPr>
          <a:endParaRPr lang="zh-TW"/>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ea"/>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ea"/>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ea"/>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ea"/>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ea"/>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600" b="1" i="0" u="none" strike="noStrike" kern="1200" baseline="0">
                  <a:solidFill>
                    <a:schemeClr val="tx1">
                      <a:lumMod val="75000"/>
                      <a:lumOff val="25000"/>
                    </a:schemeClr>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ea"/>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ea"/>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ea"/>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600" b="1" i="0" u="none" strike="noStrike" kern="1200" baseline="0">
                  <a:solidFill>
                    <a:schemeClr val="tx1">
                      <a:lumMod val="75000"/>
                      <a:lumOff val="25000"/>
                    </a:schemeClr>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ea"/>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ea"/>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chemeClr val="tx1">
                      <a:lumMod val="75000"/>
                      <a:lumOff val="25000"/>
                    </a:schemeClr>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j-ea"/>
                  <a:ea typeface="+mj-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j-ea"/>
                  <a:ea typeface="+mj-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j-ea"/>
                  <a:ea typeface="+mj-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j-ea"/>
                  <a:ea typeface="+mj-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j-ea"/>
                  <a:ea typeface="+mj-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j-ea"/>
                  <a:ea typeface="+mj-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600" b="1" i="0" u="none" strike="noStrike" kern="1200" baseline="0">
                  <a:solidFill>
                    <a:schemeClr val="tx1">
                      <a:lumMod val="75000"/>
                      <a:lumOff val="25000"/>
                    </a:schemeClr>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6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chemeClr val="tx1">
                      <a:lumMod val="75000"/>
                      <a:lumOff val="25000"/>
                    </a:schemeClr>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chemeClr val="tx1">
                      <a:lumMod val="75000"/>
                      <a:lumOff val="25000"/>
                    </a:schemeClr>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pivotFmt>
      <c:pivotFmt>
        <c:idx val="42"/>
      </c:pivotFmt>
      <c:pivotFmt>
        <c:idx val="43"/>
      </c:pivotFmt>
      <c:pivotFmt>
        <c:idx val="44"/>
      </c:pivotFmt>
      <c:pivotFmt>
        <c:idx val="45"/>
      </c:pivotFmt>
      <c:pivotFmt>
        <c:idx val="46"/>
        <c:spPr>
          <a:solidFill>
            <a:schemeClr val="accent4"/>
          </a:solidFill>
          <a:ln>
            <a:noFill/>
          </a:ln>
          <a:effectLst/>
        </c:spPr>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'集計pivot (舊)'!$C$279:$C$280</c:f>
              <c:strCache>
                <c:ptCount val="1"/>
                <c:pt idx="0">
                  <c:v>機械系</c:v>
                </c:pt>
              </c:strCache>
            </c:strRef>
          </c:tx>
          <c:spPr>
            <a:solidFill>
              <a:schemeClr val="accent1"/>
            </a:solidFill>
            <a:ln>
              <a:noFill/>
            </a:ln>
            <a:effectLst/>
          </c:spPr>
          <c:invertIfNegative val="0"/>
          <c:dPt>
            <c:idx val="2"/>
            <c:invertIfNegative val="0"/>
            <c:bubble3D val="0"/>
            <c:extLst>
              <c:ext xmlns:c16="http://schemas.microsoft.com/office/drawing/2014/chart" uri="{C3380CC4-5D6E-409C-BE32-E72D297353CC}">
                <c16:uniqueId val="{00000002-19A2-4660-91C0-05D9185032A5}"/>
              </c:ext>
            </c:extLst>
          </c:dPt>
          <c:cat>
            <c:strRef>
              <c:f>'集計pivot (舊)'!$B$281</c:f>
              <c:strCache>
                <c:ptCount val="1"/>
                <c:pt idx="0">
                  <c:v>合計</c:v>
                </c:pt>
              </c:strCache>
            </c:strRef>
          </c:cat>
          <c:val>
            <c:numRef>
              <c:f>'集計pivot (舊)'!$C$281</c:f>
              <c:numCache>
                <c:formatCode>General</c:formatCode>
                <c:ptCount val="1"/>
                <c:pt idx="0">
                  <c:v>189</c:v>
                </c:pt>
              </c:numCache>
            </c:numRef>
          </c:val>
          <c:extLst>
            <c:ext xmlns:c16="http://schemas.microsoft.com/office/drawing/2014/chart" uri="{C3380CC4-5D6E-409C-BE32-E72D297353CC}">
              <c16:uniqueId val="{00000000-2C0B-4E8B-A862-FC33459F7BDA}"/>
            </c:ext>
          </c:extLst>
        </c:ser>
        <c:ser>
          <c:idx val="1"/>
          <c:order val="1"/>
          <c:tx>
            <c:strRef>
              <c:f>'集計pivot (舊)'!$D$279:$D$280</c:f>
              <c:strCache>
                <c:ptCount val="1"/>
                <c:pt idx="0">
                  <c:v>機械系
電気系</c:v>
                </c:pt>
              </c:strCache>
            </c:strRef>
          </c:tx>
          <c:spPr>
            <a:solidFill>
              <a:schemeClr val="accent2"/>
            </a:solidFill>
            <a:ln>
              <a:noFill/>
            </a:ln>
            <a:effectLst/>
          </c:spPr>
          <c:invertIfNegative val="0"/>
          <c:cat>
            <c:strRef>
              <c:f>'集計pivot (舊)'!$B$281</c:f>
              <c:strCache>
                <c:ptCount val="1"/>
                <c:pt idx="0">
                  <c:v>合計</c:v>
                </c:pt>
              </c:strCache>
            </c:strRef>
          </c:cat>
          <c:val>
            <c:numRef>
              <c:f>'集計pivot (舊)'!$D$281</c:f>
              <c:numCache>
                <c:formatCode>General</c:formatCode>
                <c:ptCount val="1"/>
                <c:pt idx="0">
                  <c:v>4</c:v>
                </c:pt>
              </c:numCache>
            </c:numRef>
          </c:val>
          <c:extLst>
            <c:ext xmlns:c16="http://schemas.microsoft.com/office/drawing/2014/chart" uri="{C3380CC4-5D6E-409C-BE32-E72D297353CC}">
              <c16:uniqueId val="{00000019-28E2-4646-83B5-EB50D8C5B4AB}"/>
            </c:ext>
          </c:extLst>
        </c:ser>
        <c:ser>
          <c:idx val="2"/>
          <c:order val="2"/>
          <c:tx>
            <c:strRef>
              <c:f>'集計pivot (舊)'!$E$279:$E$280</c:f>
              <c:strCache>
                <c:ptCount val="1"/>
                <c:pt idx="0">
                  <c:v>系統系</c:v>
                </c:pt>
              </c:strCache>
            </c:strRef>
          </c:tx>
          <c:spPr>
            <a:solidFill>
              <a:schemeClr val="accent3"/>
            </a:solidFill>
            <a:ln>
              <a:noFill/>
            </a:ln>
            <a:effectLst/>
          </c:spPr>
          <c:invertIfNegative val="0"/>
          <c:cat>
            <c:strRef>
              <c:f>'集計pivot (舊)'!$B$281</c:f>
              <c:strCache>
                <c:ptCount val="1"/>
                <c:pt idx="0">
                  <c:v>合計</c:v>
                </c:pt>
              </c:strCache>
            </c:strRef>
          </c:cat>
          <c:val>
            <c:numRef>
              <c:f>'集計pivot (舊)'!$E$281</c:f>
              <c:numCache>
                <c:formatCode>General</c:formatCode>
                <c:ptCount val="1"/>
                <c:pt idx="0">
                  <c:v>20</c:v>
                </c:pt>
              </c:numCache>
            </c:numRef>
          </c:val>
          <c:extLst>
            <c:ext xmlns:c16="http://schemas.microsoft.com/office/drawing/2014/chart" uri="{C3380CC4-5D6E-409C-BE32-E72D297353CC}">
              <c16:uniqueId val="{0000001A-28E2-4646-83B5-EB50D8C5B4AB}"/>
            </c:ext>
          </c:extLst>
        </c:ser>
        <c:ser>
          <c:idx val="3"/>
          <c:order val="3"/>
          <c:tx>
            <c:strRef>
              <c:f>'集計pivot (舊)'!$F$279:$F$280</c:f>
              <c:strCache>
                <c:ptCount val="1"/>
                <c:pt idx="0">
                  <c:v>其它</c:v>
                </c:pt>
              </c:strCache>
            </c:strRef>
          </c:tx>
          <c:spPr>
            <a:solidFill>
              <a:schemeClr val="accent4"/>
            </a:solidFill>
            <a:ln>
              <a:noFill/>
            </a:ln>
            <a:effectLst/>
          </c:spPr>
          <c:invertIfNegative val="0"/>
          <c:cat>
            <c:strRef>
              <c:f>'集計pivot (舊)'!$B$281</c:f>
              <c:strCache>
                <c:ptCount val="1"/>
                <c:pt idx="0">
                  <c:v>合計</c:v>
                </c:pt>
              </c:strCache>
            </c:strRef>
          </c:cat>
          <c:val>
            <c:numRef>
              <c:f>'集計pivot (舊)'!$F$281</c:f>
              <c:numCache>
                <c:formatCode>General</c:formatCode>
                <c:ptCount val="1"/>
                <c:pt idx="0">
                  <c:v>4</c:v>
                </c:pt>
              </c:numCache>
            </c:numRef>
          </c:val>
          <c:extLst>
            <c:ext xmlns:c16="http://schemas.microsoft.com/office/drawing/2014/chart" uri="{C3380CC4-5D6E-409C-BE32-E72D297353CC}">
              <c16:uniqueId val="{0000001B-28E2-4646-83B5-EB50D8C5B4AB}"/>
            </c:ext>
          </c:extLst>
        </c:ser>
        <c:ser>
          <c:idx val="4"/>
          <c:order val="4"/>
          <c:tx>
            <c:strRef>
              <c:f>'集計pivot (舊)'!$G$279:$G$280</c:f>
              <c:strCache>
                <c:ptCount val="1"/>
                <c:pt idx="0">
                  <c:v>電氣系</c:v>
                </c:pt>
              </c:strCache>
            </c:strRef>
          </c:tx>
          <c:spPr>
            <a:solidFill>
              <a:schemeClr val="accent5"/>
            </a:solidFill>
            <a:ln>
              <a:noFill/>
            </a:ln>
            <a:effectLst/>
          </c:spPr>
          <c:invertIfNegative val="0"/>
          <c:cat>
            <c:strRef>
              <c:f>'集計pivot (舊)'!$B$281</c:f>
              <c:strCache>
                <c:ptCount val="1"/>
                <c:pt idx="0">
                  <c:v>合計</c:v>
                </c:pt>
              </c:strCache>
            </c:strRef>
          </c:cat>
          <c:val>
            <c:numRef>
              <c:f>'集計pivot (舊)'!$G$281</c:f>
              <c:numCache>
                <c:formatCode>General</c:formatCode>
                <c:ptCount val="1"/>
                <c:pt idx="0">
                  <c:v>80</c:v>
                </c:pt>
              </c:numCache>
            </c:numRef>
          </c:val>
          <c:extLst>
            <c:ext xmlns:c16="http://schemas.microsoft.com/office/drawing/2014/chart" uri="{C3380CC4-5D6E-409C-BE32-E72D297353CC}">
              <c16:uniqueId val="{0000001C-28E2-4646-83B5-EB50D8C5B4AB}"/>
            </c:ext>
          </c:extLst>
        </c:ser>
        <c:ser>
          <c:idx val="5"/>
          <c:order val="5"/>
          <c:tx>
            <c:strRef>
              <c:f>'集計pivot (舊)'!$H$279:$H$280</c:f>
              <c:strCache>
                <c:ptCount val="1"/>
                <c:pt idx="0">
                  <c:v>檢查系</c:v>
                </c:pt>
              </c:strCache>
            </c:strRef>
          </c:tx>
          <c:spPr>
            <a:solidFill>
              <a:schemeClr val="accent6"/>
            </a:solidFill>
            <a:ln>
              <a:noFill/>
            </a:ln>
            <a:effectLst/>
          </c:spPr>
          <c:invertIfNegative val="0"/>
          <c:cat>
            <c:strRef>
              <c:f>'集計pivot (舊)'!$B$281</c:f>
              <c:strCache>
                <c:ptCount val="1"/>
                <c:pt idx="0">
                  <c:v>合計</c:v>
                </c:pt>
              </c:strCache>
            </c:strRef>
          </c:cat>
          <c:val>
            <c:numRef>
              <c:f>'集計pivot (舊)'!$H$281</c:f>
              <c:numCache>
                <c:formatCode>General</c:formatCode>
                <c:ptCount val="1"/>
                <c:pt idx="0">
                  <c:v>32</c:v>
                </c:pt>
              </c:numCache>
            </c:numRef>
          </c:val>
          <c:extLst>
            <c:ext xmlns:c16="http://schemas.microsoft.com/office/drawing/2014/chart" uri="{C3380CC4-5D6E-409C-BE32-E72D297353CC}">
              <c16:uniqueId val="{0000001D-28E2-4646-83B5-EB50D8C5B4AB}"/>
            </c:ext>
          </c:extLst>
        </c:ser>
        <c:ser>
          <c:idx val="6"/>
          <c:order val="6"/>
          <c:tx>
            <c:strRef>
              <c:f>'集計pivot (舊)'!$I$279:$I$280</c:f>
              <c:strCache>
                <c:ptCount val="1"/>
                <c:pt idx="0">
                  <c:v>(空白)</c:v>
                </c:pt>
              </c:strCache>
            </c:strRef>
          </c:tx>
          <c:spPr>
            <a:solidFill>
              <a:schemeClr val="accent1">
                <a:lumMod val="60000"/>
              </a:schemeClr>
            </a:solidFill>
            <a:ln>
              <a:noFill/>
            </a:ln>
            <a:effectLst/>
          </c:spPr>
          <c:invertIfNegative val="0"/>
          <c:cat>
            <c:strRef>
              <c:f>'集計pivot (舊)'!$B$281</c:f>
              <c:strCache>
                <c:ptCount val="1"/>
                <c:pt idx="0">
                  <c:v>合計</c:v>
                </c:pt>
              </c:strCache>
            </c:strRef>
          </c:cat>
          <c:val>
            <c:numRef>
              <c:f>'集計pivot (舊)'!$I$281</c:f>
              <c:numCache>
                <c:formatCode>General</c:formatCode>
                <c:ptCount val="1"/>
              </c:numCache>
            </c:numRef>
          </c:val>
          <c:extLst>
            <c:ext xmlns:c16="http://schemas.microsoft.com/office/drawing/2014/chart" uri="{C3380CC4-5D6E-409C-BE32-E72D297353CC}">
              <c16:uniqueId val="{00000001-272A-4FA7-A70B-7FD4E3FA78EE}"/>
            </c:ext>
          </c:extLst>
        </c:ser>
        <c:ser>
          <c:idx val="7"/>
          <c:order val="7"/>
          <c:tx>
            <c:strRef>
              <c:f>'集計pivot (舊)'!$J$279:$J$280</c:f>
              <c:strCache>
                <c:ptCount val="1"/>
                <c:pt idx="0">
                  <c:v>機械系•電氣系</c:v>
                </c:pt>
              </c:strCache>
            </c:strRef>
          </c:tx>
          <c:spPr>
            <a:solidFill>
              <a:schemeClr val="accent2">
                <a:lumMod val="60000"/>
              </a:schemeClr>
            </a:solidFill>
            <a:ln>
              <a:noFill/>
            </a:ln>
            <a:effectLst/>
          </c:spPr>
          <c:invertIfNegative val="0"/>
          <c:cat>
            <c:strRef>
              <c:f>'集計pivot (舊)'!$B$281</c:f>
              <c:strCache>
                <c:ptCount val="1"/>
                <c:pt idx="0">
                  <c:v>合計</c:v>
                </c:pt>
              </c:strCache>
            </c:strRef>
          </c:cat>
          <c:val>
            <c:numRef>
              <c:f>'集計pivot (舊)'!$J$281</c:f>
              <c:numCache>
                <c:formatCode>General</c:formatCode>
                <c:ptCount val="1"/>
                <c:pt idx="0">
                  <c:v>3</c:v>
                </c:pt>
              </c:numCache>
            </c:numRef>
          </c:val>
          <c:extLst>
            <c:ext xmlns:c16="http://schemas.microsoft.com/office/drawing/2014/chart" uri="{C3380CC4-5D6E-409C-BE32-E72D297353CC}">
              <c16:uniqueId val="{00000002-272A-4FA7-A70B-7FD4E3FA78EE}"/>
            </c:ext>
          </c:extLst>
        </c:ser>
        <c:dLbls>
          <c:showLegendKey val="0"/>
          <c:showVal val="0"/>
          <c:showCatName val="0"/>
          <c:showSerName val="0"/>
          <c:showPercent val="0"/>
          <c:showBubbleSize val="0"/>
        </c:dLbls>
        <c:gapWidth val="55"/>
        <c:overlap val="100"/>
        <c:axId val="671745256"/>
        <c:axId val="671750176"/>
      </c:barChart>
      <c:catAx>
        <c:axId val="671745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6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crossAx val="671750176"/>
        <c:crosses val="autoZero"/>
        <c:auto val="1"/>
        <c:lblAlgn val="ctr"/>
        <c:lblOffset val="100"/>
        <c:noMultiLvlLbl val="0"/>
      </c:catAx>
      <c:valAx>
        <c:axId val="6717501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ja-JP" sz="1600" b="1" i="0" u="none" strike="noStrike" kern="1200" baseline="0">
                    <a:solidFill>
                      <a:schemeClr val="tx1"/>
                    </a:solidFill>
                    <a:latin typeface="Meiryo UI" panose="020B0604030504040204" pitchFamily="50" charset="-128"/>
                    <a:ea typeface="Meiryo UI" panose="020B0604030504040204" pitchFamily="50" charset="-128"/>
                    <a:cs typeface="+mn-cs"/>
                  </a:defRPr>
                </a:pPr>
                <a:r>
                  <a:rPr lang="ja-JP"/>
                  <a:t>件数（回）</a:t>
                </a:r>
              </a:p>
            </c:rich>
          </c:tx>
          <c:overlay val="0"/>
          <c:spPr>
            <a:noFill/>
            <a:ln>
              <a:noFill/>
            </a:ln>
            <a:effectLst/>
          </c:spPr>
          <c:txPr>
            <a:bodyPr rot="-5400000" spcFirstLastPara="1" vertOverflow="ellipsis" vert="horz" wrap="square" anchor="ctr" anchorCtr="1"/>
            <a:lstStyle/>
            <a:p>
              <a:pPr>
                <a:defRPr lang="ja-JP" sz="16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16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crossAx val="671745256"/>
        <c:crosses val="autoZero"/>
        <c:crossBetween val="between"/>
        <c:majorUnit val="10"/>
      </c:valAx>
      <c:spPr>
        <a:noFill/>
        <a:ln>
          <a:noFill/>
        </a:ln>
        <a:effectLst/>
      </c:spPr>
    </c:plotArea>
    <c:legend>
      <c:legendPos val="b"/>
      <c:layout>
        <c:manualLayout>
          <c:xMode val="edge"/>
          <c:yMode val="edge"/>
          <c:x val="4.9321898954130104E-2"/>
          <c:y val="0.8016736379023498"/>
          <c:w val="0.88911625931151672"/>
          <c:h val="0.12901335502089623"/>
        </c:manualLayout>
      </c:layout>
      <c:overlay val="0"/>
      <c:spPr>
        <a:noFill/>
        <a:ln>
          <a:noFill/>
        </a:ln>
        <a:effectLst/>
      </c:spPr>
      <c:txPr>
        <a:bodyPr rot="0" spcFirstLastPara="1" vertOverflow="ellipsis" vert="horz" wrap="square" anchor="ctr" anchorCtr="1"/>
        <a:lstStyle/>
        <a:p>
          <a:pPr>
            <a:defRPr lang="ja-JP" sz="12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sz="1600" b="1">
          <a:solidFill>
            <a:schemeClr val="tx1"/>
          </a:solidFill>
          <a:latin typeface="Meiryo UI" panose="020B0604030504040204" pitchFamily="50" charset="-128"/>
          <a:ea typeface="Meiryo UI" panose="020B0604030504040204" pitchFamily="50" charset="-128"/>
        </a:defRPr>
      </a:pPr>
      <a:endParaRPr lang="zh-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pivotSource>
    <c:name>[★ADT 設備異常・設備改善 横展開進捗確認Sheet.xlsx]集計pivot (舊)!ピボットテーブル5</c:name>
    <c:fmtId val="7"/>
  </c:pivotSource>
  <c:chart>
    <c:title>
      <c:tx>
        <c:rich>
          <a:bodyPr rot="0" spcFirstLastPara="1" vertOverflow="ellipsis" vert="horz" wrap="square" anchor="ctr" anchorCtr="1"/>
          <a:lstStyle/>
          <a:p>
            <a:pPr>
              <a:defRPr lang="ja-JP" sz="1600" b="1" i="0" u="none" strike="noStrike" kern="1200" spc="0" baseline="0">
                <a:solidFill>
                  <a:sysClr val="windowText" lastClr="000000"/>
                </a:solidFill>
                <a:latin typeface="Meiryo UI" panose="020B0604030504040204" pitchFamily="50" charset="-128"/>
                <a:ea typeface="Meiryo UI" panose="020B0604030504040204" pitchFamily="50" charset="-128"/>
                <a:cs typeface="+mn-cs"/>
              </a:defRPr>
            </a:pPr>
            <a:r>
              <a:rPr lang="ja-JP" sz="1600"/>
              <a:t>全拠点</a:t>
            </a:r>
            <a:r>
              <a:rPr lang="en-US" sz="1600"/>
              <a:t>COLD</a:t>
            </a:r>
            <a:r>
              <a:rPr lang="ja-JP" sz="1600"/>
              <a:t>　設備異常発生件数の推移</a:t>
            </a:r>
          </a:p>
        </c:rich>
      </c:tx>
      <c:overlay val="0"/>
      <c:spPr>
        <a:noFill/>
        <a:ln>
          <a:noFill/>
        </a:ln>
        <a:effectLst/>
      </c:spPr>
      <c:txPr>
        <a:bodyPr rot="0" spcFirstLastPara="1" vertOverflow="ellipsis" vert="horz" wrap="square" anchor="ctr" anchorCtr="1"/>
        <a:lstStyle/>
        <a:p>
          <a:pPr>
            <a:defRPr lang="ja-JP" sz="1600" b="1" i="0" u="none" strike="noStrike" kern="1200" spc="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'集計pivot (舊)'!$D$162:$D$163</c:f>
              <c:strCache>
                <c:ptCount val="1"/>
                <c:pt idx="0">
                  <c:v>合計</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'集計pivot (舊)'!$B$164:$C$183</c:f>
              <c:multiLvlStrCache>
                <c:ptCount val="19"/>
                <c:lvl>
                  <c:pt idx="0">
                    <c:v>ZF</c:v>
                  </c:pt>
                  <c:pt idx="1">
                    <c:v>YF</c:v>
                  </c:pt>
                  <c:pt idx="2">
                    <c:v>CF</c:v>
                  </c:pt>
                  <c:pt idx="3">
                    <c:v>EF</c:v>
                  </c:pt>
                  <c:pt idx="4">
                    <c:v>JF</c:v>
                  </c:pt>
                  <c:pt idx="5">
                    <c:v>KF</c:v>
                  </c:pt>
                  <c:pt idx="6">
                    <c:v>DF</c:v>
                  </c:pt>
                  <c:pt idx="7">
                    <c:v>FF</c:v>
                  </c:pt>
                  <c:pt idx="8">
                    <c:v>HF</c:v>
                  </c:pt>
                  <c:pt idx="9">
                    <c:v>IF</c:v>
                  </c:pt>
                  <c:pt idx="10">
                    <c:v>LF</c:v>
                  </c:pt>
                  <c:pt idx="11">
                    <c:v>MF</c:v>
                  </c:pt>
                  <c:pt idx="12">
                    <c:v>NF</c:v>
                  </c:pt>
                  <c:pt idx="13">
                    <c:v>OF</c:v>
                  </c:pt>
                  <c:pt idx="14">
                    <c:v>全ライン</c:v>
                  </c:pt>
                  <c:pt idx="15">
                    <c:v>(空白)</c:v>
                  </c:pt>
                  <c:pt idx="16">
                    <c:v>GF</c:v>
                  </c:pt>
                  <c:pt idx="17">
                    <c:v>BF</c:v>
                  </c:pt>
                  <c:pt idx="18">
                    <c:v>XF</c:v>
                  </c:pt>
                </c:lvl>
                <c:lvl>
                  <c:pt idx="0">
                    <c:v>ADT</c:v>
                  </c:pt>
                  <c:pt idx="6">
                    <c:v>AFK</c:v>
                  </c:pt>
                  <c:pt idx="11">
                    <c:v>ADCH</c:v>
                  </c:pt>
                  <c:pt idx="14">
                    <c:v>全拠点</c:v>
                  </c:pt>
                  <c:pt idx="15">
                    <c:v>(空白)</c:v>
                  </c:pt>
                  <c:pt idx="16">
                    <c:v>高砂</c:v>
                  </c:pt>
                  <c:pt idx="18">
                    <c:v>尼崎</c:v>
                  </c:pt>
                </c:lvl>
              </c:multiLvlStrCache>
            </c:multiLvlStrRef>
          </c:cat>
          <c:val>
            <c:numRef>
              <c:f>'集計pivot (舊)'!$D$164:$D$183</c:f>
              <c:numCache>
                <c:formatCode>General</c:formatCode>
                <c:ptCount val="19"/>
                <c:pt idx="0">
                  <c:v>5</c:v>
                </c:pt>
                <c:pt idx="1">
                  <c:v>20</c:v>
                </c:pt>
                <c:pt idx="2">
                  <c:v>14</c:v>
                </c:pt>
                <c:pt idx="3">
                  <c:v>17</c:v>
                </c:pt>
                <c:pt idx="4">
                  <c:v>19</c:v>
                </c:pt>
                <c:pt idx="5">
                  <c:v>15</c:v>
                </c:pt>
                <c:pt idx="6">
                  <c:v>9</c:v>
                </c:pt>
                <c:pt idx="7">
                  <c:v>15</c:v>
                </c:pt>
                <c:pt idx="8">
                  <c:v>35</c:v>
                </c:pt>
                <c:pt idx="9">
                  <c:v>18</c:v>
                </c:pt>
                <c:pt idx="10">
                  <c:v>6</c:v>
                </c:pt>
                <c:pt idx="11">
                  <c:v>13</c:v>
                </c:pt>
                <c:pt idx="12">
                  <c:v>17</c:v>
                </c:pt>
                <c:pt idx="13">
                  <c:v>7</c:v>
                </c:pt>
                <c:pt idx="14">
                  <c:v>1</c:v>
                </c:pt>
                <c:pt idx="16">
                  <c:v>13</c:v>
                </c:pt>
                <c:pt idx="17">
                  <c:v>12</c:v>
                </c:pt>
                <c:pt idx="18">
                  <c:v>26</c:v>
                </c:pt>
              </c:numCache>
            </c:numRef>
          </c:val>
          <c:extLst>
            <c:ext xmlns:c16="http://schemas.microsoft.com/office/drawing/2014/chart" uri="{C3380CC4-5D6E-409C-BE32-E72D297353CC}">
              <c16:uniqueId val="{00000000-0A27-4C22-8E79-8EB9DA0C1BE1}"/>
            </c:ext>
          </c:extLst>
        </c:ser>
        <c:dLbls>
          <c:showLegendKey val="0"/>
          <c:showVal val="0"/>
          <c:showCatName val="0"/>
          <c:showSerName val="0"/>
          <c:showPercent val="0"/>
          <c:showBubbleSize val="0"/>
        </c:dLbls>
        <c:gapWidth val="219"/>
        <c:overlap val="-27"/>
        <c:axId val="984325576"/>
        <c:axId val="984318360"/>
      </c:barChart>
      <c:catAx>
        <c:axId val="984325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crossAx val="984318360"/>
        <c:crosses val="autoZero"/>
        <c:auto val="1"/>
        <c:lblAlgn val="ctr"/>
        <c:lblOffset val="100"/>
        <c:noMultiLvlLbl val="0"/>
      </c:catAx>
      <c:valAx>
        <c:axId val="984318360"/>
        <c:scaling>
          <c:orientation val="minMax"/>
          <c:max val="1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ja-JP"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r>
                  <a:rPr lang="ja-JP"/>
                  <a:t>件数（回）</a:t>
                </a:r>
              </a:p>
            </c:rich>
          </c:tx>
          <c:overlay val="0"/>
          <c:spPr>
            <a:noFill/>
            <a:ln>
              <a:noFill/>
            </a:ln>
            <a:effectLst/>
          </c:spPr>
          <c:txPr>
            <a:bodyPr rot="-5400000" spcFirstLastPara="1" vertOverflow="ellipsis" vert="horz" wrap="square" anchor="ctr" anchorCtr="1"/>
            <a:lstStyle/>
            <a:p>
              <a:pPr>
                <a:defRPr lang="ja-JP"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crossAx val="984325576"/>
        <c:crosses val="autoZero"/>
        <c:crossBetween val="between"/>
        <c:majorUnit val="2"/>
      </c:valAx>
      <c:spPr>
        <a:noFill/>
        <a:ln>
          <a:noFill/>
        </a:ln>
        <a:effectLst/>
      </c:spPr>
    </c:plotArea>
    <c:legend>
      <c:legendPos val="b"/>
      <c:overlay val="0"/>
      <c:spPr>
        <a:noFill/>
        <a:ln>
          <a:noFill/>
        </a:ln>
        <a:effectLst/>
      </c:spPr>
      <c:txPr>
        <a:bodyPr rot="0" spcFirstLastPara="1" vertOverflow="ellipsis" vert="horz" wrap="square" anchor="ctr" anchorCtr="1"/>
        <a:lstStyle/>
        <a:p>
          <a:pPr>
            <a:defRPr lang="ja-JP"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sz="1600" b="1">
          <a:solidFill>
            <a:sysClr val="windowText" lastClr="000000"/>
          </a:solidFill>
          <a:latin typeface="Meiryo UI" panose="020B0604030504040204" pitchFamily="50" charset="-128"/>
          <a:ea typeface="Meiryo UI" panose="020B0604030504040204" pitchFamily="50" charset="-128"/>
        </a:defRPr>
      </a:pPr>
      <a:endParaRPr lang="zh-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pivotSource>
    <c:name>[★ADT 設備異常・設備改善 横展開進捗確認Sheet.xlsx]集計pivot (舊)!ピボットテーブル24</c:name>
    <c:fmtId val="8"/>
  </c:pivotSource>
  <c:chart>
    <c:title>
      <c:tx>
        <c:rich>
          <a:bodyPr rot="0" spcFirstLastPara="1" vertOverflow="ellipsis" vert="horz" wrap="square" anchor="ctr" anchorCtr="1"/>
          <a:lstStyle/>
          <a:p>
            <a:pPr>
              <a:defRPr lang="ja-JP" sz="1600" b="1" i="0" u="none" strike="noStrike" kern="1200" spc="0" baseline="0">
                <a:solidFill>
                  <a:sysClr val="windowText" lastClr="000000"/>
                </a:solidFill>
                <a:latin typeface="Meiryo UI" panose="020B0604030504040204" pitchFamily="50" charset="-128"/>
                <a:ea typeface="Meiryo UI" panose="020B0604030504040204" pitchFamily="50" charset="-128"/>
                <a:cs typeface="+mn-cs"/>
              </a:defRPr>
            </a:pPr>
            <a:r>
              <a:rPr lang="ja-JP" sz="1600"/>
              <a:t>全拠点</a:t>
            </a:r>
            <a:r>
              <a:rPr lang="en-US" sz="1600"/>
              <a:t>TAS</a:t>
            </a:r>
            <a:r>
              <a:rPr lang="ja-JP" sz="1600"/>
              <a:t>、</a:t>
            </a:r>
            <a:r>
              <a:rPr lang="en-US" sz="1600"/>
              <a:t>OFF</a:t>
            </a:r>
            <a:r>
              <a:rPr lang="ja-JP" sz="1600"/>
              <a:t>切　設備異常発生件数</a:t>
            </a:r>
            <a:r>
              <a:rPr lang="ja-JP" altLang="en-US" sz="1600"/>
              <a:t>の</a:t>
            </a:r>
            <a:r>
              <a:rPr lang="ja-JP" sz="1600"/>
              <a:t>推移</a:t>
            </a:r>
          </a:p>
        </c:rich>
      </c:tx>
      <c:layout>
        <c:manualLayout>
          <c:xMode val="edge"/>
          <c:yMode val="edge"/>
          <c:x val="0.23804979166083218"/>
          <c:y val="7.5292744266833814E-2"/>
        </c:manualLayout>
      </c:layout>
      <c:overlay val="0"/>
      <c:spPr>
        <a:noFill/>
        <a:ln>
          <a:noFill/>
        </a:ln>
        <a:effectLst/>
      </c:spPr>
      <c:txPr>
        <a:bodyPr rot="0" spcFirstLastPara="1" vertOverflow="ellipsis" vert="horz" wrap="square" anchor="ctr" anchorCtr="1"/>
        <a:lstStyle/>
        <a:p>
          <a:pPr>
            <a:defRPr lang="ja-JP" sz="1600" b="1" i="0" u="none" strike="noStrike" kern="1200" spc="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'集計pivot (舊)'!$D$225:$D$226</c:f>
              <c:strCache>
                <c:ptCount val="1"/>
                <c:pt idx="0">
                  <c:v>合計</c:v>
                </c:pt>
              </c:strCache>
            </c:strRef>
          </c:tx>
          <c:spPr>
            <a:solidFill>
              <a:schemeClr val="accent1"/>
            </a:solidFill>
            <a:ln>
              <a:noFill/>
            </a:ln>
            <a:effectLst/>
          </c:spPr>
          <c:invertIfNegative val="0"/>
          <c:cat>
            <c:multiLvlStrRef>
              <c:f>'集計pivot (舊)'!$B$227:$C$233</c:f>
              <c:multiLvlStrCache>
                <c:ptCount val="6"/>
                <c:lvl>
                  <c:pt idx="0">
                    <c:v>TAS</c:v>
                  </c:pt>
                  <c:pt idx="1">
                    <c:v>OFF切</c:v>
                  </c:pt>
                  <c:pt idx="2">
                    <c:v>TAS</c:v>
                  </c:pt>
                  <c:pt idx="3">
                    <c:v>OFF切</c:v>
                  </c:pt>
                  <c:pt idx="4">
                    <c:v>TAS</c:v>
                  </c:pt>
                  <c:pt idx="5">
                    <c:v>OFF切</c:v>
                  </c:pt>
                </c:lvl>
                <c:lvl>
                  <c:pt idx="0">
                    <c:v>ADT</c:v>
                  </c:pt>
                  <c:pt idx="2">
                    <c:v>AFK</c:v>
                  </c:pt>
                  <c:pt idx="4">
                    <c:v>高砂</c:v>
                  </c:pt>
                </c:lvl>
              </c:multiLvlStrCache>
            </c:multiLvlStrRef>
          </c:cat>
          <c:val>
            <c:numRef>
              <c:f>'集計pivot (舊)'!$D$227:$D$233</c:f>
              <c:numCache>
                <c:formatCode>General</c:formatCode>
                <c:ptCount val="6"/>
                <c:pt idx="0">
                  <c:v>2</c:v>
                </c:pt>
                <c:pt idx="1">
                  <c:v>8</c:v>
                </c:pt>
                <c:pt idx="2">
                  <c:v>27</c:v>
                </c:pt>
                <c:pt idx="3">
                  <c:v>10</c:v>
                </c:pt>
                <c:pt idx="4">
                  <c:v>15</c:v>
                </c:pt>
                <c:pt idx="5">
                  <c:v>3</c:v>
                </c:pt>
              </c:numCache>
            </c:numRef>
          </c:val>
          <c:extLst>
            <c:ext xmlns:c16="http://schemas.microsoft.com/office/drawing/2014/chart" uri="{C3380CC4-5D6E-409C-BE32-E72D297353CC}">
              <c16:uniqueId val="{00000000-DD52-4D25-9BCE-0C07CC79892D}"/>
            </c:ext>
          </c:extLst>
        </c:ser>
        <c:dLbls>
          <c:showLegendKey val="0"/>
          <c:showVal val="0"/>
          <c:showCatName val="0"/>
          <c:showSerName val="0"/>
          <c:showPercent val="0"/>
          <c:showBubbleSize val="0"/>
        </c:dLbls>
        <c:gapWidth val="219"/>
        <c:overlap val="-27"/>
        <c:axId val="926564720"/>
        <c:axId val="926566360"/>
      </c:barChart>
      <c:catAx>
        <c:axId val="926564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crossAx val="926566360"/>
        <c:crosses val="autoZero"/>
        <c:auto val="1"/>
        <c:lblAlgn val="ctr"/>
        <c:lblOffset val="100"/>
        <c:noMultiLvlLbl val="0"/>
      </c:catAx>
      <c:valAx>
        <c:axId val="926566360"/>
        <c:scaling>
          <c:orientation val="minMax"/>
          <c:max val="8"/>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ja-JP"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r>
                  <a:rPr lang="ja-JP"/>
                  <a:t>件数（回）</a:t>
                </a:r>
              </a:p>
            </c:rich>
          </c:tx>
          <c:overlay val="0"/>
          <c:spPr>
            <a:noFill/>
            <a:ln>
              <a:noFill/>
            </a:ln>
            <a:effectLst/>
          </c:spPr>
          <c:txPr>
            <a:bodyPr rot="-5400000" spcFirstLastPara="1" vertOverflow="ellipsis" vert="horz" wrap="square" anchor="ctr" anchorCtr="1"/>
            <a:lstStyle/>
            <a:p>
              <a:pPr>
                <a:defRPr lang="ja-JP"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crossAx val="926564720"/>
        <c:crosses val="autoZero"/>
        <c:crossBetween val="between"/>
        <c:majorUnit val="2"/>
      </c:valAx>
      <c:spPr>
        <a:noFill/>
        <a:ln>
          <a:noFill/>
        </a:ln>
        <a:effectLst/>
      </c:spPr>
    </c:plotArea>
    <c:legend>
      <c:legendPos val="b"/>
      <c:overlay val="0"/>
      <c:spPr>
        <a:noFill/>
        <a:ln>
          <a:noFill/>
        </a:ln>
        <a:effectLst/>
      </c:spPr>
      <c:txPr>
        <a:bodyPr rot="0" spcFirstLastPara="1" vertOverflow="ellipsis" vert="horz" wrap="square" anchor="ctr" anchorCtr="1"/>
        <a:lstStyle/>
        <a:p>
          <a:pPr>
            <a:defRPr lang="ja-JP"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sz="1600" b="1">
          <a:solidFill>
            <a:sysClr val="windowText" lastClr="000000"/>
          </a:solidFill>
          <a:latin typeface="Meiryo UI" panose="020B0604030504040204" pitchFamily="50" charset="-128"/>
          <a:ea typeface="Meiryo UI" panose="020B0604030504040204" pitchFamily="50" charset="-128"/>
        </a:defRPr>
      </a:pPr>
      <a:endParaRPr lang="zh-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ja-JP" sz="1680" b="1" i="0" u="none" strike="noStrike" kern="1200" spc="0" baseline="0">
                <a:solidFill>
                  <a:sysClr val="windowText" lastClr="000000"/>
                </a:solidFill>
                <a:latin typeface="Meiryo UI" panose="020B0604030504040204" pitchFamily="50" charset="-128"/>
                <a:ea typeface="Meiryo UI" panose="020B0604030504040204" pitchFamily="50" charset="-128"/>
                <a:cs typeface="+mn-cs"/>
              </a:defRPr>
            </a:pPr>
            <a:r>
              <a:rPr lang="en-US" altLang="ja-JP" sz="1800" b="1" i="0" baseline="0">
                <a:effectLst/>
              </a:rPr>
              <a:t>TAS</a:t>
            </a:r>
            <a:r>
              <a:rPr lang="ja-JP" altLang="ja-JP" sz="1800" b="1" i="0" baseline="0">
                <a:effectLst/>
              </a:rPr>
              <a:t>、</a:t>
            </a:r>
            <a:r>
              <a:rPr lang="en-US" altLang="ja-JP" sz="1800" b="1" i="0" baseline="0">
                <a:effectLst/>
              </a:rPr>
              <a:t>OFF</a:t>
            </a:r>
            <a:r>
              <a:rPr lang="ja-JP" altLang="ja-JP" sz="1800" b="1" i="0" baseline="0">
                <a:effectLst/>
              </a:rPr>
              <a:t>切</a:t>
            </a:r>
            <a:r>
              <a:rPr lang="ja-JP" altLang="en-US" sz="1800" b="1" i="0" baseline="0">
                <a:effectLst/>
              </a:rPr>
              <a:t>全拠点　設備</a:t>
            </a:r>
            <a:r>
              <a:rPr lang="en-US" altLang="ja-JP" sz="1800" b="1" i="0" baseline="0">
                <a:effectLst/>
              </a:rPr>
              <a:t>LOSS</a:t>
            </a:r>
            <a:r>
              <a:rPr lang="ja-JP" altLang="ja-JP" sz="1800" b="1" i="0" baseline="0">
                <a:effectLst/>
              </a:rPr>
              <a:t>　推移</a:t>
            </a:r>
            <a:endParaRPr lang="ja-JP" altLang="ja-JP">
              <a:effectLst/>
            </a:endParaRPr>
          </a:p>
        </c:rich>
      </c:tx>
      <c:overlay val="0"/>
      <c:spPr>
        <a:noFill/>
        <a:ln>
          <a:noFill/>
        </a:ln>
        <a:effectLst/>
      </c:spPr>
      <c:txPr>
        <a:bodyPr rot="0" spcFirstLastPara="1" vertOverflow="ellipsis" vert="horz" wrap="square" anchor="ctr" anchorCtr="1"/>
        <a:lstStyle/>
        <a:p>
          <a:pPr>
            <a:defRPr lang="ja-JP" sz="1680" b="1" i="0" u="none" strike="noStrike" kern="1200" spc="0" baseline="0">
              <a:solidFill>
                <a:sysClr val="windowText" lastClr="000000"/>
              </a:solidFill>
              <a:latin typeface="Meiryo UI" panose="020B0604030504040204" pitchFamily="50" charset="-128"/>
              <a:ea typeface="Meiryo UI" panose="020B0604030504040204" pitchFamily="50" charset="-128"/>
              <a:cs typeface="+mn-cs"/>
            </a:defRPr>
          </a:pPr>
          <a:endParaRPr lang="ja-JP" altLang="ja-JP"/>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系列1</c:v>
          </c:tx>
          <c:spPr>
            <a:solidFill>
              <a:schemeClr val="accent1"/>
            </a:solidFill>
            <a:ln>
              <a:noFill/>
            </a:ln>
            <a:effectLst/>
          </c:spPr>
          <c:invertIfNegative val="0"/>
          <c:cat>
            <c:strLit>
              <c:ptCount val="5"/>
              <c:pt idx="0">
                <c:v>ADT TAS</c:v>
              </c:pt>
              <c:pt idx="1">
                <c:v>ADT OFF切</c:v>
              </c:pt>
              <c:pt idx="2">
                <c:v>AFK TAS</c:v>
              </c:pt>
              <c:pt idx="3">
                <c:v>AFK OFF切</c:v>
              </c:pt>
              <c:pt idx="4">
                <c:v>高砂 TAS</c:v>
              </c:pt>
            </c:strLit>
          </c:cat>
          <c:val>
            <c:numLit>
              <c:formatCode>General</c:formatCode>
              <c:ptCount val="5"/>
              <c:pt idx="0">
                <c:v>0</c:v>
              </c:pt>
              <c:pt idx="1">
                <c:v>789</c:v>
              </c:pt>
              <c:pt idx="2">
                <c:v>28</c:v>
              </c:pt>
              <c:pt idx="3">
                <c:v>0</c:v>
              </c:pt>
              <c:pt idx="4">
                <c:v>0</c:v>
              </c:pt>
            </c:numLit>
          </c:val>
          <c:extLst>
            <c:ext xmlns:c16="http://schemas.microsoft.com/office/drawing/2014/chart" uri="{C3380CC4-5D6E-409C-BE32-E72D297353CC}">
              <c16:uniqueId val="{00000000-4765-4438-9496-01BD454AAFB6}"/>
            </c:ext>
          </c:extLst>
        </c:ser>
        <c:ser>
          <c:idx val="1"/>
          <c:order val="1"/>
          <c:tx>
            <c:v>系列2</c:v>
          </c:tx>
          <c:spPr>
            <a:solidFill>
              <a:schemeClr val="accent2"/>
            </a:solidFill>
            <a:ln>
              <a:noFill/>
            </a:ln>
            <a:effectLst/>
          </c:spPr>
          <c:invertIfNegative val="0"/>
          <c:cat>
            <c:strLit>
              <c:ptCount val="5"/>
              <c:pt idx="0">
                <c:v>ADT TAS</c:v>
              </c:pt>
              <c:pt idx="1">
                <c:v>ADT OFF切</c:v>
              </c:pt>
              <c:pt idx="2">
                <c:v>AFK TAS</c:v>
              </c:pt>
              <c:pt idx="3">
                <c:v>AFK OFF切</c:v>
              </c:pt>
              <c:pt idx="4">
                <c:v>高砂 TAS</c:v>
              </c:pt>
            </c:strLit>
          </c:cat>
          <c:val>
            <c:numLit>
              <c:formatCode>General</c:formatCode>
              <c:ptCount val="5"/>
              <c:pt idx="0">
                <c:v>0</c:v>
              </c:pt>
              <c:pt idx="1">
                <c:v>0</c:v>
              </c:pt>
              <c:pt idx="2">
                <c:v>5338</c:v>
              </c:pt>
              <c:pt idx="3">
                <c:v>0</c:v>
              </c:pt>
              <c:pt idx="4">
                <c:v>0</c:v>
              </c:pt>
            </c:numLit>
          </c:val>
          <c:extLst>
            <c:ext xmlns:c16="http://schemas.microsoft.com/office/drawing/2014/chart" uri="{C3380CC4-5D6E-409C-BE32-E72D297353CC}">
              <c16:uniqueId val="{00000001-4765-4438-9496-01BD454AAFB6}"/>
            </c:ext>
          </c:extLst>
        </c:ser>
        <c:ser>
          <c:idx val="2"/>
          <c:order val="2"/>
          <c:tx>
            <c:v>系列3</c:v>
          </c:tx>
          <c:spPr>
            <a:solidFill>
              <a:schemeClr val="accent3"/>
            </a:solidFill>
            <a:ln>
              <a:noFill/>
            </a:ln>
            <a:effectLst/>
          </c:spPr>
          <c:invertIfNegative val="0"/>
          <c:cat>
            <c:strLit>
              <c:ptCount val="5"/>
              <c:pt idx="0">
                <c:v>ADT TAS</c:v>
              </c:pt>
              <c:pt idx="1">
                <c:v>ADT OFF切</c:v>
              </c:pt>
              <c:pt idx="2">
                <c:v>AFK TAS</c:v>
              </c:pt>
              <c:pt idx="3">
                <c:v>AFK OFF切</c:v>
              </c:pt>
              <c:pt idx="4">
                <c:v>高砂 TAS</c:v>
              </c:pt>
            </c:strLit>
          </c:cat>
          <c:val>
            <c:numLit>
              <c:formatCode>General</c:formatCode>
              <c:ptCount val="5"/>
              <c:pt idx="0">
                <c:v>572</c:v>
              </c:pt>
              <c:pt idx="1">
                <c:v>5.72</c:v>
              </c:pt>
              <c:pt idx="2">
                <c:v>0</c:v>
              </c:pt>
              <c:pt idx="3">
                <c:v>0</c:v>
              </c:pt>
              <c:pt idx="4">
                <c:v>0</c:v>
              </c:pt>
            </c:numLit>
          </c:val>
          <c:extLst>
            <c:ext xmlns:c16="http://schemas.microsoft.com/office/drawing/2014/chart" uri="{C3380CC4-5D6E-409C-BE32-E72D297353CC}">
              <c16:uniqueId val="{00000002-4765-4438-9496-01BD454AAFB6}"/>
            </c:ext>
          </c:extLst>
        </c:ser>
        <c:ser>
          <c:idx val="3"/>
          <c:order val="3"/>
          <c:tx>
            <c:v>系列4</c:v>
          </c:tx>
          <c:spPr>
            <a:solidFill>
              <a:schemeClr val="accent4"/>
            </a:solidFill>
            <a:ln>
              <a:noFill/>
            </a:ln>
            <a:effectLst/>
          </c:spPr>
          <c:invertIfNegative val="0"/>
          <c:cat>
            <c:strLit>
              <c:ptCount val="5"/>
              <c:pt idx="0">
                <c:v>ADT TAS</c:v>
              </c:pt>
              <c:pt idx="1">
                <c:v>ADT OFF切</c:v>
              </c:pt>
              <c:pt idx="2">
                <c:v>AFK TAS</c:v>
              </c:pt>
              <c:pt idx="3">
                <c:v>AFK OFF切</c:v>
              </c:pt>
              <c:pt idx="4">
                <c:v>高砂 TAS</c:v>
              </c:pt>
            </c:strLit>
          </c:cat>
          <c:val>
            <c:numLit>
              <c:formatCode>General</c:formatCode>
              <c:ptCount val="5"/>
              <c:pt idx="0">
                <c:v>0</c:v>
              </c:pt>
              <c:pt idx="1">
                <c:v>11.46</c:v>
              </c:pt>
              <c:pt idx="2">
                <c:v>0</c:v>
              </c:pt>
              <c:pt idx="3">
                <c:v>220</c:v>
              </c:pt>
              <c:pt idx="4">
                <c:v>0</c:v>
              </c:pt>
            </c:numLit>
          </c:val>
          <c:extLst>
            <c:ext xmlns:c16="http://schemas.microsoft.com/office/drawing/2014/chart" uri="{C3380CC4-5D6E-409C-BE32-E72D297353CC}">
              <c16:uniqueId val="{00000003-4765-4438-9496-01BD454AAFB6}"/>
            </c:ext>
          </c:extLst>
        </c:ser>
        <c:dLbls>
          <c:showLegendKey val="0"/>
          <c:showVal val="0"/>
          <c:showCatName val="0"/>
          <c:showSerName val="0"/>
          <c:showPercent val="0"/>
          <c:showBubbleSize val="0"/>
        </c:dLbls>
        <c:gapWidth val="219"/>
        <c:overlap val="-27"/>
        <c:axId val="475346376"/>
        <c:axId val="532289512"/>
      </c:barChart>
      <c:catAx>
        <c:axId val="475346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4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crossAx val="532289512"/>
        <c:crosses val="autoZero"/>
        <c:auto val="1"/>
        <c:lblAlgn val="ctr"/>
        <c:lblOffset val="100"/>
        <c:noMultiLvlLbl val="0"/>
      </c:catAx>
      <c:valAx>
        <c:axId val="532289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14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crossAx val="4753463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ja-JP" sz="14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sz="1400" b="1">
          <a:solidFill>
            <a:sysClr val="windowText" lastClr="000000"/>
          </a:solidFill>
          <a:latin typeface="Meiryo UI" panose="020B0604030504040204" pitchFamily="50" charset="-128"/>
          <a:ea typeface="Meiryo UI" panose="020B0604030504040204" pitchFamily="50" charset="-128"/>
        </a:defRPr>
      </a:pPr>
      <a:endParaRPr lang="zh-TW"/>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pivotSource>
    <c:name>[★ADT 設備異常・設備改善 横展開進捗確認Sheet.xlsx]集計pivot (舊)!ピボットテーブル7</c:name>
    <c:fmtId val="8"/>
  </c:pivotSource>
  <c:chart>
    <c:title>
      <c:tx>
        <c:rich>
          <a:bodyPr rot="0" spcFirstLastPara="1" vertOverflow="ellipsis" vert="horz" wrap="square" anchor="ctr" anchorCtr="1"/>
          <a:lstStyle/>
          <a:p>
            <a:pPr>
              <a:defRPr lang="ja-JP" sz="1600" b="1" i="0" u="none" strike="noStrike" kern="1200" spc="0" baseline="0">
                <a:solidFill>
                  <a:sysClr val="windowText" lastClr="000000"/>
                </a:solidFill>
                <a:latin typeface="Meiryo UI" panose="020B0604030504040204" pitchFamily="50" charset="-128"/>
                <a:ea typeface="Meiryo UI" panose="020B0604030504040204" pitchFamily="50" charset="-128"/>
                <a:cs typeface="+mn-cs"/>
              </a:defRPr>
            </a:pPr>
            <a:r>
              <a:rPr lang="ja-JP" sz="1600"/>
              <a:t>全拠点　設備異常発生件数</a:t>
            </a:r>
            <a:r>
              <a:rPr lang="ja-JP" altLang="en-US" sz="1600"/>
              <a:t>の</a:t>
            </a:r>
            <a:r>
              <a:rPr lang="ja-JP" sz="1600"/>
              <a:t>推移</a:t>
            </a:r>
          </a:p>
        </c:rich>
      </c:tx>
      <c:layout>
        <c:manualLayout>
          <c:xMode val="edge"/>
          <c:yMode val="edge"/>
          <c:x val="0.30536661344264443"/>
          <c:y val="7.1458928568772659E-2"/>
        </c:manualLayout>
      </c:layout>
      <c:overlay val="0"/>
      <c:spPr>
        <a:noFill/>
        <a:ln>
          <a:noFill/>
        </a:ln>
        <a:effectLst/>
      </c:spPr>
      <c:txPr>
        <a:bodyPr rot="0" spcFirstLastPara="1" vertOverflow="ellipsis" vert="horz" wrap="square" anchor="ctr" anchorCtr="1"/>
        <a:lstStyle/>
        <a:p>
          <a:pPr>
            <a:defRPr lang="ja-JP" sz="1600" b="1" i="0" u="none" strike="noStrike" kern="1200" spc="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ja-JP"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1600" b="1" i="0" u="none" strike="noStrike" kern="1200" baseline="0">
                  <a:solidFill>
                    <a:srgbClr val="FF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ja-JP" sz="1600" b="1" i="0" u="none" strike="noStrike" kern="1200" baseline="0">
                  <a:solidFill>
                    <a:srgbClr val="FF0000"/>
                  </a:solidFill>
                  <a:latin typeface="Meiryo UI" panose="020B0604030504040204" pitchFamily="50" charset="-128"/>
                  <a:ea typeface="Meiryo UI" panose="020B0604030504040204" pitchFamily="50" charset="-128"/>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ja-JP" sz="1600" b="1" i="0" u="none" strike="noStrike" kern="1200" baseline="0">
                  <a:solidFill>
                    <a:srgbClr val="FF0000"/>
                  </a:solidFill>
                  <a:latin typeface="Meiryo UI" panose="020B0604030504040204" pitchFamily="50" charset="-128"/>
                  <a:ea typeface="Meiryo UI" panose="020B0604030504040204" pitchFamily="50" charset="-128"/>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ja-JP" sz="1600" b="1" i="0" u="none" strike="noStrike" kern="1200" baseline="0">
                  <a:solidFill>
                    <a:srgbClr val="FF0000"/>
                  </a:solidFill>
                  <a:latin typeface="Meiryo UI" panose="020B0604030504040204" pitchFamily="50" charset="-128"/>
                  <a:ea typeface="Meiryo UI" panose="020B0604030504040204" pitchFamily="50" charset="-128"/>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ja-JP" sz="1600" b="1" i="0" u="none" strike="noStrike" kern="1200" baseline="0">
                  <a:solidFill>
                    <a:srgbClr val="FF0000"/>
                  </a:solidFill>
                  <a:latin typeface="Meiryo UI" panose="020B0604030504040204" pitchFamily="50" charset="-128"/>
                  <a:ea typeface="Meiryo UI" panose="020B0604030504040204" pitchFamily="50" charset="-128"/>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ja-JP" sz="1600" b="1" i="0" u="none" strike="noStrike" kern="1200" baseline="0">
                  <a:solidFill>
                    <a:srgbClr val="FF0000"/>
                  </a:solidFill>
                  <a:latin typeface="Meiryo UI" panose="020B0604030504040204" pitchFamily="50" charset="-128"/>
                  <a:ea typeface="Meiryo UI" panose="020B0604030504040204" pitchFamily="50" charset="-128"/>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'集計pivot (舊)'!$C$8:$C$9</c:f>
              <c:strCache>
                <c:ptCount val="1"/>
                <c:pt idx="0">
                  <c:v>合計</c:v>
                </c:pt>
              </c:strCache>
            </c:strRef>
          </c:tx>
          <c:spPr>
            <a:solidFill>
              <a:schemeClr val="accent1"/>
            </a:solidFill>
            <a:ln>
              <a:noFill/>
            </a:ln>
            <a:effectLst/>
          </c:spPr>
          <c:invertIfNegative val="0"/>
          <c:cat>
            <c:strRef>
              <c:f>'集計pivot (舊)'!$B$10:$B$17</c:f>
              <c:strCache>
                <c:ptCount val="7"/>
                <c:pt idx="0">
                  <c:v>ADT</c:v>
                </c:pt>
                <c:pt idx="1">
                  <c:v>AFK</c:v>
                </c:pt>
                <c:pt idx="2">
                  <c:v>ADCH</c:v>
                </c:pt>
                <c:pt idx="3">
                  <c:v>全拠点</c:v>
                </c:pt>
                <c:pt idx="4">
                  <c:v>(空白)</c:v>
                </c:pt>
                <c:pt idx="5">
                  <c:v>高砂</c:v>
                </c:pt>
                <c:pt idx="6">
                  <c:v>尼崎</c:v>
                </c:pt>
              </c:strCache>
            </c:strRef>
          </c:cat>
          <c:val>
            <c:numRef>
              <c:f>'集計pivot (舊)'!$C$10:$C$17</c:f>
              <c:numCache>
                <c:formatCode>General</c:formatCode>
                <c:ptCount val="7"/>
                <c:pt idx="0">
                  <c:v>100</c:v>
                </c:pt>
                <c:pt idx="1">
                  <c:v>120</c:v>
                </c:pt>
                <c:pt idx="2">
                  <c:v>41</c:v>
                </c:pt>
                <c:pt idx="3">
                  <c:v>1</c:v>
                </c:pt>
                <c:pt idx="5">
                  <c:v>43</c:v>
                </c:pt>
                <c:pt idx="6">
                  <c:v>27</c:v>
                </c:pt>
              </c:numCache>
            </c:numRef>
          </c:val>
          <c:extLst>
            <c:ext xmlns:c16="http://schemas.microsoft.com/office/drawing/2014/chart" uri="{C3380CC4-5D6E-409C-BE32-E72D297353CC}">
              <c16:uniqueId val="{00000000-C82A-4DEE-83A9-04F2B35B1ED9}"/>
            </c:ext>
          </c:extLst>
        </c:ser>
        <c:dLbls>
          <c:showLegendKey val="0"/>
          <c:showVal val="0"/>
          <c:showCatName val="0"/>
          <c:showSerName val="0"/>
          <c:showPercent val="0"/>
          <c:showBubbleSize val="0"/>
        </c:dLbls>
        <c:gapWidth val="219"/>
        <c:overlap val="-27"/>
        <c:axId val="906752984"/>
        <c:axId val="906753312"/>
      </c:barChart>
      <c:catAx>
        <c:axId val="906752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crossAx val="906753312"/>
        <c:crosses val="autoZero"/>
        <c:auto val="1"/>
        <c:lblAlgn val="ctr"/>
        <c:lblOffset val="100"/>
        <c:noMultiLvlLbl val="0"/>
      </c:catAx>
      <c:valAx>
        <c:axId val="9067533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ja-JP"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r>
                  <a:rPr lang="ja-JP"/>
                  <a:t>件数（回）</a:t>
                </a:r>
              </a:p>
            </c:rich>
          </c:tx>
          <c:overlay val="0"/>
          <c:spPr>
            <a:noFill/>
            <a:ln>
              <a:noFill/>
            </a:ln>
            <a:effectLst/>
          </c:spPr>
          <c:txPr>
            <a:bodyPr rot="-5400000" spcFirstLastPara="1" vertOverflow="ellipsis" vert="horz" wrap="square" anchor="ctr" anchorCtr="1"/>
            <a:lstStyle/>
            <a:p>
              <a:pPr>
                <a:defRPr lang="ja-JP"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crossAx val="906752984"/>
        <c:crosses val="autoZero"/>
        <c:crossBetween val="between"/>
        <c:majorUnit val="5"/>
        <c:minorUnit val="5"/>
      </c:valAx>
      <c:spPr>
        <a:noFill/>
        <a:ln>
          <a:noFill/>
        </a:ln>
        <a:effectLst/>
      </c:spPr>
    </c:plotArea>
    <c:legend>
      <c:legendPos val="b"/>
      <c:overlay val="0"/>
      <c:spPr>
        <a:noFill/>
        <a:ln>
          <a:noFill/>
        </a:ln>
        <a:effectLst/>
      </c:spPr>
      <c:txPr>
        <a:bodyPr rot="0" spcFirstLastPara="1" vertOverflow="ellipsis" vert="horz" wrap="square" anchor="ctr" anchorCtr="1"/>
        <a:lstStyle/>
        <a:p>
          <a:pPr>
            <a:defRPr lang="ja-JP"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sz="1600" b="1">
          <a:solidFill>
            <a:sysClr val="windowText" lastClr="000000"/>
          </a:solidFill>
          <a:latin typeface="Meiryo UI" panose="020B0604030504040204" pitchFamily="50" charset="-128"/>
          <a:ea typeface="Meiryo UI" panose="020B0604030504040204" pitchFamily="50" charset="-128"/>
        </a:defRPr>
      </a:pPr>
      <a:endParaRPr lang="zh-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pivotSource>
    <c:name>[★ADT 設備異常・設備改善 横展開進捗確認Sheet.xlsx]集計pivot (舊)!ピボットテーブル27</c:name>
    <c:fmtId val="9"/>
  </c:pivotSource>
  <c:chart>
    <c:title>
      <c:tx>
        <c:rich>
          <a:bodyPr rot="0" spcFirstLastPara="1" vertOverflow="ellipsis" vert="horz" wrap="square" anchor="ctr" anchorCtr="1"/>
          <a:lstStyle/>
          <a:p>
            <a:pPr>
              <a:defRPr lang="ja-JP" sz="1600" b="1" i="0" u="none" strike="noStrike" kern="1200" spc="0" baseline="0">
                <a:solidFill>
                  <a:sysClr val="windowText" lastClr="000000"/>
                </a:solidFill>
                <a:latin typeface="Meiryo UI" panose="020B0604030504040204" pitchFamily="50" charset="-128"/>
                <a:ea typeface="Meiryo UI" panose="020B0604030504040204" pitchFamily="50" charset="-128"/>
                <a:cs typeface="+mn-cs"/>
              </a:defRPr>
            </a:pPr>
            <a:r>
              <a:rPr lang="ja-JP" sz="1600"/>
              <a:t>全拠点　設備</a:t>
            </a:r>
            <a:r>
              <a:rPr lang="en-US" sz="1600"/>
              <a:t>Loss</a:t>
            </a:r>
            <a:r>
              <a:rPr lang="ja-JP" altLang="en-US" sz="1600"/>
              <a:t>の</a:t>
            </a:r>
            <a:r>
              <a:rPr lang="ja-JP" sz="1600"/>
              <a:t>推移</a:t>
            </a:r>
          </a:p>
        </c:rich>
      </c:tx>
      <c:overlay val="0"/>
      <c:spPr>
        <a:noFill/>
        <a:ln>
          <a:noFill/>
        </a:ln>
        <a:effectLst/>
      </c:spPr>
      <c:txPr>
        <a:bodyPr rot="0" spcFirstLastPara="1" vertOverflow="ellipsis" vert="horz" wrap="square" anchor="ctr" anchorCtr="1"/>
        <a:lstStyle/>
        <a:p>
          <a:pPr>
            <a:defRPr lang="ja-JP" sz="1600" b="1" i="0" u="none" strike="noStrike" kern="1200" spc="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numFmt formatCode="#,##0_);[Red]\(#,##0\)"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numFmt formatCode="#,##0_);[Red]\(#,##0\)" sourceLinked="0"/>
          <c:spPr>
            <a:noFill/>
            <a:ln>
              <a:noFill/>
            </a:ln>
            <a:effectLst/>
          </c:spPr>
          <c:txPr>
            <a:bodyPr rot="0" spcFirstLastPara="1" vertOverflow="ellipsis" vert="horz" wrap="square" anchor="ctr" anchorCtr="1"/>
            <a:lstStyle/>
            <a:p>
              <a:pPr>
                <a:defRPr lang="ja-JP"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4"/>
          </a:solidFill>
          <a:ln>
            <a:noFill/>
          </a:ln>
          <a:effectLst/>
        </c:spPr>
        <c:dLbl>
          <c:idx val="0"/>
          <c:layout>
            <c:manualLayout>
              <c:x val="3.0752332818695868E-2"/>
              <c:y val="-4.9358969376239716E-2"/>
            </c:manualLayout>
          </c:layout>
          <c:numFmt formatCode="#,##0_);[Red]\(#,##0\)" sourceLinked="0"/>
          <c:spPr>
            <a:noFill/>
            <a:ln>
              <a:noFill/>
            </a:ln>
            <a:effectLst/>
          </c:spPr>
          <c:txPr>
            <a:bodyPr rot="0" spcFirstLastPara="1" vertOverflow="ellipsis" vert="horz" wrap="square" anchor="ctr" anchorCtr="1"/>
            <a:lstStyle/>
            <a:p>
              <a:pPr>
                <a:defRPr lang="ja-JP"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4"/>
          </a:solidFill>
          <a:ln>
            <a:noFill/>
          </a:ln>
          <a:effectLst/>
        </c:spPr>
        <c:dLbl>
          <c:idx val="0"/>
          <c:layout>
            <c:manualLayout>
              <c:x val="-2.303385463913785E-2"/>
              <c:y val="-0.1125561683015802"/>
            </c:manualLayout>
          </c:layout>
          <c:numFmt formatCode="#,##0_);[Red]\(#,##0\)" sourceLinked="0"/>
          <c:spPr>
            <a:noFill/>
            <a:ln>
              <a:noFill/>
            </a:ln>
            <a:effectLst/>
          </c:spPr>
          <c:txPr>
            <a:bodyPr rot="0" spcFirstLastPara="1" vertOverflow="ellipsis" vert="horz" wrap="square" anchor="ctr" anchorCtr="1"/>
            <a:lstStyle/>
            <a:p>
              <a:pPr>
                <a:defRPr lang="ja-JP"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4"/>
          </a:solidFill>
          <a:ln>
            <a:noFill/>
          </a:ln>
          <a:effectLst/>
        </c:spPr>
        <c:dLbl>
          <c:idx val="0"/>
          <c:layout>
            <c:manualLayout>
              <c:x val="-2.6077264535481454E-2"/>
              <c:y val="-4.5359254843089857E-2"/>
            </c:manualLayout>
          </c:layout>
          <c:numFmt formatCode="#,##0_);[Red]\(#,##0\)" sourceLinked="0"/>
          <c:spPr>
            <a:noFill/>
            <a:ln>
              <a:noFill/>
            </a:ln>
            <a:effectLst/>
          </c:spPr>
          <c:txPr>
            <a:bodyPr rot="0" spcFirstLastPara="1" vertOverflow="ellipsis" vert="horz" wrap="square" anchor="ctr" anchorCtr="1"/>
            <a:lstStyle/>
            <a:p>
              <a:pPr>
                <a:defRPr lang="ja-JP"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1600" b="1" i="0" u="none" strike="noStrike" kern="1200" baseline="0">
                  <a:solidFill>
                    <a:srgbClr val="FF0000"/>
                  </a:solidFill>
                  <a:latin typeface="Meiryo UI" panose="020B0604030504040204" pitchFamily="50" charset="-128"/>
                  <a:ea typeface="Meiryo UI" panose="020B0604030504040204" pitchFamily="50" charset="-128"/>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4"/>
          </a:solidFill>
          <a:ln>
            <a:noFill/>
          </a:ln>
          <a:effectLst/>
        </c:spPr>
        <c:dLbl>
          <c:idx val="0"/>
          <c:layout>
            <c:manualLayout>
              <c:x val="-5.5354199073652563E-2"/>
              <c:y val="-3.5897432273628967E-2"/>
            </c:manualLayout>
          </c:layout>
          <c:numFmt formatCode="#,##0_);[Red]\(#,##0\)" sourceLinked="0"/>
          <c:spPr>
            <a:noFill/>
            <a:ln>
              <a:noFill/>
            </a:ln>
            <a:effectLst/>
          </c:spPr>
          <c:txPr>
            <a:bodyPr rot="0" spcFirstLastPara="1" vertOverflow="ellipsis" vert="horz" wrap="square" anchor="ctr" anchorCtr="1"/>
            <a:lstStyle/>
            <a:p>
              <a:pPr>
                <a:defRPr lang="ja-JP"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5"/>
          </a:solidFill>
          <a:ln>
            <a:noFill/>
          </a:ln>
          <a:effectLst/>
        </c:spPr>
        <c:dLbl>
          <c:idx val="0"/>
          <c:layout>
            <c:manualLayout>
              <c:x val="2.1478381911964911E-2"/>
              <c:y val="-3.2083334385936253E-2"/>
            </c:manualLayout>
          </c:layout>
          <c:spPr>
            <a:noFill/>
            <a:ln>
              <a:noFill/>
            </a:ln>
            <a:effectLst/>
          </c:spPr>
          <c:txPr>
            <a:bodyPr rot="0" spcFirstLastPara="1" vertOverflow="ellipsis" vert="horz" wrap="square" lIns="38100" tIns="19050" rIns="38100" bIns="19050" anchor="ctr" anchorCtr="1">
              <a:spAutoFit/>
            </a:bodyPr>
            <a:lstStyle/>
            <a:p>
              <a:pPr>
                <a:defRPr lang="ja-JP" sz="1600" b="1" i="0" u="none" strike="noStrike" kern="1200" baseline="0">
                  <a:solidFill>
                    <a:srgbClr val="FF0000"/>
                  </a:solidFill>
                  <a:latin typeface="Meiryo UI" panose="020B0604030504040204" pitchFamily="50" charset="-128"/>
                  <a:ea typeface="Meiryo UI" panose="020B0604030504040204" pitchFamily="50" charset="-128"/>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'集計pivot (舊)'!$C$59:$C$60</c:f>
              <c:strCache>
                <c:ptCount val="1"/>
                <c:pt idx="0">
                  <c:v>合計</c:v>
                </c:pt>
              </c:strCache>
            </c:strRef>
          </c:tx>
          <c:spPr>
            <a:solidFill>
              <a:schemeClr val="accent1"/>
            </a:solidFill>
            <a:ln>
              <a:noFill/>
            </a:ln>
            <a:effectLst/>
          </c:spPr>
          <c:invertIfNegative val="0"/>
          <c:cat>
            <c:strRef>
              <c:f>'集計pivot (舊)'!$B$61:$B$68</c:f>
              <c:strCache>
                <c:ptCount val="7"/>
                <c:pt idx="0">
                  <c:v>ADT</c:v>
                </c:pt>
                <c:pt idx="1">
                  <c:v>AFK</c:v>
                </c:pt>
                <c:pt idx="2">
                  <c:v>ADCH</c:v>
                </c:pt>
                <c:pt idx="3">
                  <c:v>全拠点</c:v>
                </c:pt>
                <c:pt idx="4">
                  <c:v>(空白)</c:v>
                </c:pt>
                <c:pt idx="5">
                  <c:v>高砂</c:v>
                </c:pt>
                <c:pt idx="6">
                  <c:v>尼崎</c:v>
                </c:pt>
              </c:strCache>
            </c:strRef>
          </c:cat>
          <c:val>
            <c:numRef>
              <c:f>'集計pivot (舊)'!$C$61:$C$68</c:f>
              <c:numCache>
                <c:formatCode>#,##0_);[Red]\(#,##0\)</c:formatCode>
                <c:ptCount val="7"/>
                <c:pt idx="0">
                  <c:v>73662.689999999988</c:v>
                </c:pt>
                <c:pt idx="1">
                  <c:v>79930.559999999998</c:v>
                </c:pt>
                <c:pt idx="2">
                  <c:v>82887.755000000005</c:v>
                </c:pt>
                <c:pt idx="3">
                  <c:v>0</c:v>
                </c:pt>
                <c:pt idx="5">
                  <c:v>98325.1</c:v>
                </c:pt>
                <c:pt idx="6">
                  <c:v>67119.88</c:v>
                </c:pt>
              </c:numCache>
            </c:numRef>
          </c:val>
          <c:extLst>
            <c:ext xmlns:c16="http://schemas.microsoft.com/office/drawing/2014/chart" uri="{C3380CC4-5D6E-409C-BE32-E72D297353CC}">
              <c16:uniqueId val="{00000000-A571-4163-A740-DD37AF483AC6}"/>
            </c:ext>
          </c:extLst>
        </c:ser>
        <c:dLbls>
          <c:showLegendKey val="0"/>
          <c:showVal val="0"/>
          <c:showCatName val="0"/>
          <c:showSerName val="0"/>
          <c:showPercent val="0"/>
          <c:showBubbleSize val="0"/>
        </c:dLbls>
        <c:gapWidth val="150"/>
        <c:axId val="869999960"/>
        <c:axId val="924527480"/>
      </c:barChart>
      <c:catAx>
        <c:axId val="869999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crossAx val="924527480"/>
        <c:crosses val="autoZero"/>
        <c:auto val="1"/>
        <c:lblAlgn val="ctr"/>
        <c:lblOffset val="100"/>
        <c:noMultiLvlLbl val="0"/>
      </c:catAx>
      <c:valAx>
        <c:axId val="9245274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ja-JP"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r>
                  <a:rPr lang="en-US"/>
                  <a:t>Loss</a:t>
                </a:r>
                <a:r>
                  <a:rPr lang="ja-JP"/>
                  <a:t>（㎡）</a:t>
                </a:r>
              </a:p>
            </c:rich>
          </c:tx>
          <c:overlay val="0"/>
          <c:spPr>
            <a:noFill/>
            <a:ln>
              <a:noFill/>
            </a:ln>
            <a:effectLst/>
          </c:spPr>
          <c:txPr>
            <a:bodyPr rot="-5400000" spcFirstLastPara="1" vertOverflow="ellipsis" vert="horz" wrap="square" anchor="ctr" anchorCtr="1"/>
            <a:lstStyle/>
            <a:p>
              <a:pPr>
                <a:defRPr lang="ja-JP"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title>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lang="ja-JP"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crossAx val="8699999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ja-JP"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sz="1600" b="1">
          <a:solidFill>
            <a:sysClr val="windowText" lastClr="000000"/>
          </a:solidFill>
          <a:latin typeface="Meiryo UI" panose="020B0604030504040204" pitchFamily="50" charset="-128"/>
          <a:ea typeface="Meiryo UI" panose="020B0604030504040204" pitchFamily="50" charset="-128"/>
        </a:defRPr>
      </a:pPr>
      <a:endParaRPr lang="zh-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pivotSource>
    <c:name>[★ADT 設備異常・設備改善 横展開進捗確認Sheet.xlsx]集計pivot (舊)!ピボットテーブル4</c:name>
    <c:fmtId val="8"/>
  </c:pivotSource>
  <c:chart>
    <c:title>
      <c:tx>
        <c:rich>
          <a:bodyPr rot="0" spcFirstLastPara="1" vertOverflow="ellipsis" vert="horz" wrap="square" anchor="ctr" anchorCtr="1"/>
          <a:lstStyle/>
          <a:p>
            <a:pPr algn="ctr" rtl="0">
              <a:defRPr lang="ja-JP" sz="1600" b="1" i="0" u="none" strike="noStrike" kern="1200" spc="0" baseline="0">
                <a:solidFill>
                  <a:sysClr val="windowText" lastClr="000000"/>
                </a:solidFill>
                <a:latin typeface="Meiryo UI" panose="020B0604030504040204" pitchFamily="50" charset="-128"/>
                <a:ea typeface="Meiryo UI" panose="020B0604030504040204" pitchFamily="50" charset="-128"/>
                <a:cs typeface="+mn-cs"/>
              </a:defRPr>
            </a:pPr>
            <a:r>
              <a:rPr lang="ja-JP" sz="1600"/>
              <a:t>全拠点　停止時間の推移</a:t>
            </a:r>
          </a:p>
        </c:rich>
      </c:tx>
      <c:overlay val="0"/>
      <c:spPr>
        <a:noFill/>
        <a:ln>
          <a:noFill/>
        </a:ln>
        <a:effectLst/>
      </c:spPr>
      <c:txPr>
        <a:bodyPr rot="0" spcFirstLastPara="1" vertOverflow="ellipsis" vert="horz" wrap="square" anchor="ctr" anchorCtr="1"/>
        <a:lstStyle/>
        <a:p>
          <a:pPr algn="ctr" rtl="0">
            <a:defRPr lang="ja-JP" sz="1600" b="1" i="0" u="none" strike="noStrike" kern="1200" spc="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_);[Red]\(#,##0\)"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ja-JP"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1600" b="1" i="0" u="none" strike="noStrike" kern="1200" baseline="0">
                  <a:solidFill>
                    <a:srgbClr val="FF0000"/>
                  </a:solidFill>
                  <a:latin typeface="Meiryo UI" panose="020B0604030504040204" pitchFamily="50" charset="-128"/>
                  <a:ea typeface="Meiryo UI" panose="020B0604030504040204" pitchFamily="50" charset="-128"/>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5"/>
          </a:solidFill>
          <a:ln>
            <a:noFill/>
          </a:ln>
          <a:effectLst/>
        </c:spPr>
        <c:dLbl>
          <c:idx val="0"/>
          <c:numFmt formatCode="#,##0_);[Red]\(#,##0\)" sourceLinked="0"/>
          <c:spPr>
            <a:noFill/>
            <a:ln>
              <a:noFill/>
            </a:ln>
            <a:effectLst/>
          </c:spPr>
          <c:txPr>
            <a:bodyPr rot="0" spcFirstLastPara="1" vertOverflow="ellipsis" vert="horz" wrap="square" lIns="38100" tIns="19050" rIns="38100" bIns="19050" anchor="ctr" anchorCtr="1">
              <a:spAutoFit/>
            </a:bodyPr>
            <a:lstStyle/>
            <a:p>
              <a:pPr>
                <a:defRPr lang="ja-JP" sz="1600" b="1" i="0" u="none" strike="noStrike" kern="1200" baseline="0">
                  <a:solidFill>
                    <a:srgbClr val="FF0000"/>
                  </a:solidFill>
                  <a:latin typeface="Meiryo UI" panose="020B0604030504040204" pitchFamily="50" charset="-128"/>
                  <a:ea typeface="Meiryo UI" panose="020B0604030504040204" pitchFamily="50" charset="-128"/>
                  <a:cs typeface="+mn-cs"/>
                </a:defRPr>
              </a:pPr>
              <a:endParaRPr lang="zh-TW"/>
            </a:p>
          </c:txPr>
          <c:showLegendKey val="1"/>
          <c:showVal val="1"/>
          <c:showCatName val="1"/>
          <c:showSerName val="1"/>
          <c:showPercent val="1"/>
          <c:showBubbleSize val="1"/>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'集計pivot (舊)'!$C$109:$C$110</c:f>
              <c:strCache>
                <c:ptCount val="1"/>
                <c:pt idx="0">
                  <c:v>合計</c:v>
                </c:pt>
              </c:strCache>
            </c:strRef>
          </c:tx>
          <c:spPr>
            <a:solidFill>
              <a:schemeClr val="accent1"/>
            </a:solidFill>
            <a:ln>
              <a:noFill/>
            </a:ln>
            <a:effectLst/>
          </c:spPr>
          <c:invertIfNegative val="0"/>
          <c:cat>
            <c:strRef>
              <c:f>'集計pivot (舊)'!$B$111:$B$118</c:f>
              <c:strCache>
                <c:ptCount val="7"/>
                <c:pt idx="0">
                  <c:v>ADT</c:v>
                </c:pt>
                <c:pt idx="1">
                  <c:v>AFK</c:v>
                </c:pt>
                <c:pt idx="2">
                  <c:v>ADCH</c:v>
                </c:pt>
                <c:pt idx="3">
                  <c:v>全拠点</c:v>
                </c:pt>
                <c:pt idx="4">
                  <c:v>(空白)</c:v>
                </c:pt>
                <c:pt idx="5">
                  <c:v>高砂</c:v>
                </c:pt>
                <c:pt idx="6">
                  <c:v>尼崎</c:v>
                </c:pt>
              </c:strCache>
            </c:strRef>
          </c:cat>
          <c:val>
            <c:numRef>
              <c:f>'集計pivot (舊)'!$C$111:$C$118</c:f>
              <c:numCache>
                <c:formatCode>#,##0_);[Red]\(#,##0\)</c:formatCode>
                <c:ptCount val="7"/>
                <c:pt idx="0">
                  <c:v>10034</c:v>
                </c:pt>
                <c:pt idx="1">
                  <c:v>6629.3099999999995</c:v>
                </c:pt>
                <c:pt idx="2">
                  <c:v>5116.3</c:v>
                </c:pt>
                <c:pt idx="3">
                  <c:v>0</c:v>
                </c:pt>
                <c:pt idx="5">
                  <c:v>5410</c:v>
                </c:pt>
                <c:pt idx="6">
                  <c:v>2507.13</c:v>
                </c:pt>
              </c:numCache>
            </c:numRef>
          </c:val>
          <c:extLst>
            <c:ext xmlns:c16="http://schemas.microsoft.com/office/drawing/2014/chart" uri="{C3380CC4-5D6E-409C-BE32-E72D297353CC}">
              <c16:uniqueId val="{00000000-B6AB-436E-BB33-83112AB6E09D}"/>
            </c:ext>
          </c:extLst>
        </c:ser>
        <c:dLbls>
          <c:showLegendKey val="0"/>
          <c:showVal val="0"/>
          <c:showCatName val="0"/>
          <c:showSerName val="0"/>
          <c:showPercent val="0"/>
          <c:showBubbleSize val="0"/>
        </c:dLbls>
        <c:gapWidth val="75"/>
        <c:overlap val="-25"/>
        <c:axId val="824965088"/>
        <c:axId val="824965744"/>
      </c:barChart>
      <c:catAx>
        <c:axId val="824965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crossAx val="824965744"/>
        <c:crosses val="autoZero"/>
        <c:auto val="1"/>
        <c:lblAlgn val="ctr"/>
        <c:lblOffset val="100"/>
        <c:noMultiLvlLbl val="0"/>
      </c:catAx>
      <c:valAx>
        <c:axId val="8249657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ja-JP"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r>
                  <a:rPr lang="ja-JP"/>
                  <a:t>時間（分）</a:t>
                </a:r>
              </a:p>
            </c:rich>
          </c:tx>
          <c:overlay val="0"/>
          <c:spPr>
            <a:noFill/>
            <a:ln>
              <a:noFill/>
            </a:ln>
            <a:effectLst/>
          </c:spPr>
          <c:txPr>
            <a:bodyPr rot="-5400000" spcFirstLastPara="1" vertOverflow="ellipsis" vert="horz" wrap="square" anchor="ctr" anchorCtr="1"/>
            <a:lstStyle/>
            <a:p>
              <a:pPr>
                <a:defRPr lang="ja-JP"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title>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lang="ja-JP"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crossAx val="8249650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ja-JP"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sz="1600" b="1">
          <a:solidFill>
            <a:sysClr val="windowText" lastClr="000000"/>
          </a:solidFill>
          <a:latin typeface="Meiryo UI" panose="020B0604030504040204" pitchFamily="50" charset="-128"/>
          <a:ea typeface="Meiryo UI" panose="020B0604030504040204" pitchFamily="50" charset="-128"/>
        </a:defRPr>
      </a:pPr>
      <a:endParaRPr lang="zh-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pivotSource>
    <c:name>[★ADT 設備異常・設備改善 横展開進捗確認Sheet.xlsx]集計pivot (舊)!ピボットテーブル22</c:name>
    <c:fmtId val="18"/>
  </c:pivotSource>
  <c:chart>
    <c:title>
      <c:tx>
        <c:rich>
          <a:bodyPr rot="0" spcFirstLastPara="1" vertOverflow="ellipsis" vert="horz" wrap="square" anchor="ctr" anchorCtr="1"/>
          <a:lstStyle/>
          <a:p>
            <a:pPr>
              <a:defRPr lang="ja-JP" sz="1800" b="1" i="0" u="none" strike="noStrike" kern="1200" spc="0" baseline="0">
                <a:solidFill>
                  <a:schemeClr val="tx1"/>
                </a:solidFill>
                <a:latin typeface="Meiryo UI" panose="020B0604030504040204" pitchFamily="50" charset="-128"/>
                <a:ea typeface="Meiryo UI" panose="020B0604030504040204" pitchFamily="50" charset="-128"/>
                <a:cs typeface="+mn-cs"/>
              </a:defRPr>
            </a:pPr>
            <a:r>
              <a:rPr lang="en-US" sz="1800"/>
              <a:t>ADT</a:t>
            </a:r>
            <a:r>
              <a:rPr lang="ja-JP" sz="1800"/>
              <a:t>設備異常（種類別）　推移</a:t>
            </a:r>
          </a:p>
        </c:rich>
      </c:tx>
      <c:overlay val="0"/>
      <c:spPr>
        <a:noFill/>
        <a:ln>
          <a:noFill/>
        </a:ln>
        <a:effectLst/>
      </c:spPr>
      <c:txPr>
        <a:bodyPr rot="0" spcFirstLastPara="1" vertOverflow="ellipsis" vert="horz" wrap="square" anchor="ctr" anchorCtr="1"/>
        <a:lstStyle/>
        <a:p>
          <a:pPr>
            <a:defRPr lang="ja-JP" sz="1800" b="1" i="0" u="none" strike="noStrike" kern="1200" spc="0" baseline="0">
              <a:solidFill>
                <a:schemeClr val="tx1"/>
              </a:solidFill>
              <a:latin typeface="Meiryo UI" panose="020B0604030504040204" pitchFamily="50" charset="-128"/>
              <a:ea typeface="Meiryo UI" panose="020B0604030504040204" pitchFamily="50" charset="-128"/>
              <a:cs typeface="+mn-cs"/>
            </a:defRPr>
          </a:pPr>
          <a:endParaRPr lang="zh-TW"/>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14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14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14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14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14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14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14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14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'集計pivot (舊)'!$C$331:$C$332</c:f>
              <c:strCache>
                <c:ptCount val="1"/>
                <c:pt idx="0">
                  <c:v>ACE</c:v>
                </c:pt>
              </c:strCache>
            </c:strRef>
          </c:tx>
          <c:spPr>
            <a:solidFill>
              <a:schemeClr val="accent1"/>
            </a:solidFill>
            <a:ln>
              <a:noFill/>
            </a:ln>
            <a:effectLst/>
          </c:spPr>
          <c:invertIfNegative val="0"/>
          <c:cat>
            <c:strRef>
              <c:f>'集計pivot (舊)'!$B$333</c:f>
              <c:strCache>
                <c:ptCount val="1"/>
                <c:pt idx="0">
                  <c:v>合計</c:v>
                </c:pt>
              </c:strCache>
            </c:strRef>
          </c:cat>
          <c:val>
            <c:numRef>
              <c:f>'集計pivot (舊)'!$C$333</c:f>
              <c:numCache>
                <c:formatCode>General</c:formatCode>
                <c:ptCount val="1"/>
                <c:pt idx="0">
                  <c:v>1</c:v>
                </c:pt>
              </c:numCache>
            </c:numRef>
          </c:val>
          <c:extLst>
            <c:ext xmlns:c16="http://schemas.microsoft.com/office/drawing/2014/chart" uri="{C3380CC4-5D6E-409C-BE32-E72D297353CC}">
              <c16:uniqueId val="{00000000-1B2E-4E9A-9DA6-FD80786DE3BA}"/>
            </c:ext>
          </c:extLst>
        </c:ser>
        <c:ser>
          <c:idx val="1"/>
          <c:order val="1"/>
          <c:tx>
            <c:strRef>
              <c:f>'集計pivot (舊)'!$D$331:$D$332</c:f>
              <c:strCache>
                <c:ptCount val="1"/>
                <c:pt idx="0">
                  <c:v>BDS</c:v>
                </c:pt>
              </c:strCache>
            </c:strRef>
          </c:tx>
          <c:spPr>
            <a:solidFill>
              <a:schemeClr val="accent2"/>
            </a:solidFill>
            <a:ln>
              <a:noFill/>
            </a:ln>
            <a:effectLst/>
          </c:spPr>
          <c:invertIfNegative val="0"/>
          <c:cat>
            <c:strRef>
              <c:f>'集計pivot (舊)'!$B$333</c:f>
              <c:strCache>
                <c:ptCount val="1"/>
                <c:pt idx="0">
                  <c:v>合計</c:v>
                </c:pt>
              </c:strCache>
            </c:strRef>
          </c:cat>
          <c:val>
            <c:numRef>
              <c:f>'集計pivot (舊)'!$D$333</c:f>
              <c:numCache>
                <c:formatCode>General</c:formatCode>
                <c:ptCount val="1"/>
                <c:pt idx="0">
                  <c:v>5</c:v>
                </c:pt>
              </c:numCache>
            </c:numRef>
          </c:val>
          <c:extLst>
            <c:ext xmlns:c16="http://schemas.microsoft.com/office/drawing/2014/chart" uri="{C3380CC4-5D6E-409C-BE32-E72D297353CC}">
              <c16:uniqueId val="{00000000-51E1-4032-9651-A74739E1BF04}"/>
            </c:ext>
          </c:extLst>
        </c:ser>
        <c:ser>
          <c:idx val="2"/>
          <c:order val="2"/>
          <c:tx>
            <c:strRef>
              <c:f>'集計pivot (舊)'!$E$331:$E$332</c:f>
              <c:strCache>
                <c:ptCount val="1"/>
                <c:pt idx="0">
                  <c:v>P詰め機</c:v>
                </c:pt>
              </c:strCache>
            </c:strRef>
          </c:tx>
          <c:spPr>
            <a:solidFill>
              <a:schemeClr val="accent3"/>
            </a:solidFill>
            <a:ln>
              <a:noFill/>
            </a:ln>
            <a:effectLst/>
          </c:spPr>
          <c:invertIfNegative val="0"/>
          <c:cat>
            <c:strRef>
              <c:f>'集計pivot (舊)'!$B$333</c:f>
              <c:strCache>
                <c:ptCount val="1"/>
                <c:pt idx="0">
                  <c:v>合計</c:v>
                </c:pt>
              </c:strCache>
            </c:strRef>
          </c:cat>
          <c:val>
            <c:numRef>
              <c:f>'集計pivot (舊)'!$E$333</c:f>
              <c:numCache>
                <c:formatCode>General</c:formatCode>
                <c:ptCount val="1"/>
                <c:pt idx="0">
                  <c:v>1</c:v>
                </c:pt>
              </c:numCache>
            </c:numRef>
          </c:val>
          <c:extLst>
            <c:ext xmlns:c16="http://schemas.microsoft.com/office/drawing/2014/chart" uri="{C3380CC4-5D6E-409C-BE32-E72D297353CC}">
              <c16:uniqueId val="{00000001-51E1-4032-9651-A74739E1BF04}"/>
            </c:ext>
          </c:extLst>
        </c:ser>
        <c:ser>
          <c:idx val="3"/>
          <c:order val="3"/>
          <c:tx>
            <c:strRef>
              <c:f>'集計pivot (舊)'!$F$331:$F$332</c:f>
              <c:strCache>
                <c:ptCount val="1"/>
                <c:pt idx="0">
                  <c:v>SMAP</c:v>
                </c:pt>
              </c:strCache>
            </c:strRef>
          </c:tx>
          <c:spPr>
            <a:solidFill>
              <a:schemeClr val="accent4"/>
            </a:solidFill>
            <a:ln>
              <a:noFill/>
            </a:ln>
            <a:effectLst/>
          </c:spPr>
          <c:invertIfNegative val="0"/>
          <c:cat>
            <c:strRef>
              <c:f>'集計pivot (舊)'!$B$333</c:f>
              <c:strCache>
                <c:ptCount val="1"/>
                <c:pt idx="0">
                  <c:v>合計</c:v>
                </c:pt>
              </c:strCache>
            </c:strRef>
          </c:cat>
          <c:val>
            <c:numRef>
              <c:f>'集計pivot (舊)'!$F$333</c:f>
              <c:numCache>
                <c:formatCode>General</c:formatCode>
                <c:ptCount val="1"/>
                <c:pt idx="0">
                  <c:v>3</c:v>
                </c:pt>
              </c:numCache>
            </c:numRef>
          </c:val>
          <c:extLst>
            <c:ext xmlns:c16="http://schemas.microsoft.com/office/drawing/2014/chart" uri="{C3380CC4-5D6E-409C-BE32-E72D297353CC}">
              <c16:uniqueId val="{00000002-51E1-4032-9651-A74739E1BF04}"/>
            </c:ext>
          </c:extLst>
        </c:ser>
        <c:ser>
          <c:idx val="4"/>
          <c:order val="4"/>
          <c:tx>
            <c:strRef>
              <c:f>'集計pivot (舊)'!$G$331:$G$332</c:f>
              <c:strCache>
                <c:ptCount val="1"/>
                <c:pt idx="0">
                  <c:v>TOM3</c:v>
                </c:pt>
              </c:strCache>
            </c:strRef>
          </c:tx>
          <c:spPr>
            <a:solidFill>
              <a:schemeClr val="accent5"/>
            </a:solidFill>
            <a:ln>
              <a:noFill/>
            </a:ln>
            <a:effectLst/>
          </c:spPr>
          <c:invertIfNegative val="0"/>
          <c:cat>
            <c:strRef>
              <c:f>'集計pivot (舊)'!$B$333</c:f>
              <c:strCache>
                <c:ptCount val="1"/>
                <c:pt idx="0">
                  <c:v>合計</c:v>
                </c:pt>
              </c:strCache>
            </c:strRef>
          </c:cat>
          <c:val>
            <c:numRef>
              <c:f>'集計pivot (舊)'!$G$333</c:f>
              <c:numCache>
                <c:formatCode>General</c:formatCode>
                <c:ptCount val="1"/>
                <c:pt idx="0">
                  <c:v>20</c:v>
                </c:pt>
              </c:numCache>
            </c:numRef>
          </c:val>
          <c:extLst>
            <c:ext xmlns:c16="http://schemas.microsoft.com/office/drawing/2014/chart" uri="{C3380CC4-5D6E-409C-BE32-E72D297353CC}">
              <c16:uniqueId val="{00000003-51E1-4032-9651-A74739E1BF04}"/>
            </c:ext>
          </c:extLst>
        </c:ser>
        <c:ser>
          <c:idx val="5"/>
          <c:order val="5"/>
          <c:tx>
            <c:strRef>
              <c:f>'集計pivot (舊)'!$H$331:$H$332</c:f>
              <c:strCache>
                <c:ptCount val="1"/>
                <c:pt idx="0">
                  <c:v>WI</c:v>
                </c:pt>
              </c:strCache>
            </c:strRef>
          </c:tx>
          <c:spPr>
            <a:solidFill>
              <a:schemeClr val="accent6"/>
            </a:solidFill>
            <a:ln>
              <a:noFill/>
            </a:ln>
            <a:effectLst/>
          </c:spPr>
          <c:invertIfNegative val="0"/>
          <c:cat>
            <c:strRef>
              <c:f>'集計pivot (舊)'!$B$333</c:f>
              <c:strCache>
                <c:ptCount val="1"/>
                <c:pt idx="0">
                  <c:v>合計</c:v>
                </c:pt>
              </c:strCache>
            </c:strRef>
          </c:cat>
          <c:val>
            <c:numRef>
              <c:f>'集計pivot (舊)'!$H$333</c:f>
              <c:numCache>
                <c:formatCode>General</c:formatCode>
                <c:ptCount val="1"/>
                <c:pt idx="0">
                  <c:v>2</c:v>
                </c:pt>
              </c:numCache>
            </c:numRef>
          </c:val>
          <c:extLst>
            <c:ext xmlns:c16="http://schemas.microsoft.com/office/drawing/2014/chart" uri="{C3380CC4-5D6E-409C-BE32-E72D297353CC}">
              <c16:uniqueId val="{00000004-51E1-4032-9651-A74739E1BF04}"/>
            </c:ext>
          </c:extLst>
        </c:ser>
        <c:ser>
          <c:idx val="6"/>
          <c:order val="6"/>
          <c:tx>
            <c:strRef>
              <c:f>'集計pivot (舊)'!$I$331:$I$332</c:f>
              <c:strCache>
                <c:ptCount val="1"/>
                <c:pt idx="0">
                  <c:v>横切機</c:v>
                </c:pt>
              </c:strCache>
            </c:strRef>
          </c:tx>
          <c:spPr>
            <a:solidFill>
              <a:schemeClr val="accent1">
                <a:lumMod val="60000"/>
              </a:schemeClr>
            </a:solidFill>
            <a:ln>
              <a:noFill/>
            </a:ln>
            <a:effectLst/>
          </c:spPr>
          <c:invertIfNegative val="0"/>
          <c:cat>
            <c:strRef>
              <c:f>'集計pivot (舊)'!$B$333</c:f>
              <c:strCache>
                <c:ptCount val="1"/>
                <c:pt idx="0">
                  <c:v>合計</c:v>
                </c:pt>
              </c:strCache>
            </c:strRef>
          </c:cat>
          <c:val>
            <c:numRef>
              <c:f>'集計pivot (舊)'!$I$333</c:f>
              <c:numCache>
                <c:formatCode>General</c:formatCode>
                <c:ptCount val="1"/>
                <c:pt idx="0">
                  <c:v>1</c:v>
                </c:pt>
              </c:numCache>
            </c:numRef>
          </c:val>
          <c:extLst>
            <c:ext xmlns:c16="http://schemas.microsoft.com/office/drawing/2014/chart" uri="{C3380CC4-5D6E-409C-BE32-E72D297353CC}">
              <c16:uniqueId val="{00000005-51E1-4032-9651-A74739E1BF04}"/>
            </c:ext>
          </c:extLst>
        </c:ser>
        <c:ser>
          <c:idx val="7"/>
          <c:order val="7"/>
          <c:tx>
            <c:strRef>
              <c:f>'集計pivot (舊)'!$J$331:$J$332</c:f>
              <c:strCache>
                <c:ptCount val="1"/>
                <c:pt idx="0">
                  <c:v>位置決め</c:v>
                </c:pt>
              </c:strCache>
            </c:strRef>
          </c:tx>
          <c:spPr>
            <a:solidFill>
              <a:schemeClr val="accent2">
                <a:lumMod val="60000"/>
              </a:schemeClr>
            </a:solidFill>
            <a:ln>
              <a:noFill/>
            </a:ln>
            <a:effectLst/>
          </c:spPr>
          <c:invertIfNegative val="0"/>
          <c:cat>
            <c:strRef>
              <c:f>'集計pivot (舊)'!$B$333</c:f>
              <c:strCache>
                <c:ptCount val="1"/>
                <c:pt idx="0">
                  <c:v>合計</c:v>
                </c:pt>
              </c:strCache>
            </c:strRef>
          </c:cat>
          <c:val>
            <c:numRef>
              <c:f>'集計pivot (舊)'!$J$333</c:f>
              <c:numCache>
                <c:formatCode>General</c:formatCode>
                <c:ptCount val="1"/>
                <c:pt idx="0">
                  <c:v>3</c:v>
                </c:pt>
              </c:numCache>
            </c:numRef>
          </c:val>
          <c:extLst>
            <c:ext xmlns:c16="http://schemas.microsoft.com/office/drawing/2014/chart" uri="{C3380CC4-5D6E-409C-BE32-E72D297353CC}">
              <c16:uniqueId val="{00000006-51E1-4032-9651-A74739E1BF04}"/>
            </c:ext>
          </c:extLst>
        </c:ser>
        <c:ser>
          <c:idx val="8"/>
          <c:order val="8"/>
          <c:tx>
            <c:strRef>
              <c:f>'集計pivot (舊)'!$K$331:$K$332</c:f>
              <c:strCache>
                <c:ptCount val="1"/>
                <c:pt idx="0">
                  <c:v>紙巻機</c:v>
                </c:pt>
              </c:strCache>
            </c:strRef>
          </c:tx>
          <c:spPr>
            <a:solidFill>
              <a:schemeClr val="accent3">
                <a:lumMod val="60000"/>
              </a:schemeClr>
            </a:solidFill>
            <a:ln>
              <a:noFill/>
            </a:ln>
            <a:effectLst/>
          </c:spPr>
          <c:invertIfNegative val="0"/>
          <c:cat>
            <c:strRef>
              <c:f>'集計pivot (舊)'!$B$333</c:f>
              <c:strCache>
                <c:ptCount val="1"/>
                <c:pt idx="0">
                  <c:v>合計</c:v>
                </c:pt>
              </c:strCache>
            </c:strRef>
          </c:cat>
          <c:val>
            <c:numRef>
              <c:f>'集計pivot (舊)'!$K$333</c:f>
              <c:numCache>
                <c:formatCode>General</c:formatCode>
                <c:ptCount val="1"/>
                <c:pt idx="0">
                  <c:v>4</c:v>
                </c:pt>
              </c:numCache>
            </c:numRef>
          </c:val>
          <c:extLst>
            <c:ext xmlns:c16="http://schemas.microsoft.com/office/drawing/2014/chart" uri="{C3380CC4-5D6E-409C-BE32-E72D297353CC}">
              <c16:uniqueId val="{00000007-51E1-4032-9651-A74739E1BF04}"/>
            </c:ext>
          </c:extLst>
        </c:ser>
        <c:ser>
          <c:idx val="9"/>
          <c:order val="9"/>
          <c:tx>
            <c:strRef>
              <c:f>'集計pivot (舊)'!$L$331:$L$332</c:f>
              <c:strCache>
                <c:ptCount val="1"/>
                <c:pt idx="0">
                  <c:v>板厚計</c:v>
                </c:pt>
              </c:strCache>
            </c:strRef>
          </c:tx>
          <c:spPr>
            <a:solidFill>
              <a:schemeClr val="accent4">
                <a:lumMod val="60000"/>
              </a:schemeClr>
            </a:solidFill>
            <a:ln>
              <a:noFill/>
            </a:ln>
            <a:effectLst/>
          </c:spPr>
          <c:invertIfNegative val="0"/>
          <c:cat>
            <c:strRef>
              <c:f>'集計pivot (舊)'!$B$333</c:f>
              <c:strCache>
                <c:ptCount val="1"/>
                <c:pt idx="0">
                  <c:v>合計</c:v>
                </c:pt>
              </c:strCache>
            </c:strRef>
          </c:cat>
          <c:val>
            <c:numRef>
              <c:f>'集計pivot (舊)'!$L$333</c:f>
              <c:numCache>
                <c:formatCode>General</c:formatCode>
                <c:ptCount val="1"/>
                <c:pt idx="0">
                  <c:v>1</c:v>
                </c:pt>
              </c:numCache>
            </c:numRef>
          </c:val>
          <c:extLst>
            <c:ext xmlns:c16="http://schemas.microsoft.com/office/drawing/2014/chart" uri="{C3380CC4-5D6E-409C-BE32-E72D297353CC}">
              <c16:uniqueId val="{00000008-51E1-4032-9651-A74739E1BF04}"/>
            </c:ext>
          </c:extLst>
        </c:ser>
        <c:ser>
          <c:idx val="10"/>
          <c:order val="10"/>
          <c:tx>
            <c:strRef>
              <c:f>'集計pivot (舊)'!$M$331:$M$332</c:f>
              <c:strCache>
                <c:ptCount val="1"/>
                <c:pt idx="0">
                  <c:v>採板設備</c:v>
                </c:pt>
              </c:strCache>
            </c:strRef>
          </c:tx>
          <c:spPr>
            <a:solidFill>
              <a:schemeClr val="accent5">
                <a:lumMod val="60000"/>
              </a:schemeClr>
            </a:solidFill>
            <a:ln>
              <a:noFill/>
            </a:ln>
            <a:effectLst/>
          </c:spPr>
          <c:invertIfNegative val="0"/>
          <c:cat>
            <c:strRef>
              <c:f>'集計pivot (舊)'!$B$333</c:f>
              <c:strCache>
                <c:ptCount val="1"/>
                <c:pt idx="0">
                  <c:v>合計</c:v>
                </c:pt>
              </c:strCache>
            </c:strRef>
          </c:cat>
          <c:val>
            <c:numRef>
              <c:f>'集計pivot (舊)'!$M$333</c:f>
              <c:numCache>
                <c:formatCode>General</c:formatCode>
                <c:ptCount val="1"/>
                <c:pt idx="0">
                  <c:v>7</c:v>
                </c:pt>
              </c:numCache>
            </c:numRef>
          </c:val>
          <c:extLst>
            <c:ext xmlns:c16="http://schemas.microsoft.com/office/drawing/2014/chart" uri="{C3380CC4-5D6E-409C-BE32-E72D297353CC}">
              <c16:uniqueId val="{00000009-51E1-4032-9651-A74739E1BF04}"/>
            </c:ext>
          </c:extLst>
        </c:ser>
        <c:ser>
          <c:idx val="11"/>
          <c:order val="11"/>
          <c:tx>
            <c:strRef>
              <c:f>'集計pivot (舊)'!$N$331:$N$332</c:f>
              <c:strCache>
                <c:ptCount val="1"/>
                <c:pt idx="0">
                  <c:v>C/V</c:v>
                </c:pt>
              </c:strCache>
            </c:strRef>
          </c:tx>
          <c:spPr>
            <a:solidFill>
              <a:schemeClr val="accent6">
                <a:lumMod val="60000"/>
              </a:schemeClr>
            </a:solidFill>
            <a:ln>
              <a:noFill/>
            </a:ln>
            <a:effectLst/>
          </c:spPr>
          <c:invertIfNegative val="0"/>
          <c:cat>
            <c:strRef>
              <c:f>'集計pivot (舊)'!$B$333</c:f>
              <c:strCache>
                <c:ptCount val="1"/>
                <c:pt idx="0">
                  <c:v>合計</c:v>
                </c:pt>
              </c:strCache>
            </c:strRef>
          </c:cat>
          <c:val>
            <c:numRef>
              <c:f>'集計pivot (舊)'!$N$333</c:f>
              <c:numCache>
                <c:formatCode>General</c:formatCode>
                <c:ptCount val="1"/>
                <c:pt idx="0">
                  <c:v>20</c:v>
                </c:pt>
              </c:numCache>
            </c:numRef>
          </c:val>
          <c:extLst>
            <c:ext xmlns:c16="http://schemas.microsoft.com/office/drawing/2014/chart" uri="{C3380CC4-5D6E-409C-BE32-E72D297353CC}">
              <c16:uniqueId val="{0000000A-51E1-4032-9651-A74739E1BF04}"/>
            </c:ext>
          </c:extLst>
        </c:ser>
        <c:ser>
          <c:idx val="12"/>
          <c:order val="12"/>
          <c:tx>
            <c:strRef>
              <c:f>'集計pivot (舊)'!$O$331:$O$332</c:f>
              <c:strCache>
                <c:ptCount val="1"/>
                <c:pt idx="0">
                  <c:v>切機</c:v>
                </c:pt>
              </c:strCache>
            </c:strRef>
          </c:tx>
          <c:spPr>
            <a:solidFill>
              <a:schemeClr val="accent1">
                <a:lumMod val="80000"/>
                <a:lumOff val="20000"/>
              </a:schemeClr>
            </a:solidFill>
            <a:ln>
              <a:noFill/>
            </a:ln>
            <a:effectLst/>
          </c:spPr>
          <c:invertIfNegative val="0"/>
          <c:cat>
            <c:strRef>
              <c:f>'集計pivot (舊)'!$B$333</c:f>
              <c:strCache>
                <c:ptCount val="1"/>
                <c:pt idx="0">
                  <c:v>合計</c:v>
                </c:pt>
              </c:strCache>
            </c:strRef>
          </c:cat>
          <c:val>
            <c:numRef>
              <c:f>'集計pivot (舊)'!$O$333</c:f>
              <c:numCache>
                <c:formatCode>General</c:formatCode>
                <c:ptCount val="1"/>
                <c:pt idx="0">
                  <c:v>3</c:v>
                </c:pt>
              </c:numCache>
            </c:numRef>
          </c:val>
          <c:extLst>
            <c:ext xmlns:c16="http://schemas.microsoft.com/office/drawing/2014/chart" uri="{C3380CC4-5D6E-409C-BE32-E72D297353CC}">
              <c16:uniqueId val="{0000000B-51E1-4032-9651-A74739E1BF04}"/>
            </c:ext>
          </c:extLst>
        </c:ser>
        <c:ser>
          <c:idx val="13"/>
          <c:order val="13"/>
          <c:tx>
            <c:strRef>
              <c:f>'集計pivot (舊)'!$P$331:$P$332</c:f>
              <c:strCache>
                <c:ptCount val="1"/>
                <c:pt idx="0">
                  <c:v>洗浄機</c:v>
                </c:pt>
              </c:strCache>
            </c:strRef>
          </c:tx>
          <c:spPr>
            <a:solidFill>
              <a:schemeClr val="accent2">
                <a:lumMod val="80000"/>
                <a:lumOff val="20000"/>
              </a:schemeClr>
            </a:solidFill>
            <a:ln>
              <a:noFill/>
            </a:ln>
            <a:effectLst/>
          </c:spPr>
          <c:invertIfNegative val="0"/>
          <c:cat>
            <c:strRef>
              <c:f>'集計pivot (舊)'!$B$333</c:f>
              <c:strCache>
                <c:ptCount val="1"/>
                <c:pt idx="0">
                  <c:v>合計</c:v>
                </c:pt>
              </c:strCache>
            </c:strRef>
          </c:cat>
          <c:val>
            <c:numRef>
              <c:f>'集計pivot (舊)'!$P$333</c:f>
              <c:numCache>
                <c:formatCode>General</c:formatCode>
                <c:ptCount val="1"/>
                <c:pt idx="0">
                  <c:v>6</c:v>
                </c:pt>
              </c:numCache>
            </c:numRef>
          </c:val>
          <c:extLst>
            <c:ext xmlns:c16="http://schemas.microsoft.com/office/drawing/2014/chart" uri="{C3380CC4-5D6E-409C-BE32-E72D297353CC}">
              <c16:uniqueId val="{0000000C-51E1-4032-9651-A74739E1BF04}"/>
            </c:ext>
          </c:extLst>
        </c:ser>
        <c:ser>
          <c:idx val="14"/>
          <c:order val="14"/>
          <c:tx>
            <c:strRef>
              <c:f>'集計pivot (舊)'!$Q$331:$Q$332</c:f>
              <c:strCache>
                <c:ptCount val="1"/>
                <c:pt idx="0">
                  <c:v>モーター</c:v>
                </c:pt>
              </c:strCache>
            </c:strRef>
          </c:tx>
          <c:spPr>
            <a:solidFill>
              <a:schemeClr val="accent3">
                <a:lumMod val="80000"/>
                <a:lumOff val="20000"/>
              </a:schemeClr>
            </a:solidFill>
            <a:ln>
              <a:noFill/>
            </a:ln>
            <a:effectLst/>
          </c:spPr>
          <c:invertIfNegative val="0"/>
          <c:cat>
            <c:strRef>
              <c:f>'集計pivot (舊)'!$B$333</c:f>
              <c:strCache>
                <c:ptCount val="1"/>
                <c:pt idx="0">
                  <c:v>合計</c:v>
                </c:pt>
              </c:strCache>
            </c:strRef>
          </c:cat>
          <c:val>
            <c:numRef>
              <c:f>'集計pivot (舊)'!$Q$333</c:f>
              <c:numCache>
                <c:formatCode>General</c:formatCode>
                <c:ptCount val="1"/>
                <c:pt idx="0">
                  <c:v>1</c:v>
                </c:pt>
              </c:numCache>
            </c:numRef>
          </c:val>
          <c:extLst>
            <c:ext xmlns:c16="http://schemas.microsoft.com/office/drawing/2014/chart" uri="{C3380CC4-5D6E-409C-BE32-E72D297353CC}">
              <c16:uniqueId val="{0000000D-51E1-4032-9651-A74739E1BF04}"/>
            </c:ext>
          </c:extLst>
        </c:ser>
        <c:ser>
          <c:idx val="15"/>
          <c:order val="15"/>
          <c:tx>
            <c:strRef>
              <c:f>'集計pivot (舊)'!$R$331:$R$332</c:f>
              <c:strCache>
                <c:ptCount val="1"/>
                <c:pt idx="0">
                  <c:v>仮受け</c:v>
                </c:pt>
              </c:strCache>
            </c:strRef>
          </c:tx>
          <c:spPr>
            <a:solidFill>
              <a:schemeClr val="accent4">
                <a:lumMod val="80000"/>
                <a:lumOff val="20000"/>
              </a:schemeClr>
            </a:solidFill>
            <a:ln>
              <a:noFill/>
            </a:ln>
            <a:effectLst/>
          </c:spPr>
          <c:invertIfNegative val="0"/>
          <c:cat>
            <c:strRef>
              <c:f>'集計pivot (舊)'!$B$333</c:f>
              <c:strCache>
                <c:ptCount val="1"/>
                <c:pt idx="0">
                  <c:v>合計</c:v>
                </c:pt>
              </c:strCache>
            </c:strRef>
          </c:cat>
          <c:val>
            <c:numRef>
              <c:f>'集計pivot (舊)'!$R$333</c:f>
              <c:numCache>
                <c:formatCode>General</c:formatCode>
                <c:ptCount val="1"/>
                <c:pt idx="0">
                  <c:v>1</c:v>
                </c:pt>
              </c:numCache>
            </c:numRef>
          </c:val>
          <c:extLst>
            <c:ext xmlns:c16="http://schemas.microsoft.com/office/drawing/2014/chart" uri="{C3380CC4-5D6E-409C-BE32-E72D297353CC}">
              <c16:uniqueId val="{0000000E-51E1-4032-9651-A74739E1BF04}"/>
            </c:ext>
          </c:extLst>
        </c:ser>
        <c:ser>
          <c:idx val="16"/>
          <c:order val="16"/>
          <c:tx>
            <c:strRef>
              <c:f>'集計pivot (舊)'!$S$331:$S$332</c:f>
              <c:strCache>
                <c:ptCount val="1"/>
                <c:pt idx="0">
                  <c:v>PG</c:v>
                </c:pt>
              </c:strCache>
            </c:strRef>
          </c:tx>
          <c:spPr>
            <a:solidFill>
              <a:schemeClr val="accent5">
                <a:lumMod val="80000"/>
                <a:lumOff val="20000"/>
              </a:schemeClr>
            </a:solidFill>
            <a:ln>
              <a:noFill/>
            </a:ln>
            <a:effectLst/>
          </c:spPr>
          <c:invertIfNegative val="0"/>
          <c:cat>
            <c:strRef>
              <c:f>'集計pivot (舊)'!$B$333</c:f>
              <c:strCache>
                <c:ptCount val="1"/>
                <c:pt idx="0">
                  <c:v>合計</c:v>
                </c:pt>
              </c:strCache>
            </c:strRef>
          </c:cat>
          <c:val>
            <c:numRef>
              <c:f>'集計pivot (舊)'!$S$333</c:f>
              <c:numCache>
                <c:formatCode>General</c:formatCode>
                <c:ptCount val="1"/>
                <c:pt idx="0">
                  <c:v>1</c:v>
                </c:pt>
              </c:numCache>
            </c:numRef>
          </c:val>
          <c:extLst>
            <c:ext xmlns:c16="http://schemas.microsoft.com/office/drawing/2014/chart" uri="{C3380CC4-5D6E-409C-BE32-E72D297353CC}">
              <c16:uniqueId val="{0000000F-51E1-4032-9651-A74739E1BF04}"/>
            </c:ext>
          </c:extLst>
        </c:ser>
        <c:ser>
          <c:idx val="17"/>
          <c:order val="17"/>
          <c:tx>
            <c:strRef>
              <c:f>'集計pivot (舊)'!$T$331:$T$332</c:f>
              <c:strCache>
                <c:ptCount val="1"/>
                <c:pt idx="0">
                  <c:v>H/O</c:v>
                </c:pt>
              </c:strCache>
            </c:strRef>
          </c:tx>
          <c:spPr>
            <a:solidFill>
              <a:schemeClr val="accent6">
                <a:lumMod val="80000"/>
                <a:lumOff val="20000"/>
              </a:schemeClr>
            </a:solidFill>
            <a:ln>
              <a:noFill/>
            </a:ln>
            <a:effectLst/>
          </c:spPr>
          <c:invertIfNegative val="0"/>
          <c:cat>
            <c:strRef>
              <c:f>'集計pivot (舊)'!$B$333</c:f>
              <c:strCache>
                <c:ptCount val="1"/>
                <c:pt idx="0">
                  <c:v>合計</c:v>
                </c:pt>
              </c:strCache>
            </c:strRef>
          </c:cat>
          <c:val>
            <c:numRef>
              <c:f>'集計pivot (舊)'!$T$333</c:f>
              <c:numCache>
                <c:formatCode>General</c:formatCode>
                <c:ptCount val="1"/>
                <c:pt idx="0">
                  <c:v>5</c:v>
                </c:pt>
              </c:numCache>
            </c:numRef>
          </c:val>
          <c:extLst>
            <c:ext xmlns:c16="http://schemas.microsoft.com/office/drawing/2014/chart" uri="{C3380CC4-5D6E-409C-BE32-E72D297353CC}">
              <c16:uniqueId val="{00000000-5D8B-495F-B4A8-3BB178037E15}"/>
            </c:ext>
          </c:extLst>
        </c:ser>
        <c:ser>
          <c:idx val="18"/>
          <c:order val="18"/>
          <c:tx>
            <c:strRef>
              <c:f>'集計pivot (舊)'!$U$331:$U$332</c:f>
              <c:strCache>
                <c:ptCount val="1"/>
                <c:pt idx="0">
                  <c:v>バーコード</c:v>
                </c:pt>
              </c:strCache>
            </c:strRef>
          </c:tx>
          <c:spPr>
            <a:solidFill>
              <a:schemeClr val="accent1">
                <a:lumMod val="80000"/>
              </a:schemeClr>
            </a:solidFill>
            <a:ln>
              <a:noFill/>
            </a:ln>
            <a:effectLst/>
          </c:spPr>
          <c:invertIfNegative val="0"/>
          <c:cat>
            <c:strRef>
              <c:f>'集計pivot (舊)'!$B$333</c:f>
              <c:strCache>
                <c:ptCount val="1"/>
                <c:pt idx="0">
                  <c:v>合計</c:v>
                </c:pt>
              </c:strCache>
            </c:strRef>
          </c:cat>
          <c:val>
            <c:numRef>
              <c:f>'集計pivot (舊)'!$U$333</c:f>
              <c:numCache>
                <c:formatCode>General</c:formatCode>
                <c:ptCount val="1"/>
                <c:pt idx="0">
                  <c:v>1</c:v>
                </c:pt>
              </c:numCache>
            </c:numRef>
          </c:val>
          <c:extLst>
            <c:ext xmlns:c16="http://schemas.microsoft.com/office/drawing/2014/chart" uri="{C3380CC4-5D6E-409C-BE32-E72D297353CC}">
              <c16:uniqueId val="{00000000-A507-4676-B399-8992B3CA8F14}"/>
            </c:ext>
          </c:extLst>
        </c:ser>
        <c:ser>
          <c:idx val="19"/>
          <c:order val="19"/>
          <c:tx>
            <c:strRef>
              <c:f>'集計pivot (舊)'!$V$331:$V$332</c:f>
              <c:strCache>
                <c:ptCount val="1"/>
                <c:pt idx="0">
                  <c:v>H/0 Br</c:v>
                </c:pt>
              </c:strCache>
            </c:strRef>
          </c:tx>
          <c:spPr>
            <a:solidFill>
              <a:schemeClr val="accent2">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14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'集計pivot (舊)'!$B$333</c:f>
              <c:strCache>
                <c:ptCount val="1"/>
                <c:pt idx="0">
                  <c:v>合計</c:v>
                </c:pt>
              </c:strCache>
            </c:strRef>
          </c:cat>
          <c:val>
            <c:numRef>
              <c:f>'集計pivot (舊)'!$V$333</c:f>
              <c:numCache>
                <c:formatCode>General</c:formatCode>
                <c:ptCount val="1"/>
                <c:pt idx="0">
                  <c:v>1</c:v>
                </c:pt>
              </c:numCache>
            </c:numRef>
          </c:val>
          <c:extLst>
            <c:ext xmlns:c16="http://schemas.microsoft.com/office/drawing/2014/chart" uri="{C3380CC4-5D6E-409C-BE32-E72D297353CC}">
              <c16:uniqueId val="{00000001-A507-4676-B399-8992B3CA8F14}"/>
            </c:ext>
          </c:extLst>
        </c:ser>
        <c:ser>
          <c:idx val="20"/>
          <c:order val="20"/>
          <c:tx>
            <c:strRef>
              <c:f>'集計pivot (舊)'!$W$331:$W$332</c:f>
              <c:strCache>
                <c:ptCount val="1"/>
                <c:pt idx="0">
                  <c:v>C/V本線</c:v>
                </c:pt>
              </c:strCache>
            </c:strRef>
          </c:tx>
          <c:spPr>
            <a:solidFill>
              <a:schemeClr val="accent3">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14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'集計pivot (舊)'!$B$333</c:f>
              <c:strCache>
                <c:ptCount val="1"/>
                <c:pt idx="0">
                  <c:v>合計</c:v>
                </c:pt>
              </c:strCache>
            </c:strRef>
          </c:cat>
          <c:val>
            <c:numRef>
              <c:f>'集計pivot (舊)'!$W$333</c:f>
              <c:numCache>
                <c:formatCode>General</c:formatCode>
                <c:ptCount val="1"/>
                <c:pt idx="0">
                  <c:v>1</c:v>
                </c:pt>
              </c:numCache>
            </c:numRef>
          </c:val>
          <c:extLst>
            <c:ext xmlns:c16="http://schemas.microsoft.com/office/drawing/2014/chart" uri="{C3380CC4-5D6E-409C-BE32-E72D297353CC}">
              <c16:uniqueId val="{00000002-A507-4676-B399-8992B3CA8F14}"/>
            </c:ext>
          </c:extLst>
        </c:ser>
        <c:ser>
          <c:idx val="21"/>
          <c:order val="21"/>
          <c:tx>
            <c:strRef>
              <c:f>'集計pivot (舊)'!$X$331:$X$332</c:f>
              <c:strCache>
                <c:ptCount val="1"/>
                <c:pt idx="0">
                  <c:v>搬送系</c:v>
                </c:pt>
              </c:strCache>
            </c:strRef>
          </c:tx>
          <c:spPr>
            <a:solidFill>
              <a:schemeClr val="accent4">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14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'集計pivot (舊)'!$B$333</c:f>
              <c:strCache>
                <c:ptCount val="1"/>
                <c:pt idx="0">
                  <c:v>合計</c:v>
                </c:pt>
              </c:strCache>
            </c:strRef>
          </c:cat>
          <c:val>
            <c:numRef>
              <c:f>'集計pivot (舊)'!$X$333</c:f>
              <c:numCache>
                <c:formatCode>General</c:formatCode>
                <c:ptCount val="1"/>
                <c:pt idx="0">
                  <c:v>3</c:v>
                </c:pt>
              </c:numCache>
            </c:numRef>
          </c:val>
          <c:extLst>
            <c:ext xmlns:c16="http://schemas.microsoft.com/office/drawing/2014/chart" uri="{C3380CC4-5D6E-409C-BE32-E72D297353CC}">
              <c16:uniqueId val="{00000003-A507-4676-B399-8992B3CA8F14}"/>
            </c:ext>
          </c:extLst>
        </c:ser>
        <c:ser>
          <c:idx val="22"/>
          <c:order val="22"/>
          <c:tx>
            <c:strRef>
              <c:f>'集計pivot (舊)'!$Y$331:$Y$332</c:f>
              <c:strCache>
                <c:ptCount val="1"/>
                <c:pt idx="0">
                  <c:v>検査設備</c:v>
                </c:pt>
              </c:strCache>
            </c:strRef>
          </c:tx>
          <c:spPr>
            <a:solidFill>
              <a:schemeClr val="accent5">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14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'集計pivot (舊)'!$B$333</c:f>
              <c:strCache>
                <c:ptCount val="1"/>
                <c:pt idx="0">
                  <c:v>合計</c:v>
                </c:pt>
              </c:strCache>
            </c:strRef>
          </c:cat>
          <c:val>
            <c:numRef>
              <c:f>'集計pivot (舊)'!$Y$333</c:f>
              <c:numCache>
                <c:formatCode>General</c:formatCode>
                <c:ptCount val="1"/>
                <c:pt idx="0">
                  <c:v>1</c:v>
                </c:pt>
              </c:numCache>
            </c:numRef>
          </c:val>
          <c:extLst>
            <c:ext xmlns:c16="http://schemas.microsoft.com/office/drawing/2014/chart" uri="{C3380CC4-5D6E-409C-BE32-E72D297353CC}">
              <c16:uniqueId val="{00000004-A507-4676-B399-8992B3CA8F14}"/>
            </c:ext>
          </c:extLst>
        </c:ser>
        <c:ser>
          <c:idx val="23"/>
          <c:order val="23"/>
          <c:tx>
            <c:strRef>
              <c:f>'集計pivot (舊)'!$Z$331:$Z$332</c:f>
              <c:strCache>
                <c:ptCount val="1"/>
                <c:pt idx="0">
                  <c:v>CPU</c:v>
                </c:pt>
              </c:strCache>
            </c:strRef>
          </c:tx>
          <c:spPr>
            <a:solidFill>
              <a:schemeClr val="accent6">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14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'集計pivot (舊)'!$B$333</c:f>
              <c:strCache>
                <c:ptCount val="1"/>
                <c:pt idx="0">
                  <c:v>合計</c:v>
                </c:pt>
              </c:strCache>
            </c:strRef>
          </c:cat>
          <c:val>
            <c:numRef>
              <c:f>'集計pivot (舊)'!$Z$333</c:f>
              <c:numCache>
                <c:formatCode>General</c:formatCode>
                <c:ptCount val="1"/>
                <c:pt idx="0">
                  <c:v>1</c:v>
                </c:pt>
              </c:numCache>
            </c:numRef>
          </c:val>
          <c:extLst>
            <c:ext xmlns:c16="http://schemas.microsoft.com/office/drawing/2014/chart" uri="{C3380CC4-5D6E-409C-BE32-E72D297353CC}">
              <c16:uniqueId val="{00000005-A507-4676-B399-8992B3CA8F14}"/>
            </c:ext>
          </c:extLst>
        </c:ser>
        <c:ser>
          <c:idx val="24"/>
          <c:order val="24"/>
          <c:tx>
            <c:strRef>
              <c:f>'集計pivot (舊)'!$AA$331:$AA$332</c:f>
              <c:strCache>
                <c:ptCount val="1"/>
                <c:pt idx="0">
                  <c:v>TOM</c:v>
                </c:pt>
              </c:strCache>
            </c:strRef>
          </c:tx>
          <c:spPr>
            <a:solidFill>
              <a:schemeClr val="accent1">
                <a:lumMod val="60000"/>
                <a:lumOff val="40000"/>
              </a:schemeClr>
            </a:solidFill>
            <a:ln>
              <a:noFill/>
            </a:ln>
            <a:effectLst/>
          </c:spPr>
          <c:invertIfNegative val="0"/>
          <c:cat>
            <c:strRef>
              <c:f>'集計pivot (舊)'!$B$333</c:f>
              <c:strCache>
                <c:ptCount val="1"/>
                <c:pt idx="0">
                  <c:v>合計</c:v>
                </c:pt>
              </c:strCache>
            </c:strRef>
          </c:cat>
          <c:val>
            <c:numRef>
              <c:f>'集計pivot (舊)'!$AA$333</c:f>
              <c:numCache>
                <c:formatCode>General</c:formatCode>
                <c:ptCount val="1"/>
                <c:pt idx="0">
                  <c:v>4</c:v>
                </c:pt>
              </c:numCache>
            </c:numRef>
          </c:val>
          <c:extLst>
            <c:ext xmlns:c16="http://schemas.microsoft.com/office/drawing/2014/chart" uri="{C3380CC4-5D6E-409C-BE32-E72D297353CC}">
              <c16:uniqueId val="{00000006-A507-4676-B399-8992B3CA8F14}"/>
            </c:ext>
          </c:extLst>
        </c:ser>
        <c:ser>
          <c:idx val="25"/>
          <c:order val="25"/>
          <c:tx>
            <c:strRef>
              <c:f>'集計pivot (舊)'!$AB$331:$AB$332</c:f>
              <c:strCache>
                <c:ptCount val="1"/>
                <c:pt idx="0">
                  <c:v>シリンダー</c:v>
                </c:pt>
              </c:strCache>
            </c:strRef>
          </c:tx>
          <c:spPr>
            <a:solidFill>
              <a:schemeClr val="accent2">
                <a:lumMod val="60000"/>
                <a:lumOff val="40000"/>
              </a:schemeClr>
            </a:solidFill>
            <a:ln>
              <a:noFill/>
            </a:ln>
            <a:effectLst/>
          </c:spPr>
          <c:invertIfNegative val="0"/>
          <c:cat>
            <c:strRef>
              <c:f>'集計pivot (舊)'!$B$333</c:f>
              <c:strCache>
                <c:ptCount val="1"/>
                <c:pt idx="0">
                  <c:v>合計</c:v>
                </c:pt>
              </c:strCache>
            </c:strRef>
          </c:cat>
          <c:val>
            <c:numRef>
              <c:f>'集計pivot (舊)'!$AB$333</c:f>
              <c:numCache>
                <c:formatCode>General</c:formatCode>
                <c:ptCount val="1"/>
                <c:pt idx="0">
                  <c:v>1</c:v>
                </c:pt>
              </c:numCache>
            </c:numRef>
          </c:val>
          <c:extLst>
            <c:ext xmlns:c16="http://schemas.microsoft.com/office/drawing/2014/chart" uri="{C3380CC4-5D6E-409C-BE32-E72D297353CC}">
              <c16:uniqueId val="{00000007-A507-4676-B399-8992B3CA8F14}"/>
            </c:ext>
          </c:extLst>
        </c:ser>
        <c:ser>
          <c:idx val="26"/>
          <c:order val="26"/>
          <c:tx>
            <c:strRef>
              <c:f>'集計pivot (舊)'!$AC$331:$AC$332</c:f>
              <c:strCache>
                <c:ptCount val="1"/>
                <c:pt idx="0">
                  <c:v>エントリーC/V</c:v>
                </c:pt>
              </c:strCache>
            </c:strRef>
          </c:tx>
          <c:spPr>
            <a:solidFill>
              <a:schemeClr val="accent3">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14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'集計pivot (舊)'!$B$333</c:f>
              <c:strCache>
                <c:ptCount val="1"/>
                <c:pt idx="0">
                  <c:v>合計</c:v>
                </c:pt>
              </c:strCache>
            </c:strRef>
          </c:cat>
          <c:val>
            <c:numRef>
              <c:f>'集計pivot (舊)'!$AC$333</c:f>
              <c:numCache>
                <c:formatCode>General</c:formatCode>
                <c:ptCount val="1"/>
                <c:pt idx="0">
                  <c:v>1</c:v>
                </c:pt>
              </c:numCache>
            </c:numRef>
          </c:val>
          <c:extLst>
            <c:ext xmlns:c16="http://schemas.microsoft.com/office/drawing/2014/chart" uri="{C3380CC4-5D6E-409C-BE32-E72D297353CC}">
              <c16:uniqueId val="{00000008-A507-4676-B399-8992B3CA8F14}"/>
            </c:ext>
          </c:extLst>
        </c:ser>
        <c:ser>
          <c:idx val="27"/>
          <c:order val="27"/>
          <c:tx>
            <c:strRef>
              <c:f>'集計pivot (舊)'!$AD$331:$AD$332</c:f>
              <c:strCache>
                <c:ptCount val="1"/>
                <c:pt idx="0">
                  <c:v>MCPG</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ja-JP" sz="14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'集計pivot (舊)'!$B$333</c:f>
              <c:strCache>
                <c:ptCount val="1"/>
                <c:pt idx="0">
                  <c:v>合計</c:v>
                </c:pt>
              </c:strCache>
            </c:strRef>
          </c:cat>
          <c:val>
            <c:numRef>
              <c:f>'集計pivot (舊)'!$AD$333</c:f>
              <c:numCache>
                <c:formatCode>General</c:formatCode>
                <c:ptCount val="1"/>
                <c:pt idx="0">
                  <c:v>1</c:v>
                </c:pt>
              </c:numCache>
            </c:numRef>
          </c:val>
          <c:extLst>
            <c:ext xmlns:c16="http://schemas.microsoft.com/office/drawing/2014/chart" uri="{C3380CC4-5D6E-409C-BE32-E72D297353CC}">
              <c16:uniqueId val="{00000009-A507-4676-B399-8992B3CA8F14}"/>
            </c:ext>
          </c:extLst>
        </c:ser>
        <c:dLbls>
          <c:showLegendKey val="0"/>
          <c:showVal val="0"/>
          <c:showCatName val="0"/>
          <c:showSerName val="0"/>
          <c:showPercent val="0"/>
          <c:showBubbleSize val="0"/>
        </c:dLbls>
        <c:gapWidth val="75"/>
        <c:overlap val="-25"/>
        <c:axId val="809137872"/>
        <c:axId val="809141808"/>
      </c:barChart>
      <c:catAx>
        <c:axId val="809137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4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crossAx val="809141808"/>
        <c:crosses val="autoZero"/>
        <c:auto val="1"/>
        <c:lblAlgn val="ctr"/>
        <c:lblOffset val="100"/>
        <c:noMultiLvlLbl val="0"/>
      </c:catAx>
      <c:valAx>
        <c:axId val="809141808"/>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lang="ja-JP" sz="14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14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crossAx val="8091378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ja-JP" sz="1400" b="1" i="0" u="none" strike="noStrike" kern="1200" baseline="0">
              <a:solidFill>
                <a:schemeClr val="tx1"/>
              </a:solidFill>
              <a:latin typeface="Meiryo UI" panose="020B0604030504040204" pitchFamily="50" charset="-128"/>
              <a:ea typeface="Meiryo UI" panose="020B0604030504040204" pitchFamily="50" charset="-128"/>
              <a:cs typeface="+mn-cs"/>
            </a:defRPr>
          </a:pPr>
          <a:endParaRPr lang="zh-TW"/>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400" b="1">
          <a:solidFill>
            <a:schemeClr val="tx1"/>
          </a:solidFill>
          <a:latin typeface="Meiryo UI" panose="020B0604030504040204" pitchFamily="50" charset="-128"/>
          <a:ea typeface="Meiryo UI" panose="020B0604030504040204" pitchFamily="50" charset="-128"/>
        </a:defRPr>
      </a:pPr>
      <a:endParaRPr lang="zh-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pivotSource>
    <c:name>[★ADT 設備異常・設備改善 横展開進捗確認Sheet.xlsx]集計pivot (舊)!ピボットテーブル1</c:name>
    <c:fmtId val="21"/>
  </c:pivotSource>
  <c:chart>
    <c:title>
      <c:tx>
        <c:rich>
          <a:bodyPr rot="0" spcFirstLastPara="1" vertOverflow="ellipsis" vert="horz" wrap="square" anchor="ctr" anchorCtr="1"/>
          <a:lstStyle/>
          <a:p>
            <a:pPr>
              <a:defRPr lang="ja-JP" sz="1600" b="1" i="0" u="none" strike="noStrike" kern="1200" spc="0" baseline="0">
                <a:solidFill>
                  <a:srgbClr val="0000FF"/>
                </a:solidFill>
                <a:latin typeface="Meiryo UI" panose="020B0604030504040204" pitchFamily="34" charset="-128"/>
                <a:ea typeface="Meiryo UI" panose="020B0604030504040204" pitchFamily="34" charset="-128"/>
                <a:cs typeface="+mn-cs"/>
              </a:defRPr>
            </a:pPr>
            <a:r>
              <a:rPr lang="en-US" altLang="ja-JP" sz="1600">
                <a:solidFill>
                  <a:srgbClr val="0000FF"/>
                </a:solidFill>
              </a:rPr>
              <a:t>ADT</a:t>
            </a:r>
            <a:r>
              <a:rPr lang="ja-JP" altLang="en-US" sz="1600">
                <a:solidFill>
                  <a:srgbClr val="0000FF"/>
                </a:solidFill>
              </a:rPr>
              <a:t>　</a:t>
            </a:r>
            <a:r>
              <a:rPr lang="ja-JP" sz="1600">
                <a:solidFill>
                  <a:srgbClr val="0000FF"/>
                </a:solidFill>
              </a:rPr>
              <a:t>設備異常発生件数</a:t>
            </a:r>
            <a:r>
              <a:rPr lang="ja-JP" altLang="ja-JP" sz="1600" b="1" i="0" u="none" strike="noStrike" baseline="0">
                <a:solidFill>
                  <a:srgbClr val="0000FF"/>
                </a:solidFill>
                <a:effectLst/>
              </a:rPr>
              <a:t>（</a:t>
            </a:r>
            <a:r>
              <a:rPr lang="en-US" altLang="ja-JP" sz="1600" b="1" i="0" u="none" strike="noStrike" baseline="0">
                <a:solidFill>
                  <a:srgbClr val="0000FF"/>
                </a:solidFill>
                <a:effectLst/>
              </a:rPr>
              <a:t>ADT</a:t>
            </a:r>
            <a:r>
              <a:rPr lang="ja-JP" altLang="ja-JP" sz="1600" b="1" i="0" u="none" strike="noStrike" baseline="0">
                <a:solidFill>
                  <a:srgbClr val="0000FF"/>
                </a:solidFill>
                <a:effectLst/>
              </a:rPr>
              <a:t>内対応</a:t>
            </a:r>
            <a:r>
              <a:rPr lang="ja-JP" altLang="en-US" sz="1600" b="1" i="0" u="none" strike="noStrike" baseline="0">
                <a:solidFill>
                  <a:srgbClr val="0000FF"/>
                </a:solidFill>
                <a:effectLst/>
              </a:rPr>
              <a:t>：</a:t>
            </a:r>
            <a:r>
              <a:rPr lang="en-US" altLang="ja-JP" sz="1600" b="1" i="0" u="none" strike="noStrike" baseline="0">
                <a:solidFill>
                  <a:srgbClr val="0000FF"/>
                </a:solidFill>
                <a:effectLst/>
              </a:rPr>
              <a:t>BNF</a:t>
            </a:r>
            <a:r>
              <a:rPr lang="ja-JP" altLang="ja-JP" sz="1600" b="1" i="0" u="none" strike="noStrike" baseline="0">
                <a:solidFill>
                  <a:srgbClr val="0000FF"/>
                </a:solidFill>
                <a:effectLst/>
              </a:rPr>
              <a:t>）</a:t>
            </a:r>
            <a:endParaRPr lang="en-US" altLang="ja-JP" sz="1600" b="1" i="0" u="none" strike="noStrike" baseline="0">
              <a:solidFill>
                <a:srgbClr val="0000FF"/>
              </a:solidFill>
              <a:effectLst/>
            </a:endParaRPr>
          </a:p>
        </c:rich>
      </c:tx>
      <c:layout>
        <c:manualLayout>
          <c:xMode val="edge"/>
          <c:yMode val="edge"/>
          <c:x val="0.2630226971957898"/>
          <c:y val="4.8369670061612149E-2"/>
        </c:manualLayout>
      </c:layout>
      <c:overlay val="0"/>
      <c:spPr>
        <a:noFill/>
        <a:ln>
          <a:noFill/>
        </a:ln>
        <a:effectLst/>
      </c:spPr>
      <c:txPr>
        <a:bodyPr rot="0" spcFirstLastPara="1" vertOverflow="ellipsis" vert="horz" wrap="square" anchor="ctr" anchorCtr="1"/>
        <a:lstStyle/>
        <a:p>
          <a:pPr>
            <a:defRPr lang="ja-JP" sz="1600" b="1" i="0" u="none" strike="noStrike" kern="1200" spc="0" baseline="0">
              <a:solidFill>
                <a:srgbClr val="0000FF"/>
              </a:solidFill>
              <a:latin typeface="Meiryo UI" panose="020B0604030504040204" pitchFamily="34" charset="-128"/>
              <a:ea typeface="Meiryo UI" panose="020B0604030504040204" pitchFamily="34" charset="-128"/>
              <a:cs typeface="+mn-cs"/>
            </a:defRPr>
          </a:pPr>
          <a:endParaRPr lang="en-US" altLang="ja-JP"/>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34" charset="-128"/>
                  <a:ea typeface="Meiryo UI" panose="020B0604030504040204" pitchFamily="34"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34" charset="-128"/>
                  <a:ea typeface="Meiryo UI" panose="020B0604030504040204" pitchFamily="34"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34" charset="-128"/>
                  <a:ea typeface="Meiryo UI" panose="020B0604030504040204" pitchFamily="34"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34" charset="-128"/>
                  <a:ea typeface="Meiryo UI" panose="020B0604030504040204" pitchFamily="34"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1600" b="1" i="0" u="none" strike="noStrike" kern="1200" baseline="0">
                  <a:solidFill>
                    <a:sysClr val="windowText" lastClr="000000"/>
                  </a:solidFill>
                  <a:latin typeface="Meiryo UI" panose="020B0604030504040204" pitchFamily="34" charset="-128"/>
                  <a:ea typeface="Meiryo UI" panose="020B0604030504040204" pitchFamily="34" charset="-128"/>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1600" b="1" i="0" u="none" strike="noStrike" kern="1200" baseline="0">
                  <a:solidFill>
                    <a:srgbClr val="FF0000"/>
                  </a:solidFill>
                  <a:latin typeface="Meiryo UI" panose="020B0604030504040204" pitchFamily="34" charset="-128"/>
                  <a:ea typeface="Meiryo UI" panose="020B0604030504040204" pitchFamily="34" charset="-128"/>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34" charset="-128"/>
                  <a:ea typeface="Meiryo UI" panose="020B0604030504040204" pitchFamily="34"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'集計pivot (舊)'!$X$8:$X$9</c:f>
              <c:strCache>
                <c:ptCount val="1"/>
                <c:pt idx="0">
                  <c:v>合計</c:v>
                </c:pt>
              </c:strCache>
            </c:strRef>
          </c:tx>
          <c:spPr>
            <a:solidFill>
              <a:schemeClr val="accent1"/>
            </a:solidFill>
            <a:ln>
              <a:noFill/>
            </a:ln>
            <a:effectLst/>
          </c:spPr>
          <c:invertIfNegative val="0"/>
          <c:cat>
            <c:strRef>
              <c:f>'集計pivot (舊)'!$W$10:$W$18</c:f>
              <c:strCache>
                <c:ptCount val="8"/>
                <c:pt idx="0">
                  <c:v>ZF</c:v>
                </c:pt>
                <c:pt idx="1">
                  <c:v>YF</c:v>
                </c:pt>
                <c:pt idx="2">
                  <c:v>CF</c:v>
                </c:pt>
                <c:pt idx="3">
                  <c:v>EF</c:v>
                </c:pt>
                <c:pt idx="4">
                  <c:v>JF</c:v>
                </c:pt>
                <c:pt idx="5">
                  <c:v>KF</c:v>
                </c:pt>
                <c:pt idx="6">
                  <c:v>TAS</c:v>
                </c:pt>
                <c:pt idx="7">
                  <c:v>OFF切</c:v>
                </c:pt>
              </c:strCache>
            </c:strRef>
          </c:cat>
          <c:val>
            <c:numRef>
              <c:f>'集計pivot (舊)'!$X$10:$X$18</c:f>
              <c:numCache>
                <c:formatCode>General</c:formatCode>
                <c:ptCount val="8"/>
                <c:pt idx="0">
                  <c:v>3</c:v>
                </c:pt>
                <c:pt idx="1">
                  <c:v>18</c:v>
                </c:pt>
                <c:pt idx="2">
                  <c:v>16</c:v>
                </c:pt>
                <c:pt idx="3">
                  <c:v>24</c:v>
                </c:pt>
                <c:pt idx="4">
                  <c:v>15</c:v>
                </c:pt>
                <c:pt idx="5">
                  <c:v>11</c:v>
                </c:pt>
                <c:pt idx="6">
                  <c:v>2</c:v>
                </c:pt>
                <c:pt idx="7">
                  <c:v>11</c:v>
                </c:pt>
              </c:numCache>
            </c:numRef>
          </c:val>
          <c:extLst>
            <c:ext xmlns:c16="http://schemas.microsoft.com/office/drawing/2014/chart" uri="{C3380CC4-5D6E-409C-BE32-E72D297353CC}">
              <c16:uniqueId val="{00000000-907F-4211-B98A-8DEA60671DF3}"/>
            </c:ext>
          </c:extLst>
        </c:ser>
        <c:dLbls>
          <c:showLegendKey val="0"/>
          <c:showVal val="0"/>
          <c:showCatName val="0"/>
          <c:showSerName val="0"/>
          <c:showPercent val="0"/>
          <c:showBubbleSize val="0"/>
        </c:dLbls>
        <c:gapWidth val="150"/>
        <c:axId val="504476984"/>
        <c:axId val="504469768"/>
      </c:barChart>
      <c:catAx>
        <c:axId val="504476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600" b="1" i="0" u="none" strike="noStrike" kern="1200" baseline="0">
                <a:solidFill>
                  <a:sysClr val="windowText" lastClr="000000"/>
                </a:solidFill>
                <a:latin typeface="Meiryo UI" panose="020B0604030504040204" pitchFamily="34" charset="-128"/>
                <a:ea typeface="Meiryo UI" panose="020B0604030504040204" pitchFamily="34" charset="-128"/>
                <a:cs typeface="+mn-cs"/>
              </a:defRPr>
            </a:pPr>
            <a:endParaRPr lang="zh-TW"/>
          </a:p>
        </c:txPr>
        <c:crossAx val="504469768"/>
        <c:crosses val="autoZero"/>
        <c:auto val="1"/>
        <c:lblAlgn val="ctr"/>
        <c:lblOffset val="100"/>
        <c:noMultiLvlLbl val="0"/>
      </c:catAx>
      <c:valAx>
        <c:axId val="5044697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ja-JP" sz="1600" b="1" i="0" u="none" strike="noStrike" kern="1200" baseline="0">
                    <a:solidFill>
                      <a:sysClr val="windowText" lastClr="000000"/>
                    </a:solidFill>
                    <a:latin typeface="Meiryo UI" panose="020B0604030504040204" pitchFamily="34" charset="-128"/>
                    <a:ea typeface="Meiryo UI" panose="020B0604030504040204" pitchFamily="34" charset="-128"/>
                    <a:cs typeface="+mn-cs"/>
                  </a:defRPr>
                </a:pPr>
                <a:r>
                  <a:rPr lang="ja-JP"/>
                  <a:t>件数（回）</a:t>
                </a:r>
              </a:p>
            </c:rich>
          </c:tx>
          <c:overlay val="0"/>
          <c:spPr>
            <a:noFill/>
            <a:ln>
              <a:noFill/>
            </a:ln>
            <a:effectLst/>
          </c:spPr>
          <c:txPr>
            <a:bodyPr rot="-5400000" spcFirstLastPara="1" vertOverflow="ellipsis" vert="horz" wrap="square" anchor="ctr" anchorCtr="1"/>
            <a:lstStyle/>
            <a:p>
              <a:pPr>
                <a:defRPr lang="ja-JP" sz="1600" b="1" i="0" u="none" strike="noStrike" kern="1200" baseline="0">
                  <a:solidFill>
                    <a:sysClr val="windowText" lastClr="000000"/>
                  </a:solidFill>
                  <a:latin typeface="Meiryo UI" panose="020B0604030504040204" pitchFamily="34" charset="-128"/>
                  <a:ea typeface="Meiryo UI" panose="020B0604030504040204" pitchFamily="34" charset="-128"/>
                  <a:cs typeface="+mn-cs"/>
                </a:defRPr>
              </a:pPr>
              <a:endParaRPr lang="zh-TW"/>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1600" b="1" i="0" u="none" strike="noStrike" kern="1200" baseline="0">
                <a:solidFill>
                  <a:sysClr val="windowText" lastClr="000000"/>
                </a:solidFill>
                <a:latin typeface="Meiryo UI" panose="020B0604030504040204" pitchFamily="34" charset="-128"/>
                <a:ea typeface="Meiryo UI" panose="020B0604030504040204" pitchFamily="34" charset="-128"/>
                <a:cs typeface="+mn-cs"/>
              </a:defRPr>
            </a:pPr>
            <a:endParaRPr lang="zh-TW"/>
          </a:p>
        </c:txPr>
        <c:crossAx val="504476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ja-JP" sz="1600" b="1" i="0" u="none" strike="noStrike" kern="1200" baseline="0">
              <a:solidFill>
                <a:sysClr val="windowText" lastClr="000000"/>
              </a:solidFill>
              <a:latin typeface="Meiryo UI" panose="020B0604030504040204" pitchFamily="34" charset="-128"/>
              <a:ea typeface="Meiryo UI" panose="020B0604030504040204" pitchFamily="34" charset="-128"/>
              <a:cs typeface="+mn-cs"/>
            </a:defRPr>
          </a:pPr>
          <a:endParaRPr lang="zh-TW"/>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sz="1600" b="1">
          <a:solidFill>
            <a:sysClr val="windowText" lastClr="000000"/>
          </a:solidFill>
          <a:latin typeface="Meiryo UI" panose="020B0604030504040204" pitchFamily="34" charset="-128"/>
          <a:ea typeface="Meiryo UI" panose="020B0604030504040204" pitchFamily="34" charset="-128"/>
        </a:defRPr>
      </a:pPr>
      <a:endParaRPr lang="zh-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pivotSource>
    <c:name>[★ADT 設備異常・設備改善 横展開進捗確認Sheet.xlsx]集計pivot (舊)!ピボットテーブル6</c:name>
    <c:fmtId val="21"/>
  </c:pivotSource>
  <c:chart>
    <c:title>
      <c:tx>
        <c:rich>
          <a:bodyPr rot="0" spcFirstLastPara="1" vertOverflow="ellipsis" vert="horz" wrap="square" anchor="ctr" anchorCtr="1"/>
          <a:lstStyle/>
          <a:p>
            <a:pPr>
              <a:defRPr lang="ja-JP" sz="1600" b="1" i="0" u="none" strike="noStrike" kern="1200" spc="0" baseline="0">
                <a:solidFill>
                  <a:srgbClr val="0000FF"/>
                </a:solidFill>
                <a:latin typeface="Meiryo UI" panose="020B0604030504040204" pitchFamily="34" charset="-128"/>
                <a:ea typeface="Meiryo UI" panose="020B0604030504040204" pitchFamily="34" charset="-128"/>
                <a:cs typeface="+mn-cs"/>
              </a:defRPr>
            </a:pPr>
            <a:r>
              <a:rPr lang="en-US" altLang="ja-JP" sz="1600">
                <a:solidFill>
                  <a:srgbClr val="0000FF"/>
                </a:solidFill>
              </a:rPr>
              <a:t>ADT</a:t>
            </a:r>
            <a:r>
              <a:rPr lang="ja-JP" sz="1600">
                <a:solidFill>
                  <a:srgbClr val="0000FF"/>
                </a:solidFill>
              </a:rPr>
              <a:t>　設備</a:t>
            </a:r>
            <a:r>
              <a:rPr lang="en-US" sz="1600">
                <a:solidFill>
                  <a:srgbClr val="0000FF"/>
                </a:solidFill>
              </a:rPr>
              <a:t>Loss</a:t>
            </a:r>
            <a:r>
              <a:rPr lang="ja-JP" altLang="ja-JP" sz="1600" b="1" i="0" u="none" strike="noStrike" baseline="0">
                <a:solidFill>
                  <a:srgbClr val="0000FF"/>
                </a:solidFill>
                <a:effectLst/>
              </a:rPr>
              <a:t>（</a:t>
            </a:r>
            <a:r>
              <a:rPr lang="en-US" altLang="ja-JP" sz="1600" b="1" i="0" u="none" strike="noStrike" baseline="0">
                <a:solidFill>
                  <a:srgbClr val="0000FF"/>
                </a:solidFill>
                <a:effectLst/>
              </a:rPr>
              <a:t>ADT</a:t>
            </a:r>
            <a:r>
              <a:rPr lang="ja-JP" altLang="ja-JP" sz="1600" b="1" i="0" u="none" strike="noStrike" baseline="0">
                <a:solidFill>
                  <a:srgbClr val="0000FF"/>
                </a:solidFill>
                <a:effectLst/>
              </a:rPr>
              <a:t>内対応：</a:t>
            </a:r>
            <a:r>
              <a:rPr lang="en-US" altLang="ja-JP" sz="1600" b="1" i="0" u="none" strike="noStrike" baseline="0">
                <a:solidFill>
                  <a:srgbClr val="0000FF"/>
                </a:solidFill>
                <a:effectLst/>
              </a:rPr>
              <a:t>BNF</a:t>
            </a:r>
            <a:r>
              <a:rPr lang="ja-JP" altLang="ja-JP" sz="1600" b="1" i="0" u="none" strike="noStrike" baseline="0">
                <a:solidFill>
                  <a:srgbClr val="0000FF"/>
                </a:solidFill>
                <a:effectLst/>
              </a:rPr>
              <a:t>）</a:t>
            </a:r>
            <a:endParaRPr lang="ja-JP" altLang="ja-JP" sz="1600">
              <a:solidFill>
                <a:srgbClr val="0000FF"/>
              </a:solidFill>
              <a:effectLst/>
            </a:endParaRPr>
          </a:p>
        </c:rich>
      </c:tx>
      <c:layout>
        <c:manualLayout>
          <c:xMode val="edge"/>
          <c:yMode val="edge"/>
          <c:x val="0.31064474243642193"/>
          <c:y val="5.5100438612917566E-2"/>
        </c:manualLayout>
      </c:layout>
      <c:overlay val="0"/>
      <c:spPr>
        <a:noFill/>
        <a:ln>
          <a:noFill/>
        </a:ln>
        <a:effectLst/>
      </c:spPr>
      <c:txPr>
        <a:bodyPr rot="0" spcFirstLastPara="1" vertOverflow="ellipsis" vert="horz" wrap="square" anchor="ctr" anchorCtr="1"/>
        <a:lstStyle/>
        <a:p>
          <a:pPr>
            <a:defRPr lang="ja-JP" sz="1600" b="1" i="0" u="none" strike="noStrike" kern="1200" spc="0" baseline="0">
              <a:solidFill>
                <a:srgbClr val="0000FF"/>
              </a:solidFill>
              <a:latin typeface="Meiryo UI" panose="020B0604030504040204" pitchFamily="34" charset="-128"/>
              <a:ea typeface="Meiryo UI" panose="020B0604030504040204" pitchFamily="34" charset="-128"/>
              <a:cs typeface="+mn-cs"/>
            </a:defRPr>
          </a:pPr>
          <a:endParaRPr lang="ja-JP" altLang="ja-JP"/>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34" charset="-128"/>
                  <a:ea typeface="Meiryo UI" panose="020B0604030504040204" pitchFamily="34"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34" charset="-128"/>
                  <a:ea typeface="Meiryo UI" panose="020B0604030504040204" pitchFamily="34"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34" charset="-128"/>
                  <a:ea typeface="Meiryo UI" panose="020B0604030504040204" pitchFamily="34"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1600" b="1" i="0" u="none" strike="noStrike" kern="1200" baseline="0">
                  <a:solidFill>
                    <a:sysClr val="windowText" lastClr="000000"/>
                  </a:solidFill>
                  <a:latin typeface="Meiryo UI" panose="020B0604030504040204" pitchFamily="34" charset="-128"/>
                  <a:ea typeface="Meiryo UI" panose="020B0604030504040204" pitchFamily="34" charset="-128"/>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1600" b="1" i="0" u="none" strike="noStrike" kern="1200" baseline="0">
                  <a:solidFill>
                    <a:srgbClr val="FF0000"/>
                  </a:solidFill>
                  <a:latin typeface="Meiryo UI" panose="020B0604030504040204" pitchFamily="34" charset="-128"/>
                  <a:ea typeface="Meiryo UI" panose="020B0604030504040204" pitchFamily="34" charset="-128"/>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ja-JP" sz="1600" b="1" i="0" u="none" strike="noStrike" kern="1200" baseline="0">
                  <a:solidFill>
                    <a:srgbClr val="FF0000"/>
                  </a:solidFill>
                  <a:latin typeface="Meiryo UI" panose="020B0604030504040204" pitchFamily="34" charset="-128"/>
                  <a:ea typeface="Meiryo UI" panose="020B0604030504040204" pitchFamily="34"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ja-JP" sz="1600" b="1" i="0" u="none" strike="noStrike" kern="1200" baseline="0">
                  <a:solidFill>
                    <a:sysClr val="windowText" lastClr="000000"/>
                  </a:solidFill>
                  <a:latin typeface="Meiryo UI" panose="020B0604030504040204" pitchFamily="34" charset="-128"/>
                  <a:ea typeface="Meiryo UI" panose="020B0604030504040204" pitchFamily="34"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ja-JP" sz="1600" b="1" i="0" u="none" strike="noStrike" kern="1200" baseline="0">
                  <a:solidFill>
                    <a:srgbClr val="FF0000"/>
                  </a:solidFill>
                  <a:latin typeface="Meiryo UI" panose="020B0604030504040204" pitchFamily="34" charset="-128"/>
                  <a:ea typeface="Meiryo UI" panose="020B0604030504040204" pitchFamily="34"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ja-JP" sz="1600" b="1" i="0" u="none" strike="noStrike" kern="1200" baseline="0">
                  <a:solidFill>
                    <a:sysClr val="windowText" lastClr="000000"/>
                  </a:solidFill>
                  <a:latin typeface="Meiryo UI" panose="020B0604030504040204" pitchFamily="34" charset="-128"/>
                  <a:ea typeface="Meiryo UI" panose="020B0604030504040204" pitchFamily="34"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34" charset="-128"/>
                  <a:ea typeface="Meiryo UI" panose="020B0604030504040204" pitchFamily="34"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34" charset="-128"/>
                  <a:ea typeface="Meiryo UI" panose="020B0604030504040204" pitchFamily="34"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515845872530967"/>
          <c:y val="0.23814377769596429"/>
          <c:w val="0.79797247601290167"/>
          <c:h val="0.51359774241896405"/>
        </c:manualLayout>
      </c:layout>
      <c:barChart>
        <c:barDir val="col"/>
        <c:grouping val="clustered"/>
        <c:varyColors val="0"/>
        <c:ser>
          <c:idx val="0"/>
          <c:order val="0"/>
          <c:tx>
            <c:strRef>
              <c:f>'集計pivot (舊)'!$X$59:$X$60</c:f>
              <c:strCache>
                <c:ptCount val="1"/>
                <c:pt idx="0">
                  <c:v>合計</c:v>
                </c:pt>
              </c:strCache>
            </c:strRef>
          </c:tx>
          <c:spPr>
            <a:solidFill>
              <a:schemeClr val="accent1"/>
            </a:solidFill>
            <a:ln>
              <a:noFill/>
            </a:ln>
            <a:effectLst/>
          </c:spPr>
          <c:invertIfNegative val="0"/>
          <c:cat>
            <c:strRef>
              <c:f>'集計pivot (舊)'!$W$61:$W$69</c:f>
              <c:strCache>
                <c:ptCount val="8"/>
                <c:pt idx="0">
                  <c:v>ZF</c:v>
                </c:pt>
                <c:pt idx="1">
                  <c:v>YF</c:v>
                </c:pt>
                <c:pt idx="2">
                  <c:v>CF</c:v>
                </c:pt>
                <c:pt idx="3">
                  <c:v>EF</c:v>
                </c:pt>
                <c:pt idx="4">
                  <c:v>JF</c:v>
                </c:pt>
                <c:pt idx="5">
                  <c:v>KF</c:v>
                </c:pt>
                <c:pt idx="6">
                  <c:v>TAS</c:v>
                </c:pt>
                <c:pt idx="7">
                  <c:v>OFF切</c:v>
                </c:pt>
              </c:strCache>
            </c:strRef>
          </c:cat>
          <c:val>
            <c:numRef>
              <c:f>'集計pivot (舊)'!$X$61:$X$69</c:f>
              <c:numCache>
                <c:formatCode>#,##0_);[Red]\(#,##0\)</c:formatCode>
                <c:ptCount val="8"/>
                <c:pt idx="0">
                  <c:v>112</c:v>
                </c:pt>
                <c:pt idx="1">
                  <c:v>3404.12</c:v>
                </c:pt>
                <c:pt idx="2">
                  <c:v>14109.377</c:v>
                </c:pt>
                <c:pt idx="3">
                  <c:v>6287.5599999999995</c:v>
                </c:pt>
                <c:pt idx="4">
                  <c:v>1480.3700000000001</c:v>
                </c:pt>
                <c:pt idx="5">
                  <c:v>376.34000000000003</c:v>
                </c:pt>
                <c:pt idx="6">
                  <c:v>74.36</c:v>
                </c:pt>
                <c:pt idx="7">
                  <c:v>176.2</c:v>
                </c:pt>
              </c:numCache>
            </c:numRef>
          </c:val>
          <c:extLst>
            <c:ext xmlns:c16="http://schemas.microsoft.com/office/drawing/2014/chart" uri="{C3380CC4-5D6E-409C-BE32-E72D297353CC}">
              <c16:uniqueId val="{00000000-CD6D-4025-A21B-1D6A38F57186}"/>
            </c:ext>
          </c:extLst>
        </c:ser>
        <c:dLbls>
          <c:showLegendKey val="0"/>
          <c:showVal val="0"/>
          <c:showCatName val="0"/>
          <c:showSerName val="0"/>
          <c:showPercent val="0"/>
          <c:showBubbleSize val="0"/>
        </c:dLbls>
        <c:gapWidth val="219"/>
        <c:overlap val="-27"/>
        <c:axId val="925395888"/>
        <c:axId val="925392936"/>
      </c:barChart>
      <c:catAx>
        <c:axId val="925395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600" b="1" i="0" u="none" strike="noStrike" kern="1200" baseline="0">
                <a:solidFill>
                  <a:sysClr val="windowText" lastClr="000000"/>
                </a:solidFill>
                <a:latin typeface="Meiryo UI" panose="020B0604030504040204" pitchFamily="34" charset="-128"/>
                <a:ea typeface="Meiryo UI" panose="020B0604030504040204" pitchFamily="34" charset="-128"/>
                <a:cs typeface="+mn-cs"/>
              </a:defRPr>
            </a:pPr>
            <a:endParaRPr lang="zh-TW"/>
          </a:p>
        </c:txPr>
        <c:crossAx val="925392936"/>
        <c:crosses val="autoZero"/>
        <c:auto val="1"/>
        <c:lblAlgn val="ctr"/>
        <c:lblOffset val="100"/>
        <c:noMultiLvlLbl val="0"/>
      </c:catAx>
      <c:valAx>
        <c:axId val="9253929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ja-JP" sz="1600" b="1" i="0" u="none" strike="noStrike" kern="1200" baseline="0">
                    <a:solidFill>
                      <a:sysClr val="windowText" lastClr="000000"/>
                    </a:solidFill>
                    <a:latin typeface="Meiryo UI" panose="020B0604030504040204" pitchFamily="34" charset="-128"/>
                    <a:ea typeface="Meiryo UI" panose="020B0604030504040204" pitchFamily="34" charset="-128"/>
                    <a:cs typeface="+mn-cs"/>
                  </a:defRPr>
                </a:pPr>
                <a:r>
                  <a:rPr lang="en-US" altLang="ja-JP" sz="1800" b="1" i="0" baseline="0">
                    <a:effectLst/>
                  </a:rPr>
                  <a:t>Loss</a:t>
                </a:r>
                <a:r>
                  <a:rPr lang="ja-JP" altLang="ja-JP" sz="1800" b="1" i="0" baseline="0">
                    <a:effectLst/>
                  </a:rPr>
                  <a:t>（㎡）</a:t>
                </a:r>
                <a:endParaRPr lang="ja-JP" altLang="ja-JP">
                  <a:effectLst/>
                </a:endParaRPr>
              </a:p>
            </c:rich>
          </c:tx>
          <c:overlay val="0"/>
          <c:spPr>
            <a:noFill/>
            <a:ln>
              <a:noFill/>
            </a:ln>
            <a:effectLst/>
          </c:spPr>
          <c:txPr>
            <a:bodyPr rot="-5400000" spcFirstLastPara="1" vertOverflow="ellipsis" vert="horz" wrap="square" anchor="ctr" anchorCtr="1"/>
            <a:lstStyle/>
            <a:p>
              <a:pPr>
                <a:defRPr lang="ja-JP" sz="1600" b="1" i="0" u="none" strike="noStrike" kern="1200" baseline="0">
                  <a:solidFill>
                    <a:sysClr val="windowText" lastClr="000000"/>
                  </a:solidFill>
                  <a:latin typeface="Meiryo UI" panose="020B0604030504040204" pitchFamily="34" charset="-128"/>
                  <a:ea typeface="Meiryo UI" panose="020B0604030504040204" pitchFamily="34" charset="-128"/>
                  <a:cs typeface="+mn-cs"/>
                </a:defRPr>
              </a:pPr>
              <a:endParaRPr lang="ja-JP" altLang="ja-JP"/>
            </a:p>
          </c:txPr>
        </c:title>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lang="ja-JP" sz="1600" b="1" i="0" u="none" strike="noStrike" kern="1200" baseline="0">
                <a:solidFill>
                  <a:sysClr val="windowText" lastClr="000000"/>
                </a:solidFill>
                <a:latin typeface="Meiryo UI" panose="020B0604030504040204" pitchFamily="34" charset="-128"/>
                <a:ea typeface="Meiryo UI" panose="020B0604030504040204" pitchFamily="34" charset="-128"/>
                <a:cs typeface="+mn-cs"/>
              </a:defRPr>
            </a:pPr>
            <a:endParaRPr lang="zh-TW"/>
          </a:p>
        </c:txPr>
        <c:crossAx val="925395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ja-JP" sz="1600" b="1" i="0" u="none" strike="noStrike" kern="1200" baseline="0">
              <a:solidFill>
                <a:sysClr val="windowText" lastClr="000000"/>
              </a:solidFill>
              <a:latin typeface="Meiryo UI" panose="020B0604030504040204" pitchFamily="34" charset="-128"/>
              <a:ea typeface="Meiryo UI" panose="020B0604030504040204" pitchFamily="34" charset="-128"/>
              <a:cs typeface="+mn-cs"/>
            </a:defRPr>
          </a:pPr>
          <a:endParaRPr lang="zh-TW"/>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sz="1600" b="1">
          <a:solidFill>
            <a:sysClr val="windowText" lastClr="000000"/>
          </a:solidFill>
          <a:latin typeface="Meiryo UI" panose="020B0604030504040204" pitchFamily="34" charset="-128"/>
          <a:ea typeface="Meiryo UI" panose="020B0604030504040204" pitchFamily="34" charset="-128"/>
        </a:defRPr>
      </a:pPr>
      <a:endParaRPr lang="zh-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pivotSource>
    <c:name>[★ADT 設備異常・設備改善 横展開進捗確認Sheet.xlsx]集計pivot (舊)!ピボットテーブル8</c:name>
    <c:fmtId val="24"/>
  </c:pivotSource>
  <c:chart>
    <c:title>
      <c:tx>
        <c:rich>
          <a:bodyPr rot="0" spcFirstLastPara="1" vertOverflow="ellipsis" vert="horz" wrap="square" anchor="ctr" anchorCtr="1"/>
          <a:lstStyle/>
          <a:p>
            <a:pPr>
              <a:defRPr lang="ja-JP" sz="1600" b="1" i="0" u="none" strike="noStrike" kern="1200" spc="0" baseline="0">
                <a:solidFill>
                  <a:srgbClr val="0000FF"/>
                </a:solidFill>
                <a:latin typeface="Meiryo UI" panose="020B0604030504040204" pitchFamily="34" charset="-128"/>
                <a:ea typeface="Meiryo UI" panose="020B0604030504040204" pitchFamily="34" charset="-128"/>
                <a:cs typeface="+mn-cs"/>
              </a:defRPr>
            </a:pPr>
            <a:r>
              <a:rPr lang="en-US" sz="1600">
                <a:solidFill>
                  <a:srgbClr val="0000FF"/>
                </a:solidFill>
              </a:rPr>
              <a:t>ADT</a:t>
            </a:r>
            <a:r>
              <a:rPr lang="ja-JP" sz="1600">
                <a:solidFill>
                  <a:srgbClr val="0000FF"/>
                </a:solidFill>
              </a:rPr>
              <a:t>　停止時間</a:t>
            </a:r>
            <a:r>
              <a:rPr lang="ja-JP" altLang="ja-JP" sz="1600" b="1" i="0" u="none" strike="noStrike" baseline="0">
                <a:solidFill>
                  <a:srgbClr val="0000FF"/>
                </a:solidFill>
                <a:effectLst/>
              </a:rPr>
              <a:t>（</a:t>
            </a:r>
            <a:r>
              <a:rPr lang="en-US" altLang="ja-JP" sz="1600" b="1" i="0" u="none" strike="noStrike" baseline="0">
                <a:solidFill>
                  <a:srgbClr val="0000FF"/>
                </a:solidFill>
                <a:effectLst/>
              </a:rPr>
              <a:t>ADT</a:t>
            </a:r>
            <a:r>
              <a:rPr lang="ja-JP" altLang="ja-JP" sz="1600" b="1" i="0" u="none" strike="noStrike" baseline="0">
                <a:solidFill>
                  <a:srgbClr val="0000FF"/>
                </a:solidFill>
                <a:effectLst/>
              </a:rPr>
              <a:t>内対応：</a:t>
            </a:r>
            <a:r>
              <a:rPr lang="en-US" altLang="ja-JP" sz="1600" b="1" i="0" u="none" strike="noStrike" baseline="0">
                <a:solidFill>
                  <a:srgbClr val="0000FF"/>
                </a:solidFill>
                <a:effectLst/>
              </a:rPr>
              <a:t>BNF</a:t>
            </a:r>
            <a:r>
              <a:rPr lang="ja-JP" altLang="ja-JP" sz="1600" b="1" i="0" u="none" strike="noStrike" baseline="0">
                <a:solidFill>
                  <a:srgbClr val="0000FF"/>
                </a:solidFill>
                <a:effectLst/>
              </a:rPr>
              <a:t>）</a:t>
            </a:r>
            <a:endParaRPr lang="ja-JP" sz="1600">
              <a:solidFill>
                <a:srgbClr val="0000FF"/>
              </a:solidFill>
            </a:endParaRPr>
          </a:p>
        </c:rich>
      </c:tx>
      <c:layout>
        <c:manualLayout>
          <c:xMode val="edge"/>
          <c:yMode val="edge"/>
          <c:x val="0.2985487653039674"/>
          <c:y val="3.7151729039349567E-2"/>
        </c:manualLayout>
      </c:layout>
      <c:overlay val="0"/>
      <c:spPr>
        <a:noFill/>
        <a:ln>
          <a:noFill/>
        </a:ln>
        <a:effectLst/>
      </c:spPr>
      <c:txPr>
        <a:bodyPr rot="0" spcFirstLastPara="1" vertOverflow="ellipsis" vert="horz" wrap="square" anchor="ctr" anchorCtr="1"/>
        <a:lstStyle/>
        <a:p>
          <a:pPr>
            <a:defRPr lang="ja-JP" sz="1600" b="1" i="0" u="none" strike="noStrike" kern="1200" spc="0" baseline="0">
              <a:solidFill>
                <a:srgbClr val="0000FF"/>
              </a:solidFill>
              <a:latin typeface="Meiryo UI" panose="020B0604030504040204" pitchFamily="34" charset="-128"/>
              <a:ea typeface="Meiryo UI" panose="020B0604030504040204" pitchFamily="34" charset="-128"/>
              <a:cs typeface="+mn-cs"/>
            </a:defRPr>
          </a:pPr>
          <a:endParaRPr lang="ja-JP"/>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34" charset="-128"/>
                  <a:ea typeface="Meiryo UI" panose="020B0604030504040204" pitchFamily="34"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34" charset="-128"/>
                  <a:ea typeface="Meiryo UI" panose="020B0604030504040204" pitchFamily="34"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34" charset="-128"/>
                  <a:ea typeface="Meiryo UI" panose="020B0604030504040204" pitchFamily="34"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_);[Red]\(#,##0\)" sourceLinked="0"/>
          <c:spPr>
            <a:noFill/>
            <a:ln>
              <a:noFill/>
            </a:ln>
            <a:effectLst/>
          </c:spPr>
          <c:txPr>
            <a:bodyPr rot="0" spcFirstLastPara="1" vertOverflow="ellipsis" vert="horz" wrap="square" anchor="ctr" anchorCtr="1"/>
            <a:lstStyle/>
            <a:p>
              <a:pPr>
                <a:defRPr lang="ja-JP" sz="1600" b="1" i="0" u="none" strike="noStrike" kern="1200" baseline="0">
                  <a:solidFill>
                    <a:sysClr val="windowText" lastClr="000000"/>
                  </a:solidFill>
                  <a:latin typeface="Meiryo UI" panose="020B0604030504040204" pitchFamily="34" charset="-128"/>
                  <a:ea typeface="Meiryo UI" panose="020B0604030504040204" pitchFamily="34" charset="-128"/>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ja-JP" sz="1600" b="1" i="0" u="none" strike="noStrike" kern="1200" baseline="0">
                  <a:solidFill>
                    <a:srgbClr val="FF0000"/>
                  </a:solidFill>
                  <a:latin typeface="Meiryo UI" panose="020B0604030504040204" pitchFamily="34" charset="-128"/>
                  <a:ea typeface="Meiryo UI" panose="020B0604030504040204" pitchFamily="34" charset="-128"/>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2.9137476361271265E-2"/>
              <c:y val="-1.5705129394190175E-2"/>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1.9936168036659364E-2"/>
              <c:y val="-1.1217949567278637E-2"/>
            </c:manualLayout>
          </c:layout>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eiryo UI" panose="020B0604030504040204" pitchFamily="34" charset="-128"/>
                  <a:ea typeface="Meiryo UI" panose="020B0604030504040204" pitchFamily="34" charset="-128"/>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lang="ja-JP" sz="1600" b="1" i="0" u="none" strike="noStrike" kern="1200" baseline="0">
                  <a:solidFill>
                    <a:srgbClr val="FF0000"/>
                  </a:solidFill>
                  <a:latin typeface="Meiryo UI" panose="020B0604030504040204" pitchFamily="34" charset="-128"/>
                  <a:ea typeface="Meiryo UI" panose="020B0604030504040204" pitchFamily="34"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anchor="ctr" anchorCtr="1"/>
            <a:lstStyle/>
            <a:p>
              <a:pPr>
                <a:defRPr lang="ja-JP" sz="1600" b="1" i="0" u="none" strike="noStrike" kern="1200" baseline="0">
                  <a:solidFill>
                    <a:srgbClr val="FF0000"/>
                  </a:solidFill>
                  <a:latin typeface="Meiryo UI" panose="020B0604030504040204" pitchFamily="34" charset="-128"/>
                  <a:ea typeface="Meiryo UI" panose="020B0604030504040204" pitchFamily="34"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spPr>
            <a:noFill/>
            <a:ln>
              <a:noFill/>
            </a:ln>
            <a:effectLst/>
          </c:spPr>
          <c:txPr>
            <a:bodyPr rot="0" spcFirstLastPara="1" vertOverflow="ellipsis" vert="horz" wrap="square" anchor="ctr" anchorCtr="1"/>
            <a:lstStyle/>
            <a:p>
              <a:pPr>
                <a:defRPr lang="ja-JP" sz="1600" b="1" i="0" u="none" strike="noStrike" kern="1200" baseline="0">
                  <a:solidFill>
                    <a:srgbClr val="FF0000"/>
                  </a:solidFill>
                  <a:latin typeface="Meiryo UI" panose="020B0604030504040204" pitchFamily="34" charset="-128"/>
                  <a:ea typeface="Meiryo UI" panose="020B0604030504040204" pitchFamily="34"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c:spPr>
        <c:dLbl>
          <c:idx val="0"/>
          <c:numFmt formatCode="#,##0_);[Red]\(#,##0\)" sourceLinked="0"/>
          <c:spPr>
            <a:noFill/>
            <a:ln>
              <a:noFill/>
            </a:ln>
            <a:effectLst/>
          </c:spPr>
          <c:txPr>
            <a:bodyPr rot="0" spcFirstLastPara="1" vertOverflow="ellipsis" vert="horz" wrap="square" anchor="ctr" anchorCtr="1"/>
            <a:lstStyle/>
            <a:p>
              <a:pPr>
                <a:defRPr lang="ja-JP" sz="1600" b="1" i="0" u="none" strike="noStrike" kern="1200" baseline="0">
                  <a:solidFill>
                    <a:sysClr val="windowText" lastClr="000000"/>
                  </a:solidFill>
                  <a:latin typeface="Meiryo UI" panose="020B0604030504040204" pitchFamily="34" charset="-128"/>
                  <a:ea typeface="Meiryo UI" panose="020B0604030504040204" pitchFamily="34"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dLbl>
          <c:idx val="0"/>
          <c:numFmt formatCode="#,##0_);[Red]\(#,##0\)" sourceLinked="0"/>
          <c:spPr>
            <a:noFill/>
            <a:ln>
              <a:noFill/>
            </a:ln>
            <a:effectLst/>
          </c:spPr>
          <c:txPr>
            <a:bodyPr rot="0" spcFirstLastPara="1" vertOverflow="ellipsis" vert="horz" wrap="square" anchor="ctr" anchorCtr="1"/>
            <a:lstStyle/>
            <a:p>
              <a:pPr>
                <a:defRPr lang="ja-JP" sz="1600" b="1" i="0" u="none" strike="noStrike" kern="1200" baseline="0">
                  <a:solidFill>
                    <a:sysClr val="windowText" lastClr="000000"/>
                  </a:solidFill>
                  <a:latin typeface="Meiryo UI" panose="020B0604030504040204" pitchFamily="34" charset="-128"/>
                  <a:ea typeface="Meiryo UI" panose="020B0604030504040204" pitchFamily="34"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dLbl>
          <c:idx val="0"/>
          <c:numFmt formatCode="#,##0_);[Red]\(#,##0\)" sourceLinked="0"/>
          <c:spPr>
            <a:noFill/>
            <a:ln>
              <a:noFill/>
            </a:ln>
            <a:effectLst/>
          </c:spPr>
          <c:txPr>
            <a:bodyPr rot="0" spcFirstLastPara="1" vertOverflow="ellipsis" vert="horz" wrap="square" anchor="ctr" anchorCtr="1"/>
            <a:lstStyle/>
            <a:p>
              <a:pPr>
                <a:defRPr lang="ja-JP" sz="1600" b="1" i="0" u="none" strike="noStrike" kern="1200" baseline="0">
                  <a:solidFill>
                    <a:sysClr val="windowText" lastClr="000000"/>
                  </a:solidFill>
                  <a:latin typeface="Meiryo UI" panose="020B0604030504040204" pitchFamily="34" charset="-128"/>
                  <a:ea typeface="Meiryo UI" panose="020B0604030504040204" pitchFamily="34"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34" charset="-128"/>
                  <a:ea typeface="Meiryo UI" panose="020B0604030504040204" pitchFamily="34"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34" charset="-128"/>
                  <a:ea typeface="Meiryo UI" panose="020B0604030504040204" pitchFamily="34"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03115886614283"/>
          <c:y val="0.22247225589079264"/>
          <c:w val="0.82309977587206851"/>
          <c:h val="0.52926922036663793"/>
        </c:manualLayout>
      </c:layout>
      <c:barChart>
        <c:barDir val="col"/>
        <c:grouping val="clustered"/>
        <c:varyColors val="0"/>
        <c:ser>
          <c:idx val="0"/>
          <c:order val="0"/>
          <c:tx>
            <c:strRef>
              <c:f>'集計pivot (舊)'!$X$109:$X$110</c:f>
              <c:strCache>
                <c:ptCount val="1"/>
                <c:pt idx="0">
                  <c:v>合計</c:v>
                </c:pt>
              </c:strCache>
            </c:strRef>
          </c:tx>
          <c:spPr>
            <a:solidFill>
              <a:schemeClr val="accent1"/>
            </a:solidFill>
            <a:ln>
              <a:noFill/>
            </a:ln>
            <a:effectLst/>
          </c:spPr>
          <c:invertIfNegative val="0"/>
          <c:cat>
            <c:strRef>
              <c:f>'集計pivot (舊)'!$W$111:$W$119</c:f>
              <c:strCache>
                <c:ptCount val="8"/>
                <c:pt idx="0">
                  <c:v>ZF</c:v>
                </c:pt>
                <c:pt idx="1">
                  <c:v>YF</c:v>
                </c:pt>
                <c:pt idx="2">
                  <c:v>CF</c:v>
                </c:pt>
                <c:pt idx="3">
                  <c:v>EF</c:v>
                </c:pt>
                <c:pt idx="4">
                  <c:v>JF</c:v>
                </c:pt>
                <c:pt idx="5">
                  <c:v>KF</c:v>
                </c:pt>
                <c:pt idx="6">
                  <c:v>TAS</c:v>
                </c:pt>
                <c:pt idx="7">
                  <c:v>OFF切</c:v>
                </c:pt>
              </c:strCache>
            </c:strRef>
          </c:cat>
          <c:val>
            <c:numRef>
              <c:f>'集計pivot (舊)'!$X$111:$X$119</c:f>
              <c:numCache>
                <c:formatCode>General</c:formatCode>
                <c:ptCount val="8"/>
                <c:pt idx="0">
                  <c:v>6</c:v>
                </c:pt>
                <c:pt idx="1">
                  <c:v>129</c:v>
                </c:pt>
                <c:pt idx="2">
                  <c:v>910.5</c:v>
                </c:pt>
                <c:pt idx="3">
                  <c:v>362</c:v>
                </c:pt>
                <c:pt idx="4">
                  <c:v>421</c:v>
                </c:pt>
                <c:pt idx="5">
                  <c:v>423</c:v>
                </c:pt>
                <c:pt idx="6">
                  <c:v>66</c:v>
                </c:pt>
                <c:pt idx="7">
                  <c:v>990.6</c:v>
                </c:pt>
              </c:numCache>
            </c:numRef>
          </c:val>
          <c:extLst>
            <c:ext xmlns:c16="http://schemas.microsoft.com/office/drawing/2014/chart" uri="{C3380CC4-5D6E-409C-BE32-E72D297353CC}">
              <c16:uniqueId val="{00000000-1C13-4B0F-9473-33890F2D64CC}"/>
            </c:ext>
          </c:extLst>
        </c:ser>
        <c:dLbls>
          <c:showLegendKey val="0"/>
          <c:showVal val="0"/>
          <c:showCatName val="0"/>
          <c:showSerName val="0"/>
          <c:showPercent val="0"/>
          <c:showBubbleSize val="0"/>
        </c:dLbls>
        <c:gapWidth val="219"/>
        <c:overlap val="-27"/>
        <c:axId val="1169906760"/>
        <c:axId val="1169907744"/>
      </c:barChart>
      <c:catAx>
        <c:axId val="1169906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600" b="1" i="0" u="none" strike="noStrike" kern="1200" baseline="0">
                <a:solidFill>
                  <a:sysClr val="windowText" lastClr="000000"/>
                </a:solidFill>
                <a:latin typeface="Meiryo UI" panose="020B0604030504040204" pitchFamily="34" charset="-128"/>
                <a:ea typeface="Meiryo UI" panose="020B0604030504040204" pitchFamily="34" charset="-128"/>
                <a:cs typeface="+mn-cs"/>
              </a:defRPr>
            </a:pPr>
            <a:endParaRPr lang="zh-TW"/>
          </a:p>
        </c:txPr>
        <c:crossAx val="1169907744"/>
        <c:crosses val="autoZero"/>
        <c:auto val="1"/>
        <c:lblAlgn val="ctr"/>
        <c:lblOffset val="100"/>
        <c:noMultiLvlLbl val="0"/>
      </c:catAx>
      <c:valAx>
        <c:axId val="11699077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ja-JP" sz="1600" b="1" i="0" u="none" strike="noStrike" kern="1200" baseline="0">
                    <a:solidFill>
                      <a:sysClr val="windowText" lastClr="000000"/>
                    </a:solidFill>
                    <a:latin typeface="Meiryo UI" panose="020B0604030504040204" pitchFamily="34" charset="-128"/>
                    <a:ea typeface="Meiryo UI" panose="020B0604030504040204" pitchFamily="34" charset="-128"/>
                    <a:cs typeface="+mn-cs"/>
                  </a:defRPr>
                </a:pPr>
                <a:r>
                  <a:rPr lang="ja-JP"/>
                  <a:t>時間（分）</a:t>
                </a:r>
              </a:p>
            </c:rich>
          </c:tx>
          <c:overlay val="0"/>
          <c:spPr>
            <a:noFill/>
            <a:ln>
              <a:noFill/>
            </a:ln>
            <a:effectLst/>
          </c:spPr>
          <c:txPr>
            <a:bodyPr rot="-5400000" spcFirstLastPara="1" vertOverflow="ellipsis" vert="horz" wrap="square" anchor="ctr" anchorCtr="1"/>
            <a:lstStyle/>
            <a:p>
              <a:pPr>
                <a:defRPr lang="ja-JP" sz="1600" b="1" i="0" u="none" strike="noStrike" kern="1200" baseline="0">
                  <a:solidFill>
                    <a:sysClr val="windowText" lastClr="000000"/>
                  </a:solidFill>
                  <a:latin typeface="Meiryo UI" panose="020B0604030504040204" pitchFamily="34" charset="-128"/>
                  <a:ea typeface="Meiryo UI" panose="020B0604030504040204" pitchFamily="34" charset="-128"/>
                  <a:cs typeface="+mn-cs"/>
                </a:defRPr>
              </a:pPr>
              <a:endParaRPr lang="zh-TW"/>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1600" b="1" i="0" u="none" strike="noStrike" kern="1200" baseline="0">
                <a:solidFill>
                  <a:sysClr val="windowText" lastClr="000000"/>
                </a:solidFill>
                <a:latin typeface="Meiryo UI" panose="020B0604030504040204" pitchFamily="34" charset="-128"/>
                <a:ea typeface="Meiryo UI" panose="020B0604030504040204" pitchFamily="34" charset="-128"/>
                <a:cs typeface="+mn-cs"/>
              </a:defRPr>
            </a:pPr>
            <a:endParaRPr lang="zh-TW"/>
          </a:p>
        </c:txPr>
        <c:crossAx val="11699067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ja-JP" sz="1600" b="1" i="0" u="none" strike="noStrike" kern="1200" baseline="0">
              <a:solidFill>
                <a:sysClr val="windowText" lastClr="000000"/>
              </a:solidFill>
              <a:latin typeface="Meiryo UI" panose="020B0604030504040204" pitchFamily="34" charset="-128"/>
              <a:ea typeface="Meiryo UI" panose="020B0604030504040204" pitchFamily="34" charset="-128"/>
              <a:cs typeface="+mn-cs"/>
            </a:defRPr>
          </a:pPr>
          <a:endParaRPr lang="zh-TW"/>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sz="1600" b="1">
          <a:solidFill>
            <a:sysClr val="windowText" lastClr="000000"/>
          </a:solidFill>
          <a:latin typeface="Meiryo UI" panose="020B0604030504040204" pitchFamily="34" charset="-128"/>
          <a:ea typeface="Meiryo UI" panose="020B0604030504040204" pitchFamily="34" charset="-128"/>
        </a:defRPr>
      </a:pPr>
      <a:endParaRPr lang="zh-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pivotSource>
    <c:name>[★ADT 設備異常・設備改善 横展開進捗確認Sheet.xlsx]集計pivot (舊)!ピボットテーブル9</c:name>
    <c:fmtId val="22"/>
  </c:pivotSource>
  <c:chart>
    <c:title>
      <c:tx>
        <c:rich>
          <a:bodyPr rot="0" spcFirstLastPara="1" vertOverflow="ellipsis" vert="horz" wrap="square" anchor="ctr" anchorCtr="1"/>
          <a:lstStyle/>
          <a:p>
            <a:pPr>
              <a:defRPr lang="ja-JP" sz="1600" b="1" i="0" u="none" strike="noStrike" kern="1200" spc="0" baseline="0">
                <a:solidFill>
                  <a:srgbClr val="0000FF"/>
                </a:solidFill>
                <a:latin typeface="Meiryo UI" panose="020B0604030504040204" pitchFamily="34" charset="-128"/>
                <a:ea typeface="Meiryo UI" panose="020B0604030504040204" pitchFamily="34" charset="-128"/>
                <a:cs typeface="+mn-cs"/>
              </a:defRPr>
            </a:pPr>
            <a:r>
              <a:rPr lang="en-US" sz="1600">
                <a:solidFill>
                  <a:srgbClr val="0000FF"/>
                </a:solidFill>
              </a:rPr>
              <a:t>ADT</a:t>
            </a:r>
            <a:r>
              <a:rPr lang="ja-JP" sz="1600">
                <a:solidFill>
                  <a:srgbClr val="0000FF"/>
                </a:solidFill>
              </a:rPr>
              <a:t>　</a:t>
            </a:r>
            <a:r>
              <a:rPr lang="en-US" sz="1600">
                <a:solidFill>
                  <a:srgbClr val="0000FF"/>
                </a:solidFill>
              </a:rPr>
              <a:t>COLD</a:t>
            </a:r>
            <a:r>
              <a:rPr lang="ja-JP" sz="1600">
                <a:solidFill>
                  <a:srgbClr val="0000FF"/>
                </a:solidFill>
              </a:rPr>
              <a:t>　設備異常発生件数</a:t>
            </a:r>
            <a:r>
              <a:rPr lang="ja-JP" altLang="ja-JP" sz="1600" b="1" i="0" u="none" strike="noStrike" baseline="0">
                <a:solidFill>
                  <a:srgbClr val="0000FF"/>
                </a:solidFill>
                <a:effectLst/>
              </a:rPr>
              <a:t>（</a:t>
            </a:r>
            <a:r>
              <a:rPr lang="en-US" altLang="ja-JP" sz="1600" b="1" i="0" u="none" strike="noStrike" baseline="0">
                <a:solidFill>
                  <a:srgbClr val="0000FF"/>
                </a:solidFill>
                <a:effectLst/>
              </a:rPr>
              <a:t>ADT</a:t>
            </a:r>
            <a:r>
              <a:rPr lang="ja-JP" altLang="ja-JP" sz="1600" b="1" i="0" u="none" strike="noStrike" baseline="0">
                <a:solidFill>
                  <a:srgbClr val="0000FF"/>
                </a:solidFill>
                <a:effectLst/>
              </a:rPr>
              <a:t>内対応：</a:t>
            </a:r>
            <a:r>
              <a:rPr lang="en-US" altLang="ja-JP" sz="1600" b="1" i="0" u="none" strike="noStrike" baseline="0">
                <a:solidFill>
                  <a:srgbClr val="0000FF"/>
                </a:solidFill>
                <a:effectLst/>
              </a:rPr>
              <a:t>BNF</a:t>
            </a:r>
            <a:r>
              <a:rPr lang="ja-JP" altLang="ja-JP" sz="1600" b="1" i="0" u="none" strike="noStrike" baseline="0">
                <a:solidFill>
                  <a:srgbClr val="0000FF"/>
                </a:solidFill>
                <a:effectLst/>
              </a:rPr>
              <a:t>）</a:t>
            </a:r>
            <a:endParaRPr lang="ja-JP" sz="1600">
              <a:solidFill>
                <a:srgbClr val="0000FF"/>
              </a:solidFill>
            </a:endParaRPr>
          </a:p>
        </c:rich>
      </c:tx>
      <c:layout>
        <c:manualLayout>
          <c:xMode val="edge"/>
          <c:yMode val="edge"/>
          <c:x val="0.23126955262789495"/>
          <c:y val="4.1638908866261017E-2"/>
        </c:manualLayout>
      </c:layout>
      <c:overlay val="0"/>
      <c:spPr>
        <a:noFill/>
        <a:ln>
          <a:noFill/>
        </a:ln>
        <a:effectLst/>
      </c:spPr>
      <c:txPr>
        <a:bodyPr rot="0" spcFirstLastPara="1" vertOverflow="ellipsis" vert="horz" wrap="square" anchor="ctr" anchorCtr="1"/>
        <a:lstStyle/>
        <a:p>
          <a:pPr>
            <a:defRPr lang="ja-JP" sz="1600" b="1" i="0" u="none" strike="noStrike" kern="1200" spc="0" baseline="0">
              <a:solidFill>
                <a:srgbClr val="0000FF"/>
              </a:solidFill>
              <a:latin typeface="Meiryo UI" panose="020B0604030504040204" pitchFamily="34" charset="-128"/>
              <a:ea typeface="Meiryo UI" panose="020B0604030504040204" pitchFamily="34" charset="-128"/>
              <a:cs typeface="+mn-cs"/>
            </a:defRPr>
          </a:pPr>
          <a:endParaRPr lang="ja-JP"/>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34" charset="-128"/>
                  <a:ea typeface="Meiryo UI" panose="020B0604030504040204" pitchFamily="34"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34" charset="-128"/>
                  <a:ea typeface="Meiryo UI" panose="020B0604030504040204" pitchFamily="34"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34" charset="-128"/>
                  <a:ea typeface="Meiryo UI" panose="020B0604030504040204" pitchFamily="34"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ja-JP" sz="1600" b="1" i="0" u="none" strike="noStrike" kern="1200" baseline="0">
                  <a:solidFill>
                    <a:sysClr val="windowText" lastClr="000000"/>
                  </a:solidFill>
                  <a:latin typeface="Meiryo UI" panose="020B0604030504040204" pitchFamily="34" charset="-128"/>
                  <a:ea typeface="Meiryo UI" panose="020B0604030504040204" pitchFamily="34" charset="-128"/>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ja-JP" sz="1600" b="1" i="0" u="none" strike="noStrike" kern="1200" baseline="0">
                  <a:solidFill>
                    <a:srgbClr val="FF0000"/>
                  </a:solidFill>
                  <a:latin typeface="Meiryo UI" panose="020B0604030504040204" pitchFamily="34" charset="-128"/>
                  <a:ea typeface="Meiryo UI" panose="020B0604030504040204" pitchFamily="34" charset="-128"/>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34" charset="-128"/>
                  <a:ea typeface="Meiryo UI" panose="020B0604030504040204" pitchFamily="34"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34" charset="-128"/>
                  <a:ea typeface="Meiryo UI" panose="020B0604030504040204" pitchFamily="34"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26642831772992"/>
          <c:y val="0.23590022985313672"/>
          <c:w val="0.87784508189527299"/>
          <c:h val="0.45856999232056272"/>
        </c:manualLayout>
      </c:layout>
      <c:barChart>
        <c:barDir val="col"/>
        <c:grouping val="clustered"/>
        <c:varyColors val="0"/>
        <c:ser>
          <c:idx val="0"/>
          <c:order val="0"/>
          <c:tx>
            <c:strRef>
              <c:f>'集計pivot (舊)'!$X$162:$X$163</c:f>
              <c:strCache>
                <c:ptCount val="1"/>
                <c:pt idx="0">
                  <c:v>合計</c:v>
                </c:pt>
              </c:strCache>
            </c:strRef>
          </c:tx>
          <c:spPr>
            <a:solidFill>
              <a:schemeClr val="accent1"/>
            </a:solidFill>
            <a:ln>
              <a:noFill/>
            </a:ln>
            <a:effectLst/>
          </c:spPr>
          <c:invertIfNegative val="0"/>
          <c:cat>
            <c:strRef>
              <c:f>'集計pivot (舊)'!$W$164:$W$170</c:f>
              <c:strCache>
                <c:ptCount val="6"/>
                <c:pt idx="0">
                  <c:v>ZF</c:v>
                </c:pt>
                <c:pt idx="1">
                  <c:v>YF</c:v>
                </c:pt>
                <c:pt idx="2">
                  <c:v>CF</c:v>
                </c:pt>
                <c:pt idx="3">
                  <c:v>EF</c:v>
                </c:pt>
                <c:pt idx="4">
                  <c:v>JF</c:v>
                </c:pt>
                <c:pt idx="5">
                  <c:v>KF</c:v>
                </c:pt>
              </c:strCache>
            </c:strRef>
          </c:cat>
          <c:val>
            <c:numRef>
              <c:f>'集計pivot (舊)'!$X$164:$X$170</c:f>
              <c:numCache>
                <c:formatCode>General</c:formatCode>
                <c:ptCount val="6"/>
                <c:pt idx="0">
                  <c:v>3</c:v>
                </c:pt>
                <c:pt idx="1">
                  <c:v>18</c:v>
                </c:pt>
                <c:pt idx="2">
                  <c:v>16</c:v>
                </c:pt>
                <c:pt idx="3">
                  <c:v>24</c:v>
                </c:pt>
                <c:pt idx="4">
                  <c:v>15</c:v>
                </c:pt>
                <c:pt idx="5">
                  <c:v>11</c:v>
                </c:pt>
              </c:numCache>
            </c:numRef>
          </c:val>
          <c:extLst>
            <c:ext xmlns:c16="http://schemas.microsoft.com/office/drawing/2014/chart" uri="{C3380CC4-5D6E-409C-BE32-E72D297353CC}">
              <c16:uniqueId val="{00000000-474C-443E-B708-681433759C4C}"/>
            </c:ext>
          </c:extLst>
        </c:ser>
        <c:dLbls>
          <c:showLegendKey val="0"/>
          <c:showVal val="0"/>
          <c:showCatName val="0"/>
          <c:showSerName val="0"/>
          <c:showPercent val="0"/>
          <c:showBubbleSize val="0"/>
        </c:dLbls>
        <c:gapWidth val="219"/>
        <c:overlap val="-27"/>
        <c:axId val="778750696"/>
        <c:axId val="778749384"/>
      </c:barChart>
      <c:catAx>
        <c:axId val="778750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600" b="1" i="0" u="none" strike="noStrike" kern="1200" baseline="0">
                <a:solidFill>
                  <a:sysClr val="windowText" lastClr="000000"/>
                </a:solidFill>
                <a:latin typeface="Meiryo UI" panose="020B0604030504040204" pitchFamily="34" charset="-128"/>
                <a:ea typeface="Meiryo UI" panose="020B0604030504040204" pitchFamily="34" charset="-128"/>
                <a:cs typeface="+mn-cs"/>
              </a:defRPr>
            </a:pPr>
            <a:endParaRPr lang="zh-TW"/>
          </a:p>
        </c:txPr>
        <c:crossAx val="778749384"/>
        <c:crosses val="autoZero"/>
        <c:auto val="1"/>
        <c:lblAlgn val="ctr"/>
        <c:lblOffset val="100"/>
        <c:noMultiLvlLbl val="0"/>
      </c:catAx>
      <c:valAx>
        <c:axId val="7787493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ja-JP" sz="1600" b="1" i="0" u="none" strike="noStrike" kern="1200" baseline="0">
                    <a:solidFill>
                      <a:sysClr val="windowText" lastClr="000000"/>
                    </a:solidFill>
                    <a:latin typeface="Meiryo UI" panose="020B0604030504040204" pitchFamily="34" charset="-128"/>
                    <a:ea typeface="Meiryo UI" panose="020B0604030504040204" pitchFamily="34" charset="-128"/>
                    <a:cs typeface="+mn-cs"/>
                  </a:defRPr>
                </a:pPr>
                <a:r>
                  <a:rPr lang="ja-JP"/>
                  <a:t>件数（回）</a:t>
                </a:r>
              </a:p>
            </c:rich>
          </c:tx>
          <c:overlay val="0"/>
          <c:spPr>
            <a:noFill/>
            <a:ln>
              <a:noFill/>
            </a:ln>
            <a:effectLst/>
          </c:spPr>
          <c:txPr>
            <a:bodyPr rot="-5400000" spcFirstLastPara="1" vertOverflow="ellipsis" vert="horz" wrap="square" anchor="ctr" anchorCtr="1"/>
            <a:lstStyle/>
            <a:p>
              <a:pPr>
                <a:defRPr lang="ja-JP" sz="1600" b="1" i="0" u="none" strike="noStrike" kern="1200" baseline="0">
                  <a:solidFill>
                    <a:sysClr val="windowText" lastClr="000000"/>
                  </a:solidFill>
                  <a:latin typeface="Meiryo UI" panose="020B0604030504040204" pitchFamily="34" charset="-128"/>
                  <a:ea typeface="Meiryo UI" panose="020B0604030504040204" pitchFamily="34" charset="-128"/>
                  <a:cs typeface="+mn-cs"/>
                </a:defRPr>
              </a:pPr>
              <a:endParaRPr lang="zh-TW"/>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1600" b="1" i="0" u="none" strike="noStrike" kern="1200" baseline="0">
                <a:solidFill>
                  <a:sysClr val="windowText" lastClr="000000"/>
                </a:solidFill>
                <a:latin typeface="Meiryo UI" panose="020B0604030504040204" pitchFamily="34" charset="-128"/>
                <a:ea typeface="Meiryo UI" panose="020B0604030504040204" pitchFamily="34" charset="-128"/>
                <a:cs typeface="+mn-cs"/>
              </a:defRPr>
            </a:pPr>
            <a:endParaRPr lang="zh-TW"/>
          </a:p>
        </c:txPr>
        <c:crossAx val="7787506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ja-JP" sz="1600" b="1" i="0" u="none" strike="noStrike" kern="1200" baseline="0">
              <a:solidFill>
                <a:sysClr val="windowText" lastClr="000000"/>
              </a:solidFill>
              <a:latin typeface="Meiryo UI" panose="020B0604030504040204" pitchFamily="34" charset="-128"/>
              <a:ea typeface="Meiryo UI" panose="020B0604030504040204" pitchFamily="34" charset="-128"/>
              <a:cs typeface="+mn-cs"/>
            </a:defRPr>
          </a:pPr>
          <a:endParaRPr lang="zh-TW"/>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sz="1600" b="1">
          <a:solidFill>
            <a:sysClr val="windowText" lastClr="000000"/>
          </a:solidFill>
          <a:latin typeface="Meiryo UI" panose="020B0604030504040204" pitchFamily="34" charset="-128"/>
          <a:ea typeface="Meiryo UI" panose="020B0604030504040204" pitchFamily="34" charset="-128"/>
        </a:defRPr>
      </a:pPr>
      <a:endParaRPr lang="zh-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pivotSource>
    <c:name>[★ADT 設備異常・設備改善 横展開進捗確認Sheet.xlsx]集計pivot (舊)!ピボットテーブル10</c:name>
    <c:fmtId val="17"/>
  </c:pivotSource>
  <c:chart>
    <c:title>
      <c:tx>
        <c:rich>
          <a:bodyPr rot="0" spcFirstLastPara="1" vertOverflow="ellipsis" vert="horz" wrap="square" anchor="ctr" anchorCtr="1"/>
          <a:lstStyle/>
          <a:p>
            <a:pPr>
              <a:defRPr lang="ja-JP" sz="1600" b="1" i="0" u="none" strike="noStrike" kern="1200" spc="0" baseline="0">
                <a:solidFill>
                  <a:srgbClr val="0000FF"/>
                </a:solidFill>
                <a:latin typeface="Meiryo UI" panose="020B0604030504040204" pitchFamily="34" charset="-128"/>
                <a:ea typeface="Meiryo UI" panose="020B0604030504040204" pitchFamily="34" charset="-128"/>
                <a:cs typeface="+mn-cs"/>
              </a:defRPr>
            </a:pPr>
            <a:r>
              <a:rPr lang="en-US" altLang="ja-JP" sz="1600">
                <a:solidFill>
                  <a:srgbClr val="0000FF"/>
                </a:solidFill>
              </a:rPr>
              <a:t>ADT</a:t>
            </a:r>
            <a:r>
              <a:rPr lang="ja-JP" altLang="en-US" sz="1600">
                <a:solidFill>
                  <a:srgbClr val="0000FF"/>
                </a:solidFill>
              </a:rPr>
              <a:t>　</a:t>
            </a:r>
            <a:r>
              <a:rPr lang="en-US" sz="1600">
                <a:solidFill>
                  <a:srgbClr val="0000FF"/>
                </a:solidFill>
              </a:rPr>
              <a:t>TAS</a:t>
            </a:r>
            <a:r>
              <a:rPr lang="ja-JP" sz="1600">
                <a:solidFill>
                  <a:srgbClr val="0000FF"/>
                </a:solidFill>
              </a:rPr>
              <a:t>、</a:t>
            </a:r>
            <a:r>
              <a:rPr lang="en-US" sz="1600">
                <a:solidFill>
                  <a:srgbClr val="0000FF"/>
                </a:solidFill>
              </a:rPr>
              <a:t>OFF</a:t>
            </a:r>
            <a:r>
              <a:rPr lang="ja-JP" sz="1600">
                <a:solidFill>
                  <a:srgbClr val="0000FF"/>
                </a:solidFill>
              </a:rPr>
              <a:t>切　設備異常発生件数</a:t>
            </a:r>
            <a:r>
              <a:rPr lang="ja-JP" altLang="ja-JP" sz="1600" b="1" i="0" u="none" strike="noStrike" baseline="0">
                <a:solidFill>
                  <a:srgbClr val="0000FF"/>
                </a:solidFill>
                <a:effectLst/>
              </a:rPr>
              <a:t>（</a:t>
            </a:r>
            <a:r>
              <a:rPr lang="en-US" altLang="ja-JP" sz="1600" b="1" i="0" u="none" strike="noStrike" baseline="0">
                <a:solidFill>
                  <a:srgbClr val="0000FF"/>
                </a:solidFill>
                <a:effectLst/>
              </a:rPr>
              <a:t>ADT</a:t>
            </a:r>
            <a:r>
              <a:rPr lang="ja-JP" altLang="ja-JP" sz="1600" b="1" i="0" u="none" strike="noStrike" baseline="0">
                <a:solidFill>
                  <a:srgbClr val="0000FF"/>
                </a:solidFill>
                <a:effectLst/>
              </a:rPr>
              <a:t>内対応：</a:t>
            </a:r>
            <a:r>
              <a:rPr lang="en-US" altLang="ja-JP" sz="1600" b="1" i="0" u="none" strike="noStrike" baseline="0">
                <a:solidFill>
                  <a:srgbClr val="0000FF"/>
                </a:solidFill>
                <a:effectLst/>
              </a:rPr>
              <a:t>BNF</a:t>
            </a:r>
            <a:r>
              <a:rPr lang="ja-JP" altLang="ja-JP" sz="1600" b="1" i="0" u="none" strike="noStrike" baseline="0">
                <a:solidFill>
                  <a:srgbClr val="0000FF"/>
                </a:solidFill>
                <a:effectLst/>
              </a:rPr>
              <a:t>）</a:t>
            </a:r>
            <a:endParaRPr lang="ja-JP" altLang="ja-JP" sz="1600">
              <a:solidFill>
                <a:srgbClr val="0000FF"/>
              </a:solidFill>
              <a:effectLst/>
            </a:endParaRPr>
          </a:p>
        </c:rich>
      </c:tx>
      <c:layout>
        <c:manualLayout>
          <c:xMode val="edge"/>
          <c:yMode val="edge"/>
          <c:x val="0.21507756328586206"/>
          <c:y val="6.4074796681324792E-2"/>
        </c:manualLayout>
      </c:layout>
      <c:overlay val="0"/>
      <c:spPr>
        <a:noFill/>
        <a:ln>
          <a:noFill/>
        </a:ln>
        <a:effectLst/>
      </c:spPr>
      <c:txPr>
        <a:bodyPr rot="0" spcFirstLastPara="1" vertOverflow="ellipsis" vert="horz" wrap="square" anchor="ctr" anchorCtr="1"/>
        <a:lstStyle/>
        <a:p>
          <a:pPr>
            <a:defRPr lang="ja-JP" sz="1600" b="1" i="0" u="none" strike="noStrike" kern="1200" spc="0" baseline="0">
              <a:solidFill>
                <a:srgbClr val="0000FF"/>
              </a:solidFill>
              <a:latin typeface="Meiryo UI" panose="020B0604030504040204" pitchFamily="34" charset="-128"/>
              <a:ea typeface="Meiryo UI" panose="020B0604030504040204" pitchFamily="34" charset="-128"/>
              <a:cs typeface="+mn-cs"/>
            </a:defRPr>
          </a:pPr>
          <a:endParaRPr lang="ja-JP" altLang="ja-JP"/>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34" charset="-128"/>
                  <a:ea typeface="Meiryo UI" panose="020B0604030504040204" pitchFamily="34"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34" charset="-128"/>
                  <a:ea typeface="Meiryo UI" panose="020B0604030504040204" pitchFamily="34"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34" charset="-128"/>
                  <a:ea typeface="Meiryo UI" panose="020B0604030504040204" pitchFamily="34"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1600" b="1" i="0" u="none" strike="noStrike" kern="1200" baseline="0">
                  <a:solidFill>
                    <a:sysClr val="windowText" lastClr="000000"/>
                  </a:solidFill>
                  <a:latin typeface="Meiryo UI" panose="020B0604030504040204" pitchFamily="34" charset="-128"/>
                  <a:ea typeface="Meiryo UI" panose="020B0604030504040204" pitchFamily="34" charset="-128"/>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1600" b="1" i="0" u="none" strike="noStrike" kern="1200" baseline="0">
                  <a:solidFill>
                    <a:srgbClr val="FF0000"/>
                  </a:solidFill>
                  <a:latin typeface="Meiryo UI" panose="020B0604030504040204" pitchFamily="34" charset="-128"/>
                  <a:ea typeface="Meiryo UI" panose="020B0604030504040204" pitchFamily="34" charset="-128"/>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34" charset="-128"/>
                  <a:ea typeface="Meiryo UI" panose="020B0604030504040204" pitchFamily="34"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'集計pivot (舊)'!$X$224:$X$225</c:f>
              <c:strCache>
                <c:ptCount val="1"/>
                <c:pt idx="0">
                  <c:v>合計</c:v>
                </c:pt>
              </c:strCache>
            </c:strRef>
          </c:tx>
          <c:spPr>
            <a:solidFill>
              <a:schemeClr val="accent1"/>
            </a:solidFill>
            <a:ln>
              <a:noFill/>
            </a:ln>
            <a:effectLst/>
          </c:spPr>
          <c:invertIfNegative val="0"/>
          <c:cat>
            <c:strRef>
              <c:f>'集計pivot (舊)'!$W$226:$W$228</c:f>
              <c:strCache>
                <c:ptCount val="2"/>
                <c:pt idx="0">
                  <c:v>TAS</c:v>
                </c:pt>
                <c:pt idx="1">
                  <c:v>OFF切</c:v>
                </c:pt>
              </c:strCache>
            </c:strRef>
          </c:cat>
          <c:val>
            <c:numRef>
              <c:f>'集計pivot (舊)'!$X$226:$X$228</c:f>
              <c:numCache>
                <c:formatCode>General</c:formatCode>
                <c:ptCount val="2"/>
                <c:pt idx="0">
                  <c:v>2</c:v>
                </c:pt>
                <c:pt idx="1">
                  <c:v>11</c:v>
                </c:pt>
              </c:numCache>
            </c:numRef>
          </c:val>
          <c:extLst>
            <c:ext xmlns:c16="http://schemas.microsoft.com/office/drawing/2014/chart" uri="{C3380CC4-5D6E-409C-BE32-E72D297353CC}">
              <c16:uniqueId val="{00000000-34F7-46AD-87DC-26BA39FE5480}"/>
            </c:ext>
          </c:extLst>
        </c:ser>
        <c:dLbls>
          <c:showLegendKey val="0"/>
          <c:showVal val="0"/>
          <c:showCatName val="0"/>
          <c:showSerName val="0"/>
          <c:showPercent val="0"/>
          <c:showBubbleSize val="0"/>
        </c:dLbls>
        <c:gapWidth val="219"/>
        <c:overlap val="-27"/>
        <c:axId val="1171595640"/>
        <c:axId val="1171591048"/>
      </c:barChart>
      <c:catAx>
        <c:axId val="1171595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600" b="1" i="0" u="none" strike="noStrike" kern="1200" baseline="0">
                <a:solidFill>
                  <a:sysClr val="windowText" lastClr="000000"/>
                </a:solidFill>
                <a:latin typeface="Meiryo UI" panose="020B0604030504040204" pitchFamily="34" charset="-128"/>
                <a:ea typeface="Meiryo UI" panose="020B0604030504040204" pitchFamily="34" charset="-128"/>
                <a:cs typeface="+mn-cs"/>
              </a:defRPr>
            </a:pPr>
            <a:endParaRPr lang="zh-TW"/>
          </a:p>
        </c:txPr>
        <c:crossAx val="1171591048"/>
        <c:crosses val="autoZero"/>
        <c:auto val="1"/>
        <c:lblAlgn val="ctr"/>
        <c:lblOffset val="100"/>
        <c:noMultiLvlLbl val="0"/>
      </c:catAx>
      <c:valAx>
        <c:axId val="11715910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ja-JP" sz="1600" b="1" i="0" u="none" strike="noStrike" kern="1200" baseline="0">
                    <a:solidFill>
                      <a:sysClr val="windowText" lastClr="000000"/>
                    </a:solidFill>
                    <a:latin typeface="Meiryo UI" panose="020B0604030504040204" pitchFamily="34" charset="-128"/>
                    <a:ea typeface="Meiryo UI" panose="020B0604030504040204" pitchFamily="34" charset="-128"/>
                    <a:cs typeface="+mn-cs"/>
                  </a:defRPr>
                </a:pPr>
                <a:r>
                  <a:rPr lang="ja-JP"/>
                  <a:t>件数（回）</a:t>
                </a:r>
              </a:p>
            </c:rich>
          </c:tx>
          <c:overlay val="0"/>
          <c:spPr>
            <a:noFill/>
            <a:ln>
              <a:noFill/>
            </a:ln>
            <a:effectLst/>
          </c:spPr>
          <c:txPr>
            <a:bodyPr rot="-5400000" spcFirstLastPara="1" vertOverflow="ellipsis" vert="horz" wrap="square" anchor="ctr" anchorCtr="1"/>
            <a:lstStyle/>
            <a:p>
              <a:pPr>
                <a:defRPr lang="ja-JP" sz="1600" b="1" i="0" u="none" strike="noStrike" kern="1200" baseline="0">
                  <a:solidFill>
                    <a:sysClr val="windowText" lastClr="000000"/>
                  </a:solidFill>
                  <a:latin typeface="Meiryo UI" panose="020B0604030504040204" pitchFamily="34" charset="-128"/>
                  <a:ea typeface="Meiryo UI" panose="020B0604030504040204" pitchFamily="34" charset="-128"/>
                  <a:cs typeface="+mn-cs"/>
                </a:defRPr>
              </a:pPr>
              <a:endParaRPr lang="zh-TW"/>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1600" b="1" i="0" u="none" strike="noStrike" kern="1200" baseline="0">
                <a:solidFill>
                  <a:sysClr val="windowText" lastClr="000000"/>
                </a:solidFill>
                <a:latin typeface="Meiryo UI" panose="020B0604030504040204" pitchFamily="34" charset="-128"/>
                <a:ea typeface="Meiryo UI" panose="020B0604030504040204" pitchFamily="34" charset="-128"/>
                <a:cs typeface="+mn-cs"/>
              </a:defRPr>
            </a:pPr>
            <a:endParaRPr lang="zh-TW"/>
          </a:p>
        </c:txPr>
        <c:crossAx val="11715956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ja-JP" sz="1600" b="1" i="0" u="none" strike="noStrike" kern="1200" baseline="0">
              <a:solidFill>
                <a:sysClr val="windowText" lastClr="000000"/>
              </a:solidFill>
              <a:latin typeface="Meiryo UI" panose="020B0604030504040204" pitchFamily="34" charset="-128"/>
              <a:ea typeface="Meiryo UI" panose="020B0604030504040204" pitchFamily="34" charset="-128"/>
              <a:cs typeface="+mn-cs"/>
            </a:defRPr>
          </a:pPr>
          <a:endParaRPr lang="zh-TW"/>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sz="1600" b="1">
          <a:solidFill>
            <a:sysClr val="windowText" lastClr="000000"/>
          </a:solidFill>
          <a:latin typeface="Meiryo UI" panose="020B0604030504040204" pitchFamily="34" charset="-128"/>
          <a:ea typeface="Meiryo UI" panose="020B0604030504040204" pitchFamily="34" charset="-128"/>
        </a:defRPr>
      </a:pPr>
      <a:endParaRPr lang="zh-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pivotSource>
    <c:name>[★ADT 設備異常・設備改善 横展開進捗確認Sheet.xlsx]集計pivot (舊)!ピボットテーブル11</c:name>
    <c:fmtId val="14"/>
  </c:pivotSource>
  <c:chart>
    <c:title>
      <c:tx>
        <c:rich>
          <a:bodyPr rot="0" spcFirstLastPara="1" vertOverflow="ellipsis" vert="horz" wrap="square" anchor="ctr" anchorCtr="1"/>
          <a:lstStyle/>
          <a:p>
            <a:pPr>
              <a:defRPr lang="ja-JP" sz="1600" b="1" i="0" u="none" strike="noStrike" kern="1200" spc="0" baseline="0">
                <a:solidFill>
                  <a:srgbClr val="0000FF"/>
                </a:solidFill>
                <a:latin typeface="Meiryo UI" panose="020B0604030504040204" pitchFamily="50" charset="-128"/>
                <a:ea typeface="Meiryo UI" panose="020B0604030504040204" pitchFamily="50" charset="-128"/>
                <a:cs typeface="+mn-cs"/>
              </a:defRPr>
            </a:pPr>
            <a:r>
              <a:rPr lang="en-US" sz="1600">
                <a:solidFill>
                  <a:srgbClr val="0000FF"/>
                </a:solidFill>
              </a:rPr>
              <a:t>ADT</a:t>
            </a:r>
            <a:r>
              <a:rPr lang="ja-JP" altLang="en-US" sz="1600">
                <a:solidFill>
                  <a:srgbClr val="0000FF"/>
                </a:solidFill>
              </a:rPr>
              <a:t>　</a:t>
            </a:r>
            <a:r>
              <a:rPr lang="ja-JP" sz="1600">
                <a:solidFill>
                  <a:srgbClr val="0000FF"/>
                </a:solidFill>
              </a:rPr>
              <a:t>種類別</a:t>
            </a:r>
            <a:r>
              <a:rPr lang="ja-JP" altLang="en-US" sz="1600">
                <a:solidFill>
                  <a:srgbClr val="0000FF"/>
                </a:solidFill>
              </a:rPr>
              <a:t>　</a:t>
            </a:r>
            <a:r>
              <a:rPr lang="ja-JP" sz="1600">
                <a:solidFill>
                  <a:srgbClr val="0000FF"/>
                </a:solidFill>
              </a:rPr>
              <a:t>異常発生件数の推移</a:t>
            </a:r>
            <a:r>
              <a:rPr lang="ja-JP" altLang="ja-JP" sz="1600" b="1" i="0" u="none" strike="noStrike" baseline="0">
                <a:solidFill>
                  <a:srgbClr val="0000FF"/>
                </a:solidFill>
                <a:effectLst/>
              </a:rPr>
              <a:t>（</a:t>
            </a:r>
            <a:r>
              <a:rPr lang="en-US" altLang="ja-JP" sz="1600" b="1" i="0" u="none" strike="noStrike" baseline="0">
                <a:solidFill>
                  <a:srgbClr val="0000FF"/>
                </a:solidFill>
                <a:effectLst/>
              </a:rPr>
              <a:t>ADT</a:t>
            </a:r>
            <a:r>
              <a:rPr lang="ja-JP" altLang="ja-JP" sz="1600" b="1" i="0" u="none" strike="noStrike" baseline="0">
                <a:solidFill>
                  <a:srgbClr val="0000FF"/>
                </a:solidFill>
                <a:effectLst/>
              </a:rPr>
              <a:t>内対応：</a:t>
            </a:r>
            <a:r>
              <a:rPr lang="en-US" altLang="ja-JP" sz="1600" b="1" i="0" u="none" strike="noStrike" baseline="0">
                <a:solidFill>
                  <a:srgbClr val="0000FF"/>
                </a:solidFill>
                <a:effectLst/>
              </a:rPr>
              <a:t>BNF</a:t>
            </a:r>
            <a:r>
              <a:rPr lang="ja-JP" altLang="ja-JP" sz="1600" b="1" i="0" u="none" strike="noStrike" baseline="0">
                <a:solidFill>
                  <a:srgbClr val="0000FF"/>
                </a:solidFill>
                <a:effectLst/>
              </a:rPr>
              <a:t>）</a:t>
            </a:r>
            <a:endParaRPr lang="ja-JP" sz="1600">
              <a:solidFill>
                <a:srgbClr val="0000FF"/>
              </a:solidFill>
            </a:endParaRPr>
          </a:p>
        </c:rich>
      </c:tx>
      <c:layout>
        <c:manualLayout>
          <c:xMode val="edge"/>
          <c:yMode val="edge"/>
          <c:x val="0.16330033551521542"/>
          <c:y val="6.1935436377619293E-2"/>
        </c:manualLayout>
      </c:layout>
      <c:overlay val="0"/>
      <c:spPr>
        <a:noFill/>
        <a:ln>
          <a:noFill/>
        </a:ln>
        <a:effectLst/>
      </c:spPr>
      <c:txPr>
        <a:bodyPr rot="0" spcFirstLastPara="1" vertOverflow="ellipsis" vert="horz" wrap="square" anchor="ctr" anchorCtr="1"/>
        <a:lstStyle/>
        <a:p>
          <a:pPr>
            <a:defRPr lang="ja-JP" sz="1600" b="1" i="0" u="none" strike="noStrike" kern="1200" spc="0" baseline="0">
              <a:solidFill>
                <a:srgbClr val="0000FF"/>
              </a:solidFill>
              <a:latin typeface="Meiryo UI" panose="020B0604030504040204" pitchFamily="50" charset="-128"/>
              <a:ea typeface="Meiryo UI" panose="020B0604030504040204" pitchFamily="50" charset="-128"/>
              <a:cs typeface="+mn-cs"/>
            </a:defRPr>
          </a:pPr>
          <a:endParaRPr lang="ja-JP"/>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1600" b="1" i="0" u="none" strike="noStrike" kern="1200" baseline="0">
                  <a:solidFill>
                    <a:srgbClr val="FF0000"/>
                  </a:solidFill>
                  <a:latin typeface="Meiryo UI" panose="020B0604030504040204" pitchFamily="50" charset="-128"/>
                  <a:ea typeface="Meiryo UI" panose="020B0604030504040204" pitchFamily="50" charset="-128"/>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'集計pivot (舊)'!$X$279:$X$280</c:f>
              <c:strCache>
                <c:ptCount val="1"/>
                <c:pt idx="0">
                  <c:v>機械系</c:v>
                </c:pt>
              </c:strCache>
            </c:strRef>
          </c:tx>
          <c:spPr>
            <a:solidFill>
              <a:schemeClr val="accent1"/>
            </a:solidFill>
            <a:ln>
              <a:noFill/>
            </a:ln>
            <a:effectLst/>
          </c:spPr>
          <c:invertIfNegative val="0"/>
          <c:cat>
            <c:strRef>
              <c:f>'集計pivot (舊)'!$W$281</c:f>
              <c:strCache>
                <c:ptCount val="1"/>
                <c:pt idx="0">
                  <c:v>合計</c:v>
                </c:pt>
              </c:strCache>
            </c:strRef>
          </c:cat>
          <c:val>
            <c:numRef>
              <c:f>'集計pivot (舊)'!$X$281</c:f>
              <c:numCache>
                <c:formatCode>General</c:formatCode>
                <c:ptCount val="1"/>
                <c:pt idx="0">
                  <c:v>56</c:v>
                </c:pt>
              </c:numCache>
            </c:numRef>
          </c:val>
          <c:extLst>
            <c:ext xmlns:c16="http://schemas.microsoft.com/office/drawing/2014/chart" uri="{C3380CC4-5D6E-409C-BE32-E72D297353CC}">
              <c16:uniqueId val="{00000000-53CF-44D2-A9AF-4164EE507968}"/>
            </c:ext>
          </c:extLst>
        </c:ser>
        <c:ser>
          <c:idx val="1"/>
          <c:order val="1"/>
          <c:tx>
            <c:strRef>
              <c:f>'集計pivot (舊)'!$Y$279:$Y$280</c:f>
              <c:strCache>
                <c:ptCount val="1"/>
                <c:pt idx="0">
                  <c:v>系統系</c:v>
                </c:pt>
              </c:strCache>
            </c:strRef>
          </c:tx>
          <c:spPr>
            <a:solidFill>
              <a:schemeClr val="accent2"/>
            </a:solidFill>
            <a:ln>
              <a:noFill/>
            </a:ln>
            <a:effectLst/>
          </c:spPr>
          <c:invertIfNegative val="0"/>
          <c:cat>
            <c:strRef>
              <c:f>'集計pivot (舊)'!$W$281</c:f>
              <c:strCache>
                <c:ptCount val="1"/>
                <c:pt idx="0">
                  <c:v>合計</c:v>
                </c:pt>
              </c:strCache>
            </c:strRef>
          </c:cat>
          <c:val>
            <c:numRef>
              <c:f>'集計pivot (舊)'!$Y$281</c:f>
              <c:numCache>
                <c:formatCode>General</c:formatCode>
                <c:ptCount val="1"/>
                <c:pt idx="0">
                  <c:v>3</c:v>
                </c:pt>
              </c:numCache>
            </c:numRef>
          </c:val>
          <c:extLst>
            <c:ext xmlns:c16="http://schemas.microsoft.com/office/drawing/2014/chart" uri="{C3380CC4-5D6E-409C-BE32-E72D297353CC}">
              <c16:uniqueId val="{00000001-53CF-44D2-A9AF-4164EE507968}"/>
            </c:ext>
          </c:extLst>
        </c:ser>
        <c:ser>
          <c:idx val="2"/>
          <c:order val="2"/>
          <c:tx>
            <c:strRef>
              <c:f>'集計pivot (舊)'!$Z$279:$Z$280</c:f>
              <c:strCache>
                <c:ptCount val="1"/>
                <c:pt idx="0">
                  <c:v>其它</c:v>
                </c:pt>
              </c:strCache>
            </c:strRef>
          </c:tx>
          <c:spPr>
            <a:solidFill>
              <a:schemeClr val="accent3"/>
            </a:solidFill>
            <a:ln>
              <a:noFill/>
            </a:ln>
            <a:effectLst/>
          </c:spPr>
          <c:invertIfNegative val="0"/>
          <c:cat>
            <c:strRef>
              <c:f>'集計pivot (舊)'!$W$281</c:f>
              <c:strCache>
                <c:ptCount val="1"/>
                <c:pt idx="0">
                  <c:v>合計</c:v>
                </c:pt>
              </c:strCache>
            </c:strRef>
          </c:cat>
          <c:val>
            <c:numRef>
              <c:f>'集計pivot (舊)'!$Z$281</c:f>
              <c:numCache>
                <c:formatCode>General</c:formatCode>
                <c:ptCount val="1"/>
                <c:pt idx="0">
                  <c:v>2</c:v>
                </c:pt>
              </c:numCache>
            </c:numRef>
          </c:val>
          <c:extLst>
            <c:ext xmlns:c16="http://schemas.microsoft.com/office/drawing/2014/chart" uri="{C3380CC4-5D6E-409C-BE32-E72D297353CC}">
              <c16:uniqueId val="{00000002-53CF-44D2-A9AF-4164EE507968}"/>
            </c:ext>
          </c:extLst>
        </c:ser>
        <c:ser>
          <c:idx val="3"/>
          <c:order val="3"/>
          <c:tx>
            <c:strRef>
              <c:f>'集計pivot (舊)'!$AA$279:$AA$280</c:f>
              <c:strCache>
                <c:ptCount val="1"/>
                <c:pt idx="0">
                  <c:v>電氣系</c:v>
                </c:pt>
              </c:strCache>
            </c:strRef>
          </c:tx>
          <c:spPr>
            <a:solidFill>
              <a:schemeClr val="accent4"/>
            </a:solidFill>
            <a:ln>
              <a:noFill/>
            </a:ln>
            <a:effectLst/>
          </c:spPr>
          <c:invertIfNegative val="0"/>
          <c:cat>
            <c:strRef>
              <c:f>'集計pivot (舊)'!$W$281</c:f>
              <c:strCache>
                <c:ptCount val="1"/>
                <c:pt idx="0">
                  <c:v>合計</c:v>
                </c:pt>
              </c:strCache>
            </c:strRef>
          </c:cat>
          <c:val>
            <c:numRef>
              <c:f>'集計pivot (舊)'!$AA$281</c:f>
              <c:numCache>
                <c:formatCode>General</c:formatCode>
                <c:ptCount val="1"/>
                <c:pt idx="0">
                  <c:v>36</c:v>
                </c:pt>
              </c:numCache>
            </c:numRef>
          </c:val>
          <c:extLst>
            <c:ext xmlns:c16="http://schemas.microsoft.com/office/drawing/2014/chart" uri="{C3380CC4-5D6E-409C-BE32-E72D297353CC}">
              <c16:uniqueId val="{00000003-53CF-44D2-A9AF-4164EE507968}"/>
            </c:ext>
          </c:extLst>
        </c:ser>
        <c:ser>
          <c:idx val="4"/>
          <c:order val="4"/>
          <c:tx>
            <c:strRef>
              <c:f>'集計pivot (舊)'!$AB$279:$AB$280</c:f>
              <c:strCache>
                <c:ptCount val="1"/>
                <c:pt idx="0">
                  <c:v>檢查系</c:v>
                </c:pt>
              </c:strCache>
            </c:strRef>
          </c:tx>
          <c:spPr>
            <a:solidFill>
              <a:schemeClr val="accent5"/>
            </a:solidFill>
            <a:ln>
              <a:noFill/>
            </a:ln>
            <a:effectLst/>
          </c:spPr>
          <c:invertIfNegative val="0"/>
          <c:cat>
            <c:strRef>
              <c:f>'集計pivot (舊)'!$W$281</c:f>
              <c:strCache>
                <c:ptCount val="1"/>
                <c:pt idx="0">
                  <c:v>合計</c:v>
                </c:pt>
              </c:strCache>
            </c:strRef>
          </c:cat>
          <c:val>
            <c:numRef>
              <c:f>'集計pivot (舊)'!$AB$281</c:f>
              <c:numCache>
                <c:formatCode>General</c:formatCode>
                <c:ptCount val="1"/>
                <c:pt idx="0">
                  <c:v>3</c:v>
                </c:pt>
              </c:numCache>
            </c:numRef>
          </c:val>
          <c:extLst>
            <c:ext xmlns:c16="http://schemas.microsoft.com/office/drawing/2014/chart" uri="{C3380CC4-5D6E-409C-BE32-E72D297353CC}">
              <c16:uniqueId val="{00000000-66A8-412D-B0A3-AF0D793AF5EA}"/>
            </c:ext>
          </c:extLst>
        </c:ser>
        <c:dLbls>
          <c:showLegendKey val="0"/>
          <c:showVal val="0"/>
          <c:showCatName val="0"/>
          <c:showSerName val="0"/>
          <c:showPercent val="0"/>
          <c:showBubbleSize val="0"/>
        </c:dLbls>
        <c:gapWidth val="219"/>
        <c:overlap val="100"/>
        <c:axId val="615362416"/>
        <c:axId val="615363728"/>
      </c:barChart>
      <c:catAx>
        <c:axId val="615362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crossAx val="615363728"/>
        <c:crosses val="autoZero"/>
        <c:auto val="1"/>
        <c:lblAlgn val="ctr"/>
        <c:lblOffset val="100"/>
        <c:noMultiLvlLbl val="0"/>
      </c:catAx>
      <c:valAx>
        <c:axId val="6153637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ja-JP"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r>
                  <a:rPr lang="ja-JP" altLang="ja-JP" sz="1800" b="1" i="0" baseline="0">
                    <a:effectLst/>
                  </a:rPr>
                  <a:t>件数（回）</a:t>
                </a:r>
                <a:endParaRPr lang="ja-JP" altLang="ja-JP">
                  <a:effectLst/>
                </a:endParaRPr>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ja-JP"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ja-JP" altLang="ja-JP"/>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crossAx val="6153624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ja-JP"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sz="1600" b="1">
          <a:solidFill>
            <a:sysClr val="windowText" lastClr="000000"/>
          </a:solidFill>
          <a:latin typeface="Meiryo UI" panose="020B0604030504040204" pitchFamily="50" charset="-128"/>
          <a:ea typeface="Meiryo UI" panose="020B0604030504040204" pitchFamily="50" charset="-128"/>
        </a:defRPr>
      </a:pPr>
      <a:endParaRPr lang="zh-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pivotSource>
    <c:name>[★ADT 設備異常・設備改善 横展開進捗確認Sheet.xlsx]集計pivot (舊)!ピボットテーブル9</c:name>
    <c:fmtId val="24"/>
  </c:pivotSource>
  <c:chart>
    <c:title>
      <c:tx>
        <c:rich>
          <a:bodyPr rot="0" spcFirstLastPara="1" vertOverflow="ellipsis" vert="horz" wrap="square" anchor="ctr" anchorCtr="1"/>
          <a:lstStyle/>
          <a:p>
            <a:pPr>
              <a:defRPr lang="ja-JP" sz="1600" b="1" i="0" u="none" strike="noStrike" kern="1200" spc="0" baseline="0">
                <a:solidFill>
                  <a:srgbClr val="FF0000"/>
                </a:solidFill>
                <a:latin typeface="Meiryo UI" panose="020B0604030504040204" pitchFamily="34" charset="-128"/>
                <a:ea typeface="Meiryo UI" panose="020B0604030504040204" pitchFamily="34" charset="-128"/>
                <a:cs typeface="+mn-cs"/>
              </a:defRPr>
            </a:pPr>
            <a:r>
              <a:rPr lang="en-US" sz="1600">
                <a:solidFill>
                  <a:srgbClr val="FF0000"/>
                </a:solidFill>
              </a:rPr>
              <a:t>ADT</a:t>
            </a:r>
            <a:r>
              <a:rPr lang="ja-JP" sz="1600">
                <a:solidFill>
                  <a:srgbClr val="FF0000"/>
                </a:solidFill>
              </a:rPr>
              <a:t>　</a:t>
            </a:r>
            <a:r>
              <a:rPr lang="en-US" altLang="ja-JP" sz="1600" b="1" i="0" u="none" strike="noStrike" baseline="0">
                <a:solidFill>
                  <a:srgbClr val="FF0000"/>
                </a:solidFill>
                <a:effectLst/>
              </a:rPr>
              <a:t>COLD</a:t>
            </a:r>
            <a:r>
              <a:rPr lang="ja-JP" altLang="ja-JP" sz="1600" b="1" i="0" u="none" strike="noStrike" baseline="0">
                <a:solidFill>
                  <a:srgbClr val="FF0000"/>
                </a:solidFill>
                <a:effectLst/>
              </a:rPr>
              <a:t>　設備異常発生件数の推移</a:t>
            </a:r>
            <a:r>
              <a:rPr lang="ja-JP" altLang="ja-JP" sz="1600" b="1" i="0" baseline="0">
                <a:solidFill>
                  <a:srgbClr val="FF0000"/>
                </a:solidFill>
                <a:effectLst/>
              </a:rPr>
              <a:t>（報告対象）</a:t>
            </a:r>
            <a:endParaRPr lang="ja-JP" altLang="ja-JP" sz="1600">
              <a:solidFill>
                <a:srgbClr val="FF0000"/>
              </a:solidFill>
              <a:effectLst/>
            </a:endParaRPr>
          </a:p>
          <a:p>
            <a:pPr>
              <a:defRPr lang="ja-JP" sz="1600">
                <a:solidFill>
                  <a:srgbClr val="FF0000"/>
                </a:solidFill>
              </a:defRPr>
            </a:pPr>
            <a:r>
              <a:rPr lang="en-US" altLang="ja-JP" sz="1600" b="1" i="0" baseline="0">
                <a:solidFill>
                  <a:srgbClr val="FF0000"/>
                </a:solidFill>
                <a:effectLst/>
              </a:rPr>
              <a:t>COLD</a:t>
            </a:r>
            <a:r>
              <a:rPr lang="ja-JP" altLang="ja-JP" sz="1600" b="1" i="0" baseline="0">
                <a:solidFill>
                  <a:srgbClr val="FF0000"/>
                </a:solidFill>
                <a:effectLst/>
              </a:rPr>
              <a:t> </a:t>
            </a:r>
            <a:r>
              <a:rPr lang="en-US" altLang="ja-JP" sz="1600" b="1" i="0" baseline="0">
                <a:solidFill>
                  <a:srgbClr val="FF0000"/>
                </a:solidFill>
                <a:effectLst/>
              </a:rPr>
              <a:t>10</a:t>
            </a:r>
            <a:r>
              <a:rPr lang="ja-JP" altLang="ja-JP" sz="1600" b="1" i="0" baseline="0">
                <a:solidFill>
                  <a:srgbClr val="FF0000"/>
                </a:solidFill>
                <a:effectLst/>
              </a:rPr>
              <a:t>分以上、</a:t>
            </a:r>
            <a:r>
              <a:rPr lang="en-US" altLang="ja-JP" sz="1600" b="1" i="0" baseline="0">
                <a:solidFill>
                  <a:srgbClr val="FF0000"/>
                </a:solidFill>
                <a:effectLst/>
              </a:rPr>
              <a:t>TASOFF</a:t>
            </a:r>
            <a:r>
              <a:rPr lang="ja-JP" altLang="ja-JP" sz="1600" b="1" i="0" baseline="0">
                <a:solidFill>
                  <a:srgbClr val="FF0000"/>
                </a:solidFill>
                <a:effectLst/>
              </a:rPr>
              <a:t> </a:t>
            </a:r>
            <a:r>
              <a:rPr lang="en-US" altLang="ja-JP" sz="1600" b="1" i="0" baseline="0">
                <a:solidFill>
                  <a:srgbClr val="FF0000"/>
                </a:solidFill>
                <a:effectLst/>
              </a:rPr>
              <a:t>30</a:t>
            </a:r>
            <a:r>
              <a:rPr lang="ja-JP" altLang="ja-JP" sz="1600" b="1" i="0" baseline="0">
                <a:solidFill>
                  <a:srgbClr val="FF0000"/>
                </a:solidFill>
                <a:effectLst/>
              </a:rPr>
              <a:t>分以上</a:t>
            </a:r>
            <a:endParaRPr lang="ja-JP" sz="1600">
              <a:solidFill>
                <a:srgbClr val="FF0000"/>
              </a:solidFill>
            </a:endParaRPr>
          </a:p>
        </c:rich>
      </c:tx>
      <c:layout>
        <c:manualLayout>
          <c:xMode val="edge"/>
          <c:yMode val="edge"/>
          <c:x val="0.22819891812116824"/>
          <c:y val="2.9166668874924456E-2"/>
        </c:manualLayout>
      </c:layout>
      <c:overlay val="0"/>
      <c:spPr>
        <a:noFill/>
        <a:ln>
          <a:noFill/>
        </a:ln>
        <a:effectLst/>
      </c:spPr>
      <c:txPr>
        <a:bodyPr rot="0" spcFirstLastPara="1" vertOverflow="ellipsis" vert="horz" wrap="square" anchor="ctr" anchorCtr="1"/>
        <a:lstStyle/>
        <a:p>
          <a:pPr>
            <a:defRPr lang="ja-JP" sz="1600" b="1" i="0" u="none" strike="noStrike" kern="1200" spc="0" baseline="0">
              <a:solidFill>
                <a:srgbClr val="FF0000"/>
              </a:solidFill>
              <a:latin typeface="Meiryo UI" panose="020B0604030504040204" pitchFamily="34" charset="-128"/>
              <a:ea typeface="Meiryo UI" panose="020B0604030504040204" pitchFamily="34" charset="-128"/>
              <a:cs typeface="+mn-cs"/>
            </a:defRPr>
          </a:pPr>
          <a:endParaRPr lang="ja-JP" altLang="ja-JP"/>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34" charset="-128"/>
                  <a:ea typeface="Meiryo UI" panose="020B0604030504040204" pitchFamily="34"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34" charset="-128"/>
                  <a:ea typeface="Meiryo UI" panose="020B0604030504040204" pitchFamily="34"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34" charset="-128"/>
                  <a:ea typeface="Meiryo UI" panose="020B0604030504040204" pitchFamily="34"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ja-JP" sz="1600" b="1" i="0" u="none" strike="noStrike" kern="1200" baseline="0">
                  <a:solidFill>
                    <a:sysClr val="windowText" lastClr="000000"/>
                  </a:solidFill>
                  <a:latin typeface="Meiryo UI" panose="020B0604030504040204" pitchFamily="34" charset="-128"/>
                  <a:ea typeface="Meiryo UI" panose="020B0604030504040204" pitchFamily="34" charset="-128"/>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ja-JP" sz="1600" b="1" i="0" u="none" strike="noStrike" kern="1200" baseline="0">
                  <a:solidFill>
                    <a:srgbClr val="FF0000"/>
                  </a:solidFill>
                  <a:latin typeface="Meiryo UI" panose="020B0604030504040204" pitchFamily="34" charset="-128"/>
                  <a:ea typeface="Meiryo UI" panose="020B0604030504040204" pitchFamily="34" charset="-128"/>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34" charset="-128"/>
                  <a:ea typeface="Meiryo UI" panose="020B0604030504040204" pitchFamily="34"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34" charset="-128"/>
                  <a:ea typeface="Meiryo UI" panose="020B0604030504040204" pitchFamily="34"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34" charset="-128"/>
                  <a:ea typeface="Meiryo UI" panose="020B0604030504040204" pitchFamily="34"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ja-JP" sz="1600" b="1" i="0" u="none" strike="noStrike" kern="1200" baseline="0">
                  <a:solidFill>
                    <a:sysClr val="windowText" lastClr="000000"/>
                  </a:solidFill>
                  <a:latin typeface="Meiryo UI" panose="020B0604030504040204" pitchFamily="34" charset="-128"/>
                  <a:ea typeface="Meiryo UI" panose="020B0604030504040204" pitchFamily="34" charset="-128"/>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ja-JP" sz="1600" b="1" i="0" u="none" strike="noStrike" kern="1200" baseline="0">
                  <a:solidFill>
                    <a:srgbClr val="FF0000"/>
                  </a:solidFill>
                  <a:latin typeface="Meiryo UI" panose="020B0604030504040204" pitchFamily="34" charset="-128"/>
                  <a:ea typeface="Meiryo UI" panose="020B0604030504040204" pitchFamily="34" charset="-128"/>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34" charset="-128"/>
                  <a:ea typeface="Meiryo UI" panose="020B0604030504040204" pitchFamily="34"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34" charset="-128"/>
                  <a:ea typeface="Meiryo UI" panose="020B0604030504040204" pitchFamily="34"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34" charset="-128"/>
                  <a:ea typeface="Meiryo UI" panose="020B0604030504040204" pitchFamily="34"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34" charset="-128"/>
                  <a:ea typeface="Meiryo UI" panose="020B0604030504040204" pitchFamily="34"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34" charset="-128"/>
                  <a:ea typeface="Meiryo UI" panose="020B0604030504040204" pitchFamily="34"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34" charset="-128"/>
                  <a:ea typeface="Meiryo UI" panose="020B0604030504040204" pitchFamily="34"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34" charset="-128"/>
                  <a:ea typeface="Meiryo UI" panose="020B0604030504040204" pitchFamily="34"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26642831772992"/>
          <c:y val="0.23590022985313672"/>
          <c:w val="0.87784508189527299"/>
          <c:h val="0.45856999232056272"/>
        </c:manualLayout>
      </c:layout>
      <c:barChart>
        <c:barDir val="col"/>
        <c:grouping val="clustered"/>
        <c:varyColors val="0"/>
        <c:ser>
          <c:idx val="0"/>
          <c:order val="0"/>
          <c:tx>
            <c:strRef>
              <c:f>'集計pivot (舊)'!$X$162:$X$163</c:f>
              <c:strCache>
                <c:ptCount val="1"/>
                <c:pt idx="0">
                  <c:v>合計</c:v>
                </c:pt>
              </c:strCache>
            </c:strRef>
          </c:tx>
          <c:spPr>
            <a:solidFill>
              <a:schemeClr val="accent1"/>
            </a:solidFill>
            <a:ln>
              <a:noFill/>
            </a:ln>
            <a:effectLst/>
          </c:spPr>
          <c:invertIfNegative val="0"/>
          <c:cat>
            <c:strRef>
              <c:f>'集計pivot (舊)'!$W$164:$W$170</c:f>
              <c:strCache>
                <c:ptCount val="6"/>
                <c:pt idx="0">
                  <c:v>ZF</c:v>
                </c:pt>
                <c:pt idx="1">
                  <c:v>YF</c:v>
                </c:pt>
                <c:pt idx="2">
                  <c:v>CF</c:v>
                </c:pt>
                <c:pt idx="3">
                  <c:v>EF</c:v>
                </c:pt>
                <c:pt idx="4">
                  <c:v>JF</c:v>
                </c:pt>
                <c:pt idx="5">
                  <c:v>KF</c:v>
                </c:pt>
              </c:strCache>
            </c:strRef>
          </c:cat>
          <c:val>
            <c:numRef>
              <c:f>'集計pivot (舊)'!$X$164:$X$170</c:f>
              <c:numCache>
                <c:formatCode>General</c:formatCode>
                <c:ptCount val="6"/>
                <c:pt idx="0">
                  <c:v>3</c:v>
                </c:pt>
                <c:pt idx="1">
                  <c:v>18</c:v>
                </c:pt>
                <c:pt idx="2">
                  <c:v>16</c:v>
                </c:pt>
                <c:pt idx="3">
                  <c:v>24</c:v>
                </c:pt>
                <c:pt idx="4">
                  <c:v>15</c:v>
                </c:pt>
                <c:pt idx="5">
                  <c:v>11</c:v>
                </c:pt>
              </c:numCache>
            </c:numRef>
          </c:val>
          <c:extLst>
            <c:ext xmlns:c16="http://schemas.microsoft.com/office/drawing/2014/chart" uri="{C3380CC4-5D6E-409C-BE32-E72D297353CC}">
              <c16:uniqueId val="{00000000-8B67-40E6-9D14-05E597EFB8B6}"/>
            </c:ext>
          </c:extLst>
        </c:ser>
        <c:dLbls>
          <c:showLegendKey val="0"/>
          <c:showVal val="0"/>
          <c:showCatName val="0"/>
          <c:showSerName val="0"/>
          <c:showPercent val="0"/>
          <c:showBubbleSize val="0"/>
        </c:dLbls>
        <c:gapWidth val="219"/>
        <c:overlap val="-27"/>
        <c:axId val="778750696"/>
        <c:axId val="778749384"/>
      </c:barChart>
      <c:catAx>
        <c:axId val="778750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600" b="1" i="0" u="none" strike="noStrike" kern="1200" baseline="0">
                <a:solidFill>
                  <a:sysClr val="windowText" lastClr="000000"/>
                </a:solidFill>
                <a:latin typeface="Meiryo UI" panose="020B0604030504040204" pitchFamily="34" charset="-128"/>
                <a:ea typeface="Meiryo UI" panose="020B0604030504040204" pitchFamily="34" charset="-128"/>
                <a:cs typeface="+mn-cs"/>
              </a:defRPr>
            </a:pPr>
            <a:endParaRPr lang="zh-TW"/>
          </a:p>
        </c:txPr>
        <c:crossAx val="778749384"/>
        <c:crosses val="autoZero"/>
        <c:auto val="1"/>
        <c:lblAlgn val="ctr"/>
        <c:lblOffset val="100"/>
        <c:noMultiLvlLbl val="0"/>
      </c:catAx>
      <c:valAx>
        <c:axId val="7787493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ja-JP" sz="1600" b="1" i="0" u="none" strike="noStrike" kern="1200" baseline="0">
                    <a:solidFill>
                      <a:sysClr val="windowText" lastClr="000000"/>
                    </a:solidFill>
                    <a:latin typeface="Meiryo UI" panose="020B0604030504040204" pitchFamily="34" charset="-128"/>
                    <a:ea typeface="Meiryo UI" panose="020B0604030504040204" pitchFamily="34" charset="-128"/>
                    <a:cs typeface="+mn-cs"/>
                  </a:defRPr>
                </a:pPr>
                <a:r>
                  <a:rPr lang="ja-JP"/>
                  <a:t>件数（回）</a:t>
                </a:r>
              </a:p>
            </c:rich>
          </c:tx>
          <c:overlay val="0"/>
          <c:spPr>
            <a:noFill/>
            <a:ln>
              <a:noFill/>
            </a:ln>
            <a:effectLst/>
          </c:spPr>
          <c:txPr>
            <a:bodyPr rot="-5400000" spcFirstLastPara="1" vertOverflow="ellipsis" vert="horz" wrap="square" anchor="ctr" anchorCtr="1"/>
            <a:lstStyle/>
            <a:p>
              <a:pPr>
                <a:defRPr lang="ja-JP" sz="1600" b="1" i="0" u="none" strike="noStrike" kern="1200" baseline="0">
                  <a:solidFill>
                    <a:sysClr val="windowText" lastClr="000000"/>
                  </a:solidFill>
                  <a:latin typeface="Meiryo UI" panose="020B0604030504040204" pitchFamily="34" charset="-128"/>
                  <a:ea typeface="Meiryo UI" panose="020B0604030504040204" pitchFamily="34" charset="-128"/>
                  <a:cs typeface="+mn-cs"/>
                </a:defRPr>
              </a:pPr>
              <a:endParaRPr lang="zh-TW"/>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1600" b="1" i="0" u="none" strike="noStrike" kern="1200" baseline="0">
                <a:solidFill>
                  <a:sysClr val="windowText" lastClr="000000"/>
                </a:solidFill>
                <a:latin typeface="Meiryo UI" panose="020B0604030504040204" pitchFamily="34" charset="-128"/>
                <a:ea typeface="Meiryo UI" panose="020B0604030504040204" pitchFamily="34" charset="-128"/>
                <a:cs typeface="+mn-cs"/>
              </a:defRPr>
            </a:pPr>
            <a:endParaRPr lang="zh-TW"/>
          </a:p>
        </c:txPr>
        <c:crossAx val="7787506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ja-JP" sz="1600" b="1" i="0" u="none" strike="noStrike" kern="1200" baseline="0">
              <a:solidFill>
                <a:sysClr val="windowText" lastClr="000000"/>
              </a:solidFill>
              <a:latin typeface="Meiryo UI" panose="020B0604030504040204" pitchFamily="34" charset="-128"/>
              <a:ea typeface="Meiryo UI" panose="020B0604030504040204" pitchFamily="34" charset="-128"/>
              <a:cs typeface="+mn-cs"/>
            </a:defRPr>
          </a:pPr>
          <a:endParaRPr lang="zh-TW"/>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sz="1600" b="1">
          <a:solidFill>
            <a:sysClr val="windowText" lastClr="000000"/>
          </a:solidFill>
          <a:latin typeface="Meiryo UI" panose="020B0604030504040204" pitchFamily="34" charset="-128"/>
          <a:ea typeface="Meiryo UI" panose="020B0604030504040204" pitchFamily="34" charset="-128"/>
        </a:defRPr>
      </a:pPr>
      <a:endParaRPr lang="zh-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pivotSource>
    <c:name>[★ADT 設備異常・設備改善 横展開進捗確認Sheet.xlsx]集計pivot (舊)!ピボットテーブル14</c:name>
    <c:fmtId val="24"/>
  </c:pivotSource>
  <c:chart>
    <c:title>
      <c:tx>
        <c:rich>
          <a:bodyPr rot="0" spcFirstLastPara="1" vertOverflow="ellipsis" vert="horz" wrap="square" anchor="ctr" anchorCtr="1"/>
          <a:lstStyle/>
          <a:p>
            <a:pPr>
              <a:defRPr lang="ja-JP" sz="1600" b="1" i="0" u="none" strike="noStrike" kern="1200" spc="0" baseline="0">
                <a:solidFill>
                  <a:srgbClr val="FF0000"/>
                </a:solidFill>
                <a:latin typeface="Meiryo UI" panose="020B0604030504040204" pitchFamily="50" charset="-128"/>
                <a:ea typeface="Meiryo UI" panose="020B0604030504040204" pitchFamily="50" charset="-128"/>
                <a:cs typeface="+mn-cs"/>
              </a:defRPr>
            </a:pPr>
            <a:r>
              <a:rPr lang="en-US" sz="1600">
                <a:solidFill>
                  <a:srgbClr val="FF0000"/>
                </a:solidFill>
              </a:rPr>
              <a:t>ADT</a:t>
            </a:r>
            <a:r>
              <a:rPr lang="ja-JP" sz="1600">
                <a:solidFill>
                  <a:srgbClr val="FF0000"/>
                </a:solidFill>
              </a:rPr>
              <a:t>　設備異常発生件数</a:t>
            </a:r>
            <a:r>
              <a:rPr lang="ja-JP" altLang="en-US" sz="1600">
                <a:solidFill>
                  <a:srgbClr val="FF0000"/>
                </a:solidFill>
              </a:rPr>
              <a:t>の推移</a:t>
            </a:r>
            <a:r>
              <a:rPr lang="ja-JP" sz="1600">
                <a:solidFill>
                  <a:srgbClr val="FF0000"/>
                </a:solidFill>
              </a:rPr>
              <a:t>（</a:t>
            </a:r>
            <a:r>
              <a:rPr lang="ja-JP" altLang="en-US" sz="1600">
                <a:solidFill>
                  <a:srgbClr val="FF0000"/>
                </a:solidFill>
              </a:rPr>
              <a:t>報告対象</a:t>
            </a:r>
            <a:r>
              <a:rPr lang="ja-JP" sz="1600">
                <a:solidFill>
                  <a:srgbClr val="FF0000"/>
                </a:solidFill>
              </a:rPr>
              <a:t>）</a:t>
            </a:r>
          </a:p>
          <a:p>
            <a:pPr>
              <a:defRPr lang="ja-JP" sz="1600">
                <a:solidFill>
                  <a:srgbClr val="FF0000"/>
                </a:solidFill>
              </a:defRPr>
            </a:pPr>
            <a:r>
              <a:rPr lang="en-US" sz="1600">
                <a:solidFill>
                  <a:srgbClr val="FF0000"/>
                </a:solidFill>
              </a:rPr>
              <a:t>COLD</a:t>
            </a:r>
            <a:r>
              <a:rPr lang="ja-JP" altLang="en-US" sz="1600">
                <a:solidFill>
                  <a:srgbClr val="FF0000"/>
                </a:solidFill>
              </a:rPr>
              <a:t> </a:t>
            </a:r>
            <a:r>
              <a:rPr lang="en-US" sz="1600">
                <a:solidFill>
                  <a:srgbClr val="FF0000"/>
                </a:solidFill>
              </a:rPr>
              <a:t>10</a:t>
            </a:r>
            <a:r>
              <a:rPr lang="ja-JP" sz="1600">
                <a:solidFill>
                  <a:srgbClr val="FF0000"/>
                </a:solidFill>
              </a:rPr>
              <a:t>分</a:t>
            </a:r>
            <a:r>
              <a:rPr lang="ja-JP" altLang="en-US" sz="1600">
                <a:solidFill>
                  <a:srgbClr val="FF0000"/>
                </a:solidFill>
              </a:rPr>
              <a:t>以上</a:t>
            </a:r>
            <a:r>
              <a:rPr lang="ja-JP" sz="1600">
                <a:solidFill>
                  <a:srgbClr val="FF0000"/>
                </a:solidFill>
              </a:rPr>
              <a:t>、</a:t>
            </a:r>
            <a:r>
              <a:rPr lang="en-US" altLang="ja-JP" sz="1600">
                <a:solidFill>
                  <a:srgbClr val="FF0000"/>
                </a:solidFill>
              </a:rPr>
              <a:t>TAS</a:t>
            </a:r>
            <a:r>
              <a:rPr lang="en-US" sz="1600">
                <a:solidFill>
                  <a:srgbClr val="FF0000"/>
                </a:solidFill>
              </a:rPr>
              <a:t>OFF</a:t>
            </a:r>
            <a:r>
              <a:rPr lang="ja-JP" altLang="en-US" sz="1600">
                <a:solidFill>
                  <a:srgbClr val="FF0000"/>
                </a:solidFill>
              </a:rPr>
              <a:t> </a:t>
            </a:r>
            <a:r>
              <a:rPr lang="en-US" sz="1600">
                <a:solidFill>
                  <a:srgbClr val="FF0000"/>
                </a:solidFill>
              </a:rPr>
              <a:t>30</a:t>
            </a:r>
            <a:r>
              <a:rPr lang="ja-JP" sz="1600">
                <a:solidFill>
                  <a:srgbClr val="FF0000"/>
                </a:solidFill>
              </a:rPr>
              <a:t>分</a:t>
            </a:r>
            <a:r>
              <a:rPr lang="ja-JP" altLang="en-US" sz="1600">
                <a:solidFill>
                  <a:srgbClr val="FF0000"/>
                </a:solidFill>
              </a:rPr>
              <a:t>以上</a:t>
            </a:r>
            <a:endParaRPr lang="ja-JP" sz="1600">
              <a:solidFill>
                <a:srgbClr val="FF0000"/>
              </a:solidFill>
            </a:endParaRPr>
          </a:p>
        </c:rich>
      </c:tx>
      <c:layout>
        <c:manualLayout>
          <c:xMode val="edge"/>
          <c:yMode val="edge"/>
          <c:x val="0.24702539108989147"/>
          <c:y val="5.5100438612917566E-2"/>
        </c:manualLayout>
      </c:layout>
      <c:overlay val="0"/>
      <c:spPr>
        <a:noFill/>
        <a:ln>
          <a:noFill/>
        </a:ln>
        <a:effectLst/>
      </c:spPr>
      <c:txPr>
        <a:bodyPr rot="0" spcFirstLastPara="1" vertOverflow="ellipsis" vert="horz" wrap="square" anchor="ctr" anchorCtr="1"/>
        <a:lstStyle/>
        <a:p>
          <a:pPr>
            <a:defRPr lang="ja-JP" sz="1600" b="1" i="0" u="none" strike="noStrike" kern="1200" spc="0" baseline="0">
              <a:solidFill>
                <a:srgbClr val="FF0000"/>
              </a:solidFill>
              <a:latin typeface="Meiryo UI" panose="020B0604030504040204" pitchFamily="50" charset="-128"/>
              <a:ea typeface="Meiryo UI" panose="020B0604030504040204" pitchFamily="50" charset="-128"/>
              <a:cs typeface="+mn-cs"/>
            </a:defRPr>
          </a:pPr>
          <a:endParaRPr lang="zh-TW"/>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1600" b="1" i="0" u="none" strike="noStrike" kern="1200" baseline="0">
                  <a:solidFill>
                    <a:srgbClr val="FF0000"/>
                  </a:solidFill>
                  <a:latin typeface="Meiryo UI" panose="020B0604030504040204" pitchFamily="50" charset="-128"/>
                  <a:ea typeface="Meiryo UI" panose="020B0604030504040204" pitchFamily="50" charset="-128"/>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'集計pivot (舊)'!$M$8:$M$9</c:f>
              <c:strCache>
                <c:ptCount val="1"/>
                <c:pt idx="0">
                  <c:v>合計</c:v>
                </c:pt>
              </c:strCache>
            </c:strRef>
          </c:tx>
          <c:spPr>
            <a:solidFill>
              <a:schemeClr val="accent1"/>
            </a:solidFill>
            <a:ln>
              <a:noFill/>
            </a:ln>
            <a:effectLst/>
          </c:spPr>
          <c:invertIfNegative val="0"/>
          <c:cat>
            <c:strRef>
              <c:f>'集計pivot (舊)'!$L$10:$L$18</c:f>
              <c:strCache>
                <c:ptCount val="8"/>
                <c:pt idx="0">
                  <c:v>ZF</c:v>
                </c:pt>
                <c:pt idx="1">
                  <c:v>YF</c:v>
                </c:pt>
                <c:pt idx="2">
                  <c:v>CF</c:v>
                </c:pt>
                <c:pt idx="3">
                  <c:v>EF</c:v>
                </c:pt>
                <c:pt idx="4">
                  <c:v>JF</c:v>
                </c:pt>
                <c:pt idx="5">
                  <c:v>KF</c:v>
                </c:pt>
                <c:pt idx="6">
                  <c:v>TAS</c:v>
                </c:pt>
                <c:pt idx="7">
                  <c:v>OFF切</c:v>
                </c:pt>
              </c:strCache>
            </c:strRef>
          </c:cat>
          <c:val>
            <c:numRef>
              <c:f>'集計pivot (舊)'!$M$10:$M$18</c:f>
              <c:numCache>
                <c:formatCode>General</c:formatCode>
                <c:ptCount val="8"/>
                <c:pt idx="0">
                  <c:v>5</c:v>
                </c:pt>
                <c:pt idx="1">
                  <c:v>19</c:v>
                </c:pt>
                <c:pt idx="2">
                  <c:v>14</c:v>
                </c:pt>
                <c:pt idx="3">
                  <c:v>17</c:v>
                </c:pt>
                <c:pt idx="4">
                  <c:v>19</c:v>
                </c:pt>
                <c:pt idx="5">
                  <c:v>15</c:v>
                </c:pt>
                <c:pt idx="6">
                  <c:v>2</c:v>
                </c:pt>
                <c:pt idx="7">
                  <c:v>8</c:v>
                </c:pt>
              </c:numCache>
            </c:numRef>
          </c:val>
          <c:extLst>
            <c:ext xmlns:c16="http://schemas.microsoft.com/office/drawing/2014/chart" uri="{C3380CC4-5D6E-409C-BE32-E72D297353CC}">
              <c16:uniqueId val="{00000000-3C07-40D1-94CE-254199061AD7}"/>
            </c:ext>
          </c:extLst>
        </c:ser>
        <c:dLbls>
          <c:showLegendKey val="0"/>
          <c:showVal val="0"/>
          <c:showCatName val="0"/>
          <c:showSerName val="0"/>
          <c:showPercent val="0"/>
          <c:showBubbleSize val="0"/>
        </c:dLbls>
        <c:gapWidth val="219"/>
        <c:overlap val="-27"/>
        <c:axId val="742427568"/>
        <c:axId val="742422648"/>
      </c:barChart>
      <c:catAx>
        <c:axId val="742427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600" b="1" i="0" u="none" strike="noStrike" kern="1200" baseline="0">
                <a:solidFill>
                  <a:schemeClr val="tx1">
                    <a:lumMod val="65000"/>
                    <a:lumOff val="35000"/>
                  </a:schemeClr>
                </a:solidFill>
                <a:latin typeface="Meiryo UI" panose="020B0604030504040204" pitchFamily="50" charset="-128"/>
                <a:ea typeface="Meiryo UI" panose="020B0604030504040204" pitchFamily="50" charset="-128"/>
                <a:cs typeface="+mn-cs"/>
              </a:defRPr>
            </a:pPr>
            <a:endParaRPr lang="zh-TW"/>
          </a:p>
        </c:txPr>
        <c:crossAx val="742422648"/>
        <c:crosses val="autoZero"/>
        <c:auto val="1"/>
        <c:lblAlgn val="ctr"/>
        <c:lblOffset val="100"/>
        <c:noMultiLvlLbl val="0"/>
      </c:catAx>
      <c:valAx>
        <c:axId val="7424226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ja-JP" sz="1600" b="1" i="0" u="none" strike="noStrike" kern="1200" baseline="0">
                    <a:solidFill>
                      <a:schemeClr val="tx1">
                        <a:lumMod val="65000"/>
                        <a:lumOff val="35000"/>
                      </a:schemeClr>
                    </a:solidFill>
                    <a:latin typeface="Meiryo UI" panose="020B0604030504040204" pitchFamily="50" charset="-128"/>
                    <a:ea typeface="Meiryo UI" panose="020B0604030504040204" pitchFamily="50" charset="-128"/>
                    <a:cs typeface="+mn-cs"/>
                  </a:defRPr>
                </a:pPr>
                <a:r>
                  <a:rPr lang="ja-JP"/>
                  <a:t>件数（回）</a:t>
                </a:r>
              </a:p>
            </c:rich>
          </c:tx>
          <c:overlay val="0"/>
          <c:spPr>
            <a:noFill/>
            <a:ln>
              <a:noFill/>
            </a:ln>
            <a:effectLst/>
          </c:spPr>
          <c:txPr>
            <a:bodyPr rot="-5400000" spcFirstLastPara="1" vertOverflow="ellipsis" vert="horz" wrap="square" anchor="ctr" anchorCtr="1"/>
            <a:lstStyle/>
            <a:p>
              <a:pPr>
                <a:defRPr lang="ja-JP" sz="1600" b="1" i="0" u="none" strike="noStrike" kern="1200" baseline="0">
                  <a:solidFill>
                    <a:schemeClr val="tx1">
                      <a:lumMod val="65000"/>
                      <a:lumOff val="35000"/>
                    </a:schemeClr>
                  </a:solidFill>
                  <a:latin typeface="Meiryo UI" panose="020B0604030504040204" pitchFamily="50" charset="-128"/>
                  <a:ea typeface="Meiryo UI" panose="020B0604030504040204" pitchFamily="50" charset="-128"/>
                  <a:cs typeface="+mn-cs"/>
                </a:defRPr>
              </a:pPr>
              <a:endParaRPr lang="zh-TW"/>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1600" b="1" i="0" u="none" strike="noStrike" kern="1200" baseline="0">
                <a:solidFill>
                  <a:schemeClr val="tx1">
                    <a:lumMod val="65000"/>
                    <a:lumOff val="35000"/>
                  </a:schemeClr>
                </a:solidFill>
                <a:latin typeface="Meiryo UI" panose="020B0604030504040204" pitchFamily="50" charset="-128"/>
                <a:ea typeface="Meiryo UI" panose="020B0604030504040204" pitchFamily="50" charset="-128"/>
                <a:cs typeface="+mn-cs"/>
              </a:defRPr>
            </a:pPr>
            <a:endParaRPr lang="zh-TW"/>
          </a:p>
        </c:txPr>
        <c:crossAx val="7424275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ja-JP" sz="1600" b="1" i="0" u="none" strike="noStrike" kern="1200" baseline="0">
              <a:solidFill>
                <a:schemeClr val="tx1">
                  <a:lumMod val="65000"/>
                  <a:lumOff val="35000"/>
                </a:schemeClr>
              </a:solidFill>
              <a:latin typeface="Meiryo UI" panose="020B0604030504040204" pitchFamily="50" charset="-128"/>
              <a:ea typeface="Meiryo UI" panose="020B0604030504040204" pitchFamily="50" charset="-128"/>
              <a:cs typeface="+mn-cs"/>
            </a:defRPr>
          </a:pPr>
          <a:endParaRPr lang="zh-TW"/>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2">
          <a:lumMod val="75000"/>
        </a:schemeClr>
      </a:solidFill>
      <a:round/>
    </a:ln>
    <a:effectLst/>
  </c:spPr>
  <c:txPr>
    <a:bodyPr/>
    <a:lstStyle/>
    <a:p>
      <a:pPr>
        <a:defRPr sz="1600" b="1">
          <a:latin typeface="Meiryo UI" panose="020B0604030504040204" pitchFamily="50" charset="-128"/>
          <a:ea typeface="Meiryo UI" panose="020B0604030504040204" pitchFamily="50" charset="-128"/>
        </a:defRPr>
      </a:pPr>
      <a:endParaRPr lang="zh-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pivotSource>
    <c:name>[★ADT 設備異常・設備改善 横展開進捗確認Sheet.xlsx]集計pivot (舊)!ピボットテーブル31</c:name>
    <c:fmtId val="24"/>
  </c:pivotSource>
  <c:chart>
    <c:title>
      <c:tx>
        <c:rich>
          <a:bodyPr rot="0" spcFirstLastPara="1" vertOverflow="ellipsis" vert="horz" wrap="square" anchor="ctr" anchorCtr="1"/>
          <a:lstStyle/>
          <a:p>
            <a:pPr>
              <a:defRPr lang="ja-JP" sz="1600" b="1" i="0" u="none" strike="noStrike" kern="1200" spc="0" baseline="0">
                <a:solidFill>
                  <a:srgbClr val="FF0000"/>
                </a:solidFill>
                <a:latin typeface="Meiryo UI" panose="020B0604030504040204" pitchFamily="50" charset="-128"/>
                <a:ea typeface="Meiryo UI" panose="020B0604030504040204" pitchFamily="50" charset="-128"/>
                <a:cs typeface="+mn-cs"/>
              </a:defRPr>
            </a:pPr>
            <a:r>
              <a:rPr lang="en-US" sz="1600">
                <a:solidFill>
                  <a:srgbClr val="FF0000"/>
                </a:solidFill>
              </a:rPr>
              <a:t>ADT</a:t>
            </a:r>
            <a:r>
              <a:rPr lang="ja-JP" sz="1600">
                <a:solidFill>
                  <a:srgbClr val="FF0000"/>
                </a:solidFill>
              </a:rPr>
              <a:t>　設備</a:t>
            </a:r>
            <a:r>
              <a:rPr lang="en-US" sz="1600">
                <a:solidFill>
                  <a:srgbClr val="FF0000"/>
                </a:solidFill>
              </a:rPr>
              <a:t>Loss</a:t>
            </a:r>
            <a:r>
              <a:rPr lang="ja-JP" sz="1600">
                <a:solidFill>
                  <a:srgbClr val="FF0000"/>
                </a:solidFill>
              </a:rPr>
              <a:t>の推移（報告対象）</a:t>
            </a:r>
          </a:p>
          <a:p>
            <a:pPr>
              <a:defRPr lang="ja-JP" sz="1600">
                <a:solidFill>
                  <a:srgbClr val="FF0000"/>
                </a:solidFill>
              </a:defRPr>
            </a:pPr>
            <a:r>
              <a:rPr lang="en-US" sz="1600">
                <a:solidFill>
                  <a:srgbClr val="FF0000"/>
                </a:solidFill>
              </a:rPr>
              <a:t>COLD</a:t>
            </a:r>
            <a:r>
              <a:rPr lang="ja-JP" sz="1600">
                <a:solidFill>
                  <a:srgbClr val="FF0000"/>
                </a:solidFill>
              </a:rPr>
              <a:t> </a:t>
            </a:r>
            <a:r>
              <a:rPr lang="en-US" sz="1600">
                <a:solidFill>
                  <a:srgbClr val="FF0000"/>
                </a:solidFill>
              </a:rPr>
              <a:t>10</a:t>
            </a:r>
            <a:r>
              <a:rPr lang="ja-JP" sz="1600">
                <a:solidFill>
                  <a:srgbClr val="FF0000"/>
                </a:solidFill>
              </a:rPr>
              <a:t>分以上、</a:t>
            </a:r>
            <a:r>
              <a:rPr lang="en-US" sz="1600">
                <a:solidFill>
                  <a:srgbClr val="FF0000"/>
                </a:solidFill>
              </a:rPr>
              <a:t>TASOFF</a:t>
            </a:r>
            <a:r>
              <a:rPr lang="ja-JP" sz="1600">
                <a:solidFill>
                  <a:srgbClr val="FF0000"/>
                </a:solidFill>
              </a:rPr>
              <a:t> </a:t>
            </a:r>
            <a:r>
              <a:rPr lang="en-US" sz="1600">
                <a:solidFill>
                  <a:srgbClr val="FF0000"/>
                </a:solidFill>
              </a:rPr>
              <a:t>30</a:t>
            </a:r>
            <a:r>
              <a:rPr lang="ja-JP" sz="1600">
                <a:solidFill>
                  <a:srgbClr val="FF0000"/>
                </a:solidFill>
              </a:rPr>
              <a:t>分以上</a:t>
            </a:r>
          </a:p>
        </c:rich>
      </c:tx>
      <c:layout>
        <c:manualLayout>
          <c:xMode val="edge"/>
          <c:yMode val="edge"/>
          <c:x val="0.28754671803819742"/>
          <c:y val="5.2856849095815756E-2"/>
        </c:manualLayout>
      </c:layout>
      <c:overlay val="0"/>
      <c:spPr>
        <a:noFill/>
        <a:ln>
          <a:noFill/>
        </a:ln>
        <a:effectLst/>
      </c:spPr>
      <c:txPr>
        <a:bodyPr rot="0" spcFirstLastPara="1" vertOverflow="ellipsis" vert="horz" wrap="square" anchor="ctr" anchorCtr="1"/>
        <a:lstStyle/>
        <a:p>
          <a:pPr>
            <a:defRPr lang="ja-JP" sz="1600" b="1" i="0" u="none" strike="noStrike" kern="1200" spc="0" baseline="0">
              <a:solidFill>
                <a:srgbClr val="FF0000"/>
              </a:solidFill>
              <a:latin typeface="Meiryo UI" panose="020B0604030504040204" pitchFamily="50" charset="-128"/>
              <a:ea typeface="Meiryo UI" panose="020B0604030504040204" pitchFamily="50" charset="-128"/>
              <a:cs typeface="+mn-cs"/>
            </a:defRPr>
          </a:pPr>
          <a:endParaRPr lang="zh-TW"/>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dLbl>
          <c:idx val="0"/>
          <c:layout>
            <c:manualLayout>
              <c:x val="3.9866381219191636E-2"/>
              <c:y val="-0.12564101295770108"/>
            </c:manualLayout>
          </c:layout>
          <c:spPr>
            <a:noFill/>
            <a:ln>
              <a:noFill/>
            </a:ln>
            <a:effectLst/>
          </c:spPr>
          <c:txPr>
            <a:bodyPr rot="0" spcFirstLastPara="1" vertOverflow="ellipsis" vert="horz" wrap="square" lIns="38100" tIns="19050" rIns="38100" bIns="19050" anchor="ctr" anchorCtr="1">
              <a:spAutoFit/>
            </a:bodyPr>
            <a:lstStyle/>
            <a:p>
              <a:pPr>
                <a:defRPr lang="ja-JP"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dLbl>
          <c:idx val="0"/>
          <c:layout>
            <c:manualLayout>
              <c:x val="2.2999835318764438E-2"/>
              <c:y val="-2.4679484688119858E-2"/>
            </c:manualLayout>
          </c:layout>
          <c:spPr>
            <a:noFill/>
            <a:ln>
              <a:noFill/>
            </a:ln>
            <a:effectLst/>
          </c:spPr>
          <c:txPr>
            <a:bodyPr rot="0" spcFirstLastPara="1" vertOverflow="ellipsis" vert="horz" wrap="square" lIns="38100" tIns="19050" rIns="38100" bIns="19050" anchor="ctr" anchorCtr="1">
              <a:spAutoFit/>
            </a:bodyPr>
            <a:lstStyle/>
            <a:p>
              <a:pPr>
                <a:defRPr lang="ja-JP"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pivotFmt>
      <c:pivotFmt>
        <c:idx val="8"/>
        <c:spPr>
          <a:solidFill>
            <a:schemeClr val="accent4"/>
          </a:solidFill>
          <a:ln>
            <a:noFill/>
          </a:ln>
          <a:effectLst/>
        </c:spPr>
      </c:pivotFmt>
      <c:pivotFmt>
        <c:idx val="9"/>
        <c:spPr>
          <a:solidFill>
            <a:schemeClr val="accent4"/>
          </a:solidFill>
          <a:ln>
            <a:noFill/>
          </a:ln>
          <a:effectLst/>
        </c:spPr>
      </c:pivotFmt>
      <c:pivotFmt>
        <c:idx val="10"/>
        <c:spPr>
          <a:solidFill>
            <a:schemeClr val="accent4"/>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1600" b="1" i="0" u="none" strike="noStrike" kern="1200" baseline="0">
                  <a:solidFill>
                    <a:srgbClr val="FF0000"/>
                  </a:solidFill>
                  <a:latin typeface="Meiryo UI" panose="020B0604030504040204" pitchFamily="50" charset="-128"/>
                  <a:ea typeface="Meiryo UI" panose="020B0604030504040204" pitchFamily="50" charset="-128"/>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solidFill>
          <a:ln>
            <a:noFill/>
          </a:ln>
          <a:effectLst/>
        </c:spPr>
        <c:dLbl>
          <c:idx val="0"/>
          <c:layout>
            <c:manualLayout>
              <c:x val="3.5266414155438804E-2"/>
              <c:y val="-2.4679484688119941E-2"/>
            </c:manualLayout>
          </c:layout>
          <c:spPr>
            <a:noFill/>
            <a:ln>
              <a:noFill/>
            </a:ln>
            <a:effectLst/>
          </c:spPr>
          <c:txPr>
            <a:bodyPr rot="0" spcFirstLastPara="1" vertOverflow="ellipsis" vert="horz" wrap="square" lIns="38100" tIns="19050" rIns="38100" bIns="19050" anchor="ctr" anchorCtr="1">
              <a:spAutoFit/>
            </a:bodyPr>
            <a:lstStyle/>
            <a:p>
              <a:pPr>
                <a:defRPr lang="ja-JP" sz="1600" b="1" i="0" u="none" strike="noStrike" kern="1200" baseline="0">
                  <a:solidFill>
                    <a:srgbClr val="FF0000"/>
                  </a:solidFill>
                  <a:latin typeface="Meiryo UI" panose="020B0604030504040204" pitchFamily="50" charset="-128"/>
                  <a:ea typeface="Meiryo UI" panose="020B0604030504040204" pitchFamily="50" charset="-128"/>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46496080731474"/>
          <c:y val="0.20990811529294212"/>
          <c:w val="0.81966849329225799"/>
          <c:h val="0.54183340482198605"/>
        </c:manualLayout>
      </c:layout>
      <c:barChart>
        <c:barDir val="col"/>
        <c:grouping val="clustered"/>
        <c:varyColors val="0"/>
        <c:ser>
          <c:idx val="0"/>
          <c:order val="0"/>
          <c:tx>
            <c:strRef>
              <c:f>'集計pivot (舊)'!$M$59:$M$60</c:f>
              <c:strCache>
                <c:ptCount val="1"/>
                <c:pt idx="0">
                  <c:v>合計</c:v>
                </c:pt>
              </c:strCache>
            </c:strRef>
          </c:tx>
          <c:spPr>
            <a:solidFill>
              <a:schemeClr val="accent1"/>
            </a:solidFill>
            <a:ln>
              <a:noFill/>
            </a:ln>
            <a:effectLst/>
          </c:spPr>
          <c:invertIfNegative val="0"/>
          <c:cat>
            <c:strRef>
              <c:f>'集計pivot (舊)'!$L$61:$L$69</c:f>
              <c:strCache>
                <c:ptCount val="8"/>
                <c:pt idx="0">
                  <c:v>ZF</c:v>
                </c:pt>
                <c:pt idx="1">
                  <c:v>YF</c:v>
                </c:pt>
                <c:pt idx="2">
                  <c:v>CF</c:v>
                </c:pt>
                <c:pt idx="3">
                  <c:v>EF</c:v>
                </c:pt>
                <c:pt idx="4">
                  <c:v>JF</c:v>
                </c:pt>
                <c:pt idx="5">
                  <c:v>KF</c:v>
                </c:pt>
                <c:pt idx="6">
                  <c:v>TAS</c:v>
                </c:pt>
                <c:pt idx="7">
                  <c:v>OFF切</c:v>
                </c:pt>
              </c:strCache>
            </c:strRef>
          </c:cat>
          <c:val>
            <c:numRef>
              <c:f>'集計pivot (舊)'!$M$61:$M$69</c:f>
              <c:numCache>
                <c:formatCode>#,##0_);[Red]\(#,##0\)</c:formatCode>
                <c:ptCount val="8"/>
                <c:pt idx="0">
                  <c:v>4082.19</c:v>
                </c:pt>
                <c:pt idx="1">
                  <c:v>15142.570000000002</c:v>
                </c:pt>
                <c:pt idx="2">
                  <c:v>13966.010000000002</c:v>
                </c:pt>
                <c:pt idx="3">
                  <c:v>7282.02</c:v>
                </c:pt>
                <c:pt idx="4">
                  <c:v>13689.94</c:v>
                </c:pt>
                <c:pt idx="5">
                  <c:v>17458.11</c:v>
                </c:pt>
                <c:pt idx="6">
                  <c:v>577.91999999999996</c:v>
                </c:pt>
                <c:pt idx="7">
                  <c:v>1463.93</c:v>
                </c:pt>
              </c:numCache>
            </c:numRef>
          </c:val>
          <c:extLst>
            <c:ext xmlns:c16="http://schemas.microsoft.com/office/drawing/2014/chart" uri="{C3380CC4-5D6E-409C-BE32-E72D297353CC}">
              <c16:uniqueId val="{00000000-5F74-491D-BB85-1484425526FD}"/>
            </c:ext>
          </c:extLst>
        </c:ser>
        <c:dLbls>
          <c:showLegendKey val="0"/>
          <c:showVal val="0"/>
          <c:showCatName val="0"/>
          <c:showSerName val="0"/>
          <c:showPercent val="0"/>
          <c:showBubbleSize val="0"/>
        </c:dLbls>
        <c:gapWidth val="219"/>
        <c:overlap val="-27"/>
        <c:axId val="820181232"/>
        <c:axId val="820181888"/>
      </c:barChart>
      <c:catAx>
        <c:axId val="820181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crossAx val="820181888"/>
        <c:crosses val="autoZero"/>
        <c:auto val="1"/>
        <c:lblAlgn val="ctr"/>
        <c:lblOffset val="100"/>
        <c:noMultiLvlLbl val="0"/>
      </c:catAx>
      <c:valAx>
        <c:axId val="8201818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lgn="ctr" rtl="0">
                  <a:defRPr lang="ja-JP"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r>
                  <a:rPr lang="en-US"/>
                  <a:t>Loss</a:t>
                </a:r>
                <a:r>
                  <a:rPr lang="ja-JP"/>
                  <a:t>（㎡）</a:t>
                </a:r>
              </a:p>
            </c:rich>
          </c:tx>
          <c:overlay val="0"/>
          <c:spPr>
            <a:noFill/>
            <a:ln>
              <a:noFill/>
            </a:ln>
            <a:effectLst/>
          </c:spPr>
          <c:txPr>
            <a:bodyPr rot="-5400000" spcFirstLastPara="1" vertOverflow="ellipsis" vert="horz" wrap="square" anchor="ctr" anchorCtr="1"/>
            <a:lstStyle/>
            <a:p>
              <a:pPr algn="ctr" rtl="0">
                <a:defRPr lang="ja-JP"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title>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lang="ja-JP"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crossAx val="8201812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ja-JP"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2">
          <a:lumMod val="75000"/>
        </a:schemeClr>
      </a:solidFill>
      <a:round/>
    </a:ln>
    <a:effectLst/>
  </c:spPr>
  <c:txPr>
    <a:bodyPr/>
    <a:lstStyle/>
    <a:p>
      <a:pPr>
        <a:defRPr sz="1600" b="1">
          <a:solidFill>
            <a:sysClr val="windowText" lastClr="000000"/>
          </a:solidFill>
          <a:latin typeface="Meiryo UI" panose="020B0604030504040204" pitchFamily="50" charset="-128"/>
          <a:ea typeface="Meiryo UI" panose="020B0604030504040204" pitchFamily="50" charset="-128"/>
        </a:defRPr>
      </a:pPr>
      <a:endParaRPr lang="zh-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pivotSource>
    <c:name>[★ADT 設備異常・設備改善 横展開進捗確認Sheet.xlsx]集計pivot (舊)!ピボットテーブル30</c:name>
    <c:fmtId val="27"/>
  </c:pivotSource>
  <c:chart>
    <c:title>
      <c:tx>
        <c:rich>
          <a:bodyPr rot="0" spcFirstLastPara="1" vertOverflow="ellipsis" vert="horz" wrap="square" anchor="ctr" anchorCtr="1"/>
          <a:lstStyle/>
          <a:p>
            <a:pPr>
              <a:defRPr lang="ja-JP" sz="1600" b="1" i="0" u="none" strike="noStrike" kern="1200" spc="0" baseline="0">
                <a:solidFill>
                  <a:srgbClr val="FF0000"/>
                </a:solidFill>
                <a:latin typeface="Meiryo UI" panose="020B0604030504040204" pitchFamily="50" charset="-128"/>
                <a:ea typeface="Meiryo UI" panose="020B0604030504040204" pitchFamily="50" charset="-128"/>
                <a:cs typeface="+mn-cs"/>
              </a:defRPr>
            </a:pPr>
            <a:r>
              <a:rPr lang="en-US" sz="1600">
                <a:solidFill>
                  <a:srgbClr val="FF0000"/>
                </a:solidFill>
              </a:rPr>
              <a:t>ADT</a:t>
            </a:r>
            <a:r>
              <a:rPr lang="ja-JP" sz="1600">
                <a:solidFill>
                  <a:srgbClr val="FF0000"/>
                </a:solidFill>
              </a:rPr>
              <a:t>　停止時間</a:t>
            </a:r>
            <a:r>
              <a:rPr lang="ja-JP" altLang="ja-JP" sz="1600" b="1" i="0" baseline="0">
                <a:effectLst/>
              </a:rPr>
              <a:t>（報告対象）</a:t>
            </a:r>
            <a:endParaRPr lang="ja-JP" altLang="ja-JP" sz="1600">
              <a:effectLst/>
            </a:endParaRPr>
          </a:p>
          <a:p>
            <a:pPr>
              <a:defRPr lang="ja-JP" sz="1600">
                <a:solidFill>
                  <a:srgbClr val="FF0000"/>
                </a:solidFill>
              </a:defRPr>
            </a:pPr>
            <a:r>
              <a:rPr lang="en-US" altLang="ja-JP" sz="1600" b="1" i="0" baseline="0">
                <a:effectLst/>
              </a:rPr>
              <a:t>COLD</a:t>
            </a:r>
            <a:r>
              <a:rPr lang="ja-JP" altLang="ja-JP" sz="1600" b="1" i="0" baseline="0">
                <a:effectLst/>
              </a:rPr>
              <a:t> </a:t>
            </a:r>
            <a:r>
              <a:rPr lang="en-US" altLang="ja-JP" sz="1600" b="1" i="0" baseline="0">
                <a:effectLst/>
              </a:rPr>
              <a:t>10</a:t>
            </a:r>
            <a:r>
              <a:rPr lang="ja-JP" altLang="ja-JP" sz="1600" b="1" i="0" baseline="0">
                <a:effectLst/>
              </a:rPr>
              <a:t>分以上、</a:t>
            </a:r>
            <a:r>
              <a:rPr lang="en-US" altLang="ja-JP" sz="1600" b="1" i="0" baseline="0">
                <a:effectLst/>
              </a:rPr>
              <a:t>TASOFF</a:t>
            </a:r>
            <a:r>
              <a:rPr lang="ja-JP" altLang="ja-JP" sz="1600" b="1" i="0" baseline="0">
                <a:effectLst/>
              </a:rPr>
              <a:t> </a:t>
            </a:r>
            <a:r>
              <a:rPr lang="en-US" altLang="ja-JP" sz="1600" b="1" i="0" baseline="0">
                <a:effectLst/>
              </a:rPr>
              <a:t>30</a:t>
            </a:r>
            <a:r>
              <a:rPr lang="ja-JP" altLang="ja-JP" sz="1600" b="1" i="0" baseline="0">
                <a:effectLst/>
              </a:rPr>
              <a:t>分以上</a:t>
            </a:r>
            <a:endParaRPr lang="ja-JP" altLang="ja-JP" sz="1600">
              <a:effectLst/>
            </a:endParaRPr>
          </a:p>
        </c:rich>
      </c:tx>
      <c:layout>
        <c:manualLayout>
          <c:xMode val="edge"/>
          <c:yMode val="edge"/>
          <c:x val="0.28082991629713022"/>
          <c:y val="4.8369678606628198E-2"/>
        </c:manualLayout>
      </c:layout>
      <c:overlay val="0"/>
      <c:spPr>
        <a:noFill/>
        <a:ln>
          <a:noFill/>
        </a:ln>
        <a:effectLst/>
      </c:spPr>
      <c:txPr>
        <a:bodyPr rot="0" spcFirstLastPara="1" vertOverflow="ellipsis" vert="horz" wrap="square" anchor="ctr" anchorCtr="1"/>
        <a:lstStyle/>
        <a:p>
          <a:pPr>
            <a:defRPr lang="ja-JP" sz="1600" b="1" i="0" u="none" strike="noStrike" kern="1200" spc="0" baseline="0">
              <a:solidFill>
                <a:srgbClr val="FF0000"/>
              </a:solidFill>
              <a:latin typeface="Meiryo UI" panose="020B0604030504040204" pitchFamily="50" charset="-128"/>
              <a:ea typeface="Meiryo UI" panose="020B0604030504040204" pitchFamily="50" charset="-128"/>
              <a:cs typeface="+mn-cs"/>
            </a:defRPr>
          </a:pPr>
          <a:endParaRPr lang="ja-JP" altLang="ja-JP"/>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ja-JP" sz="1600" b="1" i="0" u="none" strike="noStrike" kern="1200" baseline="0">
                  <a:solidFill>
                    <a:srgbClr val="FF0000"/>
                  </a:solidFill>
                  <a:latin typeface="Meiryo UI" panose="020B0604030504040204" pitchFamily="50" charset="-128"/>
                  <a:ea typeface="Meiryo UI" panose="020B0604030504040204" pitchFamily="50" charset="-128"/>
                  <a:cs typeface="+mn-cs"/>
                </a:defRPr>
              </a:pPr>
              <a:endParaRPr lang="zh-TW"/>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358903536857736"/>
          <c:y val="0.24266456511189419"/>
          <c:w val="0.84962713957726865"/>
          <c:h val="0.50907691114553633"/>
        </c:manualLayout>
      </c:layout>
      <c:barChart>
        <c:barDir val="col"/>
        <c:grouping val="clustered"/>
        <c:varyColors val="0"/>
        <c:ser>
          <c:idx val="0"/>
          <c:order val="0"/>
          <c:tx>
            <c:strRef>
              <c:f>'集計pivot (舊)'!$M$109:$M$110</c:f>
              <c:strCache>
                <c:ptCount val="1"/>
                <c:pt idx="0">
                  <c:v>合計</c:v>
                </c:pt>
              </c:strCache>
            </c:strRef>
          </c:tx>
          <c:spPr>
            <a:solidFill>
              <a:schemeClr val="accent1"/>
            </a:solidFill>
            <a:ln>
              <a:noFill/>
            </a:ln>
            <a:effectLst/>
          </c:spPr>
          <c:invertIfNegative val="0"/>
          <c:cat>
            <c:strRef>
              <c:f>'集計pivot (舊)'!$L$111:$L$119</c:f>
              <c:strCache>
                <c:ptCount val="8"/>
                <c:pt idx="0">
                  <c:v>ZF</c:v>
                </c:pt>
                <c:pt idx="1">
                  <c:v>YF</c:v>
                </c:pt>
                <c:pt idx="2">
                  <c:v>CF</c:v>
                </c:pt>
                <c:pt idx="3">
                  <c:v>EF</c:v>
                </c:pt>
                <c:pt idx="4">
                  <c:v>JF</c:v>
                </c:pt>
                <c:pt idx="5">
                  <c:v>KF</c:v>
                </c:pt>
                <c:pt idx="6">
                  <c:v>TAS</c:v>
                </c:pt>
                <c:pt idx="7">
                  <c:v>OFF切</c:v>
                </c:pt>
              </c:strCache>
            </c:strRef>
          </c:cat>
          <c:val>
            <c:numRef>
              <c:f>'集計pivot (舊)'!$M$111:$M$119</c:f>
              <c:numCache>
                <c:formatCode>General</c:formatCode>
                <c:ptCount val="8"/>
                <c:pt idx="0">
                  <c:v>148</c:v>
                </c:pt>
                <c:pt idx="1">
                  <c:v>2949</c:v>
                </c:pt>
                <c:pt idx="2">
                  <c:v>1725</c:v>
                </c:pt>
                <c:pt idx="3">
                  <c:v>657</c:v>
                </c:pt>
                <c:pt idx="4">
                  <c:v>1152</c:v>
                </c:pt>
                <c:pt idx="5">
                  <c:v>2007</c:v>
                </c:pt>
                <c:pt idx="6">
                  <c:v>151</c:v>
                </c:pt>
                <c:pt idx="7">
                  <c:v>1245</c:v>
                </c:pt>
              </c:numCache>
            </c:numRef>
          </c:val>
          <c:extLst>
            <c:ext xmlns:c16="http://schemas.microsoft.com/office/drawing/2014/chart" uri="{C3380CC4-5D6E-409C-BE32-E72D297353CC}">
              <c16:uniqueId val="{00000000-5B8D-499F-B645-49B3583D55FD}"/>
            </c:ext>
          </c:extLst>
        </c:ser>
        <c:dLbls>
          <c:showLegendKey val="0"/>
          <c:showVal val="0"/>
          <c:showCatName val="0"/>
          <c:showSerName val="0"/>
          <c:showPercent val="0"/>
          <c:showBubbleSize val="0"/>
        </c:dLbls>
        <c:gapWidth val="219"/>
        <c:overlap val="-27"/>
        <c:axId val="573031904"/>
        <c:axId val="573032232"/>
      </c:barChart>
      <c:catAx>
        <c:axId val="573031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crossAx val="573032232"/>
        <c:crosses val="autoZero"/>
        <c:auto val="1"/>
        <c:lblAlgn val="ctr"/>
        <c:lblOffset val="100"/>
        <c:noMultiLvlLbl val="0"/>
      </c:catAx>
      <c:valAx>
        <c:axId val="5730322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ja-JP"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r>
                  <a:rPr lang="ja-JP" altLang="ja-JP" sz="1600" b="1" i="0" baseline="0">
                    <a:effectLst/>
                  </a:rPr>
                  <a:t>時間（分）</a:t>
                </a:r>
                <a:endParaRPr lang="ja-JP" altLang="ja-JP" sz="1600">
                  <a:effectLst/>
                </a:endParaRPr>
              </a:p>
            </c:rich>
          </c:tx>
          <c:overlay val="0"/>
          <c:spPr>
            <a:noFill/>
            <a:ln>
              <a:noFill/>
            </a:ln>
            <a:effectLst/>
          </c:spPr>
          <c:txPr>
            <a:bodyPr rot="-5400000" spcFirstLastPara="1" vertOverflow="ellipsis" vert="horz" wrap="square" anchor="ctr" anchorCtr="1"/>
            <a:lstStyle/>
            <a:p>
              <a:pPr>
                <a:defRPr lang="ja-JP"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ja-JP" altLang="ja-JP"/>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crossAx val="5730319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ja-JP"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2">
          <a:lumMod val="75000"/>
        </a:schemeClr>
      </a:solidFill>
      <a:round/>
    </a:ln>
    <a:effectLst/>
  </c:spPr>
  <c:txPr>
    <a:bodyPr/>
    <a:lstStyle/>
    <a:p>
      <a:pPr>
        <a:defRPr sz="1600" b="1">
          <a:solidFill>
            <a:sysClr val="windowText" lastClr="000000"/>
          </a:solidFill>
          <a:latin typeface="Meiryo UI" panose="020B0604030504040204" pitchFamily="50" charset="-128"/>
          <a:ea typeface="Meiryo UI" panose="020B0604030504040204" pitchFamily="50" charset="-128"/>
        </a:defRPr>
      </a:pPr>
      <a:endParaRPr lang="zh-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pivotSource>
    <c:name>[★ADT 設備異常・設備改善 横展開進捗確認Sheet.xlsx]集計pivot (舊)!ピボットテーブル12</c:name>
    <c:fmtId val="20"/>
  </c:pivotSource>
  <c:chart>
    <c:title>
      <c:tx>
        <c:rich>
          <a:bodyPr rot="0" spcFirstLastPara="1" vertOverflow="ellipsis" vert="horz" wrap="square" anchor="ctr" anchorCtr="1"/>
          <a:lstStyle/>
          <a:p>
            <a:pPr>
              <a:defRPr lang="ja-JP" sz="1600" b="1" i="0" u="none" strike="noStrike" kern="1200" spc="0" baseline="0">
                <a:solidFill>
                  <a:srgbClr val="FF0000"/>
                </a:solidFill>
                <a:latin typeface="Meiryo UI" panose="020B0604030504040204" pitchFamily="50" charset="-128"/>
                <a:ea typeface="Meiryo UI" panose="020B0604030504040204" pitchFamily="50" charset="-128"/>
                <a:cs typeface="+mn-cs"/>
              </a:defRPr>
            </a:pPr>
            <a:r>
              <a:rPr lang="en-US" sz="1600">
                <a:solidFill>
                  <a:srgbClr val="FF0000"/>
                </a:solidFill>
              </a:rPr>
              <a:t>ADT</a:t>
            </a:r>
            <a:r>
              <a:rPr lang="ja-JP" sz="1600">
                <a:solidFill>
                  <a:srgbClr val="FF0000"/>
                </a:solidFill>
              </a:rPr>
              <a:t>　</a:t>
            </a:r>
            <a:r>
              <a:rPr lang="en-US" sz="1600">
                <a:solidFill>
                  <a:srgbClr val="FF0000"/>
                </a:solidFill>
              </a:rPr>
              <a:t>TAS</a:t>
            </a:r>
            <a:r>
              <a:rPr lang="ja-JP" sz="1600">
                <a:solidFill>
                  <a:srgbClr val="FF0000"/>
                </a:solidFill>
              </a:rPr>
              <a:t>、</a:t>
            </a:r>
            <a:r>
              <a:rPr lang="en-US" sz="1600">
                <a:solidFill>
                  <a:srgbClr val="FF0000"/>
                </a:solidFill>
              </a:rPr>
              <a:t>OFF</a:t>
            </a:r>
            <a:r>
              <a:rPr lang="ja-JP" sz="1600">
                <a:solidFill>
                  <a:srgbClr val="FF0000"/>
                </a:solidFill>
              </a:rPr>
              <a:t>切　設備異常発生件数（報告対象）</a:t>
            </a:r>
          </a:p>
          <a:p>
            <a:pPr>
              <a:defRPr lang="ja-JP" sz="1600">
                <a:solidFill>
                  <a:srgbClr val="FF0000"/>
                </a:solidFill>
              </a:defRPr>
            </a:pPr>
            <a:r>
              <a:rPr lang="en-US" sz="1600">
                <a:solidFill>
                  <a:srgbClr val="FF0000"/>
                </a:solidFill>
              </a:rPr>
              <a:t>COLD</a:t>
            </a:r>
            <a:r>
              <a:rPr lang="ja-JP" sz="1600">
                <a:solidFill>
                  <a:srgbClr val="FF0000"/>
                </a:solidFill>
              </a:rPr>
              <a:t> </a:t>
            </a:r>
            <a:r>
              <a:rPr lang="en-US" sz="1600">
                <a:solidFill>
                  <a:srgbClr val="FF0000"/>
                </a:solidFill>
              </a:rPr>
              <a:t>10</a:t>
            </a:r>
            <a:r>
              <a:rPr lang="ja-JP" sz="1600">
                <a:solidFill>
                  <a:srgbClr val="FF0000"/>
                </a:solidFill>
              </a:rPr>
              <a:t>分以上、</a:t>
            </a:r>
            <a:r>
              <a:rPr lang="en-US" sz="1600">
                <a:solidFill>
                  <a:srgbClr val="FF0000"/>
                </a:solidFill>
              </a:rPr>
              <a:t>TASOFF</a:t>
            </a:r>
            <a:r>
              <a:rPr lang="ja-JP" sz="1600">
                <a:solidFill>
                  <a:srgbClr val="FF0000"/>
                </a:solidFill>
              </a:rPr>
              <a:t> </a:t>
            </a:r>
            <a:r>
              <a:rPr lang="en-US" sz="1600">
                <a:solidFill>
                  <a:srgbClr val="FF0000"/>
                </a:solidFill>
              </a:rPr>
              <a:t>30</a:t>
            </a:r>
            <a:r>
              <a:rPr lang="ja-JP" sz="1600">
                <a:solidFill>
                  <a:srgbClr val="FF0000"/>
                </a:solidFill>
              </a:rPr>
              <a:t>分以上</a:t>
            </a:r>
          </a:p>
        </c:rich>
      </c:tx>
      <c:overlay val="0"/>
      <c:spPr>
        <a:noFill/>
        <a:ln>
          <a:noFill/>
        </a:ln>
        <a:effectLst/>
      </c:spPr>
      <c:txPr>
        <a:bodyPr rot="0" spcFirstLastPara="1" vertOverflow="ellipsis" vert="horz" wrap="square" anchor="ctr" anchorCtr="1"/>
        <a:lstStyle/>
        <a:p>
          <a:pPr>
            <a:defRPr lang="ja-JP" sz="1600" b="1" i="0" u="none" strike="noStrike" kern="1200" spc="0" baseline="0">
              <a:solidFill>
                <a:srgbClr val="FF0000"/>
              </a:solidFill>
              <a:latin typeface="Meiryo UI" panose="020B0604030504040204" pitchFamily="50" charset="-128"/>
              <a:ea typeface="Meiryo UI" panose="020B0604030504040204" pitchFamily="50" charset="-128"/>
              <a:cs typeface="+mn-cs"/>
            </a:defRPr>
          </a:pPr>
          <a:endParaRPr lang="zh-TW"/>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'集計pivot (舊)'!$M$224:$M$225</c:f>
              <c:strCache>
                <c:ptCount val="1"/>
                <c:pt idx="0">
                  <c:v>合計</c:v>
                </c:pt>
              </c:strCache>
            </c:strRef>
          </c:tx>
          <c:spPr>
            <a:solidFill>
              <a:schemeClr val="accent1"/>
            </a:solidFill>
            <a:ln>
              <a:noFill/>
            </a:ln>
            <a:effectLst/>
          </c:spPr>
          <c:invertIfNegative val="0"/>
          <c:cat>
            <c:strRef>
              <c:f>'集計pivot (舊)'!$L$226:$L$228</c:f>
              <c:strCache>
                <c:ptCount val="2"/>
                <c:pt idx="0">
                  <c:v>TAS</c:v>
                </c:pt>
                <c:pt idx="1">
                  <c:v>OFF切</c:v>
                </c:pt>
              </c:strCache>
            </c:strRef>
          </c:cat>
          <c:val>
            <c:numRef>
              <c:f>'集計pivot (舊)'!$M$226:$M$228</c:f>
              <c:numCache>
                <c:formatCode>General</c:formatCode>
                <c:ptCount val="2"/>
                <c:pt idx="0">
                  <c:v>2</c:v>
                </c:pt>
                <c:pt idx="1">
                  <c:v>8</c:v>
                </c:pt>
              </c:numCache>
            </c:numRef>
          </c:val>
          <c:extLst>
            <c:ext xmlns:c16="http://schemas.microsoft.com/office/drawing/2014/chart" uri="{C3380CC4-5D6E-409C-BE32-E72D297353CC}">
              <c16:uniqueId val="{00000000-956E-4577-A204-C3AF5F342851}"/>
            </c:ext>
          </c:extLst>
        </c:ser>
        <c:dLbls>
          <c:showLegendKey val="0"/>
          <c:showVal val="0"/>
          <c:showCatName val="0"/>
          <c:showSerName val="0"/>
          <c:showPercent val="0"/>
          <c:showBubbleSize val="0"/>
        </c:dLbls>
        <c:gapWidth val="219"/>
        <c:overlap val="-27"/>
        <c:axId val="486138936"/>
        <c:axId val="486141560"/>
      </c:barChart>
      <c:catAx>
        <c:axId val="486138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crossAx val="486141560"/>
        <c:crosses val="autoZero"/>
        <c:auto val="1"/>
        <c:lblAlgn val="ctr"/>
        <c:lblOffset val="100"/>
        <c:noMultiLvlLbl val="0"/>
      </c:catAx>
      <c:valAx>
        <c:axId val="4861415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ja-JP"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r>
                  <a:rPr lang="ja-JP"/>
                  <a:t>件数（回）</a:t>
                </a:r>
              </a:p>
            </c:rich>
          </c:tx>
          <c:overlay val="0"/>
          <c:spPr>
            <a:noFill/>
            <a:ln>
              <a:noFill/>
            </a:ln>
            <a:effectLst/>
          </c:spPr>
          <c:txPr>
            <a:bodyPr rot="-5400000" spcFirstLastPara="1" vertOverflow="ellipsis" vert="horz" wrap="square" anchor="ctr" anchorCtr="1"/>
            <a:lstStyle/>
            <a:p>
              <a:pPr>
                <a:defRPr lang="ja-JP"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crossAx val="4861389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ja-JP"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2">
          <a:lumMod val="75000"/>
        </a:schemeClr>
      </a:solidFill>
      <a:round/>
    </a:ln>
    <a:effectLst/>
  </c:spPr>
  <c:txPr>
    <a:bodyPr/>
    <a:lstStyle/>
    <a:p>
      <a:pPr>
        <a:defRPr sz="1600" b="1">
          <a:solidFill>
            <a:sysClr val="windowText" lastClr="000000"/>
          </a:solidFill>
          <a:latin typeface="Meiryo UI" panose="020B0604030504040204" pitchFamily="50" charset="-128"/>
          <a:ea typeface="Meiryo UI" panose="020B0604030504040204" pitchFamily="50" charset="-128"/>
        </a:defRPr>
      </a:pPr>
      <a:endParaRPr lang="zh-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pivotSource>
    <c:name>[★ADT 設備異常・設備改善 横展開進捗確認Sheet.xlsx]集計pivot (舊)!ピボットテーブル29</c:name>
    <c:fmtId val="17"/>
  </c:pivotSource>
  <c:chart>
    <c:title>
      <c:tx>
        <c:rich>
          <a:bodyPr rot="0" spcFirstLastPara="1" vertOverflow="ellipsis" vert="horz" wrap="square" anchor="ctr" anchorCtr="1"/>
          <a:lstStyle/>
          <a:p>
            <a:pPr>
              <a:defRPr lang="ja-JP" sz="1600" b="1" i="0" u="none" strike="noStrike" kern="1200" spc="0" baseline="0">
                <a:solidFill>
                  <a:srgbClr val="FF0000"/>
                </a:solidFill>
                <a:latin typeface="Meiryo UI" panose="020B0604030504040204" pitchFamily="50" charset="-128"/>
                <a:ea typeface="Meiryo UI" panose="020B0604030504040204" pitchFamily="50" charset="-128"/>
                <a:cs typeface="+mn-cs"/>
              </a:defRPr>
            </a:pPr>
            <a:r>
              <a:rPr lang="en-US" sz="1600">
                <a:solidFill>
                  <a:srgbClr val="FF0000"/>
                </a:solidFill>
              </a:rPr>
              <a:t>ADT</a:t>
            </a:r>
            <a:r>
              <a:rPr lang="ja-JP" altLang="en-US" sz="1600">
                <a:solidFill>
                  <a:srgbClr val="FF0000"/>
                </a:solidFill>
              </a:rPr>
              <a:t>　</a:t>
            </a:r>
            <a:r>
              <a:rPr lang="ja-JP" sz="1600">
                <a:solidFill>
                  <a:srgbClr val="FF0000"/>
                </a:solidFill>
              </a:rPr>
              <a:t>種類別</a:t>
            </a:r>
            <a:r>
              <a:rPr lang="ja-JP" altLang="en-US" sz="1600">
                <a:solidFill>
                  <a:srgbClr val="FF0000"/>
                </a:solidFill>
              </a:rPr>
              <a:t>　</a:t>
            </a:r>
            <a:r>
              <a:rPr lang="ja-JP" sz="1600">
                <a:solidFill>
                  <a:srgbClr val="FF0000"/>
                </a:solidFill>
              </a:rPr>
              <a:t>異常発生件数の推移（報告対象）</a:t>
            </a:r>
          </a:p>
          <a:p>
            <a:pPr>
              <a:defRPr lang="ja-JP" sz="1600">
                <a:solidFill>
                  <a:srgbClr val="FF0000"/>
                </a:solidFill>
              </a:defRPr>
            </a:pPr>
            <a:r>
              <a:rPr lang="en-US" sz="1600">
                <a:solidFill>
                  <a:srgbClr val="FF0000"/>
                </a:solidFill>
              </a:rPr>
              <a:t>COLD</a:t>
            </a:r>
            <a:r>
              <a:rPr lang="ja-JP" sz="1600">
                <a:solidFill>
                  <a:srgbClr val="FF0000"/>
                </a:solidFill>
              </a:rPr>
              <a:t> </a:t>
            </a:r>
            <a:r>
              <a:rPr lang="en-US" sz="1600">
                <a:solidFill>
                  <a:srgbClr val="FF0000"/>
                </a:solidFill>
              </a:rPr>
              <a:t>10</a:t>
            </a:r>
            <a:r>
              <a:rPr lang="ja-JP" sz="1600">
                <a:solidFill>
                  <a:srgbClr val="FF0000"/>
                </a:solidFill>
              </a:rPr>
              <a:t>分以上、</a:t>
            </a:r>
            <a:r>
              <a:rPr lang="en-US" sz="1600">
                <a:solidFill>
                  <a:srgbClr val="FF0000"/>
                </a:solidFill>
              </a:rPr>
              <a:t>TASOFF</a:t>
            </a:r>
            <a:r>
              <a:rPr lang="ja-JP" sz="1600">
                <a:solidFill>
                  <a:srgbClr val="FF0000"/>
                </a:solidFill>
              </a:rPr>
              <a:t> </a:t>
            </a:r>
            <a:r>
              <a:rPr lang="en-US" sz="1600">
                <a:solidFill>
                  <a:srgbClr val="FF0000"/>
                </a:solidFill>
              </a:rPr>
              <a:t>30</a:t>
            </a:r>
            <a:r>
              <a:rPr lang="ja-JP" sz="1600">
                <a:solidFill>
                  <a:srgbClr val="FF0000"/>
                </a:solidFill>
              </a:rPr>
              <a:t>分以上</a:t>
            </a:r>
          </a:p>
        </c:rich>
      </c:tx>
      <c:layout>
        <c:manualLayout>
          <c:xMode val="edge"/>
          <c:yMode val="edge"/>
          <c:x val="0.19516255559488563"/>
          <c:y val="3.0472234697788692E-2"/>
        </c:manualLayout>
      </c:layout>
      <c:overlay val="0"/>
      <c:spPr>
        <a:noFill/>
        <a:ln>
          <a:noFill/>
        </a:ln>
        <a:effectLst/>
      </c:spPr>
      <c:txPr>
        <a:bodyPr rot="0" spcFirstLastPara="1" vertOverflow="ellipsis" vert="horz" wrap="square" anchor="ctr" anchorCtr="1"/>
        <a:lstStyle/>
        <a:p>
          <a:pPr>
            <a:defRPr lang="ja-JP" sz="1600" b="1" i="0" u="none" strike="noStrike" kern="1200" spc="0" baseline="0">
              <a:solidFill>
                <a:srgbClr val="FF0000"/>
              </a:solidFill>
              <a:latin typeface="Meiryo UI" panose="020B0604030504040204" pitchFamily="50" charset="-128"/>
              <a:ea typeface="Meiryo UI" panose="020B0604030504040204" pitchFamily="50" charset="-128"/>
              <a:cs typeface="+mn-cs"/>
            </a:defRPr>
          </a:pPr>
          <a:endParaRPr lang="zh-TW"/>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48002446940244"/>
          <c:y val="0.20801458703397566"/>
          <c:w val="0.86055027973881493"/>
          <c:h val="0.54330844236624509"/>
        </c:manualLayout>
      </c:layout>
      <c:barChart>
        <c:barDir val="col"/>
        <c:grouping val="stacked"/>
        <c:varyColors val="0"/>
        <c:ser>
          <c:idx val="0"/>
          <c:order val="0"/>
          <c:tx>
            <c:strRef>
              <c:f>'集計pivot (舊)'!$M$279:$M$280</c:f>
              <c:strCache>
                <c:ptCount val="1"/>
                <c:pt idx="0">
                  <c:v>機械系</c:v>
                </c:pt>
              </c:strCache>
            </c:strRef>
          </c:tx>
          <c:spPr>
            <a:solidFill>
              <a:schemeClr val="accent1"/>
            </a:solidFill>
            <a:ln>
              <a:noFill/>
            </a:ln>
            <a:effectLst/>
          </c:spPr>
          <c:invertIfNegative val="0"/>
          <c:cat>
            <c:strRef>
              <c:f>'集計pivot (舊)'!$L$281</c:f>
              <c:strCache>
                <c:ptCount val="1"/>
                <c:pt idx="0">
                  <c:v>合計</c:v>
                </c:pt>
              </c:strCache>
            </c:strRef>
          </c:cat>
          <c:val>
            <c:numRef>
              <c:f>'集計pivot (舊)'!$M$281</c:f>
              <c:numCache>
                <c:formatCode>General</c:formatCode>
                <c:ptCount val="1"/>
                <c:pt idx="0">
                  <c:v>49</c:v>
                </c:pt>
              </c:numCache>
            </c:numRef>
          </c:val>
          <c:extLst>
            <c:ext xmlns:c16="http://schemas.microsoft.com/office/drawing/2014/chart" uri="{C3380CC4-5D6E-409C-BE32-E72D297353CC}">
              <c16:uniqueId val="{00000000-8531-4AD6-A60E-1782F3386C22}"/>
            </c:ext>
          </c:extLst>
        </c:ser>
        <c:ser>
          <c:idx val="1"/>
          <c:order val="1"/>
          <c:tx>
            <c:strRef>
              <c:f>'集計pivot (舊)'!$N$279:$N$280</c:f>
              <c:strCache>
                <c:ptCount val="1"/>
                <c:pt idx="0">
                  <c:v>系統系</c:v>
                </c:pt>
              </c:strCache>
            </c:strRef>
          </c:tx>
          <c:spPr>
            <a:solidFill>
              <a:schemeClr val="accent2"/>
            </a:solidFill>
            <a:ln>
              <a:noFill/>
            </a:ln>
            <a:effectLst/>
          </c:spPr>
          <c:invertIfNegative val="0"/>
          <c:cat>
            <c:strRef>
              <c:f>'集計pivot (舊)'!$L$281</c:f>
              <c:strCache>
                <c:ptCount val="1"/>
                <c:pt idx="0">
                  <c:v>合計</c:v>
                </c:pt>
              </c:strCache>
            </c:strRef>
          </c:cat>
          <c:val>
            <c:numRef>
              <c:f>'集計pivot (舊)'!$N$281</c:f>
              <c:numCache>
                <c:formatCode>General</c:formatCode>
                <c:ptCount val="1"/>
                <c:pt idx="0">
                  <c:v>3</c:v>
                </c:pt>
              </c:numCache>
            </c:numRef>
          </c:val>
          <c:extLst>
            <c:ext xmlns:c16="http://schemas.microsoft.com/office/drawing/2014/chart" uri="{C3380CC4-5D6E-409C-BE32-E72D297353CC}">
              <c16:uniqueId val="{00000001-8531-4AD6-A60E-1782F3386C22}"/>
            </c:ext>
          </c:extLst>
        </c:ser>
        <c:ser>
          <c:idx val="2"/>
          <c:order val="2"/>
          <c:tx>
            <c:strRef>
              <c:f>'集計pivot (舊)'!$O$279:$O$280</c:f>
              <c:strCache>
                <c:ptCount val="1"/>
                <c:pt idx="0">
                  <c:v>其它</c:v>
                </c:pt>
              </c:strCache>
            </c:strRef>
          </c:tx>
          <c:spPr>
            <a:solidFill>
              <a:schemeClr val="accent3"/>
            </a:solidFill>
            <a:ln>
              <a:noFill/>
            </a:ln>
            <a:effectLst/>
          </c:spPr>
          <c:invertIfNegative val="0"/>
          <c:cat>
            <c:strRef>
              <c:f>'集計pivot (舊)'!$L$281</c:f>
              <c:strCache>
                <c:ptCount val="1"/>
                <c:pt idx="0">
                  <c:v>合計</c:v>
                </c:pt>
              </c:strCache>
            </c:strRef>
          </c:cat>
          <c:val>
            <c:numRef>
              <c:f>'集計pivot (舊)'!$O$281</c:f>
              <c:numCache>
                <c:formatCode>General</c:formatCode>
                <c:ptCount val="1"/>
                <c:pt idx="0">
                  <c:v>1</c:v>
                </c:pt>
              </c:numCache>
            </c:numRef>
          </c:val>
          <c:extLst>
            <c:ext xmlns:c16="http://schemas.microsoft.com/office/drawing/2014/chart" uri="{C3380CC4-5D6E-409C-BE32-E72D297353CC}">
              <c16:uniqueId val="{00000002-8531-4AD6-A60E-1782F3386C22}"/>
            </c:ext>
          </c:extLst>
        </c:ser>
        <c:ser>
          <c:idx val="3"/>
          <c:order val="3"/>
          <c:tx>
            <c:strRef>
              <c:f>'集計pivot (舊)'!$P$279:$P$280</c:f>
              <c:strCache>
                <c:ptCount val="1"/>
                <c:pt idx="0">
                  <c:v>電氣系</c:v>
                </c:pt>
              </c:strCache>
            </c:strRef>
          </c:tx>
          <c:spPr>
            <a:solidFill>
              <a:schemeClr val="accent4"/>
            </a:solidFill>
            <a:ln>
              <a:noFill/>
            </a:ln>
            <a:effectLst/>
          </c:spPr>
          <c:invertIfNegative val="0"/>
          <c:cat>
            <c:strRef>
              <c:f>'集計pivot (舊)'!$L$281</c:f>
              <c:strCache>
                <c:ptCount val="1"/>
                <c:pt idx="0">
                  <c:v>合計</c:v>
                </c:pt>
              </c:strCache>
            </c:strRef>
          </c:cat>
          <c:val>
            <c:numRef>
              <c:f>'集計pivot (舊)'!$P$281</c:f>
              <c:numCache>
                <c:formatCode>General</c:formatCode>
                <c:ptCount val="1"/>
                <c:pt idx="0">
                  <c:v>24</c:v>
                </c:pt>
              </c:numCache>
            </c:numRef>
          </c:val>
          <c:extLst>
            <c:ext xmlns:c16="http://schemas.microsoft.com/office/drawing/2014/chart" uri="{C3380CC4-5D6E-409C-BE32-E72D297353CC}">
              <c16:uniqueId val="{00000003-8531-4AD6-A60E-1782F3386C22}"/>
            </c:ext>
          </c:extLst>
        </c:ser>
        <c:ser>
          <c:idx val="4"/>
          <c:order val="4"/>
          <c:tx>
            <c:strRef>
              <c:f>'集計pivot (舊)'!$Q$279:$Q$280</c:f>
              <c:strCache>
                <c:ptCount val="1"/>
                <c:pt idx="0">
                  <c:v>檢查系</c:v>
                </c:pt>
              </c:strCache>
            </c:strRef>
          </c:tx>
          <c:spPr>
            <a:solidFill>
              <a:schemeClr val="accent5"/>
            </a:solidFill>
            <a:ln>
              <a:noFill/>
            </a:ln>
            <a:effectLst/>
          </c:spPr>
          <c:invertIfNegative val="0"/>
          <c:cat>
            <c:strRef>
              <c:f>'集計pivot (舊)'!$L$281</c:f>
              <c:strCache>
                <c:ptCount val="1"/>
                <c:pt idx="0">
                  <c:v>合計</c:v>
                </c:pt>
              </c:strCache>
            </c:strRef>
          </c:cat>
          <c:val>
            <c:numRef>
              <c:f>'集計pivot (舊)'!$Q$281</c:f>
              <c:numCache>
                <c:formatCode>General</c:formatCode>
                <c:ptCount val="1"/>
                <c:pt idx="0">
                  <c:v>22</c:v>
                </c:pt>
              </c:numCache>
            </c:numRef>
          </c:val>
          <c:extLst>
            <c:ext xmlns:c16="http://schemas.microsoft.com/office/drawing/2014/chart" uri="{C3380CC4-5D6E-409C-BE32-E72D297353CC}">
              <c16:uniqueId val="{00000004-8531-4AD6-A60E-1782F3386C22}"/>
            </c:ext>
          </c:extLst>
        </c:ser>
        <c:dLbls>
          <c:showLegendKey val="0"/>
          <c:showVal val="0"/>
          <c:showCatName val="0"/>
          <c:showSerName val="0"/>
          <c:showPercent val="0"/>
          <c:showBubbleSize val="0"/>
        </c:dLbls>
        <c:gapWidth val="150"/>
        <c:overlap val="100"/>
        <c:axId val="533589528"/>
        <c:axId val="533589200"/>
      </c:barChart>
      <c:catAx>
        <c:axId val="533589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crossAx val="533589200"/>
        <c:crosses val="autoZero"/>
        <c:auto val="1"/>
        <c:lblAlgn val="ctr"/>
        <c:lblOffset val="100"/>
        <c:noMultiLvlLbl val="0"/>
      </c:catAx>
      <c:valAx>
        <c:axId val="5335892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ja-JP"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r>
                  <a:rPr lang="ja-JP"/>
                  <a:t>件数（回）</a:t>
                </a:r>
              </a:p>
            </c:rich>
          </c:tx>
          <c:overlay val="0"/>
          <c:spPr>
            <a:noFill/>
            <a:ln>
              <a:noFill/>
            </a:ln>
            <a:effectLst/>
          </c:spPr>
          <c:txPr>
            <a:bodyPr rot="-5400000" spcFirstLastPara="1" vertOverflow="ellipsis" vert="horz" wrap="square" anchor="ctr" anchorCtr="1"/>
            <a:lstStyle/>
            <a:p>
              <a:pPr>
                <a:defRPr lang="ja-JP"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16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crossAx val="533589528"/>
        <c:crosses val="autoZero"/>
        <c:crossBetween val="between"/>
      </c:valAx>
      <c:spPr>
        <a:noFill/>
        <a:ln>
          <a:noFill/>
        </a:ln>
        <a:effectLst/>
      </c:spPr>
    </c:plotArea>
    <c:legend>
      <c:legendPos val="b"/>
      <c:layout>
        <c:manualLayout>
          <c:xMode val="edge"/>
          <c:yMode val="edge"/>
          <c:x val="0.21997222191081475"/>
          <c:y val="0.85777238751929386"/>
          <c:w val="0.61267258947454617"/>
          <c:h val="8.2508347746336488E-2"/>
        </c:manualLayout>
      </c:layout>
      <c:overlay val="0"/>
      <c:spPr>
        <a:noFill/>
        <a:ln>
          <a:noFill/>
        </a:ln>
        <a:effectLst/>
      </c:spPr>
      <c:txPr>
        <a:bodyPr rot="0" spcFirstLastPara="1" vertOverflow="ellipsis" vert="horz" wrap="square" anchor="ctr" anchorCtr="1"/>
        <a:lstStyle/>
        <a:p>
          <a:pPr>
            <a:defRPr lang="ja-JP" sz="1200" b="1" i="0" u="none" strike="noStrike" kern="1200" baseline="0">
              <a:solidFill>
                <a:sysClr val="windowText" lastClr="000000"/>
              </a:solidFill>
              <a:latin typeface="Meiryo UI" panose="020B0604030504040204" pitchFamily="50" charset="-128"/>
              <a:ea typeface="Meiryo UI" panose="020B0604030504040204" pitchFamily="50" charset="-128"/>
              <a:cs typeface="+mn-cs"/>
            </a:defRPr>
          </a:pPr>
          <a:endParaRPr lang="zh-TW"/>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2">
          <a:lumMod val="75000"/>
        </a:schemeClr>
      </a:solidFill>
      <a:round/>
    </a:ln>
    <a:effectLst/>
  </c:spPr>
  <c:txPr>
    <a:bodyPr/>
    <a:lstStyle/>
    <a:p>
      <a:pPr>
        <a:defRPr sz="1600" b="1">
          <a:solidFill>
            <a:sysClr val="windowText" lastClr="000000"/>
          </a:solidFill>
          <a:latin typeface="Meiryo UI" panose="020B0604030504040204" pitchFamily="50" charset="-128"/>
          <a:ea typeface="Meiryo UI" panose="020B0604030504040204" pitchFamily="50" charset="-128"/>
        </a:defRPr>
      </a:pPr>
      <a:endParaRPr lang="zh-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pivotSource>
    <c:name>[★ADT 設備異常・設備改善 横展開進捗確認Sheet.xlsx]集計pivot (舊)!ピボットテーブル33</c:name>
    <c:fmtId val="2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zh-TW"/>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'集計pivot (舊)'!$O$350:$O$351</c:f>
              <c:strCache>
                <c:ptCount val="1"/>
                <c:pt idx="0">
                  <c:v>ACE</c:v>
                </c:pt>
              </c:strCache>
            </c:strRef>
          </c:tx>
          <c:spPr>
            <a:solidFill>
              <a:schemeClr val="accent1"/>
            </a:solidFill>
            <a:ln>
              <a:noFill/>
            </a:ln>
            <a:effectLst/>
          </c:spPr>
          <c:invertIfNegative val="0"/>
          <c:cat>
            <c:strRef>
              <c:f>'集計pivot (舊)'!$N$352</c:f>
              <c:strCache>
                <c:ptCount val="1"/>
                <c:pt idx="0">
                  <c:v>合計</c:v>
                </c:pt>
              </c:strCache>
            </c:strRef>
          </c:cat>
          <c:val>
            <c:numRef>
              <c:f>'集計pivot (舊)'!$O$352</c:f>
              <c:numCache>
                <c:formatCode>General</c:formatCode>
                <c:ptCount val="1"/>
                <c:pt idx="0">
                  <c:v>1</c:v>
                </c:pt>
              </c:numCache>
            </c:numRef>
          </c:val>
          <c:extLst>
            <c:ext xmlns:c16="http://schemas.microsoft.com/office/drawing/2014/chart" uri="{C3380CC4-5D6E-409C-BE32-E72D297353CC}">
              <c16:uniqueId val="{00000000-032F-4FE4-8CC3-21D55996AA9A}"/>
            </c:ext>
          </c:extLst>
        </c:ser>
        <c:ser>
          <c:idx val="1"/>
          <c:order val="1"/>
          <c:tx>
            <c:strRef>
              <c:f>'集計pivot (舊)'!$P$350:$P$351</c:f>
              <c:strCache>
                <c:ptCount val="1"/>
                <c:pt idx="0">
                  <c:v>BDS</c:v>
                </c:pt>
              </c:strCache>
            </c:strRef>
          </c:tx>
          <c:spPr>
            <a:solidFill>
              <a:schemeClr val="accent2"/>
            </a:solidFill>
            <a:ln>
              <a:noFill/>
            </a:ln>
            <a:effectLst/>
          </c:spPr>
          <c:invertIfNegative val="0"/>
          <c:cat>
            <c:strRef>
              <c:f>'集計pivot (舊)'!$N$352</c:f>
              <c:strCache>
                <c:ptCount val="1"/>
                <c:pt idx="0">
                  <c:v>合計</c:v>
                </c:pt>
              </c:strCache>
            </c:strRef>
          </c:cat>
          <c:val>
            <c:numRef>
              <c:f>'集計pivot (舊)'!$P$352</c:f>
              <c:numCache>
                <c:formatCode>General</c:formatCode>
                <c:ptCount val="1"/>
                <c:pt idx="0">
                  <c:v>5</c:v>
                </c:pt>
              </c:numCache>
            </c:numRef>
          </c:val>
          <c:extLst>
            <c:ext xmlns:c16="http://schemas.microsoft.com/office/drawing/2014/chart" uri="{C3380CC4-5D6E-409C-BE32-E72D297353CC}">
              <c16:uniqueId val="{00000001-032F-4FE4-8CC3-21D55996AA9A}"/>
            </c:ext>
          </c:extLst>
        </c:ser>
        <c:ser>
          <c:idx val="2"/>
          <c:order val="2"/>
          <c:tx>
            <c:strRef>
              <c:f>'集計pivot (舊)'!$Q$350:$Q$351</c:f>
              <c:strCache>
                <c:ptCount val="1"/>
                <c:pt idx="0">
                  <c:v>P詰め機</c:v>
                </c:pt>
              </c:strCache>
            </c:strRef>
          </c:tx>
          <c:spPr>
            <a:solidFill>
              <a:schemeClr val="accent3"/>
            </a:solidFill>
            <a:ln>
              <a:noFill/>
            </a:ln>
            <a:effectLst/>
          </c:spPr>
          <c:invertIfNegative val="0"/>
          <c:cat>
            <c:strRef>
              <c:f>'集計pivot (舊)'!$N$352</c:f>
              <c:strCache>
                <c:ptCount val="1"/>
                <c:pt idx="0">
                  <c:v>合計</c:v>
                </c:pt>
              </c:strCache>
            </c:strRef>
          </c:cat>
          <c:val>
            <c:numRef>
              <c:f>'集計pivot (舊)'!$Q$352</c:f>
              <c:numCache>
                <c:formatCode>General</c:formatCode>
                <c:ptCount val="1"/>
                <c:pt idx="0">
                  <c:v>1</c:v>
                </c:pt>
              </c:numCache>
            </c:numRef>
          </c:val>
          <c:extLst>
            <c:ext xmlns:c16="http://schemas.microsoft.com/office/drawing/2014/chart" uri="{C3380CC4-5D6E-409C-BE32-E72D297353CC}">
              <c16:uniqueId val="{00000002-032F-4FE4-8CC3-21D55996AA9A}"/>
            </c:ext>
          </c:extLst>
        </c:ser>
        <c:ser>
          <c:idx val="3"/>
          <c:order val="3"/>
          <c:tx>
            <c:strRef>
              <c:f>'集計pivot (舊)'!$R$350:$R$351</c:f>
              <c:strCache>
                <c:ptCount val="1"/>
                <c:pt idx="0">
                  <c:v>SMAP</c:v>
                </c:pt>
              </c:strCache>
            </c:strRef>
          </c:tx>
          <c:spPr>
            <a:solidFill>
              <a:schemeClr val="accent4"/>
            </a:solidFill>
            <a:ln>
              <a:noFill/>
            </a:ln>
            <a:effectLst/>
          </c:spPr>
          <c:invertIfNegative val="0"/>
          <c:cat>
            <c:strRef>
              <c:f>'集計pivot (舊)'!$N$352</c:f>
              <c:strCache>
                <c:ptCount val="1"/>
                <c:pt idx="0">
                  <c:v>合計</c:v>
                </c:pt>
              </c:strCache>
            </c:strRef>
          </c:cat>
          <c:val>
            <c:numRef>
              <c:f>'集計pivot (舊)'!$R$352</c:f>
              <c:numCache>
                <c:formatCode>General</c:formatCode>
                <c:ptCount val="1"/>
                <c:pt idx="0">
                  <c:v>3</c:v>
                </c:pt>
              </c:numCache>
            </c:numRef>
          </c:val>
          <c:extLst>
            <c:ext xmlns:c16="http://schemas.microsoft.com/office/drawing/2014/chart" uri="{C3380CC4-5D6E-409C-BE32-E72D297353CC}">
              <c16:uniqueId val="{00000003-032F-4FE4-8CC3-21D55996AA9A}"/>
            </c:ext>
          </c:extLst>
        </c:ser>
        <c:ser>
          <c:idx val="4"/>
          <c:order val="4"/>
          <c:tx>
            <c:strRef>
              <c:f>'集計pivot (舊)'!$S$350:$S$351</c:f>
              <c:strCache>
                <c:ptCount val="1"/>
                <c:pt idx="0">
                  <c:v>TOM3</c:v>
                </c:pt>
              </c:strCache>
            </c:strRef>
          </c:tx>
          <c:spPr>
            <a:solidFill>
              <a:schemeClr val="accent5"/>
            </a:solidFill>
            <a:ln>
              <a:noFill/>
            </a:ln>
            <a:effectLst/>
          </c:spPr>
          <c:invertIfNegative val="0"/>
          <c:cat>
            <c:strRef>
              <c:f>'集計pivot (舊)'!$N$352</c:f>
              <c:strCache>
                <c:ptCount val="1"/>
                <c:pt idx="0">
                  <c:v>合計</c:v>
                </c:pt>
              </c:strCache>
            </c:strRef>
          </c:cat>
          <c:val>
            <c:numRef>
              <c:f>'集計pivot (舊)'!$S$352</c:f>
              <c:numCache>
                <c:formatCode>General</c:formatCode>
                <c:ptCount val="1"/>
                <c:pt idx="0">
                  <c:v>20</c:v>
                </c:pt>
              </c:numCache>
            </c:numRef>
          </c:val>
          <c:extLst>
            <c:ext xmlns:c16="http://schemas.microsoft.com/office/drawing/2014/chart" uri="{C3380CC4-5D6E-409C-BE32-E72D297353CC}">
              <c16:uniqueId val="{00000004-032F-4FE4-8CC3-21D55996AA9A}"/>
            </c:ext>
          </c:extLst>
        </c:ser>
        <c:ser>
          <c:idx val="5"/>
          <c:order val="5"/>
          <c:tx>
            <c:strRef>
              <c:f>'集計pivot (舊)'!$T$350:$T$351</c:f>
              <c:strCache>
                <c:ptCount val="1"/>
                <c:pt idx="0">
                  <c:v>WI</c:v>
                </c:pt>
              </c:strCache>
            </c:strRef>
          </c:tx>
          <c:spPr>
            <a:solidFill>
              <a:schemeClr val="accent6"/>
            </a:solidFill>
            <a:ln>
              <a:noFill/>
            </a:ln>
            <a:effectLst/>
          </c:spPr>
          <c:invertIfNegative val="0"/>
          <c:cat>
            <c:strRef>
              <c:f>'集計pivot (舊)'!$N$352</c:f>
              <c:strCache>
                <c:ptCount val="1"/>
                <c:pt idx="0">
                  <c:v>合計</c:v>
                </c:pt>
              </c:strCache>
            </c:strRef>
          </c:cat>
          <c:val>
            <c:numRef>
              <c:f>'集計pivot (舊)'!$T$352</c:f>
              <c:numCache>
                <c:formatCode>General</c:formatCode>
                <c:ptCount val="1"/>
                <c:pt idx="0">
                  <c:v>2</c:v>
                </c:pt>
              </c:numCache>
            </c:numRef>
          </c:val>
          <c:extLst>
            <c:ext xmlns:c16="http://schemas.microsoft.com/office/drawing/2014/chart" uri="{C3380CC4-5D6E-409C-BE32-E72D297353CC}">
              <c16:uniqueId val="{00000005-032F-4FE4-8CC3-21D55996AA9A}"/>
            </c:ext>
          </c:extLst>
        </c:ser>
        <c:ser>
          <c:idx val="6"/>
          <c:order val="6"/>
          <c:tx>
            <c:strRef>
              <c:f>'集計pivot (舊)'!$U$350:$U$351</c:f>
              <c:strCache>
                <c:ptCount val="1"/>
                <c:pt idx="0">
                  <c:v>横切機</c:v>
                </c:pt>
              </c:strCache>
            </c:strRef>
          </c:tx>
          <c:spPr>
            <a:solidFill>
              <a:schemeClr val="accent1">
                <a:lumMod val="60000"/>
              </a:schemeClr>
            </a:solidFill>
            <a:ln>
              <a:noFill/>
            </a:ln>
            <a:effectLst/>
          </c:spPr>
          <c:invertIfNegative val="0"/>
          <c:cat>
            <c:strRef>
              <c:f>'集計pivot (舊)'!$N$352</c:f>
              <c:strCache>
                <c:ptCount val="1"/>
                <c:pt idx="0">
                  <c:v>合計</c:v>
                </c:pt>
              </c:strCache>
            </c:strRef>
          </c:cat>
          <c:val>
            <c:numRef>
              <c:f>'集計pivot (舊)'!$U$352</c:f>
              <c:numCache>
                <c:formatCode>General</c:formatCode>
                <c:ptCount val="1"/>
                <c:pt idx="0">
                  <c:v>1</c:v>
                </c:pt>
              </c:numCache>
            </c:numRef>
          </c:val>
          <c:extLst>
            <c:ext xmlns:c16="http://schemas.microsoft.com/office/drawing/2014/chart" uri="{C3380CC4-5D6E-409C-BE32-E72D297353CC}">
              <c16:uniqueId val="{00000006-032F-4FE4-8CC3-21D55996AA9A}"/>
            </c:ext>
          </c:extLst>
        </c:ser>
        <c:ser>
          <c:idx val="7"/>
          <c:order val="7"/>
          <c:tx>
            <c:strRef>
              <c:f>'集計pivot (舊)'!$V$350:$V$351</c:f>
              <c:strCache>
                <c:ptCount val="1"/>
                <c:pt idx="0">
                  <c:v>位置決め</c:v>
                </c:pt>
              </c:strCache>
            </c:strRef>
          </c:tx>
          <c:spPr>
            <a:solidFill>
              <a:schemeClr val="accent2">
                <a:lumMod val="60000"/>
              </a:schemeClr>
            </a:solidFill>
            <a:ln>
              <a:noFill/>
            </a:ln>
            <a:effectLst/>
          </c:spPr>
          <c:invertIfNegative val="0"/>
          <c:cat>
            <c:strRef>
              <c:f>'集計pivot (舊)'!$N$352</c:f>
              <c:strCache>
                <c:ptCount val="1"/>
                <c:pt idx="0">
                  <c:v>合計</c:v>
                </c:pt>
              </c:strCache>
            </c:strRef>
          </c:cat>
          <c:val>
            <c:numRef>
              <c:f>'集計pivot (舊)'!$V$352</c:f>
              <c:numCache>
                <c:formatCode>General</c:formatCode>
                <c:ptCount val="1"/>
                <c:pt idx="0">
                  <c:v>3</c:v>
                </c:pt>
              </c:numCache>
            </c:numRef>
          </c:val>
          <c:extLst>
            <c:ext xmlns:c16="http://schemas.microsoft.com/office/drawing/2014/chart" uri="{C3380CC4-5D6E-409C-BE32-E72D297353CC}">
              <c16:uniqueId val="{00000007-032F-4FE4-8CC3-21D55996AA9A}"/>
            </c:ext>
          </c:extLst>
        </c:ser>
        <c:ser>
          <c:idx val="8"/>
          <c:order val="8"/>
          <c:tx>
            <c:strRef>
              <c:f>'集計pivot (舊)'!$W$350:$W$351</c:f>
              <c:strCache>
                <c:ptCount val="1"/>
                <c:pt idx="0">
                  <c:v>紙巻機</c:v>
                </c:pt>
              </c:strCache>
            </c:strRef>
          </c:tx>
          <c:spPr>
            <a:solidFill>
              <a:schemeClr val="accent3">
                <a:lumMod val="60000"/>
              </a:schemeClr>
            </a:solidFill>
            <a:ln>
              <a:noFill/>
            </a:ln>
            <a:effectLst/>
          </c:spPr>
          <c:invertIfNegative val="0"/>
          <c:cat>
            <c:strRef>
              <c:f>'集計pivot (舊)'!$N$352</c:f>
              <c:strCache>
                <c:ptCount val="1"/>
                <c:pt idx="0">
                  <c:v>合計</c:v>
                </c:pt>
              </c:strCache>
            </c:strRef>
          </c:cat>
          <c:val>
            <c:numRef>
              <c:f>'集計pivot (舊)'!$W$352</c:f>
              <c:numCache>
                <c:formatCode>General</c:formatCode>
                <c:ptCount val="1"/>
                <c:pt idx="0">
                  <c:v>4</c:v>
                </c:pt>
              </c:numCache>
            </c:numRef>
          </c:val>
          <c:extLst>
            <c:ext xmlns:c16="http://schemas.microsoft.com/office/drawing/2014/chart" uri="{C3380CC4-5D6E-409C-BE32-E72D297353CC}">
              <c16:uniqueId val="{00000008-032F-4FE4-8CC3-21D55996AA9A}"/>
            </c:ext>
          </c:extLst>
        </c:ser>
        <c:ser>
          <c:idx val="9"/>
          <c:order val="9"/>
          <c:tx>
            <c:strRef>
              <c:f>'集計pivot (舊)'!$X$350:$X$351</c:f>
              <c:strCache>
                <c:ptCount val="1"/>
                <c:pt idx="0">
                  <c:v>板厚計</c:v>
                </c:pt>
              </c:strCache>
            </c:strRef>
          </c:tx>
          <c:spPr>
            <a:solidFill>
              <a:schemeClr val="accent4">
                <a:lumMod val="60000"/>
              </a:schemeClr>
            </a:solidFill>
            <a:ln>
              <a:noFill/>
            </a:ln>
            <a:effectLst/>
          </c:spPr>
          <c:invertIfNegative val="0"/>
          <c:cat>
            <c:strRef>
              <c:f>'集計pivot (舊)'!$N$352</c:f>
              <c:strCache>
                <c:ptCount val="1"/>
                <c:pt idx="0">
                  <c:v>合計</c:v>
                </c:pt>
              </c:strCache>
            </c:strRef>
          </c:cat>
          <c:val>
            <c:numRef>
              <c:f>'集計pivot (舊)'!$X$352</c:f>
              <c:numCache>
                <c:formatCode>General</c:formatCode>
                <c:ptCount val="1"/>
                <c:pt idx="0">
                  <c:v>1</c:v>
                </c:pt>
              </c:numCache>
            </c:numRef>
          </c:val>
          <c:extLst>
            <c:ext xmlns:c16="http://schemas.microsoft.com/office/drawing/2014/chart" uri="{C3380CC4-5D6E-409C-BE32-E72D297353CC}">
              <c16:uniqueId val="{00000009-032F-4FE4-8CC3-21D55996AA9A}"/>
            </c:ext>
          </c:extLst>
        </c:ser>
        <c:ser>
          <c:idx val="10"/>
          <c:order val="10"/>
          <c:tx>
            <c:strRef>
              <c:f>'集計pivot (舊)'!$Y$350:$Y$351</c:f>
              <c:strCache>
                <c:ptCount val="1"/>
                <c:pt idx="0">
                  <c:v>採板設備</c:v>
                </c:pt>
              </c:strCache>
            </c:strRef>
          </c:tx>
          <c:spPr>
            <a:solidFill>
              <a:schemeClr val="accent5">
                <a:lumMod val="60000"/>
              </a:schemeClr>
            </a:solidFill>
            <a:ln>
              <a:noFill/>
            </a:ln>
            <a:effectLst/>
          </c:spPr>
          <c:invertIfNegative val="0"/>
          <c:cat>
            <c:strRef>
              <c:f>'集計pivot (舊)'!$N$352</c:f>
              <c:strCache>
                <c:ptCount val="1"/>
                <c:pt idx="0">
                  <c:v>合計</c:v>
                </c:pt>
              </c:strCache>
            </c:strRef>
          </c:cat>
          <c:val>
            <c:numRef>
              <c:f>'集計pivot (舊)'!$Y$352</c:f>
              <c:numCache>
                <c:formatCode>General</c:formatCode>
                <c:ptCount val="1"/>
                <c:pt idx="0">
                  <c:v>7</c:v>
                </c:pt>
              </c:numCache>
            </c:numRef>
          </c:val>
          <c:extLst>
            <c:ext xmlns:c16="http://schemas.microsoft.com/office/drawing/2014/chart" uri="{C3380CC4-5D6E-409C-BE32-E72D297353CC}">
              <c16:uniqueId val="{0000000A-032F-4FE4-8CC3-21D55996AA9A}"/>
            </c:ext>
          </c:extLst>
        </c:ser>
        <c:ser>
          <c:idx val="11"/>
          <c:order val="11"/>
          <c:tx>
            <c:strRef>
              <c:f>'集計pivot (舊)'!$Z$350:$Z$351</c:f>
              <c:strCache>
                <c:ptCount val="1"/>
                <c:pt idx="0">
                  <c:v>C/V</c:v>
                </c:pt>
              </c:strCache>
            </c:strRef>
          </c:tx>
          <c:spPr>
            <a:solidFill>
              <a:schemeClr val="accent6">
                <a:lumMod val="60000"/>
              </a:schemeClr>
            </a:solidFill>
            <a:ln>
              <a:noFill/>
            </a:ln>
            <a:effectLst/>
          </c:spPr>
          <c:invertIfNegative val="0"/>
          <c:cat>
            <c:strRef>
              <c:f>'集計pivot (舊)'!$N$352</c:f>
              <c:strCache>
                <c:ptCount val="1"/>
                <c:pt idx="0">
                  <c:v>合計</c:v>
                </c:pt>
              </c:strCache>
            </c:strRef>
          </c:cat>
          <c:val>
            <c:numRef>
              <c:f>'集計pivot (舊)'!$Z$352</c:f>
              <c:numCache>
                <c:formatCode>General</c:formatCode>
                <c:ptCount val="1"/>
                <c:pt idx="0">
                  <c:v>20</c:v>
                </c:pt>
              </c:numCache>
            </c:numRef>
          </c:val>
          <c:extLst>
            <c:ext xmlns:c16="http://schemas.microsoft.com/office/drawing/2014/chart" uri="{C3380CC4-5D6E-409C-BE32-E72D297353CC}">
              <c16:uniqueId val="{0000000B-032F-4FE4-8CC3-21D55996AA9A}"/>
            </c:ext>
          </c:extLst>
        </c:ser>
        <c:ser>
          <c:idx val="12"/>
          <c:order val="12"/>
          <c:tx>
            <c:strRef>
              <c:f>'集計pivot (舊)'!$AA$350:$AA$351</c:f>
              <c:strCache>
                <c:ptCount val="1"/>
                <c:pt idx="0">
                  <c:v>切機</c:v>
                </c:pt>
              </c:strCache>
            </c:strRef>
          </c:tx>
          <c:spPr>
            <a:solidFill>
              <a:schemeClr val="accent1">
                <a:lumMod val="80000"/>
                <a:lumOff val="20000"/>
              </a:schemeClr>
            </a:solidFill>
            <a:ln>
              <a:noFill/>
            </a:ln>
            <a:effectLst/>
          </c:spPr>
          <c:invertIfNegative val="0"/>
          <c:cat>
            <c:strRef>
              <c:f>'集計pivot (舊)'!$N$352</c:f>
              <c:strCache>
                <c:ptCount val="1"/>
                <c:pt idx="0">
                  <c:v>合計</c:v>
                </c:pt>
              </c:strCache>
            </c:strRef>
          </c:cat>
          <c:val>
            <c:numRef>
              <c:f>'集計pivot (舊)'!$AA$352</c:f>
              <c:numCache>
                <c:formatCode>General</c:formatCode>
                <c:ptCount val="1"/>
                <c:pt idx="0">
                  <c:v>3</c:v>
                </c:pt>
              </c:numCache>
            </c:numRef>
          </c:val>
          <c:extLst>
            <c:ext xmlns:c16="http://schemas.microsoft.com/office/drawing/2014/chart" uri="{C3380CC4-5D6E-409C-BE32-E72D297353CC}">
              <c16:uniqueId val="{0000000C-032F-4FE4-8CC3-21D55996AA9A}"/>
            </c:ext>
          </c:extLst>
        </c:ser>
        <c:ser>
          <c:idx val="13"/>
          <c:order val="13"/>
          <c:tx>
            <c:strRef>
              <c:f>'集計pivot (舊)'!$AB$350:$AB$351</c:f>
              <c:strCache>
                <c:ptCount val="1"/>
                <c:pt idx="0">
                  <c:v>洗浄機</c:v>
                </c:pt>
              </c:strCache>
            </c:strRef>
          </c:tx>
          <c:spPr>
            <a:solidFill>
              <a:schemeClr val="accent2">
                <a:lumMod val="80000"/>
                <a:lumOff val="20000"/>
              </a:schemeClr>
            </a:solidFill>
            <a:ln>
              <a:noFill/>
            </a:ln>
            <a:effectLst/>
          </c:spPr>
          <c:invertIfNegative val="0"/>
          <c:cat>
            <c:strRef>
              <c:f>'集計pivot (舊)'!$N$352</c:f>
              <c:strCache>
                <c:ptCount val="1"/>
                <c:pt idx="0">
                  <c:v>合計</c:v>
                </c:pt>
              </c:strCache>
            </c:strRef>
          </c:cat>
          <c:val>
            <c:numRef>
              <c:f>'集計pivot (舊)'!$AB$352</c:f>
              <c:numCache>
                <c:formatCode>General</c:formatCode>
                <c:ptCount val="1"/>
                <c:pt idx="0">
                  <c:v>6</c:v>
                </c:pt>
              </c:numCache>
            </c:numRef>
          </c:val>
          <c:extLst>
            <c:ext xmlns:c16="http://schemas.microsoft.com/office/drawing/2014/chart" uri="{C3380CC4-5D6E-409C-BE32-E72D297353CC}">
              <c16:uniqueId val="{0000000D-032F-4FE4-8CC3-21D55996AA9A}"/>
            </c:ext>
          </c:extLst>
        </c:ser>
        <c:ser>
          <c:idx val="14"/>
          <c:order val="14"/>
          <c:tx>
            <c:strRef>
              <c:f>'集計pivot (舊)'!$AC$350:$AC$351</c:f>
              <c:strCache>
                <c:ptCount val="1"/>
                <c:pt idx="0">
                  <c:v>モーター</c:v>
                </c:pt>
              </c:strCache>
            </c:strRef>
          </c:tx>
          <c:spPr>
            <a:solidFill>
              <a:schemeClr val="accent3">
                <a:lumMod val="80000"/>
                <a:lumOff val="20000"/>
              </a:schemeClr>
            </a:solidFill>
            <a:ln>
              <a:noFill/>
            </a:ln>
            <a:effectLst/>
          </c:spPr>
          <c:invertIfNegative val="0"/>
          <c:cat>
            <c:strRef>
              <c:f>'集計pivot (舊)'!$N$352</c:f>
              <c:strCache>
                <c:ptCount val="1"/>
                <c:pt idx="0">
                  <c:v>合計</c:v>
                </c:pt>
              </c:strCache>
            </c:strRef>
          </c:cat>
          <c:val>
            <c:numRef>
              <c:f>'集計pivot (舊)'!$AC$352</c:f>
              <c:numCache>
                <c:formatCode>General</c:formatCode>
                <c:ptCount val="1"/>
                <c:pt idx="0">
                  <c:v>1</c:v>
                </c:pt>
              </c:numCache>
            </c:numRef>
          </c:val>
          <c:extLst>
            <c:ext xmlns:c16="http://schemas.microsoft.com/office/drawing/2014/chart" uri="{C3380CC4-5D6E-409C-BE32-E72D297353CC}">
              <c16:uniqueId val="{0000000E-032F-4FE4-8CC3-21D55996AA9A}"/>
            </c:ext>
          </c:extLst>
        </c:ser>
        <c:ser>
          <c:idx val="15"/>
          <c:order val="15"/>
          <c:tx>
            <c:strRef>
              <c:f>'集計pivot (舊)'!$AD$350:$AD$351</c:f>
              <c:strCache>
                <c:ptCount val="1"/>
                <c:pt idx="0">
                  <c:v>仮受け</c:v>
                </c:pt>
              </c:strCache>
            </c:strRef>
          </c:tx>
          <c:spPr>
            <a:solidFill>
              <a:schemeClr val="accent4">
                <a:lumMod val="80000"/>
                <a:lumOff val="20000"/>
              </a:schemeClr>
            </a:solidFill>
            <a:ln>
              <a:noFill/>
            </a:ln>
            <a:effectLst/>
          </c:spPr>
          <c:invertIfNegative val="0"/>
          <c:cat>
            <c:strRef>
              <c:f>'集計pivot (舊)'!$N$352</c:f>
              <c:strCache>
                <c:ptCount val="1"/>
                <c:pt idx="0">
                  <c:v>合計</c:v>
                </c:pt>
              </c:strCache>
            </c:strRef>
          </c:cat>
          <c:val>
            <c:numRef>
              <c:f>'集計pivot (舊)'!$AD$352</c:f>
              <c:numCache>
                <c:formatCode>General</c:formatCode>
                <c:ptCount val="1"/>
                <c:pt idx="0">
                  <c:v>1</c:v>
                </c:pt>
              </c:numCache>
            </c:numRef>
          </c:val>
          <c:extLst>
            <c:ext xmlns:c16="http://schemas.microsoft.com/office/drawing/2014/chart" uri="{C3380CC4-5D6E-409C-BE32-E72D297353CC}">
              <c16:uniqueId val="{0000000F-032F-4FE4-8CC3-21D55996AA9A}"/>
            </c:ext>
          </c:extLst>
        </c:ser>
        <c:ser>
          <c:idx val="16"/>
          <c:order val="16"/>
          <c:tx>
            <c:strRef>
              <c:f>'集計pivot (舊)'!$AE$350:$AE$351</c:f>
              <c:strCache>
                <c:ptCount val="1"/>
                <c:pt idx="0">
                  <c:v>PG</c:v>
                </c:pt>
              </c:strCache>
            </c:strRef>
          </c:tx>
          <c:spPr>
            <a:solidFill>
              <a:schemeClr val="accent5">
                <a:lumMod val="80000"/>
                <a:lumOff val="20000"/>
              </a:schemeClr>
            </a:solidFill>
            <a:ln>
              <a:noFill/>
            </a:ln>
            <a:effectLst/>
          </c:spPr>
          <c:invertIfNegative val="0"/>
          <c:cat>
            <c:strRef>
              <c:f>'集計pivot (舊)'!$N$352</c:f>
              <c:strCache>
                <c:ptCount val="1"/>
                <c:pt idx="0">
                  <c:v>合計</c:v>
                </c:pt>
              </c:strCache>
            </c:strRef>
          </c:cat>
          <c:val>
            <c:numRef>
              <c:f>'集計pivot (舊)'!$AE$352</c:f>
              <c:numCache>
                <c:formatCode>General</c:formatCode>
                <c:ptCount val="1"/>
                <c:pt idx="0">
                  <c:v>1</c:v>
                </c:pt>
              </c:numCache>
            </c:numRef>
          </c:val>
          <c:extLst>
            <c:ext xmlns:c16="http://schemas.microsoft.com/office/drawing/2014/chart" uri="{C3380CC4-5D6E-409C-BE32-E72D297353CC}">
              <c16:uniqueId val="{00000010-032F-4FE4-8CC3-21D55996AA9A}"/>
            </c:ext>
          </c:extLst>
        </c:ser>
        <c:ser>
          <c:idx val="17"/>
          <c:order val="17"/>
          <c:tx>
            <c:strRef>
              <c:f>'集計pivot (舊)'!$AF$350:$AF$351</c:f>
              <c:strCache>
                <c:ptCount val="1"/>
                <c:pt idx="0">
                  <c:v>H/O</c:v>
                </c:pt>
              </c:strCache>
            </c:strRef>
          </c:tx>
          <c:spPr>
            <a:solidFill>
              <a:schemeClr val="accent6">
                <a:lumMod val="80000"/>
                <a:lumOff val="20000"/>
              </a:schemeClr>
            </a:solidFill>
            <a:ln>
              <a:noFill/>
            </a:ln>
            <a:effectLst/>
          </c:spPr>
          <c:invertIfNegative val="0"/>
          <c:cat>
            <c:strRef>
              <c:f>'集計pivot (舊)'!$N$352</c:f>
              <c:strCache>
                <c:ptCount val="1"/>
                <c:pt idx="0">
                  <c:v>合計</c:v>
                </c:pt>
              </c:strCache>
            </c:strRef>
          </c:cat>
          <c:val>
            <c:numRef>
              <c:f>'集計pivot (舊)'!$AF$352</c:f>
              <c:numCache>
                <c:formatCode>General</c:formatCode>
                <c:ptCount val="1"/>
                <c:pt idx="0">
                  <c:v>5</c:v>
                </c:pt>
              </c:numCache>
            </c:numRef>
          </c:val>
          <c:extLst>
            <c:ext xmlns:c16="http://schemas.microsoft.com/office/drawing/2014/chart" uri="{C3380CC4-5D6E-409C-BE32-E72D297353CC}">
              <c16:uniqueId val="{00000000-B7F3-4311-A25F-94886446F1C7}"/>
            </c:ext>
          </c:extLst>
        </c:ser>
        <c:ser>
          <c:idx val="18"/>
          <c:order val="18"/>
          <c:tx>
            <c:strRef>
              <c:f>'集計pivot (舊)'!$AG$350:$AG$351</c:f>
              <c:strCache>
                <c:ptCount val="1"/>
                <c:pt idx="0">
                  <c:v>バーコード</c:v>
                </c:pt>
              </c:strCache>
            </c:strRef>
          </c:tx>
          <c:spPr>
            <a:solidFill>
              <a:schemeClr val="accent1">
                <a:lumMod val="80000"/>
              </a:schemeClr>
            </a:solidFill>
            <a:ln>
              <a:noFill/>
            </a:ln>
            <a:effectLst/>
          </c:spPr>
          <c:invertIfNegative val="0"/>
          <c:cat>
            <c:strRef>
              <c:f>'集計pivot (舊)'!$N$352</c:f>
              <c:strCache>
                <c:ptCount val="1"/>
                <c:pt idx="0">
                  <c:v>合計</c:v>
                </c:pt>
              </c:strCache>
            </c:strRef>
          </c:cat>
          <c:val>
            <c:numRef>
              <c:f>'集計pivot (舊)'!$AG$352</c:f>
              <c:numCache>
                <c:formatCode>General</c:formatCode>
                <c:ptCount val="1"/>
                <c:pt idx="0">
                  <c:v>1</c:v>
                </c:pt>
              </c:numCache>
            </c:numRef>
          </c:val>
          <c:extLst>
            <c:ext xmlns:c16="http://schemas.microsoft.com/office/drawing/2014/chart" uri="{C3380CC4-5D6E-409C-BE32-E72D297353CC}">
              <c16:uniqueId val="{00000000-850C-4B4B-9527-AE388CF24983}"/>
            </c:ext>
          </c:extLst>
        </c:ser>
        <c:ser>
          <c:idx val="19"/>
          <c:order val="19"/>
          <c:tx>
            <c:strRef>
              <c:f>'集計pivot (舊)'!$AH$350:$AH$351</c:f>
              <c:strCache>
                <c:ptCount val="1"/>
                <c:pt idx="0">
                  <c:v>H/0 Br</c:v>
                </c:pt>
              </c:strCache>
            </c:strRef>
          </c:tx>
          <c:spPr>
            <a:solidFill>
              <a:schemeClr val="accent2">
                <a:lumMod val="80000"/>
              </a:schemeClr>
            </a:solidFill>
            <a:ln>
              <a:noFill/>
            </a:ln>
            <a:effectLst/>
          </c:spPr>
          <c:invertIfNegative val="0"/>
          <c:cat>
            <c:strRef>
              <c:f>'集計pivot (舊)'!$N$352</c:f>
              <c:strCache>
                <c:ptCount val="1"/>
                <c:pt idx="0">
                  <c:v>合計</c:v>
                </c:pt>
              </c:strCache>
            </c:strRef>
          </c:cat>
          <c:val>
            <c:numRef>
              <c:f>'集計pivot (舊)'!$AH$352</c:f>
              <c:numCache>
                <c:formatCode>General</c:formatCode>
                <c:ptCount val="1"/>
                <c:pt idx="0">
                  <c:v>1</c:v>
                </c:pt>
              </c:numCache>
            </c:numRef>
          </c:val>
          <c:extLst>
            <c:ext xmlns:c16="http://schemas.microsoft.com/office/drawing/2014/chart" uri="{C3380CC4-5D6E-409C-BE32-E72D297353CC}">
              <c16:uniqueId val="{00000001-850C-4B4B-9527-AE388CF24983}"/>
            </c:ext>
          </c:extLst>
        </c:ser>
        <c:ser>
          <c:idx val="20"/>
          <c:order val="20"/>
          <c:tx>
            <c:strRef>
              <c:f>'集計pivot (舊)'!$AI$350:$AI$351</c:f>
              <c:strCache>
                <c:ptCount val="1"/>
                <c:pt idx="0">
                  <c:v>C/V本線</c:v>
                </c:pt>
              </c:strCache>
            </c:strRef>
          </c:tx>
          <c:spPr>
            <a:solidFill>
              <a:schemeClr val="accent3">
                <a:lumMod val="80000"/>
              </a:schemeClr>
            </a:solidFill>
            <a:ln>
              <a:noFill/>
            </a:ln>
            <a:effectLst/>
          </c:spPr>
          <c:invertIfNegative val="0"/>
          <c:cat>
            <c:strRef>
              <c:f>'集計pivot (舊)'!$N$352</c:f>
              <c:strCache>
                <c:ptCount val="1"/>
                <c:pt idx="0">
                  <c:v>合計</c:v>
                </c:pt>
              </c:strCache>
            </c:strRef>
          </c:cat>
          <c:val>
            <c:numRef>
              <c:f>'集計pivot (舊)'!$AI$352</c:f>
              <c:numCache>
                <c:formatCode>General</c:formatCode>
                <c:ptCount val="1"/>
                <c:pt idx="0">
                  <c:v>1</c:v>
                </c:pt>
              </c:numCache>
            </c:numRef>
          </c:val>
          <c:extLst>
            <c:ext xmlns:c16="http://schemas.microsoft.com/office/drawing/2014/chart" uri="{C3380CC4-5D6E-409C-BE32-E72D297353CC}">
              <c16:uniqueId val="{00000002-850C-4B4B-9527-AE388CF24983}"/>
            </c:ext>
          </c:extLst>
        </c:ser>
        <c:ser>
          <c:idx val="21"/>
          <c:order val="21"/>
          <c:tx>
            <c:strRef>
              <c:f>'集計pivot (舊)'!$AJ$350:$AJ$351</c:f>
              <c:strCache>
                <c:ptCount val="1"/>
                <c:pt idx="0">
                  <c:v>搬送系</c:v>
                </c:pt>
              </c:strCache>
            </c:strRef>
          </c:tx>
          <c:spPr>
            <a:solidFill>
              <a:schemeClr val="accent4">
                <a:lumMod val="80000"/>
              </a:schemeClr>
            </a:solidFill>
            <a:ln>
              <a:noFill/>
            </a:ln>
            <a:effectLst/>
          </c:spPr>
          <c:invertIfNegative val="0"/>
          <c:cat>
            <c:strRef>
              <c:f>'集計pivot (舊)'!$N$352</c:f>
              <c:strCache>
                <c:ptCount val="1"/>
                <c:pt idx="0">
                  <c:v>合計</c:v>
                </c:pt>
              </c:strCache>
            </c:strRef>
          </c:cat>
          <c:val>
            <c:numRef>
              <c:f>'集計pivot (舊)'!$AJ$352</c:f>
              <c:numCache>
                <c:formatCode>General</c:formatCode>
                <c:ptCount val="1"/>
                <c:pt idx="0">
                  <c:v>3</c:v>
                </c:pt>
              </c:numCache>
            </c:numRef>
          </c:val>
          <c:extLst>
            <c:ext xmlns:c16="http://schemas.microsoft.com/office/drawing/2014/chart" uri="{C3380CC4-5D6E-409C-BE32-E72D297353CC}">
              <c16:uniqueId val="{00000003-850C-4B4B-9527-AE388CF24983}"/>
            </c:ext>
          </c:extLst>
        </c:ser>
        <c:ser>
          <c:idx val="22"/>
          <c:order val="22"/>
          <c:tx>
            <c:strRef>
              <c:f>'集計pivot (舊)'!$AK$350:$AK$351</c:f>
              <c:strCache>
                <c:ptCount val="1"/>
                <c:pt idx="0">
                  <c:v>検査設備</c:v>
                </c:pt>
              </c:strCache>
            </c:strRef>
          </c:tx>
          <c:spPr>
            <a:solidFill>
              <a:schemeClr val="accent5">
                <a:lumMod val="80000"/>
              </a:schemeClr>
            </a:solidFill>
            <a:ln>
              <a:noFill/>
            </a:ln>
            <a:effectLst/>
          </c:spPr>
          <c:invertIfNegative val="0"/>
          <c:cat>
            <c:strRef>
              <c:f>'集計pivot (舊)'!$N$352</c:f>
              <c:strCache>
                <c:ptCount val="1"/>
                <c:pt idx="0">
                  <c:v>合計</c:v>
                </c:pt>
              </c:strCache>
            </c:strRef>
          </c:cat>
          <c:val>
            <c:numRef>
              <c:f>'集計pivot (舊)'!$AK$352</c:f>
              <c:numCache>
                <c:formatCode>General</c:formatCode>
                <c:ptCount val="1"/>
                <c:pt idx="0">
                  <c:v>1</c:v>
                </c:pt>
              </c:numCache>
            </c:numRef>
          </c:val>
          <c:extLst>
            <c:ext xmlns:c16="http://schemas.microsoft.com/office/drawing/2014/chart" uri="{C3380CC4-5D6E-409C-BE32-E72D297353CC}">
              <c16:uniqueId val="{00000004-850C-4B4B-9527-AE388CF24983}"/>
            </c:ext>
          </c:extLst>
        </c:ser>
        <c:ser>
          <c:idx val="23"/>
          <c:order val="23"/>
          <c:tx>
            <c:strRef>
              <c:f>'集計pivot (舊)'!$AL$350:$AL$351</c:f>
              <c:strCache>
                <c:ptCount val="1"/>
                <c:pt idx="0">
                  <c:v>CPU</c:v>
                </c:pt>
              </c:strCache>
            </c:strRef>
          </c:tx>
          <c:spPr>
            <a:solidFill>
              <a:schemeClr val="accent6">
                <a:lumMod val="80000"/>
              </a:schemeClr>
            </a:solidFill>
            <a:ln>
              <a:noFill/>
            </a:ln>
            <a:effectLst/>
          </c:spPr>
          <c:invertIfNegative val="0"/>
          <c:cat>
            <c:strRef>
              <c:f>'集計pivot (舊)'!$N$352</c:f>
              <c:strCache>
                <c:ptCount val="1"/>
                <c:pt idx="0">
                  <c:v>合計</c:v>
                </c:pt>
              </c:strCache>
            </c:strRef>
          </c:cat>
          <c:val>
            <c:numRef>
              <c:f>'集計pivot (舊)'!$AL$352</c:f>
              <c:numCache>
                <c:formatCode>General</c:formatCode>
                <c:ptCount val="1"/>
                <c:pt idx="0">
                  <c:v>1</c:v>
                </c:pt>
              </c:numCache>
            </c:numRef>
          </c:val>
          <c:extLst>
            <c:ext xmlns:c16="http://schemas.microsoft.com/office/drawing/2014/chart" uri="{C3380CC4-5D6E-409C-BE32-E72D297353CC}">
              <c16:uniqueId val="{00000005-850C-4B4B-9527-AE388CF24983}"/>
            </c:ext>
          </c:extLst>
        </c:ser>
        <c:ser>
          <c:idx val="24"/>
          <c:order val="24"/>
          <c:tx>
            <c:strRef>
              <c:f>'集計pivot (舊)'!$AM$350:$AM$351</c:f>
              <c:strCache>
                <c:ptCount val="1"/>
                <c:pt idx="0">
                  <c:v>TOM</c:v>
                </c:pt>
              </c:strCache>
            </c:strRef>
          </c:tx>
          <c:spPr>
            <a:solidFill>
              <a:schemeClr val="accent1">
                <a:lumMod val="60000"/>
                <a:lumOff val="40000"/>
              </a:schemeClr>
            </a:solidFill>
            <a:ln>
              <a:noFill/>
            </a:ln>
            <a:effectLst/>
          </c:spPr>
          <c:invertIfNegative val="0"/>
          <c:cat>
            <c:strRef>
              <c:f>'集計pivot (舊)'!$N$352</c:f>
              <c:strCache>
                <c:ptCount val="1"/>
                <c:pt idx="0">
                  <c:v>合計</c:v>
                </c:pt>
              </c:strCache>
            </c:strRef>
          </c:cat>
          <c:val>
            <c:numRef>
              <c:f>'集計pivot (舊)'!$AM$352</c:f>
              <c:numCache>
                <c:formatCode>General</c:formatCode>
                <c:ptCount val="1"/>
                <c:pt idx="0">
                  <c:v>4</c:v>
                </c:pt>
              </c:numCache>
            </c:numRef>
          </c:val>
          <c:extLst>
            <c:ext xmlns:c16="http://schemas.microsoft.com/office/drawing/2014/chart" uri="{C3380CC4-5D6E-409C-BE32-E72D297353CC}">
              <c16:uniqueId val="{00000006-850C-4B4B-9527-AE388CF24983}"/>
            </c:ext>
          </c:extLst>
        </c:ser>
        <c:ser>
          <c:idx val="25"/>
          <c:order val="25"/>
          <c:tx>
            <c:strRef>
              <c:f>'集計pivot (舊)'!$AN$350:$AN$351</c:f>
              <c:strCache>
                <c:ptCount val="1"/>
                <c:pt idx="0">
                  <c:v>シリンダー</c:v>
                </c:pt>
              </c:strCache>
            </c:strRef>
          </c:tx>
          <c:spPr>
            <a:solidFill>
              <a:schemeClr val="accent2">
                <a:lumMod val="60000"/>
                <a:lumOff val="40000"/>
              </a:schemeClr>
            </a:solidFill>
            <a:ln>
              <a:noFill/>
            </a:ln>
            <a:effectLst/>
          </c:spPr>
          <c:invertIfNegative val="0"/>
          <c:cat>
            <c:strRef>
              <c:f>'集計pivot (舊)'!$N$352</c:f>
              <c:strCache>
                <c:ptCount val="1"/>
                <c:pt idx="0">
                  <c:v>合計</c:v>
                </c:pt>
              </c:strCache>
            </c:strRef>
          </c:cat>
          <c:val>
            <c:numRef>
              <c:f>'集計pivot (舊)'!$AN$352</c:f>
              <c:numCache>
                <c:formatCode>General</c:formatCode>
                <c:ptCount val="1"/>
                <c:pt idx="0">
                  <c:v>1</c:v>
                </c:pt>
              </c:numCache>
            </c:numRef>
          </c:val>
          <c:extLst>
            <c:ext xmlns:c16="http://schemas.microsoft.com/office/drawing/2014/chart" uri="{C3380CC4-5D6E-409C-BE32-E72D297353CC}">
              <c16:uniqueId val="{00000007-850C-4B4B-9527-AE388CF24983}"/>
            </c:ext>
          </c:extLst>
        </c:ser>
        <c:ser>
          <c:idx val="26"/>
          <c:order val="26"/>
          <c:tx>
            <c:strRef>
              <c:f>'集計pivot (舊)'!$AO$350:$AO$351</c:f>
              <c:strCache>
                <c:ptCount val="1"/>
                <c:pt idx="0">
                  <c:v>エントリーC/V</c:v>
                </c:pt>
              </c:strCache>
            </c:strRef>
          </c:tx>
          <c:spPr>
            <a:solidFill>
              <a:schemeClr val="accent3">
                <a:lumMod val="60000"/>
                <a:lumOff val="40000"/>
              </a:schemeClr>
            </a:solidFill>
            <a:ln>
              <a:noFill/>
            </a:ln>
            <a:effectLst/>
          </c:spPr>
          <c:invertIfNegative val="0"/>
          <c:cat>
            <c:strRef>
              <c:f>'集計pivot (舊)'!$N$352</c:f>
              <c:strCache>
                <c:ptCount val="1"/>
                <c:pt idx="0">
                  <c:v>合計</c:v>
                </c:pt>
              </c:strCache>
            </c:strRef>
          </c:cat>
          <c:val>
            <c:numRef>
              <c:f>'集計pivot (舊)'!$AO$352</c:f>
              <c:numCache>
                <c:formatCode>General</c:formatCode>
                <c:ptCount val="1"/>
                <c:pt idx="0">
                  <c:v>1</c:v>
                </c:pt>
              </c:numCache>
            </c:numRef>
          </c:val>
          <c:extLst>
            <c:ext xmlns:c16="http://schemas.microsoft.com/office/drawing/2014/chart" uri="{C3380CC4-5D6E-409C-BE32-E72D297353CC}">
              <c16:uniqueId val="{00000008-850C-4B4B-9527-AE388CF24983}"/>
            </c:ext>
          </c:extLst>
        </c:ser>
        <c:dLbls>
          <c:showLegendKey val="0"/>
          <c:showVal val="0"/>
          <c:showCatName val="0"/>
          <c:showSerName val="0"/>
          <c:showPercent val="0"/>
          <c:showBubbleSize val="0"/>
        </c:dLbls>
        <c:gapWidth val="219"/>
        <c:overlap val="-27"/>
        <c:axId val="489518928"/>
        <c:axId val="489519256"/>
      </c:barChart>
      <c:catAx>
        <c:axId val="489518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zh-TW"/>
          </a:p>
        </c:txPr>
        <c:crossAx val="489519256"/>
        <c:crosses val="autoZero"/>
        <c:auto val="1"/>
        <c:lblAlgn val="ctr"/>
        <c:lblOffset val="100"/>
        <c:noMultiLvlLbl val="0"/>
      </c:catAx>
      <c:valAx>
        <c:axId val="489519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zh-TW"/>
          </a:p>
        </c:txPr>
        <c:crossAx val="489518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mn-lt"/>
              <a:ea typeface="+mn-ea"/>
              <a:cs typeface="+mn-cs"/>
            </a:defRPr>
          </a:pPr>
          <a:endParaRPr lang="zh-TW"/>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zh-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emf"/><Relationship Id="rId1" Type="http://schemas.openxmlformats.org/officeDocument/2006/relationships/image" Target="../media/image1.jpeg"/><Relationship Id="rId6" Type="http://schemas.openxmlformats.org/officeDocument/2006/relationships/image" Target="../media/image6.png"/><Relationship Id="rId5" Type="http://schemas.openxmlformats.org/officeDocument/2006/relationships/image" Target="../media/image5.emf"/><Relationship Id="rId4" Type="http://schemas.openxmlformats.org/officeDocument/2006/relationships/image" Target="../media/image4.emf"/></Relationships>
</file>

<file path=xl/drawings/_rels/drawing3.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7.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10.xml.rels><?xml version="1.0" encoding="UTF-8" standalone="yes"?>
<Relationships xmlns="http://schemas.openxmlformats.org/package/2006/relationships"><Relationship Id="rId8" Type="http://schemas.openxmlformats.org/officeDocument/2006/relationships/chart" Target="../charts/chart14.xml"/><Relationship Id="rId13" Type="http://schemas.openxmlformats.org/officeDocument/2006/relationships/chart" Target="../charts/chart19.xml"/><Relationship Id="rId18" Type="http://schemas.openxmlformats.org/officeDocument/2006/relationships/chart" Target="../charts/chart24.xml"/><Relationship Id="rId3" Type="http://schemas.openxmlformats.org/officeDocument/2006/relationships/chart" Target="../charts/chart9.xml"/><Relationship Id="rId21" Type="http://schemas.openxmlformats.org/officeDocument/2006/relationships/chart" Target="../charts/chart27.xml"/><Relationship Id="rId7" Type="http://schemas.openxmlformats.org/officeDocument/2006/relationships/chart" Target="../charts/chart13.xml"/><Relationship Id="rId12" Type="http://schemas.openxmlformats.org/officeDocument/2006/relationships/chart" Target="../charts/chart18.xml"/><Relationship Id="rId17" Type="http://schemas.openxmlformats.org/officeDocument/2006/relationships/chart" Target="../charts/chart23.xml"/><Relationship Id="rId2" Type="http://schemas.openxmlformats.org/officeDocument/2006/relationships/chart" Target="../charts/chart8.xml"/><Relationship Id="rId16" Type="http://schemas.openxmlformats.org/officeDocument/2006/relationships/chart" Target="../charts/chart22.xml"/><Relationship Id="rId20" Type="http://schemas.openxmlformats.org/officeDocument/2006/relationships/chart" Target="../charts/chart26.xml"/><Relationship Id="rId1" Type="http://schemas.openxmlformats.org/officeDocument/2006/relationships/chart" Target="../charts/chart7.xml"/><Relationship Id="rId6" Type="http://schemas.openxmlformats.org/officeDocument/2006/relationships/chart" Target="../charts/chart12.xml"/><Relationship Id="rId11" Type="http://schemas.openxmlformats.org/officeDocument/2006/relationships/chart" Target="../charts/chart17.xml"/><Relationship Id="rId5" Type="http://schemas.openxmlformats.org/officeDocument/2006/relationships/chart" Target="../charts/chart11.xml"/><Relationship Id="rId15" Type="http://schemas.openxmlformats.org/officeDocument/2006/relationships/chart" Target="../charts/chart21.xml"/><Relationship Id="rId10" Type="http://schemas.openxmlformats.org/officeDocument/2006/relationships/chart" Target="../charts/chart16.xml"/><Relationship Id="rId19" Type="http://schemas.openxmlformats.org/officeDocument/2006/relationships/chart" Target="../charts/chart25.xml"/><Relationship Id="rId4" Type="http://schemas.openxmlformats.org/officeDocument/2006/relationships/chart" Target="../charts/chart10.xml"/><Relationship Id="rId9" Type="http://schemas.openxmlformats.org/officeDocument/2006/relationships/chart" Target="../charts/chart15.xml"/><Relationship Id="rId14"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oneCellAnchor>
    <xdr:from>
      <xdr:col>24</xdr:col>
      <xdr:colOff>729685</xdr:colOff>
      <xdr:row>1</xdr:row>
      <xdr:rowOff>311263</xdr:rowOff>
    </xdr:from>
    <xdr:ext cx="3714749" cy="625929"/>
    <xdr:sp macro="" textlink="">
      <xdr:nvSpPr>
        <xdr:cNvPr id="3" name="テキスト ボックス 2">
          <a:extLst>
            <a:ext uri="{FF2B5EF4-FFF2-40B4-BE49-F238E27FC236}">
              <a16:creationId xmlns:a16="http://schemas.microsoft.com/office/drawing/2014/main" id="{00000000-0008-0000-0000-000003000000}"/>
            </a:ext>
          </a:extLst>
        </xdr:cNvPr>
        <xdr:cNvSpPr txBox="1"/>
      </xdr:nvSpPr>
      <xdr:spPr>
        <a:xfrm>
          <a:off x="28506966" y="716076"/>
          <a:ext cx="3714749" cy="6259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400" b="1">
              <a:solidFill>
                <a:srgbClr val="FF0000"/>
              </a:solidFill>
            </a:rPr>
            <a:t>←　各</a:t>
          </a:r>
          <a:r>
            <a:rPr kumimoji="1" lang="en-US" altLang="ja-JP" sz="1400" b="1">
              <a:solidFill>
                <a:srgbClr val="FF0000"/>
              </a:solidFill>
            </a:rPr>
            <a:t>LINE</a:t>
          </a:r>
          <a:r>
            <a:rPr kumimoji="1" lang="ja-JP" altLang="en-US" sz="1400" b="1">
              <a:solidFill>
                <a:srgbClr val="FF0000"/>
              </a:solidFill>
            </a:rPr>
            <a:t>横展開進捗コメントの記入方法</a:t>
          </a:r>
          <a:endParaRPr kumimoji="1" lang="en-US" altLang="ja-JP" sz="1400" b="1">
            <a:solidFill>
              <a:srgbClr val="FF0000"/>
            </a:solidFill>
          </a:endParaRPr>
        </a:p>
        <a:p>
          <a:pPr algn="ctr"/>
          <a:r>
            <a:rPr kumimoji="1" lang="zh-TW" altLang="en-US" sz="1400" b="1">
              <a:solidFill>
                <a:sysClr val="windowText" lastClr="000000"/>
              </a:solidFill>
            </a:rPr>
            <a:t>各</a:t>
          </a:r>
          <a:r>
            <a:rPr kumimoji="1" lang="en-US" altLang="zh-TW" sz="1400" b="1">
              <a:solidFill>
                <a:sysClr val="windowText" lastClr="000000"/>
              </a:solidFill>
            </a:rPr>
            <a:t>LINE</a:t>
          </a:r>
          <a:r>
            <a:rPr kumimoji="1" lang="zh-TW" altLang="en-US" sz="1400" b="1">
              <a:solidFill>
                <a:sysClr val="windowText" lastClr="000000"/>
              </a:solidFill>
            </a:rPr>
            <a:t>橫展開進度的備註的填寫方法</a:t>
          </a:r>
          <a:endParaRPr kumimoji="1" lang="ja-JP" altLang="en-US" sz="1400" b="1">
            <a:solidFill>
              <a:sysClr val="windowText" lastClr="000000"/>
            </a:solidFill>
          </a:endParaRPr>
        </a:p>
      </xdr:txBody>
    </xdr:sp>
    <xdr:clientData/>
  </xdr:oneCellAnchor>
  <xdr:oneCellAnchor>
    <xdr:from>
      <xdr:col>32</xdr:col>
      <xdr:colOff>0</xdr:colOff>
      <xdr:row>0</xdr:row>
      <xdr:rowOff>1</xdr:rowOff>
    </xdr:from>
    <xdr:ext cx="6966858" cy="851646"/>
    <xdr:sp macro="" textlink="">
      <xdr:nvSpPr>
        <xdr:cNvPr id="4" name="テキスト ボックス 3">
          <a:extLst>
            <a:ext uri="{FF2B5EF4-FFF2-40B4-BE49-F238E27FC236}">
              <a16:creationId xmlns:a16="http://schemas.microsoft.com/office/drawing/2014/main" id="{00000000-0008-0000-0000-000004000000}"/>
            </a:ext>
          </a:extLst>
        </xdr:cNvPr>
        <xdr:cNvSpPr txBox="1"/>
      </xdr:nvSpPr>
      <xdr:spPr>
        <a:xfrm>
          <a:off x="36251029" y="1"/>
          <a:ext cx="6966858" cy="851646"/>
        </a:xfrm>
        <a:prstGeom prst="rect">
          <a:avLst/>
        </a:prstGeom>
        <a:solidFill>
          <a:srgbClr val="0000FF"/>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l"/>
          <a:r>
            <a:rPr kumimoji="1" lang="ja-JP" altLang="en-US" sz="1800" b="1">
              <a:solidFill>
                <a:schemeClr val="bg1"/>
              </a:solidFill>
            </a:rPr>
            <a:t>入力期限：毎月月末：完成、未完成に関係無く、具体的に入力する</a:t>
          </a:r>
          <a:r>
            <a:rPr kumimoji="1" lang="en-US" altLang="ja-JP" sz="1800" b="1">
              <a:solidFill>
                <a:schemeClr val="bg1"/>
              </a:solidFill>
            </a:rPr>
            <a:t>!!</a:t>
          </a:r>
        </a:p>
        <a:p>
          <a:pPr algn="l"/>
          <a:r>
            <a:rPr kumimoji="1" lang="zh-TW" altLang="en-US" sz="1800" b="1">
              <a:solidFill>
                <a:srgbClr val="FFFF00"/>
              </a:solidFill>
            </a:rPr>
            <a:t>入力期限</a:t>
          </a:r>
          <a:r>
            <a:rPr kumimoji="1" lang="en-US" altLang="zh-TW" sz="1800" b="1">
              <a:solidFill>
                <a:srgbClr val="FFFF00"/>
              </a:solidFill>
            </a:rPr>
            <a:t>:</a:t>
          </a:r>
          <a:r>
            <a:rPr kumimoji="1" lang="zh-TW" altLang="en-US" sz="1800" b="1">
              <a:solidFill>
                <a:srgbClr val="FFFF00"/>
              </a:solidFill>
            </a:rPr>
            <a:t> 每個月底</a:t>
          </a:r>
          <a:r>
            <a:rPr kumimoji="1" lang="en-US" altLang="zh-TW" sz="1800" b="1">
              <a:solidFill>
                <a:srgbClr val="FFFF00"/>
              </a:solidFill>
            </a:rPr>
            <a:t>:</a:t>
          </a:r>
          <a:r>
            <a:rPr kumimoji="1" lang="zh-TW" altLang="en-US" sz="1800" b="1">
              <a:solidFill>
                <a:srgbClr val="FFFF00"/>
              </a:solidFill>
            </a:rPr>
            <a:t> 不管是完成、未完成，都要具體填寫</a:t>
          </a:r>
          <a:r>
            <a:rPr kumimoji="1" lang="en-US" altLang="zh-TW" sz="1800" b="1">
              <a:solidFill>
                <a:srgbClr val="FFFF00"/>
              </a:solidFill>
            </a:rPr>
            <a:t>!!</a:t>
          </a:r>
        </a:p>
      </xdr:txBody>
    </xdr:sp>
    <xdr:clientData/>
  </xdr:oneCellAnchor>
  <xdr:twoCellAnchor editAs="oneCell">
    <xdr:from>
      <xdr:col>35</xdr:col>
      <xdr:colOff>22413</xdr:colOff>
      <xdr:row>353</xdr:row>
      <xdr:rowOff>67234</xdr:rowOff>
    </xdr:from>
    <xdr:to>
      <xdr:col>35</xdr:col>
      <xdr:colOff>2625353</xdr:colOff>
      <xdr:row>354</xdr:row>
      <xdr:rowOff>223002</xdr:rowOff>
    </xdr:to>
    <xdr:pic>
      <xdr:nvPicPr>
        <xdr:cNvPr id="9" name="圖片 8">
          <a:extLst>
            <a:ext uri="{FF2B5EF4-FFF2-40B4-BE49-F238E27FC236}">
              <a16:creationId xmlns:a16="http://schemas.microsoft.com/office/drawing/2014/main" id="{FC267A5E-01BF-4E99-9F51-D2279F7B7DD7}"/>
            </a:ext>
          </a:extLst>
        </xdr:cNvPr>
        <xdr:cNvPicPr>
          <a:picLocks noChangeAspect="1"/>
        </xdr:cNvPicPr>
      </xdr:nvPicPr>
      <xdr:blipFill>
        <a:blip xmlns:r="http://schemas.openxmlformats.org/officeDocument/2006/relationships" r:embed="rId1"/>
        <a:stretch>
          <a:fillRect/>
        </a:stretch>
      </xdr:blipFill>
      <xdr:spPr>
        <a:xfrm>
          <a:off x="38836788" y="496284015"/>
          <a:ext cx="2599765" cy="1154205"/>
        </a:xfrm>
        <a:prstGeom prst="rect">
          <a:avLst/>
        </a:prstGeom>
      </xdr:spPr>
    </xdr:pic>
    <xdr:clientData/>
  </xdr:twoCellAnchor>
  <xdr:twoCellAnchor editAs="oneCell">
    <xdr:from>
      <xdr:col>10</xdr:col>
      <xdr:colOff>1290358</xdr:colOff>
      <xdr:row>4</xdr:row>
      <xdr:rowOff>371475</xdr:rowOff>
    </xdr:from>
    <xdr:to>
      <xdr:col>10</xdr:col>
      <xdr:colOff>4659033</xdr:colOff>
      <xdr:row>5</xdr:row>
      <xdr:rowOff>180975</xdr:rowOff>
    </xdr:to>
    <xdr:pic>
      <xdr:nvPicPr>
        <xdr:cNvPr id="10" name="图片 3">
          <a:extLst>
            <a:ext uri="{FF2B5EF4-FFF2-40B4-BE49-F238E27FC236}">
              <a16:creationId xmlns:a16="http://schemas.microsoft.com/office/drawing/2014/main" id="{B27E4512-57FE-43A1-8BE3-42C0F058AAB1}"/>
            </a:ext>
            <a:ext uri="{147F2762-F138-4A5C-976F-8EAC2B608ADB}">
              <a16:predDERef xmlns:a16="http://schemas.microsoft.com/office/drawing/2014/main" pred="{FC267A5E-01BF-4E99-9F51-D2279F7B7DD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62583" y="1781175"/>
          <a:ext cx="3365500"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228603</xdr:colOff>
      <xdr:row>418</xdr:row>
      <xdr:rowOff>174174</xdr:rowOff>
    </xdr:from>
    <xdr:to>
      <xdr:col>11</xdr:col>
      <xdr:colOff>3315110</xdr:colOff>
      <xdr:row>418</xdr:row>
      <xdr:rowOff>873037</xdr:rowOff>
    </xdr:to>
    <xdr:pic>
      <xdr:nvPicPr>
        <xdr:cNvPr id="2" name="圖片 1">
          <a:extLst>
            <a:ext uri="{FF2B5EF4-FFF2-40B4-BE49-F238E27FC236}">
              <a16:creationId xmlns:a16="http://schemas.microsoft.com/office/drawing/2014/main" id="{7FABDFFA-7C03-49A2-8450-4DD048117BAC}"/>
            </a:ext>
          </a:extLst>
        </xdr:cNvPr>
        <xdr:cNvPicPr>
          <a:picLocks noChangeAspect="1"/>
        </xdr:cNvPicPr>
      </xdr:nvPicPr>
      <xdr:blipFill>
        <a:blip xmlns:r="http://schemas.openxmlformats.org/officeDocument/2006/relationships" r:embed="rId3"/>
        <a:stretch>
          <a:fillRect/>
        </a:stretch>
      </xdr:blipFill>
      <xdr:spPr>
        <a:xfrm>
          <a:off x="12268203" y="699766374"/>
          <a:ext cx="3086507" cy="655320"/>
        </a:xfrm>
        <a:prstGeom prst="rect">
          <a:avLst/>
        </a:prstGeom>
      </xdr:spPr>
    </xdr:pic>
    <xdr:clientData/>
  </xdr:twoCellAnchor>
  <xdr:twoCellAnchor editAs="oneCell">
    <xdr:from>
      <xdr:col>11</xdr:col>
      <xdr:colOff>54429</xdr:colOff>
      <xdr:row>423</xdr:row>
      <xdr:rowOff>195943</xdr:rowOff>
    </xdr:from>
    <xdr:to>
      <xdr:col>11</xdr:col>
      <xdr:colOff>3160032</xdr:colOff>
      <xdr:row>423</xdr:row>
      <xdr:rowOff>742044</xdr:rowOff>
    </xdr:to>
    <xdr:pic>
      <xdr:nvPicPr>
        <xdr:cNvPr id="6" name="図 11">
          <a:extLst>
            <a:ext uri="{FF2B5EF4-FFF2-40B4-BE49-F238E27FC236}">
              <a16:creationId xmlns:a16="http://schemas.microsoft.com/office/drawing/2014/main" id="{52E11EA9-E7A1-4C7A-B21A-34EA5D045A14}"/>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2086409" y="738086263"/>
          <a:ext cx="3102428" cy="5007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54430</xdr:colOff>
      <xdr:row>423</xdr:row>
      <xdr:rowOff>990604</xdr:rowOff>
    </xdr:from>
    <xdr:to>
      <xdr:col>11</xdr:col>
      <xdr:colOff>3825778</xdr:colOff>
      <xdr:row>423</xdr:row>
      <xdr:rowOff>1769836</xdr:rowOff>
    </xdr:to>
    <xdr:pic>
      <xdr:nvPicPr>
        <xdr:cNvPr id="7" name="図 9">
          <a:extLst>
            <a:ext uri="{FF2B5EF4-FFF2-40B4-BE49-F238E27FC236}">
              <a16:creationId xmlns:a16="http://schemas.microsoft.com/office/drawing/2014/main" id="{412588ED-1C43-47B9-A50F-FE50F2B80F25}"/>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086410" y="738880924"/>
          <a:ext cx="3768173" cy="7293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195949</xdr:colOff>
      <xdr:row>433</xdr:row>
      <xdr:rowOff>381004</xdr:rowOff>
    </xdr:from>
    <xdr:to>
      <xdr:col>12</xdr:col>
      <xdr:colOff>3335389</xdr:colOff>
      <xdr:row>433</xdr:row>
      <xdr:rowOff>1233210</xdr:rowOff>
    </xdr:to>
    <xdr:pic>
      <xdr:nvPicPr>
        <xdr:cNvPr id="8" name="圖片 7">
          <a:extLst>
            <a:ext uri="{FF2B5EF4-FFF2-40B4-BE49-F238E27FC236}">
              <a16:creationId xmlns:a16="http://schemas.microsoft.com/office/drawing/2014/main" id="{F99FB228-0423-4C64-B773-57727F070CA2}"/>
            </a:ext>
          </a:extLst>
        </xdr:cNvPr>
        <xdr:cNvPicPr>
          <a:picLocks noChangeAspect="1"/>
        </xdr:cNvPicPr>
      </xdr:nvPicPr>
      <xdr:blipFill rotWithShape="1">
        <a:blip xmlns:r="http://schemas.openxmlformats.org/officeDocument/2006/relationships" r:embed="rId6"/>
        <a:srcRect l="3834" t="55562" r="69664" b="31696"/>
        <a:stretch/>
      </xdr:blipFill>
      <xdr:spPr>
        <a:xfrm>
          <a:off x="16393892" y="757547747"/>
          <a:ext cx="3139440" cy="84903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9526</xdr:colOff>
      <xdr:row>3</xdr:row>
      <xdr:rowOff>0</xdr:rowOff>
    </xdr:from>
    <xdr:to>
      <xdr:col>3</xdr:col>
      <xdr:colOff>676275</xdr:colOff>
      <xdr:row>7</xdr:row>
      <xdr:rowOff>0</xdr:rowOff>
    </xdr:to>
    <xdr:sp macro="" textlink="">
      <xdr:nvSpPr>
        <xdr:cNvPr id="2" name="テキスト ボックス 1">
          <a:extLst>
            <a:ext uri="{FF2B5EF4-FFF2-40B4-BE49-F238E27FC236}">
              <a16:creationId xmlns:a16="http://schemas.microsoft.com/office/drawing/2014/main" id="{00000000-0008-0000-0100-000002000000}"/>
            </a:ext>
          </a:extLst>
        </xdr:cNvPr>
        <xdr:cNvSpPr txBox="1"/>
      </xdr:nvSpPr>
      <xdr:spPr>
        <a:xfrm>
          <a:off x="695326" y="514350"/>
          <a:ext cx="2038349" cy="68580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kumimoji="1" lang="ja-JP" altLang="en-US" sz="900"/>
            <a:t>技開より他拠点の情報</a:t>
          </a:r>
          <a:endParaRPr kumimoji="1" lang="en-US" altLang="ja-JP" sz="900"/>
        </a:p>
        <a:p>
          <a:pPr algn="l"/>
          <a:r>
            <a:rPr kumimoji="1" lang="ja-JP" altLang="en-US" sz="900"/>
            <a:t>・異常報告書</a:t>
          </a:r>
          <a:endParaRPr kumimoji="1" lang="en-US" altLang="ja-JP" sz="900"/>
        </a:p>
        <a:p>
          <a:pPr algn="l"/>
          <a:r>
            <a:rPr kumimoji="1" lang="ja-JP" altLang="en-US" sz="900"/>
            <a:t>・調査依頼</a:t>
          </a:r>
          <a:endParaRPr kumimoji="1" lang="en-US" altLang="ja-JP" sz="900"/>
        </a:p>
        <a:p>
          <a:pPr algn="l"/>
          <a:r>
            <a:rPr kumimoji="1" lang="ja-JP" altLang="en-US" sz="900"/>
            <a:t>・改善事例等</a:t>
          </a:r>
          <a:endParaRPr kumimoji="1" lang="en-US" altLang="ja-JP" sz="900"/>
        </a:p>
      </xdr:txBody>
    </xdr:sp>
    <xdr:clientData/>
  </xdr:twoCellAnchor>
  <xdr:twoCellAnchor>
    <xdr:from>
      <xdr:col>1</xdr:col>
      <xdr:colOff>0</xdr:colOff>
      <xdr:row>9</xdr:row>
      <xdr:rowOff>0</xdr:rowOff>
    </xdr:from>
    <xdr:to>
      <xdr:col>4</xdr:col>
      <xdr:colOff>0</xdr:colOff>
      <xdr:row>12</xdr:row>
      <xdr:rowOff>0</xdr:rowOff>
    </xdr:to>
    <xdr:sp macro="" textlink="">
      <xdr:nvSpPr>
        <xdr:cNvPr id="3" name="テキスト ボックス 2">
          <a:extLst>
            <a:ext uri="{FF2B5EF4-FFF2-40B4-BE49-F238E27FC236}">
              <a16:creationId xmlns:a16="http://schemas.microsoft.com/office/drawing/2014/main" id="{00000000-0008-0000-0100-000003000000}"/>
            </a:ext>
          </a:extLst>
        </xdr:cNvPr>
        <xdr:cNvSpPr txBox="1"/>
      </xdr:nvSpPr>
      <xdr:spPr>
        <a:xfrm>
          <a:off x="685800" y="1543050"/>
          <a:ext cx="2057400" cy="51435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kumimoji="1" lang="ja-JP" altLang="en-US" sz="900"/>
            <a:t>翻訳依頼⇒格納⇒ＡＤＴ内へ発信</a:t>
          </a:r>
          <a:endParaRPr kumimoji="1" lang="en-US" altLang="ja-JP" sz="900"/>
        </a:p>
        <a:p>
          <a:pPr algn="l"/>
          <a:r>
            <a:rPr kumimoji="1" lang="en-US" altLang="ja-JP" sz="900"/>
            <a:t>※</a:t>
          </a:r>
          <a:r>
            <a:rPr kumimoji="1" lang="ja-JP" altLang="en-US" sz="900"/>
            <a:t>担当＝古閑さん</a:t>
          </a:r>
        </a:p>
      </xdr:txBody>
    </xdr:sp>
    <xdr:clientData/>
  </xdr:twoCellAnchor>
  <xdr:twoCellAnchor>
    <xdr:from>
      <xdr:col>2</xdr:col>
      <xdr:colOff>114300</xdr:colOff>
      <xdr:row>7</xdr:row>
      <xdr:rowOff>0</xdr:rowOff>
    </xdr:from>
    <xdr:to>
      <xdr:col>2</xdr:col>
      <xdr:colOff>114300</xdr:colOff>
      <xdr:row>8</xdr:row>
      <xdr:rowOff>123825</xdr:rowOff>
    </xdr:to>
    <xdr:cxnSp macro="">
      <xdr:nvCxnSpPr>
        <xdr:cNvPr id="4" name="直線矢印コネクタ 3">
          <a:extLst>
            <a:ext uri="{FF2B5EF4-FFF2-40B4-BE49-F238E27FC236}">
              <a16:creationId xmlns:a16="http://schemas.microsoft.com/office/drawing/2014/main" id="{00000000-0008-0000-0100-000004000000}"/>
            </a:ext>
          </a:extLst>
        </xdr:cNvPr>
        <xdr:cNvCxnSpPr/>
      </xdr:nvCxnSpPr>
      <xdr:spPr>
        <a:xfrm>
          <a:off x="1485900" y="1200150"/>
          <a:ext cx="0" cy="29527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14</xdr:row>
      <xdr:rowOff>0</xdr:rowOff>
    </xdr:from>
    <xdr:to>
      <xdr:col>3</xdr:col>
      <xdr:colOff>676274</xdr:colOff>
      <xdr:row>18</xdr:row>
      <xdr:rowOff>0</xdr:rowOff>
    </xdr:to>
    <xdr:sp macro="" textlink="">
      <xdr:nvSpPr>
        <xdr:cNvPr id="5" name="テキスト ボックス 4">
          <a:extLst>
            <a:ext uri="{FF2B5EF4-FFF2-40B4-BE49-F238E27FC236}">
              <a16:creationId xmlns:a16="http://schemas.microsoft.com/office/drawing/2014/main" id="{00000000-0008-0000-0100-000005000000}"/>
            </a:ext>
          </a:extLst>
        </xdr:cNvPr>
        <xdr:cNvSpPr txBox="1"/>
      </xdr:nvSpPr>
      <xdr:spPr>
        <a:xfrm>
          <a:off x="685800" y="2400300"/>
          <a:ext cx="2047874" cy="68580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kumimoji="1" lang="ja-JP" altLang="en-US" sz="900"/>
            <a:t>設技・推進課含め、対策検討。</a:t>
          </a:r>
          <a:endParaRPr kumimoji="1" lang="en-US" altLang="ja-JP" sz="900"/>
        </a:p>
        <a:p>
          <a:pPr algn="l"/>
          <a:r>
            <a:rPr kumimoji="1" lang="ja-JP" altLang="en-US" sz="900">
              <a:solidFill>
                <a:srgbClr val="FF0000"/>
              </a:solidFill>
            </a:rPr>
            <a:t>★横展開必要有無まで議論。</a:t>
          </a:r>
          <a:endParaRPr kumimoji="1" lang="en-US" altLang="ja-JP" sz="900">
            <a:solidFill>
              <a:srgbClr val="FF0000"/>
            </a:solidFill>
          </a:endParaRPr>
        </a:p>
        <a:p>
          <a:pPr algn="l"/>
          <a:r>
            <a:rPr kumimoji="1" lang="ja-JP" altLang="en-US" sz="900">
              <a:solidFill>
                <a:srgbClr val="FF0000"/>
              </a:solidFill>
            </a:rPr>
            <a:t>★横展開進捗確認シートを更新。</a:t>
          </a:r>
          <a:endParaRPr kumimoji="1" lang="en-US" altLang="ja-JP" sz="900">
            <a:solidFill>
              <a:srgbClr val="FF0000"/>
            </a:solidFill>
          </a:endParaRPr>
        </a:p>
        <a:p>
          <a:pPr algn="l"/>
          <a:r>
            <a:rPr kumimoji="1" lang="en-US" altLang="ja-JP" sz="900"/>
            <a:t>※</a:t>
          </a:r>
          <a:r>
            <a:rPr kumimoji="1" lang="ja-JP" altLang="en-US" sz="900"/>
            <a:t>担当＝切原・中谷</a:t>
          </a:r>
          <a:endParaRPr kumimoji="1" lang="en-US" altLang="ja-JP" sz="900"/>
        </a:p>
      </xdr:txBody>
    </xdr:sp>
    <xdr:clientData/>
  </xdr:twoCellAnchor>
  <xdr:twoCellAnchor>
    <xdr:from>
      <xdr:col>2</xdr:col>
      <xdr:colOff>104775</xdr:colOff>
      <xdr:row>12</xdr:row>
      <xdr:rowOff>9525</xdr:rowOff>
    </xdr:from>
    <xdr:to>
      <xdr:col>2</xdr:col>
      <xdr:colOff>104775</xdr:colOff>
      <xdr:row>13</xdr:row>
      <xdr:rowOff>133350</xdr:rowOff>
    </xdr:to>
    <xdr:cxnSp macro="">
      <xdr:nvCxnSpPr>
        <xdr:cNvPr id="6" name="直線矢印コネクタ 5">
          <a:extLst>
            <a:ext uri="{FF2B5EF4-FFF2-40B4-BE49-F238E27FC236}">
              <a16:creationId xmlns:a16="http://schemas.microsoft.com/office/drawing/2014/main" id="{00000000-0008-0000-0100-000006000000}"/>
            </a:ext>
          </a:extLst>
        </xdr:cNvPr>
        <xdr:cNvCxnSpPr/>
      </xdr:nvCxnSpPr>
      <xdr:spPr>
        <a:xfrm>
          <a:off x="1476375" y="2066925"/>
          <a:ext cx="0" cy="29527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133350</xdr:colOff>
      <xdr:row>18</xdr:row>
      <xdr:rowOff>9525</xdr:rowOff>
    </xdr:from>
    <xdr:to>
      <xdr:col>2</xdr:col>
      <xdr:colOff>133350</xdr:colOff>
      <xdr:row>19</xdr:row>
      <xdr:rowOff>133350</xdr:rowOff>
    </xdr:to>
    <xdr:cxnSp macro="">
      <xdr:nvCxnSpPr>
        <xdr:cNvPr id="7" name="直線矢印コネクタ 6">
          <a:extLst>
            <a:ext uri="{FF2B5EF4-FFF2-40B4-BE49-F238E27FC236}">
              <a16:creationId xmlns:a16="http://schemas.microsoft.com/office/drawing/2014/main" id="{00000000-0008-0000-0100-000007000000}"/>
            </a:ext>
          </a:extLst>
        </xdr:cNvPr>
        <xdr:cNvCxnSpPr/>
      </xdr:nvCxnSpPr>
      <xdr:spPr>
        <a:xfrm>
          <a:off x="1504950" y="3095625"/>
          <a:ext cx="0" cy="29527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20</xdr:row>
      <xdr:rowOff>0</xdr:rowOff>
    </xdr:from>
    <xdr:to>
      <xdr:col>5</xdr:col>
      <xdr:colOff>371476</xdr:colOff>
      <xdr:row>24</xdr:row>
      <xdr:rowOff>0</xdr:rowOff>
    </xdr:to>
    <xdr:sp macro="" textlink="">
      <xdr:nvSpPr>
        <xdr:cNvPr id="8" name="テキスト ボックス 7">
          <a:extLst>
            <a:ext uri="{FF2B5EF4-FFF2-40B4-BE49-F238E27FC236}">
              <a16:creationId xmlns:a16="http://schemas.microsoft.com/office/drawing/2014/main" id="{00000000-0008-0000-0100-000008000000}"/>
            </a:ext>
          </a:extLst>
        </xdr:cNvPr>
        <xdr:cNvSpPr txBox="1"/>
      </xdr:nvSpPr>
      <xdr:spPr>
        <a:xfrm>
          <a:off x="685800" y="3429000"/>
          <a:ext cx="3114676" cy="68580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kumimoji="1" lang="ja-JP" altLang="en-US" sz="900"/>
            <a:t>設技・推進課から各窯へ横展開内容を発信するよう要請。</a:t>
          </a:r>
          <a:endParaRPr kumimoji="1" lang="en-US" altLang="ja-JP" sz="900"/>
        </a:p>
        <a:p>
          <a:pPr algn="l"/>
          <a:r>
            <a:rPr kumimoji="1" lang="ja-JP" altLang="en-US" sz="900">
              <a:solidFill>
                <a:srgbClr val="FF0000"/>
              </a:solidFill>
            </a:rPr>
            <a:t>★切原・中谷、からも同時に各窯担当者へ情報発信。</a:t>
          </a:r>
          <a:endParaRPr kumimoji="1" lang="en-US" altLang="ja-JP" sz="900">
            <a:solidFill>
              <a:srgbClr val="FF0000"/>
            </a:solidFill>
          </a:endParaRPr>
        </a:p>
      </xdr:txBody>
    </xdr:sp>
    <xdr:clientData/>
  </xdr:twoCellAnchor>
  <xdr:twoCellAnchor>
    <xdr:from>
      <xdr:col>2</xdr:col>
      <xdr:colOff>142875</xdr:colOff>
      <xdr:row>24</xdr:row>
      <xdr:rowOff>0</xdr:rowOff>
    </xdr:from>
    <xdr:to>
      <xdr:col>2</xdr:col>
      <xdr:colOff>142875</xdr:colOff>
      <xdr:row>25</xdr:row>
      <xdr:rowOff>123825</xdr:rowOff>
    </xdr:to>
    <xdr:cxnSp macro="">
      <xdr:nvCxnSpPr>
        <xdr:cNvPr id="9" name="直線矢印コネクタ 8">
          <a:extLst>
            <a:ext uri="{FF2B5EF4-FFF2-40B4-BE49-F238E27FC236}">
              <a16:creationId xmlns:a16="http://schemas.microsoft.com/office/drawing/2014/main" id="{00000000-0008-0000-0100-000009000000}"/>
            </a:ext>
          </a:extLst>
        </xdr:cNvPr>
        <xdr:cNvCxnSpPr/>
      </xdr:nvCxnSpPr>
      <xdr:spPr>
        <a:xfrm>
          <a:off x="1514475" y="4114800"/>
          <a:ext cx="0" cy="29527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9525</xdr:colOff>
      <xdr:row>26</xdr:row>
      <xdr:rowOff>0</xdr:rowOff>
    </xdr:from>
    <xdr:to>
      <xdr:col>5</xdr:col>
      <xdr:colOff>9525</xdr:colOff>
      <xdr:row>30</xdr:row>
      <xdr:rowOff>0</xdr:rowOff>
    </xdr:to>
    <xdr:sp macro="" textlink="">
      <xdr:nvSpPr>
        <xdr:cNvPr id="10" name="テキスト ボックス 9">
          <a:extLst>
            <a:ext uri="{FF2B5EF4-FFF2-40B4-BE49-F238E27FC236}">
              <a16:creationId xmlns:a16="http://schemas.microsoft.com/office/drawing/2014/main" id="{00000000-0008-0000-0100-00000A000000}"/>
            </a:ext>
          </a:extLst>
        </xdr:cNvPr>
        <xdr:cNvSpPr txBox="1"/>
      </xdr:nvSpPr>
      <xdr:spPr>
        <a:xfrm>
          <a:off x="695325" y="4457700"/>
          <a:ext cx="2743200" cy="68580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kumimoji="1" lang="ja-JP" altLang="en-US" sz="900">
              <a:solidFill>
                <a:schemeClr val="tx1"/>
              </a:solidFill>
            </a:rPr>
            <a:t>各窯担当者が、設技・推進課と横展開の調整。</a:t>
          </a:r>
          <a:endParaRPr kumimoji="1" lang="en-US" altLang="ja-JP" sz="900">
            <a:solidFill>
              <a:schemeClr val="tx1"/>
            </a:solidFill>
          </a:endParaRPr>
        </a:p>
        <a:p>
          <a:pPr algn="l"/>
          <a:r>
            <a:rPr kumimoji="1" lang="ja-JP" altLang="en-US" sz="900">
              <a:solidFill>
                <a:srgbClr val="FF0000"/>
              </a:solidFill>
            </a:rPr>
            <a:t>★横展開進捗確認シートに進捗状況を入力。</a:t>
          </a:r>
          <a:endParaRPr kumimoji="1" lang="en-US" altLang="ja-JP" sz="900">
            <a:solidFill>
              <a:srgbClr val="FF0000"/>
            </a:solidFill>
          </a:endParaRPr>
        </a:p>
      </xdr:txBody>
    </xdr:sp>
    <xdr:clientData/>
  </xdr:twoCellAnchor>
  <xdr:twoCellAnchor>
    <xdr:from>
      <xdr:col>2</xdr:col>
      <xdr:colOff>152400</xdr:colOff>
      <xdr:row>30</xdr:row>
      <xdr:rowOff>9525</xdr:rowOff>
    </xdr:from>
    <xdr:to>
      <xdr:col>2</xdr:col>
      <xdr:colOff>152400</xdr:colOff>
      <xdr:row>31</xdr:row>
      <xdr:rowOff>133350</xdr:rowOff>
    </xdr:to>
    <xdr:cxnSp macro="">
      <xdr:nvCxnSpPr>
        <xdr:cNvPr id="11" name="直線矢印コネクタ 10">
          <a:extLst>
            <a:ext uri="{FF2B5EF4-FFF2-40B4-BE49-F238E27FC236}">
              <a16:creationId xmlns:a16="http://schemas.microsoft.com/office/drawing/2014/main" id="{00000000-0008-0000-0100-00000B000000}"/>
            </a:ext>
          </a:extLst>
        </xdr:cNvPr>
        <xdr:cNvCxnSpPr/>
      </xdr:nvCxnSpPr>
      <xdr:spPr>
        <a:xfrm>
          <a:off x="1524000" y="5153025"/>
          <a:ext cx="0" cy="29527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32</xdr:row>
      <xdr:rowOff>9525</xdr:rowOff>
    </xdr:from>
    <xdr:to>
      <xdr:col>5</xdr:col>
      <xdr:colOff>314325</xdr:colOff>
      <xdr:row>36</xdr:row>
      <xdr:rowOff>9525</xdr:rowOff>
    </xdr:to>
    <xdr:sp macro="" textlink="">
      <xdr:nvSpPr>
        <xdr:cNvPr id="12" name="テキスト ボックス 11">
          <a:extLst>
            <a:ext uri="{FF2B5EF4-FFF2-40B4-BE49-F238E27FC236}">
              <a16:creationId xmlns:a16="http://schemas.microsoft.com/office/drawing/2014/main" id="{00000000-0008-0000-0100-00000C000000}"/>
            </a:ext>
          </a:extLst>
        </xdr:cNvPr>
        <xdr:cNvSpPr txBox="1"/>
      </xdr:nvSpPr>
      <xdr:spPr>
        <a:xfrm>
          <a:off x="685800" y="5495925"/>
          <a:ext cx="3057525" cy="68580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kumimoji="1" lang="ja-JP" altLang="en-US" sz="900">
              <a:solidFill>
                <a:schemeClr val="tx1"/>
              </a:solidFill>
            </a:rPr>
            <a:t>設備ロス削減チーム切原・中谷・董 明成・曾隆盛</a:t>
          </a:r>
        </a:p>
        <a:p>
          <a:pPr algn="l"/>
          <a:r>
            <a:rPr kumimoji="1" lang="ja-JP" altLang="en-US" sz="900">
              <a:solidFill>
                <a:schemeClr val="tx1"/>
              </a:solidFill>
            </a:rPr>
            <a:t>が各窯の進捗状況を管理。</a:t>
          </a:r>
          <a:endParaRPr kumimoji="1" lang="en-US" altLang="ja-JP" sz="900">
            <a:solidFill>
              <a:schemeClr val="tx1"/>
            </a:solidFill>
          </a:endParaRPr>
        </a:p>
        <a:p>
          <a:pPr algn="l"/>
          <a:r>
            <a:rPr kumimoji="1" lang="ja-JP" altLang="en-US" sz="900">
              <a:solidFill>
                <a:srgbClr val="FF0000"/>
              </a:solidFill>
            </a:rPr>
            <a:t>★横展開進捗確認シートにて進捗を確認。</a:t>
          </a:r>
          <a:endParaRPr kumimoji="1" lang="en-US" altLang="ja-JP" sz="900">
            <a:solidFill>
              <a:srgbClr val="FF0000"/>
            </a:solidFill>
          </a:endParaRPr>
        </a:p>
      </xdr:txBody>
    </xdr:sp>
    <xdr:clientData/>
  </xdr:twoCellAnchor>
  <xdr:twoCellAnchor>
    <xdr:from>
      <xdr:col>2</xdr:col>
      <xdr:colOff>228601</xdr:colOff>
      <xdr:row>12</xdr:row>
      <xdr:rowOff>0</xdr:rowOff>
    </xdr:from>
    <xdr:to>
      <xdr:col>4</xdr:col>
      <xdr:colOff>676275</xdr:colOff>
      <xdr:row>13</xdr:row>
      <xdr:rowOff>38100</xdr:rowOff>
    </xdr:to>
    <xdr:cxnSp macro="">
      <xdr:nvCxnSpPr>
        <xdr:cNvPr id="13" name="直線矢印コネクタ 12">
          <a:extLst>
            <a:ext uri="{FF2B5EF4-FFF2-40B4-BE49-F238E27FC236}">
              <a16:creationId xmlns:a16="http://schemas.microsoft.com/office/drawing/2014/main" id="{00000000-0008-0000-0100-00000D000000}"/>
            </a:ext>
          </a:extLst>
        </xdr:cNvPr>
        <xdr:cNvCxnSpPr/>
      </xdr:nvCxnSpPr>
      <xdr:spPr>
        <a:xfrm flipH="1">
          <a:off x="1600201" y="2057400"/>
          <a:ext cx="1819274" cy="209550"/>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514349</xdr:colOff>
      <xdr:row>9</xdr:row>
      <xdr:rowOff>114300</xdr:rowOff>
    </xdr:from>
    <xdr:to>
      <xdr:col>8</xdr:col>
      <xdr:colOff>228600</xdr:colOff>
      <xdr:row>14</xdr:row>
      <xdr:rowOff>114300</xdr:rowOff>
    </xdr:to>
    <xdr:sp macro="" textlink="">
      <xdr:nvSpPr>
        <xdr:cNvPr id="14" name="テキスト ボックス 13">
          <a:extLst>
            <a:ext uri="{FF2B5EF4-FFF2-40B4-BE49-F238E27FC236}">
              <a16:creationId xmlns:a16="http://schemas.microsoft.com/office/drawing/2014/main" id="{00000000-0008-0000-0100-00000E000000}"/>
            </a:ext>
          </a:extLst>
        </xdr:cNvPr>
        <xdr:cNvSpPr txBox="1"/>
      </xdr:nvSpPr>
      <xdr:spPr>
        <a:xfrm>
          <a:off x="3257549" y="1657350"/>
          <a:ext cx="2457451" cy="85725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ja-JP" sz="900" b="1">
              <a:solidFill>
                <a:schemeClr val="dk1"/>
              </a:solidFill>
              <a:latin typeface="+mn-lt"/>
              <a:ea typeface="+mn-ea"/>
              <a:cs typeface="+mn-cs"/>
            </a:rPr>
            <a:t>メール発信</a:t>
          </a:r>
          <a:r>
            <a:rPr kumimoji="1" lang="en-US" altLang="ja-JP" sz="900" b="1">
              <a:solidFill>
                <a:schemeClr val="dk1"/>
              </a:solidFill>
              <a:latin typeface="+mn-lt"/>
              <a:ea typeface="+mn-ea"/>
              <a:cs typeface="+mn-cs"/>
            </a:rPr>
            <a:t>Rule</a:t>
          </a:r>
          <a:endParaRPr lang="ja-JP" altLang="ja-JP" sz="900"/>
        </a:p>
        <a:p>
          <a:pPr fontAlgn="base"/>
          <a:r>
            <a:rPr kumimoji="1" lang="en-US" altLang="ja-JP" sz="900" b="1">
              <a:solidFill>
                <a:schemeClr val="dk1"/>
              </a:solidFill>
              <a:latin typeface="+mn-lt"/>
              <a:ea typeface="+mn-ea"/>
              <a:cs typeface="+mn-cs"/>
            </a:rPr>
            <a:t>To</a:t>
          </a:r>
          <a:r>
            <a:rPr kumimoji="1" lang="ja-JP" altLang="ja-JP" sz="900" b="1" baseline="0">
              <a:solidFill>
                <a:schemeClr val="dk1"/>
              </a:solidFill>
              <a:latin typeface="+mn-lt"/>
              <a:ea typeface="+mn-ea"/>
              <a:cs typeface="+mn-cs"/>
            </a:rPr>
            <a:t>　</a:t>
          </a:r>
          <a:r>
            <a:rPr kumimoji="1" lang="ja-JP" altLang="en-US" sz="900" b="1" baseline="0">
              <a:solidFill>
                <a:schemeClr val="dk1"/>
              </a:solidFill>
              <a:latin typeface="+mn-lt"/>
              <a:ea typeface="+mn-ea"/>
              <a:cs typeface="+mn-cs"/>
            </a:rPr>
            <a:t>切原・中谷・武田・董 明成・曾隆盛</a:t>
          </a:r>
        </a:p>
        <a:p>
          <a:pPr fontAlgn="base"/>
          <a:r>
            <a:rPr kumimoji="1" lang="ja-JP" altLang="en-US" sz="900" b="1" baseline="0">
              <a:solidFill>
                <a:schemeClr val="dk1"/>
              </a:solidFill>
              <a:latin typeface="+mn-lt"/>
              <a:ea typeface="+mn-ea"/>
              <a:cs typeface="+mn-cs"/>
            </a:rPr>
            <a:t>（設備ロス削減チーム）</a:t>
          </a:r>
          <a:endParaRPr kumimoji="1" lang="en-US" altLang="ja-JP" sz="900" b="1" baseline="0">
            <a:solidFill>
              <a:schemeClr val="dk1"/>
            </a:solidFill>
            <a:latin typeface="+mn-lt"/>
            <a:ea typeface="+mn-ea"/>
            <a:cs typeface="+mn-cs"/>
          </a:endParaRPr>
        </a:p>
        <a:p>
          <a:r>
            <a:rPr kumimoji="1" lang="ja-JP" altLang="ja-JP" sz="900" b="1" baseline="0">
              <a:solidFill>
                <a:schemeClr val="dk1"/>
              </a:solidFill>
              <a:latin typeface="+mn-lt"/>
              <a:ea typeface="+mn-ea"/>
              <a:cs typeface="+mn-cs"/>
            </a:rPr>
            <a:t>ｃｃ　</a:t>
          </a:r>
          <a:r>
            <a:rPr kumimoji="1" lang="en-US" altLang="ja-JP" sz="900" b="1" baseline="0">
              <a:solidFill>
                <a:schemeClr val="dk1"/>
              </a:solidFill>
              <a:latin typeface="+mn-lt"/>
              <a:ea typeface="+mn-ea"/>
              <a:cs typeface="+mn-cs"/>
            </a:rPr>
            <a:t>Cold</a:t>
          </a:r>
          <a:r>
            <a:rPr kumimoji="1" lang="ja-JP" altLang="ja-JP" sz="900" b="1" baseline="0">
              <a:solidFill>
                <a:schemeClr val="dk1"/>
              </a:solidFill>
              <a:latin typeface="+mn-lt"/>
              <a:ea typeface="+mn-ea"/>
              <a:cs typeface="+mn-cs"/>
            </a:rPr>
            <a:t>日籍・台籍</a:t>
          </a:r>
          <a:r>
            <a:rPr kumimoji="1" lang="ja-JP" altLang="en-US" sz="900" b="1" baseline="0">
              <a:solidFill>
                <a:schemeClr val="dk1"/>
              </a:solidFill>
              <a:latin typeface="+mn-lt"/>
              <a:ea typeface="+mn-ea"/>
              <a:cs typeface="+mn-cs"/>
            </a:rPr>
            <a:t>（設備技術・製造）</a:t>
          </a:r>
          <a:endParaRPr kumimoji="1" lang="en-US" altLang="ja-JP" sz="900" b="1">
            <a:solidFill>
              <a:schemeClr val="dk1"/>
            </a:solidFill>
            <a:latin typeface="+mn-lt"/>
            <a:ea typeface="+mn-ea"/>
            <a:cs typeface="+mn-cs"/>
          </a:endParaRPr>
        </a:p>
        <a:p>
          <a:endParaRPr kumimoji="1" lang="ja-JP" altLang="en-US" sz="900"/>
        </a:p>
      </xdr:txBody>
    </xdr:sp>
    <xdr:clientData/>
  </xdr:twoCellAnchor>
  <xdr:twoCellAnchor>
    <xdr:from>
      <xdr:col>9</xdr:col>
      <xdr:colOff>28575</xdr:colOff>
      <xdr:row>3</xdr:row>
      <xdr:rowOff>9525</xdr:rowOff>
    </xdr:from>
    <xdr:to>
      <xdr:col>18</xdr:col>
      <xdr:colOff>466725</xdr:colOff>
      <xdr:row>57</xdr:row>
      <xdr:rowOff>161925</xdr:rowOff>
    </xdr:to>
    <xdr:grpSp>
      <xdr:nvGrpSpPr>
        <xdr:cNvPr id="15" name="グループ化 64">
          <a:extLst>
            <a:ext uri="{FF2B5EF4-FFF2-40B4-BE49-F238E27FC236}">
              <a16:creationId xmlns:a16="http://schemas.microsoft.com/office/drawing/2014/main" id="{00000000-0008-0000-0100-00000F000000}"/>
            </a:ext>
          </a:extLst>
        </xdr:cNvPr>
        <xdr:cNvGrpSpPr>
          <a:grpSpLocks/>
        </xdr:cNvGrpSpPr>
      </xdr:nvGrpSpPr>
      <xdr:grpSpPr bwMode="auto">
        <a:xfrm>
          <a:off x="6200775" y="523875"/>
          <a:ext cx="6610350" cy="9410700"/>
          <a:chOff x="838200" y="1247775"/>
          <a:chExt cx="6610350" cy="9410700"/>
        </a:xfrm>
      </xdr:grpSpPr>
      <xdr:grpSp>
        <xdr:nvGrpSpPr>
          <xdr:cNvPr id="16" name="グループ化 37">
            <a:extLst>
              <a:ext uri="{FF2B5EF4-FFF2-40B4-BE49-F238E27FC236}">
                <a16:creationId xmlns:a16="http://schemas.microsoft.com/office/drawing/2014/main" id="{00000000-0008-0000-0100-000010000000}"/>
              </a:ext>
            </a:extLst>
          </xdr:cNvPr>
          <xdr:cNvGrpSpPr>
            <a:grpSpLocks/>
          </xdr:cNvGrpSpPr>
        </xdr:nvGrpSpPr>
        <xdr:grpSpPr bwMode="auto">
          <a:xfrm>
            <a:off x="1047750" y="1323975"/>
            <a:ext cx="6200775" cy="9334500"/>
            <a:chOff x="1047750" y="1323975"/>
            <a:chExt cx="6200775" cy="9334500"/>
          </a:xfrm>
        </xdr:grpSpPr>
        <xdr:sp macro="" textlink="">
          <xdr:nvSpPr>
            <xdr:cNvPr id="19" name="正方形/長方形 2">
              <a:extLst>
                <a:ext uri="{FF2B5EF4-FFF2-40B4-BE49-F238E27FC236}">
                  <a16:creationId xmlns:a16="http://schemas.microsoft.com/office/drawing/2014/main" id="{00000000-0008-0000-0100-000013000000}"/>
                </a:ext>
              </a:extLst>
            </xdr:cNvPr>
            <xdr:cNvSpPr/>
          </xdr:nvSpPr>
          <xdr:spPr>
            <a:xfrm>
              <a:off x="3228975" y="1323975"/>
              <a:ext cx="2066925" cy="676275"/>
            </a:xfrm>
            <a:prstGeom prst="rect">
              <a:avLst/>
            </a:prstGeom>
            <a:solidFill>
              <a:srgbClr val="FFFF00"/>
            </a:solid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b="1">
                  <a:solidFill>
                    <a:sysClr val="windowText" lastClr="000000"/>
                  </a:solidFill>
                </a:rPr>
                <a:t>設備ロス削減チーム</a:t>
              </a:r>
              <a:endParaRPr kumimoji="1" lang="en-US" altLang="ja-JP" sz="900" b="1">
                <a:solidFill>
                  <a:sysClr val="windowText" lastClr="000000"/>
                </a:solidFill>
              </a:endParaRPr>
            </a:p>
            <a:p>
              <a:pPr algn="ctr"/>
              <a:r>
                <a:rPr kumimoji="1" lang="ja-JP" altLang="en-US" sz="900" b="1">
                  <a:solidFill>
                    <a:sysClr val="windowText" lastClr="000000"/>
                  </a:solidFill>
                </a:rPr>
                <a:t>切原・中谷・武田・董 明成・曾隆盛</a:t>
              </a:r>
            </a:p>
          </xdr:txBody>
        </xdr:sp>
        <xdr:sp macro="" textlink="">
          <xdr:nvSpPr>
            <xdr:cNvPr id="20" name="正方形/長方形 19">
              <a:extLst>
                <a:ext uri="{FF2B5EF4-FFF2-40B4-BE49-F238E27FC236}">
                  <a16:creationId xmlns:a16="http://schemas.microsoft.com/office/drawing/2014/main" id="{00000000-0008-0000-0100-000014000000}"/>
                </a:ext>
              </a:extLst>
            </xdr:cNvPr>
            <xdr:cNvSpPr/>
          </xdr:nvSpPr>
          <xdr:spPr>
            <a:xfrm>
              <a:off x="1047750" y="4743450"/>
              <a:ext cx="1495425" cy="676275"/>
            </a:xfrm>
            <a:prstGeom prst="rect">
              <a:avLst/>
            </a:prstGeom>
            <a:solidFill>
              <a:schemeClr val="accent6">
                <a:lumMod val="20000"/>
                <a:lumOff val="80000"/>
              </a:schemeClr>
            </a:solid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en-US" altLang="ja-JP" sz="900">
                  <a:solidFill>
                    <a:sysClr val="windowText" lastClr="000000"/>
                  </a:solidFill>
                </a:rPr>
                <a:t>ADT</a:t>
              </a:r>
              <a:r>
                <a:rPr kumimoji="1" lang="ja-JP" altLang="en-US" sz="900">
                  <a:solidFill>
                    <a:sysClr val="windowText" lastClr="000000"/>
                  </a:solidFill>
                </a:rPr>
                <a:t>設技（機械・電気）</a:t>
              </a:r>
            </a:p>
          </xdr:txBody>
        </xdr:sp>
        <xdr:sp macro="" textlink="">
          <xdr:nvSpPr>
            <xdr:cNvPr id="21" name="正方形/長方形 20">
              <a:extLst>
                <a:ext uri="{FF2B5EF4-FFF2-40B4-BE49-F238E27FC236}">
                  <a16:creationId xmlns:a16="http://schemas.microsoft.com/office/drawing/2014/main" id="{00000000-0008-0000-0100-000015000000}"/>
                </a:ext>
              </a:extLst>
            </xdr:cNvPr>
            <xdr:cNvSpPr/>
          </xdr:nvSpPr>
          <xdr:spPr>
            <a:xfrm>
              <a:off x="5753100" y="4733925"/>
              <a:ext cx="1495425" cy="676275"/>
            </a:xfrm>
            <a:prstGeom prst="rect">
              <a:avLst/>
            </a:prstGeom>
            <a:solidFill>
              <a:schemeClr val="accent5">
                <a:lumMod val="20000"/>
                <a:lumOff val="80000"/>
              </a:schemeClr>
            </a:solid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en-US" altLang="ja-JP" sz="900" b="1">
                  <a:solidFill>
                    <a:sysClr val="windowText" lastClr="000000"/>
                  </a:solidFill>
                </a:rPr>
                <a:t>ADT</a:t>
              </a:r>
              <a:r>
                <a:rPr kumimoji="1" lang="ja-JP" altLang="en-US" sz="900" b="1">
                  <a:solidFill>
                    <a:sysClr val="windowText" lastClr="000000"/>
                  </a:solidFill>
                </a:rPr>
                <a:t>各ライン</a:t>
              </a:r>
            </a:p>
          </xdr:txBody>
        </xdr:sp>
        <xdr:cxnSp macro="">
          <xdr:nvCxnSpPr>
            <xdr:cNvPr id="22" name="直線矢印コネクタ 21">
              <a:extLst>
                <a:ext uri="{FF2B5EF4-FFF2-40B4-BE49-F238E27FC236}">
                  <a16:creationId xmlns:a16="http://schemas.microsoft.com/office/drawing/2014/main" id="{00000000-0008-0000-0100-000016000000}"/>
                </a:ext>
              </a:extLst>
            </xdr:cNvPr>
            <xdr:cNvCxnSpPr/>
          </xdr:nvCxnSpPr>
          <xdr:spPr>
            <a:xfrm flipH="1">
              <a:off x="1905000" y="2105025"/>
              <a:ext cx="1447800" cy="2505075"/>
            </a:xfrm>
            <a:prstGeom prst="straightConnector1">
              <a:avLst/>
            </a:prstGeom>
            <a:ln w="28575">
              <a:solidFill>
                <a:schemeClr val="tx1"/>
              </a:solidFill>
              <a:headEnd type="stealth" w="lg" len="lg"/>
              <a:tailEnd type="stealth" w="lg" len="lg"/>
            </a:ln>
          </xdr:spPr>
          <xdr:style>
            <a:lnRef idx="1">
              <a:schemeClr val="accent1"/>
            </a:lnRef>
            <a:fillRef idx="0">
              <a:schemeClr val="accent1"/>
            </a:fillRef>
            <a:effectRef idx="0">
              <a:schemeClr val="accent1"/>
            </a:effectRef>
            <a:fontRef idx="minor">
              <a:schemeClr val="tx1"/>
            </a:fontRef>
          </xdr:style>
        </xdr:cxnSp>
        <xdr:sp macro="" textlink="">
          <xdr:nvSpPr>
            <xdr:cNvPr id="23" name="テキスト ボックス 22">
              <a:extLst>
                <a:ext uri="{FF2B5EF4-FFF2-40B4-BE49-F238E27FC236}">
                  <a16:creationId xmlns:a16="http://schemas.microsoft.com/office/drawing/2014/main" id="{00000000-0008-0000-0100-000017000000}"/>
                </a:ext>
              </a:extLst>
            </xdr:cNvPr>
            <xdr:cNvSpPr txBox="1"/>
          </xdr:nvSpPr>
          <xdr:spPr>
            <a:xfrm rot="17992781">
              <a:off x="1333500" y="2971800"/>
              <a:ext cx="2209800" cy="342900"/>
            </a:xfrm>
            <a:prstGeom prst="rect">
              <a:avLst/>
            </a:prstGeom>
            <a:solidFill>
              <a:schemeClr val="bg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ja-JP" altLang="en-US" sz="1000"/>
                <a:t>・原因・対策・横展開必要有無の確認</a:t>
              </a:r>
            </a:p>
          </xdr:txBody>
        </xdr:sp>
        <xdr:sp macro="" textlink="">
          <xdr:nvSpPr>
            <xdr:cNvPr id="24" name="テキスト ボックス 23">
              <a:extLst>
                <a:ext uri="{FF2B5EF4-FFF2-40B4-BE49-F238E27FC236}">
                  <a16:creationId xmlns:a16="http://schemas.microsoft.com/office/drawing/2014/main" id="{00000000-0008-0000-0100-000018000000}"/>
                </a:ext>
              </a:extLst>
            </xdr:cNvPr>
            <xdr:cNvSpPr txBox="1"/>
          </xdr:nvSpPr>
          <xdr:spPr>
            <a:xfrm rot="17992781">
              <a:off x="1719262" y="3100388"/>
              <a:ext cx="2676525" cy="342900"/>
            </a:xfrm>
            <a:prstGeom prst="rect">
              <a:avLst/>
            </a:prstGeom>
            <a:solidFill>
              <a:srgbClr val="FFFF00">
                <a:alpha val="30000"/>
              </a:srgbClr>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ja-JP" altLang="en-US" sz="1000"/>
                <a:t>・各ラインへ横展開の内容を発信するよう要請</a:t>
              </a:r>
            </a:p>
          </xdr:txBody>
        </xdr:sp>
        <xdr:cxnSp macro="">
          <xdr:nvCxnSpPr>
            <xdr:cNvPr id="25" name="直線矢印コネクタ 24">
              <a:extLst>
                <a:ext uri="{FF2B5EF4-FFF2-40B4-BE49-F238E27FC236}">
                  <a16:creationId xmlns:a16="http://schemas.microsoft.com/office/drawing/2014/main" id="{00000000-0008-0000-0100-000019000000}"/>
                </a:ext>
              </a:extLst>
            </xdr:cNvPr>
            <xdr:cNvCxnSpPr/>
          </xdr:nvCxnSpPr>
          <xdr:spPr>
            <a:xfrm flipH="1">
              <a:off x="2543175" y="2190750"/>
              <a:ext cx="1466850" cy="2524125"/>
            </a:xfrm>
            <a:prstGeom prst="straightConnector1">
              <a:avLst/>
            </a:prstGeom>
            <a:ln w="25400">
              <a:solidFill>
                <a:srgbClr val="FF0000"/>
              </a:solidFill>
              <a:headEnd type="none" w="lg" len="lg"/>
              <a:tailEnd type="stealth" w="lg" len="lg"/>
            </a:ln>
          </xdr:spPr>
          <xdr:style>
            <a:lnRef idx="1">
              <a:schemeClr val="accent1"/>
            </a:lnRef>
            <a:fillRef idx="0">
              <a:schemeClr val="accent1"/>
            </a:fillRef>
            <a:effectRef idx="0">
              <a:schemeClr val="accent1"/>
            </a:effectRef>
            <a:fontRef idx="minor">
              <a:schemeClr val="tx1"/>
            </a:fontRef>
          </xdr:style>
        </xdr:cxnSp>
        <xdr:cxnSp macro="">
          <xdr:nvCxnSpPr>
            <xdr:cNvPr id="26" name="直線矢印コネクタ 25">
              <a:extLst>
                <a:ext uri="{FF2B5EF4-FFF2-40B4-BE49-F238E27FC236}">
                  <a16:creationId xmlns:a16="http://schemas.microsoft.com/office/drawing/2014/main" id="{00000000-0008-0000-0100-00001A000000}"/>
                </a:ext>
              </a:extLst>
            </xdr:cNvPr>
            <xdr:cNvCxnSpPr/>
          </xdr:nvCxnSpPr>
          <xdr:spPr>
            <a:xfrm flipH="1">
              <a:off x="2752725" y="4762500"/>
              <a:ext cx="2809875" cy="0"/>
            </a:xfrm>
            <a:prstGeom prst="straightConnector1">
              <a:avLst/>
            </a:prstGeom>
            <a:ln w="25400">
              <a:solidFill>
                <a:srgbClr val="00B0F0"/>
              </a:solidFill>
              <a:headEnd type="stealth" w="lg" len="lg"/>
              <a:tailEnd type="none" w="lg" len="lg"/>
            </a:ln>
          </xdr:spPr>
          <xdr:style>
            <a:lnRef idx="1">
              <a:schemeClr val="accent1"/>
            </a:lnRef>
            <a:fillRef idx="0">
              <a:schemeClr val="accent1"/>
            </a:fillRef>
            <a:effectRef idx="0">
              <a:schemeClr val="accent1"/>
            </a:effectRef>
            <a:fontRef idx="minor">
              <a:schemeClr val="tx1"/>
            </a:fontRef>
          </xdr:style>
        </xdr:cxnSp>
        <xdr:sp macro="" textlink="">
          <xdr:nvSpPr>
            <xdr:cNvPr id="27" name="テキスト ボックス 26">
              <a:extLst>
                <a:ext uri="{FF2B5EF4-FFF2-40B4-BE49-F238E27FC236}">
                  <a16:creationId xmlns:a16="http://schemas.microsoft.com/office/drawing/2014/main" id="{00000000-0008-0000-0100-00001B000000}"/>
                </a:ext>
              </a:extLst>
            </xdr:cNvPr>
            <xdr:cNvSpPr txBox="1"/>
          </xdr:nvSpPr>
          <xdr:spPr>
            <a:xfrm>
              <a:off x="3009900" y="4867275"/>
              <a:ext cx="2085975" cy="342900"/>
            </a:xfrm>
            <a:prstGeom prst="rect">
              <a:avLst/>
            </a:prstGeom>
            <a:solidFill>
              <a:schemeClr val="accent6">
                <a:lumMod val="20000"/>
                <a:lumOff val="80000"/>
                <a:alpha val="60000"/>
              </a:schemeClr>
            </a:solidFill>
            <a:ln w="9525" cmpd="sng">
              <a:solidFill>
                <a:srgbClr val="00B0F0"/>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ja-JP" altLang="en-US" sz="1000"/>
                <a:t>・各ラインへ横展開の内容を発信</a:t>
              </a:r>
            </a:p>
          </xdr:txBody>
        </xdr:sp>
        <xdr:sp macro="" textlink="">
          <xdr:nvSpPr>
            <xdr:cNvPr id="28" name="テキスト ボックス 27">
              <a:extLst>
                <a:ext uri="{FF2B5EF4-FFF2-40B4-BE49-F238E27FC236}">
                  <a16:creationId xmlns:a16="http://schemas.microsoft.com/office/drawing/2014/main" id="{00000000-0008-0000-0100-00001C000000}"/>
                </a:ext>
              </a:extLst>
            </xdr:cNvPr>
            <xdr:cNvSpPr txBox="1"/>
          </xdr:nvSpPr>
          <xdr:spPr>
            <a:xfrm rot="3589543">
              <a:off x="4343400" y="2924175"/>
              <a:ext cx="1762125" cy="542925"/>
            </a:xfrm>
            <a:prstGeom prst="rect">
              <a:avLst/>
            </a:prstGeom>
            <a:solidFill>
              <a:schemeClr val="accent5">
                <a:lumMod val="20000"/>
                <a:lumOff val="80000"/>
                <a:alpha val="30000"/>
              </a:schemeClr>
            </a:solidFill>
            <a:ln w="9525" cmpd="sng">
              <a:solidFill>
                <a:srgbClr val="00B050"/>
              </a:solidFill>
            </a:ln>
          </xdr:spPr>
          <xdr:style>
            <a:lnRef idx="0">
              <a:scrgbClr r="0" g="0" b="0"/>
            </a:lnRef>
            <a:fillRef idx="0">
              <a:scrgbClr r="0" g="0" b="0"/>
            </a:fillRef>
            <a:effectRef idx="0">
              <a:scrgbClr r="0" g="0" b="0"/>
            </a:effectRef>
            <a:fontRef idx="minor">
              <a:schemeClr val="dk1"/>
            </a:fontRef>
          </xdr:style>
          <xdr:txBody>
            <a:bodyPr vertOverflow="clip" vert="horz" wrap="square" rtlCol="0" anchor="ctr"/>
            <a:lstStyle/>
            <a:p>
              <a:pPr algn="l"/>
              <a:r>
                <a:rPr kumimoji="1" lang="ja-JP" altLang="en-US" sz="1000"/>
                <a:t>・横展開の情報を発信</a:t>
              </a:r>
              <a:endParaRPr kumimoji="1" lang="en-US" altLang="ja-JP" sz="1000"/>
            </a:p>
            <a:p>
              <a:pPr algn="l"/>
              <a:r>
                <a:rPr kumimoji="1" lang="ja-JP" altLang="en-US" sz="1000"/>
                <a:t>・横展開の進捗を連絡・確認</a:t>
              </a:r>
            </a:p>
          </xdr:txBody>
        </xdr:sp>
        <xdr:cxnSp macro="">
          <xdr:nvCxnSpPr>
            <xdr:cNvPr id="29" name="直線矢印コネクタ 28">
              <a:extLst>
                <a:ext uri="{FF2B5EF4-FFF2-40B4-BE49-F238E27FC236}">
                  <a16:creationId xmlns:a16="http://schemas.microsoft.com/office/drawing/2014/main" id="{00000000-0008-0000-0100-00001D000000}"/>
                </a:ext>
              </a:extLst>
            </xdr:cNvPr>
            <xdr:cNvCxnSpPr/>
          </xdr:nvCxnSpPr>
          <xdr:spPr>
            <a:xfrm>
              <a:off x="4200525" y="2162175"/>
              <a:ext cx="1409700" cy="2438400"/>
            </a:xfrm>
            <a:prstGeom prst="straightConnector1">
              <a:avLst/>
            </a:prstGeom>
            <a:ln w="25400">
              <a:solidFill>
                <a:srgbClr val="00B050"/>
              </a:solidFill>
              <a:headEnd type="stealth" w="lg" len="lg"/>
              <a:tailEnd type="stealth" w="lg" len="lg"/>
            </a:ln>
          </xdr:spPr>
          <xdr:style>
            <a:lnRef idx="1">
              <a:schemeClr val="accent1"/>
            </a:lnRef>
            <a:fillRef idx="0">
              <a:schemeClr val="accent1"/>
            </a:fillRef>
            <a:effectRef idx="0">
              <a:schemeClr val="accent1"/>
            </a:effectRef>
            <a:fontRef idx="minor">
              <a:schemeClr val="tx1"/>
            </a:fontRef>
          </xdr:style>
        </xdr:cxnSp>
        <xdr:sp macro="" textlink="">
          <xdr:nvSpPr>
            <xdr:cNvPr id="30" name="正方形/長方形 2">
              <a:extLst>
                <a:ext uri="{FF2B5EF4-FFF2-40B4-BE49-F238E27FC236}">
                  <a16:creationId xmlns:a16="http://schemas.microsoft.com/office/drawing/2014/main" id="{00000000-0008-0000-0100-00001E000000}"/>
                </a:ext>
              </a:extLst>
            </xdr:cNvPr>
            <xdr:cNvSpPr/>
          </xdr:nvSpPr>
          <xdr:spPr>
            <a:xfrm>
              <a:off x="3333750" y="5657850"/>
              <a:ext cx="2047875" cy="676275"/>
            </a:xfrm>
            <a:prstGeom prst="rect">
              <a:avLst/>
            </a:prstGeom>
            <a:solidFill>
              <a:srgbClr val="FFFF00"/>
            </a:solid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b="1">
                  <a:solidFill>
                    <a:sysClr val="windowText" lastClr="000000"/>
                  </a:solidFill>
                </a:rPr>
                <a:t>設備ロス削減チーム</a:t>
              </a:r>
              <a:endParaRPr kumimoji="1" lang="en-US" altLang="ja-JP" sz="900" b="1">
                <a:solidFill>
                  <a:sysClr val="windowText" lastClr="000000"/>
                </a:solidFill>
              </a:endParaRPr>
            </a:p>
            <a:p>
              <a:pPr algn="ctr"/>
              <a:r>
                <a:rPr kumimoji="1" lang="ja-JP" altLang="en-US" sz="900" b="1">
                  <a:solidFill>
                    <a:sysClr val="windowText" lastClr="000000"/>
                  </a:solidFill>
                </a:rPr>
                <a:t>切原・中谷・武田・董 明成・曾隆盛</a:t>
              </a:r>
            </a:p>
          </xdr:txBody>
        </xdr:sp>
        <xdr:sp macro="" textlink="">
          <xdr:nvSpPr>
            <xdr:cNvPr id="31" name="正方形/長方形 2">
              <a:extLst>
                <a:ext uri="{FF2B5EF4-FFF2-40B4-BE49-F238E27FC236}">
                  <a16:creationId xmlns:a16="http://schemas.microsoft.com/office/drawing/2014/main" id="{00000000-0008-0000-0100-00001F000000}"/>
                </a:ext>
              </a:extLst>
            </xdr:cNvPr>
            <xdr:cNvSpPr/>
          </xdr:nvSpPr>
          <xdr:spPr>
            <a:xfrm>
              <a:off x="3238500" y="9982200"/>
              <a:ext cx="2076450" cy="676275"/>
            </a:xfrm>
            <a:prstGeom prst="rect">
              <a:avLst/>
            </a:prstGeom>
            <a:solidFill>
              <a:srgbClr val="FFFF00"/>
            </a:solid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b="1">
                  <a:solidFill>
                    <a:sysClr val="windowText" lastClr="000000"/>
                  </a:solidFill>
                </a:rPr>
                <a:t>設備ロス削減チーム</a:t>
              </a:r>
              <a:endParaRPr kumimoji="1" lang="en-US" altLang="ja-JP" sz="900" b="1">
                <a:solidFill>
                  <a:sysClr val="windowText" lastClr="000000"/>
                </a:solidFill>
              </a:endParaRPr>
            </a:p>
            <a:p>
              <a:pPr algn="ctr"/>
              <a:r>
                <a:rPr kumimoji="1" lang="ja-JP" altLang="en-US" sz="900" b="1">
                  <a:solidFill>
                    <a:sysClr val="windowText" lastClr="000000"/>
                  </a:solidFill>
                </a:rPr>
                <a:t>切原・中谷・武田・董 明成・曾隆盛</a:t>
              </a:r>
            </a:p>
          </xdr:txBody>
        </xdr:sp>
      </xdr:grpSp>
      <xdr:sp macro="" textlink="">
        <xdr:nvSpPr>
          <xdr:cNvPr id="17" name="正方形/長方形 16">
            <a:extLst>
              <a:ext uri="{FF2B5EF4-FFF2-40B4-BE49-F238E27FC236}">
                <a16:creationId xmlns:a16="http://schemas.microsoft.com/office/drawing/2014/main" id="{00000000-0008-0000-0100-000011000000}"/>
              </a:ext>
            </a:extLst>
          </xdr:cNvPr>
          <xdr:cNvSpPr/>
        </xdr:nvSpPr>
        <xdr:spPr>
          <a:xfrm>
            <a:off x="838200" y="1247775"/>
            <a:ext cx="6610350" cy="4267200"/>
          </a:xfrm>
          <a:prstGeom prst="rect">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zh-TW" altLang="en-US"/>
          </a:p>
        </xdr:txBody>
      </xdr:sp>
      <xdr:sp macro="" textlink="">
        <xdr:nvSpPr>
          <xdr:cNvPr id="18" name="テキスト ボックス 17">
            <a:extLst>
              <a:ext uri="{FF2B5EF4-FFF2-40B4-BE49-F238E27FC236}">
                <a16:creationId xmlns:a16="http://schemas.microsoft.com/office/drawing/2014/main" id="{00000000-0008-0000-0100-000012000000}"/>
              </a:ext>
            </a:extLst>
          </xdr:cNvPr>
          <xdr:cNvSpPr txBox="1"/>
        </xdr:nvSpPr>
        <xdr:spPr>
          <a:xfrm>
            <a:off x="847725" y="1257300"/>
            <a:ext cx="100965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ja-JP" altLang="en-US" sz="900" b="1">
                <a:solidFill>
                  <a:sysClr val="windowText" lastClr="000000"/>
                </a:solidFill>
              </a:rPr>
              <a:t>機械系・電気系</a:t>
            </a:r>
          </a:p>
        </xdr:txBody>
      </xdr:sp>
    </xdr:grpSp>
    <xdr:clientData/>
  </xdr:twoCellAnchor>
  <xdr:twoCellAnchor>
    <xdr:from>
      <xdr:col>9</xdr:col>
      <xdr:colOff>28575</xdr:colOff>
      <xdr:row>28</xdr:row>
      <xdr:rowOff>19050</xdr:rowOff>
    </xdr:from>
    <xdr:to>
      <xdr:col>18</xdr:col>
      <xdr:colOff>466725</xdr:colOff>
      <xdr:row>53</xdr:row>
      <xdr:rowOff>0</xdr:rowOff>
    </xdr:to>
    <xdr:grpSp>
      <xdr:nvGrpSpPr>
        <xdr:cNvPr id="32" name="グループ化 79">
          <a:extLst>
            <a:ext uri="{FF2B5EF4-FFF2-40B4-BE49-F238E27FC236}">
              <a16:creationId xmlns:a16="http://schemas.microsoft.com/office/drawing/2014/main" id="{00000000-0008-0000-0100-000020000000}"/>
            </a:ext>
          </a:extLst>
        </xdr:cNvPr>
        <xdr:cNvGrpSpPr>
          <a:grpSpLocks/>
        </xdr:cNvGrpSpPr>
      </xdr:nvGrpSpPr>
      <xdr:grpSpPr bwMode="auto">
        <a:xfrm>
          <a:off x="6200775" y="4819650"/>
          <a:ext cx="6610350" cy="4267200"/>
          <a:chOff x="838200" y="1247775"/>
          <a:chExt cx="6610350" cy="4267200"/>
        </a:xfrm>
      </xdr:grpSpPr>
      <xdr:grpSp>
        <xdr:nvGrpSpPr>
          <xdr:cNvPr id="33" name="グループ化 37">
            <a:extLst>
              <a:ext uri="{FF2B5EF4-FFF2-40B4-BE49-F238E27FC236}">
                <a16:creationId xmlns:a16="http://schemas.microsoft.com/office/drawing/2014/main" id="{00000000-0008-0000-0100-000021000000}"/>
              </a:ext>
            </a:extLst>
          </xdr:cNvPr>
          <xdr:cNvGrpSpPr>
            <a:grpSpLocks/>
          </xdr:cNvGrpSpPr>
        </xdr:nvGrpSpPr>
        <xdr:grpSpPr bwMode="auto">
          <a:xfrm>
            <a:off x="1047750" y="1933575"/>
            <a:ext cx="6200775" cy="3486150"/>
            <a:chOff x="1047750" y="1933575"/>
            <a:chExt cx="6200775" cy="3486150"/>
          </a:xfrm>
        </xdr:grpSpPr>
        <xdr:sp macro="" textlink="">
          <xdr:nvSpPr>
            <xdr:cNvPr id="36" name="正方形/長方形 35">
              <a:extLst>
                <a:ext uri="{FF2B5EF4-FFF2-40B4-BE49-F238E27FC236}">
                  <a16:creationId xmlns:a16="http://schemas.microsoft.com/office/drawing/2014/main" id="{00000000-0008-0000-0100-000024000000}"/>
                </a:ext>
              </a:extLst>
            </xdr:cNvPr>
            <xdr:cNvSpPr/>
          </xdr:nvSpPr>
          <xdr:spPr>
            <a:xfrm>
              <a:off x="1047750" y="4743450"/>
              <a:ext cx="1495425" cy="676275"/>
            </a:xfrm>
            <a:prstGeom prst="rect">
              <a:avLst/>
            </a:prstGeom>
            <a:solidFill>
              <a:schemeClr val="accent6">
                <a:lumMod val="20000"/>
                <a:lumOff val="80000"/>
              </a:schemeClr>
            </a:solid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en-US" altLang="ja-JP" sz="900">
                  <a:solidFill>
                    <a:sysClr val="windowText" lastClr="000000"/>
                  </a:solidFill>
                </a:rPr>
                <a:t>ADT</a:t>
              </a:r>
              <a:r>
                <a:rPr kumimoji="1" lang="ja-JP" altLang="en-US" sz="900">
                  <a:solidFill>
                    <a:sysClr val="windowText" lastClr="000000"/>
                  </a:solidFill>
                </a:rPr>
                <a:t>設技（電気）</a:t>
              </a:r>
              <a:endParaRPr kumimoji="1" lang="en-US" altLang="ja-JP" sz="900">
                <a:solidFill>
                  <a:sysClr val="windowText" lastClr="000000"/>
                </a:solidFill>
              </a:endParaRPr>
            </a:p>
            <a:p>
              <a:pPr algn="ctr"/>
              <a:r>
                <a:rPr kumimoji="1" lang="en-US" altLang="ja-JP" sz="900">
                  <a:solidFill>
                    <a:sysClr val="windowText" lastClr="000000"/>
                  </a:solidFill>
                </a:rPr>
                <a:t>ADT</a:t>
              </a:r>
              <a:r>
                <a:rPr kumimoji="1" lang="ja-JP" altLang="en-US" sz="900">
                  <a:solidFill>
                    <a:sysClr val="windowText" lastClr="000000"/>
                  </a:solidFill>
                </a:rPr>
                <a:t>生産推進課検査班</a:t>
              </a:r>
              <a:endParaRPr kumimoji="1" lang="en-US" altLang="ja-JP" sz="900">
                <a:solidFill>
                  <a:sysClr val="windowText" lastClr="000000"/>
                </a:solidFill>
              </a:endParaRPr>
            </a:p>
            <a:p>
              <a:pPr algn="ctr"/>
              <a:r>
                <a:rPr kumimoji="1" lang="ja-JP" altLang="en-US" sz="900">
                  <a:solidFill>
                    <a:sysClr val="windowText" lastClr="000000"/>
                  </a:solidFill>
                </a:rPr>
                <a:t>技開検査チーム</a:t>
              </a:r>
              <a:endParaRPr kumimoji="1" lang="en-US" altLang="ja-JP" sz="900">
                <a:solidFill>
                  <a:sysClr val="windowText" lastClr="000000"/>
                </a:solidFill>
              </a:endParaRPr>
            </a:p>
          </xdr:txBody>
        </xdr:sp>
        <xdr:sp macro="" textlink="">
          <xdr:nvSpPr>
            <xdr:cNvPr id="37" name="正方形/長方形 36">
              <a:extLst>
                <a:ext uri="{FF2B5EF4-FFF2-40B4-BE49-F238E27FC236}">
                  <a16:creationId xmlns:a16="http://schemas.microsoft.com/office/drawing/2014/main" id="{00000000-0008-0000-0100-000025000000}"/>
                </a:ext>
              </a:extLst>
            </xdr:cNvPr>
            <xdr:cNvSpPr/>
          </xdr:nvSpPr>
          <xdr:spPr>
            <a:xfrm>
              <a:off x="5753100" y="4733925"/>
              <a:ext cx="1495425" cy="676275"/>
            </a:xfrm>
            <a:prstGeom prst="rect">
              <a:avLst/>
            </a:prstGeom>
            <a:solidFill>
              <a:schemeClr val="accent5">
                <a:lumMod val="20000"/>
                <a:lumOff val="80000"/>
              </a:schemeClr>
            </a:solid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en-US" altLang="ja-JP" sz="900" b="1">
                  <a:solidFill>
                    <a:sysClr val="windowText" lastClr="000000"/>
                  </a:solidFill>
                </a:rPr>
                <a:t>ADT</a:t>
              </a:r>
              <a:r>
                <a:rPr kumimoji="1" lang="ja-JP" altLang="en-US" sz="900" b="1">
                  <a:solidFill>
                    <a:sysClr val="windowText" lastClr="000000"/>
                  </a:solidFill>
                </a:rPr>
                <a:t>各ライン</a:t>
              </a:r>
            </a:p>
          </xdr:txBody>
        </xdr:sp>
        <xdr:cxnSp macro="">
          <xdr:nvCxnSpPr>
            <xdr:cNvPr id="38" name="直線矢印コネクタ 37">
              <a:extLst>
                <a:ext uri="{FF2B5EF4-FFF2-40B4-BE49-F238E27FC236}">
                  <a16:creationId xmlns:a16="http://schemas.microsoft.com/office/drawing/2014/main" id="{00000000-0008-0000-0100-000026000000}"/>
                </a:ext>
              </a:extLst>
            </xdr:cNvPr>
            <xdr:cNvCxnSpPr/>
          </xdr:nvCxnSpPr>
          <xdr:spPr>
            <a:xfrm flipH="1">
              <a:off x="1905000" y="2105025"/>
              <a:ext cx="1447800" cy="2505075"/>
            </a:xfrm>
            <a:prstGeom prst="straightConnector1">
              <a:avLst/>
            </a:prstGeom>
            <a:ln w="28575">
              <a:solidFill>
                <a:schemeClr val="tx1"/>
              </a:solidFill>
              <a:headEnd type="stealth" w="lg" len="lg"/>
              <a:tailEnd type="stealth" w="lg" len="lg"/>
            </a:ln>
          </xdr:spPr>
          <xdr:style>
            <a:lnRef idx="1">
              <a:schemeClr val="accent1"/>
            </a:lnRef>
            <a:fillRef idx="0">
              <a:schemeClr val="accent1"/>
            </a:fillRef>
            <a:effectRef idx="0">
              <a:schemeClr val="accent1"/>
            </a:effectRef>
            <a:fontRef idx="minor">
              <a:schemeClr val="tx1"/>
            </a:fontRef>
          </xdr:style>
        </xdr:cxnSp>
        <xdr:sp macro="" textlink="">
          <xdr:nvSpPr>
            <xdr:cNvPr id="39" name="テキスト ボックス 38">
              <a:extLst>
                <a:ext uri="{FF2B5EF4-FFF2-40B4-BE49-F238E27FC236}">
                  <a16:creationId xmlns:a16="http://schemas.microsoft.com/office/drawing/2014/main" id="{00000000-0008-0000-0100-000027000000}"/>
                </a:ext>
              </a:extLst>
            </xdr:cNvPr>
            <xdr:cNvSpPr txBox="1"/>
          </xdr:nvSpPr>
          <xdr:spPr>
            <a:xfrm rot="17992781">
              <a:off x="1333500" y="2971800"/>
              <a:ext cx="2209800" cy="342900"/>
            </a:xfrm>
            <a:prstGeom prst="rect">
              <a:avLst/>
            </a:prstGeom>
            <a:solidFill>
              <a:schemeClr val="bg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ja-JP" altLang="en-US" sz="1000"/>
                <a:t>・原因・対策・横展開必要有無の確認</a:t>
              </a:r>
            </a:p>
          </xdr:txBody>
        </xdr:sp>
        <xdr:sp macro="" textlink="">
          <xdr:nvSpPr>
            <xdr:cNvPr id="40" name="テキスト ボックス 39">
              <a:extLst>
                <a:ext uri="{FF2B5EF4-FFF2-40B4-BE49-F238E27FC236}">
                  <a16:creationId xmlns:a16="http://schemas.microsoft.com/office/drawing/2014/main" id="{00000000-0008-0000-0100-000028000000}"/>
                </a:ext>
              </a:extLst>
            </xdr:cNvPr>
            <xdr:cNvSpPr txBox="1"/>
          </xdr:nvSpPr>
          <xdr:spPr>
            <a:xfrm rot="17992781">
              <a:off x="1719262" y="3100388"/>
              <a:ext cx="2676525" cy="342900"/>
            </a:xfrm>
            <a:prstGeom prst="rect">
              <a:avLst/>
            </a:prstGeom>
            <a:solidFill>
              <a:srgbClr val="FFFF00">
                <a:alpha val="30000"/>
              </a:srgbClr>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ja-JP" altLang="en-US" sz="1000"/>
                <a:t>・各ラインへ横展開の内容を発信するよう要請</a:t>
              </a:r>
            </a:p>
          </xdr:txBody>
        </xdr:sp>
        <xdr:cxnSp macro="">
          <xdr:nvCxnSpPr>
            <xdr:cNvPr id="41" name="直線矢印コネクタ 40">
              <a:extLst>
                <a:ext uri="{FF2B5EF4-FFF2-40B4-BE49-F238E27FC236}">
                  <a16:creationId xmlns:a16="http://schemas.microsoft.com/office/drawing/2014/main" id="{00000000-0008-0000-0100-000029000000}"/>
                </a:ext>
              </a:extLst>
            </xdr:cNvPr>
            <xdr:cNvCxnSpPr/>
          </xdr:nvCxnSpPr>
          <xdr:spPr>
            <a:xfrm flipH="1">
              <a:off x="2543175" y="2190750"/>
              <a:ext cx="1466850" cy="2524125"/>
            </a:xfrm>
            <a:prstGeom prst="straightConnector1">
              <a:avLst/>
            </a:prstGeom>
            <a:ln w="25400">
              <a:solidFill>
                <a:srgbClr val="FF0000"/>
              </a:solidFill>
              <a:headEnd type="none" w="lg" len="lg"/>
              <a:tailEnd type="stealth" w="lg" len="lg"/>
            </a:ln>
          </xdr:spPr>
          <xdr:style>
            <a:lnRef idx="1">
              <a:schemeClr val="accent1"/>
            </a:lnRef>
            <a:fillRef idx="0">
              <a:schemeClr val="accent1"/>
            </a:fillRef>
            <a:effectRef idx="0">
              <a:schemeClr val="accent1"/>
            </a:effectRef>
            <a:fontRef idx="minor">
              <a:schemeClr val="tx1"/>
            </a:fontRef>
          </xdr:style>
        </xdr:cxnSp>
        <xdr:cxnSp macro="">
          <xdr:nvCxnSpPr>
            <xdr:cNvPr id="42" name="直線矢印コネクタ 41">
              <a:extLst>
                <a:ext uri="{FF2B5EF4-FFF2-40B4-BE49-F238E27FC236}">
                  <a16:creationId xmlns:a16="http://schemas.microsoft.com/office/drawing/2014/main" id="{00000000-0008-0000-0100-00002A000000}"/>
                </a:ext>
              </a:extLst>
            </xdr:cNvPr>
            <xdr:cNvCxnSpPr/>
          </xdr:nvCxnSpPr>
          <xdr:spPr>
            <a:xfrm flipH="1">
              <a:off x="2752725" y="4762500"/>
              <a:ext cx="2809875" cy="0"/>
            </a:xfrm>
            <a:prstGeom prst="straightConnector1">
              <a:avLst/>
            </a:prstGeom>
            <a:ln w="25400">
              <a:solidFill>
                <a:srgbClr val="00B0F0"/>
              </a:solidFill>
              <a:headEnd type="stealth" w="lg" len="lg"/>
              <a:tailEnd type="none" w="lg" len="lg"/>
            </a:ln>
          </xdr:spPr>
          <xdr:style>
            <a:lnRef idx="1">
              <a:schemeClr val="accent1"/>
            </a:lnRef>
            <a:fillRef idx="0">
              <a:schemeClr val="accent1"/>
            </a:fillRef>
            <a:effectRef idx="0">
              <a:schemeClr val="accent1"/>
            </a:effectRef>
            <a:fontRef idx="minor">
              <a:schemeClr val="tx1"/>
            </a:fontRef>
          </xdr:style>
        </xdr:cxnSp>
        <xdr:sp macro="" textlink="">
          <xdr:nvSpPr>
            <xdr:cNvPr id="43" name="テキスト ボックス 42">
              <a:extLst>
                <a:ext uri="{FF2B5EF4-FFF2-40B4-BE49-F238E27FC236}">
                  <a16:creationId xmlns:a16="http://schemas.microsoft.com/office/drawing/2014/main" id="{00000000-0008-0000-0100-00002B000000}"/>
                </a:ext>
              </a:extLst>
            </xdr:cNvPr>
            <xdr:cNvSpPr txBox="1"/>
          </xdr:nvSpPr>
          <xdr:spPr>
            <a:xfrm>
              <a:off x="3009900" y="4867275"/>
              <a:ext cx="2085975" cy="342900"/>
            </a:xfrm>
            <a:prstGeom prst="rect">
              <a:avLst/>
            </a:prstGeom>
            <a:solidFill>
              <a:schemeClr val="accent6">
                <a:lumMod val="20000"/>
                <a:lumOff val="80000"/>
                <a:alpha val="60000"/>
              </a:schemeClr>
            </a:solidFill>
            <a:ln w="9525" cmpd="sng">
              <a:solidFill>
                <a:srgbClr val="00B0F0"/>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ja-JP" altLang="en-US" sz="1000"/>
                <a:t>・各ラインへ横展開の内容を発信</a:t>
              </a:r>
            </a:p>
          </xdr:txBody>
        </xdr:sp>
        <xdr:sp macro="" textlink="">
          <xdr:nvSpPr>
            <xdr:cNvPr id="44" name="テキスト ボックス 43">
              <a:extLst>
                <a:ext uri="{FF2B5EF4-FFF2-40B4-BE49-F238E27FC236}">
                  <a16:creationId xmlns:a16="http://schemas.microsoft.com/office/drawing/2014/main" id="{00000000-0008-0000-0100-00002C000000}"/>
                </a:ext>
              </a:extLst>
            </xdr:cNvPr>
            <xdr:cNvSpPr txBox="1"/>
          </xdr:nvSpPr>
          <xdr:spPr>
            <a:xfrm rot="3589543">
              <a:off x="4429125" y="2933700"/>
              <a:ext cx="1781175" cy="619125"/>
            </a:xfrm>
            <a:prstGeom prst="rect">
              <a:avLst/>
            </a:prstGeom>
            <a:solidFill>
              <a:schemeClr val="accent5">
                <a:lumMod val="20000"/>
                <a:lumOff val="80000"/>
                <a:alpha val="30000"/>
              </a:schemeClr>
            </a:solidFill>
            <a:ln w="9525" cmpd="sng">
              <a:solidFill>
                <a:srgbClr val="00B050"/>
              </a:solidFill>
            </a:ln>
          </xdr:spPr>
          <xdr:style>
            <a:lnRef idx="0">
              <a:scrgbClr r="0" g="0" b="0"/>
            </a:lnRef>
            <a:fillRef idx="0">
              <a:scrgbClr r="0" g="0" b="0"/>
            </a:fillRef>
            <a:effectRef idx="0">
              <a:scrgbClr r="0" g="0" b="0"/>
            </a:effectRef>
            <a:fontRef idx="minor">
              <a:schemeClr val="dk1"/>
            </a:fontRef>
          </xdr:style>
          <xdr:txBody>
            <a:bodyPr vertOverflow="clip" vert="horz" wrap="square" rtlCol="0" anchor="ctr"/>
            <a:lstStyle/>
            <a:p>
              <a:pPr algn="l">
                <a:lnSpc>
                  <a:spcPts val="1100"/>
                </a:lnSpc>
              </a:pPr>
              <a:r>
                <a:rPr kumimoji="1" lang="ja-JP" altLang="en-US" sz="1000"/>
                <a:t>・横展開の情報を発信</a:t>
              </a:r>
              <a:endParaRPr kumimoji="1" lang="en-US" altLang="ja-JP" sz="1000"/>
            </a:p>
            <a:p>
              <a:pPr algn="l">
                <a:lnSpc>
                  <a:spcPts val="1000"/>
                </a:lnSpc>
              </a:pPr>
              <a:r>
                <a:rPr kumimoji="1" lang="ja-JP" altLang="en-US" sz="1000"/>
                <a:t>・横展開の進捗を連絡・確認</a:t>
              </a:r>
            </a:p>
          </xdr:txBody>
        </xdr:sp>
        <xdr:cxnSp macro="">
          <xdr:nvCxnSpPr>
            <xdr:cNvPr id="45" name="直線矢印コネクタ 44">
              <a:extLst>
                <a:ext uri="{FF2B5EF4-FFF2-40B4-BE49-F238E27FC236}">
                  <a16:creationId xmlns:a16="http://schemas.microsoft.com/office/drawing/2014/main" id="{00000000-0008-0000-0100-00002D000000}"/>
                </a:ext>
              </a:extLst>
            </xdr:cNvPr>
            <xdr:cNvCxnSpPr/>
          </xdr:nvCxnSpPr>
          <xdr:spPr>
            <a:xfrm>
              <a:off x="4200525" y="2162175"/>
              <a:ext cx="1409700" cy="2438400"/>
            </a:xfrm>
            <a:prstGeom prst="straightConnector1">
              <a:avLst/>
            </a:prstGeom>
            <a:ln w="25400">
              <a:solidFill>
                <a:srgbClr val="00B050"/>
              </a:solidFill>
              <a:headEnd type="stealth" w="lg" len="lg"/>
              <a:tailEnd type="stealth" w="lg" len="lg"/>
            </a:ln>
          </xdr:spPr>
          <xdr:style>
            <a:lnRef idx="1">
              <a:schemeClr val="accent1"/>
            </a:lnRef>
            <a:fillRef idx="0">
              <a:schemeClr val="accent1"/>
            </a:fillRef>
            <a:effectRef idx="0">
              <a:schemeClr val="accent1"/>
            </a:effectRef>
            <a:fontRef idx="minor">
              <a:schemeClr val="tx1"/>
            </a:fontRef>
          </xdr:style>
        </xdr:cxnSp>
      </xdr:grpSp>
      <xdr:sp macro="" textlink="">
        <xdr:nvSpPr>
          <xdr:cNvPr id="34" name="正方形/長方形 33">
            <a:extLst>
              <a:ext uri="{FF2B5EF4-FFF2-40B4-BE49-F238E27FC236}">
                <a16:creationId xmlns:a16="http://schemas.microsoft.com/office/drawing/2014/main" id="{00000000-0008-0000-0100-000022000000}"/>
              </a:ext>
            </a:extLst>
          </xdr:cNvPr>
          <xdr:cNvSpPr/>
        </xdr:nvSpPr>
        <xdr:spPr>
          <a:xfrm>
            <a:off x="838200" y="1247775"/>
            <a:ext cx="6610350" cy="4267200"/>
          </a:xfrm>
          <a:prstGeom prst="rect">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zh-TW" altLang="en-US"/>
          </a:p>
        </xdr:txBody>
      </xdr:sp>
      <xdr:sp macro="" textlink="">
        <xdr:nvSpPr>
          <xdr:cNvPr id="35" name="テキスト ボックス 34">
            <a:extLst>
              <a:ext uri="{FF2B5EF4-FFF2-40B4-BE49-F238E27FC236}">
                <a16:creationId xmlns:a16="http://schemas.microsoft.com/office/drawing/2014/main" id="{00000000-0008-0000-0100-000023000000}"/>
              </a:ext>
            </a:extLst>
          </xdr:cNvPr>
          <xdr:cNvSpPr txBox="1"/>
        </xdr:nvSpPr>
        <xdr:spPr>
          <a:xfrm>
            <a:off x="847725" y="1257300"/>
            <a:ext cx="100965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ja-JP" altLang="en-US" sz="900" b="1">
                <a:solidFill>
                  <a:sysClr val="windowText" lastClr="000000"/>
                </a:solidFill>
              </a:rPr>
              <a:t>検査機系</a:t>
            </a:r>
          </a:p>
        </xdr:txBody>
      </xdr:sp>
    </xdr:grpSp>
    <xdr:clientData/>
  </xdr:twoCellAnchor>
  <xdr:twoCellAnchor>
    <xdr:from>
      <xdr:col>9</xdr:col>
      <xdr:colOff>28575</xdr:colOff>
      <xdr:row>53</xdr:row>
      <xdr:rowOff>38100</xdr:rowOff>
    </xdr:from>
    <xdr:to>
      <xdr:col>18</xdr:col>
      <xdr:colOff>466725</xdr:colOff>
      <xdr:row>78</xdr:row>
      <xdr:rowOff>19050</xdr:rowOff>
    </xdr:to>
    <xdr:grpSp>
      <xdr:nvGrpSpPr>
        <xdr:cNvPr id="46" name="グループ化 42">
          <a:extLst>
            <a:ext uri="{FF2B5EF4-FFF2-40B4-BE49-F238E27FC236}">
              <a16:creationId xmlns:a16="http://schemas.microsoft.com/office/drawing/2014/main" id="{00000000-0008-0000-0100-00002E000000}"/>
            </a:ext>
          </a:extLst>
        </xdr:cNvPr>
        <xdr:cNvGrpSpPr>
          <a:grpSpLocks/>
        </xdr:cNvGrpSpPr>
      </xdr:nvGrpSpPr>
      <xdr:grpSpPr bwMode="auto">
        <a:xfrm>
          <a:off x="6200775" y="9124950"/>
          <a:ext cx="6610350" cy="4267200"/>
          <a:chOff x="152400" y="5153025"/>
          <a:chExt cx="6610350" cy="4267200"/>
        </a:xfrm>
      </xdr:grpSpPr>
      <xdr:sp macro="" textlink="">
        <xdr:nvSpPr>
          <xdr:cNvPr id="47" name="正方形/長方形 46">
            <a:extLst>
              <a:ext uri="{FF2B5EF4-FFF2-40B4-BE49-F238E27FC236}">
                <a16:creationId xmlns:a16="http://schemas.microsoft.com/office/drawing/2014/main" id="{00000000-0008-0000-0100-00002F000000}"/>
              </a:ext>
            </a:extLst>
          </xdr:cNvPr>
          <xdr:cNvSpPr/>
        </xdr:nvSpPr>
        <xdr:spPr>
          <a:xfrm>
            <a:off x="5067300" y="8639175"/>
            <a:ext cx="1495425" cy="676275"/>
          </a:xfrm>
          <a:prstGeom prst="rect">
            <a:avLst/>
          </a:prstGeom>
          <a:solidFill>
            <a:schemeClr val="accent5">
              <a:lumMod val="20000"/>
              <a:lumOff val="80000"/>
            </a:schemeClr>
          </a:solid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en-US" altLang="ja-JP" sz="900" b="1">
                <a:solidFill>
                  <a:sysClr val="windowText" lastClr="000000"/>
                </a:solidFill>
              </a:rPr>
              <a:t>ADT</a:t>
            </a:r>
            <a:r>
              <a:rPr kumimoji="1" lang="ja-JP" altLang="en-US" sz="900" b="1">
                <a:solidFill>
                  <a:sysClr val="windowText" lastClr="000000"/>
                </a:solidFill>
              </a:rPr>
              <a:t>各ライン</a:t>
            </a:r>
          </a:p>
        </xdr:txBody>
      </xdr:sp>
      <xdr:cxnSp macro="">
        <xdr:nvCxnSpPr>
          <xdr:cNvPr id="48" name="直線矢印コネクタ 47">
            <a:extLst>
              <a:ext uri="{FF2B5EF4-FFF2-40B4-BE49-F238E27FC236}">
                <a16:creationId xmlns:a16="http://schemas.microsoft.com/office/drawing/2014/main" id="{00000000-0008-0000-0100-000030000000}"/>
              </a:ext>
            </a:extLst>
          </xdr:cNvPr>
          <xdr:cNvCxnSpPr/>
        </xdr:nvCxnSpPr>
        <xdr:spPr>
          <a:xfrm flipH="1">
            <a:off x="1790700" y="6086475"/>
            <a:ext cx="1400175" cy="2438400"/>
          </a:xfrm>
          <a:prstGeom prst="straightConnector1">
            <a:avLst/>
          </a:prstGeom>
          <a:ln w="28575">
            <a:solidFill>
              <a:srgbClr val="FF0000"/>
            </a:solidFill>
            <a:headEnd type="stealth" w="lg" len="lg"/>
            <a:tailEnd type="stealth" w="lg" len="lg"/>
          </a:ln>
        </xdr:spPr>
        <xdr:style>
          <a:lnRef idx="1">
            <a:schemeClr val="accent1"/>
          </a:lnRef>
          <a:fillRef idx="0">
            <a:schemeClr val="accent1"/>
          </a:fillRef>
          <a:effectRef idx="0">
            <a:schemeClr val="accent1"/>
          </a:effectRef>
          <a:fontRef idx="minor">
            <a:schemeClr val="tx1"/>
          </a:fontRef>
        </xdr:style>
      </xdr:cxnSp>
      <xdr:sp macro="" textlink="">
        <xdr:nvSpPr>
          <xdr:cNvPr id="49" name="テキスト ボックス 48">
            <a:extLst>
              <a:ext uri="{FF2B5EF4-FFF2-40B4-BE49-F238E27FC236}">
                <a16:creationId xmlns:a16="http://schemas.microsoft.com/office/drawing/2014/main" id="{00000000-0008-0000-0100-000031000000}"/>
              </a:ext>
            </a:extLst>
          </xdr:cNvPr>
          <xdr:cNvSpPr txBox="1"/>
        </xdr:nvSpPr>
        <xdr:spPr>
          <a:xfrm rot="17992781">
            <a:off x="1133475" y="7000875"/>
            <a:ext cx="2209800" cy="342900"/>
          </a:xfrm>
          <a:prstGeom prst="rect">
            <a:avLst/>
          </a:prstGeom>
          <a:solidFill>
            <a:srgbClr val="FFFF00"/>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ja-JP" altLang="en-US" sz="1000"/>
              <a:t>・原因・対策・横展開必要有無の確認</a:t>
            </a:r>
          </a:p>
        </xdr:txBody>
      </xdr:sp>
      <xdr:cxnSp macro="">
        <xdr:nvCxnSpPr>
          <xdr:cNvPr id="50" name="直線矢印コネクタ 49">
            <a:extLst>
              <a:ext uri="{FF2B5EF4-FFF2-40B4-BE49-F238E27FC236}">
                <a16:creationId xmlns:a16="http://schemas.microsoft.com/office/drawing/2014/main" id="{00000000-0008-0000-0100-000032000000}"/>
              </a:ext>
            </a:extLst>
          </xdr:cNvPr>
          <xdr:cNvCxnSpPr/>
        </xdr:nvCxnSpPr>
        <xdr:spPr>
          <a:xfrm flipH="1" flipV="1">
            <a:off x="3905250" y="6086475"/>
            <a:ext cx="1419225" cy="2381250"/>
          </a:xfrm>
          <a:prstGeom prst="straightConnector1">
            <a:avLst/>
          </a:prstGeom>
          <a:ln w="25400">
            <a:solidFill>
              <a:srgbClr val="FF0000"/>
            </a:solidFill>
            <a:headEnd type="stealth" w="lg" len="lg"/>
            <a:tailEnd type="none" w="lg" len="lg"/>
          </a:ln>
        </xdr:spPr>
        <xdr:style>
          <a:lnRef idx="1">
            <a:schemeClr val="accent1"/>
          </a:lnRef>
          <a:fillRef idx="0">
            <a:schemeClr val="accent1"/>
          </a:fillRef>
          <a:effectRef idx="0">
            <a:schemeClr val="accent1"/>
          </a:effectRef>
          <a:fontRef idx="minor">
            <a:schemeClr val="tx1"/>
          </a:fontRef>
        </xdr:style>
      </xdr:cxnSp>
      <xdr:sp macro="" textlink="">
        <xdr:nvSpPr>
          <xdr:cNvPr id="51" name="テキスト ボックス 50">
            <a:extLst>
              <a:ext uri="{FF2B5EF4-FFF2-40B4-BE49-F238E27FC236}">
                <a16:creationId xmlns:a16="http://schemas.microsoft.com/office/drawing/2014/main" id="{00000000-0008-0000-0100-000033000000}"/>
              </a:ext>
            </a:extLst>
          </xdr:cNvPr>
          <xdr:cNvSpPr txBox="1"/>
        </xdr:nvSpPr>
        <xdr:spPr>
          <a:xfrm rot="3546528">
            <a:off x="3300412" y="7186613"/>
            <a:ext cx="2085975" cy="342900"/>
          </a:xfrm>
          <a:prstGeom prst="rect">
            <a:avLst/>
          </a:prstGeom>
          <a:solidFill>
            <a:srgbClr val="FFFF00">
              <a:alpha val="60000"/>
            </a:srgbClr>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ja-JP" altLang="en-US" sz="1000"/>
              <a:t>・各ラインへ横展開の内容を発信</a:t>
            </a:r>
          </a:p>
        </xdr:txBody>
      </xdr:sp>
      <xdr:sp macro="" textlink="">
        <xdr:nvSpPr>
          <xdr:cNvPr id="52" name="テキスト ボックス 51">
            <a:extLst>
              <a:ext uri="{FF2B5EF4-FFF2-40B4-BE49-F238E27FC236}">
                <a16:creationId xmlns:a16="http://schemas.microsoft.com/office/drawing/2014/main" id="{00000000-0008-0000-0100-000034000000}"/>
              </a:ext>
            </a:extLst>
          </xdr:cNvPr>
          <xdr:cNvSpPr txBox="1"/>
        </xdr:nvSpPr>
        <xdr:spPr>
          <a:xfrm rot="3589543">
            <a:off x="4286250" y="6619875"/>
            <a:ext cx="1800225" cy="561975"/>
          </a:xfrm>
          <a:prstGeom prst="rect">
            <a:avLst/>
          </a:prstGeom>
          <a:solidFill>
            <a:schemeClr val="accent5">
              <a:lumMod val="20000"/>
              <a:lumOff val="80000"/>
              <a:alpha val="30000"/>
            </a:schemeClr>
          </a:solidFill>
          <a:ln w="9525" cmpd="sng">
            <a:solidFill>
              <a:srgbClr val="00B050"/>
            </a:solidFill>
          </a:ln>
        </xdr:spPr>
        <xdr:style>
          <a:lnRef idx="0">
            <a:scrgbClr r="0" g="0" b="0"/>
          </a:lnRef>
          <a:fillRef idx="0">
            <a:scrgbClr r="0" g="0" b="0"/>
          </a:fillRef>
          <a:effectRef idx="0">
            <a:scrgbClr r="0" g="0" b="0"/>
          </a:effectRef>
          <a:fontRef idx="minor">
            <a:schemeClr val="dk1"/>
          </a:fontRef>
        </xdr:style>
        <xdr:txBody>
          <a:bodyPr vertOverflow="clip" vert="horz" wrap="square" rtlCol="0" anchor="ctr"/>
          <a:lstStyle/>
          <a:p>
            <a:pPr algn="l"/>
            <a:r>
              <a:rPr kumimoji="1" lang="ja-JP" altLang="en-US" sz="1000"/>
              <a:t>・横展開の情報を発信</a:t>
            </a:r>
            <a:endParaRPr kumimoji="1" lang="en-US" altLang="ja-JP" sz="1000"/>
          </a:p>
          <a:p>
            <a:pPr algn="l"/>
            <a:r>
              <a:rPr kumimoji="1" lang="ja-JP" altLang="en-US" sz="1000"/>
              <a:t>・横展開の進捗を連絡・確認</a:t>
            </a:r>
          </a:p>
        </xdr:txBody>
      </xdr:sp>
      <xdr:cxnSp macro="">
        <xdr:nvCxnSpPr>
          <xdr:cNvPr id="53" name="直線矢印コネクタ 52">
            <a:extLst>
              <a:ext uri="{FF2B5EF4-FFF2-40B4-BE49-F238E27FC236}">
                <a16:creationId xmlns:a16="http://schemas.microsoft.com/office/drawing/2014/main" id="{00000000-0008-0000-0100-000035000000}"/>
              </a:ext>
            </a:extLst>
          </xdr:cNvPr>
          <xdr:cNvCxnSpPr/>
        </xdr:nvCxnSpPr>
        <xdr:spPr>
          <a:xfrm>
            <a:off x="4171950" y="5953125"/>
            <a:ext cx="1409700" cy="2438400"/>
          </a:xfrm>
          <a:prstGeom prst="straightConnector1">
            <a:avLst/>
          </a:prstGeom>
          <a:ln w="25400">
            <a:solidFill>
              <a:srgbClr val="00B050"/>
            </a:solidFill>
            <a:headEnd type="stealth" w="lg" len="lg"/>
            <a:tailEnd type="stealth" w="lg" len="lg"/>
          </a:ln>
        </xdr:spPr>
        <xdr:style>
          <a:lnRef idx="1">
            <a:schemeClr val="accent1"/>
          </a:lnRef>
          <a:fillRef idx="0">
            <a:schemeClr val="accent1"/>
          </a:fillRef>
          <a:effectRef idx="0">
            <a:schemeClr val="accent1"/>
          </a:effectRef>
          <a:fontRef idx="minor">
            <a:schemeClr val="tx1"/>
          </a:fontRef>
        </xdr:style>
      </xdr:cxnSp>
      <xdr:sp macro="" textlink="">
        <xdr:nvSpPr>
          <xdr:cNvPr id="54" name="正方形/長方形 53">
            <a:extLst>
              <a:ext uri="{FF2B5EF4-FFF2-40B4-BE49-F238E27FC236}">
                <a16:creationId xmlns:a16="http://schemas.microsoft.com/office/drawing/2014/main" id="{00000000-0008-0000-0100-000036000000}"/>
              </a:ext>
            </a:extLst>
          </xdr:cNvPr>
          <xdr:cNvSpPr/>
        </xdr:nvSpPr>
        <xdr:spPr>
          <a:xfrm>
            <a:off x="152400" y="5153025"/>
            <a:ext cx="6610350" cy="4267200"/>
          </a:xfrm>
          <a:prstGeom prst="rect">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zh-TW" altLang="en-US"/>
          </a:p>
        </xdr:txBody>
      </xdr:sp>
      <xdr:sp macro="" textlink="">
        <xdr:nvSpPr>
          <xdr:cNvPr id="55" name="テキスト ボックス 54">
            <a:extLst>
              <a:ext uri="{FF2B5EF4-FFF2-40B4-BE49-F238E27FC236}">
                <a16:creationId xmlns:a16="http://schemas.microsoft.com/office/drawing/2014/main" id="{00000000-0008-0000-0100-000037000000}"/>
              </a:ext>
            </a:extLst>
          </xdr:cNvPr>
          <xdr:cNvSpPr txBox="1"/>
        </xdr:nvSpPr>
        <xdr:spPr>
          <a:xfrm>
            <a:off x="161925" y="5162550"/>
            <a:ext cx="124777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ja-JP" altLang="en-US" sz="900" b="1">
                <a:solidFill>
                  <a:sysClr val="windowText" lastClr="000000"/>
                </a:solidFill>
              </a:rPr>
              <a:t>オペミス等</a:t>
            </a:r>
          </a:p>
        </xdr:txBody>
      </xdr:sp>
      <xdr:sp macro="" textlink="">
        <xdr:nvSpPr>
          <xdr:cNvPr id="56" name="正方形/長方形 2">
            <a:extLst>
              <a:ext uri="{FF2B5EF4-FFF2-40B4-BE49-F238E27FC236}">
                <a16:creationId xmlns:a16="http://schemas.microsoft.com/office/drawing/2014/main" id="{00000000-0008-0000-0100-000038000000}"/>
              </a:ext>
            </a:extLst>
          </xdr:cNvPr>
          <xdr:cNvSpPr/>
        </xdr:nvSpPr>
        <xdr:spPr>
          <a:xfrm>
            <a:off x="314325" y="8620125"/>
            <a:ext cx="1495425" cy="676275"/>
          </a:xfrm>
          <a:prstGeom prst="rect">
            <a:avLst/>
          </a:prstGeom>
          <a:solidFill>
            <a:schemeClr val="accent6">
              <a:lumMod val="20000"/>
              <a:lumOff val="80000"/>
            </a:schemeClr>
          </a:solid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b="1">
                <a:solidFill>
                  <a:sysClr val="windowText" lastClr="000000"/>
                </a:solidFill>
              </a:rPr>
              <a:t>他拠点</a:t>
            </a:r>
            <a:r>
              <a:rPr kumimoji="1" lang="en-US" altLang="ja-JP" sz="900" b="1">
                <a:solidFill>
                  <a:sysClr val="windowText" lastClr="000000"/>
                </a:solidFill>
              </a:rPr>
              <a:t>/</a:t>
            </a:r>
            <a:r>
              <a:rPr kumimoji="1" lang="ja-JP" altLang="en-US" sz="900" b="1">
                <a:solidFill>
                  <a:sysClr val="windowText" lastClr="000000"/>
                </a:solidFill>
              </a:rPr>
              <a:t>技開</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2105025</xdr:colOff>
      <xdr:row>71</xdr:row>
      <xdr:rowOff>9525</xdr:rowOff>
    </xdr:from>
    <xdr:to>
      <xdr:col>4</xdr:col>
      <xdr:colOff>533400</xdr:colOff>
      <xdr:row>84</xdr:row>
      <xdr:rowOff>114300</xdr:rowOff>
    </xdr:to>
    <xdr:pic>
      <xdr:nvPicPr>
        <xdr:cNvPr id="74025" name="圖片 1">
          <a:extLst>
            <a:ext uri="{FF2B5EF4-FFF2-40B4-BE49-F238E27FC236}">
              <a16:creationId xmlns:a16="http://schemas.microsoft.com/office/drawing/2014/main" id="{00000000-0008-0000-0300-00002921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76625" y="13068300"/>
          <a:ext cx="5067300" cy="1962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9526</xdr:colOff>
      <xdr:row>3</xdr:row>
      <xdr:rowOff>0</xdr:rowOff>
    </xdr:from>
    <xdr:to>
      <xdr:col>3</xdr:col>
      <xdr:colOff>9525</xdr:colOff>
      <xdr:row>7</xdr:row>
      <xdr:rowOff>0</xdr:rowOff>
    </xdr:to>
    <xdr:sp macro="" textlink="">
      <xdr:nvSpPr>
        <xdr:cNvPr id="2" name="テキスト ボックス 1">
          <a:extLst>
            <a:ext uri="{FF2B5EF4-FFF2-40B4-BE49-F238E27FC236}">
              <a16:creationId xmlns:a16="http://schemas.microsoft.com/office/drawing/2014/main" id="{00000000-0008-0000-0600-000002000000}"/>
            </a:ext>
          </a:extLst>
        </xdr:cNvPr>
        <xdr:cNvSpPr txBox="1"/>
      </xdr:nvSpPr>
      <xdr:spPr>
        <a:xfrm>
          <a:off x="695326" y="514350"/>
          <a:ext cx="1371599" cy="68580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kumimoji="1" lang="ja-JP" altLang="en-US" sz="900"/>
            <a:t>イベント発生</a:t>
          </a:r>
          <a:endParaRPr kumimoji="1" lang="en-US" altLang="ja-JP" sz="900"/>
        </a:p>
        <a:p>
          <a:pPr algn="l"/>
          <a:r>
            <a:rPr kumimoji="1" lang="ja-JP" altLang="en-US" sz="900"/>
            <a:t>・設備異常</a:t>
          </a:r>
          <a:endParaRPr kumimoji="1" lang="en-US" altLang="ja-JP" sz="900"/>
        </a:p>
        <a:p>
          <a:pPr algn="l"/>
          <a:r>
            <a:rPr kumimoji="1" lang="ja-JP" altLang="en-US" sz="900"/>
            <a:t>・改善事例等</a:t>
          </a:r>
          <a:endParaRPr kumimoji="1" lang="en-US" altLang="ja-JP" sz="900"/>
        </a:p>
        <a:p>
          <a:pPr algn="l"/>
          <a:r>
            <a:rPr kumimoji="1" lang="ja-JP" altLang="en-US" sz="900"/>
            <a:t>・その他</a:t>
          </a:r>
          <a:endParaRPr kumimoji="1" lang="en-US" altLang="ja-JP" sz="900"/>
        </a:p>
      </xdr:txBody>
    </xdr:sp>
    <xdr:clientData/>
  </xdr:twoCellAnchor>
  <xdr:twoCellAnchor>
    <xdr:from>
      <xdr:col>0</xdr:col>
      <xdr:colOff>685799</xdr:colOff>
      <xdr:row>8</xdr:row>
      <xdr:rowOff>133349</xdr:rowOff>
    </xdr:from>
    <xdr:to>
      <xdr:col>4</xdr:col>
      <xdr:colOff>0</xdr:colOff>
      <xdr:row>14</xdr:row>
      <xdr:rowOff>161924</xdr:rowOff>
    </xdr:to>
    <xdr:sp macro="" textlink="">
      <xdr:nvSpPr>
        <xdr:cNvPr id="3" name="テキスト ボックス 2">
          <a:extLst>
            <a:ext uri="{FF2B5EF4-FFF2-40B4-BE49-F238E27FC236}">
              <a16:creationId xmlns:a16="http://schemas.microsoft.com/office/drawing/2014/main" id="{00000000-0008-0000-0600-000003000000}"/>
            </a:ext>
          </a:extLst>
        </xdr:cNvPr>
        <xdr:cNvSpPr txBox="1"/>
      </xdr:nvSpPr>
      <xdr:spPr>
        <a:xfrm>
          <a:off x="685799" y="1504949"/>
          <a:ext cx="2057401" cy="10572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kumimoji="1" lang="ja-JP" altLang="en-US" sz="900"/>
            <a:t>設技・推進課含め、対策検討。</a:t>
          </a:r>
          <a:endParaRPr kumimoji="1" lang="en-US" altLang="ja-JP" sz="900"/>
        </a:p>
        <a:p>
          <a:r>
            <a:rPr kumimoji="1" lang="ja-JP" altLang="en-US" sz="900">
              <a:solidFill>
                <a:srgbClr val="FF0000"/>
              </a:solidFill>
              <a:latin typeface="+mn-lt"/>
              <a:ea typeface="+mn-ea"/>
              <a:cs typeface="+mn-cs"/>
            </a:rPr>
            <a:t>★報告書の作成</a:t>
          </a:r>
          <a:endParaRPr kumimoji="1" lang="en-US" altLang="ja-JP" sz="900">
            <a:solidFill>
              <a:srgbClr val="FF0000"/>
            </a:solidFill>
            <a:latin typeface="+mn-lt"/>
            <a:ea typeface="+mn-ea"/>
            <a:cs typeface="+mn-cs"/>
          </a:endParaRPr>
        </a:p>
        <a:p>
          <a:r>
            <a:rPr kumimoji="1" lang="en-US" altLang="ja-JP" sz="900">
              <a:solidFill>
                <a:schemeClr val="dk1"/>
              </a:solidFill>
              <a:latin typeface="+mn-lt"/>
              <a:ea typeface="+mn-ea"/>
              <a:cs typeface="+mn-cs"/>
            </a:rPr>
            <a:t>※</a:t>
          </a:r>
          <a:r>
            <a:rPr kumimoji="1" lang="ja-JP" altLang="en-US" sz="900">
              <a:solidFill>
                <a:schemeClr val="dk1"/>
              </a:solidFill>
              <a:latin typeface="+mn-lt"/>
              <a:ea typeface="+mn-ea"/>
              <a:cs typeface="+mn-cs"/>
            </a:rPr>
            <a:t>台籍作成（日籍フォロー）</a:t>
          </a:r>
          <a:endParaRPr kumimoji="1" lang="en-US" altLang="ja-JP" sz="900">
            <a:solidFill>
              <a:schemeClr val="dk1"/>
            </a:solidFill>
            <a:latin typeface="+mn-lt"/>
            <a:ea typeface="+mn-ea"/>
            <a:cs typeface="+mn-cs"/>
          </a:endParaRPr>
        </a:p>
        <a:p>
          <a:r>
            <a:rPr kumimoji="1" lang="en-US" altLang="ja-JP" sz="900">
              <a:solidFill>
                <a:schemeClr val="dk1"/>
              </a:solidFill>
              <a:latin typeface="+mn-lt"/>
              <a:ea typeface="+mn-ea"/>
              <a:cs typeface="+mn-cs"/>
            </a:rPr>
            <a:t>※</a:t>
          </a:r>
          <a:r>
            <a:rPr kumimoji="1" lang="ja-JP" altLang="en-US" sz="900">
              <a:solidFill>
                <a:schemeClr val="dk1"/>
              </a:solidFill>
              <a:latin typeface="+mn-lt"/>
              <a:ea typeface="+mn-ea"/>
              <a:cs typeface="+mn-cs"/>
            </a:rPr>
            <a:t>報告書を翻訳し、格納</a:t>
          </a:r>
          <a:endParaRPr kumimoji="1" lang="en-US" altLang="ja-JP" sz="900">
            <a:solidFill>
              <a:schemeClr val="dk1"/>
            </a:solidFill>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kumimoji="1" lang="ja-JP" altLang="ja-JP" sz="900">
              <a:solidFill>
                <a:srgbClr val="FF0000"/>
              </a:solidFill>
              <a:latin typeface="+mn-lt"/>
              <a:ea typeface="+mn-ea"/>
              <a:cs typeface="+mn-cs"/>
            </a:rPr>
            <a:t>★横展開必要有無まで議論。</a:t>
          </a:r>
          <a:endParaRPr kumimoji="1" lang="en-US" altLang="ja-JP" sz="900">
            <a:solidFill>
              <a:srgbClr val="FF0000"/>
            </a:solidFill>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kumimoji="1" lang="ja-JP" altLang="ja-JP" sz="900">
              <a:solidFill>
                <a:srgbClr val="FF0000"/>
              </a:solidFill>
              <a:latin typeface="+mn-lt"/>
              <a:ea typeface="+mn-ea"/>
              <a:cs typeface="+mn-cs"/>
            </a:rPr>
            <a:t>★横展開進捗確認シートを更新。</a:t>
          </a:r>
          <a:endParaRPr kumimoji="1" lang="en-US" altLang="ja-JP" sz="900">
            <a:solidFill>
              <a:srgbClr val="FF0000"/>
            </a:solidFill>
            <a:latin typeface="+mn-lt"/>
            <a:ea typeface="+mn-ea"/>
            <a:cs typeface="+mn-cs"/>
          </a:endParaRPr>
        </a:p>
        <a:p>
          <a:endParaRPr kumimoji="1" lang="en-US" altLang="ja-JP" sz="900">
            <a:solidFill>
              <a:srgbClr val="FF0000"/>
            </a:solidFill>
            <a:latin typeface="+mn-lt"/>
            <a:ea typeface="+mn-ea"/>
            <a:cs typeface="+mn-cs"/>
          </a:endParaRPr>
        </a:p>
      </xdr:txBody>
    </xdr:sp>
    <xdr:clientData/>
  </xdr:twoCellAnchor>
  <xdr:twoCellAnchor>
    <xdr:from>
      <xdr:col>2</xdr:col>
      <xdr:colOff>114300</xdr:colOff>
      <xdr:row>7</xdr:row>
      <xdr:rowOff>0</xdr:rowOff>
    </xdr:from>
    <xdr:to>
      <xdr:col>2</xdr:col>
      <xdr:colOff>114300</xdr:colOff>
      <xdr:row>8</xdr:row>
      <xdr:rowOff>123825</xdr:rowOff>
    </xdr:to>
    <xdr:cxnSp macro="">
      <xdr:nvCxnSpPr>
        <xdr:cNvPr id="4" name="直線矢印コネクタ 3">
          <a:extLst>
            <a:ext uri="{FF2B5EF4-FFF2-40B4-BE49-F238E27FC236}">
              <a16:creationId xmlns:a16="http://schemas.microsoft.com/office/drawing/2014/main" id="{00000000-0008-0000-0600-000004000000}"/>
            </a:ext>
          </a:extLst>
        </xdr:cNvPr>
        <xdr:cNvCxnSpPr/>
      </xdr:nvCxnSpPr>
      <xdr:spPr>
        <a:xfrm>
          <a:off x="1485900" y="1200150"/>
          <a:ext cx="0" cy="29527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114300</xdr:colOff>
      <xdr:row>15</xdr:row>
      <xdr:rowOff>0</xdr:rowOff>
    </xdr:from>
    <xdr:to>
      <xdr:col>2</xdr:col>
      <xdr:colOff>114300</xdr:colOff>
      <xdr:row>16</xdr:row>
      <xdr:rowOff>123825</xdr:rowOff>
    </xdr:to>
    <xdr:cxnSp macro="">
      <xdr:nvCxnSpPr>
        <xdr:cNvPr id="7" name="直線矢印コネクタ 6">
          <a:extLst>
            <a:ext uri="{FF2B5EF4-FFF2-40B4-BE49-F238E27FC236}">
              <a16:creationId xmlns:a16="http://schemas.microsoft.com/office/drawing/2014/main" id="{00000000-0008-0000-0600-000007000000}"/>
            </a:ext>
          </a:extLst>
        </xdr:cNvPr>
        <xdr:cNvCxnSpPr/>
      </xdr:nvCxnSpPr>
      <xdr:spPr>
        <a:xfrm>
          <a:off x="1485900" y="2571750"/>
          <a:ext cx="0" cy="29527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676274</xdr:colOff>
      <xdr:row>17</xdr:row>
      <xdr:rowOff>9525</xdr:rowOff>
    </xdr:from>
    <xdr:to>
      <xdr:col>5</xdr:col>
      <xdr:colOff>495300</xdr:colOff>
      <xdr:row>21</xdr:row>
      <xdr:rowOff>9525</xdr:rowOff>
    </xdr:to>
    <xdr:sp macro="" textlink="">
      <xdr:nvSpPr>
        <xdr:cNvPr id="8" name="テキスト ボックス 7">
          <a:extLst>
            <a:ext uri="{FF2B5EF4-FFF2-40B4-BE49-F238E27FC236}">
              <a16:creationId xmlns:a16="http://schemas.microsoft.com/office/drawing/2014/main" id="{00000000-0008-0000-0600-000008000000}"/>
            </a:ext>
          </a:extLst>
        </xdr:cNvPr>
        <xdr:cNvSpPr txBox="1"/>
      </xdr:nvSpPr>
      <xdr:spPr>
        <a:xfrm>
          <a:off x="676274" y="2924175"/>
          <a:ext cx="3248026" cy="68580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kumimoji="1" lang="ja-JP" altLang="en-US" sz="900"/>
            <a:t>設技・推進課から</a:t>
          </a:r>
          <a:r>
            <a:rPr kumimoji="1" lang="en-US" altLang="ja-JP" sz="900"/>
            <a:t>ADT</a:t>
          </a:r>
          <a:r>
            <a:rPr kumimoji="1" lang="ja-JP" altLang="en-US" sz="900"/>
            <a:t>他窯へ横展開内容を発信するよう要請。</a:t>
          </a:r>
          <a:endParaRPr kumimoji="1" lang="en-US" altLang="ja-JP" sz="900"/>
        </a:p>
        <a:p>
          <a:pPr algn="l"/>
          <a:r>
            <a:rPr kumimoji="1" lang="ja-JP" altLang="en-US" sz="900">
              <a:solidFill>
                <a:srgbClr val="FF0000"/>
              </a:solidFill>
            </a:rPr>
            <a:t>★イベント発生窯担当者からも同時に各窯担当者へ情報発信。</a:t>
          </a:r>
          <a:endParaRPr kumimoji="1" lang="en-US" altLang="ja-JP" sz="900">
            <a:solidFill>
              <a:srgbClr val="FF0000"/>
            </a:solidFill>
          </a:endParaRPr>
        </a:p>
      </xdr:txBody>
    </xdr:sp>
    <xdr:clientData/>
  </xdr:twoCellAnchor>
  <xdr:twoCellAnchor>
    <xdr:from>
      <xdr:col>2</xdr:col>
      <xdr:colOff>95250</xdr:colOff>
      <xdr:row>21</xdr:row>
      <xdr:rowOff>28575</xdr:rowOff>
    </xdr:from>
    <xdr:to>
      <xdr:col>2</xdr:col>
      <xdr:colOff>95250</xdr:colOff>
      <xdr:row>22</xdr:row>
      <xdr:rowOff>152400</xdr:rowOff>
    </xdr:to>
    <xdr:cxnSp macro="">
      <xdr:nvCxnSpPr>
        <xdr:cNvPr id="9" name="直線矢印コネクタ 8">
          <a:extLst>
            <a:ext uri="{FF2B5EF4-FFF2-40B4-BE49-F238E27FC236}">
              <a16:creationId xmlns:a16="http://schemas.microsoft.com/office/drawing/2014/main" id="{00000000-0008-0000-0600-000009000000}"/>
            </a:ext>
          </a:extLst>
        </xdr:cNvPr>
        <xdr:cNvCxnSpPr/>
      </xdr:nvCxnSpPr>
      <xdr:spPr>
        <a:xfrm>
          <a:off x="1466850" y="3629025"/>
          <a:ext cx="0" cy="29527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23</xdr:row>
      <xdr:rowOff>9525</xdr:rowOff>
    </xdr:from>
    <xdr:to>
      <xdr:col>5</xdr:col>
      <xdr:colOff>0</xdr:colOff>
      <xdr:row>27</xdr:row>
      <xdr:rowOff>9525</xdr:rowOff>
    </xdr:to>
    <xdr:sp macro="" textlink="">
      <xdr:nvSpPr>
        <xdr:cNvPr id="10" name="テキスト ボックス 9">
          <a:extLst>
            <a:ext uri="{FF2B5EF4-FFF2-40B4-BE49-F238E27FC236}">
              <a16:creationId xmlns:a16="http://schemas.microsoft.com/office/drawing/2014/main" id="{00000000-0008-0000-0600-00000A000000}"/>
            </a:ext>
          </a:extLst>
        </xdr:cNvPr>
        <xdr:cNvSpPr txBox="1"/>
      </xdr:nvSpPr>
      <xdr:spPr>
        <a:xfrm>
          <a:off x="685800" y="3952875"/>
          <a:ext cx="2743200" cy="68580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kumimoji="1" lang="ja-JP" altLang="en-US" sz="900">
              <a:solidFill>
                <a:schemeClr val="tx1"/>
              </a:solidFill>
            </a:rPr>
            <a:t>各窯担当者が、設技・推進課と横展開の調整。</a:t>
          </a:r>
          <a:endParaRPr kumimoji="1" lang="en-US" altLang="ja-JP" sz="900">
            <a:solidFill>
              <a:schemeClr val="tx1"/>
            </a:solidFill>
          </a:endParaRPr>
        </a:p>
        <a:p>
          <a:pPr algn="l"/>
          <a:r>
            <a:rPr kumimoji="1" lang="ja-JP" altLang="en-US" sz="900">
              <a:solidFill>
                <a:srgbClr val="FF0000"/>
              </a:solidFill>
            </a:rPr>
            <a:t>★横展開進捗確認シートに進捗状況を入力。</a:t>
          </a:r>
          <a:endParaRPr kumimoji="1" lang="en-US" altLang="ja-JP" sz="900">
            <a:solidFill>
              <a:srgbClr val="FF0000"/>
            </a:solidFill>
          </a:endParaRPr>
        </a:p>
      </xdr:txBody>
    </xdr:sp>
    <xdr:clientData/>
  </xdr:twoCellAnchor>
  <xdr:twoCellAnchor>
    <xdr:from>
      <xdr:col>2</xdr:col>
      <xdr:colOff>95250</xdr:colOff>
      <xdr:row>27</xdr:row>
      <xdr:rowOff>28575</xdr:rowOff>
    </xdr:from>
    <xdr:to>
      <xdr:col>2</xdr:col>
      <xdr:colOff>95250</xdr:colOff>
      <xdr:row>28</xdr:row>
      <xdr:rowOff>152400</xdr:rowOff>
    </xdr:to>
    <xdr:cxnSp macro="">
      <xdr:nvCxnSpPr>
        <xdr:cNvPr id="11" name="直線矢印コネクタ 10">
          <a:extLst>
            <a:ext uri="{FF2B5EF4-FFF2-40B4-BE49-F238E27FC236}">
              <a16:creationId xmlns:a16="http://schemas.microsoft.com/office/drawing/2014/main" id="{00000000-0008-0000-0600-00000B000000}"/>
            </a:ext>
          </a:extLst>
        </xdr:cNvPr>
        <xdr:cNvCxnSpPr/>
      </xdr:nvCxnSpPr>
      <xdr:spPr>
        <a:xfrm>
          <a:off x="1466850" y="4657725"/>
          <a:ext cx="0" cy="29527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685799</xdr:colOff>
      <xdr:row>29</xdr:row>
      <xdr:rowOff>0</xdr:rowOff>
    </xdr:from>
    <xdr:to>
      <xdr:col>5</xdr:col>
      <xdr:colOff>295275</xdr:colOff>
      <xdr:row>33</xdr:row>
      <xdr:rowOff>0</xdr:rowOff>
    </xdr:to>
    <xdr:sp macro="" textlink="">
      <xdr:nvSpPr>
        <xdr:cNvPr id="12" name="テキスト ボックス 11">
          <a:extLst>
            <a:ext uri="{FF2B5EF4-FFF2-40B4-BE49-F238E27FC236}">
              <a16:creationId xmlns:a16="http://schemas.microsoft.com/office/drawing/2014/main" id="{00000000-0008-0000-0600-00000C000000}"/>
            </a:ext>
          </a:extLst>
        </xdr:cNvPr>
        <xdr:cNvSpPr txBox="1"/>
      </xdr:nvSpPr>
      <xdr:spPr>
        <a:xfrm>
          <a:off x="685799" y="4972050"/>
          <a:ext cx="3038476" cy="68580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kumimoji="1" lang="ja-JP" altLang="en-US" sz="900">
              <a:solidFill>
                <a:schemeClr val="tx1"/>
              </a:solidFill>
            </a:rPr>
            <a:t>設備ロス削減チーム　鄭・何が各窯の進捗状況を管理。</a:t>
          </a:r>
          <a:endParaRPr kumimoji="1" lang="en-US" altLang="ja-JP" sz="900">
            <a:solidFill>
              <a:schemeClr val="tx1"/>
            </a:solidFill>
          </a:endParaRPr>
        </a:p>
        <a:p>
          <a:pPr marL="0" marR="0" indent="0" algn="l" defTabSz="914400" eaLnBrk="1" fontAlgn="auto" latinLnBrk="0" hangingPunct="1">
            <a:lnSpc>
              <a:spcPct val="100000"/>
            </a:lnSpc>
            <a:spcBef>
              <a:spcPts val="0"/>
            </a:spcBef>
            <a:spcAft>
              <a:spcPts val="0"/>
            </a:spcAft>
            <a:buClrTx/>
            <a:buSzTx/>
            <a:buFontTx/>
            <a:buNone/>
            <a:tabLst/>
            <a:defRPr/>
          </a:pPr>
          <a:r>
            <a:rPr kumimoji="1" lang="ja-JP" altLang="ja-JP" sz="900">
              <a:solidFill>
                <a:srgbClr val="FF0000"/>
              </a:solidFill>
              <a:latin typeface="+mn-lt"/>
              <a:ea typeface="+mn-ea"/>
              <a:cs typeface="+mn-cs"/>
            </a:rPr>
            <a:t>★横展開進捗確認シートにて進捗を確認。</a:t>
          </a:r>
          <a:endParaRPr kumimoji="1" lang="en-US" altLang="ja-JP" sz="900">
            <a:solidFill>
              <a:srgbClr val="FF0000"/>
            </a:solidFill>
            <a:latin typeface="+mn-lt"/>
            <a:ea typeface="+mn-ea"/>
            <a:cs typeface="+mn-cs"/>
          </a:endParaRPr>
        </a:p>
        <a:p>
          <a:pPr algn="l"/>
          <a:r>
            <a:rPr kumimoji="1" lang="en-US" altLang="ja-JP" sz="900">
              <a:solidFill>
                <a:schemeClr val="tx1"/>
              </a:solidFill>
            </a:rPr>
            <a:t>※</a:t>
          </a:r>
          <a:r>
            <a:rPr kumimoji="1" lang="ja-JP" altLang="en-US" sz="900">
              <a:solidFill>
                <a:schemeClr val="tx1"/>
              </a:solidFill>
            </a:rPr>
            <a:t>日籍設備ロス削減チームフォロー</a:t>
          </a:r>
          <a:endParaRPr kumimoji="1" lang="en-US" altLang="ja-JP" sz="900">
            <a:solidFill>
              <a:schemeClr val="tx1"/>
            </a:solidFill>
          </a:endParaRPr>
        </a:p>
      </xdr:txBody>
    </xdr:sp>
    <xdr:clientData/>
  </xdr:twoCellAnchor>
  <xdr:twoCellAnchor>
    <xdr:from>
      <xdr:col>3</xdr:col>
      <xdr:colOff>38101</xdr:colOff>
      <xdr:row>4</xdr:row>
      <xdr:rowOff>114300</xdr:rowOff>
    </xdr:from>
    <xdr:to>
      <xdr:col>3</xdr:col>
      <xdr:colOff>666750</xdr:colOff>
      <xdr:row>5</xdr:row>
      <xdr:rowOff>47625</xdr:rowOff>
    </xdr:to>
    <xdr:cxnSp macro="">
      <xdr:nvCxnSpPr>
        <xdr:cNvPr id="13" name="直線矢印コネクタ 12">
          <a:extLst>
            <a:ext uri="{FF2B5EF4-FFF2-40B4-BE49-F238E27FC236}">
              <a16:creationId xmlns:a16="http://schemas.microsoft.com/office/drawing/2014/main" id="{00000000-0008-0000-0600-00000D000000}"/>
            </a:ext>
          </a:extLst>
        </xdr:cNvPr>
        <xdr:cNvCxnSpPr/>
      </xdr:nvCxnSpPr>
      <xdr:spPr>
        <a:xfrm flipH="1">
          <a:off x="2095501" y="800100"/>
          <a:ext cx="628649" cy="104775"/>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447674</xdr:colOff>
      <xdr:row>2</xdr:row>
      <xdr:rowOff>142875</xdr:rowOff>
    </xdr:from>
    <xdr:to>
      <xdr:col>6</xdr:col>
      <xdr:colOff>571499</xdr:colOff>
      <xdr:row>5</xdr:row>
      <xdr:rowOff>104775</xdr:rowOff>
    </xdr:to>
    <xdr:sp macro="" textlink="">
      <xdr:nvSpPr>
        <xdr:cNvPr id="14" name="テキスト ボックス 13">
          <a:extLst>
            <a:ext uri="{FF2B5EF4-FFF2-40B4-BE49-F238E27FC236}">
              <a16:creationId xmlns:a16="http://schemas.microsoft.com/office/drawing/2014/main" id="{00000000-0008-0000-0600-00000E000000}"/>
            </a:ext>
          </a:extLst>
        </xdr:cNvPr>
        <xdr:cNvSpPr txBox="1"/>
      </xdr:nvSpPr>
      <xdr:spPr>
        <a:xfrm>
          <a:off x="2505074" y="485775"/>
          <a:ext cx="2181225" cy="47625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900"/>
            <a:t>設備週報の情報からの項目も挙げる。</a:t>
          </a:r>
          <a:endParaRPr kumimoji="1" lang="en-US" altLang="ja-JP" sz="900"/>
        </a:p>
        <a:p>
          <a:r>
            <a:rPr kumimoji="1" lang="en-US" altLang="ja-JP" sz="900">
              <a:solidFill>
                <a:srgbClr val="FF0000"/>
              </a:solidFill>
            </a:rPr>
            <a:t>※ADT</a:t>
          </a:r>
          <a:r>
            <a:rPr kumimoji="1" lang="ja-JP" altLang="en-US" sz="900">
              <a:solidFill>
                <a:srgbClr val="FF0000"/>
              </a:solidFill>
            </a:rPr>
            <a:t>としてレベル</a:t>
          </a:r>
          <a:r>
            <a:rPr kumimoji="1" lang="en-US" altLang="ja-JP" sz="900">
              <a:solidFill>
                <a:srgbClr val="FF0000"/>
              </a:solidFill>
            </a:rPr>
            <a:t>Up</a:t>
          </a:r>
          <a:r>
            <a:rPr kumimoji="1" lang="ja-JP" altLang="en-US" sz="900">
              <a:solidFill>
                <a:srgbClr val="FF0000"/>
              </a:solidFill>
            </a:rPr>
            <a:t>出来るよう。</a:t>
          </a:r>
        </a:p>
      </xdr:txBody>
    </xdr:sp>
    <xdr:clientData/>
  </xdr:twoCellAnchor>
  <xdr:twoCellAnchor>
    <xdr:from>
      <xdr:col>9</xdr:col>
      <xdr:colOff>28575</xdr:colOff>
      <xdr:row>3</xdr:row>
      <xdr:rowOff>9525</xdr:rowOff>
    </xdr:from>
    <xdr:to>
      <xdr:col>18</xdr:col>
      <xdr:colOff>466725</xdr:colOff>
      <xdr:row>27</xdr:row>
      <xdr:rowOff>161925</xdr:rowOff>
    </xdr:to>
    <xdr:grpSp>
      <xdr:nvGrpSpPr>
        <xdr:cNvPr id="2489995" name="グループ化 14">
          <a:extLst>
            <a:ext uri="{FF2B5EF4-FFF2-40B4-BE49-F238E27FC236}">
              <a16:creationId xmlns:a16="http://schemas.microsoft.com/office/drawing/2014/main" id="{00000000-0008-0000-0600-00008BFE2500}"/>
            </a:ext>
          </a:extLst>
        </xdr:cNvPr>
        <xdr:cNvGrpSpPr>
          <a:grpSpLocks/>
        </xdr:cNvGrpSpPr>
      </xdr:nvGrpSpPr>
      <xdr:grpSpPr bwMode="auto">
        <a:xfrm>
          <a:off x="6200775" y="523875"/>
          <a:ext cx="6610350" cy="4267200"/>
          <a:chOff x="838200" y="1247775"/>
          <a:chExt cx="6610350" cy="4267200"/>
        </a:xfrm>
      </xdr:grpSpPr>
      <xdr:grpSp>
        <xdr:nvGrpSpPr>
          <xdr:cNvPr id="2490034" name="グループ化 37">
            <a:extLst>
              <a:ext uri="{FF2B5EF4-FFF2-40B4-BE49-F238E27FC236}">
                <a16:creationId xmlns:a16="http://schemas.microsoft.com/office/drawing/2014/main" id="{00000000-0008-0000-0600-0000B2FE2500}"/>
              </a:ext>
            </a:extLst>
          </xdr:cNvPr>
          <xdr:cNvGrpSpPr>
            <a:grpSpLocks/>
          </xdr:cNvGrpSpPr>
        </xdr:nvGrpSpPr>
        <xdr:grpSpPr bwMode="auto">
          <a:xfrm>
            <a:off x="1047750" y="1323975"/>
            <a:ext cx="6200775" cy="4095750"/>
            <a:chOff x="1047750" y="1323975"/>
            <a:chExt cx="6200775" cy="4095750"/>
          </a:xfrm>
        </xdr:grpSpPr>
        <xdr:sp macro="" textlink="">
          <xdr:nvSpPr>
            <xdr:cNvPr id="19" name="正方形/長方形 2">
              <a:extLst>
                <a:ext uri="{FF2B5EF4-FFF2-40B4-BE49-F238E27FC236}">
                  <a16:creationId xmlns:a16="http://schemas.microsoft.com/office/drawing/2014/main" id="{00000000-0008-0000-0600-000013000000}"/>
                </a:ext>
              </a:extLst>
            </xdr:cNvPr>
            <xdr:cNvSpPr/>
          </xdr:nvSpPr>
          <xdr:spPr>
            <a:xfrm>
              <a:off x="3381375" y="1323975"/>
              <a:ext cx="1495425" cy="676275"/>
            </a:xfrm>
            <a:prstGeom prst="rect">
              <a:avLst/>
            </a:prstGeom>
            <a:solidFill>
              <a:srgbClr val="FFFF00"/>
            </a:solid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b="1">
                  <a:solidFill>
                    <a:sysClr val="windowText" lastClr="000000"/>
                  </a:solidFill>
                </a:rPr>
                <a:t>イベント発生窯</a:t>
              </a:r>
              <a:endParaRPr kumimoji="1" lang="en-US" altLang="ja-JP" sz="900" b="1">
                <a:solidFill>
                  <a:sysClr val="windowText" lastClr="000000"/>
                </a:solidFill>
              </a:endParaRPr>
            </a:p>
            <a:p>
              <a:pPr algn="ctr"/>
              <a:r>
                <a:rPr kumimoji="1" lang="ja-JP" altLang="en-US" sz="900" b="1">
                  <a:solidFill>
                    <a:sysClr val="windowText" lastClr="000000"/>
                  </a:solidFill>
                </a:rPr>
                <a:t>担当者</a:t>
              </a:r>
            </a:p>
          </xdr:txBody>
        </xdr:sp>
        <xdr:sp macro="" textlink="">
          <xdr:nvSpPr>
            <xdr:cNvPr id="20" name="正方形/長方形 19">
              <a:extLst>
                <a:ext uri="{FF2B5EF4-FFF2-40B4-BE49-F238E27FC236}">
                  <a16:creationId xmlns:a16="http://schemas.microsoft.com/office/drawing/2014/main" id="{00000000-0008-0000-0600-000014000000}"/>
                </a:ext>
              </a:extLst>
            </xdr:cNvPr>
            <xdr:cNvSpPr/>
          </xdr:nvSpPr>
          <xdr:spPr>
            <a:xfrm>
              <a:off x="1047750" y="4743450"/>
              <a:ext cx="1495425" cy="676275"/>
            </a:xfrm>
            <a:prstGeom prst="rect">
              <a:avLst/>
            </a:prstGeom>
            <a:solidFill>
              <a:schemeClr val="accent6">
                <a:lumMod val="20000"/>
                <a:lumOff val="80000"/>
              </a:schemeClr>
            </a:solid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en-US" altLang="ja-JP" sz="900">
                  <a:solidFill>
                    <a:sysClr val="windowText" lastClr="000000"/>
                  </a:solidFill>
                </a:rPr>
                <a:t>ADT</a:t>
              </a:r>
              <a:r>
                <a:rPr kumimoji="1" lang="ja-JP" altLang="en-US" sz="900">
                  <a:solidFill>
                    <a:sysClr val="windowText" lastClr="000000"/>
                  </a:solidFill>
                </a:rPr>
                <a:t>設技（機械・電気）</a:t>
              </a:r>
            </a:p>
          </xdr:txBody>
        </xdr:sp>
        <xdr:sp macro="" textlink="">
          <xdr:nvSpPr>
            <xdr:cNvPr id="21" name="正方形/長方形 20">
              <a:extLst>
                <a:ext uri="{FF2B5EF4-FFF2-40B4-BE49-F238E27FC236}">
                  <a16:creationId xmlns:a16="http://schemas.microsoft.com/office/drawing/2014/main" id="{00000000-0008-0000-0600-000015000000}"/>
                </a:ext>
              </a:extLst>
            </xdr:cNvPr>
            <xdr:cNvSpPr/>
          </xdr:nvSpPr>
          <xdr:spPr>
            <a:xfrm>
              <a:off x="5753100" y="4733925"/>
              <a:ext cx="1495425" cy="676275"/>
            </a:xfrm>
            <a:prstGeom prst="rect">
              <a:avLst/>
            </a:prstGeom>
            <a:solidFill>
              <a:schemeClr val="accent5">
                <a:lumMod val="20000"/>
                <a:lumOff val="80000"/>
              </a:schemeClr>
            </a:solid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en-US" altLang="ja-JP" sz="900" b="1">
                  <a:solidFill>
                    <a:sysClr val="windowText" lastClr="000000"/>
                  </a:solidFill>
                </a:rPr>
                <a:t>ADT</a:t>
              </a:r>
              <a:r>
                <a:rPr kumimoji="1" lang="ja-JP" altLang="en-US" sz="900" b="1">
                  <a:solidFill>
                    <a:sysClr val="windowText" lastClr="000000"/>
                  </a:solidFill>
                </a:rPr>
                <a:t>各ライン</a:t>
              </a:r>
            </a:p>
          </xdr:txBody>
        </xdr:sp>
        <xdr:cxnSp macro="">
          <xdr:nvCxnSpPr>
            <xdr:cNvPr id="22" name="直線矢印コネクタ 21">
              <a:extLst>
                <a:ext uri="{FF2B5EF4-FFF2-40B4-BE49-F238E27FC236}">
                  <a16:creationId xmlns:a16="http://schemas.microsoft.com/office/drawing/2014/main" id="{00000000-0008-0000-0600-000016000000}"/>
                </a:ext>
              </a:extLst>
            </xdr:cNvPr>
            <xdr:cNvCxnSpPr/>
          </xdr:nvCxnSpPr>
          <xdr:spPr>
            <a:xfrm flipH="1">
              <a:off x="1905000" y="2105025"/>
              <a:ext cx="1447800" cy="2505075"/>
            </a:xfrm>
            <a:prstGeom prst="straightConnector1">
              <a:avLst/>
            </a:prstGeom>
            <a:ln w="28575">
              <a:solidFill>
                <a:schemeClr val="tx1"/>
              </a:solidFill>
              <a:headEnd type="stealth" w="lg" len="lg"/>
              <a:tailEnd type="stealth" w="lg" len="lg"/>
            </a:ln>
          </xdr:spPr>
          <xdr:style>
            <a:lnRef idx="1">
              <a:schemeClr val="accent1"/>
            </a:lnRef>
            <a:fillRef idx="0">
              <a:schemeClr val="accent1"/>
            </a:fillRef>
            <a:effectRef idx="0">
              <a:schemeClr val="accent1"/>
            </a:effectRef>
            <a:fontRef idx="minor">
              <a:schemeClr val="tx1"/>
            </a:fontRef>
          </xdr:style>
        </xdr:cxnSp>
        <xdr:sp macro="" textlink="">
          <xdr:nvSpPr>
            <xdr:cNvPr id="23" name="テキスト ボックス 22">
              <a:extLst>
                <a:ext uri="{FF2B5EF4-FFF2-40B4-BE49-F238E27FC236}">
                  <a16:creationId xmlns:a16="http://schemas.microsoft.com/office/drawing/2014/main" id="{00000000-0008-0000-0600-000017000000}"/>
                </a:ext>
              </a:extLst>
            </xdr:cNvPr>
            <xdr:cNvSpPr txBox="1"/>
          </xdr:nvSpPr>
          <xdr:spPr>
            <a:xfrm rot="17992781">
              <a:off x="1333500" y="2971800"/>
              <a:ext cx="2209800" cy="342900"/>
            </a:xfrm>
            <a:prstGeom prst="rect">
              <a:avLst/>
            </a:prstGeom>
            <a:solidFill>
              <a:schemeClr val="bg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ja-JP" altLang="en-US" sz="1000"/>
                <a:t>・原因・対策・横展開必要有無の確認</a:t>
              </a:r>
            </a:p>
          </xdr:txBody>
        </xdr:sp>
        <xdr:sp macro="" textlink="">
          <xdr:nvSpPr>
            <xdr:cNvPr id="24" name="テキスト ボックス 23">
              <a:extLst>
                <a:ext uri="{FF2B5EF4-FFF2-40B4-BE49-F238E27FC236}">
                  <a16:creationId xmlns:a16="http://schemas.microsoft.com/office/drawing/2014/main" id="{00000000-0008-0000-0600-000018000000}"/>
                </a:ext>
              </a:extLst>
            </xdr:cNvPr>
            <xdr:cNvSpPr txBox="1"/>
          </xdr:nvSpPr>
          <xdr:spPr>
            <a:xfrm rot="17992781">
              <a:off x="1719262" y="3100388"/>
              <a:ext cx="2676525" cy="342900"/>
            </a:xfrm>
            <a:prstGeom prst="rect">
              <a:avLst/>
            </a:prstGeom>
            <a:solidFill>
              <a:srgbClr val="FFFF00">
                <a:alpha val="30000"/>
              </a:srgbClr>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ja-JP" altLang="en-US" sz="1000"/>
                <a:t>・各ラインへ横展開の内容を発信するよう要請</a:t>
              </a:r>
            </a:p>
          </xdr:txBody>
        </xdr:sp>
        <xdr:cxnSp macro="">
          <xdr:nvCxnSpPr>
            <xdr:cNvPr id="25" name="直線矢印コネクタ 24">
              <a:extLst>
                <a:ext uri="{FF2B5EF4-FFF2-40B4-BE49-F238E27FC236}">
                  <a16:creationId xmlns:a16="http://schemas.microsoft.com/office/drawing/2014/main" id="{00000000-0008-0000-0600-000019000000}"/>
                </a:ext>
              </a:extLst>
            </xdr:cNvPr>
            <xdr:cNvCxnSpPr/>
          </xdr:nvCxnSpPr>
          <xdr:spPr>
            <a:xfrm flipH="1">
              <a:off x="2543175" y="2190750"/>
              <a:ext cx="1466850" cy="2524125"/>
            </a:xfrm>
            <a:prstGeom prst="straightConnector1">
              <a:avLst/>
            </a:prstGeom>
            <a:ln w="25400">
              <a:solidFill>
                <a:srgbClr val="FF0000"/>
              </a:solidFill>
              <a:headEnd type="none" w="lg" len="lg"/>
              <a:tailEnd type="stealth" w="lg" len="lg"/>
            </a:ln>
          </xdr:spPr>
          <xdr:style>
            <a:lnRef idx="1">
              <a:schemeClr val="accent1"/>
            </a:lnRef>
            <a:fillRef idx="0">
              <a:schemeClr val="accent1"/>
            </a:fillRef>
            <a:effectRef idx="0">
              <a:schemeClr val="accent1"/>
            </a:effectRef>
            <a:fontRef idx="minor">
              <a:schemeClr val="tx1"/>
            </a:fontRef>
          </xdr:style>
        </xdr:cxnSp>
        <xdr:cxnSp macro="">
          <xdr:nvCxnSpPr>
            <xdr:cNvPr id="26" name="直線矢印コネクタ 25">
              <a:extLst>
                <a:ext uri="{FF2B5EF4-FFF2-40B4-BE49-F238E27FC236}">
                  <a16:creationId xmlns:a16="http://schemas.microsoft.com/office/drawing/2014/main" id="{00000000-0008-0000-0600-00001A000000}"/>
                </a:ext>
              </a:extLst>
            </xdr:cNvPr>
            <xdr:cNvCxnSpPr/>
          </xdr:nvCxnSpPr>
          <xdr:spPr>
            <a:xfrm flipH="1">
              <a:off x="2752725" y="4762500"/>
              <a:ext cx="2809875" cy="0"/>
            </a:xfrm>
            <a:prstGeom prst="straightConnector1">
              <a:avLst/>
            </a:prstGeom>
            <a:ln w="25400">
              <a:solidFill>
                <a:srgbClr val="00B0F0"/>
              </a:solidFill>
              <a:headEnd type="stealth" w="lg" len="lg"/>
              <a:tailEnd type="none" w="lg" len="lg"/>
            </a:ln>
          </xdr:spPr>
          <xdr:style>
            <a:lnRef idx="1">
              <a:schemeClr val="accent1"/>
            </a:lnRef>
            <a:fillRef idx="0">
              <a:schemeClr val="accent1"/>
            </a:fillRef>
            <a:effectRef idx="0">
              <a:schemeClr val="accent1"/>
            </a:effectRef>
            <a:fontRef idx="minor">
              <a:schemeClr val="tx1"/>
            </a:fontRef>
          </xdr:style>
        </xdr:cxnSp>
        <xdr:sp macro="" textlink="">
          <xdr:nvSpPr>
            <xdr:cNvPr id="27" name="テキスト ボックス 26">
              <a:extLst>
                <a:ext uri="{FF2B5EF4-FFF2-40B4-BE49-F238E27FC236}">
                  <a16:creationId xmlns:a16="http://schemas.microsoft.com/office/drawing/2014/main" id="{00000000-0008-0000-0600-00001B000000}"/>
                </a:ext>
              </a:extLst>
            </xdr:cNvPr>
            <xdr:cNvSpPr txBox="1"/>
          </xdr:nvSpPr>
          <xdr:spPr>
            <a:xfrm>
              <a:off x="3009900" y="4867275"/>
              <a:ext cx="2085975" cy="342900"/>
            </a:xfrm>
            <a:prstGeom prst="rect">
              <a:avLst/>
            </a:prstGeom>
            <a:solidFill>
              <a:schemeClr val="accent6">
                <a:lumMod val="20000"/>
                <a:lumOff val="80000"/>
                <a:alpha val="60000"/>
              </a:schemeClr>
            </a:solidFill>
            <a:ln w="9525" cmpd="sng">
              <a:solidFill>
                <a:srgbClr val="00B0F0"/>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ja-JP" altLang="en-US" sz="1000"/>
                <a:t>・各ラインへ横展開の内容を発信</a:t>
              </a:r>
            </a:p>
          </xdr:txBody>
        </xdr:sp>
        <xdr:sp macro="" textlink="">
          <xdr:nvSpPr>
            <xdr:cNvPr id="28" name="テキスト ボックス 27">
              <a:extLst>
                <a:ext uri="{FF2B5EF4-FFF2-40B4-BE49-F238E27FC236}">
                  <a16:creationId xmlns:a16="http://schemas.microsoft.com/office/drawing/2014/main" id="{00000000-0008-0000-0600-00001C000000}"/>
                </a:ext>
              </a:extLst>
            </xdr:cNvPr>
            <xdr:cNvSpPr txBox="1"/>
          </xdr:nvSpPr>
          <xdr:spPr>
            <a:xfrm rot="3589543">
              <a:off x="4257675" y="3076575"/>
              <a:ext cx="1752600" cy="342900"/>
            </a:xfrm>
            <a:prstGeom prst="rect">
              <a:avLst/>
            </a:prstGeom>
            <a:solidFill>
              <a:schemeClr val="accent5">
                <a:lumMod val="20000"/>
                <a:lumOff val="80000"/>
                <a:alpha val="30000"/>
              </a:schemeClr>
            </a:solidFill>
            <a:ln w="9525" cmpd="sng">
              <a:solidFill>
                <a:srgbClr val="00B050"/>
              </a:solidFill>
            </a:ln>
          </xdr:spPr>
          <xdr:style>
            <a:lnRef idx="0">
              <a:scrgbClr r="0" g="0" b="0"/>
            </a:lnRef>
            <a:fillRef idx="0">
              <a:scrgbClr r="0" g="0" b="0"/>
            </a:fillRef>
            <a:effectRef idx="0">
              <a:scrgbClr r="0" g="0" b="0"/>
            </a:effectRef>
            <a:fontRef idx="minor">
              <a:schemeClr val="dk1"/>
            </a:fontRef>
          </xdr:style>
          <xdr:txBody>
            <a:bodyPr vertOverflow="clip" vert="horz" wrap="square" rtlCol="0" anchor="ctr"/>
            <a:lstStyle/>
            <a:p>
              <a:pPr algn="ctr"/>
              <a:r>
                <a:rPr kumimoji="1" lang="ja-JP" altLang="en-US" sz="1000"/>
                <a:t>・横展開情報を発信</a:t>
              </a:r>
            </a:p>
          </xdr:txBody>
        </xdr:sp>
        <xdr:cxnSp macro="">
          <xdr:nvCxnSpPr>
            <xdr:cNvPr id="29" name="直線矢印コネクタ 28">
              <a:extLst>
                <a:ext uri="{FF2B5EF4-FFF2-40B4-BE49-F238E27FC236}">
                  <a16:creationId xmlns:a16="http://schemas.microsoft.com/office/drawing/2014/main" id="{00000000-0008-0000-0600-00001D000000}"/>
                </a:ext>
              </a:extLst>
            </xdr:cNvPr>
            <xdr:cNvCxnSpPr/>
          </xdr:nvCxnSpPr>
          <xdr:spPr>
            <a:xfrm>
              <a:off x="4200525" y="2162175"/>
              <a:ext cx="1409700" cy="2438400"/>
            </a:xfrm>
            <a:prstGeom prst="straightConnector1">
              <a:avLst/>
            </a:prstGeom>
            <a:ln w="25400">
              <a:solidFill>
                <a:srgbClr val="00B050"/>
              </a:solidFill>
              <a:headEnd type="stealth" w="lg" len="lg"/>
              <a:tailEnd type="stealth" w="lg" len="lg"/>
            </a:ln>
          </xdr:spPr>
          <xdr:style>
            <a:lnRef idx="1">
              <a:schemeClr val="accent1"/>
            </a:lnRef>
            <a:fillRef idx="0">
              <a:schemeClr val="accent1"/>
            </a:fillRef>
            <a:effectRef idx="0">
              <a:schemeClr val="accent1"/>
            </a:effectRef>
            <a:fontRef idx="minor">
              <a:schemeClr val="tx1"/>
            </a:fontRef>
          </xdr:style>
        </xdr:cxnSp>
      </xdr:grpSp>
      <xdr:sp macro="" textlink="">
        <xdr:nvSpPr>
          <xdr:cNvPr id="17" name="正方形/長方形 16">
            <a:extLst>
              <a:ext uri="{FF2B5EF4-FFF2-40B4-BE49-F238E27FC236}">
                <a16:creationId xmlns:a16="http://schemas.microsoft.com/office/drawing/2014/main" id="{00000000-0008-0000-0600-000011000000}"/>
              </a:ext>
            </a:extLst>
          </xdr:cNvPr>
          <xdr:cNvSpPr/>
        </xdr:nvSpPr>
        <xdr:spPr>
          <a:xfrm>
            <a:off x="838200" y="1247775"/>
            <a:ext cx="6610350" cy="4267200"/>
          </a:xfrm>
          <a:prstGeom prst="rect">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zh-TW" altLang="en-US"/>
          </a:p>
        </xdr:txBody>
      </xdr:sp>
      <xdr:sp macro="" textlink="">
        <xdr:nvSpPr>
          <xdr:cNvPr id="18" name="テキスト ボックス 17">
            <a:extLst>
              <a:ext uri="{FF2B5EF4-FFF2-40B4-BE49-F238E27FC236}">
                <a16:creationId xmlns:a16="http://schemas.microsoft.com/office/drawing/2014/main" id="{00000000-0008-0000-0600-000012000000}"/>
              </a:ext>
            </a:extLst>
          </xdr:cNvPr>
          <xdr:cNvSpPr txBox="1"/>
        </xdr:nvSpPr>
        <xdr:spPr>
          <a:xfrm>
            <a:off x="847725" y="1257300"/>
            <a:ext cx="100965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ja-JP" altLang="en-US" sz="900" b="1">
                <a:solidFill>
                  <a:sysClr val="windowText" lastClr="000000"/>
                </a:solidFill>
              </a:rPr>
              <a:t>機械系・電気系</a:t>
            </a:r>
          </a:p>
        </xdr:txBody>
      </xdr:sp>
    </xdr:grpSp>
    <xdr:clientData/>
  </xdr:twoCellAnchor>
  <xdr:twoCellAnchor>
    <xdr:from>
      <xdr:col>9</xdr:col>
      <xdr:colOff>28575</xdr:colOff>
      <xdr:row>28</xdr:row>
      <xdr:rowOff>19050</xdr:rowOff>
    </xdr:from>
    <xdr:to>
      <xdr:col>18</xdr:col>
      <xdr:colOff>466725</xdr:colOff>
      <xdr:row>53</xdr:row>
      <xdr:rowOff>0</xdr:rowOff>
    </xdr:to>
    <xdr:grpSp>
      <xdr:nvGrpSpPr>
        <xdr:cNvPr id="2489996" name="グループ化 29">
          <a:extLst>
            <a:ext uri="{FF2B5EF4-FFF2-40B4-BE49-F238E27FC236}">
              <a16:creationId xmlns:a16="http://schemas.microsoft.com/office/drawing/2014/main" id="{00000000-0008-0000-0600-00008CFE2500}"/>
            </a:ext>
          </a:extLst>
        </xdr:cNvPr>
        <xdr:cNvGrpSpPr>
          <a:grpSpLocks/>
        </xdr:cNvGrpSpPr>
      </xdr:nvGrpSpPr>
      <xdr:grpSpPr bwMode="auto">
        <a:xfrm>
          <a:off x="6200775" y="4819650"/>
          <a:ext cx="6610350" cy="4267200"/>
          <a:chOff x="838200" y="1247775"/>
          <a:chExt cx="6610350" cy="4267200"/>
        </a:xfrm>
      </xdr:grpSpPr>
      <xdr:grpSp>
        <xdr:nvGrpSpPr>
          <xdr:cNvPr id="2490021" name="グループ化 37">
            <a:extLst>
              <a:ext uri="{FF2B5EF4-FFF2-40B4-BE49-F238E27FC236}">
                <a16:creationId xmlns:a16="http://schemas.microsoft.com/office/drawing/2014/main" id="{00000000-0008-0000-0600-0000A5FE2500}"/>
              </a:ext>
            </a:extLst>
          </xdr:cNvPr>
          <xdr:cNvGrpSpPr>
            <a:grpSpLocks/>
          </xdr:cNvGrpSpPr>
        </xdr:nvGrpSpPr>
        <xdr:grpSpPr bwMode="auto">
          <a:xfrm>
            <a:off x="1047750" y="1933575"/>
            <a:ext cx="6200775" cy="3486150"/>
            <a:chOff x="1047750" y="1933575"/>
            <a:chExt cx="6200775" cy="3486150"/>
          </a:xfrm>
        </xdr:grpSpPr>
        <xdr:sp macro="" textlink="">
          <xdr:nvSpPr>
            <xdr:cNvPr id="35" name="正方形/長方形 34">
              <a:extLst>
                <a:ext uri="{FF2B5EF4-FFF2-40B4-BE49-F238E27FC236}">
                  <a16:creationId xmlns:a16="http://schemas.microsoft.com/office/drawing/2014/main" id="{00000000-0008-0000-0600-000023000000}"/>
                </a:ext>
              </a:extLst>
            </xdr:cNvPr>
            <xdr:cNvSpPr/>
          </xdr:nvSpPr>
          <xdr:spPr>
            <a:xfrm>
              <a:off x="1047750" y="4743450"/>
              <a:ext cx="1495425" cy="676275"/>
            </a:xfrm>
            <a:prstGeom prst="rect">
              <a:avLst/>
            </a:prstGeom>
            <a:solidFill>
              <a:schemeClr val="accent6">
                <a:lumMod val="20000"/>
                <a:lumOff val="80000"/>
              </a:schemeClr>
            </a:solid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en-US" altLang="ja-JP" sz="900">
                  <a:solidFill>
                    <a:sysClr val="windowText" lastClr="000000"/>
                  </a:solidFill>
                </a:rPr>
                <a:t>ADT</a:t>
              </a:r>
              <a:r>
                <a:rPr kumimoji="1" lang="ja-JP" altLang="en-US" sz="900">
                  <a:solidFill>
                    <a:sysClr val="windowText" lastClr="000000"/>
                  </a:solidFill>
                </a:rPr>
                <a:t>設技（電気）</a:t>
              </a:r>
              <a:endParaRPr kumimoji="1" lang="en-US" altLang="ja-JP" sz="900">
                <a:solidFill>
                  <a:sysClr val="windowText" lastClr="000000"/>
                </a:solidFill>
              </a:endParaRPr>
            </a:p>
            <a:p>
              <a:pPr algn="ctr"/>
              <a:r>
                <a:rPr kumimoji="1" lang="en-US" altLang="ja-JP" sz="900">
                  <a:solidFill>
                    <a:sysClr val="windowText" lastClr="000000"/>
                  </a:solidFill>
                </a:rPr>
                <a:t>ADT</a:t>
              </a:r>
              <a:r>
                <a:rPr kumimoji="1" lang="ja-JP" altLang="en-US" sz="900">
                  <a:solidFill>
                    <a:sysClr val="windowText" lastClr="000000"/>
                  </a:solidFill>
                </a:rPr>
                <a:t>生産推進課検査班</a:t>
              </a:r>
              <a:endParaRPr kumimoji="1" lang="en-US" altLang="ja-JP" sz="900">
                <a:solidFill>
                  <a:sysClr val="windowText" lastClr="000000"/>
                </a:solidFill>
              </a:endParaRPr>
            </a:p>
            <a:p>
              <a:pPr algn="ctr"/>
              <a:r>
                <a:rPr kumimoji="1" lang="ja-JP" altLang="en-US" sz="900">
                  <a:solidFill>
                    <a:sysClr val="windowText" lastClr="000000"/>
                  </a:solidFill>
                </a:rPr>
                <a:t>技開検査チーム</a:t>
              </a:r>
              <a:endParaRPr kumimoji="1" lang="en-US" altLang="ja-JP" sz="900">
                <a:solidFill>
                  <a:sysClr val="windowText" lastClr="000000"/>
                </a:solidFill>
              </a:endParaRPr>
            </a:p>
          </xdr:txBody>
        </xdr:sp>
        <xdr:sp macro="" textlink="">
          <xdr:nvSpPr>
            <xdr:cNvPr id="36" name="正方形/長方形 35">
              <a:extLst>
                <a:ext uri="{FF2B5EF4-FFF2-40B4-BE49-F238E27FC236}">
                  <a16:creationId xmlns:a16="http://schemas.microsoft.com/office/drawing/2014/main" id="{00000000-0008-0000-0600-000024000000}"/>
                </a:ext>
              </a:extLst>
            </xdr:cNvPr>
            <xdr:cNvSpPr/>
          </xdr:nvSpPr>
          <xdr:spPr>
            <a:xfrm>
              <a:off x="5753100" y="4733925"/>
              <a:ext cx="1495425" cy="676275"/>
            </a:xfrm>
            <a:prstGeom prst="rect">
              <a:avLst/>
            </a:prstGeom>
            <a:solidFill>
              <a:schemeClr val="accent5">
                <a:lumMod val="20000"/>
                <a:lumOff val="80000"/>
              </a:schemeClr>
            </a:solid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en-US" altLang="ja-JP" sz="900" b="1">
                  <a:solidFill>
                    <a:sysClr val="windowText" lastClr="000000"/>
                  </a:solidFill>
                </a:rPr>
                <a:t>ADT</a:t>
              </a:r>
              <a:r>
                <a:rPr kumimoji="1" lang="ja-JP" altLang="en-US" sz="900" b="1">
                  <a:solidFill>
                    <a:sysClr val="windowText" lastClr="000000"/>
                  </a:solidFill>
                </a:rPr>
                <a:t>各ライン</a:t>
              </a:r>
            </a:p>
          </xdr:txBody>
        </xdr:sp>
        <xdr:cxnSp macro="">
          <xdr:nvCxnSpPr>
            <xdr:cNvPr id="37" name="直線矢印コネクタ 36">
              <a:extLst>
                <a:ext uri="{FF2B5EF4-FFF2-40B4-BE49-F238E27FC236}">
                  <a16:creationId xmlns:a16="http://schemas.microsoft.com/office/drawing/2014/main" id="{00000000-0008-0000-0600-000025000000}"/>
                </a:ext>
              </a:extLst>
            </xdr:cNvPr>
            <xdr:cNvCxnSpPr/>
          </xdr:nvCxnSpPr>
          <xdr:spPr>
            <a:xfrm flipH="1">
              <a:off x="1905000" y="2105025"/>
              <a:ext cx="1447800" cy="2505075"/>
            </a:xfrm>
            <a:prstGeom prst="straightConnector1">
              <a:avLst/>
            </a:prstGeom>
            <a:ln w="28575">
              <a:solidFill>
                <a:schemeClr val="tx1"/>
              </a:solidFill>
              <a:headEnd type="stealth" w="lg" len="lg"/>
              <a:tailEnd type="stealth" w="lg" len="lg"/>
            </a:ln>
          </xdr:spPr>
          <xdr:style>
            <a:lnRef idx="1">
              <a:schemeClr val="accent1"/>
            </a:lnRef>
            <a:fillRef idx="0">
              <a:schemeClr val="accent1"/>
            </a:fillRef>
            <a:effectRef idx="0">
              <a:schemeClr val="accent1"/>
            </a:effectRef>
            <a:fontRef idx="minor">
              <a:schemeClr val="tx1"/>
            </a:fontRef>
          </xdr:style>
        </xdr:cxnSp>
        <xdr:sp macro="" textlink="">
          <xdr:nvSpPr>
            <xdr:cNvPr id="38" name="テキスト ボックス 37">
              <a:extLst>
                <a:ext uri="{FF2B5EF4-FFF2-40B4-BE49-F238E27FC236}">
                  <a16:creationId xmlns:a16="http://schemas.microsoft.com/office/drawing/2014/main" id="{00000000-0008-0000-0600-000026000000}"/>
                </a:ext>
              </a:extLst>
            </xdr:cNvPr>
            <xdr:cNvSpPr txBox="1"/>
          </xdr:nvSpPr>
          <xdr:spPr>
            <a:xfrm rot="17992781">
              <a:off x="1333500" y="2971800"/>
              <a:ext cx="2209800" cy="342900"/>
            </a:xfrm>
            <a:prstGeom prst="rect">
              <a:avLst/>
            </a:prstGeom>
            <a:solidFill>
              <a:schemeClr val="bg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ja-JP" altLang="en-US" sz="1000"/>
                <a:t>・原因・対策・横展開必要有無の確認</a:t>
              </a:r>
            </a:p>
          </xdr:txBody>
        </xdr:sp>
        <xdr:sp macro="" textlink="">
          <xdr:nvSpPr>
            <xdr:cNvPr id="39" name="テキスト ボックス 38">
              <a:extLst>
                <a:ext uri="{FF2B5EF4-FFF2-40B4-BE49-F238E27FC236}">
                  <a16:creationId xmlns:a16="http://schemas.microsoft.com/office/drawing/2014/main" id="{00000000-0008-0000-0600-000027000000}"/>
                </a:ext>
              </a:extLst>
            </xdr:cNvPr>
            <xdr:cNvSpPr txBox="1"/>
          </xdr:nvSpPr>
          <xdr:spPr>
            <a:xfrm rot="17992781">
              <a:off x="1719262" y="3100388"/>
              <a:ext cx="2676525" cy="342900"/>
            </a:xfrm>
            <a:prstGeom prst="rect">
              <a:avLst/>
            </a:prstGeom>
            <a:solidFill>
              <a:srgbClr val="FFFF00">
                <a:alpha val="30000"/>
              </a:srgbClr>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ja-JP" altLang="en-US" sz="1000"/>
                <a:t>・各ラインへ横展開の内容を発信するよう要請</a:t>
              </a:r>
            </a:p>
          </xdr:txBody>
        </xdr:sp>
        <xdr:cxnSp macro="">
          <xdr:nvCxnSpPr>
            <xdr:cNvPr id="40" name="直線矢印コネクタ 39">
              <a:extLst>
                <a:ext uri="{FF2B5EF4-FFF2-40B4-BE49-F238E27FC236}">
                  <a16:creationId xmlns:a16="http://schemas.microsoft.com/office/drawing/2014/main" id="{00000000-0008-0000-0600-000028000000}"/>
                </a:ext>
              </a:extLst>
            </xdr:cNvPr>
            <xdr:cNvCxnSpPr/>
          </xdr:nvCxnSpPr>
          <xdr:spPr>
            <a:xfrm flipH="1">
              <a:off x="2543175" y="2190750"/>
              <a:ext cx="1466850" cy="2524125"/>
            </a:xfrm>
            <a:prstGeom prst="straightConnector1">
              <a:avLst/>
            </a:prstGeom>
            <a:ln w="25400">
              <a:solidFill>
                <a:srgbClr val="FF0000"/>
              </a:solidFill>
              <a:headEnd type="none" w="lg" len="lg"/>
              <a:tailEnd type="stealth" w="lg" len="lg"/>
            </a:ln>
          </xdr:spPr>
          <xdr:style>
            <a:lnRef idx="1">
              <a:schemeClr val="accent1"/>
            </a:lnRef>
            <a:fillRef idx="0">
              <a:schemeClr val="accent1"/>
            </a:fillRef>
            <a:effectRef idx="0">
              <a:schemeClr val="accent1"/>
            </a:effectRef>
            <a:fontRef idx="minor">
              <a:schemeClr val="tx1"/>
            </a:fontRef>
          </xdr:style>
        </xdr:cxnSp>
        <xdr:cxnSp macro="">
          <xdr:nvCxnSpPr>
            <xdr:cNvPr id="41" name="直線矢印コネクタ 40">
              <a:extLst>
                <a:ext uri="{FF2B5EF4-FFF2-40B4-BE49-F238E27FC236}">
                  <a16:creationId xmlns:a16="http://schemas.microsoft.com/office/drawing/2014/main" id="{00000000-0008-0000-0600-000029000000}"/>
                </a:ext>
              </a:extLst>
            </xdr:cNvPr>
            <xdr:cNvCxnSpPr/>
          </xdr:nvCxnSpPr>
          <xdr:spPr>
            <a:xfrm flipH="1">
              <a:off x="2752725" y="4762500"/>
              <a:ext cx="2809875" cy="0"/>
            </a:xfrm>
            <a:prstGeom prst="straightConnector1">
              <a:avLst/>
            </a:prstGeom>
            <a:ln w="25400">
              <a:solidFill>
                <a:srgbClr val="00B0F0"/>
              </a:solidFill>
              <a:headEnd type="stealth" w="lg" len="lg"/>
              <a:tailEnd type="none" w="lg" len="lg"/>
            </a:ln>
          </xdr:spPr>
          <xdr:style>
            <a:lnRef idx="1">
              <a:schemeClr val="accent1"/>
            </a:lnRef>
            <a:fillRef idx="0">
              <a:schemeClr val="accent1"/>
            </a:fillRef>
            <a:effectRef idx="0">
              <a:schemeClr val="accent1"/>
            </a:effectRef>
            <a:fontRef idx="minor">
              <a:schemeClr val="tx1"/>
            </a:fontRef>
          </xdr:style>
        </xdr:cxnSp>
        <xdr:sp macro="" textlink="">
          <xdr:nvSpPr>
            <xdr:cNvPr id="42" name="テキスト ボックス 41">
              <a:extLst>
                <a:ext uri="{FF2B5EF4-FFF2-40B4-BE49-F238E27FC236}">
                  <a16:creationId xmlns:a16="http://schemas.microsoft.com/office/drawing/2014/main" id="{00000000-0008-0000-0600-00002A000000}"/>
                </a:ext>
              </a:extLst>
            </xdr:cNvPr>
            <xdr:cNvSpPr txBox="1"/>
          </xdr:nvSpPr>
          <xdr:spPr>
            <a:xfrm>
              <a:off x="3009900" y="4867275"/>
              <a:ext cx="2085975" cy="342900"/>
            </a:xfrm>
            <a:prstGeom prst="rect">
              <a:avLst/>
            </a:prstGeom>
            <a:solidFill>
              <a:schemeClr val="accent6">
                <a:lumMod val="20000"/>
                <a:lumOff val="80000"/>
                <a:alpha val="60000"/>
              </a:schemeClr>
            </a:solidFill>
            <a:ln w="9525" cmpd="sng">
              <a:solidFill>
                <a:srgbClr val="00B0F0"/>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ja-JP" altLang="en-US" sz="1000"/>
                <a:t>・各ラインへ横展開の内容を発信</a:t>
              </a:r>
            </a:p>
          </xdr:txBody>
        </xdr:sp>
        <xdr:sp macro="" textlink="">
          <xdr:nvSpPr>
            <xdr:cNvPr id="43" name="テキスト ボックス 42">
              <a:extLst>
                <a:ext uri="{FF2B5EF4-FFF2-40B4-BE49-F238E27FC236}">
                  <a16:creationId xmlns:a16="http://schemas.microsoft.com/office/drawing/2014/main" id="{00000000-0008-0000-0600-00002B000000}"/>
                </a:ext>
              </a:extLst>
            </xdr:cNvPr>
            <xdr:cNvSpPr txBox="1"/>
          </xdr:nvSpPr>
          <xdr:spPr>
            <a:xfrm rot="3589543">
              <a:off x="4310062" y="3138488"/>
              <a:ext cx="1781175" cy="342900"/>
            </a:xfrm>
            <a:prstGeom prst="rect">
              <a:avLst/>
            </a:prstGeom>
            <a:solidFill>
              <a:schemeClr val="accent5">
                <a:lumMod val="20000"/>
                <a:lumOff val="80000"/>
                <a:alpha val="30000"/>
              </a:schemeClr>
            </a:solidFill>
            <a:ln w="9525" cmpd="sng">
              <a:solidFill>
                <a:srgbClr val="00B050"/>
              </a:solidFill>
            </a:ln>
          </xdr:spPr>
          <xdr:style>
            <a:lnRef idx="0">
              <a:scrgbClr r="0" g="0" b="0"/>
            </a:lnRef>
            <a:fillRef idx="0">
              <a:scrgbClr r="0" g="0" b="0"/>
            </a:fillRef>
            <a:effectRef idx="0">
              <a:scrgbClr r="0" g="0" b="0"/>
            </a:effectRef>
            <a:fontRef idx="minor">
              <a:schemeClr val="dk1"/>
            </a:fontRef>
          </xdr:style>
          <xdr:txBody>
            <a:bodyPr vertOverflow="clip" vert="horz" wrap="square" rtlCol="0" anchor="ctr"/>
            <a:lstStyle/>
            <a:p>
              <a:pPr algn="ctr"/>
              <a:r>
                <a:rPr kumimoji="1" lang="ja-JP" altLang="en-US" sz="1000"/>
                <a:t>・横展開の情報を発信</a:t>
              </a:r>
            </a:p>
          </xdr:txBody>
        </xdr:sp>
        <xdr:cxnSp macro="">
          <xdr:nvCxnSpPr>
            <xdr:cNvPr id="44" name="直線矢印コネクタ 43">
              <a:extLst>
                <a:ext uri="{FF2B5EF4-FFF2-40B4-BE49-F238E27FC236}">
                  <a16:creationId xmlns:a16="http://schemas.microsoft.com/office/drawing/2014/main" id="{00000000-0008-0000-0600-00002C000000}"/>
                </a:ext>
              </a:extLst>
            </xdr:cNvPr>
            <xdr:cNvCxnSpPr/>
          </xdr:nvCxnSpPr>
          <xdr:spPr>
            <a:xfrm>
              <a:off x="4200525" y="2162175"/>
              <a:ext cx="1409700" cy="2438400"/>
            </a:xfrm>
            <a:prstGeom prst="straightConnector1">
              <a:avLst/>
            </a:prstGeom>
            <a:ln w="25400">
              <a:solidFill>
                <a:srgbClr val="00B050"/>
              </a:solidFill>
              <a:headEnd type="stealth" w="lg" len="lg"/>
              <a:tailEnd type="stealth" w="lg" len="lg"/>
            </a:ln>
          </xdr:spPr>
          <xdr:style>
            <a:lnRef idx="1">
              <a:schemeClr val="accent1"/>
            </a:lnRef>
            <a:fillRef idx="0">
              <a:schemeClr val="accent1"/>
            </a:fillRef>
            <a:effectRef idx="0">
              <a:schemeClr val="accent1"/>
            </a:effectRef>
            <a:fontRef idx="minor">
              <a:schemeClr val="tx1"/>
            </a:fontRef>
          </xdr:style>
        </xdr:cxnSp>
      </xdr:grpSp>
      <xdr:sp macro="" textlink="">
        <xdr:nvSpPr>
          <xdr:cNvPr id="32" name="正方形/長方形 31">
            <a:extLst>
              <a:ext uri="{FF2B5EF4-FFF2-40B4-BE49-F238E27FC236}">
                <a16:creationId xmlns:a16="http://schemas.microsoft.com/office/drawing/2014/main" id="{00000000-0008-0000-0600-000020000000}"/>
              </a:ext>
            </a:extLst>
          </xdr:cNvPr>
          <xdr:cNvSpPr/>
        </xdr:nvSpPr>
        <xdr:spPr>
          <a:xfrm>
            <a:off x="838200" y="1247775"/>
            <a:ext cx="6610350" cy="4267200"/>
          </a:xfrm>
          <a:prstGeom prst="rect">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zh-TW" altLang="en-US"/>
          </a:p>
        </xdr:txBody>
      </xdr:sp>
      <xdr:sp macro="" textlink="">
        <xdr:nvSpPr>
          <xdr:cNvPr id="33" name="テキスト ボックス 32">
            <a:extLst>
              <a:ext uri="{FF2B5EF4-FFF2-40B4-BE49-F238E27FC236}">
                <a16:creationId xmlns:a16="http://schemas.microsoft.com/office/drawing/2014/main" id="{00000000-0008-0000-0600-000021000000}"/>
              </a:ext>
            </a:extLst>
          </xdr:cNvPr>
          <xdr:cNvSpPr txBox="1"/>
        </xdr:nvSpPr>
        <xdr:spPr>
          <a:xfrm>
            <a:off x="847725" y="1257300"/>
            <a:ext cx="100965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ja-JP" altLang="en-US" sz="900" b="1">
                <a:solidFill>
                  <a:sysClr val="windowText" lastClr="000000"/>
                </a:solidFill>
              </a:rPr>
              <a:t>検査機系</a:t>
            </a:r>
          </a:p>
        </xdr:txBody>
      </xdr:sp>
    </xdr:grpSp>
    <xdr:clientData/>
  </xdr:twoCellAnchor>
  <xdr:twoCellAnchor>
    <xdr:from>
      <xdr:col>2</xdr:col>
      <xdr:colOff>400051</xdr:colOff>
      <xdr:row>22</xdr:row>
      <xdr:rowOff>0</xdr:rowOff>
    </xdr:from>
    <xdr:to>
      <xdr:col>5</xdr:col>
      <xdr:colOff>400050</xdr:colOff>
      <xdr:row>22</xdr:row>
      <xdr:rowOff>9525</xdr:rowOff>
    </xdr:to>
    <xdr:cxnSp macro="">
      <xdr:nvCxnSpPr>
        <xdr:cNvPr id="59" name="直線矢印コネクタ 58">
          <a:extLst>
            <a:ext uri="{FF2B5EF4-FFF2-40B4-BE49-F238E27FC236}">
              <a16:creationId xmlns:a16="http://schemas.microsoft.com/office/drawing/2014/main" id="{00000000-0008-0000-0600-00003B000000}"/>
            </a:ext>
          </a:extLst>
        </xdr:cNvPr>
        <xdr:cNvCxnSpPr/>
      </xdr:nvCxnSpPr>
      <xdr:spPr>
        <a:xfrm flipH="1">
          <a:off x="1771651" y="3771900"/>
          <a:ext cx="2057399" cy="9525"/>
        </a:xfrm>
        <a:prstGeom prst="straightConnector1">
          <a:avLst/>
        </a:prstGeom>
        <a:ln>
          <a:solidFill>
            <a:srgbClr val="FF0000"/>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180976</xdr:colOff>
      <xdr:row>21</xdr:row>
      <xdr:rowOff>38100</xdr:rowOff>
    </xdr:from>
    <xdr:to>
      <xdr:col>8</xdr:col>
      <xdr:colOff>219076</xdr:colOff>
      <xdr:row>23</xdr:row>
      <xdr:rowOff>85725</xdr:rowOff>
    </xdr:to>
    <xdr:sp macro="" textlink="">
      <xdr:nvSpPr>
        <xdr:cNvPr id="58" name="テキスト ボックス 57">
          <a:extLst>
            <a:ext uri="{FF2B5EF4-FFF2-40B4-BE49-F238E27FC236}">
              <a16:creationId xmlns:a16="http://schemas.microsoft.com/office/drawing/2014/main" id="{00000000-0008-0000-0600-00003A000000}"/>
            </a:ext>
          </a:extLst>
        </xdr:cNvPr>
        <xdr:cNvSpPr txBox="1"/>
      </xdr:nvSpPr>
      <xdr:spPr>
        <a:xfrm>
          <a:off x="3609976" y="3638550"/>
          <a:ext cx="2095500" cy="390525"/>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ja-JP" altLang="en-US" sz="900">
              <a:solidFill>
                <a:srgbClr val="FF0000"/>
              </a:solidFill>
            </a:rPr>
            <a:t>この時点で、意見等あれば、都度調整。</a:t>
          </a:r>
        </a:p>
      </xdr:txBody>
    </xdr:sp>
    <xdr:clientData/>
  </xdr:twoCellAnchor>
  <xdr:twoCellAnchor>
    <xdr:from>
      <xdr:col>14</xdr:col>
      <xdr:colOff>676275</xdr:colOff>
      <xdr:row>5</xdr:row>
      <xdr:rowOff>104775</xdr:rowOff>
    </xdr:from>
    <xdr:to>
      <xdr:col>16</xdr:col>
      <xdr:colOff>304800</xdr:colOff>
      <xdr:row>10</xdr:row>
      <xdr:rowOff>85725</xdr:rowOff>
    </xdr:to>
    <xdr:cxnSp macro="">
      <xdr:nvCxnSpPr>
        <xdr:cNvPr id="63" name="直線矢印コネクタ 62">
          <a:extLst>
            <a:ext uri="{FF2B5EF4-FFF2-40B4-BE49-F238E27FC236}">
              <a16:creationId xmlns:a16="http://schemas.microsoft.com/office/drawing/2014/main" id="{00000000-0008-0000-0600-00003F000000}"/>
            </a:ext>
          </a:extLst>
        </xdr:cNvPr>
        <xdr:cNvCxnSpPr/>
      </xdr:nvCxnSpPr>
      <xdr:spPr bwMode="auto">
        <a:xfrm>
          <a:off x="10277475" y="962025"/>
          <a:ext cx="1000125" cy="838200"/>
        </a:xfrm>
        <a:prstGeom prst="straightConnector1">
          <a:avLst/>
        </a:prstGeom>
        <a:ln w="25400">
          <a:solidFill>
            <a:srgbClr val="FFC000"/>
          </a:solidFill>
          <a:headEnd type="stealth" w="lg" len="lg"/>
          <a:tailEnd type="stealth"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133350</xdr:colOff>
      <xdr:row>14</xdr:row>
      <xdr:rowOff>114300</xdr:rowOff>
    </xdr:from>
    <xdr:to>
      <xdr:col>17</xdr:col>
      <xdr:colOff>142875</xdr:colOff>
      <xdr:row>23</xdr:row>
      <xdr:rowOff>9526</xdr:rowOff>
    </xdr:to>
    <xdr:cxnSp macro="">
      <xdr:nvCxnSpPr>
        <xdr:cNvPr id="66" name="直線矢印コネクタ 65">
          <a:extLst>
            <a:ext uri="{FF2B5EF4-FFF2-40B4-BE49-F238E27FC236}">
              <a16:creationId xmlns:a16="http://schemas.microsoft.com/office/drawing/2014/main" id="{00000000-0008-0000-0600-000042000000}"/>
            </a:ext>
          </a:extLst>
        </xdr:cNvPr>
        <xdr:cNvCxnSpPr/>
      </xdr:nvCxnSpPr>
      <xdr:spPr bwMode="auto">
        <a:xfrm flipV="1">
          <a:off x="11791950" y="2514600"/>
          <a:ext cx="9525" cy="1438276"/>
        </a:xfrm>
        <a:prstGeom prst="straightConnector1">
          <a:avLst/>
        </a:prstGeom>
        <a:ln w="25400">
          <a:solidFill>
            <a:srgbClr val="FFC000"/>
          </a:solidFill>
          <a:headEnd type="stealth" w="lg" len="lg"/>
          <a:tailEnd type="stealth"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304800</xdr:colOff>
      <xdr:row>10</xdr:row>
      <xdr:rowOff>95250</xdr:rowOff>
    </xdr:from>
    <xdr:to>
      <xdr:col>18</xdr:col>
      <xdr:colOff>428625</xdr:colOff>
      <xdr:row>14</xdr:row>
      <xdr:rowOff>85725</xdr:rowOff>
    </xdr:to>
    <xdr:sp macro="" textlink="">
      <xdr:nvSpPr>
        <xdr:cNvPr id="70" name="正方形/長方形 2">
          <a:extLst>
            <a:ext uri="{FF2B5EF4-FFF2-40B4-BE49-F238E27FC236}">
              <a16:creationId xmlns:a16="http://schemas.microsoft.com/office/drawing/2014/main" id="{00000000-0008-0000-0600-000046000000}"/>
            </a:ext>
          </a:extLst>
        </xdr:cNvPr>
        <xdr:cNvSpPr/>
      </xdr:nvSpPr>
      <xdr:spPr bwMode="auto">
        <a:xfrm>
          <a:off x="11277600" y="1809750"/>
          <a:ext cx="1495425" cy="676275"/>
        </a:xfrm>
        <a:prstGeom prst="rect">
          <a:avLst/>
        </a:prstGeom>
        <a:solidFill>
          <a:srgbClr val="FFC000"/>
        </a:solid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b="1">
              <a:solidFill>
                <a:schemeClr val="tx1"/>
              </a:solidFill>
            </a:rPr>
            <a:t>設備ロス削減チーム</a:t>
          </a:r>
          <a:endParaRPr kumimoji="1" lang="en-US" altLang="ja-JP" sz="900" b="1">
            <a:solidFill>
              <a:schemeClr val="tx1"/>
            </a:solidFill>
          </a:endParaRPr>
        </a:p>
        <a:p>
          <a:pPr algn="ctr"/>
          <a:r>
            <a:rPr kumimoji="1" lang="ja-JP" altLang="en-US" sz="900" b="1">
              <a:solidFill>
                <a:schemeClr val="tx1"/>
              </a:solidFill>
            </a:rPr>
            <a:t>進捗管理</a:t>
          </a:r>
        </a:p>
      </xdr:txBody>
    </xdr:sp>
    <xdr:clientData/>
  </xdr:twoCellAnchor>
  <xdr:twoCellAnchor>
    <xdr:from>
      <xdr:col>14</xdr:col>
      <xdr:colOff>676275</xdr:colOff>
      <xdr:row>30</xdr:row>
      <xdr:rowOff>85725</xdr:rowOff>
    </xdr:from>
    <xdr:to>
      <xdr:col>16</xdr:col>
      <xdr:colOff>304800</xdr:colOff>
      <xdr:row>35</xdr:row>
      <xdr:rowOff>66675</xdr:rowOff>
    </xdr:to>
    <xdr:cxnSp macro="">
      <xdr:nvCxnSpPr>
        <xdr:cNvPr id="77" name="直線矢印コネクタ 76">
          <a:extLst>
            <a:ext uri="{FF2B5EF4-FFF2-40B4-BE49-F238E27FC236}">
              <a16:creationId xmlns:a16="http://schemas.microsoft.com/office/drawing/2014/main" id="{00000000-0008-0000-0600-00004D000000}"/>
            </a:ext>
          </a:extLst>
        </xdr:cNvPr>
        <xdr:cNvCxnSpPr/>
      </xdr:nvCxnSpPr>
      <xdr:spPr bwMode="auto">
        <a:xfrm>
          <a:off x="10277475" y="5229225"/>
          <a:ext cx="1000125" cy="838200"/>
        </a:xfrm>
        <a:prstGeom prst="straightConnector1">
          <a:avLst/>
        </a:prstGeom>
        <a:ln w="25400">
          <a:solidFill>
            <a:srgbClr val="FFC000"/>
          </a:solidFill>
          <a:headEnd type="stealth" w="lg" len="lg"/>
          <a:tailEnd type="stealth"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142875</xdr:colOff>
      <xdr:row>40</xdr:row>
      <xdr:rowOff>0</xdr:rowOff>
    </xdr:from>
    <xdr:to>
      <xdr:col>17</xdr:col>
      <xdr:colOff>152400</xdr:colOff>
      <xdr:row>48</xdr:row>
      <xdr:rowOff>66676</xdr:rowOff>
    </xdr:to>
    <xdr:cxnSp macro="">
      <xdr:nvCxnSpPr>
        <xdr:cNvPr id="78" name="直線矢印コネクタ 77">
          <a:extLst>
            <a:ext uri="{FF2B5EF4-FFF2-40B4-BE49-F238E27FC236}">
              <a16:creationId xmlns:a16="http://schemas.microsoft.com/office/drawing/2014/main" id="{00000000-0008-0000-0600-00004E000000}"/>
            </a:ext>
          </a:extLst>
        </xdr:cNvPr>
        <xdr:cNvCxnSpPr/>
      </xdr:nvCxnSpPr>
      <xdr:spPr bwMode="auto">
        <a:xfrm flipV="1">
          <a:off x="11801475" y="6858000"/>
          <a:ext cx="9525" cy="1438276"/>
        </a:xfrm>
        <a:prstGeom prst="straightConnector1">
          <a:avLst/>
        </a:prstGeom>
        <a:ln w="25400">
          <a:solidFill>
            <a:srgbClr val="FFC000"/>
          </a:solidFill>
          <a:headEnd type="stealth" w="lg" len="lg"/>
          <a:tailEnd type="stealth"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295275</xdr:colOff>
      <xdr:row>35</xdr:row>
      <xdr:rowOff>76200</xdr:rowOff>
    </xdr:from>
    <xdr:to>
      <xdr:col>18</xdr:col>
      <xdr:colOff>419100</xdr:colOff>
      <xdr:row>39</xdr:row>
      <xdr:rowOff>66675</xdr:rowOff>
    </xdr:to>
    <xdr:sp macro="" textlink="">
      <xdr:nvSpPr>
        <xdr:cNvPr id="79" name="正方形/長方形 2">
          <a:extLst>
            <a:ext uri="{FF2B5EF4-FFF2-40B4-BE49-F238E27FC236}">
              <a16:creationId xmlns:a16="http://schemas.microsoft.com/office/drawing/2014/main" id="{00000000-0008-0000-0600-00004F000000}"/>
            </a:ext>
          </a:extLst>
        </xdr:cNvPr>
        <xdr:cNvSpPr/>
      </xdr:nvSpPr>
      <xdr:spPr bwMode="auto">
        <a:xfrm>
          <a:off x="11268075" y="6076950"/>
          <a:ext cx="1495425" cy="676275"/>
        </a:xfrm>
        <a:prstGeom prst="rect">
          <a:avLst/>
        </a:prstGeom>
        <a:solidFill>
          <a:srgbClr val="FFC000"/>
        </a:solid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b="1">
              <a:solidFill>
                <a:schemeClr val="tx1"/>
              </a:solidFill>
            </a:rPr>
            <a:t>設備ロス削減チーム</a:t>
          </a:r>
          <a:endParaRPr kumimoji="1" lang="en-US" altLang="ja-JP" sz="900" b="1">
            <a:solidFill>
              <a:schemeClr val="tx1"/>
            </a:solidFill>
          </a:endParaRPr>
        </a:p>
        <a:p>
          <a:pPr algn="ctr"/>
          <a:r>
            <a:rPr kumimoji="1" lang="ja-JP" altLang="en-US" sz="900" b="1">
              <a:solidFill>
                <a:schemeClr val="tx1"/>
              </a:solidFill>
            </a:rPr>
            <a:t>進捗管理</a:t>
          </a:r>
        </a:p>
      </xdr:txBody>
    </xdr:sp>
    <xdr:clientData/>
  </xdr:twoCellAnchor>
  <xdr:twoCellAnchor>
    <xdr:from>
      <xdr:col>9</xdr:col>
      <xdr:colOff>38100</xdr:colOff>
      <xdr:row>53</xdr:row>
      <xdr:rowOff>57150</xdr:rowOff>
    </xdr:from>
    <xdr:to>
      <xdr:col>18</xdr:col>
      <xdr:colOff>476250</xdr:colOff>
      <xdr:row>78</xdr:row>
      <xdr:rowOff>38100</xdr:rowOff>
    </xdr:to>
    <xdr:grpSp>
      <xdr:nvGrpSpPr>
        <xdr:cNvPr id="2490005" name="グループ化 42">
          <a:extLst>
            <a:ext uri="{FF2B5EF4-FFF2-40B4-BE49-F238E27FC236}">
              <a16:creationId xmlns:a16="http://schemas.microsoft.com/office/drawing/2014/main" id="{00000000-0008-0000-0600-000095FE2500}"/>
            </a:ext>
          </a:extLst>
        </xdr:cNvPr>
        <xdr:cNvGrpSpPr>
          <a:grpSpLocks/>
        </xdr:cNvGrpSpPr>
      </xdr:nvGrpSpPr>
      <xdr:grpSpPr bwMode="auto">
        <a:xfrm>
          <a:off x="6210300" y="9144000"/>
          <a:ext cx="6610350" cy="4267200"/>
          <a:chOff x="152400" y="5153025"/>
          <a:chExt cx="6610350" cy="4267200"/>
        </a:xfrm>
      </xdr:grpSpPr>
      <xdr:sp macro="" textlink="">
        <xdr:nvSpPr>
          <xdr:cNvPr id="82" name="正方形/長方形 81">
            <a:extLst>
              <a:ext uri="{FF2B5EF4-FFF2-40B4-BE49-F238E27FC236}">
                <a16:creationId xmlns:a16="http://schemas.microsoft.com/office/drawing/2014/main" id="{00000000-0008-0000-0600-000052000000}"/>
              </a:ext>
            </a:extLst>
          </xdr:cNvPr>
          <xdr:cNvSpPr/>
        </xdr:nvSpPr>
        <xdr:spPr>
          <a:xfrm>
            <a:off x="5067300" y="8639175"/>
            <a:ext cx="1495425" cy="676275"/>
          </a:xfrm>
          <a:prstGeom prst="rect">
            <a:avLst/>
          </a:prstGeom>
          <a:solidFill>
            <a:schemeClr val="accent5">
              <a:lumMod val="20000"/>
              <a:lumOff val="80000"/>
            </a:schemeClr>
          </a:solid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en-US" altLang="ja-JP" sz="900" b="1">
                <a:solidFill>
                  <a:sysClr val="windowText" lastClr="000000"/>
                </a:solidFill>
              </a:rPr>
              <a:t>ADT</a:t>
            </a:r>
            <a:r>
              <a:rPr kumimoji="1" lang="ja-JP" altLang="en-US" sz="900" b="1">
                <a:solidFill>
                  <a:sysClr val="windowText" lastClr="000000"/>
                </a:solidFill>
              </a:rPr>
              <a:t>各ライン</a:t>
            </a:r>
          </a:p>
        </xdr:txBody>
      </xdr:sp>
      <xdr:cxnSp macro="">
        <xdr:nvCxnSpPr>
          <xdr:cNvPr id="83" name="直線矢印コネクタ 82">
            <a:extLst>
              <a:ext uri="{FF2B5EF4-FFF2-40B4-BE49-F238E27FC236}">
                <a16:creationId xmlns:a16="http://schemas.microsoft.com/office/drawing/2014/main" id="{00000000-0008-0000-0600-000053000000}"/>
              </a:ext>
            </a:extLst>
          </xdr:cNvPr>
          <xdr:cNvCxnSpPr/>
        </xdr:nvCxnSpPr>
        <xdr:spPr>
          <a:xfrm flipH="1">
            <a:off x="1790700" y="6086475"/>
            <a:ext cx="1400175" cy="2438400"/>
          </a:xfrm>
          <a:prstGeom prst="straightConnector1">
            <a:avLst/>
          </a:prstGeom>
          <a:ln w="28575">
            <a:solidFill>
              <a:srgbClr val="FF0000"/>
            </a:solidFill>
            <a:headEnd type="stealth" w="lg" len="lg"/>
            <a:tailEnd type="stealth" w="lg" len="lg"/>
          </a:ln>
        </xdr:spPr>
        <xdr:style>
          <a:lnRef idx="1">
            <a:schemeClr val="accent1"/>
          </a:lnRef>
          <a:fillRef idx="0">
            <a:schemeClr val="accent1"/>
          </a:fillRef>
          <a:effectRef idx="0">
            <a:schemeClr val="accent1"/>
          </a:effectRef>
          <a:fontRef idx="minor">
            <a:schemeClr val="tx1"/>
          </a:fontRef>
        </xdr:style>
      </xdr:cxnSp>
      <xdr:sp macro="" textlink="">
        <xdr:nvSpPr>
          <xdr:cNvPr id="84" name="テキスト ボックス 83">
            <a:extLst>
              <a:ext uri="{FF2B5EF4-FFF2-40B4-BE49-F238E27FC236}">
                <a16:creationId xmlns:a16="http://schemas.microsoft.com/office/drawing/2014/main" id="{00000000-0008-0000-0600-000054000000}"/>
              </a:ext>
            </a:extLst>
          </xdr:cNvPr>
          <xdr:cNvSpPr txBox="1"/>
        </xdr:nvSpPr>
        <xdr:spPr>
          <a:xfrm rot="17992781">
            <a:off x="1133475" y="7000875"/>
            <a:ext cx="2209800" cy="342900"/>
          </a:xfrm>
          <a:prstGeom prst="rect">
            <a:avLst/>
          </a:prstGeom>
          <a:solidFill>
            <a:srgbClr val="FFFF00"/>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ja-JP" altLang="en-US" sz="1000"/>
              <a:t>・原因・対策・横展開必要有無の確認</a:t>
            </a:r>
          </a:p>
        </xdr:txBody>
      </xdr:sp>
      <xdr:cxnSp macro="">
        <xdr:nvCxnSpPr>
          <xdr:cNvPr id="85" name="直線矢印コネクタ 84">
            <a:extLst>
              <a:ext uri="{FF2B5EF4-FFF2-40B4-BE49-F238E27FC236}">
                <a16:creationId xmlns:a16="http://schemas.microsoft.com/office/drawing/2014/main" id="{00000000-0008-0000-0600-000055000000}"/>
              </a:ext>
            </a:extLst>
          </xdr:cNvPr>
          <xdr:cNvCxnSpPr/>
        </xdr:nvCxnSpPr>
        <xdr:spPr>
          <a:xfrm flipH="1">
            <a:off x="2066925" y="8667750"/>
            <a:ext cx="2809875" cy="0"/>
          </a:xfrm>
          <a:prstGeom prst="straightConnector1">
            <a:avLst/>
          </a:prstGeom>
          <a:ln w="25400">
            <a:solidFill>
              <a:srgbClr val="FF0000"/>
            </a:solidFill>
            <a:headEnd type="stealth" w="lg" len="lg"/>
            <a:tailEnd type="none" w="lg" len="lg"/>
          </a:ln>
        </xdr:spPr>
        <xdr:style>
          <a:lnRef idx="1">
            <a:schemeClr val="accent1"/>
          </a:lnRef>
          <a:fillRef idx="0">
            <a:schemeClr val="accent1"/>
          </a:fillRef>
          <a:effectRef idx="0">
            <a:schemeClr val="accent1"/>
          </a:effectRef>
          <a:fontRef idx="minor">
            <a:schemeClr val="tx1"/>
          </a:fontRef>
        </xdr:style>
      </xdr:cxnSp>
      <xdr:sp macro="" textlink="">
        <xdr:nvSpPr>
          <xdr:cNvPr id="86" name="テキスト ボックス 85">
            <a:extLst>
              <a:ext uri="{FF2B5EF4-FFF2-40B4-BE49-F238E27FC236}">
                <a16:creationId xmlns:a16="http://schemas.microsoft.com/office/drawing/2014/main" id="{00000000-0008-0000-0600-000056000000}"/>
              </a:ext>
            </a:extLst>
          </xdr:cNvPr>
          <xdr:cNvSpPr txBox="1"/>
        </xdr:nvSpPr>
        <xdr:spPr>
          <a:xfrm>
            <a:off x="2324100" y="8772525"/>
            <a:ext cx="2085975" cy="342900"/>
          </a:xfrm>
          <a:prstGeom prst="rect">
            <a:avLst/>
          </a:prstGeom>
          <a:solidFill>
            <a:srgbClr val="FFFF00">
              <a:alpha val="60000"/>
            </a:srgbClr>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ja-JP" altLang="en-US" sz="1000"/>
              <a:t>・各ラインへ横展開の内容を発信</a:t>
            </a:r>
          </a:p>
        </xdr:txBody>
      </xdr:sp>
      <xdr:sp macro="" textlink="">
        <xdr:nvSpPr>
          <xdr:cNvPr id="87" name="テキスト ボックス 86">
            <a:extLst>
              <a:ext uri="{FF2B5EF4-FFF2-40B4-BE49-F238E27FC236}">
                <a16:creationId xmlns:a16="http://schemas.microsoft.com/office/drawing/2014/main" id="{00000000-0008-0000-0600-000057000000}"/>
              </a:ext>
            </a:extLst>
          </xdr:cNvPr>
          <xdr:cNvSpPr txBox="1"/>
        </xdr:nvSpPr>
        <xdr:spPr>
          <a:xfrm rot="3589543">
            <a:off x="3771900" y="7096125"/>
            <a:ext cx="1562100" cy="342900"/>
          </a:xfrm>
          <a:prstGeom prst="rect">
            <a:avLst/>
          </a:prstGeom>
          <a:solidFill>
            <a:schemeClr val="accent5">
              <a:lumMod val="20000"/>
              <a:lumOff val="80000"/>
              <a:alpha val="30000"/>
            </a:schemeClr>
          </a:solidFill>
          <a:ln w="9525" cmpd="sng">
            <a:solidFill>
              <a:srgbClr val="00B050"/>
            </a:solidFill>
          </a:ln>
        </xdr:spPr>
        <xdr:style>
          <a:lnRef idx="0">
            <a:scrgbClr r="0" g="0" b="0"/>
          </a:lnRef>
          <a:fillRef idx="0">
            <a:scrgbClr r="0" g="0" b="0"/>
          </a:fillRef>
          <a:effectRef idx="0">
            <a:scrgbClr r="0" g="0" b="0"/>
          </a:effectRef>
          <a:fontRef idx="minor">
            <a:schemeClr val="dk1"/>
          </a:fontRef>
        </xdr:style>
        <xdr:txBody>
          <a:bodyPr vertOverflow="clip" vert="horz" wrap="square" rtlCol="0" anchor="ctr"/>
          <a:lstStyle/>
          <a:p>
            <a:pPr algn="ctr"/>
            <a:r>
              <a:rPr kumimoji="1" lang="ja-JP" altLang="en-US" sz="1000"/>
              <a:t>・横展開の進捗を連絡</a:t>
            </a:r>
          </a:p>
        </xdr:txBody>
      </xdr:sp>
      <xdr:cxnSp macro="">
        <xdr:nvCxnSpPr>
          <xdr:cNvPr id="88" name="直線矢印コネクタ 87">
            <a:extLst>
              <a:ext uri="{FF2B5EF4-FFF2-40B4-BE49-F238E27FC236}">
                <a16:creationId xmlns:a16="http://schemas.microsoft.com/office/drawing/2014/main" id="{00000000-0008-0000-0600-000058000000}"/>
              </a:ext>
            </a:extLst>
          </xdr:cNvPr>
          <xdr:cNvCxnSpPr/>
        </xdr:nvCxnSpPr>
        <xdr:spPr>
          <a:xfrm>
            <a:off x="3514725" y="6067425"/>
            <a:ext cx="1409700" cy="2438400"/>
          </a:xfrm>
          <a:prstGeom prst="straightConnector1">
            <a:avLst/>
          </a:prstGeom>
          <a:ln w="25400">
            <a:solidFill>
              <a:srgbClr val="00B050"/>
            </a:solidFill>
            <a:headEnd type="stealth" w="lg" len="lg"/>
            <a:tailEnd type="stealth" w="lg" len="lg"/>
          </a:ln>
        </xdr:spPr>
        <xdr:style>
          <a:lnRef idx="1">
            <a:schemeClr val="accent1"/>
          </a:lnRef>
          <a:fillRef idx="0">
            <a:schemeClr val="accent1"/>
          </a:fillRef>
          <a:effectRef idx="0">
            <a:schemeClr val="accent1"/>
          </a:effectRef>
          <a:fontRef idx="minor">
            <a:schemeClr val="tx1"/>
          </a:fontRef>
        </xdr:style>
      </xdr:cxnSp>
      <xdr:sp macro="" textlink="">
        <xdr:nvSpPr>
          <xdr:cNvPr id="89" name="正方形/長方形 88">
            <a:extLst>
              <a:ext uri="{FF2B5EF4-FFF2-40B4-BE49-F238E27FC236}">
                <a16:creationId xmlns:a16="http://schemas.microsoft.com/office/drawing/2014/main" id="{00000000-0008-0000-0600-000059000000}"/>
              </a:ext>
            </a:extLst>
          </xdr:cNvPr>
          <xdr:cNvSpPr/>
        </xdr:nvSpPr>
        <xdr:spPr>
          <a:xfrm>
            <a:off x="152400" y="5153025"/>
            <a:ext cx="6610350" cy="4267200"/>
          </a:xfrm>
          <a:prstGeom prst="rect">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zh-TW" altLang="en-US"/>
          </a:p>
        </xdr:txBody>
      </xdr:sp>
      <xdr:sp macro="" textlink="">
        <xdr:nvSpPr>
          <xdr:cNvPr id="90" name="テキスト ボックス 89">
            <a:extLst>
              <a:ext uri="{FF2B5EF4-FFF2-40B4-BE49-F238E27FC236}">
                <a16:creationId xmlns:a16="http://schemas.microsoft.com/office/drawing/2014/main" id="{00000000-0008-0000-0600-00005A000000}"/>
              </a:ext>
            </a:extLst>
          </xdr:cNvPr>
          <xdr:cNvSpPr txBox="1"/>
        </xdr:nvSpPr>
        <xdr:spPr>
          <a:xfrm>
            <a:off x="161925" y="5162550"/>
            <a:ext cx="100965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ja-JP" altLang="en-US" sz="900" b="1">
                <a:solidFill>
                  <a:sysClr val="windowText" lastClr="000000"/>
                </a:solidFill>
              </a:rPr>
              <a:t>オペミス等</a:t>
            </a:r>
          </a:p>
        </xdr:txBody>
      </xdr:sp>
      <xdr:sp macro="" textlink="">
        <xdr:nvSpPr>
          <xdr:cNvPr id="91" name="正方形/長方形 2">
            <a:extLst>
              <a:ext uri="{FF2B5EF4-FFF2-40B4-BE49-F238E27FC236}">
                <a16:creationId xmlns:a16="http://schemas.microsoft.com/office/drawing/2014/main" id="{00000000-0008-0000-0600-00005B000000}"/>
              </a:ext>
            </a:extLst>
          </xdr:cNvPr>
          <xdr:cNvSpPr/>
        </xdr:nvSpPr>
        <xdr:spPr>
          <a:xfrm>
            <a:off x="361950" y="8648700"/>
            <a:ext cx="1495425" cy="676275"/>
          </a:xfrm>
          <a:prstGeom prst="rect">
            <a:avLst/>
          </a:prstGeom>
          <a:solidFill>
            <a:srgbClr val="FFFF00"/>
          </a:solid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b="1">
                <a:solidFill>
                  <a:sysClr val="windowText" lastClr="000000"/>
                </a:solidFill>
              </a:rPr>
              <a:t>イベント発生窯</a:t>
            </a:r>
          </a:p>
        </xdr:txBody>
      </xdr:sp>
    </xdr:grpSp>
    <xdr:clientData/>
  </xdr:twoCellAnchor>
  <xdr:twoCellAnchor>
    <xdr:from>
      <xdr:col>12</xdr:col>
      <xdr:colOff>533400</xdr:colOff>
      <xdr:row>28</xdr:row>
      <xdr:rowOff>95250</xdr:rowOff>
    </xdr:from>
    <xdr:to>
      <xdr:col>14</xdr:col>
      <xdr:colOff>657225</xdr:colOff>
      <xdr:row>32</xdr:row>
      <xdr:rowOff>85725</xdr:rowOff>
    </xdr:to>
    <xdr:sp macro="" textlink="">
      <xdr:nvSpPr>
        <xdr:cNvPr id="92" name="正方形/長方形 2">
          <a:extLst>
            <a:ext uri="{FF2B5EF4-FFF2-40B4-BE49-F238E27FC236}">
              <a16:creationId xmlns:a16="http://schemas.microsoft.com/office/drawing/2014/main" id="{00000000-0008-0000-0600-00005C000000}"/>
            </a:ext>
          </a:extLst>
        </xdr:cNvPr>
        <xdr:cNvSpPr/>
      </xdr:nvSpPr>
      <xdr:spPr bwMode="auto">
        <a:xfrm>
          <a:off x="8763000" y="4895850"/>
          <a:ext cx="1495425" cy="676275"/>
        </a:xfrm>
        <a:prstGeom prst="rect">
          <a:avLst/>
        </a:prstGeom>
        <a:solidFill>
          <a:srgbClr val="FFFF00"/>
        </a:solid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b="1">
              <a:solidFill>
                <a:sysClr val="windowText" lastClr="000000"/>
              </a:solidFill>
            </a:rPr>
            <a:t>イベント発生窯</a:t>
          </a:r>
          <a:endParaRPr kumimoji="1" lang="en-US" altLang="ja-JP" sz="900" b="1">
            <a:solidFill>
              <a:sysClr val="windowText" lastClr="000000"/>
            </a:solidFill>
          </a:endParaRPr>
        </a:p>
        <a:p>
          <a:pPr algn="ctr"/>
          <a:r>
            <a:rPr kumimoji="1" lang="ja-JP" altLang="en-US" sz="900" b="1">
              <a:solidFill>
                <a:sysClr val="windowText" lastClr="000000"/>
              </a:solidFill>
            </a:rPr>
            <a:t>担当者</a:t>
          </a:r>
        </a:p>
      </xdr:txBody>
    </xdr:sp>
    <xdr:clientData/>
  </xdr:twoCellAnchor>
  <xdr:twoCellAnchor>
    <xdr:from>
      <xdr:col>12</xdr:col>
      <xdr:colOff>533400</xdr:colOff>
      <xdr:row>53</xdr:row>
      <xdr:rowOff>133350</xdr:rowOff>
    </xdr:from>
    <xdr:to>
      <xdr:col>14</xdr:col>
      <xdr:colOff>657225</xdr:colOff>
      <xdr:row>57</xdr:row>
      <xdr:rowOff>123825</xdr:rowOff>
    </xdr:to>
    <xdr:sp macro="" textlink="">
      <xdr:nvSpPr>
        <xdr:cNvPr id="93" name="正方形/長方形 2">
          <a:extLst>
            <a:ext uri="{FF2B5EF4-FFF2-40B4-BE49-F238E27FC236}">
              <a16:creationId xmlns:a16="http://schemas.microsoft.com/office/drawing/2014/main" id="{00000000-0008-0000-0600-00005D000000}"/>
            </a:ext>
          </a:extLst>
        </xdr:cNvPr>
        <xdr:cNvSpPr/>
      </xdr:nvSpPr>
      <xdr:spPr bwMode="auto">
        <a:xfrm>
          <a:off x="8763000" y="9220200"/>
          <a:ext cx="1495425" cy="676275"/>
        </a:xfrm>
        <a:prstGeom prst="rect">
          <a:avLst/>
        </a:prstGeom>
        <a:solidFill>
          <a:srgbClr val="FFFF00"/>
        </a:solid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b="1">
              <a:solidFill>
                <a:sysClr val="windowText" lastClr="000000"/>
              </a:solidFill>
            </a:rPr>
            <a:t>イベント発生窯</a:t>
          </a:r>
          <a:endParaRPr kumimoji="1" lang="en-US" altLang="ja-JP" sz="900" b="1">
            <a:solidFill>
              <a:sysClr val="windowText" lastClr="000000"/>
            </a:solidFill>
          </a:endParaRPr>
        </a:p>
        <a:p>
          <a:pPr algn="ctr"/>
          <a:r>
            <a:rPr kumimoji="1" lang="ja-JP" altLang="en-US" sz="900" b="1">
              <a:solidFill>
                <a:sysClr val="windowText" lastClr="000000"/>
              </a:solidFill>
            </a:rPr>
            <a:t>担当者</a:t>
          </a:r>
        </a:p>
      </xdr:txBody>
    </xdr:sp>
    <xdr:clientData/>
  </xdr:twoCellAnchor>
  <xdr:twoCellAnchor>
    <xdr:from>
      <xdr:col>15</xdr:col>
      <xdr:colOff>19050</xdr:colOff>
      <xdr:row>56</xdr:row>
      <xdr:rowOff>19050</xdr:rowOff>
    </xdr:from>
    <xdr:to>
      <xdr:col>16</xdr:col>
      <xdr:colOff>333375</xdr:colOff>
      <xdr:row>61</xdr:row>
      <xdr:rowOff>0</xdr:rowOff>
    </xdr:to>
    <xdr:cxnSp macro="">
      <xdr:nvCxnSpPr>
        <xdr:cNvPr id="95" name="直線矢印コネクタ 94">
          <a:extLst>
            <a:ext uri="{FF2B5EF4-FFF2-40B4-BE49-F238E27FC236}">
              <a16:creationId xmlns:a16="http://schemas.microsoft.com/office/drawing/2014/main" id="{00000000-0008-0000-0600-00005F000000}"/>
            </a:ext>
          </a:extLst>
        </xdr:cNvPr>
        <xdr:cNvCxnSpPr/>
      </xdr:nvCxnSpPr>
      <xdr:spPr bwMode="auto">
        <a:xfrm>
          <a:off x="10306050" y="9620250"/>
          <a:ext cx="1000125" cy="838200"/>
        </a:xfrm>
        <a:prstGeom prst="straightConnector1">
          <a:avLst/>
        </a:prstGeom>
        <a:ln w="25400">
          <a:solidFill>
            <a:srgbClr val="FFC000"/>
          </a:solidFill>
          <a:headEnd type="stealth" w="lg" len="lg"/>
          <a:tailEnd type="stealth"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323850</xdr:colOff>
      <xdr:row>61</xdr:row>
      <xdr:rowOff>28575</xdr:rowOff>
    </xdr:from>
    <xdr:to>
      <xdr:col>18</xdr:col>
      <xdr:colOff>447675</xdr:colOff>
      <xdr:row>65</xdr:row>
      <xdr:rowOff>19050</xdr:rowOff>
    </xdr:to>
    <xdr:sp macro="" textlink="">
      <xdr:nvSpPr>
        <xdr:cNvPr id="96" name="正方形/長方形 2">
          <a:extLst>
            <a:ext uri="{FF2B5EF4-FFF2-40B4-BE49-F238E27FC236}">
              <a16:creationId xmlns:a16="http://schemas.microsoft.com/office/drawing/2014/main" id="{00000000-0008-0000-0600-000060000000}"/>
            </a:ext>
          </a:extLst>
        </xdr:cNvPr>
        <xdr:cNvSpPr/>
      </xdr:nvSpPr>
      <xdr:spPr bwMode="auto">
        <a:xfrm>
          <a:off x="11296650" y="10487025"/>
          <a:ext cx="1495425" cy="676275"/>
        </a:xfrm>
        <a:prstGeom prst="rect">
          <a:avLst/>
        </a:prstGeom>
        <a:solidFill>
          <a:srgbClr val="FFC000"/>
        </a:solid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900" b="1">
              <a:solidFill>
                <a:schemeClr val="tx1"/>
              </a:solidFill>
            </a:rPr>
            <a:t>設備ロス削減チーム</a:t>
          </a:r>
          <a:endParaRPr kumimoji="1" lang="en-US" altLang="ja-JP" sz="900" b="1">
            <a:solidFill>
              <a:schemeClr val="tx1"/>
            </a:solidFill>
          </a:endParaRPr>
        </a:p>
        <a:p>
          <a:pPr algn="ctr"/>
          <a:r>
            <a:rPr kumimoji="1" lang="ja-JP" altLang="en-US" sz="900" b="1">
              <a:solidFill>
                <a:schemeClr val="tx1"/>
              </a:solidFill>
            </a:rPr>
            <a:t>進捗管理</a:t>
          </a:r>
        </a:p>
      </xdr:txBody>
    </xdr:sp>
    <xdr:clientData/>
  </xdr:twoCellAnchor>
  <xdr:twoCellAnchor>
    <xdr:from>
      <xdr:col>17</xdr:col>
      <xdr:colOff>114300</xdr:colOff>
      <xdr:row>65</xdr:row>
      <xdr:rowOff>28575</xdr:rowOff>
    </xdr:from>
    <xdr:to>
      <xdr:col>17</xdr:col>
      <xdr:colOff>123825</xdr:colOff>
      <xdr:row>73</xdr:row>
      <xdr:rowOff>95251</xdr:rowOff>
    </xdr:to>
    <xdr:cxnSp macro="">
      <xdr:nvCxnSpPr>
        <xdr:cNvPr id="97" name="直線矢印コネクタ 96">
          <a:extLst>
            <a:ext uri="{FF2B5EF4-FFF2-40B4-BE49-F238E27FC236}">
              <a16:creationId xmlns:a16="http://schemas.microsoft.com/office/drawing/2014/main" id="{00000000-0008-0000-0600-000061000000}"/>
            </a:ext>
          </a:extLst>
        </xdr:cNvPr>
        <xdr:cNvCxnSpPr/>
      </xdr:nvCxnSpPr>
      <xdr:spPr bwMode="auto">
        <a:xfrm flipV="1">
          <a:off x="11772900" y="11172825"/>
          <a:ext cx="9525" cy="1438276"/>
        </a:xfrm>
        <a:prstGeom prst="straightConnector1">
          <a:avLst/>
        </a:prstGeom>
        <a:ln w="25400">
          <a:solidFill>
            <a:srgbClr val="FFC000"/>
          </a:solidFill>
          <a:headEnd type="stealth" w="lg" len="lg"/>
          <a:tailEnd type="stealth" w="lg" len="lg"/>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9526</xdr:colOff>
      <xdr:row>3</xdr:row>
      <xdr:rowOff>85725</xdr:rowOff>
    </xdr:from>
    <xdr:to>
      <xdr:col>10</xdr:col>
      <xdr:colOff>323850</xdr:colOff>
      <xdr:row>20</xdr:row>
      <xdr:rowOff>266700</xdr:rowOff>
    </xdr:to>
    <xdr:sp macro="" textlink="">
      <xdr:nvSpPr>
        <xdr:cNvPr id="2" name="正方形/長方形 2">
          <a:extLst>
            <a:ext uri="{FF2B5EF4-FFF2-40B4-BE49-F238E27FC236}">
              <a16:creationId xmlns:a16="http://schemas.microsoft.com/office/drawing/2014/main" id="{00000000-0008-0000-0700-000002000000}"/>
            </a:ext>
          </a:extLst>
        </xdr:cNvPr>
        <xdr:cNvSpPr/>
      </xdr:nvSpPr>
      <xdr:spPr>
        <a:xfrm>
          <a:off x="9526" y="742950"/>
          <a:ext cx="8677274" cy="5419725"/>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a:p>
      </xdr:txBody>
    </xdr:sp>
    <xdr:clientData/>
  </xdr:twoCellAnchor>
  <xdr:twoCellAnchor>
    <xdr:from>
      <xdr:col>0</xdr:col>
      <xdr:colOff>19049</xdr:colOff>
      <xdr:row>22</xdr:row>
      <xdr:rowOff>28575</xdr:rowOff>
    </xdr:from>
    <xdr:to>
      <xdr:col>10</xdr:col>
      <xdr:colOff>314324</xdr:colOff>
      <xdr:row>37</xdr:row>
      <xdr:rowOff>57150</xdr:rowOff>
    </xdr:to>
    <xdr:sp macro="" textlink="">
      <xdr:nvSpPr>
        <xdr:cNvPr id="3" name="正方形/長方形 3">
          <a:extLst>
            <a:ext uri="{FF2B5EF4-FFF2-40B4-BE49-F238E27FC236}">
              <a16:creationId xmlns:a16="http://schemas.microsoft.com/office/drawing/2014/main" id="{00000000-0008-0000-0700-000003000000}"/>
            </a:ext>
          </a:extLst>
        </xdr:cNvPr>
        <xdr:cNvSpPr/>
      </xdr:nvSpPr>
      <xdr:spPr>
        <a:xfrm>
          <a:off x="19049" y="6419850"/>
          <a:ext cx="8658225" cy="4333875"/>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51</xdr:col>
      <xdr:colOff>114300</xdr:colOff>
      <xdr:row>0</xdr:row>
      <xdr:rowOff>0</xdr:rowOff>
    </xdr:from>
    <xdr:to>
      <xdr:col>77</xdr:col>
      <xdr:colOff>57150</xdr:colOff>
      <xdr:row>6</xdr:row>
      <xdr:rowOff>19050</xdr:rowOff>
    </xdr:to>
    <xdr:graphicFrame macro="">
      <xdr:nvGraphicFramePr>
        <xdr:cNvPr id="2" name="グラフ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51</xdr:col>
      <xdr:colOff>114300</xdr:colOff>
      <xdr:row>6</xdr:row>
      <xdr:rowOff>9525</xdr:rowOff>
    </xdr:from>
    <xdr:to>
      <xdr:col>77</xdr:col>
      <xdr:colOff>57150</xdr:colOff>
      <xdr:row>12</xdr:row>
      <xdr:rowOff>28575</xdr:rowOff>
    </xdr:to>
    <xdr:graphicFrame macro="">
      <xdr:nvGraphicFramePr>
        <xdr:cNvPr id="3" name="グラフ 5">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133350</xdr:colOff>
      <xdr:row>2</xdr:row>
      <xdr:rowOff>9525</xdr:rowOff>
    </xdr:from>
    <xdr:to>
      <xdr:col>16</xdr:col>
      <xdr:colOff>1095375</xdr:colOff>
      <xdr:row>8</xdr:row>
      <xdr:rowOff>28575</xdr:rowOff>
    </xdr:to>
    <xdr:graphicFrame macro="">
      <xdr:nvGraphicFramePr>
        <xdr:cNvPr id="4" name="グラフ 1">
          <a:extLst>
            <a:ext uri="{FF2B5EF4-FFF2-40B4-BE49-F238E27FC236}">
              <a16:creationId xmlns:a16="http://schemas.microsoft.com/office/drawing/2014/main" id="{00000000-0008-0000-08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133350</xdr:colOff>
      <xdr:row>8</xdr:row>
      <xdr:rowOff>19050</xdr:rowOff>
    </xdr:from>
    <xdr:to>
      <xdr:col>16</xdr:col>
      <xdr:colOff>1095375</xdr:colOff>
      <xdr:row>14</xdr:row>
      <xdr:rowOff>95250</xdr:rowOff>
    </xdr:to>
    <xdr:graphicFrame macro="">
      <xdr:nvGraphicFramePr>
        <xdr:cNvPr id="5" name="グラフ 1">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781050</xdr:colOff>
      <xdr:row>38</xdr:row>
      <xdr:rowOff>71437</xdr:rowOff>
    </xdr:from>
    <xdr:to>
      <xdr:col>8</xdr:col>
      <xdr:colOff>466725</xdr:colOff>
      <xdr:row>54</xdr:row>
      <xdr:rowOff>71437</xdr:rowOff>
    </xdr:to>
    <xdr:graphicFrame macro="">
      <xdr:nvGraphicFramePr>
        <xdr:cNvPr id="2" name="圖表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38099</xdr:colOff>
      <xdr:row>68</xdr:row>
      <xdr:rowOff>95251</xdr:rowOff>
    </xdr:from>
    <xdr:to>
      <xdr:col>19</xdr:col>
      <xdr:colOff>85724</xdr:colOff>
      <xdr:row>90</xdr:row>
      <xdr:rowOff>123825</xdr:rowOff>
    </xdr:to>
    <xdr:graphicFrame macro="">
      <xdr:nvGraphicFramePr>
        <xdr:cNvPr id="3" name="圖表 2">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9525</xdr:colOff>
      <xdr:row>3</xdr:row>
      <xdr:rowOff>9524</xdr:rowOff>
    </xdr:from>
    <xdr:to>
      <xdr:col>4</xdr:col>
      <xdr:colOff>112125</xdr:colOff>
      <xdr:row>8</xdr:row>
      <xdr:rowOff>52274</xdr:rowOff>
    </xdr:to>
    <xdr:sp macro="" textlink="">
      <xdr:nvSpPr>
        <xdr:cNvPr id="2" name="テキスト ボックス 44">
          <a:extLst>
            <a:ext uri="{FF2B5EF4-FFF2-40B4-BE49-F238E27FC236}">
              <a16:creationId xmlns:a16="http://schemas.microsoft.com/office/drawing/2014/main" id="{B1C9DF7E-7131-413E-BB78-D72D66500425}"/>
            </a:ext>
          </a:extLst>
        </xdr:cNvPr>
        <xdr:cNvSpPr txBox="1"/>
      </xdr:nvSpPr>
      <xdr:spPr>
        <a:xfrm>
          <a:off x="695325" y="380999"/>
          <a:ext cx="2160000" cy="86190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zh-TW" altLang="en-US" sz="1050">
              <a:latin typeface="MS PGothic" panose="020B0600070205080204" pitchFamily="34" charset="-128"/>
              <a:ea typeface="MS PGothic" panose="020B0600070205080204" pitchFamily="34" charset="-128"/>
            </a:rPr>
            <a:t>由</a:t>
          </a:r>
          <a:r>
            <a:rPr kumimoji="1" lang="ja-JP" altLang="en-US" sz="1050">
              <a:latin typeface="MS PGothic" panose="020B0600070205080204" pitchFamily="34" charset="-128"/>
              <a:ea typeface="MS PGothic" panose="020B0600070205080204" pitchFamily="34" charset="-128"/>
            </a:rPr>
            <a:t>技開</a:t>
          </a:r>
          <a:r>
            <a:rPr kumimoji="1" lang="zh-TW" altLang="en-US" sz="1050">
              <a:latin typeface="MS PGothic" panose="020B0600070205080204" pitchFamily="34" charset="-128"/>
              <a:ea typeface="MS PGothic" panose="020B0600070205080204" pitchFamily="34" charset="-128"/>
            </a:rPr>
            <a:t>提供其他據點的</a:t>
          </a:r>
          <a:r>
            <a:rPr kumimoji="1" lang="ja-JP" altLang="en-US" sz="1050">
              <a:latin typeface="MS PGothic" panose="020B0600070205080204" pitchFamily="34" charset="-128"/>
              <a:ea typeface="MS PGothic" panose="020B0600070205080204" pitchFamily="34" charset="-128"/>
            </a:rPr>
            <a:t>情報</a:t>
          </a:r>
          <a:endParaRPr kumimoji="1" lang="en-US" altLang="ja-JP" sz="1050">
            <a:latin typeface="MS PGothic" panose="020B0600070205080204" pitchFamily="34" charset="-128"/>
            <a:ea typeface="MS PGothic" panose="020B0600070205080204" pitchFamily="34" charset="-128"/>
          </a:endParaRPr>
        </a:p>
        <a:p>
          <a:pPr algn="ctr"/>
          <a:r>
            <a:rPr kumimoji="1" lang="ja-JP" altLang="en-US" sz="1050">
              <a:latin typeface="MS PGothic" panose="020B0600070205080204" pitchFamily="34" charset="-128"/>
              <a:ea typeface="MS PGothic" panose="020B0600070205080204" pitchFamily="34" charset="-128"/>
            </a:rPr>
            <a:t>・異常報告書</a:t>
          </a:r>
          <a:endParaRPr kumimoji="1" lang="en-US" altLang="ja-JP" sz="1050">
            <a:latin typeface="MS PGothic" panose="020B0600070205080204" pitchFamily="34" charset="-128"/>
            <a:ea typeface="MS PGothic" panose="020B0600070205080204" pitchFamily="34" charset="-128"/>
          </a:endParaRPr>
        </a:p>
        <a:p>
          <a:pPr algn="ctr"/>
          <a:r>
            <a:rPr kumimoji="1" lang="ja-JP" altLang="en-US" sz="1050">
              <a:latin typeface="MS PGothic" panose="020B0600070205080204" pitchFamily="34" charset="-128"/>
              <a:ea typeface="MS PGothic" panose="020B0600070205080204" pitchFamily="34" charset="-128"/>
            </a:rPr>
            <a:t>・調査依頼</a:t>
          </a:r>
          <a:endParaRPr kumimoji="1" lang="en-US" altLang="ja-JP" sz="1050">
            <a:latin typeface="MS PGothic" panose="020B0600070205080204" pitchFamily="34" charset="-128"/>
            <a:ea typeface="MS PGothic" panose="020B0600070205080204" pitchFamily="34" charset="-128"/>
          </a:endParaRPr>
        </a:p>
        <a:p>
          <a:pPr algn="ctr"/>
          <a:r>
            <a:rPr kumimoji="1" lang="ja-JP" altLang="en-US" sz="1050">
              <a:latin typeface="MS PGothic" panose="020B0600070205080204" pitchFamily="34" charset="-128"/>
              <a:ea typeface="MS PGothic" panose="020B0600070205080204" pitchFamily="34" charset="-128"/>
            </a:rPr>
            <a:t>・改善事例等</a:t>
          </a:r>
          <a:endParaRPr kumimoji="1" lang="en-US" altLang="ja-JP" sz="1050">
            <a:latin typeface="MS PGothic" panose="020B0600070205080204" pitchFamily="34" charset="-128"/>
            <a:ea typeface="MS PGothic" panose="020B0600070205080204" pitchFamily="34" charset="-128"/>
          </a:endParaRPr>
        </a:p>
      </xdr:txBody>
    </xdr:sp>
    <xdr:clientData/>
  </xdr:twoCellAnchor>
  <xdr:twoCellAnchor>
    <xdr:from>
      <xdr:col>1</xdr:col>
      <xdr:colOff>9525</xdr:colOff>
      <xdr:row>10</xdr:row>
      <xdr:rowOff>0</xdr:rowOff>
    </xdr:from>
    <xdr:to>
      <xdr:col>4</xdr:col>
      <xdr:colOff>112125</xdr:colOff>
      <xdr:row>13</xdr:row>
      <xdr:rowOff>25650</xdr:rowOff>
    </xdr:to>
    <xdr:sp macro="" textlink="">
      <xdr:nvSpPr>
        <xdr:cNvPr id="3" name="テキスト ボックス 45">
          <a:extLst>
            <a:ext uri="{FF2B5EF4-FFF2-40B4-BE49-F238E27FC236}">
              <a16:creationId xmlns:a16="http://schemas.microsoft.com/office/drawing/2014/main" id="{98CEA58C-BF97-4305-A5A2-7F6D025517BE}"/>
            </a:ext>
          </a:extLst>
        </xdr:cNvPr>
        <xdr:cNvSpPr txBox="1"/>
      </xdr:nvSpPr>
      <xdr:spPr>
        <a:xfrm>
          <a:off x="695325" y="1514475"/>
          <a:ext cx="2160000" cy="51142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ja-JP" altLang="en-US" sz="1100" b="0">
              <a:latin typeface="MS PGothic" panose="020B0600070205080204" pitchFamily="34" charset="-128"/>
              <a:ea typeface="MS PGothic" panose="020B0600070205080204" pitchFamily="34" charset="-128"/>
            </a:rPr>
            <a:t>翻訳依頼⇒</a:t>
          </a:r>
          <a:r>
            <a:rPr kumimoji="1" lang="zh-TW" altLang="en-US" sz="1100" b="0">
              <a:latin typeface="MS PGothic" panose="020B0600070205080204" pitchFamily="34" charset="-128"/>
              <a:ea typeface="MS PGothic" panose="020B0600070205080204" pitchFamily="34" charset="-128"/>
            </a:rPr>
            <a:t>存放</a:t>
          </a:r>
          <a:r>
            <a:rPr kumimoji="1" lang="ja-JP" altLang="en-US" sz="1100" b="0">
              <a:latin typeface="MS PGothic" panose="020B0600070205080204" pitchFamily="34" charset="-128"/>
              <a:ea typeface="MS PGothic" panose="020B0600070205080204" pitchFamily="34" charset="-128"/>
            </a:rPr>
            <a:t>⇒ＡＤＴ内発</a:t>
          </a:r>
          <a:r>
            <a:rPr kumimoji="1" lang="zh-TW" altLang="en-US" sz="1100" b="0">
              <a:latin typeface="MS PGothic" panose="020B0600070205080204" pitchFamily="34" charset="-128"/>
              <a:ea typeface="MS PGothic" panose="020B0600070205080204" pitchFamily="34" charset="-128"/>
            </a:rPr>
            <a:t>送</a:t>
          </a:r>
          <a:endParaRPr kumimoji="1" lang="en-US" altLang="ja-JP" sz="1100" b="0">
            <a:latin typeface="MS PGothic" panose="020B0600070205080204" pitchFamily="34" charset="-128"/>
            <a:ea typeface="MS PGothic" panose="020B0600070205080204" pitchFamily="34" charset="-128"/>
          </a:endParaRPr>
        </a:p>
        <a:p>
          <a:pPr algn="ctr"/>
          <a:r>
            <a:rPr kumimoji="1" lang="en-US" altLang="ja-JP" sz="1100" b="0">
              <a:latin typeface="MS PGothic" panose="020B0600070205080204" pitchFamily="34" charset="-128"/>
              <a:ea typeface="MS PGothic" panose="020B0600070205080204" pitchFamily="34" charset="-128"/>
            </a:rPr>
            <a:t>※</a:t>
          </a:r>
          <a:r>
            <a:rPr kumimoji="1" lang="zh-TW" altLang="en-US" sz="1100" b="0">
              <a:latin typeface="MS PGothic" panose="020B0600070205080204" pitchFamily="34" charset="-128"/>
              <a:ea typeface="MS PGothic" panose="020B0600070205080204" pitchFamily="34" charset="-128"/>
            </a:rPr>
            <a:t>擔當</a:t>
          </a:r>
          <a:r>
            <a:rPr kumimoji="1" lang="ja-JP" altLang="zh-TW" sz="1100" b="0">
              <a:solidFill>
                <a:schemeClr val="dk1"/>
              </a:solidFill>
              <a:effectLst/>
              <a:latin typeface="+mn-lt"/>
              <a:ea typeface="+mn-ea"/>
              <a:cs typeface="+mn-cs"/>
            </a:rPr>
            <a:t>⇒</a:t>
          </a:r>
          <a:r>
            <a:rPr kumimoji="1" lang="zh-TW" altLang="zh-TW" sz="1100" b="0" i="0" baseline="0">
              <a:solidFill>
                <a:schemeClr val="dk1"/>
              </a:solidFill>
              <a:effectLst/>
              <a:latin typeface="+mn-lt"/>
              <a:ea typeface="+mn-ea"/>
              <a:cs typeface="+mn-cs"/>
            </a:rPr>
            <a:t>乙原</a:t>
          </a:r>
          <a:r>
            <a:rPr kumimoji="1" lang="ja-JP" altLang="en-US" sz="1100" b="0">
              <a:latin typeface="MS PGothic" panose="020B0600070205080204" pitchFamily="34" charset="-128"/>
              <a:ea typeface="MS PGothic" panose="020B0600070205080204" pitchFamily="34" charset="-128"/>
            </a:rPr>
            <a:t>さん</a:t>
          </a:r>
        </a:p>
      </xdr:txBody>
    </xdr:sp>
    <xdr:clientData/>
  </xdr:twoCellAnchor>
  <xdr:twoCellAnchor>
    <xdr:from>
      <xdr:col>2</xdr:col>
      <xdr:colOff>403725</xdr:colOff>
      <xdr:row>8</xdr:row>
      <xdr:rowOff>52274</xdr:rowOff>
    </xdr:from>
    <xdr:to>
      <xdr:col>2</xdr:col>
      <xdr:colOff>403725</xdr:colOff>
      <xdr:row>10</xdr:row>
      <xdr:rowOff>0</xdr:rowOff>
    </xdr:to>
    <xdr:cxnSp macro="">
      <xdr:nvCxnSpPr>
        <xdr:cNvPr id="4" name="直線矢印コネクタ 49">
          <a:extLst>
            <a:ext uri="{FF2B5EF4-FFF2-40B4-BE49-F238E27FC236}">
              <a16:creationId xmlns:a16="http://schemas.microsoft.com/office/drawing/2014/main" id="{F2222259-FCB5-4350-AEF3-C994DBC597E1}"/>
            </a:ext>
          </a:extLst>
        </xdr:cNvPr>
        <xdr:cNvCxnSpPr>
          <a:stCxn id="2" idx="2"/>
          <a:endCxn id="3" idx="0"/>
        </xdr:cNvCxnSpPr>
      </xdr:nvCxnSpPr>
      <xdr:spPr>
        <a:xfrm>
          <a:off x="1775325" y="1242899"/>
          <a:ext cx="0" cy="271576"/>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9525</xdr:colOff>
      <xdr:row>15</xdr:row>
      <xdr:rowOff>0</xdr:rowOff>
    </xdr:from>
    <xdr:to>
      <xdr:col>4</xdr:col>
      <xdr:colOff>112125</xdr:colOff>
      <xdr:row>20</xdr:row>
      <xdr:rowOff>60750</xdr:rowOff>
    </xdr:to>
    <xdr:sp macro="" textlink="">
      <xdr:nvSpPr>
        <xdr:cNvPr id="5" name="テキスト ボックス 50">
          <a:extLst>
            <a:ext uri="{FF2B5EF4-FFF2-40B4-BE49-F238E27FC236}">
              <a16:creationId xmlns:a16="http://schemas.microsoft.com/office/drawing/2014/main" id="{E6DBF3AB-EB85-4B78-B343-29815734B67F}"/>
            </a:ext>
          </a:extLst>
        </xdr:cNvPr>
        <xdr:cNvSpPr txBox="1"/>
      </xdr:nvSpPr>
      <xdr:spPr>
        <a:xfrm>
          <a:off x="695325" y="2324100"/>
          <a:ext cx="2160000" cy="8703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zh-TW" altLang="en-US" sz="900">
              <a:solidFill>
                <a:schemeClr val="tx1"/>
              </a:solidFill>
              <a:latin typeface="MS PGothic" panose="020B0600070205080204" pitchFamily="34" charset="-128"/>
              <a:ea typeface="MS PGothic" panose="020B0600070205080204" pitchFamily="34" charset="-128"/>
            </a:rPr>
            <a:t>包含</a:t>
          </a:r>
          <a:r>
            <a:rPr kumimoji="1" lang="ja-JP" altLang="en-US" sz="900">
              <a:solidFill>
                <a:schemeClr val="tx1"/>
              </a:solidFill>
              <a:latin typeface="MS PGothic" panose="020B0600070205080204" pitchFamily="34" charset="-128"/>
              <a:ea typeface="MS PGothic" panose="020B0600070205080204" pitchFamily="34" charset="-128"/>
            </a:rPr>
            <a:t>設技・推進課</a:t>
          </a:r>
          <a:r>
            <a:rPr kumimoji="1" lang="zh-TW" altLang="en-US" sz="900">
              <a:solidFill>
                <a:schemeClr val="tx1"/>
              </a:solidFill>
              <a:latin typeface="MS PGothic" panose="020B0600070205080204" pitchFamily="34" charset="-128"/>
              <a:ea typeface="MS PGothic" panose="020B0600070205080204" pitchFamily="34" charset="-128"/>
            </a:rPr>
            <a:t>，進行</a:t>
          </a:r>
          <a:r>
            <a:rPr kumimoji="1" lang="ja-JP" altLang="en-US" sz="900">
              <a:solidFill>
                <a:schemeClr val="tx1"/>
              </a:solidFill>
              <a:latin typeface="MS PGothic" panose="020B0600070205080204" pitchFamily="34" charset="-128"/>
              <a:ea typeface="MS PGothic" panose="020B0600070205080204" pitchFamily="34" charset="-128"/>
            </a:rPr>
            <a:t>対策検討。</a:t>
          </a:r>
          <a:endParaRPr kumimoji="1" lang="en-US" altLang="ja-JP" sz="900">
            <a:solidFill>
              <a:schemeClr val="tx1"/>
            </a:solidFill>
            <a:latin typeface="MS PGothic" panose="020B0600070205080204" pitchFamily="34" charset="-128"/>
            <a:ea typeface="MS PGothic" panose="020B0600070205080204" pitchFamily="34" charset="-128"/>
          </a:endParaRPr>
        </a:p>
        <a:p>
          <a:pPr algn="ctr"/>
          <a:r>
            <a:rPr kumimoji="1" lang="ja-JP" altLang="en-US" sz="900">
              <a:solidFill>
                <a:schemeClr val="tx1"/>
              </a:solidFill>
              <a:latin typeface="MS PGothic" panose="020B0600070205080204" pitchFamily="34" charset="-128"/>
              <a:ea typeface="MS PGothic" panose="020B0600070205080204" pitchFamily="34" charset="-128"/>
            </a:rPr>
            <a:t>★</a:t>
          </a:r>
          <a:r>
            <a:rPr kumimoji="1" lang="zh-TW" altLang="en-US" sz="900">
              <a:solidFill>
                <a:schemeClr val="tx1"/>
              </a:solidFill>
              <a:latin typeface="MS PGothic" panose="020B0600070205080204" pitchFamily="34" charset="-128"/>
              <a:ea typeface="MS PGothic" panose="020B0600070205080204" pitchFamily="34" charset="-128"/>
            </a:rPr>
            <a:t>討論至是否需要</a:t>
          </a:r>
          <a:r>
            <a:rPr kumimoji="1" lang="ja-JP" altLang="en-US" sz="900">
              <a:solidFill>
                <a:schemeClr val="tx1"/>
              </a:solidFill>
              <a:latin typeface="MS PGothic" panose="020B0600070205080204" pitchFamily="34" charset="-128"/>
              <a:ea typeface="MS PGothic" panose="020B0600070205080204" pitchFamily="34" charset="-128"/>
            </a:rPr>
            <a:t>横展開。</a:t>
          </a:r>
          <a:endParaRPr kumimoji="1" lang="en-US" altLang="ja-JP" sz="900">
            <a:solidFill>
              <a:schemeClr val="tx1"/>
            </a:solidFill>
            <a:latin typeface="MS PGothic" panose="020B0600070205080204" pitchFamily="34" charset="-128"/>
            <a:ea typeface="MS PGothic" panose="020B0600070205080204" pitchFamily="34" charset="-128"/>
          </a:endParaRPr>
        </a:p>
        <a:p>
          <a:pPr algn="ctr"/>
          <a:r>
            <a:rPr kumimoji="1" lang="ja-JP" altLang="en-US" sz="900">
              <a:solidFill>
                <a:schemeClr val="tx1"/>
              </a:solidFill>
              <a:latin typeface="MS PGothic" panose="020B0600070205080204" pitchFamily="34" charset="-128"/>
              <a:ea typeface="MS PGothic" panose="020B0600070205080204" pitchFamily="34" charset="-128"/>
            </a:rPr>
            <a:t>★横展開進</a:t>
          </a:r>
          <a:r>
            <a:rPr kumimoji="1" lang="zh-TW" altLang="en-US" sz="900">
              <a:solidFill>
                <a:schemeClr val="tx1"/>
              </a:solidFill>
              <a:latin typeface="MS PGothic" panose="020B0600070205080204" pitchFamily="34" charset="-128"/>
              <a:ea typeface="MS PGothic" panose="020B0600070205080204" pitchFamily="34" charset="-128"/>
            </a:rPr>
            <a:t>度</a:t>
          </a:r>
          <a:r>
            <a:rPr kumimoji="1" lang="ja-JP" altLang="en-US" sz="900">
              <a:solidFill>
                <a:schemeClr val="tx1"/>
              </a:solidFill>
              <a:latin typeface="MS PGothic" panose="020B0600070205080204" pitchFamily="34" charset="-128"/>
              <a:ea typeface="MS PGothic" panose="020B0600070205080204" pitchFamily="34" charset="-128"/>
            </a:rPr>
            <a:t>確認</a:t>
          </a:r>
          <a:r>
            <a:rPr kumimoji="1" lang="zh-TW" altLang="en-US" sz="900">
              <a:solidFill>
                <a:schemeClr val="tx1"/>
              </a:solidFill>
              <a:latin typeface="MS PGothic" panose="020B0600070205080204" pitchFamily="34" charset="-128"/>
              <a:ea typeface="MS PGothic" panose="020B0600070205080204" pitchFamily="34" charset="-128"/>
            </a:rPr>
            <a:t>表</a:t>
          </a:r>
          <a:r>
            <a:rPr kumimoji="1" lang="ja-JP" altLang="en-US" sz="900">
              <a:solidFill>
                <a:schemeClr val="tx1"/>
              </a:solidFill>
              <a:latin typeface="MS PGothic" panose="020B0600070205080204" pitchFamily="34" charset="-128"/>
              <a:ea typeface="MS PGothic" panose="020B0600070205080204" pitchFamily="34" charset="-128"/>
            </a:rPr>
            <a:t>更新。</a:t>
          </a:r>
          <a:endParaRPr kumimoji="1" lang="en-US" altLang="ja-JP" sz="900">
            <a:solidFill>
              <a:schemeClr val="tx1"/>
            </a:solidFill>
            <a:latin typeface="MS PGothic" panose="020B0600070205080204" pitchFamily="34" charset="-128"/>
            <a:ea typeface="MS PGothic" panose="020B0600070205080204" pitchFamily="34" charset="-128"/>
          </a:endParaRPr>
        </a:p>
        <a:p>
          <a:pPr algn="ctr"/>
          <a:r>
            <a:rPr kumimoji="1" lang="en-US" altLang="ja-JP" sz="900">
              <a:solidFill>
                <a:schemeClr val="tx1"/>
              </a:solidFill>
              <a:latin typeface="MS PGothic" panose="020B0600070205080204" pitchFamily="34" charset="-128"/>
              <a:ea typeface="MS PGothic" panose="020B0600070205080204" pitchFamily="34" charset="-128"/>
            </a:rPr>
            <a:t>※</a:t>
          </a:r>
          <a:r>
            <a:rPr kumimoji="1" lang="ja-JP" altLang="en-US" sz="900">
              <a:solidFill>
                <a:schemeClr val="tx1"/>
              </a:solidFill>
              <a:latin typeface="MS PGothic" panose="020B0600070205080204" pitchFamily="34" charset="-128"/>
              <a:ea typeface="MS PGothic" panose="020B0600070205080204" pitchFamily="34" charset="-128"/>
            </a:rPr>
            <a:t>担当</a:t>
          </a:r>
          <a:r>
            <a:rPr kumimoji="1" lang="ja-JP" altLang="zh-TW" sz="1100" b="0">
              <a:solidFill>
                <a:schemeClr val="tx1"/>
              </a:solidFill>
              <a:effectLst/>
              <a:latin typeface="+mn-lt"/>
              <a:ea typeface="+mn-ea"/>
              <a:cs typeface="+mn-cs"/>
            </a:rPr>
            <a:t>⇒</a:t>
          </a:r>
          <a:r>
            <a:rPr kumimoji="1" lang="zh-TW" altLang="en-US" sz="900">
              <a:solidFill>
                <a:schemeClr val="tx1"/>
              </a:solidFill>
              <a:latin typeface="MS PGothic" panose="020B0600070205080204" pitchFamily="34" charset="-128"/>
              <a:ea typeface="MS PGothic" panose="020B0600070205080204" pitchFamily="34" charset="-128"/>
            </a:rPr>
            <a:t>文、大內、張、原</a:t>
          </a:r>
          <a:endParaRPr kumimoji="1" lang="en-US" altLang="ja-JP" sz="900" b="0">
            <a:solidFill>
              <a:schemeClr val="tx1"/>
            </a:solidFill>
            <a:latin typeface="MS PGothic" panose="020B0600070205080204" pitchFamily="34" charset="-128"/>
            <a:ea typeface="MS PGothic" panose="020B0600070205080204" pitchFamily="34" charset="-128"/>
          </a:endParaRPr>
        </a:p>
      </xdr:txBody>
    </xdr:sp>
    <xdr:clientData/>
  </xdr:twoCellAnchor>
  <xdr:twoCellAnchor>
    <xdr:from>
      <xdr:col>2</xdr:col>
      <xdr:colOff>403725</xdr:colOff>
      <xdr:row>13</xdr:row>
      <xdr:rowOff>25650</xdr:rowOff>
    </xdr:from>
    <xdr:to>
      <xdr:col>2</xdr:col>
      <xdr:colOff>403725</xdr:colOff>
      <xdr:row>15</xdr:row>
      <xdr:rowOff>0</xdr:rowOff>
    </xdr:to>
    <xdr:cxnSp macro="">
      <xdr:nvCxnSpPr>
        <xdr:cNvPr id="6" name="直線矢印コネクタ 51">
          <a:extLst>
            <a:ext uri="{FF2B5EF4-FFF2-40B4-BE49-F238E27FC236}">
              <a16:creationId xmlns:a16="http://schemas.microsoft.com/office/drawing/2014/main" id="{5DB79F17-452E-4D2F-93D3-EB89949D6023}"/>
            </a:ext>
          </a:extLst>
        </xdr:cNvPr>
        <xdr:cNvCxnSpPr>
          <a:stCxn id="3" idx="2"/>
          <a:endCxn id="5" idx="0"/>
        </xdr:cNvCxnSpPr>
      </xdr:nvCxnSpPr>
      <xdr:spPr>
        <a:xfrm>
          <a:off x="1775325" y="2025900"/>
          <a:ext cx="0" cy="2982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400050</xdr:colOff>
      <xdr:row>20</xdr:row>
      <xdr:rowOff>60750</xdr:rowOff>
    </xdr:from>
    <xdr:to>
      <xdr:col>2</xdr:col>
      <xdr:colOff>403725</xdr:colOff>
      <xdr:row>22</xdr:row>
      <xdr:rowOff>28575</xdr:rowOff>
    </xdr:to>
    <xdr:cxnSp macro="">
      <xdr:nvCxnSpPr>
        <xdr:cNvPr id="7" name="直線矢印コネクタ 53">
          <a:extLst>
            <a:ext uri="{FF2B5EF4-FFF2-40B4-BE49-F238E27FC236}">
              <a16:creationId xmlns:a16="http://schemas.microsoft.com/office/drawing/2014/main" id="{A3AA0F12-52D7-4AED-A5F1-7ED21B1E139A}"/>
            </a:ext>
          </a:extLst>
        </xdr:cNvPr>
        <xdr:cNvCxnSpPr>
          <a:stCxn id="5" idx="2"/>
        </xdr:cNvCxnSpPr>
      </xdr:nvCxnSpPr>
      <xdr:spPr>
        <a:xfrm flipH="1">
          <a:off x="1771650" y="3194475"/>
          <a:ext cx="3675" cy="29167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9525</xdr:colOff>
      <xdr:row>22</xdr:row>
      <xdr:rowOff>38100</xdr:rowOff>
    </xdr:from>
    <xdr:to>
      <xdr:col>4</xdr:col>
      <xdr:colOff>652125</xdr:colOff>
      <xdr:row>26</xdr:row>
      <xdr:rowOff>72300</xdr:rowOff>
    </xdr:to>
    <xdr:sp macro="" textlink="">
      <xdr:nvSpPr>
        <xdr:cNvPr id="8" name="テキスト ボックス 54">
          <a:extLst>
            <a:ext uri="{FF2B5EF4-FFF2-40B4-BE49-F238E27FC236}">
              <a16:creationId xmlns:a16="http://schemas.microsoft.com/office/drawing/2014/main" id="{1ED637F2-8A0C-4772-8F61-681A879A9ABE}"/>
            </a:ext>
          </a:extLst>
        </xdr:cNvPr>
        <xdr:cNvSpPr txBox="1"/>
      </xdr:nvSpPr>
      <xdr:spPr>
        <a:xfrm>
          <a:off x="695325" y="3495675"/>
          <a:ext cx="2700000" cy="68190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zh-TW" altLang="en-US" sz="900">
              <a:latin typeface="MS PGothic" panose="020B0600070205080204" pitchFamily="34" charset="-128"/>
              <a:ea typeface="MS PGothic" panose="020B0600070205080204" pitchFamily="34" charset="-128"/>
            </a:rPr>
            <a:t>由</a:t>
          </a:r>
          <a:r>
            <a:rPr kumimoji="1" lang="ja-JP" altLang="en-US" sz="900">
              <a:latin typeface="MS PGothic" panose="020B0600070205080204" pitchFamily="34" charset="-128"/>
              <a:ea typeface="MS PGothic" panose="020B0600070205080204" pitchFamily="34" charset="-128"/>
            </a:rPr>
            <a:t>設技・推進課</a:t>
          </a:r>
          <a:r>
            <a:rPr kumimoji="1" lang="zh-TW" altLang="en-US" sz="900">
              <a:latin typeface="MS PGothic" panose="020B0600070205080204" pitchFamily="34" charset="-128"/>
              <a:ea typeface="MS PGothic" panose="020B0600070205080204" pitchFamily="34" charset="-128"/>
            </a:rPr>
            <a:t>將橫展開</a:t>
          </a:r>
          <a:r>
            <a:rPr kumimoji="1" lang="ja-JP" altLang="en-US" sz="900">
              <a:latin typeface="MS PGothic" panose="020B0600070205080204" pitchFamily="34" charset="-128"/>
              <a:ea typeface="MS PGothic" panose="020B0600070205080204" pitchFamily="34" charset="-128"/>
            </a:rPr>
            <a:t>内容</a:t>
          </a:r>
          <a:r>
            <a:rPr kumimoji="1" lang="zh-TW" altLang="en-US" sz="900">
              <a:latin typeface="MS PGothic" panose="020B0600070205080204" pitchFamily="34" charset="-128"/>
              <a:ea typeface="MS PGothic" panose="020B0600070205080204" pitchFamily="34" charset="-128"/>
            </a:rPr>
            <a:t>發送至各窯</a:t>
          </a:r>
          <a:r>
            <a:rPr kumimoji="1" lang="ja-JP" altLang="en-US" sz="900">
              <a:latin typeface="MS PGothic" panose="020B0600070205080204" pitchFamily="34" charset="-128"/>
              <a:ea typeface="MS PGothic" panose="020B0600070205080204" pitchFamily="34" charset="-128"/>
            </a:rPr>
            <a:t>。</a:t>
          </a:r>
          <a:endParaRPr kumimoji="1" lang="en-US" altLang="ja-JP" sz="900">
            <a:latin typeface="MS PGothic" panose="020B0600070205080204" pitchFamily="34" charset="-128"/>
            <a:ea typeface="MS PGothic" panose="020B0600070205080204" pitchFamily="34" charset="-128"/>
          </a:endParaRPr>
        </a:p>
        <a:p>
          <a:pPr algn="ctr">
            <a:lnSpc>
              <a:spcPts val="1100"/>
            </a:lnSpc>
          </a:pPr>
          <a:r>
            <a:rPr kumimoji="1" lang="ja-JP" altLang="en-US" sz="900">
              <a:solidFill>
                <a:schemeClr val="tx1"/>
              </a:solidFill>
              <a:latin typeface="MS PGothic" panose="020B0600070205080204" pitchFamily="34" charset="-128"/>
              <a:ea typeface="MS PGothic" panose="020B0600070205080204" pitchFamily="34" charset="-128"/>
            </a:rPr>
            <a:t>★</a:t>
          </a:r>
          <a:r>
            <a:rPr kumimoji="1" lang="zh-TW" altLang="en-US" sz="900">
              <a:solidFill>
                <a:schemeClr val="tx1"/>
              </a:solidFill>
              <a:effectLst/>
              <a:latin typeface="+mn-lt"/>
              <a:ea typeface="+mn-ea"/>
              <a:cs typeface="+mn-cs"/>
            </a:rPr>
            <a:t>乙原</a:t>
          </a:r>
          <a:r>
            <a:rPr kumimoji="1" lang="ja-JP" altLang="en-US" sz="900" b="0">
              <a:solidFill>
                <a:schemeClr val="tx1"/>
              </a:solidFill>
              <a:latin typeface="MS PGothic" panose="020B0600070205080204" pitchFamily="34" charset="-128"/>
              <a:ea typeface="MS PGothic" panose="020B0600070205080204" pitchFamily="34" charset="-128"/>
            </a:rPr>
            <a:t>・</a:t>
          </a:r>
          <a:r>
            <a:rPr kumimoji="1" lang="zh-TW" altLang="en-US" sz="900" b="0">
              <a:solidFill>
                <a:schemeClr val="tx1"/>
              </a:solidFill>
              <a:latin typeface="MS PGothic" panose="020B0600070205080204" pitchFamily="34" charset="-128"/>
              <a:ea typeface="MS PGothic" panose="020B0600070205080204" pitchFamily="34" charset="-128"/>
            </a:rPr>
            <a:t>富羿</a:t>
          </a:r>
          <a:r>
            <a:rPr kumimoji="1" lang="zh-TW" altLang="en-US" sz="900">
              <a:solidFill>
                <a:schemeClr val="tx1"/>
              </a:solidFill>
              <a:latin typeface="MS PGothic" panose="020B0600070205080204" pitchFamily="34" charset="-128"/>
              <a:ea typeface="MS PGothic" panose="020B0600070205080204" pitchFamily="34" charset="-128"/>
            </a:rPr>
            <a:t>也</a:t>
          </a:r>
          <a:r>
            <a:rPr kumimoji="1" lang="ja-JP" altLang="en-US" sz="900">
              <a:solidFill>
                <a:schemeClr val="tx1"/>
              </a:solidFill>
              <a:latin typeface="MS PGothic" panose="020B0600070205080204" pitchFamily="34" charset="-128"/>
              <a:ea typeface="MS PGothic" panose="020B0600070205080204" pitchFamily="34" charset="-128"/>
            </a:rPr>
            <a:t>同時</a:t>
          </a:r>
          <a:r>
            <a:rPr kumimoji="1" lang="zh-TW" altLang="en-US" sz="900">
              <a:solidFill>
                <a:schemeClr val="tx1"/>
              </a:solidFill>
              <a:latin typeface="MS PGothic" panose="020B0600070205080204" pitchFamily="34" charset="-128"/>
              <a:ea typeface="MS PGothic" panose="020B0600070205080204" pitchFamily="34" charset="-128"/>
            </a:rPr>
            <a:t>發送情報至</a:t>
          </a:r>
          <a:r>
            <a:rPr kumimoji="1" lang="ja-JP" altLang="en-US" sz="900">
              <a:solidFill>
                <a:schemeClr val="tx1"/>
              </a:solidFill>
              <a:latin typeface="MS PGothic" panose="020B0600070205080204" pitchFamily="34" charset="-128"/>
              <a:ea typeface="MS PGothic" panose="020B0600070205080204" pitchFamily="34" charset="-128"/>
            </a:rPr>
            <a:t>各窯担当者。</a:t>
          </a:r>
          <a:endParaRPr kumimoji="1" lang="en-US" altLang="ja-JP" sz="900">
            <a:solidFill>
              <a:schemeClr val="tx1"/>
            </a:solidFill>
            <a:latin typeface="MS PGothic" panose="020B0600070205080204" pitchFamily="34" charset="-128"/>
            <a:ea typeface="MS PGothic" panose="020B0600070205080204" pitchFamily="34" charset="-128"/>
          </a:endParaRPr>
        </a:p>
      </xdr:txBody>
    </xdr:sp>
    <xdr:clientData/>
  </xdr:twoCellAnchor>
  <xdr:twoCellAnchor>
    <xdr:from>
      <xdr:col>3</xdr:col>
      <xdr:colOff>180975</xdr:colOff>
      <xdr:row>26</xdr:row>
      <xdr:rowOff>76200</xdr:rowOff>
    </xdr:from>
    <xdr:to>
      <xdr:col>3</xdr:col>
      <xdr:colOff>180975</xdr:colOff>
      <xdr:row>28</xdr:row>
      <xdr:rowOff>28575</xdr:rowOff>
    </xdr:to>
    <xdr:cxnSp macro="">
      <xdr:nvCxnSpPr>
        <xdr:cNvPr id="9" name="直線矢印コネクタ 55">
          <a:extLst>
            <a:ext uri="{FF2B5EF4-FFF2-40B4-BE49-F238E27FC236}">
              <a16:creationId xmlns:a16="http://schemas.microsoft.com/office/drawing/2014/main" id="{5F655107-3A0D-4D74-8F04-ACDE6DA9ADAF}"/>
            </a:ext>
          </a:extLst>
        </xdr:cNvPr>
        <xdr:cNvCxnSpPr/>
      </xdr:nvCxnSpPr>
      <xdr:spPr>
        <a:xfrm>
          <a:off x="2238375" y="4181475"/>
          <a:ext cx="0" cy="2762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9525</xdr:colOff>
      <xdr:row>28</xdr:row>
      <xdr:rowOff>47625</xdr:rowOff>
    </xdr:from>
    <xdr:to>
      <xdr:col>5</xdr:col>
      <xdr:colOff>276225</xdr:colOff>
      <xdr:row>32</xdr:row>
      <xdr:rowOff>81825</xdr:rowOff>
    </xdr:to>
    <xdr:sp macro="" textlink="">
      <xdr:nvSpPr>
        <xdr:cNvPr id="10" name="テキスト ボックス 57">
          <a:extLst>
            <a:ext uri="{FF2B5EF4-FFF2-40B4-BE49-F238E27FC236}">
              <a16:creationId xmlns:a16="http://schemas.microsoft.com/office/drawing/2014/main" id="{0E21BB47-6C17-44CF-A93F-199F83999D9F}"/>
            </a:ext>
          </a:extLst>
        </xdr:cNvPr>
        <xdr:cNvSpPr txBox="1"/>
      </xdr:nvSpPr>
      <xdr:spPr>
        <a:xfrm>
          <a:off x="695325" y="4476750"/>
          <a:ext cx="3009900" cy="69142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ja-JP" altLang="en-US" sz="900">
              <a:solidFill>
                <a:schemeClr val="tx1"/>
              </a:solidFill>
            </a:rPr>
            <a:t>各窯担当者</a:t>
          </a:r>
          <a:r>
            <a:rPr kumimoji="1" lang="zh-TW" altLang="en-US" sz="900">
              <a:solidFill>
                <a:schemeClr val="tx1"/>
              </a:solidFill>
            </a:rPr>
            <a:t>與</a:t>
          </a:r>
          <a:r>
            <a:rPr kumimoji="1" lang="ja-JP" altLang="en-US" sz="900">
              <a:solidFill>
                <a:schemeClr val="tx1"/>
              </a:solidFill>
            </a:rPr>
            <a:t>設技・推進課</a:t>
          </a:r>
          <a:r>
            <a:rPr kumimoji="1" lang="zh-TW" altLang="en-US" sz="900">
              <a:solidFill>
                <a:schemeClr val="tx1"/>
              </a:solidFill>
            </a:rPr>
            <a:t>進行</a:t>
          </a:r>
          <a:r>
            <a:rPr kumimoji="1" lang="ja-JP" altLang="en-US" sz="900">
              <a:solidFill>
                <a:schemeClr val="tx1"/>
              </a:solidFill>
            </a:rPr>
            <a:t>横展開</a:t>
          </a:r>
          <a:r>
            <a:rPr kumimoji="1" lang="zh-TW" altLang="en-US" sz="900">
              <a:solidFill>
                <a:schemeClr val="tx1"/>
              </a:solidFill>
            </a:rPr>
            <a:t>的</a:t>
          </a:r>
          <a:r>
            <a:rPr kumimoji="1" lang="ja-JP" altLang="en-US" sz="900">
              <a:solidFill>
                <a:schemeClr val="tx1"/>
              </a:solidFill>
            </a:rPr>
            <a:t>調整。</a:t>
          </a:r>
          <a:endParaRPr kumimoji="1" lang="en-US" altLang="ja-JP" sz="900">
            <a:solidFill>
              <a:schemeClr val="tx1"/>
            </a:solidFill>
          </a:endParaRPr>
        </a:p>
        <a:p>
          <a:pPr algn="ctr"/>
          <a:r>
            <a:rPr kumimoji="1" lang="ja-JP" altLang="en-US" sz="900">
              <a:solidFill>
                <a:schemeClr val="tx1"/>
              </a:solidFill>
            </a:rPr>
            <a:t>★横展開進</a:t>
          </a:r>
          <a:r>
            <a:rPr kumimoji="1" lang="zh-TW" altLang="en-US" sz="900">
              <a:solidFill>
                <a:schemeClr val="tx1"/>
              </a:solidFill>
            </a:rPr>
            <a:t>度</a:t>
          </a:r>
          <a:r>
            <a:rPr kumimoji="1" lang="ja-JP" altLang="en-US" sz="900">
              <a:solidFill>
                <a:schemeClr val="tx1"/>
              </a:solidFill>
            </a:rPr>
            <a:t>確認</a:t>
          </a:r>
          <a:r>
            <a:rPr kumimoji="1" lang="zh-TW" altLang="en-US" sz="900">
              <a:solidFill>
                <a:schemeClr val="tx1"/>
              </a:solidFill>
            </a:rPr>
            <a:t>表</a:t>
          </a:r>
          <a:r>
            <a:rPr kumimoji="1" lang="en-US" altLang="zh-TW" sz="900">
              <a:solidFill>
                <a:schemeClr val="tx1"/>
              </a:solidFill>
            </a:rPr>
            <a:t>KEY</a:t>
          </a:r>
          <a:r>
            <a:rPr kumimoji="1" lang="zh-TW" altLang="en-US" sz="900">
              <a:solidFill>
                <a:schemeClr val="tx1"/>
              </a:solidFill>
            </a:rPr>
            <a:t>入</a:t>
          </a:r>
          <a:r>
            <a:rPr kumimoji="1" lang="ja-JP" altLang="en-US" sz="900">
              <a:solidFill>
                <a:schemeClr val="tx1"/>
              </a:solidFill>
            </a:rPr>
            <a:t>進</a:t>
          </a:r>
          <a:r>
            <a:rPr kumimoji="1" lang="zh-TW" altLang="en-US" sz="900">
              <a:solidFill>
                <a:schemeClr val="tx1"/>
              </a:solidFill>
            </a:rPr>
            <a:t>度</a:t>
          </a:r>
          <a:r>
            <a:rPr kumimoji="1" lang="ja-JP" altLang="en-US" sz="900">
              <a:solidFill>
                <a:schemeClr val="tx1"/>
              </a:solidFill>
            </a:rPr>
            <a:t>状況。</a:t>
          </a:r>
          <a:endParaRPr kumimoji="1" lang="en-US" altLang="ja-JP" sz="900">
            <a:solidFill>
              <a:schemeClr val="tx1"/>
            </a:solidFill>
          </a:endParaRPr>
        </a:p>
      </xdr:txBody>
    </xdr:sp>
    <xdr:clientData/>
  </xdr:twoCellAnchor>
  <xdr:twoCellAnchor>
    <xdr:from>
      <xdr:col>3</xdr:col>
      <xdr:colOff>171450</xdr:colOff>
      <xdr:row>32</xdr:row>
      <xdr:rowOff>95250</xdr:rowOff>
    </xdr:from>
    <xdr:to>
      <xdr:col>3</xdr:col>
      <xdr:colOff>171450</xdr:colOff>
      <xdr:row>34</xdr:row>
      <xdr:rowOff>47625</xdr:rowOff>
    </xdr:to>
    <xdr:cxnSp macro="">
      <xdr:nvCxnSpPr>
        <xdr:cNvPr id="11" name="直線矢印コネクタ 58">
          <a:extLst>
            <a:ext uri="{FF2B5EF4-FFF2-40B4-BE49-F238E27FC236}">
              <a16:creationId xmlns:a16="http://schemas.microsoft.com/office/drawing/2014/main" id="{A0AD9D1D-8C86-4266-B3B1-48CD404455F5}"/>
            </a:ext>
          </a:extLst>
        </xdr:cNvPr>
        <xdr:cNvCxnSpPr/>
      </xdr:nvCxnSpPr>
      <xdr:spPr>
        <a:xfrm>
          <a:off x="2228850" y="5181600"/>
          <a:ext cx="0" cy="2762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34</xdr:row>
      <xdr:rowOff>57150</xdr:rowOff>
    </xdr:from>
    <xdr:to>
      <xdr:col>5</xdr:col>
      <xdr:colOff>361950</xdr:colOff>
      <xdr:row>38</xdr:row>
      <xdr:rowOff>91350</xdr:rowOff>
    </xdr:to>
    <xdr:sp macro="" textlink="">
      <xdr:nvSpPr>
        <xdr:cNvPr id="12" name="テキスト ボックス 59">
          <a:extLst>
            <a:ext uri="{FF2B5EF4-FFF2-40B4-BE49-F238E27FC236}">
              <a16:creationId xmlns:a16="http://schemas.microsoft.com/office/drawing/2014/main" id="{A7EF59A8-F358-4D1D-9E75-DC2ED6827AD2}"/>
            </a:ext>
          </a:extLst>
        </xdr:cNvPr>
        <xdr:cNvSpPr txBox="1"/>
      </xdr:nvSpPr>
      <xdr:spPr>
        <a:xfrm>
          <a:off x="685800" y="5467350"/>
          <a:ext cx="3105150" cy="68190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ja-JP" altLang="en-US" sz="900">
              <a:solidFill>
                <a:schemeClr val="tx1"/>
              </a:solidFill>
            </a:rPr>
            <a:t>設備</a:t>
          </a:r>
          <a:r>
            <a:rPr kumimoji="1" lang="en-US" altLang="zh-TW" sz="900">
              <a:solidFill>
                <a:schemeClr val="tx1"/>
              </a:solidFill>
            </a:rPr>
            <a:t>LOSS</a:t>
          </a:r>
          <a:r>
            <a:rPr kumimoji="1" lang="ja-JP" altLang="en-US" sz="900">
              <a:solidFill>
                <a:schemeClr val="tx1"/>
              </a:solidFill>
            </a:rPr>
            <a:t>削減</a:t>
          </a:r>
          <a:r>
            <a:rPr kumimoji="1" lang="en-US" altLang="zh-TW" sz="900">
              <a:solidFill>
                <a:schemeClr val="tx1"/>
              </a:solidFill>
            </a:rPr>
            <a:t>TEAM</a:t>
          </a:r>
          <a:r>
            <a:rPr kumimoji="1" lang="zh-TW" altLang="en-US" sz="900" b="0" i="0" baseline="0">
              <a:solidFill>
                <a:schemeClr val="tx1"/>
              </a:solidFill>
              <a:effectLst/>
              <a:latin typeface="+mn-lt"/>
              <a:ea typeface="+mn-ea"/>
              <a:cs typeface="+mn-cs"/>
            </a:rPr>
            <a:t>文、大內</a:t>
          </a:r>
          <a:r>
            <a:rPr kumimoji="1" lang="ja-JP" altLang="en-US" sz="900" b="0">
              <a:solidFill>
                <a:schemeClr val="tx1"/>
              </a:solidFill>
            </a:rPr>
            <a:t>・</a:t>
          </a:r>
          <a:r>
            <a:rPr kumimoji="1" lang="zh-TW" altLang="en-US" sz="900" b="0">
              <a:solidFill>
                <a:schemeClr val="tx1"/>
              </a:solidFill>
            </a:rPr>
            <a:t>張、原</a:t>
          </a:r>
          <a:r>
            <a:rPr kumimoji="1" lang="zh-TW" altLang="en-US" sz="900">
              <a:solidFill>
                <a:schemeClr val="tx1"/>
              </a:solidFill>
            </a:rPr>
            <a:t>管理</a:t>
          </a:r>
          <a:r>
            <a:rPr kumimoji="1" lang="ja-JP" altLang="en-US" sz="900">
              <a:solidFill>
                <a:schemeClr val="tx1"/>
              </a:solidFill>
            </a:rPr>
            <a:t>各窯</a:t>
          </a:r>
          <a:r>
            <a:rPr kumimoji="1" lang="zh-TW" altLang="en-US" sz="900">
              <a:solidFill>
                <a:schemeClr val="tx1"/>
              </a:solidFill>
            </a:rPr>
            <a:t>的</a:t>
          </a:r>
          <a:r>
            <a:rPr kumimoji="1" lang="ja-JP" altLang="en-US" sz="900">
              <a:solidFill>
                <a:schemeClr val="tx1"/>
              </a:solidFill>
            </a:rPr>
            <a:t>進</a:t>
          </a:r>
          <a:r>
            <a:rPr kumimoji="1" lang="zh-TW" altLang="en-US" sz="900">
              <a:solidFill>
                <a:schemeClr val="tx1"/>
              </a:solidFill>
            </a:rPr>
            <a:t>度</a:t>
          </a:r>
          <a:r>
            <a:rPr kumimoji="1" lang="ja-JP" altLang="en-US" sz="900">
              <a:solidFill>
                <a:schemeClr val="tx1"/>
              </a:solidFill>
            </a:rPr>
            <a:t>状況。</a:t>
          </a:r>
          <a:endParaRPr kumimoji="1" lang="en-US" altLang="ja-JP" sz="900">
            <a:solidFill>
              <a:schemeClr val="tx1"/>
            </a:solidFill>
          </a:endParaRPr>
        </a:p>
        <a:p>
          <a:pPr algn="ctr">
            <a:lnSpc>
              <a:spcPts val="1100"/>
            </a:lnSpc>
          </a:pPr>
          <a:r>
            <a:rPr kumimoji="1" lang="ja-JP" altLang="en-US" sz="900">
              <a:solidFill>
                <a:schemeClr val="tx1"/>
              </a:solidFill>
            </a:rPr>
            <a:t>★</a:t>
          </a:r>
          <a:r>
            <a:rPr kumimoji="1" lang="zh-TW" altLang="en-US" sz="900">
              <a:solidFill>
                <a:schemeClr val="tx1"/>
              </a:solidFill>
            </a:rPr>
            <a:t>用</a:t>
          </a:r>
          <a:r>
            <a:rPr kumimoji="1" lang="ja-JP" altLang="en-US" sz="900">
              <a:solidFill>
                <a:schemeClr val="tx1"/>
              </a:solidFill>
            </a:rPr>
            <a:t>横展開進</a:t>
          </a:r>
          <a:r>
            <a:rPr kumimoji="1" lang="zh-TW" altLang="en-US" sz="900">
              <a:solidFill>
                <a:schemeClr val="tx1"/>
              </a:solidFill>
            </a:rPr>
            <a:t>度</a:t>
          </a:r>
          <a:r>
            <a:rPr kumimoji="1" lang="ja-JP" altLang="en-US" sz="900">
              <a:solidFill>
                <a:schemeClr val="tx1"/>
              </a:solidFill>
            </a:rPr>
            <a:t>確認</a:t>
          </a:r>
          <a:r>
            <a:rPr kumimoji="1" lang="zh-TW" altLang="en-US" sz="900">
              <a:solidFill>
                <a:schemeClr val="tx1"/>
              </a:solidFill>
            </a:rPr>
            <a:t>表做</a:t>
          </a:r>
          <a:r>
            <a:rPr kumimoji="1" lang="ja-JP" altLang="en-US" sz="900">
              <a:solidFill>
                <a:schemeClr val="tx1"/>
              </a:solidFill>
            </a:rPr>
            <a:t>進</a:t>
          </a:r>
          <a:r>
            <a:rPr kumimoji="1" lang="zh-TW" altLang="en-US" sz="900">
              <a:solidFill>
                <a:schemeClr val="tx1"/>
              </a:solidFill>
            </a:rPr>
            <a:t>度確認</a:t>
          </a:r>
          <a:r>
            <a:rPr kumimoji="1" lang="ja-JP" altLang="en-US" sz="900">
              <a:solidFill>
                <a:schemeClr val="tx1"/>
              </a:solidFill>
            </a:rPr>
            <a:t>。</a:t>
          </a:r>
          <a:endParaRPr kumimoji="1" lang="en-US" altLang="ja-JP" sz="900">
            <a:solidFill>
              <a:schemeClr val="tx1"/>
            </a:solidFill>
          </a:endParaRPr>
        </a:p>
      </xdr:txBody>
    </xdr:sp>
    <xdr:clientData/>
  </xdr:twoCellAnchor>
  <xdr:twoCellAnchor>
    <xdr:from>
      <xdr:col>9</xdr:col>
      <xdr:colOff>28575</xdr:colOff>
      <xdr:row>4</xdr:row>
      <xdr:rowOff>9525</xdr:rowOff>
    </xdr:from>
    <xdr:to>
      <xdr:col>18</xdr:col>
      <xdr:colOff>466725</xdr:colOff>
      <xdr:row>29</xdr:row>
      <xdr:rowOff>0</xdr:rowOff>
    </xdr:to>
    <xdr:grpSp>
      <xdr:nvGrpSpPr>
        <xdr:cNvPr id="13" name="グループ化 64">
          <a:extLst>
            <a:ext uri="{FF2B5EF4-FFF2-40B4-BE49-F238E27FC236}">
              <a16:creationId xmlns:a16="http://schemas.microsoft.com/office/drawing/2014/main" id="{C8080A53-89F8-49CA-AAB4-A1DBFB56990A}"/>
            </a:ext>
          </a:extLst>
        </xdr:cNvPr>
        <xdr:cNvGrpSpPr>
          <a:grpSpLocks/>
        </xdr:cNvGrpSpPr>
      </xdr:nvGrpSpPr>
      <xdr:grpSpPr bwMode="auto">
        <a:xfrm>
          <a:off x="6215684" y="730112"/>
          <a:ext cx="6724650" cy="4131779"/>
          <a:chOff x="838200" y="1247775"/>
          <a:chExt cx="6610350" cy="4267200"/>
        </a:xfrm>
      </xdr:grpSpPr>
      <xdr:grpSp>
        <xdr:nvGrpSpPr>
          <xdr:cNvPr id="14" name="グループ化 37">
            <a:extLst>
              <a:ext uri="{FF2B5EF4-FFF2-40B4-BE49-F238E27FC236}">
                <a16:creationId xmlns:a16="http://schemas.microsoft.com/office/drawing/2014/main" id="{255D3F2A-55E6-A01F-4E6D-BB6CD2CF6C70}"/>
              </a:ext>
            </a:extLst>
          </xdr:cNvPr>
          <xdr:cNvGrpSpPr>
            <a:grpSpLocks/>
          </xdr:cNvGrpSpPr>
        </xdr:nvGrpSpPr>
        <xdr:grpSpPr bwMode="auto">
          <a:xfrm>
            <a:off x="1047750" y="1933575"/>
            <a:ext cx="6200775" cy="3486150"/>
            <a:chOff x="1047750" y="1933575"/>
            <a:chExt cx="6200775" cy="3486150"/>
          </a:xfrm>
        </xdr:grpSpPr>
        <xdr:sp macro="" textlink="">
          <xdr:nvSpPr>
            <xdr:cNvPr id="17" name="正方形/長方形 69">
              <a:extLst>
                <a:ext uri="{FF2B5EF4-FFF2-40B4-BE49-F238E27FC236}">
                  <a16:creationId xmlns:a16="http://schemas.microsoft.com/office/drawing/2014/main" id="{D1E1D8E4-DE63-00F1-EA34-F02CF2F6F9C6}"/>
                </a:ext>
              </a:extLst>
            </xdr:cNvPr>
            <xdr:cNvSpPr/>
          </xdr:nvSpPr>
          <xdr:spPr>
            <a:xfrm>
              <a:off x="1047750" y="4743450"/>
              <a:ext cx="1495425" cy="676275"/>
            </a:xfrm>
            <a:prstGeom prst="rect">
              <a:avLst/>
            </a:prstGeom>
            <a:solidFill>
              <a:schemeClr val="accent6">
                <a:lumMod val="20000"/>
                <a:lumOff val="80000"/>
              </a:schemeClr>
            </a:solid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en-US" altLang="ja-JP" sz="900">
                  <a:solidFill>
                    <a:sysClr val="windowText" lastClr="000000"/>
                  </a:solidFill>
                </a:rPr>
                <a:t>ADT</a:t>
              </a:r>
              <a:r>
                <a:rPr kumimoji="1" lang="ja-JP" altLang="en-US" sz="900">
                  <a:solidFill>
                    <a:sysClr val="windowText" lastClr="000000"/>
                  </a:solidFill>
                </a:rPr>
                <a:t>設技（機械・電気）</a:t>
              </a:r>
            </a:p>
          </xdr:txBody>
        </xdr:sp>
        <xdr:sp macro="" textlink="">
          <xdr:nvSpPr>
            <xdr:cNvPr id="18" name="正方形/長方形 70">
              <a:extLst>
                <a:ext uri="{FF2B5EF4-FFF2-40B4-BE49-F238E27FC236}">
                  <a16:creationId xmlns:a16="http://schemas.microsoft.com/office/drawing/2014/main" id="{8FBC0534-BEFC-6241-0B34-914840379FD7}"/>
                </a:ext>
              </a:extLst>
            </xdr:cNvPr>
            <xdr:cNvSpPr/>
          </xdr:nvSpPr>
          <xdr:spPr>
            <a:xfrm>
              <a:off x="5753100" y="4733925"/>
              <a:ext cx="1495425" cy="676275"/>
            </a:xfrm>
            <a:prstGeom prst="rect">
              <a:avLst/>
            </a:prstGeom>
            <a:solidFill>
              <a:schemeClr val="accent5">
                <a:lumMod val="20000"/>
                <a:lumOff val="80000"/>
              </a:schemeClr>
            </a:solid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en-US" altLang="ja-JP" sz="900" b="1">
                  <a:solidFill>
                    <a:sysClr val="windowText" lastClr="000000"/>
                  </a:solidFill>
                </a:rPr>
                <a:t>ADT</a:t>
              </a:r>
              <a:r>
                <a:rPr kumimoji="1" lang="ja-JP" altLang="en-US" sz="900" b="1">
                  <a:solidFill>
                    <a:sysClr val="windowText" lastClr="000000"/>
                  </a:solidFill>
                </a:rPr>
                <a:t>各</a:t>
              </a:r>
              <a:r>
                <a:rPr kumimoji="1" lang="en-US" altLang="zh-TW" sz="900" b="1">
                  <a:solidFill>
                    <a:sysClr val="windowText" lastClr="000000"/>
                  </a:solidFill>
                </a:rPr>
                <a:t>LINE</a:t>
              </a:r>
              <a:endParaRPr kumimoji="1" lang="ja-JP" altLang="en-US" sz="900" b="1">
                <a:solidFill>
                  <a:sysClr val="windowText" lastClr="000000"/>
                </a:solidFill>
              </a:endParaRPr>
            </a:p>
          </xdr:txBody>
        </xdr:sp>
        <xdr:cxnSp macro="">
          <xdr:nvCxnSpPr>
            <xdr:cNvPr id="19" name="直線矢印コネクタ 71">
              <a:extLst>
                <a:ext uri="{FF2B5EF4-FFF2-40B4-BE49-F238E27FC236}">
                  <a16:creationId xmlns:a16="http://schemas.microsoft.com/office/drawing/2014/main" id="{67275C22-D9C1-B6A5-CE59-6DE6E3679E5C}"/>
                </a:ext>
              </a:extLst>
            </xdr:cNvPr>
            <xdr:cNvCxnSpPr/>
          </xdr:nvCxnSpPr>
          <xdr:spPr>
            <a:xfrm flipH="1">
              <a:off x="1905000" y="2105025"/>
              <a:ext cx="1447800" cy="2505075"/>
            </a:xfrm>
            <a:prstGeom prst="straightConnector1">
              <a:avLst/>
            </a:prstGeom>
            <a:ln w="28575">
              <a:solidFill>
                <a:schemeClr val="tx1"/>
              </a:solidFill>
              <a:headEnd type="stealth" w="lg" len="lg"/>
              <a:tailEnd type="stealth" w="lg" len="lg"/>
            </a:ln>
          </xdr:spPr>
          <xdr:style>
            <a:lnRef idx="1">
              <a:schemeClr val="accent1"/>
            </a:lnRef>
            <a:fillRef idx="0">
              <a:schemeClr val="accent1"/>
            </a:fillRef>
            <a:effectRef idx="0">
              <a:schemeClr val="accent1"/>
            </a:effectRef>
            <a:fontRef idx="minor">
              <a:schemeClr val="tx1"/>
            </a:fontRef>
          </xdr:style>
        </xdr:cxnSp>
        <xdr:sp macro="" textlink="">
          <xdr:nvSpPr>
            <xdr:cNvPr id="20" name="テキスト ボックス 72">
              <a:extLst>
                <a:ext uri="{FF2B5EF4-FFF2-40B4-BE49-F238E27FC236}">
                  <a16:creationId xmlns:a16="http://schemas.microsoft.com/office/drawing/2014/main" id="{6AA0CAF4-034E-6725-B8D1-877C55FFFC34}"/>
                </a:ext>
              </a:extLst>
            </xdr:cNvPr>
            <xdr:cNvSpPr txBox="1"/>
          </xdr:nvSpPr>
          <xdr:spPr>
            <a:xfrm rot="17992781">
              <a:off x="1333500" y="2971800"/>
              <a:ext cx="2209800" cy="342900"/>
            </a:xfrm>
            <a:prstGeom prst="rect">
              <a:avLst/>
            </a:prstGeom>
            <a:solidFill>
              <a:schemeClr val="bg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ja-JP" altLang="en-US" sz="1000"/>
                <a:t>・原因・対策・横展開必要有無</a:t>
              </a:r>
              <a:r>
                <a:rPr kumimoji="1" lang="zh-TW" altLang="en-US" sz="1000"/>
                <a:t>的</a:t>
              </a:r>
              <a:r>
                <a:rPr kumimoji="1" lang="ja-JP" altLang="en-US" sz="1000"/>
                <a:t>確認</a:t>
              </a:r>
            </a:p>
          </xdr:txBody>
        </xdr:sp>
        <xdr:sp macro="" textlink="">
          <xdr:nvSpPr>
            <xdr:cNvPr id="21" name="テキスト ボックス 73">
              <a:extLst>
                <a:ext uri="{FF2B5EF4-FFF2-40B4-BE49-F238E27FC236}">
                  <a16:creationId xmlns:a16="http://schemas.microsoft.com/office/drawing/2014/main" id="{84F7730A-2280-125A-48F0-7BBEC02F411A}"/>
                </a:ext>
              </a:extLst>
            </xdr:cNvPr>
            <xdr:cNvSpPr txBox="1"/>
          </xdr:nvSpPr>
          <xdr:spPr>
            <a:xfrm rot="17992781">
              <a:off x="1719262" y="3100388"/>
              <a:ext cx="2676525" cy="342900"/>
            </a:xfrm>
            <a:prstGeom prst="rect">
              <a:avLst/>
            </a:prstGeom>
            <a:solidFill>
              <a:srgbClr val="FFFF00">
                <a:alpha val="30000"/>
              </a:srgbClr>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ja-JP" altLang="en-US" sz="1000"/>
                <a:t>・</a:t>
              </a:r>
              <a:r>
                <a:rPr kumimoji="1" lang="zh-TW" altLang="en-US" sz="1000"/>
                <a:t>要求將橫展開內容發送至</a:t>
              </a:r>
              <a:r>
                <a:rPr kumimoji="1" lang="ja-JP" altLang="en-US" sz="1000"/>
                <a:t>各</a:t>
              </a:r>
              <a:r>
                <a:rPr kumimoji="1" lang="en-US" altLang="zh-TW" sz="1000"/>
                <a:t>LINE</a:t>
              </a:r>
            </a:p>
          </xdr:txBody>
        </xdr:sp>
        <xdr:cxnSp macro="">
          <xdr:nvCxnSpPr>
            <xdr:cNvPr id="22" name="直線矢印コネクタ 74">
              <a:extLst>
                <a:ext uri="{FF2B5EF4-FFF2-40B4-BE49-F238E27FC236}">
                  <a16:creationId xmlns:a16="http://schemas.microsoft.com/office/drawing/2014/main" id="{975384C6-1462-A81B-030F-D382CC2A9170}"/>
                </a:ext>
              </a:extLst>
            </xdr:cNvPr>
            <xdr:cNvCxnSpPr/>
          </xdr:nvCxnSpPr>
          <xdr:spPr>
            <a:xfrm flipH="1">
              <a:off x="2543175" y="2190750"/>
              <a:ext cx="1466850" cy="2524125"/>
            </a:xfrm>
            <a:prstGeom prst="straightConnector1">
              <a:avLst/>
            </a:prstGeom>
            <a:ln w="25400">
              <a:solidFill>
                <a:srgbClr val="FF0000"/>
              </a:solidFill>
              <a:headEnd type="none" w="lg" len="lg"/>
              <a:tailEnd type="stealth" w="lg" len="lg"/>
            </a:ln>
          </xdr:spPr>
          <xdr:style>
            <a:lnRef idx="1">
              <a:schemeClr val="accent1"/>
            </a:lnRef>
            <a:fillRef idx="0">
              <a:schemeClr val="accent1"/>
            </a:fillRef>
            <a:effectRef idx="0">
              <a:schemeClr val="accent1"/>
            </a:effectRef>
            <a:fontRef idx="minor">
              <a:schemeClr val="tx1"/>
            </a:fontRef>
          </xdr:style>
        </xdr:cxnSp>
        <xdr:cxnSp macro="">
          <xdr:nvCxnSpPr>
            <xdr:cNvPr id="23" name="直線矢印コネクタ 75">
              <a:extLst>
                <a:ext uri="{FF2B5EF4-FFF2-40B4-BE49-F238E27FC236}">
                  <a16:creationId xmlns:a16="http://schemas.microsoft.com/office/drawing/2014/main" id="{6E488E9D-4B4D-95AB-FC08-FC6F3A408279}"/>
                </a:ext>
              </a:extLst>
            </xdr:cNvPr>
            <xdr:cNvCxnSpPr/>
          </xdr:nvCxnSpPr>
          <xdr:spPr>
            <a:xfrm flipH="1">
              <a:off x="2752725" y="4762500"/>
              <a:ext cx="2809875" cy="0"/>
            </a:xfrm>
            <a:prstGeom prst="straightConnector1">
              <a:avLst/>
            </a:prstGeom>
            <a:ln w="25400">
              <a:solidFill>
                <a:srgbClr val="00B0F0"/>
              </a:solidFill>
              <a:headEnd type="stealth" w="lg" len="lg"/>
              <a:tailEnd type="none" w="lg" len="lg"/>
            </a:ln>
          </xdr:spPr>
          <xdr:style>
            <a:lnRef idx="1">
              <a:schemeClr val="accent1"/>
            </a:lnRef>
            <a:fillRef idx="0">
              <a:schemeClr val="accent1"/>
            </a:fillRef>
            <a:effectRef idx="0">
              <a:schemeClr val="accent1"/>
            </a:effectRef>
            <a:fontRef idx="minor">
              <a:schemeClr val="tx1"/>
            </a:fontRef>
          </xdr:style>
        </xdr:cxnSp>
        <xdr:sp macro="" textlink="">
          <xdr:nvSpPr>
            <xdr:cNvPr id="24" name="テキスト ボックス 76">
              <a:extLst>
                <a:ext uri="{FF2B5EF4-FFF2-40B4-BE49-F238E27FC236}">
                  <a16:creationId xmlns:a16="http://schemas.microsoft.com/office/drawing/2014/main" id="{D18C5B2D-9FDA-8951-ADC0-761F01BC3882}"/>
                </a:ext>
              </a:extLst>
            </xdr:cNvPr>
            <xdr:cNvSpPr txBox="1"/>
          </xdr:nvSpPr>
          <xdr:spPr>
            <a:xfrm>
              <a:off x="3009900" y="4867275"/>
              <a:ext cx="2085975" cy="342900"/>
            </a:xfrm>
            <a:prstGeom prst="rect">
              <a:avLst/>
            </a:prstGeom>
            <a:solidFill>
              <a:schemeClr val="accent6">
                <a:lumMod val="20000"/>
                <a:lumOff val="80000"/>
                <a:alpha val="60000"/>
              </a:schemeClr>
            </a:solidFill>
            <a:ln w="9525" cmpd="sng">
              <a:solidFill>
                <a:srgbClr val="00B0F0"/>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ja-JP" altLang="en-US" sz="1000"/>
                <a:t>・</a:t>
              </a:r>
              <a:r>
                <a:rPr kumimoji="1" lang="zh-TW" altLang="en-US" sz="1000"/>
                <a:t>將橫展開內容發送至</a:t>
              </a:r>
              <a:r>
                <a:rPr kumimoji="1" lang="ja-JP" altLang="en-US" sz="1000"/>
                <a:t>各</a:t>
              </a:r>
              <a:r>
                <a:rPr kumimoji="1" lang="en-US" altLang="zh-TW" sz="1000"/>
                <a:t>LINE</a:t>
              </a:r>
              <a:endParaRPr kumimoji="1" lang="ja-JP" altLang="en-US" sz="1000"/>
            </a:p>
          </xdr:txBody>
        </xdr:sp>
        <xdr:sp macro="" textlink="">
          <xdr:nvSpPr>
            <xdr:cNvPr id="25" name="テキスト ボックス 77">
              <a:extLst>
                <a:ext uri="{FF2B5EF4-FFF2-40B4-BE49-F238E27FC236}">
                  <a16:creationId xmlns:a16="http://schemas.microsoft.com/office/drawing/2014/main" id="{9F1FBF5E-D534-C2B1-6846-42C2F205C638}"/>
                </a:ext>
              </a:extLst>
            </xdr:cNvPr>
            <xdr:cNvSpPr txBox="1"/>
          </xdr:nvSpPr>
          <xdr:spPr>
            <a:xfrm rot="3589543">
              <a:off x="4343400" y="2924175"/>
              <a:ext cx="1762125" cy="542925"/>
            </a:xfrm>
            <a:prstGeom prst="rect">
              <a:avLst/>
            </a:prstGeom>
            <a:solidFill>
              <a:schemeClr val="accent5">
                <a:lumMod val="20000"/>
                <a:lumOff val="80000"/>
                <a:alpha val="30000"/>
              </a:schemeClr>
            </a:solidFill>
            <a:ln w="9525" cmpd="sng">
              <a:solidFill>
                <a:srgbClr val="00B050"/>
              </a:solidFill>
            </a:ln>
          </xdr:spPr>
          <xdr:style>
            <a:lnRef idx="0">
              <a:scrgbClr r="0" g="0" b="0"/>
            </a:lnRef>
            <a:fillRef idx="0">
              <a:scrgbClr r="0" g="0" b="0"/>
            </a:fillRef>
            <a:effectRef idx="0">
              <a:scrgbClr r="0" g="0" b="0"/>
            </a:effectRef>
            <a:fontRef idx="minor">
              <a:schemeClr val="dk1"/>
            </a:fontRef>
          </xdr:style>
          <xdr:txBody>
            <a:bodyPr vertOverflow="clip" vert="horz" wrap="square" rtlCol="0" anchor="ctr"/>
            <a:lstStyle/>
            <a:p>
              <a:pPr algn="l">
                <a:lnSpc>
                  <a:spcPts val="1300"/>
                </a:lnSpc>
              </a:pPr>
              <a:r>
                <a:rPr kumimoji="1" lang="ja-JP" altLang="en-US" sz="1000"/>
                <a:t>・</a:t>
              </a:r>
              <a:r>
                <a:rPr kumimoji="1" lang="zh-TW" altLang="en-US" sz="1000"/>
                <a:t>發送</a:t>
              </a:r>
              <a:r>
                <a:rPr kumimoji="1" lang="ja-JP" altLang="en-US" sz="1000"/>
                <a:t>横展開</a:t>
              </a:r>
              <a:r>
                <a:rPr kumimoji="1" lang="zh-TW" altLang="en-US" sz="1000"/>
                <a:t>的情報</a:t>
              </a:r>
              <a:endParaRPr kumimoji="1" lang="en-US" altLang="ja-JP" sz="1000"/>
            </a:p>
            <a:p>
              <a:pPr algn="l">
                <a:lnSpc>
                  <a:spcPts val="1200"/>
                </a:lnSpc>
              </a:pPr>
              <a:r>
                <a:rPr kumimoji="1" lang="ja-JP" altLang="en-US" sz="1000"/>
                <a:t>・横展開</a:t>
              </a:r>
              <a:r>
                <a:rPr kumimoji="1" lang="zh-TW" altLang="en-US" sz="1000"/>
                <a:t>進度的</a:t>
              </a:r>
              <a:r>
                <a:rPr kumimoji="1" lang="ja-JP" altLang="en-US" sz="1000"/>
                <a:t>連絡・確認</a:t>
              </a:r>
            </a:p>
          </xdr:txBody>
        </xdr:sp>
        <xdr:cxnSp macro="">
          <xdr:nvCxnSpPr>
            <xdr:cNvPr id="26" name="直線矢印コネクタ 78">
              <a:extLst>
                <a:ext uri="{FF2B5EF4-FFF2-40B4-BE49-F238E27FC236}">
                  <a16:creationId xmlns:a16="http://schemas.microsoft.com/office/drawing/2014/main" id="{C06D785C-18FA-B105-5FC8-5015B82F6CB7}"/>
                </a:ext>
              </a:extLst>
            </xdr:cNvPr>
            <xdr:cNvCxnSpPr/>
          </xdr:nvCxnSpPr>
          <xdr:spPr>
            <a:xfrm>
              <a:off x="4200525" y="2162175"/>
              <a:ext cx="1409700" cy="2438400"/>
            </a:xfrm>
            <a:prstGeom prst="straightConnector1">
              <a:avLst/>
            </a:prstGeom>
            <a:ln w="25400">
              <a:solidFill>
                <a:srgbClr val="00B050"/>
              </a:solidFill>
              <a:headEnd type="stealth" w="lg" len="lg"/>
              <a:tailEnd type="stealth" w="lg" len="lg"/>
            </a:ln>
          </xdr:spPr>
          <xdr:style>
            <a:lnRef idx="1">
              <a:schemeClr val="accent1"/>
            </a:lnRef>
            <a:fillRef idx="0">
              <a:schemeClr val="accent1"/>
            </a:fillRef>
            <a:effectRef idx="0">
              <a:schemeClr val="accent1"/>
            </a:effectRef>
            <a:fontRef idx="minor">
              <a:schemeClr val="tx1"/>
            </a:fontRef>
          </xdr:style>
        </xdr:cxnSp>
      </xdr:grpSp>
      <xdr:sp macro="" textlink="">
        <xdr:nvSpPr>
          <xdr:cNvPr id="15" name="正方形/長方形 66">
            <a:extLst>
              <a:ext uri="{FF2B5EF4-FFF2-40B4-BE49-F238E27FC236}">
                <a16:creationId xmlns:a16="http://schemas.microsoft.com/office/drawing/2014/main" id="{A65F892F-2C30-145E-19E9-94E73B330C71}"/>
              </a:ext>
            </a:extLst>
          </xdr:cNvPr>
          <xdr:cNvSpPr/>
        </xdr:nvSpPr>
        <xdr:spPr>
          <a:xfrm>
            <a:off x="838200" y="1247775"/>
            <a:ext cx="6610350" cy="4267200"/>
          </a:xfrm>
          <a:prstGeom prst="rect">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zh-TW" altLang="en-US"/>
          </a:p>
        </xdr:txBody>
      </xdr:sp>
      <xdr:sp macro="" textlink="">
        <xdr:nvSpPr>
          <xdr:cNvPr id="16" name="テキスト ボックス 67">
            <a:extLst>
              <a:ext uri="{FF2B5EF4-FFF2-40B4-BE49-F238E27FC236}">
                <a16:creationId xmlns:a16="http://schemas.microsoft.com/office/drawing/2014/main" id="{484F9571-DD62-C9B4-AEBF-8145E21C9B67}"/>
              </a:ext>
            </a:extLst>
          </xdr:cNvPr>
          <xdr:cNvSpPr txBox="1"/>
        </xdr:nvSpPr>
        <xdr:spPr>
          <a:xfrm>
            <a:off x="847725" y="1257300"/>
            <a:ext cx="100965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ja-JP" altLang="en-US" sz="900" b="1">
                <a:solidFill>
                  <a:sysClr val="windowText" lastClr="000000"/>
                </a:solidFill>
              </a:rPr>
              <a:t>機械系・電気系</a:t>
            </a:r>
          </a:p>
        </xdr:txBody>
      </xdr:sp>
    </xdr:grpSp>
    <xdr:clientData/>
  </xdr:twoCellAnchor>
  <xdr:twoCellAnchor>
    <xdr:from>
      <xdr:col>9</xdr:col>
      <xdr:colOff>28575</xdr:colOff>
      <xdr:row>29</xdr:row>
      <xdr:rowOff>19050</xdr:rowOff>
    </xdr:from>
    <xdr:to>
      <xdr:col>18</xdr:col>
      <xdr:colOff>466725</xdr:colOff>
      <xdr:row>54</xdr:row>
      <xdr:rowOff>0</xdr:rowOff>
    </xdr:to>
    <xdr:grpSp>
      <xdr:nvGrpSpPr>
        <xdr:cNvPr id="27" name="グループ化 79">
          <a:extLst>
            <a:ext uri="{FF2B5EF4-FFF2-40B4-BE49-F238E27FC236}">
              <a16:creationId xmlns:a16="http://schemas.microsoft.com/office/drawing/2014/main" id="{3FEEBF54-1983-45C4-A55E-2E88A96CDEC7}"/>
            </a:ext>
          </a:extLst>
        </xdr:cNvPr>
        <xdr:cNvGrpSpPr>
          <a:grpSpLocks/>
        </xdr:cNvGrpSpPr>
      </xdr:nvGrpSpPr>
      <xdr:grpSpPr bwMode="auto">
        <a:xfrm>
          <a:off x="6215684" y="4880941"/>
          <a:ext cx="6724650" cy="4171950"/>
          <a:chOff x="838200" y="1247775"/>
          <a:chExt cx="6610350" cy="4267200"/>
        </a:xfrm>
      </xdr:grpSpPr>
      <xdr:grpSp>
        <xdr:nvGrpSpPr>
          <xdr:cNvPr id="28" name="グループ化 37">
            <a:extLst>
              <a:ext uri="{FF2B5EF4-FFF2-40B4-BE49-F238E27FC236}">
                <a16:creationId xmlns:a16="http://schemas.microsoft.com/office/drawing/2014/main" id="{7FDA596E-ABD9-D0DD-91D3-50AF2CE24AA4}"/>
              </a:ext>
            </a:extLst>
          </xdr:cNvPr>
          <xdr:cNvGrpSpPr>
            <a:grpSpLocks/>
          </xdr:cNvGrpSpPr>
        </xdr:nvGrpSpPr>
        <xdr:grpSpPr bwMode="auto">
          <a:xfrm>
            <a:off x="1047750" y="1933575"/>
            <a:ext cx="6200775" cy="3486150"/>
            <a:chOff x="1047750" y="1933575"/>
            <a:chExt cx="6200775" cy="3486150"/>
          </a:xfrm>
        </xdr:grpSpPr>
        <xdr:sp macro="" textlink="">
          <xdr:nvSpPr>
            <xdr:cNvPr id="31" name="正方形/長方形 84">
              <a:extLst>
                <a:ext uri="{FF2B5EF4-FFF2-40B4-BE49-F238E27FC236}">
                  <a16:creationId xmlns:a16="http://schemas.microsoft.com/office/drawing/2014/main" id="{FB260F64-34FE-D20A-5436-C1C3392ADBA1}"/>
                </a:ext>
              </a:extLst>
            </xdr:cNvPr>
            <xdr:cNvSpPr/>
          </xdr:nvSpPr>
          <xdr:spPr>
            <a:xfrm>
              <a:off x="1047750" y="4743450"/>
              <a:ext cx="1495425" cy="676275"/>
            </a:xfrm>
            <a:prstGeom prst="rect">
              <a:avLst/>
            </a:prstGeom>
            <a:solidFill>
              <a:schemeClr val="accent6">
                <a:lumMod val="20000"/>
                <a:lumOff val="80000"/>
              </a:schemeClr>
            </a:solid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en-US" altLang="ja-JP" sz="900">
                  <a:solidFill>
                    <a:sysClr val="windowText" lastClr="000000"/>
                  </a:solidFill>
                </a:rPr>
                <a:t>ADT</a:t>
              </a:r>
              <a:r>
                <a:rPr kumimoji="1" lang="ja-JP" altLang="en-US" sz="900">
                  <a:solidFill>
                    <a:sysClr val="windowText" lastClr="000000"/>
                  </a:solidFill>
                </a:rPr>
                <a:t>設技（電気）</a:t>
              </a:r>
              <a:endParaRPr kumimoji="1" lang="en-US" altLang="ja-JP" sz="900">
                <a:solidFill>
                  <a:sysClr val="windowText" lastClr="000000"/>
                </a:solidFill>
              </a:endParaRPr>
            </a:p>
            <a:p>
              <a:pPr algn="ctr"/>
              <a:r>
                <a:rPr kumimoji="1" lang="en-US" altLang="ja-JP" sz="900">
                  <a:solidFill>
                    <a:sysClr val="windowText" lastClr="000000"/>
                  </a:solidFill>
                </a:rPr>
                <a:t>ADT</a:t>
              </a:r>
              <a:r>
                <a:rPr kumimoji="1" lang="ja-JP" altLang="en-US" sz="900">
                  <a:solidFill>
                    <a:sysClr val="windowText" lastClr="000000"/>
                  </a:solidFill>
                </a:rPr>
                <a:t>生産推進課検査班</a:t>
              </a:r>
              <a:endParaRPr kumimoji="1" lang="en-US" altLang="ja-JP" sz="900">
                <a:solidFill>
                  <a:sysClr val="windowText" lastClr="000000"/>
                </a:solidFill>
              </a:endParaRPr>
            </a:p>
            <a:p>
              <a:pPr algn="ctr"/>
              <a:r>
                <a:rPr kumimoji="1" lang="ja-JP" altLang="en-US" sz="900">
                  <a:solidFill>
                    <a:sysClr val="windowText" lastClr="000000"/>
                  </a:solidFill>
                </a:rPr>
                <a:t>技開検査</a:t>
              </a:r>
              <a:r>
                <a:rPr kumimoji="1" lang="en-US" altLang="zh-TW" sz="900">
                  <a:solidFill>
                    <a:sysClr val="windowText" lastClr="000000"/>
                  </a:solidFill>
                </a:rPr>
                <a:t>TEAM</a:t>
              </a:r>
              <a:endParaRPr kumimoji="1" lang="en-US" altLang="ja-JP" sz="900">
                <a:solidFill>
                  <a:sysClr val="windowText" lastClr="000000"/>
                </a:solidFill>
              </a:endParaRPr>
            </a:p>
          </xdr:txBody>
        </xdr:sp>
        <xdr:sp macro="" textlink="">
          <xdr:nvSpPr>
            <xdr:cNvPr id="32" name="正方形/長方形 85">
              <a:extLst>
                <a:ext uri="{FF2B5EF4-FFF2-40B4-BE49-F238E27FC236}">
                  <a16:creationId xmlns:a16="http://schemas.microsoft.com/office/drawing/2014/main" id="{4BDDEF42-94BA-A9C6-502D-9B37985383FC}"/>
                </a:ext>
              </a:extLst>
            </xdr:cNvPr>
            <xdr:cNvSpPr/>
          </xdr:nvSpPr>
          <xdr:spPr>
            <a:xfrm>
              <a:off x="5753100" y="4733925"/>
              <a:ext cx="1495425" cy="676275"/>
            </a:xfrm>
            <a:prstGeom prst="rect">
              <a:avLst/>
            </a:prstGeom>
            <a:solidFill>
              <a:schemeClr val="accent5">
                <a:lumMod val="20000"/>
                <a:lumOff val="80000"/>
              </a:schemeClr>
            </a:solid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en-US" altLang="ja-JP" sz="900" b="1">
                  <a:solidFill>
                    <a:sysClr val="windowText" lastClr="000000"/>
                  </a:solidFill>
                </a:rPr>
                <a:t>ADT</a:t>
              </a:r>
              <a:r>
                <a:rPr kumimoji="1" lang="ja-JP" altLang="en-US" sz="900" b="1">
                  <a:solidFill>
                    <a:sysClr val="windowText" lastClr="000000"/>
                  </a:solidFill>
                </a:rPr>
                <a:t>各</a:t>
              </a:r>
              <a:r>
                <a:rPr kumimoji="1" lang="en-US" altLang="zh-TW" sz="900" b="1">
                  <a:solidFill>
                    <a:sysClr val="windowText" lastClr="000000"/>
                  </a:solidFill>
                </a:rPr>
                <a:t>LINE</a:t>
              </a:r>
              <a:endParaRPr kumimoji="1" lang="ja-JP" altLang="en-US" sz="900" b="1">
                <a:solidFill>
                  <a:sysClr val="windowText" lastClr="000000"/>
                </a:solidFill>
              </a:endParaRPr>
            </a:p>
          </xdr:txBody>
        </xdr:sp>
        <xdr:cxnSp macro="">
          <xdr:nvCxnSpPr>
            <xdr:cNvPr id="33" name="直線矢印コネクタ 86">
              <a:extLst>
                <a:ext uri="{FF2B5EF4-FFF2-40B4-BE49-F238E27FC236}">
                  <a16:creationId xmlns:a16="http://schemas.microsoft.com/office/drawing/2014/main" id="{7FED1817-850C-7317-A357-E5874065E310}"/>
                </a:ext>
              </a:extLst>
            </xdr:cNvPr>
            <xdr:cNvCxnSpPr/>
          </xdr:nvCxnSpPr>
          <xdr:spPr>
            <a:xfrm flipH="1">
              <a:off x="1905000" y="2105025"/>
              <a:ext cx="1447800" cy="2505075"/>
            </a:xfrm>
            <a:prstGeom prst="straightConnector1">
              <a:avLst/>
            </a:prstGeom>
            <a:ln w="28575">
              <a:solidFill>
                <a:schemeClr val="tx1"/>
              </a:solidFill>
              <a:headEnd type="stealth" w="lg" len="lg"/>
              <a:tailEnd type="stealth" w="lg" len="lg"/>
            </a:ln>
          </xdr:spPr>
          <xdr:style>
            <a:lnRef idx="1">
              <a:schemeClr val="accent1"/>
            </a:lnRef>
            <a:fillRef idx="0">
              <a:schemeClr val="accent1"/>
            </a:fillRef>
            <a:effectRef idx="0">
              <a:schemeClr val="accent1"/>
            </a:effectRef>
            <a:fontRef idx="minor">
              <a:schemeClr val="tx1"/>
            </a:fontRef>
          </xdr:style>
        </xdr:cxnSp>
        <xdr:sp macro="" textlink="">
          <xdr:nvSpPr>
            <xdr:cNvPr id="34" name="テキスト ボックス 87">
              <a:extLst>
                <a:ext uri="{FF2B5EF4-FFF2-40B4-BE49-F238E27FC236}">
                  <a16:creationId xmlns:a16="http://schemas.microsoft.com/office/drawing/2014/main" id="{D4D6C411-9F22-7332-1ADE-92BCEA4D4120}"/>
                </a:ext>
              </a:extLst>
            </xdr:cNvPr>
            <xdr:cNvSpPr txBox="1"/>
          </xdr:nvSpPr>
          <xdr:spPr>
            <a:xfrm rot="17992781">
              <a:off x="1333500" y="2971800"/>
              <a:ext cx="2209800" cy="342900"/>
            </a:xfrm>
            <a:prstGeom prst="rect">
              <a:avLst/>
            </a:prstGeom>
            <a:solidFill>
              <a:schemeClr val="bg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ja-JP" altLang="en-US" sz="1000"/>
                <a:t>・原因・対策・横展開必要有無</a:t>
              </a:r>
              <a:r>
                <a:rPr kumimoji="1" lang="zh-TW" altLang="en-US" sz="1000"/>
                <a:t>的</a:t>
              </a:r>
              <a:r>
                <a:rPr kumimoji="1" lang="ja-JP" altLang="en-US" sz="1000"/>
                <a:t>確認</a:t>
              </a:r>
            </a:p>
          </xdr:txBody>
        </xdr:sp>
        <xdr:sp macro="" textlink="">
          <xdr:nvSpPr>
            <xdr:cNvPr id="35" name="テキスト ボックス 88">
              <a:extLst>
                <a:ext uri="{FF2B5EF4-FFF2-40B4-BE49-F238E27FC236}">
                  <a16:creationId xmlns:a16="http://schemas.microsoft.com/office/drawing/2014/main" id="{0C0A74EB-A349-C04D-3779-127F3EBF78D2}"/>
                </a:ext>
              </a:extLst>
            </xdr:cNvPr>
            <xdr:cNvSpPr txBox="1"/>
          </xdr:nvSpPr>
          <xdr:spPr>
            <a:xfrm rot="17992781">
              <a:off x="1719262" y="3100388"/>
              <a:ext cx="2676525" cy="342900"/>
            </a:xfrm>
            <a:prstGeom prst="rect">
              <a:avLst/>
            </a:prstGeom>
            <a:solidFill>
              <a:srgbClr val="FFFF00">
                <a:alpha val="30000"/>
              </a:srgbClr>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ja-JP" altLang="en-US" sz="1000"/>
                <a:t>・</a:t>
              </a:r>
              <a:r>
                <a:rPr kumimoji="1" lang="zh-TW" altLang="en-US" sz="1000"/>
                <a:t>要求將橫展開的內容發送至</a:t>
              </a:r>
              <a:r>
                <a:rPr kumimoji="1" lang="ja-JP" altLang="en-US" sz="1000"/>
                <a:t>各</a:t>
              </a:r>
              <a:r>
                <a:rPr kumimoji="1" lang="en-US" altLang="zh-TW" sz="1000"/>
                <a:t>LINE</a:t>
              </a:r>
              <a:endParaRPr kumimoji="1" lang="ja-JP" altLang="en-US" sz="1000"/>
            </a:p>
          </xdr:txBody>
        </xdr:sp>
        <xdr:cxnSp macro="">
          <xdr:nvCxnSpPr>
            <xdr:cNvPr id="36" name="直線矢印コネクタ 89">
              <a:extLst>
                <a:ext uri="{FF2B5EF4-FFF2-40B4-BE49-F238E27FC236}">
                  <a16:creationId xmlns:a16="http://schemas.microsoft.com/office/drawing/2014/main" id="{3D6A6F38-634E-C6AF-A632-928B43920D0D}"/>
                </a:ext>
              </a:extLst>
            </xdr:cNvPr>
            <xdr:cNvCxnSpPr/>
          </xdr:nvCxnSpPr>
          <xdr:spPr>
            <a:xfrm flipH="1">
              <a:off x="2543175" y="2190750"/>
              <a:ext cx="1466850" cy="2524125"/>
            </a:xfrm>
            <a:prstGeom prst="straightConnector1">
              <a:avLst/>
            </a:prstGeom>
            <a:ln w="25400">
              <a:solidFill>
                <a:srgbClr val="FF0000"/>
              </a:solidFill>
              <a:headEnd type="none" w="lg" len="lg"/>
              <a:tailEnd type="stealth" w="lg" len="lg"/>
            </a:ln>
          </xdr:spPr>
          <xdr:style>
            <a:lnRef idx="1">
              <a:schemeClr val="accent1"/>
            </a:lnRef>
            <a:fillRef idx="0">
              <a:schemeClr val="accent1"/>
            </a:fillRef>
            <a:effectRef idx="0">
              <a:schemeClr val="accent1"/>
            </a:effectRef>
            <a:fontRef idx="minor">
              <a:schemeClr val="tx1"/>
            </a:fontRef>
          </xdr:style>
        </xdr:cxnSp>
        <xdr:cxnSp macro="">
          <xdr:nvCxnSpPr>
            <xdr:cNvPr id="37" name="直線矢印コネクタ 90">
              <a:extLst>
                <a:ext uri="{FF2B5EF4-FFF2-40B4-BE49-F238E27FC236}">
                  <a16:creationId xmlns:a16="http://schemas.microsoft.com/office/drawing/2014/main" id="{E602D487-1FE2-C7D7-FEF9-AF400860C58B}"/>
                </a:ext>
              </a:extLst>
            </xdr:cNvPr>
            <xdr:cNvCxnSpPr/>
          </xdr:nvCxnSpPr>
          <xdr:spPr>
            <a:xfrm flipH="1">
              <a:off x="2752725" y="4762500"/>
              <a:ext cx="2809875" cy="0"/>
            </a:xfrm>
            <a:prstGeom prst="straightConnector1">
              <a:avLst/>
            </a:prstGeom>
            <a:ln w="25400">
              <a:solidFill>
                <a:srgbClr val="00B0F0"/>
              </a:solidFill>
              <a:headEnd type="stealth" w="lg" len="lg"/>
              <a:tailEnd type="none" w="lg" len="lg"/>
            </a:ln>
          </xdr:spPr>
          <xdr:style>
            <a:lnRef idx="1">
              <a:schemeClr val="accent1"/>
            </a:lnRef>
            <a:fillRef idx="0">
              <a:schemeClr val="accent1"/>
            </a:fillRef>
            <a:effectRef idx="0">
              <a:schemeClr val="accent1"/>
            </a:effectRef>
            <a:fontRef idx="minor">
              <a:schemeClr val="tx1"/>
            </a:fontRef>
          </xdr:style>
        </xdr:cxnSp>
        <xdr:sp macro="" textlink="">
          <xdr:nvSpPr>
            <xdr:cNvPr id="38" name="テキスト ボックス 91">
              <a:extLst>
                <a:ext uri="{FF2B5EF4-FFF2-40B4-BE49-F238E27FC236}">
                  <a16:creationId xmlns:a16="http://schemas.microsoft.com/office/drawing/2014/main" id="{FBC00649-FDD0-8D12-FE3C-885BD531AE68}"/>
                </a:ext>
              </a:extLst>
            </xdr:cNvPr>
            <xdr:cNvSpPr txBox="1"/>
          </xdr:nvSpPr>
          <xdr:spPr>
            <a:xfrm>
              <a:off x="3009900" y="4867275"/>
              <a:ext cx="2085975" cy="342900"/>
            </a:xfrm>
            <a:prstGeom prst="rect">
              <a:avLst/>
            </a:prstGeom>
            <a:solidFill>
              <a:schemeClr val="accent6">
                <a:lumMod val="20000"/>
                <a:lumOff val="80000"/>
                <a:alpha val="60000"/>
              </a:schemeClr>
            </a:solidFill>
            <a:ln w="9525" cmpd="sng">
              <a:solidFill>
                <a:srgbClr val="00B0F0"/>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ja-JP" altLang="en-US" sz="1000"/>
                <a:t>・</a:t>
              </a:r>
              <a:r>
                <a:rPr kumimoji="1" lang="zh-TW" altLang="en-US" sz="1000"/>
                <a:t>發送橫展開內容至</a:t>
              </a:r>
              <a:r>
                <a:rPr kumimoji="1" lang="ja-JP" altLang="en-US" sz="1000"/>
                <a:t>各</a:t>
              </a:r>
              <a:r>
                <a:rPr kumimoji="1" lang="en-US" altLang="zh-TW" sz="1000"/>
                <a:t>LINE</a:t>
              </a:r>
              <a:endParaRPr kumimoji="1" lang="ja-JP" altLang="en-US" sz="1000"/>
            </a:p>
          </xdr:txBody>
        </xdr:sp>
        <xdr:sp macro="" textlink="">
          <xdr:nvSpPr>
            <xdr:cNvPr id="39" name="テキスト ボックス 92">
              <a:extLst>
                <a:ext uri="{FF2B5EF4-FFF2-40B4-BE49-F238E27FC236}">
                  <a16:creationId xmlns:a16="http://schemas.microsoft.com/office/drawing/2014/main" id="{74D27736-03C1-059A-6199-BB42C50CB305}"/>
                </a:ext>
              </a:extLst>
            </xdr:cNvPr>
            <xdr:cNvSpPr txBox="1"/>
          </xdr:nvSpPr>
          <xdr:spPr>
            <a:xfrm rot="3589543">
              <a:off x="4429125" y="2933700"/>
              <a:ext cx="1781175" cy="619125"/>
            </a:xfrm>
            <a:prstGeom prst="rect">
              <a:avLst/>
            </a:prstGeom>
            <a:solidFill>
              <a:schemeClr val="accent5">
                <a:lumMod val="20000"/>
                <a:lumOff val="80000"/>
                <a:alpha val="30000"/>
              </a:schemeClr>
            </a:solidFill>
            <a:ln w="9525" cmpd="sng">
              <a:solidFill>
                <a:srgbClr val="00B050"/>
              </a:solidFill>
            </a:ln>
          </xdr:spPr>
          <xdr:style>
            <a:lnRef idx="0">
              <a:scrgbClr r="0" g="0" b="0"/>
            </a:lnRef>
            <a:fillRef idx="0">
              <a:scrgbClr r="0" g="0" b="0"/>
            </a:fillRef>
            <a:effectRef idx="0">
              <a:scrgbClr r="0" g="0" b="0"/>
            </a:effectRef>
            <a:fontRef idx="minor">
              <a:schemeClr val="dk1"/>
            </a:fontRef>
          </xdr:style>
          <xdr:txBody>
            <a:bodyPr vertOverflow="clip" vert="horz" wrap="square" rtlCol="0" anchor="ctr"/>
            <a:lstStyle/>
            <a:p>
              <a:pPr algn="l">
                <a:lnSpc>
                  <a:spcPts val="1200"/>
                </a:lnSpc>
              </a:pPr>
              <a:r>
                <a:rPr kumimoji="1" lang="ja-JP" altLang="en-US" sz="1000"/>
                <a:t>・</a:t>
              </a:r>
              <a:r>
                <a:rPr kumimoji="1" lang="zh-TW" altLang="en-US" sz="1000"/>
                <a:t>發送</a:t>
              </a:r>
              <a:r>
                <a:rPr kumimoji="1" lang="ja-JP" altLang="en-US" sz="1000"/>
                <a:t>横展開</a:t>
              </a:r>
              <a:r>
                <a:rPr kumimoji="1" lang="zh-TW" altLang="en-US" sz="1000"/>
                <a:t>的</a:t>
              </a:r>
              <a:r>
                <a:rPr kumimoji="1" lang="ja-JP" altLang="en-US" sz="1000"/>
                <a:t>情報</a:t>
              </a:r>
              <a:endParaRPr kumimoji="1" lang="en-US" altLang="ja-JP" sz="1000"/>
            </a:p>
            <a:p>
              <a:pPr algn="l">
                <a:lnSpc>
                  <a:spcPts val="1200"/>
                </a:lnSpc>
              </a:pPr>
              <a:r>
                <a:rPr kumimoji="1" lang="ja-JP" altLang="en-US" sz="1000"/>
                <a:t>・横展開</a:t>
              </a:r>
              <a:r>
                <a:rPr kumimoji="1" lang="zh-TW" altLang="en-US" sz="1000"/>
                <a:t>的</a:t>
              </a:r>
              <a:r>
                <a:rPr kumimoji="1" lang="ja-JP" altLang="en-US" sz="1000"/>
                <a:t>進</a:t>
              </a:r>
              <a:r>
                <a:rPr kumimoji="1" lang="zh-TW" altLang="en-US" sz="1000"/>
                <a:t>度</a:t>
              </a:r>
              <a:r>
                <a:rPr kumimoji="1" lang="ja-JP" altLang="en-US" sz="1000"/>
                <a:t>連絡・確認</a:t>
              </a:r>
            </a:p>
          </xdr:txBody>
        </xdr:sp>
        <xdr:cxnSp macro="">
          <xdr:nvCxnSpPr>
            <xdr:cNvPr id="40" name="直線矢印コネクタ 93">
              <a:extLst>
                <a:ext uri="{FF2B5EF4-FFF2-40B4-BE49-F238E27FC236}">
                  <a16:creationId xmlns:a16="http://schemas.microsoft.com/office/drawing/2014/main" id="{F75264F9-6D38-8ADA-1490-5DFC2C557029}"/>
                </a:ext>
              </a:extLst>
            </xdr:cNvPr>
            <xdr:cNvCxnSpPr/>
          </xdr:nvCxnSpPr>
          <xdr:spPr>
            <a:xfrm>
              <a:off x="4200525" y="2162175"/>
              <a:ext cx="1409700" cy="2438400"/>
            </a:xfrm>
            <a:prstGeom prst="straightConnector1">
              <a:avLst/>
            </a:prstGeom>
            <a:ln w="25400">
              <a:solidFill>
                <a:srgbClr val="00B050"/>
              </a:solidFill>
              <a:headEnd type="stealth" w="lg" len="lg"/>
              <a:tailEnd type="stealth" w="lg" len="lg"/>
            </a:ln>
          </xdr:spPr>
          <xdr:style>
            <a:lnRef idx="1">
              <a:schemeClr val="accent1"/>
            </a:lnRef>
            <a:fillRef idx="0">
              <a:schemeClr val="accent1"/>
            </a:fillRef>
            <a:effectRef idx="0">
              <a:schemeClr val="accent1"/>
            </a:effectRef>
            <a:fontRef idx="minor">
              <a:schemeClr val="tx1"/>
            </a:fontRef>
          </xdr:style>
        </xdr:cxnSp>
      </xdr:grpSp>
      <xdr:sp macro="" textlink="">
        <xdr:nvSpPr>
          <xdr:cNvPr id="29" name="正方形/長方形 81">
            <a:extLst>
              <a:ext uri="{FF2B5EF4-FFF2-40B4-BE49-F238E27FC236}">
                <a16:creationId xmlns:a16="http://schemas.microsoft.com/office/drawing/2014/main" id="{0F136E83-691D-9517-1CBB-1FFBFA8D523B}"/>
              </a:ext>
            </a:extLst>
          </xdr:cNvPr>
          <xdr:cNvSpPr/>
        </xdr:nvSpPr>
        <xdr:spPr>
          <a:xfrm>
            <a:off x="838200" y="1247775"/>
            <a:ext cx="6610350" cy="4267200"/>
          </a:xfrm>
          <a:prstGeom prst="rect">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zh-TW" altLang="en-US"/>
          </a:p>
        </xdr:txBody>
      </xdr:sp>
      <xdr:sp macro="" textlink="">
        <xdr:nvSpPr>
          <xdr:cNvPr id="30" name="テキスト ボックス 82">
            <a:extLst>
              <a:ext uri="{FF2B5EF4-FFF2-40B4-BE49-F238E27FC236}">
                <a16:creationId xmlns:a16="http://schemas.microsoft.com/office/drawing/2014/main" id="{BFC97DC4-7BDD-B5C2-CAAF-A07909FACB4D}"/>
              </a:ext>
            </a:extLst>
          </xdr:cNvPr>
          <xdr:cNvSpPr txBox="1"/>
        </xdr:nvSpPr>
        <xdr:spPr>
          <a:xfrm>
            <a:off x="847725" y="1257300"/>
            <a:ext cx="100965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ja-JP" altLang="en-US" sz="900" b="1">
                <a:solidFill>
                  <a:sysClr val="windowText" lastClr="000000"/>
                </a:solidFill>
              </a:rPr>
              <a:t>検査機系</a:t>
            </a:r>
          </a:p>
        </xdr:txBody>
      </xdr:sp>
    </xdr:grpSp>
    <xdr:clientData/>
  </xdr:twoCellAnchor>
  <xdr:twoCellAnchor>
    <xdr:from>
      <xdr:col>9</xdr:col>
      <xdr:colOff>28575</xdr:colOff>
      <xdr:row>54</xdr:row>
      <xdr:rowOff>38100</xdr:rowOff>
    </xdr:from>
    <xdr:to>
      <xdr:col>18</xdr:col>
      <xdr:colOff>466725</xdr:colOff>
      <xdr:row>79</xdr:row>
      <xdr:rowOff>19050</xdr:rowOff>
    </xdr:to>
    <xdr:grpSp>
      <xdr:nvGrpSpPr>
        <xdr:cNvPr id="41" name="グループ化 42">
          <a:extLst>
            <a:ext uri="{FF2B5EF4-FFF2-40B4-BE49-F238E27FC236}">
              <a16:creationId xmlns:a16="http://schemas.microsoft.com/office/drawing/2014/main" id="{3BF1018C-FC97-4FFE-9A4E-396A80832B00}"/>
            </a:ext>
          </a:extLst>
        </xdr:cNvPr>
        <xdr:cNvGrpSpPr>
          <a:grpSpLocks/>
        </xdr:cNvGrpSpPr>
      </xdr:nvGrpSpPr>
      <xdr:grpSpPr bwMode="auto">
        <a:xfrm>
          <a:off x="6215684" y="9090991"/>
          <a:ext cx="6724650" cy="4122255"/>
          <a:chOff x="152400" y="5153025"/>
          <a:chExt cx="6610350" cy="4267200"/>
        </a:xfrm>
      </xdr:grpSpPr>
      <xdr:sp macro="" textlink="">
        <xdr:nvSpPr>
          <xdr:cNvPr id="42" name="正方形/長方形 96">
            <a:extLst>
              <a:ext uri="{FF2B5EF4-FFF2-40B4-BE49-F238E27FC236}">
                <a16:creationId xmlns:a16="http://schemas.microsoft.com/office/drawing/2014/main" id="{C5589641-CD53-B1FC-F237-1EBCF6E92EA4}"/>
              </a:ext>
            </a:extLst>
          </xdr:cNvPr>
          <xdr:cNvSpPr/>
        </xdr:nvSpPr>
        <xdr:spPr>
          <a:xfrm>
            <a:off x="5067300" y="8639175"/>
            <a:ext cx="1495425" cy="676275"/>
          </a:xfrm>
          <a:prstGeom prst="rect">
            <a:avLst/>
          </a:prstGeom>
          <a:solidFill>
            <a:schemeClr val="accent5">
              <a:lumMod val="20000"/>
              <a:lumOff val="80000"/>
            </a:schemeClr>
          </a:solid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en-US" altLang="ja-JP" sz="900" b="1">
                <a:solidFill>
                  <a:sysClr val="windowText" lastClr="000000"/>
                </a:solidFill>
              </a:rPr>
              <a:t>ADT</a:t>
            </a:r>
            <a:r>
              <a:rPr kumimoji="1" lang="ja-JP" altLang="en-US" sz="900" b="1">
                <a:solidFill>
                  <a:sysClr val="windowText" lastClr="000000"/>
                </a:solidFill>
              </a:rPr>
              <a:t>各</a:t>
            </a:r>
            <a:r>
              <a:rPr kumimoji="1" lang="en-US" altLang="zh-TW" sz="900" b="1">
                <a:solidFill>
                  <a:sysClr val="windowText" lastClr="000000"/>
                </a:solidFill>
              </a:rPr>
              <a:t>LINE</a:t>
            </a:r>
            <a:endParaRPr kumimoji="1" lang="ja-JP" altLang="en-US" sz="900" b="1">
              <a:solidFill>
                <a:sysClr val="windowText" lastClr="000000"/>
              </a:solidFill>
            </a:endParaRPr>
          </a:p>
        </xdr:txBody>
      </xdr:sp>
      <xdr:cxnSp macro="">
        <xdr:nvCxnSpPr>
          <xdr:cNvPr id="43" name="直線矢印コネクタ 97">
            <a:extLst>
              <a:ext uri="{FF2B5EF4-FFF2-40B4-BE49-F238E27FC236}">
                <a16:creationId xmlns:a16="http://schemas.microsoft.com/office/drawing/2014/main" id="{B8E09D63-3A18-1F92-5ECE-3A84DBB04CFA}"/>
              </a:ext>
            </a:extLst>
          </xdr:cNvPr>
          <xdr:cNvCxnSpPr/>
        </xdr:nvCxnSpPr>
        <xdr:spPr>
          <a:xfrm flipH="1">
            <a:off x="1790700" y="6086475"/>
            <a:ext cx="1400175" cy="2438400"/>
          </a:xfrm>
          <a:prstGeom prst="straightConnector1">
            <a:avLst/>
          </a:prstGeom>
          <a:ln w="28575">
            <a:solidFill>
              <a:srgbClr val="FF0000"/>
            </a:solidFill>
            <a:headEnd type="stealth" w="lg" len="lg"/>
            <a:tailEnd type="stealth" w="lg" len="lg"/>
          </a:ln>
        </xdr:spPr>
        <xdr:style>
          <a:lnRef idx="1">
            <a:schemeClr val="accent1"/>
          </a:lnRef>
          <a:fillRef idx="0">
            <a:schemeClr val="accent1"/>
          </a:fillRef>
          <a:effectRef idx="0">
            <a:schemeClr val="accent1"/>
          </a:effectRef>
          <a:fontRef idx="minor">
            <a:schemeClr val="tx1"/>
          </a:fontRef>
        </xdr:style>
      </xdr:cxnSp>
      <xdr:sp macro="" textlink="">
        <xdr:nvSpPr>
          <xdr:cNvPr id="44" name="テキスト ボックス 98">
            <a:extLst>
              <a:ext uri="{FF2B5EF4-FFF2-40B4-BE49-F238E27FC236}">
                <a16:creationId xmlns:a16="http://schemas.microsoft.com/office/drawing/2014/main" id="{7B39A98C-018C-400C-2831-6238FB9FA22F}"/>
              </a:ext>
            </a:extLst>
          </xdr:cNvPr>
          <xdr:cNvSpPr txBox="1"/>
        </xdr:nvSpPr>
        <xdr:spPr>
          <a:xfrm rot="17992781">
            <a:off x="1133475" y="7000875"/>
            <a:ext cx="2209800" cy="342900"/>
          </a:xfrm>
          <a:prstGeom prst="rect">
            <a:avLst/>
          </a:prstGeom>
          <a:solidFill>
            <a:srgbClr val="FFFF00"/>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ja-JP" altLang="en-US" sz="1000"/>
              <a:t>・原因・対策・横展開必要有無</a:t>
            </a:r>
            <a:r>
              <a:rPr kumimoji="1" lang="zh-TW" altLang="en-US" sz="1000"/>
              <a:t>的</a:t>
            </a:r>
            <a:r>
              <a:rPr kumimoji="1" lang="ja-JP" altLang="en-US" sz="1000"/>
              <a:t>確認</a:t>
            </a:r>
          </a:p>
        </xdr:txBody>
      </xdr:sp>
      <xdr:cxnSp macro="">
        <xdr:nvCxnSpPr>
          <xdr:cNvPr id="45" name="直線矢印コネクタ 99">
            <a:extLst>
              <a:ext uri="{FF2B5EF4-FFF2-40B4-BE49-F238E27FC236}">
                <a16:creationId xmlns:a16="http://schemas.microsoft.com/office/drawing/2014/main" id="{F0AB8100-8C7D-20B8-252C-3A23EAF3350C}"/>
              </a:ext>
            </a:extLst>
          </xdr:cNvPr>
          <xdr:cNvCxnSpPr/>
        </xdr:nvCxnSpPr>
        <xdr:spPr>
          <a:xfrm flipH="1" flipV="1">
            <a:off x="3905250" y="6086475"/>
            <a:ext cx="1419225" cy="2381250"/>
          </a:xfrm>
          <a:prstGeom prst="straightConnector1">
            <a:avLst/>
          </a:prstGeom>
          <a:ln w="25400">
            <a:solidFill>
              <a:srgbClr val="FF0000"/>
            </a:solidFill>
            <a:headEnd type="stealth" w="lg" len="lg"/>
            <a:tailEnd type="none" w="lg" len="lg"/>
          </a:ln>
        </xdr:spPr>
        <xdr:style>
          <a:lnRef idx="1">
            <a:schemeClr val="accent1"/>
          </a:lnRef>
          <a:fillRef idx="0">
            <a:schemeClr val="accent1"/>
          </a:fillRef>
          <a:effectRef idx="0">
            <a:schemeClr val="accent1"/>
          </a:effectRef>
          <a:fontRef idx="minor">
            <a:schemeClr val="tx1"/>
          </a:fontRef>
        </xdr:style>
      </xdr:cxnSp>
      <xdr:sp macro="" textlink="">
        <xdr:nvSpPr>
          <xdr:cNvPr id="46" name="テキスト ボックス 100">
            <a:extLst>
              <a:ext uri="{FF2B5EF4-FFF2-40B4-BE49-F238E27FC236}">
                <a16:creationId xmlns:a16="http://schemas.microsoft.com/office/drawing/2014/main" id="{4D00EDD9-4080-BE4C-292A-A2F07571D922}"/>
              </a:ext>
            </a:extLst>
          </xdr:cNvPr>
          <xdr:cNvSpPr txBox="1"/>
        </xdr:nvSpPr>
        <xdr:spPr>
          <a:xfrm rot="3546528">
            <a:off x="3300412" y="7186613"/>
            <a:ext cx="2085975" cy="342900"/>
          </a:xfrm>
          <a:prstGeom prst="rect">
            <a:avLst/>
          </a:prstGeom>
          <a:solidFill>
            <a:srgbClr val="FFFF00">
              <a:alpha val="60000"/>
            </a:srgbClr>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ja-JP" altLang="en-US" sz="1000"/>
              <a:t>・</a:t>
            </a:r>
            <a:r>
              <a:rPr kumimoji="1" lang="zh-TW" altLang="en-US" sz="1000"/>
              <a:t>發送橫展開內容至</a:t>
            </a:r>
            <a:r>
              <a:rPr kumimoji="1" lang="ja-JP" altLang="en-US" sz="1000"/>
              <a:t>各</a:t>
            </a:r>
            <a:r>
              <a:rPr kumimoji="1" lang="en-US" altLang="zh-TW" sz="1000"/>
              <a:t>LINE</a:t>
            </a:r>
            <a:endParaRPr kumimoji="1" lang="ja-JP" altLang="en-US" sz="1000"/>
          </a:p>
        </xdr:txBody>
      </xdr:sp>
      <xdr:sp macro="" textlink="">
        <xdr:nvSpPr>
          <xdr:cNvPr id="47" name="テキスト ボックス 101">
            <a:extLst>
              <a:ext uri="{FF2B5EF4-FFF2-40B4-BE49-F238E27FC236}">
                <a16:creationId xmlns:a16="http://schemas.microsoft.com/office/drawing/2014/main" id="{9FEE373F-D285-7C72-1701-C06E1998BD2E}"/>
              </a:ext>
            </a:extLst>
          </xdr:cNvPr>
          <xdr:cNvSpPr txBox="1"/>
        </xdr:nvSpPr>
        <xdr:spPr>
          <a:xfrm rot="3589543">
            <a:off x="4286250" y="6619875"/>
            <a:ext cx="1800225" cy="561975"/>
          </a:xfrm>
          <a:prstGeom prst="rect">
            <a:avLst/>
          </a:prstGeom>
          <a:solidFill>
            <a:schemeClr val="accent5">
              <a:lumMod val="20000"/>
              <a:lumOff val="80000"/>
              <a:alpha val="30000"/>
            </a:schemeClr>
          </a:solidFill>
          <a:ln w="9525" cmpd="sng">
            <a:solidFill>
              <a:srgbClr val="00B050"/>
            </a:solidFill>
          </a:ln>
        </xdr:spPr>
        <xdr:style>
          <a:lnRef idx="0">
            <a:scrgbClr r="0" g="0" b="0"/>
          </a:lnRef>
          <a:fillRef idx="0">
            <a:scrgbClr r="0" g="0" b="0"/>
          </a:fillRef>
          <a:effectRef idx="0">
            <a:scrgbClr r="0" g="0" b="0"/>
          </a:effectRef>
          <a:fontRef idx="minor">
            <a:schemeClr val="dk1"/>
          </a:fontRef>
        </xdr:style>
        <xdr:txBody>
          <a:bodyPr vertOverflow="clip" vert="horz" wrap="square" rtlCol="0" anchor="ctr"/>
          <a:lstStyle/>
          <a:p>
            <a:pPr algn="l">
              <a:lnSpc>
                <a:spcPts val="1200"/>
              </a:lnSpc>
            </a:pPr>
            <a:r>
              <a:rPr kumimoji="1" lang="ja-JP" altLang="en-US" sz="1000"/>
              <a:t>・</a:t>
            </a:r>
            <a:r>
              <a:rPr kumimoji="1" lang="zh-TW" altLang="en-US" sz="1000"/>
              <a:t>發送</a:t>
            </a:r>
            <a:r>
              <a:rPr kumimoji="1" lang="ja-JP" altLang="en-US" sz="1000"/>
              <a:t>横展開</a:t>
            </a:r>
            <a:r>
              <a:rPr kumimoji="1" lang="zh-TW" altLang="en-US" sz="1000"/>
              <a:t>的</a:t>
            </a:r>
            <a:r>
              <a:rPr kumimoji="1" lang="ja-JP" altLang="en-US" sz="1000"/>
              <a:t>情報</a:t>
            </a:r>
            <a:endParaRPr kumimoji="1" lang="en-US" altLang="ja-JP" sz="1000"/>
          </a:p>
          <a:p>
            <a:pPr algn="l">
              <a:lnSpc>
                <a:spcPts val="1200"/>
              </a:lnSpc>
            </a:pPr>
            <a:r>
              <a:rPr kumimoji="1" lang="ja-JP" altLang="en-US" sz="1000"/>
              <a:t>・横展開</a:t>
            </a:r>
            <a:r>
              <a:rPr kumimoji="1" lang="zh-TW" altLang="en-US" sz="1000"/>
              <a:t>的</a:t>
            </a:r>
            <a:r>
              <a:rPr kumimoji="1" lang="ja-JP" altLang="en-US" sz="1000"/>
              <a:t>進</a:t>
            </a:r>
            <a:r>
              <a:rPr kumimoji="1" lang="zh-TW" altLang="en-US" sz="1000"/>
              <a:t>度</a:t>
            </a:r>
            <a:r>
              <a:rPr kumimoji="1" lang="ja-JP" altLang="en-US" sz="1000"/>
              <a:t>連絡・確認</a:t>
            </a:r>
          </a:p>
        </xdr:txBody>
      </xdr:sp>
      <xdr:cxnSp macro="">
        <xdr:nvCxnSpPr>
          <xdr:cNvPr id="48" name="直線矢印コネクタ 102">
            <a:extLst>
              <a:ext uri="{FF2B5EF4-FFF2-40B4-BE49-F238E27FC236}">
                <a16:creationId xmlns:a16="http://schemas.microsoft.com/office/drawing/2014/main" id="{D7A2CE4E-89B5-2C89-78B7-C150DFF09070}"/>
              </a:ext>
            </a:extLst>
          </xdr:cNvPr>
          <xdr:cNvCxnSpPr/>
        </xdr:nvCxnSpPr>
        <xdr:spPr>
          <a:xfrm>
            <a:off x="4171950" y="5953125"/>
            <a:ext cx="1409700" cy="2438400"/>
          </a:xfrm>
          <a:prstGeom prst="straightConnector1">
            <a:avLst/>
          </a:prstGeom>
          <a:ln w="25400">
            <a:solidFill>
              <a:srgbClr val="00B050"/>
            </a:solidFill>
            <a:headEnd type="stealth" w="lg" len="lg"/>
            <a:tailEnd type="stealth" w="lg" len="lg"/>
          </a:ln>
        </xdr:spPr>
        <xdr:style>
          <a:lnRef idx="1">
            <a:schemeClr val="accent1"/>
          </a:lnRef>
          <a:fillRef idx="0">
            <a:schemeClr val="accent1"/>
          </a:fillRef>
          <a:effectRef idx="0">
            <a:schemeClr val="accent1"/>
          </a:effectRef>
          <a:fontRef idx="minor">
            <a:schemeClr val="tx1"/>
          </a:fontRef>
        </xdr:style>
      </xdr:cxnSp>
      <xdr:sp macro="" textlink="">
        <xdr:nvSpPr>
          <xdr:cNvPr id="49" name="正方形/長方形 103">
            <a:extLst>
              <a:ext uri="{FF2B5EF4-FFF2-40B4-BE49-F238E27FC236}">
                <a16:creationId xmlns:a16="http://schemas.microsoft.com/office/drawing/2014/main" id="{051B88F1-641C-A391-2C77-02D62C59F26A}"/>
              </a:ext>
            </a:extLst>
          </xdr:cNvPr>
          <xdr:cNvSpPr/>
        </xdr:nvSpPr>
        <xdr:spPr>
          <a:xfrm>
            <a:off x="152400" y="5153025"/>
            <a:ext cx="6610350" cy="4267200"/>
          </a:xfrm>
          <a:prstGeom prst="rect">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zh-TW" altLang="en-US"/>
          </a:p>
        </xdr:txBody>
      </xdr:sp>
      <xdr:sp macro="" textlink="">
        <xdr:nvSpPr>
          <xdr:cNvPr id="50" name="テキスト ボックス 104">
            <a:extLst>
              <a:ext uri="{FF2B5EF4-FFF2-40B4-BE49-F238E27FC236}">
                <a16:creationId xmlns:a16="http://schemas.microsoft.com/office/drawing/2014/main" id="{0C30D74C-F01C-77AD-9EF9-78AF8ABA4A72}"/>
              </a:ext>
            </a:extLst>
          </xdr:cNvPr>
          <xdr:cNvSpPr txBox="1"/>
        </xdr:nvSpPr>
        <xdr:spPr>
          <a:xfrm>
            <a:off x="161925" y="5162550"/>
            <a:ext cx="124777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zh-TW" altLang="en-US" sz="900" b="1">
                <a:solidFill>
                  <a:sysClr val="windowText" lastClr="000000"/>
                </a:solidFill>
              </a:rPr>
              <a:t>操作錯誤</a:t>
            </a:r>
            <a:r>
              <a:rPr kumimoji="1" lang="ja-JP" altLang="en-US" sz="900" b="1">
                <a:solidFill>
                  <a:sysClr val="windowText" lastClr="000000"/>
                </a:solidFill>
              </a:rPr>
              <a:t>等</a:t>
            </a:r>
          </a:p>
        </xdr:txBody>
      </xdr:sp>
      <xdr:sp macro="" textlink="">
        <xdr:nvSpPr>
          <xdr:cNvPr id="51" name="正方形/長方形 2">
            <a:extLst>
              <a:ext uri="{FF2B5EF4-FFF2-40B4-BE49-F238E27FC236}">
                <a16:creationId xmlns:a16="http://schemas.microsoft.com/office/drawing/2014/main" id="{6621A89E-507B-5D81-2B29-91BF2896B2D5}"/>
              </a:ext>
            </a:extLst>
          </xdr:cNvPr>
          <xdr:cNvSpPr/>
        </xdr:nvSpPr>
        <xdr:spPr>
          <a:xfrm>
            <a:off x="314325" y="8620125"/>
            <a:ext cx="1495425" cy="676275"/>
          </a:xfrm>
          <a:prstGeom prst="rect">
            <a:avLst/>
          </a:prstGeom>
          <a:solidFill>
            <a:schemeClr val="accent6">
              <a:lumMod val="20000"/>
              <a:lumOff val="80000"/>
            </a:schemeClr>
          </a:solid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zh-TW" altLang="en-US" sz="900" b="1">
                <a:solidFill>
                  <a:sysClr val="windowText" lastClr="000000"/>
                </a:solidFill>
              </a:rPr>
              <a:t>其</a:t>
            </a:r>
            <a:r>
              <a:rPr kumimoji="1" lang="ja-JP" altLang="en-US" sz="900" b="1">
                <a:solidFill>
                  <a:sysClr val="windowText" lastClr="000000"/>
                </a:solidFill>
              </a:rPr>
              <a:t>他</a:t>
            </a:r>
            <a:r>
              <a:rPr kumimoji="1" lang="zh-TW" altLang="en-US" sz="900" b="1">
                <a:solidFill>
                  <a:sysClr val="windowText" lastClr="000000"/>
                </a:solidFill>
              </a:rPr>
              <a:t>據點</a:t>
            </a:r>
            <a:r>
              <a:rPr kumimoji="1" lang="en-US" altLang="ja-JP" sz="900" b="1">
                <a:solidFill>
                  <a:sysClr val="windowText" lastClr="000000"/>
                </a:solidFill>
              </a:rPr>
              <a:t>/</a:t>
            </a:r>
            <a:r>
              <a:rPr kumimoji="1" lang="ja-JP" altLang="en-US" sz="900" b="1">
                <a:solidFill>
                  <a:sysClr val="windowText" lastClr="000000"/>
                </a:solidFill>
              </a:rPr>
              <a:t>技開</a:t>
            </a:r>
          </a:p>
        </xdr:txBody>
      </xdr:sp>
    </xdr:grpSp>
    <xdr:clientData/>
  </xdr:twoCellAnchor>
  <xdr:twoCellAnchor>
    <xdr:from>
      <xdr:col>12</xdr:col>
      <xdr:colOff>257175</xdr:colOff>
      <xdr:row>4</xdr:row>
      <xdr:rowOff>85725</xdr:rowOff>
    </xdr:from>
    <xdr:to>
      <xdr:col>15</xdr:col>
      <xdr:colOff>438150</xdr:colOff>
      <xdr:row>8</xdr:row>
      <xdr:rowOff>76200</xdr:rowOff>
    </xdr:to>
    <xdr:sp macro="" textlink="">
      <xdr:nvSpPr>
        <xdr:cNvPr id="52" name="正方形/長方形 2">
          <a:extLst>
            <a:ext uri="{FF2B5EF4-FFF2-40B4-BE49-F238E27FC236}">
              <a16:creationId xmlns:a16="http://schemas.microsoft.com/office/drawing/2014/main" id="{9CB7482C-5F3F-4255-8DCB-AEE7933E5A5D}"/>
            </a:ext>
          </a:extLst>
        </xdr:cNvPr>
        <xdr:cNvSpPr/>
      </xdr:nvSpPr>
      <xdr:spPr bwMode="auto">
        <a:xfrm>
          <a:off x="8486775" y="628650"/>
          <a:ext cx="2238375" cy="638175"/>
        </a:xfrm>
        <a:prstGeom prst="rect">
          <a:avLst/>
        </a:prstGeom>
        <a:solidFill>
          <a:srgbClr val="FFFF00"/>
        </a:solidFill>
        <a:ln w="9525" cap="flat" cmpd="sng" algn="ctr">
          <a:solidFill>
            <a:srgbClr val="FF0000"/>
          </a:solidFill>
          <a:prstDash val="solid"/>
        </a:ln>
        <a:effectLst/>
      </xdr:spPr>
      <xdr:txBody>
        <a:bodyPr vert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000" b="1" i="0" u="none" strike="noStrike" kern="0" cap="none" spc="0" normalizeH="0" baseline="0" noProof="0">
              <a:ln>
                <a:noFill/>
              </a:ln>
              <a:solidFill>
                <a:sysClr val="windowText" lastClr="000000"/>
              </a:solidFill>
              <a:effectLst/>
              <a:uLnTx/>
              <a:uFillTx/>
              <a:latin typeface="+mn-ea"/>
              <a:ea typeface="+mn-ea"/>
              <a:cs typeface="+mn-cs"/>
            </a:rPr>
            <a:t>設備</a:t>
          </a:r>
          <a:r>
            <a:rPr kumimoji="1" lang="en-US" altLang="zh-TW" sz="1000" b="1" i="0" u="none" strike="noStrike" kern="0" cap="none" spc="0" normalizeH="0" baseline="0" noProof="0">
              <a:ln>
                <a:noFill/>
              </a:ln>
              <a:solidFill>
                <a:sysClr val="windowText" lastClr="000000"/>
              </a:solidFill>
              <a:effectLst/>
              <a:uLnTx/>
              <a:uFillTx/>
              <a:latin typeface="+mn-ea"/>
              <a:ea typeface="+mn-ea"/>
              <a:cs typeface="+mn-cs"/>
            </a:rPr>
            <a:t>Loss</a:t>
          </a:r>
          <a:r>
            <a:rPr kumimoji="1" lang="ja-JP" altLang="en-US" sz="1000" b="1" i="0" u="none" strike="noStrike" kern="0" cap="none" spc="0" normalizeH="0" baseline="0" noProof="0">
              <a:ln>
                <a:noFill/>
              </a:ln>
              <a:solidFill>
                <a:sysClr val="windowText" lastClr="000000"/>
              </a:solidFill>
              <a:effectLst/>
              <a:uLnTx/>
              <a:uFillTx/>
              <a:latin typeface="+mn-ea"/>
              <a:ea typeface="+mn-ea"/>
              <a:cs typeface="+mn-cs"/>
            </a:rPr>
            <a:t>削減</a:t>
          </a:r>
          <a:r>
            <a:rPr kumimoji="1" lang="en-US" altLang="ja-JP" sz="1000" b="1" i="0" u="none" strike="noStrike" kern="0" cap="none" spc="0" normalizeH="0" baseline="0" noProof="0">
              <a:ln>
                <a:noFill/>
              </a:ln>
              <a:solidFill>
                <a:sysClr val="windowText" lastClr="000000"/>
              </a:solidFill>
              <a:effectLst/>
              <a:uLnTx/>
              <a:uFillTx/>
              <a:latin typeface="+mn-ea"/>
              <a:ea typeface="+mn-ea"/>
              <a:cs typeface="+mn-cs"/>
            </a:rPr>
            <a:t>Team</a:t>
          </a:r>
        </a:p>
        <a:p>
          <a:pPr marL="0" marR="0" lvl="0" indent="0" algn="ctr" defTabSz="914400" eaLnBrk="1" fontAlgn="auto" latinLnBrk="0" hangingPunct="1">
            <a:lnSpc>
              <a:spcPct val="100000"/>
            </a:lnSpc>
            <a:spcBef>
              <a:spcPts val="0"/>
            </a:spcBef>
            <a:spcAft>
              <a:spcPts val="0"/>
            </a:spcAft>
            <a:buClrTx/>
            <a:buSzTx/>
            <a:buFontTx/>
            <a:buNone/>
            <a:tabLst/>
            <a:defRPr/>
          </a:pPr>
          <a:r>
            <a:rPr kumimoji="1" lang="zh-TW" altLang="en-US" sz="1000" b="1" i="0" u="none" strike="noStrike" kern="0" cap="none" spc="0" normalizeH="0" baseline="0" noProof="0">
              <a:ln>
                <a:noFill/>
              </a:ln>
              <a:solidFill>
                <a:sysClr val="windowText" lastClr="000000"/>
              </a:solidFill>
              <a:effectLst/>
              <a:uLnTx/>
              <a:uFillTx/>
              <a:latin typeface="+mn-ea"/>
              <a:ea typeface="+mn-ea"/>
              <a:cs typeface="+mn-cs"/>
            </a:rPr>
            <a:t>主</a:t>
          </a:r>
          <a:r>
            <a:rPr kumimoji="1" lang="en-US" altLang="zh-TW" sz="1000" b="1" i="0" u="none" strike="noStrike" kern="0" cap="none" spc="0" normalizeH="0" baseline="0" noProof="0">
              <a:ln>
                <a:noFill/>
              </a:ln>
              <a:solidFill>
                <a:sysClr val="windowText" lastClr="000000"/>
              </a:solidFill>
              <a:effectLst/>
              <a:uLnTx/>
              <a:uFillTx/>
              <a:latin typeface="+mn-ea"/>
              <a:ea typeface="+mn-ea"/>
              <a:cs typeface="+mn-cs"/>
            </a:rPr>
            <a:t>:</a:t>
          </a:r>
          <a:r>
            <a:rPr kumimoji="1" lang="zh-TW" altLang="en-US" sz="1000" b="1" i="0" u="none" strike="noStrike" kern="0" cap="none" spc="0" normalizeH="0" baseline="0" noProof="0">
              <a:ln>
                <a:noFill/>
              </a:ln>
              <a:solidFill>
                <a:sysClr val="windowText" lastClr="000000"/>
              </a:solidFill>
              <a:effectLst/>
              <a:uLnTx/>
              <a:uFillTx/>
              <a:latin typeface="+mn-ea"/>
              <a:ea typeface="+mn-ea"/>
              <a:cs typeface="+mn-cs"/>
            </a:rPr>
            <a:t>張富羿</a:t>
          </a:r>
          <a:r>
            <a:rPr kumimoji="1" lang="ja-JP" altLang="en-US" sz="1000" b="1" i="0" u="none" strike="noStrike" kern="0" cap="none" spc="0" normalizeH="0" baseline="0" noProof="0">
              <a:ln>
                <a:noFill/>
              </a:ln>
              <a:solidFill>
                <a:sysClr val="windowText" lastClr="000000"/>
              </a:solidFill>
              <a:effectLst/>
              <a:uLnTx/>
              <a:uFillTx/>
              <a:latin typeface="+mn-ea"/>
              <a:ea typeface="+mn-ea"/>
              <a:cs typeface="+mn-cs"/>
            </a:rPr>
            <a:t>・</a:t>
          </a:r>
          <a:r>
            <a:rPr kumimoji="1" lang="zh-TW" altLang="en-US" sz="1000" b="1" i="0" u="none" strike="noStrike" kern="0" cap="none" spc="0" normalizeH="0" baseline="0" noProof="0">
              <a:ln>
                <a:noFill/>
              </a:ln>
              <a:solidFill>
                <a:sysClr val="windowText" lastClr="000000"/>
              </a:solidFill>
              <a:effectLst/>
              <a:uLnTx/>
              <a:uFillTx/>
              <a:latin typeface="+mn-ea"/>
              <a:ea typeface="+mn-ea"/>
              <a:cs typeface="+mn-cs"/>
            </a:rPr>
            <a:t>副黃乙原</a:t>
          </a:r>
          <a:r>
            <a:rPr kumimoji="1" lang="en-US" altLang="zh-TW" sz="1000" b="1" i="0" u="none" strike="noStrike" kern="0" cap="none" spc="0" normalizeH="0" baseline="0" noProof="0">
              <a:ln>
                <a:noFill/>
              </a:ln>
              <a:solidFill>
                <a:sysClr val="windowText" lastClr="000000"/>
              </a:solidFill>
              <a:effectLst/>
              <a:uLnTx/>
              <a:uFillTx/>
              <a:latin typeface="+mn-ea"/>
              <a:ea typeface="+mn-ea"/>
              <a:cs typeface="+mn-cs"/>
            </a:rPr>
            <a:t>(</a:t>
          </a:r>
          <a:r>
            <a:rPr kumimoji="1" lang="ja-JP" altLang="en-US" sz="1000" b="1" i="0" u="none" strike="noStrike" kern="0" cap="none" spc="0" normalizeH="0" baseline="0" noProof="0">
              <a:ln>
                <a:noFill/>
              </a:ln>
              <a:solidFill>
                <a:sysClr val="windowText" lastClr="000000"/>
              </a:solidFill>
              <a:effectLst/>
              <a:uLnTx/>
              <a:uFillTx/>
              <a:latin typeface="+mn-ea"/>
              <a:ea typeface="+mn-ea"/>
              <a:cs typeface="+mn-cs"/>
            </a:rPr>
            <a:t>劉芳全</a:t>
          </a:r>
          <a:r>
            <a:rPr kumimoji="1" lang="en-US" altLang="zh-TW" sz="1000" b="1" i="0" u="none" strike="noStrike" kern="0" cap="none" spc="0" normalizeH="0" baseline="0" noProof="0">
              <a:ln>
                <a:noFill/>
              </a:ln>
              <a:solidFill>
                <a:sysClr val="windowText" lastClr="000000"/>
              </a:solidFill>
              <a:effectLst/>
              <a:uLnTx/>
              <a:uFillTx/>
              <a:latin typeface="+mn-ea"/>
              <a:ea typeface="+mn-ea"/>
              <a:cs typeface="+mn-cs"/>
            </a:rPr>
            <a:t>)</a:t>
          </a:r>
          <a:r>
            <a:rPr kumimoji="1" lang="ja-JP" altLang="en-US" sz="1000" b="1" i="0" u="none" strike="noStrike" kern="0" cap="none" spc="0" normalizeH="0" baseline="0" noProof="0">
              <a:ln>
                <a:noFill/>
              </a:ln>
              <a:solidFill>
                <a:sysClr val="windowText" lastClr="000000"/>
              </a:solidFill>
              <a:effectLst/>
              <a:uLnTx/>
              <a:uFillTx/>
              <a:latin typeface="+mn-ea"/>
              <a:ea typeface="+mn-ea"/>
              <a:cs typeface="+mn-cs"/>
            </a:rPr>
            <a:t>（</a:t>
          </a:r>
          <a:r>
            <a:rPr kumimoji="1" lang="zh-TW" altLang="en-US" sz="1000" b="1" i="0" u="none" strike="noStrike" kern="0" cap="none" spc="0" normalizeH="0" baseline="0" noProof="0">
              <a:ln>
                <a:noFill/>
              </a:ln>
              <a:solidFill>
                <a:sysClr val="windowText" lastClr="000000"/>
              </a:solidFill>
              <a:effectLst/>
              <a:uLnTx/>
              <a:uFillTx/>
              <a:latin typeface="+mn-ea"/>
              <a:ea typeface="+mn-ea"/>
              <a:cs typeface="+mn-cs"/>
            </a:rPr>
            <a:t>主</a:t>
          </a:r>
          <a:r>
            <a:rPr kumimoji="1" lang="en-US" altLang="zh-TW" sz="1000" b="1" i="0" u="none" strike="noStrike" kern="0" cap="none" spc="0" normalizeH="0" baseline="0" noProof="0">
              <a:ln>
                <a:noFill/>
              </a:ln>
              <a:solidFill>
                <a:sysClr val="windowText" lastClr="000000"/>
              </a:solidFill>
              <a:effectLst/>
              <a:uLnTx/>
              <a:uFillTx/>
              <a:latin typeface="+mn-ea"/>
              <a:ea typeface="+mn-ea"/>
              <a:cs typeface="+mn-cs"/>
            </a:rPr>
            <a:t>:</a:t>
          </a:r>
          <a:r>
            <a:rPr kumimoji="1" lang="zh-TW" altLang="en-US" sz="1000" b="1" i="0" u="none" strike="noStrike" kern="0" cap="none" spc="0" normalizeH="0" baseline="0" noProof="0">
              <a:ln>
                <a:noFill/>
              </a:ln>
              <a:solidFill>
                <a:sysClr val="windowText" lastClr="000000"/>
              </a:solidFill>
              <a:effectLst/>
              <a:uLnTx/>
              <a:uFillTx/>
              <a:latin typeface="+mn-ea"/>
              <a:ea typeface="+mn-ea"/>
              <a:cs typeface="+mn-cs"/>
            </a:rPr>
            <a:t>文</a:t>
          </a:r>
          <a:r>
            <a:rPr kumimoji="1" lang="ja-JP" altLang="zh-TW" sz="1000" b="0">
              <a:effectLst/>
              <a:latin typeface="+mn-lt"/>
              <a:ea typeface="+mn-ea"/>
              <a:cs typeface="+mn-cs"/>
            </a:rPr>
            <a:t>さ</a:t>
          </a:r>
          <a:r>
            <a:rPr kumimoji="1" lang="ja-JP" altLang="zh-TW" sz="1000">
              <a:effectLst/>
              <a:latin typeface="+mn-lt"/>
              <a:ea typeface="+mn-ea"/>
              <a:cs typeface="+mn-cs"/>
            </a:rPr>
            <a:t>ん</a:t>
          </a:r>
          <a:r>
            <a:rPr kumimoji="1" lang="zh-TW" altLang="en-US" sz="1000" b="1" i="0" u="none" strike="noStrike" kern="0" cap="none" spc="0" normalizeH="0" baseline="0" noProof="0">
              <a:ln>
                <a:noFill/>
              </a:ln>
              <a:solidFill>
                <a:sysClr val="windowText" lastClr="000000"/>
              </a:solidFill>
              <a:effectLst/>
              <a:uLnTx/>
              <a:uFillTx/>
              <a:latin typeface="+mn-ea"/>
              <a:ea typeface="+mn-ea"/>
              <a:cs typeface="+mn-cs"/>
            </a:rPr>
            <a:t>、副</a:t>
          </a:r>
          <a:r>
            <a:rPr kumimoji="1" lang="en-US" altLang="zh-TW" sz="1000" b="1" i="0" u="none" strike="noStrike" kern="0" cap="none" spc="0" normalizeH="0" baseline="0" noProof="0">
              <a:ln>
                <a:noFill/>
              </a:ln>
              <a:solidFill>
                <a:sysClr val="windowText" lastClr="000000"/>
              </a:solidFill>
              <a:effectLst/>
              <a:uLnTx/>
              <a:uFillTx/>
              <a:latin typeface="+mn-ea"/>
              <a:ea typeface="+mn-ea"/>
              <a:cs typeface="+mn-cs"/>
            </a:rPr>
            <a:t>:</a:t>
          </a:r>
          <a:r>
            <a:rPr kumimoji="1" lang="zh-TW" altLang="en-US" sz="1000" b="1" i="0" u="none" strike="noStrike" kern="0" cap="none" spc="0" normalizeH="0" baseline="0" noProof="0">
              <a:ln>
                <a:noFill/>
              </a:ln>
              <a:solidFill>
                <a:sysClr val="windowText" lastClr="000000"/>
              </a:solidFill>
              <a:effectLst/>
              <a:uLnTx/>
              <a:uFillTx/>
              <a:latin typeface="+mn-ea"/>
              <a:ea typeface="+mn-ea"/>
              <a:cs typeface="+mn-cs"/>
            </a:rPr>
            <a:t>大內</a:t>
          </a:r>
          <a:r>
            <a:rPr kumimoji="1" lang="ja-JP" altLang="zh-TW" sz="1000" b="0">
              <a:effectLst/>
              <a:latin typeface="+mn-lt"/>
              <a:ea typeface="+mn-ea"/>
              <a:cs typeface="+mn-cs"/>
            </a:rPr>
            <a:t>さ</a:t>
          </a:r>
          <a:r>
            <a:rPr kumimoji="1" lang="ja-JP" altLang="zh-TW" sz="1000">
              <a:effectLst/>
              <a:latin typeface="+mn-lt"/>
              <a:ea typeface="+mn-ea"/>
              <a:cs typeface="+mn-cs"/>
            </a:rPr>
            <a:t>ん</a:t>
          </a:r>
          <a:r>
            <a:rPr kumimoji="1" lang="ja-JP" altLang="en-US" sz="1000" b="1" i="0" u="none" strike="noStrike" kern="0" cap="none" spc="0" normalizeH="0" baseline="0" noProof="0">
              <a:ln>
                <a:noFill/>
              </a:ln>
              <a:solidFill>
                <a:sysClr val="windowText" lastClr="000000"/>
              </a:solidFill>
              <a:effectLst/>
              <a:uLnTx/>
              <a:uFillTx/>
              <a:latin typeface="+mn-ea"/>
              <a:ea typeface="+mn-ea"/>
              <a:cs typeface="+mn-cs"/>
            </a:rPr>
            <a:t>）</a:t>
          </a:r>
        </a:p>
      </xdr:txBody>
    </xdr:sp>
    <xdr:clientData/>
  </xdr:twoCellAnchor>
  <xdr:twoCellAnchor>
    <xdr:from>
      <xdr:col>12</xdr:col>
      <xdr:colOff>428624</xdr:colOff>
      <xdr:row>29</xdr:row>
      <xdr:rowOff>95250</xdr:rowOff>
    </xdr:from>
    <xdr:to>
      <xdr:col>16</xdr:col>
      <xdr:colOff>38099</xdr:colOff>
      <xdr:row>33</xdr:row>
      <xdr:rowOff>85725</xdr:rowOff>
    </xdr:to>
    <xdr:sp macro="" textlink="">
      <xdr:nvSpPr>
        <xdr:cNvPr id="53" name="正方形/長方形 2">
          <a:extLst>
            <a:ext uri="{FF2B5EF4-FFF2-40B4-BE49-F238E27FC236}">
              <a16:creationId xmlns:a16="http://schemas.microsoft.com/office/drawing/2014/main" id="{B38F09F0-572E-409B-84F7-F796CACA9943}"/>
            </a:ext>
          </a:extLst>
        </xdr:cNvPr>
        <xdr:cNvSpPr/>
      </xdr:nvSpPr>
      <xdr:spPr bwMode="auto">
        <a:xfrm>
          <a:off x="8658224" y="4686300"/>
          <a:ext cx="2352675" cy="647700"/>
        </a:xfrm>
        <a:prstGeom prst="rect">
          <a:avLst/>
        </a:prstGeom>
        <a:solidFill>
          <a:srgbClr val="FFFF00"/>
        </a:solidFill>
        <a:ln w="9525" cap="flat" cmpd="sng" algn="ctr">
          <a:solidFill>
            <a:srgbClr val="FF0000"/>
          </a:solidFill>
          <a:prstDash val="solid"/>
        </a:ln>
        <a:effectLst/>
      </xdr:spPr>
      <xdr:txBody>
        <a:bodyPr vert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b="1" i="0" u="none" strike="noStrike" kern="0" cap="none" spc="0" normalizeH="0" baseline="0" noProof="0">
              <a:ln>
                <a:noFill/>
              </a:ln>
              <a:solidFill>
                <a:sysClr val="windowText" lastClr="000000"/>
              </a:solidFill>
              <a:effectLst/>
              <a:uLnTx/>
              <a:uFillTx/>
              <a:latin typeface="Calibri"/>
              <a:ea typeface="ＭＳ Ｐゴシック"/>
              <a:cs typeface="+mn-cs"/>
            </a:rPr>
            <a:t>設備</a:t>
          </a:r>
          <a:r>
            <a:rPr kumimoji="1" lang="en-US" altLang="ja-JP" sz="900" b="1" i="0" u="none" strike="noStrike" kern="0" cap="none" spc="0" normalizeH="0" baseline="0" noProof="0">
              <a:ln>
                <a:noFill/>
              </a:ln>
              <a:solidFill>
                <a:sysClr val="windowText" lastClr="000000"/>
              </a:solidFill>
              <a:effectLst/>
              <a:uLnTx/>
              <a:uFillTx/>
              <a:latin typeface="Calibri"/>
              <a:ea typeface="ＭＳ Ｐゴシック"/>
              <a:cs typeface="+mn-cs"/>
            </a:rPr>
            <a:t>Loss</a:t>
          </a:r>
          <a:r>
            <a:rPr kumimoji="1" lang="ja-JP" altLang="en-US" sz="900" b="1" i="0" u="none" strike="noStrike" kern="0" cap="none" spc="0" normalizeH="0" baseline="0" noProof="0">
              <a:ln>
                <a:noFill/>
              </a:ln>
              <a:solidFill>
                <a:sysClr val="windowText" lastClr="000000"/>
              </a:solidFill>
              <a:effectLst/>
              <a:uLnTx/>
              <a:uFillTx/>
              <a:latin typeface="Calibri"/>
              <a:ea typeface="ＭＳ Ｐゴシック"/>
              <a:cs typeface="+mn-cs"/>
            </a:rPr>
            <a:t>削減</a:t>
          </a:r>
          <a:r>
            <a:rPr kumimoji="1" lang="en-US" altLang="ja-JP" sz="900" b="1" i="0" u="none" strike="noStrike" kern="0" cap="none" spc="0" normalizeH="0" baseline="0" noProof="0">
              <a:ln>
                <a:noFill/>
              </a:ln>
              <a:solidFill>
                <a:sysClr val="windowText" lastClr="000000"/>
              </a:solidFill>
              <a:effectLst/>
              <a:uLnTx/>
              <a:uFillTx/>
              <a:latin typeface="Calibri"/>
              <a:ea typeface="ＭＳ Ｐゴシック"/>
              <a:cs typeface="+mn-cs"/>
            </a:rPr>
            <a:t>Team</a:t>
          </a: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050" b="1" i="0" baseline="0">
              <a:effectLst/>
              <a:latin typeface="+mn-lt"/>
              <a:ea typeface="+mn-ea"/>
              <a:cs typeface="+mn-cs"/>
            </a:rPr>
            <a:t>陳勝立</a:t>
          </a:r>
          <a:r>
            <a:rPr kumimoji="1" lang="zh-TW" altLang="en-US" sz="1050" b="1" i="0" baseline="0">
              <a:effectLst/>
              <a:latin typeface="+mn-lt"/>
              <a:ea typeface="+mn-ea"/>
              <a:cs typeface="+mn-cs"/>
            </a:rPr>
            <a:t>、</a:t>
          </a:r>
          <a:r>
            <a:rPr lang="zh-TW" altLang="en-US" sz="1050" b="1" i="0">
              <a:effectLst/>
              <a:latin typeface="+mn-lt"/>
              <a:ea typeface="+mn-ea"/>
              <a:cs typeface="+mn-cs"/>
            </a:rPr>
            <a:t>林嘉彬</a:t>
          </a:r>
          <a:endParaRPr kumimoji="1" lang="ja-JP" altLang="en-US" sz="1050" b="1" i="0" baseline="0">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zh-TW" sz="1050" b="1" i="0" baseline="0">
              <a:effectLst/>
              <a:latin typeface="+mn-lt"/>
              <a:ea typeface="+mn-ea"/>
              <a:cs typeface="+mn-cs"/>
            </a:rPr>
            <a:t>（</a:t>
          </a:r>
          <a:r>
            <a:rPr kumimoji="1" lang="zh-TW" altLang="zh-TW" sz="1050" b="1" i="0" baseline="0">
              <a:effectLst/>
              <a:latin typeface="+mn-lt"/>
              <a:ea typeface="+mn-ea"/>
              <a:cs typeface="+mn-cs"/>
            </a:rPr>
            <a:t>主</a:t>
          </a:r>
          <a:r>
            <a:rPr kumimoji="1" lang="en-US" altLang="zh-TW" sz="1050" b="1" i="0" baseline="0">
              <a:effectLst/>
              <a:latin typeface="+mn-lt"/>
              <a:ea typeface="+mn-ea"/>
              <a:cs typeface="+mn-cs"/>
            </a:rPr>
            <a:t>:</a:t>
          </a:r>
          <a:r>
            <a:rPr kumimoji="1" lang="zh-TW" altLang="zh-TW" sz="1050" b="1" i="0" baseline="0">
              <a:effectLst/>
              <a:latin typeface="+mn-lt"/>
              <a:ea typeface="+mn-ea"/>
              <a:cs typeface="+mn-cs"/>
            </a:rPr>
            <a:t>文</a:t>
          </a:r>
          <a:r>
            <a:rPr kumimoji="1" lang="ja-JP" altLang="zh-TW" sz="1050" b="1">
              <a:effectLst/>
              <a:latin typeface="+mn-lt"/>
              <a:ea typeface="+mn-ea"/>
              <a:cs typeface="+mn-cs"/>
            </a:rPr>
            <a:t>さん</a:t>
          </a:r>
          <a:r>
            <a:rPr kumimoji="1" lang="zh-TW" altLang="zh-TW" sz="1050" b="1" i="0" baseline="0">
              <a:effectLst/>
              <a:latin typeface="+mn-lt"/>
              <a:ea typeface="+mn-ea"/>
              <a:cs typeface="+mn-cs"/>
            </a:rPr>
            <a:t>、副</a:t>
          </a:r>
          <a:r>
            <a:rPr kumimoji="1" lang="en-US" altLang="zh-TW" sz="1050" b="1" i="0" baseline="0">
              <a:effectLst/>
              <a:latin typeface="+mn-lt"/>
              <a:ea typeface="+mn-ea"/>
              <a:cs typeface="+mn-cs"/>
            </a:rPr>
            <a:t>:</a:t>
          </a:r>
          <a:r>
            <a:rPr kumimoji="1" lang="zh-TW" altLang="zh-TW" sz="1050" b="1" i="0" baseline="0">
              <a:effectLst/>
              <a:latin typeface="+mn-lt"/>
              <a:ea typeface="+mn-ea"/>
              <a:cs typeface="+mn-cs"/>
            </a:rPr>
            <a:t>大內</a:t>
          </a:r>
          <a:r>
            <a:rPr kumimoji="1" lang="ja-JP" altLang="zh-TW" sz="1050" b="1">
              <a:effectLst/>
              <a:latin typeface="+mn-lt"/>
              <a:ea typeface="+mn-ea"/>
              <a:cs typeface="+mn-cs"/>
            </a:rPr>
            <a:t>さん</a:t>
          </a:r>
          <a:r>
            <a:rPr kumimoji="1" lang="ja-JP" altLang="zh-TW" sz="1050" b="1" i="0" baseline="0">
              <a:effectLst/>
              <a:latin typeface="+mn-lt"/>
              <a:ea typeface="+mn-ea"/>
              <a:cs typeface="+mn-cs"/>
            </a:rPr>
            <a:t>）</a:t>
          </a:r>
          <a:endParaRPr lang="ja-JP" altLang="ja-JP" sz="1050" b="1">
            <a:effectLst/>
          </a:endParaRPr>
        </a:p>
      </xdr:txBody>
    </xdr:sp>
    <xdr:clientData/>
  </xdr:twoCellAnchor>
  <xdr:twoCellAnchor>
    <xdr:from>
      <xdr:col>12</xdr:col>
      <xdr:colOff>438150</xdr:colOff>
      <xdr:row>54</xdr:row>
      <xdr:rowOff>142875</xdr:rowOff>
    </xdr:from>
    <xdr:to>
      <xdr:col>15</xdr:col>
      <xdr:colOff>676275</xdr:colOff>
      <xdr:row>58</xdr:row>
      <xdr:rowOff>133350</xdr:rowOff>
    </xdr:to>
    <xdr:sp macro="" textlink="">
      <xdr:nvSpPr>
        <xdr:cNvPr id="54" name="正方形/長方形 2">
          <a:extLst>
            <a:ext uri="{FF2B5EF4-FFF2-40B4-BE49-F238E27FC236}">
              <a16:creationId xmlns:a16="http://schemas.microsoft.com/office/drawing/2014/main" id="{61D09FE0-9973-428A-97CF-B5C7A926B730}"/>
            </a:ext>
          </a:extLst>
        </xdr:cNvPr>
        <xdr:cNvSpPr/>
      </xdr:nvSpPr>
      <xdr:spPr bwMode="auto">
        <a:xfrm>
          <a:off x="8667750" y="8801100"/>
          <a:ext cx="2295525" cy="638175"/>
        </a:xfrm>
        <a:prstGeom prst="rect">
          <a:avLst/>
        </a:prstGeom>
        <a:solidFill>
          <a:srgbClr val="FFFF00"/>
        </a:solidFill>
        <a:ln w="9525" cap="flat" cmpd="sng" algn="ctr">
          <a:solidFill>
            <a:srgbClr val="FF0000"/>
          </a:solidFill>
          <a:prstDash val="solid"/>
        </a:ln>
        <a:effectLst/>
      </xdr:spPr>
      <xdr:txBody>
        <a:bodyPr vertOverflow="clip" rtlCol="0" anchor="ctr"/>
        <a:lstStyle/>
        <a:p>
          <a:pPr algn="ctr" eaLnBrk="1" fontAlgn="auto" latinLnBrk="0" hangingPunct="1"/>
          <a:r>
            <a:rPr kumimoji="1" lang="ja-JP" altLang="ja-JP" sz="1100" b="1" i="0" baseline="0">
              <a:effectLst/>
              <a:latin typeface="細明體" panose="02020509000000000000" pitchFamily="49" charset="-120"/>
              <a:ea typeface="細明體" panose="02020509000000000000" pitchFamily="49" charset="-120"/>
              <a:cs typeface="+mn-cs"/>
            </a:rPr>
            <a:t>設備</a:t>
          </a:r>
          <a:r>
            <a:rPr kumimoji="1" lang="en-US" altLang="ja-JP" sz="1100" b="1" i="0" baseline="0">
              <a:effectLst/>
              <a:latin typeface="細明體" panose="02020509000000000000" pitchFamily="49" charset="-120"/>
              <a:ea typeface="細明體" panose="02020509000000000000" pitchFamily="49" charset="-120"/>
              <a:cs typeface="+mn-cs"/>
            </a:rPr>
            <a:t>Loss</a:t>
          </a:r>
          <a:r>
            <a:rPr kumimoji="1" lang="ja-JP" altLang="ja-JP" sz="1100" b="1" i="0" baseline="0">
              <a:effectLst/>
              <a:latin typeface="細明體" panose="02020509000000000000" pitchFamily="49" charset="-120"/>
              <a:ea typeface="細明體" panose="02020509000000000000" pitchFamily="49" charset="-120"/>
              <a:cs typeface="+mn-cs"/>
            </a:rPr>
            <a:t>削減</a:t>
          </a:r>
          <a:r>
            <a:rPr kumimoji="1" lang="en-US" altLang="ja-JP" sz="1100" b="1" i="0" baseline="0">
              <a:effectLst/>
              <a:latin typeface="細明體" panose="02020509000000000000" pitchFamily="49" charset="-120"/>
              <a:ea typeface="細明體" panose="02020509000000000000" pitchFamily="49" charset="-120"/>
              <a:cs typeface="+mn-cs"/>
            </a:rPr>
            <a:t>Team</a:t>
          </a:r>
          <a:endParaRPr lang="ja-JP" altLang="ja-JP" sz="900">
            <a:effectLst/>
            <a:latin typeface="細明體" panose="02020509000000000000" pitchFamily="49" charset="-120"/>
            <a:ea typeface="細明體" panose="02020509000000000000" pitchFamily="49" charset="-120"/>
          </a:endParaRPr>
        </a:p>
        <a:p>
          <a:pPr algn="ctr" eaLnBrk="1" fontAlgn="auto" latinLnBrk="0" hangingPunct="1"/>
          <a:r>
            <a:rPr kumimoji="1" lang="zh-TW" altLang="zh-TW" sz="1100" b="1" i="0" baseline="0">
              <a:effectLst/>
              <a:latin typeface="細明體" panose="02020509000000000000" pitchFamily="49" charset="-120"/>
              <a:ea typeface="細明體" panose="02020509000000000000" pitchFamily="49" charset="-120"/>
              <a:cs typeface="+mn-cs"/>
            </a:rPr>
            <a:t>主</a:t>
          </a:r>
          <a:r>
            <a:rPr kumimoji="1" lang="en-US" altLang="zh-TW" sz="1100" b="1" i="0" baseline="0">
              <a:effectLst/>
              <a:latin typeface="細明體" panose="02020509000000000000" pitchFamily="49" charset="-120"/>
              <a:ea typeface="細明體" panose="02020509000000000000" pitchFamily="49" charset="-120"/>
              <a:cs typeface="+mn-cs"/>
            </a:rPr>
            <a:t>:</a:t>
          </a:r>
          <a:r>
            <a:rPr kumimoji="1" lang="zh-TW" altLang="zh-TW" sz="1100" b="1" i="0" baseline="0">
              <a:effectLst/>
              <a:latin typeface="細明體" panose="02020509000000000000" pitchFamily="49" charset="-120"/>
              <a:ea typeface="細明體" panose="02020509000000000000" pitchFamily="49" charset="-120"/>
              <a:cs typeface="+mn-cs"/>
            </a:rPr>
            <a:t>張富羿</a:t>
          </a:r>
          <a:r>
            <a:rPr kumimoji="1" lang="ja-JP" altLang="zh-TW" sz="1100" b="1" i="0" baseline="0">
              <a:effectLst/>
              <a:latin typeface="細明體" panose="02020509000000000000" pitchFamily="49" charset="-120"/>
              <a:ea typeface="細明體" panose="02020509000000000000" pitchFamily="49" charset="-120"/>
              <a:cs typeface="+mn-cs"/>
            </a:rPr>
            <a:t>・</a:t>
          </a:r>
          <a:r>
            <a:rPr kumimoji="1" lang="zh-TW" altLang="zh-TW" sz="1100" b="1" i="0" baseline="0">
              <a:effectLst/>
              <a:latin typeface="細明體" panose="02020509000000000000" pitchFamily="49" charset="-120"/>
              <a:ea typeface="細明體" panose="02020509000000000000" pitchFamily="49" charset="-120"/>
              <a:cs typeface="+mn-cs"/>
            </a:rPr>
            <a:t>副黃乙原</a:t>
          </a:r>
          <a:r>
            <a:rPr kumimoji="1" lang="en-US" altLang="zh-TW" sz="1100" b="1" i="0" baseline="0">
              <a:effectLst/>
              <a:latin typeface="細明體" panose="02020509000000000000" pitchFamily="49" charset="-120"/>
              <a:ea typeface="細明體" panose="02020509000000000000" pitchFamily="49" charset="-120"/>
              <a:cs typeface="+mn-cs"/>
            </a:rPr>
            <a:t>(</a:t>
          </a:r>
          <a:r>
            <a:rPr kumimoji="1" lang="ja-JP" altLang="zh-TW" sz="1100" b="1" i="0" baseline="0">
              <a:effectLst/>
              <a:latin typeface="細明體" panose="02020509000000000000" pitchFamily="49" charset="-120"/>
              <a:ea typeface="細明體" panose="02020509000000000000" pitchFamily="49" charset="-120"/>
              <a:cs typeface="+mn-cs"/>
            </a:rPr>
            <a:t>劉芳全</a:t>
          </a:r>
          <a:r>
            <a:rPr kumimoji="1" lang="en-US" altLang="zh-TW" sz="1100" b="1" i="0" baseline="0">
              <a:effectLst/>
              <a:latin typeface="細明體" panose="02020509000000000000" pitchFamily="49" charset="-120"/>
              <a:ea typeface="細明體" panose="02020509000000000000" pitchFamily="49" charset="-120"/>
              <a:cs typeface="+mn-cs"/>
            </a:rPr>
            <a:t>)</a:t>
          </a:r>
          <a:r>
            <a:rPr kumimoji="1" lang="ja-JP" altLang="zh-TW" sz="1100" b="1" i="0" baseline="0">
              <a:effectLst/>
              <a:latin typeface="細明體" panose="02020509000000000000" pitchFamily="49" charset="-120"/>
              <a:ea typeface="細明體" panose="02020509000000000000" pitchFamily="49" charset="-120"/>
              <a:cs typeface="+mn-cs"/>
            </a:rPr>
            <a:t>（</a:t>
          </a:r>
          <a:r>
            <a:rPr kumimoji="1" lang="zh-TW" altLang="zh-TW" sz="1100" b="1" i="0" baseline="0">
              <a:effectLst/>
              <a:latin typeface="細明體" panose="02020509000000000000" pitchFamily="49" charset="-120"/>
              <a:ea typeface="細明體" panose="02020509000000000000" pitchFamily="49" charset="-120"/>
              <a:cs typeface="+mn-cs"/>
            </a:rPr>
            <a:t>主</a:t>
          </a:r>
          <a:r>
            <a:rPr kumimoji="1" lang="en-US" altLang="zh-TW" sz="1100" b="1" i="0" baseline="0">
              <a:effectLst/>
              <a:latin typeface="細明體" panose="02020509000000000000" pitchFamily="49" charset="-120"/>
              <a:ea typeface="細明體" panose="02020509000000000000" pitchFamily="49" charset="-120"/>
              <a:cs typeface="+mn-cs"/>
            </a:rPr>
            <a:t>:</a:t>
          </a:r>
          <a:r>
            <a:rPr kumimoji="1" lang="zh-TW" altLang="zh-TW" sz="1100" b="1" i="0" baseline="0">
              <a:effectLst/>
              <a:latin typeface="細明體" panose="02020509000000000000" pitchFamily="49" charset="-120"/>
              <a:ea typeface="細明體" panose="02020509000000000000" pitchFamily="49" charset="-120"/>
              <a:cs typeface="+mn-cs"/>
            </a:rPr>
            <a:t>文</a:t>
          </a:r>
          <a:r>
            <a:rPr kumimoji="1" lang="ja-JP" altLang="zh-TW" sz="1100" b="0">
              <a:effectLst/>
              <a:latin typeface="細明體" panose="02020509000000000000" pitchFamily="49" charset="-120"/>
              <a:ea typeface="細明體" panose="02020509000000000000" pitchFamily="49" charset="-120"/>
              <a:cs typeface="+mn-cs"/>
            </a:rPr>
            <a:t>さ</a:t>
          </a:r>
          <a:r>
            <a:rPr kumimoji="1" lang="ja-JP" altLang="zh-TW" sz="1100">
              <a:effectLst/>
              <a:latin typeface="細明體" panose="02020509000000000000" pitchFamily="49" charset="-120"/>
              <a:ea typeface="細明體" panose="02020509000000000000" pitchFamily="49" charset="-120"/>
              <a:cs typeface="+mn-cs"/>
            </a:rPr>
            <a:t>ん</a:t>
          </a:r>
          <a:r>
            <a:rPr kumimoji="1" lang="zh-TW" altLang="zh-TW" sz="1100" b="1" i="0" baseline="0">
              <a:effectLst/>
              <a:latin typeface="細明體" panose="02020509000000000000" pitchFamily="49" charset="-120"/>
              <a:ea typeface="細明體" panose="02020509000000000000" pitchFamily="49" charset="-120"/>
              <a:cs typeface="+mn-cs"/>
            </a:rPr>
            <a:t>、副</a:t>
          </a:r>
          <a:r>
            <a:rPr kumimoji="1" lang="en-US" altLang="zh-TW" sz="1100" b="1" i="0" baseline="0">
              <a:effectLst/>
              <a:latin typeface="細明體" panose="02020509000000000000" pitchFamily="49" charset="-120"/>
              <a:ea typeface="細明體" panose="02020509000000000000" pitchFamily="49" charset="-120"/>
              <a:cs typeface="+mn-cs"/>
            </a:rPr>
            <a:t>:</a:t>
          </a:r>
          <a:r>
            <a:rPr kumimoji="1" lang="zh-TW" altLang="zh-TW" sz="1100" b="1" i="0" baseline="0">
              <a:effectLst/>
              <a:latin typeface="細明體" panose="02020509000000000000" pitchFamily="49" charset="-120"/>
              <a:ea typeface="細明體" panose="02020509000000000000" pitchFamily="49" charset="-120"/>
              <a:cs typeface="+mn-cs"/>
            </a:rPr>
            <a:t>大內</a:t>
          </a:r>
          <a:r>
            <a:rPr kumimoji="1" lang="ja-JP" altLang="zh-TW" sz="1100" b="0">
              <a:effectLst/>
              <a:latin typeface="細明體" panose="02020509000000000000" pitchFamily="49" charset="-120"/>
              <a:ea typeface="細明體" panose="02020509000000000000" pitchFamily="49" charset="-120"/>
              <a:cs typeface="+mn-cs"/>
            </a:rPr>
            <a:t>さ</a:t>
          </a:r>
          <a:r>
            <a:rPr kumimoji="1" lang="ja-JP" altLang="zh-TW" sz="1100">
              <a:effectLst/>
              <a:latin typeface="細明體" panose="02020509000000000000" pitchFamily="49" charset="-120"/>
              <a:ea typeface="細明體" panose="02020509000000000000" pitchFamily="49" charset="-120"/>
              <a:cs typeface="+mn-cs"/>
            </a:rPr>
            <a:t>ん</a:t>
          </a:r>
          <a:r>
            <a:rPr kumimoji="1" lang="ja-JP" altLang="zh-TW" sz="1100" b="1" i="0" baseline="0">
              <a:effectLst/>
              <a:latin typeface="細明體" panose="02020509000000000000" pitchFamily="49" charset="-120"/>
              <a:ea typeface="細明體" panose="02020509000000000000" pitchFamily="49" charset="-120"/>
              <a:cs typeface="+mn-cs"/>
            </a:rPr>
            <a:t>）</a:t>
          </a:r>
          <a:endParaRPr lang="zh-TW" altLang="zh-TW">
            <a:effectLst/>
            <a:latin typeface="細明體" panose="02020509000000000000" pitchFamily="49" charset="-120"/>
            <a:ea typeface="細明體" panose="02020509000000000000" pitchFamily="49" charset="-120"/>
          </a:endParaRPr>
        </a:p>
      </xdr:txBody>
    </xdr:sp>
    <xdr:clientData/>
  </xdr:twoCellAnchor>
  <xdr:twoCellAnchor>
    <xdr:from>
      <xdr:col>1</xdr:col>
      <xdr:colOff>9525</xdr:colOff>
      <xdr:row>43</xdr:row>
      <xdr:rowOff>0</xdr:rowOff>
    </xdr:from>
    <xdr:to>
      <xdr:col>4</xdr:col>
      <xdr:colOff>112125</xdr:colOff>
      <xdr:row>48</xdr:row>
      <xdr:rowOff>56357</xdr:rowOff>
    </xdr:to>
    <xdr:sp macro="" textlink="">
      <xdr:nvSpPr>
        <xdr:cNvPr id="55" name="テキスト ボックス 44">
          <a:extLst>
            <a:ext uri="{FF2B5EF4-FFF2-40B4-BE49-F238E27FC236}">
              <a16:creationId xmlns:a16="http://schemas.microsoft.com/office/drawing/2014/main" id="{0A7E3D54-4BD2-4D10-9B5F-DFE5D6D8E310}"/>
            </a:ext>
          </a:extLst>
        </xdr:cNvPr>
        <xdr:cNvSpPr txBox="1"/>
      </xdr:nvSpPr>
      <xdr:spPr>
        <a:xfrm>
          <a:off x="689882" y="6953250"/>
          <a:ext cx="2143672" cy="872786"/>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zh-TW" altLang="en-US" sz="1000">
              <a:latin typeface="MS PGothic" panose="020B0600070205080204" pitchFamily="34" charset="-128"/>
              <a:ea typeface="MS PGothic" panose="020B0600070205080204" pitchFamily="34" charset="-128"/>
            </a:rPr>
            <a:t>由各單位提供設備異常的</a:t>
          </a:r>
          <a:r>
            <a:rPr kumimoji="1" lang="ja-JP" altLang="en-US" sz="1000">
              <a:latin typeface="MS PGothic" panose="020B0600070205080204" pitchFamily="34" charset="-128"/>
              <a:ea typeface="MS PGothic" panose="020B0600070205080204" pitchFamily="34" charset="-128"/>
            </a:rPr>
            <a:t>情報</a:t>
          </a:r>
          <a:endParaRPr kumimoji="1" lang="en-US" altLang="ja-JP" sz="1000">
            <a:latin typeface="MS PGothic" panose="020B0600070205080204" pitchFamily="34" charset="-128"/>
            <a:ea typeface="MS PGothic" panose="020B0600070205080204" pitchFamily="34" charset="-128"/>
          </a:endParaRPr>
        </a:p>
        <a:p>
          <a:pPr algn="ctr"/>
          <a:r>
            <a:rPr kumimoji="1" lang="ja-JP" altLang="en-US" sz="1000">
              <a:latin typeface="MS PGothic" panose="020B0600070205080204" pitchFamily="34" charset="-128"/>
              <a:ea typeface="MS PGothic" panose="020B0600070205080204" pitchFamily="34" charset="-128"/>
            </a:rPr>
            <a:t>・異常報告書</a:t>
          </a:r>
          <a:endParaRPr kumimoji="1" lang="en-US" altLang="ja-JP" sz="1000">
            <a:latin typeface="MS PGothic" panose="020B0600070205080204" pitchFamily="34" charset="-128"/>
            <a:ea typeface="MS PGothic" panose="020B0600070205080204" pitchFamily="34" charset="-128"/>
          </a:endParaRPr>
        </a:p>
        <a:p>
          <a:pPr algn="ctr"/>
          <a:r>
            <a:rPr kumimoji="1" lang="ja-JP" altLang="en-US" sz="1000">
              <a:latin typeface="MS PGothic" panose="020B0600070205080204" pitchFamily="34" charset="-128"/>
              <a:ea typeface="MS PGothic" panose="020B0600070205080204" pitchFamily="34" charset="-128"/>
            </a:rPr>
            <a:t>・調査依頼</a:t>
          </a:r>
          <a:endParaRPr kumimoji="1" lang="en-US" altLang="ja-JP" sz="1000">
            <a:latin typeface="MS PGothic" panose="020B0600070205080204" pitchFamily="34" charset="-128"/>
            <a:ea typeface="MS PGothic" panose="020B0600070205080204" pitchFamily="34" charset="-128"/>
          </a:endParaRPr>
        </a:p>
        <a:p>
          <a:pPr algn="ctr"/>
          <a:r>
            <a:rPr kumimoji="1" lang="ja-JP" altLang="en-US" sz="1000">
              <a:latin typeface="MS PGothic" panose="020B0600070205080204" pitchFamily="34" charset="-128"/>
              <a:ea typeface="MS PGothic" panose="020B0600070205080204" pitchFamily="34" charset="-128"/>
            </a:rPr>
            <a:t>・改善事例等</a:t>
          </a:r>
          <a:endParaRPr kumimoji="1" lang="en-US" altLang="ja-JP" sz="1000">
            <a:latin typeface="MS PGothic" panose="020B0600070205080204" pitchFamily="34" charset="-128"/>
            <a:ea typeface="MS PGothic" panose="020B0600070205080204" pitchFamily="34" charset="-128"/>
          </a:endParaRPr>
        </a:p>
      </xdr:txBody>
    </xdr:sp>
    <xdr:clientData/>
  </xdr:twoCellAnchor>
  <xdr:twoCellAnchor>
    <xdr:from>
      <xdr:col>1</xdr:col>
      <xdr:colOff>9525</xdr:colOff>
      <xdr:row>50</xdr:row>
      <xdr:rowOff>4083</xdr:rowOff>
    </xdr:from>
    <xdr:to>
      <xdr:col>4</xdr:col>
      <xdr:colOff>112125</xdr:colOff>
      <xdr:row>53</xdr:row>
      <xdr:rowOff>29733</xdr:rowOff>
    </xdr:to>
    <xdr:sp macro="" textlink="">
      <xdr:nvSpPr>
        <xdr:cNvPr id="56" name="テキスト ボックス 45">
          <a:extLst>
            <a:ext uri="{FF2B5EF4-FFF2-40B4-BE49-F238E27FC236}">
              <a16:creationId xmlns:a16="http://schemas.microsoft.com/office/drawing/2014/main" id="{CDB61659-476C-4D20-B8D1-A099EF66BF00}"/>
            </a:ext>
          </a:extLst>
        </xdr:cNvPr>
        <xdr:cNvSpPr txBox="1"/>
      </xdr:nvSpPr>
      <xdr:spPr>
        <a:xfrm>
          <a:off x="689882" y="8100333"/>
          <a:ext cx="2143672" cy="515507"/>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zh-TW" altLang="en-US" sz="1100" b="0">
              <a:latin typeface="MS PGothic" panose="020B0600070205080204" pitchFamily="34" charset="-128"/>
              <a:ea typeface="MS PGothic" panose="020B0600070205080204" pitchFamily="34" charset="-128"/>
            </a:rPr>
            <a:t>存放</a:t>
          </a:r>
          <a:r>
            <a:rPr kumimoji="1" lang="ja-JP" altLang="en-US" sz="1100" b="0">
              <a:latin typeface="MS PGothic" panose="020B0600070205080204" pitchFamily="34" charset="-128"/>
              <a:ea typeface="MS PGothic" panose="020B0600070205080204" pitchFamily="34" charset="-128"/>
            </a:rPr>
            <a:t>⇒ＡＤＴ内発</a:t>
          </a:r>
          <a:r>
            <a:rPr kumimoji="1" lang="zh-TW" altLang="en-US" sz="1100" b="0">
              <a:latin typeface="MS PGothic" panose="020B0600070205080204" pitchFamily="34" charset="-128"/>
              <a:ea typeface="MS PGothic" panose="020B0600070205080204" pitchFamily="34" charset="-128"/>
            </a:rPr>
            <a:t>送</a:t>
          </a:r>
          <a:endParaRPr kumimoji="1" lang="en-US" altLang="ja-JP" sz="1100" b="0">
            <a:latin typeface="MS PGothic" panose="020B0600070205080204" pitchFamily="34" charset="-128"/>
            <a:ea typeface="MS PGothic" panose="020B0600070205080204" pitchFamily="34" charset="-128"/>
          </a:endParaRPr>
        </a:p>
        <a:p>
          <a:pPr algn="ctr"/>
          <a:r>
            <a:rPr kumimoji="1" lang="en-US" altLang="ja-JP" sz="1100" b="0">
              <a:latin typeface="MS PGothic" panose="020B0600070205080204" pitchFamily="34" charset="-128"/>
              <a:ea typeface="MS PGothic" panose="020B0600070205080204" pitchFamily="34" charset="-128"/>
            </a:rPr>
            <a:t>※</a:t>
          </a:r>
          <a:r>
            <a:rPr kumimoji="1" lang="zh-TW" altLang="en-US" sz="1100" b="0">
              <a:latin typeface="MS PGothic" panose="020B0600070205080204" pitchFamily="34" charset="-128"/>
              <a:ea typeface="MS PGothic" panose="020B0600070205080204" pitchFamily="34" charset="-128"/>
            </a:rPr>
            <a:t>擔當</a:t>
          </a:r>
          <a:r>
            <a:rPr kumimoji="1" lang="ja-JP" altLang="zh-TW" sz="1100" b="0">
              <a:solidFill>
                <a:schemeClr val="dk1"/>
              </a:solidFill>
              <a:effectLst/>
              <a:latin typeface="+mn-lt"/>
              <a:ea typeface="+mn-ea"/>
              <a:cs typeface="+mn-cs"/>
            </a:rPr>
            <a:t>⇒</a:t>
          </a:r>
          <a:r>
            <a:rPr kumimoji="1" lang="zh-TW" altLang="zh-TW" sz="1100" b="0" i="0" baseline="0">
              <a:solidFill>
                <a:schemeClr val="dk1"/>
              </a:solidFill>
              <a:effectLst/>
              <a:latin typeface="+mn-lt"/>
              <a:ea typeface="+mn-ea"/>
              <a:cs typeface="+mn-cs"/>
            </a:rPr>
            <a:t>乙原</a:t>
          </a:r>
          <a:r>
            <a:rPr kumimoji="1" lang="ja-JP" altLang="en-US" sz="1100" b="0">
              <a:latin typeface="MS PGothic" panose="020B0600070205080204" pitchFamily="34" charset="-128"/>
              <a:ea typeface="MS PGothic" panose="020B0600070205080204" pitchFamily="34" charset="-128"/>
            </a:rPr>
            <a:t>さん</a:t>
          </a:r>
        </a:p>
      </xdr:txBody>
    </xdr:sp>
    <xdr:clientData/>
  </xdr:twoCellAnchor>
  <xdr:twoCellAnchor>
    <xdr:from>
      <xdr:col>1</xdr:col>
      <xdr:colOff>9525</xdr:colOff>
      <xdr:row>55</xdr:row>
      <xdr:rowOff>4083</xdr:rowOff>
    </xdr:from>
    <xdr:to>
      <xdr:col>4</xdr:col>
      <xdr:colOff>112125</xdr:colOff>
      <xdr:row>60</xdr:row>
      <xdr:rowOff>64833</xdr:rowOff>
    </xdr:to>
    <xdr:sp macro="" textlink="">
      <xdr:nvSpPr>
        <xdr:cNvPr id="58" name="テキスト ボックス 50">
          <a:extLst>
            <a:ext uri="{FF2B5EF4-FFF2-40B4-BE49-F238E27FC236}">
              <a16:creationId xmlns:a16="http://schemas.microsoft.com/office/drawing/2014/main" id="{1616B783-BB94-4B6C-8D9C-71E0555A6C26}"/>
            </a:ext>
          </a:extLst>
        </xdr:cNvPr>
        <xdr:cNvSpPr txBox="1"/>
      </xdr:nvSpPr>
      <xdr:spPr>
        <a:xfrm>
          <a:off x="689882" y="8916762"/>
          <a:ext cx="2143672" cy="877178"/>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zh-TW" altLang="en-US" sz="1050">
              <a:latin typeface="MS PGothic" panose="020B0600070205080204" pitchFamily="34" charset="-128"/>
              <a:ea typeface="MS PGothic" panose="020B0600070205080204" pitchFamily="34" charset="-128"/>
            </a:rPr>
            <a:t>包含</a:t>
          </a:r>
          <a:r>
            <a:rPr kumimoji="1" lang="ja-JP" altLang="en-US" sz="1050">
              <a:latin typeface="MS PGothic" panose="020B0600070205080204" pitchFamily="34" charset="-128"/>
              <a:ea typeface="MS PGothic" panose="020B0600070205080204" pitchFamily="34" charset="-128"/>
            </a:rPr>
            <a:t>設技・推進課</a:t>
          </a:r>
          <a:r>
            <a:rPr kumimoji="1" lang="zh-TW" altLang="en-US" sz="1050">
              <a:latin typeface="MS PGothic" panose="020B0600070205080204" pitchFamily="34" charset="-128"/>
              <a:ea typeface="MS PGothic" panose="020B0600070205080204" pitchFamily="34" charset="-128"/>
            </a:rPr>
            <a:t>，進行</a:t>
          </a:r>
          <a:r>
            <a:rPr kumimoji="1" lang="ja-JP" altLang="en-US" sz="1050">
              <a:latin typeface="MS PGothic" panose="020B0600070205080204" pitchFamily="34" charset="-128"/>
              <a:ea typeface="MS PGothic" panose="020B0600070205080204" pitchFamily="34" charset="-128"/>
            </a:rPr>
            <a:t>対策検討。</a:t>
          </a:r>
          <a:endParaRPr kumimoji="1" lang="en-US" altLang="ja-JP" sz="1050">
            <a:latin typeface="MS PGothic" panose="020B0600070205080204" pitchFamily="34" charset="-128"/>
            <a:ea typeface="MS PGothic" panose="020B0600070205080204" pitchFamily="34" charset="-128"/>
          </a:endParaRPr>
        </a:p>
        <a:p>
          <a:pPr algn="ctr"/>
          <a:r>
            <a:rPr kumimoji="1" lang="ja-JP" altLang="en-US" sz="1050">
              <a:solidFill>
                <a:sysClr val="windowText" lastClr="000000"/>
              </a:solidFill>
              <a:latin typeface="MS PGothic" panose="020B0600070205080204" pitchFamily="34" charset="-128"/>
              <a:ea typeface="MS PGothic" panose="020B0600070205080204" pitchFamily="34" charset="-128"/>
            </a:rPr>
            <a:t>★</a:t>
          </a:r>
          <a:r>
            <a:rPr kumimoji="1" lang="zh-TW" altLang="en-US" sz="1050">
              <a:solidFill>
                <a:sysClr val="windowText" lastClr="000000"/>
              </a:solidFill>
              <a:latin typeface="MS PGothic" panose="020B0600070205080204" pitchFamily="34" charset="-128"/>
              <a:ea typeface="MS PGothic" panose="020B0600070205080204" pitchFamily="34" charset="-128"/>
            </a:rPr>
            <a:t>討論至是否需要</a:t>
          </a:r>
          <a:r>
            <a:rPr kumimoji="1" lang="ja-JP" altLang="en-US" sz="1050">
              <a:solidFill>
                <a:sysClr val="windowText" lastClr="000000"/>
              </a:solidFill>
              <a:latin typeface="MS PGothic" panose="020B0600070205080204" pitchFamily="34" charset="-128"/>
              <a:ea typeface="MS PGothic" panose="020B0600070205080204" pitchFamily="34" charset="-128"/>
            </a:rPr>
            <a:t>横展開。</a:t>
          </a:r>
          <a:endParaRPr kumimoji="1" lang="en-US" altLang="ja-JP" sz="1050">
            <a:solidFill>
              <a:sysClr val="windowText" lastClr="000000"/>
            </a:solidFill>
            <a:latin typeface="MS PGothic" panose="020B0600070205080204" pitchFamily="34" charset="-128"/>
            <a:ea typeface="MS PGothic" panose="020B0600070205080204" pitchFamily="34" charset="-128"/>
          </a:endParaRPr>
        </a:p>
        <a:p>
          <a:pPr algn="ctr"/>
          <a:r>
            <a:rPr kumimoji="1" lang="ja-JP" altLang="en-US" sz="1050">
              <a:solidFill>
                <a:sysClr val="windowText" lastClr="000000"/>
              </a:solidFill>
              <a:latin typeface="MS PGothic" panose="020B0600070205080204" pitchFamily="34" charset="-128"/>
              <a:ea typeface="MS PGothic" panose="020B0600070205080204" pitchFamily="34" charset="-128"/>
            </a:rPr>
            <a:t>★横展開進</a:t>
          </a:r>
          <a:r>
            <a:rPr kumimoji="1" lang="zh-TW" altLang="en-US" sz="1050">
              <a:solidFill>
                <a:sysClr val="windowText" lastClr="000000"/>
              </a:solidFill>
              <a:latin typeface="MS PGothic" panose="020B0600070205080204" pitchFamily="34" charset="-128"/>
              <a:ea typeface="MS PGothic" panose="020B0600070205080204" pitchFamily="34" charset="-128"/>
            </a:rPr>
            <a:t>度</a:t>
          </a:r>
          <a:r>
            <a:rPr kumimoji="1" lang="ja-JP" altLang="en-US" sz="1050">
              <a:solidFill>
                <a:sysClr val="windowText" lastClr="000000"/>
              </a:solidFill>
              <a:latin typeface="MS PGothic" panose="020B0600070205080204" pitchFamily="34" charset="-128"/>
              <a:ea typeface="MS PGothic" panose="020B0600070205080204" pitchFamily="34" charset="-128"/>
            </a:rPr>
            <a:t>確認</a:t>
          </a:r>
          <a:r>
            <a:rPr kumimoji="1" lang="zh-TW" altLang="en-US" sz="1050">
              <a:solidFill>
                <a:sysClr val="windowText" lastClr="000000"/>
              </a:solidFill>
              <a:latin typeface="MS PGothic" panose="020B0600070205080204" pitchFamily="34" charset="-128"/>
              <a:ea typeface="MS PGothic" panose="020B0600070205080204" pitchFamily="34" charset="-128"/>
            </a:rPr>
            <a:t>表</a:t>
          </a:r>
          <a:r>
            <a:rPr kumimoji="1" lang="ja-JP" altLang="en-US" sz="1050">
              <a:solidFill>
                <a:sysClr val="windowText" lastClr="000000"/>
              </a:solidFill>
              <a:latin typeface="MS PGothic" panose="020B0600070205080204" pitchFamily="34" charset="-128"/>
              <a:ea typeface="MS PGothic" panose="020B0600070205080204" pitchFamily="34" charset="-128"/>
            </a:rPr>
            <a:t>更新。</a:t>
          </a:r>
          <a:endParaRPr kumimoji="1" lang="en-US" altLang="ja-JP" sz="1050">
            <a:solidFill>
              <a:sysClr val="windowText" lastClr="000000"/>
            </a:solidFill>
            <a:latin typeface="MS PGothic" panose="020B0600070205080204" pitchFamily="34" charset="-128"/>
            <a:ea typeface="MS PGothic" panose="020B0600070205080204" pitchFamily="34" charset="-128"/>
          </a:endParaRPr>
        </a:p>
        <a:p>
          <a:pPr algn="ctr"/>
          <a:r>
            <a:rPr kumimoji="1" lang="en-US" altLang="ja-JP" sz="1050">
              <a:solidFill>
                <a:sysClr val="windowText" lastClr="000000"/>
              </a:solidFill>
              <a:latin typeface="MS PGothic" panose="020B0600070205080204" pitchFamily="34" charset="-128"/>
              <a:ea typeface="MS PGothic" panose="020B0600070205080204" pitchFamily="34" charset="-128"/>
            </a:rPr>
            <a:t>※</a:t>
          </a:r>
          <a:r>
            <a:rPr kumimoji="1" lang="ja-JP" altLang="en-US" sz="1050">
              <a:solidFill>
                <a:sysClr val="windowText" lastClr="000000"/>
              </a:solidFill>
              <a:latin typeface="MS PGothic" panose="020B0600070205080204" pitchFamily="34" charset="-128"/>
              <a:ea typeface="MS PGothic" panose="020B0600070205080204" pitchFamily="34" charset="-128"/>
            </a:rPr>
            <a:t>担当</a:t>
          </a:r>
          <a:r>
            <a:rPr kumimoji="1" lang="ja-JP" altLang="zh-TW" sz="1100" b="0">
              <a:solidFill>
                <a:sysClr val="windowText" lastClr="000000"/>
              </a:solidFill>
              <a:effectLst/>
              <a:latin typeface="+mn-lt"/>
              <a:ea typeface="+mn-ea"/>
              <a:cs typeface="+mn-cs"/>
            </a:rPr>
            <a:t>⇒</a:t>
          </a:r>
          <a:r>
            <a:rPr kumimoji="1" lang="zh-TW" altLang="en-US" sz="1050">
              <a:solidFill>
                <a:sysClr val="windowText" lastClr="000000"/>
              </a:solidFill>
              <a:latin typeface="MS PGothic" panose="020B0600070205080204" pitchFamily="34" charset="-128"/>
              <a:ea typeface="MS PGothic" panose="020B0600070205080204" pitchFamily="34" charset="-128"/>
            </a:rPr>
            <a:t>文、大內、張、原</a:t>
          </a:r>
          <a:endParaRPr kumimoji="1" lang="en-US" altLang="ja-JP" sz="1050" b="0">
            <a:solidFill>
              <a:sysClr val="windowText" lastClr="000000"/>
            </a:solidFill>
            <a:latin typeface="MS PGothic" panose="020B0600070205080204" pitchFamily="34" charset="-128"/>
            <a:ea typeface="MS PGothic" panose="020B0600070205080204" pitchFamily="34" charset="-128"/>
          </a:endParaRPr>
        </a:p>
      </xdr:txBody>
    </xdr:sp>
    <xdr:clientData/>
  </xdr:twoCellAnchor>
  <xdr:twoCellAnchor>
    <xdr:from>
      <xdr:col>2</xdr:col>
      <xdr:colOff>403725</xdr:colOff>
      <xdr:row>53</xdr:row>
      <xdr:rowOff>29733</xdr:rowOff>
    </xdr:from>
    <xdr:to>
      <xdr:col>2</xdr:col>
      <xdr:colOff>403725</xdr:colOff>
      <xdr:row>55</xdr:row>
      <xdr:rowOff>4083</xdr:rowOff>
    </xdr:to>
    <xdr:cxnSp macro="">
      <xdr:nvCxnSpPr>
        <xdr:cNvPr id="59" name="直線矢印コネクタ 51">
          <a:extLst>
            <a:ext uri="{FF2B5EF4-FFF2-40B4-BE49-F238E27FC236}">
              <a16:creationId xmlns:a16="http://schemas.microsoft.com/office/drawing/2014/main" id="{46D06014-83A1-4351-8721-A190358DB956}"/>
            </a:ext>
          </a:extLst>
        </xdr:cNvPr>
        <xdr:cNvCxnSpPr>
          <a:stCxn id="56" idx="2"/>
          <a:endCxn id="58" idx="0"/>
        </xdr:cNvCxnSpPr>
      </xdr:nvCxnSpPr>
      <xdr:spPr>
        <a:xfrm>
          <a:off x="1764439" y="8615840"/>
          <a:ext cx="0" cy="30092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400050</xdr:colOff>
      <xdr:row>60</xdr:row>
      <xdr:rowOff>64833</xdr:rowOff>
    </xdr:from>
    <xdr:to>
      <xdr:col>2</xdr:col>
      <xdr:colOff>403725</xdr:colOff>
      <xdr:row>62</xdr:row>
      <xdr:rowOff>32658</xdr:rowOff>
    </xdr:to>
    <xdr:cxnSp macro="">
      <xdr:nvCxnSpPr>
        <xdr:cNvPr id="60" name="直線矢印コネクタ 53">
          <a:extLst>
            <a:ext uri="{FF2B5EF4-FFF2-40B4-BE49-F238E27FC236}">
              <a16:creationId xmlns:a16="http://schemas.microsoft.com/office/drawing/2014/main" id="{3CF42040-A139-409D-BB88-9BE88A9B004D}"/>
            </a:ext>
          </a:extLst>
        </xdr:cNvPr>
        <xdr:cNvCxnSpPr>
          <a:stCxn id="58" idx="2"/>
        </xdr:cNvCxnSpPr>
      </xdr:nvCxnSpPr>
      <xdr:spPr>
        <a:xfrm flipH="1">
          <a:off x="1760764" y="9793940"/>
          <a:ext cx="3675" cy="294397"/>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9525</xdr:colOff>
      <xdr:row>62</xdr:row>
      <xdr:rowOff>42183</xdr:rowOff>
    </xdr:from>
    <xdr:to>
      <xdr:col>4</xdr:col>
      <xdr:colOff>652125</xdr:colOff>
      <xdr:row>66</xdr:row>
      <xdr:rowOff>76384</xdr:rowOff>
    </xdr:to>
    <xdr:sp macro="" textlink="">
      <xdr:nvSpPr>
        <xdr:cNvPr id="61" name="テキスト ボックス 54">
          <a:extLst>
            <a:ext uri="{FF2B5EF4-FFF2-40B4-BE49-F238E27FC236}">
              <a16:creationId xmlns:a16="http://schemas.microsoft.com/office/drawing/2014/main" id="{71273FAE-31F4-4659-B60C-35F8430B201A}"/>
            </a:ext>
          </a:extLst>
        </xdr:cNvPr>
        <xdr:cNvSpPr txBox="1"/>
      </xdr:nvSpPr>
      <xdr:spPr>
        <a:xfrm>
          <a:off x="689882" y="10097862"/>
          <a:ext cx="2683672" cy="687343"/>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zh-TW" altLang="en-US" sz="1050">
              <a:latin typeface="MS PGothic" panose="020B0600070205080204" pitchFamily="34" charset="-128"/>
              <a:ea typeface="MS PGothic" panose="020B0600070205080204" pitchFamily="34" charset="-128"/>
            </a:rPr>
            <a:t>由</a:t>
          </a:r>
          <a:r>
            <a:rPr kumimoji="1" lang="ja-JP" altLang="en-US" sz="1050">
              <a:solidFill>
                <a:sysClr val="windowText" lastClr="000000"/>
              </a:solidFill>
              <a:latin typeface="MS PGothic" panose="020B0600070205080204" pitchFamily="34" charset="-128"/>
              <a:ea typeface="MS PGothic" panose="020B0600070205080204" pitchFamily="34" charset="-128"/>
            </a:rPr>
            <a:t>設技・推進課</a:t>
          </a:r>
          <a:r>
            <a:rPr kumimoji="1" lang="zh-TW" altLang="en-US" sz="1050">
              <a:solidFill>
                <a:sysClr val="windowText" lastClr="000000"/>
              </a:solidFill>
              <a:latin typeface="MS PGothic" panose="020B0600070205080204" pitchFamily="34" charset="-128"/>
              <a:ea typeface="MS PGothic" panose="020B0600070205080204" pitchFamily="34" charset="-128"/>
            </a:rPr>
            <a:t>將橫展開</a:t>
          </a:r>
          <a:r>
            <a:rPr kumimoji="1" lang="ja-JP" altLang="en-US" sz="1050">
              <a:solidFill>
                <a:sysClr val="windowText" lastClr="000000"/>
              </a:solidFill>
              <a:latin typeface="MS PGothic" panose="020B0600070205080204" pitchFamily="34" charset="-128"/>
              <a:ea typeface="MS PGothic" panose="020B0600070205080204" pitchFamily="34" charset="-128"/>
            </a:rPr>
            <a:t>内容</a:t>
          </a:r>
          <a:r>
            <a:rPr kumimoji="1" lang="zh-TW" altLang="en-US" sz="1050">
              <a:solidFill>
                <a:sysClr val="windowText" lastClr="000000"/>
              </a:solidFill>
              <a:latin typeface="MS PGothic" panose="020B0600070205080204" pitchFamily="34" charset="-128"/>
              <a:ea typeface="MS PGothic" panose="020B0600070205080204" pitchFamily="34" charset="-128"/>
            </a:rPr>
            <a:t>發送至各窯</a:t>
          </a:r>
          <a:r>
            <a:rPr kumimoji="1" lang="ja-JP" altLang="en-US" sz="1050">
              <a:solidFill>
                <a:sysClr val="windowText" lastClr="000000"/>
              </a:solidFill>
              <a:latin typeface="MS PGothic" panose="020B0600070205080204" pitchFamily="34" charset="-128"/>
              <a:ea typeface="MS PGothic" panose="020B0600070205080204" pitchFamily="34" charset="-128"/>
            </a:rPr>
            <a:t>。</a:t>
          </a:r>
          <a:endParaRPr kumimoji="1" lang="en-US" altLang="ja-JP" sz="1050">
            <a:solidFill>
              <a:sysClr val="windowText" lastClr="000000"/>
            </a:solidFill>
            <a:latin typeface="MS PGothic" panose="020B0600070205080204" pitchFamily="34" charset="-128"/>
            <a:ea typeface="MS PGothic" panose="020B0600070205080204" pitchFamily="34" charset="-128"/>
          </a:endParaRPr>
        </a:p>
        <a:p>
          <a:pPr algn="ctr">
            <a:lnSpc>
              <a:spcPts val="1100"/>
            </a:lnSpc>
          </a:pPr>
          <a:r>
            <a:rPr kumimoji="1" lang="ja-JP" altLang="en-US" sz="1050">
              <a:solidFill>
                <a:sysClr val="windowText" lastClr="000000"/>
              </a:solidFill>
              <a:latin typeface="MS PGothic" panose="020B0600070205080204" pitchFamily="34" charset="-128"/>
              <a:ea typeface="MS PGothic" panose="020B0600070205080204" pitchFamily="34" charset="-128"/>
            </a:rPr>
            <a:t>★</a:t>
          </a:r>
          <a:r>
            <a:rPr kumimoji="1" lang="zh-TW" altLang="en-US" sz="1050">
              <a:solidFill>
                <a:sysClr val="windowText" lastClr="000000"/>
              </a:solidFill>
              <a:effectLst/>
              <a:latin typeface="+mn-lt"/>
              <a:ea typeface="+mn-ea"/>
              <a:cs typeface="+mn-cs"/>
            </a:rPr>
            <a:t>乙原</a:t>
          </a:r>
          <a:r>
            <a:rPr kumimoji="1" lang="ja-JP" altLang="en-US" sz="1050" b="0">
              <a:solidFill>
                <a:sysClr val="windowText" lastClr="000000"/>
              </a:solidFill>
              <a:latin typeface="MS PGothic" panose="020B0600070205080204" pitchFamily="34" charset="-128"/>
              <a:ea typeface="MS PGothic" panose="020B0600070205080204" pitchFamily="34" charset="-128"/>
            </a:rPr>
            <a:t>・</a:t>
          </a:r>
          <a:r>
            <a:rPr kumimoji="1" lang="zh-TW" altLang="en-US" sz="1050" b="0">
              <a:solidFill>
                <a:sysClr val="windowText" lastClr="000000"/>
              </a:solidFill>
              <a:latin typeface="MS PGothic" panose="020B0600070205080204" pitchFamily="34" charset="-128"/>
              <a:ea typeface="MS PGothic" panose="020B0600070205080204" pitchFamily="34" charset="-128"/>
            </a:rPr>
            <a:t>富羿</a:t>
          </a:r>
          <a:r>
            <a:rPr kumimoji="1" lang="zh-TW" altLang="en-US" sz="1050">
              <a:solidFill>
                <a:sysClr val="windowText" lastClr="000000"/>
              </a:solidFill>
              <a:latin typeface="MS PGothic" panose="020B0600070205080204" pitchFamily="34" charset="-128"/>
              <a:ea typeface="MS PGothic" panose="020B0600070205080204" pitchFamily="34" charset="-128"/>
            </a:rPr>
            <a:t>也</a:t>
          </a:r>
          <a:r>
            <a:rPr kumimoji="1" lang="ja-JP" altLang="en-US" sz="1050">
              <a:solidFill>
                <a:sysClr val="windowText" lastClr="000000"/>
              </a:solidFill>
              <a:latin typeface="MS PGothic" panose="020B0600070205080204" pitchFamily="34" charset="-128"/>
              <a:ea typeface="MS PGothic" panose="020B0600070205080204" pitchFamily="34" charset="-128"/>
            </a:rPr>
            <a:t>同時</a:t>
          </a:r>
          <a:r>
            <a:rPr kumimoji="1" lang="zh-TW" altLang="en-US" sz="1050">
              <a:solidFill>
                <a:sysClr val="windowText" lastClr="000000"/>
              </a:solidFill>
              <a:latin typeface="MS PGothic" panose="020B0600070205080204" pitchFamily="34" charset="-128"/>
              <a:ea typeface="MS PGothic" panose="020B0600070205080204" pitchFamily="34" charset="-128"/>
            </a:rPr>
            <a:t>發送情報至</a:t>
          </a:r>
          <a:r>
            <a:rPr kumimoji="1" lang="ja-JP" altLang="en-US" sz="1050">
              <a:solidFill>
                <a:sysClr val="windowText" lastClr="000000"/>
              </a:solidFill>
              <a:latin typeface="MS PGothic" panose="020B0600070205080204" pitchFamily="34" charset="-128"/>
              <a:ea typeface="MS PGothic" panose="020B0600070205080204" pitchFamily="34" charset="-128"/>
            </a:rPr>
            <a:t>各窯担当者</a:t>
          </a:r>
          <a:r>
            <a:rPr kumimoji="1" lang="ja-JP" altLang="en-US" sz="1050">
              <a:solidFill>
                <a:srgbClr val="FF0000"/>
              </a:solidFill>
              <a:latin typeface="MS PGothic" panose="020B0600070205080204" pitchFamily="34" charset="-128"/>
              <a:ea typeface="MS PGothic" panose="020B0600070205080204" pitchFamily="34" charset="-128"/>
            </a:rPr>
            <a:t>。</a:t>
          </a:r>
          <a:endParaRPr kumimoji="1" lang="en-US" altLang="ja-JP" sz="1050">
            <a:solidFill>
              <a:srgbClr val="FF0000"/>
            </a:solidFill>
            <a:latin typeface="MS PGothic" panose="020B0600070205080204" pitchFamily="34" charset="-128"/>
            <a:ea typeface="MS PGothic" panose="020B0600070205080204" pitchFamily="34" charset="-128"/>
          </a:endParaRPr>
        </a:p>
      </xdr:txBody>
    </xdr:sp>
    <xdr:clientData/>
  </xdr:twoCellAnchor>
  <xdr:twoCellAnchor>
    <xdr:from>
      <xdr:col>3</xdr:col>
      <xdr:colOff>180975</xdr:colOff>
      <xdr:row>66</xdr:row>
      <xdr:rowOff>80284</xdr:rowOff>
    </xdr:from>
    <xdr:to>
      <xdr:col>3</xdr:col>
      <xdr:colOff>180975</xdr:colOff>
      <xdr:row>68</xdr:row>
      <xdr:rowOff>32658</xdr:rowOff>
    </xdr:to>
    <xdr:cxnSp macro="">
      <xdr:nvCxnSpPr>
        <xdr:cNvPr id="62" name="直線矢印コネクタ 55">
          <a:extLst>
            <a:ext uri="{FF2B5EF4-FFF2-40B4-BE49-F238E27FC236}">
              <a16:creationId xmlns:a16="http://schemas.microsoft.com/office/drawing/2014/main" id="{03F8A5C3-EC41-45E7-BEA5-70C661823246}"/>
            </a:ext>
          </a:extLst>
        </xdr:cNvPr>
        <xdr:cNvCxnSpPr/>
      </xdr:nvCxnSpPr>
      <xdr:spPr>
        <a:xfrm>
          <a:off x="2222046" y="10789105"/>
          <a:ext cx="0" cy="278946"/>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9525</xdr:colOff>
      <xdr:row>68</xdr:row>
      <xdr:rowOff>51708</xdr:rowOff>
    </xdr:from>
    <xdr:to>
      <xdr:col>5</xdr:col>
      <xdr:colOff>276225</xdr:colOff>
      <xdr:row>72</xdr:row>
      <xdr:rowOff>99515</xdr:rowOff>
    </xdr:to>
    <xdr:sp macro="" textlink="">
      <xdr:nvSpPr>
        <xdr:cNvPr id="63" name="テキスト ボックス 57">
          <a:extLst>
            <a:ext uri="{FF2B5EF4-FFF2-40B4-BE49-F238E27FC236}">
              <a16:creationId xmlns:a16="http://schemas.microsoft.com/office/drawing/2014/main" id="{92BD2498-1C3C-4FB4-8D09-1573045EE871}"/>
            </a:ext>
          </a:extLst>
        </xdr:cNvPr>
        <xdr:cNvSpPr txBox="1"/>
      </xdr:nvSpPr>
      <xdr:spPr>
        <a:xfrm>
          <a:off x="689882" y="11087101"/>
          <a:ext cx="2988129" cy="70095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ja-JP" altLang="en-US" sz="1100">
              <a:solidFill>
                <a:sysClr val="windowText" lastClr="000000"/>
              </a:solidFill>
            </a:rPr>
            <a:t>各窯担当者</a:t>
          </a:r>
          <a:r>
            <a:rPr kumimoji="1" lang="zh-TW" altLang="en-US" sz="1100">
              <a:solidFill>
                <a:sysClr val="windowText" lastClr="000000"/>
              </a:solidFill>
            </a:rPr>
            <a:t>與</a:t>
          </a:r>
          <a:r>
            <a:rPr kumimoji="1" lang="ja-JP" altLang="en-US" sz="1100">
              <a:solidFill>
                <a:sysClr val="windowText" lastClr="000000"/>
              </a:solidFill>
            </a:rPr>
            <a:t>設技・推進課</a:t>
          </a:r>
          <a:r>
            <a:rPr kumimoji="1" lang="zh-TW" altLang="en-US" sz="1100">
              <a:solidFill>
                <a:sysClr val="windowText" lastClr="000000"/>
              </a:solidFill>
            </a:rPr>
            <a:t>進行</a:t>
          </a:r>
          <a:r>
            <a:rPr kumimoji="1" lang="ja-JP" altLang="en-US" sz="1100">
              <a:solidFill>
                <a:sysClr val="windowText" lastClr="000000"/>
              </a:solidFill>
            </a:rPr>
            <a:t>横展開</a:t>
          </a:r>
          <a:r>
            <a:rPr kumimoji="1" lang="zh-TW" altLang="en-US" sz="1100">
              <a:solidFill>
                <a:sysClr val="windowText" lastClr="000000"/>
              </a:solidFill>
            </a:rPr>
            <a:t>的</a:t>
          </a:r>
          <a:r>
            <a:rPr kumimoji="1" lang="ja-JP" altLang="en-US" sz="1100">
              <a:solidFill>
                <a:sysClr val="windowText" lastClr="000000"/>
              </a:solidFill>
            </a:rPr>
            <a:t>調整。</a:t>
          </a:r>
          <a:endParaRPr kumimoji="1" lang="en-US" altLang="ja-JP" sz="1100">
            <a:solidFill>
              <a:sysClr val="windowText" lastClr="000000"/>
            </a:solidFill>
          </a:endParaRPr>
        </a:p>
        <a:p>
          <a:pPr algn="ctr"/>
          <a:r>
            <a:rPr kumimoji="1" lang="ja-JP" altLang="en-US" sz="1100">
              <a:solidFill>
                <a:sysClr val="windowText" lastClr="000000"/>
              </a:solidFill>
            </a:rPr>
            <a:t>★横展開進</a:t>
          </a:r>
          <a:r>
            <a:rPr kumimoji="1" lang="zh-TW" altLang="en-US" sz="1100">
              <a:solidFill>
                <a:sysClr val="windowText" lastClr="000000"/>
              </a:solidFill>
            </a:rPr>
            <a:t>度</a:t>
          </a:r>
          <a:r>
            <a:rPr kumimoji="1" lang="ja-JP" altLang="en-US" sz="1100">
              <a:solidFill>
                <a:sysClr val="windowText" lastClr="000000"/>
              </a:solidFill>
            </a:rPr>
            <a:t>確認</a:t>
          </a:r>
          <a:r>
            <a:rPr kumimoji="1" lang="zh-TW" altLang="en-US" sz="1100">
              <a:solidFill>
                <a:sysClr val="windowText" lastClr="000000"/>
              </a:solidFill>
            </a:rPr>
            <a:t>表</a:t>
          </a:r>
          <a:r>
            <a:rPr kumimoji="1" lang="en-US" altLang="zh-TW" sz="1100">
              <a:solidFill>
                <a:sysClr val="windowText" lastClr="000000"/>
              </a:solidFill>
            </a:rPr>
            <a:t>KEY</a:t>
          </a:r>
          <a:r>
            <a:rPr kumimoji="1" lang="zh-TW" altLang="en-US" sz="1100">
              <a:solidFill>
                <a:sysClr val="windowText" lastClr="000000"/>
              </a:solidFill>
            </a:rPr>
            <a:t>入</a:t>
          </a:r>
          <a:r>
            <a:rPr kumimoji="1" lang="ja-JP" altLang="en-US" sz="1100">
              <a:solidFill>
                <a:sysClr val="windowText" lastClr="000000"/>
              </a:solidFill>
            </a:rPr>
            <a:t>進</a:t>
          </a:r>
          <a:r>
            <a:rPr kumimoji="1" lang="zh-TW" altLang="en-US" sz="1100">
              <a:solidFill>
                <a:sysClr val="windowText" lastClr="000000"/>
              </a:solidFill>
            </a:rPr>
            <a:t>度</a:t>
          </a:r>
          <a:r>
            <a:rPr kumimoji="1" lang="ja-JP" altLang="en-US" sz="1100">
              <a:solidFill>
                <a:sysClr val="windowText" lastClr="000000"/>
              </a:solidFill>
            </a:rPr>
            <a:t>状況。</a:t>
          </a:r>
          <a:endParaRPr kumimoji="1" lang="en-US" altLang="ja-JP" sz="1100">
            <a:solidFill>
              <a:sysClr val="windowText" lastClr="000000"/>
            </a:solidFill>
          </a:endParaRPr>
        </a:p>
      </xdr:txBody>
    </xdr:sp>
    <xdr:clientData/>
  </xdr:twoCellAnchor>
  <xdr:twoCellAnchor>
    <xdr:from>
      <xdr:col>3</xdr:col>
      <xdr:colOff>171450</xdr:colOff>
      <xdr:row>72</xdr:row>
      <xdr:rowOff>112940</xdr:rowOff>
    </xdr:from>
    <xdr:to>
      <xdr:col>3</xdr:col>
      <xdr:colOff>171450</xdr:colOff>
      <xdr:row>74</xdr:row>
      <xdr:rowOff>65315</xdr:rowOff>
    </xdr:to>
    <xdr:cxnSp macro="">
      <xdr:nvCxnSpPr>
        <xdr:cNvPr id="64" name="直線矢印コネクタ 58">
          <a:extLst>
            <a:ext uri="{FF2B5EF4-FFF2-40B4-BE49-F238E27FC236}">
              <a16:creationId xmlns:a16="http://schemas.microsoft.com/office/drawing/2014/main" id="{F7D3E221-9A93-4D16-B353-00F2C19A9B05}"/>
            </a:ext>
          </a:extLst>
        </xdr:cNvPr>
        <xdr:cNvCxnSpPr/>
      </xdr:nvCxnSpPr>
      <xdr:spPr>
        <a:xfrm>
          <a:off x="2212521" y="11801476"/>
          <a:ext cx="0" cy="278946"/>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74</xdr:row>
      <xdr:rowOff>74840</xdr:rowOff>
    </xdr:from>
    <xdr:to>
      <xdr:col>5</xdr:col>
      <xdr:colOff>361950</xdr:colOff>
      <xdr:row>78</xdr:row>
      <xdr:rowOff>109040</xdr:rowOff>
    </xdr:to>
    <xdr:sp macro="" textlink="">
      <xdr:nvSpPr>
        <xdr:cNvPr id="65" name="テキスト ボックス 59">
          <a:extLst>
            <a:ext uri="{FF2B5EF4-FFF2-40B4-BE49-F238E27FC236}">
              <a16:creationId xmlns:a16="http://schemas.microsoft.com/office/drawing/2014/main" id="{70212A5C-7420-4C66-8DEE-F20F0768B925}"/>
            </a:ext>
          </a:extLst>
        </xdr:cNvPr>
        <xdr:cNvSpPr txBox="1"/>
      </xdr:nvSpPr>
      <xdr:spPr>
        <a:xfrm>
          <a:off x="680357" y="12089947"/>
          <a:ext cx="3083379" cy="687343"/>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ja-JP" altLang="en-US" sz="1050">
              <a:solidFill>
                <a:sysClr val="windowText" lastClr="000000"/>
              </a:solidFill>
            </a:rPr>
            <a:t>設備</a:t>
          </a:r>
          <a:r>
            <a:rPr kumimoji="1" lang="en-US" altLang="zh-TW" sz="1050">
              <a:solidFill>
                <a:sysClr val="windowText" lastClr="000000"/>
              </a:solidFill>
            </a:rPr>
            <a:t>LOSS</a:t>
          </a:r>
          <a:r>
            <a:rPr kumimoji="1" lang="ja-JP" altLang="en-US" sz="1050">
              <a:solidFill>
                <a:sysClr val="windowText" lastClr="000000"/>
              </a:solidFill>
            </a:rPr>
            <a:t>削減</a:t>
          </a:r>
          <a:r>
            <a:rPr kumimoji="1" lang="en-US" altLang="zh-TW" sz="1050">
              <a:solidFill>
                <a:sysClr val="windowText" lastClr="000000"/>
              </a:solidFill>
            </a:rPr>
            <a:t>TEAM</a:t>
          </a:r>
          <a:r>
            <a:rPr kumimoji="1" lang="zh-TW" altLang="en-US" sz="1050" b="0" i="0" baseline="0">
              <a:solidFill>
                <a:sysClr val="windowText" lastClr="000000"/>
              </a:solidFill>
              <a:effectLst/>
              <a:latin typeface="+mn-lt"/>
              <a:ea typeface="+mn-ea"/>
              <a:cs typeface="+mn-cs"/>
            </a:rPr>
            <a:t>文、大內</a:t>
          </a:r>
          <a:r>
            <a:rPr kumimoji="1" lang="ja-JP" altLang="en-US" sz="1050" b="0">
              <a:solidFill>
                <a:sysClr val="windowText" lastClr="000000"/>
              </a:solidFill>
            </a:rPr>
            <a:t>・</a:t>
          </a:r>
          <a:r>
            <a:rPr kumimoji="1" lang="zh-TW" altLang="en-US" sz="1050" b="0">
              <a:solidFill>
                <a:sysClr val="windowText" lastClr="000000"/>
              </a:solidFill>
            </a:rPr>
            <a:t>張、原</a:t>
          </a:r>
          <a:endParaRPr kumimoji="1" lang="en-US" altLang="zh-TW" sz="1050" b="0">
            <a:solidFill>
              <a:sysClr val="windowText" lastClr="000000"/>
            </a:solidFill>
          </a:endParaRPr>
        </a:p>
        <a:p>
          <a:pPr algn="ctr"/>
          <a:r>
            <a:rPr kumimoji="1" lang="zh-TW" altLang="en-US" sz="1050">
              <a:solidFill>
                <a:sysClr val="windowText" lastClr="000000"/>
              </a:solidFill>
            </a:rPr>
            <a:t>管理</a:t>
          </a:r>
          <a:r>
            <a:rPr kumimoji="1" lang="ja-JP" altLang="en-US" sz="1050">
              <a:solidFill>
                <a:sysClr val="windowText" lastClr="000000"/>
              </a:solidFill>
            </a:rPr>
            <a:t>各窯</a:t>
          </a:r>
          <a:r>
            <a:rPr kumimoji="1" lang="zh-TW" altLang="en-US" sz="1050">
              <a:solidFill>
                <a:sysClr val="windowText" lastClr="000000"/>
              </a:solidFill>
            </a:rPr>
            <a:t>的</a:t>
          </a:r>
          <a:r>
            <a:rPr kumimoji="1" lang="ja-JP" altLang="en-US" sz="1050">
              <a:solidFill>
                <a:sysClr val="windowText" lastClr="000000"/>
              </a:solidFill>
            </a:rPr>
            <a:t>進</a:t>
          </a:r>
          <a:r>
            <a:rPr kumimoji="1" lang="zh-TW" altLang="en-US" sz="1050">
              <a:solidFill>
                <a:sysClr val="windowText" lastClr="000000"/>
              </a:solidFill>
            </a:rPr>
            <a:t>度</a:t>
          </a:r>
          <a:r>
            <a:rPr kumimoji="1" lang="ja-JP" altLang="en-US" sz="1050">
              <a:solidFill>
                <a:sysClr val="windowText" lastClr="000000"/>
              </a:solidFill>
            </a:rPr>
            <a:t>状況。</a:t>
          </a:r>
          <a:endParaRPr kumimoji="1" lang="en-US" altLang="ja-JP" sz="1050">
            <a:solidFill>
              <a:sysClr val="windowText" lastClr="000000"/>
            </a:solidFill>
          </a:endParaRPr>
        </a:p>
        <a:p>
          <a:pPr algn="ctr">
            <a:lnSpc>
              <a:spcPts val="1100"/>
            </a:lnSpc>
          </a:pPr>
          <a:r>
            <a:rPr kumimoji="1" lang="ja-JP" altLang="en-US" sz="1050">
              <a:solidFill>
                <a:sysClr val="windowText" lastClr="000000"/>
              </a:solidFill>
            </a:rPr>
            <a:t>★</a:t>
          </a:r>
          <a:r>
            <a:rPr kumimoji="1" lang="zh-TW" altLang="en-US" sz="1050">
              <a:solidFill>
                <a:sysClr val="windowText" lastClr="000000"/>
              </a:solidFill>
            </a:rPr>
            <a:t>用</a:t>
          </a:r>
          <a:r>
            <a:rPr kumimoji="1" lang="ja-JP" altLang="en-US" sz="1050">
              <a:solidFill>
                <a:sysClr val="windowText" lastClr="000000"/>
              </a:solidFill>
            </a:rPr>
            <a:t>横展開進</a:t>
          </a:r>
          <a:r>
            <a:rPr kumimoji="1" lang="zh-TW" altLang="en-US" sz="1050">
              <a:solidFill>
                <a:sysClr val="windowText" lastClr="000000"/>
              </a:solidFill>
            </a:rPr>
            <a:t>度</a:t>
          </a:r>
          <a:r>
            <a:rPr kumimoji="1" lang="ja-JP" altLang="en-US" sz="1050">
              <a:solidFill>
                <a:sysClr val="windowText" lastClr="000000"/>
              </a:solidFill>
            </a:rPr>
            <a:t>確認</a:t>
          </a:r>
          <a:r>
            <a:rPr kumimoji="1" lang="zh-TW" altLang="en-US" sz="1050">
              <a:solidFill>
                <a:sysClr val="windowText" lastClr="000000"/>
              </a:solidFill>
            </a:rPr>
            <a:t>表做</a:t>
          </a:r>
          <a:r>
            <a:rPr kumimoji="1" lang="ja-JP" altLang="en-US" sz="1050">
              <a:solidFill>
                <a:sysClr val="windowText" lastClr="000000"/>
              </a:solidFill>
            </a:rPr>
            <a:t>進</a:t>
          </a:r>
          <a:r>
            <a:rPr kumimoji="1" lang="zh-TW" altLang="en-US" sz="1050">
              <a:solidFill>
                <a:sysClr val="windowText" lastClr="000000"/>
              </a:solidFill>
            </a:rPr>
            <a:t>度確認</a:t>
          </a:r>
          <a:r>
            <a:rPr kumimoji="1" lang="ja-JP" altLang="en-US" sz="1050">
              <a:solidFill>
                <a:sysClr val="windowText" lastClr="000000"/>
              </a:solidFill>
            </a:rPr>
            <a:t>。</a:t>
          </a:r>
          <a:endParaRPr kumimoji="1" lang="en-US" altLang="ja-JP" sz="1050">
            <a:solidFill>
              <a:sysClr val="windowText" lastClr="000000"/>
            </a:solidFill>
          </a:endParaRPr>
        </a:p>
      </xdr:txBody>
    </xdr:sp>
    <xdr:clientData/>
  </xdr:twoCellAnchor>
  <xdr:twoCellAnchor>
    <xdr:from>
      <xdr:col>4</xdr:col>
      <xdr:colOff>116614</xdr:colOff>
      <xdr:row>45</xdr:row>
      <xdr:rowOff>148886</xdr:rowOff>
    </xdr:from>
    <xdr:to>
      <xdr:col>4</xdr:col>
      <xdr:colOff>409575</xdr:colOff>
      <xdr:row>45</xdr:row>
      <xdr:rowOff>152400</xdr:rowOff>
    </xdr:to>
    <xdr:cxnSp macro="">
      <xdr:nvCxnSpPr>
        <xdr:cNvPr id="66" name="直線矢印コネクタ 49">
          <a:extLst>
            <a:ext uri="{FF2B5EF4-FFF2-40B4-BE49-F238E27FC236}">
              <a16:creationId xmlns:a16="http://schemas.microsoft.com/office/drawing/2014/main" id="{BAE6DFC0-F08D-4D49-82A9-F71260535A76}"/>
            </a:ext>
          </a:extLst>
        </xdr:cNvPr>
        <xdr:cNvCxnSpPr/>
      </xdr:nvCxnSpPr>
      <xdr:spPr>
        <a:xfrm>
          <a:off x="2859814" y="7387886"/>
          <a:ext cx="292961" cy="3514"/>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428625</xdr:colOff>
      <xdr:row>43</xdr:row>
      <xdr:rowOff>9525</xdr:rowOff>
    </xdr:from>
    <xdr:to>
      <xdr:col>7</xdr:col>
      <xdr:colOff>531225</xdr:colOff>
      <xdr:row>48</xdr:row>
      <xdr:rowOff>65882</xdr:rowOff>
    </xdr:to>
    <xdr:sp macro="" textlink="">
      <xdr:nvSpPr>
        <xdr:cNvPr id="70" name="テキスト ボックス 44">
          <a:extLst>
            <a:ext uri="{FF2B5EF4-FFF2-40B4-BE49-F238E27FC236}">
              <a16:creationId xmlns:a16="http://schemas.microsoft.com/office/drawing/2014/main" id="{7335F59E-7950-4A13-A2FA-B7B9E3B87282}"/>
            </a:ext>
          </a:extLst>
        </xdr:cNvPr>
        <xdr:cNvSpPr txBox="1"/>
      </xdr:nvSpPr>
      <xdr:spPr>
        <a:xfrm>
          <a:off x="3171825" y="6924675"/>
          <a:ext cx="2160000" cy="865982"/>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ja-JP" altLang="zh-TW" sz="1100">
              <a:solidFill>
                <a:schemeClr val="dk1"/>
              </a:solidFill>
              <a:effectLst/>
              <a:latin typeface="+mn-lt"/>
              <a:ea typeface="+mn-ea"/>
              <a:cs typeface="+mn-cs"/>
            </a:rPr>
            <a:t>★</a:t>
          </a:r>
          <a:r>
            <a:rPr kumimoji="1" lang="zh-TW" altLang="en-US" sz="1100">
              <a:latin typeface="MS PGothic" panose="020B0600070205080204" pitchFamily="34" charset="-128"/>
              <a:ea typeface="MS PGothic" panose="020B0600070205080204" pitchFamily="34" charset="-128"/>
            </a:rPr>
            <a:t>由設備異常發生單位</a:t>
          </a:r>
          <a:r>
            <a:rPr kumimoji="1" lang="en-US" altLang="zh-TW" sz="1100">
              <a:solidFill>
                <a:srgbClr val="FF0000"/>
              </a:solidFill>
              <a:latin typeface="MS PGothic" panose="020B0600070205080204" pitchFamily="34" charset="-128"/>
              <a:ea typeface="MS PGothic" panose="020B0600070205080204" pitchFamily="34" charset="-128"/>
            </a:rPr>
            <a:t>+</a:t>
          </a:r>
          <a:r>
            <a:rPr kumimoji="1" lang="zh-TW" altLang="en-US" sz="1100">
              <a:solidFill>
                <a:srgbClr val="FF0000"/>
              </a:solidFill>
              <a:latin typeface="MS PGothic" panose="020B0600070205080204" pitchFamily="34" charset="-128"/>
              <a:ea typeface="MS PGothic" panose="020B0600070205080204" pitchFamily="34" charset="-128"/>
            </a:rPr>
            <a:t>生推</a:t>
          </a:r>
          <a:r>
            <a:rPr kumimoji="1" lang="zh-TW" altLang="en-US" sz="1100">
              <a:latin typeface="MS PGothic" panose="020B0600070205080204" pitchFamily="34" charset="-128"/>
              <a:ea typeface="MS PGothic" panose="020B0600070205080204" pitchFamily="34" charset="-128"/>
            </a:rPr>
            <a:t>與設備技術討論發生原因與對策</a:t>
          </a:r>
          <a:endParaRPr kumimoji="1" lang="en-US" altLang="ja-JP" sz="1100">
            <a:latin typeface="MS PGothic" panose="020B0600070205080204" pitchFamily="34" charset="-128"/>
            <a:ea typeface="MS PGothic" panose="020B0600070205080204" pitchFamily="34" charset="-128"/>
          </a:endParaRPr>
        </a:p>
      </xdr:txBody>
    </xdr:sp>
    <xdr:clientData/>
  </xdr:twoCellAnchor>
  <xdr:twoCellAnchor>
    <xdr:from>
      <xdr:col>6</xdr:col>
      <xdr:colOff>247650</xdr:colOff>
      <xdr:row>48</xdr:row>
      <xdr:rowOff>66675</xdr:rowOff>
    </xdr:from>
    <xdr:to>
      <xdr:col>6</xdr:col>
      <xdr:colOff>247650</xdr:colOff>
      <xdr:row>50</xdr:row>
      <xdr:rowOff>14401</xdr:rowOff>
    </xdr:to>
    <xdr:cxnSp macro="">
      <xdr:nvCxnSpPr>
        <xdr:cNvPr id="71" name="直線矢印コネクタ 49">
          <a:extLst>
            <a:ext uri="{FF2B5EF4-FFF2-40B4-BE49-F238E27FC236}">
              <a16:creationId xmlns:a16="http://schemas.microsoft.com/office/drawing/2014/main" id="{03BF3589-7DF5-4C9F-AEC5-4E31E414C130}"/>
            </a:ext>
          </a:extLst>
        </xdr:cNvPr>
        <xdr:cNvCxnSpPr/>
      </xdr:nvCxnSpPr>
      <xdr:spPr>
        <a:xfrm>
          <a:off x="4362450" y="7791450"/>
          <a:ext cx="0" cy="271576"/>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428625</xdr:colOff>
      <xdr:row>50</xdr:row>
      <xdr:rowOff>0</xdr:rowOff>
    </xdr:from>
    <xdr:to>
      <xdr:col>7</xdr:col>
      <xdr:colOff>531225</xdr:colOff>
      <xdr:row>55</xdr:row>
      <xdr:rowOff>56357</xdr:rowOff>
    </xdr:to>
    <xdr:sp macro="" textlink="">
      <xdr:nvSpPr>
        <xdr:cNvPr id="72" name="テキスト ボックス 44">
          <a:extLst>
            <a:ext uri="{FF2B5EF4-FFF2-40B4-BE49-F238E27FC236}">
              <a16:creationId xmlns:a16="http://schemas.microsoft.com/office/drawing/2014/main" id="{D90BDFF7-A6BF-469F-8438-51FB763C056A}"/>
            </a:ext>
          </a:extLst>
        </xdr:cNvPr>
        <xdr:cNvSpPr txBox="1"/>
      </xdr:nvSpPr>
      <xdr:spPr>
        <a:xfrm>
          <a:off x="3171825" y="8048625"/>
          <a:ext cx="2160000" cy="865982"/>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ja-JP" altLang="zh-TW" sz="1100">
              <a:solidFill>
                <a:schemeClr val="dk1"/>
              </a:solidFill>
              <a:effectLst/>
              <a:latin typeface="+mn-lt"/>
              <a:ea typeface="+mn-ea"/>
              <a:cs typeface="+mn-cs"/>
            </a:rPr>
            <a:t>★</a:t>
          </a:r>
          <a:r>
            <a:rPr kumimoji="1" lang="zh-TW" altLang="en-US" sz="1100">
              <a:solidFill>
                <a:srgbClr val="FF0000"/>
              </a:solidFill>
              <a:latin typeface="MS PGothic" panose="020B0600070205080204" pitchFamily="34" charset="-128"/>
              <a:ea typeface="MS PGothic" panose="020B0600070205080204" pitchFamily="34" charset="-128"/>
            </a:rPr>
            <a:t>各窯作成報告書，推進課     </a:t>
          </a:r>
          <a:r>
            <a:rPr kumimoji="1" lang="zh-TW" altLang="zh-TW" sz="1100">
              <a:solidFill>
                <a:srgbClr val="FF0000"/>
              </a:solidFill>
              <a:effectLst/>
              <a:latin typeface="+mn-lt"/>
              <a:ea typeface="+mn-ea"/>
              <a:cs typeface="+mn-cs"/>
            </a:rPr>
            <a:t>作成</a:t>
          </a:r>
          <a:r>
            <a:rPr kumimoji="1" lang="zh-TW" altLang="en-US" sz="1100">
              <a:solidFill>
                <a:srgbClr val="FF0000"/>
              </a:solidFill>
              <a:latin typeface="MS PGothic" panose="020B0600070205080204" pitchFamily="34" charset="-128"/>
              <a:ea typeface="MS PGothic" panose="020B0600070205080204" pitchFamily="34" charset="-128"/>
            </a:rPr>
            <a:t>內容確認沒有問題後</a:t>
          </a:r>
          <a:endParaRPr kumimoji="1" lang="en-US" altLang="zh-TW" sz="1100">
            <a:solidFill>
              <a:srgbClr val="FF0000"/>
            </a:solidFill>
            <a:latin typeface="MS PGothic" panose="020B0600070205080204" pitchFamily="34" charset="-128"/>
            <a:ea typeface="MS PGothic" panose="020B0600070205080204" pitchFamily="34" charset="-128"/>
          </a:endParaRPr>
        </a:p>
        <a:p>
          <a:pPr algn="ctr"/>
          <a:r>
            <a:rPr kumimoji="1" lang="zh-TW" altLang="en-US" sz="1100">
              <a:latin typeface="MS PGothic" panose="020B0600070205080204" pitchFamily="34" charset="-128"/>
              <a:ea typeface="MS PGothic" panose="020B0600070205080204" pitchFamily="34" charset="-128"/>
            </a:rPr>
            <a:t>由各單位副理提供最終報告書</a:t>
          </a:r>
          <a:endParaRPr kumimoji="1" lang="en-US" altLang="ja-JP" sz="1100">
            <a:latin typeface="MS PGothic" panose="020B0600070205080204" pitchFamily="34" charset="-128"/>
            <a:ea typeface="MS PGothic" panose="020B0600070205080204" pitchFamily="34" charset="-128"/>
          </a:endParaRPr>
        </a:p>
        <a:p>
          <a:pPr algn="ctr"/>
          <a:endParaRPr kumimoji="1" lang="en-US" altLang="ja-JP" sz="1100">
            <a:latin typeface="MS PGothic" panose="020B0600070205080204" pitchFamily="34" charset="-128"/>
            <a:ea typeface="MS PGothic" panose="020B0600070205080204" pitchFamily="34" charset="-128"/>
          </a:endParaRPr>
        </a:p>
      </xdr:txBody>
    </xdr:sp>
    <xdr:clientData/>
  </xdr:twoCellAnchor>
  <xdr:twoCellAnchor>
    <xdr:from>
      <xdr:col>4</xdr:col>
      <xdr:colOff>152400</xdr:colOff>
      <xdr:row>52</xdr:row>
      <xdr:rowOff>4366</xdr:rowOff>
    </xdr:from>
    <xdr:to>
      <xdr:col>4</xdr:col>
      <xdr:colOff>390525</xdr:colOff>
      <xdr:row>52</xdr:row>
      <xdr:rowOff>9525</xdr:rowOff>
    </xdr:to>
    <xdr:cxnSp macro="">
      <xdr:nvCxnSpPr>
        <xdr:cNvPr id="73" name="直線矢印コネクタ 49">
          <a:extLst>
            <a:ext uri="{FF2B5EF4-FFF2-40B4-BE49-F238E27FC236}">
              <a16:creationId xmlns:a16="http://schemas.microsoft.com/office/drawing/2014/main" id="{739C8EDC-4BA7-45F7-91C9-9A3283A5F021}"/>
            </a:ext>
          </a:extLst>
        </xdr:cNvPr>
        <xdr:cNvCxnSpPr/>
      </xdr:nvCxnSpPr>
      <xdr:spPr>
        <a:xfrm flipH="1">
          <a:off x="2895600" y="8376841"/>
          <a:ext cx="238125" cy="5159"/>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9525</xdr:colOff>
      <xdr:row>2</xdr:row>
      <xdr:rowOff>9524</xdr:rowOff>
    </xdr:from>
    <xdr:to>
      <xdr:col>4</xdr:col>
      <xdr:colOff>112125</xdr:colOff>
      <xdr:row>7</xdr:row>
      <xdr:rowOff>52274</xdr:rowOff>
    </xdr:to>
    <xdr:sp macro="" textlink="">
      <xdr:nvSpPr>
        <xdr:cNvPr id="2" name="テキスト ボックス 44">
          <a:extLst>
            <a:ext uri="{FF2B5EF4-FFF2-40B4-BE49-F238E27FC236}">
              <a16:creationId xmlns:a16="http://schemas.microsoft.com/office/drawing/2014/main" id="{00000000-0008-0000-0200-000002000000}"/>
            </a:ext>
          </a:extLst>
        </xdr:cNvPr>
        <xdr:cNvSpPr txBox="1"/>
      </xdr:nvSpPr>
      <xdr:spPr>
        <a:xfrm>
          <a:off x="695325" y="352424"/>
          <a:ext cx="2160000" cy="90000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kumimoji="1" lang="zh-TW" altLang="en-US" sz="900">
              <a:latin typeface="MS PGothic" panose="020B0600070205080204" pitchFamily="34" charset="-128"/>
              <a:ea typeface="MS PGothic" panose="020B0600070205080204" pitchFamily="34" charset="-128"/>
            </a:rPr>
            <a:t>由</a:t>
          </a:r>
          <a:r>
            <a:rPr kumimoji="1" lang="ja-JP" altLang="en-US" sz="900">
              <a:latin typeface="MS PGothic" panose="020B0600070205080204" pitchFamily="34" charset="-128"/>
              <a:ea typeface="MS PGothic" panose="020B0600070205080204" pitchFamily="34" charset="-128"/>
            </a:rPr>
            <a:t>技開</a:t>
          </a:r>
          <a:r>
            <a:rPr kumimoji="1" lang="zh-TW" altLang="en-US" sz="900">
              <a:latin typeface="MS PGothic" panose="020B0600070205080204" pitchFamily="34" charset="-128"/>
              <a:ea typeface="MS PGothic" panose="020B0600070205080204" pitchFamily="34" charset="-128"/>
            </a:rPr>
            <a:t>提供其他據點的</a:t>
          </a:r>
          <a:r>
            <a:rPr kumimoji="1" lang="ja-JP" altLang="en-US" sz="900">
              <a:latin typeface="MS PGothic" panose="020B0600070205080204" pitchFamily="34" charset="-128"/>
              <a:ea typeface="MS PGothic" panose="020B0600070205080204" pitchFamily="34" charset="-128"/>
            </a:rPr>
            <a:t>情報</a:t>
          </a:r>
          <a:endParaRPr kumimoji="1" lang="en-US" altLang="ja-JP" sz="900">
            <a:latin typeface="MS PGothic" panose="020B0600070205080204" pitchFamily="34" charset="-128"/>
            <a:ea typeface="MS PGothic" panose="020B0600070205080204" pitchFamily="34" charset="-128"/>
          </a:endParaRPr>
        </a:p>
        <a:p>
          <a:pPr algn="l"/>
          <a:r>
            <a:rPr kumimoji="1" lang="ja-JP" altLang="en-US" sz="900">
              <a:latin typeface="MS PGothic" panose="020B0600070205080204" pitchFamily="34" charset="-128"/>
              <a:ea typeface="MS PGothic" panose="020B0600070205080204" pitchFamily="34" charset="-128"/>
            </a:rPr>
            <a:t>・異常報告書</a:t>
          </a:r>
          <a:endParaRPr kumimoji="1" lang="en-US" altLang="ja-JP" sz="900">
            <a:latin typeface="MS PGothic" panose="020B0600070205080204" pitchFamily="34" charset="-128"/>
            <a:ea typeface="MS PGothic" panose="020B0600070205080204" pitchFamily="34" charset="-128"/>
          </a:endParaRPr>
        </a:p>
        <a:p>
          <a:pPr algn="l"/>
          <a:r>
            <a:rPr kumimoji="1" lang="ja-JP" altLang="en-US" sz="900">
              <a:latin typeface="MS PGothic" panose="020B0600070205080204" pitchFamily="34" charset="-128"/>
              <a:ea typeface="MS PGothic" panose="020B0600070205080204" pitchFamily="34" charset="-128"/>
            </a:rPr>
            <a:t>・調査依頼</a:t>
          </a:r>
          <a:endParaRPr kumimoji="1" lang="en-US" altLang="ja-JP" sz="900">
            <a:latin typeface="MS PGothic" panose="020B0600070205080204" pitchFamily="34" charset="-128"/>
            <a:ea typeface="MS PGothic" panose="020B0600070205080204" pitchFamily="34" charset="-128"/>
          </a:endParaRPr>
        </a:p>
        <a:p>
          <a:pPr algn="l"/>
          <a:r>
            <a:rPr kumimoji="1" lang="ja-JP" altLang="en-US" sz="900">
              <a:latin typeface="MS PGothic" panose="020B0600070205080204" pitchFamily="34" charset="-128"/>
              <a:ea typeface="MS PGothic" panose="020B0600070205080204" pitchFamily="34" charset="-128"/>
            </a:rPr>
            <a:t>・改善事例等</a:t>
          </a:r>
          <a:endParaRPr kumimoji="1" lang="en-US" altLang="ja-JP" sz="900">
            <a:latin typeface="MS PGothic" panose="020B0600070205080204" pitchFamily="34" charset="-128"/>
            <a:ea typeface="MS PGothic" panose="020B0600070205080204" pitchFamily="34" charset="-128"/>
          </a:endParaRPr>
        </a:p>
      </xdr:txBody>
    </xdr:sp>
    <xdr:clientData/>
  </xdr:twoCellAnchor>
  <xdr:twoCellAnchor>
    <xdr:from>
      <xdr:col>1</xdr:col>
      <xdr:colOff>9525</xdr:colOff>
      <xdr:row>9</xdr:row>
      <xdr:rowOff>0</xdr:rowOff>
    </xdr:from>
    <xdr:to>
      <xdr:col>4</xdr:col>
      <xdr:colOff>112125</xdr:colOff>
      <xdr:row>12</xdr:row>
      <xdr:rowOff>25650</xdr:rowOff>
    </xdr:to>
    <xdr:sp macro="" textlink="">
      <xdr:nvSpPr>
        <xdr:cNvPr id="3" name="テキスト ボックス 45">
          <a:extLst>
            <a:ext uri="{FF2B5EF4-FFF2-40B4-BE49-F238E27FC236}">
              <a16:creationId xmlns:a16="http://schemas.microsoft.com/office/drawing/2014/main" id="{00000000-0008-0000-0200-000003000000}"/>
            </a:ext>
          </a:extLst>
        </xdr:cNvPr>
        <xdr:cNvSpPr txBox="1"/>
      </xdr:nvSpPr>
      <xdr:spPr>
        <a:xfrm>
          <a:off x="695325" y="1543050"/>
          <a:ext cx="2160000" cy="54000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kumimoji="1" lang="ja-JP" altLang="en-US" sz="900">
              <a:latin typeface="MS PGothic" panose="020B0600070205080204" pitchFamily="34" charset="-128"/>
              <a:ea typeface="MS PGothic" panose="020B0600070205080204" pitchFamily="34" charset="-128"/>
            </a:rPr>
            <a:t>翻訳依頼⇒</a:t>
          </a:r>
          <a:r>
            <a:rPr kumimoji="1" lang="zh-TW" altLang="en-US" sz="900">
              <a:latin typeface="MS PGothic" panose="020B0600070205080204" pitchFamily="34" charset="-128"/>
              <a:ea typeface="MS PGothic" panose="020B0600070205080204" pitchFamily="34" charset="-128"/>
            </a:rPr>
            <a:t>存放</a:t>
          </a:r>
          <a:r>
            <a:rPr kumimoji="1" lang="ja-JP" altLang="en-US" sz="900">
              <a:latin typeface="MS PGothic" panose="020B0600070205080204" pitchFamily="34" charset="-128"/>
              <a:ea typeface="MS PGothic" panose="020B0600070205080204" pitchFamily="34" charset="-128"/>
            </a:rPr>
            <a:t>⇒ＡＤＴ内発</a:t>
          </a:r>
          <a:r>
            <a:rPr kumimoji="1" lang="zh-TW" altLang="en-US" sz="900">
              <a:latin typeface="MS PGothic" panose="020B0600070205080204" pitchFamily="34" charset="-128"/>
              <a:ea typeface="MS PGothic" panose="020B0600070205080204" pitchFamily="34" charset="-128"/>
            </a:rPr>
            <a:t>送</a:t>
          </a:r>
          <a:endParaRPr kumimoji="1" lang="en-US" altLang="ja-JP" sz="900">
            <a:latin typeface="MS PGothic" panose="020B0600070205080204" pitchFamily="34" charset="-128"/>
            <a:ea typeface="MS PGothic" panose="020B0600070205080204" pitchFamily="34" charset="-128"/>
          </a:endParaRPr>
        </a:p>
        <a:p>
          <a:pPr algn="l"/>
          <a:r>
            <a:rPr kumimoji="1" lang="en-US" altLang="ja-JP" sz="900">
              <a:latin typeface="MS PGothic" panose="020B0600070205080204" pitchFamily="34" charset="-128"/>
              <a:ea typeface="MS PGothic" panose="020B0600070205080204" pitchFamily="34" charset="-128"/>
            </a:rPr>
            <a:t>※</a:t>
          </a:r>
          <a:r>
            <a:rPr kumimoji="1" lang="zh-TW" altLang="en-US" sz="900">
              <a:latin typeface="MS PGothic" panose="020B0600070205080204" pitchFamily="34" charset="-128"/>
              <a:ea typeface="MS PGothic" panose="020B0600070205080204" pitchFamily="34" charset="-128"/>
            </a:rPr>
            <a:t>擔當</a:t>
          </a:r>
          <a:r>
            <a:rPr kumimoji="1" lang="ja-JP" altLang="en-US" sz="900">
              <a:latin typeface="MS PGothic" panose="020B0600070205080204" pitchFamily="34" charset="-128"/>
              <a:ea typeface="MS PGothic" panose="020B0600070205080204" pitchFamily="34" charset="-128"/>
            </a:rPr>
            <a:t>＝</a:t>
          </a:r>
          <a:r>
            <a:rPr kumimoji="1" lang="zh-TW" altLang="zh-TW" sz="900" b="0" i="0" baseline="0">
              <a:solidFill>
                <a:schemeClr val="dk1"/>
              </a:solidFill>
              <a:effectLst/>
              <a:latin typeface="+mn-lt"/>
              <a:ea typeface="+mn-ea"/>
              <a:cs typeface="+mn-cs"/>
            </a:rPr>
            <a:t>深町</a:t>
          </a:r>
          <a:r>
            <a:rPr kumimoji="1" lang="ja-JP" altLang="en-US" sz="900" b="0">
              <a:latin typeface="MS PGothic" panose="020B0600070205080204" pitchFamily="34" charset="-128"/>
              <a:ea typeface="MS PGothic" panose="020B0600070205080204" pitchFamily="34" charset="-128"/>
            </a:rPr>
            <a:t>さ</a:t>
          </a:r>
          <a:r>
            <a:rPr kumimoji="1" lang="ja-JP" altLang="en-US" sz="900">
              <a:latin typeface="MS PGothic" panose="020B0600070205080204" pitchFamily="34" charset="-128"/>
              <a:ea typeface="MS PGothic" panose="020B0600070205080204" pitchFamily="34" charset="-128"/>
            </a:rPr>
            <a:t>ん</a:t>
          </a:r>
        </a:p>
      </xdr:txBody>
    </xdr:sp>
    <xdr:clientData/>
  </xdr:twoCellAnchor>
  <xdr:twoCellAnchor>
    <xdr:from>
      <xdr:col>2</xdr:col>
      <xdr:colOff>403725</xdr:colOff>
      <xdr:row>7</xdr:row>
      <xdr:rowOff>52274</xdr:rowOff>
    </xdr:from>
    <xdr:to>
      <xdr:col>2</xdr:col>
      <xdr:colOff>403725</xdr:colOff>
      <xdr:row>9</xdr:row>
      <xdr:rowOff>0</xdr:rowOff>
    </xdr:to>
    <xdr:cxnSp macro="">
      <xdr:nvCxnSpPr>
        <xdr:cNvPr id="4" name="直線矢印コネクタ 49">
          <a:extLst>
            <a:ext uri="{FF2B5EF4-FFF2-40B4-BE49-F238E27FC236}">
              <a16:creationId xmlns:a16="http://schemas.microsoft.com/office/drawing/2014/main" id="{00000000-0008-0000-0200-000004000000}"/>
            </a:ext>
          </a:extLst>
        </xdr:cNvPr>
        <xdr:cNvCxnSpPr>
          <a:stCxn id="2" idx="2"/>
          <a:endCxn id="3" idx="0"/>
        </xdr:cNvCxnSpPr>
      </xdr:nvCxnSpPr>
      <xdr:spPr>
        <a:xfrm>
          <a:off x="1775325" y="1252424"/>
          <a:ext cx="0" cy="290626"/>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9525</xdr:colOff>
      <xdr:row>14</xdr:row>
      <xdr:rowOff>0</xdr:rowOff>
    </xdr:from>
    <xdr:to>
      <xdr:col>4</xdr:col>
      <xdr:colOff>112125</xdr:colOff>
      <xdr:row>19</xdr:row>
      <xdr:rowOff>60750</xdr:rowOff>
    </xdr:to>
    <xdr:sp macro="" textlink="">
      <xdr:nvSpPr>
        <xdr:cNvPr id="5" name="テキスト ボックス 50">
          <a:extLst>
            <a:ext uri="{FF2B5EF4-FFF2-40B4-BE49-F238E27FC236}">
              <a16:creationId xmlns:a16="http://schemas.microsoft.com/office/drawing/2014/main" id="{00000000-0008-0000-0200-000005000000}"/>
            </a:ext>
          </a:extLst>
        </xdr:cNvPr>
        <xdr:cNvSpPr txBox="1"/>
      </xdr:nvSpPr>
      <xdr:spPr>
        <a:xfrm>
          <a:off x="695325" y="2400300"/>
          <a:ext cx="2160000" cy="91800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kumimoji="1" lang="zh-TW" altLang="en-US" sz="900">
              <a:latin typeface="MS PGothic" panose="020B0600070205080204" pitchFamily="34" charset="-128"/>
              <a:ea typeface="MS PGothic" panose="020B0600070205080204" pitchFamily="34" charset="-128"/>
            </a:rPr>
            <a:t>包含</a:t>
          </a:r>
          <a:r>
            <a:rPr kumimoji="1" lang="ja-JP" altLang="en-US" sz="900">
              <a:latin typeface="MS PGothic" panose="020B0600070205080204" pitchFamily="34" charset="-128"/>
              <a:ea typeface="MS PGothic" panose="020B0600070205080204" pitchFamily="34" charset="-128"/>
            </a:rPr>
            <a:t>設技・推進課</a:t>
          </a:r>
          <a:r>
            <a:rPr kumimoji="1" lang="zh-TW" altLang="en-US" sz="900">
              <a:latin typeface="MS PGothic" panose="020B0600070205080204" pitchFamily="34" charset="-128"/>
              <a:ea typeface="MS PGothic" panose="020B0600070205080204" pitchFamily="34" charset="-128"/>
            </a:rPr>
            <a:t>，進行</a:t>
          </a:r>
          <a:r>
            <a:rPr kumimoji="1" lang="ja-JP" altLang="en-US" sz="900">
              <a:latin typeface="MS PGothic" panose="020B0600070205080204" pitchFamily="34" charset="-128"/>
              <a:ea typeface="MS PGothic" panose="020B0600070205080204" pitchFamily="34" charset="-128"/>
            </a:rPr>
            <a:t>対策検討。</a:t>
          </a:r>
          <a:endParaRPr kumimoji="1" lang="en-US" altLang="ja-JP" sz="900">
            <a:latin typeface="MS PGothic" panose="020B0600070205080204" pitchFamily="34" charset="-128"/>
            <a:ea typeface="MS PGothic" panose="020B0600070205080204" pitchFamily="34" charset="-128"/>
          </a:endParaRPr>
        </a:p>
        <a:p>
          <a:pPr algn="l"/>
          <a:r>
            <a:rPr kumimoji="1" lang="ja-JP" altLang="en-US" sz="900">
              <a:solidFill>
                <a:srgbClr val="FF0000"/>
              </a:solidFill>
              <a:latin typeface="MS PGothic" panose="020B0600070205080204" pitchFamily="34" charset="-128"/>
              <a:ea typeface="MS PGothic" panose="020B0600070205080204" pitchFamily="34" charset="-128"/>
            </a:rPr>
            <a:t>★</a:t>
          </a:r>
          <a:r>
            <a:rPr kumimoji="1" lang="zh-TW" altLang="en-US" sz="900">
              <a:solidFill>
                <a:srgbClr val="FF0000"/>
              </a:solidFill>
              <a:latin typeface="MS PGothic" panose="020B0600070205080204" pitchFamily="34" charset="-128"/>
              <a:ea typeface="MS PGothic" panose="020B0600070205080204" pitchFamily="34" charset="-128"/>
            </a:rPr>
            <a:t>討論至是否需要</a:t>
          </a:r>
          <a:r>
            <a:rPr kumimoji="1" lang="ja-JP" altLang="en-US" sz="900">
              <a:solidFill>
                <a:srgbClr val="FF0000"/>
              </a:solidFill>
              <a:latin typeface="MS PGothic" panose="020B0600070205080204" pitchFamily="34" charset="-128"/>
              <a:ea typeface="MS PGothic" panose="020B0600070205080204" pitchFamily="34" charset="-128"/>
            </a:rPr>
            <a:t>横展開。</a:t>
          </a:r>
          <a:endParaRPr kumimoji="1" lang="en-US" altLang="ja-JP" sz="900">
            <a:solidFill>
              <a:srgbClr val="FF0000"/>
            </a:solidFill>
            <a:latin typeface="MS PGothic" panose="020B0600070205080204" pitchFamily="34" charset="-128"/>
            <a:ea typeface="MS PGothic" panose="020B0600070205080204" pitchFamily="34" charset="-128"/>
          </a:endParaRPr>
        </a:p>
        <a:p>
          <a:pPr algn="l"/>
          <a:r>
            <a:rPr kumimoji="1" lang="ja-JP" altLang="en-US" sz="900">
              <a:solidFill>
                <a:srgbClr val="FF0000"/>
              </a:solidFill>
              <a:latin typeface="MS PGothic" panose="020B0600070205080204" pitchFamily="34" charset="-128"/>
              <a:ea typeface="MS PGothic" panose="020B0600070205080204" pitchFamily="34" charset="-128"/>
            </a:rPr>
            <a:t>★横展開進</a:t>
          </a:r>
          <a:r>
            <a:rPr kumimoji="1" lang="zh-TW" altLang="en-US" sz="900">
              <a:solidFill>
                <a:srgbClr val="FF0000"/>
              </a:solidFill>
              <a:latin typeface="MS PGothic" panose="020B0600070205080204" pitchFamily="34" charset="-128"/>
              <a:ea typeface="MS PGothic" panose="020B0600070205080204" pitchFamily="34" charset="-128"/>
            </a:rPr>
            <a:t>度</a:t>
          </a:r>
          <a:r>
            <a:rPr kumimoji="1" lang="ja-JP" altLang="en-US" sz="900">
              <a:solidFill>
                <a:srgbClr val="FF0000"/>
              </a:solidFill>
              <a:latin typeface="MS PGothic" panose="020B0600070205080204" pitchFamily="34" charset="-128"/>
              <a:ea typeface="MS PGothic" panose="020B0600070205080204" pitchFamily="34" charset="-128"/>
            </a:rPr>
            <a:t>確認</a:t>
          </a:r>
          <a:r>
            <a:rPr kumimoji="1" lang="zh-TW" altLang="en-US" sz="900">
              <a:solidFill>
                <a:srgbClr val="FF0000"/>
              </a:solidFill>
              <a:latin typeface="MS PGothic" panose="020B0600070205080204" pitchFamily="34" charset="-128"/>
              <a:ea typeface="MS PGothic" panose="020B0600070205080204" pitchFamily="34" charset="-128"/>
            </a:rPr>
            <a:t>表</a:t>
          </a:r>
          <a:r>
            <a:rPr kumimoji="1" lang="ja-JP" altLang="en-US" sz="900">
              <a:solidFill>
                <a:srgbClr val="FF0000"/>
              </a:solidFill>
              <a:latin typeface="MS PGothic" panose="020B0600070205080204" pitchFamily="34" charset="-128"/>
              <a:ea typeface="MS PGothic" panose="020B0600070205080204" pitchFamily="34" charset="-128"/>
            </a:rPr>
            <a:t>更新。</a:t>
          </a:r>
          <a:endParaRPr kumimoji="1" lang="en-US" altLang="ja-JP" sz="900">
            <a:solidFill>
              <a:srgbClr val="FF0000"/>
            </a:solidFill>
            <a:latin typeface="MS PGothic" panose="020B0600070205080204" pitchFamily="34" charset="-128"/>
            <a:ea typeface="MS PGothic" panose="020B0600070205080204" pitchFamily="34" charset="-128"/>
          </a:endParaRPr>
        </a:p>
        <a:p>
          <a:pPr algn="l"/>
          <a:r>
            <a:rPr kumimoji="1" lang="en-US" altLang="ja-JP" sz="900">
              <a:latin typeface="MS PGothic" panose="020B0600070205080204" pitchFamily="34" charset="-128"/>
              <a:ea typeface="MS PGothic" panose="020B0600070205080204" pitchFamily="34" charset="-128"/>
            </a:rPr>
            <a:t>※</a:t>
          </a:r>
          <a:r>
            <a:rPr kumimoji="1" lang="ja-JP" altLang="en-US" sz="900">
              <a:latin typeface="MS PGothic" panose="020B0600070205080204" pitchFamily="34" charset="-128"/>
              <a:ea typeface="MS PGothic" panose="020B0600070205080204" pitchFamily="34" charset="-128"/>
            </a:rPr>
            <a:t>担当＝</a:t>
          </a:r>
          <a:r>
            <a:rPr kumimoji="1" lang="zh-TW" altLang="zh-TW" sz="900" b="0" i="0" baseline="0">
              <a:solidFill>
                <a:schemeClr val="dk1"/>
              </a:solidFill>
              <a:effectLst/>
              <a:latin typeface="+mn-lt"/>
              <a:ea typeface="+mn-ea"/>
              <a:cs typeface="+mn-cs"/>
            </a:rPr>
            <a:t>深町</a:t>
          </a:r>
          <a:endParaRPr kumimoji="1" lang="en-US" altLang="ja-JP" sz="900" b="0">
            <a:latin typeface="MS PGothic" panose="020B0600070205080204" pitchFamily="34" charset="-128"/>
            <a:ea typeface="MS PGothic" panose="020B0600070205080204" pitchFamily="34" charset="-128"/>
          </a:endParaRPr>
        </a:p>
      </xdr:txBody>
    </xdr:sp>
    <xdr:clientData/>
  </xdr:twoCellAnchor>
  <xdr:twoCellAnchor>
    <xdr:from>
      <xdr:col>2</xdr:col>
      <xdr:colOff>403725</xdr:colOff>
      <xdr:row>12</xdr:row>
      <xdr:rowOff>25650</xdr:rowOff>
    </xdr:from>
    <xdr:to>
      <xdr:col>2</xdr:col>
      <xdr:colOff>403725</xdr:colOff>
      <xdr:row>14</xdr:row>
      <xdr:rowOff>0</xdr:rowOff>
    </xdr:to>
    <xdr:cxnSp macro="">
      <xdr:nvCxnSpPr>
        <xdr:cNvPr id="6" name="直線矢印コネクタ 51">
          <a:extLst>
            <a:ext uri="{FF2B5EF4-FFF2-40B4-BE49-F238E27FC236}">
              <a16:creationId xmlns:a16="http://schemas.microsoft.com/office/drawing/2014/main" id="{00000000-0008-0000-0200-000006000000}"/>
            </a:ext>
          </a:extLst>
        </xdr:cNvPr>
        <xdr:cNvCxnSpPr>
          <a:stCxn id="3" idx="2"/>
          <a:endCxn id="5" idx="0"/>
        </xdr:cNvCxnSpPr>
      </xdr:nvCxnSpPr>
      <xdr:spPr>
        <a:xfrm>
          <a:off x="1775325" y="2083050"/>
          <a:ext cx="0" cy="31725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400050</xdr:colOff>
      <xdr:row>19</xdr:row>
      <xdr:rowOff>60750</xdr:rowOff>
    </xdr:from>
    <xdr:to>
      <xdr:col>2</xdr:col>
      <xdr:colOff>403725</xdr:colOff>
      <xdr:row>21</xdr:row>
      <xdr:rowOff>28575</xdr:rowOff>
    </xdr:to>
    <xdr:cxnSp macro="">
      <xdr:nvCxnSpPr>
        <xdr:cNvPr id="7" name="直線矢印コネクタ 53">
          <a:extLst>
            <a:ext uri="{FF2B5EF4-FFF2-40B4-BE49-F238E27FC236}">
              <a16:creationId xmlns:a16="http://schemas.microsoft.com/office/drawing/2014/main" id="{00000000-0008-0000-0200-000007000000}"/>
            </a:ext>
          </a:extLst>
        </xdr:cNvPr>
        <xdr:cNvCxnSpPr>
          <a:stCxn id="5" idx="2"/>
        </xdr:cNvCxnSpPr>
      </xdr:nvCxnSpPr>
      <xdr:spPr>
        <a:xfrm flipH="1">
          <a:off x="1771650" y="3318300"/>
          <a:ext cx="3675" cy="31072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9525</xdr:colOff>
      <xdr:row>21</xdr:row>
      <xdr:rowOff>38100</xdr:rowOff>
    </xdr:from>
    <xdr:to>
      <xdr:col>4</xdr:col>
      <xdr:colOff>652125</xdr:colOff>
      <xdr:row>25</xdr:row>
      <xdr:rowOff>72300</xdr:rowOff>
    </xdr:to>
    <xdr:sp macro="" textlink="">
      <xdr:nvSpPr>
        <xdr:cNvPr id="8" name="テキスト ボックス 54">
          <a:extLst>
            <a:ext uri="{FF2B5EF4-FFF2-40B4-BE49-F238E27FC236}">
              <a16:creationId xmlns:a16="http://schemas.microsoft.com/office/drawing/2014/main" id="{00000000-0008-0000-0200-000008000000}"/>
            </a:ext>
          </a:extLst>
        </xdr:cNvPr>
        <xdr:cNvSpPr txBox="1"/>
      </xdr:nvSpPr>
      <xdr:spPr>
        <a:xfrm>
          <a:off x="695325" y="3638550"/>
          <a:ext cx="2700000" cy="72000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kumimoji="1" lang="zh-TW" altLang="en-US" sz="900">
              <a:latin typeface="MS PGothic" panose="020B0600070205080204" pitchFamily="34" charset="-128"/>
              <a:ea typeface="MS PGothic" panose="020B0600070205080204" pitchFamily="34" charset="-128"/>
            </a:rPr>
            <a:t>由</a:t>
          </a:r>
          <a:r>
            <a:rPr kumimoji="1" lang="ja-JP" altLang="en-US" sz="900">
              <a:latin typeface="MS PGothic" panose="020B0600070205080204" pitchFamily="34" charset="-128"/>
              <a:ea typeface="MS PGothic" panose="020B0600070205080204" pitchFamily="34" charset="-128"/>
            </a:rPr>
            <a:t>設技・推進課</a:t>
          </a:r>
          <a:r>
            <a:rPr kumimoji="1" lang="zh-TW" altLang="en-US" sz="900">
              <a:latin typeface="MS PGothic" panose="020B0600070205080204" pitchFamily="34" charset="-128"/>
              <a:ea typeface="MS PGothic" panose="020B0600070205080204" pitchFamily="34" charset="-128"/>
            </a:rPr>
            <a:t>將橫展開</a:t>
          </a:r>
          <a:r>
            <a:rPr kumimoji="1" lang="ja-JP" altLang="en-US" sz="900">
              <a:latin typeface="MS PGothic" panose="020B0600070205080204" pitchFamily="34" charset="-128"/>
              <a:ea typeface="MS PGothic" panose="020B0600070205080204" pitchFamily="34" charset="-128"/>
            </a:rPr>
            <a:t>内容</a:t>
          </a:r>
          <a:r>
            <a:rPr kumimoji="1" lang="zh-TW" altLang="en-US" sz="900">
              <a:latin typeface="MS PGothic" panose="020B0600070205080204" pitchFamily="34" charset="-128"/>
              <a:ea typeface="MS PGothic" panose="020B0600070205080204" pitchFamily="34" charset="-128"/>
            </a:rPr>
            <a:t>發送至各窯</a:t>
          </a:r>
          <a:r>
            <a:rPr kumimoji="1" lang="ja-JP" altLang="en-US" sz="900">
              <a:latin typeface="MS PGothic" panose="020B0600070205080204" pitchFamily="34" charset="-128"/>
              <a:ea typeface="MS PGothic" panose="020B0600070205080204" pitchFamily="34" charset="-128"/>
            </a:rPr>
            <a:t>。</a:t>
          </a:r>
          <a:endParaRPr kumimoji="1" lang="en-US" altLang="ja-JP" sz="900">
            <a:latin typeface="MS PGothic" panose="020B0600070205080204" pitchFamily="34" charset="-128"/>
            <a:ea typeface="MS PGothic" panose="020B0600070205080204" pitchFamily="34" charset="-128"/>
          </a:endParaRPr>
        </a:p>
        <a:p>
          <a:pPr algn="l">
            <a:lnSpc>
              <a:spcPts val="1100"/>
            </a:lnSpc>
          </a:pPr>
          <a:r>
            <a:rPr kumimoji="1" lang="ja-JP" altLang="en-US" sz="900">
              <a:solidFill>
                <a:srgbClr val="FF0000"/>
              </a:solidFill>
              <a:latin typeface="MS PGothic" panose="020B0600070205080204" pitchFamily="34" charset="-128"/>
              <a:ea typeface="MS PGothic" panose="020B0600070205080204" pitchFamily="34" charset="-128"/>
            </a:rPr>
            <a:t>★</a:t>
          </a:r>
          <a:r>
            <a:rPr kumimoji="1" lang="ja-JP" altLang="zh-TW" sz="900">
              <a:solidFill>
                <a:srgbClr val="FF0000"/>
              </a:solidFill>
              <a:effectLst/>
              <a:latin typeface="+mn-lt"/>
              <a:ea typeface="+mn-ea"/>
              <a:cs typeface="+mn-cs"/>
            </a:rPr>
            <a:t>中谷</a:t>
          </a:r>
          <a:r>
            <a:rPr kumimoji="1" lang="ja-JP" altLang="en-US" sz="900" b="0">
              <a:solidFill>
                <a:srgbClr val="FF0000"/>
              </a:solidFill>
              <a:latin typeface="MS PGothic" panose="020B0600070205080204" pitchFamily="34" charset="-128"/>
              <a:ea typeface="MS PGothic" panose="020B0600070205080204" pitchFamily="34" charset="-128"/>
            </a:rPr>
            <a:t>・</a:t>
          </a:r>
          <a:r>
            <a:rPr kumimoji="1" lang="zh-TW" altLang="en-US" sz="900" b="0">
              <a:solidFill>
                <a:srgbClr val="FF0000"/>
              </a:solidFill>
              <a:latin typeface="MS PGothic" panose="020B0600070205080204" pitchFamily="34" charset="-128"/>
              <a:ea typeface="MS PGothic" panose="020B0600070205080204" pitchFamily="34" charset="-128"/>
            </a:rPr>
            <a:t>佐倉</a:t>
          </a:r>
          <a:r>
            <a:rPr kumimoji="1" lang="zh-TW" altLang="en-US" sz="900">
              <a:solidFill>
                <a:srgbClr val="FF0000"/>
              </a:solidFill>
              <a:latin typeface="MS PGothic" panose="020B0600070205080204" pitchFamily="34" charset="-128"/>
              <a:ea typeface="MS PGothic" panose="020B0600070205080204" pitchFamily="34" charset="-128"/>
            </a:rPr>
            <a:t>也</a:t>
          </a:r>
          <a:r>
            <a:rPr kumimoji="1" lang="ja-JP" altLang="en-US" sz="900">
              <a:solidFill>
                <a:srgbClr val="FF0000"/>
              </a:solidFill>
              <a:latin typeface="MS PGothic" panose="020B0600070205080204" pitchFamily="34" charset="-128"/>
              <a:ea typeface="MS PGothic" panose="020B0600070205080204" pitchFamily="34" charset="-128"/>
            </a:rPr>
            <a:t>同時</a:t>
          </a:r>
          <a:r>
            <a:rPr kumimoji="1" lang="zh-TW" altLang="en-US" sz="900">
              <a:solidFill>
                <a:srgbClr val="FF0000"/>
              </a:solidFill>
              <a:latin typeface="MS PGothic" panose="020B0600070205080204" pitchFamily="34" charset="-128"/>
              <a:ea typeface="MS PGothic" panose="020B0600070205080204" pitchFamily="34" charset="-128"/>
            </a:rPr>
            <a:t>發送情報至</a:t>
          </a:r>
          <a:r>
            <a:rPr kumimoji="1" lang="ja-JP" altLang="en-US" sz="900">
              <a:solidFill>
                <a:srgbClr val="FF0000"/>
              </a:solidFill>
              <a:latin typeface="MS PGothic" panose="020B0600070205080204" pitchFamily="34" charset="-128"/>
              <a:ea typeface="MS PGothic" panose="020B0600070205080204" pitchFamily="34" charset="-128"/>
            </a:rPr>
            <a:t>各窯担当者。</a:t>
          </a:r>
          <a:endParaRPr kumimoji="1" lang="en-US" altLang="ja-JP" sz="900">
            <a:solidFill>
              <a:srgbClr val="FF0000"/>
            </a:solidFill>
            <a:latin typeface="MS PGothic" panose="020B0600070205080204" pitchFamily="34" charset="-128"/>
            <a:ea typeface="MS PGothic" panose="020B0600070205080204" pitchFamily="34" charset="-128"/>
          </a:endParaRPr>
        </a:p>
      </xdr:txBody>
    </xdr:sp>
    <xdr:clientData/>
  </xdr:twoCellAnchor>
  <xdr:twoCellAnchor>
    <xdr:from>
      <xdr:col>2</xdr:col>
      <xdr:colOff>400050</xdr:colOff>
      <xdr:row>25</xdr:row>
      <xdr:rowOff>76200</xdr:rowOff>
    </xdr:from>
    <xdr:to>
      <xdr:col>2</xdr:col>
      <xdr:colOff>400050</xdr:colOff>
      <xdr:row>27</xdr:row>
      <xdr:rowOff>28575</xdr:rowOff>
    </xdr:to>
    <xdr:cxnSp macro="">
      <xdr:nvCxnSpPr>
        <xdr:cNvPr id="9" name="直線矢印コネクタ 55">
          <a:extLst>
            <a:ext uri="{FF2B5EF4-FFF2-40B4-BE49-F238E27FC236}">
              <a16:creationId xmlns:a16="http://schemas.microsoft.com/office/drawing/2014/main" id="{00000000-0008-0000-0200-000009000000}"/>
            </a:ext>
          </a:extLst>
        </xdr:cNvPr>
        <xdr:cNvCxnSpPr/>
      </xdr:nvCxnSpPr>
      <xdr:spPr>
        <a:xfrm>
          <a:off x="1771650" y="4362450"/>
          <a:ext cx="0" cy="29527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9525</xdr:colOff>
      <xdr:row>27</xdr:row>
      <xdr:rowOff>47625</xdr:rowOff>
    </xdr:from>
    <xdr:to>
      <xdr:col>4</xdr:col>
      <xdr:colOff>652125</xdr:colOff>
      <xdr:row>31</xdr:row>
      <xdr:rowOff>81825</xdr:rowOff>
    </xdr:to>
    <xdr:sp macro="" textlink="">
      <xdr:nvSpPr>
        <xdr:cNvPr id="10" name="テキスト ボックス 57">
          <a:extLst>
            <a:ext uri="{FF2B5EF4-FFF2-40B4-BE49-F238E27FC236}">
              <a16:creationId xmlns:a16="http://schemas.microsoft.com/office/drawing/2014/main" id="{00000000-0008-0000-0200-00000A000000}"/>
            </a:ext>
          </a:extLst>
        </xdr:cNvPr>
        <xdr:cNvSpPr txBox="1"/>
      </xdr:nvSpPr>
      <xdr:spPr>
        <a:xfrm>
          <a:off x="695325" y="4676775"/>
          <a:ext cx="2700000" cy="72000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kumimoji="1" lang="ja-JP" altLang="en-US" sz="900">
              <a:solidFill>
                <a:schemeClr val="tx1"/>
              </a:solidFill>
            </a:rPr>
            <a:t>各窯担当者</a:t>
          </a:r>
          <a:r>
            <a:rPr kumimoji="1" lang="zh-TW" altLang="en-US" sz="900">
              <a:solidFill>
                <a:schemeClr val="tx1"/>
              </a:solidFill>
            </a:rPr>
            <a:t>與</a:t>
          </a:r>
          <a:r>
            <a:rPr kumimoji="1" lang="ja-JP" altLang="en-US" sz="900">
              <a:solidFill>
                <a:schemeClr val="tx1"/>
              </a:solidFill>
            </a:rPr>
            <a:t>設技・推進課</a:t>
          </a:r>
          <a:r>
            <a:rPr kumimoji="1" lang="zh-TW" altLang="en-US" sz="900">
              <a:solidFill>
                <a:schemeClr val="tx1"/>
              </a:solidFill>
            </a:rPr>
            <a:t>進行</a:t>
          </a:r>
          <a:r>
            <a:rPr kumimoji="1" lang="ja-JP" altLang="en-US" sz="900">
              <a:solidFill>
                <a:schemeClr val="tx1"/>
              </a:solidFill>
            </a:rPr>
            <a:t>横展開</a:t>
          </a:r>
          <a:r>
            <a:rPr kumimoji="1" lang="zh-TW" altLang="en-US" sz="900">
              <a:solidFill>
                <a:schemeClr val="tx1"/>
              </a:solidFill>
            </a:rPr>
            <a:t>的</a:t>
          </a:r>
          <a:r>
            <a:rPr kumimoji="1" lang="ja-JP" altLang="en-US" sz="900">
              <a:solidFill>
                <a:schemeClr val="tx1"/>
              </a:solidFill>
            </a:rPr>
            <a:t>調整。</a:t>
          </a:r>
          <a:endParaRPr kumimoji="1" lang="en-US" altLang="ja-JP" sz="900">
            <a:solidFill>
              <a:schemeClr val="tx1"/>
            </a:solidFill>
          </a:endParaRPr>
        </a:p>
        <a:p>
          <a:pPr algn="l"/>
          <a:r>
            <a:rPr kumimoji="1" lang="ja-JP" altLang="en-US" sz="900">
              <a:solidFill>
                <a:srgbClr val="FF0000"/>
              </a:solidFill>
            </a:rPr>
            <a:t>★横展開進</a:t>
          </a:r>
          <a:r>
            <a:rPr kumimoji="1" lang="zh-TW" altLang="en-US" sz="900">
              <a:solidFill>
                <a:srgbClr val="FF0000"/>
              </a:solidFill>
            </a:rPr>
            <a:t>度</a:t>
          </a:r>
          <a:r>
            <a:rPr kumimoji="1" lang="ja-JP" altLang="en-US" sz="900">
              <a:solidFill>
                <a:srgbClr val="FF0000"/>
              </a:solidFill>
            </a:rPr>
            <a:t>確認</a:t>
          </a:r>
          <a:r>
            <a:rPr kumimoji="1" lang="zh-TW" altLang="en-US" sz="900">
              <a:solidFill>
                <a:srgbClr val="FF0000"/>
              </a:solidFill>
            </a:rPr>
            <a:t>表</a:t>
          </a:r>
          <a:r>
            <a:rPr kumimoji="1" lang="en-US" altLang="zh-TW" sz="900">
              <a:solidFill>
                <a:srgbClr val="FF0000"/>
              </a:solidFill>
            </a:rPr>
            <a:t>KEY</a:t>
          </a:r>
          <a:r>
            <a:rPr kumimoji="1" lang="zh-TW" altLang="en-US" sz="900">
              <a:solidFill>
                <a:srgbClr val="FF0000"/>
              </a:solidFill>
            </a:rPr>
            <a:t>入</a:t>
          </a:r>
          <a:r>
            <a:rPr kumimoji="1" lang="ja-JP" altLang="en-US" sz="900">
              <a:solidFill>
                <a:srgbClr val="FF0000"/>
              </a:solidFill>
            </a:rPr>
            <a:t>進</a:t>
          </a:r>
          <a:r>
            <a:rPr kumimoji="1" lang="zh-TW" altLang="en-US" sz="900">
              <a:solidFill>
                <a:srgbClr val="FF0000"/>
              </a:solidFill>
            </a:rPr>
            <a:t>度</a:t>
          </a:r>
          <a:r>
            <a:rPr kumimoji="1" lang="ja-JP" altLang="en-US" sz="900">
              <a:solidFill>
                <a:srgbClr val="FF0000"/>
              </a:solidFill>
            </a:rPr>
            <a:t>状況。</a:t>
          </a:r>
          <a:endParaRPr kumimoji="1" lang="en-US" altLang="ja-JP" sz="900">
            <a:solidFill>
              <a:srgbClr val="FF0000"/>
            </a:solidFill>
          </a:endParaRPr>
        </a:p>
      </xdr:txBody>
    </xdr:sp>
    <xdr:clientData/>
  </xdr:twoCellAnchor>
  <xdr:twoCellAnchor>
    <xdr:from>
      <xdr:col>2</xdr:col>
      <xdr:colOff>409575</xdr:colOff>
      <xdr:row>31</xdr:row>
      <xdr:rowOff>85725</xdr:rowOff>
    </xdr:from>
    <xdr:to>
      <xdr:col>2</xdr:col>
      <xdr:colOff>409575</xdr:colOff>
      <xdr:row>33</xdr:row>
      <xdr:rowOff>38100</xdr:rowOff>
    </xdr:to>
    <xdr:cxnSp macro="">
      <xdr:nvCxnSpPr>
        <xdr:cNvPr id="11" name="直線矢印コネクタ 58">
          <a:extLst>
            <a:ext uri="{FF2B5EF4-FFF2-40B4-BE49-F238E27FC236}">
              <a16:creationId xmlns:a16="http://schemas.microsoft.com/office/drawing/2014/main" id="{00000000-0008-0000-0200-00000B000000}"/>
            </a:ext>
          </a:extLst>
        </xdr:cNvPr>
        <xdr:cNvCxnSpPr/>
      </xdr:nvCxnSpPr>
      <xdr:spPr>
        <a:xfrm>
          <a:off x="1781175" y="5400675"/>
          <a:ext cx="0" cy="295275"/>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33</xdr:row>
      <xdr:rowOff>57150</xdr:rowOff>
    </xdr:from>
    <xdr:to>
      <xdr:col>4</xdr:col>
      <xdr:colOff>642600</xdr:colOff>
      <xdr:row>37</xdr:row>
      <xdr:rowOff>91350</xdr:rowOff>
    </xdr:to>
    <xdr:sp macro="" textlink="">
      <xdr:nvSpPr>
        <xdr:cNvPr id="12" name="テキスト ボックス 59">
          <a:extLst>
            <a:ext uri="{FF2B5EF4-FFF2-40B4-BE49-F238E27FC236}">
              <a16:creationId xmlns:a16="http://schemas.microsoft.com/office/drawing/2014/main" id="{00000000-0008-0000-0200-00000C000000}"/>
            </a:ext>
          </a:extLst>
        </xdr:cNvPr>
        <xdr:cNvSpPr txBox="1"/>
      </xdr:nvSpPr>
      <xdr:spPr>
        <a:xfrm>
          <a:off x="685800" y="5715000"/>
          <a:ext cx="2700000" cy="72000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kumimoji="1" lang="ja-JP" altLang="en-US" sz="900">
              <a:solidFill>
                <a:schemeClr val="tx1"/>
              </a:solidFill>
            </a:rPr>
            <a:t>設備</a:t>
          </a:r>
          <a:r>
            <a:rPr kumimoji="1" lang="en-US" altLang="zh-TW" sz="900">
              <a:solidFill>
                <a:schemeClr val="tx1"/>
              </a:solidFill>
            </a:rPr>
            <a:t>LOSS</a:t>
          </a:r>
          <a:r>
            <a:rPr kumimoji="1" lang="ja-JP" altLang="en-US" sz="900">
              <a:solidFill>
                <a:schemeClr val="tx1"/>
              </a:solidFill>
            </a:rPr>
            <a:t>削減</a:t>
          </a:r>
          <a:r>
            <a:rPr kumimoji="1" lang="en-US" altLang="zh-TW" sz="900">
              <a:solidFill>
                <a:schemeClr val="tx1"/>
              </a:solidFill>
            </a:rPr>
            <a:t>TEAM</a:t>
          </a:r>
          <a:r>
            <a:rPr kumimoji="1" lang="zh-TW" altLang="zh-TW" sz="900" b="0" i="0" baseline="0">
              <a:solidFill>
                <a:schemeClr val="dk1"/>
              </a:solidFill>
              <a:effectLst/>
              <a:latin typeface="+mn-lt"/>
              <a:ea typeface="+mn-ea"/>
              <a:cs typeface="+mn-cs"/>
            </a:rPr>
            <a:t>深町</a:t>
          </a:r>
          <a:r>
            <a:rPr kumimoji="1" lang="ja-JP" altLang="en-US" sz="900" b="0">
              <a:solidFill>
                <a:schemeClr val="tx1"/>
              </a:solidFill>
            </a:rPr>
            <a:t>・</a:t>
          </a:r>
          <a:r>
            <a:rPr kumimoji="1" lang="ja-JP" altLang="en-US" sz="900">
              <a:solidFill>
                <a:schemeClr val="tx1"/>
              </a:solidFill>
            </a:rPr>
            <a:t>中谷</a:t>
          </a:r>
          <a:r>
            <a:rPr kumimoji="1" lang="zh-TW" altLang="en-US" sz="900">
              <a:solidFill>
                <a:schemeClr val="tx1"/>
              </a:solidFill>
            </a:rPr>
            <a:t>管理</a:t>
          </a:r>
          <a:r>
            <a:rPr kumimoji="1" lang="ja-JP" altLang="en-US" sz="900">
              <a:solidFill>
                <a:schemeClr val="tx1"/>
              </a:solidFill>
            </a:rPr>
            <a:t>各窯</a:t>
          </a:r>
          <a:r>
            <a:rPr kumimoji="1" lang="zh-TW" altLang="en-US" sz="900">
              <a:solidFill>
                <a:schemeClr val="tx1"/>
              </a:solidFill>
            </a:rPr>
            <a:t>的</a:t>
          </a:r>
          <a:r>
            <a:rPr kumimoji="1" lang="ja-JP" altLang="en-US" sz="900">
              <a:solidFill>
                <a:schemeClr val="tx1"/>
              </a:solidFill>
            </a:rPr>
            <a:t>進</a:t>
          </a:r>
          <a:r>
            <a:rPr kumimoji="1" lang="zh-TW" altLang="en-US" sz="900">
              <a:solidFill>
                <a:schemeClr val="tx1"/>
              </a:solidFill>
            </a:rPr>
            <a:t>度</a:t>
          </a:r>
          <a:r>
            <a:rPr kumimoji="1" lang="ja-JP" altLang="en-US" sz="900">
              <a:solidFill>
                <a:schemeClr val="tx1"/>
              </a:solidFill>
            </a:rPr>
            <a:t>状況。</a:t>
          </a:r>
          <a:endParaRPr kumimoji="1" lang="en-US" altLang="ja-JP" sz="900">
            <a:solidFill>
              <a:schemeClr val="tx1"/>
            </a:solidFill>
          </a:endParaRPr>
        </a:p>
        <a:p>
          <a:pPr algn="l">
            <a:lnSpc>
              <a:spcPts val="1100"/>
            </a:lnSpc>
          </a:pPr>
          <a:r>
            <a:rPr kumimoji="1" lang="ja-JP" altLang="en-US" sz="900">
              <a:solidFill>
                <a:srgbClr val="FF0000"/>
              </a:solidFill>
            </a:rPr>
            <a:t>★</a:t>
          </a:r>
          <a:r>
            <a:rPr kumimoji="1" lang="zh-TW" altLang="en-US" sz="900">
              <a:solidFill>
                <a:srgbClr val="FF0000"/>
              </a:solidFill>
            </a:rPr>
            <a:t>用</a:t>
          </a:r>
          <a:r>
            <a:rPr kumimoji="1" lang="ja-JP" altLang="en-US" sz="900">
              <a:solidFill>
                <a:srgbClr val="FF0000"/>
              </a:solidFill>
            </a:rPr>
            <a:t>横展開進</a:t>
          </a:r>
          <a:r>
            <a:rPr kumimoji="1" lang="zh-TW" altLang="en-US" sz="900">
              <a:solidFill>
                <a:srgbClr val="FF0000"/>
              </a:solidFill>
            </a:rPr>
            <a:t>度</a:t>
          </a:r>
          <a:r>
            <a:rPr kumimoji="1" lang="ja-JP" altLang="en-US" sz="900">
              <a:solidFill>
                <a:srgbClr val="FF0000"/>
              </a:solidFill>
            </a:rPr>
            <a:t>確認</a:t>
          </a:r>
          <a:r>
            <a:rPr kumimoji="1" lang="zh-TW" altLang="en-US" sz="900">
              <a:solidFill>
                <a:srgbClr val="FF0000"/>
              </a:solidFill>
            </a:rPr>
            <a:t>表做</a:t>
          </a:r>
          <a:r>
            <a:rPr kumimoji="1" lang="ja-JP" altLang="en-US" sz="900">
              <a:solidFill>
                <a:srgbClr val="FF0000"/>
              </a:solidFill>
            </a:rPr>
            <a:t>進</a:t>
          </a:r>
          <a:r>
            <a:rPr kumimoji="1" lang="zh-TW" altLang="en-US" sz="900">
              <a:solidFill>
                <a:srgbClr val="FF0000"/>
              </a:solidFill>
            </a:rPr>
            <a:t>度確認</a:t>
          </a:r>
          <a:r>
            <a:rPr kumimoji="1" lang="ja-JP" altLang="en-US" sz="900">
              <a:solidFill>
                <a:srgbClr val="FF0000"/>
              </a:solidFill>
            </a:rPr>
            <a:t>。</a:t>
          </a:r>
          <a:endParaRPr kumimoji="1" lang="en-US" altLang="ja-JP" sz="900">
            <a:solidFill>
              <a:srgbClr val="FF0000"/>
            </a:solidFill>
          </a:endParaRPr>
        </a:p>
      </xdr:txBody>
    </xdr:sp>
    <xdr:clientData/>
  </xdr:twoCellAnchor>
  <xdr:twoCellAnchor>
    <xdr:from>
      <xdr:col>9</xdr:col>
      <xdr:colOff>28575</xdr:colOff>
      <xdr:row>3</xdr:row>
      <xdr:rowOff>9525</xdr:rowOff>
    </xdr:from>
    <xdr:to>
      <xdr:col>18</xdr:col>
      <xdr:colOff>466725</xdr:colOff>
      <xdr:row>27</xdr:row>
      <xdr:rowOff>161925</xdr:rowOff>
    </xdr:to>
    <xdr:grpSp>
      <xdr:nvGrpSpPr>
        <xdr:cNvPr id="15" name="グループ化 64">
          <a:extLst>
            <a:ext uri="{FF2B5EF4-FFF2-40B4-BE49-F238E27FC236}">
              <a16:creationId xmlns:a16="http://schemas.microsoft.com/office/drawing/2014/main" id="{00000000-0008-0000-0200-00000F000000}"/>
            </a:ext>
          </a:extLst>
        </xdr:cNvPr>
        <xdr:cNvGrpSpPr>
          <a:grpSpLocks/>
        </xdr:cNvGrpSpPr>
      </xdr:nvGrpSpPr>
      <xdr:grpSpPr bwMode="auto">
        <a:xfrm>
          <a:off x="6200775" y="552450"/>
          <a:ext cx="6610350" cy="4038600"/>
          <a:chOff x="838200" y="1247775"/>
          <a:chExt cx="6610350" cy="4267200"/>
        </a:xfrm>
      </xdr:grpSpPr>
      <xdr:grpSp>
        <xdr:nvGrpSpPr>
          <xdr:cNvPr id="16" name="グループ化 37">
            <a:extLst>
              <a:ext uri="{FF2B5EF4-FFF2-40B4-BE49-F238E27FC236}">
                <a16:creationId xmlns:a16="http://schemas.microsoft.com/office/drawing/2014/main" id="{00000000-0008-0000-0200-000010000000}"/>
              </a:ext>
            </a:extLst>
          </xdr:cNvPr>
          <xdr:cNvGrpSpPr>
            <a:grpSpLocks/>
          </xdr:cNvGrpSpPr>
        </xdr:nvGrpSpPr>
        <xdr:grpSpPr bwMode="auto">
          <a:xfrm>
            <a:off x="1047750" y="1933575"/>
            <a:ext cx="6200775" cy="3486150"/>
            <a:chOff x="1047750" y="1933575"/>
            <a:chExt cx="6200775" cy="3486150"/>
          </a:xfrm>
        </xdr:grpSpPr>
        <xdr:sp macro="" textlink="">
          <xdr:nvSpPr>
            <xdr:cNvPr id="19" name="正方形/長方形 69">
              <a:extLst>
                <a:ext uri="{FF2B5EF4-FFF2-40B4-BE49-F238E27FC236}">
                  <a16:creationId xmlns:a16="http://schemas.microsoft.com/office/drawing/2014/main" id="{00000000-0008-0000-0200-000013000000}"/>
                </a:ext>
              </a:extLst>
            </xdr:cNvPr>
            <xdr:cNvSpPr/>
          </xdr:nvSpPr>
          <xdr:spPr>
            <a:xfrm>
              <a:off x="1047750" y="4743450"/>
              <a:ext cx="1495425" cy="676275"/>
            </a:xfrm>
            <a:prstGeom prst="rect">
              <a:avLst/>
            </a:prstGeom>
            <a:solidFill>
              <a:schemeClr val="accent6">
                <a:lumMod val="20000"/>
                <a:lumOff val="80000"/>
              </a:schemeClr>
            </a:solid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en-US" altLang="ja-JP" sz="900">
                  <a:solidFill>
                    <a:sysClr val="windowText" lastClr="000000"/>
                  </a:solidFill>
                </a:rPr>
                <a:t>ADT</a:t>
              </a:r>
              <a:r>
                <a:rPr kumimoji="1" lang="ja-JP" altLang="en-US" sz="900">
                  <a:solidFill>
                    <a:sysClr val="windowText" lastClr="000000"/>
                  </a:solidFill>
                </a:rPr>
                <a:t>設技（機械・電気）</a:t>
              </a:r>
            </a:p>
          </xdr:txBody>
        </xdr:sp>
        <xdr:sp macro="" textlink="">
          <xdr:nvSpPr>
            <xdr:cNvPr id="20" name="正方形/長方形 70">
              <a:extLst>
                <a:ext uri="{FF2B5EF4-FFF2-40B4-BE49-F238E27FC236}">
                  <a16:creationId xmlns:a16="http://schemas.microsoft.com/office/drawing/2014/main" id="{00000000-0008-0000-0200-000014000000}"/>
                </a:ext>
              </a:extLst>
            </xdr:cNvPr>
            <xdr:cNvSpPr/>
          </xdr:nvSpPr>
          <xdr:spPr>
            <a:xfrm>
              <a:off x="5753100" y="4733925"/>
              <a:ext cx="1495425" cy="676275"/>
            </a:xfrm>
            <a:prstGeom prst="rect">
              <a:avLst/>
            </a:prstGeom>
            <a:solidFill>
              <a:schemeClr val="accent5">
                <a:lumMod val="20000"/>
                <a:lumOff val="80000"/>
              </a:schemeClr>
            </a:solid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en-US" altLang="ja-JP" sz="900" b="1">
                  <a:solidFill>
                    <a:sysClr val="windowText" lastClr="000000"/>
                  </a:solidFill>
                </a:rPr>
                <a:t>ADT</a:t>
              </a:r>
              <a:r>
                <a:rPr kumimoji="1" lang="ja-JP" altLang="en-US" sz="900" b="1">
                  <a:solidFill>
                    <a:sysClr val="windowText" lastClr="000000"/>
                  </a:solidFill>
                </a:rPr>
                <a:t>各</a:t>
              </a:r>
              <a:r>
                <a:rPr kumimoji="1" lang="en-US" altLang="zh-TW" sz="900" b="1">
                  <a:solidFill>
                    <a:sysClr val="windowText" lastClr="000000"/>
                  </a:solidFill>
                </a:rPr>
                <a:t>LINE</a:t>
              </a:r>
              <a:endParaRPr kumimoji="1" lang="ja-JP" altLang="en-US" sz="900" b="1">
                <a:solidFill>
                  <a:sysClr val="windowText" lastClr="000000"/>
                </a:solidFill>
              </a:endParaRPr>
            </a:p>
          </xdr:txBody>
        </xdr:sp>
        <xdr:cxnSp macro="">
          <xdr:nvCxnSpPr>
            <xdr:cNvPr id="21" name="直線矢印コネクタ 71">
              <a:extLst>
                <a:ext uri="{FF2B5EF4-FFF2-40B4-BE49-F238E27FC236}">
                  <a16:creationId xmlns:a16="http://schemas.microsoft.com/office/drawing/2014/main" id="{00000000-0008-0000-0200-000015000000}"/>
                </a:ext>
              </a:extLst>
            </xdr:cNvPr>
            <xdr:cNvCxnSpPr/>
          </xdr:nvCxnSpPr>
          <xdr:spPr>
            <a:xfrm flipH="1">
              <a:off x="1905000" y="2105025"/>
              <a:ext cx="1447800" cy="2505075"/>
            </a:xfrm>
            <a:prstGeom prst="straightConnector1">
              <a:avLst/>
            </a:prstGeom>
            <a:ln w="28575">
              <a:solidFill>
                <a:schemeClr val="tx1"/>
              </a:solidFill>
              <a:headEnd type="stealth" w="lg" len="lg"/>
              <a:tailEnd type="stealth" w="lg" len="lg"/>
            </a:ln>
          </xdr:spPr>
          <xdr:style>
            <a:lnRef idx="1">
              <a:schemeClr val="accent1"/>
            </a:lnRef>
            <a:fillRef idx="0">
              <a:schemeClr val="accent1"/>
            </a:fillRef>
            <a:effectRef idx="0">
              <a:schemeClr val="accent1"/>
            </a:effectRef>
            <a:fontRef idx="minor">
              <a:schemeClr val="tx1"/>
            </a:fontRef>
          </xdr:style>
        </xdr:cxnSp>
        <xdr:sp macro="" textlink="">
          <xdr:nvSpPr>
            <xdr:cNvPr id="22" name="テキスト ボックス 72">
              <a:extLst>
                <a:ext uri="{FF2B5EF4-FFF2-40B4-BE49-F238E27FC236}">
                  <a16:creationId xmlns:a16="http://schemas.microsoft.com/office/drawing/2014/main" id="{00000000-0008-0000-0200-000016000000}"/>
                </a:ext>
              </a:extLst>
            </xdr:cNvPr>
            <xdr:cNvSpPr txBox="1"/>
          </xdr:nvSpPr>
          <xdr:spPr>
            <a:xfrm rot="17992781">
              <a:off x="1333500" y="2971800"/>
              <a:ext cx="2209800" cy="342900"/>
            </a:xfrm>
            <a:prstGeom prst="rect">
              <a:avLst/>
            </a:prstGeom>
            <a:solidFill>
              <a:schemeClr val="bg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ja-JP" altLang="en-US" sz="1000"/>
                <a:t>・原因・対策・横展開必要有無</a:t>
              </a:r>
              <a:r>
                <a:rPr kumimoji="1" lang="zh-TW" altLang="en-US" sz="1000"/>
                <a:t>的</a:t>
              </a:r>
              <a:r>
                <a:rPr kumimoji="1" lang="ja-JP" altLang="en-US" sz="1000"/>
                <a:t>確認</a:t>
              </a:r>
            </a:p>
          </xdr:txBody>
        </xdr:sp>
        <xdr:sp macro="" textlink="">
          <xdr:nvSpPr>
            <xdr:cNvPr id="23" name="テキスト ボックス 73">
              <a:extLst>
                <a:ext uri="{FF2B5EF4-FFF2-40B4-BE49-F238E27FC236}">
                  <a16:creationId xmlns:a16="http://schemas.microsoft.com/office/drawing/2014/main" id="{00000000-0008-0000-0200-000017000000}"/>
                </a:ext>
              </a:extLst>
            </xdr:cNvPr>
            <xdr:cNvSpPr txBox="1"/>
          </xdr:nvSpPr>
          <xdr:spPr>
            <a:xfrm rot="17992781">
              <a:off x="1719262" y="3100388"/>
              <a:ext cx="2676525" cy="342900"/>
            </a:xfrm>
            <a:prstGeom prst="rect">
              <a:avLst/>
            </a:prstGeom>
            <a:solidFill>
              <a:srgbClr val="FFFF00">
                <a:alpha val="30000"/>
              </a:srgbClr>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ja-JP" altLang="en-US" sz="1000"/>
                <a:t>・</a:t>
              </a:r>
              <a:r>
                <a:rPr kumimoji="1" lang="zh-TW" altLang="en-US" sz="1000"/>
                <a:t>要求將橫展開內容發送至</a:t>
              </a:r>
              <a:r>
                <a:rPr kumimoji="1" lang="ja-JP" altLang="en-US" sz="1000"/>
                <a:t>各</a:t>
              </a:r>
              <a:r>
                <a:rPr kumimoji="1" lang="en-US" altLang="zh-TW" sz="1000"/>
                <a:t>LINE</a:t>
              </a:r>
            </a:p>
          </xdr:txBody>
        </xdr:sp>
        <xdr:cxnSp macro="">
          <xdr:nvCxnSpPr>
            <xdr:cNvPr id="24" name="直線矢印コネクタ 74">
              <a:extLst>
                <a:ext uri="{FF2B5EF4-FFF2-40B4-BE49-F238E27FC236}">
                  <a16:creationId xmlns:a16="http://schemas.microsoft.com/office/drawing/2014/main" id="{00000000-0008-0000-0200-000018000000}"/>
                </a:ext>
              </a:extLst>
            </xdr:cNvPr>
            <xdr:cNvCxnSpPr/>
          </xdr:nvCxnSpPr>
          <xdr:spPr>
            <a:xfrm flipH="1">
              <a:off x="2543175" y="2190750"/>
              <a:ext cx="1466850" cy="2524125"/>
            </a:xfrm>
            <a:prstGeom prst="straightConnector1">
              <a:avLst/>
            </a:prstGeom>
            <a:ln w="25400">
              <a:solidFill>
                <a:srgbClr val="FF0000"/>
              </a:solidFill>
              <a:headEnd type="none" w="lg" len="lg"/>
              <a:tailEnd type="stealth" w="lg" len="lg"/>
            </a:ln>
          </xdr:spPr>
          <xdr:style>
            <a:lnRef idx="1">
              <a:schemeClr val="accent1"/>
            </a:lnRef>
            <a:fillRef idx="0">
              <a:schemeClr val="accent1"/>
            </a:fillRef>
            <a:effectRef idx="0">
              <a:schemeClr val="accent1"/>
            </a:effectRef>
            <a:fontRef idx="minor">
              <a:schemeClr val="tx1"/>
            </a:fontRef>
          </xdr:style>
        </xdr:cxnSp>
        <xdr:cxnSp macro="">
          <xdr:nvCxnSpPr>
            <xdr:cNvPr id="25" name="直線矢印コネクタ 75">
              <a:extLst>
                <a:ext uri="{FF2B5EF4-FFF2-40B4-BE49-F238E27FC236}">
                  <a16:creationId xmlns:a16="http://schemas.microsoft.com/office/drawing/2014/main" id="{00000000-0008-0000-0200-000019000000}"/>
                </a:ext>
              </a:extLst>
            </xdr:cNvPr>
            <xdr:cNvCxnSpPr/>
          </xdr:nvCxnSpPr>
          <xdr:spPr>
            <a:xfrm flipH="1">
              <a:off x="2752725" y="4762500"/>
              <a:ext cx="2809875" cy="0"/>
            </a:xfrm>
            <a:prstGeom prst="straightConnector1">
              <a:avLst/>
            </a:prstGeom>
            <a:ln w="25400">
              <a:solidFill>
                <a:srgbClr val="00B0F0"/>
              </a:solidFill>
              <a:headEnd type="stealth" w="lg" len="lg"/>
              <a:tailEnd type="none" w="lg" len="lg"/>
            </a:ln>
          </xdr:spPr>
          <xdr:style>
            <a:lnRef idx="1">
              <a:schemeClr val="accent1"/>
            </a:lnRef>
            <a:fillRef idx="0">
              <a:schemeClr val="accent1"/>
            </a:fillRef>
            <a:effectRef idx="0">
              <a:schemeClr val="accent1"/>
            </a:effectRef>
            <a:fontRef idx="minor">
              <a:schemeClr val="tx1"/>
            </a:fontRef>
          </xdr:style>
        </xdr:cxnSp>
        <xdr:sp macro="" textlink="">
          <xdr:nvSpPr>
            <xdr:cNvPr id="26" name="テキスト ボックス 76">
              <a:extLst>
                <a:ext uri="{FF2B5EF4-FFF2-40B4-BE49-F238E27FC236}">
                  <a16:creationId xmlns:a16="http://schemas.microsoft.com/office/drawing/2014/main" id="{00000000-0008-0000-0200-00001A000000}"/>
                </a:ext>
              </a:extLst>
            </xdr:cNvPr>
            <xdr:cNvSpPr txBox="1"/>
          </xdr:nvSpPr>
          <xdr:spPr>
            <a:xfrm>
              <a:off x="3009900" y="4867275"/>
              <a:ext cx="2085975" cy="342900"/>
            </a:xfrm>
            <a:prstGeom prst="rect">
              <a:avLst/>
            </a:prstGeom>
            <a:solidFill>
              <a:schemeClr val="accent6">
                <a:lumMod val="20000"/>
                <a:lumOff val="80000"/>
                <a:alpha val="60000"/>
              </a:schemeClr>
            </a:solidFill>
            <a:ln w="9525" cmpd="sng">
              <a:solidFill>
                <a:srgbClr val="00B0F0"/>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ja-JP" altLang="en-US" sz="1000"/>
                <a:t>・</a:t>
              </a:r>
              <a:r>
                <a:rPr kumimoji="1" lang="zh-TW" altLang="en-US" sz="1000"/>
                <a:t>將橫展開內容發送至</a:t>
              </a:r>
              <a:r>
                <a:rPr kumimoji="1" lang="ja-JP" altLang="en-US" sz="1000"/>
                <a:t>各</a:t>
              </a:r>
              <a:r>
                <a:rPr kumimoji="1" lang="en-US" altLang="zh-TW" sz="1000"/>
                <a:t>LINE</a:t>
              </a:r>
              <a:endParaRPr kumimoji="1" lang="ja-JP" altLang="en-US" sz="1000"/>
            </a:p>
          </xdr:txBody>
        </xdr:sp>
        <xdr:sp macro="" textlink="">
          <xdr:nvSpPr>
            <xdr:cNvPr id="27" name="テキスト ボックス 77">
              <a:extLst>
                <a:ext uri="{FF2B5EF4-FFF2-40B4-BE49-F238E27FC236}">
                  <a16:creationId xmlns:a16="http://schemas.microsoft.com/office/drawing/2014/main" id="{00000000-0008-0000-0200-00001B000000}"/>
                </a:ext>
              </a:extLst>
            </xdr:cNvPr>
            <xdr:cNvSpPr txBox="1"/>
          </xdr:nvSpPr>
          <xdr:spPr>
            <a:xfrm rot="3589543">
              <a:off x="4343400" y="2924175"/>
              <a:ext cx="1762125" cy="542925"/>
            </a:xfrm>
            <a:prstGeom prst="rect">
              <a:avLst/>
            </a:prstGeom>
            <a:solidFill>
              <a:schemeClr val="accent5">
                <a:lumMod val="20000"/>
                <a:lumOff val="80000"/>
                <a:alpha val="30000"/>
              </a:schemeClr>
            </a:solidFill>
            <a:ln w="9525" cmpd="sng">
              <a:solidFill>
                <a:srgbClr val="00B050"/>
              </a:solidFill>
            </a:ln>
          </xdr:spPr>
          <xdr:style>
            <a:lnRef idx="0">
              <a:scrgbClr r="0" g="0" b="0"/>
            </a:lnRef>
            <a:fillRef idx="0">
              <a:scrgbClr r="0" g="0" b="0"/>
            </a:fillRef>
            <a:effectRef idx="0">
              <a:scrgbClr r="0" g="0" b="0"/>
            </a:effectRef>
            <a:fontRef idx="minor">
              <a:schemeClr val="dk1"/>
            </a:fontRef>
          </xdr:style>
          <xdr:txBody>
            <a:bodyPr vertOverflow="clip" vert="horz" wrap="square" rtlCol="0" anchor="ctr"/>
            <a:lstStyle/>
            <a:p>
              <a:pPr algn="l">
                <a:lnSpc>
                  <a:spcPts val="1300"/>
                </a:lnSpc>
              </a:pPr>
              <a:r>
                <a:rPr kumimoji="1" lang="ja-JP" altLang="en-US" sz="1000"/>
                <a:t>・</a:t>
              </a:r>
              <a:r>
                <a:rPr kumimoji="1" lang="zh-TW" altLang="en-US" sz="1000"/>
                <a:t>發送</a:t>
              </a:r>
              <a:r>
                <a:rPr kumimoji="1" lang="ja-JP" altLang="en-US" sz="1000"/>
                <a:t>横展開</a:t>
              </a:r>
              <a:r>
                <a:rPr kumimoji="1" lang="zh-TW" altLang="en-US" sz="1000"/>
                <a:t>的情報</a:t>
              </a:r>
              <a:endParaRPr kumimoji="1" lang="en-US" altLang="ja-JP" sz="1000"/>
            </a:p>
            <a:p>
              <a:pPr algn="l">
                <a:lnSpc>
                  <a:spcPts val="1200"/>
                </a:lnSpc>
              </a:pPr>
              <a:r>
                <a:rPr kumimoji="1" lang="ja-JP" altLang="en-US" sz="1000"/>
                <a:t>・横展開</a:t>
              </a:r>
              <a:r>
                <a:rPr kumimoji="1" lang="zh-TW" altLang="en-US" sz="1000"/>
                <a:t>進度的</a:t>
              </a:r>
              <a:r>
                <a:rPr kumimoji="1" lang="ja-JP" altLang="en-US" sz="1000"/>
                <a:t>連絡・確認</a:t>
              </a:r>
            </a:p>
          </xdr:txBody>
        </xdr:sp>
        <xdr:cxnSp macro="">
          <xdr:nvCxnSpPr>
            <xdr:cNvPr id="28" name="直線矢印コネクタ 78">
              <a:extLst>
                <a:ext uri="{FF2B5EF4-FFF2-40B4-BE49-F238E27FC236}">
                  <a16:creationId xmlns:a16="http://schemas.microsoft.com/office/drawing/2014/main" id="{00000000-0008-0000-0200-00001C000000}"/>
                </a:ext>
              </a:extLst>
            </xdr:cNvPr>
            <xdr:cNvCxnSpPr/>
          </xdr:nvCxnSpPr>
          <xdr:spPr>
            <a:xfrm>
              <a:off x="4200525" y="2162175"/>
              <a:ext cx="1409700" cy="2438400"/>
            </a:xfrm>
            <a:prstGeom prst="straightConnector1">
              <a:avLst/>
            </a:prstGeom>
            <a:ln w="25400">
              <a:solidFill>
                <a:srgbClr val="00B050"/>
              </a:solidFill>
              <a:headEnd type="stealth" w="lg" len="lg"/>
              <a:tailEnd type="stealth" w="lg" len="lg"/>
            </a:ln>
          </xdr:spPr>
          <xdr:style>
            <a:lnRef idx="1">
              <a:schemeClr val="accent1"/>
            </a:lnRef>
            <a:fillRef idx="0">
              <a:schemeClr val="accent1"/>
            </a:fillRef>
            <a:effectRef idx="0">
              <a:schemeClr val="accent1"/>
            </a:effectRef>
            <a:fontRef idx="minor">
              <a:schemeClr val="tx1"/>
            </a:fontRef>
          </xdr:style>
        </xdr:cxnSp>
      </xdr:grpSp>
      <xdr:sp macro="" textlink="">
        <xdr:nvSpPr>
          <xdr:cNvPr id="17" name="正方形/長方形 66">
            <a:extLst>
              <a:ext uri="{FF2B5EF4-FFF2-40B4-BE49-F238E27FC236}">
                <a16:creationId xmlns:a16="http://schemas.microsoft.com/office/drawing/2014/main" id="{00000000-0008-0000-0200-000011000000}"/>
              </a:ext>
            </a:extLst>
          </xdr:cNvPr>
          <xdr:cNvSpPr/>
        </xdr:nvSpPr>
        <xdr:spPr>
          <a:xfrm>
            <a:off x="838200" y="1247775"/>
            <a:ext cx="6610350" cy="4267200"/>
          </a:xfrm>
          <a:prstGeom prst="rect">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zh-TW" altLang="en-US"/>
          </a:p>
        </xdr:txBody>
      </xdr:sp>
      <xdr:sp macro="" textlink="">
        <xdr:nvSpPr>
          <xdr:cNvPr id="18" name="テキスト ボックス 67">
            <a:extLst>
              <a:ext uri="{FF2B5EF4-FFF2-40B4-BE49-F238E27FC236}">
                <a16:creationId xmlns:a16="http://schemas.microsoft.com/office/drawing/2014/main" id="{00000000-0008-0000-0200-000012000000}"/>
              </a:ext>
            </a:extLst>
          </xdr:cNvPr>
          <xdr:cNvSpPr txBox="1"/>
        </xdr:nvSpPr>
        <xdr:spPr>
          <a:xfrm>
            <a:off x="847725" y="1257300"/>
            <a:ext cx="100965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ja-JP" altLang="en-US" sz="900" b="1">
                <a:solidFill>
                  <a:sysClr val="windowText" lastClr="000000"/>
                </a:solidFill>
              </a:rPr>
              <a:t>機械系・電気系</a:t>
            </a:r>
          </a:p>
        </xdr:txBody>
      </xdr:sp>
    </xdr:grpSp>
    <xdr:clientData/>
  </xdr:twoCellAnchor>
  <xdr:twoCellAnchor>
    <xdr:from>
      <xdr:col>9</xdr:col>
      <xdr:colOff>28575</xdr:colOff>
      <xdr:row>28</xdr:row>
      <xdr:rowOff>19050</xdr:rowOff>
    </xdr:from>
    <xdr:to>
      <xdr:col>18</xdr:col>
      <xdr:colOff>466725</xdr:colOff>
      <xdr:row>53</xdr:row>
      <xdr:rowOff>0</xdr:rowOff>
    </xdr:to>
    <xdr:grpSp>
      <xdr:nvGrpSpPr>
        <xdr:cNvPr id="29" name="グループ化 79">
          <a:extLst>
            <a:ext uri="{FF2B5EF4-FFF2-40B4-BE49-F238E27FC236}">
              <a16:creationId xmlns:a16="http://schemas.microsoft.com/office/drawing/2014/main" id="{00000000-0008-0000-0200-00001D000000}"/>
            </a:ext>
          </a:extLst>
        </xdr:cNvPr>
        <xdr:cNvGrpSpPr>
          <a:grpSpLocks/>
        </xdr:cNvGrpSpPr>
      </xdr:nvGrpSpPr>
      <xdr:grpSpPr bwMode="auto">
        <a:xfrm>
          <a:off x="6200775" y="4610100"/>
          <a:ext cx="6610350" cy="4048125"/>
          <a:chOff x="838200" y="1247775"/>
          <a:chExt cx="6610350" cy="4267200"/>
        </a:xfrm>
      </xdr:grpSpPr>
      <xdr:grpSp>
        <xdr:nvGrpSpPr>
          <xdr:cNvPr id="30" name="グループ化 37">
            <a:extLst>
              <a:ext uri="{FF2B5EF4-FFF2-40B4-BE49-F238E27FC236}">
                <a16:creationId xmlns:a16="http://schemas.microsoft.com/office/drawing/2014/main" id="{00000000-0008-0000-0200-00001E000000}"/>
              </a:ext>
            </a:extLst>
          </xdr:cNvPr>
          <xdr:cNvGrpSpPr>
            <a:grpSpLocks/>
          </xdr:cNvGrpSpPr>
        </xdr:nvGrpSpPr>
        <xdr:grpSpPr bwMode="auto">
          <a:xfrm>
            <a:off x="1047750" y="1933575"/>
            <a:ext cx="6200775" cy="3486150"/>
            <a:chOff x="1047750" y="1933575"/>
            <a:chExt cx="6200775" cy="3486150"/>
          </a:xfrm>
        </xdr:grpSpPr>
        <xdr:sp macro="" textlink="">
          <xdr:nvSpPr>
            <xdr:cNvPr id="33" name="正方形/長方形 84">
              <a:extLst>
                <a:ext uri="{FF2B5EF4-FFF2-40B4-BE49-F238E27FC236}">
                  <a16:creationId xmlns:a16="http://schemas.microsoft.com/office/drawing/2014/main" id="{00000000-0008-0000-0200-000021000000}"/>
                </a:ext>
              </a:extLst>
            </xdr:cNvPr>
            <xdr:cNvSpPr/>
          </xdr:nvSpPr>
          <xdr:spPr>
            <a:xfrm>
              <a:off x="1047750" y="4743450"/>
              <a:ext cx="1495425" cy="676275"/>
            </a:xfrm>
            <a:prstGeom prst="rect">
              <a:avLst/>
            </a:prstGeom>
            <a:solidFill>
              <a:schemeClr val="accent6">
                <a:lumMod val="20000"/>
                <a:lumOff val="80000"/>
              </a:schemeClr>
            </a:solid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en-US" altLang="ja-JP" sz="900">
                  <a:solidFill>
                    <a:sysClr val="windowText" lastClr="000000"/>
                  </a:solidFill>
                </a:rPr>
                <a:t>ADT</a:t>
              </a:r>
              <a:r>
                <a:rPr kumimoji="1" lang="ja-JP" altLang="en-US" sz="900">
                  <a:solidFill>
                    <a:sysClr val="windowText" lastClr="000000"/>
                  </a:solidFill>
                </a:rPr>
                <a:t>設技（電気）</a:t>
              </a:r>
              <a:endParaRPr kumimoji="1" lang="en-US" altLang="ja-JP" sz="900">
                <a:solidFill>
                  <a:sysClr val="windowText" lastClr="000000"/>
                </a:solidFill>
              </a:endParaRPr>
            </a:p>
            <a:p>
              <a:pPr algn="ctr"/>
              <a:r>
                <a:rPr kumimoji="1" lang="en-US" altLang="ja-JP" sz="900">
                  <a:solidFill>
                    <a:sysClr val="windowText" lastClr="000000"/>
                  </a:solidFill>
                </a:rPr>
                <a:t>ADT</a:t>
              </a:r>
              <a:r>
                <a:rPr kumimoji="1" lang="ja-JP" altLang="en-US" sz="900">
                  <a:solidFill>
                    <a:sysClr val="windowText" lastClr="000000"/>
                  </a:solidFill>
                </a:rPr>
                <a:t>生産推進課検査班</a:t>
              </a:r>
              <a:endParaRPr kumimoji="1" lang="en-US" altLang="ja-JP" sz="900">
                <a:solidFill>
                  <a:sysClr val="windowText" lastClr="000000"/>
                </a:solidFill>
              </a:endParaRPr>
            </a:p>
            <a:p>
              <a:pPr algn="ctr"/>
              <a:r>
                <a:rPr kumimoji="1" lang="ja-JP" altLang="en-US" sz="900">
                  <a:solidFill>
                    <a:sysClr val="windowText" lastClr="000000"/>
                  </a:solidFill>
                </a:rPr>
                <a:t>技開検査</a:t>
              </a:r>
              <a:r>
                <a:rPr kumimoji="1" lang="en-US" altLang="zh-TW" sz="900">
                  <a:solidFill>
                    <a:sysClr val="windowText" lastClr="000000"/>
                  </a:solidFill>
                </a:rPr>
                <a:t>TEAM</a:t>
              </a:r>
              <a:endParaRPr kumimoji="1" lang="en-US" altLang="ja-JP" sz="900">
                <a:solidFill>
                  <a:sysClr val="windowText" lastClr="000000"/>
                </a:solidFill>
              </a:endParaRPr>
            </a:p>
          </xdr:txBody>
        </xdr:sp>
        <xdr:sp macro="" textlink="">
          <xdr:nvSpPr>
            <xdr:cNvPr id="34" name="正方形/長方形 85">
              <a:extLst>
                <a:ext uri="{FF2B5EF4-FFF2-40B4-BE49-F238E27FC236}">
                  <a16:creationId xmlns:a16="http://schemas.microsoft.com/office/drawing/2014/main" id="{00000000-0008-0000-0200-000022000000}"/>
                </a:ext>
              </a:extLst>
            </xdr:cNvPr>
            <xdr:cNvSpPr/>
          </xdr:nvSpPr>
          <xdr:spPr>
            <a:xfrm>
              <a:off x="5753100" y="4733925"/>
              <a:ext cx="1495425" cy="676275"/>
            </a:xfrm>
            <a:prstGeom prst="rect">
              <a:avLst/>
            </a:prstGeom>
            <a:solidFill>
              <a:schemeClr val="accent5">
                <a:lumMod val="20000"/>
                <a:lumOff val="80000"/>
              </a:schemeClr>
            </a:solid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en-US" altLang="ja-JP" sz="900" b="1">
                  <a:solidFill>
                    <a:sysClr val="windowText" lastClr="000000"/>
                  </a:solidFill>
                </a:rPr>
                <a:t>ADT</a:t>
              </a:r>
              <a:r>
                <a:rPr kumimoji="1" lang="ja-JP" altLang="en-US" sz="900" b="1">
                  <a:solidFill>
                    <a:sysClr val="windowText" lastClr="000000"/>
                  </a:solidFill>
                </a:rPr>
                <a:t>各</a:t>
              </a:r>
              <a:r>
                <a:rPr kumimoji="1" lang="en-US" altLang="zh-TW" sz="900" b="1">
                  <a:solidFill>
                    <a:sysClr val="windowText" lastClr="000000"/>
                  </a:solidFill>
                </a:rPr>
                <a:t>LINE</a:t>
              </a:r>
              <a:endParaRPr kumimoji="1" lang="ja-JP" altLang="en-US" sz="900" b="1">
                <a:solidFill>
                  <a:sysClr val="windowText" lastClr="000000"/>
                </a:solidFill>
              </a:endParaRPr>
            </a:p>
          </xdr:txBody>
        </xdr:sp>
        <xdr:cxnSp macro="">
          <xdr:nvCxnSpPr>
            <xdr:cNvPr id="35" name="直線矢印コネクタ 86">
              <a:extLst>
                <a:ext uri="{FF2B5EF4-FFF2-40B4-BE49-F238E27FC236}">
                  <a16:creationId xmlns:a16="http://schemas.microsoft.com/office/drawing/2014/main" id="{00000000-0008-0000-0200-000023000000}"/>
                </a:ext>
              </a:extLst>
            </xdr:cNvPr>
            <xdr:cNvCxnSpPr/>
          </xdr:nvCxnSpPr>
          <xdr:spPr>
            <a:xfrm flipH="1">
              <a:off x="1905000" y="2105025"/>
              <a:ext cx="1447800" cy="2505075"/>
            </a:xfrm>
            <a:prstGeom prst="straightConnector1">
              <a:avLst/>
            </a:prstGeom>
            <a:ln w="28575">
              <a:solidFill>
                <a:schemeClr val="tx1"/>
              </a:solidFill>
              <a:headEnd type="stealth" w="lg" len="lg"/>
              <a:tailEnd type="stealth" w="lg" len="lg"/>
            </a:ln>
          </xdr:spPr>
          <xdr:style>
            <a:lnRef idx="1">
              <a:schemeClr val="accent1"/>
            </a:lnRef>
            <a:fillRef idx="0">
              <a:schemeClr val="accent1"/>
            </a:fillRef>
            <a:effectRef idx="0">
              <a:schemeClr val="accent1"/>
            </a:effectRef>
            <a:fontRef idx="minor">
              <a:schemeClr val="tx1"/>
            </a:fontRef>
          </xdr:style>
        </xdr:cxnSp>
        <xdr:sp macro="" textlink="">
          <xdr:nvSpPr>
            <xdr:cNvPr id="36" name="テキスト ボックス 87">
              <a:extLst>
                <a:ext uri="{FF2B5EF4-FFF2-40B4-BE49-F238E27FC236}">
                  <a16:creationId xmlns:a16="http://schemas.microsoft.com/office/drawing/2014/main" id="{00000000-0008-0000-0200-000024000000}"/>
                </a:ext>
              </a:extLst>
            </xdr:cNvPr>
            <xdr:cNvSpPr txBox="1"/>
          </xdr:nvSpPr>
          <xdr:spPr>
            <a:xfrm rot="17992781">
              <a:off x="1333500" y="2971800"/>
              <a:ext cx="2209800" cy="342900"/>
            </a:xfrm>
            <a:prstGeom prst="rect">
              <a:avLst/>
            </a:prstGeom>
            <a:solidFill>
              <a:schemeClr val="bg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ja-JP" altLang="en-US" sz="1000"/>
                <a:t>・原因・対策・横展開必要有無</a:t>
              </a:r>
              <a:r>
                <a:rPr kumimoji="1" lang="zh-TW" altLang="en-US" sz="1000"/>
                <a:t>的</a:t>
              </a:r>
              <a:r>
                <a:rPr kumimoji="1" lang="ja-JP" altLang="en-US" sz="1000"/>
                <a:t>確認</a:t>
              </a:r>
            </a:p>
          </xdr:txBody>
        </xdr:sp>
        <xdr:sp macro="" textlink="">
          <xdr:nvSpPr>
            <xdr:cNvPr id="37" name="テキスト ボックス 88">
              <a:extLst>
                <a:ext uri="{FF2B5EF4-FFF2-40B4-BE49-F238E27FC236}">
                  <a16:creationId xmlns:a16="http://schemas.microsoft.com/office/drawing/2014/main" id="{00000000-0008-0000-0200-000025000000}"/>
                </a:ext>
              </a:extLst>
            </xdr:cNvPr>
            <xdr:cNvSpPr txBox="1"/>
          </xdr:nvSpPr>
          <xdr:spPr>
            <a:xfrm rot="17992781">
              <a:off x="1719262" y="3100388"/>
              <a:ext cx="2676525" cy="342900"/>
            </a:xfrm>
            <a:prstGeom prst="rect">
              <a:avLst/>
            </a:prstGeom>
            <a:solidFill>
              <a:srgbClr val="FFFF00">
                <a:alpha val="30000"/>
              </a:srgbClr>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ja-JP" altLang="en-US" sz="1000"/>
                <a:t>・</a:t>
              </a:r>
              <a:r>
                <a:rPr kumimoji="1" lang="zh-TW" altLang="en-US" sz="1000"/>
                <a:t>要求將橫展開的內容發送至</a:t>
              </a:r>
              <a:r>
                <a:rPr kumimoji="1" lang="ja-JP" altLang="en-US" sz="1000"/>
                <a:t>各</a:t>
              </a:r>
              <a:r>
                <a:rPr kumimoji="1" lang="en-US" altLang="zh-TW" sz="1000"/>
                <a:t>LINE</a:t>
              </a:r>
              <a:endParaRPr kumimoji="1" lang="ja-JP" altLang="en-US" sz="1000"/>
            </a:p>
          </xdr:txBody>
        </xdr:sp>
        <xdr:cxnSp macro="">
          <xdr:nvCxnSpPr>
            <xdr:cNvPr id="38" name="直線矢印コネクタ 89">
              <a:extLst>
                <a:ext uri="{FF2B5EF4-FFF2-40B4-BE49-F238E27FC236}">
                  <a16:creationId xmlns:a16="http://schemas.microsoft.com/office/drawing/2014/main" id="{00000000-0008-0000-0200-000026000000}"/>
                </a:ext>
              </a:extLst>
            </xdr:cNvPr>
            <xdr:cNvCxnSpPr/>
          </xdr:nvCxnSpPr>
          <xdr:spPr>
            <a:xfrm flipH="1">
              <a:off x="2543175" y="2190750"/>
              <a:ext cx="1466850" cy="2524125"/>
            </a:xfrm>
            <a:prstGeom prst="straightConnector1">
              <a:avLst/>
            </a:prstGeom>
            <a:ln w="25400">
              <a:solidFill>
                <a:srgbClr val="FF0000"/>
              </a:solidFill>
              <a:headEnd type="none" w="lg" len="lg"/>
              <a:tailEnd type="stealth" w="lg" len="lg"/>
            </a:ln>
          </xdr:spPr>
          <xdr:style>
            <a:lnRef idx="1">
              <a:schemeClr val="accent1"/>
            </a:lnRef>
            <a:fillRef idx="0">
              <a:schemeClr val="accent1"/>
            </a:fillRef>
            <a:effectRef idx="0">
              <a:schemeClr val="accent1"/>
            </a:effectRef>
            <a:fontRef idx="minor">
              <a:schemeClr val="tx1"/>
            </a:fontRef>
          </xdr:style>
        </xdr:cxnSp>
        <xdr:cxnSp macro="">
          <xdr:nvCxnSpPr>
            <xdr:cNvPr id="39" name="直線矢印コネクタ 90">
              <a:extLst>
                <a:ext uri="{FF2B5EF4-FFF2-40B4-BE49-F238E27FC236}">
                  <a16:creationId xmlns:a16="http://schemas.microsoft.com/office/drawing/2014/main" id="{00000000-0008-0000-0200-000027000000}"/>
                </a:ext>
              </a:extLst>
            </xdr:cNvPr>
            <xdr:cNvCxnSpPr/>
          </xdr:nvCxnSpPr>
          <xdr:spPr>
            <a:xfrm flipH="1">
              <a:off x="2752725" y="4762500"/>
              <a:ext cx="2809875" cy="0"/>
            </a:xfrm>
            <a:prstGeom prst="straightConnector1">
              <a:avLst/>
            </a:prstGeom>
            <a:ln w="25400">
              <a:solidFill>
                <a:srgbClr val="00B0F0"/>
              </a:solidFill>
              <a:headEnd type="stealth" w="lg" len="lg"/>
              <a:tailEnd type="none" w="lg" len="lg"/>
            </a:ln>
          </xdr:spPr>
          <xdr:style>
            <a:lnRef idx="1">
              <a:schemeClr val="accent1"/>
            </a:lnRef>
            <a:fillRef idx="0">
              <a:schemeClr val="accent1"/>
            </a:fillRef>
            <a:effectRef idx="0">
              <a:schemeClr val="accent1"/>
            </a:effectRef>
            <a:fontRef idx="minor">
              <a:schemeClr val="tx1"/>
            </a:fontRef>
          </xdr:style>
        </xdr:cxnSp>
        <xdr:sp macro="" textlink="">
          <xdr:nvSpPr>
            <xdr:cNvPr id="40" name="テキスト ボックス 91">
              <a:extLst>
                <a:ext uri="{FF2B5EF4-FFF2-40B4-BE49-F238E27FC236}">
                  <a16:creationId xmlns:a16="http://schemas.microsoft.com/office/drawing/2014/main" id="{00000000-0008-0000-0200-000028000000}"/>
                </a:ext>
              </a:extLst>
            </xdr:cNvPr>
            <xdr:cNvSpPr txBox="1"/>
          </xdr:nvSpPr>
          <xdr:spPr>
            <a:xfrm>
              <a:off x="3009900" y="4867275"/>
              <a:ext cx="2085975" cy="342900"/>
            </a:xfrm>
            <a:prstGeom prst="rect">
              <a:avLst/>
            </a:prstGeom>
            <a:solidFill>
              <a:schemeClr val="accent6">
                <a:lumMod val="20000"/>
                <a:lumOff val="80000"/>
                <a:alpha val="60000"/>
              </a:schemeClr>
            </a:solidFill>
            <a:ln w="9525" cmpd="sng">
              <a:solidFill>
                <a:srgbClr val="00B0F0"/>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ja-JP" altLang="en-US" sz="1000"/>
                <a:t>・</a:t>
              </a:r>
              <a:r>
                <a:rPr kumimoji="1" lang="zh-TW" altLang="en-US" sz="1000"/>
                <a:t>發送橫展開內容至</a:t>
              </a:r>
              <a:r>
                <a:rPr kumimoji="1" lang="ja-JP" altLang="en-US" sz="1000"/>
                <a:t>各</a:t>
              </a:r>
              <a:r>
                <a:rPr kumimoji="1" lang="en-US" altLang="zh-TW" sz="1000"/>
                <a:t>LINE</a:t>
              </a:r>
              <a:endParaRPr kumimoji="1" lang="ja-JP" altLang="en-US" sz="1000"/>
            </a:p>
          </xdr:txBody>
        </xdr:sp>
        <xdr:sp macro="" textlink="">
          <xdr:nvSpPr>
            <xdr:cNvPr id="41" name="テキスト ボックス 92">
              <a:extLst>
                <a:ext uri="{FF2B5EF4-FFF2-40B4-BE49-F238E27FC236}">
                  <a16:creationId xmlns:a16="http://schemas.microsoft.com/office/drawing/2014/main" id="{00000000-0008-0000-0200-000029000000}"/>
                </a:ext>
              </a:extLst>
            </xdr:cNvPr>
            <xdr:cNvSpPr txBox="1"/>
          </xdr:nvSpPr>
          <xdr:spPr>
            <a:xfrm rot="3589543">
              <a:off x="4429125" y="2933700"/>
              <a:ext cx="1781175" cy="619125"/>
            </a:xfrm>
            <a:prstGeom prst="rect">
              <a:avLst/>
            </a:prstGeom>
            <a:solidFill>
              <a:schemeClr val="accent5">
                <a:lumMod val="20000"/>
                <a:lumOff val="80000"/>
                <a:alpha val="30000"/>
              </a:schemeClr>
            </a:solidFill>
            <a:ln w="9525" cmpd="sng">
              <a:solidFill>
                <a:srgbClr val="00B050"/>
              </a:solidFill>
            </a:ln>
          </xdr:spPr>
          <xdr:style>
            <a:lnRef idx="0">
              <a:scrgbClr r="0" g="0" b="0"/>
            </a:lnRef>
            <a:fillRef idx="0">
              <a:scrgbClr r="0" g="0" b="0"/>
            </a:fillRef>
            <a:effectRef idx="0">
              <a:scrgbClr r="0" g="0" b="0"/>
            </a:effectRef>
            <a:fontRef idx="minor">
              <a:schemeClr val="dk1"/>
            </a:fontRef>
          </xdr:style>
          <xdr:txBody>
            <a:bodyPr vertOverflow="clip" vert="horz" wrap="square" rtlCol="0" anchor="ctr"/>
            <a:lstStyle/>
            <a:p>
              <a:pPr algn="l">
                <a:lnSpc>
                  <a:spcPts val="1200"/>
                </a:lnSpc>
              </a:pPr>
              <a:r>
                <a:rPr kumimoji="1" lang="ja-JP" altLang="en-US" sz="1000"/>
                <a:t>・</a:t>
              </a:r>
              <a:r>
                <a:rPr kumimoji="1" lang="zh-TW" altLang="en-US" sz="1000"/>
                <a:t>發送</a:t>
              </a:r>
              <a:r>
                <a:rPr kumimoji="1" lang="ja-JP" altLang="en-US" sz="1000"/>
                <a:t>横展開</a:t>
              </a:r>
              <a:r>
                <a:rPr kumimoji="1" lang="zh-TW" altLang="en-US" sz="1000"/>
                <a:t>的</a:t>
              </a:r>
              <a:r>
                <a:rPr kumimoji="1" lang="ja-JP" altLang="en-US" sz="1000"/>
                <a:t>情報</a:t>
              </a:r>
              <a:endParaRPr kumimoji="1" lang="en-US" altLang="ja-JP" sz="1000"/>
            </a:p>
            <a:p>
              <a:pPr algn="l">
                <a:lnSpc>
                  <a:spcPts val="1200"/>
                </a:lnSpc>
              </a:pPr>
              <a:r>
                <a:rPr kumimoji="1" lang="ja-JP" altLang="en-US" sz="1000"/>
                <a:t>・横展開</a:t>
              </a:r>
              <a:r>
                <a:rPr kumimoji="1" lang="zh-TW" altLang="en-US" sz="1000"/>
                <a:t>的</a:t>
              </a:r>
              <a:r>
                <a:rPr kumimoji="1" lang="ja-JP" altLang="en-US" sz="1000"/>
                <a:t>進</a:t>
              </a:r>
              <a:r>
                <a:rPr kumimoji="1" lang="zh-TW" altLang="en-US" sz="1000"/>
                <a:t>度</a:t>
              </a:r>
              <a:r>
                <a:rPr kumimoji="1" lang="ja-JP" altLang="en-US" sz="1000"/>
                <a:t>連絡・確認</a:t>
              </a:r>
            </a:p>
          </xdr:txBody>
        </xdr:sp>
        <xdr:cxnSp macro="">
          <xdr:nvCxnSpPr>
            <xdr:cNvPr id="42" name="直線矢印コネクタ 93">
              <a:extLst>
                <a:ext uri="{FF2B5EF4-FFF2-40B4-BE49-F238E27FC236}">
                  <a16:creationId xmlns:a16="http://schemas.microsoft.com/office/drawing/2014/main" id="{00000000-0008-0000-0200-00002A000000}"/>
                </a:ext>
              </a:extLst>
            </xdr:cNvPr>
            <xdr:cNvCxnSpPr/>
          </xdr:nvCxnSpPr>
          <xdr:spPr>
            <a:xfrm>
              <a:off x="4200525" y="2162175"/>
              <a:ext cx="1409700" cy="2438400"/>
            </a:xfrm>
            <a:prstGeom prst="straightConnector1">
              <a:avLst/>
            </a:prstGeom>
            <a:ln w="25400">
              <a:solidFill>
                <a:srgbClr val="00B050"/>
              </a:solidFill>
              <a:headEnd type="stealth" w="lg" len="lg"/>
              <a:tailEnd type="stealth" w="lg" len="lg"/>
            </a:ln>
          </xdr:spPr>
          <xdr:style>
            <a:lnRef idx="1">
              <a:schemeClr val="accent1"/>
            </a:lnRef>
            <a:fillRef idx="0">
              <a:schemeClr val="accent1"/>
            </a:fillRef>
            <a:effectRef idx="0">
              <a:schemeClr val="accent1"/>
            </a:effectRef>
            <a:fontRef idx="minor">
              <a:schemeClr val="tx1"/>
            </a:fontRef>
          </xdr:style>
        </xdr:cxnSp>
      </xdr:grpSp>
      <xdr:sp macro="" textlink="">
        <xdr:nvSpPr>
          <xdr:cNvPr id="31" name="正方形/長方形 81">
            <a:extLst>
              <a:ext uri="{FF2B5EF4-FFF2-40B4-BE49-F238E27FC236}">
                <a16:creationId xmlns:a16="http://schemas.microsoft.com/office/drawing/2014/main" id="{00000000-0008-0000-0200-00001F000000}"/>
              </a:ext>
            </a:extLst>
          </xdr:cNvPr>
          <xdr:cNvSpPr/>
        </xdr:nvSpPr>
        <xdr:spPr>
          <a:xfrm>
            <a:off x="838200" y="1247775"/>
            <a:ext cx="6610350" cy="4267200"/>
          </a:xfrm>
          <a:prstGeom prst="rect">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zh-TW" altLang="en-US"/>
          </a:p>
        </xdr:txBody>
      </xdr:sp>
      <xdr:sp macro="" textlink="">
        <xdr:nvSpPr>
          <xdr:cNvPr id="32" name="テキスト ボックス 82">
            <a:extLst>
              <a:ext uri="{FF2B5EF4-FFF2-40B4-BE49-F238E27FC236}">
                <a16:creationId xmlns:a16="http://schemas.microsoft.com/office/drawing/2014/main" id="{00000000-0008-0000-0200-000020000000}"/>
              </a:ext>
            </a:extLst>
          </xdr:cNvPr>
          <xdr:cNvSpPr txBox="1"/>
        </xdr:nvSpPr>
        <xdr:spPr>
          <a:xfrm>
            <a:off x="847725" y="1257300"/>
            <a:ext cx="100965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ja-JP" altLang="en-US" sz="900" b="1">
                <a:solidFill>
                  <a:sysClr val="windowText" lastClr="000000"/>
                </a:solidFill>
              </a:rPr>
              <a:t>検査機系</a:t>
            </a:r>
          </a:p>
        </xdr:txBody>
      </xdr:sp>
    </xdr:grpSp>
    <xdr:clientData/>
  </xdr:twoCellAnchor>
  <xdr:twoCellAnchor>
    <xdr:from>
      <xdr:col>9</xdr:col>
      <xdr:colOff>28575</xdr:colOff>
      <xdr:row>53</xdr:row>
      <xdr:rowOff>38100</xdr:rowOff>
    </xdr:from>
    <xdr:to>
      <xdr:col>18</xdr:col>
      <xdr:colOff>466725</xdr:colOff>
      <xdr:row>78</xdr:row>
      <xdr:rowOff>19050</xdr:rowOff>
    </xdr:to>
    <xdr:grpSp>
      <xdr:nvGrpSpPr>
        <xdr:cNvPr id="43" name="グループ化 42">
          <a:extLst>
            <a:ext uri="{FF2B5EF4-FFF2-40B4-BE49-F238E27FC236}">
              <a16:creationId xmlns:a16="http://schemas.microsoft.com/office/drawing/2014/main" id="{00000000-0008-0000-0200-00002B000000}"/>
            </a:ext>
          </a:extLst>
        </xdr:cNvPr>
        <xdr:cNvGrpSpPr>
          <a:grpSpLocks/>
        </xdr:cNvGrpSpPr>
      </xdr:nvGrpSpPr>
      <xdr:grpSpPr bwMode="auto">
        <a:xfrm>
          <a:off x="6200775" y="8696325"/>
          <a:ext cx="6610350" cy="4029075"/>
          <a:chOff x="152400" y="5153025"/>
          <a:chExt cx="6610350" cy="4267200"/>
        </a:xfrm>
      </xdr:grpSpPr>
      <xdr:sp macro="" textlink="">
        <xdr:nvSpPr>
          <xdr:cNvPr id="44" name="正方形/長方形 96">
            <a:extLst>
              <a:ext uri="{FF2B5EF4-FFF2-40B4-BE49-F238E27FC236}">
                <a16:creationId xmlns:a16="http://schemas.microsoft.com/office/drawing/2014/main" id="{00000000-0008-0000-0200-00002C000000}"/>
              </a:ext>
            </a:extLst>
          </xdr:cNvPr>
          <xdr:cNvSpPr/>
        </xdr:nvSpPr>
        <xdr:spPr>
          <a:xfrm>
            <a:off x="5067300" y="8639175"/>
            <a:ext cx="1495425" cy="676275"/>
          </a:xfrm>
          <a:prstGeom prst="rect">
            <a:avLst/>
          </a:prstGeom>
          <a:solidFill>
            <a:schemeClr val="accent5">
              <a:lumMod val="20000"/>
              <a:lumOff val="80000"/>
            </a:schemeClr>
          </a:solidFill>
          <a:ln w="952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en-US" altLang="ja-JP" sz="900" b="1">
                <a:solidFill>
                  <a:sysClr val="windowText" lastClr="000000"/>
                </a:solidFill>
              </a:rPr>
              <a:t>ADT</a:t>
            </a:r>
            <a:r>
              <a:rPr kumimoji="1" lang="ja-JP" altLang="en-US" sz="900" b="1">
                <a:solidFill>
                  <a:sysClr val="windowText" lastClr="000000"/>
                </a:solidFill>
              </a:rPr>
              <a:t>各</a:t>
            </a:r>
            <a:r>
              <a:rPr kumimoji="1" lang="en-US" altLang="zh-TW" sz="900" b="1">
                <a:solidFill>
                  <a:sysClr val="windowText" lastClr="000000"/>
                </a:solidFill>
              </a:rPr>
              <a:t>LINE</a:t>
            </a:r>
            <a:endParaRPr kumimoji="1" lang="ja-JP" altLang="en-US" sz="900" b="1">
              <a:solidFill>
                <a:sysClr val="windowText" lastClr="000000"/>
              </a:solidFill>
            </a:endParaRPr>
          </a:p>
        </xdr:txBody>
      </xdr:sp>
      <xdr:cxnSp macro="">
        <xdr:nvCxnSpPr>
          <xdr:cNvPr id="45" name="直線矢印コネクタ 97">
            <a:extLst>
              <a:ext uri="{FF2B5EF4-FFF2-40B4-BE49-F238E27FC236}">
                <a16:creationId xmlns:a16="http://schemas.microsoft.com/office/drawing/2014/main" id="{00000000-0008-0000-0200-00002D000000}"/>
              </a:ext>
            </a:extLst>
          </xdr:cNvPr>
          <xdr:cNvCxnSpPr/>
        </xdr:nvCxnSpPr>
        <xdr:spPr>
          <a:xfrm flipH="1">
            <a:off x="1790700" y="6086475"/>
            <a:ext cx="1400175" cy="2438400"/>
          </a:xfrm>
          <a:prstGeom prst="straightConnector1">
            <a:avLst/>
          </a:prstGeom>
          <a:ln w="28575">
            <a:solidFill>
              <a:srgbClr val="FF0000"/>
            </a:solidFill>
            <a:headEnd type="stealth" w="lg" len="lg"/>
            <a:tailEnd type="stealth" w="lg" len="lg"/>
          </a:ln>
        </xdr:spPr>
        <xdr:style>
          <a:lnRef idx="1">
            <a:schemeClr val="accent1"/>
          </a:lnRef>
          <a:fillRef idx="0">
            <a:schemeClr val="accent1"/>
          </a:fillRef>
          <a:effectRef idx="0">
            <a:schemeClr val="accent1"/>
          </a:effectRef>
          <a:fontRef idx="minor">
            <a:schemeClr val="tx1"/>
          </a:fontRef>
        </xdr:style>
      </xdr:cxnSp>
      <xdr:sp macro="" textlink="">
        <xdr:nvSpPr>
          <xdr:cNvPr id="46" name="テキスト ボックス 98">
            <a:extLst>
              <a:ext uri="{FF2B5EF4-FFF2-40B4-BE49-F238E27FC236}">
                <a16:creationId xmlns:a16="http://schemas.microsoft.com/office/drawing/2014/main" id="{00000000-0008-0000-0200-00002E000000}"/>
              </a:ext>
            </a:extLst>
          </xdr:cNvPr>
          <xdr:cNvSpPr txBox="1"/>
        </xdr:nvSpPr>
        <xdr:spPr>
          <a:xfrm rot="17992781">
            <a:off x="1133475" y="7000875"/>
            <a:ext cx="2209800" cy="342900"/>
          </a:xfrm>
          <a:prstGeom prst="rect">
            <a:avLst/>
          </a:prstGeom>
          <a:solidFill>
            <a:srgbClr val="FFFF00"/>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ja-JP" altLang="en-US" sz="1000"/>
              <a:t>・原因・対策・横展開必要有無</a:t>
            </a:r>
            <a:r>
              <a:rPr kumimoji="1" lang="zh-TW" altLang="en-US" sz="1000"/>
              <a:t>的</a:t>
            </a:r>
            <a:r>
              <a:rPr kumimoji="1" lang="ja-JP" altLang="en-US" sz="1000"/>
              <a:t>確認</a:t>
            </a:r>
          </a:p>
        </xdr:txBody>
      </xdr:sp>
      <xdr:cxnSp macro="">
        <xdr:nvCxnSpPr>
          <xdr:cNvPr id="47" name="直線矢印コネクタ 99">
            <a:extLst>
              <a:ext uri="{FF2B5EF4-FFF2-40B4-BE49-F238E27FC236}">
                <a16:creationId xmlns:a16="http://schemas.microsoft.com/office/drawing/2014/main" id="{00000000-0008-0000-0200-00002F000000}"/>
              </a:ext>
            </a:extLst>
          </xdr:cNvPr>
          <xdr:cNvCxnSpPr/>
        </xdr:nvCxnSpPr>
        <xdr:spPr>
          <a:xfrm flipH="1" flipV="1">
            <a:off x="3905250" y="6086475"/>
            <a:ext cx="1419225" cy="2381250"/>
          </a:xfrm>
          <a:prstGeom prst="straightConnector1">
            <a:avLst/>
          </a:prstGeom>
          <a:ln w="25400">
            <a:solidFill>
              <a:srgbClr val="FF0000"/>
            </a:solidFill>
            <a:headEnd type="stealth" w="lg" len="lg"/>
            <a:tailEnd type="none" w="lg" len="lg"/>
          </a:ln>
        </xdr:spPr>
        <xdr:style>
          <a:lnRef idx="1">
            <a:schemeClr val="accent1"/>
          </a:lnRef>
          <a:fillRef idx="0">
            <a:schemeClr val="accent1"/>
          </a:fillRef>
          <a:effectRef idx="0">
            <a:schemeClr val="accent1"/>
          </a:effectRef>
          <a:fontRef idx="minor">
            <a:schemeClr val="tx1"/>
          </a:fontRef>
        </xdr:style>
      </xdr:cxnSp>
      <xdr:sp macro="" textlink="">
        <xdr:nvSpPr>
          <xdr:cNvPr id="48" name="テキスト ボックス 100">
            <a:extLst>
              <a:ext uri="{FF2B5EF4-FFF2-40B4-BE49-F238E27FC236}">
                <a16:creationId xmlns:a16="http://schemas.microsoft.com/office/drawing/2014/main" id="{00000000-0008-0000-0200-000030000000}"/>
              </a:ext>
            </a:extLst>
          </xdr:cNvPr>
          <xdr:cNvSpPr txBox="1"/>
        </xdr:nvSpPr>
        <xdr:spPr>
          <a:xfrm rot="3546528">
            <a:off x="3300412" y="7186613"/>
            <a:ext cx="2085975" cy="342900"/>
          </a:xfrm>
          <a:prstGeom prst="rect">
            <a:avLst/>
          </a:prstGeom>
          <a:solidFill>
            <a:srgbClr val="FFFF00">
              <a:alpha val="60000"/>
            </a:srgbClr>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ja-JP" altLang="en-US" sz="1000"/>
              <a:t>・</a:t>
            </a:r>
            <a:r>
              <a:rPr kumimoji="1" lang="zh-TW" altLang="en-US" sz="1000"/>
              <a:t>發送橫展開內容至</a:t>
            </a:r>
            <a:r>
              <a:rPr kumimoji="1" lang="ja-JP" altLang="en-US" sz="1000"/>
              <a:t>各</a:t>
            </a:r>
            <a:r>
              <a:rPr kumimoji="1" lang="en-US" altLang="zh-TW" sz="1000"/>
              <a:t>LINE</a:t>
            </a:r>
            <a:endParaRPr kumimoji="1" lang="ja-JP" altLang="en-US" sz="1000"/>
          </a:p>
        </xdr:txBody>
      </xdr:sp>
      <xdr:sp macro="" textlink="">
        <xdr:nvSpPr>
          <xdr:cNvPr id="49" name="テキスト ボックス 101">
            <a:extLst>
              <a:ext uri="{FF2B5EF4-FFF2-40B4-BE49-F238E27FC236}">
                <a16:creationId xmlns:a16="http://schemas.microsoft.com/office/drawing/2014/main" id="{00000000-0008-0000-0200-000031000000}"/>
              </a:ext>
            </a:extLst>
          </xdr:cNvPr>
          <xdr:cNvSpPr txBox="1"/>
        </xdr:nvSpPr>
        <xdr:spPr>
          <a:xfrm rot="3589543">
            <a:off x="4286250" y="6619875"/>
            <a:ext cx="1800225" cy="561975"/>
          </a:xfrm>
          <a:prstGeom prst="rect">
            <a:avLst/>
          </a:prstGeom>
          <a:solidFill>
            <a:schemeClr val="accent5">
              <a:lumMod val="20000"/>
              <a:lumOff val="80000"/>
              <a:alpha val="30000"/>
            </a:schemeClr>
          </a:solidFill>
          <a:ln w="9525" cmpd="sng">
            <a:solidFill>
              <a:srgbClr val="00B050"/>
            </a:solidFill>
          </a:ln>
        </xdr:spPr>
        <xdr:style>
          <a:lnRef idx="0">
            <a:scrgbClr r="0" g="0" b="0"/>
          </a:lnRef>
          <a:fillRef idx="0">
            <a:scrgbClr r="0" g="0" b="0"/>
          </a:fillRef>
          <a:effectRef idx="0">
            <a:scrgbClr r="0" g="0" b="0"/>
          </a:effectRef>
          <a:fontRef idx="minor">
            <a:schemeClr val="dk1"/>
          </a:fontRef>
        </xdr:style>
        <xdr:txBody>
          <a:bodyPr vertOverflow="clip" vert="horz" wrap="square" rtlCol="0" anchor="ctr"/>
          <a:lstStyle/>
          <a:p>
            <a:pPr algn="l">
              <a:lnSpc>
                <a:spcPts val="1200"/>
              </a:lnSpc>
            </a:pPr>
            <a:r>
              <a:rPr kumimoji="1" lang="ja-JP" altLang="en-US" sz="1000"/>
              <a:t>・</a:t>
            </a:r>
            <a:r>
              <a:rPr kumimoji="1" lang="zh-TW" altLang="en-US" sz="1000"/>
              <a:t>發送</a:t>
            </a:r>
            <a:r>
              <a:rPr kumimoji="1" lang="ja-JP" altLang="en-US" sz="1000"/>
              <a:t>横展開</a:t>
            </a:r>
            <a:r>
              <a:rPr kumimoji="1" lang="zh-TW" altLang="en-US" sz="1000"/>
              <a:t>的</a:t>
            </a:r>
            <a:r>
              <a:rPr kumimoji="1" lang="ja-JP" altLang="en-US" sz="1000"/>
              <a:t>情報</a:t>
            </a:r>
            <a:endParaRPr kumimoji="1" lang="en-US" altLang="ja-JP" sz="1000"/>
          </a:p>
          <a:p>
            <a:pPr algn="l">
              <a:lnSpc>
                <a:spcPts val="1200"/>
              </a:lnSpc>
            </a:pPr>
            <a:r>
              <a:rPr kumimoji="1" lang="ja-JP" altLang="en-US" sz="1000"/>
              <a:t>・横展開</a:t>
            </a:r>
            <a:r>
              <a:rPr kumimoji="1" lang="zh-TW" altLang="en-US" sz="1000"/>
              <a:t>的</a:t>
            </a:r>
            <a:r>
              <a:rPr kumimoji="1" lang="ja-JP" altLang="en-US" sz="1000"/>
              <a:t>進</a:t>
            </a:r>
            <a:r>
              <a:rPr kumimoji="1" lang="zh-TW" altLang="en-US" sz="1000"/>
              <a:t>度</a:t>
            </a:r>
            <a:r>
              <a:rPr kumimoji="1" lang="ja-JP" altLang="en-US" sz="1000"/>
              <a:t>連絡・確認</a:t>
            </a:r>
          </a:p>
        </xdr:txBody>
      </xdr:sp>
      <xdr:cxnSp macro="">
        <xdr:nvCxnSpPr>
          <xdr:cNvPr id="50" name="直線矢印コネクタ 102">
            <a:extLst>
              <a:ext uri="{FF2B5EF4-FFF2-40B4-BE49-F238E27FC236}">
                <a16:creationId xmlns:a16="http://schemas.microsoft.com/office/drawing/2014/main" id="{00000000-0008-0000-0200-000032000000}"/>
              </a:ext>
            </a:extLst>
          </xdr:cNvPr>
          <xdr:cNvCxnSpPr/>
        </xdr:nvCxnSpPr>
        <xdr:spPr>
          <a:xfrm>
            <a:off x="4171950" y="5953125"/>
            <a:ext cx="1409700" cy="2438400"/>
          </a:xfrm>
          <a:prstGeom prst="straightConnector1">
            <a:avLst/>
          </a:prstGeom>
          <a:ln w="25400">
            <a:solidFill>
              <a:srgbClr val="00B050"/>
            </a:solidFill>
            <a:headEnd type="stealth" w="lg" len="lg"/>
            <a:tailEnd type="stealth" w="lg" len="lg"/>
          </a:ln>
        </xdr:spPr>
        <xdr:style>
          <a:lnRef idx="1">
            <a:schemeClr val="accent1"/>
          </a:lnRef>
          <a:fillRef idx="0">
            <a:schemeClr val="accent1"/>
          </a:fillRef>
          <a:effectRef idx="0">
            <a:schemeClr val="accent1"/>
          </a:effectRef>
          <a:fontRef idx="minor">
            <a:schemeClr val="tx1"/>
          </a:fontRef>
        </xdr:style>
      </xdr:cxnSp>
      <xdr:sp macro="" textlink="">
        <xdr:nvSpPr>
          <xdr:cNvPr id="51" name="正方形/長方形 103">
            <a:extLst>
              <a:ext uri="{FF2B5EF4-FFF2-40B4-BE49-F238E27FC236}">
                <a16:creationId xmlns:a16="http://schemas.microsoft.com/office/drawing/2014/main" id="{00000000-0008-0000-0200-000033000000}"/>
              </a:ext>
            </a:extLst>
          </xdr:cNvPr>
          <xdr:cNvSpPr/>
        </xdr:nvSpPr>
        <xdr:spPr>
          <a:xfrm>
            <a:off x="152400" y="5153025"/>
            <a:ext cx="6610350" cy="4267200"/>
          </a:xfrm>
          <a:prstGeom prst="rect">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zh-TW" altLang="en-US"/>
          </a:p>
        </xdr:txBody>
      </xdr:sp>
      <xdr:sp macro="" textlink="">
        <xdr:nvSpPr>
          <xdr:cNvPr id="52" name="テキスト ボックス 104">
            <a:extLst>
              <a:ext uri="{FF2B5EF4-FFF2-40B4-BE49-F238E27FC236}">
                <a16:creationId xmlns:a16="http://schemas.microsoft.com/office/drawing/2014/main" id="{00000000-0008-0000-0200-000034000000}"/>
              </a:ext>
            </a:extLst>
          </xdr:cNvPr>
          <xdr:cNvSpPr txBox="1"/>
        </xdr:nvSpPr>
        <xdr:spPr>
          <a:xfrm>
            <a:off x="161925" y="5162550"/>
            <a:ext cx="124777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zh-TW" altLang="en-US" sz="900" b="1">
                <a:solidFill>
                  <a:sysClr val="windowText" lastClr="000000"/>
                </a:solidFill>
              </a:rPr>
              <a:t>操作錯誤</a:t>
            </a:r>
            <a:r>
              <a:rPr kumimoji="1" lang="ja-JP" altLang="en-US" sz="900" b="1">
                <a:solidFill>
                  <a:sysClr val="windowText" lastClr="000000"/>
                </a:solidFill>
              </a:rPr>
              <a:t>等</a:t>
            </a:r>
          </a:p>
        </xdr:txBody>
      </xdr:sp>
      <xdr:sp macro="" textlink="">
        <xdr:nvSpPr>
          <xdr:cNvPr id="53" name="正方形/長方形 2">
            <a:extLst>
              <a:ext uri="{FF2B5EF4-FFF2-40B4-BE49-F238E27FC236}">
                <a16:creationId xmlns:a16="http://schemas.microsoft.com/office/drawing/2014/main" id="{00000000-0008-0000-0200-000035000000}"/>
              </a:ext>
            </a:extLst>
          </xdr:cNvPr>
          <xdr:cNvSpPr/>
        </xdr:nvSpPr>
        <xdr:spPr>
          <a:xfrm>
            <a:off x="314325" y="8620125"/>
            <a:ext cx="1495425" cy="676275"/>
          </a:xfrm>
          <a:prstGeom prst="rect">
            <a:avLst/>
          </a:prstGeom>
          <a:solidFill>
            <a:schemeClr val="accent6">
              <a:lumMod val="20000"/>
              <a:lumOff val="80000"/>
            </a:schemeClr>
          </a:solidFill>
          <a:ln w="9525">
            <a:solidFill>
              <a:srgbClr val="00B0F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zh-TW" altLang="en-US" sz="900" b="1">
                <a:solidFill>
                  <a:sysClr val="windowText" lastClr="000000"/>
                </a:solidFill>
              </a:rPr>
              <a:t>其</a:t>
            </a:r>
            <a:r>
              <a:rPr kumimoji="1" lang="ja-JP" altLang="en-US" sz="900" b="1">
                <a:solidFill>
                  <a:sysClr val="windowText" lastClr="000000"/>
                </a:solidFill>
              </a:rPr>
              <a:t>他</a:t>
            </a:r>
            <a:r>
              <a:rPr kumimoji="1" lang="zh-TW" altLang="en-US" sz="900" b="1">
                <a:solidFill>
                  <a:sysClr val="windowText" lastClr="000000"/>
                </a:solidFill>
              </a:rPr>
              <a:t>據點</a:t>
            </a:r>
            <a:r>
              <a:rPr kumimoji="1" lang="en-US" altLang="ja-JP" sz="900" b="1">
                <a:solidFill>
                  <a:sysClr val="windowText" lastClr="000000"/>
                </a:solidFill>
              </a:rPr>
              <a:t>/</a:t>
            </a:r>
            <a:r>
              <a:rPr kumimoji="1" lang="ja-JP" altLang="en-US" sz="900" b="1">
                <a:solidFill>
                  <a:sysClr val="windowText" lastClr="000000"/>
                </a:solidFill>
              </a:rPr>
              <a:t>技開</a:t>
            </a:r>
          </a:p>
        </xdr:txBody>
      </xdr:sp>
    </xdr:grpSp>
    <xdr:clientData/>
  </xdr:twoCellAnchor>
  <xdr:twoCellAnchor>
    <xdr:from>
      <xdr:col>12</xdr:col>
      <xdr:colOff>257175</xdr:colOff>
      <xdr:row>3</xdr:row>
      <xdr:rowOff>85725</xdr:rowOff>
    </xdr:from>
    <xdr:to>
      <xdr:col>15</xdr:col>
      <xdr:colOff>438150</xdr:colOff>
      <xdr:row>7</xdr:row>
      <xdr:rowOff>76200</xdr:rowOff>
    </xdr:to>
    <xdr:sp macro="" textlink="">
      <xdr:nvSpPr>
        <xdr:cNvPr id="54" name="正方形/長方形 2">
          <a:extLst>
            <a:ext uri="{FF2B5EF4-FFF2-40B4-BE49-F238E27FC236}">
              <a16:creationId xmlns:a16="http://schemas.microsoft.com/office/drawing/2014/main" id="{00000000-0008-0000-0200-000036000000}"/>
            </a:ext>
          </a:extLst>
        </xdr:cNvPr>
        <xdr:cNvSpPr/>
      </xdr:nvSpPr>
      <xdr:spPr bwMode="auto">
        <a:xfrm>
          <a:off x="8486775" y="628650"/>
          <a:ext cx="2238375" cy="638175"/>
        </a:xfrm>
        <a:prstGeom prst="rect">
          <a:avLst/>
        </a:prstGeom>
        <a:solidFill>
          <a:srgbClr val="FFFF00"/>
        </a:solidFill>
        <a:ln w="9525" cap="flat" cmpd="sng" algn="ctr">
          <a:solidFill>
            <a:srgbClr val="FF0000"/>
          </a:solidFill>
          <a:prstDash val="solid"/>
        </a:ln>
        <a:effectLst/>
      </xdr:spPr>
      <xdr:txBody>
        <a:bodyPr vert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000" b="1" i="0" u="none" strike="noStrike" kern="0" cap="none" spc="0" normalizeH="0" baseline="0" noProof="0">
              <a:ln>
                <a:noFill/>
              </a:ln>
              <a:solidFill>
                <a:sysClr val="windowText" lastClr="000000"/>
              </a:solidFill>
              <a:effectLst/>
              <a:uLnTx/>
              <a:uFillTx/>
              <a:latin typeface="+mn-ea"/>
              <a:ea typeface="+mn-ea"/>
              <a:cs typeface="+mn-cs"/>
            </a:rPr>
            <a:t>設備</a:t>
          </a:r>
          <a:r>
            <a:rPr kumimoji="1" lang="en-US" altLang="zh-TW" sz="1000" b="1" i="0" u="none" strike="noStrike" kern="0" cap="none" spc="0" normalizeH="0" baseline="0" noProof="0">
              <a:ln>
                <a:noFill/>
              </a:ln>
              <a:solidFill>
                <a:sysClr val="windowText" lastClr="000000"/>
              </a:solidFill>
              <a:effectLst/>
              <a:uLnTx/>
              <a:uFillTx/>
              <a:latin typeface="+mn-ea"/>
              <a:ea typeface="+mn-ea"/>
              <a:cs typeface="+mn-cs"/>
            </a:rPr>
            <a:t>Loss</a:t>
          </a:r>
          <a:r>
            <a:rPr kumimoji="1" lang="ja-JP" altLang="en-US" sz="1000" b="1" i="0" u="none" strike="noStrike" kern="0" cap="none" spc="0" normalizeH="0" baseline="0" noProof="0">
              <a:ln>
                <a:noFill/>
              </a:ln>
              <a:solidFill>
                <a:sysClr val="windowText" lastClr="000000"/>
              </a:solidFill>
              <a:effectLst/>
              <a:uLnTx/>
              <a:uFillTx/>
              <a:latin typeface="+mn-ea"/>
              <a:ea typeface="+mn-ea"/>
              <a:cs typeface="+mn-cs"/>
            </a:rPr>
            <a:t>削減</a:t>
          </a:r>
          <a:r>
            <a:rPr kumimoji="1" lang="en-US" altLang="ja-JP" sz="1000" b="1" i="0" u="none" strike="noStrike" kern="0" cap="none" spc="0" normalizeH="0" baseline="0" noProof="0">
              <a:ln>
                <a:noFill/>
              </a:ln>
              <a:solidFill>
                <a:sysClr val="windowText" lastClr="000000"/>
              </a:solidFill>
              <a:effectLst/>
              <a:uLnTx/>
              <a:uFillTx/>
              <a:latin typeface="+mn-ea"/>
              <a:ea typeface="+mn-ea"/>
              <a:cs typeface="+mn-cs"/>
            </a:rPr>
            <a:t>Team</a:t>
          </a:r>
        </a:p>
        <a:p>
          <a:pPr marL="0" marR="0" lvl="0" indent="0" algn="ctr" defTabSz="914400" eaLnBrk="1" fontAlgn="auto" latinLnBrk="0" hangingPunct="1">
            <a:lnSpc>
              <a:spcPct val="100000"/>
            </a:lnSpc>
            <a:spcBef>
              <a:spcPts val="0"/>
            </a:spcBef>
            <a:spcAft>
              <a:spcPts val="0"/>
            </a:spcAft>
            <a:buClrTx/>
            <a:buSzTx/>
            <a:buFontTx/>
            <a:buNone/>
            <a:tabLst/>
            <a:defRPr/>
          </a:pPr>
          <a:r>
            <a:rPr kumimoji="1" lang="zh-TW" altLang="zh-TW" sz="1100" b="1" i="0" baseline="0">
              <a:effectLst/>
              <a:latin typeface="+mn-lt"/>
              <a:ea typeface="+mn-ea"/>
              <a:cs typeface="+mn-cs"/>
            </a:rPr>
            <a:t>張富羿</a:t>
          </a:r>
          <a:r>
            <a:rPr kumimoji="1" lang="ja-JP" altLang="zh-TW" sz="1100" b="1" i="0" baseline="0">
              <a:effectLst/>
              <a:latin typeface="+mn-lt"/>
              <a:ea typeface="+mn-ea"/>
              <a:cs typeface="+mn-cs"/>
            </a:rPr>
            <a:t>・劉芳全（深町）</a:t>
          </a:r>
          <a:endParaRPr lang="zh-TW" altLang="zh-TW" sz="1000">
            <a:effectLst/>
          </a:endParaRPr>
        </a:p>
        <a:p>
          <a:pPr marL="0" marR="0" lvl="0" indent="0" algn="ctr" defTabSz="914400" eaLnBrk="1" fontAlgn="auto" latinLnBrk="0" hangingPunct="1">
            <a:lnSpc>
              <a:spcPct val="100000"/>
            </a:lnSpc>
            <a:spcBef>
              <a:spcPts val="0"/>
            </a:spcBef>
            <a:spcAft>
              <a:spcPts val="0"/>
            </a:spcAft>
            <a:buClrTx/>
            <a:buSzTx/>
            <a:buFontTx/>
            <a:buNone/>
            <a:tabLst/>
            <a:defRPr/>
          </a:pPr>
          <a:endParaRPr kumimoji="1" lang="ja-JP" altLang="en-US" sz="1000" b="1" i="0" u="none" strike="noStrike" kern="0" cap="none" spc="0" normalizeH="0" baseline="0" noProof="0">
            <a:ln>
              <a:noFill/>
            </a:ln>
            <a:solidFill>
              <a:sysClr val="windowText" lastClr="000000"/>
            </a:solidFill>
            <a:effectLst/>
            <a:uLnTx/>
            <a:uFillTx/>
            <a:latin typeface="+mn-ea"/>
            <a:ea typeface="+mn-ea"/>
            <a:cs typeface="+mn-cs"/>
          </a:endParaRPr>
        </a:p>
      </xdr:txBody>
    </xdr:sp>
    <xdr:clientData/>
  </xdr:twoCellAnchor>
  <xdr:twoCellAnchor>
    <xdr:from>
      <xdr:col>12</xdr:col>
      <xdr:colOff>428624</xdr:colOff>
      <xdr:row>28</xdr:row>
      <xdr:rowOff>95250</xdr:rowOff>
    </xdr:from>
    <xdr:to>
      <xdr:col>16</xdr:col>
      <xdr:colOff>38099</xdr:colOff>
      <xdr:row>32</xdr:row>
      <xdr:rowOff>85725</xdr:rowOff>
    </xdr:to>
    <xdr:sp macro="" textlink="">
      <xdr:nvSpPr>
        <xdr:cNvPr id="55" name="正方形/長方形 2">
          <a:extLst>
            <a:ext uri="{FF2B5EF4-FFF2-40B4-BE49-F238E27FC236}">
              <a16:creationId xmlns:a16="http://schemas.microsoft.com/office/drawing/2014/main" id="{00000000-0008-0000-0200-000037000000}"/>
            </a:ext>
          </a:extLst>
        </xdr:cNvPr>
        <xdr:cNvSpPr/>
      </xdr:nvSpPr>
      <xdr:spPr bwMode="auto">
        <a:xfrm>
          <a:off x="8658224" y="4972050"/>
          <a:ext cx="2352675" cy="676275"/>
        </a:xfrm>
        <a:prstGeom prst="rect">
          <a:avLst/>
        </a:prstGeom>
        <a:solidFill>
          <a:srgbClr val="FFFF00"/>
        </a:solidFill>
        <a:ln w="9525" cap="flat" cmpd="sng" algn="ctr">
          <a:solidFill>
            <a:srgbClr val="FF0000"/>
          </a:solidFill>
          <a:prstDash val="solid"/>
        </a:ln>
        <a:effectLst/>
      </xdr:spPr>
      <xdr:txBody>
        <a:bodyPr vert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900" b="1" i="0" u="none" strike="noStrike" kern="0" cap="none" spc="0" normalizeH="0" baseline="0" noProof="0">
              <a:ln>
                <a:noFill/>
              </a:ln>
              <a:solidFill>
                <a:sysClr val="windowText" lastClr="000000"/>
              </a:solidFill>
              <a:effectLst/>
              <a:uLnTx/>
              <a:uFillTx/>
              <a:latin typeface="Calibri"/>
              <a:ea typeface="ＭＳ Ｐゴシック"/>
              <a:cs typeface="+mn-cs"/>
            </a:rPr>
            <a:t>設備</a:t>
          </a:r>
          <a:r>
            <a:rPr kumimoji="1" lang="en-US" altLang="ja-JP" sz="900" b="1" i="0" u="none" strike="noStrike" kern="0" cap="none" spc="0" normalizeH="0" baseline="0" noProof="0">
              <a:ln>
                <a:noFill/>
              </a:ln>
              <a:solidFill>
                <a:sysClr val="windowText" lastClr="000000"/>
              </a:solidFill>
              <a:effectLst/>
              <a:uLnTx/>
              <a:uFillTx/>
              <a:latin typeface="Calibri"/>
              <a:ea typeface="ＭＳ Ｐゴシック"/>
              <a:cs typeface="+mn-cs"/>
            </a:rPr>
            <a:t>Loss</a:t>
          </a:r>
          <a:r>
            <a:rPr kumimoji="1" lang="ja-JP" altLang="en-US" sz="900" b="1" i="0" u="none" strike="noStrike" kern="0" cap="none" spc="0" normalizeH="0" baseline="0" noProof="0">
              <a:ln>
                <a:noFill/>
              </a:ln>
              <a:solidFill>
                <a:sysClr val="windowText" lastClr="000000"/>
              </a:solidFill>
              <a:effectLst/>
              <a:uLnTx/>
              <a:uFillTx/>
              <a:latin typeface="Calibri"/>
              <a:ea typeface="ＭＳ Ｐゴシック"/>
              <a:cs typeface="+mn-cs"/>
            </a:rPr>
            <a:t>削減</a:t>
          </a:r>
          <a:r>
            <a:rPr kumimoji="1" lang="en-US" altLang="ja-JP" sz="900" b="1" i="0" u="none" strike="noStrike" kern="0" cap="none" spc="0" normalizeH="0" baseline="0" noProof="0">
              <a:ln>
                <a:noFill/>
              </a:ln>
              <a:solidFill>
                <a:sysClr val="windowText" lastClr="000000"/>
              </a:solidFill>
              <a:effectLst/>
              <a:uLnTx/>
              <a:uFillTx/>
              <a:latin typeface="Calibri"/>
              <a:ea typeface="ＭＳ Ｐゴシック"/>
              <a:cs typeface="+mn-cs"/>
            </a:rPr>
            <a:t>Team</a:t>
          </a:r>
        </a:p>
        <a:p>
          <a:pPr marL="0" marR="0" lvl="0" indent="0" algn="ctr" defTabSz="914400" eaLnBrk="1" fontAlgn="auto" latinLnBrk="0" hangingPunct="1">
            <a:lnSpc>
              <a:spcPct val="100000"/>
            </a:lnSpc>
            <a:spcBef>
              <a:spcPts val="0"/>
            </a:spcBef>
            <a:spcAft>
              <a:spcPts val="0"/>
            </a:spcAft>
            <a:buClrTx/>
            <a:buSzTx/>
            <a:buFontTx/>
            <a:buNone/>
            <a:tabLst/>
            <a:defRPr/>
          </a:pPr>
          <a:r>
            <a:rPr kumimoji="1" lang="zh-TW" altLang="ja-JP" sz="1100" b="1" i="0" baseline="0">
              <a:effectLst/>
              <a:latin typeface="+mn-lt"/>
              <a:ea typeface="+mn-ea"/>
              <a:cs typeface="+mn-cs"/>
            </a:rPr>
            <a:t>張富羿</a:t>
          </a:r>
          <a:r>
            <a:rPr kumimoji="1" lang="ja-JP" altLang="ja-JP" sz="1100" b="1" i="0" baseline="0">
              <a:effectLst/>
              <a:latin typeface="+mn-lt"/>
              <a:ea typeface="+mn-ea"/>
              <a:cs typeface="+mn-cs"/>
            </a:rPr>
            <a:t>・劉芳全</a:t>
          </a:r>
          <a:r>
            <a:rPr kumimoji="1" lang="ja-JP" altLang="en-US" sz="1100" b="1" i="0" baseline="0">
              <a:effectLst/>
              <a:latin typeface="+mn-lt"/>
              <a:ea typeface="+mn-ea"/>
              <a:cs typeface="+mn-cs"/>
            </a:rPr>
            <a:t>・陳勝立</a:t>
          </a:r>
        </a:p>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ja-JP" sz="1100" b="1" i="0" baseline="0">
              <a:effectLst/>
              <a:latin typeface="+mn-lt"/>
              <a:ea typeface="+mn-ea"/>
              <a:cs typeface="+mn-cs"/>
            </a:rPr>
            <a:t>（深町）</a:t>
          </a:r>
          <a:endParaRPr lang="ja-JP" altLang="ja-JP" sz="900">
            <a:effectLst/>
          </a:endParaRPr>
        </a:p>
      </xdr:txBody>
    </xdr:sp>
    <xdr:clientData/>
  </xdr:twoCellAnchor>
  <xdr:twoCellAnchor>
    <xdr:from>
      <xdr:col>12</xdr:col>
      <xdr:colOff>438150</xdr:colOff>
      <xdr:row>53</xdr:row>
      <xdr:rowOff>142875</xdr:rowOff>
    </xdr:from>
    <xdr:to>
      <xdr:col>15</xdr:col>
      <xdr:colOff>676275</xdr:colOff>
      <xdr:row>57</xdr:row>
      <xdr:rowOff>133350</xdr:rowOff>
    </xdr:to>
    <xdr:sp macro="" textlink="">
      <xdr:nvSpPr>
        <xdr:cNvPr id="56" name="正方形/長方形 2">
          <a:extLst>
            <a:ext uri="{FF2B5EF4-FFF2-40B4-BE49-F238E27FC236}">
              <a16:creationId xmlns:a16="http://schemas.microsoft.com/office/drawing/2014/main" id="{00000000-0008-0000-0200-000038000000}"/>
            </a:ext>
          </a:extLst>
        </xdr:cNvPr>
        <xdr:cNvSpPr/>
      </xdr:nvSpPr>
      <xdr:spPr bwMode="auto">
        <a:xfrm>
          <a:off x="8667750" y="9305925"/>
          <a:ext cx="2295525" cy="676275"/>
        </a:xfrm>
        <a:prstGeom prst="rect">
          <a:avLst/>
        </a:prstGeom>
        <a:solidFill>
          <a:srgbClr val="FFFF00"/>
        </a:solidFill>
        <a:ln w="9525" cap="flat" cmpd="sng" algn="ctr">
          <a:solidFill>
            <a:srgbClr val="FF0000"/>
          </a:solidFill>
          <a:prstDash val="solid"/>
        </a:ln>
        <a:effectLst/>
      </xdr:spPr>
      <xdr:txBody>
        <a:bodyPr vertOverflow="clip" rtlCol="0" anchor="ctr"/>
        <a:lstStyle/>
        <a:p>
          <a:pPr algn="ctr" eaLnBrk="1" fontAlgn="auto" latinLnBrk="0" hangingPunct="1"/>
          <a:r>
            <a:rPr kumimoji="1" lang="ja-JP" altLang="ja-JP" sz="1100" b="1" i="0" baseline="0">
              <a:effectLst/>
              <a:latin typeface="+mn-lt"/>
              <a:ea typeface="+mn-ea"/>
              <a:cs typeface="+mn-cs"/>
            </a:rPr>
            <a:t>設備</a:t>
          </a:r>
          <a:r>
            <a:rPr kumimoji="1" lang="en-US" altLang="ja-JP" sz="1100" b="1" i="0" baseline="0">
              <a:effectLst/>
              <a:latin typeface="+mn-lt"/>
              <a:ea typeface="+mn-ea"/>
              <a:cs typeface="+mn-cs"/>
            </a:rPr>
            <a:t>Loss</a:t>
          </a:r>
          <a:r>
            <a:rPr kumimoji="1" lang="ja-JP" altLang="ja-JP" sz="1100" b="1" i="0" baseline="0">
              <a:effectLst/>
              <a:latin typeface="+mn-lt"/>
              <a:ea typeface="+mn-ea"/>
              <a:cs typeface="+mn-cs"/>
            </a:rPr>
            <a:t>削減</a:t>
          </a:r>
          <a:r>
            <a:rPr kumimoji="1" lang="en-US" altLang="ja-JP" sz="1100" b="1" i="0" baseline="0">
              <a:effectLst/>
              <a:latin typeface="+mn-lt"/>
              <a:ea typeface="+mn-ea"/>
              <a:cs typeface="+mn-cs"/>
            </a:rPr>
            <a:t>Team</a:t>
          </a:r>
          <a:endParaRPr lang="ja-JP" altLang="ja-JP" sz="900">
            <a:effectLst/>
          </a:endParaRPr>
        </a:p>
        <a:p>
          <a:pPr algn="ctr" eaLnBrk="1" fontAlgn="auto" latinLnBrk="0" hangingPunct="1"/>
          <a:r>
            <a:rPr kumimoji="1" lang="zh-TW" altLang="ja-JP" sz="1100" b="1" i="0" baseline="0">
              <a:effectLst/>
              <a:latin typeface="+mn-lt"/>
              <a:ea typeface="+mn-ea"/>
              <a:cs typeface="+mn-cs"/>
            </a:rPr>
            <a:t>張富羿</a:t>
          </a:r>
          <a:r>
            <a:rPr kumimoji="1" lang="ja-JP" altLang="ja-JP" sz="1100" b="1" i="0" baseline="0">
              <a:effectLst/>
              <a:latin typeface="+mn-lt"/>
              <a:ea typeface="+mn-ea"/>
              <a:cs typeface="+mn-cs"/>
            </a:rPr>
            <a:t>・劉芳全（深町）</a:t>
          </a:r>
          <a:endParaRPr lang="ja-JP" altLang="ja-JP" sz="900">
            <a:effectLst/>
          </a:endParaRPr>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289</xdr:row>
      <xdr:rowOff>0</xdr:rowOff>
    </xdr:from>
    <xdr:to>
      <xdr:col>10</xdr:col>
      <xdr:colOff>0</xdr:colOff>
      <xdr:row>316</xdr:row>
      <xdr:rowOff>85726</xdr:rowOff>
    </xdr:to>
    <xdr:graphicFrame macro="">
      <xdr:nvGraphicFramePr>
        <xdr:cNvPr id="4" name="グラフ 3">
          <a:extLst>
            <a:ext uri="{FF2B5EF4-FFF2-40B4-BE49-F238E27FC236}">
              <a16:creationId xmlns:a16="http://schemas.microsoft.com/office/drawing/2014/main" id="{0371AC88-F196-404A-ABF8-2685AAAB77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182</xdr:row>
      <xdr:rowOff>0</xdr:rowOff>
    </xdr:from>
    <xdr:to>
      <xdr:col>10</xdr:col>
      <xdr:colOff>0</xdr:colOff>
      <xdr:row>209</xdr:row>
      <xdr:rowOff>85726</xdr:rowOff>
    </xdr:to>
    <xdr:graphicFrame macro="">
      <xdr:nvGraphicFramePr>
        <xdr:cNvPr id="27" name="グラフ 26">
          <a:extLst>
            <a:ext uri="{FF2B5EF4-FFF2-40B4-BE49-F238E27FC236}">
              <a16:creationId xmlns:a16="http://schemas.microsoft.com/office/drawing/2014/main" id="{6D7451C8-8CBB-4EDF-8D04-F165B8713F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236</xdr:row>
      <xdr:rowOff>0</xdr:rowOff>
    </xdr:from>
    <xdr:to>
      <xdr:col>9</xdr:col>
      <xdr:colOff>786172</xdr:colOff>
      <xdr:row>263</xdr:row>
      <xdr:rowOff>85725</xdr:rowOff>
    </xdr:to>
    <xdr:graphicFrame macro="">
      <xdr:nvGraphicFramePr>
        <xdr:cNvPr id="29" name="グラフ 28">
          <a:extLst>
            <a:ext uri="{FF2B5EF4-FFF2-40B4-BE49-F238E27FC236}">
              <a16:creationId xmlns:a16="http://schemas.microsoft.com/office/drawing/2014/main" id="{5098F6A5-41E2-4894-8C2E-0537B3859D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32</xdr:col>
      <xdr:colOff>0</xdr:colOff>
      <xdr:row>236</xdr:row>
      <xdr:rowOff>0</xdr:rowOff>
    </xdr:from>
    <xdr:to>
      <xdr:col>42</xdr:col>
      <xdr:colOff>192354</xdr:colOff>
      <xdr:row>254</xdr:row>
      <xdr:rowOff>171450</xdr:rowOff>
    </xdr:to>
    <xdr:graphicFrame macro="">
      <xdr:nvGraphicFramePr>
        <xdr:cNvPr id="30" name="グラフ 29">
          <a:extLst>
            <a:ext uri="{FF2B5EF4-FFF2-40B4-BE49-F238E27FC236}">
              <a16:creationId xmlns:a16="http://schemas.microsoft.com/office/drawing/2014/main" id="{A865FD28-3035-49EE-A0EE-85D3FDAFB2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18</xdr:row>
      <xdr:rowOff>0</xdr:rowOff>
    </xdr:from>
    <xdr:to>
      <xdr:col>10</xdr:col>
      <xdr:colOff>0</xdr:colOff>
      <xdr:row>45</xdr:row>
      <xdr:rowOff>85725</xdr:rowOff>
    </xdr:to>
    <xdr:graphicFrame macro="">
      <xdr:nvGraphicFramePr>
        <xdr:cNvPr id="31" name="グラフ 30">
          <a:extLst>
            <a:ext uri="{FF2B5EF4-FFF2-40B4-BE49-F238E27FC236}">
              <a16:creationId xmlns:a16="http://schemas.microsoft.com/office/drawing/2014/main" id="{47004130-CCC4-4B03-915F-B9CE7AC9A5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869984</xdr:colOff>
      <xdr:row>23</xdr:row>
      <xdr:rowOff>68035</xdr:rowOff>
    </xdr:from>
    <xdr:to>
      <xdr:col>2</xdr:col>
      <xdr:colOff>571500</xdr:colOff>
      <xdr:row>44</xdr:row>
      <xdr:rowOff>136072</xdr:rowOff>
    </xdr:to>
    <xdr:sp macro="" textlink="">
      <xdr:nvSpPr>
        <xdr:cNvPr id="32" name="正方形/長方形 31">
          <a:extLst>
            <a:ext uri="{FF2B5EF4-FFF2-40B4-BE49-F238E27FC236}">
              <a16:creationId xmlns:a16="http://schemas.microsoft.com/office/drawing/2014/main" id="{A6C36419-478A-489B-ABB7-0EF19C63D6EF}"/>
            </a:ext>
          </a:extLst>
        </xdr:cNvPr>
        <xdr:cNvSpPr/>
      </xdr:nvSpPr>
      <xdr:spPr>
        <a:xfrm>
          <a:off x="1550341" y="4136571"/>
          <a:ext cx="1620123" cy="3782787"/>
        </a:xfrm>
        <a:prstGeom prst="rect">
          <a:avLst/>
        </a:prstGeom>
        <a:noFill/>
        <a:ln w="38100">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ja-JP"/>
        </a:p>
      </xdr:txBody>
    </xdr:sp>
    <xdr:clientData/>
  </xdr:twoCellAnchor>
  <xdr:twoCellAnchor editAs="oneCell">
    <xdr:from>
      <xdr:col>1</xdr:col>
      <xdr:colOff>0</xdr:colOff>
      <xdr:row>69</xdr:row>
      <xdr:rowOff>0</xdr:rowOff>
    </xdr:from>
    <xdr:to>
      <xdr:col>10</xdr:col>
      <xdr:colOff>0</xdr:colOff>
      <xdr:row>96</xdr:row>
      <xdr:rowOff>0</xdr:rowOff>
    </xdr:to>
    <xdr:graphicFrame macro="">
      <xdr:nvGraphicFramePr>
        <xdr:cNvPr id="34" name="グラフ 33">
          <a:extLst>
            <a:ext uri="{FF2B5EF4-FFF2-40B4-BE49-F238E27FC236}">
              <a16:creationId xmlns:a16="http://schemas.microsoft.com/office/drawing/2014/main" id="{9FF3A960-AAF4-455D-9253-F5041B8752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680356</xdr:colOff>
      <xdr:row>119</xdr:row>
      <xdr:rowOff>0</xdr:rowOff>
    </xdr:from>
    <xdr:to>
      <xdr:col>10</xdr:col>
      <xdr:colOff>0</xdr:colOff>
      <xdr:row>146</xdr:row>
      <xdr:rowOff>85725</xdr:rowOff>
    </xdr:to>
    <xdr:graphicFrame macro="">
      <xdr:nvGraphicFramePr>
        <xdr:cNvPr id="2" name="グラフ 1">
          <a:extLst>
            <a:ext uri="{FF2B5EF4-FFF2-40B4-BE49-F238E27FC236}">
              <a16:creationId xmlns:a16="http://schemas.microsoft.com/office/drawing/2014/main" id="{56E4A3B0-D5DD-4293-A7CE-761113937F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371474</xdr:colOff>
      <xdr:row>339</xdr:row>
      <xdr:rowOff>57150</xdr:rowOff>
    </xdr:from>
    <xdr:to>
      <xdr:col>11</xdr:col>
      <xdr:colOff>675408</xdr:colOff>
      <xdr:row>377</xdr:row>
      <xdr:rowOff>86591</xdr:rowOff>
    </xdr:to>
    <xdr:graphicFrame macro="">
      <xdr:nvGraphicFramePr>
        <xdr:cNvPr id="7" name="グラフ 6">
          <a:extLst>
            <a:ext uri="{FF2B5EF4-FFF2-40B4-BE49-F238E27FC236}">
              <a16:creationId xmlns:a16="http://schemas.microsoft.com/office/drawing/2014/main" id="{DFAC5334-59DF-4363-8B48-4D4A43D2C0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22</xdr:col>
      <xdr:colOff>0</xdr:colOff>
      <xdr:row>18</xdr:row>
      <xdr:rowOff>0</xdr:rowOff>
    </xdr:from>
    <xdr:to>
      <xdr:col>31</xdr:col>
      <xdr:colOff>189634</xdr:colOff>
      <xdr:row>45</xdr:row>
      <xdr:rowOff>85725</xdr:rowOff>
    </xdr:to>
    <xdr:graphicFrame macro="">
      <xdr:nvGraphicFramePr>
        <xdr:cNvPr id="6" name="グラフ 5">
          <a:extLst>
            <a:ext uri="{FF2B5EF4-FFF2-40B4-BE49-F238E27FC236}">
              <a16:creationId xmlns:a16="http://schemas.microsoft.com/office/drawing/2014/main" id="{7AFA2FCB-BC5F-4D12-9DC2-228B93A6EE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22</xdr:col>
      <xdr:colOff>0</xdr:colOff>
      <xdr:row>69</xdr:row>
      <xdr:rowOff>0</xdr:rowOff>
    </xdr:from>
    <xdr:to>
      <xdr:col>31</xdr:col>
      <xdr:colOff>216477</xdr:colOff>
      <xdr:row>96</xdr:row>
      <xdr:rowOff>85725</xdr:rowOff>
    </xdr:to>
    <xdr:graphicFrame macro="">
      <xdr:nvGraphicFramePr>
        <xdr:cNvPr id="16" name="グラフ 15">
          <a:extLst>
            <a:ext uri="{FF2B5EF4-FFF2-40B4-BE49-F238E27FC236}">
              <a16:creationId xmlns:a16="http://schemas.microsoft.com/office/drawing/2014/main" id="{0287529F-852E-4208-B506-D714F526E1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22</xdr:col>
      <xdr:colOff>0</xdr:colOff>
      <xdr:row>119</xdr:row>
      <xdr:rowOff>0</xdr:rowOff>
    </xdr:from>
    <xdr:to>
      <xdr:col>31</xdr:col>
      <xdr:colOff>216477</xdr:colOff>
      <xdr:row>146</xdr:row>
      <xdr:rowOff>85725</xdr:rowOff>
    </xdr:to>
    <xdr:graphicFrame macro="">
      <xdr:nvGraphicFramePr>
        <xdr:cNvPr id="23" name="グラフ 22">
          <a:extLst>
            <a:ext uri="{FF2B5EF4-FFF2-40B4-BE49-F238E27FC236}">
              <a16:creationId xmlns:a16="http://schemas.microsoft.com/office/drawing/2014/main" id="{6BB4CE15-EA3D-45BF-B3FC-AD1F2A1AF5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22</xdr:col>
      <xdr:colOff>0</xdr:colOff>
      <xdr:row>182</xdr:row>
      <xdr:rowOff>0</xdr:rowOff>
    </xdr:from>
    <xdr:to>
      <xdr:col>31</xdr:col>
      <xdr:colOff>206952</xdr:colOff>
      <xdr:row>209</xdr:row>
      <xdr:rowOff>85725</xdr:rowOff>
    </xdr:to>
    <xdr:graphicFrame macro="">
      <xdr:nvGraphicFramePr>
        <xdr:cNvPr id="24" name="グラフ 23">
          <a:extLst>
            <a:ext uri="{FF2B5EF4-FFF2-40B4-BE49-F238E27FC236}">
              <a16:creationId xmlns:a16="http://schemas.microsoft.com/office/drawing/2014/main" id="{34838068-F0C3-46EF-A6AD-26A2542E30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22</xdr:col>
      <xdr:colOff>0</xdr:colOff>
      <xdr:row>236</xdr:row>
      <xdr:rowOff>0</xdr:rowOff>
    </xdr:from>
    <xdr:to>
      <xdr:col>31</xdr:col>
      <xdr:colOff>216477</xdr:colOff>
      <xdr:row>263</xdr:row>
      <xdr:rowOff>85725</xdr:rowOff>
    </xdr:to>
    <xdr:graphicFrame macro="">
      <xdr:nvGraphicFramePr>
        <xdr:cNvPr id="25" name="グラフ 24">
          <a:extLst>
            <a:ext uri="{FF2B5EF4-FFF2-40B4-BE49-F238E27FC236}">
              <a16:creationId xmlns:a16="http://schemas.microsoft.com/office/drawing/2014/main" id="{D1AACCA7-3C58-45EA-BF63-DF4A13A6DB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22</xdr:col>
      <xdr:colOff>0</xdr:colOff>
      <xdr:row>289</xdr:row>
      <xdr:rowOff>0</xdr:rowOff>
    </xdr:from>
    <xdr:to>
      <xdr:col>31</xdr:col>
      <xdr:colOff>194582</xdr:colOff>
      <xdr:row>316</xdr:row>
      <xdr:rowOff>86405</xdr:rowOff>
    </xdr:to>
    <xdr:graphicFrame macro="">
      <xdr:nvGraphicFramePr>
        <xdr:cNvPr id="3" name="グラフ 2">
          <a:extLst>
            <a:ext uri="{FF2B5EF4-FFF2-40B4-BE49-F238E27FC236}">
              <a16:creationId xmlns:a16="http://schemas.microsoft.com/office/drawing/2014/main" id="{60079BC3-83B4-4B56-832E-80C97FCCBB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xdr:col>
      <xdr:colOff>1496787</xdr:colOff>
      <xdr:row>72</xdr:row>
      <xdr:rowOff>176893</xdr:rowOff>
    </xdr:from>
    <xdr:to>
      <xdr:col>2</xdr:col>
      <xdr:colOff>1183822</xdr:colOff>
      <xdr:row>91</xdr:row>
      <xdr:rowOff>68036</xdr:rowOff>
    </xdr:to>
    <xdr:sp macro="" textlink="">
      <xdr:nvSpPr>
        <xdr:cNvPr id="33" name="正方形/長方形 32">
          <a:extLst>
            <a:ext uri="{FF2B5EF4-FFF2-40B4-BE49-F238E27FC236}">
              <a16:creationId xmlns:a16="http://schemas.microsoft.com/office/drawing/2014/main" id="{E0D0EC92-A409-4275-BAAF-42ABAFB50477}"/>
            </a:ext>
          </a:extLst>
        </xdr:cNvPr>
        <xdr:cNvSpPr/>
      </xdr:nvSpPr>
      <xdr:spPr>
        <a:xfrm>
          <a:off x="2177144" y="14872607"/>
          <a:ext cx="1605642" cy="3769179"/>
        </a:xfrm>
        <a:prstGeom prst="rect">
          <a:avLst/>
        </a:prstGeom>
        <a:noFill/>
        <a:ln w="38100">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ja-JP"/>
        </a:p>
      </xdr:txBody>
    </xdr:sp>
    <xdr:clientData/>
  </xdr:twoCellAnchor>
  <xdr:twoCellAnchor>
    <xdr:from>
      <xdr:col>1</xdr:col>
      <xdr:colOff>1115786</xdr:colOff>
      <xdr:row>128</xdr:row>
      <xdr:rowOff>95250</xdr:rowOff>
    </xdr:from>
    <xdr:to>
      <xdr:col>2</xdr:col>
      <xdr:colOff>816429</xdr:colOff>
      <xdr:row>145</xdr:row>
      <xdr:rowOff>95251</xdr:rowOff>
    </xdr:to>
    <xdr:sp macro="" textlink="">
      <xdr:nvSpPr>
        <xdr:cNvPr id="35" name="正方形/長方形 34">
          <a:extLst>
            <a:ext uri="{FF2B5EF4-FFF2-40B4-BE49-F238E27FC236}">
              <a16:creationId xmlns:a16="http://schemas.microsoft.com/office/drawing/2014/main" id="{A13BBE89-928D-4CC2-8591-B3C34DAD2B6C}"/>
            </a:ext>
          </a:extLst>
        </xdr:cNvPr>
        <xdr:cNvSpPr/>
      </xdr:nvSpPr>
      <xdr:spPr>
        <a:xfrm>
          <a:off x="1796143" y="22737536"/>
          <a:ext cx="1619250" cy="3007179"/>
        </a:xfrm>
        <a:prstGeom prst="rect">
          <a:avLst/>
        </a:prstGeom>
        <a:noFill/>
        <a:ln w="38100">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ja-JP"/>
        </a:p>
      </xdr:txBody>
    </xdr:sp>
    <xdr:clientData/>
  </xdr:twoCellAnchor>
  <xdr:twoCellAnchor>
    <xdr:from>
      <xdr:col>1</xdr:col>
      <xdr:colOff>1020536</xdr:colOff>
      <xdr:row>191</xdr:row>
      <xdr:rowOff>68035</xdr:rowOff>
    </xdr:from>
    <xdr:to>
      <xdr:col>3</xdr:col>
      <xdr:colOff>381000</xdr:colOff>
      <xdr:row>208</xdr:row>
      <xdr:rowOff>136072</xdr:rowOff>
    </xdr:to>
    <xdr:sp macro="" textlink="">
      <xdr:nvSpPr>
        <xdr:cNvPr id="36" name="正方形/長方形 35">
          <a:extLst>
            <a:ext uri="{FF2B5EF4-FFF2-40B4-BE49-F238E27FC236}">
              <a16:creationId xmlns:a16="http://schemas.microsoft.com/office/drawing/2014/main" id="{F0691717-99C8-4A72-AF76-D42947CE2ACC}"/>
            </a:ext>
          </a:extLst>
        </xdr:cNvPr>
        <xdr:cNvSpPr/>
      </xdr:nvSpPr>
      <xdr:spPr>
        <a:xfrm>
          <a:off x="1700893" y="33854571"/>
          <a:ext cx="2530928" cy="3075215"/>
        </a:xfrm>
        <a:prstGeom prst="rect">
          <a:avLst/>
        </a:prstGeom>
        <a:noFill/>
        <a:ln w="38100">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ja-JP"/>
        </a:p>
      </xdr:txBody>
    </xdr:sp>
    <xdr:clientData/>
  </xdr:twoCellAnchor>
  <xdr:twoCellAnchor>
    <xdr:from>
      <xdr:col>1</xdr:col>
      <xdr:colOff>870856</xdr:colOff>
      <xdr:row>248</xdr:row>
      <xdr:rowOff>54428</xdr:rowOff>
    </xdr:from>
    <xdr:to>
      <xdr:col>4</xdr:col>
      <xdr:colOff>666750</xdr:colOff>
      <xdr:row>262</xdr:row>
      <xdr:rowOff>149678</xdr:rowOff>
    </xdr:to>
    <xdr:sp macro="" textlink="">
      <xdr:nvSpPr>
        <xdr:cNvPr id="37" name="正方形/長方形 36">
          <a:extLst>
            <a:ext uri="{FF2B5EF4-FFF2-40B4-BE49-F238E27FC236}">
              <a16:creationId xmlns:a16="http://schemas.microsoft.com/office/drawing/2014/main" id="{32CF5699-D5C8-4B1A-95BA-92B1C108F5D0}"/>
            </a:ext>
          </a:extLst>
        </xdr:cNvPr>
        <xdr:cNvSpPr/>
      </xdr:nvSpPr>
      <xdr:spPr>
        <a:xfrm>
          <a:off x="1551213" y="43923857"/>
          <a:ext cx="3673930" cy="2571750"/>
        </a:xfrm>
        <a:prstGeom prst="rect">
          <a:avLst/>
        </a:prstGeom>
        <a:noFill/>
        <a:ln w="38100">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wrap="square"/>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endParaRPr lang="ja-JP"/>
        </a:p>
      </xdr:txBody>
    </xdr:sp>
    <xdr:clientData/>
  </xdr:twoCellAnchor>
  <xdr:oneCellAnchor>
    <xdr:from>
      <xdr:col>11</xdr:col>
      <xdr:colOff>0</xdr:colOff>
      <xdr:row>182</xdr:row>
      <xdr:rowOff>0</xdr:rowOff>
    </xdr:from>
    <xdr:ext cx="8271906" cy="5660571"/>
    <xdr:graphicFrame macro="">
      <xdr:nvGraphicFramePr>
        <xdr:cNvPr id="41" name="グラフ 40">
          <a:extLst>
            <a:ext uri="{FF2B5EF4-FFF2-40B4-BE49-F238E27FC236}">
              <a16:creationId xmlns:a16="http://schemas.microsoft.com/office/drawing/2014/main" id="{3CF8438B-6E6F-4B87-9CE2-10E5A46D92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oneCellAnchor>
  <xdr:twoCellAnchor>
    <xdr:from>
      <xdr:col>11</xdr:col>
      <xdr:colOff>0</xdr:colOff>
      <xdr:row>18</xdr:row>
      <xdr:rowOff>0</xdr:rowOff>
    </xdr:from>
    <xdr:to>
      <xdr:col>20</xdr:col>
      <xdr:colOff>295276</xdr:colOff>
      <xdr:row>45</xdr:row>
      <xdr:rowOff>0</xdr:rowOff>
    </xdr:to>
    <xdr:graphicFrame macro="">
      <xdr:nvGraphicFramePr>
        <xdr:cNvPr id="5" name="グラフ 4">
          <a:extLst>
            <a:ext uri="{FF2B5EF4-FFF2-40B4-BE49-F238E27FC236}">
              <a16:creationId xmlns:a16="http://schemas.microsoft.com/office/drawing/2014/main" id="{4C6CDEE1-6528-476F-9F62-AE89151FEF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11</xdr:col>
      <xdr:colOff>0</xdr:colOff>
      <xdr:row>69</xdr:row>
      <xdr:rowOff>0</xdr:rowOff>
    </xdr:from>
    <xdr:to>
      <xdr:col>20</xdr:col>
      <xdr:colOff>322489</xdr:colOff>
      <xdr:row>96</xdr:row>
      <xdr:rowOff>0</xdr:rowOff>
    </xdr:to>
    <xdr:graphicFrame macro="">
      <xdr:nvGraphicFramePr>
        <xdr:cNvPr id="8" name="グラフ 7">
          <a:extLst>
            <a:ext uri="{FF2B5EF4-FFF2-40B4-BE49-F238E27FC236}">
              <a16:creationId xmlns:a16="http://schemas.microsoft.com/office/drawing/2014/main" id="{EA0509BB-A6F8-4750-AAA0-818A9ADBE9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11</xdr:col>
      <xdr:colOff>0</xdr:colOff>
      <xdr:row>119</xdr:row>
      <xdr:rowOff>0</xdr:rowOff>
    </xdr:from>
    <xdr:to>
      <xdr:col>20</xdr:col>
      <xdr:colOff>363311</xdr:colOff>
      <xdr:row>151</xdr:row>
      <xdr:rowOff>0</xdr:rowOff>
    </xdr:to>
    <xdr:graphicFrame macro="">
      <xdr:nvGraphicFramePr>
        <xdr:cNvPr id="9" name="グラフ 8">
          <a:extLst>
            <a:ext uri="{FF2B5EF4-FFF2-40B4-BE49-F238E27FC236}">
              <a16:creationId xmlns:a16="http://schemas.microsoft.com/office/drawing/2014/main" id="{F5BD154B-0AB1-4D11-8C8B-DACEAC4F2E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11</xdr:col>
      <xdr:colOff>0</xdr:colOff>
      <xdr:row>236</xdr:row>
      <xdr:rowOff>0</xdr:rowOff>
    </xdr:from>
    <xdr:to>
      <xdr:col>20</xdr:col>
      <xdr:colOff>326571</xdr:colOff>
      <xdr:row>268</xdr:row>
      <xdr:rowOff>0</xdr:rowOff>
    </xdr:to>
    <xdr:graphicFrame macro="">
      <xdr:nvGraphicFramePr>
        <xdr:cNvPr id="10" name="グラフ 9">
          <a:extLst>
            <a:ext uri="{FF2B5EF4-FFF2-40B4-BE49-F238E27FC236}">
              <a16:creationId xmlns:a16="http://schemas.microsoft.com/office/drawing/2014/main" id="{5165686D-FF58-4365-963D-B9D3D62884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11</xdr:col>
      <xdr:colOff>0</xdr:colOff>
      <xdr:row>289</xdr:row>
      <xdr:rowOff>0</xdr:rowOff>
    </xdr:from>
    <xdr:to>
      <xdr:col>20</xdr:col>
      <xdr:colOff>272143</xdr:colOff>
      <xdr:row>320</xdr:row>
      <xdr:rowOff>167368</xdr:rowOff>
    </xdr:to>
    <xdr:graphicFrame macro="">
      <xdr:nvGraphicFramePr>
        <xdr:cNvPr id="11" name="グラフ 10">
          <a:extLst>
            <a:ext uri="{FF2B5EF4-FFF2-40B4-BE49-F238E27FC236}">
              <a16:creationId xmlns:a16="http://schemas.microsoft.com/office/drawing/2014/main" id="{8FA64621-10E4-401D-ADD2-BE2DE0FE37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13</xdr:col>
      <xdr:colOff>134470</xdr:colOff>
      <xdr:row>357</xdr:row>
      <xdr:rowOff>96370</xdr:rowOff>
    </xdr:from>
    <xdr:to>
      <xdr:col>21</xdr:col>
      <xdr:colOff>235322</xdr:colOff>
      <xdr:row>378</xdr:row>
      <xdr:rowOff>67235</xdr:rowOff>
    </xdr:to>
    <xdr:graphicFrame macro="">
      <xdr:nvGraphicFramePr>
        <xdr:cNvPr id="12" name="グラフ 11">
          <a:extLst>
            <a:ext uri="{FF2B5EF4-FFF2-40B4-BE49-F238E27FC236}">
              <a16:creationId xmlns:a16="http://schemas.microsoft.com/office/drawing/2014/main" id="{70DF5225-2966-4B88-85FB-37E482179C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Ntc240z\7_1&#32032;&#26448;\20_&#21205;&#21147;&#20849;&#36890;\&#26399;&#26411;&#22312;&#24235;\&#26399;&#26411;&#26410;&#20351;&#29992;&#22312;&#24235;2006&#24180;3&#26376;.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yhseo\Local%20Settings\Temporary%20Internet%20Files\OLK8F\OFFcutting_ADF101-019A3.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takeshi%20kuboyama/AppData/Local/Microsoft/Windows/Temporary%20Internet%20Files/Content.Outlook/PTK7AFEA/&#32032;&#26495;&#24375;&#24230;&#20445;&#35388;&#26041;&#27861;&#26696;&#12288;ADT&#36861;&#35352;20130928rev2&#36865;&#20184;&#2999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Woo\My%20Documents\Monthly%20Data\yhp\OEM\Compaq\MFG_Rdy\Q_Perf\Preli\NV3PRSTA.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thsnt11\erp\WINDOWS\Temporary%20Internet%20Files\Content.IE5\LLTWW692\file002(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10.23.17.170\tas\&#29983;&#29987;&#65332;&#65313;&#65331;\&#29983;&#29987;&#25351;&#31034;&#26360;\SIJISYO\TAS&#12405;&#12361;&#12540;&#12414;&#12387;&#12392;.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Ntz240a\7_55&#21697;&#20445;&#20849;&#26377;\Documents%20and%20Settings\yoshitoyo%20omura\&#12487;&#12473;&#12463;&#12488;&#12483;&#12503;\&#12467;&#12500;&#12540;2009&#24180;&#12304;AF&#12305;&#29305;&#25505;&#12522;&#12473;&#12488;_Ver2.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Ntc240z\7_2&#21697;&#20445;&#20844;&#38283;\XF&#38306;&#20418;\My%20Documents\&#65332;&#65313;&#65331;&#26085;&#35352;.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F:\XF&#38306;&#20418;\My%20Documents\&#65332;&#65313;&#65331;&#26085;&#35352;.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172.25.10.198\common\QA\IQC\2_&#26032;&#49440;&#54665;&#50672;&#47560;List\DP&#49440;&#54665;&#50672;&#47560;_&#44208;&#44284;\1.&#49440;&#54665;&#50672;&#47560;_List%20%20110404(&#49688;&#51221;&#48376;).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T183TCLPFSC01\adcsshare\113_&#25505;&#36092;&#29289;&#27969;&#37096;\04_&#29289;&#27969;\&#36890;&#20851;&#30456;&#20851;\&#25163;&#20876;&#36827;&#20986;&#21475;&#65288;&#27491;&#22312;&#20351;&#29992;&#65289;\2019-01&#25163;&#20876;\&#31354;&#23481;&#22120;&#36820;&#22238;\&#26085;&#26412;\MJP9H08SZZ-8.29%20WHL\MJP9H08SZZ.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FSK230A\section1\WINDOWS\Temporary%20Internet%20Files\OLK8001\&#65332;&#65313;&#65331;&#26085;&#3535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sop/TRACE.XL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Startup" Target="SOKUSYO.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172.25.10.10\Common\NTL100A\&#38651;&#23376;&#12459;&#12531;&#12497;&#12491;&#12540;\144_&#12487;&#26412;&#29983;&#29983;&#31649;&#37096;&#29289;G\77.&#29289;&#27969;&#38306;&#20418;\31%20&#21508;&#31278;&#35430;&#31639;\160219%20&#28145;&#12475;&#12531;G11&#20445;&#31649;&#38754;&#31309;\G11&#21512;&#32025;.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U:\24%20&#29305;&#25505;&#30003;&#35531;\&#32032;&#26495;\2007&#24180;\&#32032;&#26495;&#29305;&#25505;\XF&#38306;&#20418;\My%20Documents\&#65332;&#65313;&#65331;&#26085;&#35352;.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Ntz240a\7_55&#21697;&#20445;&#20849;&#26377;\007%20&#20140;&#27996;BS&#30740;&#30952;&#35413;&#20385;&#32080;&#26524;\&#20140;&#27996;&#12458;&#12501;&#30740;&#30952;&#35413;&#20385;&#32080;&#26524;.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B129c067\af\&#20849;&#36890;\OPERAT~1\1AN635\&#32032;&#22320;&#26367;&#12360;\&#35519;&#21512;\970826&#35519;."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172.25.10.10\common\Quality%20Assurance\3.&#44592;&#54032;QA(&#22522;&#26495;)\3-3.IQC\3-3-1.BS&#26908;&#26619;&#32080;&#26524;\2011\HF&#44032;&#47560;\BS&#26908;&#26619;&#32080;&#26524;(HF)\BS&#26908;&#26619;&#32080;&#26524;(HF)_&#20462;&#27491;110803.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A:\TOOL\KENSAKU.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Ntz240a\7_55&#21697;&#20445;&#20849;&#26377;\001%20&#29305;&#25505;&#30003;&#35531;\2009&#24180;&#12304;AF&#12305;&#29305;&#25505;&#12522;&#12473;&#12488;_Ver2.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ntl100a\COMMON1\Documents%20and%20Settings\&#23567;&#28858;\My%20Documents\&#26093;&#30813;&#23376;&#24037;&#22320;&#36039;&#26009;&#22846;\3&#26399;\&#19977;&#26399;&#31532;&#19968;&#38542;&#27573;&#35336;&#20729;0108.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172.25.10.201\section\PROCON\Private\09_K.Fujii\&#9733;TAS%20Production%20Schedule\&#9733;&#21697;&#32368;&#12426;&#20381;&#38972;&#26360;&#12288;&#20860;&#12288;&#33322;&#28023;&#24341;&#24403;&#25351;&#31034;&#26360;\2007.06_T2\&#21697;&#32368;&#12426;&#20381;&#38972;&#26360;%20&#20860;%20&#33322;&#28023;&#24341;&#24403;&#25351;&#31034;&#26360;_TDD706-012T2.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A:\TFT3&#12534;&#26376;&#35211;&#36796;.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172.18.154.189\mfgfs\Documents%20and%20Settings\yasuhiro%20kusunoki\&#12487;&#12473;&#12463;&#12488;&#12483;&#12503;\BOS&#24418;&#29366;&#12392;&#28145;&#12373;&#27604;&#36611;.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Documents%20and%20Settings/chinchang-chang/Local%20Settings/Temporary%20Internet%20Files/OLKA/&#27599;&#26085;&#24040;&#38598;V&#20844;&#24335;+&#21697;&#38542;.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172.25.10.10\Section\Documents%20and%20Settings\bskim\Local%20Settings\Temporary%20Internet%20Files\OLK141\2008%2008%20GUT-%232%20input_Rev.29.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Nta230c\fphyouka\&#26494;&#26412;&#23554;&#29992;\Cpt\UVPC35\JHS.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172.25.10.10\Section\Documents%20and%20Settings\iyhwang\Local%20Settings\Temporary%20Internet%20Files\OLK12A\OFFcutting_ADH911-003A3.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172.25.10.201\section_new\Documents%20and%20Settings\khkim1\Local%20Settings\Temporary%20Internet%20Files\OLK5B\2010%2006%20GUT-%231%20input_Rev%2018%20(2).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api.box.com/wopi/files/1991557482834/WOPIServiceId_TP_BOX_2/WOPIUserId_-/&#30064;&#24120;&#22577;&#21578;&#26360;&#65288;&#20849;&#26377;&#65289;&#12501;&#12457;&#12523;&#12480;/201901&#20197;&#38477;/20210622HF&#12288;&#26412;&#32218;&#12507;&#12483;&#12497;&#12540;&#22823;&#22411;&#38598;&#22645;&#27231;&#20572;&#27490;&#30064;&#24120;rev2.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172.25.10.201\section_new\Documents%20and%20Settings\khkim1\Local%20Settings\Temporary%20Internet%20Files\OLK5B\Old-%231\2009.12%20GUT-%231%20input_Rev.27.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Ntc240z\7_3&#29983;&#31649;&#20844;&#38283;\Documents%20and%20Settings\ryuuhei%20hosotani\Local%20Settings\Temporary%20Internet%20Files\OLK1CC\&#12463;&#12521;&#12483;&#12463;&#30330;&#29983;&#29366;&#27841;&#12414;&#12392;&#12417;.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172.25.10.201\section_new\WINDOWS\Temporary%20Internet%20Files\OLK92B5\H14&#19979;-TF.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Ntz240a\7_55&#21697;&#20445;&#20849;&#26377;\001%20&#29305;&#25505;&#30003;&#35531;\&#29305;&#25505;&#12522;&#12473;&#12488;_Ver5.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172.25.10.201\section_new\Documents%20and%20Settings\khkim1\Local%20Settings\Temporary%20Internet%20Files\OLK5B\Old-%231\2009.12%20GUT-%231%20input_Rev.28.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aftfs\aft_public\windows\TEMP\&#20140;&#27996;&#12363;&#12425;&#12398;&#36039;&#26009;\2004&#24180;3&#26376;\H16&#19978;-UF.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Ntc240z\7_3&#29983;&#31649;&#29694;&#22580;\TAS\&#29983;&#29987;&#29677;\&#29983;&#29987;&#25351;&#31034;&#26360;\611\&#38597;\WIT&#29983;&#29987;&#25351;&#31034;&#26360;\KA.&#29983;&#29987;&#20998;&#21306;\KA2&#32032;&#26495;&#38306;&#20418;\&#29983;&#29987;&#25351;&#31034;&#26360;\SIJISYO\2004\12&#26376;\HIT1&#21495;10&#26376;&#24230;&#25351;&#31034;&#26360;.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10.23.17.170\tas\&#29983;&#29987;&#65332;&#65313;&#65331;\&#29983;&#29987;&#25351;&#31034;&#26360;\SIJISYO\2004\8&#26376;\HIT3&#21495;6&#26376;&#24230;&#25351;&#31034;&#26360;.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Gsfs\GSFS\&#35069;&#36896;&#20108;&#37096;\&#32032;&#26495;&#29983;&#31649;G\&#20849;&#36890;\seisan%20keikaku\&#29983;&#29986;&#25351;&#31034;&#26360;\NO.4\&#29983;&#29987;&#38306;&#20418;\4&#26376;\HIT3&#21495;4&#26376;&#24230;&#25351;&#31034;&#26360;.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ntz240a\7_55&#21697;&#20445;&#20849;&#26377;\Users\yosiyuki%20iwasa\My%20Documents\ADY\101016&#65374;18\ADY101018&#30528;.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GSFS\GSFS\&#32032;&#26495;&#35069;&#36896;&#35506;\&#32032;&#26495;&#35069;&#36896;&#20849;&#36890;\0006&#32032;&#26495;&#35069;&#36896;&#35506;\ZF\ZF&#20849;&#36890;\&#9733;&#65298;&#65296;&#65296;&#65302;&#65325;&#65313;&#65328;\ZF-cost\&#12467;&#12500;&#12540;%20(2)%20&#65374;%20&#31407;&#21407;&#20729;&#35336;&#31639;-9408.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H:\XF&#38306;&#20418;\My%20Documents\&#65332;&#65313;&#65331;&#26085;&#35352;.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B127c087\my%20documents\My%20Documents\&#65332;&#65313;&#65331;&#26085;&#35352;.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Fsk230a\section1\Sysdir\OpenRpt\RepFile\XF&#35519;&#21512;&#28342;&#35299;&#26085;&#35468;.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172.25.10.201\share\&#22312;&#24235;&#34920;\&#20877;&#30740;&#30952;&#22522;&#26495;&#22312;&#24235;DB.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fsj231a\FPTFKA\05a&#29983;&#29987;\5an100\&#21253;&#35013;&#38306;&#20418;\&#20837;&#24235;&#12289;&#20999;&#12426;&#19978;&#12370;&#38306;&#20418;\PL&#21028;&#23450;&#34920;\2009&#24180;\PL&#21028;&#23450;&#34920;-200904(RF-AN100).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Ntc240z\7_3&#29983;&#31649;&#20844;&#38283;\Documents%20and%20Settings\m_ishibashi\Local%20Settings\Temporary%20Internet%20Files\OLK88\XF&#38306;&#20418;\My%20Documents\&#65332;&#65313;&#65331;&#26085;&#35352;.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Ntc240z\7_2&#21697;&#20445;&#20844;&#38283;\Documents%20and%20Settings\hidekazu%20sato\Local%20Settings\Temporary%20Internet%20Files\Content.Outlook\XUHD85UM\XF&#38306;&#20418;\My%20Documents\&#65332;&#65313;&#65331;&#26085;&#35352;.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Ntz240a\7_55&#21697;&#20445;&#20849;&#26377;\Documents%20and%20Settings\eiichirou%20kondou\&#12487;&#12473;&#12463;&#12488;&#12483;&#12503;\&#12467;&#12500;&#12540;2009&#24180;&#12304;AF&#12305;&#29305;&#25505;&#12522;&#12473;&#12488;_Ver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172.25.10.201\section_new\Documents%20and%20Settings\khkim1\Local%20Settings\Temporary%20Internet%20Files\OLK5B\2009.11%20GUT-%232%20input_Rev.31.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172.25.10.10\Section\Documents%20and%20Settings\yhseo\Local%20Settings\Temporary%20Internet%20Files\OLK1\KTX%20SAMPLE2012%209%206%20GUT-%233%20input_Rev%209.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Nta230c\fphyouka\&#26494;&#26412;&#23554;&#29992;\Cpt\EXCEL5\SPGR.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U:\&#29983;&#31649;&#26126;&#32048;&#25913;&#23450;&#26696;\&#21697;&#32368;&#12426;&#20381;&#38972;&#26360;&#12510;&#12463;&#12525;.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Ntc240z\7_2&#21697;&#20445;&#20844;&#38283;\DOCUME~1\TAKAHU~1\LOCALS~1\Temp\071213BF%20&#20670;&#21521;&#24615;&#65400;&#65431;&#65391;&#65400;&#65288;45.5ch58.75ch59ch&#65289;&#29305;&#25505;&#30003;&#35531;%20G8.zip%20&#12398;&#19968;&#26178;&#12487;&#12451;&#12524;&#12463;&#12488;&#12522;%201\XF&#38306;&#20418;\My%20Documents\&#65332;&#65313;&#65331;&#26085;&#35352;.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172.25.10.201\section_new\Documents%20and%20Settings\khkim1\Local%20Settings\Temporary%20Internet%20Files\OLK5B\Old-%231\Old-%231\2009.12%20GUT-%231%20input_Rev.28.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172.25.10.201\section_new\Documents%20and%20Settings\khkim1\Local%20Settings\Temporary%20Internet%20Files\OLK5B\Old-%231\2011.04%20GUT-%231%20input_Rev.16.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10.23.17.170\tas\&#29983;&#29987;&#65332;&#65313;&#65331;\&#29983;&#29987;&#25351;&#31034;&#26360;\SIJISYO\2004\8&#26376;\TAS1,2&#21495;6&#26376;&#24230;&#25351;&#31034;&#26360;.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10.23.17.170\tas\&#29983;&#29987;&#65332;&#65313;&#65331;\&#29983;&#29987;&#25351;&#31034;&#26360;\SIJISYO\2004\8&#26376;\TAS3,4&#21495;&#20877;&#27927;&#27972;6&#26376;&#24230;&#25351;&#31034;&#26360;.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172.25.11.120\iqc\2011\11)%20IQC%20&#54408;&#51656;&#51060;&#49345;%20&#44288;&#47144;%20list\IQC&#29992;%20&#21697;&#36074;&#30064;&#24120;&#65286;&#29983;&#29987;&#20998;&#26512;%20List(Data%20Base)%20110228.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172.25.10.198\common\Documents%20and%20Settings\jingkim\&#48148;&#53461;%20&#54868;&#47732;\DP&#49440;&#54665;&#44160;&#49324;\&#49440;&#54665;&#50672;&#47560;_List%20110404.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J:\Documents%20and%20Settings\tatsuo%20fujii\My%20Documents\My%20Documents\&#20225;&#30011;&#26989;&#21209;\&#24066;&#22580;&#20998;&#26512;2004\&#24066;&#22580;&#20104;&#28204;&#36009;&#22770;&#35336;&#30011;040325-A2.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FSK230A\section1\STM\abrchng\Leistung\Leistung.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172.25.10.201\section_new\Documents%20and%20Settings\khkim1\Local%20Settings\Temporary%20Internet%20Files\OLK5B\2009.11%20GUT-%233%20input_Rev.29.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Ntc240z\7_3&#29983;&#31649;&#20844;&#38283;\XF&#38306;&#20418;\My%20Documents\&#65332;&#65313;&#65331;&#26085;&#35352;.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Ntz240a\7_35&#29983;&#31649;&#20844;&#38283;\Documents%20and%20Settings\ryuuhei%20hosotani\Local%20Settings\Temporary%20Internet%20Files\Content.Outlook\VA0A97NF\&#12461;&#12474;&#35519;&#26619;&#12539;&#34920;&#31034;&#32025;&#20316;&#25104;&#12484;&#12540;&#12523;Ver.1(&#26397;&#65289;.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172.25.10.10\Management\MOTOITA\LF\STAFF\07.%20Lehr\01.%20Operation\LF%20BS%20Action%20&#48143;%20&#44208;&#44284;%20&#51221;&#47532;.xlsx"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172.25.10.10\Common\Quality%20Assurance\3.&#44592;&#54032;QA(&#22522;&#26495;)\3-3.IQC\3-3-2.&#49440;&#54665;&#50672;&#47560;List(&#20808;&#34892;&#30740;&#30952;)\DP&#49440;&#54665;&#50672;&#47560;_&#44208;&#44284;\&#49440;&#54665;&#50672;&#47560;_&#44208;&#44284;&#51088;&#47308;\&#49440;&#54665;&#50672;&#47560;_List%20110404.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AGMC100A\agmc\03_&#28023;&#22806;&#26989;&#21209;G\20_&#36664;&#20986;&#21942;&#26989;T\25_&#12481;&#12540;&#12512;&#31649;&#29702;\20_&#26495;&#30813;&#23376;&#12539;&#12475;&#12521;\02_&#30813;&#23376;&#38306;&#20418;\&#28023;&#22806;&#39015;&#23458;\&#9734;&#30330;&#27880;&#35211;&#31309;&#12487;&#12540;&#12479;\&#9733;&#26495;&#30330;&#27880;&#35211;&#31309;2010\10TAG%20&#21512;&#32025;.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T183TCLPFSK01\users$\Users\soomin.park\Desktop\VO&#48176;&#44592;&#47049;&#44592;&#47197;&#50577;&#49885;.xlsx"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J:\&#22522;&#26495;&#21152;&#24037;&#35506;QMS\&#31649;&#29702;&#12487;&#12540;&#12479;\&#25991;&#26360;&#38306;&#36899;\&#22522;&#26495;&#21152;&#24037;&#35506;&#12288;(&#20869;&#37096;&#25991;&#26360;&#19968;&#35239;&#34920;).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J:\&#20491;&#20154;\&#21517;&#36234;\nago&#23455;&#26842;\&#26360;&#24335;\aa\data&#20998;&#35299;031101.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Fsj420a\fpd\WINDOWS\Temporary%20Internet%20Files\OLK50E5\PDP&#38306;&#20418;\&#23455;&#32318;&#34920;&#38306;&#20418;\&#21033;&#30410;&#23455;&#32318;\&#65402;&#65405;&#65412;&#23455;&#32318;&#34920;\0302&#65402;&#65405;&#65412;&#23455;&#32318;&#34920;.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ntz240a\7_55&#21697;&#20445;&#20849;&#26377;\DOCUME~1\RYUUHE~1\LOCALS~1\Temp\&#65288;&#21442;&#32771;&#65289;F1&#20986;&#33655;&#21508;&#26041;&#24335;.zip%20&#12398;&#19968;&#26178;&#12487;&#12451;&#12524;&#12463;&#12488;&#12522;%201\&#65288;&#21442;&#32771;&#65289;F1&#20986;&#33655;&#21508;&#26041;&#24335;\&#9314;&#39640;&#30722;&#8594;AF&#65355;&#26041;&#24335;\G7%205&#12288;F1%20AFK&#36865;&#20184;&#12525;&#12483;&#12488;&#12304;-0918ETA&#12305;.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Fsj231a\fphinpo\K8.&#35373;&#20633;\K85.&#26908;&#20986;&#22120;\&#26908;&#20986;&#22120;&#65404;&#65438;&#65390;&#65420;&#65438;&#65409;&#65386;&#65437;&#65404;&#65438;&#65411;&#65438;&#65392;&#65408;&#38306;&#20418;\&#65298;&#65296;&#65296;&#65302;&#26032;HITJCDATA\&#20351;&#29992;&#31105;&#27490;6mm&#65423;&#65405;&#65400;20&#25913;&#23450;&#20013;%20060228HITFormat&#27927;&#27972;&#27231;&#35373;&#23450;_.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172.18.154.189\mfgfs\00%20&#25216;&#34899;&#31532;&#19968;&#37096;\&#28145;&#30010;&#27494;&#24535;\15&#12288;COLD&#25216;&#34899;&#20250;&#35696;&#65288;&#28145;&#30010;&#65289;\&#31532;127&#22238;&#12304;2019.01.24&#12305;\TPM5&#22577;&#21578;\&#35373;&#20633;&#30064;&#24120;&#22577;&#21578;&#12522;&#12473;&#12488;&#12288;2018&#24180;(TPM5)2019010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期末提出"/>
      <sheetName val="期末提出 (2)"/>
      <sheetName val="list"/>
      <sheetName val="フイールド表"/>
      <sheetName val="2013-YF"/>
      <sheetName val="素板品目對照表"/>
      <sheetName val="ロール仕様"/>
      <sheetName val="閾値基準"/>
      <sheetName val="１．InfoCube (YKCH0010) 案２"/>
      <sheetName val="１．InfoCube (YKCH0010)案１"/>
      <sheetName val="社員リスト"/>
      <sheetName val="Code"/>
      <sheetName val="FOM-TW0-C27-029 Rev.04"/>
      <sheetName val="JCMASTER34"/>
      <sheetName val="コード定義"/>
      <sheetName val="工作表1"/>
      <sheetName val="引き戻し予定"/>
      <sheetName val="分類"/>
      <sheetName val="設定"/>
      <sheetName val="コード一覧"/>
      <sheetName val="NG欠点密度"/>
      <sheetName val="Ｔ円形 ＞100 um 密度推移圖"/>
      <sheetName val="NG欠点個数入力"/>
      <sheetName val="欠点密度分布・歩留日毎-&gt;"/>
      <sheetName val="手順書"/>
      <sheetName val="手順書 (中文)"/>
      <sheetName val="集計Logic"/>
      <sheetName val="原紙"/>
      <sheetName val="生産実績集計"/>
      <sheetName val="1日"/>
      <sheetName val="2日"/>
      <sheetName val="3日"/>
      <sheetName val="4日"/>
      <sheetName val="5日"/>
      <sheetName val="6日"/>
      <sheetName val="7日"/>
      <sheetName val="8日"/>
      <sheetName val="9日"/>
      <sheetName val="10日"/>
      <sheetName val="11日"/>
      <sheetName val="12日"/>
      <sheetName val="13日"/>
      <sheetName val="14日"/>
      <sheetName val="15日"/>
      <sheetName val="16日"/>
      <sheetName val="17日"/>
      <sheetName val="18日"/>
      <sheetName val="19日"/>
      <sheetName val="20日"/>
      <sheetName val="21日"/>
      <sheetName val="22日"/>
      <sheetName val="23日"/>
      <sheetName val="24日"/>
      <sheetName val="25日"/>
      <sheetName val="26日"/>
      <sheetName val="27日"/>
      <sheetName val="28日"/>
      <sheetName val="29日"/>
      <sheetName val="30日"/>
      <sheetName val="31日"/>
      <sheetName val="勿殺(記錄用)"/>
      <sheetName val="G6 AN100受括表"/>
      <sheetName val="G6 LTPS向推移 "/>
      <sheetName val="G6 0.4T"/>
      <sheetName val="※新生產報告周四"/>
      <sheetName val="工作表3"/>
      <sheetName val="月初・受入切手入力"/>
      <sheetName val="期末提出_(2)"/>
      <sheetName val="１．InfoCube_(YKCH0010)_案２"/>
      <sheetName val="１．InfoCube_(YKCH0010)案１"/>
      <sheetName val="FOM-TW0-C27-029_Rev_04"/>
      <sheetName val="Ｔ円形_＞100_um_密度推移圖"/>
      <sheetName val="手順書_(中文)"/>
      <sheetName val="G6_AN100受括表"/>
      <sheetName val="G6_LTPS向推移_"/>
      <sheetName val="G6_0_4T"/>
      <sheetName val="Sheet1"/>
      <sheetName val="生産量Ｐ"/>
      <sheetName val="プラント情報"/>
      <sheetName val="#REF"/>
      <sheetName val="예금명세"/>
      <sheetName val="2000"/>
      <sheetName val="2001"/>
      <sheetName val="total-mirroring"/>
      <sheetName val="Deta"/>
      <sheetName val="拠点&amp;工程コード案"/>
      <sheetName val="集計表.XLS"/>
      <sheetName val="①得意先マスタ（一般）整備台帳"/>
      <sheetName val="リスト"/>
      <sheetName val="プロパティ"/>
      <sheetName val="Estimator Base"/>
      <sheetName val="Master"/>
      <sheetName val="ms"/>
      <sheetName val="テンプレ"/>
      <sheetName val="リストマスタ"/>
      <sheetName val="リスト値補助シート"/>
      <sheetName val="Sheet2"/>
      <sheetName val="レポートレイアウト"/>
      <sheetName val="表紙"/>
      <sheetName val="移動タイプ"/>
      <sheetName val="予算案"/>
      <sheetName val="リスト値"/>
      <sheetName val="SHT_HYOKA"/>
      <sheetName val="SHT_HANNBAI"/>
      <sheetName val="SHT_TUUKA"/>
      <sheetName val="SHT_TANI"/>
      <sheetName val="SHT_JYTRYU"/>
      <sheetName val="SHT_DENPYO"/>
      <sheetName val="型TB"/>
      <sheetName val="選択リスト"/>
      <sheetName val="제조원가"/>
      <sheetName val="TOTAL0501"/>
      <sheetName val="マスター"/>
      <sheetName val="シナリオ"/>
      <sheetName val="シナリオ別進捗(代表6社以外)"/>
      <sheetName val="file002(2)"/>
      <sheetName val="項目一覧(SAP版)"/>
      <sheetName val="桁数チェック用"/>
      <sheetName val="単位選択値"/>
      <sheetName val="販売組織選択値"/>
      <sheetName val="受注理由選択値"/>
      <sheetName val="参考情報"/>
      <sheetName val="REF"/>
      <sheetName val="ePS不具合管理・変更管理"/>
      <sheetName val="（凡例）"/>
      <sheetName val="Sheet3"/>
      <sheetName val="マスタ"/>
      <sheetName val="設定値シート"/>
      <sheetName val="イメージ"/>
      <sheetName val="work"/>
      <sheetName val="会社コード変換(編集)"/>
      <sheetName val="管理シート"/>
      <sheetName val="コード値リスト"/>
      <sheetName val="項目マッピング(サンプル)"/>
      <sheetName val="ステータス・進捗"/>
      <sheetName val="プロセス一覧"/>
      <sheetName val="設定シート"/>
      <sheetName val="ステータス"/>
      <sheetName val="Dic"/>
      <sheetName val="時間Track"/>
      <sheetName val="Team"/>
      <sheetName val="リスト (2)"/>
      <sheetName val="外部品目グループ"/>
      <sheetName val="研究室・設計室"/>
      <sheetName val="利益センタ"/>
      <sheetName val="機能設計書 （内容説明）"/>
      <sheetName val="Lov"/>
      <sheetName val="Pattern Definition"/>
      <sheetName val="リスト情報"/>
      <sheetName val="コード値(コード順) "/>
      <sheetName val="コード値（標準）"/>
      <sheetName val="別紙（自動決済分割）"/>
      <sheetName val="UC0010"/>
      <sheetName val="もと"/>
      <sheetName val="リストデータ設定シート"/>
      <sheetName val="コンディション一覧(経理)"/>
      <sheetName val="プロンプト一覧"/>
      <sheetName val="コード表"/>
      <sheetName val="属性一覧"/>
      <sheetName val="管理用"/>
      <sheetName val="Config"/>
      <sheetName val="(Status Definition)"/>
      <sheetName val="複写ｼｰﾄ"/>
      <sheetName val="TJ6P002Z(チェック項目一覧)"/>
      <sheetName val="八月份CO号"/>
      <sheetName val="supplement"/>
      <sheetName val="記入方法"/>
      <sheetName val="備考"/>
      <sheetName val="datalist"/>
      <sheetName val="粗利"/>
      <sheetName val="予約想定ﾚｰﾄ(USD)"/>
      <sheetName val="MAIN"/>
      <sheetName val="KENOGARD"/>
      <sheetName val="GRAFICOS"/>
      <sheetName val="SCC+VBC"/>
      <sheetName val="Interface_List"/>
      <sheetName val="支払条件（仕入先）"/>
      <sheetName val="抜け"/>
      <sheetName val="OTSearchingReport1"/>
      <sheetName val="BCP_状況"/>
      <sheetName val="納品対象外 セレクトデータ"/>
      <sheetName val="サマリ"/>
      <sheetName val="ＩＰアドレス定義"/>
      <sheetName val="諸定義&amp;保守"/>
      <sheetName val="調査シート"/>
      <sheetName val="DATA"/>
      <sheetName val="項目一覧"/>
      <sheetName val="リスト（非表示）"/>
      <sheetName val="貼り付け用"/>
      <sheetName val="作業者→ロール"/>
      <sheetName val="内部マスタテーブル"/>
      <sheetName val="テーマ別"/>
      <sheetName val="区分"/>
      <sheetName val="☆管理項目定義"/>
      <sheetName val="Package"/>
      <sheetName val="Param"/>
      <sheetName val="ロール一覧"/>
      <sheetName val="リリース依頼書"/>
      <sheetName val="選択肢"/>
      <sheetName val="ＶＢＡ定義"/>
      <sheetName val="TBL"/>
      <sheetName val="入力リスト"/>
      <sheetName val="プルダウンリスト"/>
      <sheetName val="選択値"/>
      <sheetName val="指定可能値"/>
      <sheetName val="入力可能値"/>
      <sheetName val="選択可能値"/>
      <sheetName val="3.指定可能値"/>
      <sheetName val="データリスト"/>
      <sheetName val="コード値変換リスト(※編集不可)"/>
      <sheetName val="凡例"/>
      <sheetName val="items"/>
      <sheetName val="値リスト"/>
      <sheetName val="現行DB一覧2(CT)"/>
      <sheetName val="ＤＩＡＳ拡張ＰＪ　2013年"/>
      <sheetName val="予算シート確認"/>
      <sheetName val="原価要素"/>
      <sheetName val="Cover_Cheet"/>
      <sheetName val="WBS一覧"/>
      <sheetName val="各社別課金"/>
      <sheetName val="期首予算対比"/>
      <sheetName val="入力規則(リスト)"/>
      <sheetName val="Cover_Cheet (変更前)"/>
      <sheetName val="Cover_Cheet（変更後）"/>
      <sheetName val="領域マスタ"/>
      <sheetName val="Cover_Cheet（実績＋落ち着き）"/>
      <sheetName val="参考)日付関連"/>
      <sheetName val="件数集計"/>
      <sheetName val="【編集禁止】MST"/>
      <sheetName val="종이 시험성적서"/>
      <sheetName val="勘定"/>
      <sheetName val="Value"/>
      <sheetName val="【2】変更履歴"/>
      <sheetName val="Cover"/>
      <sheetName val="Change History"/>
      <sheetName val="UT-Core"/>
      <sheetName val="Test Scenario"/>
      <sheetName val="Execution Result(1-1)"/>
      <sheetName val="Execution Result(1-2)"/>
      <sheetName val="Execution Result(1-3)"/>
      <sheetName val="Execution Result(1-4)"/>
      <sheetName val="Execution Result(1-5)"/>
      <sheetName val="Execution Result(1-6)"/>
      <sheetName val="Execution Result(1-7)"/>
      <sheetName val="Execution Result(1-8-1)"/>
      <sheetName val="Execution Result(1-8-2)"/>
      <sheetName val="Execution Result(1-9)"/>
      <sheetName val="Execution Result(1-10)"/>
      <sheetName val="Execution Result(1-11)"/>
      <sheetName val="Execution Result(1-12-1)"/>
      <sheetName val="Execution Result(1-12-2)"/>
      <sheetName val="参照TBL)開発対象一覧"/>
      <sheetName val="元ネタ"/>
      <sheetName val="XXXX"/>
      <sheetName val="0915"/>
      <sheetName val="0926"/>
      <sheetName val="0937"/>
      <sheetName val="0974"/>
      <sheetName val="0991"/>
      <sheetName val="0992"/>
      <sheetName val="Cover_Cheet_(変更前)"/>
      <sheetName val="Status"/>
      <sheetName val="Delete Prohibition"/>
      <sheetName val="TechSpec"/>
      <sheetName val="407_408_409条件グループ234"/>
      <sheetName val="特定業種区分"/>
      <sheetName val="売上組織"/>
      <sheetName val="参照指標"/>
      <sheetName val="向先分類"/>
      <sheetName val="1084_顧客グループ"/>
      <sheetName val="定義"/>
      <sheetName val="サイトコード・名"/>
      <sheetName val="１．InfoCube_(YKCH0010)案１1"/>
      <sheetName val="１．InfoCube_(YKCH0010)_案２1"/>
      <sheetName val="Estimator_Base"/>
      <sheetName val="リスト_(2)"/>
      <sheetName val="機能設計書_（内容説明）"/>
      <sheetName val="Pattern_Definition"/>
      <sheetName val="コード値(コード順)_"/>
      <sheetName val="(Status_Definition)"/>
      <sheetName val="納品対象外_セレクトデータ"/>
      <sheetName val="3_指定可能値"/>
      <sheetName val="Cover_Cheet_(変更前)1"/>
      <sheetName val="Change_History"/>
      <sheetName val="Test_Scenario"/>
      <sheetName val="Execution_Result(1-1)"/>
      <sheetName val="Execution_Result(1-2)"/>
      <sheetName val="Execution_Result(1-3)"/>
      <sheetName val="Execution_Result(1-4)"/>
      <sheetName val="Execution_Result(1-5)"/>
      <sheetName val="Execution_Result(1-6)"/>
      <sheetName val="Execution_Result(1-7)"/>
      <sheetName val="Execution_Result(1-8-1)"/>
      <sheetName val="Execution_Result(1-8-2)"/>
      <sheetName val="Execution_Result(1-9)"/>
      <sheetName val="Execution_Result(1-10)"/>
      <sheetName val="Execution_Result(1-11)"/>
      <sheetName val="Execution_Result(1-12-1)"/>
      <sheetName val="Execution_Result(1-12-2)"/>
      <sheetName val="Delete_Prohibition"/>
      <sheetName val="国コード"/>
      <sheetName val="（参考）仕入先支払条件_支払方法"/>
      <sheetName val="（参考）得意先支払条件_支払方法"/>
      <sheetName val="（参考）銀行コード"/>
      <sheetName val="（参照）連続番号&amp;支払期日シフトフラグ"/>
      <sheetName val="（参考）国コード"/>
      <sheetName val="Sheet4"/>
      <sheetName val="変更履歴"/>
      <sheetName val="テストシナリオ"/>
      <sheetName val="シナリオ共通テストデータ"/>
      <sheetName val="実行結果(1)"/>
      <sheetName val="実行結果(2)"/>
      <sheetName val="実行結果(3)"/>
      <sheetName val="実行結果(4)"/>
      <sheetName val="実行結果(5)"/>
      <sheetName val="実行結果(6)"/>
      <sheetName val="実行結果(7)"/>
      <sheetName val="実行結果(8)"/>
      <sheetName val="実行結果(9)"/>
      <sheetName val="UT-Tech"/>
      <sheetName val="テストコンディション "/>
      <sheetName val="テスト実行結果 1"/>
      <sheetName val="テスト実行結果 2"/>
      <sheetName val="テスト実行結果 3"/>
      <sheetName val="テスト実行結果 4"/>
      <sheetName val="テスト実行結果 5"/>
      <sheetName val="テスト実行結果 6"/>
      <sheetName val="実行結果_1"/>
      <sheetName val="実行結果_2"/>
      <sheetName val="実行結果 (3)"/>
      <sheetName val="実行結果_3"/>
      <sheetName val="実行結果_4"/>
      <sheetName val="実行結果_5"/>
      <sheetName val="実行結果_6"/>
      <sheetName val="実行結果_7"/>
      <sheetName val="移行手順"/>
      <sheetName val="項目マッピング"/>
      <sheetName val="Sheet5"/>
      <sheetName val="参考資料【コード値一覧】"/>
      <sheetName val="参考資料【管理項目】"/>
      <sheetName val="データ投入手順"/>
      <sheetName val="Resource"/>
      <sheetName val="課題管理表"/>
      <sheetName val="小数点の扱い"/>
      <sheetName val="計算方法補足"/>
      <sheetName val="課題集計"/>
      <sheetName val="Promotion"/>
      <sheetName val="Day master"/>
      <sheetName val="Pricing tool"/>
      <sheetName val="Category list"/>
      <sheetName val="list_old"/>
      <sheetName val="変換表v1.03"/>
      <sheetName val="リスト値（販物）"/>
      <sheetName val="01．整備手順"/>
      <sheetName val="リスト・ステータス"/>
      <sheetName val="_list"/>
      <sheetName val="伝票タイプリスト（経理メンテ）"/>
      <sheetName val="通貨リスト（経理メンテ）"/>
      <sheetName val="源泉徴収ＣＤリスト（経理メンテ）"/>
      <sheetName val="支払条件、支払方法リスト"/>
      <sheetName val="税リスト（経理メンテ）"/>
      <sheetName val="利益センタ・原価センタリスト（経理メンテ）"/>
      <sheetName val="cgtap90"/>
      <sheetName val="改訂履歴"/>
      <sheetName val="History"/>
      <sheetName val="テストコンディション"/>
      <sheetName val="実行結果"/>
      <sheetName val="実行結果(2),(9)"/>
      <sheetName val="実行結果(3),(7)"/>
      <sheetName val="実行結果(8),(10),(11)"/>
      <sheetName val="テストコンディション (2)"/>
      <sheetName val="2004上"/>
      <sheetName val="SCE"/>
      <sheetName val="2016損益予算最終版"/>
      <sheetName val="実行結果(ADRC)"/>
      <sheetName val="実行結果(VBSN)"/>
      <sheetName val="条件タイプ(産エネ)"/>
      <sheetName val="createdb1"/>
      <sheetName val="（ヘッダ）"/>
      <sheetName val="エビデンス (5回目)"/>
      <sheetName val="参考(現行データからの抽出SQL)"/>
      <sheetName val="実行結果(シナリオID-1)"/>
      <sheetName val="実行結果(シナリオID-2"/>
      <sheetName val="実行結果(シナリオID-3)"/>
      <sheetName val="実行結果(シナリオID-4)"/>
      <sheetName val="COVER PAGE"/>
      <sheetName val="Test Condition Description"/>
      <sheetName val="Doc History"/>
      <sheetName val="Source (0件)"/>
      <sheetName val="Result (0件)"/>
      <sheetName val="Source (1件)"/>
      <sheetName val="Target (1件)_ヘッダー"/>
      <sheetName val="Target (1件)_データ"/>
      <sheetName val="Result (1件)"/>
      <sheetName val="Source (複数件)"/>
      <sheetName val="Target (複数件)_ヘッダー"/>
      <sheetName val="Target (複数件)_データ"/>
      <sheetName val="Result (複数件)"/>
      <sheetName val="Source (複数件2)"/>
      <sheetName val="Target (複数件2)_ヘッダー"/>
      <sheetName val="Target (複数件2)_データ"/>
      <sheetName val="Result (複数件2)"/>
      <sheetName val="Source (バリデーション)"/>
      <sheetName val="Result (バリデーション)"/>
      <sheetName val="Data Type Format"/>
      <sheetName val="MTT Change History"/>
      <sheetName val="SingleByte"/>
      <sheetName val="DoubleByte"/>
      <sheetName val="DCONFIG"/>
      <sheetName val="SETUP_HIDDEN"/>
      <sheetName val="Revision History"/>
      <sheetName val="Function Description"/>
      <sheetName val="Selection Screen Specifications"/>
      <sheetName val="Selection Screen(Belize)"/>
      <sheetName val="InputOutput file (Flat)"/>
      <sheetName val="InputOutput file (multi)"/>
      <sheetName val="App Log"/>
      <sheetName val="Appendix(Fixed Value)"/>
      <sheetName val="Appendix(xxxx)"/>
      <sheetName val="Legend"/>
      <sheetName val="作業未標準化洗出-list 表二"/>
      <sheetName val="１．InfoCube_(YKCH0010)案１2"/>
      <sheetName val="１．InfoCube_(YKCH0010)_案２2"/>
      <sheetName val="集計表_XLS"/>
      <sheetName val="Estimator_Base1"/>
      <sheetName val="リスト_(2)1"/>
      <sheetName val="機能設計書_（内容説明）1"/>
      <sheetName val="Pattern_Definition1"/>
      <sheetName val="コード値(コード順)_1"/>
      <sheetName val="(Status_Definition)1"/>
      <sheetName val="納品対象外_セレクトデータ1"/>
      <sheetName val="3_指定可能値1"/>
      <sheetName val="Cover_Cheet_(変更前)2"/>
      <sheetName val="종이_시험성적서"/>
      <sheetName val="Change_History1"/>
      <sheetName val="Test_Scenario1"/>
      <sheetName val="Execution_Result(1-1)1"/>
      <sheetName val="Execution_Result(1-2)1"/>
      <sheetName val="Execution_Result(1-3)1"/>
      <sheetName val="Execution_Result(1-4)1"/>
      <sheetName val="Execution_Result(1-5)1"/>
      <sheetName val="Execution_Result(1-6)1"/>
      <sheetName val="Execution_Result(1-7)1"/>
      <sheetName val="Execution_Result(1-8-1)1"/>
      <sheetName val="Execution_Result(1-8-2)1"/>
      <sheetName val="Execution_Result(1-9)1"/>
      <sheetName val="Execution_Result(1-10)1"/>
      <sheetName val="Execution_Result(1-11)1"/>
      <sheetName val="Execution_Result(1-12-1)1"/>
      <sheetName val="Execution_Result(1-12-2)1"/>
      <sheetName val="Delete_Prohibition1"/>
      <sheetName val="テストコンディション_"/>
      <sheetName val="テスト実行結果_1"/>
      <sheetName val="テスト実行結果_2"/>
      <sheetName val="テスト実行結果_3"/>
      <sheetName val="テスト実行結果_4"/>
      <sheetName val="テスト実行結果_5"/>
      <sheetName val="テスト実行結果_6"/>
      <sheetName val="実行結果_(3)"/>
      <sheetName val="Day_master"/>
      <sheetName val="Pricing_tool"/>
      <sheetName val="Category_list"/>
      <sheetName val="変換表v1_03"/>
      <sheetName val="テストコンディション_(2)"/>
      <sheetName val="エビデンス_(5回目)"/>
      <sheetName val="COVER_PAGE"/>
      <sheetName val="Test_Condition_Description"/>
      <sheetName val="Doc_History"/>
      <sheetName val="Source_(0件)"/>
      <sheetName val="Result_(0件)"/>
      <sheetName val="Source_(1件)"/>
      <sheetName val="Target_(1件)_ヘッダー"/>
      <sheetName val="Target_(1件)_データ"/>
      <sheetName val="Result_(1件)"/>
      <sheetName val="Source_(複数件)"/>
      <sheetName val="Target_(複数件)_ヘッダー"/>
      <sheetName val="Target_(複数件)_データ"/>
      <sheetName val="Result_(複数件)"/>
      <sheetName val="Source_(複数件2)"/>
      <sheetName val="Target_(複数件2)_ヘッダー"/>
      <sheetName val="Target_(複数件2)_データ"/>
      <sheetName val="Result_(複数件2)"/>
      <sheetName val="Source_(バリデーション)"/>
      <sheetName val="Result_(バリデーション)"/>
      <sheetName val="Data_Type_Format"/>
      <sheetName val="MTT_Change_History"/>
      <sheetName val="Revision_History"/>
      <sheetName val="Function_Description"/>
      <sheetName val="Selection_Screen_Specifications"/>
      <sheetName val="Selection_Screen(Belize)"/>
      <sheetName val="InputOutput_file_(Flat)"/>
      <sheetName val="InputOutput_file_(multi)"/>
      <sheetName val="App_Log"/>
      <sheetName val="Appendix(Fixed_Value)"/>
      <sheetName val="作業未標準化洗出-list_表二"/>
      <sheetName val="リスト(※削除禁止)"/>
      <sheetName val="19-6月"/>
      <sheetName val="60"/>
      <sheetName val="（仮）役割分担表"/>
      <sheetName val="輸入品品名ｺｰﾄﾞ"/>
      <sheetName val="LinerWt"/>
      <sheetName val="一覧"/>
      <sheetName val="実行結果(未完了)"/>
      <sheetName val="SIR10942パターン一覧"/>
      <sheetName val="settings"/>
      <sheetName val="delta"/>
      <sheetName val="Mapping Definition"/>
      <sheetName val="Appendix(エラーの出力)"/>
      <sheetName val="Observations"/>
      <sheetName val="Selection Screen"/>
      <sheetName val="Mapping Definition(ZPPT1008)"/>
      <sheetName val="Mapping Definition(LCSUS)"/>
      <sheetName val="API Specification"/>
      <sheetName val="IDOC Specifiction"/>
      <sheetName val="Appendix(IF target period)"/>
      <sheetName val="List(非表示)"/>
      <sheetName val="CoMPASS支払条件リスト"/>
      <sheetName val="プルダウン用"/>
      <sheetName val="フラグ"/>
      <sheetName val="担当者マスタ"/>
      <sheetName val="データ入力一覧"/>
      <sheetName val="MKPF(4.6C)"/>
      <sheetName val="01_システム機能要件"/>
      <sheetName val="02_システム関連図・IO関連図・処理フロー・画面フロー"/>
      <sheetName val="03_機能詳細説明"/>
      <sheetName val="04_画面レイアウト(選択画面)"/>
      <sheetName val="09_IF項目定義(納入明細)"/>
      <sheetName val="09_IF項目定義(諸掛明細) "/>
      <sheetName val="補足資料_【旧昭シ】参照番号"/>
      <sheetName val="補足資料_【Day2後】参照番号"/>
      <sheetName val="【記載例】01_システム機能要件"/>
      <sheetName val="【記載例（新製造基地）】01_システム機能要件"/>
      <sheetName val="【記載例】03_機能詳細説明"/>
      <sheetName val="【記載例】04_画面レイアウト(Dynpro)"/>
      <sheetName val="04_画面レイアウト (2)"/>
      <sheetName val="【記載例】05_レポート・帳票レイアウト(画面)"/>
      <sheetName val="【記載例】05_レポート・帳票レイアウト（紙)"/>
      <sheetName val="【記載例】06_帳票定義（横）"/>
      <sheetName val="07_コールトランザクション (2)"/>
      <sheetName val="【記載例】09_IF項目定義"/>
      <sheetName val="補足_記入シート"/>
      <sheetName val="ﾘｽﾄ"/>
      <sheetName val="リスト内容"/>
      <sheetName val="めも"/>
      <sheetName val="ＷＯＲＫ"/>
      <sheetName val="サービス（大）"/>
      <sheetName val="課金先"/>
      <sheetName val="プロジェクト（BI用）マスタ"/>
      <sheetName val="ソリューションマスタ"/>
      <sheetName val="入力規則"/>
      <sheetName val="来週並行配信"/>
      <sheetName val="来週並行配信終了"/>
      <sheetName val="来週業務切替"/>
      <sheetName val="ボトラー全体"/>
      <sheetName val="AC情報管理表"/>
      <sheetName val="共配センターマスタ（共通）"/>
      <sheetName val="チェック表"/>
      <sheetName val="CCEJ_0808"/>
      <sheetName val="部門一覧"/>
      <sheetName val="参照"/>
      <sheetName val="組織ロール"/>
      <sheetName val="00-11-アクションタイプ"/>
      <sheetName val="選択項目"/>
      <sheetName val="List Value"/>
      <sheetName val=""/>
      <sheetName val="データ入力規則"/>
      <sheetName val="入力項目"/>
      <sheetName val="件数"/>
      <sheetName val="Vali"/>
      <sheetName val="補足(マスタ)"/>
      <sheetName val="MKPF(4_6C)"/>
      <sheetName val="09_IF項目定義(諸掛明細)_"/>
      <sheetName val="04_画面レイアウト_(2)"/>
      <sheetName val="07_コールトランザクション_(2)"/>
      <sheetName val="製品分類"/>
      <sheetName val="WORK引用"/>
      <sheetName val="リスト定義"/>
      <sheetName val="パラメータ"/>
      <sheetName val="パラメータ定義"/>
      <sheetName val="※システム管理台帳"/>
      <sheetName val="F4"/>
      <sheetName val="연돌일위집계"/>
      <sheetName val="プルダウンメニューリスト"/>
      <sheetName val="RequestID_List"/>
      <sheetName val="統制勘定コード"/>
      <sheetName val="リスト参照値"/>
      <sheetName val="中カテゴリ"/>
      <sheetName val="Mapping_Definition"/>
      <sheetName val="Selection_Screen"/>
      <sheetName val="Mapping_Definition(ZPPT1008)"/>
      <sheetName val="Mapping_Definition(LCSUS)"/>
      <sheetName val="API_Specification"/>
      <sheetName val="IDOC_Specifiction"/>
      <sheetName val="Appendix(IF_target_period)"/>
      <sheetName val="List_Value"/>
      <sheetName val="定数"/>
      <sheetName val="課題ToDo一覧"/>
      <sheetName val="参考"/>
      <sheetName val="金額フル桁得意先"/>
      <sheetName val="99.リスト（印字不要）"/>
      <sheetName val="新内部マスタテーブル"/>
      <sheetName val="リスト（印字不要）"/>
      <sheetName val="記載ルール"/>
      <sheetName val="項目説明"/>
      <sheetName val="system"/>
      <sheetName val="JANコード生成ツール"/>
      <sheetName val="種別サマリ"/>
      <sheetName val="依頼科目入力フォーマット"/>
      <sheetName val="リストテンプレシート"/>
      <sheetName val="step1-3 給与項目洗い出し&amp;仮マッピング"/>
      <sheetName val="難易度表"/>
      <sheetName val="更新履歴"/>
      <sheetName val="その他マスタ"/>
      <sheetName val="資格・役職マスタ"/>
      <sheetName val="作業場所マスタ"/>
      <sheetName val="システム一覧"/>
      <sheetName val="資産クラス"/>
      <sheetName val="削除しない "/>
      <sheetName val="Ｇ名"/>
      <sheetName val="▼基礎データ＆集計シート"/>
      <sheetName val="□予推差・予実差（事業部（詳細））"/>
      <sheetName val="タイムチャート"/>
      <sheetName val="案件一覧"/>
      <sheetName val="全体状況（本番）"/>
      <sheetName val="(リスト用)システム一覧"/>
      <sheetName val="ZMMT1073(2シート)+1073"/>
      <sheetName val="PLANT LIST"/>
      <sheetName val="区分値"/>
      <sheetName val="承認票"/>
      <sheetName val="使用する勘定一覧"/>
      <sheetName val="menu"/>
      <sheetName val="コード表 購買組織"/>
      <sheetName val="コード表 仕入先"/>
      <sheetName val="約定"/>
      <sheetName val="営業所・営業グループ"/>
      <sheetName val="PR"/>
      <sheetName val="サブシステム一覧 (2)"/>
      <sheetName val="勘定コード"/>
      <sheetName val="原価･利益センタ"/>
      <sheetName val="得意先リスト"/>
      <sheetName val="表示項目 ﾘｽﾄ２"/>
      <sheetName val="りすと"/>
      <sheetName val="営業所マスタ"/>
      <sheetName val="３．事業本部"/>
      <sheetName val="６．業務内容（第二階層）"/>
      <sheetName val="５．事業領域（第一階層）"/>
      <sheetName val="４．事業セグメント（事業区分）"/>
      <sheetName val="２．事業所（個社管理単位）"/>
      <sheetName val="リスト（表紙）"/>
      <sheetName val="MST"/>
      <sheetName val="Reference Do not touch"/>
      <sheetName val="SAPUI5 Specification"/>
      <sheetName val="ステータスList"/>
      <sheetName val="table_data"/>
      <sheetName val="品目分類"/>
      <sheetName val="案1(44%)"/>
      <sheetName val="ステータスレポート"/>
      <sheetName val="参照）中計戦略一覧"/>
      <sheetName val="コード"/>
      <sheetName val="１．InfoCube_(YKCH0010)案１3"/>
      <sheetName val="１．InfoCube_(YKCH0010)_案２3"/>
      <sheetName val="Estimator_Base2"/>
      <sheetName val="リスト_(2)2"/>
      <sheetName val="機能設計書_（内容説明）2"/>
      <sheetName val="Pattern_Definition2"/>
      <sheetName val="コード値(コード順)_2"/>
      <sheetName val="(Status_Definition)2"/>
      <sheetName val="納品対象外_セレクトデータ2"/>
      <sheetName val="3_指定可能値2"/>
      <sheetName val="Cover_Cheet_(変更前)3"/>
      <sheetName val="Change_History2"/>
      <sheetName val="Test_Scenario2"/>
      <sheetName val="Execution_Result(1-1)2"/>
      <sheetName val="Execution_Result(1-2)2"/>
      <sheetName val="Execution_Result(1-3)2"/>
      <sheetName val="Execution_Result(1-4)2"/>
      <sheetName val="Execution_Result(1-5)2"/>
      <sheetName val="Execution_Result(1-6)2"/>
      <sheetName val="Execution_Result(1-7)2"/>
      <sheetName val="Execution_Result(1-8-1)2"/>
      <sheetName val="Execution_Result(1-8-2)2"/>
      <sheetName val="Execution_Result(1-9)2"/>
      <sheetName val="Execution_Result(1-10)2"/>
      <sheetName val="Execution_Result(1-11)2"/>
      <sheetName val="Execution_Result(1-12-1)2"/>
      <sheetName val="Execution_Result(1-12-2)2"/>
      <sheetName val="Delete_Prohibition2"/>
      <sheetName val="Day_master1"/>
      <sheetName val="Pricing_tool1"/>
      <sheetName val="Category_list1"/>
      <sheetName val="変換表v1_031"/>
      <sheetName val="テストコンディション_(2)1"/>
      <sheetName val="エビデンス_(5回目)1"/>
      <sheetName val="COVER_PAGE1"/>
      <sheetName val="Test_Condition_Description1"/>
      <sheetName val="Doc_History1"/>
      <sheetName val="Source_(0件)1"/>
      <sheetName val="Result_(0件)1"/>
      <sheetName val="Source_(1件)1"/>
      <sheetName val="Target_(1件)_ヘッダー1"/>
      <sheetName val="Target_(1件)_データ1"/>
      <sheetName val="Result_(1件)1"/>
      <sheetName val="Source_(複数件)1"/>
      <sheetName val="Target_(複数件)_ヘッダー1"/>
      <sheetName val="Target_(複数件)_データ1"/>
      <sheetName val="Result_(複数件)1"/>
      <sheetName val="Source_(複数件2)1"/>
      <sheetName val="Target_(複数件2)_ヘッダー1"/>
      <sheetName val="Target_(複数件2)_データ1"/>
      <sheetName val="Result_(複数件2)1"/>
      <sheetName val="Source_(バリデーション)1"/>
      <sheetName val="Result_(バリデーション)1"/>
      <sheetName val="Data_Type_Format1"/>
      <sheetName val="MTT_Change_History1"/>
      <sheetName val="Revision_History1"/>
      <sheetName val="Function_Description1"/>
      <sheetName val="Selection_Screen_Specification1"/>
      <sheetName val="Selection_Screen(Belize)1"/>
      <sheetName val="InputOutput_file_(Flat)1"/>
      <sheetName val="InputOutput_file_(multi)1"/>
      <sheetName val="App_Log1"/>
      <sheetName val="Appendix(Fixed_Value)1"/>
      <sheetName val="List_Value1"/>
      <sheetName val="Mapping_Definition1"/>
      <sheetName val="Selection_Screen1"/>
      <sheetName val="Mapping_Definition(ZPPT1008)1"/>
      <sheetName val="Mapping_Definition(LCSUS)1"/>
      <sheetName val="API_Specification1"/>
      <sheetName val="IDOC_Specifiction1"/>
      <sheetName val="Appendix(IF_target_period)1"/>
      <sheetName val="MKPF(4_6C)1"/>
      <sheetName val="テストコンディション_1"/>
      <sheetName val="テスト実行結果_11"/>
      <sheetName val="テスト実行結果_21"/>
      <sheetName val="テスト実行結果_31"/>
      <sheetName val="テスト実行結果_41"/>
      <sheetName val="テスト実行結果_51"/>
      <sheetName val="テスト実行結果_61"/>
      <sheetName val="実行結果_(3)1"/>
      <sheetName val="09_IF項目定義(諸掛明細)_1"/>
      <sheetName val="04_画面レイアウト_(2)1"/>
      <sheetName val="07_コールトランザクション_(2)1"/>
      <sheetName val="削除しない_"/>
      <sheetName val="送金目的"/>
      <sheetName val="T予実"/>
      <sheetName val="リストボックス"/>
      <sheetName val="勤務体系"/>
      <sheetName val="概略設計書表紙"/>
      <sheetName val="テーブル"/>
      <sheetName val="区分入力リスト"/>
      <sheetName val="危険物区分"/>
      <sheetName val="□リスト"/>
      <sheetName val="進捗状況"/>
      <sheetName val="【アプリ保守チーム】本番機登録データ送付シート"/>
      <sheetName val="マスタ登録依頼申請書"/>
      <sheetName val="17.9.21"/>
      <sheetName val="20.6.30"/>
      <sheetName val="【記入例マスタ登録依頼申請書"/>
      <sheetName val="ZIFTZ1"/>
      <sheetName val="List_Common"/>
      <sheetName val="??InfoCube (YKCH0010)??"/>
      <sheetName val="??InfoCube (YKCH0010) ??"/>
      <sheetName val="????"/>
      <sheetName val="?????"/>
      <sheetName val="???"/>
      <sheetName val="申請書"/>
      <sheetName val="取引先機能（得意先）"/>
      <sheetName val="都道府県市区町村リスト"/>
      <sheetName val="銀行情報"/>
      <sheetName val="宛先一覧"/>
      <sheetName val="Table"/>
      <sheetName val="データ"/>
      <sheetName val="（基礎情報）"/>
      <sheetName val="リスト(削除しないでください)"/>
      <sheetName val="シナリオ(予算編成(立替申請))"/>
      <sheetName val="データパターンマトリクス"/>
      <sheetName val="作業用"/>
      <sheetName val="１．InfoCube_(YKCH0010)案１4"/>
      <sheetName val="１．InfoCube_(YKCH0010)_案２4"/>
      <sheetName val="Estimator_Base3"/>
      <sheetName val="リスト_(2)3"/>
      <sheetName val="機能設計書_（内容説明）3"/>
      <sheetName val="Pattern_Definition3"/>
      <sheetName val="コード値(コード順)_3"/>
      <sheetName val="(Status_Definition)3"/>
      <sheetName val="納品対象外_セレクトデータ3"/>
      <sheetName val="3_指定可能値3"/>
      <sheetName val="Cover_Cheet_(変更前)4"/>
      <sheetName val="Change_History3"/>
      <sheetName val="Test_Scenario3"/>
      <sheetName val="Execution_Result(1-1)3"/>
      <sheetName val="Execution_Result(1-2)3"/>
      <sheetName val="Execution_Result(1-3)3"/>
      <sheetName val="Execution_Result(1-4)3"/>
      <sheetName val="Execution_Result(1-5)3"/>
      <sheetName val="Execution_Result(1-6)3"/>
      <sheetName val="Execution_Result(1-7)3"/>
      <sheetName val="Execution_Result(1-8-1)3"/>
      <sheetName val="Execution_Result(1-8-2)3"/>
      <sheetName val="Execution_Result(1-9)3"/>
      <sheetName val="Execution_Result(1-10)3"/>
      <sheetName val="Execution_Result(1-11)3"/>
      <sheetName val="Execution_Result(1-12-1)3"/>
      <sheetName val="Execution_Result(1-12-2)3"/>
      <sheetName val="Delete_Prohibition3"/>
      <sheetName val="Day_master2"/>
      <sheetName val="Pricing_tool2"/>
      <sheetName val="Category_list2"/>
      <sheetName val="変換表v1_032"/>
      <sheetName val="テストコンディション_(2)2"/>
      <sheetName val="エビデンス_(5回目)2"/>
      <sheetName val="COVER_PAGE2"/>
      <sheetName val="Test_Condition_Description2"/>
      <sheetName val="Doc_History2"/>
      <sheetName val="Source_(0件)2"/>
      <sheetName val="Result_(0件)2"/>
      <sheetName val="Source_(1件)2"/>
      <sheetName val="Target_(1件)_ヘッダー2"/>
      <sheetName val="Target_(1件)_データ2"/>
      <sheetName val="Result_(1件)2"/>
      <sheetName val="Source_(複数件)2"/>
      <sheetName val="Target_(複数件)_ヘッダー2"/>
      <sheetName val="Target_(複数件)_データ2"/>
      <sheetName val="Result_(複数件)2"/>
      <sheetName val="Source_(複数件2)2"/>
      <sheetName val="Target_(複数件2)_ヘッダー2"/>
      <sheetName val="Target_(複数件2)_データ2"/>
      <sheetName val="Result_(複数件2)2"/>
      <sheetName val="Source_(バリデーション)2"/>
      <sheetName val="Result_(バリデーション)2"/>
      <sheetName val="Data_Type_Format2"/>
      <sheetName val="MTT_Change_History2"/>
      <sheetName val="Revision_History2"/>
      <sheetName val="Function_Description2"/>
      <sheetName val="Selection_Screen_Specification2"/>
      <sheetName val="Selection_Screen(Belize)2"/>
      <sheetName val="InputOutput_file_(Flat)2"/>
      <sheetName val="InputOutput_file_(multi)2"/>
      <sheetName val="App_Log2"/>
      <sheetName val="Appendix(Fixed_Value)2"/>
      <sheetName val="List_Value2"/>
      <sheetName val="Mapping_Definition2"/>
      <sheetName val="Selection_Screen2"/>
      <sheetName val="Mapping_Definition(ZPPT1008)2"/>
      <sheetName val="Mapping_Definition(LCSUS)2"/>
      <sheetName val="API_Specification2"/>
      <sheetName val="IDOC_Specifiction2"/>
      <sheetName val="Appendix(IF_target_period)2"/>
      <sheetName val="テストコンディション_2"/>
      <sheetName val="テスト実行結果_12"/>
      <sheetName val="テスト実行結果_22"/>
      <sheetName val="テスト実行結果_32"/>
      <sheetName val="テスト実行結果_42"/>
      <sheetName val="テスト実行結果_52"/>
      <sheetName val="テスト実行結果_62"/>
      <sheetName val="実行結果_(3)2"/>
      <sheetName val="集計表_XLS1"/>
      <sheetName val="MKPF(4_6C)2"/>
      <sheetName val="09_IF項目定義(諸掛明細)_2"/>
      <sheetName val="04_画面レイアウト_(2)2"/>
      <sheetName val="07_コールトランザクション_(2)2"/>
      <sheetName val="종이_시험성적서1"/>
      <sheetName val="削除しない_1"/>
      <sheetName val="99_リスト（印字不要）"/>
      <sheetName val="PLANT_LIST"/>
      <sheetName val="コード表_購買組織"/>
      <sheetName val="コード表_仕入先"/>
      <sheetName val="サブシステム一覧_(2)"/>
      <sheetName val="表示項目_ﾘｽﾄ２"/>
      <sheetName val="step1-3_給与項目洗い出し&amp;仮マッピング"/>
      <sheetName val="ADCS評価結果(22.09.02)"/>
      <sheetName val="月次レポートグラフ作成用"/>
      <sheetName val="JP070814"/>
      <sheetName val="改定履歴"/>
      <sheetName val="仕入先リスト"/>
      <sheetName val="サブコン連絡先マスタ"/>
      <sheetName val="経費課目リスト"/>
      <sheetName val="業者リスト"/>
      <sheetName val="１．InfoCube_(YKCH0010)案１5"/>
      <sheetName val="１．InfoCube_(YKCH0010)_案２5"/>
      <sheetName val="集計表_XLS2"/>
      <sheetName val="Estimator_Base4"/>
      <sheetName val="リスト_(2)4"/>
      <sheetName val="機能設計書_（内容説明）4"/>
      <sheetName val="Pattern_Definition4"/>
      <sheetName val="コード値(コード順)_4"/>
      <sheetName val="(Status_Definition)4"/>
      <sheetName val="納品対象外_セレクトデータ4"/>
      <sheetName val="3_指定可能値4"/>
      <sheetName val="Cover_Cheet_(変更前)5"/>
      <sheetName val="종이_시험성적서2"/>
      <sheetName val="Ｔ円形_＞100_um_密度推移圖1"/>
      <sheetName val="手順書_(中文)1"/>
      <sheetName val="Change_History4"/>
      <sheetName val="Test_Scenario4"/>
      <sheetName val="Execution_Result(1-1)4"/>
      <sheetName val="Execution_Result(1-2)4"/>
      <sheetName val="Execution_Result(1-3)4"/>
      <sheetName val="Execution_Result(1-4)4"/>
      <sheetName val="Execution_Result(1-5)4"/>
      <sheetName val="Execution_Result(1-6)4"/>
      <sheetName val="Execution_Result(1-7)4"/>
      <sheetName val="Execution_Result(1-8-1)4"/>
      <sheetName val="Execution_Result(1-8-2)4"/>
      <sheetName val="Execution_Result(1-9)4"/>
      <sheetName val="Execution_Result(1-10)4"/>
      <sheetName val="Execution_Result(1-11)4"/>
      <sheetName val="Execution_Result(1-12-1)4"/>
      <sheetName val="Execution_Result(1-12-2)4"/>
      <sheetName val="Delete_Prohibition4"/>
      <sheetName val="テストコンディション_3"/>
      <sheetName val="テスト実行結果_13"/>
      <sheetName val="テスト実行結果_23"/>
      <sheetName val="テスト実行結果_33"/>
      <sheetName val="テスト実行結果_43"/>
      <sheetName val="テスト実行結果_53"/>
      <sheetName val="テスト実行結果_63"/>
      <sheetName val="実行結果_(3)3"/>
      <sheetName val="Day_master3"/>
      <sheetName val="Pricing_tool3"/>
      <sheetName val="Category_list3"/>
      <sheetName val="変換表v1_033"/>
      <sheetName val="テストコンディション_(2)3"/>
      <sheetName val="エビデンス_(5回目)3"/>
      <sheetName val="COVER_PAGE3"/>
      <sheetName val="Test_Condition_Description3"/>
      <sheetName val="Doc_History3"/>
      <sheetName val="Source_(0件)3"/>
      <sheetName val="Result_(0件)3"/>
      <sheetName val="Source_(1件)3"/>
      <sheetName val="Target_(1件)_ヘッダー3"/>
      <sheetName val="Target_(1件)_データ3"/>
      <sheetName val="Result_(1件)3"/>
      <sheetName val="Source_(複数件)3"/>
      <sheetName val="Target_(複数件)_ヘッダー3"/>
      <sheetName val="Target_(複数件)_データ3"/>
      <sheetName val="Result_(複数件)3"/>
      <sheetName val="Source_(複数件2)3"/>
      <sheetName val="Target_(複数件2)_ヘッダー3"/>
      <sheetName val="Target_(複数件2)_データ3"/>
      <sheetName val="Result_(複数件2)3"/>
      <sheetName val="Source_(バリデーション)3"/>
      <sheetName val="Result_(バリデーション)3"/>
      <sheetName val="Data_Type_Format3"/>
      <sheetName val="MTT_Change_History3"/>
      <sheetName val="Revision_History3"/>
      <sheetName val="Function_Description3"/>
      <sheetName val="Selection_Screen_Specification3"/>
      <sheetName val="Selection_Screen(Belize)3"/>
      <sheetName val="InputOutput_file_(Flat)3"/>
      <sheetName val="InputOutput_file_(multi)3"/>
      <sheetName val="App_Log3"/>
      <sheetName val="Appendix(Fixed_Value)3"/>
      <sheetName val="作業未標準化洗出-list_表二1"/>
      <sheetName val="Mapping_Definition3"/>
      <sheetName val="Selection_Screen3"/>
      <sheetName val="Mapping_Definition(ZPPT1008)3"/>
      <sheetName val="Mapping_Definition(LCSUS)3"/>
      <sheetName val="API_Specification3"/>
      <sheetName val="IDOC_Specifiction3"/>
      <sheetName val="Appendix(IF_target_period)3"/>
      <sheetName val="MKPF(4_6C)3"/>
      <sheetName val="09_IF項目定義(諸掛明細)_3"/>
      <sheetName val="04_画面レイアウト_(2)3"/>
      <sheetName val="07_コールトランザクション_(2)3"/>
      <sheetName val="List_Value3"/>
      <sheetName val="99_リスト（印字不要）1"/>
      <sheetName val="step1-3_給与項目洗い出し&amp;仮マッピング1"/>
      <sheetName val="削除しない_2"/>
      <sheetName val="PLANT_LIST1"/>
      <sheetName val="コード表_購買組織1"/>
      <sheetName val="コード表_仕入先1"/>
      <sheetName val="サブシステム一覧_(2)1"/>
      <sheetName val="表示項目_ﾘｽﾄ２1"/>
      <sheetName val="Reference_Do_not_touch"/>
      <sheetName val="SAPUI5_Specification"/>
      <sheetName val="17_9_21"/>
      <sheetName val="20_6_30"/>
      <sheetName val="??InfoCube_(YKCH0010)??"/>
      <sheetName val="??InfoCube_(YKCH0010)_??"/>
      <sheetName val="월계획+실적분석(2024)"/>
      <sheetName val="FF"/>
      <sheetName val="データ（編集用）"/>
      <sheetName val="初期設定ｼｰﾄ"/>
      <sheetName val="容器ﾏｽﾀ"/>
      <sheetName val="入出荷項目マスタ"/>
      <sheetName val="作業ｺｰﾄﾞﾏｽﾀ"/>
      <sheetName val="各種ﾏｽﾀ"/>
      <sheetName val="車種ｺｰﾄﾞﾏｽﾀ"/>
      <sheetName val="輸送便マスタ"/>
      <sheetName val="0"/>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ow r="5">
          <cell r="W5">
            <v>5.3441443049080627E-3</v>
          </cell>
        </row>
      </sheetData>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refreshError="1"/>
      <sheetData sheetId="67"/>
      <sheetData sheetId="68"/>
      <sheetData sheetId="69"/>
      <sheetData sheetId="70"/>
      <sheetData sheetId="71"/>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ow r="5">
          <cell r="W5">
            <v>0</v>
          </cell>
        </row>
      </sheetData>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refreshError="1"/>
      <sheetData sheetId="252">
        <row r="5">
          <cell r="W5" t="str">
            <v>生品技</v>
          </cell>
        </row>
      </sheetData>
      <sheetData sheetId="253">
        <row r="5">
          <cell r="W5" t="str">
            <v>生品技</v>
          </cell>
        </row>
      </sheetData>
      <sheetData sheetId="254">
        <row r="5">
          <cell r="W5" t="str">
            <v>生品技</v>
          </cell>
        </row>
      </sheetData>
      <sheetData sheetId="255">
        <row r="5">
          <cell r="W5" t="str">
            <v>生品技</v>
          </cell>
        </row>
      </sheetData>
      <sheetData sheetId="256">
        <row r="5">
          <cell r="W5" t="str">
            <v>生品技</v>
          </cell>
        </row>
      </sheetData>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refreshError="1"/>
      <sheetData sheetId="301" refreshError="1"/>
      <sheetData sheetId="302" refreshError="1"/>
      <sheetData sheetId="303" refreshError="1"/>
      <sheetData sheetId="304" refreshError="1"/>
      <sheetData sheetId="305" refreshError="1"/>
      <sheetData sheetId="306" refreshError="1"/>
      <sheetData sheetId="307"/>
      <sheetData sheetId="308"/>
      <sheetData sheetId="309"/>
      <sheetData sheetId="310"/>
      <sheetData sheetId="311"/>
      <sheetData sheetId="312"/>
      <sheetData sheetId="313">
        <row r="5">
          <cell r="W5">
            <v>0</v>
          </cell>
        </row>
      </sheetData>
      <sheetData sheetId="314">
        <row r="5">
          <cell r="W5">
            <v>0</v>
          </cell>
        </row>
      </sheetData>
      <sheetData sheetId="315"/>
      <sheetData sheetId="316"/>
      <sheetData sheetId="317"/>
      <sheetData sheetId="318"/>
      <sheetData sheetId="319"/>
      <sheetData sheetId="320">
        <row r="5">
          <cell r="W5"/>
        </row>
      </sheetData>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sheetData sheetId="364"/>
      <sheetData sheetId="365"/>
      <sheetData sheetId="366"/>
      <sheetData sheetId="367"/>
      <sheetData sheetId="368"/>
      <sheetData sheetId="369"/>
      <sheetData sheetId="370">
        <row r="5">
          <cell r="W5">
            <v>0</v>
          </cell>
        </row>
      </sheetData>
      <sheetData sheetId="371" refreshError="1"/>
      <sheetData sheetId="372" refreshError="1"/>
      <sheetData sheetId="373" refreshError="1"/>
      <sheetData sheetId="374"/>
      <sheetData sheetId="375"/>
      <sheetData sheetId="376" refreshError="1"/>
      <sheetData sheetId="377" refreshError="1"/>
      <sheetData sheetId="378" refreshError="1"/>
      <sheetData sheetId="379" refreshError="1"/>
      <sheetData sheetId="380"/>
      <sheetData sheetId="381"/>
      <sheetData sheetId="382"/>
      <sheetData sheetId="383"/>
      <sheetData sheetId="384"/>
      <sheetData sheetId="385"/>
      <sheetData sheetId="386"/>
      <sheetData sheetId="387">
        <row r="5">
          <cell r="W5">
            <v>0</v>
          </cell>
        </row>
      </sheetData>
      <sheetData sheetId="388"/>
      <sheetData sheetId="389">
        <row r="5">
          <cell r="W5">
            <v>0</v>
          </cell>
        </row>
      </sheetData>
      <sheetData sheetId="390"/>
      <sheetData sheetId="391">
        <row r="5">
          <cell r="W5">
            <v>0</v>
          </cell>
        </row>
      </sheetData>
      <sheetData sheetId="392"/>
      <sheetData sheetId="393"/>
      <sheetData sheetId="394"/>
      <sheetData sheetId="395"/>
      <sheetData sheetId="396"/>
      <sheetData sheetId="397"/>
      <sheetData sheetId="398"/>
      <sheetData sheetId="399"/>
      <sheetData sheetId="400">
        <row r="5">
          <cell r="W5">
            <v>0</v>
          </cell>
        </row>
      </sheetData>
      <sheetData sheetId="401"/>
      <sheetData sheetId="402">
        <row r="5">
          <cell r="W5">
            <v>0</v>
          </cell>
        </row>
      </sheetData>
      <sheetData sheetId="403"/>
      <sheetData sheetId="404"/>
      <sheetData sheetId="405"/>
      <sheetData sheetId="406"/>
      <sheetData sheetId="407"/>
      <sheetData sheetId="408"/>
      <sheetData sheetId="409">
        <row r="5">
          <cell r="W5">
            <v>0</v>
          </cell>
        </row>
      </sheetData>
      <sheetData sheetId="410">
        <row r="5">
          <cell r="W5">
            <v>0</v>
          </cell>
        </row>
      </sheetData>
      <sheetData sheetId="411">
        <row r="5">
          <cell r="W5">
            <v>0</v>
          </cell>
        </row>
      </sheetData>
      <sheetData sheetId="412"/>
      <sheetData sheetId="413">
        <row r="5">
          <cell r="W5">
            <v>0</v>
          </cell>
        </row>
      </sheetData>
      <sheetData sheetId="414"/>
      <sheetData sheetId="415"/>
      <sheetData sheetId="416">
        <row r="5">
          <cell r="W5">
            <v>0</v>
          </cell>
        </row>
      </sheetData>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refreshError="1"/>
      <sheetData sheetId="496" refreshError="1"/>
      <sheetData sheetId="497" refreshError="1"/>
      <sheetData sheetId="498" refreshError="1"/>
      <sheetData sheetId="499" refreshError="1"/>
      <sheetData sheetId="500" refreshError="1"/>
      <sheetData sheetId="501"/>
      <sheetData sheetId="502">
        <row r="5">
          <cell r="W5">
            <v>0</v>
          </cell>
        </row>
      </sheetData>
      <sheetData sheetId="503">
        <row r="5">
          <cell r="W5">
            <v>0</v>
          </cell>
        </row>
      </sheetData>
      <sheetData sheetId="504"/>
      <sheetData sheetId="505"/>
      <sheetData sheetId="506"/>
      <sheetData sheetId="507"/>
      <sheetData sheetId="508"/>
      <sheetData sheetId="509"/>
      <sheetData sheetId="510"/>
      <sheetData sheetId="511"/>
      <sheetData sheetId="512"/>
      <sheetData sheetId="513"/>
      <sheetData sheetId="514"/>
      <sheetData sheetId="515" refreshError="1"/>
      <sheetData sheetId="516" refreshError="1"/>
      <sheetData sheetId="517" refreshError="1"/>
      <sheetData sheetId="518" refreshError="1"/>
      <sheetData sheetId="519" refreshError="1"/>
      <sheetData sheetId="520" refreshError="1"/>
      <sheetData sheetId="521" refreshError="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sheetData sheetId="551"/>
      <sheetData sheetId="552"/>
      <sheetData sheetId="553"/>
      <sheetData sheetId="554">
        <row r="5">
          <cell r="W5">
            <v>0</v>
          </cell>
        </row>
      </sheetData>
      <sheetData sheetId="555"/>
      <sheetData sheetId="556"/>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sheetData sheetId="571"/>
      <sheetData sheetId="572"/>
      <sheetData sheetId="573"/>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sheetData sheetId="588"/>
      <sheetData sheetId="589"/>
      <sheetData sheetId="590"/>
      <sheetData sheetId="591"/>
      <sheetData sheetId="592"/>
      <sheetData sheetId="593"/>
      <sheetData sheetId="594"/>
      <sheetData sheetId="595" refreshError="1"/>
      <sheetData sheetId="596"/>
      <sheetData sheetId="597" refreshError="1"/>
      <sheetData sheetId="598"/>
      <sheetData sheetId="599" refreshError="1"/>
      <sheetData sheetId="600" refreshError="1"/>
      <sheetData sheetId="601" refreshError="1"/>
      <sheetData sheetId="602" refreshError="1"/>
      <sheetData sheetId="603" refreshError="1"/>
      <sheetData sheetId="604" refreshError="1"/>
      <sheetData sheetId="605"/>
      <sheetData sheetId="606" refreshError="1"/>
      <sheetData sheetId="607">
        <row r="5">
          <cell r="W5"/>
        </row>
      </sheetData>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ow r="5">
          <cell r="W5">
            <v>0</v>
          </cell>
        </row>
      </sheetData>
      <sheetData sheetId="622"/>
      <sheetData sheetId="623"/>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row r="5">
          <cell r="W5">
            <v>0</v>
          </cell>
        </row>
      </sheetData>
      <sheetData sheetId="692"/>
      <sheetData sheetId="693"/>
      <sheetData sheetId="694"/>
      <sheetData sheetId="695">
        <row r="5">
          <cell r="W5">
            <v>0</v>
          </cell>
        </row>
      </sheetData>
      <sheetData sheetId="696"/>
      <sheetData sheetId="697">
        <row r="5">
          <cell r="W5">
            <v>0</v>
          </cell>
        </row>
      </sheetData>
      <sheetData sheetId="698"/>
      <sheetData sheetId="699">
        <row r="5">
          <cell r="W5">
            <v>0</v>
          </cell>
        </row>
      </sheetData>
      <sheetData sheetId="700"/>
      <sheetData sheetId="701"/>
      <sheetData sheetId="702"/>
      <sheetData sheetId="703"/>
      <sheetData sheetId="704"/>
      <sheetData sheetId="705"/>
      <sheetData sheetId="706"/>
      <sheetData sheetId="707"/>
      <sheetData sheetId="708">
        <row r="5">
          <cell r="W5">
            <v>0</v>
          </cell>
        </row>
      </sheetData>
      <sheetData sheetId="709"/>
      <sheetData sheetId="710">
        <row r="5">
          <cell r="W5">
            <v>0</v>
          </cell>
        </row>
      </sheetData>
      <sheetData sheetId="711"/>
      <sheetData sheetId="712"/>
      <sheetData sheetId="713"/>
      <sheetData sheetId="714"/>
      <sheetData sheetId="715"/>
      <sheetData sheetId="716"/>
      <sheetData sheetId="717">
        <row r="5">
          <cell r="W5">
            <v>0</v>
          </cell>
        </row>
      </sheetData>
      <sheetData sheetId="718"/>
      <sheetData sheetId="719"/>
      <sheetData sheetId="720">
        <row r="5">
          <cell r="W5">
            <v>0</v>
          </cell>
        </row>
      </sheetData>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sheetData sheetId="754"/>
      <sheetData sheetId="755"/>
      <sheetData sheetId="756"/>
      <sheetData sheetId="757"/>
      <sheetData sheetId="758"/>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sheetData sheetId="775"/>
      <sheetData sheetId="776" refreshError="1"/>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row r="5">
          <cell r="W5">
            <v>0</v>
          </cell>
        </row>
      </sheetData>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form"/>
      <sheetName val="isop"/>
      <sheetName val="DS6"/>
      <sheetName val="DS9"/>
      <sheetName val="2001"/>
      <sheetName val="code"/>
      <sheetName val="2000"/>
    </sheetNames>
    <sheetDataSet>
      <sheetData sheetId="0"/>
      <sheetData sheetId="1"/>
      <sheetData sheetId="2"/>
      <sheetData sheetId="3"/>
      <sheetData sheetId="4"/>
      <sheetData sheetId="5" refreshError="1"/>
      <sheetData sheetId="6" refreshError="1"/>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本社案 MC管理（ADT追記rev.2）"/>
      <sheetName val="ADT新MC集計方法"/>
      <sheetName val="ADT切割方式"/>
      <sheetName val="生産量Ｐ"/>
      <sheetName val="CF判定原因"/>
      <sheetName val="素板要求(月要求)"/>
      <sheetName val="素板要求(週要求)"/>
      <sheetName val="放假日期(年末更新要)"/>
    </sheetNames>
    <sheetDataSet>
      <sheetData sheetId="0"/>
      <sheetData sheetId="1"/>
      <sheetData sheetId="2"/>
      <sheetData sheetId="3" refreshError="1"/>
      <sheetData sheetId="4" refreshError="1"/>
      <sheetData sheetId="5"/>
      <sheetData sheetId="6"/>
      <sheetData sheetId="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80% PRST Worksheet"/>
      <sheetName val="2001"/>
      <sheetName val="2000"/>
      <sheetName val="コード定義"/>
      <sheetName val="一覧(DT)"/>
      <sheetName val="NV3PRSTA"/>
      <sheetName val="BATH"/>
    </sheetNames>
    <sheetDataSet>
      <sheetData sheetId="0">
        <row r="24">
          <cell r="A24" t="str">
            <v>Time</v>
          </cell>
          <cell r="C24" t="str">
            <v>LCL</v>
          </cell>
        </row>
        <row r="25">
          <cell r="A25">
            <v>0</v>
          </cell>
          <cell r="C25">
            <v>-2</v>
          </cell>
        </row>
        <row r="26">
          <cell r="A26">
            <v>693147</v>
          </cell>
          <cell r="C26">
            <v>-5.2098587532967144E-7</v>
          </cell>
        </row>
        <row r="27">
          <cell r="A27">
            <v>4243833</v>
          </cell>
          <cell r="C27">
            <v>10.245113646921864</v>
          </cell>
        </row>
        <row r="28">
          <cell r="A28">
            <v>5150000</v>
          </cell>
          <cell r="C28">
            <v>12.859758921156322</v>
          </cell>
        </row>
        <row r="31">
          <cell r="A31" t="str">
            <v>Accumulated Hours</v>
          </cell>
          <cell r="B31" t="str">
            <v># Failures</v>
          </cell>
        </row>
        <row r="32">
          <cell r="A32">
            <v>0</v>
          </cell>
          <cell r="B32">
            <v>1.5849625007211563</v>
          </cell>
          <cell r="C32" t="str">
            <v xml:space="preserve">   This section defines</v>
          </cell>
        </row>
        <row r="33">
          <cell r="A33">
            <v>1876708</v>
          </cell>
          <cell r="B33">
            <v>7</v>
          </cell>
          <cell r="C33" t="str">
            <v xml:space="preserve">   the boundary </v>
          </cell>
        </row>
        <row r="34">
          <cell r="A34">
            <v>2426015</v>
          </cell>
          <cell r="B34">
            <v>7</v>
          </cell>
          <cell r="C34" t="str">
            <v xml:space="preserve">   conditions for the</v>
          </cell>
        </row>
        <row r="35">
          <cell r="A35">
            <v>2426015</v>
          </cell>
          <cell r="B35">
            <v>5</v>
          </cell>
          <cell r="C35" t="str">
            <v xml:space="preserve">   PRST Chart.</v>
          </cell>
        </row>
        <row r="36">
          <cell r="A36">
            <v>693147</v>
          </cell>
          <cell r="B36">
            <v>0</v>
          </cell>
        </row>
        <row r="38">
          <cell r="A38">
            <v>0</v>
          </cell>
          <cell r="B38">
            <v>0</v>
          </cell>
          <cell r="E38" t="str">
            <v xml:space="preserve">   This section is for the</v>
          </cell>
        </row>
        <row r="39">
          <cell r="A39">
            <v>467100</v>
          </cell>
          <cell r="B39">
            <v>0</v>
          </cell>
          <cell r="E39" t="str">
            <v xml:space="preserve">   weekly data entry</v>
          </cell>
        </row>
        <row r="40">
          <cell r="A40">
            <v>468492</v>
          </cell>
          <cell r="B40">
            <v>1</v>
          </cell>
          <cell r="E40" t="str">
            <v xml:space="preserve">   of accumulated run</v>
          </cell>
        </row>
        <row r="41">
          <cell r="A41">
            <v>468492</v>
          </cell>
          <cell r="B41">
            <v>1</v>
          </cell>
          <cell r="E41" t="str">
            <v xml:space="preserve">   hours and charged</v>
          </cell>
        </row>
        <row r="42">
          <cell r="A42">
            <v>470844</v>
          </cell>
          <cell r="B42">
            <v>1</v>
          </cell>
          <cell r="E42" t="str">
            <v xml:space="preserve">   failures.</v>
          </cell>
        </row>
        <row r="43">
          <cell r="A43">
            <v>470844</v>
          </cell>
          <cell r="B43">
            <v>2</v>
          </cell>
        </row>
        <row r="44">
          <cell r="A44">
            <v>505644</v>
          </cell>
          <cell r="B44">
            <v>2</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１．InfoCube (YKCH0010)案１"/>
      <sheetName val="１．InfoCube (YKCH0010) 案２"/>
      <sheetName val="社員リスト"/>
      <sheetName val="プラント情報"/>
      <sheetName val="예금명세"/>
      <sheetName val="#REF"/>
      <sheetName val="2000"/>
      <sheetName val="2001"/>
      <sheetName val="total-mirroring"/>
      <sheetName val="Deta"/>
      <sheetName val="期末提出"/>
      <sheetName val="拠点&amp;工程コード案"/>
      <sheetName val="集計表.XLS"/>
      <sheetName val="①得意先マスタ（一般）整備台帳"/>
      <sheetName val="リスト"/>
      <sheetName val="list"/>
      <sheetName val="プロパティ"/>
      <sheetName val="Estimator Base"/>
      <sheetName val="Master"/>
      <sheetName val="ms"/>
      <sheetName val="テンプレ"/>
      <sheetName val="リストマスタ"/>
      <sheetName val="リスト値補助シート"/>
      <sheetName val="Sheet2"/>
      <sheetName val="レポートレイアウト"/>
      <sheetName val="表紙"/>
      <sheetName val="移動タイプ"/>
      <sheetName val="予算案"/>
      <sheetName val="Sheet1"/>
      <sheetName val="リスト値"/>
      <sheetName val="SHT_HYOKA"/>
      <sheetName val="SHT_HANNBAI"/>
      <sheetName val="SHT_TUUKA"/>
      <sheetName val="SHT_TANI"/>
      <sheetName val="SHT_JYTRYU"/>
      <sheetName val="SHT_DENPYO"/>
      <sheetName val="型TB"/>
      <sheetName val="選択リスト"/>
      <sheetName val="제조원가"/>
      <sheetName val="TOTAL0501"/>
      <sheetName val="マスター"/>
      <sheetName val="シナリオ"/>
      <sheetName val="シナリオ別進捗(代表6社以外)"/>
      <sheetName val="file002(2)"/>
      <sheetName val="項目一覧(SAP版)"/>
      <sheetName val="桁数チェック用"/>
      <sheetName val="単位選択値"/>
      <sheetName val="販売組織選択値"/>
      <sheetName val="受注理由選択値"/>
      <sheetName val="参考情報"/>
      <sheetName val="REF"/>
      <sheetName val="ePS不具合管理・変更管理"/>
      <sheetName val="（凡例）"/>
      <sheetName val="Sheet3"/>
      <sheetName val="マスタ"/>
      <sheetName val="設定値シート"/>
      <sheetName val="イメージ"/>
      <sheetName val="work"/>
      <sheetName val="会社コード変換(編集)"/>
      <sheetName val="管理シート"/>
      <sheetName val="コード値リスト"/>
      <sheetName val="項目マッピング(サンプル)"/>
      <sheetName val="ステータス・進捗"/>
      <sheetName val="プロセス一覧"/>
      <sheetName val="設定シート"/>
      <sheetName val="ステータス"/>
      <sheetName val="Dic"/>
      <sheetName val="時間Track"/>
      <sheetName val="Team"/>
      <sheetName val="リスト (2)"/>
      <sheetName val="外部品目グループ"/>
      <sheetName val="研究室・設計室"/>
      <sheetName val="利益センタ"/>
      <sheetName val="機能設計書 （内容説明）"/>
      <sheetName val="Lov"/>
      <sheetName val="Pattern Definition"/>
      <sheetName val="リスト情報"/>
      <sheetName val="コード値(コード順) "/>
      <sheetName val="コード値（標準）"/>
      <sheetName val="別紙（自動決済分割）"/>
      <sheetName val="UC0010"/>
      <sheetName val="もと"/>
      <sheetName val="リストデータ設定シート"/>
      <sheetName val="コンディション一覧(経理)"/>
      <sheetName val="プロンプト一覧"/>
      <sheetName val="コード表"/>
      <sheetName val="属性一覧"/>
      <sheetName val="管理用"/>
      <sheetName val="Config"/>
      <sheetName val="(Status Definition)"/>
      <sheetName val="複写ｼｰﾄ"/>
      <sheetName val="TJ6P002Z(チェック項目一覧)"/>
      <sheetName val="八月份CO号"/>
      <sheetName val="supplement"/>
      <sheetName val="記入方法"/>
      <sheetName val="備考"/>
      <sheetName val="datalist"/>
      <sheetName val="粗利"/>
      <sheetName val="予約想定ﾚｰﾄ(USD)"/>
      <sheetName val="MAIN"/>
      <sheetName val="KENOGARD"/>
      <sheetName val="GRAFICOS"/>
      <sheetName val="SCC+VBC"/>
      <sheetName val="Interface_List"/>
      <sheetName val="支払条件（仕入先）"/>
      <sheetName val="抜け"/>
      <sheetName val="OTSearchingReport1"/>
      <sheetName val="BCP_状況"/>
      <sheetName val="納品対象外 セレクトデータ"/>
      <sheetName val="サマリ"/>
      <sheetName val="ＩＰアドレス定義"/>
      <sheetName val="諸定義&amp;保守"/>
      <sheetName val="調査シート"/>
      <sheetName val="DATA"/>
      <sheetName val="項目一覧"/>
      <sheetName val="リスト（非表示）"/>
      <sheetName val="貼り付け用"/>
      <sheetName val="作業者→ロール"/>
      <sheetName val="内部マスタテーブル"/>
      <sheetName val="テーマ別"/>
      <sheetName val="区分"/>
      <sheetName val="☆管理項目定義"/>
      <sheetName val="Package"/>
      <sheetName val="Param"/>
      <sheetName val="ロール一覧"/>
      <sheetName val="リリース依頼書"/>
      <sheetName val="選択肢"/>
      <sheetName val="ＶＢＡ定義"/>
      <sheetName val="TBL"/>
      <sheetName val="入力リスト"/>
      <sheetName val="プルダウンリスト"/>
      <sheetName val="選択値"/>
      <sheetName val="指定可能値"/>
      <sheetName val="入力可能値"/>
      <sheetName val="選択可能値"/>
      <sheetName val="3.指定可能値"/>
      <sheetName val="データリスト"/>
      <sheetName val="コード値変換リスト(※編集不可)"/>
      <sheetName val="凡例"/>
      <sheetName val="items"/>
      <sheetName val="１．InfoCube_(YKCH0010)案１"/>
      <sheetName val="値リスト"/>
      <sheetName val="現行DB一覧2(CT)"/>
      <sheetName val="ＤＩＡＳ拡張ＰＪ　2013年"/>
      <sheetName val="予算シート確認"/>
      <sheetName val="原価要素"/>
      <sheetName val="Cover_Cheet"/>
      <sheetName val="WBS一覧"/>
      <sheetName val="各社別課金"/>
      <sheetName val="期首予算対比"/>
      <sheetName val="入力規則(リスト)"/>
      <sheetName val="Cover_Cheet (変更前)"/>
      <sheetName val="Cover_Cheet（変更後）"/>
      <sheetName val="領域マスタ"/>
      <sheetName val="Cover_Cheet（実績＋落ち着き）"/>
      <sheetName val="参考)日付関連"/>
      <sheetName val="件数集計"/>
      <sheetName val="【編集禁止】MST"/>
      <sheetName val="종이 시험성적서"/>
      <sheetName val="勘定"/>
      <sheetName val="Value"/>
      <sheetName val="【2】変更履歴"/>
      <sheetName val="Cover"/>
      <sheetName val="Change History"/>
      <sheetName val="UT-Core"/>
      <sheetName val="Test Scenario"/>
      <sheetName val="Execution Result(1-1)"/>
      <sheetName val="Execution Result(1-2)"/>
      <sheetName val="Execution Result(1-3)"/>
      <sheetName val="Execution Result(1-4)"/>
      <sheetName val="Execution Result(1-5)"/>
      <sheetName val="Execution Result(1-6)"/>
      <sheetName val="Execution Result(1-7)"/>
      <sheetName val="Execution Result(1-8-1)"/>
      <sheetName val="Execution Result(1-8-2)"/>
      <sheetName val="Execution Result(1-9)"/>
      <sheetName val="Execution Result(1-10)"/>
      <sheetName val="Execution Result(1-11)"/>
      <sheetName val="Execution Result(1-12-1)"/>
      <sheetName val="Execution Result(1-12-2)"/>
      <sheetName val="参照TBL)開発対象一覧"/>
      <sheetName val="元ネタ"/>
      <sheetName val="XXXX"/>
      <sheetName val="0915"/>
      <sheetName val="0926"/>
      <sheetName val="0937"/>
      <sheetName val="0974"/>
      <sheetName val="0991"/>
      <sheetName val="0992"/>
      <sheetName val="１．InfoCube_(YKCH0010)_案２"/>
      <sheetName val="Cover_Cheet_(変更前)"/>
      <sheetName val="Status"/>
      <sheetName val="Delete Prohibition"/>
      <sheetName val="TechSpec"/>
      <sheetName val="407_408_409条件グループ234"/>
      <sheetName val="特定業種区分"/>
      <sheetName val="売上組織"/>
      <sheetName val="参照指標"/>
      <sheetName val="向先分類"/>
      <sheetName val="1084_顧客グループ"/>
      <sheetName val="定義"/>
      <sheetName val="設定"/>
      <sheetName val="サイトコード・名"/>
      <sheetName val="１．InfoCube_(YKCH0010)案１1"/>
      <sheetName val="１．InfoCube_(YKCH0010)_案２1"/>
      <sheetName val="Estimator_Base"/>
      <sheetName val="リスト_(2)"/>
      <sheetName val="機能設計書_（内容説明）"/>
      <sheetName val="Pattern_Definition"/>
      <sheetName val="コード値(コード順)_"/>
      <sheetName val="(Status_Definition)"/>
      <sheetName val="納品対象外_セレクトデータ"/>
      <sheetName val="3_指定可能値"/>
      <sheetName val="Cover_Cheet_(変更前)1"/>
      <sheetName val="Change_History"/>
      <sheetName val="Test_Scenario"/>
      <sheetName val="Execution_Result(1-1)"/>
      <sheetName val="Execution_Result(1-2)"/>
      <sheetName val="Execution_Result(1-3)"/>
      <sheetName val="Execution_Result(1-4)"/>
      <sheetName val="Execution_Result(1-5)"/>
      <sheetName val="Execution_Result(1-6)"/>
      <sheetName val="Execution_Result(1-7)"/>
      <sheetName val="Execution_Result(1-8-1)"/>
      <sheetName val="Execution_Result(1-8-2)"/>
      <sheetName val="Execution_Result(1-9)"/>
      <sheetName val="Execution_Result(1-10)"/>
      <sheetName val="Execution_Result(1-11)"/>
      <sheetName val="Execution_Result(1-12-1)"/>
      <sheetName val="Execution_Result(1-12-2)"/>
      <sheetName val="Delete_Prohibition"/>
      <sheetName val="国コード"/>
      <sheetName val="（参考）仕入先支払条件_支払方法"/>
      <sheetName val="（参考）得意先支払条件_支払方法"/>
      <sheetName val="（参考）銀行コード"/>
      <sheetName val="（参照）連続番号&amp;支払期日シフトフラグ"/>
      <sheetName val="（参考）国コード"/>
      <sheetName val="Sheet4"/>
      <sheetName val="変更履歴"/>
      <sheetName val="テストシナリオ"/>
      <sheetName val="シナリオ共通テストデータ"/>
      <sheetName val="実行結果(1)"/>
      <sheetName val="実行結果(2)"/>
      <sheetName val="実行結果(3)"/>
      <sheetName val="実行結果(4)"/>
      <sheetName val="実行結果(5)"/>
      <sheetName val="実行結果(6)"/>
      <sheetName val="実行結果(7)"/>
      <sheetName val="実行結果(8)"/>
      <sheetName val="実行結果(9)"/>
      <sheetName val="UT-Tech"/>
      <sheetName val="テストコンディション "/>
      <sheetName val="テスト実行結果 1"/>
      <sheetName val="テスト実行結果 2"/>
      <sheetName val="テスト実行結果 3"/>
      <sheetName val="テスト実行結果 4"/>
      <sheetName val="テスト実行結果 5"/>
      <sheetName val="テスト実行結果 6"/>
      <sheetName val="実行結果_1"/>
      <sheetName val="実行結果_2"/>
      <sheetName val="実行結果 (3)"/>
      <sheetName val="実行結果_3"/>
      <sheetName val="実行結果_4"/>
      <sheetName val="実行結果_5"/>
      <sheetName val="実行結果_6"/>
      <sheetName val="実行結果_7"/>
      <sheetName val="移行手順"/>
      <sheetName val="項目マッピング"/>
      <sheetName val="Sheet5"/>
      <sheetName val="参考資料【コード値一覧】"/>
      <sheetName val="参考資料【管理項目】"/>
      <sheetName val="データ投入手順"/>
      <sheetName val="Resource"/>
      <sheetName val="課題管理表"/>
      <sheetName val="小数点の扱い"/>
      <sheetName val="計算方法補足"/>
      <sheetName val="課題集計"/>
      <sheetName val="Promotion"/>
      <sheetName val="Day master"/>
      <sheetName val="Pricing tool"/>
      <sheetName val="Category list"/>
      <sheetName val="list_old"/>
      <sheetName val="変換表v1.03"/>
      <sheetName val="リスト値（販物）"/>
      <sheetName val="01．整備手順"/>
      <sheetName val="リスト・ステータス"/>
      <sheetName val="_list"/>
      <sheetName val="伝票タイプリスト（経理メンテ）"/>
      <sheetName val="通貨リスト（経理メンテ）"/>
      <sheetName val="源泉徴収ＣＤリスト（経理メンテ）"/>
      <sheetName val="支払条件、支払方法リスト"/>
      <sheetName val="税リスト（経理メンテ）"/>
      <sheetName val="利益センタ・原価センタリスト（経理メンテ）"/>
      <sheetName val="cgtap90"/>
      <sheetName val="改訂履歴"/>
      <sheetName val="History"/>
      <sheetName val="テストコンディション"/>
      <sheetName val="実行結果"/>
      <sheetName val="実行結果(2),(9)"/>
      <sheetName val="実行結果(3),(7)"/>
      <sheetName val="実行結果(8),(10),(11)"/>
      <sheetName val="テストコンディション (2)"/>
      <sheetName val="2004上"/>
      <sheetName val="SCE"/>
      <sheetName val="2016損益予算最終版"/>
      <sheetName val="実行結果(ADRC)"/>
      <sheetName val="実行結果(VBSN)"/>
      <sheetName val="条件タイプ(産エネ)"/>
      <sheetName val="createdb1"/>
      <sheetName val="（ヘッダ）"/>
      <sheetName val="エビデンス (5回目)"/>
      <sheetName val="参考(現行データからの抽出SQL)"/>
      <sheetName val="実行結果(シナリオID-1)"/>
      <sheetName val="実行結果(シナリオID-2"/>
      <sheetName val="実行結果(シナリオID-3)"/>
      <sheetName val="実行結果(シナリオID-4)"/>
      <sheetName val="COVER PAGE"/>
      <sheetName val="Test Condition Description"/>
      <sheetName val="Doc History"/>
      <sheetName val="Source (0件)"/>
      <sheetName val="Result (0件)"/>
      <sheetName val="Source (1件)"/>
      <sheetName val="Target (1件)_ヘッダー"/>
      <sheetName val="Target (1件)_データ"/>
      <sheetName val="Result (1件)"/>
      <sheetName val="Source (複数件)"/>
      <sheetName val="Target (複数件)_ヘッダー"/>
      <sheetName val="Target (複数件)_データ"/>
      <sheetName val="Result (複数件)"/>
      <sheetName val="Source (複数件2)"/>
      <sheetName val="Target (複数件2)_ヘッダー"/>
      <sheetName val="Target (複数件2)_データ"/>
      <sheetName val="Result (複数件2)"/>
      <sheetName val="Source (バリデーション)"/>
      <sheetName val="Result (バリデーション)"/>
      <sheetName val="Data Type Format"/>
      <sheetName val="MTT Change History"/>
      <sheetName val="SingleByte"/>
      <sheetName val="DoubleByte"/>
      <sheetName val="DCONFIG"/>
      <sheetName val="SETUP_HIDDEN"/>
      <sheetName val="Revision History"/>
      <sheetName val="Function Description"/>
      <sheetName val="Selection Screen Specifications"/>
      <sheetName val="Selection Screen(Belize)"/>
      <sheetName val="InputOutput file (Flat)"/>
      <sheetName val="InputOutput file (multi)"/>
      <sheetName val="App Log"/>
      <sheetName val="Appendix(Fixed Value)"/>
      <sheetName val="Appendix(xxxx)"/>
      <sheetName val="Legend"/>
      <sheetName val="NG欠点密度"/>
      <sheetName val="Ｔ円形 ＞100 um 密度推移圖"/>
      <sheetName val="NG欠点個数入力"/>
      <sheetName val="欠点密度分布・歩留日毎-&gt;"/>
      <sheetName val="手順書"/>
      <sheetName val="手順書 (中文)"/>
      <sheetName val="集計Logic"/>
      <sheetName val="原紙"/>
      <sheetName val="生産実績集計"/>
      <sheetName val="1日"/>
      <sheetName val="2日"/>
      <sheetName val="3日"/>
      <sheetName val="4日"/>
      <sheetName val="5日"/>
      <sheetName val="6日"/>
      <sheetName val="7日"/>
      <sheetName val="8日"/>
      <sheetName val="9日"/>
      <sheetName val="10日"/>
      <sheetName val="11日"/>
      <sheetName val="12日"/>
      <sheetName val="13日"/>
      <sheetName val="14日"/>
      <sheetName val="15日"/>
      <sheetName val="16日"/>
      <sheetName val="17日"/>
      <sheetName val="18日"/>
      <sheetName val="19日"/>
      <sheetName val="20日"/>
      <sheetName val="21日"/>
      <sheetName val="22日"/>
      <sheetName val="23日"/>
      <sheetName val="24日"/>
      <sheetName val="25日"/>
      <sheetName val="26日"/>
      <sheetName val="27日"/>
      <sheetName val="28日"/>
      <sheetName val="29日"/>
      <sheetName val="30日"/>
      <sheetName val="31日"/>
      <sheetName val="勿殺(記錄用)"/>
      <sheetName val="作業未標準化洗出-list 表二"/>
      <sheetName val="工作表1"/>
      <sheetName val="１．InfoCube_(YKCH0010)案１2"/>
      <sheetName val="１．InfoCube_(YKCH0010)_案２2"/>
      <sheetName val="集計表_XLS"/>
      <sheetName val="Estimator_Base1"/>
      <sheetName val="リスト_(2)1"/>
      <sheetName val="機能設計書_（内容説明）1"/>
      <sheetName val="Pattern_Definition1"/>
      <sheetName val="コード値(コード順)_1"/>
      <sheetName val="(Status_Definition)1"/>
      <sheetName val="納品対象外_セレクトデータ1"/>
      <sheetName val="3_指定可能値1"/>
      <sheetName val="Cover_Cheet_(変更前)2"/>
      <sheetName val="종이_시험성적서"/>
      <sheetName val="Ｔ円形_＞100_um_密度推移圖"/>
      <sheetName val="手順書_(中文)"/>
      <sheetName val="Change_History1"/>
      <sheetName val="Test_Scenario1"/>
      <sheetName val="Execution_Result(1-1)1"/>
      <sheetName val="Execution_Result(1-2)1"/>
      <sheetName val="Execution_Result(1-3)1"/>
      <sheetName val="Execution_Result(1-4)1"/>
      <sheetName val="Execution_Result(1-5)1"/>
      <sheetName val="Execution_Result(1-6)1"/>
      <sheetName val="Execution_Result(1-7)1"/>
      <sheetName val="Execution_Result(1-8-1)1"/>
      <sheetName val="Execution_Result(1-8-2)1"/>
      <sheetName val="Execution_Result(1-9)1"/>
      <sheetName val="Execution_Result(1-10)1"/>
      <sheetName val="Execution_Result(1-11)1"/>
      <sheetName val="Execution_Result(1-12-1)1"/>
      <sheetName val="Execution_Result(1-12-2)1"/>
      <sheetName val="Delete_Prohibition1"/>
      <sheetName val="テストコンディション_"/>
      <sheetName val="テスト実行結果_1"/>
      <sheetName val="テスト実行結果_2"/>
      <sheetName val="テスト実行結果_3"/>
      <sheetName val="テスト実行結果_4"/>
      <sheetName val="テスト実行結果_5"/>
      <sheetName val="テスト実行結果_6"/>
      <sheetName val="実行結果_(3)"/>
      <sheetName val="Day_master"/>
      <sheetName val="Pricing_tool"/>
      <sheetName val="Category_list"/>
      <sheetName val="変換表v1_03"/>
      <sheetName val="テストコンディション_(2)"/>
      <sheetName val="エビデンス_(5回目)"/>
      <sheetName val="COVER_PAGE"/>
      <sheetName val="Test_Condition_Description"/>
      <sheetName val="Doc_History"/>
      <sheetName val="Source_(0件)"/>
      <sheetName val="Result_(0件)"/>
      <sheetName val="Source_(1件)"/>
      <sheetName val="Target_(1件)_ヘッダー"/>
      <sheetName val="Target_(1件)_データ"/>
      <sheetName val="Result_(1件)"/>
      <sheetName val="Source_(複数件)"/>
      <sheetName val="Target_(複数件)_ヘッダー"/>
      <sheetName val="Target_(複数件)_データ"/>
      <sheetName val="Result_(複数件)"/>
      <sheetName val="Source_(複数件2)"/>
      <sheetName val="Target_(複数件2)_ヘッダー"/>
      <sheetName val="Target_(複数件2)_データ"/>
      <sheetName val="Result_(複数件2)"/>
      <sheetName val="Source_(バリデーション)"/>
      <sheetName val="Result_(バリデーション)"/>
      <sheetName val="Data_Type_Format"/>
      <sheetName val="MTT_Change_History"/>
      <sheetName val="Revision_History"/>
      <sheetName val="Function_Description"/>
      <sheetName val="Selection_Screen_Specifications"/>
      <sheetName val="Selection_Screen(Belize)"/>
      <sheetName val="InputOutput_file_(Flat)"/>
      <sheetName val="InputOutput_file_(multi)"/>
      <sheetName val="App_Log"/>
      <sheetName val="Appendix(Fixed_Value)"/>
      <sheetName val="作業未標準化洗出-list_表二"/>
      <sheetName val="リスト(※削除禁止)"/>
      <sheetName val="19-6月"/>
      <sheetName val="60"/>
      <sheetName val="（仮）役割分担表"/>
      <sheetName val="輸入品品名ｺｰﾄﾞ"/>
      <sheetName val="LinerWt"/>
      <sheetName val="一覧"/>
      <sheetName val="実行結果(未完了)"/>
      <sheetName val="SIR10942パターン一覧"/>
      <sheetName val="settings"/>
      <sheetName val="delta"/>
      <sheetName val="Mapping Definition"/>
      <sheetName val="Appendix(エラーの出力)"/>
      <sheetName val="Observations"/>
      <sheetName val="Selection Screen"/>
      <sheetName val="Mapping Definition(ZPPT1008)"/>
      <sheetName val="Mapping Definition(LCSUS)"/>
      <sheetName val="API Specification"/>
      <sheetName val="IDOC Specifiction"/>
      <sheetName val="Appendix(IF target period)"/>
      <sheetName val="List(非表示)"/>
      <sheetName val="CoMPASS支払条件リスト"/>
      <sheetName val="プルダウン用"/>
      <sheetName val="フラグ"/>
      <sheetName val="担当者マスタ"/>
      <sheetName val="データ入力一覧"/>
      <sheetName val="MKPF(4.6C)"/>
      <sheetName val="01_システム機能要件"/>
      <sheetName val="02_システム関連図・IO関連図・処理フロー・画面フロー"/>
      <sheetName val="03_機能詳細説明"/>
      <sheetName val="04_画面レイアウト(選択画面)"/>
      <sheetName val="09_IF項目定義(納入明細)"/>
      <sheetName val="09_IF項目定義(諸掛明細) "/>
      <sheetName val="補足資料_【旧昭シ】参照番号"/>
      <sheetName val="補足資料_【Day2後】参照番号"/>
      <sheetName val="【記載例】01_システム機能要件"/>
      <sheetName val="【記載例（新製造基地）】01_システム機能要件"/>
      <sheetName val="【記載例】03_機能詳細説明"/>
      <sheetName val="【記載例】04_画面レイアウト(Dynpro)"/>
      <sheetName val="04_画面レイアウト (2)"/>
      <sheetName val="【記載例】05_レポート・帳票レイアウト(画面)"/>
      <sheetName val="【記載例】05_レポート・帳票レイアウト（紙)"/>
      <sheetName val="【記載例】06_帳票定義（横）"/>
      <sheetName val="07_コールトランザクション (2)"/>
      <sheetName val="【記載例】09_IF項目定義"/>
      <sheetName val="補足_記入シート"/>
      <sheetName val="ﾘｽﾄ"/>
      <sheetName val="リスト内容"/>
      <sheetName val="めも"/>
      <sheetName val="ＷＯＲＫ"/>
      <sheetName val="サービス（大）"/>
      <sheetName val="課金先"/>
      <sheetName val="プロジェクト（BI用）マスタ"/>
      <sheetName val="ソリューションマスタ"/>
      <sheetName val="入力規則"/>
      <sheetName val="来週並行配信"/>
      <sheetName val="来週並行配信終了"/>
      <sheetName val="来週業務切替"/>
      <sheetName val="ボトラー全体"/>
      <sheetName val="AC情報管理表"/>
      <sheetName val="共配センターマスタ（共通）"/>
      <sheetName val="チェック表"/>
      <sheetName val="CCEJ_0808"/>
      <sheetName val="部門一覧"/>
      <sheetName val="参照"/>
      <sheetName val="組織ロール"/>
      <sheetName val="00-11-アクションタイプ"/>
      <sheetName val="選択項目"/>
      <sheetName val="List Value"/>
      <sheetName val=""/>
      <sheetName val="データ入力規則"/>
      <sheetName val="入力項目"/>
      <sheetName val="件数"/>
      <sheetName val="Vali"/>
      <sheetName val="補足(マスタ)"/>
      <sheetName val="MKPF(4_6C)"/>
      <sheetName val="09_IF項目定義(諸掛明細)_"/>
      <sheetName val="04_画面レイアウト_(2)"/>
      <sheetName val="07_コールトランザクション_(2)"/>
      <sheetName val="製品分類"/>
      <sheetName val="WORK引用"/>
      <sheetName val="リスト定義"/>
      <sheetName val="パラメータ"/>
      <sheetName val="パラメータ定義"/>
      <sheetName val="※システム管理台帳"/>
      <sheetName val="F4"/>
      <sheetName val="연돌일위집계"/>
      <sheetName val="プルダウンメニューリスト"/>
      <sheetName val="RequestID_List"/>
      <sheetName val="統制勘定コード"/>
      <sheetName val="リスト参照値"/>
      <sheetName val="中カテゴリ"/>
      <sheetName val="Mapping_Definition"/>
      <sheetName val="Selection_Screen"/>
      <sheetName val="Mapping_Definition(ZPPT1008)"/>
      <sheetName val="Mapping_Definition(LCSUS)"/>
      <sheetName val="API_Specification"/>
      <sheetName val="IDOC_Specifiction"/>
      <sheetName val="Appendix(IF_target_period)"/>
      <sheetName val="List_Value"/>
      <sheetName val="定数"/>
      <sheetName val="課題ToDo一覧"/>
      <sheetName val="参考"/>
      <sheetName val="金額フル桁得意先"/>
      <sheetName val="99.リスト（印字不要）"/>
      <sheetName val="新内部マスタテーブル"/>
      <sheetName val="リスト（印字不要）"/>
      <sheetName val="記載ルール"/>
      <sheetName val="項目説明"/>
      <sheetName val="system"/>
      <sheetName val="JANコード生成ツール"/>
      <sheetName val="種別サマリ"/>
      <sheetName val="依頼科目入力フォーマット"/>
      <sheetName val="リストテンプレシート"/>
      <sheetName val="step1-3 給与項目洗い出し&amp;仮マッピング"/>
      <sheetName val="難易度表"/>
      <sheetName val="更新履歴"/>
      <sheetName val="その他マスタ"/>
      <sheetName val="資格・役職マスタ"/>
      <sheetName val="作業場所マスタ"/>
      <sheetName val="システム一覧"/>
      <sheetName val="資産クラス"/>
      <sheetName val="削除しない "/>
      <sheetName val="Ｇ名"/>
      <sheetName val="▼基礎データ＆集計シート"/>
      <sheetName val="□予推差・予実差（事業部（詳細））"/>
      <sheetName val="タイムチャート"/>
      <sheetName val="案件一覧"/>
      <sheetName val="全体状況（本番）"/>
      <sheetName val="(リスト用)システム一覧"/>
      <sheetName val="ZMMT1073(2シート)+1073"/>
      <sheetName val="PLANT LIST"/>
      <sheetName val="区分値"/>
      <sheetName val="承認票"/>
      <sheetName val="使用する勘定一覧"/>
      <sheetName val="menu"/>
      <sheetName val="コード表 購買組織"/>
      <sheetName val="コード表 仕入先"/>
      <sheetName val="約定"/>
      <sheetName val="営業所・営業グループ"/>
      <sheetName val="PR"/>
      <sheetName val="サブシステム一覧 (2)"/>
      <sheetName val="勘定コード"/>
      <sheetName val="原価･利益センタ"/>
      <sheetName val="code"/>
      <sheetName val="得意先リスト"/>
      <sheetName val="表示項目 ﾘｽﾄ２"/>
      <sheetName val="りすと"/>
      <sheetName val="営業所マスタ"/>
      <sheetName val="３．事業本部"/>
      <sheetName val="６．業務内容（第二階層）"/>
      <sheetName val="５．事業領域（第一階層）"/>
      <sheetName val="４．事業セグメント（事業区分）"/>
      <sheetName val="２．事業所（個社管理単位）"/>
      <sheetName val="リスト（表紙）"/>
      <sheetName val="MST"/>
      <sheetName val="Reference Do not touch"/>
      <sheetName val="SAPUI5 Specification"/>
      <sheetName val="ステータスList"/>
      <sheetName val="table_data"/>
      <sheetName val="品目分類"/>
      <sheetName val="案1(44%)"/>
      <sheetName val="ステータスレポート"/>
      <sheetName val="参照）中計戦略一覧"/>
      <sheetName val="コード"/>
      <sheetName val="１．InfoCube_(YKCH0010)案１3"/>
      <sheetName val="１．InfoCube_(YKCH0010)_案２3"/>
      <sheetName val="Estimator_Base2"/>
      <sheetName val="リスト_(2)2"/>
      <sheetName val="機能設計書_（内容説明）2"/>
      <sheetName val="Pattern_Definition2"/>
      <sheetName val="コード値(コード順)_2"/>
      <sheetName val="(Status_Definition)2"/>
      <sheetName val="納品対象外_セレクトデータ2"/>
      <sheetName val="3_指定可能値2"/>
      <sheetName val="Cover_Cheet_(変更前)3"/>
      <sheetName val="Change_History2"/>
      <sheetName val="Test_Scenario2"/>
      <sheetName val="Execution_Result(1-1)2"/>
      <sheetName val="Execution_Result(1-2)2"/>
      <sheetName val="Execution_Result(1-3)2"/>
      <sheetName val="Execution_Result(1-4)2"/>
      <sheetName val="Execution_Result(1-5)2"/>
      <sheetName val="Execution_Result(1-6)2"/>
      <sheetName val="Execution_Result(1-7)2"/>
      <sheetName val="Execution_Result(1-8-1)2"/>
      <sheetName val="Execution_Result(1-8-2)2"/>
      <sheetName val="Execution_Result(1-9)2"/>
      <sheetName val="Execution_Result(1-10)2"/>
      <sheetName val="Execution_Result(1-11)2"/>
      <sheetName val="Execution_Result(1-12-1)2"/>
      <sheetName val="Execution_Result(1-12-2)2"/>
      <sheetName val="Delete_Prohibition2"/>
      <sheetName val="Day_master1"/>
      <sheetName val="Pricing_tool1"/>
      <sheetName val="Category_list1"/>
      <sheetName val="変換表v1_031"/>
      <sheetName val="テストコンディション_(2)1"/>
      <sheetName val="エビデンス_(5回目)1"/>
      <sheetName val="COVER_PAGE1"/>
      <sheetName val="Test_Condition_Description1"/>
      <sheetName val="Doc_History1"/>
      <sheetName val="Source_(0件)1"/>
      <sheetName val="Result_(0件)1"/>
      <sheetName val="Source_(1件)1"/>
      <sheetName val="Target_(1件)_ヘッダー1"/>
      <sheetName val="Target_(1件)_データ1"/>
      <sheetName val="Result_(1件)1"/>
      <sheetName val="Source_(複数件)1"/>
      <sheetName val="Target_(複数件)_ヘッダー1"/>
      <sheetName val="Target_(複数件)_データ1"/>
      <sheetName val="Result_(複数件)1"/>
      <sheetName val="Source_(複数件2)1"/>
      <sheetName val="Target_(複数件2)_ヘッダー1"/>
      <sheetName val="Target_(複数件2)_データ1"/>
      <sheetName val="Result_(複数件2)1"/>
      <sheetName val="Source_(バリデーション)1"/>
      <sheetName val="Result_(バリデーション)1"/>
      <sheetName val="Data_Type_Format1"/>
      <sheetName val="MTT_Change_History1"/>
      <sheetName val="Revision_History1"/>
      <sheetName val="Function_Description1"/>
      <sheetName val="Selection_Screen_Specification1"/>
      <sheetName val="Selection_Screen(Belize)1"/>
      <sheetName val="InputOutput_file_(Flat)1"/>
      <sheetName val="InputOutput_file_(multi)1"/>
      <sheetName val="App_Log1"/>
      <sheetName val="Appendix(Fixed_Value)1"/>
      <sheetName val="List_Value1"/>
      <sheetName val="Mapping_Definition1"/>
      <sheetName val="Selection_Screen1"/>
      <sheetName val="Mapping_Definition(ZPPT1008)1"/>
      <sheetName val="Mapping_Definition(LCSUS)1"/>
      <sheetName val="API_Specification1"/>
      <sheetName val="IDOC_Specifiction1"/>
      <sheetName val="Appendix(IF_target_period)1"/>
      <sheetName val="MKPF(4_6C)1"/>
      <sheetName val="テストコンディション_1"/>
      <sheetName val="テスト実行結果_11"/>
      <sheetName val="テスト実行結果_21"/>
      <sheetName val="テスト実行結果_31"/>
      <sheetName val="テスト実行結果_41"/>
      <sheetName val="テスト実行結果_51"/>
      <sheetName val="テスト実行結果_61"/>
      <sheetName val="実行結果_(3)1"/>
      <sheetName val="09_IF項目定義(諸掛明細)_1"/>
      <sheetName val="04_画面レイアウト_(2)1"/>
      <sheetName val="07_コールトランザクション_(2)1"/>
      <sheetName val="削除しない_"/>
      <sheetName val="送金目的"/>
      <sheetName val="T予実"/>
      <sheetName val="リストボックス"/>
      <sheetName val="勤務体系"/>
      <sheetName val="概略設計書表紙"/>
      <sheetName val="テーブル"/>
      <sheetName val="区分入力リスト"/>
      <sheetName val="危険物区分"/>
      <sheetName val="□リスト"/>
      <sheetName val="進捗状況"/>
      <sheetName val="【アプリ保守チーム】本番機登録データ送付シート"/>
      <sheetName val="マスタ登録依頼申請書"/>
      <sheetName val="17.9.21"/>
      <sheetName val="20.6.30"/>
      <sheetName val="【記入例マスタ登録依頼申請書"/>
      <sheetName val="ZIFTZ1"/>
      <sheetName val="List_Common"/>
      <sheetName val="??InfoCube (YKCH0010)??"/>
      <sheetName val="??InfoCube (YKCH0010) ??"/>
      <sheetName val="????"/>
      <sheetName val="?????"/>
      <sheetName val="???"/>
      <sheetName val="申請書"/>
      <sheetName val="取引先機能（得意先）"/>
      <sheetName val="都道府県市区町村リスト"/>
      <sheetName val="銀行情報"/>
      <sheetName val="宛先一覧"/>
      <sheetName val="Table"/>
      <sheetName val="データ"/>
      <sheetName val="（基礎情報）"/>
      <sheetName val="リスト(削除しないでください)"/>
      <sheetName val="シナリオ(予算編成(立替申請))"/>
      <sheetName val="データパターンマトリクス"/>
      <sheetName val="作業用"/>
      <sheetName val="１．InfoCube_(YKCH0010)案１4"/>
      <sheetName val="１．InfoCube_(YKCH0010)_案２4"/>
      <sheetName val="Estimator_Base3"/>
      <sheetName val="リスト_(2)3"/>
      <sheetName val="機能設計書_（内容説明）3"/>
      <sheetName val="Pattern_Definition3"/>
      <sheetName val="コード値(コード順)_3"/>
      <sheetName val="(Status_Definition)3"/>
      <sheetName val="納品対象外_セレクトデータ3"/>
      <sheetName val="3_指定可能値3"/>
      <sheetName val="Cover_Cheet_(変更前)4"/>
      <sheetName val="Change_History3"/>
      <sheetName val="Test_Scenario3"/>
      <sheetName val="Execution_Result(1-1)3"/>
      <sheetName val="Execution_Result(1-2)3"/>
      <sheetName val="Execution_Result(1-3)3"/>
      <sheetName val="Execution_Result(1-4)3"/>
      <sheetName val="Execution_Result(1-5)3"/>
      <sheetName val="Execution_Result(1-6)3"/>
      <sheetName val="Execution_Result(1-7)3"/>
      <sheetName val="Execution_Result(1-8-1)3"/>
      <sheetName val="Execution_Result(1-8-2)3"/>
      <sheetName val="Execution_Result(1-9)3"/>
      <sheetName val="Execution_Result(1-10)3"/>
      <sheetName val="Execution_Result(1-11)3"/>
      <sheetName val="Execution_Result(1-12-1)3"/>
      <sheetName val="Execution_Result(1-12-2)3"/>
      <sheetName val="Delete_Prohibition3"/>
      <sheetName val="Day_master2"/>
      <sheetName val="Pricing_tool2"/>
      <sheetName val="Category_list2"/>
      <sheetName val="変換表v1_032"/>
      <sheetName val="テストコンディション_(2)2"/>
      <sheetName val="エビデンス_(5回目)2"/>
      <sheetName val="COVER_PAGE2"/>
      <sheetName val="Test_Condition_Description2"/>
      <sheetName val="Doc_History2"/>
      <sheetName val="Source_(0件)2"/>
      <sheetName val="Result_(0件)2"/>
      <sheetName val="Source_(1件)2"/>
      <sheetName val="Target_(1件)_ヘッダー2"/>
      <sheetName val="Target_(1件)_データ2"/>
      <sheetName val="Result_(1件)2"/>
      <sheetName val="Source_(複数件)2"/>
      <sheetName val="Target_(複数件)_ヘッダー2"/>
      <sheetName val="Target_(複数件)_データ2"/>
      <sheetName val="Result_(複数件)2"/>
      <sheetName val="Source_(複数件2)2"/>
      <sheetName val="Target_(複数件2)_ヘッダー2"/>
      <sheetName val="Target_(複数件2)_データ2"/>
      <sheetName val="Result_(複数件2)2"/>
      <sheetName val="Source_(バリデーション)2"/>
      <sheetName val="Result_(バリデーション)2"/>
      <sheetName val="Data_Type_Format2"/>
      <sheetName val="MTT_Change_History2"/>
      <sheetName val="Revision_History2"/>
      <sheetName val="Function_Description2"/>
      <sheetName val="Selection_Screen_Specification2"/>
      <sheetName val="Selection_Screen(Belize)2"/>
      <sheetName val="InputOutput_file_(Flat)2"/>
      <sheetName val="InputOutput_file_(multi)2"/>
      <sheetName val="App_Log2"/>
      <sheetName val="Appendix(Fixed_Value)2"/>
      <sheetName val="List_Value2"/>
      <sheetName val="Mapping_Definition2"/>
      <sheetName val="Selection_Screen2"/>
      <sheetName val="Mapping_Definition(ZPPT1008)2"/>
      <sheetName val="Mapping_Definition(LCSUS)2"/>
      <sheetName val="API_Specification2"/>
      <sheetName val="IDOC_Specifiction2"/>
      <sheetName val="Appendix(IF_target_period)2"/>
      <sheetName val="テストコンディション_2"/>
      <sheetName val="テスト実行結果_12"/>
      <sheetName val="テスト実行結果_22"/>
      <sheetName val="テスト実行結果_32"/>
      <sheetName val="テスト実行結果_42"/>
      <sheetName val="テスト実行結果_52"/>
      <sheetName val="テスト実行結果_62"/>
      <sheetName val="実行結果_(3)2"/>
      <sheetName val="集計表_XLS1"/>
      <sheetName val="MKPF(4_6C)2"/>
      <sheetName val="09_IF項目定義(諸掛明細)_2"/>
      <sheetName val="04_画面レイアウト_(2)2"/>
      <sheetName val="07_コールトランザクション_(2)2"/>
      <sheetName val="종이_시험성적서1"/>
      <sheetName val="削除しない_1"/>
      <sheetName val="99_リスト（印字不要）"/>
      <sheetName val="PLANT_LIST"/>
      <sheetName val="コード表_購買組織"/>
      <sheetName val="コード表_仕入先"/>
      <sheetName val="サブシステム一覧_(2)"/>
      <sheetName val="表示項目_ﾘｽﾄ２"/>
      <sheetName val="step1-3_給与項目洗い出し&amp;仮マッピング"/>
      <sheetName val="ADCS評価結果(22.09.02)"/>
      <sheetName val="月次レポートグラフ作成用"/>
      <sheetName val="JP070814"/>
      <sheetName val="改定履歴"/>
      <sheetName val="仕入先リスト"/>
      <sheetName val="サブコン連絡先マスタ"/>
      <sheetName val="経費課目リスト"/>
      <sheetName val="業者リスト"/>
      <sheetName val="１．InfoCube_(YKCH0010)案１5"/>
      <sheetName val="１．InfoCube_(YKCH0010)_案２5"/>
      <sheetName val="集計表_XLS2"/>
      <sheetName val="Estimator_Base4"/>
      <sheetName val="リスト_(2)4"/>
      <sheetName val="機能設計書_（内容説明）4"/>
      <sheetName val="Pattern_Definition4"/>
      <sheetName val="コード値(コード順)_4"/>
      <sheetName val="(Status_Definition)4"/>
      <sheetName val="納品対象外_セレクトデータ4"/>
      <sheetName val="3_指定可能値4"/>
      <sheetName val="Cover_Cheet_(変更前)5"/>
      <sheetName val="종이_시험성적서2"/>
      <sheetName val="Ｔ円形_＞100_um_密度推移圖1"/>
      <sheetName val="手順書_(中文)1"/>
      <sheetName val="Change_History4"/>
      <sheetName val="Test_Scenario4"/>
      <sheetName val="Execution_Result(1-1)4"/>
      <sheetName val="Execution_Result(1-2)4"/>
      <sheetName val="Execution_Result(1-3)4"/>
      <sheetName val="Execution_Result(1-4)4"/>
      <sheetName val="Execution_Result(1-5)4"/>
      <sheetName val="Execution_Result(1-6)4"/>
      <sheetName val="Execution_Result(1-7)4"/>
      <sheetName val="Execution_Result(1-8-1)4"/>
      <sheetName val="Execution_Result(1-8-2)4"/>
      <sheetName val="Execution_Result(1-9)4"/>
      <sheetName val="Execution_Result(1-10)4"/>
      <sheetName val="Execution_Result(1-11)4"/>
      <sheetName val="Execution_Result(1-12-1)4"/>
      <sheetName val="Execution_Result(1-12-2)4"/>
      <sheetName val="Delete_Prohibition4"/>
      <sheetName val="テストコンディション_3"/>
      <sheetName val="テスト実行結果_13"/>
      <sheetName val="テスト実行結果_23"/>
      <sheetName val="テスト実行結果_33"/>
      <sheetName val="テスト実行結果_43"/>
      <sheetName val="テスト実行結果_53"/>
      <sheetName val="テスト実行結果_63"/>
      <sheetName val="実行結果_(3)3"/>
      <sheetName val="Day_master3"/>
      <sheetName val="Pricing_tool3"/>
      <sheetName val="Category_list3"/>
      <sheetName val="変換表v1_033"/>
      <sheetName val="テストコンディション_(2)3"/>
      <sheetName val="エビデンス_(5回目)3"/>
      <sheetName val="COVER_PAGE3"/>
      <sheetName val="Test_Condition_Description3"/>
      <sheetName val="Doc_History3"/>
      <sheetName val="Source_(0件)3"/>
      <sheetName val="Result_(0件)3"/>
      <sheetName val="Source_(1件)3"/>
      <sheetName val="Target_(1件)_ヘッダー3"/>
      <sheetName val="Target_(1件)_データ3"/>
      <sheetName val="Result_(1件)3"/>
      <sheetName val="Source_(複数件)3"/>
      <sheetName val="Target_(複数件)_ヘッダー3"/>
      <sheetName val="Target_(複数件)_データ3"/>
      <sheetName val="Result_(複数件)3"/>
      <sheetName val="Source_(複数件2)3"/>
      <sheetName val="Target_(複数件2)_ヘッダー3"/>
      <sheetName val="Target_(複数件2)_データ3"/>
      <sheetName val="Result_(複数件2)3"/>
      <sheetName val="Source_(バリデーション)3"/>
      <sheetName val="Result_(バリデーション)3"/>
      <sheetName val="Data_Type_Format3"/>
      <sheetName val="MTT_Change_History3"/>
      <sheetName val="Revision_History3"/>
      <sheetName val="Function_Description3"/>
      <sheetName val="Selection_Screen_Specification3"/>
      <sheetName val="Selection_Screen(Belize)3"/>
      <sheetName val="InputOutput_file_(Flat)3"/>
      <sheetName val="InputOutput_file_(multi)3"/>
      <sheetName val="App_Log3"/>
      <sheetName val="Appendix(Fixed_Value)3"/>
      <sheetName val="作業未標準化洗出-list_表二1"/>
      <sheetName val="Mapping_Definition3"/>
      <sheetName val="Selection_Screen3"/>
      <sheetName val="Mapping_Definition(ZPPT1008)3"/>
      <sheetName val="Mapping_Definition(LCSUS)3"/>
      <sheetName val="API_Specification3"/>
      <sheetName val="IDOC_Specifiction3"/>
      <sheetName val="Appendix(IF_target_period)3"/>
      <sheetName val="MKPF(4_6C)3"/>
      <sheetName val="09_IF項目定義(諸掛明細)_3"/>
      <sheetName val="04_画面レイアウト_(2)3"/>
      <sheetName val="07_コールトランザクション_(2)3"/>
      <sheetName val="List_Value3"/>
      <sheetName val="99_リスト（印字不要）1"/>
      <sheetName val="step1-3_給与項目洗い出し&amp;仮マッピング1"/>
      <sheetName val="削除しない_2"/>
      <sheetName val="PLANT_LIST1"/>
      <sheetName val="コード表_購買組織1"/>
      <sheetName val="コード表_仕入先1"/>
      <sheetName val="サブシステム一覧_(2)1"/>
      <sheetName val="表示項目_ﾘｽﾄ２1"/>
      <sheetName val="Reference_Do_not_touch"/>
      <sheetName val="SAPUI5_Specification"/>
      <sheetName val="17_9_21"/>
      <sheetName val="20_6_30"/>
      <sheetName val="??InfoCube_(YKCH0010)??"/>
      <sheetName val="??InfoCube_(YKCH0010)_??"/>
      <sheetName val="월계획+실적분석(2024)"/>
      <sheetName val="FF"/>
      <sheetName val="データ（編集用）"/>
      <sheetName val="初期設定ｼｰﾄ"/>
      <sheetName val="容器ﾏｽﾀ"/>
      <sheetName val="入出荷項目マスタ"/>
      <sheetName val="作業ｺｰﾄﾞﾏｽﾀ"/>
      <sheetName val="各種ﾏｽﾀ"/>
      <sheetName val="車種ｺｰﾄﾞﾏｽﾀ"/>
      <sheetName val="輸送便マスタ"/>
      <sheetName val="0"/>
      <sheetName val="勘定科目･部門"/>
      <sheetName val="YKABQA07"/>
      <sheetName val="Basic_Information"/>
      <sheetName val="SB予実対比"/>
      <sheetName val="Price List as of 4-30-2021"/>
      <sheetName val="MY2021 Exposure"/>
      <sheetName val="??"/>
      <sheetName val="ブロッコリー予測"/>
      <sheetName val="月部別"/>
      <sheetName val="Ｅ表_品別【配荷店】"/>
      <sheetName val="前期試薬実績Ｄ"/>
      <sheetName val="キー選択ワーク"/>
      <sheetName val="当期試薬実績Ｄ"/>
      <sheetName val="P&amp;L"/>
      <sheetName val="P1実績①"/>
      <sheetName val="ざっくりシミュレーション"/>
      <sheetName val="5-6月キャンペーン"/>
      <sheetName val="3.画面項目"/>
      <sheetName val="環境設定"/>
      <sheetName val="出力先"/>
      <sheetName val="Sub"/>
      <sheetName val="規則"/>
      <sheetName val="食品SM業績推移"/>
      <sheetName val="経費タイプ"/>
      <sheetName val="設定項目"/>
      <sheetName val="食品"/>
      <sheetName val="ﾌﾙｰﾂ村pet"/>
      <sheetName val="企業体マスタ"/>
      <sheetName val="カード"/>
      <sheetName val="記号一覧"/>
      <sheetName val="品目コード"/>
      <sheetName val="元表"/>
      <sheetName val="リスト（削除不可）"/>
      <sheetName val="データ入力"/>
      <sheetName val="１項"/>
      <sheetName val="env"/>
      <sheetName val="区分テキスト"/>
      <sheetName val="業務コード"/>
      <sheetName val="経費内容マスタ"/>
      <sheetName val="VL"/>
      <sheetName val="各窯VS"/>
      <sheetName val="欠陥起点割れのみ"/>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ow r="5">
          <cell r="W5">
            <v>0</v>
          </cell>
        </row>
      </sheetData>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refreshError="1"/>
      <sheetData sheetId="181">
        <row r="5">
          <cell r="W5" t="str">
            <v>生品技</v>
          </cell>
        </row>
      </sheetData>
      <sheetData sheetId="182">
        <row r="5">
          <cell r="W5" t="str">
            <v>生品技</v>
          </cell>
        </row>
      </sheetData>
      <sheetData sheetId="183">
        <row r="5">
          <cell r="W5" t="str">
            <v>生品技</v>
          </cell>
        </row>
      </sheetData>
      <sheetData sheetId="184">
        <row r="5">
          <cell r="W5" t="str">
            <v>生品技</v>
          </cell>
        </row>
      </sheetData>
      <sheetData sheetId="185">
        <row r="5">
          <cell r="W5" t="str">
            <v>生品技</v>
          </cell>
        </row>
      </sheetData>
      <sheetData sheetId="186">
        <row r="5">
          <cell r="W5" t="str">
            <v>生品技</v>
          </cell>
        </row>
      </sheetData>
      <sheetData sheetId="187"/>
      <sheetData sheetId="188"/>
      <sheetData sheetId="189"/>
      <sheetData sheetId="190"/>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ow r="5">
          <cell r="W5" t="str">
            <v>生品技</v>
          </cell>
        </row>
      </sheetData>
      <sheetData sheetId="223">
        <row r="5">
          <cell r="W5" t="str">
            <v>生品技</v>
          </cell>
        </row>
      </sheetData>
      <sheetData sheetId="224"/>
      <sheetData sheetId="225"/>
      <sheetData sheetId="226"/>
      <sheetData sheetId="227"/>
      <sheetData sheetId="228"/>
      <sheetData sheetId="229"/>
      <sheetData sheetId="230"/>
      <sheetData sheetId="231" refreshError="1"/>
      <sheetData sheetId="232" refreshError="1"/>
      <sheetData sheetId="233" refreshError="1"/>
      <sheetData sheetId="234" refreshError="1"/>
      <sheetData sheetId="235" refreshError="1"/>
      <sheetData sheetId="236" refreshError="1"/>
      <sheetData sheetId="237" refreshError="1"/>
      <sheetData sheetId="238"/>
      <sheetData sheetId="239"/>
      <sheetData sheetId="240"/>
      <sheetData sheetId="241"/>
      <sheetData sheetId="242"/>
      <sheetData sheetId="243"/>
      <sheetData sheetId="244">
        <row r="5">
          <cell r="W5">
            <v>0</v>
          </cell>
        </row>
      </sheetData>
      <sheetData sheetId="245">
        <row r="5">
          <cell r="W5">
            <v>0</v>
          </cell>
        </row>
      </sheetData>
      <sheetData sheetId="246"/>
      <sheetData sheetId="247"/>
      <sheetData sheetId="248"/>
      <sheetData sheetId="249"/>
      <sheetData sheetId="250"/>
      <sheetData sheetId="251">
        <row r="5">
          <cell r="W5">
            <v>0</v>
          </cell>
        </row>
      </sheetData>
      <sheetData sheetId="252"/>
      <sheetData sheetId="253"/>
      <sheetData sheetId="254"/>
      <sheetData sheetId="255"/>
      <sheetData sheetId="256">
        <row r="5">
          <cell r="W5">
            <v>0</v>
          </cell>
        </row>
      </sheetData>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sheetData sheetId="294"/>
      <sheetData sheetId="295"/>
      <sheetData sheetId="296"/>
      <sheetData sheetId="297"/>
      <sheetData sheetId="298">
        <row r="5">
          <cell r="W5">
            <v>0</v>
          </cell>
        </row>
      </sheetData>
      <sheetData sheetId="299">
        <row r="5">
          <cell r="W5">
            <v>0</v>
          </cell>
        </row>
      </sheetData>
      <sheetData sheetId="300"/>
      <sheetData sheetId="301">
        <row r="5">
          <cell r="W5">
            <v>0</v>
          </cell>
        </row>
      </sheetData>
      <sheetData sheetId="302" refreshError="1"/>
      <sheetData sheetId="303" refreshError="1"/>
      <sheetData sheetId="304" refreshError="1"/>
      <sheetData sheetId="305"/>
      <sheetData sheetId="306"/>
      <sheetData sheetId="307" refreshError="1"/>
      <sheetData sheetId="308" refreshError="1"/>
      <sheetData sheetId="309" refreshError="1"/>
      <sheetData sheetId="310" refreshError="1"/>
      <sheetData sheetId="311"/>
      <sheetData sheetId="312"/>
      <sheetData sheetId="313"/>
      <sheetData sheetId="314"/>
      <sheetData sheetId="315"/>
      <sheetData sheetId="316"/>
      <sheetData sheetId="317"/>
      <sheetData sheetId="318">
        <row r="5">
          <cell r="W5">
            <v>0</v>
          </cell>
        </row>
      </sheetData>
      <sheetData sheetId="319"/>
      <sheetData sheetId="320">
        <row r="5">
          <cell r="W5">
            <v>0</v>
          </cell>
        </row>
      </sheetData>
      <sheetData sheetId="321"/>
      <sheetData sheetId="322">
        <row r="5">
          <cell r="W5">
            <v>0</v>
          </cell>
        </row>
      </sheetData>
      <sheetData sheetId="323"/>
      <sheetData sheetId="324"/>
      <sheetData sheetId="325"/>
      <sheetData sheetId="326"/>
      <sheetData sheetId="327"/>
      <sheetData sheetId="328"/>
      <sheetData sheetId="329"/>
      <sheetData sheetId="330"/>
      <sheetData sheetId="331">
        <row r="5">
          <cell r="W5">
            <v>0</v>
          </cell>
        </row>
      </sheetData>
      <sheetData sheetId="332"/>
      <sheetData sheetId="333">
        <row r="5">
          <cell r="W5">
            <v>0</v>
          </cell>
        </row>
      </sheetData>
      <sheetData sheetId="334"/>
      <sheetData sheetId="335"/>
      <sheetData sheetId="336"/>
      <sheetData sheetId="337"/>
      <sheetData sheetId="338"/>
      <sheetData sheetId="339"/>
      <sheetData sheetId="340">
        <row r="5">
          <cell r="W5">
            <v>0</v>
          </cell>
        </row>
      </sheetData>
      <sheetData sheetId="341">
        <row r="5">
          <cell r="W5">
            <v>0</v>
          </cell>
        </row>
      </sheetData>
      <sheetData sheetId="342">
        <row r="5">
          <cell r="W5">
            <v>0</v>
          </cell>
        </row>
      </sheetData>
      <sheetData sheetId="343">
        <row r="5">
          <cell r="W5">
            <v>0</v>
          </cell>
        </row>
      </sheetData>
      <sheetData sheetId="344">
        <row r="5">
          <cell r="W5">
            <v>0</v>
          </cell>
        </row>
      </sheetData>
      <sheetData sheetId="345">
        <row r="5">
          <cell r="W5">
            <v>0</v>
          </cell>
        </row>
      </sheetData>
      <sheetData sheetId="346">
        <row r="5">
          <cell r="W5">
            <v>0</v>
          </cell>
        </row>
      </sheetData>
      <sheetData sheetId="347">
        <row r="5">
          <cell r="W5">
            <v>0</v>
          </cell>
        </row>
      </sheetData>
      <sheetData sheetId="348"/>
      <sheetData sheetId="349">
        <row r="5">
          <cell r="W5">
            <v>0</v>
          </cell>
        </row>
      </sheetData>
      <sheetData sheetId="350">
        <row r="5">
          <cell r="W5">
            <v>0</v>
          </cell>
        </row>
      </sheetData>
      <sheetData sheetId="351">
        <row r="5">
          <cell r="W5">
            <v>5.3441443049080627E-3</v>
          </cell>
        </row>
      </sheetData>
      <sheetData sheetId="352" refreshError="1"/>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refreshError="1"/>
      <sheetData sheetId="471" refreshError="1"/>
      <sheetData sheetId="472" refreshError="1"/>
      <sheetData sheetId="473" refreshError="1"/>
      <sheetData sheetId="474" refreshError="1"/>
      <sheetData sheetId="475" refreshError="1"/>
      <sheetData sheetId="476">
        <row r="5">
          <cell r="W5">
            <v>0</v>
          </cell>
        </row>
      </sheetData>
      <sheetData sheetId="477">
        <row r="5">
          <cell r="W5">
            <v>0</v>
          </cell>
        </row>
      </sheetData>
      <sheetData sheetId="478">
        <row r="5">
          <cell r="W5">
            <v>0</v>
          </cell>
        </row>
      </sheetData>
      <sheetData sheetId="479"/>
      <sheetData sheetId="480"/>
      <sheetData sheetId="481"/>
      <sheetData sheetId="482"/>
      <sheetData sheetId="483"/>
      <sheetData sheetId="484"/>
      <sheetData sheetId="485"/>
      <sheetData sheetId="486"/>
      <sheetData sheetId="487"/>
      <sheetData sheetId="488"/>
      <sheetData sheetId="489"/>
      <sheetData sheetId="490" refreshError="1"/>
      <sheetData sheetId="491" refreshError="1"/>
      <sheetData sheetId="492" refreshError="1"/>
      <sheetData sheetId="493" refreshError="1"/>
      <sheetData sheetId="494" refreshError="1"/>
      <sheetData sheetId="495" refreshError="1"/>
      <sheetData sheetId="496" refreshError="1"/>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ow r="5">
          <cell r="W5">
            <v>0</v>
          </cell>
        </row>
      </sheetData>
      <sheetData sheetId="526"/>
      <sheetData sheetId="527">
        <row r="5">
          <cell r="W5">
            <v>0</v>
          </cell>
        </row>
      </sheetData>
      <sheetData sheetId="528"/>
      <sheetData sheetId="529">
        <row r="5">
          <cell r="W5">
            <v>0</v>
          </cell>
        </row>
      </sheetData>
      <sheetData sheetId="530"/>
      <sheetData sheetId="531">
        <row r="5">
          <cell r="W5">
            <v>0</v>
          </cell>
        </row>
      </sheetData>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sheetData sheetId="546"/>
      <sheetData sheetId="547"/>
      <sheetData sheetId="548"/>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sheetData sheetId="563"/>
      <sheetData sheetId="564"/>
      <sheetData sheetId="565"/>
      <sheetData sheetId="566"/>
      <sheetData sheetId="567"/>
      <sheetData sheetId="568"/>
      <sheetData sheetId="569"/>
      <sheetData sheetId="570" refreshError="1"/>
      <sheetData sheetId="571"/>
      <sheetData sheetId="572" refreshError="1"/>
      <sheetData sheetId="573"/>
      <sheetData sheetId="574" refreshError="1"/>
      <sheetData sheetId="575" refreshError="1"/>
      <sheetData sheetId="576" refreshError="1"/>
      <sheetData sheetId="577" refreshError="1"/>
      <sheetData sheetId="578" refreshError="1"/>
      <sheetData sheetId="579" refreshError="1"/>
      <sheetData sheetId="580"/>
      <sheetData sheetId="581" refreshError="1"/>
      <sheetData sheetId="582">
        <row r="5">
          <cell r="W5"/>
        </row>
      </sheetData>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ow r="5">
          <cell r="W5">
            <v>0</v>
          </cell>
        </row>
      </sheetData>
      <sheetData sheetId="597"/>
      <sheetData sheetId="598"/>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row r="5">
          <cell r="W5">
            <v>0</v>
          </cell>
        </row>
      </sheetData>
      <sheetData sheetId="668"/>
      <sheetData sheetId="669"/>
      <sheetData sheetId="670"/>
      <sheetData sheetId="671">
        <row r="5">
          <cell r="W5">
            <v>0</v>
          </cell>
        </row>
      </sheetData>
      <sheetData sheetId="672"/>
      <sheetData sheetId="673">
        <row r="5">
          <cell r="W5">
            <v>0</v>
          </cell>
        </row>
      </sheetData>
      <sheetData sheetId="674"/>
      <sheetData sheetId="675">
        <row r="5">
          <cell r="W5">
            <v>0</v>
          </cell>
        </row>
      </sheetData>
      <sheetData sheetId="676"/>
      <sheetData sheetId="677"/>
      <sheetData sheetId="678"/>
      <sheetData sheetId="679"/>
      <sheetData sheetId="680"/>
      <sheetData sheetId="681"/>
      <sheetData sheetId="682"/>
      <sheetData sheetId="683"/>
      <sheetData sheetId="684">
        <row r="5">
          <cell r="W5">
            <v>0</v>
          </cell>
        </row>
      </sheetData>
      <sheetData sheetId="685"/>
      <sheetData sheetId="686">
        <row r="5">
          <cell r="W5">
            <v>0</v>
          </cell>
        </row>
      </sheetData>
      <sheetData sheetId="687"/>
      <sheetData sheetId="688"/>
      <sheetData sheetId="689"/>
      <sheetData sheetId="690"/>
      <sheetData sheetId="691"/>
      <sheetData sheetId="692"/>
      <sheetData sheetId="693">
        <row r="5">
          <cell r="W5">
            <v>0</v>
          </cell>
        </row>
      </sheetData>
      <sheetData sheetId="694"/>
      <sheetData sheetId="695"/>
      <sheetData sheetId="696">
        <row r="5">
          <cell r="W5">
            <v>0</v>
          </cell>
        </row>
      </sheetData>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sheetData sheetId="730"/>
      <sheetData sheetId="731"/>
      <sheetData sheetId="732"/>
      <sheetData sheetId="733"/>
      <sheetData sheetId="734"/>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sheetData sheetId="751"/>
      <sheetData sheetId="752" refreshError="1"/>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row r="5">
          <cell r="W5">
            <v>0</v>
          </cell>
        </row>
      </sheetData>
      <sheetData sheetId="786"/>
      <sheetData sheetId="787"/>
      <sheetData sheetId="788"/>
      <sheetData sheetId="789">
        <row r="5">
          <cell r="W5">
            <v>0</v>
          </cell>
        </row>
      </sheetData>
      <sheetData sheetId="790"/>
      <sheetData sheetId="791">
        <row r="5">
          <cell r="W5">
            <v>0</v>
          </cell>
        </row>
      </sheetData>
      <sheetData sheetId="792"/>
      <sheetData sheetId="793">
        <row r="5">
          <cell r="W5">
            <v>0</v>
          </cell>
        </row>
      </sheetData>
      <sheetData sheetId="794"/>
      <sheetData sheetId="795"/>
      <sheetData sheetId="796"/>
      <sheetData sheetId="797"/>
      <sheetData sheetId="798"/>
      <sheetData sheetId="799"/>
      <sheetData sheetId="800"/>
      <sheetData sheetId="801"/>
      <sheetData sheetId="802">
        <row r="5">
          <cell r="W5">
            <v>0</v>
          </cell>
        </row>
      </sheetData>
      <sheetData sheetId="803"/>
      <sheetData sheetId="804">
        <row r="5">
          <cell r="W5">
            <v>0</v>
          </cell>
        </row>
      </sheetData>
      <sheetData sheetId="805"/>
      <sheetData sheetId="806"/>
      <sheetData sheetId="807"/>
      <sheetData sheetId="808">
        <row r="5">
          <cell r="W5">
            <v>0</v>
          </cell>
        </row>
      </sheetData>
      <sheetData sheetId="809"/>
      <sheetData sheetId="810">
        <row r="5">
          <cell r="W5">
            <v>0</v>
          </cell>
        </row>
      </sheetData>
      <sheetData sheetId="811">
        <row r="5">
          <cell r="W5">
            <v>0</v>
          </cell>
        </row>
      </sheetData>
      <sheetData sheetId="812">
        <row r="5">
          <cell r="W5">
            <v>0</v>
          </cell>
        </row>
      </sheetData>
      <sheetData sheetId="813"/>
      <sheetData sheetId="814">
        <row r="5">
          <cell r="W5">
            <v>0</v>
          </cell>
        </row>
      </sheetData>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row r="5">
          <cell r="W5">
            <v>0</v>
          </cell>
        </row>
      </sheetData>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ow r="5">
          <cell r="W5">
            <v>0</v>
          </cell>
        </row>
      </sheetData>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CMASTER12"/>
      <sheetName val="JCMASTER34"/>
      <sheetName val="Ver1"/>
      <sheetName val="Ver2"/>
      <sheetName val="Ver3"/>
      <sheetName val="Ver4"/>
      <sheetName val="HIT3JC"/>
      <sheetName val="TASふぉーまっと"/>
      <sheetName val="フイールド表"/>
      <sheetName val="list"/>
      <sheetName val="Sheet2"/>
      <sheetName val="工作表1"/>
      <sheetName val="Sheet1"/>
      <sheetName val="社員リスト"/>
      <sheetName val="#REF"/>
      <sheetName val="1_Code体系表(20231220)"/>
      <sheetName val="FF"/>
    </sheetNames>
    <sheetDataSet>
      <sheetData sheetId="0"/>
      <sheetData sheetId="1">
        <row r="11">
          <cell r="B11">
            <v>1</v>
          </cell>
          <cell r="C11">
            <v>2</v>
          </cell>
          <cell r="D11">
            <v>3</v>
          </cell>
          <cell r="E11">
            <v>4</v>
          </cell>
          <cell r="F11">
            <v>5</v>
          </cell>
          <cell r="G11">
            <v>6</v>
          </cell>
          <cell r="H11">
            <v>7</v>
          </cell>
          <cell r="I11">
            <v>8</v>
          </cell>
          <cell r="J11">
            <v>9</v>
          </cell>
          <cell r="K11">
            <v>10</v>
          </cell>
          <cell r="L11">
            <v>11</v>
          </cell>
          <cell r="N11">
            <v>12</v>
          </cell>
          <cell r="O11">
            <v>13</v>
          </cell>
          <cell r="P11">
            <v>14</v>
          </cell>
          <cell r="T11">
            <v>15</v>
          </cell>
          <cell r="U11">
            <v>16</v>
          </cell>
          <cell r="V11">
            <v>17</v>
          </cell>
          <cell r="W11">
            <v>18</v>
          </cell>
          <cell r="X11">
            <v>19</v>
          </cell>
          <cell r="Y11">
            <v>20</v>
          </cell>
          <cell r="Z11">
            <v>25</v>
          </cell>
        </row>
        <row r="12">
          <cell r="B12" t="str">
            <v>A4 34.5*27.0</v>
          </cell>
          <cell r="C12">
            <v>686</v>
          </cell>
          <cell r="D12">
            <v>876</v>
          </cell>
          <cell r="E12">
            <v>8</v>
          </cell>
          <cell r="F12">
            <v>8</v>
          </cell>
          <cell r="G12">
            <v>8</v>
          </cell>
          <cell r="H12">
            <v>8</v>
          </cell>
          <cell r="I12">
            <v>1</v>
          </cell>
          <cell r="J12">
            <v>1</v>
          </cell>
          <cell r="K12">
            <v>204</v>
          </cell>
          <cell r="L12">
            <v>1</v>
          </cell>
          <cell r="M12">
            <v>26</v>
          </cell>
          <cell r="N12">
            <v>57</v>
          </cell>
          <cell r="O12">
            <v>57</v>
          </cell>
          <cell r="P12">
            <v>80</v>
          </cell>
          <cell r="Q12">
            <v>0</v>
          </cell>
          <cell r="R12">
            <v>0</v>
          </cell>
          <cell r="S12">
            <v>0.1</v>
          </cell>
          <cell r="T12">
            <v>15</v>
          </cell>
          <cell r="U12">
            <v>13</v>
          </cell>
          <cell r="V12">
            <v>1</v>
          </cell>
          <cell r="W12">
            <v>1</v>
          </cell>
          <cell r="X12">
            <v>50</v>
          </cell>
          <cell r="Y12">
            <v>0.06</v>
          </cell>
          <cell r="Z12">
            <v>1</v>
          </cell>
        </row>
        <row r="13">
          <cell r="B13" t="str">
            <v>A4x34.5*27.0</v>
          </cell>
          <cell r="C13">
            <v>686</v>
          </cell>
          <cell r="D13">
            <v>876</v>
          </cell>
          <cell r="E13">
            <v>12</v>
          </cell>
          <cell r="F13">
            <v>12</v>
          </cell>
          <cell r="G13">
            <v>12</v>
          </cell>
          <cell r="H13">
            <v>12</v>
          </cell>
          <cell r="I13">
            <v>2</v>
          </cell>
          <cell r="J13">
            <v>2</v>
          </cell>
          <cell r="K13">
            <v>204</v>
          </cell>
          <cell r="L13">
            <v>4</v>
          </cell>
          <cell r="M13">
            <v>26</v>
          </cell>
          <cell r="N13">
            <v>57</v>
          </cell>
          <cell r="O13">
            <v>57</v>
          </cell>
          <cell r="P13">
            <v>80</v>
          </cell>
          <cell r="Q13">
            <v>0</v>
          </cell>
          <cell r="R13">
            <v>0</v>
          </cell>
          <cell r="S13">
            <v>0.1</v>
          </cell>
          <cell r="T13">
            <v>15</v>
          </cell>
          <cell r="U13">
            <v>13</v>
          </cell>
          <cell r="V13">
            <v>1</v>
          </cell>
          <cell r="W13">
            <v>1</v>
          </cell>
          <cell r="X13">
            <v>50</v>
          </cell>
          <cell r="Y13">
            <v>0.06</v>
          </cell>
          <cell r="Z13">
            <v>2</v>
          </cell>
        </row>
        <row r="14">
          <cell r="B14" t="str">
            <v/>
          </cell>
          <cell r="C14" t="str">
            <v/>
          </cell>
          <cell r="D14" t="str">
            <v/>
          </cell>
          <cell r="E14" t="str">
            <v/>
          </cell>
          <cell r="F14" t="str">
            <v/>
          </cell>
          <cell r="G14" t="str">
            <v/>
          </cell>
          <cell r="H14" t="str">
            <v/>
          </cell>
          <cell r="I14" t="str">
            <v/>
          </cell>
          <cell r="J14" t="str">
            <v/>
          </cell>
          <cell r="K14" t="str">
            <v/>
          </cell>
          <cell r="L14" t="str">
            <v/>
          </cell>
          <cell r="M14" t="str">
            <v/>
          </cell>
          <cell r="N14" t="str">
            <v/>
          </cell>
          <cell r="O14" t="str">
            <v/>
          </cell>
          <cell r="P14" t="str">
            <v/>
          </cell>
          <cell r="Q14" t="str">
            <v/>
          </cell>
          <cell r="R14" t="str">
            <v/>
          </cell>
          <cell r="S14" t="str">
            <v/>
          </cell>
          <cell r="T14" t="str">
            <v/>
          </cell>
          <cell r="U14" t="str">
            <v/>
          </cell>
          <cell r="V14" t="str">
            <v/>
          </cell>
          <cell r="W14" t="str">
            <v/>
          </cell>
          <cell r="X14" t="str">
            <v/>
          </cell>
          <cell r="Y14" t="str">
            <v/>
          </cell>
          <cell r="Z14">
            <v>3</v>
          </cell>
        </row>
        <row r="15">
          <cell r="B15" t="str">
            <v/>
          </cell>
          <cell r="C15" t="str">
            <v/>
          </cell>
          <cell r="D15" t="str">
            <v/>
          </cell>
          <cell r="E15" t="str">
            <v/>
          </cell>
          <cell r="F15" t="str">
            <v/>
          </cell>
          <cell r="G15" t="str">
            <v/>
          </cell>
          <cell r="H15" t="str">
            <v/>
          </cell>
          <cell r="I15" t="str">
            <v/>
          </cell>
          <cell r="J15" t="str">
            <v/>
          </cell>
          <cell r="K15" t="str">
            <v/>
          </cell>
          <cell r="L15" t="str">
            <v/>
          </cell>
          <cell r="M15" t="str">
            <v/>
          </cell>
          <cell r="N15" t="str">
            <v/>
          </cell>
          <cell r="O15" t="str">
            <v/>
          </cell>
          <cell r="P15" t="str">
            <v/>
          </cell>
          <cell r="Q15" t="str">
            <v/>
          </cell>
          <cell r="R15" t="str">
            <v/>
          </cell>
          <cell r="S15" t="str">
            <v/>
          </cell>
          <cell r="T15" t="str">
            <v/>
          </cell>
          <cell r="U15" t="str">
            <v/>
          </cell>
          <cell r="V15" t="str">
            <v/>
          </cell>
          <cell r="W15" t="str">
            <v/>
          </cell>
          <cell r="X15" t="str">
            <v/>
          </cell>
          <cell r="Y15" t="str">
            <v/>
          </cell>
          <cell r="Z15">
            <v>4</v>
          </cell>
        </row>
        <row r="16">
          <cell r="B16" t="str">
            <v>A4x39.5*31.0</v>
          </cell>
          <cell r="C16">
            <v>787</v>
          </cell>
          <cell r="D16">
            <v>1003</v>
          </cell>
          <cell r="E16">
            <v>12</v>
          </cell>
          <cell r="F16">
            <v>12</v>
          </cell>
          <cell r="G16">
            <v>12</v>
          </cell>
          <cell r="H16">
            <v>12</v>
          </cell>
          <cell r="I16">
            <v>2</v>
          </cell>
          <cell r="J16">
            <v>2</v>
          </cell>
          <cell r="K16">
            <v>204</v>
          </cell>
          <cell r="L16">
            <v>4</v>
          </cell>
          <cell r="M16">
            <v>23</v>
          </cell>
          <cell r="N16">
            <v>50</v>
          </cell>
          <cell r="O16">
            <v>50</v>
          </cell>
          <cell r="P16">
            <v>69</v>
          </cell>
          <cell r="Q16">
            <v>0</v>
          </cell>
          <cell r="R16">
            <v>0</v>
          </cell>
          <cell r="S16">
            <v>0.1</v>
          </cell>
          <cell r="T16">
            <v>15</v>
          </cell>
          <cell r="U16">
            <v>13</v>
          </cell>
          <cell r="V16">
            <v>1</v>
          </cell>
          <cell r="W16">
            <v>1</v>
          </cell>
          <cell r="X16">
            <v>50</v>
          </cell>
          <cell r="Y16">
            <v>0.06</v>
          </cell>
          <cell r="Z16">
            <v>5</v>
          </cell>
        </row>
        <row r="17">
          <cell r="B17" t="str">
            <v>A5 34.5*25.0</v>
          </cell>
          <cell r="C17">
            <v>635</v>
          </cell>
          <cell r="D17">
            <v>876</v>
          </cell>
          <cell r="E17">
            <v>8</v>
          </cell>
          <cell r="F17">
            <v>8</v>
          </cell>
          <cell r="G17">
            <v>8</v>
          </cell>
          <cell r="H17">
            <v>8</v>
          </cell>
          <cell r="I17">
            <v>1</v>
          </cell>
          <cell r="J17">
            <v>1</v>
          </cell>
          <cell r="K17">
            <v>204</v>
          </cell>
          <cell r="L17">
            <v>1</v>
          </cell>
          <cell r="M17">
            <v>28</v>
          </cell>
          <cell r="N17">
            <v>62</v>
          </cell>
          <cell r="O17">
            <v>62</v>
          </cell>
          <cell r="P17">
            <v>86</v>
          </cell>
          <cell r="Q17">
            <v>0</v>
          </cell>
          <cell r="R17">
            <v>0</v>
          </cell>
          <cell r="S17">
            <v>0.1</v>
          </cell>
          <cell r="T17">
            <v>15</v>
          </cell>
          <cell r="U17">
            <v>13</v>
          </cell>
          <cell r="V17">
            <v>1</v>
          </cell>
          <cell r="W17">
            <v>1</v>
          </cell>
          <cell r="X17">
            <v>50</v>
          </cell>
          <cell r="Y17">
            <v>0.06</v>
          </cell>
          <cell r="Z17">
            <v>6</v>
          </cell>
        </row>
        <row r="18">
          <cell r="B18" t="str">
            <v>A5x34.5*25.0</v>
          </cell>
          <cell r="C18">
            <v>635</v>
          </cell>
          <cell r="D18">
            <v>876</v>
          </cell>
          <cell r="E18">
            <v>12</v>
          </cell>
          <cell r="F18">
            <v>12</v>
          </cell>
          <cell r="G18">
            <v>12</v>
          </cell>
          <cell r="H18">
            <v>12</v>
          </cell>
          <cell r="I18">
            <v>2</v>
          </cell>
          <cell r="J18">
            <v>2</v>
          </cell>
          <cell r="K18">
            <v>204</v>
          </cell>
          <cell r="L18">
            <v>4</v>
          </cell>
          <cell r="M18">
            <v>28</v>
          </cell>
          <cell r="N18">
            <v>62</v>
          </cell>
          <cell r="O18">
            <v>62</v>
          </cell>
          <cell r="P18">
            <v>86</v>
          </cell>
          <cell r="Q18">
            <v>0</v>
          </cell>
          <cell r="R18">
            <v>0</v>
          </cell>
          <cell r="S18">
            <v>0.1</v>
          </cell>
          <cell r="T18">
            <v>15</v>
          </cell>
          <cell r="U18">
            <v>13</v>
          </cell>
          <cell r="V18">
            <v>1</v>
          </cell>
          <cell r="W18">
            <v>1</v>
          </cell>
          <cell r="X18">
            <v>50</v>
          </cell>
          <cell r="Y18">
            <v>0.06</v>
          </cell>
          <cell r="Z18">
            <v>7</v>
          </cell>
        </row>
        <row r="19">
          <cell r="B19" t="str">
            <v>A5 39.5*30.5</v>
          </cell>
          <cell r="C19">
            <v>775</v>
          </cell>
          <cell r="D19">
            <v>1003</v>
          </cell>
          <cell r="E19">
            <v>21</v>
          </cell>
          <cell r="F19">
            <v>21</v>
          </cell>
          <cell r="G19">
            <v>40</v>
          </cell>
          <cell r="H19">
            <v>40</v>
          </cell>
          <cell r="I19">
            <v>1</v>
          </cell>
          <cell r="J19">
            <v>1</v>
          </cell>
          <cell r="K19">
            <v>204</v>
          </cell>
          <cell r="L19">
            <v>1</v>
          </cell>
          <cell r="M19">
            <v>23</v>
          </cell>
          <cell r="N19">
            <v>51</v>
          </cell>
          <cell r="O19">
            <v>51</v>
          </cell>
          <cell r="P19">
            <v>70</v>
          </cell>
          <cell r="Q19">
            <v>0</v>
          </cell>
          <cell r="R19">
            <v>0</v>
          </cell>
          <cell r="S19">
            <v>0.1</v>
          </cell>
          <cell r="T19">
            <v>15</v>
          </cell>
          <cell r="U19">
            <v>13</v>
          </cell>
          <cell r="V19">
            <v>1</v>
          </cell>
          <cell r="W19">
            <v>1</v>
          </cell>
          <cell r="X19">
            <v>50</v>
          </cell>
          <cell r="Y19">
            <v>0.06</v>
          </cell>
          <cell r="Z19">
            <v>8</v>
          </cell>
        </row>
        <row r="20">
          <cell r="B20" t="str">
            <v>A5x39.5*30.5</v>
          </cell>
          <cell r="C20">
            <v>775</v>
          </cell>
          <cell r="D20">
            <v>1003</v>
          </cell>
          <cell r="E20">
            <v>12</v>
          </cell>
          <cell r="F20">
            <v>12</v>
          </cell>
          <cell r="G20">
            <v>12</v>
          </cell>
          <cell r="H20">
            <v>12</v>
          </cell>
          <cell r="I20">
            <v>2</v>
          </cell>
          <cell r="J20">
            <v>2</v>
          </cell>
          <cell r="K20">
            <v>204</v>
          </cell>
          <cell r="L20">
            <v>4</v>
          </cell>
          <cell r="M20">
            <v>23</v>
          </cell>
          <cell r="N20">
            <v>51</v>
          </cell>
          <cell r="O20">
            <v>51</v>
          </cell>
          <cell r="P20">
            <v>70</v>
          </cell>
          <cell r="Q20">
            <v>0</v>
          </cell>
          <cell r="R20">
            <v>0</v>
          </cell>
          <cell r="S20">
            <v>0.1</v>
          </cell>
          <cell r="T20">
            <v>15</v>
          </cell>
          <cell r="U20">
            <v>13</v>
          </cell>
          <cell r="V20">
            <v>1</v>
          </cell>
          <cell r="W20">
            <v>1</v>
          </cell>
          <cell r="X20">
            <v>50</v>
          </cell>
          <cell r="Y20">
            <v>0.06</v>
          </cell>
          <cell r="Z20">
            <v>9</v>
          </cell>
        </row>
        <row r="21">
          <cell r="B21" t="str">
            <v/>
          </cell>
          <cell r="C21" t="str">
            <v/>
          </cell>
          <cell r="D21" t="str">
            <v/>
          </cell>
          <cell r="E21" t="str">
            <v/>
          </cell>
          <cell r="F21" t="str">
            <v/>
          </cell>
          <cell r="G21" t="str">
            <v/>
          </cell>
          <cell r="H21" t="str">
            <v/>
          </cell>
          <cell r="I21" t="str">
            <v/>
          </cell>
          <cell r="J21" t="str">
            <v/>
          </cell>
          <cell r="K21" t="str">
            <v/>
          </cell>
          <cell r="L21" t="str">
            <v/>
          </cell>
          <cell r="M21" t="str">
            <v/>
          </cell>
          <cell r="N21" t="str">
            <v/>
          </cell>
          <cell r="O21" t="str">
            <v/>
          </cell>
          <cell r="P21" t="str">
            <v/>
          </cell>
          <cell r="Q21" t="str">
            <v/>
          </cell>
          <cell r="R21" t="str">
            <v/>
          </cell>
          <cell r="S21" t="str">
            <v/>
          </cell>
          <cell r="T21" t="str">
            <v/>
          </cell>
          <cell r="U21" t="str">
            <v/>
          </cell>
          <cell r="V21" t="str">
            <v/>
          </cell>
          <cell r="W21" t="str">
            <v/>
          </cell>
          <cell r="X21" t="str">
            <v/>
          </cell>
          <cell r="Y21" t="str">
            <v/>
          </cell>
          <cell r="Z21">
            <v>10</v>
          </cell>
        </row>
        <row r="22">
          <cell r="B22" t="str">
            <v/>
          </cell>
          <cell r="C22" t="str">
            <v/>
          </cell>
          <cell r="D22" t="str">
            <v/>
          </cell>
          <cell r="E22" t="str">
            <v/>
          </cell>
          <cell r="F22" t="str">
            <v/>
          </cell>
          <cell r="G22" t="str">
            <v/>
          </cell>
          <cell r="H22" t="str">
            <v/>
          </cell>
          <cell r="I22" t="str">
            <v/>
          </cell>
          <cell r="J22" t="str">
            <v/>
          </cell>
          <cell r="K22" t="str">
            <v/>
          </cell>
          <cell r="L22" t="str">
            <v/>
          </cell>
          <cell r="M22" t="str">
            <v/>
          </cell>
          <cell r="N22" t="str">
            <v/>
          </cell>
          <cell r="O22" t="str">
            <v/>
          </cell>
          <cell r="P22" t="str">
            <v/>
          </cell>
          <cell r="Q22" t="str">
            <v/>
          </cell>
          <cell r="R22" t="str">
            <v/>
          </cell>
          <cell r="S22" t="str">
            <v/>
          </cell>
          <cell r="T22" t="str">
            <v/>
          </cell>
          <cell r="U22" t="str">
            <v/>
          </cell>
          <cell r="V22" t="str">
            <v/>
          </cell>
          <cell r="W22" t="str">
            <v/>
          </cell>
          <cell r="X22" t="str">
            <v/>
          </cell>
          <cell r="Y22" t="str">
            <v/>
          </cell>
          <cell r="Z22">
            <v>11</v>
          </cell>
        </row>
        <row r="23">
          <cell r="B23" t="str">
            <v>A5x41.5*33.0</v>
          </cell>
          <cell r="C23">
            <v>838</v>
          </cell>
          <cell r="D23">
            <v>1054</v>
          </cell>
          <cell r="E23">
            <v>12</v>
          </cell>
          <cell r="F23">
            <v>12</v>
          </cell>
          <cell r="G23">
            <v>12</v>
          </cell>
          <cell r="H23">
            <v>12</v>
          </cell>
          <cell r="I23">
            <v>2</v>
          </cell>
          <cell r="J23">
            <v>2</v>
          </cell>
          <cell r="K23">
            <v>204</v>
          </cell>
          <cell r="L23">
            <v>4</v>
          </cell>
          <cell r="M23">
            <v>21</v>
          </cell>
          <cell r="N23">
            <v>46</v>
          </cell>
          <cell r="O23">
            <v>46</v>
          </cell>
          <cell r="P23">
            <v>64</v>
          </cell>
          <cell r="Q23">
            <v>0</v>
          </cell>
          <cell r="R23">
            <v>0</v>
          </cell>
          <cell r="S23">
            <v>0.1</v>
          </cell>
          <cell r="T23">
            <v>15</v>
          </cell>
          <cell r="U23">
            <v>13</v>
          </cell>
          <cell r="V23">
            <v>1</v>
          </cell>
          <cell r="W23">
            <v>1</v>
          </cell>
          <cell r="X23">
            <v>50</v>
          </cell>
          <cell r="Y23">
            <v>0.06</v>
          </cell>
          <cell r="Z23">
            <v>12</v>
          </cell>
        </row>
        <row r="24">
          <cell r="B24" t="str">
            <v/>
          </cell>
          <cell r="C24" t="str">
            <v/>
          </cell>
          <cell r="D24" t="str">
            <v/>
          </cell>
          <cell r="E24" t="str">
            <v/>
          </cell>
          <cell r="F24" t="str">
            <v/>
          </cell>
          <cell r="G24" t="str">
            <v/>
          </cell>
          <cell r="H24" t="str">
            <v/>
          </cell>
          <cell r="I24" t="str">
            <v/>
          </cell>
          <cell r="J24" t="str">
            <v/>
          </cell>
          <cell r="K24" t="str">
            <v/>
          </cell>
          <cell r="L24" t="str">
            <v/>
          </cell>
          <cell r="M24" t="str">
            <v/>
          </cell>
          <cell r="N24" t="str">
            <v/>
          </cell>
          <cell r="O24" t="str">
            <v/>
          </cell>
          <cell r="P24" t="str">
            <v/>
          </cell>
          <cell r="Q24" t="str">
            <v/>
          </cell>
          <cell r="R24" t="str">
            <v/>
          </cell>
          <cell r="S24" t="str">
            <v/>
          </cell>
          <cell r="T24" t="str">
            <v/>
          </cell>
          <cell r="U24" t="str">
            <v/>
          </cell>
          <cell r="V24" t="str">
            <v/>
          </cell>
          <cell r="W24" t="str">
            <v/>
          </cell>
          <cell r="X24" t="str">
            <v/>
          </cell>
          <cell r="Y24" t="str">
            <v/>
          </cell>
          <cell r="Z24">
            <v>13</v>
          </cell>
        </row>
        <row r="25">
          <cell r="B25" t="str">
            <v/>
          </cell>
          <cell r="C25" t="str">
            <v/>
          </cell>
          <cell r="D25" t="str">
            <v/>
          </cell>
          <cell r="E25" t="str">
            <v/>
          </cell>
          <cell r="F25" t="str">
            <v/>
          </cell>
          <cell r="G25" t="str">
            <v/>
          </cell>
          <cell r="H25" t="str">
            <v/>
          </cell>
          <cell r="I25" t="str">
            <v/>
          </cell>
          <cell r="J25" t="str">
            <v/>
          </cell>
          <cell r="K25" t="str">
            <v/>
          </cell>
          <cell r="L25" t="str">
            <v/>
          </cell>
          <cell r="M25" t="str">
            <v/>
          </cell>
          <cell r="N25" t="str">
            <v/>
          </cell>
          <cell r="O25" t="str">
            <v/>
          </cell>
          <cell r="P25" t="str">
            <v/>
          </cell>
          <cell r="Q25" t="str">
            <v/>
          </cell>
          <cell r="R25" t="str">
            <v/>
          </cell>
          <cell r="S25" t="str">
            <v/>
          </cell>
          <cell r="T25" t="str">
            <v/>
          </cell>
          <cell r="U25" t="str">
            <v/>
          </cell>
          <cell r="V25" t="str">
            <v/>
          </cell>
          <cell r="W25" t="str">
            <v/>
          </cell>
          <cell r="X25" t="str">
            <v/>
          </cell>
          <cell r="Y25" t="str">
            <v/>
          </cell>
          <cell r="Z25">
            <v>14</v>
          </cell>
        </row>
        <row r="26">
          <cell r="B26" t="str">
            <v>A6+33.5*27.0</v>
          </cell>
          <cell r="C26">
            <v>686</v>
          </cell>
          <cell r="D26">
            <v>851</v>
          </cell>
          <cell r="E26">
            <v>8</v>
          </cell>
          <cell r="F26">
            <v>8</v>
          </cell>
          <cell r="G26">
            <v>8</v>
          </cell>
          <cell r="H26">
            <v>8</v>
          </cell>
          <cell r="I26">
            <v>1</v>
          </cell>
          <cell r="J26">
            <v>1</v>
          </cell>
          <cell r="K26">
            <v>204</v>
          </cell>
          <cell r="L26">
            <v>1</v>
          </cell>
          <cell r="M26">
            <v>26</v>
          </cell>
          <cell r="N26">
            <v>57</v>
          </cell>
          <cell r="O26">
            <v>57</v>
          </cell>
          <cell r="P26">
            <v>80</v>
          </cell>
          <cell r="Q26">
            <v>0</v>
          </cell>
          <cell r="R26">
            <v>0</v>
          </cell>
          <cell r="S26">
            <v>0.35</v>
          </cell>
          <cell r="T26">
            <v>15</v>
          </cell>
          <cell r="U26">
            <v>13</v>
          </cell>
          <cell r="V26">
            <v>1</v>
          </cell>
          <cell r="W26">
            <v>1</v>
          </cell>
          <cell r="X26">
            <v>50</v>
          </cell>
          <cell r="Y26">
            <v>0.5</v>
          </cell>
          <cell r="Z26">
            <v>15</v>
          </cell>
        </row>
        <row r="27">
          <cell r="B27" t="str">
            <v>A6 27.5*23.0</v>
          </cell>
          <cell r="C27">
            <v>584</v>
          </cell>
          <cell r="D27">
            <v>699</v>
          </cell>
          <cell r="E27">
            <v>8</v>
          </cell>
          <cell r="F27">
            <v>8</v>
          </cell>
          <cell r="G27">
            <v>8</v>
          </cell>
          <cell r="H27">
            <v>8</v>
          </cell>
          <cell r="I27">
            <v>1</v>
          </cell>
          <cell r="J27">
            <v>1</v>
          </cell>
          <cell r="K27">
            <v>204</v>
          </cell>
          <cell r="L27">
            <v>1</v>
          </cell>
          <cell r="M27">
            <v>30</v>
          </cell>
          <cell r="N27">
            <v>66</v>
          </cell>
          <cell r="O27">
            <v>66</v>
          </cell>
          <cell r="P27">
            <v>93</v>
          </cell>
          <cell r="Q27">
            <v>0</v>
          </cell>
          <cell r="R27">
            <v>0</v>
          </cell>
          <cell r="S27">
            <v>0.1</v>
          </cell>
          <cell r="T27">
            <v>15</v>
          </cell>
          <cell r="U27">
            <v>13</v>
          </cell>
          <cell r="V27">
            <v>1</v>
          </cell>
          <cell r="W27">
            <v>1</v>
          </cell>
          <cell r="X27">
            <v>50</v>
          </cell>
          <cell r="Y27">
            <v>0.06</v>
          </cell>
          <cell r="Z27">
            <v>16</v>
          </cell>
        </row>
        <row r="28">
          <cell r="B28" t="str">
            <v>A6=37.5*30.0</v>
          </cell>
          <cell r="C28">
            <v>762</v>
          </cell>
          <cell r="D28">
            <v>953</v>
          </cell>
          <cell r="E28">
            <v>14</v>
          </cell>
          <cell r="F28">
            <v>14</v>
          </cell>
          <cell r="G28">
            <v>15</v>
          </cell>
          <cell r="H28">
            <v>15</v>
          </cell>
          <cell r="I28">
            <v>1</v>
          </cell>
          <cell r="J28">
            <v>1</v>
          </cell>
          <cell r="K28">
            <v>204</v>
          </cell>
          <cell r="L28">
            <v>1</v>
          </cell>
          <cell r="M28">
            <v>23</v>
          </cell>
          <cell r="N28">
            <v>51</v>
          </cell>
          <cell r="O28">
            <v>51</v>
          </cell>
          <cell r="P28">
            <v>72</v>
          </cell>
          <cell r="Q28">
            <v>0</v>
          </cell>
          <cell r="R28">
            <v>0</v>
          </cell>
          <cell r="S28">
            <v>0.5</v>
          </cell>
          <cell r="T28">
            <v>15</v>
          </cell>
          <cell r="U28">
            <v>13</v>
          </cell>
          <cell r="V28">
            <v>1</v>
          </cell>
          <cell r="W28">
            <v>1</v>
          </cell>
          <cell r="X28">
            <v>50</v>
          </cell>
          <cell r="Y28">
            <v>5</v>
          </cell>
          <cell r="Z28">
            <v>17</v>
          </cell>
        </row>
        <row r="29">
          <cell r="B29" t="str">
            <v>A6+30.5*25.5</v>
          </cell>
          <cell r="C29">
            <v>648</v>
          </cell>
          <cell r="D29">
            <v>775</v>
          </cell>
          <cell r="E29">
            <v>8</v>
          </cell>
          <cell r="F29">
            <v>8</v>
          </cell>
          <cell r="G29">
            <v>8</v>
          </cell>
          <cell r="H29">
            <v>8</v>
          </cell>
          <cell r="I29">
            <v>1</v>
          </cell>
          <cell r="J29">
            <v>1</v>
          </cell>
          <cell r="K29">
            <v>204</v>
          </cell>
          <cell r="L29">
            <v>1</v>
          </cell>
          <cell r="M29">
            <v>27</v>
          </cell>
          <cell r="N29">
            <v>61</v>
          </cell>
          <cell r="O29">
            <v>61</v>
          </cell>
          <cell r="P29">
            <v>84</v>
          </cell>
          <cell r="Q29">
            <v>0</v>
          </cell>
          <cell r="R29">
            <v>0</v>
          </cell>
          <cell r="S29">
            <v>0.35</v>
          </cell>
          <cell r="T29">
            <v>15</v>
          </cell>
          <cell r="U29">
            <v>13</v>
          </cell>
          <cell r="V29">
            <v>1</v>
          </cell>
          <cell r="W29">
            <v>1</v>
          </cell>
          <cell r="X29">
            <v>50</v>
          </cell>
          <cell r="Y29">
            <v>0.5</v>
          </cell>
          <cell r="Z29">
            <v>18</v>
          </cell>
        </row>
        <row r="30">
          <cell r="B30" t="str">
            <v>A6 30.5*25.5</v>
          </cell>
          <cell r="C30">
            <v>648</v>
          </cell>
          <cell r="D30">
            <v>775</v>
          </cell>
          <cell r="E30">
            <v>8</v>
          </cell>
          <cell r="F30">
            <v>8</v>
          </cell>
          <cell r="G30">
            <v>8</v>
          </cell>
          <cell r="H30">
            <v>8</v>
          </cell>
          <cell r="I30">
            <v>1</v>
          </cell>
          <cell r="J30">
            <v>1</v>
          </cell>
          <cell r="K30">
            <v>204</v>
          </cell>
          <cell r="L30">
            <v>1</v>
          </cell>
          <cell r="M30">
            <v>27</v>
          </cell>
          <cell r="N30">
            <v>61</v>
          </cell>
          <cell r="O30">
            <v>61</v>
          </cell>
          <cell r="P30">
            <v>84</v>
          </cell>
          <cell r="Q30">
            <v>0</v>
          </cell>
          <cell r="R30">
            <v>0</v>
          </cell>
          <cell r="S30">
            <v>0.1</v>
          </cell>
          <cell r="T30">
            <v>15</v>
          </cell>
          <cell r="U30">
            <v>13</v>
          </cell>
          <cell r="V30">
            <v>1</v>
          </cell>
          <cell r="W30">
            <v>1</v>
          </cell>
          <cell r="X30">
            <v>50</v>
          </cell>
          <cell r="Y30">
            <v>0.06</v>
          </cell>
          <cell r="Z30">
            <v>19</v>
          </cell>
        </row>
        <row r="31">
          <cell r="B31" t="str">
            <v>A6a30.5*25.5</v>
          </cell>
          <cell r="C31">
            <v>648</v>
          </cell>
          <cell r="D31">
            <v>775</v>
          </cell>
          <cell r="E31">
            <v>42</v>
          </cell>
          <cell r="F31">
            <v>42</v>
          </cell>
          <cell r="G31">
            <v>51</v>
          </cell>
          <cell r="H31">
            <v>51</v>
          </cell>
          <cell r="I31">
            <v>1</v>
          </cell>
          <cell r="J31">
            <v>1</v>
          </cell>
          <cell r="K31">
            <v>204</v>
          </cell>
          <cell r="L31">
            <v>1</v>
          </cell>
          <cell r="M31">
            <v>27</v>
          </cell>
          <cell r="N31">
            <v>61</v>
          </cell>
          <cell r="O31">
            <v>61</v>
          </cell>
          <cell r="P31">
            <v>84</v>
          </cell>
          <cell r="Q31">
            <v>0</v>
          </cell>
          <cell r="R31">
            <v>0</v>
          </cell>
          <cell r="S31">
            <v>0.1</v>
          </cell>
          <cell r="T31">
            <v>15</v>
          </cell>
          <cell r="U31">
            <v>13</v>
          </cell>
          <cell r="V31">
            <v>1</v>
          </cell>
          <cell r="W31">
            <v>1</v>
          </cell>
          <cell r="X31">
            <v>50</v>
          </cell>
          <cell r="Y31">
            <v>0.06</v>
          </cell>
          <cell r="Z31">
            <v>20</v>
          </cell>
        </row>
        <row r="32">
          <cell r="B32" t="str">
            <v>A6 33.5*27.0</v>
          </cell>
          <cell r="C32">
            <v>686</v>
          </cell>
          <cell r="D32">
            <v>851</v>
          </cell>
          <cell r="E32">
            <v>8</v>
          </cell>
          <cell r="F32">
            <v>8</v>
          </cell>
          <cell r="G32">
            <v>8</v>
          </cell>
          <cell r="H32">
            <v>8</v>
          </cell>
          <cell r="I32">
            <v>1</v>
          </cell>
          <cell r="J32">
            <v>1</v>
          </cell>
          <cell r="K32">
            <v>204</v>
          </cell>
          <cell r="L32">
            <v>1</v>
          </cell>
          <cell r="M32">
            <v>26</v>
          </cell>
          <cell r="N32">
            <v>57</v>
          </cell>
          <cell r="O32">
            <v>57</v>
          </cell>
          <cell r="P32">
            <v>80</v>
          </cell>
          <cell r="Q32">
            <v>0</v>
          </cell>
          <cell r="R32">
            <v>0</v>
          </cell>
          <cell r="S32">
            <v>0.1</v>
          </cell>
          <cell r="T32">
            <v>15</v>
          </cell>
          <cell r="U32">
            <v>13</v>
          </cell>
          <cell r="V32">
            <v>1</v>
          </cell>
          <cell r="W32">
            <v>1</v>
          </cell>
          <cell r="X32">
            <v>50</v>
          </cell>
          <cell r="Y32">
            <v>0.06</v>
          </cell>
          <cell r="Z32">
            <v>21</v>
          </cell>
        </row>
        <row r="33">
          <cell r="B33" t="str">
            <v>A6h33.5*27.0</v>
          </cell>
          <cell r="C33">
            <v>686</v>
          </cell>
          <cell r="D33">
            <v>851</v>
          </cell>
          <cell r="E33">
            <v>8</v>
          </cell>
          <cell r="F33">
            <v>8</v>
          </cell>
          <cell r="G33">
            <v>8</v>
          </cell>
          <cell r="H33">
            <v>8</v>
          </cell>
          <cell r="I33">
            <v>1</v>
          </cell>
          <cell r="J33">
            <v>2</v>
          </cell>
          <cell r="K33">
            <v>204</v>
          </cell>
          <cell r="L33">
            <v>2</v>
          </cell>
          <cell r="M33">
            <v>26</v>
          </cell>
          <cell r="N33">
            <v>57</v>
          </cell>
          <cell r="O33">
            <v>57</v>
          </cell>
          <cell r="P33">
            <v>80</v>
          </cell>
          <cell r="Q33">
            <v>0</v>
          </cell>
          <cell r="R33">
            <v>0</v>
          </cell>
          <cell r="S33">
            <v>0.1</v>
          </cell>
          <cell r="T33">
            <v>15</v>
          </cell>
          <cell r="U33">
            <v>13</v>
          </cell>
          <cell r="V33">
            <v>1</v>
          </cell>
          <cell r="W33">
            <v>1</v>
          </cell>
          <cell r="X33">
            <v>50</v>
          </cell>
          <cell r="Y33">
            <v>0.06</v>
          </cell>
          <cell r="Z33">
            <v>22</v>
          </cell>
        </row>
        <row r="34">
          <cell r="B34" t="str">
            <v>A6x33.5*27.0</v>
          </cell>
          <cell r="C34">
            <v>686</v>
          </cell>
          <cell r="D34">
            <v>851</v>
          </cell>
          <cell r="E34">
            <v>8</v>
          </cell>
          <cell r="F34">
            <v>8</v>
          </cell>
          <cell r="G34">
            <v>8</v>
          </cell>
          <cell r="H34">
            <v>8</v>
          </cell>
          <cell r="I34">
            <v>1</v>
          </cell>
          <cell r="J34">
            <v>2</v>
          </cell>
          <cell r="K34">
            <v>204</v>
          </cell>
          <cell r="L34">
            <v>2</v>
          </cell>
          <cell r="M34">
            <v>26</v>
          </cell>
          <cell r="N34">
            <v>57</v>
          </cell>
          <cell r="O34">
            <v>57</v>
          </cell>
          <cell r="P34">
            <v>80</v>
          </cell>
          <cell r="Q34">
            <v>0</v>
          </cell>
          <cell r="R34">
            <v>0</v>
          </cell>
          <cell r="S34">
            <v>0.1</v>
          </cell>
          <cell r="T34">
            <v>15</v>
          </cell>
          <cell r="U34">
            <v>13</v>
          </cell>
          <cell r="V34">
            <v>1</v>
          </cell>
          <cell r="W34">
            <v>1</v>
          </cell>
          <cell r="X34">
            <v>50</v>
          </cell>
          <cell r="Y34">
            <v>0.06</v>
          </cell>
          <cell r="Z34">
            <v>23</v>
          </cell>
        </row>
        <row r="35">
          <cell r="B35" t="str">
            <v>A6 36.5*28.0</v>
          </cell>
          <cell r="C35">
            <v>711</v>
          </cell>
          <cell r="D35">
            <v>927</v>
          </cell>
          <cell r="E35">
            <v>14</v>
          </cell>
          <cell r="F35">
            <v>14</v>
          </cell>
          <cell r="G35">
            <v>22</v>
          </cell>
          <cell r="H35">
            <v>22</v>
          </cell>
          <cell r="I35">
            <v>1</v>
          </cell>
          <cell r="J35">
            <v>1</v>
          </cell>
          <cell r="K35">
            <v>204</v>
          </cell>
          <cell r="L35">
            <v>1</v>
          </cell>
          <cell r="M35">
            <v>25</v>
          </cell>
          <cell r="N35">
            <v>55</v>
          </cell>
          <cell r="O35">
            <v>55</v>
          </cell>
          <cell r="P35">
            <v>77</v>
          </cell>
          <cell r="Q35">
            <v>0</v>
          </cell>
          <cell r="R35">
            <v>0</v>
          </cell>
          <cell r="S35">
            <v>0.1</v>
          </cell>
          <cell r="T35">
            <v>15</v>
          </cell>
          <cell r="U35">
            <v>13</v>
          </cell>
          <cell r="V35">
            <v>1</v>
          </cell>
          <cell r="W35">
            <v>1</v>
          </cell>
          <cell r="X35">
            <v>50</v>
          </cell>
          <cell r="Y35">
            <v>0.06</v>
          </cell>
          <cell r="Z35">
            <v>24</v>
          </cell>
        </row>
        <row r="36">
          <cell r="B36" t="str">
            <v>A6h36.5*28.0</v>
          </cell>
          <cell r="C36">
            <v>711</v>
          </cell>
          <cell r="D36">
            <v>927</v>
          </cell>
          <cell r="E36">
            <v>8</v>
          </cell>
          <cell r="F36">
            <v>8</v>
          </cell>
          <cell r="G36">
            <v>8</v>
          </cell>
          <cell r="H36">
            <v>8</v>
          </cell>
          <cell r="I36">
            <v>1</v>
          </cell>
          <cell r="J36">
            <v>2</v>
          </cell>
          <cell r="K36">
            <v>204</v>
          </cell>
          <cell r="L36">
            <v>2</v>
          </cell>
          <cell r="M36">
            <v>25</v>
          </cell>
          <cell r="N36">
            <v>55</v>
          </cell>
          <cell r="O36">
            <v>55</v>
          </cell>
          <cell r="P36">
            <v>77</v>
          </cell>
          <cell r="Q36">
            <v>0</v>
          </cell>
          <cell r="R36">
            <v>0</v>
          </cell>
          <cell r="S36">
            <v>0.1</v>
          </cell>
          <cell r="T36">
            <v>15</v>
          </cell>
          <cell r="U36">
            <v>13</v>
          </cell>
          <cell r="V36">
            <v>1</v>
          </cell>
          <cell r="W36">
            <v>1</v>
          </cell>
          <cell r="X36">
            <v>50</v>
          </cell>
          <cell r="Y36">
            <v>0.06</v>
          </cell>
          <cell r="Z36">
            <v>25</v>
          </cell>
        </row>
        <row r="37">
          <cell r="B37" t="str">
            <v>A6+37.5*30.0</v>
          </cell>
          <cell r="C37">
            <v>762</v>
          </cell>
          <cell r="D37">
            <v>953</v>
          </cell>
          <cell r="E37">
            <v>14</v>
          </cell>
          <cell r="F37">
            <v>14</v>
          </cell>
          <cell r="G37">
            <v>15</v>
          </cell>
          <cell r="H37">
            <v>15</v>
          </cell>
          <cell r="I37">
            <v>1</v>
          </cell>
          <cell r="J37">
            <v>1</v>
          </cell>
          <cell r="K37">
            <v>204</v>
          </cell>
          <cell r="L37">
            <v>1</v>
          </cell>
          <cell r="M37">
            <v>23</v>
          </cell>
          <cell r="N37">
            <v>51</v>
          </cell>
          <cell r="O37">
            <v>51</v>
          </cell>
          <cell r="P37">
            <v>72</v>
          </cell>
          <cell r="Q37">
            <v>0</v>
          </cell>
          <cell r="R37">
            <v>0</v>
          </cell>
          <cell r="S37">
            <v>0.35</v>
          </cell>
          <cell r="T37">
            <v>15</v>
          </cell>
          <cell r="U37">
            <v>13</v>
          </cell>
          <cell r="V37">
            <v>1</v>
          </cell>
          <cell r="W37">
            <v>1</v>
          </cell>
          <cell r="X37">
            <v>50</v>
          </cell>
          <cell r="Y37">
            <v>0.5</v>
          </cell>
          <cell r="Z37">
            <v>26</v>
          </cell>
        </row>
        <row r="38">
          <cell r="B38" t="str">
            <v>A6 37.5*30.0</v>
          </cell>
          <cell r="C38">
            <v>762</v>
          </cell>
          <cell r="D38">
            <v>953</v>
          </cell>
          <cell r="E38">
            <v>14</v>
          </cell>
          <cell r="F38">
            <v>14</v>
          </cell>
          <cell r="G38">
            <v>15</v>
          </cell>
          <cell r="H38">
            <v>15</v>
          </cell>
          <cell r="I38">
            <v>1</v>
          </cell>
          <cell r="J38">
            <v>1</v>
          </cell>
          <cell r="K38">
            <v>204</v>
          </cell>
          <cell r="L38">
            <v>1</v>
          </cell>
          <cell r="M38">
            <v>23</v>
          </cell>
          <cell r="N38">
            <v>51</v>
          </cell>
          <cell r="O38">
            <v>51</v>
          </cell>
          <cell r="P38">
            <v>72</v>
          </cell>
          <cell r="Q38">
            <v>0</v>
          </cell>
          <cell r="R38">
            <v>0</v>
          </cell>
          <cell r="S38">
            <v>0.1</v>
          </cell>
          <cell r="T38">
            <v>15</v>
          </cell>
          <cell r="U38">
            <v>13</v>
          </cell>
          <cell r="V38">
            <v>1</v>
          </cell>
          <cell r="W38">
            <v>1</v>
          </cell>
          <cell r="X38">
            <v>50</v>
          </cell>
          <cell r="Y38">
            <v>0.06</v>
          </cell>
          <cell r="Z38">
            <v>27</v>
          </cell>
        </row>
        <row r="39">
          <cell r="B39" t="str">
            <v>A6a37.5*30.0</v>
          </cell>
          <cell r="C39">
            <v>762</v>
          </cell>
          <cell r="D39">
            <v>953</v>
          </cell>
          <cell r="E39">
            <v>99</v>
          </cell>
          <cell r="F39">
            <v>99</v>
          </cell>
          <cell r="G39">
            <v>140</v>
          </cell>
          <cell r="H39">
            <v>140</v>
          </cell>
          <cell r="I39">
            <v>1</v>
          </cell>
          <cell r="J39">
            <v>1</v>
          </cell>
          <cell r="K39">
            <v>204</v>
          </cell>
          <cell r="L39">
            <v>1</v>
          </cell>
          <cell r="M39">
            <v>23</v>
          </cell>
          <cell r="N39">
            <v>51</v>
          </cell>
          <cell r="O39">
            <v>51</v>
          </cell>
          <cell r="P39">
            <v>72</v>
          </cell>
          <cell r="Q39">
            <v>0</v>
          </cell>
          <cell r="R39">
            <v>0</v>
          </cell>
          <cell r="S39">
            <v>0.1</v>
          </cell>
          <cell r="T39">
            <v>15</v>
          </cell>
          <cell r="U39">
            <v>13</v>
          </cell>
          <cell r="V39">
            <v>1</v>
          </cell>
          <cell r="W39">
            <v>1</v>
          </cell>
          <cell r="X39">
            <v>50</v>
          </cell>
          <cell r="Y39">
            <v>0.06</v>
          </cell>
          <cell r="Z39">
            <v>28</v>
          </cell>
        </row>
        <row r="40">
          <cell r="B40" t="str">
            <v>A6h37.5*30.0</v>
          </cell>
          <cell r="C40">
            <v>762</v>
          </cell>
          <cell r="D40">
            <v>953</v>
          </cell>
          <cell r="E40">
            <v>8</v>
          </cell>
          <cell r="F40">
            <v>8</v>
          </cell>
          <cell r="G40">
            <v>8</v>
          </cell>
          <cell r="H40">
            <v>8</v>
          </cell>
          <cell r="I40">
            <v>1</v>
          </cell>
          <cell r="J40">
            <v>2</v>
          </cell>
          <cell r="K40">
            <v>204</v>
          </cell>
          <cell r="L40">
            <v>2</v>
          </cell>
          <cell r="M40">
            <v>23</v>
          </cell>
          <cell r="N40">
            <v>51</v>
          </cell>
          <cell r="O40">
            <v>51</v>
          </cell>
          <cell r="P40">
            <v>72</v>
          </cell>
          <cell r="Q40">
            <v>0</v>
          </cell>
          <cell r="R40">
            <v>0</v>
          </cell>
          <cell r="S40">
            <v>0.1</v>
          </cell>
          <cell r="T40">
            <v>15</v>
          </cell>
          <cell r="U40">
            <v>13</v>
          </cell>
          <cell r="V40">
            <v>1</v>
          </cell>
          <cell r="W40">
            <v>1</v>
          </cell>
          <cell r="X40">
            <v>50</v>
          </cell>
          <cell r="Y40">
            <v>0.06</v>
          </cell>
          <cell r="Z40">
            <v>29</v>
          </cell>
        </row>
        <row r="41">
          <cell r="B41" t="str">
            <v>A6x39.5*30.5</v>
          </cell>
          <cell r="C41">
            <v>775</v>
          </cell>
          <cell r="D41">
            <v>1003</v>
          </cell>
          <cell r="E41">
            <v>8</v>
          </cell>
          <cell r="F41">
            <v>8</v>
          </cell>
          <cell r="G41">
            <v>8</v>
          </cell>
          <cell r="H41">
            <v>8</v>
          </cell>
          <cell r="I41">
            <v>2</v>
          </cell>
          <cell r="J41">
            <v>2</v>
          </cell>
          <cell r="K41">
            <v>204</v>
          </cell>
          <cell r="L41">
            <v>4</v>
          </cell>
          <cell r="M41">
            <v>23</v>
          </cell>
          <cell r="N41">
            <v>51</v>
          </cell>
          <cell r="O41">
            <v>51</v>
          </cell>
          <cell r="P41">
            <v>70</v>
          </cell>
          <cell r="Q41">
            <v>0</v>
          </cell>
          <cell r="R41">
            <v>0</v>
          </cell>
          <cell r="S41">
            <v>0.1</v>
          </cell>
          <cell r="T41">
            <v>15</v>
          </cell>
          <cell r="U41">
            <v>13</v>
          </cell>
          <cell r="V41">
            <v>1</v>
          </cell>
          <cell r="W41">
            <v>1</v>
          </cell>
          <cell r="X41">
            <v>50</v>
          </cell>
          <cell r="Y41">
            <v>0.06</v>
          </cell>
          <cell r="Z41">
            <v>30</v>
          </cell>
        </row>
        <row r="42">
          <cell r="B42" t="str">
            <v>A6c39.5*30.5</v>
          </cell>
          <cell r="C42">
            <v>775</v>
          </cell>
          <cell r="D42">
            <v>1003</v>
          </cell>
          <cell r="E42">
            <v>46</v>
          </cell>
          <cell r="F42">
            <v>46</v>
          </cell>
          <cell r="G42">
            <v>60</v>
          </cell>
          <cell r="H42">
            <v>60</v>
          </cell>
          <cell r="I42">
            <v>1</v>
          </cell>
          <cell r="J42">
            <v>1</v>
          </cell>
          <cell r="K42">
            <v>204</v>
          </cell>
          <cell r="L42">
            <v>1</v>
          </cell>
          <cell r="M42">
            <v>23</v>
          </cell>
          <cell r="N42">
            <v>51</v>
          </cell>
          <cell r="O42">
            <v>51</v>
          </cell>
          <cell r="P42">
            <v>70</v>
          </cell>
          <cell r="Q42">
            <v>0</v>
          </cell>
          <cell r="R42">
            <v>0</v>
          </cell>
          <cell r="S42">
            <v>0.1</v>
          </cell>
          <cell r="T42">
            <v>15</v>
          </cell>
          <cell r="U42">
            <v>13</v>
          </cell>
          <cell r="V42">
            <v>1</v>
          </cell>
          <cell r="W42">
            <v>1</v>
          </cell>
          <cell r="X42">
            <v>50</v>
          </cell>
          <cell r="Y42">
            <v>0.06</v>
          </cell>
          <cell r="Z42">
            <v>31</v>
          </cell>
        </row>
        <row r="43">
          <cell r="B43" t="str">
            <v>A6a33.5*27.0</v>
          </cell>
          <cell r="C43">
            <v>686</v>
          </cell>
          <cell r="D43">
            <v>851</v>
          </cell>
          <cell r="E43">
            <v>61</v>
          </cell>
          <cell r="F43">
            <v>61</v>
          </cell>
          <cell r="G43">
            <v>89</v>
          </cell>
          <cell r="H43">
            <v>89</v>
          </cell>
          <cell r="I43">
            <v>1</v>
          </cell>
          <cell r="J43">
            <v>1</v>
          </cell>
          <cell r="K43">
            <v>204</v>
          </cell>
          <cell r="L43">
            <v>1</v>
          </cell>
          <cell r="M43">
            <v>26</v>
          </cell>
          <cell r="N43">
            <v>57</v>
          </cell>
          <cell r="O43">
            <v>57</v>
          </cell>
          <cell r="P43">
            <v>80</v>
          </cell>
          <cell r="Q43">
            <v>0</v>
          </cell>
          <cell r="R43">
            <v>0</v>
          </cell>
          <cell r="S43">
            <v>0.1</v>
          </cell>
          <cell r="T43">
            <v>15</v>
          </cell>
          <cell r="U43">
            <v>13</v>
          </cell>
          <cell r="V43">
            <v>1</v>
          </cell>
          <cell r="W43">
            <v>1</v>
          </cell>
          <cell r="X43">
            <v>50</v>
          </cell>
          <cell r="Y43">
            <v>0.06</v>
          </cell>
          <cell r="Z43">
            <v>32</v>
          </cell>
        </row>
        <row r="44">
          <cell r="B44" t="str">
            <v>A6h45.0*27.5</v>
          </cell>
          <cell r="C44">
            <v>699</v>
          </cell>
          <cell r="D44">
            <v>1143</v>
          </cell>
          <cell r="E44">
            <v>8</v>
          </cell>
          <cell r="F44">
            <v>8</v>
          </cell>
          <cell r="G44">
            <v>8</v>
          </cell>
          <cell r="H44">
            <v>8</v>
          </cell>
          <cell r="I44">
            <v>1</v>
          </cell>
          <cell r="J44">
            <v>2</v>
          </cell>
          <cell r="K44">
            <v>204</v>
          </cell>
          <cell r="L44">
            <v>2</v>
          </cell>
          <cell r="M44">
            <v>25</v>
          </cell>
          <cell r="N44">
            <v>56</v>
          </cell>
          <cell r="O44">
            <v>56</v>
          </cell>
          <cell r="P44">
            <v>79</v>
          </cell>
          <cell r="Q44">
            <v>0</v>
          </cell>
          <cell r="R44">
            <v>0</v>
          </cell>
          <cell r="S44">
            <v>0.1</v>
          </cell>
          <cell r="T44">
            <v>15</v>
          </cell>
          <cell r="U44">
            <v>13</v>
          </cell>
          <cell r="V44">
            <v>1</v>
          </cell>
          <cell r="W44">
            <v>1</v>
          </cell>
          <cell r="X44">
            <v>50</v>
          </cell>
          <cell r="Y44">
            <v>0.06</v>
          </cell>
          <cell r="Z44">
            <v>33</v>
          </cell>
        </row>
        <row r="45">
          <cell r="B45" t="str">
            <v>A6 28.5*36.5</v>
          </cell>
          <cell r="C45">
            <v>927</v>
          </cell>
          <cell r="D45">
            <v>724</v>
          </cell>
          <cell r="E45">
            <v>8</v>
          </cell>
          <cell r="F45">
            <v>8</v>
          </cell>
          <cell r="G45">
            <v>8</v>
          </cell>
          <cell r="H45">
            <v>8</v>
          </cell>
          <cell r="I45">
            <v>1</v>
          </cell>
          <cell r="J45">
            <v>1</v>
          </cell>
          <cell r="K45">
            <v>204</v>
          </cell>
          <cell r="L45">
            <v>1</v>
          </cell>
          <cell r="M45">
            <v>18</v>
          </cell>
          <cell r="N45">
            <v>41</v>
          </cell>
          <cell r="O45">
            <v>41</v>
          </cell>
          <cell r="P45">
            <v>57</v>
          </cell>
          <cell r="Q45">
            <v>0</v>
          </cell>
          <cell r="R45">
            <v>0</v>
          </cell>
          <cell r="S45">
            <v>0.1</v>
          </cell>
          <cell r="T45">
            <v>15</v>
          </cell>
          <cell r="U45">
            <v>13</v>
          </cell>
          <cell r="V45">
            <v>1</v>
          </cell>
          <cell r="W45">
            <v>1</v>
          </cell>
          <cell r="X45">
            <v>50</v>
          </cell>
          <cell r="Y45">
            <v>0.06</v>
          </cell>
          <cell r="Z45">
            <v>34</v>
          </cell>
        </row>
        <row r="46">
          <cell r="B46" t="str">
            <v>A6=35.5*28.0</v>
          </cell>
          <cell r="C46">
            <v>711</v>
          </cell>
          <cell r="D46">
            <v>902</v>
          </cell>
          <cell r="E46">
            <v>14</v>
          </cell>
          <cell r="F46">
            <v>14</v>
          </cell>
          <cell r="G46">
            <v>9</v>
          </cell>
          <cell r="H46">
            <v>9</v>
          </cell>
          <cell r="I46">
            <v>1</v>
          </cell>
          <cell r="J46">
            <v>1</v>
          </cell>
          <cell r="K46">
            <v>204</v>
          </cell>
          <cell r="L46">
            <v>1</v>
          </cell>
          <cell r="M46">
            <v>24</v>
          </cell>
          <cell r="N46">
            <v>53</v>
          </cell>
          <cell r="O46">
            <v>53</v>
          </cell>
          <cell r="P46">
            <v>73</v>
          </cell>
          <cell r="Q46">
            <v>0</v>
          </cell>
          <cell r="R46">
            <v>0</v>
          </cell>
          <cell r="S46">
            <v>0.5</v>
          </cell>
          <cell r="T46">
            <v>15</v>
          </cell>
          <cell r="U46">
            <v>13</v>
          </cell>
          <cell r="V46">
            <v>1</v>
          </cell>
          <cell r="W46">
            <v>1</v>
          </cell>
          <cell r="X46">
            <v>50</v>
          </cell>
          <cell r="Y46">
            <v>5</v>
          </cell>
          <cell r="Z46">
            <v>35</v>
          </cell>
        </row>
        <row r="47">
          <cell r="B47" t="str">
            <v>A6 35.5*28.0</v>
          </cell>
          <cell r="C47">
            <v>711</v>
          </cell>
          <cell r="D47">
            <v>902</v>
          </cell>
          <cell r="E47">
            <v>14</v>
          </cell>
          <cell r="F47">
            <v>14</v>
          </cell>
          <cell r="G47">
            <v>9</v>
          </cell>
          <cell r="H47">
            <v>9</v>
          </cell>
          <cell r="I47">
            <v>1</v>
          </cell>
          <cell r="J47">
            <v>1</v>
          </cell>
          <cell r="K47">
            <v>204</v>
          </cell>
          <cell r="L47">
            <v>1</v>
          </cell>
          <cell r="M47">
            <v>24</v>
          </cell>
          <cell r="N47">
            <v>53</v>
          </cell>
          <cell r="O47">
            <v>53</v>
          </cell>
          <cell r="P47">
            <v>73</v>
          </cell>
          <cell r="Q47">
            <v>0</v>
          </cell>
          <cell r="R47">
            <v>0</v>
          </cell>
          <cell r="S47">
            <v>0.1</v>
          </cell>
          <cell r="T47">
            <v>15</v>
          </cell>
          <cell r="U47">
            <v>13</v>
          </cell>
          <cell r="V47">
            <v>1</v>
          </cell>
          <cell r="W47">
            <v>1</v>
          </cell>
          <cell r="X47">
            <v>50</v>
          </cell>
          <cell r="Y47">
            <v>0.06</v>
          </cell>
          <cell r="Z47">
            <v>36</v>
          </cell>
        </row>
        <row r="48">
          <cell r="B48" t="str">
            <v>A6h35.5*28.0</v>
          </cell>
          <cell r="C48">
            <v>711</v>
          </cell>
          <cell r="D48">
            <v>902</v>
          </cell>
          <cell r="E48">
            <v>8</v>
          </cell>
          <cell r="F48">
            <v>8</v>
          </cell>
          <cell r="G48">
            <v>8</v>
          </cell>
          <cell r="H48">
            <v>8</v>
          </cell>
          <cell r="I48">
            <v>1</v>
          </cell>
          <cell r="J48">
            <v>2</v>
          </cell>
          <cell r="K48">
            <v>204</v>
          </cell>
          <cell r="L48">
            <v>2</v>
          </cell>
          <cell r="M48">
            <v>22</v>
          </cell>
          <cell r="N48">
            <v>48</v>
          </cell>
          <cell r="O48">
            <v>48</v>
          </cell>
          <cell r="P48">
            <v>67</v>
          </cell>
          <cell r="Q48">
            <v>0</v>
          </cell>
          <cell r="R48">
            <v>0</v>
          </cell>
          <cell r="S48">
            <v>0.1</v>
          </cell>
          <cell r="T48">
            <v>15</v>
          </cell>
          <cell r="U48">
            <v>13</v>
          </cell>
          <cell r="V48">
            <v>1</v>
          </cell>
          <cell r="W48">
            <v>1</v>
          </cell>
          <cell r="X48">
            <v>50</v>
          </cell>
          <cell r="Y48">
            <v>0.06</v>
          </cell>
          <cell r="Z48">
            <v>37</v>
          </cell>
        </row>
        <row r="49">
          <cell r="B49" t="str">
            <v>A6+35.5*28.0</v>
          </cell>
          <cell r="C49">
            <v>711</v>
          </cell>
          <cell r="D49">
            <v>902</v>
          </cell>
          <cell r="E49">
            <v>14</v>
          </cell>
          <cell r="F49">
            <v>14</v>
          </cell>
          <cell r="G49">
            <v>9</v>
          </cell>
          <cell r="H49">
            <v>9</v>
          </cell>
          <cell r="I49">
            <v>1</v>
          </cell>
          <cell r="J49">
            <v>1</v>
          </cell>
          <cell r="K49">
            <v>204</v>
          </cell>
          <cell r="L49">
            <v>1</v>
          </cell>
          <cell r="M49">
            <v>24</v>
          </cell>
          <cell r="N49">
            <v>53</v>
          </cell>
          <cell r="O49">
            <v>53</v>
          </cell>
          <cell r="P49">
            <v>73</v>
          </cell>
          <cell r="Q49">
            <v>0</v>
          </cell>
          <cell r="R49">
            <v>0</v>
          </cell>
          <cell r="S49">
            <v>0.35</v>
          </cell>
          <cell r="T49">
            <v>15</v>
          </cell>
          <cell r="U49">
            <v>13</v>
          </cell>
          <cell r="V49">
            <v>1</v>
          </cell>
          <cell r="W49">
            <v>1</v>
          </cell>
          <cell r="X49">
            <v>50</v>
          </cell>
          <cell r="Y49">
            <v>0.5</v>
          </cell>
          <cell r="Z49">
            <v>38</v>
          </cell>
        </row>
        <row r="50">
          <cell r="B50" t="str">
            <v/>
          </cell>
          <cell r="C50" t="str">
            <v/>
          </cell>
          <cell r="D50" t="str">
            <v/>
          </cell>
          <cell r="E50" t="str">
            <v/>
          </cell>
          <cell r="F50" t="str">
            <v/>
          </cell>
          <cell r="G50" t="str">
            <v/>
          </cell>
          <cell r="H50" t="str">
            <v/>
          </cell>
          <cell r="I50" t="str">
            <v/>
          </cell>
          <cell r="J50" t="str">
            <v/>
          </cell>
          <cell r="K50" t="str">
            <v/>
          </cell>
          <cell r="L50" t="str">
            <v/>
          </cell>
          <cell r="M50" t="str">
            <v/>
          </cell>
          <cell r="N50" t="str">
            <v/>
          </cell>
          <cell r="O50" t="str">
            <v/>
          </cell>
          <cell r="P50" t="str">
            <v/>
          </cell>
          <cell r="Q50" t="str">
            <v/>
          </cell>
          <cell r="R50" t="str">
            <v/>
          </cell>
          <cell r="S50" t="str">
            <v/>
          </cell>
          <cell r="T50" t="str">
            <v/>
          </cell>
          <cell r="U50" t="str">
            <v/>
          </cell>
          <cell r="V50" t="str">
            <v/>
          </cell>
          <cell r="W50" t="str">
            <v/>
          </cell>
          <cell r="X50" t="str">
            <v/>
          </cell>
          <cell r="Y50" t="str">
            <v/>
          </cell>
          <cell r="Z50">
            <v>39</v>
          </cell>
        </row>
        <row r="51">
          <cell r="B51" t="str">
            <v>A7 24.5*29.5</v>
          </cell>
          <cell r="C51">
            <v>749</v>
          </cell>
          <cell r="D51">
            <v>622</v>
          </cell>
          <cell r="E51">
            <v>8</v>
          </cell>
          <cell r="F51">
            <v>8</v>
          </cell>
          <cell r="G51">
            <v>8</v>
          </cell>
          <cell r="H51">
            <v>8</v>
          </cell>
          <cell r="I51">
            <v>1</v>
          </cell>
          <cell r="J51">
            <v>1</v>
          </cell>
          <cell r="K51">
            <v>204</v>
          </cell>
          <cell r="L51">
            <v>1</v>
          </cell>
          <cell r="M51">
            <v>27</v>
          </cell>
          <cell r="N51">
            <v>61</v>
          </cell>
          <cell r="O51">
            <v>61</v>
          </cell>
          <cell r="P51">
            <v>85</v>
          </cell>
          <cell r="Q51">
            <v>0</v>
          </cell>
          <cell r="R51">
            <v>0</v>
          </cell>
          <cell r="S51">
            <v>0.1</v>
          </cell>
          <cell r="T51">
            <v>15</v>
          </cell>
          <cell r="U51">
            <v>13</v>
          </cell>
          <cell r="V51">
            <v>1</v>
          </cell>
          <cell r="W51">
            <v>1</v>
          </cell>
          <cell r="X51">
            <v>50</v>
          </cell>
          <cell r="Y51">
            <v>0.06</v>
          </cell>
          <cell r="Z51">
            <v>40</v>
          </cell>
        </row>
        <row r="52">
          <cell r="B52" t="str">
            <v>A7 27.5*22.5</v>
          </cell>
          <cell r="C52">
            <v>572</v>
          </cell>
          <cell r="D52">
            <v>699</v>
          </cell>
          <cell r="E52">
            <v>8</v>
          </cell>
          <cell r="F52">
            <v>8</v>
          </cell>
          <cell r="G52">
            <v>8</v>
          </cell>
          <cell r="H52">
            <v>8</v>
          </cell>
          <cell r="I52">
            <v>1</v>
          </cell>
          <cell r="J52">
            <v>1</v>
          </cell>
          <cell r="K52">
            <v>204</v>
          </cell>
          <cell r="L52">
            <v>1</v>
          </cell>
          <cell r="M52">
            <v>36</v>
          </cell>
          <cell r="N52">
            <v>79</v>
          </cell>
          <cell r="O52">
            <v>79</v>
          </cell>
          <cell r="P52">
            <v>110</v>
          </cell>
          <cell r="Q52">
            <v>0</v>
          </cell>
          <cell r="R52">
            <v>0</v>
          </cell>
          <cell r="S52">
            <v>0.1</v>
          </cell>
          <cell r="T52">
            <v>15</v>
          </cell>
          <cell r="U52">
            <v>13</v>
          </cell>
          <cell r="V52">
            <v>1</v>
          </cell>
          <cell r="W52">
            <v>1</v>
          </cell>
          <cell r="X52">
            <v>50</v>
          </cell>
          <cell r="Y52">
            <v>0.06</v>
          </cell>
          <cell r="Z52">
            <v>41</v>
          </cell>
        </row>
        <row r="53">
          <cell r="B53" t="str">
            <v>A7 27.5*23.0</v>
          </cell>
          <cell r="C53">
            <v>584</v>
          </cell>
          <cell r="D53">
            <v>699</v>
          </cell>
          <cell r="E53">
            <v>8</v>
          </cell>
          <cell r="F53">
            <v>8</v>
          </cell>
          <cell r="G53">
            <v>8</v>
          </cell>
          <cell r="H53">
            <v>8</v>
          </cell>
          <cell r="I53">
            <v>1</v>
          </cell>
          <cell r="J53">
            <v>1</v>
          </cell>
          <cell r="K53">
            <v>204</v>
          </cell>
          <cell r="L53">
            <v>1</v>
          </cell>
          <cell r="M53">
            <v>35</v>
          </cell>
          <cell r="N53">
            <v>78</v>
          </cell>
          <cell r="O53">
            <v>78</v>
          </cell>
          <cell r="P53">
            <v>108</v>
          </cell>
          <cell r="Q53">
            <v>0</v>
          </cell>
          <cell r="R53">
            <v>0</v>
          </cell>
          <cell r="S53">
            <v>0.1</v>
          </cell>
          <cell r="T53">
            <v>15</v>
          </cell>
          <cell r="U53">
            <v>13</v>
          </cell>
          <cell r="V53">
            <v>1</v>
          </cell>
          <cell r="W53">
            <v>1</v>
          </cell>
          <cell r="X53">
            <v>50</v>
          </cell>
          <cell r="Y53">
            <v>0.06</v>
          </cell>
          <cell r="Z53">
            <v>42</v>
          </cell>
        </row>
        <row r="54">
          <cell r="B54" t="str">
            <v>A7 29.5*24.5</v>
          </cell>
          <cell r="C54">
            <v>622</v>
          </cell>
          <cell r="D54">
            <v>749</v>
          </cell>
          <cell r="E54">
            <v>8</v>
          </cell>
          <cell r="F54">
            <v>8</v>
          </cell>
          <cell r="G54">
            <v>8</v>
          </cell>
          <cell r="H54">
            <v>8</v>
          </cell>
          <cell r="I54">
            <v>1</v>
          </cell>
          <cell r="J54">
            <v>1</v>
          </cell>
          <cell r="K54">
            <v>204</v>
          </cell>
          <cell r="L54">
            <v>1</v>
          </cell>
          <cell r="M54">
            <v>33</v>
          </cell>
          <cell r="N54">
            <v>73</v>
          </cell>
          <cell r="O54">
            <v>73</v>
          </cell>
          <cell r="P54">
            <v>102</v>
          </cell>
          <cell r="Q54">
            <v>0</v>
          </cell>
          <cell r="R54">
            <v>0</v>
          </cell>
          <cell r="S54">
            <v>0.1</v>
          </cell>
          <cell r="T54">
            <v>15</v>
          </cell>
          <cell r="U54">
            <v>13</v>
          </cell>
          <cell r="V54">
            <v>1</v>
          </cell>
          <cell r="W54">
            <v>1</v>
          </cell>
          <cell r="X54">
            <v>50</v>
          </cell>
          <cell r="Y54">
            <v>0.06</v>
          </cell>
          <cell r="Z54">
            <v>43</v>
          </cell>
        </row>
        <row r="55">
          <cell r="B55" t="str">
            <v>A7a29.5*24.5</v>
          </cell>
          <cell r="C55">
            <v>622</v>
          </cell>
          <cell r="D55">
            <v>749</v>
          </cell>
          <cell r="E55">
            <v>29</v>
          </cell>
          <cell r="F55">
            <v>29</v>
          </cell>
          <cell r="G55">
            <v>38</v>
          </cell>
          <cell r="H55">
            <v>38</v>
          </cell>
          <cell r="I55">
            <v>1</v>
          </cell>
          <cell r="J55">
            <v>1</v>
          </cell>
          <cell r="K55">
            <v>204</v>
          </cell>
          <cell r="L55">
            <v>1</v>
          </cell>
          <cell r="M55">
            <v>33</v>
          </cell>
          <cell r="N55">
            <v>73</v>
          </cell>
          <cell r="O55">
            <v>73</v>
          </cell>
          <cell r="P55">
            <v>102</v>
          </cell>
          <cell r="Q55">
            <v>0</v>
          </cell>
          <cell r="R55">
            <v>0</v>
          </cell>
          <cell r="S55">
            <v>0.1</v>
          </cell>
          <cell r="T55">
            <v>15</v>
          </cell>
          <cell r="U55">
            <v>13</v>
          </cell>
          <cell r="V55">
            <v>1</v>
          </cell>
          <cell r="W55">
            <v>1</v>
          </cell>
          <cell r="X55">
            <v>50</v>
          </cell>
          <cell r="Y55">
            <v>0.06</v>
          </cell>
          <cell r="Z55">
            <v>44</v>
          </cell>
        </row>
        <row r="56">
          <cell r="B56" t="str">
            <v>A7 30.5*26.0</v>
          </cell>
          <cell r="C56">
            <v>660</v>
          </cell>
          <cell r="D56">
            <v>775</v>
          </cell>
          <cell r="E56">
            <v>8</v>
          </cell>
          <cell r="F56">
            <v>8</v>
          </cell>
          <cell r="G56">
            <v>8</v>
          </cell>
          <cell r="H56">
            <v>8</v>
          </cell>
          <cell r="I56">
            <v>1</v>
          </cell>
          <cell r="J56">
            <v>1</v>
          </cell>
          <cell r="K56">
            <v>204</v>
          </cell>
          <cell r="L56">
            <v>1</v>
          </cell>
          <cell r="M56">
            <v>32</v>
          </cell>
          <cell r="N56">
            <v>70</v>
          </cell>
          <cell r="O56">
            <v>70</v>
          </cell>
          <cell r="P56">
            <v>97</v>
          </cell>
          <cell r="Q56">
            <v>0</v>
          </cell>
          <cell r="R56">
            <v>0</v>
          </cell>
          <cell r="S56">
            <v>0.1</v>
          </cell>
          <cell r="T56">
            <v>15</v>
          </cell>
          <cell r="U56">
            <v>13</v>
          </cell>
          <cell r="V56">
            <v>1</v>
          </cell>
          <cell r="W56">
            <v>1</v>
          </cell>
          <cell r="X56">
            <v>50</v>
          </cell>
          <cell r="Y56">
            <v>0.06</v>
          </cell>
          <cell r="Z56">
            <v>45</v>
          </cell>
        </row>
        <row r="57">
          <cell r="B57" t="str">
            <v>A7a30.5*26.0</v>
          </cell>
          <cell r="C57">
            <v>660</v>
          </cell>
          <cell r="D57">
            <v>775</v>
          </cell>
          <cell r="E57">
            <v>48</v>
          </cell>
          <cell r="F57">
            <v>48</v>
          </cell>
          <cell r="G57">
            <v>51</v>
          </cell>
          <cell r="H57">
            <v>51</v>
          </cell>
          <cell r="I57">
            <v>1</v>
          </cell>
          <cell r="J57">
            <v>1</v>
          </cell>
          <cell r="K57">
            <v>204</v>
          </cell>
          <cell r="L57">
            <v>1</v>
          </cell>
          <cell r="M57">
            <v>32</v>
          </cell>
          <cell r="N57">
            <v>70</v>
          </cell>
          <cell r="O57">
            <v>70</v>
          </cell>
          <cell r="P57">
            <v>97</v>
          </cell>
          <cell r="Q57">
            <v>0</v>
          </cell>
          <cell r="R57">
            <v>0</v>
          </cell>
          <cell r="S57">
            <v>0.1</v>
          </cell>
          <cell r="T57">
            <v>15</v>
          </cell>
          <cell r="U57">
            <v>13</v>
          </cell>
          <cell r="V57">
            <v>1</v>
          </cell>
          <cell r="W57">
            <v>1</v>
          </cell>
          <cell r="X57">
            <v>50</v>
          </cell>
          <cell r="Y57">
            <v>0.06</v>
          </cell>
          <cell r="Z57">
            <v>46</v>
          </cell>
        </row>
        <row r="58">
          <cell r="B58" t="str">
            <v>A7 33.5*26.5</v>
          </cell>
          <cell r="C58">
            <v>673</v>
          </cell>
          <cell r="D58">
            <v>851</v>
          </cell>
          <cell r="E58">
            <v>8</v>
          </cell>
          <cell r="F58">
            <v>8</v>
          </cell>
          <cell r="G58">
            <v>8</v>
          </cell>
          <cell r="H58">
            <v>8</v>
          </cell>
          <cell r="I58">
            <v>1</v>
          </cell>
          <cell r="J58">
            <v>1</v>
          </cell>
          <cell r="K58">
            <v>204</v>
          </cell>
          <cell r="L58">
            <v>1</v>
          </cell>
          <cell r="M58">
            <v>31</v>
          </cell>
          <cell r="N58">
            <v>68</v>
          </cell>
          <cell r="O58">
            <v>68</v>
          </cell>
          <cell r="P58">
            <v>95</v>
          </cell>
          <cell r="Q58">
            <v>0</v>
          </cell>
          <cell r="R58">
            <v>0</v>
          </cell>
          <cell r="S58">
            <v>0.1</v>
          </cell>
          <cell r="T58">
            <v>15</v>
          </cell>
          <cell r="U58">
            <v>13</v>
          </cell>
          <cell r="V58">
            <v>1</v>
          </cell>
          <cell r="W58">
            <v>1</v>
          </cell>
          <cell r="X58">
            <v>50</v>
          </cell>
          <cell r="Y58">
            <v>0.06</v>
          </cell>
          <cell r="Z58">
            <v>47</v>
          </cell>
        </row>
        <row r="59">
          <cell r="B59" t="str">
            <v>A7h33.5*26.5</v>
          </cell>
          <cell r="C59">
            <v>673</v>
          </cell>
          <cell r="D59">
            <v>851</v>
          </cell>
          <cell r="E59">
            <v>8</v>
          </cell>
          <cell r="F59">
            <v>8</v>
          </cell>
          <cell r="G59">
            <v>8</v>
          </cell>
          <cell r="H59">
            <v>8</v>
          </cell>
          <cell r="I59">
            <v>1</v>
          </cell>
          <cell r="J59">
            <v>2</v>
          </cell>
          <cell r="K59">
            <v>204</v>
          </cell>
          <cell r="L59">
            <v>2</v>
          </cell>
          <cell r="M59">
            <v>31</v>
          </cell>
          <cell r="N59">
            <v>68</v>
          </cell>
          <cell r="O59">
            <v>68</v>
          </cell>
          <cell r="P59">
            <v>95</v>
          </cell>
          <cell r="Q59">
            <v>0</v>
          </cell>
          <cell r="R59">
            <v>0</v>
          </cell>
          <cell r="S59">
            <v>0.1</v>
          </cell>
          <cell r="T59">
            <v>15</v>
          </cell>
          <cell r="U59">
            <v>13</v>
          </cell>
          <cell r="V59">
            <v>1</v>
          </cell>
          <cell r="W59">
            <v>1</v>
          </cell>
          <cell r="X59">
            <v>50</v>
          </cell>
          <cell r="Y59">
            <v>0.06</v>
          </cell>
          <cell r="Z59">
            <v>48</v>
          </cell>
        </row>
        <row r="60">
          <cell r="B60" t="str">
            <v>A7a33.5*26.5</v>
          </cell>
          <cell r="C60">
            <v>673</v>
          </cell>
          <cell r="D60">
            <v>851</v>
          </cell>
          <cell r="E60">
            <v>55</v>
          </cell>
          <cell r="F60">
            <v>55</v>
          </cell>
          <cell r="G60">
            <v>89</v>
          </cell>
          <cell r="H60">
            <v>89</v>
          </cell>
          <cell r="I60">
            <v>1</v>
          </cell>
          <cell r="J60">
            <v>1</v>
          </cell>
          <cell r="K60">
            <v>204</v>
          </cell>
          <cell r="L60">
            <v>1</v>
          </cell>
          <cell r="M60">
            <v>31</v>
          </cell>
          <cell r="N60">
            <v>68</v>
          </cell>
          <cell r="O60">
            <v>68</v>
          </cell>
          <cell r="P60">
            <v>95</v>
          </cell>
          <cell r="Q60">
            <v>0</v>
          </cell>
          <cell r="R60">
            <v>0</v>
          </cell>
          <cell r="S60">
            <v>0.1</v>
          </cell>
          <cell r="T60">
            <v>15</v>
          </cell>
          <cell r="U60">
            <v>13</v>
          </cell>
          <cell r="V60">
            <v>1</v>
          </cell>
          <cell r="W60">
            <v>1</v>
          </cell>
          <cell r="X60">
            <v>50</v>
          </cell>
          <cell r="Y60">
            <v>0.06</v>
          </cell>
          <cell r="Z60">
            <v>49</v>
          </cell>
        </row>
        <row r="61">
          <cell r="B61" t="str">
            <v>A7 36.0*28.0</v>
          </cell>
          <cell r="C61">
            <v>711</v>
          </cell>
          <cell r="D61">
            <v>914</v>
          </cell>
          <cell r="E61">
            <v>14</v>
          </cell>
          <cell r="F61">
            <v>14</v>
          </cell>
          <cell r="G61">
            <v>15</v>
          </cell>
          <cell r="H61">
            <v>15</v>
          </cell>
          <cell r="I61">
            <v>1</v>
          </cell>
          <cell r="J61">
            <v>1</v>
          </cell>
          <cell r="K61">
            <v>204</v>
          </cell>
          <cell r="L61">
            <v>1</v>
          </cell>
          <cell r="M61">
            <v>29</v>
          </cell>
          <cell r="N61">
            <v>65</v>
          </cell>
          <cell r="O61">
            <v>65</v>
          </cell>
          <cell r="P61">
            <v>90</v>
          </cell>
          <cell r="Q61">
            <v>0</v>
          </cell>
          <cell r="R61">
            <v>0</v>
          </cell>
          <cell r="S61">
            <v>0.1</v>
          </cell>
          <cell r="T61">
            <v>15</v>
          </cell>
          <cell r="U61">
            <v>13</v>
          </cell>
          <cell r="V61">
            <v>1</v>
          </cell>
          <cell r="W61">
            <v>1</v>
          </cell>
          <cell r="X61">
            <v>50</v>
          </cell>
          <cell r="Y61">
            <v>0.06</v>
          </cell>
          <cell r="Z61">
            <v>50</v>
          </cell>
        </row>
        <row r="62">
          <cell r="B62" t="str">
            <v>A7h36.0*28.0</v>
          </cell>
          <cell r="C62">
            <v>711</v>
          </cell>
          <cell r="D62">
            <v>914</v>
          </cell>
          <cell r="E62">
            <v>8</v>
          </cell>
          <cell r="F62">
            <v>8</v>
          </cell>
          <cell r="G62">
            <v>8</v>
          </cell>
          <cell r="H62">
            <v>8</v>
          </cell>
          <cell r="I62">
            <v>1</v>
          </cell>
          <cell r="J62">
            <v>2</v>
          </cell>
          <cell r="K62">
            <v>204</v>
          </cell>
          <cell r="L62">
            <v>2</v>
          </cell>
          <cell r="M62">
            <v>29</v>
          </cell>
          <cell r="N62">
            <v>65</v>
          </cell>
          <cell r="O62">
            <v>65</v>
          </cell>
          <cell r="P62">
            <v>90</v>
          </cell>
          <cell r="Q62">
            <v>0</v>
          </cell>
          <cell r="R62">
            <v>0</v>
          </cell>
          <cell r="S62">
            <v>0.1</v>
          </cell>
          <cell r="T62">
            <v>15</v>
          </cell>
          <cell r="U62">
            <v>13</v>
          </cell>
          <cell r="V62">
            <v>1</v>
          </cell>
          <cell r="W62">
            <v>1</v>
          </cell>
          <cell r="X62">
            <v>50</v>
          </cell>
          <cell r="Y62">
            <v>0.06</v>
          </cell>
          <cell r="Z62">
            <v>51</v>
          </cell>
        </row>
        <row r="63">
          <cell r="B63" t="str">
            <v>A7!29.5*24.5</v>
          </cell>
          <cell r="C63">
            <v>622</v>
          </cell>
          <cell r="D63">
            <v>749</v>
          </cell>
          <cell r="E63">
            <v>8</v>
          </cell>
          <cell r="F63">
            <v>8</v>
          </cell>
          <cell r="G63">
            <v>8</v>
          </cell>
          <cell r="H63">
            <v>8</v>
          </cell>
          <cell r="I63">
            <v>1</v>
          </cell>
          <cell r="J63">
            <v>1</v>
          </cell>
          <cell r="K63">
            <v>204</v>
          </cell>
          <cell r="L63">
            <v>1</v>
          </cell>
          <cell r="M63">
            <v>33</v>
          </cell>
          <cell r="N63">
            <v>73</v>
          </cell>
          <cell r="O63">
            <v>73</v>
          </cell>
          <cell r="P63">
            <v>102</v>
          </cell>
          <cell r="Q63">
            <v>0</v>
          </cell>
          <cell r="R63">
            <v>0</v>
          </cell>
          <cell r="S63">
            <v>1</v>
          </cell>
          <cell r="T63">
            <v>15</v>
          </cell>
          <cell r="U63">
            <v>13</v>
          </cell>
          <cell r="V63">
            <v>1</v>
          </cell>
          <cell r="W63">
            <v>1</v>
          </cell>
          <cell r="X63">
            <v>50</v>
          </cell>
          <cell r="Y63">
            <v>5</v>
          </cell>
          <cell r="Z63">
            <v>52</v>
          </cell>
        </row>
        <row r="64">
          <cell r="B64" t="str">
            <v>A7 37.0*30.0</v>
          </cell>
          <cell r="C64">
            <v>762</v>
          </cell>
          <cell r="D64">
            <v>940</v>
          </cell>
          <cell r="E64">
            <v>14</v>
          </cell>
          <cell r="F64">
            <v>14</v>
          </cell>
          <cell r="G64">
            <v>8</v>
          </cell>
          <cell r="H64">
            <v>8</v>
          </cell>
          <cell r="I64">
            <v>1</v>
          </cell>
          <cell r="J64">
            <v>1</v>
          </cell>
          <cell r="K64">
            <v>204</v>
          </cell>
          <cell r="L64">
            <v>1</v>
          </cell>
          <cell r="M64">
            <v>27</v>
          </cell>
          <cell r="N64">
            <v>60</v>
          </cell>
          <cell r="O64">
            <v>60</v>
          </cell>
          <cell r="P64">
            <v>84</v>
          </cell>
          <cell r="Q64">
            <v>0</v>
          </cell>
          <cell r="R64">
            <v>0</v>
          </cell>
          <cell r="S64">
            <v>0.1</v>
          </cell>
          <cell r="T64">
            <v>15</v>
          </cell>
          <cell r="U64">
            <v>13</v>
          </cell>
          <cell r="V64">
            <v>1</v>
          </cell>
          <cell r="W64">
            <v>1</v>
          </cell>
          <cell r="X64">
            <v>50</v>
          </cell>
          <cell r="Y64">
            <v>0.06</v>
          </cell>
          <cell r="Z64">
            <v>53</v>
          </cell>
        </row>
        <row r="65">
          <cell r="B65" t="str">
            <v>A7+37.0*30.0</v>
          </cell>
          <cell r="C65">
            <v>762</v>
          </cell>
          <cell r="D65">
            <v>940</v>
          </cell>
          <cell r="E65">
            <v>14</v>
          </cell>
          <cell r="F65">
            <v>14</v>
          </cell>
          <cell r="G65">
            <v>8</v>
          </cell>
          <cell r="H65">
            <v>8</v>
          </cell>
          <cell r="I65">
            <v>1</v>
          </cell>
          <cell r="J65">
            <v>1</v>
          </cell>
          <cell r="K65">
            <v>204</v>
          </cell>
          <cell r="L65">
            <v>1</v>
          </cell>
          <cell r="M65">
            <v>27</v>
          </cell>
          <cell r="N65">
            <v>60</v>
          </cell>
          <cell r="O65">
            <v>60</v>
          </cell>
          <cell r="P65">
            <v>84</v>
          </cell>
          <cell r="Q65">
            <v>0</v>
          </cell>
          <cell r="R65">
            <v>0</v>
          </cell>
          <cell r="S65">
            <v>0.35</v>
          </cell>
          <cell r="T65">
            <v>15</v>
          </cell>
          <cell r="U65">
            <v>13</v>
          </cell>
          <cell r="V65">
            <v>1</v>
          </cell>
          <cell r="W65">
            <v>1</v>
          </cell>
          <cell r="X65">
            <v>50</v>
          </cell>
          <cell r="Y65">
            <v>0.5</v>
          </cell>
          <cell r="Z65">
            <v>54</v>
          </cell>
        </row>
        <row r="66">
          <cell r="B66" t="str">
            <v/>
          </cell>
          <cell r="C66" t="str">
            <v/>
          </cell>
          <cell r="D66" t="str">
            <v/>
          </cell>
          <cell r="E66" t="str">
            <v/>
          </cell>
          <cell r="F66" t="str">
            <v/>
          </cell>
          <cell r="G66" t="str">
            <v/>
          </cell>
          <cell r="H66" t="str">
            <v/>
          </cell>
          <cell r="I66" t="str">
            <v/>
          </cell>
          <cell r="J66" t="str">
            <v/>
          </cell>
          <cell r="K66" t="str">
            <v/>
          </cell>
          <cell r="L66" t="str">
            <v/>
          </cell>
          <cell r="M66" t="str">
            <v/>
          </cell>
          <cell r="N66" t="str">
            <v/>
          </cell>
          <cell r="O66" t="str">
            <v/>
          </cell>
          <cell r="P66" t="str">
            <v/>
          </cell>
          <cell r="Q66" t="str">
            <v/>
          </cell>
          <cell r="R66" t="str">
            <v/>
          </cell>
          <cell r="S66" t="str">
            <v/>
          </cell>
          <cell r="T66" t="str">
            <v/>
          </cell>
          <cell r="U66" t="str">
            <v/>
          </cell>
          <cell r="V66" t="str">
            <v/>
          </cell>
          <cell r="W66" t="str">
            <v/>
          </cell>
          <cell r="X66" t="str">
            <v/>
          </cell>
          <cell r="Y66" t="str">
            <v/>
          </cell>
          <cell r="Z66">
            <v>55</v>
          </cell>
        </row>
        <row r="67">
          <cell r="B67" t="str">
            <v>A7x39.0*30.5</v>
          </cell>
          <cell r="C67">
            <v>775</v>
          </cell>
          <cell r="D67">
            <v>991</v>
          </cell>
          <cell r="E67">
            <v>8</v>
          </cell>
          <cell r="F67">
            <v>8</v>
          </cell>
          <cell r="G67">
            <v>8</v>
          </cell>
          <cell r="H67">
            <v>8</v>
          </cell>
          <cell r="I67">
            <v>2</v>
          </cell>
          <cell r="J67">
            <v>2</v>
          </cell>
          <cell r="K67">
            <v>204</v>
          </cell>
          <cell r="L67">
            <v>4</v>
          </cell>
          <cell r="M67">
            <v>27</v>
          </cell>
          <cell r="N67">
            <v>59</v>
          </cell>
          <cell r="O67">
            <v>59</v>
          </cell>
          <cell r="P67">
            <v>82</v>
          </cell>
          <cell r="Q67">
            <v>0</v>
          </cell>
          <cell r="R67">
            <v>0</v>
          </cell>
          <cell r="S67">
            <v>0.1</v>
          </cell>
          <cell r="T67">
            <v>15</v>
          </cell>
          <cell r="U67">
            <v>13</v>
          </cell>
          <cell r="V67">
            <v>1</v>
          </cell>
          <cell r="W67">
            <v>1</v>
          </cell>
          <cell r="X67">
            <v>50</v>
          </cell>
          <cell r="Y67">
            <v>0.06</v>
          </cell>
          <cell r="Z67">
            <v>56</v>
          </cell>
        </row>
        <row r="68">
          <cell r="B68" t="str">
            <v>A7 29.5*25.0</v>
          </cell>
          <cell r="C68">
            <v>635</v>
          </cell>
          <cell r="D68">
            <v>749</v>
          </cell>
          <cell r="E68">
            <v>8</v>
          </cell>
          <cell r="F68">
            <v>8</v>
          </cell>
          <cell r="G68">
            <v>8</v>
          </cell>
          <cell r="H68">
            <v>8</v>
          </cell>
          <cell r="I68">
            <v>1</v>
          </cell>
          <cell r="J68">
            <v>1</v>
          </cell>
          <cell r="K68">
            <v>204</v>
          </cell>
          <cell r="L68">
            <v>1</v>
          </cell>
          <cell r="M68">
            <v>32</v>
          </cell>
          <cell r="N68">
            <v>72</v>
          </cell>
          <cell r="O68">
            <v>72</v>
          </cell>
          <cell r="P68">
            <v>100</v>
          </cell>
          <cell r="Q68">
            <v>0</v>
          </cell>
          <cell r="R68">
            <v>0</v>
          </cell>
          <cell r="S68">
            <v>0.1</v>
          </cell>
          <cell r="T68">
            <v>15</v>
          </cell>
          <cell r="U68">
            <v>13</v>
          </cell>
          <cell r="V68">
            <v>1</v>
          </cell>
          <cell r="W68">
            <v>1</v>
          </cell>
          <cell r="X68">
            <v>50</v>
          </cell>
          <cell r="Y68">
            <v>0.06</v>
          </cell>
          <cell r="Z68">
            <v>57</v>
          </cell>
        </row>
        <row r="69">
          <cell r="B69" t="str">
            <v>A7!29.5*25.0</v>
          </cell>
          <cell r="C69">
            <v>635</v>
          </cell>
          <cell r="D69">
            <v>749</v>
          </cell>
          <cell r="E69">
            <v>8</v>
          </cell>
          <cell r="F69">
            <v>8</v>
          </cell>
          <cell r="G69">
            <v>8</v>
          </cell>
          <cell r="H69">
            <v>8</v>
          </cell>
          <cell r="I69">
            <v>1</v>
          </cell>
          <cell r="J69">
            <v>1</v>
          </cell>
          <cell r="K69">
            <v>204</v>
          </cell>
          <cell r="L69">
            <v>1</v>
          </cell>
          <cell r="M69">
            <v>32</v>
          </cell>
          <cell r="N69">
            <v>72</v>
          </cell>
          <cell r="O69">
            <v>72</v>
          </cell>
          <cell r="P69">
            <v>100</v>
          </cell>
          <cell r="Q69">
            <v>0</v>
          </cell>
          <cell r="R69">
            <v>0</v>
          </cell>
          <cell r="S69">
            <v>1</v>
          </cell>
          <cell r="T69">
            <v>15</v>
          </cell>
          <cell r="U69">
            <v>13</v>
          </cell>
          <cell r="V69">
            <v>1</v>
          </cell>
          <cell r="W69">
            <v>1</v>
          </cell>
          <cell r="X69">
            <v>50</v>
          </cell>
          <cell r="Y69">
            <v>5</v>
          </cell>
          <cell r="Z69">
            <v>58</v>
          </cell>
        </row>
        <row r="70">
          <cell r="B70" t="str">
            <v>A7x42.0*33.5</v>
          </cell>
          <cell r="C70">
            <v>851</v>
          </cell>
          <cell r="D70">
            <v>1067</v>
          </cell>
          <cell r="E70">
            <v>12</v>
          </cell>
          <cell r="F70">
            <v>12</v>
          </cell>
          <cell r="G70">
            <v>10</v>
          </cell>
          <cell r="H70">
            <v>10</v>
          </cell>
          <cell r="I70">
            <v>2</v>
          </cell>
          <cell r="J70">
            <v>2</v>
          </cell>
          <cell r="K70">
            <v>204</v>
          </cell>
          <cell r="L70">
            <v>3</v>
          </cell>
          <cell r="M70">
            <v>24</v>
          </cell>
          <cell r="N70">
            <v>53</v>
          </cell>
          <cell r="O70">
            <v>53</v>
          </cell>
          <cell r="P70">
            <v>74</v>
          </cell>
          <cell r="Q70">
            <v>0</v>
          </cell>
          <cell r="R70">
            <v>0</v>
          </cell>
          <cell r="S70">
            <v>0.1</v>
          </cell>
          <cell r="T70">
            <v>15</v>
          </cell>
          <cell r="U70">
            <v>13</v>
          </cell>
          <cell r="V70">
            <v>1</v>
          </cell>
          <cell r="W70">
            <v>1</v>
          </cell>
          <cell r="X70">
            <v>50</v>
          </cell>
          <cell r="Y70">
            <v>0.06</v>
          </cell>
          <cell r="Z70">
            <v>59</v>
          </cell>
        </row>
        <row r="71">
          <cell r="B71" t="str">
            <v>A7!24.5*29.5</v>
          </cell>
          <cell r="C71">
            <v>749</v>
          </cell>
          <cell r="D71">
            <v>622</v>
          </cell>
          <cell r="E71">
            <v>8</v>
          </cell>
          <cell r="F71">
            <v>8</v>
          </cell>
          <cell r="G71">
            <v>8</v>
          </cell>
          <cell r="H71">
            <v>8</v>
          </cell>
          <cell r="I71">
            <v>1</v>
          </cell>
          <cell r="J71">
            <v>1</v>
          </cell>
          <cell r="K71">
            <v>204</v>
          </cell>
          <cell r="L71">
            <v>1</v>
          </cell>
          <cell r="M71">
            <v>27</v>
          </cell>
          <cell r="N71">
            <v>61</v>
          </cell>
          <cell r="O71">
            <v>61</v>
          </cell>
          <cell r="P71">
            <v>85</v>
          </cell>
          <cell r="Q71">
            <v>0</v>
          </cell>
          <cell r="R71">
            <v>0</v>
          </cell>
          <cell r="S71">
            <v>1</v>
          </cell>
          <cell r="T71">
            <v>15</v>
          </cell>
          <cell r="U71">
            <v>13</v>
          </cell>
          <cell r="V71">
            <v>1</v>
          </cell>
          <cell r="W71">
            <v>1</v>
          </cell>
          <cell r="X71">
            <v>50</v>
          </cell>
          <cell r="Y71">
            <v>5</v>
          </cell>
          <cell r="Z71">
            <v>60</v>
          </cell>
        </row>
        <row r="72">
          <cell r="B72" t="str">
            <v>A7x44.5*36.5</v>
          </cell>
          <cell r="C72">
            <v>927</v>
          </cell>
          <cell r="D72">
            <v>1130</v>
          </cell>
          <cell r="E72">
            <v>10</v>
          </cell>
          <cell r="F72">
            <v>10</v>
          </cell>
          <cell r="G72">
            <v>12</v>
          </cell>
          <cell r="H72">
            <v>12</v>
          </cell>
          <cell r="I72">
            <v>2</v>
          </cell>
          <cell r="J72">
            <v>2</v>
          </cell>
          <cell r="K72">
            <v>204</v>
          </cell>
          <cell r="L72">
            <v>3</v>
          </cell>
          <cell r="M72">
            <v>21</v>
          </cell>
          <cell r="N72">
            <v>47</v>
          </cell>
          <cell r="O72">
            <v>47</v>
          </cell>
          <cell r="P72">
            <v>66</v>
          </cell>
          <cell r="Q72">
            <v>0</v>
          </cell>
          <cell r="R72">
            <v>0</v>
          </cell>
          <cell r="S72">
            <v>0.1</v>
          </cell>
          <cell r="T72">
            <v>15</v>
          </cell>
          <cell r="U72">
            <v>13</v>
          </cell>
          <cell r="V72">
            <v>1</v>
          </cell>
          <cell r="W72">
            <v>1</v>
          </cell>
          <cell r="X72">
            <v>50</v>
          </cell>
          <cell r="Y72">
            <v>0.06</v>
          </cell>
          <cell r="Z72">
            <v>61</v>
          </cell>
        </row>
        <row r="73">
          <cell r="B73" t="str">
            <v/>
          </cell>
          <cell r="C73" t="str">
            <v/>
          </cell>
          <cell r="D73" t="str">
            <v/>
          </cell>
          <cell r="E73" t="str">
            <v/>
          </cell>
          <cell r="F73" t="str">
            <v/>
          </cell>
          <cell r="G73" t="str">
            <v/>
          </cell>
          <cell r="H73" t="str">
            <v/>
          </cell>
          <cell r="I73" t="str">
            <v/>
          </cell>
          <cell r="J73" t="str">
            <v/>
          </cell>
          <cell r="K73" t="str">
            <v/>
          </cell>
          <cell r="L73" t="str">
            <v/>
          </cell>
          <cell r="M73" t="str">
            <v/>
          </cell>
          <cell r="N73" t="str">
            <v/>
          </cell>
          <cell r="O73" t="str">
            <v/>
          </cell>
          <cell r="P73" t="str">
            <v/>
          </cell>
          <cell r="Q73" t="str">
            <v/>
          </cell>
          <cell r="R73" t="str">
            <v/>
          </cell>
          <cell r="S73" t="str">
            <v/>
          </cell>
          <cell r="T73" t="str">
            <v/>
          </cell>
          <cell r="U73" t="str">
            <v/>
          </cell>
          <cell r="V73" t="str">
            <v/>
          </cell>
          <cell r="W73" t="str">
            <v/>
          </cell>
          <cell r="X73" t="str">
            <v/>
          </cell>
          <cell r="Y73" t="str">
            <v/>
          </cell>
          <cell r="Z73">
            <v>62</v>
          </cell>
        </row>
        <row r="74">
          <cell r="B74" t="str">
            <v>A7h44.5*27.0</v>
          </cell>
          <cell r="C74">
            <v>686</v>
          </cell>
          <cell r="D74">
            <v>1130</v>
          </cell>
          <cell r="E74">
            <v>8</v>
          </cell>
          <cell r="F74">
            <v>8</v>
          </cell>
          <cell r="G74">
            <v>8</v>
          </cell>
          <cell r="H74">
            <v>8</v>
          </cell>
          <cell r="I74">
            <v>1</v>
          </cell>
          <cell r="J74">
            <v>2</v>
          </cell>
          <cell r="K74">
            <v>204</v>
          </cell>
          <cell r="L74">
            <v>2</v>
          </cell>
          <cell r="M74">
            <v>30</v>
          </cell>
          <cell r="N74">
            <v>67</v>
          </cell>
          <cell r="O74">
            <v>67</v>
          </cell>
          <cell r="P74">
            <v>93</v>
          </cell>
          <cell r="Q74">
            <v>0</v>
          </cell>
          <cell r="R74">
            <v>0</v>
          </cell>
          <cell r="S74">
            <v>0.1</v>
          </cell>
          <cell r="T74">
            <v>15</v>
          </cell>
          <cell r="U74">
            <v>13</v>
          </cell>
          <cell r="V74">
            <v>1</v>
          </cell>
          <cell r="W74">
            <v>1</v>
          </cell>
          <cell r="X74">
            <v>50</v>
          </cell>
          <cell r="Y74">
            <v>0.06</v>
          </cell>
          <cell r="Z74">
            <v>63</v>
          </cell>
        </row>
        <row r="75">
          <cell r="B75" t="str">
            <v>A7h44.5*27.5</v>
          </cell>
          <cell r="C75">
            <v>699</v>
          </cell>
          <cell r="D75">
            <v>1130</v>
          </cell>
          <cell r="E75">
            <v>8</v>
          </cell>
          <cell r="F75">
            <v>8</v>
          </cell>
          <cell r="G75">
            <v>8</v>
          </cell>
          <cell r="H75">
            <v>8</v>
          </cell>
          <cell r="I75">
            <v>1</v>
          </cell>
          <cell r="J75">
            <v>2</v>
          </cell>
          <cell r="K75">
            <v>204</v>
          </cell>
          <cell r="L75">
            <v>2</v>
          </cell>
          <cell r="M75">
            <v>30</v>
          </cell>
          <cell r="N75">
            <v>66</v>
          </cell>
          <cell r="O75">
            <v>66</v>
          </cell>
          <cell r="P75">
            <v>92</v>
          </cell>
          <cell r="Q75">
            <v>0</v>
          </cell>
          <cell r="R75">
            <v>0</v>
          </cell>
          <cell r="S75">
            <v>0.1</v>
          </cell>
          <cell r="T75">
            <v>15</v>
          </cell>
          <cell r="U75">
            <v>13</v>
          </cell>
          <cell r="V75">
            <v>1</v>
          </cell>
          <cell r="W75">
            <v>1</v>
          </cell>
          <cell r="X75">
            <v>50</v>
          </cell>
          <cell r="Y75">
            <v>0.06</v>
          </cell>
          <cell r="Z75">
            <v>64</v>
          </cell>
        </row>
        <row r="76">
          <cell r="B76" t="str">
            <v/>
          </cell>
          <cell r="C76" t="str">
            <v/>
          </cell>
          <cell r="D76" t="str">
            <v/>
          </cell>
          <cell r="E76" t="str">
            <v/>
          </cell>
          <cell r="F76" t="str">
            <v/>
          </cell>
          <cell r="G76" t="str">
            <v/>
          </cell>
          <cell r="H76" t="str">
            <v/>
          </cell>
          <cell r="I76" t="str">
            <v/>
          </cell>
          <cell r="J76" t="str">
            <v/>
          </cell>
          <cell r="K76" t="str">
            <v/>
          </cell>
          <cell r="L76" t="str">
            <v/>
          </cell>
          <cell r="M76" t="str">
            <v/>
          </cell>
          <cell r="N76" t="str">
            <v/>
          </cell>
          <cell r="O76" t="str">
            <v/>
          </cell>
          <cell r="P76" t="str">
            <v/>
          </cell>
          <cell r="Q76" t="str">
            <v/>
          </cell>
          <cell r="R76" t="str">
            <v/>
          </cell>
          <cell r="S76" t="str">
            <v/>
          </cell>
          <cell r="T76" t="str">
            <v/>
          </cell>
          <cell r="U76" t="str">
            <v/>
          </cell>
          <cell r="V76" t="str">
            <v/>
          </cell>
          <cell r="W76" t="str">
            <v/>
          </cell>
          <cell r="X76" t="str">
            <v/>
          </cell>
          <cell r="Y76" t="str">
            <v/>
          </cell>
          <cell r="Z76">
            <v>65</v>
          </cell>
        </row>
        <row r="77">
          <cell r="B77" t="str">
            <v>A7 28.5*36.0</v>
          </cell>
          <cell r="C77">
            <v>914</v>
          </cell>
          <cell r="D77">
            <v>724</v>
          </cell>
          <cell r="E77">
            <v>8</v>
          </cell>
          <cell r="F77">
            <v>8</v>
          </cell>
          <cell r="G77">
            <v>8</v>
          </cell>
          <cell r="H77">
            <v>8</v>
          </cell>
          <cell r="I77">
            <v>1</v>
          </cell>
          <cell r="J77">
            <v>1</v>
          </cell>
          <cell r="K77">
            <v>204</v>
          </cell>
          <cell r="L77">
            <v>1</v>
          </cell>
          <cell r="M77">
            <v>22</v>
          </cell>
          <cell r="N77">
            <v>48</v>
          </cell>
          <cell r="O77">
            <v>48</v>
          </cell>
          <cell r="P77">
            <v>67</v>
          </cell>
          <cell r="Q77">
            <v>0</v>
          </cell>
          <cell r="R77">
            <v>0</v>
          </cell>
          <cell r="S77">
            <v>0.1</v>
          </cell>
          <cell r="T77">
            <v>15</v>
          </cell>
          <cell r="U77">
            <v>13</v>
          </cell>
          <cell r="V77">
            <v>1</v>
          </cell>
          <cell r="W77">
            <v>1</v>
          </cell>
          <cell r="X77">
            <v>50</v>
          </cell>
          <cell r="Y77">
            <v>0.06</v>
          </cell>
          <cell r="Z77">
            <v>66</v>
          </cell>
        </row>
        <row r="78">
          <cell r="B78" t="str">
            <v/>
          </cell>
          <cell r="C78" t="str">
            <v/>
          </cell>
          <cell r="D78" t="str">
            <v/>
          </cell>
          <cell r="E78" t="str">
            <v/>
          </cell>
          <cell r="F78" t="str">
            <v/>
          </cell>
          <cell r="G78" t="str">
            <v/>
          </cell>
          <cell r="H78" t="str">
            <v/>
          </cell>
          <cell r="I78" t="str">
            <v/>
          </cell>
          <cell r="J78" t="str">
            <v/>
          </cell>
          <cell r="K78" t="str">
            <v/>
          </cell>
          <cell r="L78" t="str">
            <v/>
          </cell>
          <cell r="M78" t="str">
            <v/>
          </cell>
          <cell r="N78" t="str">
            <v/>
          </cell>
          <cell r="O78" t="str">
            <v/>
          </cell>
          <cell r="P78" t="str">
            <v/>
          </cell>
          <cell r="Q78" t="str">
            <v/>
          </cell>
          <cell r="R78" t="str">
            <v/>
          </cell>
          <cell r="S78" t="str">
            <v/>
          </cell>
          <cell r="T78" t="str">
            <v/>
          </cell>
          <cell r="U78" t="str">
            <v/>
          </cell>
          <cell r="V78" t="str">
            <v/>
          </cell>
          <cell r="W78" t="str">
            <v/>
          </cell>
          <cell r="X78" t="str">
            <v/>
          </cell>
          <cell r="Y78" t="str">
            <v/>
          </cell>
          <cell r="Z78">
            <v>67</v>
          </cell>
        </row>
        <row r="79">
          <cell r="B79" t="str">
            <v>A7 35.5*28.0</v>
          </cell>
          <cell r="C79">
            <v>711</v>
          </cell>
          <cell r="D79">
            <v>902</v>
          </cell>
          <cell r="E79">
            <v>14</v>
          </cell>
          <cell r="F79">
            <v>14</v>
          </cell>
          <cell r="G79">
            <v>9</v>
          </cell>
          <cell r="H79">
            <v>9</v>
          </cell>
          <cell r="I79">
            <v>1</v>
          </cell>
          <cell r="J79">
            <v>1</v>
          </cell>
          <cell r="K79">
            <v>204</v>
          </cell>
          <cell r="L79">
            <v>1</v>
          </cell>
          <cell r="M79">
            <v>29</v>
          </cell>
          <cell r="N79">
            <v>65</v>
          </cell>
          <cell r="O79">
            <v>65</v>
          </cell>
          <cell r="P79">
            <v>90</v>
          </cell>
          <cell r="Q79">
            <v>0</v>
          </cell>
          <cell r="R79">
            <v>0</v>
          </cell>
          <cell r="S79">
            <v>0.1</v>
          </cell>
          <cell r="T79">
            <v>15</v>
          </cell>
          <cell r="U79">
            <v>13</v>
          </cell>
          <cell r="V79">
            <v>1</v>
          </cell>
          <cell r="W79">
            <v>1</v>
          </cell>
          <cell r="X79">
            <v>50</v>
          </cell>
          <cell r="Y79">
            <v>0.06</v>
          </cell>
          <cell r="Z79">
            <v>68</v>
          </cell>
        </row>
        <row r="80">
          <cell r="B80" t="str">
            <v>A7h35.5*28.0</v>
          </cell>
          <cell r="C80">
            <v>711</v>
          </cell>
          <cell r="D80">
            <v>902</v>
          </cell>
          <cell r="E80">
            <v>8</v>
          </cell>
          <cell r="F80">
            <v>8</v>
          </cell>
          <cell r="G80">
            <v>8</v>
          </cell>
          <cell r="H80">
            <v>8</v>
          </cell>
          <cell r="I80">
            <v>1</v>
          </cell>
          <cell r="J80">
            <v>2</v>
          </cell>
          <cell r="K80">
            <v>204</v>
          </cell>
          <cell r="L80">
            <v>2</v>
          </cell>
          <cell r="M80">
            <v>29</v>
          </cell>
          <cell r="N80">
            <v>65</v>
          </cell>
          <cell r="O80">
            <v>65</v>
          </cell>
          <cell r="P80">
            <v>90</v>
          </cell>
          <cell r="Q80">
            <v>0</v>
          </cell>
          <cell r="R80">
            <v>0</v>
          </cell>
          <cell r="S80">
            <v>0.1</v>
          </cell>
          <cell r="T80">
            <v>15</v>
          </cell>
          <cell r="U80">
            <v>13</v>
          </cell>
          <cell r="V80">
            <v>1</v>
          </cell>
          <cell r="W80">
            <v>1</v>
          </cell>
          <cell r="X80">
            <v>50</v>
          </cell>
          <cell r="Y80">
            <v>0.06</v>
          </cell>
          <cell r="Z80">
            <v>69</v>
          </cell>
        </row>
        <row r="81">
          <cell r="B81" t="str">
            <v>A7+35.5*28.0</v>
          </cell>
          <cell r="C81">
            <v>711</v>
          </cell>
          <cell r="D81">
            <v>902</v>
          </cell>
          <cell r="E81">
            <v>14</v>
          </cell>
          <cell r="F81">
            <v>14</v>
          </cell>
          <cell r="G81">
            <v>9</v>
          </cell>
          <cell r="H81">
            <v>9</v>
          </cell>
          <cell r="I81">
            <v>1</v>
          </cell>
          <cell r="J81">
            <v>1</v>
          </cell>
          <cell r="K81">
            <v>204</v>
          </cell>
          <cell r="L81">
            <v>1</v>
          </cell>
          <cell r="M81">
            <v>29</v>
          </cell>
          <cell r="N81">
            <v>65</v>
          </cell>
          <cell r="O81">
            <v>65</v>
          </cell>
          <cell r="P81">
            <v>90</v>
          </cell>
          <cell r="Q81">
            <v>0</v>
          </cell>
          <cell r="R81">
            <v>0</v>
          </cell>
          <cell r="S81">
            <v>0.35</v>
          </cell>
          <cell r="T81">
            <v>15</v>
          </cell>
          <cell r="U81">
            <v>13</v>
          </cell>
          <cell r="V81">
            <v>1</v>
          </cell>
          <cell r="W81">
            <v>1</v>
          </cell>
          <cell r="X81">
            <v>50</v>
          </cell>
          <cell r="Y81">
            <v>0.5</v>
          </cell>
          <cell r="Z81">
            <v>70</v>
          </cell>
        </row>
        <row r="82">
          <cell r="B82" t="str">
            <v>X7 38.0*30.0</v>
          </cell>
          <cell r="C82">
            <v>762</v>
          </cell>
          <cell r="D82">
            <v>965</v>
          </cell>
          <cell r="E82">
            <v>14</v>
          </cell>
          <cell r="F82">
            <v>14</v>
          </cell>
          <cell r="G82">
            <v>21</v>
          </cell>
          <cell r="H82">
            <v>21</v>
          </cell>
          <cell r="I82">
            <v>1</v>
          </cell>
          <cell r="J82">
            <v>1</v>
          </cell>
          <cell r="K82">
            <v>204</v>
          </cell>
          <cell r="L82">
            <v>1</v>
          </cell>
          <cell r="M82">
            <v>27</v>
          </cell>
          <cell r="N82">
            <v>60</v>
          </cell>
          <cell r="O82">
            <v>60</v>
          </cell>
          <cell r="P82">
            <v>84</v>
          </cell>
          <cell r="Q82">
            <v>0</v>
          </cell>
          <cell r="R82">
            <v>0</v>
          </cell>
          <cell r="S82">
            <v>0.1</v>
          </cell>
          <cell r="T82">
            <v>15</v>
          </cell>
          <cell r="U82">
            <v>13</v>
          </cell>
          <cell r="V82">
            <v>1</v>
          </cell>
          <cell r="W82">
            <v>1</v>
          </cell>
          <cell r="X82">
            <v>50</v>
          </cell>
          <cell r="Y82">
            <v>0.06</v>
          </cell>
          <cell r="Z82">
            <v>71</v>
          </cell>
        </row>
        <row r="83">
          <cell r="B83" t="str">
            <v>X7x38.0*30.0</v>
          </cell>
          <cell r="C83">
            <v>762</v>
          </cell>
          <cell r="D83">
            <v>965</v>
          </cell>
          <cell r="E83">
            <v>12</v>
          </cell>
          <cell r="F83">
            <v>12</v>
          </cell>
          <cell r="G83">
            <v>12</v>
          </cell>
          <cell r="H83">
            <v>12</v>
          </cell>
          <cell r="I83">
            <v>2</v>
          </cell>
          <cell r="J83">
            <v>2</v>
          </cell>
          <cell r="K83">
            <v>204</v>
          </cell>
          <cell r="L83">
            <v>4</v>
          </cell>
          <cell r="M83">
            <v>27</v>
          </cell>
          <cell r="N83">
            <v>60</v>
          </cell>
          <cell r="O83">
            <v>60</v>
          </cell>
          <cell r="P83">
            <v>84</v>
          </cell>
          <cell r="Q83">
            <v>0</v>
          </cell>
          <cell r="R83">
            <v>0</v>
          </cell>
          <cell r="S83">
            <v>0.1</v>
          </cell>
          <cell r="T83">
            <v>15</v>
          </cell>
          <cell r="U83">
            <v>13</v>
          </cell>
          <cell r="V83">
            <v>1</v>
          </cell>
          <cell r="W83">
            <v>1</v>
          </cell>
          <cell r="X83">
            <v>50</v>
          </cell>
          <cell r="Y83">
            <v>0.06</v>
          </cell>
          <cell r="Z83">
            <v>72</v>
          </cell>
        </row>
        <row r="84">
          <cell r="B84" t="str">
            <v>X7b38.0*30.0</v>
          </cell>
          <cell r="C84">
            <v>762</v>
          </cell>
          <cell r="D84">
            <v>965</v>
          </cell>
          <cell r="E84">
            <v>69</v>
          </cell>
          <cell r="F84">
            <v>69</v>
          </cell>
          <cell r="G84">
            <v>106</v>
          </cell>
          <cell r="H84">
            <v>106</v>
          </cell>
          <cell r="I84">
            <v>1</v>
          </cell>
          <cell r="J84">
            <v>1</v>
          </cell>
          <cell r="K84">
            <v>204</v>
          </cell>
          <cell r="L84">
            <v>1</v>
          </cell>
          <cell r="M84">
            <v>27</v>
          </cell>
          <cell r="N84">
            <v>60</v>
          </cell>
          <cell r="O84">
            <v>60</v>
          </cell>
          <cell r="P84">
            <v>84</v>
          </cell>
          <cell r="Q84">
            <v>0</v>
          </cell>
          <cell r="R84">
            <v>0</v>
          </cell>
          <cell r="S84">
            <v>0.1</v>
          </cell>
          <cell r="T84">
            <v>15</v>
          </cell>
          <cell r="U84">
            <v>13</v>
          </cell>
          <cell r="V84">
            <v>1</v>
          </cell>
          <cell r="W84">
            <v>1</v>
          </cell>
          <cell r="X84">
            <v>50</v>
          </cell>
          <cell r="Y84">
            <v>0.06</v>
          </cell>
          <cell r="Z84">
            <v>73</v>
          </cell>
        </row>
        <row r="85">
          <cell r="B85" t="str">
            <v>X7+38.0*30.0</v>
          </cell>
          <cell r="C85">
            <v>762</v>
          </cell>
          <cell r="D85">
            <v>965</v>
          </cell>
          <cell r="E85">
            <v>14</v>
          </cell>
          <cell r="F85">
            <v>14</v>
          </cell>
          <cell r="G85">
            <v>21</v>
          </cell>
          <cell r="H85">
            <v>21</v>
          </cell>
          <cell r="I85">
            <v>1</v>
          </cell>
          <cell r="J85">
            <v>1</v>
          </cell>
          <cell r="K85">
            <v>204</v>
          </cell>
          <cell r="L85">
            <v>1</v>
          </cell>
          <cell r="M85">
            <v>27</v>
          </cell>
          <cell r="N85">
            <v>60</v>
          </cell>
          <cell r="O85">
            <v>60</v>
          </cell>
          <cell r="P85">
            <v>84</v>
          </cell>
          <cell r="Q85">
            <v>0</v>
          </cell>
          <cell r="R85">
            <v>0</v>
          </cell>
          <cell r="S85">
            <v>0.35</v>
          </cell>
          <cell r="T85">
            <v>15</v>
          </cell>
          <cell r="U85">
            <v>13</v>
          </cell>
          <cell r="V85">
            <v>1</v>
          </cell>
          <cell r="W85">
            <v>1</v>
          </cell>
          <cell r="X85">
            <v>50</v>
          </cell>
          <cell r="Y85">
            <v>0.06</v>
          </cell>
          <cell r="Z85">
            <v>74</v>
          </cell>
        </row>
        <row r="86">
          <cell r="B86" t="str">
            <v>Q4x39.5*31.0</v>
          </cell>
          <cell r="C86">
            <v>787</v>
          </cell>
          <cell r="D86">
            <v>1003</v>
          </cell>
          <cell r="E86">
            <v>12</v>
          </cell>
          <cell r="F86">
            <v>12</v>
          </cell>
          <cell r="G86">
            <v>12</v>
          </cell>
          <cell r="H86">
            <v>12</v>
          </cell>
          <cell r="I86">
            <v>2</v>
          </cell>
          <cell r="J86">
            <v>2</v>
          </cell>
          <cell r="K86">
            <v>204</v>
          </cell>
          <cell r="L86">
            <v>3</v>
          </cell>
          <cell r="M86">
            <v>23</v>
          </cell>
          <cell r="N86">
            <v>50</v>
          </cell>
          <cell r="O86">
            <v>50</v>
          </cell>
          <cell r="P86">
            <v>69</v>
          </cell>
          <cell r="Q86">
            <v>0</v>
          </cell>
          <cell r="R86">
            <v>0</v>
          </cell>
          <cell r="S86">
            <v>0.1</v>
          </cell>
          <cell r="T86">
            <v>15</v>
          </cell>
          <cell r="U86">
            <v>13</v>
          </cell>
          <cell r="V86">
            <v>1</v>
          </cell>
          <cell r="W86">
            <v>1</v>
          </cell>
          <cell r="X86">
            <v>50</v>
          </cell>
          <cell r="Y86">
            <v>0.06</v>
          </cell>
          <cell r="Z86">
            <v>75</v>
          </cell>
        </row>
        <row r="87">
          <cell r="B87" t="str">
            <v>Q5 34.5*25.0</v>
          </cell>
          <cell r="C87">
            <v>635</v>
          </cell>
          <cell r="D87">
            <v>876</v>
          </cell>
          <cell r="E87">
            <v>8</v>
          </cell>
          <cell r="F87">
            <v>8</v>
          </cell>
          <cell r="G87">
            <v>8</v>
          </cell>
          <cell r="H87">
            <v>8</v>
          </cell>
          <cell r="I87">
            <v>1</v>
          </cell>
          <cell r="J87">
            <v>1</v>
          </cell>
          <cell r="K87">
            <v>204</v>
          </cell>
          <cell r="L87">
            <v>1</v>
          </cell>
          <cell r="M87">
            <v>28</v>
          </cell>
          <cell r="N87">
            <v>62</v>
          </cell>
          <cell r="O87">
            <v>62</v>
          </cell>
          <cell r="P87">
            <v>86</v>
          </cell>
          <cell r="Q87">
            <v>0</v>
          </cell>
          <cell r="R87">
            <v>0</v>
          </cell>
          <cell r="S87">
            <v>0.1</v>
          </cell>
          <cell r="T87">
            <v>15</v>
          </cell>
          <cell r="U87">
            <v>13</v>
          </cell>
          <cell r="V87">
            <v>1</v>
          </cell>
          <cell r="W87">
            <v>1</v>
          </cell>
          <cell r="X87">
            <v>50</v>
          </cell>
          <cell r="Y87">
            <v>0.06</v>
          </cell>
          <cell r="Z87">
            <v>76</v>
          </cell>
        </row>
        <row r="88">
          <cell r="B88" t="str">
            <v>Q5x34.5*25.0</v>
          </cell>
          <cell r="C88">
            <v>635</v>
          </cell>
          <cell r="D88">
            <v>876</v>
          </cell>
          <cell r="E88">
            <v>12</v>
          </cell>
          <cell r="F88">
            <v>12</v>
          </cell>
          <cell r="G88">
            <v>12</v>
          </cell>
          <cell r="H88">
            <v>12</v>
          </cell>
          <cell r="I88">
            <v>2</v>
          </cell>
          <cell r="J88">
            <v>2</v>
          </cell>
          <cell r="K88">
            <v>204</v>
          </cell>
          <cell r="L88">
            <v>3</v>
          </cell>
          <cell r="M88">
            <v>28</v>
          </cell>
          <cell r="N88">
            <v>62</v>
          </cell>
          <cell r="O88">
            <v>62</v>
          </cell>
          <cell r="P88">
            <v>86</v>
          </cell>
          <cell r="Q88">
            <v>0</v>
          </cell>
          <cell r="R88">
            <v>0</v>
          </cell>
          <cell r="S88">
            <v>0.1</v>
          </cell>
          <cell r="T88">
            <v>15</v>
          </cell>
          <cell r="U88">
            <v>13</v>
          </cell>
          <cell r="V88">
            <v>1</v>
          </cell>
          <cell r="W88">
            <v>1</v>
          </cell>
          <cell r="X88">
            <v>50</v>
          </cell>
          <cell r="Y88">
            <v>0.06</v>
          </cell>
          <cell r="Z88">
            <v>77</v>
          </cell>
        </row>
        <row r="89">
          <cell r="B89" t="str">
            <v>Q5 39.5*31.0</v>
          </cell>
          <cell r="C89">
            <v>787</v>
          </cell>
          <cell r="D89">
            <v>1003</v>
          </cell>
          <cell r="E89">
            <v>27</v>
          </cell>
          <cell r="F89">
            <v>27</v>
          </cell>
          <cell r="G89">
            <v>40</v>
          </cell>
          <cell r="H89">
            <v>40</v>
          </cell>
          <cell r="I89">
            <v>1</v>
          </cell>
          <cell r="J89">
            <v>1</v>
          </cell>
          <cell r="K89">
            <v>204</v>
          </cell>
          <cell r="L89">
            <v>1</v>
          </cell>
          <cell r="M89">
            <v>23</v>
          </cell>
          <cell r="N89">
            <v>50</v>
          </cell>
          <cell r="O89">
            <v>50</v>
          </cell>
          <cell r="P89">
            <v>69</v>
          </cell>
          <cell r="Q89">
            <v>0</v>
          </cell>
          <cell r="R89">
            <v>0</v>
          </cell>
          <cell r="S89">
            <v>0.1</v>
          </cell>
          <cell r="T89">
            <v>15</v>
          </cell>
          <cell r="U89">
            <v>13</v>
          </cell>
          <cell r="V89">
            <v>1</v>
          </cell>
          <cell r="W89">
            <v>1</v>
          </cell>
          <cell r="X89">
            <v>50</v>
          </cell>
          <cell r="Y89">
            <v>0.06</v>
          </cell>
          <cell r="Z89">
            <v>78</v>
          </cell>
        </row>
        <row r="90">
          <cell r="B90" t="str">
            <v>Q5x39.5*31.0</v>
          </cell>
          <cell r="C90">
            <v>787</v>
          </cell>
          <cell r="D90">
            <v>1003</v>
          </cell>
          <cell r="E90">
            <v>12</v>
          </cell>
          <cell r="F90">
            <v>12</v>
          </cell>
          <cell r="G90">
            <v>12</v>
          </cell>
          <cell r="H90">
            <v>12</v>
          </cell>
          <cell r="I90">
            <v>2</v>
          </cell>
          <cell r="J90">
            <v>2</v>
          </cell>
          <cell r="K90">
            <v>204</v>
          </cell>
          <cell r="L90">
            <v>3</v>
          </cell>
          <cell r="M90">
            <v>23</v>
          </cell>
          <cell r="N90">
            <v>50</v>
          </cell>
          <cell r="O90">
            <v>50</v>
          </cell>
          <cell r="P90">
            <v>69</v>
          </cell>
          <cell r="Q90">
            <v>0</v>
          </cell>
          <cell r="R90">
            <v>0</v>
          </cell>
          <cell r="S90">
            <v>0.1</v>
          </cell>
          <cell r="T90">
            <v>15</v>
          </cell>
          <cell r="U90">
            <v>13</v>
          </cell>
          <cell r="V90">
            <v>1</v>
          </cell>
          <cell r="W90">
            <v>1</v>
          </cell>
          <cell r="X90">
            <v>50</v>
          </cell>
          <cell r="Y90">
            <v>0.06</v>
          </cell>
          <cell r="Z90">
            <v>79</v>
          </cell>
        </row>
        <row r="91">
          <cell r="B91" t="str">
            <v>X7 35.5*28.0</v>
          </cell>
          <cell r="C91">
            <v>711</v>
          </cell>
          <cell r="D91">
            <v>902</v>
          </cell>
          <cell r="E91">
            <v>14</v>
          </cell>
          <cell r="F91">
            <v>14</v>
          </cell>
          <cell r="G91">
            <v>9</v>
          </cell>
          <cell r="H91">
            <v>9</v>
          </cell>
          <cell r="I91">
            <v>1</v>
          </cell>
          <cell r="J91">
            <v>1</v>
          </cell>
          <cell r="K91">
            <v>204</v>
          </cell>
          <cell r="L91">
            <v>1</v>
          </cell>
          <cell r="M91">
            <v>29</v>
          </cell>
          <cell r="N91">
            <v>65</v>
          </cell>
          <cell r="O91">
            <v>65</v>
          </cell>
          <cell r="P91">
            <v>90</v>
          </cell>
          <cell r="Q91">
            <v>0</v>
          </cell>
          <cell r="R91">
            <v>0</v>
          </cell>
          <cell r="S91">
            <v>0.1</v>
          </cell>
          <cell r="T91">
            <v>15</v>
          </cell>
          <cell r="U91">
            <v>13</v>
          </cell>
          <cell r="V91">
            <v>1</v>
          </cell>
          <cell r="W91">
            <v>1</v>
          </cell>
          <cell r="X91">
            <v>50</v>
          </cell>
          <cell r="Y91">
            <v>0.06</v>
          </cell>
          <cell r="Z91">
            <v>80</v>
          </cell>
        </row>
        <row r="92">
          <cell r="B92" t="str">
            <v>X7h35.5*28.0</v>
          </cell>
          <cell r="C92">
            <v>711</v>
          </cell>
          <cell r="D92">
            <v>902</v>
          </cell>
          <cell r="E92">
            <v>8</v>
          </cell>
          <cell r="F92">
            <v>8</v>
          </cell>
          <cell r="G92">
            <v>8</v>
          </cell>
          <cell r="H92">
            <v>8</v>
          </cell>
          <cell r="I92">
            <v>1</v>
          </cell>
          <cell r="J92">
            <v>2</v>
          </cell>
          <cell r="K92">
            <v>204</v>
          </cell>
          <cell r="L92">
            <v>2</v>
          </cell>
          <cell r="M92">
            <v>29</v>
          </cell>
          <cell r="N92">
            <v>65</v>
          </cell>
          <cell r="O92">
            <v>65</v>
          </cell>
          <cell r="P92">
            <v>90</v>
          </cell>
          <cell r="Q92">
            <v>0</v>
          </cell>
          <cell r="R92">
            <v>0</v>
          </cell>
          <cell r="S92">
            <v>0.1</v>
          </cell>
          <cell r="T92">
            <v>15</v>
          </cell>
          <cell r="U92">
            <v>13</v>
          </cell>
          <cell r="V92">
            <v>1</v>
          </cell>
          <cell r="W92">
            <v>1</v>
          </cell>
          <cell r="X92">
            <v>50</v>
          </cell>
          <cell r="Y92">
            <v>0.06</v>
          </cell>
          <cell r="Z92">
            <v>81</v>
          </cell>
        </row>
        <row r="93">
          <cell r="B93" t="str">
            <v>X7b35.5*28.0</v>
          </cell>
          <cell r="C93">
            <v>711</v>
          </cell>
          <cell r="D93">
            <v>902</v>
          </cell>
          <cell r="E93">
            <v>44</v>
          </cell>
          <cell r="F93">
            <v>44</v>
          </cell>
          <cell r="G93">
            <v>74</v>
          </cell>
          <cell r="H93">
            <v>74</v>
          </cell>
          <cell r="I93">
            <v>1</v>
          </cell>
          <cell r="J93">
            <v>1</v>
          </cell>
          <cell r="K93">
            <v>204</v>
          </cell>
          <cell r="L93">
            <v>1</v>
          </cell>
          <cell r="M93">
            <v>29</v>
          </cell>
          <cell r="N93">
            <v>65</v>
          </cell>
          <cell r="O93">
            <v>65</v>
          </cell>
          <cell r="P93">
            <v>90</v>
          </cell>
          <cell r="Q93">
            <v>0</v>
          </cell>
          <cell r="R93">
            <v>0</v>
          </cell>
          <cell r="S93">
            <v>0.1</v>
          </cell>
          <cell r="T93">
            <v>15</v>
          </cell>
          <cell r="U93">
            <v>13</v>
          </cell>
          <cell r="V93">
            <v>1</v>
          </cell>
          <cell r="W93">
            <v>1</v>
          </cell>
          <cell r="X93">
            <v>50</v>
          </cell>
          <cell r="Y93">
            <v>0.06</v>
          </cell>
          <cell r="Z93">
            <v>82</v>
          </cell>
        </row>
        <row r="94">
          <cell r="B94" t="str">
            <v>X7 37.0*30.0</v>
          </cell>
          <cell r="C94">
            <v>762</v>
          </cell>
          <cell r="D94">
            <v>940</v>
          </cell>
          <cell r="E94">
            <v>14</v>
          </cell>
          <cell r="F94">
            <v>14</v>
          </cell>
          <cell r="G94">
            <v>8</v>
          </cell>
          <cell r="H94">
            <v>8</v>
          </cell>
          <cell r="I94">
            <v>1</v>
          </cell>
          <cell r="J94">
            <v>1</v>
          </cell>
          <cell r="K94">
            <v>204</v>
          </cell>
          <cell r="L94">
            <v>1</v>
          </cell>
          <cell r="M94">
            <v>27</v>
          </cell>
          <cell r="N94">
            <v>60</v>
          </cell>
          <cell r="O94">
            <v>60</v>
          </cell>
          <cell r="P94">
            <v>84</v>
          </cell>
          <cell r="Q94">
            <v>0</v>
          </cell>
          <cell r="R94">
            <v>0</v>
          </cell>
          <cell r="S94">
            <v>0.1</v>
          </cell>
          <cell r="T94">
            <v>15</v>
          </cell>
          <cell r="U94">
            <v>13</v>
          </cell>
          <cell r="V94">
            <v>1</v>
          </cell>
          <cell r="W94">
            <v>1</v>
          </cell>
          <cell r="X94">
            <v>50</v>
          </cell>
          <cell r="Y94">
            <v>0.06</v>
          </cell>
          <cell r="Z94">
            <v>83</v>
          </cell>
        </row>
        <row r="95">
          <cell r="B95" t="str">
            <v>X7h37.0*30.0</v>
          </cell>
          <cell r="C95">
            <v>762</v>
          </cell>
          <cell r="D95">
            <v>940</v>
          </cell>
          <cell r="E95">
            <v>8</v>
          </cell>
          <cell r="F95">
            <v>8</v>
          </cell>
          <cell r="G95">
            <v>8</v>
          </cell>
          <cell r="H95">
            <v>8</v>
          </cell>
          <cell r="I95">
            <v>1</v>
          </cell>
          <cell r="J95">
            <v>2</v>
          </cell>
          <cell r="K95">
            <v>204</v>
          </cell>
          <cell r="L95">
            <v>2</v>
          </cell>
          <cell r="M95">
            <v>27</v>
          </cell>
          <cell r="N95">
            <v>60</v>
          </cell>
          <cell r="O95">
            <v>60</v>
          </cell>
          <cell r="P95">
            <v>84</v>
          </cell>
          <cell r="Q95">
            <v>0</v>
          </cell>
          <cell r="R95">
            <v>0</v>
          </cell>
          <cell r="S95">
            <v>0.1</v>
          </cell>
          <cell r="T95">
            <v>15</v>
          </cell>
          <cell r="U95">
            <v>13</v>
          </cell>
          <cell r="V95">
            <v>1</v>
          </cell>
          <cell r="W95">
            <v>1</v>
          </cell>
          <cell r="X95">
            <v>50</v>
          </cell>
          <cell r="Y95">
            <v>0.06</v>
          </cell>
          <cell r="Z95">
            <v>84</v>
          </cell>
        </row>
        <row r="96">
          <cell r="B96" t="str">
            <v>X7b37.0*30.0</v>
          </cell>
          <cell r="C96">
            <v>762</v>
          </cell>
          <cell r="D96">
            <v>940</v>
          </cell>
          <cell r="E96">
            <v>69</v>
          </cell>
          <cell r="F96">
            <v>69</v>
          </cell>
          <cell r="G96">
            <v>93</v>
          </cell>
          <cell r="H96">
            <v>93</v>
          </cell>
          <cell r="I96">
            <v>1</v>
          </cell>
          <cell r="J96">
            <v>1</v>
          </cell>
          <cell r="K96">
            <v>204</v>
          </cell>
          <cell r="L96">
            <v>1</v>
          </cell>
          <cell r="M96">
            <v>27</v>
          </cell>
          <cell r="N96">
            <v>60</v>
          </cell>
          <cell r="O96">
            <v>60</v>
          </cell>
          <cell r="P96">
            <v>84</v>
          </cell>
          <cell r="Q96">
            <v>0</v>
          </cell>
          <cell r="R96">
            <v>0</v>
          </cell>
          <cell r="S96">
            <v>0.1</v>
          </cell>
          <cell r="T96">
            <v>15</v>
          </cell>
          <cell r="U96">
            <v>13</v>
          </cell>
          <cell r="V96">
            <v>1</v>
          </cell>
          <cell r="W96">
            <v>1</v>
          </cell>
          <cell r="X96">
            <v>50</v>
          </cell>
          <cell r="Y96">
            <v>0.06</v>
          </cell>
          <cell r="Z96">
            <v>85</v>
          </cell>
        </row>
        <row r="97">
          <cell r="B97" t="str">
            <v>Q6 27.5*23.0</v>
          </cell>
          <cell r="C97">
            <v>584</v>
          </cell>
          <cell r="D97">
            <v>699</v>
          </cell>
          <cell r="E97">
            <v>8</v>
          </cell>
          <cell r="F97">
            <v>8</v>
          </cell>
          <cell r="G97">
            <v>8</v>
          </cell>
          <cell r="H97">
            <v>8</v>
          </cell>
          <cell r="I97">
            <v>1</v>
          </cell>
          <cell r="J97">
            <v>1</v>
          </cell>
          <cell r="K97">
            <v>204</v>
          </cell>
          <cell r="L97">
            <v>1</v>
          </cell>
          <cell r="M97">
            <v>30</v>
          </cell>
          <cell r="N97">
            <v>66</v>
          </cell>
          <cell r="O97">
            <v>66</v>
          </cell>
          <cell r="P97">
            <v>93</v>
          </cell>
          <cell r="Q97">
            <v>0</v>
          </cell>
          <cell r="R97">
            <v>0</v>
          </cell>
          <cell r="S97">
            <v>0.1</v>
          </cell>
          <cell r="T97">
            <v>15</v>
          </cell>
          <cell r="U97">
            <v>13</v>
          </cell>
          <cell r="V97">
            <v>1</v>
          </cell>
          <cell r="W97">
            <v>1</v>
          </cell>
          <cell r="X97">
            <v>50</v>
          </cell>
          <cell r="Y97">
            <v>0.06</v>
          </cell>
          <cell r="Z97">
            <v>86</v>
          </cell>
        </row>
        <row r="98">
          <cell r="B98" t="str">
            <v>X7+35.5*28.0</v>
          </cell>
          <cell r="C98">
            <v>711</v>
          </cell>
          <cell r="D98">
            <v>902</v>
          </cell>
          <cell r="E98">
            <v>14</v>
          </cell>
          <cell r="F98">
            <v>14</v>
          </cell>
          <cell r="G98">
            <v>9</v>
          </cell>
          <cell r="H98">
            <v>9</v>
          </cell>
          <cell r="I98">
            <v>1</v>
          </cell>
          <cell r="J98">
            <v>1</v>
          </cell>
          <cell r="K98">
            <v>204</v>
          </cell>
          <cell r="L98">
            <v>1</v>
          </cell>
          <cell r="M98">
            <v>29</v>
          </cell>
          <cell r="N98">
            <v>65</v>
          </cell>
          <cell r="O98">
            <v>65</v>
          </cell>
          <cell r="P98">
            <v>90</v>
          </cell>
          <cell r="Q98">
            <v>0</v>
          </cell>
          <cell r="R98">
            <v>0</v>
          </cell>
          <cell r="S98">
            <v>0.35</v>
          </cell>
          <cell r="T98">
            <v>15</v>
          </cell>
          <cell r="U98">
            <v>13</v>
          </cell>
          <cell r="V98">
            <v>1</v>
          </cell>
          <cell r="W98">
            <v>1</v>
          </cell>
          <cell r="X98">
            <v>50</v>
          </cell>
          <cell r="Y98">
            <v>0.5</v>
          </cell>
          <cell r="Z98">
            <v>87</v>
          </cell>
        </row>
        <row r="99">
          <cell r="B99" t="str">
            <v>X7+37.0*30.0</v>
          </cell>
          <cell r="C99">
            <v>762</v>
          </cell>
          <cell r="D99">
            <v>940</v>
          </cell>
          <cell r="E99">
            <v>14</v>
          </cell>
          <cell r="F99">
            <v>14</v>
          </cell>
          <cell r="G99">
            <v>8</v>
          </cell>
          <cell r="H99">
            <v>8</v>
          </cell>
          <cell r="I99">
            <v>1</v>
          </cell>
          <cell r="J99">
            <v>1</v>
          </cell>
          <cell r="K99">
            <v>204</v>
          </cell>
          <cell r="L99">
            <v>1</v>
          </cell>
          <cell r="M99">
            <v>27</v>
          </cell>
          <cell r="N99">
            <v>60</v>
          </cell>
          <cell r="O99">
            <v>60</v>
          </cell>
          <cell r="P99">
            <v>84</v>
          </cell>
          <cell r="Q99">
            <v>0</v>
          </cell>
          <cell r="R99">
            <v>0</v>
          </cell>
          <cell r="S99">
            <v>0.35</v>
          </cell>
          <cell r="T99">
            <v>15</v>
          </cell>
          <cell r="U99">
            <v>13</v>
          </cell>
          <cell r="V99">
            <v>1</v>
          </cell>
          <cell r="W99">
            <v>1</v>
          </cell>
          <cell r="X99">
            <v>50</v>
          </cell>
          <cell r="Y99">
            <v>0.5</v>
          </cell>
          <cell r="Z99">
            <v>88</v>
          </cell>
        </row>
        <row r="100">
          <cell r="B100" t="str">
            <v>Q6 30.5*25.5</v>
          </cell>
          <cell r="C100">
            <v>648</v>
          </cell>
          <cell r="D100">
            <v>775</v>
          </cell>
          <cell r="E100">
            <v>8</v>
          </cell>
          <cell r="F100">
            <v>8</v>
          </cell>
          <cell r="G100">
            <v>8</v>
          </cell>
          <cell r="H100">
            <v>8</v>
          </cell>
          <cell r="I100">
            <v>1</v>
          </cell>
          <cell r="J100">
            <v>1</v>
          </cell>
          <cell r="K100">
            <v>204</v>
          </cell>
          <cell r="L100">
            <v>1</v>
          </cell>
          <cell r="M100">
            <v>27</v>
          </cell>
          <cell r="N100">
            <v>61</v>
          </cell>
          <cell r="O100">
            <v>61</v>
          </cell>
          <cell r="P100">
            <v>84</v>
          </cell>
          <cell r="Q100">
            <v>0</v>
          </cell>
          <cell r="R100">
            <v>0</v>
          </cell>
          <cell r="S100">
            <v>0.1</v>
          </cell>
          <cell r="T100">
            <v>15</v>
          </cell>
          <cell r="U100">
            <v>13</v>
          </cell>
          <cell r="V100">
            <v>1</v>
          </cell>
          <cell r="W100">
            <v>1</v>
          </cell>
          <cell r="X100">
            <v>50</v>
          </cell>
          <cell r="Y100">
            <v>0.06</v>
          </cell>
          <cell r="Z100">
            <v>89</v>
          </cell>
        </row>
        <row r="101">
          <cell r="B101" t="str">
            <v>Q6+30.5*25.5</v>
          </cell>
          <cell r="C101">
            <v>648</v>
          </cell>
          <cell r="D101">
            <v>775</v>
          </cell>
          <cell r="E101">
            <v>8</v>
          </cell>
          <cell r="F101">
            <v>8</v>
          </cell>
          <cell r="G101">
            <v>8</v>
          </cell>
          <cell r="H101">
            <v>8</v>
          </cell>
          <cell r="I101">
            <v>1</v>
          </cell>
          <cell r="J101">
            <v>1</v>
          </cell>
          <cell r="K101">
            <v>204</v>
          </cell>
          <cell r="L101">
            <v>1</v>
          </cell>
          <cell r="M101">
            <v>27</v>
          </cell>
          <cell r="N101">
            <v>61</v>
          </cell>
          <cell r="O101">
            <v>61</v>
          </cell>
          <cell r="P101">
            <v>84</v>
          </cell>
          <cell r="Q101">
            <v>0</v>
          </cell>
          <cell r="R101">
            <v>0</v>
          </cell>
          <cell r="S101">
            <v>0.35</v>
          </cell>
          <cell r="T101">
            <v>15</v>
          </cell>
          <cell r="U101">
            <v>13</v>
          </cell>
          <cell r="V101">
            <v>1</v>
          </cell>
          <cell r="W101">
            <v>1</v>
          </cell>
          <cell r="X101">
            <v>50</v>
          </cell>
          <cell r="Y101">
            <v>0.5</v>
          </cell>
          <cell r="Z101">
            <v>90</v>
          </cell>
        </row>
        <row r="102">
          <cell r="B102" t="str">
            <v>Q6 33.5*27.0</v>
          </cell>
          <cell r="C102">
            <v>686</v>
          </cell>
          <cell r="D102">
            <v>851</v>
          </cell>
          <cell r="E102">
            <v>8</v>
          </cell>
          <cell r="F102">
            <v>8</v>
          </cell>
          <cell r="G102">
            <v>8</v>
          </cell>
          <cell r="H102">
            <v>8</v>
          </cell>
          <cell r="I102">
            <v>1</v>
          </cell>
          <cell r="J102">
            <v>1</v>
          </cell>
          <cell r="K102">
            <v>204</v>
          </cell>
          <cell r="L102">
            <v>1</v>
          </cell>
          <cell r="M102">
            <v>26</v>
          </cell>
          <cell r="N102">
            <v>57</v>
          </cell>
          <cell r="O102">
            <v>57</v>
          </cell>
          <cell r="P102">
            <v>80</v>
          </cell>
          <cell r="Q102">
            <v>0</v>
          </cell>
          <cell r="R102">
            <v>0</v>
          </cell>
          <cell r="S102">
            <v>0.1</v>
          </cell>
          <cell r="T102">
            <v>15</v>
          </cell>
          <cell r="U102">
            <v>13</v>
          </cell>
          <cell r="V102">
            <v>1</v>
          </cell>
          <cell r="W102">
            <v>1</v>
          </cell>
          <cell r="X102">
            <v>50</v>
          </cell>
          <cell r="Y102">
            <v>0.06</v>
          </cell>
          <cell r="Z102">
            <v>91</v>
          </cell>
        </row>
        <row r="103">
          <cell r="B103" t="str">
            <v>Q6h33.5*27.0</v>
          </cell>
          <cell r="C103">
            <v>686</v>
          </cell>
          <cell r="D103">
            <v>851</v>
          </cell>
          <cell r="E103">
            <v>8</v>
          </cell>
          <cell r="F103">
            <v>8</v>
          </cell>
          <cell r="G103">
            <v>8</v>
          </cell>
          <cell r="H103">
            <v>8</v>
          </cell>
          <cell r="I103">
            <v>1</v>
          </cell>
          <cell r="J103">
            <v>2</v>
          </cell>
          <cell r="K103">
            <v>204</v>
          </cell>
          <cell r="L103">
            <v>2</v>
          </cell>
          <cell r="M103">
            <v>26</v>
          </cell>
          <cell r="N103">
            <v>57</v>
          </cell>
          <cell r="O103">
            <v>57</v>
          </cell>
          <cell r="P103">
            <v>80</v>
          </cell>
          <cell r="Q103">
            <v>0</v>
          </cell>
          <cell r="R103">
            <v>0</v>
          </cell>
          <cell r="S103">
            <v>0.1</v>
          </cell>
          <cell r="T103">
            <v>15</v>
          </cell>
          <cell r="U103">
            <v>13</v>
          </cell>
          <cell r="V103">
            <v>1</v>
          </cell>
          <cell r="W103">
            <v>1</v>
          </cell>
          <cell r="X103">
            <v>50</v>
          </cell>
          <cell r="Y103">
            <v>0.06</v>
          </cell>
          <cell r="Z103">
            <v>92</v>
          </cell>
        </row>
        <row r="104">
          <cell r="B104" t="str">
            <v>Q6x33.5*27.0</v>
          </cell>
          <cell r="C104">
            <v>686</v>
          </cell>
          <cell r="D104">
            <v>851</v>
          </cell>
          <cell r="E104">
            <v>8</v>
          </cell>
          <cell r="F104">
            <v>8</v>
          </cell>
          <cell r="G104">
            <v>8</v>
          </cell>
          <cell r="H104">
            <v>8</v>
          </cell>
          <cell r="I104">
            <v>2</v>
          </cell>
          <cell r="J104">
            <v>2</v>
          </cell>
          <cell r="K104">
            <v>204</v>
          </cell>
          <cell r="L104">
            <v>4</v>
          </cell>
          <cell r="M104">
            <v>26</v>
          </cell>
          <cell r="N104">
            <v>57</v>
          </cell>
          <cell r="O104">
            <v>57</v>
          </cell>
          <cell r="P104">
            <v>80</v>
          </cell>
          <cell r="Q104">
            <v>0</v>
          </cell>
          <cell r="R104">
            <v>0</v>
          </cell>
          <cell r="S104">
            <v>0.1</v>
          </cell>
          <cell r="T104">
            <v>15</v>
          </cell>
          <cell r="U104">
            <v>13</v>
          </cell>
          <cell r="V104">
            <v>1</v>
          </cell>
          <cell r="W104">
            <v>1</v>
          </cell>
          <cell r="X104">
            <v>50</v>
          </cell>
          <cell r="Y104">
            <v>0.06</v>
          </cell>
          <cell r="Z104">
            <v>93</v>
          </cell>
        </row>
        <row r="105">
          <cell r="B105" t="str">
            <v>Q6 36.5*28.0</v>
          </cell>
          <cell r="C105">
            <v>711</v>
          </cell>
          <cell r="D105">
            <v>927</v>
          </cell>
          <cell r="E105">
            <v>14</v>
          </cell>
          <cell r="F105">
            <v>14</v>
          </cell>
          <cell r="G105">
            <v>22</v>
          </cell>
          <cell r="H105">
            <v>22</v>
          </cell>
          <cell r="I105">
            <v>1</v>
          </cell>
          <cell r="J105">
            <v>1</v>
          </cell>
          <cell r="K105">
            <v>204</v>
          </cell>
          <cell r="L105">
            <v>1</v>
          </cell>
          <cell r="M105">
            <v>25</v>
          </cell>
          <cell r="N105">
            <v>55</v>
          </cell>
          <cell r="O105">
            <v>55</v>
          </cell>
          <cell r="P105">
            <v>77</v>
          </cell>
          <cell r="Q105">
            <v>0</v>
          </cell>
          <cell r="R105">
            <v>0</v>
          </cell>
          <cell r="S105">
            <v>0.1</v>
          </cell>
          <cell r="T105">
            <v>15</v>
          </cell>
          <cell r="U105">
            <v>13</v>
          </cell>
          <cell r="V105">
            <v>1</v>
          </cell>
          <cell r="W105">
            <v>1</v>
          </cell>
          <cell r="X105">
            <v>50</v>
          </cell>
          <cell r="Y105">
            <v>0.06</v>
          </cell>
          <cell r="Z105">
            <v>94</v>
          </cell>
        </row>
        <row r="106">
          <cell r="B106" t="str">
            <v>Q6h36.5*28.0</v>
          </cell>
          <cell r="C106">
            <v>711</v>
          </cell>
          <cell r="D106">
            <v>927</v>
          </cell>
          <cell r="E106">
            <v>8</v>
          </cell>
          <cell r="F106">
            <v>8</v>
          </cell>
          <cell r="G106">
            <v>8</v>
          </cell>
          <cell r="H106">
            <v>8</v>
          </cell>
          <cell r="I106">
            <v>1</v>
          </cell>
          <cell r="J106">
            <v>2</v>
          </cell>
          <cell r="K106">
            <v>204</v>
          </cell>
          <cell r="L106">
            <v>2</v>
          </cell>
          <cell r="M106">
            <v>25</v>
          </cell>
          <cell r="N106">
            <v>55</v>
          </cell>
          <cell r="O106">
            <v>55</v>
          </cell>
          <cell r="P106">
            <v>77</v>
          </cell>
          <cell r="Q106">
            <v>0</v>
          </cell>
          <cell r="R106">
            <v>0</v>
          </cell>
          <cell r="S106">
            <v>0.1</v>
          </cell>
          <cell r="T106">
            <v>15</v>
          </cell>
          <cell r="U106">
            <v>13</v>
          </cell>
          <cell r="V106">
            <v>1</v>
          </cell>
          <cell r="W106">
            <v>1</v>
          </cell>
          <cell r="X106">
            <v>50</v>
          </cell>
          <cell r="Y106">
            <v>0.06</v>
          </cell>
          <cell r="Z106">
            <v>95</v>
          </cell>
        </row>
        <row r="107">
          <cell r="B107" t="str">
            <v>Q6=37.5*30.0</v>
          </cell>
          <cell r="C107">
            <v>762</v>
          </cell>
          <cell r="D107">
            <v>953</v>
          </cell>
          <cell r="E107">
            <v>14</v>
          </cell>
          <cell r="F107">
            <v>14</v>
          </cell>
          <cell r="G107">
            <v>15</v>
          </cell>
          <cell r="H107">
            <v>15</v>
          </cell>
          <cell r="I107">
            <v>1</v>
          </cell>
          <cell r="J107">
            <v>1</v>
          </cell>
          <cell r="K107">
            <v>204</v>
          </cell>
          <cell r="L107">
            <v>1</v>
          </cell>
          <cell r="M107">
            <v>23</v>
          </cell>
          <cell r="N107">
            <v>51</v>
          </cell>
          <cell r="O107">
            <v>51</v>
          </cell>
          <cell r="P107">
            <v>72</v>
          </cell>
          <cell r="Q107">
            <v>0</v>
          </cell>
          <cell r="R107">
            <v>0</v>
          </cell>
          <cell r="S107">
            <v>0.5</v>
          </cell>
          <cell r="T107">
            <v>15</v>
          </cell>
          <cell r="U107">
            <v>13</v>
          </cell>
          <cell r="V107">
            <v>1</v>
          </cell>
          <cell r="W107">
            <v>1</v>
          </cell>
          <cell r="X107">
            <v>50</v>
          </cell>
          <cell r="Y107">
            <v>5</v>
          </cell>
          <cell r="Z107">
            <v>96</v>
          </cell>
        </row>
        <row r="108">
          <cell r="B108" t="str">
            <v>Q6 37.5*30.0</v>
          </cell>
          <cell r="C108">
            <v>762</v>
          </cell>
          <cell r="D108">
            <v>953</v>
          </cell>
          <cell r="E108">
            <v>14</v>
          </cell>
          <cell r="F108">
            <v>14</v>
          </cell>
          <cell r="G108">
            <v>15</v>
          </cell>
          <cell r="H108">
            <v>15</v>
          </cell>
          <cell r="I108">
            <v>1</v>
          </cell>
          <cell r="J108">
            <v>1</v>
          </cell>
          <cell r="K108">
            <v>204</v>
          </cell>
          <cell r="L108">
            <v>1</v>
          </cell>
          <cell r="M108">
            <v>23</v>
          </cell>
          <cell r="N108">
            <v>51</v>
          </cell>
          <cell r="O108">
            <v>51</v>
          </cell>
          <cell r="P108">
            <v>72</v>
          </cell>
          <cell r="Q108">
            <v>0</v>
          </cell>
          <cell r="R108">
            <v>0</v>
          </cell>
          <cell r="S108">
            <v>0.1</v>
          </cell>
          <cell r="T108">
            <v>15</v>
          </cell>
          <cell r="U108">
            <v>13</v>
          </cell>
          <cell r="V108">
            <v>1</v>
          </cell>
          <cell r="W108">
            <v>1</v>
          </cell>
          <cell r="X108">
            <v>50</v>
          </cell>
          <cell r="Y108">
            <v>0.06</v>
          </cell>
          <cell r="Z108">
            <v>97</v>
          </cell>
        </row>
        <row r="109">
          <cell r="B109" t="str">
            <v>Q6+37.5*30.0</v>
          </cell>
          <cell r="C109">
            <v>762</v>
          </cell>
          <cell r="D109">
            <v>953</v>
          </cell>
          <cell r="E109">
            <v>14</v>
          </cell>
          <cell r="F109">
            <v>14</v>
          </cell>
          <cell r="G109">
            <v>15</v>
          </cell>
          <cell r="H109">
            <v>15</v>
          </cell>
          <cell r="I109">
            <v>1</v>
          </cell>
          <cell r="J109">
            <v>1</v>
          </cell>
          <cell r="K109">
            <v>204</v>
          </cell>
          <cell r="L109">
            <v>1</v>
          </cell>
          <cell r="M109">
            <v>23</v>
          </cell>
          <cell r="N109">
            <v>51</v>
          </cell>
          <cell r="O109">
            <v>51</v>
          </cell>
          <cell r="P109">
            <v>72</v>
          </cell>
          <cell r="Q109">
            <v>0</v>
          </cell>
          <cell r="R109">
            <v>0</v>
          </cell>
          <cell r="S109">
            <v>0.35</v>
          </cell>
          <cell r="T109">
            <v>15</v>
          </cell>
          <cell r="U109">
            <v>13</v>
          </cell>
          <cell r="V109">
            <v>1</v>
          </cell>
          <cell r="W109">
            <v>1</v>
          </cell>
          <cell r="X109">
            <v>50</v>
          </cell>
          <cell r="Y109">
            <v>0.5</v>
          </cell>
          <cell r="Z109">
            <v>98</v>
          </cell>
        </row>
        <row r="110">
          <cell r="B110" t="str">
            <v>Q6a37.5*30.0</v>
          </cell>
          <cell r="C110">
            <v>762</v>
          </cell>
          <cell r="D110">
            <v>953</v>
          </cell>
          <cell r="E110">
            <v>99</v>
          </cell>
          <cell r="F110">
            <v>99</v>
          </cell>
          <cell r="G110">
            <v>140</v>
          </cell>
          <cell r="H110">
            <v>140</v>
          </cell>
          <cell r="I110">
            <v>1</v>
          </cell>
          <cell r="J110">
            <v>1</v>
          </cell>
          <cell r="K110">
            <v>204</v>
          </cell>
          <cell r="L110">
            <v>1</v>
          </cell>
          <cell r="M110">
            <v>23</v>
          </cell>
          <cell r="N110">
            <v>51</v>
          </cell>
          <cell r="O110">
            <v>51</v>
          </cell>
          <cell r="P110">
            <v>72</v>
          </cell>
          <cell r="Q110">
            <v>0</v>
          </cell>
          <cell r="R110">
            <v>0</v>
          </cell>
          <cell r="S110">
            <v>0.1</v>
          </cell>
          <cell r="T110">
            <v>15</v>
          </cell>
          <cell r="U110">
            <v>13</v>
          </cell>
          <cell r="V110">
            <v>1</v>
          </cell>
          <cell r="W110">
            <v>1</v>
          </cell>
          <cell r="X110">
            <v>50</v>
          </cell>
          <cell r="Y110">
            <v>0.06</v>
          </cell>
          <cell r="Z110">
            <v>99</v>
          </cell>
        </row>
        <row r="111">
          <cell r="B111" t="str">
            <v>Q6 39.5*30.5</v>
          </cell>
          <cell r="C111">
            <v>775</v>
          </cell>
          <cell r="D111">
            <v>1003</v>
          </cell>
          <cell r="E111">
            <v>8</v>
          </cell>
          <cell r="F111">
            <v>8</v>
          </cell>
          <cell r="G111">
            <v>8</v>
          </cell>
          <cell r="H111">
            <v>8</v>
          </cell>
          <cell r="I111">
            <v>2</v>
          </cell>
          <cell r="J111">
            <v>2</v>
          </cell>
          <cell r="K111">
            <v>204</v>
          </cell>
          <cell r="L111">
            <v>4</v>
          </cell>
          <cell r="M111">
            <v>23</v>
          </cell>
          <cell r="N111">
            <v>51</v>
          </cell>
          <cell r="O111">
            <v>51</v>
          </cell>
          <cell r="P111">
            <v>70</v>
          </cell>
          <cell r="Q111">
            <v>0</v>
          </cell>
          <cell r="R111">
            <v>0</v>
          </cell>
          <cell r="S111">
            <v>0.1</v>
          </cell>
          <cell r="T111">
            <v>15</v>
          </cell>
          <cell r="U111">
            <v>13</v>
          </cell>
          <cell r="V111">
            <v>1</v>
          </cell>
          <cell r="W111">
            <v>1</v>
          </cell>
          <cell r="X111">
            <v>50</v>
          </cell>
          <cell r="Y111">
            <v>0.06</v>
          </cell>
          <cell r="Z111">
            <v>100</v>
          </cell>
        </row>
        <row r="112">
          <cell r="B112" t="str">
            <v/>
          </cell>
          <cell r="C112" t="str">
            <v/>
          </cell>
          <cell r="D112" t="str">
            <v/>
          </cell>
          <cell r="E112" t="str">
            <v/>
          </cell>
          <cell r="F112" t="str">
            <v/>
          </cell>
          <cell r="G112" t="str">
            <v/>
          </cell>
          <cell r="H112" t="str">
            <v/>
          </cell>
          <cell r="I112" t="str">
            <v/>
          </cell>
          <cell r="J112" t="str">
            <v/>
          </cell>
          <cell r="K112" t="str">
            <v/>
          </cell>
          <cell r="L112" t="str">
            <v/>
          </cell>
          <cell r="M112" t="str">
            <v/>
          </cell>
          <cell r="N112" t="str">
            <v/>
          </cell>
          <cell r="O112" t="str">
            <v/>
          </cell>
          <cell r="P112" t="str">
            <v/>
          </cell>
          <cell r="Q112" t="str">
            <v/>
          </cell>
          <cell r="R112" t="str">
            <v/>
          </cell>
          <cell r="S112" t="str">
            <v/>
          </cell>
          <cell r="T112" t="str">
            <v/>
          </cell>
          <cell r="U112" t="str">
            <v/>
          </cell>
          <cell r="V112" t="str">
            <v/>
          </cell>
          <cell r="W112" t="str">
            <v/>
          </cell>
          <cell r="X112" t="str">
            <v/>
          </cell>
          <cell r="Y112" t="str">
            <v/>
          </cell>
          <cell r="Z112">
            <v>101</v>
          </cell>
        </row>
        <row r="113">
          <cell r="B113" t="str">
            <v/>
          </cell>
          <cell r="C113" t="str">
            <v/>
          </cell>
          <cell r="D113" t="str">
            <v/>
          </cell>
          <cell r="E113" t="str">
            <v/>
          </cell>
          <cell r="F113" t="str">
            <v/>
          </cell>
          <cell r="G113" t="str">
            <v/>
          </cell>
          <cell r="H113" t="str">
            <v/>
          </cell>
          <cell r="I113" t="str">
            <v/>
          </cell>
          <cell r="J113" t="str">
            <v/>
          </cell>
          <cell r="K113" t="str">
            <v/>
          </cell>
          <cell r="L113" t="str">
            <v/>
          </cell>
          <cell r="M113" t="str">
            <v/>
          </cell>
          <cell r="N113" t="str">
            <v/>
          </cell>
          <cell r="O113" t="str">
            <v/>
          </cell>
          <cell r="P113" t="str">
            <v/>
          </cell>
          <cell r="Q113" t="str">
            <v/>
          </cell>
          <cell r="R113" t="str">
            <v/>
          </cell>
          <cell r="S113" t="str">
            <v/>
          </cell>
          <cell r="T113" t="str">
            <v/>
          </cell>
          <cell r="U113" t="str">
            <v/>
          </cell>
          <cell r="V113" t="str">
            <v/>
          </cell>
          <cell r="W113" t="str">
            <v/>
          </cell>
          <cell r="X113" t="str">
            <v/>
          </cell>
          <cell r="Y113" t="str">
            <v/>
          </cell>
          <cell r="Z113">
            <v>102</v>
          </cell>
        </row>
        <row r="114">
          <cell r="B114" t="str">
            <v>Q6 45.0*27.5</v>
          </cell>
          <cell r="C114">
            <v>699</v>
          </cell>
          <cell r="D114">
            <v>1143</v>
          </cell>
          <cell r="E114">
            <v>8</v>
          </cell>
          <cell r="F114">
            <v>8</v>
          </cell>
          <cell r="G114">
            <v>8</v>
          </cell>
          <cell r="H114">
            <v>8</v>
          </cell>
          <cell r="I114">
            <v>1</v>
          </cell>
          <cell r="J114">
            <v>2</v>
          </cell>
          <cell r="K114">
            <v>204</v>
          </cell>
          <cell r="L114">
            <v>2</v>
          </cell>
          <cell r="M114">
            <v>24</v>
          </cell>
          <cell r="N114">
            <v>54</v>
          </cell>
          <cell r="O114">
            <v>54</v>
          </cell>
          <cell r="P114">
            <v>75</v>
          </cell>
          <cell r="Q114">
            <v>0</v>
          </cell>
          <cell r="R114">
            <v>0</v>
          </cell>
          <cell r="S114">
            <v>0.1</v>
          </cell>
          <cell r="T114">
            <v>15</v>
          </cell>
          <cell r="U114">
            <v>13</v>
          </cell>
          <cell r="V114">
            <v>1</v>
          </cell>
          <cell r="W114">
            <v>1</v>
          </cell>
          <cell r="X114">
            <v>50</v>
          </cell>
          <cell r="Y114">
            <v>0.06</v>
          </cell>
          <cell r="Z114">
            <v>103</v>
          </cell>
        </row>
        <row r="115">
          <cell r="B115" t="str">
            <v>Q6 28.5*36.5</v>
          </cell>
          <cell r="C115">
            <v>927</v>
          </cell>
          <cell r="D115">
            <v>724</v>
          </cell>
          <cell r="E115">
            <v>8</v>
          </cell>
          <cell r="F115">
            <v>8</v>
          </cell>
          <cell r="G115">
            <v>8</v>
          </cell>
          <cell r="H115">
            <v>8</v>
          </cell>
          <cell r="I115">
            <v>1</v>
          </cell>
          <cell r="J115">
            <v>1</v>
          </cell>
          <cell r="K115">
            <v>204</v>
          </cell>
          <cell r="L115">
            <v>1</v>
          </cell>
          <cell r="M115">
            <v>16</v>
          </cell>
          <cell r="N115">
            <v>36</v>
          </cell>
          <cell r="O115">
            <v>36</v>
          </cell>
          <cell r="P115">
            <v>50</v>
          </cell>
          <cell r="Q115">
            <v>0</v>
          </cell>
          <cell r="R115">
            <v>0</v>
          </cell>
          <cell r="S115">
            <v>0.1</v>
          </cell>
          <cell r="T115">
            <v>15</v>
          </cell>
          <cell r="U115">
            <v>13</v>
          </cell>
          <cell r="V115">
            <v>1</v>
          </cell>
          <cell r="W115">
            <v>1</v>
          </cell>
          <cell r="X115">
            <v>50</v>
          </cell>
          <cell r="Y115">
            <v>0.06</v>
          </cell>
          <cell r="Z115">
            <v>104</v>
          </cell>
        </row>
        <row r="116">
          <cell r="B116" t="str">
            <v>Q7j28.5*36.0</v>
          </cell>
          <cell r="C116">
            <v>914</v>
          </cell>
          <cell r="D116">
            <v>724</v>
          </cell>
          <cell r="E116">
            <v>175</v>
          </cell>
          <cell r="F116">
            <v>175</v>
          </cell>
          <cell r="G116">
            <v>25</v>
          </cell>
          <cell r="H116">
            <v>25</v>
          </cell>
          <cell r="I116">
            <v>1</v>
          </cell>
          <cell r="J116">
            <v>1</v>
          </cell>
          <cell r="K116">
            <v>204</v>
          </cell>
          <cell r="L116">
            <v>1</v>
          </cell>
          <cell r="M116">
            <v>22</v>
          </cell>
          <cell r="N116">
            <v>48</v>
          </cell>
          <cell r="O116">
            <v>48</v>
          </cell>
          <cell r="P116">
            <v>67</v>
          </cell>
          <cell r="Q116">
            <v>0</v>
          </cell>
          <cell r="R116">
            <v>0</v>
          </cell>
          <cell r="S116">
            <v>0.1</v>
          </cell>
          <cell r="T116">
            <v>15</v>
          </cell>
          <cell r="U116">
            <v>13</v>
          </cell>
          <cell r="V116">
            <v>1</v>
          </cell>
          <cell r="W116">
            <v>1</v>
          </cell>
          <cell r="X116">
            <v>50</v>
          </cell>
          <cell r="Y116">
            <v>0.06</v>
          </cell>
          <cell r="Z116">
            <v>105</v>
          </cell>
        </row>
        <row r="117">
          <cell r="B117" t="str">
            <v>Q6 35.5*28.0</v>
          </cell>
          <cell r="C117">
            <v>711</v>
          </cell>
          <cell r="D117">
            <v>902</v>
          </cell>
          <cell r="E117">
            <v>14</v>
          </cell>
          <cell r="F117">
            <v>14</v>
          </cell>
          <cell r="G117">
            <v>9</v>
          </cell>
          <cell r="H117">
            <v>9</v>
          </cell>
          <cell r="I117">
            <v>1</v>
          </cell>
          <cell r="J117">
            <v>1</v>
          </cell>
          <cell r="K117">
            <v>204</v>
          </cell>
          <cell r="L117">
            <v>1</v>
          </cell>
          <cell r="M117">
            <v>24</v>
          </cell>
          <cell r="N117">
            <v>53</v>
          </cell>
          <cell r="O117">
            <v>53</v>
          </cell>
          <cell r="P117">
            <v>73</v>
          </cell>
          <cell r="Q117">
            <v>0</v>
          </cell>
          <cell r="R117">
            <v>0</v>
          </cell>
          <cell r="S117">
            <v>0.1</v>
          </cell>
          <cell r="T117">
            <v>15</v>
          </cell>
          <cell r="U117">
            <v>13</v>
          </cell>
          <cell r="V117">
            <v>1</v>
          </cell>
          <cell r="W117">
            <v>1</v>
          </cell>
          <cell r="X117">
            <v>50</v>
          </cell>
          <cell r="Y117">
            <v>0.06</v>
          </cell>
          <cell r="Z117">
            <v>106</v>
          </cell>
        </row>
        <row r="118">
          <cell r="B118" t="str">
            <v>Q6a35.5*28.0</v>
          </cell>
          <cell r="C118">
            <v>711</v>
          </cell>
          <cell r="D118">
            <v>902</v>
          </cell>
          <cell r="E118">
            <v>74</v>
          </cell>
          <cell r="F118">
            <v>74</v>
          </cell>
          <cell r="G118">
            <v>114</v>
          </cell>
          <cell r="H118">
            <v>114</v>
          </cell>
          <cell r="I118">
            <v>1</v>
          </cell>
          <cell r="J118">
            <v>1</v>
          </cell>
          <cell r="K118">
            <v>204</v>
          </cell>
          <cell r="L118">
            <v>1</v>
          </cell>
          <cell r="M118">
            <v>24</v>
          </cell>
          <cell r="N118">
            <v>53</v>
          </cell>
          <cell r="O118">
            <v>53</v>
          </cell>
          <cell r="P118">
            <v>73</v>
          </cell>
          <cell r="Q118">
            <v>0</v>
          </cell>
          <cell r="R118">
            <v>0</v>
          </cell>
          <cell r="S118">
            <v>0.1</v>
          </cell>
          <cell r="T118">
            <v>15</v>
          </cell>
          <cell r="U118">
            <v>13</v>
          </cell>
          <cell r="V118">
            <v>1</v>
          </cell>
          <cell r="W118">
            <v>1</v>
          </cell>
          <cell r="X118">
            <v>50</v>
          </cell>
          <cell r="Y118">
            <v>0.06</v>
          </cell>
          <cell r="Z118">
            <v>107</v>
          </cell>
        </row>
        <row r="119">
          <cell r="B119" t="str">
            <v>Q6+35.5*28.0</v>
          </cell>
          <cell r="C119">
            <v>711</v>
          </cell>
          <cell r="D119">
            <v>902</v>
          </cell>
          <cell r="E119">
            <v>14</v>
          </cell>
          <cell r="F119">
            <v>14</v>
          </cell>
          <cell r="G119">
            <v>9</v>
          </cell>
          <cell r="H119">
            <v>9</v>
          </cell>
          <cell r="I119">
            <v>1</v>
          </cell>
          <cell r="J119">
            <v>1</v>
          </cell>
          <cell r="K119">
            <v>204</v>
          </cell>
          <cell r="L119">
            <v>1</v>
          </cell>
          <cell r="M119">
            <v>24</v>
          </cell>
          <cell r="N119">
            <v>53</v>
          </cell>
          <cell r="O119">
            <v>53</v>
          </cell>
          <cell r="P119">
            <v>73</v>
          </cell>
          <cell r="Q119">
            <v>0</v>
          </cell>
          <cell r="R119">
            <v>0</v>
          </cell>
          <cell r="S119">
            <v>0.35</v>
          </cell>
          <cell r="T119">
            <v>15</v>
          </cell>
          <cell r="U119">
            <v>13</v>
          </cell>
          <cell r="V119">
            <v>1</v>
          </cell>
          <cell r="W119">
            <v>1</v>
          </cell>
          <cell r="X119">
            <v>50</v>
          </cell>
          <cell r="Y119">
            <v>0.5</v>
          </cell>
          <cell r="Z119">
            <v>108</v>
          </cell>
        </row>
        <row r="120">
          <cell r="B120" t="str">
            <v>Q6=35.5*28.0</v>
          </cell>
          <cell r="C120">
            <v>711</v>
          </cell>
          <cell r="D120">
            <v>902</v>
          </cell>
          <cell r="E120">
            <v>14</v>
          </cell>
          <cell r="F120">
            <v>14</v>
          </cell>
          <cell r="G120">
            <v>9</v>
          </cell>
          <cell r="H120">
            <v>9</v>
          </cell>
          <cell r="I120">
            <v>1</v>
          </cell>
          <cell r="J120">
            <v>1</v>
          </cell>
          <cell r="K120">
            <v>204</v>
          </cell>
          <cell r="L120">
            <v>1</v>
          </cell>
          <cell r="M120">
            <v>24</v>
          </cell>
          <cell r="N120">
            <v>53</v>
          </cell>
          <cell r="O120">
            <v>53</v>
          </cell>
          <cell r="P120">
            <v>73</v>
          </cell>
          <cell r="Q120">
            <v>0</v>
          </cell>
          <cell r="R120">
            <v>0</v>
          </cell>
          <cell r="S120">
            <v>0.5</v>
          </cell>
          <cell r="T120">
            <v>15</v>
          </cell>
          <cell r="U120">
            <v>13</v>
          </cell>
          <cell r="V120">
            <v>1</v>
          </cell>
          <cell r="W120">
            <v>1</v>
          </cell>
          <cell r="X120">
            <v>50</v>
          </cell>
          <cell r="Y120">
            <v>5</v>
          </cell>
          <cell r="Z120">
            <v>109</v>
          </cell>
        </row>
        <row r="121">
          <cell r="B121" t="str">
            <v>Q6h35.5*28.0</v>
          </cell>
          <cell r="C121">
            <v>711</v>
          </cell>
          <cell r="D121">
            <v>902</v>
          </cell>
          <cell r="E121">
            <v>8</v>
          </cell>
          <cell r="F121">
            <v>8</v>
          </cell>
          <cell r="G121">
            <v>8</v>
          </cell>
          <cell r="H121">
            <v>8</v>
          </cell>
          <cell r="I121">
            <v>1</v>
          </cell>
          <cell r="J121">
            <v>2</v>
          </cell>
          <cell r="K121">
            <v>204</v>
          </cell>
          <cell r="L121">
            <v>2</v>
          </cell>
          <cell r="M121">
            <v>24</v>
          </cell>
          <cell r="N121">
            <v>53</v>
          </cell>
          <cell r="O121">
            <v>53</v>
          </cell>
          <cell r="P121">
            <v>73</v>
          </cell>
          <cell r="Q121">
            <v>0</v>
          </cell>
          <cell r="R121">
            <v>0</v>
          </cell>
          <cell r="S121">
            <v>0.1</v>
          </cell>
          <cell r="T121">
            <v>15</v>
          </cell>
          <cell r="U121">
            <v>13</v>
          </cell>
          <cell r="V121">
            <v>1</v>
          </cell>
          <cell r="W121">
            <v>1</v>
          </cell>
          <cell r="X121">
            <v>50</v>
          </cell>
          <cell r="Y121">
            <v>0.06</v>
          </cell>
          <cell r="Z121">
            <v>110</v>
          </cell>
        </row>
        <row r="122">
          <cell r="B122" t="str">
            <v>Q7 27.5*22.5</v>
          </cell>
          <cell r="C122">
            <v>572</v>
          </cell>
          <cell r="D122">
            <v>699</v>
          </cell>
          <cell r="E122">
            <v>8</v>
          </cell>
          <cell r="F122">
            <v>8</v>
          </cell>
          <cell r="G122">
            <v>8</v>
          </cell>
          <cell r="H122">
            <v>8</v>
          </cell>
          <cell r="I122">
            <v>1</v>
          </cell>
          <cell r="J122">
            <v>1</v>
          </cell>
          <cell r="K122">
            <v>204</v>
          </cell>
          <cell r="L122">
            <v>1</v>
          </cell>
          <cell r="M122">
            <v>36</v>
          </cell>
          <cell r="N122">
            <v>79</v>
          </cell>
          <cell r="O122">
            <v>79</v>
          </cell>
          <cell r="P122">
            <v>110</v>
          </cell>
          <cell r="Q122">
            <v>0</v>
          </cell>
          <cell r="R122">
            <v>0</v>
          </cell>
          <cell r="S122">
            <v>0.1</v>
          </cell>
          <cell r="T122">
            <v>15</v>
          </cell>
          <cell r="U122">
            <v>13</v>
          </cell>
          <cell r="V122">
            <v>1</v>
          </cell>
          <cell r="W122">
            <v>1</v>
          </cell>
          <cell r="X122">
            <v>50</v>
          </cell>
          <cell r="Y122">
            <v>0.06</v>
          </cell>
          <cell r="Z122">
            <v>111</v>
          </cell>
        </row>
        <row r="123">
          <cell r="B123" t="str">
            <v>Q7 27.5*23.0</v>
          </cell>
          <cell r="C123">
            <v>584</v>
          </cell>
          <cell r="D123">
            <v>699</v>
          </cell>
          <cell r="E123">
            <v>8</v>
          </cell>
          <cell r="F123">
            <v>8</v>
          </cell>
          <cell r="G123">
            <v>8</v>
          </cell>
          <cell r="H123">
            <v>8</v>
          </cell>
          <cell r="I123">
            <v>1</v>
          </cell>
          <cell r="J123">
            <v>1</v>
          </cell>
          <cell r="K123">
            <v>204</v>
          </cell>
          <cell r="L123">
            <v>1</v>
          </cell>
          <cell r="M123">
            <v>35</v>
          </cell>
          <cell r="N123">
            <v>78</v>
          </cell>
          <cell r="O123">
            <v>78</v>
          </cell>
          <cell r="P123">
            <v>108</v>
          </cell>
          <cell r="Q123">
            <v>0</v>
          </cell>
          <cell r="R123">
            <v>0</v>
          </cell>
          <cell r="S123">
            <v>0.1</v>
          </cell>
          <cell r="T123">
            <v>15</v>
          </cell>
          <cell r="U123">
            <v>13</v>
          </cell>
          <cell r="V123">
            <v>1</v>
          </cell>
          <cell r="W123">
            <v>1</v>
          </cell>
          <cell r="X123">
            <v>50</v>
          </cell>
          <cell r="Y123">
            <v>0.06</v>
          </cell>
          <cell r="Z123">
            <v>112</v>
          </cell>
        </row>
        <row r="124">
          <cell r="B124" t="str">
            <v/>
          </cell>
          <cell r="C124" t="str">
            <v/>
          </cell>
          <cell r="D124" t="str">
            <v/>
          </cell>
          <cell r="E124" t="str">
            <v/>
          </cell>
          <cell r="F124" t="str">
            <v/>
          </cell>
          <cell r="G124" t="str">
            <v/>
          </cell>
          <cell r="H124" t="str">
            <v/>
          </cell>
          <cell r="I124" t="str">
            <v/>
          </cell>
          <cell r="J124" t="str">
            <v/>
          </cell>
          <cell r="K124" t="str">
            <v/>
          </cell>
          <cell r="L124" t="str">
            <v/>
          </cell>
          <cell r="M124" t="str">
            <v/>
          </cell>
          <cell r="N124" t="str">
            <v/>
          </cell>
          <cell r="O124" t="str">
            <v/>
          </cell>
          <cell r="P124" t="str">
            <v/>
          </cell>
          <cell r="Q124" t="str">
            <v/>
          </cell>
          <cell r="R124" t="str">
            <v/>
          </cell>
          <cell r="S124" t="str">
            <v/>
          </cell>
          <cell r="T124" t="str">
            <v/>
          </cell>
          <cell r="U124" t="str">
            <v/>
          </cell>
          <cell r="V124" t="str">
            <v/>
          </cell>
          <cell r="W124" t="str">
            <v/>
          </cell>
          <cell r="X124" t="str">
            <v/>
          </cell>
          <cell r="Y124" t="str">
            <v/>
          </cell>
          <cell r="Z124">
            <v>113</v>
          </cell>
        </row>
        <row r="125">
          <cell r="B125" t="str">
            <v/>
          </cell>
          <cell r="C125" t="str">
            <v/>
          </cell>
          <cell r="D125" t="str">
            <v/>
          </cell>
          <cell r="E125" t="str">
            <v/>
          </cell>
          <cell r="F125" t="str">
            <v/>
          </cell>
          <cell r="G125" t="str">
            <v/>
          </cell>
          <cell r="H125" t="str">
            <v/>
          </cell>
          <cell r="I125" t="str">
            <v/>
          </cell>
          <cell r="J125" t="str">
            <v/>
          </cell>
          <cell r="K125" t="str">
            <v/>
          </cell>
          <cell r="L125" t="str">
            <v/>
          </cell>
          <cell r="M125" t="str">
            <v/>
          </cell>
          <cell r="N125" t="str">
            <v/>
          </cell>
          <cell r="O125" t="str">
            <v/>
          </cell>
          <cell r="P125" t="str">
            <v/>
          </cell>
          <cell r="Q125" t="str">
            <v/>
          </cell>
          <cell r="R125" t="str">
            <v/>
          </cell>
          <cell r="S125" t="str">
            <v/>
          </cell>
          <cell r="T125" t="str">
            <v/>
          </cell>
          <cell r="U125" t="str">
            <v/>
          </cell>
          <cell r="V125" t="str">
            <v/>
          </cell>
          <cell r="W125" t="str">
            <v/>
          </cell>
          <cell r="X125" t="str">
            <v/>
          </cell>
          <cell r="Y125" t="str">
            <v/>
          </cell>
          <cell r="Z125">
            <v>114</v>
          </cell>
        </row>
        <row r="126">
          <cell r="B126" t="str">
            <v>Q7 30.5*26.0</v>
          </cell>
          <cell r="C126">
            <v>660</v>
          </cell>
          <cell r="D126">
            <v>775</v>
          </cell>
          <cell r="E126">
            <v>8</v>
          </cell>
          <cell r="F126">
            <v>8</v>
          </cell>
          <cell r="G126">
            <v>8</v>
          </cell>
          <cell r="H126">
            <v>8</v>
          </cell>
          <cell r="I126">
            <v>1</v>
          </cell>
          <cell r="J126">
            <v>1</v>
          </cell>
          <cell r="K126">
            <v>204</v>
          </cell>
          <cell r="L126">
            <v>1</v>
          </cell>
          <cell r="M126">
            <v>32</v>
          </cell>
          <cell r="N126">
            <v>70</v>
          </cell>
          <cell r="O126">
            <v>70</v>
          </cell>
          <cell r="P126">
            <v>97</v>
          </cell>
          <cell r="Q126">
            <v>0</v>
          </cell>
          <cell r="R126">
            <v>0</v>
          </cell>
          <cell r="S126">
            <v>0.1</v>
          </cell>
          <cell r="T126">
            <v>15</v>
          </cell>
          <cell r="U126">
            <v>13</v>
          </cell>
          <cell r="V126">
            <v>1</v>
          </cell>
          <cell r="W126">
            <v>1</v>
          </cell>
          <cell r="X126">
            <v>50</v>
          </cell>
          <cell r="Y126">
            <v>0.06</v>
          </cell>
          <cell r="Z126">
            <v>115</v>
          </cell>
        </row>
        <row r="127">
          <cell r="B127" t="str">
            <v/>
          </cell>
          <cell r="C127" t="str">
            <v/>
          </cell>
          <cell r="D127" t="str">
            <v/>
          </cell>
          <cell r="E127" t="str">
            <v/>
          </cell>
          <cell r="F127" t="str">
            <v/>
          </cell>
          <cell r="G127" t="str">
            <v/>
          </cell>
          <cell r="H127" t="str">
            <v/>
          </cell>
          <cell r="I127" t="str">
            <v/>
          </cell>
          <cell r="J127" t="str">
            <v/>
          </cell>
          <cell r="K127" t="str">
            <v/>
          </cell>
          <cell r="L127" t="str">
            <v/>
          </cell>
          <cell r="M127" t="str">
            <v/>
          </cell>
          <cell r="N127" t="str">
            <v/>
          </cell>
          <cell r="O127" t="str">
            <v/>
          </cell>
          <cell r="P127" t="str">
            <v/>
          </cell>
          <cell r="Q127" t="str">
            <v/>
          </cell>
          <cell r="R127" t="str">
            <v/>
          </cell>
          <cell r="S127" t="str">
            <v/>
          </cell>
          <cell r="T127" t="str">
            <v/>
          </cell>
          <cell r="U127" t="str">
            <v/>
          </cell>
          <cell r="V127" t="str">
            <v/>
          </cell>
          <cell r="W127" t="str">
            <v/>
          </cell>
          <cell r="X127" t="str">
            <v/>
          </cell>
          <cell r="Y127" t="str">
            <v/>
          </cell>
          <cell r="Z127">
            <v>116</v>
          </cell>
        </row>
        <row r="128">
          <cell r="B128" t="str">
            <v>Q7 33.5*26.5</v>
          </cell>
          <cell r="C128">
            <v>673</v>
          </cell>
          <cell r="D128">
            <v>851</v>
          </cell>
          <cell r="E128">
            <v>8</v>
          </cell>
          <cell r="F128">
            <v>8</v>
          </cell>
          <cell r="G128">
            <v>8</v>
          </cell>
          <cell r="H128">
            <v>8</v>
          </cell>
          <cell r="I128">
            <v>1</v>
          </cell>
          <cell r="J128">
            <v>1</v>
          </cell>
          <cell r="K128">
            <v>204</v>
          </cell>
          <cell r="L128">
            <v>1</v>
          </cell>
          <cell r="M128">
            <v>31</v>
          </cell>
          <cell r="N128">
            <v>68</v>
          </cell>
          <cell r="O128">
            <v>68</v>
          </cell>
          <cell r="P128">
            <v>95</v>
          </cell>
          <cell r="Q128">
            <v>0</v>
          </cell>
          <cell r="R128">
            <v>0</v>
          </cell>
          <cell r="S128">
            <v>0.1</v>
          </cell>
          <cell r="T128">
            <v>15</v>
          </cell>
          <cell r="U128">
            <v>13</v>
          </cell>
          <cell r="V128">
            <v>1</v>
          </cell>
          <cell r="W128">
            <v>1</v>
          </cell>
          <cell r="X128">
            <v>50</v>
          </cell>
          <cell r="Y128">
            <v>0.06</v>
          </cell>
          <cell r="Z128">
            <v>117</v>
          </cell>
        </row>
        <row r="129">
          <cell r="B129" t="str">
            <v>Q7h33.5*26.5</v>
          </cell>
          <cell r="C129">
            <v>673</v>
          </cell>
          <cell r="D129">
            <v>851</v>
          </cell>
          <cell r="E129">
            <v>8</v>
          </cell>
          <cell r="F129">
            <v>8</v>
          </cell>
          <cell r="G129">
            <v>8</v>
          </cell>
          <cell r="H129">
            <v>8</v>
          </cell>
          <cell r="I129">
            <v>1</v>
          </cell>
          <cell r="J129">
            <v>2</v>
          </cell>
          <cell r="K129">
            <v>204</v>
          </cell>
          <cell r="L129">
            <v>2</v>
          </cell>
          <cell r="M129">
            <v>31</v>
          </cell>
          <cell r="N129">
            <v>68</v>
          </cell>
          <cell r="O129">
            <v>68</v>
          </cell>
          <cell r="P129">
            <v>95</v>
          </cell>
          <cell r="Q129">
            <v>0</v>
          </cell>
          <cell r="R129">
            <v>0</v>
          </cell>
          <cell r="S129">
            <v>0.1</v>
          </cell>
          <cell r="T129">
            <v>15</v>
          </cell>
          <cell r="U129">
            <v>13</v>
          </cell>
          <cell r="V129">
            <v>1</v>
          </cell>
          <cell r="W129">
            <v>1</v>
          </cell>
          <cell r="X129">
            <v>50</v>
          </cell>
          <cell r="Y129">
            <v>0.06</v>
          </cell>
          <cell r="Z129">
            <v>118</v>
          </cell>
        </row>
        <row r="130">
          <cell r="B130" t="str">
            <v/>
          </cell>
          <cell r="C130" t="str">
            <v/>
          </cell>
          <cell r="D130" t="str">
            <v/>
          </cell>
          <cell r="E130" t="str">
            <v/>
          </cell>
          <cell r="F130" t="str">
            <v/>
          </cell>
          <cell r="G130" t="str">
            <v/>
          </cell>
          <cell r="H130" t="str">
            <v/>
          </cell>
          <cell r="I130" t="str">
            <v/>
          </cell>
          <cell r="J130" t="str">
            <v/>
          </cell>
          <cell r="K130" t="str">
            <v/>
          </cell>
          <cell r="L130" t="str">
            <v/>
          </cell>
          <cell r="M130" t="str">
            <v/>
          </cell>
          <cell r="N130" t="str">
            <v/>
          </cell>
          <cell r="O130" t="str">
            <v/>
          </cell>
          <cell r="P130" t="str">
            <v/>
          </cell>
          <cell r="Q130" t="str">
            <v/>
          </cell>
          <cell r="R130" t="str">
            <v/>
          </cell>
          <cell r="S130" t="str">
            <v/>
          </cell>
          <cell r="T130" t="str">
            <v/>
          </cell>
          <cell r="U130" t="str">
            <v/>
          </cell>
          <cell r="V130" t="str">
            <v/>
          </cell>
          <cell r="W130" t="str">
            <v/>
          </cell>
          <cell r="X130" t="str">
            <v/>
          </cell>
          <cell r="Y130" t="str">
            <v/>
          </cell>
          <cell r="Z130">
            <v>119</v>
          </cell>
        </row>
        <row r="131">
          <cell r="B131" t="str">
            <v>Q7 36.0*28.0</v>
          </cell>
          <cell r="C131">
            <v>711</v>
          </cell>
          <cell r="D131">
            <v>914</v>
          </cell>
          <cell r="E131">
            <v>8</v>
          </cell>
          <cell r="F131">
            <v>8</v>
          </cell>
          <cell r="G131">
            <v>8</v>
          </cell>
          <cell r="H131">
            <v>8</v>
          </cell>
          <cell r="I131">
            <v>1</v>
          </cell>
          <cell r="J131">
            <v>1</v>
          </cell>
          <cell r="K131">
            <v>204</v>
          </cell>
          <cell r="L131">
            <v>1</v>
          </cell>
          <cell r="M131">
            <v>29</v>
          </cell>
          <cell r="N131">
            <v>65</v>
          </cell>
          <cell r="O131">
            <v>65</v>
          </cell>
          <cell r="P131">
            <v>90</v>
          </cell>
          <cell r="Q131">
            <v>0</v>
          </cell>
          <cell r="R131">
            <v>0</v>
          </cell>
          <cell r="S131">
            <v>0.1</v>
          </cell>
          <cell r="T131">
            <v>15</v>
          </cell>
          <cell r="U131">
            <v>13</v>
          </cell>
          <cell r="V131">
            <v>1</v>
          </cell>
          <cell r="W131">
            <v>1</v>
          </cell>
          <cell r="X131">
            <v>50</v>
          </cell>
          <cell r="Y131">
            <v>0.06</v>
          </cell>
          <cell r="Z131">
            <v>120</v>
          </cell>
        </row>
        <row r="132">
          <cell r="B132" t="str">
            <v>Q7h36.0*28.0</v>
          </cell>
          <cell r="C132">
            <v>711</v>
          </cell>
          <cell r="D132">
            <v>914</v>
          </cell>
          <cell r="E132">
            <v>8</v>
          </cell>
          <cell r="F132">
            <v>8</v>
          </cell>
          <cell r="G132">
            <v>8</v>
          </cell>
          <cell r="H132">
            <v>8</v>
          </cell>
          <cell r="I132">
            <v>1</v>
          </cell>
          <cell r="J132">
            <v>2</v>
          </cell>
          <cell r="K132">
            <v>204</v>
          </cell>
          <cell r="L132">
            <v>2</v>
          </cell>
          <cell r="M132">
            <v>29</v>
          </cell>
          <cell r="N132">
            <v>65</v>
          </cell>
          <cell r="O132">
            <v>65</v>
          </cell>
          <cell r="P132">
            <v>90</v>
          </cell>
          <cell r="Q132">
            <v>0</v>
          </cell>
          <cell r="R132">
            <v>0</v>
          </cell>
          <cell r="S132">
            <v>0.1</v>
          </cell>
          <cell r="T132">
            <v>15</v>
          </cell>
          <cell r="U132">
            <v>13</v>
          </cell>
          <cell r="V132">
            <v>1</v>
          </cell>
          <cell r="W132">
            <v>1</v>
          </cell>
          <cell r="X132">
            <v>50</v>
          </cell>
          <cell r="Y132">
            <v>0.06</v>
          </cell>
          <cell r="Z132">
            <v>121</v>
          </cell>
        </row>
        <row r="133">
          <cell r="B133" t="str">
            <v/>
          </cell>
          <cell r="C133" t="str">
            <v/>
          </cell>
          <cell r="D133" t="str">
            <v/>
          </cell>
          <cell r="E133" t="str">
            <v/>
          </cell>
          <cell r="F133" t="str">
            <v/>
          </cell>
          <cell r="G133" t="str">
            <v/>
          </cell>
          <cell r="H133" t="str">
            <v/>
          </cell>
          <cell r="I133" t="str">
            <v/>
          </cell>
          <cell r="J133" t="str">
            <v/>
          </cell>
          <cell r="K133" t="str">
            <v/>
          </cell>
          <cell r="L133" t="str">
            <v/>
          </cell>
          <cell r="M133" t="str">
            <v/>
          </cell>
          <cell r="N133" t="str">
            <v/>
          </cell>
          <cell r="O133" t="str">
            <v/>
          </cell>
          <cell r="P133" t="str">
            <v/>
          </cell>
          <cell r="Q133" t="str">
            <v/>
          </cell>
          <cell r="R133" t="str">
            <v/>
          </cell>
          <cell r="S133" t="str">
            <v/>
          </cell>
          <cell r="T133" t="str">
            <v/>
          </cell>
          <cell r="U133" t="str">
            <v/>
          </cell>
          <cell r="V133" t="str">
            <v/>
          </cell>
          <cell r="W133" t="str">
            <v/>
          </cell>
          <cell r="X133" t="str">
            <v/>
          </cell>
          <cell r="Y133" t="str">
            <v/>
          </cell>
          <cell r="Z133">
            <v>122</v>
          </cell>
        </row>
        <row r="134">
          <cell r="B134" t="str">
            <v>Q7 37.0*30.0</v>
          </cell>
          <cell r="C134">
            <v>762</v>
          </cell>
          <cell r="D134">
            <v>940</v>
          </cell>
          <cell r="E134">
            <v>14</v>
          </cell>
          <cell r="F134">
            <v>14</v>
          </cell>
          <cell r="G134">
            <v>8</v>
          </cell>
          <cell r="H134">
            <v>8</v>
          </cell>
          <cell r="I134">
            <v>1</v>
          </cell>
          <cell r="J134">
            <v>1</v>
          </cell>
          <cell r="K134">
            <v>204</v>
          </cell>
          <cell r="L134">
            <v>1</v>
          </cell>
          <cell r="M134">
            <v>27</v>
          </cell>
          <cell r="N134">
            <v>60</v>
          </cell>
          <cell r="O134">
            <v>60</v>
          </cell>
          <cell r="P134">
            <v>84</v>
          </cell>
          <cell r="Q134">
            <v>0</v>
          </cell>
          <cell r="R134">
            <v>0</v>
          </cell>
          <cell r="S134">
            <v>0.1</v>
          </cell>
          <cell r="T134">
            <v>15</v>
          </cell>
          <cell r="U134">
            <v>13</v>
          </cell>
          <cell r="V134">
            <v>1</v>
          </cell>
          <cell r="W134">
            <v>1</v>
          </cell>
          <cell r="X134">
            <v>50</v>
          </cell>
          <cell r="Y134">
            <v>0.06</v>
          </cell>
          <cell r="Z134">
            <v>123</v>
          </cell>
        </row>
        <row r="135">
          <cell r="B135" t="str">
            <v>Q7b37.0*30.0</v>
          </cell>
          <cell r="C135">
            <v>762</v>
          </cell>
          <cell r="D135">
            <v>940</v>
          </cell>
          <cell r="E135">
            <v>49</v>
          </cell>
          <cell r="F135">
            <v>49</v>
          </cell>
          <cell r="G135">
            <v>81</v>
          </cell>
          <cell r="H135">
            <v>81</v>
          </cell>
          <cell r="I135">
            <v>1</v>
          </cell>
          <cell r="J135">
            <v>1</v>
          </cell>
          <cell r="K135">
            <v>204</v>
          </cell>
          <cell r="L135">
            <v>1</v>
          </cell>
          <cell r="M135">
            <v>27</v>
          </cell>
          <cell r="N135">
            <v>60</v>
          </cell>
          <cell r="O135">
            <v>60</v>
          </cell>
          <cell r="P135">
            <v>84</v>
          </cell>
          <cell r="Q135">
            <v>0</v>
          </cell>
          <cell r="R135">
            <v>0</v>
          </cell>
          <cell r="S135">
            <v>0.1</v>
          </cell>
          <cell r="T135">
            <v>15</v>
          </cell>
          <cell r="U135">
            <v>13</v>
          </cell>
          <cell r="V135">
            <v>1</v>
          </cell>
          <cell r="W135">
            <v>1</v>
          </cell>
          <cell r="X135">
            <v>50</v>
          </cell>
          <cell r="Y135">
            <v>0.06</v>
          </cell>
          <cell r="Z135">
            <v>124</v>
          </cell>
        </row>
        <row r="136">
          <cell r="B136" t="str">
            <v>Q7+37.0*30.0</v>
          </cell>
          <cell r="C136">
            <v>762</v>
          </cell>
          <cell r="D136">
            <v>940</v>
          </cell>
          <cell r="E136">
            <v>14</v>
          </cell>
          <cell r="F136">
            <v>14</v>
          </cell>
          <cell r="G136">
            <v>8</v>
          </cell>
          <cell r="H136">
            <v>8</v>
          </cell>
          <cell r="I136">
            <v>1</v>
          </cell>
          <cell r="J136">
            <v>1</v>
          </cell>
          <cell r="K136">
            <v>204</v>
          </cell>
          <cell r="L136">
            <v>1</v>
          </cell>
          <cell r="M136">
            <v>27</v>
          </cell>
          <cell r="N136">
            <v>60</v>
          </cell>
          <cell r="O136">
            <v>60</v>
          </cell>
          <cell r="P136">
            <v>84</v>
          </cell>
          <cell r="Q136">
            <v>0</v>
          </cell>
          <cell r="R136">
            <v>0</v>
          </cell>
          <cell r="S136">
            <v>0.35</v>
          </cell>
          <cell r="T136">
            <v>15</v>
          </cell>
          <cell r="U136">
            <v>13</v>
          </cell>
          <cell r="V136">
            <v>1</v>
          </cell>
          <cell r="W136">
            <v>1</v>
          </cell>
          <cell r="X136">
            <v>50</v>
          </cell>
          <cell r="Y136">
            <v>0.5</v>
          </cell>
          <cell r="Z136">
            <v>125</v>
          </cell>
        </row>
        <row r="137">
          <cell r="B137" t="str">
            <v>Q7x39.0*30.5</v>
          </cell>
          <cell r="C137">
            <v>775</v>
          </cell>
          <cell r="D137">
            <v>991</v>
          </cell>
          <cell r="E137">
            <v>8</v>
          </cell>
          <cell r="F137">
            <v>8</v>
          </cell>
          <cell r="G137">
            <v>8</v>
          </cell>
          <cell r="H137">
            <v>8</v>
          </cell>
          <cell r="I137">
            <v>2</v>
          </cell>
          <cell r="J137">
            <v>2</v>
          </cell>
          <cell r="K137">
            <v>204</v>
          </cell>
          <cell r="L137">
            <v>4</v>
          </cell>
          <cell r="M137">
            <v>27</v>
          </cell>
          <cell r="N137">
            <v>59</v>
          </cell>
          <cell r="O137">
            <v>59</v>
          </cell>
          <cell r="P137">
            <v>82</v>
          </cell>
          <cell r="Q137">
            <v>0</v>
          </cell>
          <cell r="R137">
            <v>0</v>
          </cell>
          <cell r="S137">
            <v>0.1</v>
          </cell>
          <cell r="T137">
            <v>15</v>
          </cell>
          <cell r="U137">
            <v>13</v>
          </cell>
          <cell r="V137">
            <v>1</v>
          </cell>
          <cell r="W137">
            <v>1</v>
          </cell>
          <cell r="X137">
            <v>50</v>
          </cell>
          <cell r="Y137">
            <v>0.06</v>
          </cell>
          <cell r="Z137">
            <v>126</v>
          </cell>
        </row>
        <row r="138">
          <cell r="B138" t="str">
            <v>Q7 38.0*30.0</v>
          </cell>
          <cell r="C138">
            <v>762</v>
          </cell>
          <cell r="D138">
            <v>965</v>
          </cell>
          <cell r="E138">
            <v>14</v>
          </cell>
          <cell r="F138">
            <v>14</v>
          </cell>
          <cell r="G138">
            <v>21</v>
          </cell>
          <cell r="H138">
            <v>21</v>
          </cell>
          <cell r="I138">
            <v>1</v>
          </cell>
          <cell r="J138">
            <v>1</v>
          </cell>
          <cell r="K138">
            <v>204</v>
          </cell>
          <cell r="L138">
            <v>1</v>
          </cell>
          <cell r="M138">
            <v>27</v>
          </cell>
          <cell r="N138">
            <v>60</v>
          </cell>
          <cell r="O138">
            <v>60</v>
          </cell>
          <cell r="P138">
            <v>84</v>
          </cell>
          <cell r="Q138">
            <v>0</v>
          </cell>
          <cell r="R138">
            <v>0</v>
          </cell>
          <cell r="S138">
            <v>0.1</v>
          </cell>
          <cell r="T138">
            <v>15</v>
          </cell>
          <cell r="U138">
            <v>13</v>
          </cell>
          <cell r="V138">
            <v>1</v>
          </cell>
          <cell r="W138">
            <v>1</v>
          </cell>
          <cell r="X138">
            <v>50</v>
          </cell>
          <cell r="Y138">
            <v>0.06</v>
          </cell>
          <cell r="Z138">
            <v>127</v>
          </cell>
        </row>
        <row r="139">
          <cell r="B139" t="str">
            <v>Q7+38.0*30.0</v>
          </cell>
          <cell r="C139">
            <v>762</v>
          </cell>
          <cell r="D139">
            <v>965</v>
          </cell>
          <cell r="E139">
            <v>14</v>
          </cell>
          <cell r="F139">
            <v>14</v>
          </cell>
          <cell r="G139">
            <v>21</v>
          </cell>
          <cell r="H139">
            <v>21</v>
          </cell>
          <cell r="I139">
            <v>1</v>
          </cell>
          <cell r="J139">
            <v>1</v>
          </cell>
          <cell r="K139">
            <v>204</v>
          </cell>
          <cell r="L139">
            <v>1</v>
          </cell>
          <cell r="M139">
            <v>27</v>
          </cell>
          <cell r="N139">
            <v>60</v>
          </cell>
          <cell r="O139">
            <v>60</v>
          </cell>
          <cell r="P139">
            <v>84</v>
          </cell>
          <cell r="Q139">
            <v>0</v>
          </cell>
          <cell r="R139">
            <v>0</v>
          </cell>
          <cell r="S139">
            <v>0.35</v>
          </cell>
          <cell r="T139">
            <v>15</v>
          </cell>
          <cell r="U139">
            <v>13</v>
          </cell>
          <cell r="V139">
            <v>1</v>
          </cell>
          <cell r="W139">
            <v>1</v>
          </cell>
          <cell r="X139">
            <v>50</v>
          </cell>
          <cell r="Y139">
            <v>0.06</v>
          </cell>
          <cell r="Z139">
            <v>128</v>
          </cell>
        </row>
        <row r="140">
          <cell r="B140" t="str">
            <v>Q7x38.0*30.0</v>
          </cell>
          <cell r="C140">
            <v>762</v>
          </cell>
          <cell r="D140">
            <v>965</v>
          </cell>
          <cell r="E140">
            <v>8</v>
          </cell>
          <cell r="F140">
            <v>8</v>
          </cell>
          <cell r="G140">
            <v>8</v>
          </cell>
          <cell r="H140">
            <v>8</v>
          </cell>
          <cell r="I140">
            <v>2</v>
          </cell>
          <cell r="J140">
            <v>2</v>
          </cell>
          <cell r="K140">
            <v>204</v>
          </cell>
          <cell r="L140">
            <v>4</v>
          </cell>
          <cell r="M140">
            <v>27</v>
          </cell>
          <cell r="N140">
            <v>60</v>
          </cell>
          <cell r="O140">
            <v>60</v>
          </cell>
          <cell r="P140">
            <v>84</v>
          </cell>
          <cell r="Q140">
            <v>0</v>
          </cell>
          <cell r="R140">
            <v>0</v>
          </cell>
          <cell r="S140">
            <v>0.1</v>
          </cell>
          <cell r="T140">
            <v>15</v>
          </cell>
          <cell r="U140">
            <v>13</v>
          </cell>
          <cell r="V140">
            <v>1</v>
          </cell>
          <cell r="W140">
            <v>1</v>
          </cell>
          <cell r="X140">
            <v>50</v>
          </cell>
          <cell r="Y140">
            <v>0.06</v>
          </cell>
          <cell r="Z140">
            <v>129</v>
          </cell>
        </row>
        <row r="141">
          <cell r="B141" t="str">
            <v>Q7x33.5*42.0</v>
          </cell>
          <cell r="C141">
            <v>851</v>
          </cell>
          <cell r="D141">
            <v>1067</v>
          </cell>
          <cell r="E141">
            <v>12</v>
          </cell>
          <cell r="F141">
            <v>12</v>
          </cell>
          <cell r="G141">
            <v>10</v>
          </cell>
          <cell r="H141">
            <v>10</v>
          </cell>
          <cell r="I141">
            <v>2</v>
          </cell>
          <cell r="J141">
            <v>2</v>
          </cell>
          <cell r="K141">
            <v>204</v>
          </cell>
          <cell r="L141">
            <v>3</v>
          </cell>
          <cell r="M141">
            <v>24</v>
          </cell>
          <cell r="N141">
            <v>53</v>
          </cell>
          <cell r="O141">
            <v>53</v>
          </cell>
          <cell r="P141">
            <v>74</v>
          </cell>
          <cell r="Q141">
            <v>0</v>
          </cell>
          <cell r="R141">
            <v>0</v>
          </cell>
          <cell r="S141">
            <v>0.1</v>
          </cell>
          <cell r="T141">
            <v>15</v>
          </cell>
          <cell r="U141">
            <v>13</v>
          </cell>
          <cell r="V141">
            <v>1</v>
          </cell>
          <cell r="W141">
            <v>1</v>
          </cell>
          <cell r="X141">
            <v>50</v>
          </cell>
          <cell r="Y141">
            <v>0.06</v>
          </cell>
          <cell r="Z141">
            <v>130</v>
          </cell>
        </row>
        <row r="142">
          <cell r="B142" t="str">
            <v/>
          </cell>
          <cell r="C142" t="str">
            <v/>
          </cell>
          <cell r="D142" t="str">
            <v/>
          </cell>
          <cell r="E142" t="str">
            <v/>
          </cell>
          <cell r="F142" t="str">
            <v/>
          </cell>
          <cell r="G142" t="str">
            <v/>
          </cell>
          <cell r="H142" t="str">
            <v/>
          </cell>
          <cell r="I142" t="str">
            <v/>
          </cell>
          <cell r="J142" t="str">
            <v/>
          </cell>
          <cell r="K142" t="str">
            <v/>
          </cell>
          <cell r="L142" t="str">
            <v/>
          </cell>
          <cell r="M142" t="str">
            <v/>
          </cell>
          <cell r="N142" t="str">
            <v/>
          </cell>
          <cell r="O142" t="str">
            <v/>
          </cell>
          <cell r="P142" t="str">
            <v/>
          </cell>
          <cell r="Q142" t="str">
            <v/>
          </cell>
          <cell r="R142" t="str">
            <v/>
          </cell>
          <cell r="S142" t="str">
            <v/>
          </cell>
          <cell r="T142" t="str">
            <v/>
          </cell>
          <cell r="U142" t="str">
            <v/>
          </cell>
          <cell r="V142" t="str">
            <v/>
          </cell>
          <cell r="W142" t="str">
            <v/>
          </cell>
          <cell r="X142" t="str">
            <v/>
          </cell>
          <cell r="Y142" t="str">
            <v/>
          </cell>
          <cell r="Z142">
            <v>131</v>
          </cell>
        </row>
        <row r="143">
          <cell r="B143" t="str">
            <v/>
          </cell>
          <cell r="C143" t="str">
            <v/>
          </cell>
          <cell r="D143" t="str">
            <v/>
          </cell>
          <cell r="E143" t="str">
            <v/>
          </cell>
          <cell r="F143" t="str">
            <v/>
          </cell>
          <cell r="G143" t="str">
            <v/>
          </cell>
          <cell r="H143" t="str">
            <v/>
          </cell>
          <cell r="I143" t="str">
            <v/>
          </cell>
          <cell r="J143" t="str">
            <v/>
          </cell>
          <cell r="K143" t="str">
            <v/>
          </cell>
          <cell r="L143" t="str">
            <v/>
          </cell>
          <cell r="M143" t="str">
            <v/>
          </cell>
          <cell r="N143" t="str">
            <v/>
          </cell>
          <cell r="O143" t="str">
            <v/>
          </cell>
          <cell r="P143" t="str">
            <v/>
          </cell>
          <cell r="Q143" t="str">
            <v/>
          </cell>
          <cell r="R143" t="str">
            <v/>
          </cell>
          <cell r="S143" t="str">
            <v/>
          </cell>
          <cell r="T143" t="str">
            <v/>
          </cell>
          <cell r="U143" t="str">
            <v/>
          </cell>
          <cell r="V143" t="str">
            <v/>
          </cell>
          <cell r="W143" t="str">
            <v/>
          </cell>
          <cell r="X143" t="str">
            <v/>
          </cell>
          <cell r="Y143" t="str">
            <v/>
          </cell>
          <cell r="Z143">
            <v>132</v>
          </cell>
        </row>
        <row r="144">
          <cell r="B144" t="str">
            <v>Q7a37.0*30.0</v>
          </cell>
          <cell r="C144">
            <v>762</v>
          </cell>
          <cell r="D144">
            <v>940</v>
          </cell>
          <cell r="E144">
            <v>99</v>
          </cell>
          <cell r="F144">
            <v>99</v>
          </cell>
          <cell r="G144">
            <v>133</v>
          </cell>
          <cell r="H144">
            <v>133</v>
          </cell>
          <cell r="I144">
            <v>1</v>
          </cell>
          <cell r="J144">
            <v>1</v>
          </cell>
          <cell r="K144">
            <v>204</v>
          </cell>
          <cell r="L144">
            <v>1</v>
          </cell>
          <cell r="M144">
            <v>27</v>
          </cell>
          <cell r="N144">
            <v>60</v>
          </cell>
          <cell r="O144">
            <v>60</v>
          </cell>
          <cell r="P144">
            <v>84</v>
          </cell>
          <cell r="Q144">
            <v>0</v>
          </cell>
          <cell r="R144">
            <v>0</v>
          </cell>
          <cell r="S144">
            <v>0.1</v>
          </cell>
          <cell r="T144">
            <v>15</v>
          </cell>
          <cell r="U144">
            <v>13</v>
          </cell>
          <cell r="V144">
            <v>1</v>
          </cell>
          <cell r="W144">
            <v>1</v>
          </cell>
          <cell r="X144">
            <v>50</v>
          </cell>
          <cell r="Y144">
            <v>0.06</v>
          </cell>
          <cell r="Z144">
            <v>133</v>
          </cell>
        </row>
        <row r="145">
          <cell r="B145" t="str">
            <v>Q7h44.5*27.5</v>
          </cell>
          <cell r="C145">
            <v>699</v>
          </cell>
          <cell r="D145">
            <v>1130</v>
          </cell>
          <cell r="E145">
            <v>8</v>
          </cell>
          <cell r="F145">
            <v>8</v>
          </cell>
          <cell r="G145">
            <v>8</v>
          </cell>
          <cell r="H145">
            <v>8</v>
          </cell>
          <cell r="I145">
            <v>1</v>
          </cell>
          <cell r="J145">
            <v>2</v>
          </cell>
          <cell r="K145">
            <v>204</v>
          </cell>
          <cell r="L145">
            <v>2</v>
          </cell>
          <cell r="M145">
            <v>30</v>
          </cell>
          <cell r="N145">
            <v>66</v>
          </cell>
          <cell r="O145">
            <v>66</v>
          </cell>
          <cell r="P145">
            <v>92</v>
          </cell>
          <cell r="Q145">
            <v>0</v>
          </cell>
          <cell r="R145">
            <v>0</v>
          </cell>
          <cell r="S145">
            <v>0.1</v>
          </cell>
          <cell r="T145">
            <v>15</v>
          </cell>
          <cell r="U145">
            <v>13</v>
          </cell>
          <cell r="V145">
            <v>1</v>
          </cell>
          <cell r="W145">
            <v>1</v>
          </cell>
          <cell r="X145">
            <v>50</v>
          </cell>
          <cell r="Y145">
            <v>0.06</v>
          </cell>
          <cell r="Z145">
            <v>134</v>
          </cell>
        </row>
        <row r="146">
          <cell r="B146" t="str">
            <v>Q7a35.5*28.0</v>
          </cell>
          <cell r="C146">
            <v>711</v>
          </cell>
          <cell r="D146">
            <v>902</v>
          </cell>
          <cell r="E146">
            <v>74</v>
          </cell>
          <cell r="F146">
            <v>74</v>
          </cell>
          <cell r="G146">
            <v>114</v>
          </cell>
          <cell r="H146">
            <v>114</v>
          </cell>
          <cell r="I146">
            <v>1</v>
          </cell>
          <cell r="J146">
            <v>1</v>
          </cell>
          <cell r="K146">
            <v>204</v>
          </cell>
          <cell r="L146">
            <v>1</v>
          </cell>
          <cell r="M146">
            <v>29</v>
          </cell>
          <cell r="N146">
            <v>65</v>
          </cell>
          <cell r="O146">
            <v>65</v>
          </cell>
          <cell r="P146">
            <v>90</v>
          </cell>
          <cell r="Q146">
            <v>0</v>
          </cell>
          <cell r="R146">
            <v>0</v>
          </cell>
          <cell r="S146">
            <v>0.1</v>
          </cell>
          <cell r="T146">
            <v>15</v>
          </cell>
          <cell r="U146">
            <v>13</v>
          </cell>
          <cell r="V146">
            <v>1</v>
          </cell>
          <cell r="W146">
            <v>1</v>
          </cell>
          <cell r="X146">
            <v>50</v>
          </cell>
          <cell r="Y146">
            <v>0.06</v>
          </cell>
          <cell r="Z146">
            <v>135</v>
          </cell>
        </row>
        <row r="147">
          <cell r="B147" t="str">
            <v>Q7 28.5*36.0</v>
          </cell>
          <cell r="C147">
            <v>914</v>
          </cell>
          <cell r="D147">
            <v>724</v>
          </cell>
          <cell r="E147">
            <v>8</v>
          </cell>
          <cell r="F147">
            <v>8</v>
          </cell>
          <cell r="G147">
            <v>8</v>
          </cell>
          <cell r="H147">
            <v>8</v>
          </cell>
          <cell r="I147">
            <v>1</v>
          </cell>
          <cell r="J147">
            <v>1</v>
          </cell>
          <cell r="K147">
            <v>204</v>
          </cell>
          <cell r="L147">
            <v>1</v>
          </cell>
          <cell r="M147">
            <v>22</v>
          </cell>
          <cell r="N147">
            <v>48</v>
          </cell>
          <cell r="O147">
            <v>48</v>
          </cell>
          <cell r="P147">
            <v>67</v>
          </cell>
          <cell r="Q147">
            <v>0</v>
          </cell>
          <cell r="R147">
            <v>0</v>
          </cell>
          <cell r="S147">
            <v>0.1</v>
          </cell>
          <cell r="T147">
            <v>15</v>
          </cell>
          <cell r="U147">
            <v>13</v>
          </cell>
          <cell r="V147">
            <v>1</v>
          </cell>
          <cell r="W147">
            <v>1</v>
          </cell>
          <cell r="X147">
            <v>50</v>
          </cell>
          <cell r="Y147">
            <v>0.06</v>
          </cell>
          <cell r="Z147">
            <v>136</v>
          </cell>
        </row>
        <row r="148">
          <cell r="B148" t="str">
            <v>Q7a35.5*28.0</v>
          </cell>
          <cell r="C148">
            <v>711</v>
          </cell>
          <cell r="D148">
            <v>902</v>
          </cell>
          <cell r="E148">
            <v>74</v>
          </cell>
          <cell r="F148">
            <v>74</v>
          </cell>
          <cell r="G148">
            <v>114</v>
          </cell>
          <cell r="H148">
            <v>114</v>
          </cell>
          <cell r="I148">
            <v>1</v>
          </cell>
          <cell r="J148">
            <v>1</v>
          </cell>
          <cell r="K148">
            <v>204</v>
          </cell>
          <cell r="L148">
            <v>1</v>
          </cell>
          <cell r="M148">
            <v>29</v>
          </cell>
          <cell r="N148">
            <v>65</v>
          </cell>
          <cell r="O148">
            <v>65</v>
          </cell>
          <cell r="P148">
            <v>90</v>
          </cell>
          <cell r="Q148">
            <v>0</v>
          </cell>
          <cell r="R148">
            <v>0</v>
          </cell>
          <cell r="S148">
            <v>0.1</v>
          </cell>
          <cell r="T148">
            <v>15</v>
          </cell>
          <cell r="U148">
            <v>13</v>
          </cell>
          <cell r="V148">
            <v>1</v>
          </cell>
          <cell r="W148">
            <v>1</v>
          </cell>
          <cell r="X148">
            <v>50</v>
          </cell>
          <cell r="Y148">
            <v>0.06</v>
          </cell>
          <cell r="Z148">
            <v>137</v>
          </cell>
        </row>
        <row r="149">
          <cell r="B149" t="str">
            <v>Q7 35.5*28.0</v>
          </cell>
          <cell r="C149">
            <v>711</v>
          </cell>
          <cell r="D149">
            <v>902</v>
          </cell>
          <cell r="E149">
            <v>14</v>
          </cell>
          <cell r="F149">
            <v>14</v>
          </cell>
          <cell r="G149">
            <v>9</v>
          </cell>
          <cell r="H149">
            <v>9</v>
          </cell>
          <cell r="I149">
            <v>1</v>
          </cell>
          <cell r="J149">
            <v>1</v>
          </cell>
          <cell r="K149">
            <v>204</v>
          </cell>
          <cell r="L149">
            <v>1</v>
          </cell>
          <cell r="M149">
            <v>29</v>
          </cell>
          <cell r="N149">
            <v>65</v>
          </cell>
          <cell r="O149">
            <v>65</v>
          </cell>
          <cell r="P149">
            <v>90</v>
          </cell>
          <cell r="Q149">
            <v>0</v>
          </cell>
          <cell r="R149">
            <v>0</v>
          </cell>
          <cell r="S149">
            <v>0.1</v>
          </cell>
          <cell r="T149">
            <v>15</v>
          </cell>
          <cell r="U149">
            <v>13</v>
          </cell>
          <cell r="V149">
            <v>1</v>
          </cell>
          <cell r="W149">
            <v>1</v>
          </cell>
          <cell r="X149">
            <v>50</v>
          </cell>
          <cell r="Y149">
            <v>0.06</v>
          </cell>
          <cell r="Z149">
            <v>138</v>
          </cell>
        </row>
        <row r="150">
          <cell r="B150" t="str">
            <v>Q7h35.5*28.0</v>
          </cell>
          <cell r="C150">
            <v>711</v>
          </cell>
          <cell r="D150">
            <v>902</v>
          </cell>
          <cell r="E150">
            <v>8</v>
          </cell>
          <cell r="F150">
            <v>8</v>
          </cell>
          <cell r="G150">
            <v>8</v>
          </cell>
          <cell r="H150">
            <v>8</v>
          </cell>
          <cell r="I150">
            <v>1</v>
          </cell>
          <cell r="J150">
            <v>2</v>
          </cell>
          <cell r="K150">
            <v>204</v>
          </cell>
          <cell r="L150">
            <v>2</v>
          </cell>
          <cell r="M150">
            <v>29</v>
          </cell>
          <cell r="N150">
            <v>65</v>
          </cell>
          <cell r="O150">
            <v>65</v>
          </cell>
          <cell r="P150">
            <v>90</v>
          </cell>
          <cell r="Q150">
            <v>0</v>
          </cell>
          <cell r="R150">
            <v>0</v>
          </cell>
          <cell r="S150">
            <v>0.1</v>
          </cell>
          <cell r="T150">
            <v>15</v>
          </cell>
          <cell r="U150">
            <v>13</v>
          </cell>
          <cell r="V150">
            <v>1</v>
          </cell>
          <cell r="W150">
            <v>1</v>
          </cell>
          <cell r="X150">
            <v>50</v>
          </cell>
          <cell r="Y150">
            <v>0.06</v>
          </cell>
          <cell r="Z150">
            <v>139</v>
          </cell>
        </row>
        <row r="151">
          <cell r="B151" t="str">
            <v>Q7+35.5*28.0</v>
          </cell>
          <cell r="C151">
            <v>711</v>
          </cell>
          <cell r="D151">
            <v>902</v>
          </cell>
          <cell r="E151">
            <v>14</v>
          </cell>
          <cell r="F151">
            <v>14</v>
          </cell>
          <cell r="G151">
            <v>9</v>
          </cell>
          <cell r="H151">
            <v>9</v>
          </cell>
          <cell r="I151">
            <v>1</v>
          </cell>
          <cell r="J151">
            <v>1</v>
          </cell>
          <cell r="K151">
            <v>204</v>
          </cell>
          <cell r="L151">
            <v>1</v>
          </cell>
          <cell r="M151">
            <v>29</v>
          </cell>
          <cell r="N151">
            <v>65</v>
          </cell>
          <cell r="O151">
            <v>65</v>
          </cell>
          <cell r="P151">
            <v>90</v>
          </cell>
          <cell r="Q151">
            <v>0</v>
          </cell>
          <cell r="R151">
            <v>0</v>
          </cell>
          <cell r="S151">
            <v>0.35</v>
          </cell>
          <cell r="T151">
            <v>15</v>
          </cell>
          <cell r="U151">
            <v>13</v>
          </cell>
          <cell r="V151">
            <v>1</v>
          </cell>
          <cell r="W151">
            <v>1</v>
          </cell>
          <cell r="X151">
            <v>50</v>
          </cell>
          <cell r="Y151">
            <v>0.5</v>
          </cell>
          <cell r="Z151">
            <v>140</v>
          </cell>
        </row>
        <row r="152">
          <cell r="B152" t="str">
            <v>U4 34.5*27.0</v>
          </cell>
          <cell r="C152">
            <v>686</v>
          </cell>
          <cell r="D152">
            <v>876</v>
          </cell>
          <cell r="E152">
            <v>8</v>
          </cell>
          <cell r="F152">
            <v>8</v>
          </cell>
          <cell r="G152">
            <v>8</v>
          </cell>
          <cell r="H152">
            <v>8</v>
          </cell>
          <cell r="I152">
            <v>1</v>
          </cell>
          <cell r="J152">
            <v>1</v>
          </cell>
          <cell r="K152">
            <v>204</v>
          </cell>
          <cell r="L152">
            <v>1</v>
          </cell>
          <cell r="M152">
            <v>26</v>
          </cell>
          <cell r="N152">
            <v>57</v>
          </cell>
          <cell r="O152">
            <v>57</v>
          </cell>
          <cell r="P152">
            <v>80</v>
          </cell>
          <cell r="Q152">
            <v>0</v>
          </cell>
          <cell r="R152">
            <v>0</v>
          </cell>
          <cell r="S152">
            <v>0.1</v>
          </cell>
          <cell r="T152">
            <v>15</v>
          </cell>
          <cell r="U152">
            <v>13</v>
          </cell>
          <cell r="V152">
            <v>1</v>
          </cell>
          <cell r="W152">
            <v>1</v>
          </cell>
          <cell r="X152">
            <v>50</v>
          </cell>
          <cell r="Y152">
            <v>0.06</v>
          </cell>
          <cell r="Z152">
            <v>141</v>
          </cell>
        </row>
        <row r="153">
          <cell r="B153" t="str">
            <v>U4x34.5*27.0</v>
          </cell>
          <cell r="C153">
            <v>686</v>
          </cell>
          <cell r="D153">
            <v>876</v>
          </cell>
          <cell r="E153">
            <v>12</v>
          </cell>
          <cell r="F153">
            <v>12</v>
          </cell>
          <cell r="G153">
            <v>12</v>
          </cell>
          <cell r="H153">
            <v>12</v>
          </cell>
          <cell r="I153">
            <v>2</v>
          </cell>
          <cell r="J153">
            <v>2</v>
          </cell>
          <cell r="K153">
            <v>204</v>
          </cell>
          <cell r="L153">
            <v>3</v>
          </cell>
          <cell r="M153">
            <v>26</v>
          </cell>
          <cell r="N153">
            <v>57</v>
          </cell>
          <cell r="O153">
            <v>57</v>
          </cell>
          <cell r="P153">
            <v>80</v>
          </cell>
          <cell r="Q153">
            <v>0</v>
          </cell>
          <cell r="R153">
            <v>0</v>
          </cell>
          <cell r="S153">
            <v>0.1</v>
          </cell>
          <cell r="T153">
            <v>15</v>
          </cell>
          <cell r="U153">
            <v>13</v>
          </cell>
          <cell r="V153">
            <v>1</v>
          </cell>
          <cell r="W153">
            <v>1</v>
          </cell>
          <cell r="X153">
            <v>50</v>
          </cell>
          <cell r="Y153">
            <v>0.06</v>
          </cell>
          <cell r="Z153">
            <v>142</v>
          </cell>
        </row>
        <row r="154">
          <cell r="B154" t="str">
            <v>X7@35.5*28.0</v>
          </cell>
          <cell r="C154">
            <v>711</v>
          </cell>
          <cell r="D154">
            <v>902</v>
          </cell>
          <cell r="E154">
            <v>44</v>
          </cell>
          <cell r="F154">
            <v>44</v>
          </cell>
          <cell r="G154">
            <v>74</v>
          </cell>
          <cell r="H154">
            <v>74</v>
          </cell>
          <cell r="I154">
            <v>1</v>
          </cell>
          <cell r="J154">
            <v>1</v>
          </cell>
          <cell r="K154">
            <v>204</v>
          </cell>
          <cell r="L154">
            <v>1</v>
          </cell>
          <cell r="M154">
            <v>29</v>
          </cell>
          <cell r="N154">
            <v>65</v>
          </cell>
          <cell r="O154">
            <v>65</v>
          </cell>
          <cell r="P154">
            <v>90</v>
          </cell>
          <cell r="Q154">
            <v>0</v>
          </cell>
          <cell r="R154">
            <v>0</v>
          </cell>
          <cell r="S154">
            <v>1</v>
          </cell>
          <cell r="T154">
            <v>15</v>
          </cell>
          <cell r="U154">
            <v>13</v>
          </cell>
          <cell r="V154">
            <v>1</v>
          </cell>
          <cell r="W154">
            <v>1</v>
          </cell>
          <cell r="X154">
            <v>50</v>
          </cell>
          <cell r="Y154">
            <v>2</v>
          </cell>
          <cell r="Z154">
            <v>143</v>
          </cell>
        </row>
        <row r="155">
          <cell r="B155" t="str">
            <v>X7@37.0*30.0</v>
          </cell>
          <cell r="C155">
            <v>762</v>
          </cell>
          <cell r="D155">
            <v>940</v>
          </cell>
          <cell r="E155">
            <v>69</v>
          </cell>
          <cell r="F155">
            <v>69</v>
          </cell>
          <cell r="G155">
            <v>93</v>
          </cell>
          <cell r="H155">
            <v>93</v>
          </cell>
          <cell r="I155">
            <v>1</v>
          </cell>
          <cell r="J155">
            <v>1</v>
          </cell>
          <cell r="K155">
            <v>204</v>
          </cell>
          <cell r="L155">
            <v>1</v>
          </cell>
          <cell r="M155">
            <v>27</v>
          </cell>
          <cell r="N155">
            <v>60</v>
          </cell>
          <cell r="O155">
            <v>60</v>
          </cell>
          <cell r="P155">
            <v>84</v>
          </cell>
          <cell r="Q155">
            <v>0</v>
          </cell>
          <cell r="R155">
            <v>0</v>
          </cell>
          <cell r="S155">
            <v>1</v>
          </cell>
          <cell r="T155">
            <v>15</v>
          </cell>
          <cell r="U155">
            <v>13</v>
          </cell>
          <cell r="V155">
            <v>1</v>
          </cell>
          <cell r="W155">
            <v>1</v>
          </cell>
          <cell r="X155">
            <v>50</v>
          </cell>
          <cell r="Y155">
            <v>2</v>
          </cell>
          <cell r="Z155">
            <v>144</v>
          </cell>
        </row>
        <row r="156">
          <cell r="B156" t="str">
            <v>U4x39.5*31.0</v>
          </cell>
          <cell r="C156">
            <v>787</v>
          </cell>
          <cell r="D156">
            <v>1003</v>
          </cell>
          <cell r="E156">
            <v>12</v>
          </cell>
          <cell r="F156">
            <v>12</v>
          </cell>
          <cell r="G156">
            <v>12</v>
          </cell>
          <cell r="H156">
            <v>12</v>
          </cell>
          <cell r="I156">
            <v>2</v>
          </cell>
          <cell r="J156">
            <v>2</v>
          </cell>
          <cell r="K156">
            <v>204</v>
          </cell>
          <cell r="L156">
            <v>3</v>
          </cell>
          <cell r="M156">
            <v>23</v>
          </cell>
          <cell r="N156">
            <v>50</v>
          </cell>
          <cell r="O156">
            <v>50</v>
          </cell>
          <cell r="P156">
            <v>69</v>
          </cell>
          <cell r="Q156">
            <v>0</v>
          </cell>
          <cell r="R156">
            <v>0</v>
          </cell>
          <cell r="S156">
            <v>0.1</v>
          </cell>
          <cell r="T156">
            <v>15</v>
          </cell>
          <cell r="U156">
            <v>13</v>
          </cell>
          <cell r="V156">
            <v>1</v>
          </cell>
          <cell r="W156">
            <v>1</v>
          </cell>
          <cell r="X156">
            <v>50</v>
          </cell>
          <cell r="Y156">
            <v>0.06</v>
          </cell>
          <cell r="Z156">
            <v>145</v>
          </cell>
        </row>
        <row r="157">
          <cell r="B157" t="str">
            <v>U5 34.5*25.0</v>
          </cell>
          <cell r="C157">
            <v>635</v>
          </cell>
          <cell r="D157">
            <v>876</v>
          </cell>
          <cell r="E157">
            <v>8</v>
          </cell>
          <cell r="F157">
            <v>8</v>
          </cell>
          <cell r="G157">
            <v>8</v>
          </cell>
          <cell r="H157">
            <v>8</v>
          </cell>
          <cell r="I157">
            <v>1</v>
          </cell>
          <cell r="J157">
            <v>1</v>
          </cell>
          <cell r="K157">
            <v>204</v>
          </cell>
          <cell r="L157">
            <v>1</v>
          </cell>
          <cell r="M157">
            <v>28</v>
          </cell>
          <cell r="N157">
            <v>62</v>
          </cell>
          <cell r="O157">
            <v>62</v>
          </cell>
          <cell r="P157">
            <v>86</v>
          </cell>
          <cell r="Q157">
            <v>0</v>
          </cell>
          <cell r="R157">
            <v>0</v>
          </cell>
          <cell r="S157">
            <v>0.1</v>
          </cell>
          <cell r="T157">
            <v>15</v>
          </cell>
          <cell r="U157">
            <v>13</v>
          </cell>
          <cell r="V157">
            <v>1</v>
          </cell>
          <cell r="W157">
            <v>1</v>
          </cell>
          <cell r="X157">
            <v>50</v>
          </cell>
          <cell r="Y157">
            <v>0.06</v>
          </cell>
          <cell r="Z157">
            <v>146</v>
          </cell>
        </row>
        <row r="158">
          <cell r="B158" t="str">
            <v>U5x34.5*25.0</v>
          </cell>
          <cell r="C158">
            <v>635</v>
          </cell>
          <cell r="D158">
            <v>876</v>
          </cell>
          <cell r="E158">
            <v>12</v>
          </cell>
          <cell r="F158">
            <v>12</v>
          </cell>
          <cell r="G158">
            <v>12</v>
          </cell>
          <cell r="H158">
            <v>12</v>
          </cell>
          <cell r="I158">
            <v>2</v>
          </cell>
          <cell r="J158">
            <v>2</v>
          </cell>
          <cell r="K158">
            <v>204</v>
          </cell>
          <cell r="L158">
            <v>3</v>
          </cell>
          <cell r="M158">
            <v>28</v>
          </cell>
          <cell r="N158">
            <v>62</v>
          </cell>
          <cell r="O158">
            <v>62</v>
          </cell>
          <cell r="P158">
            <v>86</v>
          </cell>
          <cell r="Q158">
            <v>0</v>
          </cell>
          <cell r="R158">
            <v>0</v>
          </cell>
          <cell r="S158">
            <v>0.1</v>
          </cell>
          <cell r="T158">
            <v>15</v>
          </cell>
          <cell r="U158">
            <v>13</v>
          </cell>
          <cell r="V158">
            <v>1</v>
          </cell>
          <cell r="W158">
            <v>1</v>
          </cell>
          <cell r="X158">
            <v>50</v>
          </cell>
          <cell r="Y158">
            <v>0.06</v>
          </cell>
          <cell r="Z158">
            <v>147</v>
          </cell>
        </row>
        <row r="159">
          <cell r="B159" t="str">
            <v>U5 39.5*31.0</v>
          </cell>
          <cell r="C159">
            <v>787</v>
          </cell>
          <cell r="D159">
            <v>1003</v>
          </cell>
          <cell r="E159">
            <v>8</v>
          </cell>
          <cell r="F159">
            <v>8</v>
          </cell>
          <cell r="G159">
            <v>8</v>
          </cell>
          <cell r="H159">
            <v>8</v>
          </cell>
          <cell r="I159">
            <v>1</v>
          </cell>
          <cell r="J159">
            <v>1</v>
          </cell>
          <cell r="K159">
            <v>204</v>
          </cell>
          <cell r="L159">
            <v>1</v>
          </cell>
          <cell r="M159">
            <v>23</v>
          </cell>
          <cell r="N159">
            <v>50</v>
          </cell>
          <cell r="O159">
            <v>50</v>
          </cell>
          <cell r="P159">
            <v>69</v>
          </cell>
          <cell r="Q159">
            <v>0</v>
          </cell>
          <cell r="R159">
            <v>0</v>
          </cell>
          <cell r="S159">
            <v>0.1</v>
          </cell>
          <cell r="T159">
            <v>15</v>
          </cell>
          <cell r="U159">
            <v>13</v>
          </cell>
          <cell r="V159">
            <v>1</v>
          </cell>
          <cell r="W159">
            <v>1</v>
          </cell>
          <cell r="X159">
            <v>50</v>
          </cell>
          <cell r="Y159">
            <v>0.06</v>
          </cell>
          <cell r="Z159">
            <v>148</v>
          </cell>
        </row>
        <row r="160">
          <cell r="B160" t="str">
            <v>U5x39.5*31.0</v>
          </cell>
          <cell r="C160">
            <v>787</v>
          </cell>
          <cell r="D160">
            <v>1003</v>
          </cell>
          <cell r="E160">
            <v>12</v>
          </cell>
          <cell r="F160">
            <v>12</v>
          </cell>
          <cell r="G160">
            <v>12</v>
          </cell>
          <cell r="H160">
            <v>12</v>
          </cell>
          <cell r="I160">
            <v>2</v>
          </cell>
          <cell r="J160">
            <v>2</v>
          </cell>
          <cell r="K160">
            <v>204</v>
          </cell>
          <cell r="L160">
            <v>3</v>
          </cell>
          <cell r="M160">
            <v>23</v>
          </cell>
          <cell r="N160">
            <v>50</v>
          </cell>
          <cell r="O160">
            <v>50</v>
          </cell>
          <cell r="P160">
            <v>69</v>
          </cell>
          <cell r="Q160">
            <v>0</v>
          </cell>
          <cell r="R160">
            <v>0</v>
          </cell>
          <cell r="S160">
            <v>0.1</v>
          </cell>
          <cell r="T160">
            <v>15</v>
          </cell>
          <cell r="U160">
            <v>13</v>
          </cell>
          <cell r="V160">
            <v>1</v>
          </cell>
          <cell r="W160">
            <v>1</v>
          </cell>
          <cell r="X160">
            <v>50</v>
          </cell>
          <cell r="Y160">
            <v>0.06</v>
          </cell>
          <cell r="Z160">
            <v>149</v>
          </cell>
        </row>
        <row r="161">
          <cell r="B161" t="str">
            <v/>
          </cell>
          <cell r="C161" t="str">
            <v/>
          </cell>
          <cell r="D161" t="str">
            <v/>
          </cell>
          <cell r="E161" t="str">
            <v/>
          </cell>
          <cell r="F161" t="str">
            <v/>
          </cell>
          <cell r="G161" t="str">
            <v/>
          </cell>
          <cell r="H161" t="str">
            <v/>
          </cell>
          <cell r="I161" t="str">
            <v/>
          </cell>
          <cell r="J161" t="str">
            <v/>
          </cell>
          <cell r="K161" t="str">
            <v/>
          </cell>
          <cell r="L161" t="str">
            <v/>
          </cell>
          <cell r="M161" t="str">
            <v/>
          </cell>
          <cell r="N161" t="str">
            <v/>
          </cell>
          <cell r="O161" t="str">
            <v/>
          </cell>
          <cell r="P161" t="str">
            <v/>
          </cell>
          <cell r="Q161" t="str">
            <v/>
          </cell>
          <cell r="R161" t="str">
            <v/>
          </cell>
          <cell r="S161" t="str">
            <v/>
          </cell>
          <cell r="T161" t="str">
            <v/>
          </cell>
          <cell r="U161" t="str">
            <v/>
          </cell>
          <cell r="V161" t="str">
            <v/>
          </cell>
          <cell r="W161" t="str">
            <v/>
          </cell>
          <cell r="X161" t="str">
            <v/>
          </cell>
          <cell r="Y161" t="str">
            <v/>
          </cell>
          <cell r="Z161">
            <v>150</v>
          </cell>
        </row>
        <row r="162">
          <cell r="B162" t="str">
            <v>U6+33.5*27.0</v>
          </cell>
          <cell r="C162">
            <v>686</v>
          </cell>
          <cell r="D162">
            <v>851</v>
          </cell>
          <cell r="E162">
            <v>8</v>
          </cell>
          <cell r="F162">
            <v>8</v>
          </cell>
          <cell r="G162">
            <v>8</v>
          </cell>
          <cell r="H162">
            <v>8</v>
          </cell>
          <cell r="I162">
            <v>1</v>
          </cell>
          <cell r="J162">
            <v>1</v>
          </cell>
          <cell r="K162">
            <v>204</v>
          </cell>
          <cell r="L162">
            <v>1</v>
          </cell>
          <cell r="M162">
            <v>26</v>
          </cell>
          <cell r="N162">
            <v>57</v>
          </cell>
          <cell r="O162">
            <v>57</v>
          </cell>
          <cell r="P162">
            <v>80</v>
          </cell>
          <cell r="Q162">
            <v>0</v>
          </cell>
          <cell r="R162">
            <v>0</v>
          </cell>
          <cell r="S162">
            <v>0.35</v>
          </cell>
          <cell r="T162">
            <v>15</v>
          </cell>
          <cell r="U162">
            <v>13</v>
          </cell>
          <cell r="V162">
            <v>1</v>
          </cell>
          <cell r="W162">
            <v>1</v>
          </cell>
          <cell r="X162">
            <v>50</v>
          </cell>
          <cell r="Y162">
            <v>0.5</v>
          </cell>
          <cell r="Z162">
            <v>151</v>
          </cell>
        </row>
        <row r="163">
          <cell r="B163" t="str">
            <v/>
          </cell>
          <cell r="C163" t="str">
            <v/>
          </cell>
          <cell r="D163" t="str">
            <v/>
          </cell>
          <cell r="E163" t="str">
            <v/>
          </cell>
          <cell r="F163" t="str">
            <v/>
          </cell>
          <cell r="G163" t="str">
            <v/>
          </cell>
          <cell r="H163" t="str">
            <v/>
          </cell>
          <cell r="I163" t="str">
            <v/>
          </cell>
          <cell r="J163" t="str">
            <v/>
          </cell>
          <cell r="K163" t="str">
            <v/>
          </cell>
          <cell r="L163" t="str">
            <v/>
          </cell>
          <cell r="M163" t="str">
            <v/>
          </cell>
          <cell r="N163" t="str">
            <v/>
          </cell>
          <cell r="O163" t="str">
            <v/>
          </cell>
          <cell r="P163" t="str">
            <v/>
          </cell>
          <cell r="Q163" t="str">
            <v/>
          </cell>
          <cell r="R163" t="str">
            <v/>
          </cell>
          <cell r="S163" t="str">
            <v/>
          </cell>
          <cell r="T163" t="str">
            <v/>
          </cell>
          <cell r="U163" t="str">
            <v/>
          </cell>
          <cell r="V163" t="str">
            <v/>
          </cell>
          <cell r="W163" t="str">
            <v/>
          </cell>
          <cell r="X163" t="str">
            <v/>
          </cell>
          <cell r="Y163" t="str">
            <v/>
          </cell>
          <cell r="Z163">
            <v>152</v>
          </cell>
        </row>
        <row r="164">
          <cell r="B164" t="str">
            <v/>
          </cell>
          <cell r="C164" t="str">
            <v/>
          </cell>
          <cell r="D164" t="str">
            <v/>
          </cell>
          <cell r="E164" t="str">
            <v/>
          </cell>
          <cell r="F164" t="str">
            <v/>
          </cell>
          <cell r="G164" t="str">
            <v/>
          </cell>
          <cell r="H164" t="str">
            <v/>
          </cell>
          <cell r="I164" t="str">
            <v/>
          </cell>
          <cell r="J164" t="str">
            <v/>
          </cell>
          <cell r="K164" t="str">
            <v/>
          </cell>
          <cell r="L164" t="str">
            <v/>
          </cell>
          <cell r="M164" t="str">
            <v/>
          </cell>
          <cell r="N164" t="str">
            <v/>
          </cell>
          <cell r="O164" t="str">
            <v/>
          </cell>
          <cell r="P164" t="str">
            <v/>
          </cell>
          <cell r="Q164" t="str">
            <v/>
          </cell>
          <cell r="R164" t="str">
            <v/>
          </cell>
          <cell r="S164" t="str">
            <v/>
          </cell>
          <cell r="T164" t="str">
            <v/>
          </cell>
          <cell r="U164" t="str">
            <v/>
          </cell>
          <cell r="V164" t="str">
            <v/>
          </cell>
          <cell r="W164" t="str">
            <v/>
          </cell>
          <cell r="X164" t="str">
            <v/>
          </cell>
          <cell r="Y164" t="str">
            <v/>
          </cell>
          <cell r="Z164">
            <v>153</v>
          </cell>
        </row>
        <row r="165">
          <cell r="B165" t="str">
            <v/>
          </cell>
          <cell r="C165" t="str">
            <v/>
          </cell>
          <cell r="D165" t="str">
            <v/>
          </cell>
          <cell r="E165" t="str">
            <v/>
          </cell>
          <cell r="F165" t="str">
            <v/>
          </cell>
          <cell r="G165" t="str">
            <v/>
          </cell>
          <cell r="H165" t="str">
            <v/>
          </cell>
          <cell r="I165" t="str">
            <v/>
          </cell>
          <cell r="J165" t="str">
            <v/>
          </cell>
          <cell r="K165" t="str">
            <v/>
          </cell>
          <cell r="L165" t="str">
            <v/>
          </cell>
          <cell r="M165" t="str">
            <v/>
          </cell>
          <cell r="N165" t="str">
            <v/>
          </cell>
          <cell r="O165" t="str">
            <v/>
          </cell>
          <cell r="P165" t="str">
            <v/>
          </cell>
          <cell r="Q165" t="str">
            <v/>
          </cell>
          <cell r="R165" t="str">
            <v/>
          </cell>
          <cell r="S165" t="str">
            <v/>
          </cell>
          <cell r="T165" t="str">
            <v/>
          </cell>
          <cell r="U165" t="str">
            <v/>
          </cell>
          <cell r="V165" t="str">
            <v/>
          </cell>
          <cell r="W165" t="str">
            <v/>
          </cell>
          <cell r="X165" t="str">
            <v/>
          </cell>
          <cell r="Y165" t="str">
            <v/>
          </cell>
          <cell r="Z165">
            <v>154</v>
          </cell>
        </row>
        <row r="166">
          <cell r="B166" t="str">
            <v/>
          </cell>
          <cell r="C166" t="str">
            <v/>
          </cell>
          <cell r="D166" t="str">
            <v/>
          </cell>
          <cell r="E166" t="str">
            <v/>
          </cell>
          <cell r="F166" t="str">
            <v/>
          </cell>
          <cell r="G166" t="str">
            <v/>
          </cell>
          <cell r="H166" t="str">
            <v/>
          </cell>
          <cell r="I166" t="str">
            <v/>
          </cell>
          <cell r="J166" t="str">
            <v/>
          </cell>
          <cell r="K166" t="str">
            <v/>
          </cell>
          <cell r="L166" t="str">
            <v/>
          </cell>
          <cell r="M166" t="str">
            <v/>
          </cell>
          <cell r="N166" t="str">
            <v/>
          </cell>
          <cell r="O166" t="str">
            <v/>
          </cell>
          <cell r="P166" t="str">
            <v/>
          </cell>
          <cell r="Q166" t="str">
            <v/>
          </cell>
          <cell r="R166" t="str">
            <v/>
          </cell>
          <cell r="S166" t="str">
            <v/>
          </cell>
          <cell r="T166" t="str">
            <v/>
          </cell>
          <cell r="U166" t="str">
            <v/>
          </cell>
          <cell r="V166" t="str">
            <v/>
          </cell>
          <cell r="W166" t="str">
            <v/>
          </cell>
          <cell r="X166" t="str">
            <v/>
          </cell>
          <cell r="Y166" t="str">
            <v/>
          </cell>
          <cell r="Z166">
            <v>155</v>
          </cell>
        </row>
        <row r="167">
          <cell r="B167" t="str">
            <v>U6 27.5*23.0</v>
          </cell>
          <cell r="C167">
            <v>584</v>
          </cell>
          <cell r="D167">
            <v>699</v>
          </cell>
          <cell r="E167">
            <v>8</v>
          </cell>
          <cell r="F167">
            <v>8</v>
          </cell>
          <cell r="G167">
            <v>8</v>
          </cell>
          <cell r="H167">
            <v>8</v>
          </cell>
          <cell r="I167">
            <v>1</v>
          </cell>
          <cell r="J167">
            <v>1</v>
          </cell>
          <cell r="K167">
            <v>204</v>
          </cell>
          <cell r="L167">
            <v>1</v>
          </cell>
          <cell r="M167">
            <v>30</v>
          </cell>
          <cell r="N167">
            <v>66</v>
          </cell>
          <cell r="O167">
            <v>66</v>
          </cell>
          <cell r="P167">
            <v>93</v>
          </cell>
          <cell r="Q167">
            <v>0</v>
          </cell>
          <cell r="R167">
            <v>0</v>
          </cell>
          <cell r="S167">
            <v>0.1</v>
          </cell>
          <cell r="T167">
            <v>15</v>
          </cell>
          <cell r="U167">
            <v>13</v>
          </cell>
          <cell r="V167">
            <v>1</v>
          </cell>
          <cell r="W167">
            <v>1</v>
          </cell>
          <cell r="X167">
            <v>50</v>
          </cell>
          <cell r="Y167">
            <v>0.06</v>
          </cell>
          <cell r="Z167">
            <v>156</v>
          </cell>
        </row>
        <row r="168">
          <cell r="B168" t="str">
            <v/>
          </cell>
          <cell r="C168" t="str">
            <v/>
          </cell>
          <cell r="D168" t="str">
            <v/>
          </cell>
          <cell r="E168" t="str">
            <v/>
          </cell>
          <cell r="F168" t="str">
            <v/>
          </cell>
          <cell r="G168" t="str">
            <v/>
          </cell>
          <cell r="H168" t="str">
            <v/>
          </cell>
          <cell r="I168" t="str">
            <v/>
          </cell>
          <cell r="J168" t="str">
            <v/>
          </cell>
          <cell r="K168" t="str">
            <v/>
          </cell>
          <cell r="L168" t="str">
            <v/>
          </cell>
          <cell r="M168" t="str">
            <v/>
          </cell>
          <cell r="N168" t="str">
            <v/>
          </cell>
          <cell r="O168" t="str">
            <v/>
          </cell>
          <cell r="P168" t="str">
            <v/>
          </cell>
          <cell r="Q168" t="str">
            <v/>
          </cell>
          <cell r="R168" t="str">
            <v/>
          </cell>
          <cell r="S168" t="str">
            <v/>
          </cell>
          <cell r="T168" t="str">
            <v/>
          </cell>
          <cell r="U168" t="str">
            <v/>
          </cell>
          <cell r="V168" t="str">
            <v/>
          </cell>
          <cell r="W168" t="str">
            <v/>
          </cell>
          <cell r="X168" t="str">
            <v/>
          </cell>
          <cell r="Y168" t="str">
            <v/>
          </cell>
          <cell r="Z168">
            <v>157</v>
          </cell>
        </row>
        <row r="169">
          <cell r="B169" t="str">
            <v>U6+30.5*25.5</v>
          </cell>
          <cell r="C169">
            <v>648</v>
          </cell>
          <cell r="D169">
            <v>775</v>
          </cell>
          <cell r="E169">
            <v>8</v>
          </cell>
          <cell r="F169">
            <v>8</v>
          </cell>
          <cell r="G169">
            <v>8</v>
          </cell>
          <cell r="H169">
            <v>8</v>
          </cell>
          <cell r="I169">
            <v>1</v>
          </cell>
          <cell r="J169">
            <v>1</v>
          </cell>
          <cell r="K169">
            <v>204</v>
          </cell>
          <cell r="L169">
            <v>1</v>
          </cell>
          <cell r="M169">
            <v>27</v>
          </cell>
          <cell r="N169">
            <v>61</v>
          </cell>
          <cell r="O169">
            <v>61</v>
          </cell>
          <cell r="P169">
            <v>84</v>
          </cell>
          <cell r="Q169">
            <v>0</v>
          </cell>
          <cell r="R169">
            <v>0</v>
          </cell>
          <cell r="S169">
            <v>0.35</v>
          </cell>
          <cell r="T169">
            <v>15</v>
          </cell>
          <cell r="U169">
            <v>13</v>
          </cell>
          <cell r="V169">
            <v>1</v>
          </cell>
          <cell r="W169">
            <v>1</v>
          </cell>
          <cell r="X169">
            <v>50</v>
          </cell>
          <cell r="Y169">
            <v>0.5</v>
          </cell>
          <cell r="Z169">
            <v>158</v>
          </cell>
        </row>
        <row r="170">
          <cell r="B170" t="str">
            <v>U6 30.5*25.5</v>
          </cell>
          <cell r="C170">
            <v>648</v>
          </cell>
          <cell r="D170">
            <v>775</v>
          </cell>
          <cell r="E170">
            <v>8</v>
          </cell>
          <cell r="F170">
            <v>8</v>
          </cell>
          <cell r="G170">
            <v>8</v>
          </cell>
          <cell r="H170">
            <v>8</v>
          </cell>
          <cell r="I170">
            <v>1</v>
          </cell>
          <cell r="J170">
            <v>1</v>
          </cell>
          <cell r="K170">
            <v>204</v>
          </cell>
          <cell r="L170">
            <v>1</v>
          </cell>
          <cell r="M170">
            <v>27</v>
          </cell>
          <cell r="N170">
            <v>61</v>
          </cell>
          <cell r="O170">
            <v>61</v>
          </cell>
          <cell r="P170">
            <v>84</v>
          </cell>
          <cell r="Q170">
            <v>0</v>
          </cell>
          <cell r="R170">
            <v>0</v>
          </cell>
          <cell r="S170">
            <v>0.1</v>
          </cell>
          <cell r="T170">
            <v>15</v>
          </cell>
          <cell r="U170">
            <v>13</v>
          </cell>
          <cell r="V170">
            <v>1</v>
          </cell>
          <cell r="W170">
            <v>1</v>
          </cell>
          <cell r="X170">
            <v>50</v>
          </cell>
          <cell r="Y170">
            <v>0.06</v>
          </cell>
          <cell r="Z170">
            <v>159</v>
          </cell>
        </row>
        <row r="171">
          <cell r="B171" t="str">
            <v>U6a30.5*25.5</v>
          </cell>
          <cell r="C171">
            <v>648</v>
          </cell>
          <cell r="D171">
            <v>775</v>
          </cell>
          <cell r="E171">
            <v>42</v>
          </cell>
          <cell r="F171">
            <v>42</v>
          </cell>
          <cell r="G171">
            <v>51</v>
          </cell>
          <cell r="H171">
            <v>51</v>
          </cell>
          <cell r="I171">
            <v>1</v>
          </cell>
          <cell r="J171">
            <v>1</v>
          </cell>
          <cell r="K171">
            <v>204</v>
          </cell>
          <cell r="L171">
            <v>1</v>
          </cell>
          <cell r="M171">
            <v>27</v>
          </cell>
          <cell r="N171">
            <v>61</v>
          </cell>
          <cell r="O171">
            <v>61</v>
          </cell>
          <cell r="P171">
            <v>84</v>
          </cell>
          <cell r="Q171">
            <v>0</v>
          </cell>
          <cell r="R171">
            <v>0</v>
          </cell>
          <cell r="S171">
            <v>0.1</v>
          </cell>
          <cell r="T171">
            <v>15</v>
          </cell>
          <cell r="U171">
            <v>13</v>
          </cell>
          <cell r="V171">
            <v>1</v>
          </cell>
          <cell r="W171">
            <v>1</v>
          </cell>
          <cell r="X171">
            <v>50</v>
          </cell>
          <cell r="Y171">
            <v>0.06</v>
          </cell>
          <cell r="Z171">
            <v>160</v>
          </cell>
        </row>
        <row r="172">
          <cell r="B172" t="str">
            <v>U6 33.5*27.0</v>
          </cell>
          <cell r="C172">
            <v>686</v>
          </cell>
          <cell r="D172">
            <v>851</v>
          </cell>
          <cell r="E172">
            <v>8</v>
          </cell>
          <cell r="F172">
            <v>8</v>
          </cell>
          <cell r="G172">
            <v>8</v>
          </cell>
          <cell r="H172">
            <v>8</v>
          </cell>
          <cell r="I172">
            <v>1</v>
          </cell>
          <cell r="J172">
            <v>1</v>
          </cell>
          <cell r="K172">
            <v>204</v>
          </cell>
          <cell r="L172">
            <v>1</v>
          </cell>
          <cell r="M172">
            <v>26</v>
          </cell>
          <cell r="N172">
            <v>57</v>
          </cell>
          <cell r="O172">
            <v>57</v>
          </cell>
          <cell r="P172">
            <v>80</v>
          </cell>
          <cell r="Q172">
            <v>0</v>
          </cell>
          <cell r="R172">
            <v>0</v>
          </cell>
          <cell r="S172">
            <v>0.1</v>
          </cell>
          <cell r="T172">
            <v>15</v>
          </cell>
          <cell r="U172">
            <v>13</v>
          </cell>
          <cell r="V172">
            <v>1</v>
          </cell>
          <cell r="W172">
            <v>1</v>
          </cell>
          <cell r="X172">
            <v>50</v>
          </cell>
          <cell r="Y172">
            <v>0.06</v>
          </cell>
          <cell r="Z172">
            <v>161</v>
          </cell>
        </row>
        <row r="173">
          <cell r="B173" t="str">
            <v>U6h33.5*27.0</v>
          </cell>
          <cell r="C173">
            <v>686</v>
          </cell>
          <cell r="D173">
            <v>851</v>
          </cell>
          <cell r="E173">
            <v>8</v>
          </cell>
          <cell r="F173">
            <v>8</v>
          </cell>
          <cell r="G173">
            <v>8</v>
          </cell>
          <cell r="H173">
            <v>8</v>
          </cell>
          <cell r="I173">
            <v>1</v>
          </cell>
          <cell r="J173">
            <v>2</v>
          </cell>
          <cell r="K173">
            <v>204</v>
          </cell>
          <cell r="L173">
            <v>2</v>
          </cell>
          <cell r="M173">
            <v>26</v>
          </cell>
          <cell r="N173">
            <v>57</v>
          </cell>
          <cell r="O173">
            <v>57</v>
          </cell>
          <cell r="P173">
            <v>80</v>
          </cell>
          <cell r="Q173">
            <v>0</v>
          </cell>
          <cell r="R173">
            <v>0</v>
          </cell>
          <cell r="S173">
            <v>0.1</v>
          </cell>
          <cell r="T173">
            <v>15</v>
          </cell>
          <cell r="U173">
            <v>13</v>
          </cell>
          <cell r="V173">
            <v>1</v>
          </cell>
          <cell r="W173">
            <v>1</v>
          </cell>
          <cell r="X173">
            <v>50</v>
          </cell>
          <cell r="Y173">
            <v>0.06</v>
          </cell>
          <cell r="Z173">
            <v>162</v>
          </cell>
        </row>
        <row r="174">
          <cell r="B174" t="str">
            <v>U6x33.5*27.0</v>
          </cell>
          <cell r="C174">
            <v>686</v>
          </cell>
          <cell r="D174">
            <v>851</v>
          </cell>
          <cell r="E174">
            <v>8</v>
          </cell>
          <cell r="F174">
            <v>8</v>
          </cell>
          <cell r="G174">
            <v>8</v>
          </cell>
          <cell r="H174">
            <v>8</v>
          </cell>
          <cell r="I174">
            <v>2</v>
          </cell>
          <cell r="J174">
            <v>2</v>
          </cell>
          <cell r="K174">
            <v>204</v>
          </cell>
          <cell r="L174">
            <v>4</v>
          </cell>
          <cell r="M174">
            <v>26</v>
          </cell>
          <cell r="N174">
            <v>57</v>
          </cell>
          <cell r="O174">
            <v>57</v>
          </cell>
          <cell r="P174">
            <v>80</v>
          </cell>
          <cell r="Q174">
            <v>0</v>
          </cell>
          <cell r="R174">
            <v>0</v>
          </cell>
          <cell r="S174">
            <v>0.1</v>
          </cell>
          <cell r="T174">
            <v>15</v>
          </cell>
          <cell r="U174">
            <v>13</v>
          </cell>
          <cell r="V174">
            <v>1</v>
          </cell>
          <cell r="W174">
            <v>1</v>
          </cell>
          <cell r="X174">
            <v>50</v>
          </cell>
          <cell r="Y174">
            <v>0.06</v>
          </cell>
          <cell r="Z174">
            <v>163</v>
          </cell>
        </row>
        <row r="175">
          <cell r="B175" t="str">
            <v>U6 36.5*28.0</v>
          </cell>
          <cell r="C175">
            <v>711</v>
          </cell>
          <cell r="D175">
            <v>927</v>
          </cell>
          <cell r="E175">
            <v>8</v>
          </cell>
          <cell r="F175">
            <v>8</v>
          </cell>
          <cell r="G175">
            <v>8</v>
          </cell>
          <cell r="H175">
            <v>8</v>
          </cell>
          <cell r="I175">
            <v>1</v>
          </cell>
          <cell r="J175">
            <v>1</v>
          </cell>
          <cell r="K175">
            <v>204</v>
          </cell>
          <cell r="L175">
            <v>1</v>
          </cell>
          <cell r="M175">
            <v>25</v>
          </cell>
          <cell r="N175">
            <v>55</v>
          </cell>
          <cell r="O175">
            <v>55</v>
          </cell>
          <cell r="P175">
            <v>77</v>
          </cell>
          <cell r="Q175">
            <v>0</v>
          </cell>
          <cell r="R175">
            <v>0</v>
          </cell>
          <cell r="S175">
            <v>0.1</v>
          </cell>
          <cell r="T175">
            <v>15</v>
          </cell>
          <cell r="U175">
            <v>13</v>
          </cell>
          <cell r="V175">
            <v>1</v>
          </cell>
          <cell r="W175">
            <v>1</v>
          </cell>
          <cell r="X175">
            <v>50</v>
          </cell>
          <cell r="Y175">
            <v>0.06</v>
          </cell>
          <cell r="Z175">
            <v>164</v>
          </cell>
        </row>
        <row r="176">
          <cell r="B176" t="str">
            <v>U6h36.5*28.0</v>
          </cell>
          <cell r="C176">
            <v>711</v>
          </cell>
          <cell r="D176">
            <v>927</v>
          </cell>
          <cell r="E176">
            <v>14</v>
          </cell>
          <cell r="F176">
            <v>14</v>
          </cell>
          <cell r="G176">
            <v>22</v>
          </cell>
          <cell r="H176">
            <v>22</v>
          </cell>
          <cell r="I176">
            <v>1</v>
          </cell>
          <cell r="J176">
            <v>2</v>
          </cell>
          <cell r="K176">
            <v>204</v>
          </cell>
          <cell r="L176">
            <v>2</v>
          </cell>
          <cell r="M176">
            <v>25</v>
          </cell>
          <cell r="N176">
            <v>55</v>
          </cell>
          <cell r="O176">
            <v>55</v>
          </cell>
          <cell r="P176">
            <v>77</v>
          </cell>
          <cell r="Q176">
            <v>0</v>
          </cell>
          <cell r="R176">
            <v>0</v>
          </cell>
          <cell r="S176">
            <v>0.1</v>
          </cell>
          <cell r="T176">
            <v>15</v>
          </cell>
          <cell r="U176">
            <v>13</v>
          </cell>
          <cell r="V176">
            <v>1</v>
          </cell>
          <cell r="W176">
            <v>1</v>
          </cell>
          <cell r="X176">
            <v>50</v>
          </cell>
          <cell r="Y176">
            <v>0.06</v>
          </cell>
          <cell r="Z176">
            <v>165</v>
          </cell>
        </row>
        <row r="177">
          <cell r="B177" t="str">
            <v>U6a33.5*27.0</v>
          </cell>
          <cell r="C177">
            <v>686</v>
          </cell>
          <cell r="D177">
            <v>851</v>
          </cell>
          <cell r="E177">
            <v>61</v>
          </cell>
          <cell r="F177">
            <v>61</v>
          </cell>
          <cell r="G177">
            <v>89</v>
          </cell>
          <cell r="H177">
            <v>89</v>
          </cell>
          <cell r="I177">
            <v>1</v>
          </cell>
          <cell r="J177">
            <v>1</v>
          </cell>
          <cell r="K177">
            <v>204</v>
          </cell>
          <cell r="L177">
            <v>1</v>
          </cell>
          <cell r="M177">
            <v>26</v>
          </cell>
          <cell r="N177">
            <v>57</v>
          </cell>
          <cell r="O177">
            <v>57</v>
          </cell>
          <cell r="P177">
            <v>80</v>
          </cell>
          <cell r="Q177">
            <v>0</v>
          </cell>
          <cell r="R177">
            <v>0</v>
          </cell>
          <cell r="S177">
            <v>0.1</v>
          </cell>
          <cell r="T177">
            <v>15</v>
          </cell>
          <cell r="U177">
            <v>13</v>
          </cell>
          <cell r="V177">
            <v>1</v>
          </cell>
          <cell r="W177">
            <v>1</v>
          </cell>
          <cell r="X177">
            <v>50</v>
          </cell>
          <cell r="Y177">
            <v>0.06</v>
          </cell>
          <cell r="Z177">
            <v>166</v>
          </cell>
        </row>
        <row r="178">
          <cell r="B178" t="str">
            <v>U6 37.5*30.0</v>
          </cell>
          <cell r="C178">
            <v>762</v>
          </cell>
          <cell r="D178">
            <v>953</v>
          </cell>
          <cell r="E178">
            <v>14</v>
          </cell>
          <cell r="F178">
            <v>14</v>
          </cell>
          <cell r="G178">
            <v>15</v>
          </cell>
          <cell r="H178">
            <v>15</v>
          </cell>
          <cell r="I178">
            <v>1</v>
          </cell>
          <cell r="J178">
            <v>1</v>
          </cell>
          <cell r="K178">
            <v>204</v>
          </cell>
          <cell r="L178">
            <v>1</v>
          </cell>
          <cell r="M178">
            <v>23</v>
          </cell>
          <cell r="N178">
            <v>51</v>
          </cell>
          <cell r="O178">
            <v>51</v>
          </cell>
          <cell r="P178">
            <v>72</v>
          </cell>
          <cell r="Q178">
            <v>0</v>
          </cell>
          <cell r="R178">
            <v>0</v>
          </cell>
          <cell r="S178">
            <v>0.1</v>
          </cell>
          <cell r="T178">
            <v>15</v>
          </cell>
          <cell r="U178">
            <v>13</v>
          </cell>
          <cell r="V178">
            <v>1</v>
          </cell>
          <cell r="W178">
            <v>1</v>
          </cell>
          <cell r="X178">
            <v>50</v>
          </cell>
          <cell r="Y178">
            <v>0.06</v>
          </cell>
          <cell r="Z178">
            <v>167</v>
          </cell>
        </row>
        <row r="179">
          <cell r="B179" t="str">
            <v>U6+37.5*30.0</v>
          </cell>
          <cell r="C179">
            <v>762</v>
          </cell>
          <cell r="D179">
            <v>953</v>
          </cell>
          <cell r="E179">
            <v>14</v>
          </cell>
          <cell r="F179">
            <v>14</v>
          </cell>
          <cell r="G179">
            <v>15</v>
          </cell>
          <cell r="H179">
            <v>15</v>
          </cell>
          <cell r="I179">
            <v>1</v>
          </cell>
          <cell r="J179">
            <v>1</v>
          </cell>
          <cell r="K179">
            <v>204</v>
          </cell>
          <cell r="L179">
            <v>1</v>
          </cell>
          <cell r="M179">
            <v>23</v>
          </cell>
          <cell r="N179">
            <v>51</v>
          </cell>
          <cell r="O179">
            <v>51</v>
          </cell>
          <cell r="P179">
            <v>72</v>
          </cell>
          <cell r="Q179">
            <v>0</v>
          </cell>
          <cell r="R179">
            <v>0</v>
          </cell>
          <cell r="S179">
            <v>0.35</v>
          </cell>
          <cell r="T179">
            <v>15</v>
          </cell>
          <cell r="U179">
            <v>13</v>
          </cell>
          <cell r="V179">
            <v>1</v>
          </cell>
          <cell r="W179">
            <v>1</v>
          </cell>
          <cell r="X179">
            <v>50</v>
          </cell>
          <cell r="Y179">
            <v>0.5</v>
          </cell>
          <cell r="Z179">
            <v>168</v>
          </cell>
        </row>
        <row r="180">
          <cell r="B180" t="str">
            <v>U6=37.5*30.0</v>
          </cell>
          <cell r="C180">
            <v>762</v>
          </cell>
          <cell r="D180">
            <v>953</v>
          </cell>
          <cell r="E180">
            <v>14</v>
          </cell>
          <cell r="F180">
            <v>14</v>
          </cell>
          <cell r="G180">
            <v>15</v>
          </cell>
          <cell r="H180">
            <v>15</v>
          </cell>
          <cell r="I180">
            <v>1</v>
          </cell>
          <cell r="J180">
            <v>1</v>
          </cell>
          <cell r="K180">
            <v>204</v>
          </cell>
          <cell r="L180">
            <v>1</v>
          </cell>
          <cell r="M180">
            <v>23</v>
          </cell>
          <cell r="N180">
            <v>51</v>
          </cell>
          <cell r="O180">
            <v>51</v>
          </cell>
          <cell r="P180">
            <v>72</v>
          </cell>
          <cell r="Q180">
            <v>0</v>
          </cell>
          <cell r="R180">
            <v>0</v>
          </cell>
          <cell r="S180">
            <v>0.5</v>
          </cell>
          <cell r="T180">
            <v>15</v>
          </cell>
          <cell r="U180">
            <v>13</v>
          </cell>
          <cell r="V180">
            <v>1</v>
          </cell>
          <cell r="W180">
            <v>1</v>
          </cell>
          <cell r="X180">
            <v>50</v>
          </cell>
          <cell r="Y180">
            <v>5</v>
          </cell>
          <cell r="Z180">
            <v>169</v>
          </cell>
        </row>
        <row r="181">
          <cell r="B181" t="str">
            <v>U6x39.5*30.5</v>
          </cell>
          <cell r="C181">
            <v>775</v>
          </cell>
          <cell r="D181">
            <v>1003</v>
          </cell>
          <cell r="E181">
            <v>8</v>
          </cell>
          <cell r="F181">
            <v>8</v>
          </cell>
          <cell r="G181">
            <v>8</v>
          </cell>
          <cell r="H181">
            <v>8</v>
          </cell>
          <cell r="I181">
            <v>2</v>
          </cell>
          <cell r="J181">
            <v>2</v>
          </cell>
          <cell r="K181">
            <v>204</v>
          </cell>
          <cell r="L181">
            <v>4</v>
          </cell>
          <cell r="M181">
            <v>23</v>
          </cell>
          <cell r="N181">
            <v>51</v>
          </cell>
          <cell r="O181">
            <v>51</v>
          </cell>
          <cell r="P181">
            <v>70</v>
          </cell>
          <cell r="Q181">
            <v>0</v>
          </cell>
          <cell r="R181">
            <v>0</v>
          </cell>
          <cell r="S181">
            <v>0.1</v>
          </cell>
          <cell r="T181">
            <v>15</v>
          </cell>
          <cell r="U181">
            <v>13</v>
          </cell>
          <cell r="V181">
            <v>1</v>
          </cell>
          <cell r="W181">
            <v>1</v>
          </cell>
          <cell r="X181">
            <v>50</v>
          </cell>
          <cell r="Y181">
            <v>0.06</v>
          </cell>
          <cell r="Z181">
            <v>170</v>
          </cell>
        </row>
        <row r="182">
          <cell r="B182" t="str">
            <v/>
          </cell>
          <cell r="C182" t="str">
            <v/>
          </cell>
          <cell r="D182" t="str">
            <v/>
          </cell>
          <cell r="E182" t="str">
            <v/>
          </cell>
          <cell r="F182" t="str">
            <v/>
          </cell>
          <cell r="G182" t="str">
            <v/>
          </cell>
          <cell r="H182" t="str">
            <v/>
          </cell>
          <cell r="I182" t="str">
            <v/>
          </cell>
          <cell r="J182" t="str">
            <v/>
          </cell>
          <cell r="K182" t="str">
            <v/>
          </cell>
          <cell r="L182" t="str">
            <v/>
          </cell>
          <cell r="M182" t="str">
            <v/>
          </cell>
          <cell r="N182" t="str">
            <v/>
          </cell>
          <cell r="O182" t="str">
            <v/>
          </cell>
          <cell r="P182" t="str">
            <v/>
          </cell>
          <cell r="Q182" t="str">
            <v/>
          </cell>
          <cell r="R182" t="str">
            <v/>
          </cell>
          <cell r="S182" t="str">
            <v/>
          </cell>
          <cell r="T182" t="str">
            <v/>
          </cell>
          <cell r="U182" t="str">
            <v/>
          </cell>
          <cell r="V182" t="str">
            <v/>
          </cell>
          <cell r="W182" t="str">
            <v/>
          </cell>
          <cell r="X182" t="str">
            <v/>
          </cell>
          <cell r="Y182" t="str">
            <v/>
          </cell>
          <cell r="Z182">
            <v>171</v>
          </cell>
        </row>
        <row r="183">
          <cell r="B183" t="str">
            <v/>
          </cell>
          <cell r="C183" t="str">
            <v/>
          </cell>
          <cell r="D183" t="str">
            <v/>
          </cell>
          <cell r="E183" t="str">
            <v/>
          </cell>
          <cell r="F183" t="str">
            <v/>
          </cell>
          <cell r="G183" t="str">
            <v/>
          </cell>
          <cell r="H183" t="str">
            <v/>
          </cell>
          <cell r="I183" t="str">
            <v/>
          </cell>
          <cell r="J183" t="str">
            <v/>
          </cell>
          <cell r="K183" t="str">
            <v/>
          </cell>
          <cell r="L183" t="str">
            <v/>
          </cell>
          <cell r="M183" t="str">
            <v/>
          </cell>
          <cell r="N183" t="str">
            <v/>
          </cell>
          <cell r="O183" t="str">
            <v/>
          </cell>
          <cell r="P183" t="str">
            <v/>
          </cell>
          <cell r="Q183" t="str">
            <v/>
          </cell>
          <cell r="R183" t="str">
            <v/>
          </cell>
          <cell r="S183" t="str">
            <v/>
          </cell>
          <cell r="T183" t="str">
            <v/>
          </cell>
          <cell r="U183" t="str">
            <v/>
          </cell>
          <cell r="V183" t="str">
            <v/>
          </cell>
          <cell r="W183" t="str">
            <v/>
          </cell>
          <cell r="X183" t="str">
            <v/>
          </cell>
          <cell r="Y183" t="str">
            <v/>
          </cell>
          <cell r="Z183">
            <v>172</v>
          </cell>
        </row>
        <row r="184">
          <cell r="B184" t="str">
            <v>U6h45.0*27.5</v>
          </cell>
          <cell r="C184">
            <v>699</v>
          </cell>
          <cell r="D184">
            <v>1143</v>
          </cell>
          <cell r="E184">
            <v>8</v>
          </cell>
          <cell r="F184">
            <v>8</v>
          </cell>
          <cell r="G184">
            <v>8</v>
          </cell>
          <cell r="H184">
            <v>8</v>
          </cell>
          <cell r="I184">
            <v>1</v>
          </cell>
          <cell r="J184">
            <v>2</v>
          </cell>
          <cell r="K184">
            <v>204</v>
          </cell>
          <cell r="L184">
            <v>2</v>
          </cell>
          <cell r="M184">
            <v>25</v>
          </cell>
          <cell r="N184">
            <v>56</v>
          </cell>
          <cell r="O184">
            <v>56</v>
          </cell>
          <cell r="P184">
            <v>79</v>
          </cell>
          <cell r="Q184">
            <v>0</v>
          </cell>
          <cell r="R184">
            <v>0</v>
          </cell>
          <cell r="S184">
            <v>0.1</v>
          </cell>
          <cell r="T184">
            <v>15</v>
          </cell>
          <cell r="U184">
            <v>13</v>
          </cell>
          <cell r="V184">
            <v>1</v>
          </cell>
          <cell r="W184">
            <v>1</v>
          </cell>
          <cell r="X184">
            <v>50</v>
          </cell>
          <cell r="Y184">
            <v>0.06</v>
          </cell>
          <cell r="Z184">
            <v>173</v>
          </cell>
        </row>
        <row r="185">
          <cell r="B185" t="str">
            <v>U6 28.5*36.5</v>
          </cell>
          <cell r="C185">
            <v>927</v>
          </cell>
          <cell r="D185">
            <v>724</v>
          </cell>
          <cell r="E185">
            <v>22</v>
          </cell>
          <cell r="F185">
            <v>22</v>
          </cell>
          <cell r="G185">
            <v>20</v>
          </cell>
          <cell r="H185">
            <v>20</v>
          </cell>
          <cell r="I185">
            <v>1</v>
          </cell>
          <cell r="J185">
            <v>1</v>
          </cell>
          <cell r="K185">
            <v>204</v>
          </cell>
          <cell r="L185">
            <v>1</v>
          </cell>
          <cell r="M185">
            <v>18</v>
          </cell>
          <cell r="N185">
            <v>41</v>
          </cell>
          <cell r="O185">
            <v>41</v>
          </cell>
          <cell r="P185">
            <v>57</v>
          </cell>
          <cell r="Q185">
            <v>0</v>
          </cell>
          <cell r="R185">
            <v>0</v>
          </cell>
          <cell r="S185">
            <v>0.1</v>
          </cell>
          <cell r="T185">
            <v>15</v>
          </cell>
          <cell r="U185">
            <v>13</v>
          </cell>
          <cell r="V185">
            <v>1</v>
          </cell>
          <cell r="W185">
            <v>1</v>
          </cell>
          <cell r="X185">
            <v>50</v>
          </cell>
          <cell r="Y185">
            <v>0.06</v>
          </cell>
          <cell r="Z185">
            <v>174</v>
          </cell>
        </row>
        <row r="186">
          <cell r="B186" t="str">
            <v>U6=35.5*28.0</v>
          </cell>
          <cell r="C186">
            <v>711</v>
          </cell>
          <cell r="D186">
            <v>902</v>
          </cell>
          <cell r="E186">
            <v>14</v>
          </cell>
          <cell r="F186">
            <v>14</v>
          </cell>
          <cell r="G186">
            <v>9</v>
          </cell>
          <cell r="H186">
            <v>9</v>
          </cell>
          <cell r="I186">
            <v>1</v>
          </cell>
          <cell r="J186">
            <v>1</v>
          </cell>
          <cell r="K186">
            <v>204</v>
          </cell>
          <cell r="L186">
            <v>1</v>
          </cell>
          <cell r="M186">
            <v>25</v>
          </cell>
          <cell r="N186">
            <v>55</v>
          </cell>
          <cell r="O186">
            <v>55</v>
          </cell>
          <cell r="P186">
            <v>77</v>
          </cell>
          <cell r="Q186">
            <v>0</v>
          </cell>
          <cell r="R186">
            <v>0</v>
          </cell>
          <cell r="S186">
            <v>0.5</v>
          </cell>
          <cell r="T186">
            <v>15</v>
          </cell>
          <cell r="U186">
            <v>13</v>
          </cell>
          <cell r="V186">
            <v>1</v>
          </cell>
          <cell r="W186">
            <v>1</v>
          </cell>
          <cell r="X186">
            <v>50</v>
          </cell>
          <cell r="Y186">
            <v>5</v>
          </cell>
          <cell r="Z186">
            <v>175</v>
          </cell>
        </row>
        <row r="187">
          <cell r="B187" t="str">
            <v>U6 35.5*28.0</v>
          </cell>
          <cell r="C187">
            <v>711</v>
          </cell>
          <cell r="D187">
            <v>902</v>
          </cell>
          <cell r="E187">
            <v>14</v>
          </cell>
          <cell r="F187">
            <v>14</v>
          </cell>
          <cell r="G187">
            <v>9</v>
          </cell>
          <cell r="H187">
            <v>9</v>
          </cell>
          <cell r="I187">
            <v>1</v>
          </cell>
          <cell r="J187">
            <v>1</v>
          </cell>
          <cell r="K187">
            <v>204</v>
          </cell>
          <cell r="L187">
            <v>1</v>
          </cell>
          <cell r="M187">
            <v>25</v>
          </cell>
          <cell r="N187">
            <v>55</v>
          </cell>
          <cell r="O187">
            <v>55</v>
          </cell>
          <cell r="P187">
            <v>77</v>
          </cell>
          <cell r="Q187">
            <v>0</v>
          </cell>
          <cell r="R187">
            <v>0</v>
          </cell>
          <cell r="S187">
            <v>0.1</v>
          </cell>
          <cell r="T187">
            <v>15</v>
          </cell>
          <cell r="U187">
            <v>13</v>
          </cell>
          <cell r="V187">
            <v>1</v>
          </cell>
          <cell r="W187">
            <v>1</v>
          </cell>
          <cell r="X187">
            <v>50</v>
          </cell>
          <cell r="Y187">
            <v>0.06</v>
          </cell>
          <cell r="Z187">
            <v>176</v>
          </cell>
        </row>
        <row r="188">
          <cell r="B188" t="str">
            <v>U6a35.5*28.0</v>
          </cell>
          <cell r="C188">
            <v>711</v>
          </cell>
          <cell r="D188">
            <v>902</v>
          </cell>
          <cell r="E188">
            <v>74</v>
          </cell>
          <cell r="F188">
            <v>74</v>
          </cell>
          <cell r="G188">
            <v>114</v>
          </cell>
          <cell r="H188">
            <v>114</v>
          </cell>
          <cell r="I188">
            <v>1</v>
          </cell>
          <cell r="J188">
            <v>1</v>
          </cell>
          <cell r="K188">
            <v>204</v>
          </cell>
          <cell r="L188">
            <v>1</v>
          </cell>
          <cell r="M188">
            <v>25</v>
          </cell>
          <cell r="N188">
            <v>55</v>
          </cell>
          <cell r="O188">
            <v>55</v>
          </cell>
          <cell r="P188">
            <v>77</v>
          </cell>
          <cell r="Q188">
            <v>0</v>
          </cell>
          <cell r="R188">
            <v>0</v>
          </cell>
          <cell r="S188">
            <v>0.1</v>
          </cell>
          <cell r="T188">
            <v>15</v>
          </cell>
          <cell r="U188">
            <v>13</v>
          </cell>
          <cell r="V188">
            <v>1</v>
          </cell>
          <cell r="W188">
            <v>1</v>
          </cell>
          <cell r="X188">
            <v>50</v>
          </cell>
          <cell r="Y188">
            <v>0.06</v>
          </cell>
          <cell r="Z188">
            <v>177</v>
          </cell>
        </row>
        <row r="189">
          <cell r="B189" t="str">
            <v>U6+35.5*28.0</v>
          </cell>
          <cell r="C189">
            <v>711</v>
          </cell>
          <cell r="D189">
            <v>902</v>
          </cell>
          <cell r="E189">
            <v>14</v>
          </cell>
          <cell r="F189">
            <v>14</v>
          </cell>
          <cell r="G189">
            <v>9</v>
          </cell>
          <cell r="H189">
            <v>9</v>
          </cell>
          <cell r="I189">
            <v>1</v>
          </cell>
          <cell r="J189">
            <v>1</v>
          </cell>
          <cell r="K189">
            <v>204</v>
          </cell>
          <cell r="L189">
            <v>1</v>
          </cell>
          <cell r="M189">
            <v>25</v>
          </cell>
          <cell r="N189">
            <v>55</v>
          </cell>
          <cell r="O189">
            <v>55</v>
          </cell>
          <cell r="P189">
            <v>77</v>
          </cell>
          <cell r="Q189">
            <v>0</v>
          </cell>
          <cell r="R189">
            <v>0</v>
          </cell>
          <cell r="S189">
            <v>0.35</v>
          </cell>
          <cell r="T189">
            <v>15</v>
          </cell>
          <cell r="U189">
            <v>13</v>
          </cell>
          <cell r="V189">
            <v>1</v>
          </cell>
          <cell r="W189">
            <v>1</v>
          </cell>
          <cell r="X189">
            <v>50</v>
          </cell>
          <cell r="Y189">
            <v>0.5</v>
          </cell>
          <cell r="Z189">
            <v>178</v>
          </cell>
        </row>
        <row r="190">
          <cell r="B190" t="str">
            <v/>
          </cell>
          <cell r="C190" t="str">
            <v/>
          </cell>
          <cell r="D190" t="str">
            <v/>
          </cell>
          <cell r="E190" t="str">
            <v/>
          </cell>
          <cell r="F190" t="str">
            <v/>
          </cell>
          <cell r="G190" t="str">
            <v/>
          </cell>
          <cell r="H190" t="str">
            <v/>
          </cell>
          <cell r="I190" t="str">
            <v/>
          </cell>
          <cell r="J190" t="str">
            <v/>
          </cell>
          <cell r="K190" t="str">
            <v/>
          </cell>
          <cell r="L190" t="str">
            <v/>
          </cell>
          <cell r="M190" t="str">
            <v/>
          </cell>
          <cell r="N190" t="str">
            <v/>
          </cell>
          <cell r="O190" t="str">
            <v/>
          </cell>
          <cell r="P190" t="str">
            <v/>
          </cell>
          <cell r="Q190" t="str">
            <v/>
          </cell>
          <cell r="R190" t="str">
            <v/>
          </cell>
          <cell r="S190" t="str">
            <v/>
          </cell>
          <cell r="T190" t="str">
            <v/>
          </cell>
          <cell r="U190" t="str">
            <v/>
          </cell>
          <cell r="V190" t="str">
            <v/>
          </cell>
          <cell r="W190" t="str">
            <v/>
          </cell>
          <cell r="X190" t="str">
            <v/>
          </cell>
          <cell r="Y190" t="str">
            <v/>
          </cell>
          <cell r="Z190">
            <v>179</v>
          </cell>
        </row>
        <row r="191">
          <cell r="B191" t="str">
            <v>U6h35.5*28.0</v>
          </cell>
          <cell r="C191">
            <v>711</v>
          </cell>
          <cell r="D191">
            <v>902</v>
          </cell>
          <cell r="E191">
            <v>8</v>
          </cell>
          <cell r="F191">
            <v>8</v>
          </cell>
          <cell r="G191">
            <v>8</v>
          </cell>
          <cell r="H191">
            <v>8</v>
          </cell>
          <cell r="I191">
            <v>1</v>
          </cell>
          <cell r="J191">
            <v>2</v>
          </cell>
          <cell r="K191">
            <v>204</v>
          </cell>
          <cell r="L191">
            <v>2</v>
          </cell>
          <cell r="M191">
            <v>25</v>
          </cell>
          <cell r="N191">
            <v>55</v>
          </cell>
          <cell r="O191">
            <v>55</v>
          </cell>
          <cell r="P191">
            <v>77</v>
          </cell>
          <cell r="Q191">
            <v>0</v>
          </cell>
          <cell r="R191">
            <v>0</v>
          </cell>
          <cell r="S191">
            <v>0.1</v>
          </cell>
          <cell r="T191">
            <v>15</v>
          </cell>
          <cell r="U191">
            <v>13</v>
          </cell>
          <cell r="V191">
            <v>1</v>
          </cell>
          <cell r="W191">
            <v>1</v>
          </cell>
          <cell r="X191">
            <v>50</v>
          </cell>
          <cell r="Y191">
            <v>0.06</v>
          </cell>
          <cell r="Z191">
            <v>180</v>
          </cell>
        </row>
        <row r="192">
          <cell r="B192" t="str">
            <v>U7 27.5*22.5</v>
          </cell>
          <cell r="C192">
            <v>572</v>
          </cell>
          <cell r="D192">
            <v>699</v>
          </cell>
          <cell r="E192">
            <v>8</v>
          </cell>
          <cell r="F192">
            <v>8</v>
          </cell>
          <cell r="G192">
            <v>8</v>
          </cell>
          <cell r="H192">
            <v>8</v>
          </cell>
          <cell r="I192">
            <v>1</v>
          </cell>
          <cell r="J192">
            <v>1</v>
          </cell>
          <cell r="K192">
            <v>204</v>
          </cell>
          <cell r="L192">
            <v>1</v>
          </cell>
          <cell r="M192">
            <v>36</v>
          </cell>
          <cell r="N192">
            <v>79</v>
          </cell>
          <cell r="O192">
            <v>79</v>
          </cell>
          <cell r="P192">
            <v>110</v>
          </cell>
          <cell r="Q192">
            <v>0</v>
          </cell>
          <cell r="R192">
            <v>0</v>
          </cell>
          <cell r="S192">
            <v>0.1</v>
          </cell>
          <cell r="T192">
            <v>15</v>
          </cell>
          <cell r="U192">
            <v>13</v>
          </cell>
          <cell r="V192">
            <v>1</v>
          </cell>
          <cell r="W192">
            <v>1</v>
          </cell>
          <cell r="X192">
            <v>50</v>
          </cell>
          <cell r="Y192">
            <v>0.06</v>
          </cell>
          <cell r="Z192">
            <v>181</v>
          </cell>
        </row>
        <row r="193">
          <cell r="B193" t="str">
            <v>U7t29.5*24.5</v>
          </cell>
          <cell r="C193">
            <v>622</v>
          </cell>
          <cell r="D193">
            <v>749</v>
          </cell>
          <cell r="E193">
            <v>59</v>
          </cell>
          <cell r="F193">
            <v>59</v>
          </cell>
          <cell r="G193">
            <v>172</v>
          </cell>
          <cell r="H193">
            <v>172</v>
          </cell>
          <cell r="I193">
            <v>1</v>
          </cell>
          <cell r="J193">
            <v>1</v>
          </cell>
          <cell r="K193">
            <v>204</v>
          </cell>
          <cell r="L193">
            <v>1</v>
          </cell>
          <cell r="M193">
            <v>33</v>
          </cell>
          <cell r="N193">
            <v>73</v>
          </cell>
          <cell r="O193">
            <v>73</v>
          </cell>
          <cell r="P193">
            <v>102</v>
          </cell>
          <cell r="Q193">
            <v>0</v>
          </cell>
          <cell r="R193">
            <v>0</v>
          </cell>
          <cell r="S193">
            <v>0.1</v>
          </cell>
          <cell r="T193">
            <v>15</v>
          </cell>
          <cell r="U193">
            <v>13</v>
          </cell>
          <cell r="V193">
            <v>1</v>
          </cell>
          <cell r="W193">
            <v>1</v>
          </cell>
          <cell r="X193">
            <v>50</v>
          </cell>
          <cell r="Y193">
            <v>0.06</v>
          </cell>
          <cell r="Z193">
            <v>182</v>
          </cell>
        </row>
        <row r="194">
          <cell r="B194" t="str">
            <v>U7 29.5*24.5</v>
          </cell>
          <cell r="C194">
            <v>622</v>
          </cell>
          <cell r="D194">
            <v>749</v>
          </cell>
          <cell r="E194">
            <v>8</v>
          </cell>
          <cell r="F194">
            <v>8</v>
          </cell>
          <cell r="G194">
            <v>8</v>
          </cell>
          <cell r="H194">
            <v>8</v>
          </cell>
          <cell r="I194">
            <v>1</v>
          </cell>
          <cell r="J194">
            <v>1</v>
          </cell>
          <cell r="K194">
            <v>204</v>
          </cell>
          <cell r="L194">
            <v>1</v>
          </cell>
          <cell r="M194">
            <v>33</v>
          </cell>
          <cell r="N194">
            <v>73</v>
          </cell>
          <cell r="O194">
            <v>73</v>
          </cell>
          <cell r="P194">
            <v>102</v>
          </cell>
          <cell r="Q194">
            <v>0</v>
          </cell>
          <cell r="R194">
            <v>0</v>
          </cell>
          <cell r="S194">
            <v>0.1</v>
          </cell>
          <cell r="T194">
            <v>15</v>
          </cell>
          <cell r="U194">
            <v>13</v>
          </cell>
          <cell r="V194">
            <v>1</v>
          </cell>
          <cell r="W194">
            <v>1</v>
          </cell>
          <cell r="X194">
            <v>50</v>
          </cell>
          <cell r="Y194">
            <v>0.06</v>
          </cell>
          <cell r="Z194">
            <v>183</v>
          </cell>
        </row>
        <row r="195">
          <cell r="B195" t="str">
            <v>U7!29.5*24.5</v>
          </cell>
          <cell r="C195">
            <v>622</v>
          </cell>
          <cell r="D195">
            <v>749</v>
          </cell>
          <cell r="E195">
            <v>8</v>
          </cell>
          <cell r="F195">
            <v>8</v>
          </cell>
          <cell r="G195">
            <v>8</v>
          </cell>
          <cell r="H195">
            <v>8</v>
          </cell>
          <cell r="I195">
            <v>1</v>
          </cell>
          <cell r="J195">
            <v>1</v>
          </cell>
          <cell r="K195">
            <v>204</v>
          </cell>
          <cell r="L195">
            <v>1</v>
          </cell>
          <cell r="M195">
            <v>33</v>
          </cell>
          <cell r="N195">
            <v>73</v>
          </cell>
          <cell r="O195">
            <v>73</v>
          </cell>
          <cell r="P195">
            <v>102</v>
          </cell>
          <cell r="Q195">
            <v>0</v>
          </cell>
          <cell r="R195">
            <v>0</v>
          </cell>
          <cell r="S195">
            <v>1</v>
          </cell>
          <cell r="T195">
            <v>15</v>
          </cell>
          <cell r="U195">
            <v>13</v>
          </cell>
          <cell r="V195">
            <v>1</v>
          </cell>
          <cell r="W195">
            <v>1</v>
          </cell>
          <cell r="X195">
            <v>50</v>
          </cell>
          <cell r="Y195">
            <v>50</v>
          </cell>
          <cell r="Z195">
            <v>184</v>
          </cell>
        </row>
        <row r="196">
          <cell r="B196" t="str">
            <v>U7 30.5*26.0</v>
          </cell>
          <cell r="C196">
            <v>660</v>
          </cell>
          <cell r="D196">
            <v>775</v>
          </cell>
          <cell r="E196">
            <v>8</v>
          </cell>
          <cell r="F196">
            <v>8</v>
          </cell>
          <cell r="G196">
            <v>8</v>
          </cell>
          <cell r="H196">
            <v>8</v>
          </cell>
          <cell r="I196">
            <v>1</v>
          </cell>
          <cell r="J196">
            <v>1</v>
          </cell>
          <cell r="K196">
            <v>204</v>
          </cell>
          <cell r="L196">
            <v>1</v>
          </cell>
          <cell r="M196">
            <v>32</v>
          </cell>
          <cell r="N196">
            <v>70</v>
          </cell>
          <cell r="O196">
            <v>70</v>
          </cell>
          <cell r="P196">
            <v>97</v>
          </cell>
          <cell r="Q196">
            <v>0</v>
          </cell>
          <cell r="R196">
            <v>0</v>
          </cell>
          <cell r="S196">
            <v>0.1</v>
          </cell>
          <cell r="T196">
            <v>15</v>
          </cell>
          <cell r="U196">
            <v>13</v>
          </cell>
          <cell r="V196">
            <v>1</v>
          </cell>
          <cell r="W196">
            <v>1</v>
          </cell>
          <cell r="X196">
            <v>50</v>
          </cell>
          <cell r="Y196">
            <v>0.06</v>
          </cell>
          <cell r="Z196">
            <v>185</v>
          </cell>
        </row>
        <row r="197">
          <cell r="B197" t="str">
            <v>U7x29.5*24.5</v>
          </cell>
          <cell r="C197">
            <v>622</v>
          </cell>
          <cell r="D197">
            <v>749</v>
          </cell>
          <cell r="E197">
            <v>8</v>
          </cell>
          <cell r="F197">
            <v>8</v>
          </cell>
          <cell r="G197">
            <v>8</v>
          </cell>
          <cell r="H197">
            <v>8</v>
          </cell>
          <cell r="I197">
            <v>2</v>
          </cell>
          <cell r="J197">
            <v>2</v>
          </cell>
          <cell r="K197">
            <v>204</v>
          </cell>
          <cell r="L197">
            <v>4</v>
          </cell>
          <cell r="M197">
            <v>33</v>
          </cell>
          <cell r="N197">
            <v>73</v>
          </cell>
          <cell r="O197">
            <v>73</v>
          </cell>
          <cell r="P197">
            <v>102</v>
          </cell>
          <cell r="Q197">
            <v>0</v>
          </cell>
          <cell r="R197">
            <v>0</v>
          </cell>
          <cell r="S197">
            <v>0.1</v>
          </cell>
          <cell r="T197">
            <v>15</v>
          </cell>
          <cell r="U197">
            <v>13</v>
          </cell>
          <cell r="V197">
            <v>1</v>
          </cell>
          <cell r="W197">
            <v>1</v>
          </cell>
          <cell r="X197">
            <v>50</v>
          </cell>
          <cell r="Y197">
            <v>0.06</v>
          </cell>
          <cell r="Z197">
            <v>186</v>
          </cell>
        </row>
        <row r="198">
          <cell r="B198" t="str">
            <v>U7 33.5*26.5</v>
          </cell>
          <cell r="C198">
            <v>673</v>
          </cell>
          <cell r="D198">
            <v>851</v>
          </cell>
          <cell r="E198">
            <v>8</v>
          </cell>
          <cell r="F198">
            <v>8</v>
          </cell>
          <cell r="G198">
            <v>8</v>
          </cell>
          <cell r="H198">
            <v>8</v>
          </cell>
          <cell r="I198">
            <v>1</v>
          </cell>
          <cell r="J198">
            <v>1</v>
          </cell>
          <cell r="K198">
            <v>204</v>
          </cell>
          <cell r="L198">
            <v>1</v>
          </cell>
          <cell r="M198">
            <v>31</v>
          </cell>
          <cell r="N198">
            <v>68</v>
          </cell>
          <cell r="O198">
            <v>68</v>
          </cell>
          <cell r="P198">
            <v>95</v>
          </cell>
          <cell r="Q198">
            <v>0</v>
          </cell>
          <cell r="R198">
            <v>0</v>
          </cell>
          <cell r="S198">
            <v>0.1</v>
          </cell>
          <cell r="T198">
            <v>15</v>
          </cell>
          <cell r="U198">
            <v>13</v>
          </cell>
          <cell r="V198">
            <v>1</v>
          </cell>
          <cell r="W198">
            <v>1</v>
          </cell>
          <cell r="X198">
            <v>50</v>
          </cell>
          <cell r="Y198">
            <v>0.06</v>
          </cell>
          <cell r="Z198">
            <v>187</v>
          </cell>
        </row>
        <row r="199">
          <cell r="B199" t="str">
            <v>U7h33.5*26.5</v>
          </cell>
          <cell r="C199">
            <v>673</v>
          </cell>
          <cell r="D199">
            <v>851</v>
          </cell>
          <cell r="E199">
            <v>8</v>
          </cell>
          <cell r="F199">
            <v>8</v>
          </cell>
          <cell r="G199">
            <v>8</v>
          </cell>
          <cell r="H199">
            <v>8</v>
          </cell>
          <cell r="I199">
            <v>1</v>
          </cell>
          <cell r="J199">
            <v>2</v>
          </cell>
          <cell r="K199">
            <v>204</v>
          </cell>
          <cell r="L199">
            <v>2</v>
          </cell>
          <cell r="M199">
            <v>31</v>
          </cell>
          <cell r="N199">
            <v>68</v>
          </cell>
          <cell r="O199">
            <v>68</v>
          </cell>
          <cell r="P199">
            <v>95</v>
          </cell>
          <cell r="Q199">
            <v>0</v>
          </cell>
          <cell r="R199">
            <v>0</v>
          </cell>
          <cell r="S199">
            <v>0.1</v>
          </cell>
          <cell r="T199">
            <v>15</v>
          </cell>
          <cell r="U199">
            <v>13</v>
          </cell>
          <cell r="V199">
            <v>1</v>
          </cell>
          <cell r="W199">
            <v>1</v>
          </cell>
          <cell r="X199">
            <v>50</v>
          </cell>
          <cell r="Y199">
            <v>0.06</v>
          </cell>
          <cell r="Z199">
            <v>188</v>
          </cell>
        </row>
        <row r="200">
          <cell r="B200" t="str">
            <v/>
          </cell>
          <cell r="C200" t="str">
            <v/>
          </cell>
          <cell r="D200" t="str">
            <v/>
          </cell>
          <cell r="E200" t="str">
            <v/>
          </cell>
          <cell r="F200" t="str">
            <v/>
          </cell>
          <cell r="G200" t="str">
            <v/>
          </cell>
          <cell r="H200" t="str">
            <v/>
          </cell>
          <cell r="I200" t="str">
            <v/>
          </cell>
          <cell r="J200" t="str">
            <v/>
          </cell>
          <cell r="K200" t="str">
            <v/>
          </cell>
          <cell r="L200" t="str">
            <v/>
          </cell>
          <cell r="M200" t="str">
            <v/>
          </cell>
          <cell r="N200" t="str">
            <v/>
          </cell>
          <cell r="O200" t="str">
            <v/>
          </cell>
          <cell r="P200" t="str">
            <v/>
          </cell>
          <cell r="Q200" t="str">
            <v/>
          </cell>
          <cell r="R200" t="str">
            <v/>
          </cell>
          <cell r="S200" t="str">
            <v/>
          </cell>
          <cell r="T200" t="str">
            <v/>
          </cell>
          <cell r="U200" t="str">
            <v/>
          </cell>
          <cell r="V200" t="str">
            <v/>
          </cell>
          <cell r="W200" t="str">
            <v/>
          </cell>
          <cell r="X200" t="str">
            <v/>
          </cell>
          <cell r="Y200" t="str">
            <v/>
          </cell>
          <cell r="Z200">
            <v>189</v>
          </cell>
        </row>
        <row r="201">
          <cell r="B201" t="str">
            <v>U7 36.0*28.0</v>
          </cell>
          <cell r="C201">
            <v>711</v>
          </cell>
          <cell r="D201">
            <v>914</v>
          </cell>
          <cell r="E201">
            <v>14</v>
          </cell>
          <cell r="F201">
            <v>14</v>
          </cell>
          <cell r="G201">
            <v>15</v>
          </cell>
          <cell r="H201">
            <v>15</v>
          </cell>
          <cell r="I201">
            <v>1</v>
          </cell>
          <cell r="J201">
            <v>1</v>
          </cell>
          <cell r="K201">
            <v>204</v>
          </cell>
          <cell r="L201">
            <v>1</v>
          </cell>
          <cell r="M201">
            <v>29</v>
          </cell>
          <cell r="N201">
            <v>65</v>
          </cell>
          <cell r="O201">
            <v>65</v>
          </cell>
          <cell r="P201">
            <v>90</v>
          </cell>
          <cell r="Q201">
            <v>0</v>
          </cell>
          <cell r="R201">
            <v>0</v>
          </cell>
          <cell r="S201">
            <v>0.1</v>
          </cell>
          <cell r="T201">
            <v>15</v>
          </cell>
          <cell r="U201">
            <v>13</v>
          </cell>
          <cell r="V201">
            <v>1</v>
          </cell>
          <cell r="W201">
            <v>1</v>
          </cell>
          <cell r="X201">
            <v>50</v>
          </cell>
          <cell r="Y201">
            <v>0.06</v>
          </cell>
          <cell r="Z201">
            <v>190</v>
          </cell>
        </row>
        <row r="202">
          <cell r="B202" t="str">
            <v>U7h36.0*28.0</v>
          </cell>
          <cell r="C202">
            <v>711</v>
          </cell>
          <cell r="D202">
            <v>914</v>
          </cell>
          <cell r="E202">
            <v>8</v>
          </cell>
          <cell r="F202">
            <v>8</v>
          </cell>
          <cell r="G202">
            <v>8</v>
          </cell>
          <cell r="H202">
            <v>8</v>
          </cell>
          <cell r="I202">
            <v>1</v>
          </cell>
          <cell r="J202">
            <v>2</v>
          </cell>
          <cell r="K202">
            <v>204</v>
          </cell>
          <cell r="L202">
            <v>2</v>
          </cell>
          <cell r="M202">
            <v>29</v>
          </cell>
          <cell r="N202">
            <v>65</v>
          </cell>
          <cell r="O202">
            <v>65</v>
          </cell>
          <cell r="P202">
            <v>90</v>
          </cell>
          <cell r="Q202">
            <v>0</v>
          </cell>
          <cell r="R202">
            <v>0</v>
          </cell>
          <cell r="S202">
            <v>0.1</v>
          </cell>
          <cell r="T202">
            <v>15</v>
          </cell>
          <cell r="U202">
            <v>13</v>
          </cell>
          <cell r="V202">
            <v>1</v>
          </cell>
          <cell r="W202">
            <v>1</v>
          </cell>
          <cell r="X202">
            <v>50</v>
          </cell>
          <cell r="Y202">
            <v>0.06</v>
          </cell>
          <cell r="Z202">
            <v>191</v>
          </cell>
        </row>
        <row r="203">
          <cell r="B203" t="str">
            <v/>
          </cell>
          <cell r="C203" t="str">
            <v/>
          </cell>
          <cell r="D203" t="str">
            <v/>
          </cell>
          <cell r="E203" t="str">
            <v/>
          </cell>
          <cell r="F203" t="str">
            <v/>
          </cell>
          <cell r="G203" t="str">
            <v/>
          </cell>
          <cell r="H203" t="str">
            <v/>
          </cell>
          <cell r="I203" t="str">
            <v/>
          </cell>
          <cell r="J203" t="str">
            <v/>
          </cell>
          <cell r="K203" t="str">
            <v/>
          </cell>
          <cell r="L203" t="str">
            <v/>
          </cell>
          <cell r="M203" t="str">
            <v/>
          </cell>
          <cell r="N203" t="str">
            <v/>
          </cell>
          <cell r="O203" t="str">
            <v/>
          </cell>
          <cell r="P203" t="str">
            <v/>
          </cell>
          <cell r="Q203" t="str">
            <v/>
          </cell>
          <cell r="R203" t="str">
            <v/>
          </cell>
          <cell r="S203" t="str">
            <v/>
          </cell>
          <cell r="T203" t="str">
            <v/>
          </cell>
          <cell r="U203" t="str">
            <v/>
          </cell>
          <cell r="V203" t="str">
            <v/>
          </cell>
          <cell r="W203" t="str">
            <v/>
          </cell>
          <cell r="X203" t="str">
            <v/>
          </cell>
          <cell r="Y203" t="str">
            <v/>
          </cell>
          <cell r="Z203">
            <v>192</v>
          </cell>
        </row>
        <row r="204">
          <cell r="B204" t="str">
            <v>U7 37.0*30.0</v>
          </cell>
          <cell r="C204">
            <v>762</v>
          </cell>
          <cell r="D204">
            <v>940</v>
          </cell>
          <cell r="E204">
            <v>14</v>
          </cell>
          <cell r="F204">
            <v>14</v>
          </cell>
          <cell r="G204">
            <v>8</v>
          </cell>
          <cell r="H204">
            <v>8</v>
          </cell>
          <cell r="I204">
            <v>1</v>
          </cell>
          <cell r="J204">
            <v>1</v>
          </cell>
          <cell r="K204">
            <v>204</v>
          </cell>
          <cell r="L204">
            <v>1</v>
          </cell>
          <cell r="M204">
            <v>27</v>
          </cell>
          <cell r="N204">
            <v>60</v>
          </cell>
          <cell r="O204">
            <v>60</v>
          </cell>
          <cell r="P204">
            <v>84</v>
          </cell>
          <cell r="Q204">
            <v>0</v>
          </cell>
          <cell r="R204">
            <v>0</v>
          </cell>
          <cell r="S204">
            <v>0.1</v>
          </cell>
          <cell r="T204">
            <v>15</v>
          </cell>
          <cell r="U204">
            <v>13</v>
          </cell>
          <cell r="V204">
            <v>1</v>
          </cell>
          <cell r="W204">
            <v>1</v>
          </cell>
          <cell r="X204">
            <v>50</v>
          </cell>
          <cell r="Y204">
            <v>0.06</v>
          </cell>
          <cell r="Z204">
            <v>193</v>
          </cell>
        </row>
        <row r="205">
          <cell r="B205" t="str">
            <v>U7+37.0*30.0</v>
          </cell>
          <cell r="C205">
            <v>762</v>
          </cell>
          <cell r="D205">
            <v>940</v>
          </cell>
          <cell r="E205">
            <v>14</v>
          </cell>
          <cell r="F205">
            <v>14</v>
          </cell>
          <cell r="G205">
            <v>8</v>
          </cell>
          <cell r="H205">
            <v>8</v>
          </cell>
          <cell r="I205">
            <v>1</v>
          </cell>
          <cell r="J205">
            <v>1</v>
          </cell>
          <cell r="K205">
            <v>204</v>
          </cell>
          <cell r="L205">
            <v>1</v>
          </cell>
          <cell r="M205">
            <v>27</v>
          </cell>
          <cell r="N205">
            <v>60</v>
          </cell>
          <cell r="O205">
            <v>60</v>
          </cell>
          <cell r="P205">
            <v>84</v>
          </cell>
          <cell r="Q205">
            <v>0</v>
          </cell>
          <cell r="R205">
            <v>0</v>
          </cell>
          <cell r="S205">
            <v>0.35</v>
          </cell>
          <cell r="T205">
            <v>15</v>
          </cell>
          <cell r="U205">
            <v>13</v>
          </cell>
          <cell r="V205">
            <v>1</v>
          </cell>
          <cell r="W205">
            <v>1</v>
          </cell>
          <cell r="X205">
            <v>50</v>
          </cell>
          <cell r="Y205">
            <v>0.5</v>
          </cell>
          <cell r="Z205">
            <v>194</v>
          </cell>
        </row>
        <row r="206">
          <cell r="B206" t="str">
            <v/>
          </cell>
          <cell r="C206" t="str">
            <v/>
          </cell>
          <cell r="D206" t="str">
            <v/>
          </cell>
          <cell r="E206" t="str">
            <v/>
          </cell>
          <cell r="F206" t="str">
            <v/>
          </cell>
          <cell r="G206" t="str">
            <v/>
          </cell>
          <cell r="H206" t="str">
            <v/>
          </cell>
          <cell r="I206" t="str">
            <v/>
          </cell>
          <cell r="J206" t="str">
            <v/>
          </cell>
          <cell r="K206" t="str">
            <v/>
          </cell>
          <cell r="L206" t="str">
            <v/>
          </cell>
          <cell r="M206" t="str">
            <v/>
          </cell>
          <cell r="N206" t="str">
            <v/>
          </cell>
          <cell r="O206" t="str">
            <v/>
          </cell>
          <cell r="P206" t="str">
            <v/>
          </cell>
          <cell r="Q206" t="str">
            <v/>
          </cell>
          <cell r="R206" t="str">
            <v/>
          </cell>
          <cell r="S206" t="str">
            <v/>
          </cell>
          <cell r="T206" t="str">
            <v/>
          </cell>
          <cell r="U206" t="str">
            <v/>
          </cell>
          <cell r="V206" t="str">
            <v/>
          </cell>
          <cell r="W206" t="str">
            <v/>
          </cell>
          <cell r="X206" t="str">
            <v/>
          </cell>
          <cell r="Y206" t="str">
            <v/>
          </cell>
          <cell r="Z206">
            <v>195</v>
          </cell>
        </row>
        <row r="207">
          <cell r="B207" t="str">
            <v>U7x39.0*30.5</v>
          </cell>
          <cell r="C207">
            <v>775</v>
          </cell>
          <cell r="D207">
            <v>991</v>
          </cell>
          <cell r="E207">
            <v>8</v>
          </cell>
          <cell r="F207">
            <v>8</v>
          </cell>
          <cell r="G207">
            <v>8</v>
          </cell>
          <cell r="H207">
            <v>8</v>
          </cell>
          <cell r="I207">
            <v>2</v>
          </cell>
          <cell r="J207">
            <v>2</v>
          </cell>
          <cell r="K207">
            <v>204</v>
          </cell>
          <cell r="L207">
            <v>4</v>
          </cell>
          <cell r="M207">
            <v>27</v>
          </cell>
          <cell r="N207">
            <v>59</v>
          </cell>
          <cell r="O207">
            <v>59</v>
          </cell>
          <cell r="P207">
            <v>82</v>
          </cell>
          <cell r="Q207">
            <v>0</v>
          </cell>
          <cell r="R207">
            <v>0</v>
          </cell>
          <cell r="S207">
            <v>0.1</v>
          </cell>
          <cell r="T207">
            <v>15</v>
          </cell>
          <cell r="U207">
            <v>13</v>
          </cell>
          <cell r="V207">
            <v>1</v>
          </cell>
          <cell r="W207">
            <v>1</v>
          </cell>
          <cell r="X207">
            <v>50</v>
          </cell>
          <cell r="Y207">
            <v>0.06</v>
          </cell>
          <cell r="Z207">
            <v>196</v>
          </cell>
        </row>
        <row r="208">
          <cell r="B208" t="str">
            <v>U7 39.0*30.5</v>
          </cell>
          <cell r="C208">
            <v>775</v>
          </cell>
          <cell r="D208">
            <v>991</v>
          </cell>
          <cell r="E208">
            <v>21</v>
          </cell>
          <cell r="F208">
            <v>21</v>
          </cell>
          <cell r="G208">
            <v>34</v>
          </cell>
          <cell r="H208">
            <v>34</v>
          </cell>
          <cell r="I208">
            <v>1</v>
          </cell>
          <cell r="J208">
            <v>1</v>
          </cell>
          <cell r="K208">
            <v>204</v>
          </cell>
          <cell r="L208">
            <v>1</v>
          </cell>
          <cell r="M208">
            <v>27</v>
          </cell>
          <cell r="N208">
            <v>59</v>
          </cell>
          <cell r="O208">
            <v>59</v>
          </cell>
          <cell r="P208">
            <v>82</v>
          </cell>
          <cell r="Q208">
            <v>0</v>
          </cell>
          <cell r="R208">
            <v>0</v>
          </cell>
          <cell r="S208">
            <v>0.1</v>
          </cell>
          <cell r="T208">
            <v>15</v>
          </cell>
          <cell r="U208">
            <v>13</v>
          </cell>
          <cell r="V208">
            <v>1</v>
          </cell>
          <cell r="W208">
            <v>1</v>
          </cell>
          <cell r="X208">
            <v>50</v>
          </cell>
          <cell r="Y208">
            <v>0.06</v>
          </cell>
          <cell r="Z208">
            <v>197</v>
          </cell>
        </row>
        <row r="209">
          <cell r="B209" t="str">
            <v>U7 39.0*22.5</v>
          </cell>
          <cell r="C209">
            <v>572</v>
          </cell>
          <cell r="D209">
            <v>991</v>
          </cell>
          <cell r="E209">
            <v>8</v>
          </cell>
          <cell r="F209">
            <v>8</v>
          </cell>
          <cell r="G209">
            <v>8</v>
          </cell>
          <cell r="H209">
            <v>8</v>
          </cell>
          <cell r="I209">
            <v>1</v>
          </cell>
          <cell r="J209">
            <v>1</v>
          </cell>
          <cell r="K209">
            <v>204</v>
          </cell>
          <cell r="L209">
            <v>1</v>
          </cell>
          <cell r="M209">
            <v>36</v>
          </cell>
          <cell r="N209">
            <v>79</v>
          </cell>
          <cell r="O209">
            <v>79</v>
          </cell>
          <cell r="P209">
            <v>110</v>
          </cell>
          <cell r="Q209">
            <v>0</v>
          </cell>
          <cell r="R209">
            <v>0</v>
          </cell>
          <cell r="S209">
            <v>0.1</v>
          </cell>
          <cell r="T209">
            <v>15</v>
          </cell>
          <cell r="U209">
            <v>13</v>
          </cell>
          <cell r="V209">
            <v>1</v>
          </cell>
          <cell r="W209">
            <v>1</v>
          </cell>
          <cell r="X209">
            <v>50</v>
          </cell>
          <cell r="Y209">
            <v>0.06</v>
          </cell>
          <cell r="Z209">
            <v>198</v>
          </cell>
        </row>
        <row r="210">
          <cell r="B210" t="str">
            <v>U7h39.0*22.5</v>
          </cell>
          <cell r="C210">
            <v>572</v>
          </cell>
          <cell r="D210">
            <v>991</v>
          </cell>
          <cell r="E210">
            <v>8</v>
          </cell>
          <cell r="F210">
            <v>8</v>
          </cell>
          <cell r="G210">
            <v>8</v>
          </cell>
          <cell r="H210">
            <v>8</v>
          </cell>
          <cell r="I210">
            <v>1</v>
          </cell>
          <cell r="J210">
            <v>2</v>
          </cell>
          <cell r="K210">
            <v>204</v>
          </cell>
          <cell r="L210">
            <v>2</v>
          </cell>
          <cell r="M210">
            <v>36</v>
          </cell>
          <cell r="N210">
            <v>79</v>
          </cell>
          <cell r="O210">
            <v>79</v>
          </cell>
          <cell r="P210">
            <v>110</v>
          </cell>
          <cell r="Q210">
            <v>0</v>
          </cell>
          <cell r="R210">
            <v>0</v>
          </cell>
          <cell r="S210">
            <v>0.1</v>
          </cell>
          <cell r="T210">
            <v>15</v>
          </cell>
          <cell r="U210">
            <v>13</v>
          </cell>
          <cell r="V210">
            <v>1</v>
          </cell>
          <cell r="W210">
            <v>1</v>
          </cell>
          <cell r="X210">
            <v>50</v>
          </cell>
          <cell r="Y210">
            <v>0.06</v>
          </cell>
          <cell r="Z210">
            <v>199</v>
          </cell>
        </row>
        <row r="211">
          <cell r="B211" t="str">
            <v>U7x33.5*42.0</v>
          </cell>
          <cell r="C211">
            <v>851</v>
          </cell>
          <cell r="D211">
            <v>1067</v>
          </cell>
          <cell r="E211">
            <v>12</v>
          </cell>
          <cell r="F211">
            <v>12</v>
          </cell>
          <cell r="G211">
            <v>10</v>
          </cell>
          <cell r="H211">
            <v>10</v>
          </cell>
          <cell r="I211">
            <v>2</v>
          </cell>
          <cell r="J211">
            <v>2</v>
          </cell>
          <cell r="K211">
            <v>204</v>
          </cell>
          <cell r="L211">
            <v>3</v>
          </cell>
          <cell r="M211">
            <v>24</v>
          </cell>
          <cell r="N211">
            <v>53</v>
          </cell>
          <cell r="O211">
            <v>53</v>
          </cell>
          <cell r="P211">
            <v>74</v>
          </cell>
          <cell r="Q211">
            <v>0</v>
          </cell>
          <cell r="R211">
            <v>0</v>
          </cell>
          <cell r="S211">
            <v>0.1</v>
          </cell>
          <cell r="T211">
            <v>15</v>
          </cell>
          <cell r="U211">
            <v>13</v>
          </cell>
          <cell r="V211">
            <v>1</v>
          </cell>
          <cell r="W211">
            <v>1</v>
          </cell>
          <cell r="X211">
            <v>50</v>
          </cell>
          <cell r="Y211">
            <v>0.06</v>
          </cell>
          <cell r="Z211">
            <v>200</v>
          </cell>
        </row>
        <row r="212">
          <cell r="B212" t="str">
            <v>U7+39.0*30.5</v>
          </cell>
          <cell r="C212">
            <v>775</v>
          </cell>
          <cell r="D212">
            <v>991</v>
          </cell>
          <cell r="E212">
            <v>21</v>
          </cell>
          <cell r="F212">
            <v>21</v>
          </cell>
          <cell r="G212">
            <v>34</v>
          </cell>
          <cell r="H212">
            <v>34</v>
          </cell>
          <cell r="I212">
            <v>1</v>
          </cell>
          <cell r="J212">
            <v>1</v>
          </cell>
          <cell r="K212">
            <v>204</v>
          </cell>
          <cell r="L212">
            <v>1</v>
          </cell>
          <cell r="M212">
            <v>27</v>
          </cell>
          <cell r="N212">
            <v>59</v>
          </cell>
          <cell r="O212">
            <v>59</v>
          </cell>
          <cell r="P212">
            <v>82</v>
          </cell>
          <cell r="Q212">
            <v>0</v>
          </cell>
          <cell r="R212">
            <v>0</v>
          </cell>
          <cell r="S212">
            <v>0.35</v>
          </cell>
          <cell r="T212">
            <v>15</v>
          </cell>
          <cell r="U212">
            <v>13</v>
          </cell>
          <cell r="V212">
            <v>1</v>
          </cell>
          <cell r="W212">
            <v>1</v>
          </cell>
          <cell r="X212">
            <v>50</v>
          </cell>
          <cell r="Y212">
            <v>0.06</v>
          </cell>
          <cell r="Z212">
            <v>201</v>
          </cell>
        </row>
        <row r="213">
          <cell r="B213" t="str">
            <v>U7x36.5*44.5</v>
          </cell>
          <cell r="C213">
            <v>927</v>
          </cell>
          <cell r="D213">
            <v>1130</v>
          </cell>
          <cell r="E213">
            <v>10</v>
          </cell>
          <cell r="F213">
            <v>10</v>
          </cell>
          <cell r="G213">
            <v>12</v>
          </cell>
          <cell r="H213">
            <v>12</v>
          </cell>
          <cell r="I213">
            <v>2</v>
          </cell>
          <cell r="J213">
            <v>2</v>
          </cell>
          <cell r="K213">
            <v>204</v>
          </cell>
          <cell r="L213">
            <v>3</v>
          </cell>
          <cell r="M213">
            <v>21</v>
          </cell>
          <cell r="N213">
            <v>47</v>
          </cell>
          <cell r="O213">
            <v>47</v>
          </cell>
          <cell r="P213">
            <v>66</v>
          </cell>
          <cell r="Q213">
            <v>0</v>
          </cell>
          <cell r="R213">
            <v>0</v>
          </cell>
          <cell r="S213">
            <v>0.1</v>
          </cell>
          <cell r="T213">
            <v>15</v>
          </cell>
          <cell r="U213">
            <v>13</v>
          </cell>
          <cell r="V213">
            <v>1</v>
          </cell>
          <cell r="W213">
            <v>1</v>
          </cell>
          <cell r="X213">
            <v>50</v>
          </cell>
          <cell r="Y213">
            <v>0.06</v>
          </cell>
          <cell r="Z213">
            <v>202</v>
          </cell>
        </row>
        <row r="214">
          <cell r="B214" t="str">
            <v/>
          </cell>
          <cell r="C214" t="str">
            <v/>
          </cell>
          <cell r="D214" t="str">
            <v/>
          </cell>
          <cell r="E214" t="str">
            <v/>
          </cell>
          <cell r="F214" t="str">
            <v/>
          </cell>
          <cell r="G214" t="str">
            <v/>
          </cell>
          <cell r="H214" t="str">
            <v/>
          </cell>
          <cell r="I214" t="str">
            <v/>
          </cell>
          <cell r="J214" t="str">
            <v/>
          </cell>
          <cell r="K214" t="str">
            <v/>
          </cell>
          <cell r="L214" t="str">
            <v/>
          </cell>
          <cell r="M214" t="str">
            <v/>
          </cell>
          <cell r="N214" t="str">
            <v/>
          </cell>
          <cell r="O214" t="str">
            <v/>
          </cell>
          <cell r="P214" t="str">
            <v/>
          </cell>
          <cell r="Q214" t="str">
            <v/>
          </cell>
          <cell r="R214" t="str">
            <v/>
          </cell>
          <cell r="S214" t="str">
            <v/>
          </cell>
          <cell r="T214" t="str">
            <v/>
          </cell>
          <cell r="U214" t="str">
            <v/>
          </cell>
          <cell r="V214" t="str">
            <v/>
          </cell>
          <cell r="W214" t="str">
            <v/>
          </cell>
          <cell r="X214" t="str">
            <v/>
          </cell>
          <cell r="Y214" t="str">
            <v/>
          </cell>
          <cell r="Z214">
            <v>203</v>
          </cell>
        </row>
        <row r="215">
          <cell r="B215" t="str">
            <v>U7h44.5*27.5</v>
          </cell>
          <cell r="C215">
            <v>699</v>
          </cell>
          <cell r="D215">
            <v>1130</v>
          </cell>
          <cell r="E215">
            <v>8</v>
          </cell>
          <cell r="F215">
            <v>8</v>
          </cell>
          <cell r="G215">
            <v>8</v>
          </cell>
          <cell r="H215">
            <v>8</v>
          </cell>
          <cell r="I215">
            <v>1</v>
          </cell>
          <cell r="J215">
            <v>2</v>
          </cell>
          <cell r="K215">
            <v>204</v>
          </cell>
          <cell r="L215">
            <v>2</v>
          </cell>
          <cell r="M215">
            <v>30</v>
          </cell>
          <cell r="N215">
            <v>66</v>
          </cell>
          <cell r="O215">
            <v>66</v>
          </cell>
          <cell r="P215">
            <v>92</v>
          </cell>
          <cell r="Q215">
            <v>0</v>
          </cell>
          <cell r="R215">
            <v>0</v>
          </cell>
          <cell r="S215">
            <v>0.1</v>
          </cell>
          <cell r="T215">
            <v>15</v>
          </cell>
          <cell r="U215">
            <v>13</v>
          </cell>
          <cell r="V215">
            <v>1</v>
          </cell>
          <cell r="W215">
            <v>1</v>
          </cell>
          <cell r="X215">
            <v>50</v>
          </cell>
          <cell r="Y215">
            <v>0.06</v>
          </cell>
          <cell r="Z215">
            <v>204</v>
          </cell>
        </row>
        <row r="216">
          <cell r="B216" t="str">
            <v/>
          </cell>
          <cell r="C216" t="str">
            <v/>
          </cell>
          <cell r="D216" t="str">
            <v/>
          </cell>
          <cell r="E216" t="str">
            <v/>
          </cell>
          <cell r="F216" t="str">
            <v/>
          </cell>
          <cell r="G216" t="str">
            <v/>
          </cell>
          <cell r="H216" t="str">
            <v/>
          </cell>
          <cell r="I216" t="str">
            <v/>
          </cell>
          <cell r="J216" t="str">
            <v/>
          </cell>
          <cell r="K216" t="str">
            <v/>
          </cell>
          <cell r="L216" t="str">
            <v/>
          </cell>
          <cell r="M216" t="str">
            <v/>
          </cell>
          <cell r="N216" t="str">
            <v/>
          </cell>
          <cell r="O216" t="str">
            <v/>
          </cell>
          <cell r="P216" t="str">
            <v/>
          </cell>
          <cell r="Q216" t="str">
            <v/>
          </cell>
          <cell r="R216" t="str">
            <v/>
          </cell>
          <cell r="S216" t="str">
            <v/>
          </cell>
          <cell r="T216" t="str">
            <v/>
          </cell>
          <cell r="U216" t="str">
            <v/>
          </cell>
          <cell r="V216" t="str">
            <v/>
          </cell>
          <cell r="W216" t="str">
            <v/>
          </cell>
          <cell r="X216" t="str">
            <v/>
          </cell>
          <cell r="Y216" t="str">
            <v/>
          </cell>
          <cell r="Z216">
            <v>205</v>
          </cell>
        </row>
        <row r="217">
          <cell r="B217" t="str">
            <v>U7 28.5*36.0</v>
          </cell>
          <cell r="C217">
            <v>914</v>
          </cell>
          <cell r="D217">
            <v>724</v>
          </cell>
          <cell r="E217">
            <v>8</v>
          </cell>
          <cell r="F217">
            <v>8</v>
          </cell>
          <cell r="G217">
            <v>8</v>
          </cell>
          <cell r="H217">
            <v>8</v>
          </cell>
          <cell r="I217">
            <v>1</v>
          </cell>
          <cell r="J217">
            <v>1</v>
          </cell>
          <cell r="K217">
            <v>204</v>
          </cell>
          <cell r="L217">
            <v>1</v>
          </cell>
          <cell r="M217">
            <v>22</v>
          </cell>
          <cell r="N217">
            <v>48</v>
          </cell>
          <cell r="O217">
            <v>48</v>
          </cell>
          <cell r="P217">
            <v>67</v>
          </cell>
          <cell r="Q217">
            <v>0</v>
          </cell>
          <cell r="R217">
            <v>0</v>
          </cell>
          <cell r="S217">
            <v>0.1</v>
          </cell>
          <cell r="T217">
            <v>15</v>
          </cell>
          <cell r="U217">
            <v>13</v>
          </cell>
          <cell r="V217">
            <v>1</v>
          </cell>
          <cell r="W217">
            <v>1</v>
          </cell>
          <cell r="X217">
            <v>50</v>
          </cell>
          <cell r="Y217">
            <v>0.06</v>
          </cell>
          <cell r="Z217">
            <v>206</v>
          </cell>
        </row>
        <row r="218">
          <cell r="B218" t="str">
            <v/>
          </cell>
          <cell r="C218" t="str">
            <v/>
          </cell>
          <cell r="D218" t="str">
            <v/>
          </cell>
          <cell r="E218" t="str">
            <v/>
          </cell>
          <cell r="F218" t="str">
            <v/>
          </cell>
          <cell r="G218" t="str">
            <v/>
          </cell>
          <cell r="H218" t="str">
            <v/>
          </cell>
          <cell r="I218" t="str">
            <v/>
          </cell>
          <cell r="J218" t="str">
            <v/>
          </cell>
          <cell r="K218" t="str">
            <v/>
          </cell>
          <cell r="L218" t="str">
            <v/>
          </cell>
          <cell r="M218" t="str">
            <v/>
          </cell>
          <cell r="N218" t="str">
            <v/>
          </cell>
          <cell r="O218" t="str">
            <v/>
          </cell>
          <cell r="P218" t="str">
            <v/>
          </cell>
          <cell r="Q218" t="str">
            <v/>
          </cell>
          <cell r="R218" t="str">
            <v/>
          </cell>
          <cell r="S218" t="str">
            <v/>
          </cell>
          <cell r="T218" t="str">
            <v/>
          </cell>
          <cell r="U218" t="str">
            <v/>
          </cell>
          <cell r="V218" t="str">
            <v/>
          </cell>
          <cell r="W218" t="str">
            <v/>
          </cell>
          <cell r="X218" t="str">
            <v/>
          </cell>
          <cell r="Y218" t="str">
            <v/>
          </cell>
          <cell r="Z218">
            <v>207</v>
          </cell>
        </row>
        <row r="219">
          <cell r="B219" t="str">
            <v>U7 35.5*28.0</v>
          </cell>
          <cell r="C219">
            <v>711</v>
          </cell>
          <cell r="D219">
            <v>902</v>
          </cell>
          <cell r="E219">
            <v>14</v>
          </cell>
          <cell r="F219">
            <v>14</v>
          </cell>
          <cell r="G219">
            <v>9</v>
          </cell>
          <cell r="H219">
            <v>9</v>
          </cell>
          <cell r="I219">
            <v>1</v>
          </cell>
          <cell r="J219">
            <v>1</v>
          </cell>
          <cell r="K219">
            <v>204</v>
          </cell>
          <cell r="L219">
            <v>1</v>
          </cell>
          <cell r="M219">
            <v>29</v>
          </cell>
          <cell r="N219">
            <v>65</v>
          </cell>
          <cell r="O219">
            <v>65</v>
          </cell>
          <cell r="P219">
            <v>90</v>
          </cell>
          <cell r="Q219">
            <v>0</v>
          </cell>
          <cell r="R219">
            <v>0</v>
          </cell>
          <cell r="S219">
            <v>0.1</v>
          </cell>
          <cell r="T219">
            <v>15</v>
          </cell>
          <cell r="U219">
            <v>13</v>
          </cell>
          <cell r="V219">
            <v>1</v>
          </cell>
          <cell r="W219">
            <v>1</v>
          </cell>
          <cell r="X219">
            <v>50</v>
          </cell>
          <cell r="Y219">
            <v>0.06</v>
          </cell>
          <cell r="Z219">
            <v>208</v>
          </cell>
        </row>
        <row r="220">
          <cell r="B220" t="str">
            <v>U7h35.5*28.0</v>
          </cell>
          <cell r="C220">
            <v>711</v>
          </cell>
          <cell r="D220">
            <v>902</v>
          </cell>
          <cell r="E220">
            <v>8</v>
          </cell>
          <cell r="F220">
            <v>8</v>
          </cell>
          <cell r="G220">
            <v>8</v>
          </cell>
          <cell r="H220">
            <v>8</v>
          </cell>
          <cell r="I220">
            <v>1</v>
          </cell>
          <cell r="J220">
            <v>1</v>
          </cell>
          <cell r="K220">
            <v>204</v>
          </cell>
          <cell r="L220">
            <v>1</v>
          </cell>
          <cell r="M220">
            <v>29</v>
          </cell>
          <cell r="N220">
            <v>65</v>
          </cell>
          <cell r="O220">
            <v>65</v>
          </cell>
          <cell r="P220">
            <v>90</v>
          </cell>
          <cell r="Q220">
            <v>0</v>
          </cell>
          <cell r="R220">
            <v>0</v>
          </cell>
          <cell r="S220">
            <v>0.1</v>
          </cell>
          <cell r="T220">
            <v>15</v>
          </cell>
          <cell r="U220">
            <v>13</v>
          </cell>
          <cell r="V220">
            <v>1</v>
          </cell>
          <cell r="W220">
            <v>1</v>
          </cell>
          <cell r="X220">
            <v>50</v>
          </cell>
          <cell r="Y220">
            <v>0.06</v>
          </cell>
          <cell r="Z220">
            <v>209</v>
          </cell>
        </row>
        <row r="221">
          <cell r="B221" t="str">
            <v>U7+35.5*28.0</v>
          </cell>
          <cell r="C221">
            <v>711</v>
          </cell>
          <cell r="D221">
            <v>902</v>
          </cell>
          <cell r="E221">
            <v>14</v>
          </cell>
          <cell r="F221">
            <v>14</v>
          </cell>
          <cell r="G221">
            <v>9</v>
          </cell>
          <cell r="H221">
            <v>9</v>
          </cell>
          <cell r="I221">
            <v>1</v>
          </cell>
          <cell r="J221">
            <v>1</v>
          </cell>
          <cell r="K221">
            <v>204</v>
          </cell>
          <cell r="L221">
            <v>1</v>
          </cell>
          <cell r="M221">
            <v>29</v>
          </cell>
          <cell r="N221">
            <v>65</v>
          </cell>
          <cell r="O221">
            <v>65</v>
          </cell>
          <cell r="P221">
            <v>90</v>
          </cell>
          <cell r="Q221">
            <v>0</v>
          </cell>
          <cell r="R221">
            <v>0</v>
          </cell>
          <cell r="S221">
            <v>0.35</v>
          </cell>
          <cell r="T221">
            <v>15</v>
          </cell>
          <cell r="U221">
            <v>13</v>
          </cell>
          <cell r="V221">
            <v>1</v>
          </cell>
          <cell r="W221">
            <v>1</v>
          </cell>
          <cell r="X221">
            <v>50</v>
          </cell>
          <cell r="Y221">
            <v>0.5</v>
          </cell>
          <cell r="Z221">
            <v>210</v>
          </cell>
        </row>
        <row r="222">
          <cell r="B222" t="str">
            <v>MN 27.5*22.5</v>
          </cell>
          <cell r="C222">
            <v>572</v>
          </cell>
          <cell r="D222">
            <v>699</v>
          </cell>
          <cell r="E222">
            <v>8</v>
          </cell>
          <cell r="F222">
            <v>8</v>
          </cell>
          <cell r="G222">
            <v>8</v>
          </cell>
          <cell r="H222">
            <v>8</v>
          </cell>
          <cell r="I222">
            <v>1</v>
          </cell>
          <cell r="J222">
            <v>1</v>
          </cell>
          <cell r="K222">
            <v>204</v>
          </cell>
          <cell r="L222">
            <v>1</v>
          </cell>
          <cell r="M222">
            <v>36</v>
          </cell>
          <cell r="N222">
            <v>79</v>
          </cell>
          <cell r="O222">
            <v>79</v>
          </cell>
          <cell r="P222">
            <v>110</v>
          </cell>
          <cell r="Q222">
            <v>0.4</v>
          </cell>
          <cell r="R222">
            <v>0.4</v>
          </cell>
          <cell r="S222">
            <v>0.45</v>
          </cell>
          <cell r="T222">
            <v>15</v>
          </cell>
          <cell r="U222">
            <v>13</v>
          </cell>
          <cell r="V222">
            <v>1</v>
          </cell>
          <cell r="W222">
            <v>1</v>
          </cell>
          <cell r="X222">
            <v>50</v>
          </cell>
          <cell r="Y222">
            <v>0.55000000000000004</v>
          </cell>
          <cell r="Z222">
            <v>211</v>
          </cell>
        </row>
        <row r="223">
          <cell r="B223" t="str">
            <v>MN 27.5*23.0</v>
          </cell>
          <cell r="C223">
            <v>584</v>
          </cell>
          <cell r="D223">
            <v>699</v>
          </cell>
          <cell r="E223">
            <v>8</v>
          </cell>
          <cell r="F223">
            <v>8</v>
          </cell>
          <cell r="G223">
            <v>8</v>
          </cell>
          <cell r="H223">
            <v>8</v>
          </cell>
          <cell r="I223">
            <v>1</v>
          </cell>
          <cell r="J223">
            <v>1</v>
          </cell>
          <cell r="K223">
            <v>204</v>
          </cell>
          <cell r="L223">
            <v>1</v>
          </cell>
          <cell r="M223">
            <v>35</v>
          </cell>
          <cell r="N223">
            <v>78</v>
          </cell>
          <cell r="O223">
            <v>78</v>
          </cell>
          <cell r="P223">
            <v>108</v>
          </cell>
          <cell r="Q223">
            <v>0.4</v>
          </cell>
          <cell r="R223">
            <v>0.4</v>
          </cell>
          <cell r="S223">
            <v>0.45</v>
          </cell>
          <cell r="T223">
            <v>15</v>
          </cell>
          <cell r="U223">
            <v>13</v>
          </cell>
          <cell r="V223">
            <v>1</v>
          </cell>
          <cell r="W223">
            <v>1</v>
          </cell>
          <cell r="X223">
            <v>50</v>
          </cell>
          <cell r="Y223">
            <v>0.55000000000000004</v>
          </cell>
          <cell r="Z223">
            <v>212</v>
          </cell>
        </row>
        <row r="224">
          <cell r="B224" t="str">
            <v>MN 29.5*24.5</v>
          </cell>
          <cell r="C224">
            <v>622</v>
          </cell>
          <cell r="D224">
            <v>749</v>
          </cell>
          <cell r="E224">
            <v>8</v>
          </cell>
          <cell r="F224">
            <v>8</v>
          </cell>
          <cell r="G224">
            <v>8</v>
          </cell>
          <cell r="H224">
            <v>8</v>
          </cell>
          <cell r="I224">
            <v>1</v>
          </cell>
          <cell r="J224">
            <v>1</v>
          </cell>
          <cell r="K224">
            <v>204</v>
          </cell>
          <cell r="L224">
            <v>1</v>
          </cell>
          <cell r="M224">
            <v>33</v>
          </cell>
          <cell r="N224">
            <v>73</v>
          </cell>
          <cell r="O224">
            <v>73</v>
          </cell>
          <cell r="P224">
            <v>102</v>
          </cell>
          <cell r="Q224">
            <v>0.4</v>
          </cell>
          <cell r="R224">
            <v>0.4</v>
          </cell>
          <cell r="S224">
            <v>0.45</v>
          </cell>
          <cell r="T224">
            <v>15</v>
          </cell>
          <cell r="U224">
            <v>13</v>
          </cell>
          <cell r="V224">
            <v>1</v>
          </cell>
          <cell r="W224">
            <v>1</v>
          </cell>
          <cell r="X224">
            <v>50</v>
          </cell>
          <cell r="Y224">
            <v>0.55000000000000004</v>
          </cell>
          <cell r="Z224">
            <v>213</v>
          </cell>
        </row>
        <row r="225">
          <cell r="B225" t="str">
            <v>MN 33.5*26.5</v>
          </cell>
          <cell r="C225">
            <v>673</v>
          </cell>
          <cell r="D225">
            <v>851</v>
          </cell>
          <cell r="E225">
            <v>8</v>
          </cell>
          <cell r="F225">
            <v>8</v>
          </cell>
          <cell r="G225">
            <v>8</v>
          </cell>
          <cell r="H225">
            <v>8</v>
          </cell>
          <cell r="I225">
            <v>1</v>
          </cell>
          <cell r="J225">
            <v>1</v>
          </cell>
          <cell r="K225">
            <v>204</v>
          </cell>
          <cell r="L225">
            <v>1</v>
          </cell>
          <cell r="M225">
            <v>31</v>
          </cell>
          <cell r="N225">
            <v>68</v>
          </cell>
          <cell r="O225">
            <v>68</v>
          </cell>
          <cell r="P225">
            <v>95</v>
          </cell>
          <cell r="Q225">
            <v>0.4</v>
          </cell>
          <cell r="R225">
            <v>0.4</v>
          </cell>
          <cell r="S225">
            <v>0.45</v>
          </cell>
          <cell r="T225">
            <v>15</v>
          </cell>
          <cell r="U225">
            <v>13</v>
          </cell>
          <cell r="V225">
            <v>1</v>
          </cell>
          <cell r="W225">
            <v>1</v>
          </cell>
          <cell r="X225">
            <v>50</v>
          </cell>
          <cell r="Y225">
            <v>0.55000000000000004</v>
          </cell>
          <cell r="Z225">
            <v>214</v>
          </cell>
        </row>
        <row r="226">
          <cell r="B226" t="str">
            <v>MN 33.5*27.0</v>
          </cell>
          <cell r="C226">
            <v>686</v>
          </cell>
          <cell r="D226">
            <v>851</v>
          </cell>
          <cell r="E226">
            <v>8</v>
          </cell>
          <cell r="F226">
            <v>8</v>
          </cell>
          <cell r="G226">
            <v>8</v>
          </cell>
          <cell r="H226">
            <v>8</v>
          </cell>
          <cell r="I226">
            <v>1</v>
          </cell>
          <cell r="J226">
            <v>1</v>
          </cell>
          <cell r="K226">
            <v>204</v>
          </cell>
          <cell r="L226">
            <v>1</v>
          </cell>
          <cell r="M226">
            <v>30</v>
          </cell>
          <cell r="N226">
            <v>67</v>
          </cell>
          <cell r="O226">
            <v>67</v>
          </cell>
          <cell r="P226">
            <v>93</v>
          </cell>
          <cell r="Q226">
            <v>0.4</v>
          </cell>
          <cell r="R226">
            <v>0.4</v>
          </cell>
          <cell r="S226">
            <v>0.45</v>
          </cell>
          <cell r="T226">
            <v>15</v>
          </cell>
          <cell r="U226">
            <v>13</v>
          </cell>
          <cell r="V226">
            <v>1</v>
          </cell>
          <cell r="W226">
            <v>1</v>
          </cell>
          <cell r="X226">
            <v>50</v>
          </cell>
          <cell r="Y226">
            <v>0.55000000000000004</v>
          </cell>
          <cell r="Z226">
            <v>215</v>
          </cell>
        </row>
        <row r="227">
          <cell r="B227" t="str">
            <v>MN 36.0*28.0</v>
          </cell>
          <cell r="C227">
            <v>711</v>
          </cell>
          <cell r="D227">
            <v>914</v>
          </cell>
          <cell r="E227">
            <v>14</v>
          </cell>
          <cell r="F227">
            <v>14</v>
          </cell>
          <cell r="G227">
            <v>15</v>
          </cell>
          <cell r="H227">
            <v>15</v>
          </cell>
          <cell r="I227">
            <v>1</v>
          </cell>
          <cell r="J227">
            <v>1</v>
          </cell>
          <cell r="K227">
            <v>204</v>
          </cell>
          <cell r="L227">
            <v>1</v>
          </cell>
          <cell r="M227">
            <v>29</v>
          </cell>
          <cell r="N227">
            <v>65</v>
          </cell>
          <cell r="O227">
            <v>65</v>
          </cell>
          <cell r="P227">
            <v>90</v>
          </cell>
          <cell r="Q227">
            <v>0.4</v>
          </cell>
          <cell r="R227">
            <v>0.4</v>
          </cell>
          <cell r="S227">
            <v>0.45</v>
          </cell>
          <cell r="T227">
            <v>15</v>
          </cell>
          <cell r="U227">
            <v>13</v>
          </cell>
          <cell r="V227">
            <v>1</v>
          </cell>
          <cell r="W227">
            <v>1</v>
          </cell>
          <cell r="X227">
            <v>50</v>
          </cell>
          <cell r="Y227">
            <v>0.55000000000000004</v>
          </cell>
          <cell r="Z227">
            <v>216</v>
          </cell>
        </row>
        <row r="228">
          <cell r="B228" t="str">
            <v>MN 35.5*28.0</v>
          </cell>
          <cell r="C228">
            <v>711</v>
          </cell>
          <cell r="D228">
            <v>902</v>
          </cell>
          <cell r="E228">
            <v>14</v>
          </cell>
          <cell r="F228">
            <v>14</v>
          </cell>
          <cell r="G228">
            <v>9</v>
          </cell>
          <cell r="H228">
            <v>9</v>
          </cell>
          <cell r="I228">
            <v>1</v>
          </cell>
          <cell r="J228">
            <v>1</v>
          </cell>
          <cell r="K228">
            <v>204</v>
          </cell>
          <cell r="L228">
            <v>1</v>
          </cell>
          <cell r="M228">
            <v>29</v>
          </cell>
          <cell r="N228">
            <v>65</v>
          </cell>
          <cell r="O228">
            <v>65</v>
          </cell>
          <cell r="P228">
            <v>90</v>
          </cell>
          <cell r="Q228">
            <v>0.4</v>
          </cell>
          <cell r="R228">
            <v>0.4</v>
          </cell>
          <cell r="S228">
            <v>0.45</v>
          </cell>
          <cell r="T228">
            <v>15</v>
          </cell>
          <cell r="U228">
            <v>13</v>
          </cell>
          <cell r="V228">
            <v>1</v>
          </cell>
          <cell r="W228">
            <v>1</v>
          </cell>
          <cell r="X228">
            <v>50</v>
          </cell>
          <cell r="Y228">
            <v>0.55000000000000004</v>
          </cell>
          <cell r="Z228">
            <v>217</v>
          </cell>
        </row>
        <row r="229">
          <cell r="B229" t="str">
            <v>MN!37.0*30.0</v>
          </cell>
          <cell r="C229">
            <v>762</v>
          </cell>
          <cell r="D229">
            <v>940</v>
          </cell>
          <cell r="E229">
            <v>14</v>
          </cell>
          <cell r="F229">
            <v>14</v>
          </cell>
          <cell r="G229">
            <v>8</v>
          </cell>
          <cell r="H229">
            <v>8</v>
          </cell>
          <cell r="I229">
            <v>1</v>
          </cell>
          <cell r="J229">
            <v>1</v>
          </cell>
          <cell r="K229">
            <v>204</v>
          </cell>
          <cell r="L229">
            <v>1</v>
          </cell>
          <cell r="M229">
            <v>27</v>
          </cell>
          <cell r="N229">
            <v>60</v>
          </cell>
          <cell r="O229">
            <v>60</v>
          </cell>
          <cell r="P229">
            <v>84</v>
          </cell>
          <cell r="Q229">
            <v>0.4</v>
          </cell>
          <cell r="R229">
            <v>0.4</v>
          </cell>
          <cell r="S229">
            <v>1</v>
          </cell>
          <cell r="T229">
            <v>15</v>
          </cell>
          <cell r="U229">
            <v>13</v>
          </cell>
          <cell r="V229">
            <v>1</v>
          </cell>
          <cell r="W229">
            <v>1</v>
          </cell>
          <cell r="X229">
            <v>50</v>
          </cell>
          <cell r="Y229">
            <v>50</v>
          </cell>
          <cell r="Z229">
            <v>218</v>
          </cell>
        </row>
        <row r="230">
          <cell r="B230" t="str">
            <v>MN 37.5*30.0</v>
          </cell>
          <cell r="C230">
            <v>762</v>
          </cell>
          <cell r="D230">
            <v>953</v>
          </cell>
          <cell r="E230">
            <v>14</v>
          </cell>
          <cell r="F230">
            <v>14</v>
          </cell>
          <cell r="G230">
            <v>15</v>
          </cell>
          <cell r="H230">
            <v>15</v>
          </cell>
          <cell r="I230">
            <v>1</v>
          </cell>
          <cell r="J230">
            <v>1</v>
          </cell>
          <cell r="K230">
            <v>204</v>
          </cell>
          <cell r="L230">
            <v>1</v>
          </cell>
          <cell r="M230">
            <v>27</v>
          </cell>
          <cell r="N230">
            <v>60</v>
          </cell>
          <cell r="O230">
            <v>60</v>
          </cell>
          <cell r="P230">
            <v>84</v>
          </cell>
          <cell r="Q230">
            <v>0.4</v>
          </cell>
          <cell r="R230">
            <v>0.4</v>
          </cell>
          <cell r="S230">
            <v>0.45</v>
          </cell>
          <cell r="T230">
            <v>15</v>
          </cell>
          <cell r="U230">
            <v>13</v>
          </cell>
          <cell r="V230">
            <v>1</v>
          </cell>
          <cell r="W230">
            <v>1</v>
          </cell>
          <cell r="X230">
            <v>50</v>
          </cell>
          <cell r="Y230">
            <v>0.55000000000000004</v>
          </cell>
          <cell r="Z230">
            <v>219</v>
          </cell>
        </row>
        <row r="231">
          <cell r="B231" t="str">
            <v>MN 39.0*30.5</v>
          </cell>
          <cell r="C231">
            <v>775</v>
          </cell>
          <cell r="D231">
            <v>991</v>
          </cell>
          <cell r="E231">
            <v>21</v>
          </cell>
          <cell r="F231">
            <v>21</v>
          </cell>
          <cell r="G231">
            <v>34</v>
          </cell>
          <cell r="H231">
            <v>34</v>
          </cell>
          <cell r="I231">
            <v>1</v>
          </cell>
          <cell r="J231">
            <v>1</v>
          </cell>
          <cell r="K231">
            <v>204</v>
          </cell>
          <cell r="L231">
            <v>1</v>
          </cell>
          <cell r="M231">
            <v>27</v>
          </cell>
          <cell r="N231">
            <v>59</v>
          </cell>
          <cell r="O231">
            <v>59</v>
          </cell>
          <cell r="P231">
            <v>82</v>
          </cell>
          <cell r="Q231">
            <v>0.4</v>
          </cell>
          <cell r="R231">
            <v>0.4</v>
          </cell>
          <cell r="S231">
            <v>0.45</v>
          </cell>
          <cell r="T231">
            <v>15</v>
          </cell>
          <cell r="U231">
            <v>13</v>
          </cell>
          <cell r="V231">
            <v>1</v>
          </cell>
          <cell r="W231">
            <v>1</v>
          </cell>
          <cell r="X231">
            <v>50</v>
          </cell>
          <cell r="Y231">
            <v>0.55000000000000004</v>
          </cell>
          <cell r="Z231">
            <v>220</v>
          </cell>
        </row>
        <row r="232">
          <cell r="B232" t="str">
            <v>MN 39.5*30.5</v>
          </cell>
          <cell r="C232">
            <v>775</v>
          </cell>
          <cell r="D232">
            <v>1003</v>
          </cell>
          <cell r="E232">
            <v>21</v>
          </cell>
          <cell r="F232">
            <v>21</v>
          </cell>
          <cell r="G232">
            <v>40</v>
          </cell>
          <cell r="H232">
            <v>40</v>
          </cell>
          <cell r="I232">
            <v>1</v>
          </cell>
          <cell r="J232">
            <v>1</v>
          </cell>
          <cell r="K232">
            <v>204</v>
          </cell>
          <cell r="L232">
            <v>1</v>
          </cell>
          <cell r="M232">
            <v>27</v>
          </cell>
          <cell r="N232">
            <v>59</v>
          </cell>
          <cell r="O232">
            <v>59</v>
          </cell>
          <cell r="P232">
            <v>82</v>
          </cell>
          <cell r="Q232">
            <v>0.4</v>
          </cell>
          <cell r="R232">
            <v>0.4</v>
          </cell>
          <cell r="S232">
            <v>0.45</v>
          </cell>
          <cell r="T232">
            <v>15</v>
          </cell>
          <cell r="U232">
            <v>13</v>
          </cell>
          <cell r="V232">
            <v>1</v>
          </cell>
          <cell r="W232">
            <v>1</v>
          </cell>
          <cell r="X232">
            <v>50</v>
          </cell>
          <cell r="Y232">
            <v>0.55000000000000004</v>
          </cell>
          <cell r="Z232">
            <v>221</v>
          </cell>
        </row>
        <row r="233">
          <cell r="B233" t="str">
            <v>MN!39.0*30.5</v>
          </cell>
          <cell r="C233">
            <v>775</v>
          </cell>
          <cell r="D233">
            <v>991</v>
          </cell>
          <cell r="E233">
            <v>21</v>
          </cell>
          <cell r="F233">
            <v>21</v>
          </cell>
          <cell r="G233">
            <v>34</v>
          </cell>
          <cell r="H233">
            <v>34</v>
          </cell>
          <cell r="I233">
            <v>1</v>
          </cell>
          <cell r="J233">
            <v>1</v>
          </cell>
          <cell r="K233">
            <v>204</v>
          </cell>
          <cell r="L233">
            <v>1</v>
          </cell>
          <cell r="M233">
            <v>27</v>
          </cell>
          <cell r="N233">
            <v>59</v>
          </cell>
          <cell r="O233">
            <v>59</v>
          </cell>
          <cell r="P233">
            <v>82</v>
          </cell>
          <cell r="Q233">
            <v>0.4</v>
          </cell>
          <cell r="R233">
            <v>0.4</v>
          </cell>
          <cell r="S233">
            <v>1</v>
          </cell>
          <cell r="T233">
            <v>15</v>
          </cell>
          <cell r="U233">
            <v>13</v>
          </cell>
          <cell r="V233">
            <v>1</v>
          </cell>
          <cell r="W233">
            <v>1</v>
          </cell>
          <cell r="X233">
            <v>50</v>
          </cell>
          <cell r="Y233">
            <v>50</v>
          </cell>
          <cell r="Z233">
            <v>222</v>
          </cell>
        </row>
        <row r="234">
          <cell r="B234" t="str">
            <v>MN 30.5*25.5</v>
          </cell>
          <cell r="C234">
            <v>648</v>
          </cell>
          <cell r="D234">
            <v>775</v>
          </cell>
          <cell r="E234">
            <v>8</v>
          </cell>
          <cell r="F234">
            <v>8</v>
          </cell>
          <cell r="G234">
            <v>8</v>
          </cell>
          <cell r="H234">
            <v>8</v>
          </cell>
          <cell r="I234">
            <v>1</v>
          </cell>
          <cell r="J234">
            <v>1</v>
          </cell>
          <cell r="K234">
            <v>204</v>
          </cell>
          <cell r="L234">
            <v>1</v>
          </cell>
          <cell r="M234">
            <v>32</v>
          </cell>
          <cell r="N234">
            <v>71</v>
          </cell>
          <cell r="O234">
            <v>71</v>
          </cell>
          <cell r="P234">
            <v>99</v>
          </cell>
          <cell r="Q234">
            <v>0.4</v>
          </cell>
          <cell r="R234">
            <v>0.4</v>
          </cell>
          <cell r="S234">
            <v>0.45</v>
          </cell>
          <cell r="T234">
            <v>15</v>
          </cell>
          <cell r="U234">
            <v>13</v>
          </cell>
          <cell r="V234">
            <v>1</v>
          </cell>
          <cell r="W234">
            <v>1</v>
          </cell>
          <cell r="X234">
            <v>50</v>
          </cell>
          <cell r="Y234">
            <v>0.55000000000000004</v>
          </cell>
          <cell r="Z234">
            <v>223</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管理リスト"/>
      <sheetName val="フイールド表"/>
      <sheetName val="出荷履歴"/>
      <sheetName val="ラベル履歴"/>
      <sheetName val="Label1"/>
      <sheetName val="IPLabel"/>
      <sheetName val="Parameter"/>
      <sheetName val="0623-F"/>
      <sheetName val="0623-G"/>
      <sheetName val="変更履歴"/>
      <sheetName val="0609-666"/>
      <sheetName val="コピー2009年【AF】特採リスト_Ver2"/>
      <sheetName val="2000"/>
      <sheetName val="2001"/>
      <sheetName val="経理ｺｰﾄﾞ"/>
      <sheetName val="list"/>
    </sheetNames>
    <sheetDataSet>
      <sheetData sheetId="0"/>
      <sheetData sheetId="1"/>
      <sheetData sheetId="2"/>
      <sheetData sheetId="3"/>
      <sheetData sheetId="4"/>
      <sheetData sheetId="5"/>
      <sheetData sheetId="6" refreshError="1"/>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F日記"/>
      <sheetName val="各種式"/>
      <sheetName val="2003"/>
      <sheetName val="2002"/>
      <sheetName val="2001"/>
      <sheetName val="2000"/>
      <sheetName val="1999"/>
      <sheetName val="1998"/>
      <sheetName val="Module1"/>
      <sheetName val="冷修日記"/>
      <sheetName val="窯残作業"/>
      <sheetName val="UF申送"/>
      <sheetName val="ＴＡＳ日記"/>
      <sheetName val="フイールド表"/>
      <sheetName val="list"/>
      <sheetName val="Basic Information"/>
      <sheetName val="Parameter"/>
      <sheetName val="HIT3JC"/>
      <sheetName val="期末提出"/>
      <sheetName val="code"/>
      <sheetName val="2020"/>
      <sheetName val="工作表1"/>
      <sheetName val="Basic_Information"/>
      <sheetName val="제조원가"/>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F日記"/>
      <sheetName val="各種式"/>
      <sheetName val="2003"/>
      <sheetName val="2002"/>
      <sheetName val="2001"/>
      <sheetName val="2000"/>
      <sheetName val="1999"/>
      <sheetName val="1998"/>
      <sheetName val="Module1"/>
      <sheetName val="冷修日記"/>
      <sheetName val="窯残作業"/>
      <sheetName val="UF申送"/>
      <sheetName val="サンプルロス"/>
      <sheetName val="マスタ"/>
      <sheetName val="経理ｺｰﾄﾞ"/>
      <sheetName val="08년3월"/>
      <sheetName val="１．InfoCube (YKCH0010)案１"/>
      <sheetName val="１．InfoCube (YKCH0010) 案２"/>
      <sheetName val="list"/>
      <sheetName val="CAT_5"/>
      <sheetName val="생산실적 "/>
      <sheetName val="SV SPEC."/>
      <sheetName val="작업추진 계획(일정)"/>
      <sheetName val="DC01양품율(2013)"/>
      <sheetName val="DC02양품율(2013)"/>
      <sheetName val="현지법인 대손설정"/>
      <sheetName val="재고증감내역"/>
      <sheetName val="社員リスト"/>
      <sheetName val="ＹＦコスト報告資料１"/>
      <sheetName val="DATA.予算"/>
      <sheetName val="HIT3JC"/>
      <sheetName val="IMPEADENCE MAP 취수장"/>
      <sheetName val="DATA.実績10月"/>
      <sheetName val="マスター"/>
      <sheetName val="물량산출근거"/>
      <sheetName val="TABLE"/>
      <sheetName val="예산"/>
      <sheetName val="JCMASTER34"/>
      <sheetName val="リスト一覧"/>
      <sheetName val="HIT1JC"/>
      <sheetName val="YF"/>
      <sheetName val="素板品目對照表"/>
      <sheetName val="mm10"/>
      <sheetName val="UnitMaster"/>
      <sheetName val="月研磨生産計画表"/>
      <sheetName val="出荷客先"/>
      <sheetName val="CF判定原因"/>
      <sheetName val="mflvv(Kia)"/>
      <sheetName val="Sheet2"/>
      <sheetName val="#REF"/>
      <sheetName val="pl2k12"/>
      <sheetName val="TFT客先コード"/>
      <sheetName val="DAIS流量"/>
      <sheetName val="Mat' Code"/>
      <sheetName val="工作表1"/>
      <sheetName val="选取条件"/>
      <sheetName val="면적계산"/>
      <sheetName val="よく使う仕入先"/>
      <sheetName val="世代Master"/>
      <sheetName val="생산실적_1"/>
      <sheetName val="１．InfoCube_(YKCH0010)案１1"/>
      <sheetName val="１．InfoCube_(YKCH0010)_案２1"/>
      <sheetName val="SV_SPEC_1"/>
      <sheetName val="작업추진_계획(일정)1"/>
      <sheetName val="현지법인_대손설정1"/>
      <sheetName val="IMPEADENCE_MAP_취수장1"/>
      <sheetName val="DATA_予算1"/>
      <sheetName val="DATA_実績10月1"/>
      <sheetName val="Mat'_Code1"/>
      <sheetName val="생산실적_"/>
      <sheetName val="１．InfoCube_(YKCH0010)案１"/>
      <sheetName val="１．InfoCube_(YKCH0010)_案２"/>
      <sheetName val="SV_SPEC_"/>
      <sheetName val="작업추진_계획(일정)"/>
      <sheetName val="현지법인_대손설정"/>
      <sheetName val="IMPEADENCE_MAP_취수장"/>
      <sheetName val="DATA_予算"/>
      <sheetName val="DATA_実績10月"/>
      <sheetName val="Mat'_Code"/>
      <sheetName val="생산실적_2"/>
      <sheetName val="１．InfoCube_(YKCH0010)案１2"/>
      <sheetName val="１．InfoCube_(YKCH0010)_案２2"/>
      <sheetName val="SV_SPEC_2"/>
      <sheetName val="작업추진_계획(일정)2"/>
      <sheetName val="현지법인_대손설정2"/>
      <sheetName val="DATA_予算2"/>
      <sheetName val="IMPEADENCE_MAP_취수장2"/>
      <sheetName val="DATA_実績10月2"/>
      <sheetName val="Mat'_Code2"/>
      <sheetName val="생산실적_3"/>
      <sheetName val="１．InfoCube_(YKCH0010)案１3"/>
      <sheetName val="１．InfoCube_(YKCH0010)_案２3"/>
      <sheetName val="SV_SPEC_3"/>
      <sheetName val="작업추진_계획(일정)3"/>
      <sheetName val="현지법인_대손설정3"/>
      <sheetName val="DATA_予算3"/>
      <sheetName val="IMPEADENCE_MAP_취수장3"/>
      <sheetName val="DATA_実績10月3"/>
      <sheetName val="Mat'_Code3"/>
      <sheetName val="YF熱物性"/>
      <sheetName val="【帯電量測定結果】180720"/>
      <sheetName val="費用項目"/>
      <sheetName val="Graph"/>
      <sheetName val="현지법인_대손설정4"/>
      <sheetName val="SV_SPEC_4"/>
      <sheetName val="작업추진_계획(일정)4"/>
      <sheetName val="１．InfoCube_(YKCH0010)案１4"/>
      <sheetName val="１．InfoCube_(YKCH0010)_案２4"/>
      <sheetName val="생산실적_4"/>
      <sheetName val="IMPEADENCE_MAP_취수장4"/>
      <sheetName val="DATA_予算4"/>
      <sheetName val="DATA_実績10月4"/>
      <sheetName val="Mat'_Code4"/>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선행List"/>
      <sheetName val="..."/>
      <sheetName val=".."/>
      <sheetName val="설명.."/>
      <sheetName val="1.선행연마_List  110404(수정본)"/>
      <sheetName val="2001"/>
      <sheetName val="2000"/>
      <sheetName val="フイールド表"/>
    </sheetNames>
    <sheetDataSet>
      <sheetData sheetId="0"/>
      <sheetData sheetId="1"/>
      <sheetData sheetId="2" refreshError="1">
        <row r="7">
          <cell r="C7" t="str">
            <v>DP-11</v>
          </cell>
          <cell r="D7">
            <v>1.3000000000000001E-2</v>
          </cell>
          <cell r="E7" t="str">
            <v>2table</v>
          </cell>
          <cell r="I7" t="str">
            <v>DP-11</v>
          </cell>
          <cell r="J7">
            <v>2.7749999999999999</v>
          </cell>
        </row>
        <row r="8">
          <cell r="C8" t="str">
            <v>DP-12</v>
          </cell>
          <cell r="D8">
            <v>1.3333333333333334E-2</v>
          </cell>
          <cell r="E8" t="str">
            <v>2table</v>
          </cell>
          <cell r="I8" t="str">
            <v>DP-12</v>
          </cell>
          <cell r="J8">
            <v>4.1140000000000008</v>
          </cell>
          <cell r="K8">
            <v>4.3875000000000002</v>
          </cell>
        </row>
        <row r="9">
          <cell r="C9" t="str">
            <v>DP-13</v>
          </cell>
          <cell r="D9">
            <v>0.02</v>
          </cell>
          <cell r="E9" t="str">
            <v>3table</v>
          </cell>
          <cell r="I9" t="str">
            <v>DP-13</v>
          </cell>
          <cell r="J9">
            <v>4.3875000000000002</v>
          </cell>
          <cell r="K9">
            <v>4.1140000000000008</v>
          </cell>
        </row>
        <row r="10">
          <cell r="C10" t="str">
            <v>DP-14</v>
          </cell>
          <cell r="D10">
            <v>1.3333333333333334E-2</v>
          </cell>
          <cell r="E10" t="str">
            <v>2table</v>
          </cell>
          <cell r="I10" t="str">
            <v>DP-14</v>
          </cell>
          <cell r="J10">
            <v>5.5</v>
          </cell>
        </row>
      </sheetData>
      <sheetData sheetId="3"/>
      <sheetData sheetId="4" refreshError="1"/>
      <sheetData sheetId="5" refreshError="1"/>
      <sheetData sheetId="6" refreshError="1"/>
      <sheetData sheetId="7"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V"/>
      <sheetName val="PL"/>
      <sheetName val="IV-AGC"/>
      <sheetName val="PL-AGC"/>
      <sheetName val="ADCS(1)"/>
      <sheetName val="ﾏｽﾀ"/>
      <sheetName val="確認事項"/>
    </sheetNames>
    <sheetDataSet>
      <sheetData sheetId="0" refreshError="1"/>
      <sheetData sheetId="1" refreshError="1"/>
      <sheetData sheetId="2" refreshError="1"/>
      <sheetData sheetId="3" refreshError="1"/>
      <sheetData sheetId="4" refreshError="1"/>
      <sheetData sheetId="5"/>
      <sheetData sheetId="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ystem"/>
      <sheetName val="XF日記"/>
      <sheetName val="UF申送"/>
      <sheetName val="各種式"/>
      <sheetName val="2002"/>
      <sheetName val="2001"/>
      <sheetName val="2000"/>
      <sheetName val="1999"/>
      <sheetName val="1998"/>
      <sheetName val="Module1"/>
      <sheetName val="時刻表"/>
      <sheetName val="冷修日記"/>
      <sheetName val="窯残作業"/>
      <sheetName val="Sheet3"/>
      <sheetName val="Sheet1"/>
      <sheetName val="Sheet2"/>
      <sheetName val="工作表1"/>
      <sheetName val="Raw（収率2）"/>
      <sheetName val="欠陥起点割れのみ"/>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CE"/>
      <sheetName val="JCMASTER34"/>
      <sheetName val="CF板組成"/>
      <sheetName val="CF紫外線透過率"/>
      <sheetName val="CF透過率"/>
      <sheetName val="フイールド表"/>
      <sheetName val="Parameter"/>
      <sheetName val="2001"/>
      <sheetName val="2000"/>
      <sheetName val=".."/>
      <sheetName val="code"/>
      <sheetName val="raw_data"/>
    </sheetNames>
    <definedNames>
      <definedName name="all_clear_onTAS"/>
      <definedName name="GO_menu"/>
      <definedName name="GO_ONTAS"/>
      <definedName name="ONTAS_SF_DATE"/>
      <definedName name="ONTAS_SF_PL"/>
      <definedName name="ONTAS_TF_DATE"/>
      <definedName name="ONTAS_TF_PL"/>
      <definedName name="Select_date_seihin"/>
      <definedName name="Select_pl_seihin"/>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KUSYO"/>
      <sheetName val="YF熱物性"/>
      <sheetName val="YF板β-OH"/>
      <sheetName val="YF DO 素地 組成"/>
      <sheetName val="組成趨勢"/>
      <sheetName val="YF 板 組成"/>
      <sheetName val="マスタ"/>
      <sheetName val="2000"/>
      <sheetName val="2001"/>
      <sheetName val="客先5桁短縮"/>
      <sheetName val="得意先一覧"/>
      <sheetName val="フイールド表"/>
      <sheetName val="Parameter"/>
      <sheetName val=""/>
      <sheetName val="raw_data"/>
      <sheetName val="BF"/>
    </sheetNames>
    <definedNames>
      <definedName name="AS46H_P"/>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iginal"/>
      <sheetName val="G11"/>
      <sheetName val="2,580(TT)"/>
      <sheetName val="ADCK置場"/>
      <sheetName val="別紙1"/>
      <sheetName val="Sheet3"/>
    </sheetNames>
    <sheetDataSet>
      <sheetData sheetId="0"/>
      <sheetData sheetId="1"/>
      <sheetData sheetId="2" refreshError="1"/>
      <sheetData sheetId="3" refreshError="1"/>
      <sheetData sheetId="4" refreshError="1"/>
      <sheetData sheetId="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F日記"/>
      <sheetName val="各種式"/>
      <sheetName val="2003"/>
      <sheetName val="2002"/>
      <sheetName val="2001"/>
      <sheetName val="2000"/>
      <sheetName val="1999"/>
      <sheetName val="1998"/>
      <sheetName val="Module1"/>
      <sheetName val="冷修日記"/>
      <sheetName val="窯残作業"/>
      <sheetName val="UF申送"/>
      <sheetName val="Index"/>
      <sheetName val="ＴＡＳ日記"/>
      <sheetName val="Master"/>
      <sheetName val="マスタ"/>
      <sheetName val="特採一覧"/>
      <sheetName val="raw_data"/>
      <sheetName val="EF板β-OH"/>
      <sheetName val="EF DO 素地 組成"/>
      <sheetName val="EF組成trend"/>
      <sheetName val="EF熱物性"/>
      <sheetName val="EF(D-O)β-OH"/>
      <sheetName val="KF板β-OH"/>
      <sheetName val="欠陥起点割れのみ"/>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結果連絡表(AF)"/>
      <sheetName val="結果連絡表(BF)"/>
      <sheetName val="結果連絡表(GF) "/>
      <sheetName val="AFトレンド（BS）"/>
      <sheetName val="AFトレンド(BSG6)"/>
      <sheetName val="BFトレンド（BS）"/>
      <sheetName val="BFトレンド (ドロス)"/>
      <sheetName val="GFトレンド（BS）"/>
      <sheetName val="対応フロー（案）"/>
      <sheetName val="変更連絡例(AF)"/>
      <sheetName val="変更連絡例 (BF)"/>
      <sheetName val="AFトレンド"/>
      <sheetName val="BFトレンド"/>
      <sheetName val="GFトレンド"/>
      <sheetName val="変更連絡例"/>
      <sheetName val="GFトレンド（ドロス） G10"/>
      <sheetName val="GFトレンド（ドロス）G6"/>
      <sheetName val="2000"/>
      <sheetName val="2001"/>
      <sheetName val="京浜オフ研磨評価結果"/>
      <sheetName val="BQ"/>
    </sheetNames>
    <sheetDataSet>
      <sheetData sheetId="0" refreshError="1">
        <row r="2">
          <cell r="B2" t="str">
            <v>00A</v>
          </cell>
          <cell r="C2" t="str">
            <v>A</v>
          </cell>
          <cell r="E2" t="str">
            <v>0A</v>
          </cell>
          <cell r="F2" t="str">
            <v>A</v>
          </cell>
        </row>
        <row r="3">
          <cell r="B3" t="str">
            <v>00B</v>
          </cell>
          <cell r="C3">
            <v>1</v>
          </cell>
          <cell r="E3" t="str">
            <v>0B</v>
          </cell>
          <cell r="F3" t="str">
            <v>E</v>
          </cell>
        </row>
        <row r="4">
          <cell r="B4" t="str">
            <v>00C</v>
          </cell>
          <cell r="C4">
            <v>2</v>
          </cell>
          <cell r="E4" t="str">
            <v>0C</v>
          </cell>
          <cell r="F4" t="str">
            <v>E</v>
          </cell>
        </row>
        <row r="5">
          <cell r="B5" t="str">
            <v>00D</v>
          </cell>
          <cell r="C5">
            <v>3</v>
          </cell>
          <cell r="E5" t="str">
            <v>0D</v>
          </cell>
          <cell r="F5" t="str">
            <v>E</v>
          </cell>
        </row>
        <row r="6">
          <cell r="B6" t="str">
            <v>00E</v>
          </cell>
          <cell r="C6">
            <v>4</v>
          </cell>
          <cell r="E6" t="str">
            <v>0E</v>
          </cell>
          <cell r="F6" t="str">
            <v>E</v>
          </cell>
        </row>
        <row r="7">
          <cell r="B7" t="str">
            <v>00F</v>
          </cell>
          <cell r="C7">
            <v>5</v>
          </cell>
          <cell r="E7" t="str">
            <v>0F</v>
          </cell>
          <cell r="F7" t="str">
            <v>F</v>
          </cell>
        </row>
        <row r="8">
          <cell r="B8" t="str">
            <v>00G</v>
          </cell>
          <cell r="C8">
            <v>6</v>
          </cell>
          <cell r="E8" t="str">
            <v>0G</v>
          </cell>
          <cell r="F8" t="str">
            <v>G</v>
          </cell>
        </row>
        <row r="9">
          <cell r="B9" t="str">
            <v>01A</v>
          </cell>
          <cell r="C9" t="str">
            <v>A</v>
          </cell>
          <cell r="E9" t="str">
            <v>1A</v>
          </cell>
          <cell r="F9" t="str">
            <v>A</v>
          </cell>
        </row>
        <row r="10">
          <cell r="B10" t="str">
            <v>01B</v>
          </cell>
          <cell r="C10">
            <v>1</v>
          </cell>
          <cell r="E10" t="str">
            <v>1B</v>
          </cell>
          <cell r="F10" t="str">
            <v>B</v>
          </cell>
        </row>
        <row r="11">
          <cell r="B11" t="str">
            <v>01C</v>
          </cell>
          <cell r="C11">
            <v>2</v>
          </cell>
          <cell r="E11" t="str">
            <v>1C</v>
          </cell>
          <cell r="F11" t="str">
            <v>C</v>
          </cell>
        </row>
        <row r="12">
          <cell r="B12" t="str">
            <v>01D</v>
          </cell>
          <cell r="C12">
            <v>3</v>
          </cell>
          <cell r="E12" t="str">
            <v>1D</v>
          </cell>
          <cell r="F12" t="str">
            <v>D</v>
          </cell>
        </row>
        <row r="13">
          <cell r="B13" t="str">
            <v>01E</v>
          </cell>
          <cell r="C13">
            <v>4</v>
          </cell>
          <cell r="E13" t="str">
            <v>1E</v>
          </cell>
          <cell r="F13" t="str">
            <v>E</v>
          </cell>
        </row>
        <row r="14">
          <cell r="B14" t="str">
            <v>01F</v>
          </cell>
          <cell r="C14">
            <v>5</v>
          </cell>
          <cell r="E14" t="str">
            <v>1F</v>
          </cell>
          <cell r="F14" t="str">
            <v>F</v>
          </cell>
        </row>
        <row r="15">
          <cell r="B15" t="str">
            <v>01G</v>
          </cell>
          <cell r="C15">
            <v>6</v>
          </cell>
          <cell r="E15" t="str">
            <v>1G</v>
          </cell>
          <cell r="F15" t="str">
            <v>G</v>
          </cell>
        </row>
        <row r="16">
          <cell r="B16" t="str">
            <v>10A</v>
          </cell>
          <cell r="C16" t="str">
            <v>A</v>
          </cell>
        </row>
        <row r="17">
          <cell r="B17" t="str">
            <v>10B</v>
          </cell>
          <cell r="C17">
            <v>1</v>
          </cell>
        </row>
        <row r="18">
          <cell r="B18" t="str">
            <v>10C</v>
          </cell>
          <cell r="C18">
            <v>2</v>
          </cell>
        </row>
        <row r="19">
          <cell r="B19" t="str">
            <v>10D</v>
          </cell>
          <cell r="C19">
            <v>3</v>
          </cell>
        </row>
        <row r="20">
          <cell r="B20" t="str">
            <v>10E</v>
          </cell>
          <cell r="C20">
            <v>4</v>
          </cell>
        </row>
        <row r="21">
          <cell r="B21" t="str">
            <v>10F</v>
          </cell>
          <cell r="C21">
            <v>5</v>
          </cell>
        </row>
        <row r="22">
          <cell r="B22" t="str">
            <v>10G</v>
          </cell>
          <cell r="C22">
            <v>6</v>
          </cell>
        </row>
        <row r="23">
          <cell r="B23" t="str">
            <v>11A</v>
          </cell>
          <cell r="C23" t="str">
            <v>A</v>
          </cell>
        </row>
        <row r="24">
          <cell r="B24" t="str">
            <v>11B</v>
          </cell>
          <cell r="C24" t="str">
            <v>B</v>
          </cell>
        </row>
        <row r="25">
          <cell r="B25" t="str">
            <v>11C</v>
          </cell>
          <cell r="C25" t="str">
            <v>C</v>
          </cell>
        </row>
        <row r="26">
          <cell r="B26" t="str">
            <v>11D</v>
          </cell>
          <cell r="C26" t="str">
            <v>D</v>
          </cell>
        </row>
        <row r="27">
          <cell r="B27" t="str">
            <v>11E</v>
          </cell>
          <cell r="C27" t="str">
            <v>E</v>
          </cell>
        </row>
        <row r="28">
          <cell r="B28" t="str">
            <v>11F</v>
          </cell>
          <cell r="C28" t="str">
            <v>F</v>
          </cell>
        </row>
        <row r="29">
          <cell r="B29" t="str">
            <v>11G</v>
          </cell>
          <cell r="C29" t="str">
            <v>G</v>
          </cell>
        </row>
      </sheetData>
      <sheetData sheetId="1"/>
      <sheetData sheetId="2"/>
      <sheetData sheetId="3"/>
      <sheetData sheetId="4" refreshError="1"/>
      <sheetData sheetId="5" refreshError="1"/>
      <sheetData sheetId="6" refreshError="1"/>
      <sheetData sheetId="7" refreshError="1"/>
      <sheetData sheetId="8" refreshError="1"/>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70826調"/>
      <sheetName val="TFお玉組成data"/>
      <sheetName val="ef_furnace(1)"/>
      <sheetName val="부표총괄"/>
      <sheetName val="リスト"/>
      <sheetName val="#REF"/>
      <sheetName val="보온자재단가표"/>
      <sheetName val="2000"/>
      <sheetName val="Index"/>
      <sheetName val="2001"/>
      <sheetName val="EQUIP-H"/>
      <sheetName val="Sheet5"/>
      <sheetName val=" "/>
      <sheetName val="備忘錄"/>
      <sheetName val="部品更換確認"/>
      <sheetName val="各項準備資料說明"/>
      <sheetName val="YF5電氣実施項目"/>
      <sheetName val="YF5冷修恆例表"/>
      <sheetName val="YF5ルーフィング部材積算"/>
      <sheetName val="YF STR1000sqLFF200sq"/>
      <sheetName val="EF4參考資料-&gt;"/>
      <sheetName val="1000sq更新リストYF4(20160118修正)"/>
      <sheetName val="EF4電氣実施項目（修正中）"/>
      <sheetName val="EF 電氣-恒例更新機器（未修正）"/>
      <sheetName val="EF ルーフィング部材積算 "/>
      <sheetName val="EF STR1000sqLFF200sq"/>
      <sheetName val="参考"/>
      <sheetName val="JF3 計裝"/>
      <sheetName val="DCS整備-參考"/>
      <sheetName val="JF ルーフィング部材積算"/>
      <sheetName val="STR1000sqLFF200sq"/>
      <sheetName val="BATH SCR"/>
      <sheetName val="SCR使用品-JF3更換統計"/>
      <sheetName val="JF3 PLC更新 "/>
      <sheetName val="JF3 HOT INV+SERVO更新"/>
      <sheetName val="JF3- KF3 秤量機相關更新LIST"/>
      <sheetName val="分析資料-參考"/>
      <sheetName val="KF 計装-恒例更新・整備機器"/>
      <sheetName val="-KF 電氣-恒例更新機器"/>
      <sheetName val="JF2 1000sq更新リスト20150115"/>
      <sheetName val="標準整備項目"/>
      <sheetName val="-KF3"/>
      <sheetName val="KF3 INV更換LIST"/>
      <sheetName val="KF3 SCR 相關更新LIST"/>
      <sheetName val="KF3 SERVO AMP更新IST"/>
      <sheetName val="KF3 SERVO MOTOR更新LIST"/>
      <sheetName val="KF3 PLC POWER UNIT更新LIST"/>
      <sheetName val="KF3 PLC (BAT)更新LIST"/>
      <sheetName val="KF3 BCF PLC更新"/>
      <sheetName val="MOTOR更新LIST"/>
      <sheetName val="PG更新LIST"/>
      <sheetName val="_4"/>
      <sheetName val="_"/>
      <sheetName val="_1"/>
      <sheetName val="_2"/>
      <sheetName val="_3"/>
      <sheetName val="_6"/>
      <sheetName val="_5"/>
      <sheetName val="_7"/>
      <sheetName val="YF_STR1000sqLFF200sq"/>
      <sheetName val="EF_電氣-恒例更新機器（未修正）"/>
      <sheetName val="EF_ルーフィング部材積算_"/>
      <sheetName val="EF_STR1000sqLFF200sq"/>
      <sheetName val="JF3_計裝"/>
      <sheetName val="JF_ルーフィング部材積算"/>
      <sheetName val="BATH_SCR"/>
      <sheetName val="JF3_PLC更新_"/>
      <sheetName val="JF3_HOT_INV+SERVO更新"/>
      <sheetName val="JF3-_KF3_秤量機相關更新LIST"/>
      <sheetName val="KF_計装-恒例更新・整備機器"/>
      <sheetName val="-KF_電氣-恒例更新機器"/>
      <sheetName val="JF2_1000sq更新リスト20150115"/>
      <sheetName val="KF3_INV更換LIST"/>
      <sheetName val="KF3_SCR_相關更新LIST"/>
      <sheetName val="KF3_SERVO_AMP更新IST"/>
      <sheetName val="KF3_SERVO_MOTOR更新LIST"/>
      <sheetName val="KF3_PLC_POWER_UNIT更新LIST"/>
      <sheetName val="KF3_PLC_(BAT)更新LIST"/>
      <sheetName val="KF3_BCF_PLC更新"/>
      <sheetName val="_8"/>
      <sheetName val="YF_STR1000sqLFF200sq1"/>
      <sheetName val="EF_電氣-恒例更新機器（未修正）1"/>
      <sheetName val="EF_ルーフィング部材積算_1"/>
      <sheetName val="EF_STR1000sqLFF200sq1"/>
      <sheetName val="JF3_計裝1"/>
      <sheetName val="JF_ルーフィング部材積算1"/>
      <sheetName val="BATH_SCR1"/>
      <sheetName val="JF3_PLC更新_1"/>
      <sheetName val="JF3_HOT_INV+SERVO更新1"/>
      <sheetName val="JF3-_KF3_秤量機相關更新LIST1"/>
      <sheetName val="KF_計装-恒例更新・整備機器1"/>
      <sheetName val="-KF_電氣-恒例更新機器1"/>
      <sheetName val="JF2_1000sq更新リスト201501151"/>
      <sheetName val="KF3_INV更換LIST1"/>
      <sheetName val="KF3_SCR_相關更新LIST1"/>
      <sheetName val="KF3_SERVO_AMP更新IST1"/>
      <sheetName val="KF3_SERVO_MOTOR更新LIST1"/>
      <sheetName val="KF3_PLC_POWER_UNIT更新LIST1"/>
      <sheetName val="KF3_PLC_(BAT)更新LIST1"/>
      <sheetName val="KF3_BCF_PLC更新1"/>
      <sheetName val="CF4板組成"/>
      <sheetName val="Summary Sheets"/>
    </sheetNames>
    <definedNames>
      <definedName name="Calc"/>
      <definedName name="Module1.初期化"/>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refreshError="1"/>
      <sheetData sheetId="10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まとめ"/>
      <sheetName val="7.5세대 BS좌표-L측"/>
      <sheetName val="7.5세대 BS座標-R側"/>
      <sheetName val="6세대BS座標-L側 "/>
      <sheetName val="6세대BS座標-C側 "/>
      <sheetName val="6세대BS座標-R側"/>
    </sheetNames>
    <sheetDataSet>
      <sheetData sheetId="0">
        <row r="3">
          <cell r="B3">
            <v>40565</v>
          </cell>
          <cell r="C3">
            <v>11</v>
          </cell>
        </row>
        <row r="4">
          <cell r="B4">
            <v>40567</v>
          </cell>
          <cell r="C4">
            <v>11</v>
          </cell>
        </row>
        <row r="5">
          <cell r="B5">
            <v>40570</v>
          </cell>
          <cell r="C5">
            <v>11</v>
          </cell>
        </row>
        <row r="6">
          <cell r="B6">
            <v>40588</v>
          </cell>
          <cell r="C6">
            <v>11</v>
          </cell>
        </row>
        <row r="7">
          <cell r="B7">
            <v>40600</v>
          </cell>
          <cell r="C7">
            <v>11</v>
          </cell>
        </row>
        <row r="8">
          <cell r="B8">
            <v>40602</v>
          </cell>
          <cell r="C8">
            <v>11</v>
          </cell>
        </row>
        <row r="9">
          <cell r="B9">
            <v>40616</v>
          </cell>
          <cell r="C9">
            <v>11</v>
          </cell>
        </row>
        <row r="10">
          <cell r="B10">
            <v>40626</v>
          </cell>
          <cell r="C10">
            <v>11</v>
          </cell>
        </row>
        <row r="11">
          <cell r="B11">
            <v>40634</v>
          </cell>
          <cell r="C11">
            <v>11</v>
          </cell>
        </row>
        <row r="12">
          <cell r="B12">
            <v>40546</v>
          </cell>
          <cell r="C12">
            <v>12</v>
          </cell>
        </row>
        <row r="13">
          <cell r="B13">
            <v>40547</v>
          </cell>
          <cell r="C13">
            <v>12</v>
          </cell>
        </row>
        <row r="14">
          <cell r="B14">
            <v>40553</v>
          </cell>
          <cell r="C14">
            <v>12</v>
          </cell>
        </row>
        <row r="15">
          <cell r="B15">
            <v>40560</v>
          </cell>
          <cell r="C15">
            <v>12</v>
          </cell>
        </row>
        <row r="16">
          <cell r="B16">
            <v>40574</v>
          </cell>
          <cell r="C16">
            <v>12</v>
          </cell>
        </row>
        <row r="17">
          <cell r="B17">
            <v>40578</v>
          </cell>
          <cell r="C17">
            <v>12</v>
          </cell>
        </row>
        <row r="18">
          <cell r="B18">
            <v>40581</v>
          </cell>
          <cell r="C18">
            <v>12</v>
          </cell>
        </row>
        <row r="19">
          <cell r="B19">
            <v>40584</v>
          </cell>
          <cell r="C19">
            <v>12</v>
          </cell>
        </row>
        <row r="20">
          <cell r="B20">
            <v>40585</v>
          </cell>
          <cell r="C20">
            <v>12</v>
          </cell>
        </row>
        <row r="21">
          <cell r="B21">
            <v>40591</v>
          </cell>
          <cell r="C21">
            <v>12</v>
          </cell>
        </row>
        <row r="22">
          <cell r="B22">
            <v>40595</v>
          </cell>
          <cell r="C22">
            <v>12</v>
          </cell>
        </row>
        <row r="23">
          <cell r="B23">
            <v>40599</v>
          </cell>
          <cell r="C23">
            <v>12</v>
          </cell>
        </row>
        <row r="24">
          <cell r="B24">
            <v>40601</v>
          </cell>
          <cell r="C24">
            <v>12</v>
          </cell>
        </row>
        <row r="25">
          <cell r="B25">
            <v>40605</v>
          </cell>
          <cell r="C25">
            <v>12</v>
          </cell>
        </row>
        <row r="26">
          <cell r="B26">
            <v>40610</v>
          </cell>
          <cell r="C26">
            <v>12</v>
          </cell>
        </row>
        <row r="27">
          <cell r="B27">
            <v>40612</v>
          </cell>
          <cell r="C27">
            <v>12</v>
          </cell>
        </row>
        <row r="28">
          <cell r="B28">
            <v>40624</v>
          </cell>
          <cell r="C28">
            <v>12</v>
          </cell>
        </row>
        <row r="29">
          <cell r="B29">
            <v>40626</v>
          </cell>
          <cell r="C29">
            <v>12</v>
          </cell>
        </row>
        <row r="30">
          <cell r="B30">
            <v>40630</v>
          </cell>
          <cell r="C30">
            <v>12</v>
          </cell>
        </row>
        <row r="31">
          <cell r="B31">
            <v>40637</v>
          </cell>
          <cell r="C31">
            <v>12</v>
          </cell>
        </row>
        <row r="32">
          <cell r="B32">
            <v>40640</v>
          </cell>
          <cell r="C32">
            <v>12</v>
          </cell>
        </row>
        <row r="33">
          <cell r="B33">
            <v>40642</v>
          </cell>
          <cell r="C33">
            <v>12</v>
          </cell>
        </row>
        <row r="34">
          <cell r="B34">
            <v>40644</v>
          </cell>
          <cell r="C34">
            <v>12</v>
          </cell>
        </row>
        <row r="35">
          <cell r="B35">
            <v>40647</v>
          </cell>
          <cell r="C35">
            <v>12</v>
          </cell>
        </row>
        <row r="36">
          <cell r="B36">
            <v>40648</v>
          </cell>
          <cell r="C36">
            <v>12</v>
          </cell>
        </row>
        <row r="37">
          <cell r="B37">
            <v>40651</v>
          </cell>
          <cell r="C37">
            <v>12</v>
          </cell>
        </row>
        <row r="38">
          <cell r="B38">
            <v>40655</v>
          </cell>
          <cell r="C38">
            <v>12</v>
          </cell>
        </row>
        <row r="39">
          <cell r="B39">
            <v>40658</v>
          </cell>
          <cell r="C39">
            <v>12</v>
          </cell>
        </row>
        <row r="40">
          <cell r="B40">
            <v>40661</v>
          </cell>
          <cell r="C40">
            <v>12</v>
          </cell>
        </row>
        <row r="41">
          <cell r="B41">
            <v>40665</v>
          </cell>
          <cell r="C41">
            <v>12</v>
          </cell>
        </row>
        <row r="42">
          <cell r="B42">
            <v>40668</v>
          </cell>
          <cell r="C42">
            <v>12</v>
          </cell>
        </row>
        <row r="43">
          <cell r="B43">
            <v>40674</v>
          </cell>
          <cell r="C43">
            <v>12</v>
          </cell>
        </row>
        <row r="44">
          <cell r="B44">
            <v>40675</v>
          </cell>
          <cell r="C44">
            <v>12</v>
          </cell>
        </row>
        <row r="45">
          <cell r="B45">
            <v>40680</v>
          </cell>
          <cell r="C45">
            <v>12</v>
          </cell>
        </row>
        <row r="46">
          <cell r="B46">
            <v>40682</v>
          </cell>
          <cell r="C46">
            <v>12</v>
          </cell>
        </row>
        <row r="47">
          <cell r="B47">
            <v>40686</v>
          </cell>
          <cell r="C47">
            <v>12</v>
          </cell>
        </row>
        <row r="48">
          <cell r="B48">
            <v>40689</v>
          </cell>
          <cell r="C48">
            <v>12</v>
          </cell>
        </row>
        <row r="49">
          <cell r="B49">
            <v>40693</v>
          </cell>
          <cell r="C49">
            <v>12</v>
          </cell>
        </row>
        <row r="50">
          <cell r="B50">
            <v>40697</v>
          </cell>
          <cell r="C50">
            <v>12</v>
          </cell>
        </row>
        <row r="51">
          <cell r="B51">
            <v>40700</v>
          </cell>
          <cell r="C51">
            <v>12</v>
          </cell>
        </row>
        <row r="52">
          <cell r="B52">
            <v>40703</v>
          </cell>
          <cell r="C52">
            <v>12</v>
          </cell>
        </row>
        <row r="53">
          <cell r="B53">
            <v>40707</v>
          </cell>
          <cell r="C53">
            <v>12</v>
          </cell>
        </row>
        <row r="54">
          <cell r="B54">
            <v>40710</v>
          </cell>
          <cell r="C54">
            <v>12</v>
          </cell>
        </row>
        <row r="55">
          <cell r="B55">
            <v>40714</v>
          </cell>
          <cell r="C55">
            <v>12</v>
          </cell>
        </row>
        <row r="56">
          <cell r="B56">
            <v>40718</v>
          </cell>
          <cell r="C56">
            <v>12</v>
          </cell>
        </row>
        <row r="57">
          <cell r="B57">
            <v>40750</v>
          </cell>
          <cell r="C57">
            <v>12</v>
          </cell>
        </row>
        <row r="58">
          <cell r="B58">
            <v>40753</v>
          </cell>
          <cell r="C58">
            <v>12</v>
          </cell>
        </row>
        <row r="59">
          <cell r="B59">
            <v>40550</v>
          </cell>
          <cell r="C59">
            <v>13</v>
          </cell>
        </row>
        <row r="60">
          <cell r="B60">
            <v>40557</v>
          </cell>
          <cell r="C60">
            <v>13</v>
          </cell>
        </row>
        <row r="61">
          <cell r="B61">
            <v>40721</v>
          </cell>
          <cell r="C61">
            <v>13</v>
          </cell>
        </row>
        <row r="62">
          <cell r="B62">
            <v>40722</v>
          </cell>
          <cell r="C62">
            <v>13</v>
          </cell>
        </row>
        <row r="63">
          <cell r="B63">
            <v>40724</v>
          </cell>
          <cell r="C63">
            <v>13</v>
          </cell>
        </row>
        <row r="64">
          <cell r="B64">
            <v>40728</v>
          </cell>
          <cell r="C64">
            <v>13</v>
          </cell>
        </row>
        <row r="65">
          <cell r="B65">
            <v>40730</v>
          </cell>
          <cell r="C65">
            <v>13</v>
          </cell>
        </row>
        <row r="66">
          <cell r="B66">
            <v>40736</v>
          </cell>
          <cell r="C66">
            <v>13</v>
          </cell>
        </row>
        <row r="67">
          <cell r="B67">
            <v>40737</v>
          </cell>
          <cell r="C67">
            <v>13</v>
          </cell>
        </row>
        <row r="68">
          <cell r="B68">
            <v>40738</v>
          </cell>
          <cell r="C68">
            <v>13</v>
          </cell>
        </row>
        <row r="69">
          <cell r="B69">
            <v>40739</v>
          </cell>
          <cell r="C69">
            <v>13</v>
          </cell>
        </row>
        <row r="70">
          <cell r="B70">
            <v>40740</v>
          </cell>
          <cell r="C70">
            <v>13</v>
          </cell>
        </row>
        <row r="71">
          <cell r="B71">
            <v>40742</v>
          </cell>
          <cell r="C71">
            <v>13</v>
          </cell>
        </row>
        <row r="72">
          <cell r="B72">
            <v>40744</v>
          </cell>
          <cell r="C72">
            <v>13</v>
          </cell>
        </row>
        <row r="73">
          <cell r="B73">
            <v>40746</v>
          </cell>
          <cell r="C73">
            <v>13</v>
          </cell>
        </row>
        <row r="74">
          <cell r="B74">
            <v>40756</v>
          </cell>
          <cell r="C74">
            <v>13</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ENSAKU"/>
      <sheetName val="Hmax"/>
      <sheetName val="#REF"/>
      <sheetName val="Sheet1"/>
      <sheetName val="Jun-06"/>
      <sheetName val="紹介カード"/>
      <sheetName val="CASE設定"/>
      <sheetName val="データ"/>
      <sheetName val="CP LN 2.0, NIR2.0LV"/>
      <sheetName val="cie-line"/>
      <sheetName val="Input Sheet"/>
      <sheetName val="PL"/>
      <sheetName val="Mar04"/>
      <sheetName val="PRICE INCR FACTOR"/>
      <sheetName val="WF_ALL"/>
      <sheetName val="コストグラフ"/>
      <sheetName val="Master"/>
      <sheetName val="Affirm Retrieve"/>
      <sheetName val="budget idr"/>
      <sheetName val="ExpensesDefinition"/>
      <sheetName val="USD"/>
      <sheetName val="transp"/>
      <sheetName val="target"/>
      <sheetName val="oli 11"/>
      <sheetName val="oli 12"/>
      <sheetName val="data maint"/>
      <sheetName val="data repair"/>
      <sheetName val="Sheet2"/>
      <sheetName val="リスト"/>
      <sheetName val=" 갑지"/>
      <sheetName val="Sheet3"/>
      <sheetName val="fundsflow"/>
      <sheetName val="期末提出"/>
      <sheetName val="平衡分圧計算"/>
      <sheetName val="１．InfoCube (YKCH0010)案１"/>
      <sheetName val="１．InfoCube (YKCH0010) 案２"/>
      <sheetName val="2000"/>
      <sheetName val="부표총괄"/>
      <sheetName val="CP_LN_2_0,_NIR2_0LV"/>
      <sheetName val="Input_Sheet"/>
      <sheetName val="PRICE_INCR_FACTOR"/>
      <sheetName val="Affirm_Retrieve"/>
      <sheetName val="budget_idr"/>
      <sheetName val="oli_11"/>
      <sheetName val="oli_12"/>
      <sheetName val="data_maint"/>
      <sheetName val="data_repair"/>
      <sheetName val="04Carat"/>
      <sheetName val="Dom"/>
      <sheetName val="Gm"/>
      <sheetName val="CP PG 4.0"/>
      <sheetName val="YF板β-OH"/>
      <sheetName val="2001"/>
      <sheetName val="CRPQ"/>
      <sheetName val="2007"/>
      <sheetName val="DGFL"/>
      <sheetName val="table"/>
      <sheetName val="Unit Price 96"/>
      <sheetName val="CORONA"/>
      <sheetName val="KIJANG"/>
      <sheetName val="A1"/>
      <sheetName val="master2"/>
      <sheetName val="note"/>
      <sheetName val="SB 2005"/>
      <sheetName val="master1"/>
      <sheetName val="欧州09.1"/>
      <sheetName val="Formulas"/>
      <sheetName val="Operating Profit"/>
      <sheetName val="焼け加速試験"/>
      <sheetName val="Delv2010"/>
      <sheetName val="stock 01-04-2011"/>
      <sheetName val="Splintex"/>
      <sheetName val="Sales SUM"/>
      <sheetName val="Rolling"/>
      <sheetName val="Bott"/>
      <sheetName val="Crown"/>
      <sheetName val="DH (L)"/>
      <sheetName val="Stag"/>
      <sheetName val="Oil"/>
      <sheetName val="Crown max"/>
      <sheetName val="Chart1"/>
      <sheetName val="Chart2"/>
      <sheetName val="Update Data"/>
      <sheetName val="F-19"/>
      <sheetName val="F-17"/>
      <sheetName val="DC1-10&amp;1-4"/>
      <sheetName val="DC5-8&amp;9-10"/>
      <sheetName val="7"/>
      <sheetName val="Monthly trend"/>
      <sheetName val="Follow up"/>
      <sheetName val="ELEC-Database"/>
      <sheetName val="Claim Analysis"/>
      <sheetName val="Parameter"/>
      <sheetName val="DH_(L)"/>
      <sheetName val="Crown_max"/>
      <sheetName val="Update_Data"/>
      <sheetName val="Monthly_trend"/>
      <sheetName val="Follow_up"/>
      <sheetName val="KENSAKU.XLS"/>
      <sheetName val="SB_2005"/>
      <sheetName val="欧州09_1"/>
      <sheetName val="Operating_Profit"/>
      <sheetName val="stock_01-04-2011"/>
      <sheetName val="Unit_Price_96"/>
      <sheetName val="CP_LN_2_0,_NIR2_0LV1"/>
      <sheetName val="Input_Sheet1"/>
      <sheetName val="PRICE_INCR_FACTOR1"/>
      <sheetName val="Affirm_Retrieve1"/>
      <sheetName val="budget_idr1"/>
      <sheetName val="oli_111"/>
      <sheetName val="oli_121"/>
      <sheetName val="data_maint1"/>
      <sheetName val="data_repair1"/>
      <sheetName val="CP_PG_4_0"/>
      <sheetName val="_갑지"/>
      <sheetName val="１．InfoCube_(YKCH0010)案１"/>
      <sheetName val="１．InfoCube_(YKCH0010)_案２"/>
      <sheetName val="Sales_SUM"/>
      <sheetName val="DH_(L)1"/>
      <sheetName val="Crown_max1"/>
      <sheetName val="Update_Data1"/>
      <sheetName val="Monthly_trend1"/>
      <sheetName val="Follow_up1"/>
      <sheetName val="Claim_Analysis"/>
      <sheetName val="KENSAKU_XLS"/>
      <sheetName val="CP_LN_2_0,_NIR2_0LV6"/>
      <sheetName val="Input_Sheet6"/>
      <sheetName val="PRICE_INCR_FACTOR6"/>
      <sheetName val="Affirm_Retrieve6"/>
      <sheetName val="budget_idr6"/>
      <sheetName val="oli_116"/>
      <sheetName val="oli_126"/>
      <sheetName val="data_maint6"/>
      <sheetName val="data_repair6"/>
      <sheetName val="_갑지5"/>
      <sheetName val="１．InfoCube_(YKCH0010)案１5"/>
      <sheetName val="１．InfoCube_(YKCH0010)_案２5"/>
      <sheetName val="CP_PG_4_05"/>
      <sheetName val="Unit_Price_965"/>
      <sheetName val="SB_20055"/>
      <sheetName val="欧州09_15"/>
      <sheetName val="Operating_Profit5"/>
      <sheetName val="stock_01-04-20115"/>
      <sheetName val="CP_LN_2_0,_NIR2_0LV2"/>
      <sheetName val="Input_Sheet2"/>
      <sheetName val="PRICE_INCR_FACTOR2"/>
      <sheetName val="Affirm_Retrieve2"/>
      <sheetName val="budget_idr2"/>
      <sheetName val="oli_112"/>
      <sheetName val="oli_122"/>
      <sheetName val="data_maint2"/>
      <sheetName val="data_repair2"/>
      <sheetName val="_갑지1"/>
      <sheetName val="１．InfoCube_(YKCH0010)案１1"/>
      <sheetName val="１．InfoCube_(YKCH0010)_案２1"/>
      <sheetName val="CP_PG_4_01"/>
      <sheetName val="Unit_Price_961"/>
      <sheetName val="SB_20051"/>
      <sheetName val="欧州09_11"/>
      <sheetName val="Operating_Profit1"/>
      <sheetName val="stock_01-04-20111"/>
      <sheetName val="Sales_SUM1"/>
      <sheetName val="DH_(L)2"/>
      <sheetName val="Crown_max2"/>
      <sheetName val="Update_Data2"/>
      <sheetName val="Monthly_trend2"/>
      <sheetName val="Follow_up2"/>
      <sheetName val="Claim_Analysis1"/>
      <sheetName val="KENSAKU_XLS1"/>
      <sheetName val="CP_LN_2_0,_NIR2_0LV3"/>
      <sheetName val="Input_Sheet3"/>
      <sheetName val="PRICE_INCR_FACTOR3"/>
      <sheetName val="Affirm_Retrieve3"/>
      <sheetName val="budget_idr3"/>
      <sheetName val="oli_113"/>
      <sheetName val="oli_123"/>
      <sheetName val="data_maint3"/>
      <sheetName val="data_repair3"/>
      <sheetName val="_갑지2"/>
      <sheetName val="１．InfoCube_(YKCH0010)案１2"/>
      <sheetName val="１．InfoCube_(YKCH0010)_案２2"/>
      <sheetName val="CP_PG_4_02"/>
      <sheetName val="Unit_Price_962"/>
      <sheetName val="SB_20052"/>
      <sheetName val="欧州09_12"/>
      <sheetName val="Operating_Profit2"/>
      <sheetName val="stock_01-04-20112"/>
      <sheetName val="CP_LN_2_0,_NIR2_0LV4"/>
      <sheetName val="Input_Sheet4"/>
      <sheetName val="PRICE_INCR_FACTOR4"/>
      <sheetName val="Affirm_Retrieve4"/>
      <sheetName val="budget_idr4"/>
      <sheetName val="oli_114"/>
      <sheetName val="oli_124"/>
      <sheetName val="data_maint4"/>
      <sheetName val="data_repair4"/>
      <sheetName val="_갑지3"/>
      <sheetName val="１．InfoCube_(YKCH0010)案１3"/>
      <sheetName val="１．InfoCube_(YKCH0010)_案２3"/>
      <sheetName val="CP_PG_4_03"/>
      <sheetName val="Unit_Price_963"/>
      <sheetName val="SB_20053"/>
      <sheetName val="欧州09_13"/>
      <sheetName val="Operating_Profit3"/>
      <sheetName val="stock_01-04-20113"/>
      <sheetName val="CP_LN_2_0,_NIR2_0LV5"/>
      <sheetName val="Input_Sheet5"/>
      <sheetName val="PRICE_INCR_FACTOR5"/>
      <sheetName val="Affirm_Retrieve5"/>
      <sheetName val="budget_idr5"/>
      <sheetName val="oli_115"/>
      <sheetName val="oli_125"/>
      <sheetName val="data_maint5"/>
      <sheetName val="data_repair5"/>
      <sheetName val="_갑지4"/>
      <sheetName val="１．InfoCube_(YKCH0010)案１4"/>
      <sheetName val="１．InfoCube_(YKCH0010)_案２4"/>
      <sheetName val="CP_PG_4_04"/>
      <sheetName val="Unit_Price_964"/>
      <sheetName val="SB_20054"/>
      <sheetName val="欧州09_14"/>
      <sheetName val="Operating_Profit4"/>
      <sheetName val="stock_01-04-20114"/>
      <sheetName val="CP_LN_2_0,_NIR2_0LV8"/>
      <sheetName val="Input_Sheet8"/>
      <sheetName val="PRICE_INCR_FACTOR8"/>
      <sheetName val="Affirm_Retrieve8"/>
      <sheetName val="budget_idr8"/>
      <sheetName val="oli_118"/>
      <sheetName val="oli_128"/>
      <sheetName val="data_maint8"/>
      <sheetName val="data_repair8"/>
      <sheetName val="_갑지7"/>
      <sheetName val="CP_PG_4_07"/>
      <sheetName val="１．InfoCube_(YKCH0010)案１7"/>
      <sheetName val="１．InfoCube_(YKCH0010)_案２7"/>
      <sheetName val="Unit_Price_967"/>
      <sheetName val="SB_20057"/>
      <sheetName val="欧州09_17"/>
      <sheetName val="Operating_Profit7"/>
      <sheetName val="stock_01-04-20117"/>
      <sheetName val="Sales_SUM3"/>
      <sheetName val="DH_(L)4"/>
      <sheetName val="Crown_max4"/>
      <sheetName val="Update_Data4"/>
      <sheetName val="Monthly_trend4"/>
      <sheetName val="Follow_up4"/>
      <sheetName val="Claim_Analysis3"/>
      <sheetName val="KENSAKU_XLS3"/>
      <sheetName val="CP_LN_2_0,_NIR2_0LV7"/>
      <sheetName val="Input_Sheet7"/>
      <sheetName val="PRICE_INCR_FACTOR7"/>
      <sheetName val="Affirm_Retrieve7"/>
      <sheetName val="budget_idr7"/>
      <sheetName val="oli_117"/>
      <sheetName val="oli_127"/>
      <sheetName val="data_maint7"/>
      <sheetName val="data_repair7"/>
      <sheetName val="_갑지6"/>
      <sheetName val="CP_PG_4_06"/>
      <sheetName val="１．InfoCube_(YKCH0010)案１6"/>
      <sheetName val="１．InfoCube_(YKCH0010)_案２6"/>
      <sheetName val="Unit_Price_966"/>
      <sheetName val="SB_20056"/>
      <sheetName val="欧州09_16"/>
      <sheetName val="Operating_Profit6"/>
      <sheetName val="stock_01-04-20116"/>
      <sheetName val="Sales_SUM2"/>
      <sheetName val="DH_(L)3"/>
      <sheetName val="Crown_max3"/>
      <sheetName val="Update_Data3"/>
      <sheetName val="Monthly_trend3"/>
      <sheetName val="Follow_up3"/>
      <sheetName val="Claim_Analysis2"/>
      <sheetName val="KENSAKU_XLS2"/>
      <sheetName val="CP_LN_2_0,_NIR2_0LV9"/>
      <sheetName val="Input_Sheet9"/>
      <sheetName val="PRICE_INCR_FACTOR9"/>
      <sheetName val="oli_119"/>
      <sheetName val="oli_129"/>
      <sheetName val="data_maint9"/>
      <sheetName val="data_repair9"/>
      <sheetName val="Affirm_Retrieve9"/>
      <sheetName val="budget_idr9"/>
      <sheetName val="_갑지8"/>
      <sheetName val="CP_PG_4_08"/>
      <sheetName val="１．InfoCube_(YKCH0010)案１8"/>
      <sheetName val="１．InfoCube_(YKCH0010)_案２8"/>
      <sheetName val="Unit_Price_968"/>
      <sheetName val="SB_20058"/>
      <sheetName val="欧州09_18"/>
      <sheetName val="Operating_Profit8"/>
      <sheetName val="stock_01-04-20118"/>
      <sheetName val="Sales_SUM4"/>
      <sheetName val="DH_(L)5"/>
      <sheetName val="Crown_max5"/>
      <sheetName val="Update_Data5"/>
      <sheetName val="Monthly_trend5"/>
      <sheetName val="Follow_up5"/>
      <sheetName val="Claim_Analysis4"/>
      <sheetName val="KENSAKU_XLS4"/>
      <sheetName val="CP_LN_2_0,_NIR2_0LV10"/>
      <sheetName val="Input_Sheet10"/>
      <sheetName val="PRICE_INCR_FACTOR10"/>
      <sheetName val="Affirm_Retrieve10"/>
      <sheetName val="budget_idr10"/>
      <sheetName val="oli_1110"/>
      <sheetName val="oli_1210"/>
      <sheetName val="data_maint10"/>
      <sheetName val="data_repair10"/>
      <sheetName val="_갑지9"/>
      <sheetName val="１．InfoCube_(YKCH0010)案１9"/>
      <sheetName val="１．InfoCube_(YKCH0010)_案２9"/>
      <sheetName val="CP_PG_4_09"/>
      <sheetName val="Unit_Price_969"/>
      <sheetName val="SB_20059"/>
      <sheetName val="欧州09_19"/>
      <sheetName val="Operating_Profit9"/>
      <sheetName val="stock_01-04-20119"/>
      <sheetName val="Sales_SUM5"/>
      <sheetName val="DH_(L)6"/>
      <sheetName val="Crown_max6"/>
      <sheetName val="Update_Data6"/>
      <sheetName val="Monthly_trend6"/>
      <sheetName val="Follow_up6"/>
      <sheetName val="Claim_Analysis5"/>
      <sheetName val="KENSAKU_XLS5"/>
      <sheetName val="Setting"/>
      <sheetName val="Inspector"/>
      <sheetName val="Sales_SUM6"/>
      <sheetName val="DH_(L)7"/>
      <sheetName val="Crown_max7"/>
      <sheetName val="Update_Data7"/>
      <sheetName val="Monthly_trend7"/>
      <sheetName val="Follow_up7"/>
      <sheetName val="Claim_Analysis6"/>
      <sheetName val="KENSAKU_XLS6"/>
      <sheetName val="HARGA MATERIAL"/>
      <sheetName val="?????"/>
      <sheetName val="HARGA_MATERIAL2"/>
      <sheetName val="HARGA_MATERIAL"/>
      <sheetName val="HARGA_MATERIAL1"/>
      <sheetName val="HARGA_MATERIAL4"/>
      <sheetName val="HARGA_MATERIAL3"/>
      <sheetName val="เกณฑ์ประเมิน AGC"/>
      <sheetName val="MAS SO"/>
      <sheetName val="RATES"/>
      <sheetName val="2008 data"/>
      <sheetName val="AMS"/>
      <sheetName val="25. LOBB data"/>
      <sheetName val="Sales_SUM7"/>
      <sheetName val="DH_(L)8"/>
      <sheetName val="Crown_max8"/>
      <sheetName val="Update_Data8"/>
      <sheetName val="Monthly_trend8"/>
      <sheetName val="Follow_up8"/>
      <sheetName val="Claim_Analysis7"/>
      <sheetName val="KENSAKU_XLS7"/>
      <sheetName val="CP_LN_2_0,_NIR2_0LV15"/>
      <sheetName val="Input_Sheet15"/>
      <sheetName val="PRICE_INCR_FACTOR15"/>
      <sheetName val="Affirm_Retrieve15"/>
      <sheetName val="budget_idr15"/>
      <sheetName val="oli_1115"/>
      <sheetName val="oli_1215"/>
      <sheetName val="data_maint15"/>
      <sheetName val="data_repair15"/>
      <sheetName val="CP_PG_4_014"/>
      <sheetName val="_갑지14"/>
      <sheetName val="１．InfoCube_(YKCH0010)案１14"/>
      <sheetName val="１．InfoCube_(YKCH0010)_案２14"/>
      <sheetName val="Unit_Price_9614"/>
      <sheetName val="SB_200514"/>
      <sheetName val="欧州09_114"/>
      <sheetName val="Operating_Profit14"/>
      <sheetName val="stock_01-04-201114"/>
      <sheetName val="Sales_SUM10"/>
      <sheetName val="DH_(L)11"/>
      <sheetName val="Crown_max11"/>
      <sheetName val="Update_Data11"/>
      <sheetName val="Monthly_trend11"/>
      <sheetName val="Follow_up11"/>
      <sheetName val="Claim_Analysis10"/>
      <sheetName val="KENSAKU_XLS10"/>
      <sheetName val="CP_LN_2_0,_NIR2_0LV14"/>
      <sheetName val="PRICE_INCR_FACTOR14"/>
      <sheetName val="Input_Sheet14"/>
      <sheetName val="Affirm_Retrieve14"/>
      <sheetName val="budget_idr14"/>
      <sheetName val="oli_1114"/>
      <sheetName val="oli_1214"/>
      <sheetName val="data_maint14"/>
      <sheetName val="data_repair14"/>
      <sheetName val="CP_PG_4_013"/>
      <sheetName val="_갑지13"/>
      <sheetName val="１．InfoCube_(YKCH0010)案１13"/>
      <sheetName val="１．InfoCube_(YKCH0010)_案２13"/>
      <sheetName val="Unit_Price_9613"/>
      <sheetName val="SB_200513"/>
      <sheetName val="欧州09_113"/>
      <sheetName val="Operating_Profit13"/>
      <sheetName val="stock_01-04-201113"/>
      <sheetName val="Sales_SUM9"/>
      <sheetName val="DH_(L)10"/>
      <sheetName val="Crown_max10"/>
      <sheetName val="Update_Data10"/>
      <sheetName val="Monthly_trend10"/>
      <sheetName val="Follow_up10"/>
      <sheetName val="Claim_Analysis9"/>
      <sheetName val="KENSAKU_XLS9"/>
      <sheetName val="CP_LN_2_0,_NIR2_0LV13"/>
      <sheetName val="PRICE_INCR_FACTOR13"/>
      <sheetName val="Input_Sheet13"/>
      <sheetName val="Affirm_Retrieve13"/>
      <sheetName val="budget_idr13"/>
      <sheetName val="oli_1113"/>
      <sheetName val="oli_1213"/>
      <sheetName val="data_maint13"/>
      <sheetName val="data_repair13"/>
      <sheetName val="CP_PG_4_012"/>
      <sheetName val="_갑지12"/>
      <sheetName val="１．InfoCube_(YKCH0010)案１12"/>
      <sheetName val="１．InfoCube_(YKCH0010)_案２12"/>
      <sheetName val="Unit_Price_9612"/>
      <sheetName val="SB_200512"/>
      <sheetName val="欧州09_112"/>
      <sheetName val="Operating_Profit12"/>
      <sheetName val="stock_01-04-201112"/>
      <sheetName val="Sales_SUM8"/>
      <sheetName val="DH_(L)9"/>
      <sheetName val="Crown_max9"/>
      <sheetName val="Update_Data9"/>
      <sheetName val="Monthly_trend9"/>
      <sheetName val="Follow_up9"/>
      <sheetName val="Claim_Analysis8"/>
      <sheetName val="KENSAKU_XLS8"/>
      <sheetName val="CP_LN_2_0,_NIR2_0LV12"/>
      <sheetName val="Input_Sheet12"/>
      <sheetName val="PRICE_INCR_FACTOR12"/>
      <sheetName val="Affirm_Retrieve12"/>
      <sheetName val="budget_idr12"/>
      <sheetName val="oli_1112"/>
      <sheetName val="oli_1212"/>
      <sheetName val="data_maint12"/>
      <sheetName val="data_repair12"/>
      <sheetName val="CP_PG_4_011"/>
      <sheetName val="_갑지11"/>
      <sheetName val="１．InfoCube_(YKCH0010)案１11"/>
      <sheetName val="１．InfoCube_(YKCH0010)_案２11"/>
      <sheetName val="Unit_Price_9611"/>
      <sheetName val="SB_200511"/>
      <sheetName val="欧州09_111"/>
      <sheetName val="Operating_Profit11"/>
      <sheetName val="stock_01-04-201111"/>
      <sheetName val="CP_LN_2_0,_NIR2_0LV11"/>
      <sheetName val="Input_Sheet11"/>
      <sheetName val="PRICE_INCR_FACTOR11"/>
      <sheetName val="Affirm_Retrieve11"/>
      <sheetName val="budget_idr11"/>
      <sheetName val="oli_1111"/>
      <sheetName val="oli_1211"/>
      <sheetName val="data_maint11"/>
      <sheetName val="data_repair11"/>
      <sheetName val="CP_PG_4_010"/>
      <sheetName val="_갑지10"/>
      <sheetName val="１．InfoCube_(YKCH0010)案１10"/>
      <sheetName val="１．InfoCube_(YKCH0010)_案２10"/>
      <sheetName val="Unit_Price_9610"/>
      <sheetName val="SB_200510"/>
      <sheetName val="欧州09_110"/>
      <sheetName val="Operating_Profit10"/>
      <sheetName val="stock_01-04-201110"/>
      <sheetName val="CP_LN_2_0,_NIR2_0LV18"/>
      <sheetName val="PRICE_INCR_FACTOR18"/>
      <sheetName val="Input_Sheet18"/>
      <sheetName val="Affirm_Retrieve18"/>
      <sheetName val="budget_idr18"/>
      <sheetName val="oli_1118"/>
      <sheetName val="oli_1218"/>
      <sheetName val="data_maint18"/>
      <sheetName val="data_repair18"/>
      <sheetName val="CP_PG_4_017"/>
      <sheetName val="_갑지17"/>
      <sheetName val="１．InfoCube_(YKCH0010)案１17"/>
      <sheetName val="１．InfoCube_(YKCH0010)_案２17"/>
      <sheetName val="Unit_Price_9617"/>
      <sheetName val="SB_200517"/>
      <sheetName val="欧州09_117"/>
      <sheetName val="Operating_Profit17"/>
      <sheetName val="stock_01-04-201117"/>
      <sheetName val="Sales_SUM13"/>
      <sheetName val="DH_(L)14"/>
      <sheetName val="Crown_max14"/>
      <sheetName val="Update_Data14"/>
      <sheetName val="Monthly_trend14"/>
      <sheetName val="Follow_up14"/>
      <sheetName val="Claim_Analysis13"/>
      <sheetName val="KENSAKU_XLS13"/>
      <sheetName val="CP_LN_2_0,_NIR2_0LV16"/>
      <sheetName val="Input_Sheet16"/>
      <sheetName val="PRICE_INCR_FACTOR16"/>
      <sheetName val="Affirm_Retrieve16"/>
      <sheetName val="budget_idr16"/>
      <sheetName val="oli_1116"/>
      <sheetName val="oli_1216"/>
      <sheetName val="data_maint16"/>
      <sheetName val="data_repair16"/>
      <sheetName val="CP_PG_4_015"/>
      <sheetName val="_갑지15"/>
      <sheetName val="１．InfoCube_(YKCH0010)案１15"/>
      <sheetName val="１．InfoCube_(YKCH0010)_案２15"/>
      <sheetName val="Unit_Price_9615"/>
      <sheetName val="SB_200515"/>
      <sheetName val="欧州09_115"/>
      <sheetName val="Operating_Profit15"/>
      <sheetName val="stock_01-04-201115"/>
      <sheetName val="Sales_SUM11"/>
      <sheetName val="DH_(L)12"/>
      <sheetName val="Crown_max12"/>
      <sheetName val="Update_Data12"/>
      <sheetName val="Monthly_trend12"/>
      <sheetName val="Follow_up12"/>
      <sheetName val="Claim_Analysis11"/>
      <sheetName val="KENSAKU_XLS11"/>
      <sheetName val="CP_LN_2_0,_NIR2_0LV17"/>
      <sheetName val="Input_Sheet17"/>
      <sheetName val="PRICE_INCR_FACTOR17"/>
      <sheetName val="Affirm_Retrieve17"/>
      <sheetName val="budget_idr17"/>
      <sheetName val="oli_1117"/>
      <sheetName val="oli_1217"/>
      <sheetName val="data_maint17"/>
      <sheetName val="data_repair17"/>
      <sheetName val="CP_PG_4_016"/>
      <sheetName val="_갑지16"/>
      <sheetName val="１．InfoCube_(YKCH0010)案１16"/>
      <sheetName val="１．InfoCube_(YKCH0010)_案２16"/>
      <sheetName val="Unit_Price_9616"/>
      <sheetName val="SB_200516"/>
      <sheetName val="欧州09_116"/>
      <sheetName val="Operating_Profit16"/>
      <sheetName val="stock_01-04-201116"/>
      <sheetName val="Sales_SUM12"/>
      <sheetName val="DH_(L)13"/>
      <sheetName val="Crown_max13"/>
      <sheetName val="Update_Data13"/>
      <sheetName val="Monthly_trend13"/>
      <sheetName val="Follow_up13"/>
      <sheetName val="Claim_Analysis12"/>
      <sheetName val="KENSAKU_XLS12"/>
      <sheetName val="CP_LN_2_0,_NIR2_0LV20"/>
      <sheetName val="PRICE_INCR_FACTOR20"/>
      <sheetName val="Input_Sheet20"/>
      <sheetName val="Affirm_Retrieve20"/>
      <sheetName val="budget_idr20"/>
      <sheetName val="oli_1120"/>
      <sheetName val="oli_1220"/>
      <sheetName val="data_maint20"/>
      <sheetName val="data_repair20"/>
      <sheetName val="CP_PG_4_019"/>
      <sheetName val="_갑지19"/>
      <sheetName val="１．InfoCube_(YKCH0010)案１19"/>
      <sheetName val="１．InfoCube_(YKCH0010)_案２19"/>
      <sheetName val="Unit_Price_9619"/>
      <sheetName val="SB_200519"/>
      <sheetName val="欧州09_119"/>
      <sheetName val="Operating_Profit19"/>
      <sheetName val="stock_01-04-201119"/>
      <sheetName val="Sales_SUM15"/>
      <sheetName val="DH_(L)16"/>
      <sheetName val="Crown_max16"/>
      <sheetName val="Update_Data16"/>
      <sheetName val="Monthly_trend16"/>
      <sheetName val="Follow_up16"/>
      <sheetName val="Claim_Analysis15"/>
      <sheetName val="KENSAKU_XLS15"/>
      <sheetName val="HARGA_MATERIAL6"/>
      <sheetName val="เกณฑ์ประเมิน_AGC1"/>
      <sheetName val="MAS_SO1"/>
      <sheetName val="2008_data1"/>
      <sheetName val="25__LOBB_data1"/>
      <sheetName val="CP_LN_2_0,_NIR2_0LV19"/>
      <sheetName val="Input_Sheet19"/>
      <sheetName val="PRICE_INCR_FACTOR19"/>
      <sheetName val="Affirm_Retrieve19"/>
      <sheetName val="budget_idr19"/>
      <sheetName val="oli_1119"/>
      <sheetName val="oli_1219"/>
      <sheetName val="data_maint19"/>
      <sheetName val="data_repair19"/>
      <sheetName val="CP_PG_4_018"/>
      <sheetName val="_갑지18"/>
      <sheetName val="１．InfoCube_(YKCH0010)案１18"/>
      <sheetName val="１．InfoCube_(YKCH0010)_案２18"/>
      <sheetName val="Unit_Price_9618"/>
      <sheetName val="SB_200518"/>
      <sheetName val="欧州09_118"/>
      <sheetName val="Operating_Profit18"/>
      <sheetName val="stock_01-04-201118"/>
      <sheetName val="Sales_SUM14"/>
      <sheetName val="DH_(L)15"/>
      <sheetName val="Crown_max15"/>
      <sheetName val="Update_Data15"/>
      <sheetName val="Monthly_trend15"/>
      <sheetName val="Follow_up15"/>
      <sheetName val="Claim_Analysis14"/>
      <sheetName val="KENSAKU_XLS14"/>
      <sheetName val="HARGA_MATERIAL5"/>
      <sheetName val="เกณฑ์ประเมิน_AGC"/>
      <sheetName val="MAS_SO"/>
      <sheetName val="2008_data"/>
      <sheetName val="25__LOBB_data"/>
      <sheetName val="CP_LN_2_0,_NIR2_0LV21"/>
      <sheetName val="Input_Sheet21"/>
      <sheetName val="PRICE_INCR_FACTOR21"/>
      <sheetName val="Affirm_Retrieve21"/>
      <sheetName val="budget_idr21"/>
      <sheetName val="oli_1121"/>
      <sheetName val="oli_1221"/>
      <sheetName val="data_maint21"/>
      <sheetName val="data_repair21"/>
      <sheetName val="CP_PG_4_020"/>
      <sheetName val="_갑지20"/>
      <sheetName val="１．InfoCube_(YKCH0010)案１20"/>
      <sheetName val="１．InfoCube_(YKCH0010)_案２20"/>
      <sheetName val="Unit_Price_9620"/>
      <sheetName val="SB_200520"/>
      <sheetName val="欧州09_120"/>
      <sheetName val="Operating_Profit20"/>
      <sheetName val="stock_01-04-201120"/>
      <sheetName val="Sales_SUM16"/>
      <sheetName val="DH_(L)17"/>
      <sheetName val="Crown_max17"/>
      <sheetName val="Update_Data17"/>
      <sheetName val="Monthly_trend17"/>
      <sheetName val="Follow_up17"/>
      <sheetName val="Claim_Analysis16"/>
      <sheetName val="KENSAKU_XLS16"/>
      <sheetName val="HARGA_MATERIAL7"/>
      <sheetName val="เกณฑ์ประเมิน_AGC2"/>
      <sheetName val="MAS_SO2"/>
      <sheetName val="2008_data2"/>
      <sheetName val="25__LOBB_data2"/>
      <sheetName val="CP_LN_2_0,_NIR2_0LV22"/>
      <sheetName val="Input_Sheet22"/>
      <sheetName val="PRICE_INCR_FACTOR22"/>
      <sheetName val="Affirm_Retrieve22"/>
      <sheetName val="budget_idr22"/>
      <sheetName val="oli_1122"/>
      <sheetName val="oli_1222"/>
      <sheetName val="data_maint22"/>
      <sheetName val="data_repair22"/>
      <sheetName val="CP_PG_4_021"/>
      <sheetName val="_갑지21"/>
      <sheetName val="１．InfoCube_(YKCH0010)案１21"/>
      <sheetName val="１．InfoCube_(YKCH0010)_案２21"/>
      <sheetName val="Unit_Price_9621"/>
      <sheetName val="SB_200521"/>
      <sheetName val="欧州09_121"/>
      <sheetName val="Operating_Profit21"/>
      <sheetName val="stock_01-04-201121"/>
      <sheetName val="Sales_SUM17"/>
      <sheetName val="DH_(L)18"/>
      <sheetName val="Crown_max18"/>
      <sheetName val="Update_Data18"/>
      <sheetName val="Monthly_trend18"/>
      <sheetName val="Follow_up18"/>
      <sheetName val="Claim_Analysis17"/>
      <sheetName val="KENSAKU_XLS17"/>
      <sheetName val="HARGA_MATERIAL8"/>
      <sheetName val="เกณฑ์ประเมิน_AGC3"/>
      <sheetName val="MAS_SO3"/>
      <sheetName val="2008_data3"/>
      <sheetName val="25__LOBB_data3"/>
    </sheetNames>
    <definedNames>
      <definedName name="clear_all"/>
      <definedName name="field_name"/>
      <definedName name="modoru_fld"/>
      <definedName name="modoru_mnu"/>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refreshError="1"/>
      <sheetData sheetId="328" refreshError="1"/>
      <sheetData sheetId="329"/>
      <sheetData sheetId="330"/>
      <sheetData sheetId="331"/>
      <sheetData sheetId="332"/>
      <sheetData sheetId="333"/>
      <sheetData sheetId="334"/>
      <sheetData sheetId="335"/>
      <sheetData sheetId="336"/>
      <sheetData sheetId="337" refreshError="1"/>
      <sheetData sheetId="338" refreshError="1"/>
      <sheetData sheetId="339"/>
      <sheetData sheetId="340"/>
      <sheetData sheetId="341"/>
      <sheetData sheetId="342"/>
      <sheetData sheetId="343"/>
      <sheetData sheetId="344" refreshError="1"/>
      <sheetData sheetId="345" refreshError="1"/>
      <sheetData sheetId="346" refreshError="1"/>
      <sheetData sheetId="347" refreshError="1"/>
      <sheetData sheetId="348" refreshError="1"/>
      <sheetData sheetId="349" refreshError="1"/>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管理リスト"/>
      <sheetName val="フイールド表"/>
      <sheetName val="ラベル履歴"/>
      <sheetName val="出荷履歴"/>
      <sheetName val="Label1"/>
      <sheetName val="IPLabel"/>
      <sheetName val="Parameter"/>
      <sheetName val="0422-A1"/>
      <sheetName val="0427-A4"/>
      <sheetName val="0615-A4"/>
      <sheetName val="0615-A5"/>
      <sheetName val="0615-AG"/>
      <sheetName val="0624-A2"/>
      <sheetName val="0624-A3"/>
      <sheetName val="0624-A4"/>
      <sheetName val="0705-A3"/>
      <sheetName val="0713-AC"/>
      <sheetName val="0802-AA"/>
      <sheetName val="0810-A1"/>
      <sheetName val="0810-A2"/>
      <sheetName val="0816-A1"/>
      <sheetName val="0817-A3"/>
      <sheetName val="0831-A1"/>
      <sheetName val="変更履歴"/>
      <sheetName val="0310-AA"/>
      <sheetName val="0310-AB"/>
      <sheetName val="0310-AC"/>
      <sheetName val="0310-AD"/>
      <sheetName val="0310-AE"/>
      <sheetName val="0315-AA"/>
      <sheetName val="0315-AB"/>
      <sheetName val="0317-A1"/>
      <sheetName val="0317-A2"/>
      <sheetName val="0317-A3"/>
      <sheetName val="0324-AA"/>
      <sheetName val="0324-AB"/>
      <sheetName val="0330-AK"/>
      <sheetName val="0330-AL"/>
      <sheetName val="0406-AC"/>
      <sheetName val="0406-AE"/>
      <sheetName val="0407-AA"/>
      <sheetName val="0412-AD"/>
      <sheetName val="0413-A2"/>
      <sheetName val="0413-A3"/>
      <sheetName val="1216-AF"/>
      <sheetName val="0109-AB"/>
      <sheetName val="1210-AA"/>
      <sheetName val="1210-AB"/>
      <sheetName val="1210-AZ"/>
      <sheetName val="1210-AY"/>
      <sheetName val="1210-AX"/>
      <sheetName val="1211-AZ"/>
      <sheetName val="1215-A1"/>
      <sheetName val="1215-A2"/>
      <sheetName val="1215-AA1"/>
      <sheetName val="1216-AG"/>
      <sheetName val="1217-A1"/>
      <sheetName val="1218-AA"/>
      <sheetName val="1222-AA"/>
      <sheetName val="0104-AA"/>
      <sheetName val="0104-AB"/>
      <sheetName val="0319-A1"/>
      <sheetName val="A1"/>
      <sheetName val="0217-AA"/>
      <sheetName val="0217-AB"/>
      <sheetName val="0217-AC"/>
      <sheetName val="0217-AD"/>
      <sheetName val="0218-AA"/>
      <sheetName val="0304-AA"/>
      <sheetName val="0308-AA"/>
      <sheetName val="0308-AB"/>
      <sheetName val="0308-AC"/>
      <sheetName val="0308-AD"/>
      <sheetName val="1111-AX"/>
      <sheetName val="1111-AW"/>
      <sheetName val="1111-AV"/>
      <sheetName val="1111-AT"/>
      <sheetName val="1112-AZ"/>
      <sheetName val="1112-AX"/>
      <sheetName val="1117-AZ"/>
      <sheetName val="1117-AX"/>
      <sheetName val="1117-AY"/>
      <sheetName val="1117-AA"/>
      <sheetName val="1118-AZ"/>
      <sheetName val="1119-AA"/>
      <sheetName val="1119-AB"/>
      <sheetName val="1120-AA"/>
      <sheetName val="1120-AB"/>
      <sheetName val="1120-AC"/>
      <sheetName val="1123-AA"/>
      <sheetName val="0929-A"/>
      <sheetName val="0929-B"/>
      <sheetName val="0929-C"/>
      <sheetName val="0929-D"/>
      <sheetName val="0930-A"/>
      <sheetName val="1002-A"/>
      <sheetName val="1002-B"/>
      <sheetName val="1002-C"/>
      <sheetName val="1003-D"/>
      <sheetName val="1003-E"/>
      <sheetName val="0825-1"/>
      <sheetName val="0825-2"/>
      <sheetName val="0825-3"/>
      <sheetName val="A-1"/>
      <sheetName val="888"/>
      <sheetName val="1006-B"/>
      <sheetName val="0330-AA"/>
      <sheetName val="1124-AZ"/>
      <sheetName val="1124-AX"/>
      <sheetName val="1124-AY"/>
      <sheetName val="1125-AZ"/>
      <sheetName val="1125-AA"/>
      <sheetName val="1125-AB"/>
      <sheetName val="1125-AC"/>
      <sheetName val="1125-AD"/>
      <sheetName val="1126-AZ"/>
      <sheetName val="1126-AY"/>
      <sheetName val="1126-AR"/>
      <sheetName val="1130-AY"/>
      <sheetName val="1202-AZ"/>
      <sheetName val="1202-AY"/>
      <sheetName val="1202-AX"/>
      <sheetName val="1202-AU"/>
      <sheetName val="0420-A2"/>
      <sheetName val="0420-A3"/>
      <sheetName val="0420-A5"/>
      <sheetName val="0427-A2"/>
      <sheetName val="0427-A3"/>
      <sheetName val="0427-A5"/>
      <sheetName val="0427-A6"/>
      <sheetName val="0427-A7"/>
      <sheetName val="0427-A8"/>
      <sheetName val="0427-A9"/>
      <sheetName val="0427-AA"/>
      <sheetName val="0428-A1"/>
      <sheetName val="0428-A2"/>
      <sheetName val="0428-A3"/>
      <sheetName val="0507-A1"/>
      <sheetName val="0508-A4"/>
      <sheetName val="0508-A6"/>
      <sheetName val="0508-A7"/>
      <sheetName val="0512-A1"/>
      <sheetName val="0512-A2"/>
      <sheetName val="0512-AA"/>
      <sheetName val="0512-AB"/>
      <sheetName val="0512-AC"/>
      <sheetName val="0512-AD"/>
      <sheetName val="0512-AE"/>
      <sheetName val="0512-AF"/>
      <sheetName val="0517-A1"/>
      <sheetName val="0517-A2"/>
      <sheetName val="0517-A3"/>
      <sheetName val="0517-A4"/>
      <sheetName val="0517-A5"/>
      <sheetName val="0517-A6"/>
      <sheetName val="0517-A7"/>
      <sheetName val="0517-AA"/>
      <sheetName val="0519-AB"/>
      <sheetName val="0519-AC"/>
      <sheetName val="0519-AD"/>
      <sheetName val="0519-AE"/>
      <sheetName val="0519-AF"/>
      <sheetName val="0520-A1"/>
      <sheetName val="0520-A2"/>
      <sheetName val="0525-AA"/>
      <sheetName val="0527-AA"/>
      <sheetName val="0603-A1"/>
      <sheetName val="0603-A2"/>
      <sheetName val="0603-A3"/>
      <sheetName val="0603-A4"/>
      <sheetName val="0603-A6"/>
      <sheetName val="0603-A7"/>
      <sheetName val="0604-AE"/>
      <sheetName val="0609-A1"/>
      <sheetName val="0609-A2"/>
      <sheetName val="0609-A3"/>
      <sheetName val="0609-A4"/>
      <sheetName val="0510-A1"/>
      <sheetName val="0510-A2"/>
      <sheetName val="0730-A3"/>
      <sheetName val="Sheet1"/>
      <sheetName val="1008-A"/>
      <sheetName val="1009-A"/>
      <sheetName val="1009-B"/>
      <sheetName val="1013-A"/>
      <sheetName val="1013-B"/>
      <sheetName val="1013-C"/>
      <sheetName val="1013-D"/>
      <sheetName val="1014-A"/>
      <sheetName val="1014-B"/>
      <sheetName val="1015-A"/>
      <sheetName val="1015-B"/>
      <sheetName val="1015-C"/>
      <sheetName val="1015-D"/>
      <sheetName val="1016-A"/>
      <sheetName val="1019-A"/>
      <sheetName val="1020-A"/>
      <sheetName val="1020-B"/>
      <sheetName val="1020-C"/>
      <sheetName val="1021-A"/>
      <sheetName val="1021-B"/>
      <sheetName val="1021-C"/>
      <sheetName val="1021-D"/>
      <sheetName val="1021-AF"/>
      <sheetName val="1021-AX"/>
      <sheetName val="1021-AZ"/>
      <sheetName val="1022-AK"/>
      <sheetName val="1028-AF"/>
      <sheetName val="1030-AA"/>
      <sheetName val="A204A"/>
      <sheetName val="A204B"/>
      <sheetName val="A204C"/>
      <sheetName val="A204D"/>
      <sheetName val="A204E"/>
      <sheetName val="A204F"/>
      <sheetName val="A204G"/>
      <sheetName val="A204H"/>
      <sheetName val="A204K"/>
      <sheetName val="A204L"/>
      <sheetName val="A207A"/>
      <sheetName val="A210A"/>
      <sheetName val="A210B"/>
      <sheetName val="A210C"/>
      <sheetName val="A210D"/>
      <sheetName val="A210E"/>
      <sheetName val="A211111"/>
      <sheetName val="A210F"/>
      <sheetName val="A210G"/>
      <sheetName val="A214A"/>
      <sheetName val="A216A"/>
      <sheetName val="A216B"/>
      <sheetName val="A216C"/>
      <sheetName val="A218A"/>
      <sheetName val="A218B"/>
      <sheetName val="A221A"/>
      <sheetName val="A221B"/>
      <sheetName val="A223A"/>
      <sheetName val="A228A"/>
      <sheetName val="A228B"/>
      <sheetName val="A228C"/>
      <sheetName val="A302A"/>
      <sheetName val="A302C"/>
      <sheetName val="A302F"/>
      <sheetName val="A302E"/>
      <sheetName val="A302D"/>
      <sheetName val="A302B"/>
      <sheetName val="A302H"/>
      <sheetName val="A302I"/>
      <sheetName val="A302J"/>
      <sheetName val="A302K"/>
      <sheetName val="A302L"/>
      <sheetName val="A302M"/>
      <sheetName val="A302N"/>
      <sheetName val="A302O"/>
      <sheetName val="A302P"/>
      <sheetName val="A302Q"/>
      <sheetName val="A303A"/>
      <sheetName val="A303B"/>
      <sheetName val="A303Q"/>
      <sheetName val="A303P"/>
      <sheetName val="A304A"/>
      <sheetName val="A304B"/>
      <sheetName val="A304C"/>
      <sheetName val="A304D"/>
      <sheetName val="A304E"/>
      <sheetName val="A304F"/>
      <sheetName val="A304G"/>
      <sheetName val="A304M"/>
      <sheetName val="A304N"/>
      <sheetName val="A308A"/>
      <sheetName val="A308B"/>
      <sheetName val="A309A"/>
      <sheetName val="A309C"/>
      <sheetName val="A309B"/>
      <sheetName val="A310A"/>
      <sheetName val="A311A"/>
      <sheetName val="A311B"/>
      <sheetName val="A314A"/>
      <sheetName val="A314B"/>
      <sheetName val="A314C"/>
      <sheetName val="A314D"/>
      <sheetName val="A314E"/>
      <sheetName val="A315A"/>
      <sheetName val="A315B"/>
      <sheetName val="A315C"/>
      <sheetName val="A315D"/>
      <sheetName val="A315E"/>
      <sheetName val="A315F"/>
      <sheetName val="A315G"/>
      <sheetName val="A315H"/>
      <sheetName val="A315I"/>
      <sheetName val="A504B"/>
      <sheetName val="A504C"/>
      <sheetName val="A506A"/>
      <sheetName val="A506B"/>
      <sheetName val="A516A"/>
      <sheetName val="A517A"/>
      <sheetName val="A517B"/>
      <sheetName val="A519A"/>
      <sheetName val="A328C"/>
      <sheetName val="A328B"/>
      <sheetName val="A328D"/>
      <sheetName val="A329A"/>
      <sheetName val="A329B"/>
      <sheetName val="A329C"/>
      <sheetName val="A329D"/>
      <sheetName val="A330A"/>
      <sheetName val="A401A"/>
      <sheetName val="A401B"/>
      <sheetName val="A401C"/>
      <sheetName val="A406A"/>
      <sheetName val="A406B"/>
      <sheetName val="A406C"/>
      <sheetName val="A407A"/>
      <sheetName val="A407B"/>
      <sheetName val="A408B"/>
      <sheetName val="A408C"/>
      <sheetName val="A316A"/>
      <sheetName val="A316B"/>
      <sheetName val="A316C"/>
      <sheetName val="A317A"/>
      <sheetName val="A317B"/>
      <sheetName val="A318A"/>
      <sheetName val="A318C"/>
      <sheetName val="A318D"/>
      <sheetName val="A319A"/>
      <sheetName val="A319B"/>
      <sheetName val="A324A"/>
      <sheetName val="A324B"/>
      <sheetName val="A324C"/>
      <sheetName val="A520A"/>
      <sheetName val="A521A"/>
      <sheetName val="A521B"/>
      <sheetName val="A523A"/>
      <sheetName val="A523B"/>
      <sheetName val="A523C"/>
      <sheetName val="2009年【AF】特採リスト_Ver2"/>
      <sheetName val="0115A"/>
      <sheetName val="0118-AA"/>
      <sheetName val="0126-AB"/>
      <sheetName val="0126-AD"/>
      <sheetName val="0128-AA"/>
      <sheetName val="0128-AB"/>
      <sheetName val="0128-AC"/>
      <sheetName val="0201-AA"/>
      <sheetName val="0202-AA"/>
      <sheetName val="0202-AB"/>
      <sheetName val="0204-AA"/>
      <sheetName val="0204-AC"/>
      <sheetName val="0204-AD"/>
      <sheetName val="0204-AE"/>
      <sheetName val="list"/>
      <sheetName val="HIT3JC"/>
      <sheetName val="Index"/>
      <sheetName val="YF板β-OH"/>
      <sheetName val="S count"/>
      <sheetName val="YF DO 素地 組成"/>
      <sheetName val="YF比重"/>
      <sheetName val="YF 板 組成"/>
    </sheetNames>
    <sheetDataSet>
      <sheetData sheetId="0" refreshError="1"/>
      <sheetData sheetId="1" refreshError="1">
        <row r="2">
          <cell r="A2" t="str">
            <v>SHG0</v>
          </cell>
          <cell r="B2" t="str">
            <v>SHP</v>
          </cell>
          <cell r="C2" t="str">
            <v>DV</v>
          </cell>
          <cell r="D2" t="str">
            <v>G10</v>
          </cell>
        </row>
        <row r="3">
          <cell r="A3" t="str">
            <v>SHF0</v>
          </cell>
          <cell r="B3" t="str">
            <v>SHP</v>
          </cell>
          <cell r="C3" t="str">
            <v>CF</v>
          </cell>
          <cell r="D3" t="str">
            <v>G10</v>
          </cell>
        </row>
        <row r="4">
          <cell r="A4" t="str">
            <v>SHQ0</v>
          </cell>
          <cell r="B4" t="str">
            <v>SHP</v>
          </cell>
          <cell r="C4" t="str">
            <v>MN</v>
          </cell>
          <cell r="D4" t="str">
            <v>G10</v>
          </cell>
        </row>
        <row r="5">
          <cell r="A5" t="str">
            <v>AU7A</v>
          </cell>
          <cell r="B5" t="str">
            <v>AUO</v>
          </cell>
          <cell r="C5" t="str">
            <v>DV</v>
          </cell>
          <cell r="D5" t="str">
            <v>G8.1</v>
          </cell>
        </row>
        <row r="6">
          <cell r="A6" t="str">
            <v>AU7D</v>
          </cell>
          <cell r="B6" t="str">
            <v>AUO</v>
          </cell>
          <cell r="C6" t="str">
            <v>CF</v>
          </cell>
          <cell r="D6" t="str">
            <v>G8.1</v>
          </cell>
        </row>
        <row r="7">
          <cell r="A7" t="str">
            <v>CM7A</v>
          </cell>
          <cell r="B7" t="str">
            <v>CMO</v>
          </cell>
          <cell r="C7" t="str">
            <v>DV</v>
          </cell>
          <cell r="D7" t="str">
            <v>G8.1</v>
          </cell>
        </row>
        <row r="8">
          <cell r="A8" t="str">
            <v>CM7C</v>
          </cell>
          <cell r="B8" t="str">
            <v>CMO</v>
          </cell>
          <cell r="C8" t="str">
            <v>CF</v>
          </cell>
          <cell r="D8" t="str">
            <v>G8.1</v>
          </cell>
        </row>
        <row r="9">
          <cell r="A9" t="str">
            <v>IPG8</v>
          </cell>
          <cell r="B9" t="str">
            <v>IPS（DV)</v>
          </cell>
          <cell r="C9" t="str">
            <v>DV</v>
          </cell>
          <cell r="D9" t="str">
            <v>G8.1</v>
          </cell>
        </row>
        <row r="10">
          <cell r="A10" t="str">
            <v>IPF8</v>
          </cell>
          <cell r="B10" t="str">
            <v>IPS（DNP）</v>
          </cell>
          <cell r="C10" t="str">
            <v>CF</v>
          </cell>
          <cell r="D10" t="str">
            <v>G8.1</v>
          </cell>
        </row>
        <row r="11">
          <cell r="A11" t="str">
            <v>IPQ8</v>
          </cell>
          <cell r="B11" t="str">
            <v>IPS</v>
          </cell>
          <cell r="C11" t="str">
            <v>MN</v>
          </cell>
          <cell r="D11" t="str">
            <v>G8.1</v>
          </cell>
        </row>
        <row r="12">
          <cell r="A12" t="str">
            <v>LG8A</v>
          </cell>
          <cell r="B12" t="str">
            <v>LGD</v>
          </cell>
          <cell r="C12" t="str">
            <v>DV</v>
          </cell>
          <cell r="D12" t="str">
            <v>G8.1</v>
          </cell>
        </row>
        <row r="13">
          <cell r="A13" t="str">
            <v>LG8D</v>
          </cell>
          <cell r="B13" t="str">
            <v>LGD</v>
          </cell>
          <cell r="C13" t="str">
            <v>CF</v>
          </cell>
          <cell r="D13" t="str">
            <v>G8.1</v>
          </cell>
        </row>
        <row r="14">
          <cell r="A14" t="str">
            <v>LG8G</v>
          </cell>
          <cell r="B14" t="str">
            <v>LGD</v>
          </cell>
          <cell r="C14" t="str">
            <v>MN</v>
          </cell>
          <cell r="D14" t="str">
            <v>G8.1</v>
          </cell>
        </row>
        <row r="15">
          <cell r="A15" t="str">
            <v>SE8A</v>
          </cell>
          <cell r="B15" t="str">
            <v>SEC</v>
          </cell>
          <cell r="C15" t="str">
            <v>DV</v>
          </cell>
          <cell r="D15" t="str">
            <v>G8.1</v>
          </cell>
        </row>
        <row r="16">
          <cell r="A16" t="str">
            <v>SE8D</v>
          </cell>
          <cell r="B16" t="str">
            <v>SEC</v>
          </cell>
          <cell r="C16" t="str">
            <v>CF</v>
          </cell>
          <cell r="D16" t="str">
            <v>G8.1</v>
          </cell>
        </row>
        <row r="17">
          <cell r="A17" t="str">
            <v>SE8G</v>
          </cell>
          <cell r="B17" t="str">
            <v>SEC</v>
          </cell>
          <cell r="C17" t="str">
            <v>MN</v>
          </cell>
          <cell r="D17" t="str">
            <v>G8.1</v>
          </cell>
        </row>
        <row r="18">
          <cell r="A18" t="str">
            <v>DNF8</v>
          </cell>
          <cell r="B18" t="str">
            <v>DNP</v>
          </cell>
          <cell r="C18" t="str">
            <v>CF</v>
          </cell>
          <cell r="D18" t="str">
            <v>G8</v>
          </cell>
        </row>
        <row r="19">
          <cell r="A19" t="str">
            <v>SHG8</v>
          </cell>
          <cell r="B19" t="str">
            <v>SHP</v>
          </cell>
          <cell r="C19" t="str">
            <v>DV</v>
          </cell>
          <cell r="D19" t="str">
            <v>G8</v>
          </cell>
        </row>
        <row r="20">
          <cell r="A20" t="str">
            <v>SHF8</v>
          </cell>
          <cell r="B20" t="str">
            <v>SHP</v>
          </cell>
          <cell r="C20" t="str">
            <v>CF</v>
          </cell>
          <cell r="D20" t="str">
            <v>G8</v>
          </cell>
        </row>
        <row r="21">
          <cell r="A21" t="str">
            <v>SHQ8</v>
          </cell>
          <cell r="B21" t="str">
            <v>SHP</v>
          </cell>
          <cell r="C21" t="str">
            <v>MN</v>
          </cell>
          <cell r="D21" t="str">
            <v>G8</v>
          </cell>
        </row>
        <row r="22">
          <cell r="A22" t="str">
            <v>SHG8_C</v>
          </cell>
          <cell r="B22" t="str">
            <v>SHP</v>
          </cell>
          <cell r="C22" t="str">
            <v>MSC</v>
          </cell>
          <cell r="D22" t="str">
            <v>G8</v>
          </cell>
        </row>
        <row r="23">
          <cell r="A23" t="str">
            <v>AU6A</v>
          </cell>
          <cell r="B23" t="str">
            <v>AUO</v>
          </cell>
          <cell r="C23" t="str">
            <v>DV</v>
          </cell>
          <cell r="D23" t="str">
            <v>G7.5</v>
          </cell>
        </row>
        <row r="24">
          <cell r="A24" t="str">
            <v>AU6D</v>
          </cell>
          <cell r="B24" t="str">
            <v>AUO</v>
          </cell>
          <cell r="C24" t="str">
            <v>CF</v>
          </cell>
          <cell r="D24" t="str">
            <v>G7.5</v>
          </cell>
        </row>
        <row r="25">
          <cell r="A25" t="str">
            <v>AU6G</v>
          </cell>
          <cell r="B25" t="str">
            <v>AUO</v>
          </cell>
          <cell r="C25" t="str">
            <v>MN</v>
          </cell>
          <cell r="D25" t="str">
            <v>G7.5</v>
          </cell>
        </row>
        <row r="26">
          <cell r="A26" t="str">
            <v>CM6A</v>
          </cell>
          <cell r="B26" t="str">
            <v>CMO</v>
          </cell>
          <cell r="C26" t="str">
            <v>DV</v>
          </cell>
          <cell r="D26" t="str">
            <v>G7.5</v>
          </cell>
        </row>
        <row r="27">
          <cell r="A27" t="str">
            <v>CM6D</v>
          </cell>
          <cell r="B27" t="str">
            <v>CMO</v>
          </cell>
          <cell r="C27" t="str">
            <v>CF</v>
          </cell>
          <cell r="D27" t="str">
            <v>G7.5</v>
          </cell>
        </row>
        <row r="28">
          <cell r="A28" t="str">
            <v>CM6G</v>
          </cell>
          <cell r="B28" t="str">
            <v>CMO</v>
          </cell>
          <cell r="C28" t="str">
            <v>MN</v>
          </cell>
          <cell r="D28" t="str">
            <v>G7.5</v>
          </cell>
        </row>
        <row r="29">
          <cell r="A29" t="str">
            <v>LG7A</v>
          </cell>
          <cell r="B29" t="str">
            <v>LGD</v>
          </cell>
          <cell r="C29" t="str">
            <v>DV</v>
          </cell>
          <cell r="D29" t="str">
            <v>G7.5</v>
          </cell>
        </row>
        <row r="30">
          <cell r="A30" t="str">
            <v>LG7D</v>
          </cell>
          <cell r="B30" t="str">
            <v>LGD</v>
          </cell>
          <cell r="C30" t="str">
            <v>CF</v>
          </cell>
          <cell r="D30" t="str">
            <v>G7.5</v>
          </cell>
        </row>
        <row r="31">
          <cell r="A31" t="str">
            <v>LG7G</v>
          </cell>
          <cell r="B31" t="str">
            <v>LGD</v>
          </cell>
          <cell r="C31" t="str">
            <v>MN</v>
          </cell>
          <cell r="D31" t="str">
            <v>G7.5</v>
          </cell>
        </row>
        <row r="32">
          <cell r="A32" t="str">
            <v>SE7A</v>
          </cell>
          <cell r="B32" t="str">
            <v>SEC</v>
          </cell>
          <cell r="C32" t="str">
            <v>DV</v>
          </cell>
          <cell r="D32" t="str">
            <v>G7</v>
          </cell>
        </row>
        <row r="33">
          <cell r="A33" t="str">
            <v>SE7D</v>
          </cell>
          <cell r="B33" t="str">
            <v>SEC</v>
          </cell>
          <cell r="C33" t="str">
            <v>CF</v>
          </cell>
          <cell r="D33" t="str">
            <v>G7</v>
          </cell>
        </row>
        <row r="34">
          <cell r="A34" t="str">
            <v>SE7G</v>
          </cell>
          <cell r="B34" t="str">
            <v>SEC</v>
          </cell>
          <cell r="C34" t="str">
            <v>MN</v>
          </cell>
          <cell r="D34" t="str">
            <v>G7</v>
          </cell>
        </row>
        <row r="35">
          <cell r="A35" t="str">
            <v>AU4A</v>
          </cell>
          <cell r="B35" t="str">
            <v>AUO</v>
          </cell>
          <cell r="C35" t="str">
            <v>DV</v>
          </cell>
          <cell r="D35" t="str">
            <v>G6</v>
          </cell>
        </row>
        <row r="36">
          <cell r="A36" t="str">
            <v>AU4D</v>
          </cell>
          <cell r="B36" t="str">
            <v>AUO</v>
          </cell>
          <cell r="C36" t="str">
            <v>CF</v>
          </cell>
          <cell r="D36" t="str">
            <v>G6</v>
          </cell>
        </row>
        <row r="37">
          <cell r="A37" t="str">
            <v>AU4G</v>
          </cell>
          <cell r="B37" t="str">
            <v>AUO</v>
          </cell>
          <cell r="C37" t="str">
            <v>MN</v>
          </cell>
          <cell r="D37" t="str">
            <v>G6</v>
          </cell>
        </row>
        <row r="38">
          <cell r="A38" t="str">
            <v>CM4A</v>
          </cell>
          <cell r="B38" t="str">
            <v>CMO</v>
          </cell>
          <cell r="C38" t="str">
            <v>DV</v>
          </cell>
          <cell r="D38" t="str">
            <v>G6</v>
          </cell>
        </row>
        <row r="39">
          <cell r="A39" t="str">
            <v>CM4D</v>
          </cell>
          <cell r="B39" t="str">
            <v>CMO</v>
          </cell>
          <cell r="C39" t="str">
            <v>CF</v>
          </cell>
          <cell r="D39" t="str">
            <v>G6</v>
          </cell>
        </row>
        <row r="40">
          <cell r="A40" t="str">
            <v>CM4M</v>
          </cell>
          <cell r="B40" t="str">
            <v>CMO</v>
          </cell>
          <cell r="C40" t="str">
            <v>MN</v>
          </cell>
          <cell r="D40" t="str">
            <v>G6</v>
          </cell>
        </row>
        <row r="41">
          <cell r="A41" t="str">
            <v>CP4A</v>
          </cell>
          <cell r="B41" t="str">
            <v>CPT</v>
          </cell>
          <cell r="C41" t="str">
            <v>DV</v>
          </cell>
          <cell r="D41" t="str">
            <v>G6</v>
          </cell>
        </row>
        <row r="42">
          <cell r="A42" t="str">
            <v>CP4D</v>
          </cell>
          <cell r="B42" t="str">
            <v>CPT</v>
          </cell>
          <cell r="C42" t="str">
            <v>CF</v>
          </cell>
          <cell r="D42" t="str">
            <v>G6</v>
          </cell>
        </row>
        <row r="43">
          <cell r="A43" t="str">
            <v>DNF6</v>
          </cell>
          <cell r="B43" t="str">
            <v>DNP</v>
          </cell>
          <cell r="C43" t="str">
            <v>CF</v>
          </cell>
          <cell r="D43" t="str">
            <v>G6</v>
          </cell>
        </row>
        <row r="44">
          <cell r="A44" t="str">
            <v>IPI6</v>
          </cell>
          <cell r="B44" t="str">
            <v>IPS（DV)</v>
          </cell>
          <cell r="C44" t="str">
            <v>DV</v>
          </cell>
          <cell r="D44" t="str">
            <v>G6</v>
          </cell>
        </row>
        <row r="45">
          <cell r="A45" t="str">
            <v>DNH6</v>
          </cell>
          <cell r="B45" t="str">
            <v>IPS（DNP）</v>
          </cell>
          <cell r="C45" t="str">
            <v>CF</v>
          </cell>
          <cell r="D45" t="str">
            <v>G6</v>
          </cell>
        </row>
        <row r="46">
          <cell r="A46" t="str">
            <v>TPHG</v>
          </cell>
          <cell r="B46" t="str">
            <v>IPS（TPN）</v>
          </cell>
          <cell r="C46" t="str">
            <v>CF</v>
          </cell>
          <cell r="D46" t="str">
            <v>G6</v>
          </cell>
        </row>
        <row r="47">
          <cell r="A47" t="str">
            <v>IPQ6</v>
          </cell>
          <cell r="B47" t="str">
            <v>IPS</v>
          </cell>
          <cell r="C47" t="str">
            <v>MN</v>
          </cell>
          <cell r="D47" t="str">
            <v>G6</v>
          </cell>
        </row>
        <row r="48">
          <cell r="A48" t="str">
            <v>LG4A</v>
          </cell>
          <cell r="B48" t="str">
            <v>LGD</v>
          </cell>
          <cell r="C48" t="str">
            <v>DV</v>
          </cell>
          <cell r="D48" t="str">
            <v>G6</v>
          </cell>
        </row>
        <row r="49">
          <cell r="A49" t="str">
            <v>LG4D</v>
          </cell>
          <cell r="B49" t="str">
            <v>LGD</v>
          </cell>
          <cell r="C49" t="str">
            <v>CF</v>
          </cell>
          <cell r="D49" t="str">
            <v>G6</v>
          </cell>
        </row>
        <row r="50">
          <cell r="A50" t="str">
            <v>LG4G</v>
          </cell>
          <cell r="B50" t="str">
            <v>LGD</v>
          </cell>
          <cell r="C50" t="str">
            <v>MN</v>
          </cell>
          <cell r="D50" t="str">
            <v>G6</v>
          </cell>
        </row>
        <row r="51">
          <cell r="A51" t="str">
            <v>SHG6</v>
          </cell>
          <cell r="B51" t="str">
            <v>SHP</v>
          </cell>
          <cell r="C51" t="str">
            <v>DV</v>
          </cell>
          <cell r="D51" t="str">
            <v>G6</v>
          </cell>
        </row>
        <row r="52">
          <cell r="A52" t="str">
            <v>SHQ6</v>
          </cell>
          <cell r="B52" t="str">
            <v>SHP</v>
          </cell>
          <cell r="C52" t="str">
            <v>MN</v>
          </cell>
          <cell r="D52" t="str">
            <v>G6</v>
          </cell>
        </row>
        <row r="53">
          <cell r="A53" t="str">
            <v>TPF6</v>
          </cell>
          <cell r="B53" t="str">
            <v>TPN</v>
          </cell>
          <cell r="C53" t="str">
            <v>CF</v>
          </cell>
          <cell r="D53" t="str">
            <v>G6</v>
          </cell>
        </row>
        <row r="54">
          <cell r="A54" t="str">
            <v>TPFG</v>
          </cell>
          <cell r="B54" t="str">
            <v>TPN</v>
          </cell>
          <cell r="C54" t="str">
            <v>CF</v>
          </cell>
          <cell r="D54" t="str">
            <v>G6</v>
          </cell>
        </row>
        <row r="55">
          <cell r="A55" t="str">
            <v>SCFA</v>
          </cell>
          <cell r="B55" t="str">
            <v>SEC</v>
          </cell>
          <cell r="C55" t="str">
            <v>CF</v>
          </cell>
          <cell r="D55" t="str">
            <v>G8.1</v>
          </cell>
        </row>
        <row r="56">
          <cell r="A56" t="str">
            <v>SCFB</v>
          </cell>
          <cell r="B56" t="str">
            <v>SEC</v>
          </cell>
          <cell r="C56" t="str">
            <v>CF</v>
          </cell>
          <cell r="D56" t="str">
            <v>G8.1</v>
          </cell>
        </row>
        <row r="57">
          <cell r="A57" t="str">
            <v>SCFG</v>
          </cell>
          <cell r="B57" t="str">
            <v>SEC</v>
          </cell>
          <cell r="C57" t="str">
            <v>CF</v>
          </cell>
          <cell r="D57" t="str">
            <v>G8.1</v>
          </cell>
        </row>
        <row r="58">
          <cell r="A58" t="str">
            <v>SH7A</v>
          </cell>
          <cell r="B58" t="str">
            <v>共通</v>
          </cell>
          <cell r="C58" t="str">
            <v>共通</v>
          </cell>
          <cell r="D58" t="str">
            <v>G8</v>
          </cell>
        </row>
        <row r="59">
          <cell r="A59" t="str">
            <v>SH7B</v>
          </cell>
          <cell r="B59" t="str">
            <v>共通</v>
          </cell>
          <cell r="C59" t="str">
            <v>共通</v>
          </cell>
          <cell r="D59" t="str">
            <v>G8</v>
          </cell>
        </row>
        <row r="60">
          <cell r="A60" t="str">
            <v>SH7G</v>
          </cell>
          <cell r="B60" t="str">
            <v>共通</v>
          </cell>
          <cell r="C60" t="str">
            <v>共通</v>
          </cell>
          <cell r="D60" t="str">
            <v>G8</v>
          </cell>
        </row>
        <row r="61">
          <cell r="A61" t="str">
            <v>TPFA</v>
          </cell>
          <cell r="B61" t="str">
            <v>TPN</v>
          </cell>
          <cell r="C61" t="str">
            <v>CF</v>
          </cell>
          <cell r="D61" t="str">
            <v>G8</v>
          </cell>
        </row>
        <row r="62">
          <cell r="A62" t="str">
            <v>TPFB</v>
          </cell>
          <cell r="B62" t="str">
            <v>TPN</v>
          </cell>
          <cell r="C62" t="str">
            <v>CF</v>
          </cell>
          <cell r="D62" t="str">
            <v>G8</v>
          </cell>
        </row>
        <row r="63">
          <cell r="A63" t="str">
            <v>TPFG</v>
          </cell>
          <cell r="B63" t="str">
            <v>TPN</v>
          </cell>
          <cell r="C63" t="str">
            <v>CF</v>
          </cell>
          <cell r="D63" t="str">
            <v>G8</v>
          </cell>
        </row>
        <row r="64">
          <cell r="A64" t="str">
            <v>SHTA</v>
          </cell>
          <cell r="B64" t="str">
            <v>SHP</v>
          </cell>
          <cell r="C64" t="str">
            <v>共通</v>
          </cell>
          <cell r="D64" t="str">
            <v>G8</v>
          </cell>
        </row>
        <row r="65">
          <cell r="A65" t="str">
            <v>SHTB</v>
          </cell>
          <cell r="B65" t="str">
            <v>SHP</v>
          </cell>
          <cell r="C65" t="str">
            <v>共通</v>
          </cell>
          <cell r="D65" t="str">
            <v>G8</v>
          </cell>
        </row>
        <row r="66">
          <cell r="A66" t="str">
            <v>SHTG</v>
          </cell>
          <cell r="B66" t="str">
            <v>SHP</v>
          </cell>
          <cell r="C66" t="str">
            <v>共通</v>
          </cell>
          <cell r="D66" t="str">
            <v>G8</v>
          </cell>
        </row>
        <row r="67">
          <cell r="A67" t="str">
            <v>SHFA</v>
          </cell>
          <cell r="B67" t="str">
            <v>SHP</v>
          </cell>
          <cell r="C67" t="str">
            <v>CF</v>
          </cell>
          <cell r="D67" t="str">
            <v>G8</v>
          </cell>
        </row>
        <row r="68">
          <cell r="A68" t="str">
            <v>SHFB</v>
          </cell>
          <cell r="B68" t="str">
            <v>SHP</v>
          </cell>
          <cell r="C68" t="str">
            <v>CF</v>
          </cell>
          <cell r="D68" t="str">
            <v>G8</v>
          </cell>
        </row>
        <row r="69">
          <cell r="A69" t="str">
            <v>SHFG</v>
          </cell>
          <cell r="B69" t="str">
            <v>SHP</v>
          </cell>
          <cell r="C69" t="str">
            <v>CF</v>
          </cell>
          <cell r="D69" t="str">
            <v>G8</v>
          </cell>
        </row>
        <row r="70">
          <cell r="A70" t="str">
            <v>CM2A</v>
          </cell>
          <cell r="B70" t="str">
            <v>CMO</v>
          </cell>
          <cell r="C70" t="str">
            <v>DV</v>
          </cell>
          <cell r="D70" t="str">
            <v>G5</v>
          </cell>
        </row>
        <row r="71">
          <cell r="A71" t="str">
            <v>CM2D</v>
          </cell>
          <cell r="B71" t="str">
            <v>CMO</v>
          </cell>
          <cell r="C71" t="str">
            <v>CF</v>
          </cell>
          <cell r="D71" t="str">
            <v>G5</v>
          </cell>
        </row>
        <row r="72">
          <cell r="A72" t="str">
            <v>SHNG</v>
          </cell>
          <cell r="B72" t="str">
            <v>SHP</v>
          </cell>
          <cell r="C72" t="str">
            <v>DV</v>
          </cell>
          <cell r="D72" t="str">
            <v>G4</v>
          </cell>
        </row>
        <row r="73">
          <cell r="A73" t="str">
            <v>SHPA</v>
          </cell>
          <cell r="B73" t="str">
            <v>SHP</v>
          </cell>
          <cell r="C73" t="str">
            <v>CF</v>
          </cell>
          <cell r="D73" t="str">
            <v>G4</v>
          </cell>
        </row>
        <row r="74">
          <cell r="A74" t="str">
            <v>PVI2</v>
          </cell>
          <cell r="B74" t="str">
            <v>PVI</v>
          </cell>
          <cell r="C74" t="str">
            <v>DV</v>
          </cell>
          <cell r="D74" t="str">
            <v>G2</v>
          </cell>
        </row>
        <row r="75">
          <cell r="A75" t="str">
            <v>PVIF</v>
          </cell>
          <cell r="B75" t="str">
            <v>PVI</v>
          </cell>
          <cell r="C75" t="str">
            <v>CF</v>
          </cell>
          <cell r="D75" t="str">
            <v>G2</v>
          </cell>
        </row>
        <row r="76">
          <cell r="A76" t="str">
            <v>SH7B</v>
          </cell>
          <cell r="B76" t="str">
            <v>共通</v>
          </cell>
          <cell r="C76" t="str">
            <v>共通</v>
          </cell>
          <cell r="D76" t="str">
            <v>G8</v>
          </cell>
        </row>
        <row r="77">
          <cell r="A77" t="str">
            <v>SH7G</v>
          </cell>
          <cell r="B77" t="str">
            <v>共通</v>
          </cell>
          <cell r="C77" t="str">
            <v>共通</v>
          </cell>
          <cell r="D77" t="str">
            <v>G8</v>
          </cell>
        </row>
        <row r="78">
          <cell r="A78" t="str">
            <v>TPFA</v>
          </cell>
          <cell r="B78" t="str">
            <v>TPN</v>
          </cell>
          <cell r="C78" t="str">
            <v>CF</v>
          </cell>
          <cell r="D78" t="str">
            <v>G8</v>
          </cell>
        </row>
        <row r="79">
          <cell r="A79" t="str">
            <v>TPFB</v>
          </cell>
          <cell r="B79" t="str">
            <v>TPN</v>
          </cell>
          <cell r="C79" t="str">
            <v>CF</v>
          </cell>
          <cell r="D79" t="str">
            <v>G8</v>
          </cell>
        </row>
        <row r="80">
          <cell r="A80" t="str">
            <v>TPFG</v>
          </cell>
          <cell r="B80" t="str">
            <v>TPN</v>
          </cell>
          <cell r="C80" t="str">
            <v>CF</v>
          </cell>
          <cell r="D80" t="str">
            <v>G8</v>
          </cell>
        </row>
        <row r="81">
          <cell r="A81" t="str">
            <v>SHTA</v>
          </cell>
          <cell r="B81" t="str">
            <v>SHP</v>
          </cell>
          <cell r="C81" t="str">
            <v>共通</v>
          </cell>
          <cell r="D81" t="str">
            <v>G8</v>
          </cell>
        </row>
        <row r="82">
          <cell r="A82" t="str">
            <v>SHTB</v>
          </cell>
          <cell r="B82" t="str">
            <v>SHP</v>
          </cell>
          <cell r="C82" t="str">
            <v>共通</v>
          </cell>
          <cell r="D82" t="str">
            <v>G8</v>
          </cell>
        </row>
        <row r="83">
          <cell r="A83" t="str">
            <v>SHTG</v>
          </cell>
          <cell r="B83" t="str">
            <v>SHP</v>
          </cell>
          <cell r="C83" t="str">
            <v>共通</v>
          </cell>
          <cell r="D83" t="str">
            <v>G8</v>
          </cell>
        </row>
        <row r="84">
          <cell r="A84" t="str">
            <v>SHFA</v>
          </cell>
          <cell r="B84" t="str">
            <v>SHP</v>
          </cell>
          <cell r="C84" t="str">
            <v>CF</v>
          </cell>
          <cell r="D84" t="str">
            <v>G8</v>
          </cell>
        </row>
        <row r="85">
          <cell r="A85" t="str">
            <v>SHFB</v>
          </cell>
          <cell r="B85" t="str">
            <v>SHP</v>
          </cell>
          <cell r="C85" t="str">
            <v>CF</v>
          </cell>
          <cell r="D85" t="str">
            <v>G8</v>
          </cell>
        </row>
        <row r="86">
          <cell r="A86" t="str">
            <v>SHFG</v>
          </cell>
          <cell r="B86" t="str">
            <v>SHP</v>
          </cell>
          <cell r="C86" t="str">
            <v>CF</v>
          </cell>
          <cell r="D86" t="str">
            <v>G8</v>
          </cell>
        </row>
        <row r="87">
          <cell r="A87" t="str">
            <v>CM2A</v>
          </cell>
          <cell r="B87" t="str">
            <v>CMO</v>
          </cell>
          <cell r="C87" t="str">
            <v>DV</v>
          </cell>
          <cell r="D87" t="str">
            <v>G5</v>
          </cell>
        </row>
        <row r="88">
          <cell r="A88" t="str">
            <v>CM2D</v>
          </cell>
          <cell r="B88" t="str">
            <v>CMO</v>
          </cell>
          <cell r="C88" t="str">
            <v>CF</v>
          </cell>
          <cell r="D88" t="str">
            <v>G5</v>
          </cell>
        </row>
        <row r="89">
          <cell r="A89" t="str">
            <v>SHNG</v>
          </cell>
          <cell r="B89" t="str">
            <v>SHP</v>
          </cell>
          <cell r="C89" t="str">
            <v>DV</v>
          </cell>
          <cell r="D89" t="str">
            <v>G4</v>
          </cell>
        </row>
        <row r="90">
          <cell r="A90" t="str">
            <v>SHNF</v>
          </cell>
          <cell r="B90" t="str">
            <v>SHP（CGS）</v>
          </cell>
          <cell r="C90" t="str">
            <v>DV</v>
          </cell>
          <cell r="D90" t="str">
            <v>G4</v>
          </cell>
        </row>
        <row r="91">
          <cell r="A91" t="str">
            <v>SHPA</v>
          </cell>
          <cell r="B91" t="str">
            <v>SHP</v>
          </cell>
          <cell r="C91" t="str">
            <v>CF</v>
          </cell>
          <cell r="D91" t="str">
            <v>G4</v>
          </cell>
        </row>
        <row r="92">
          <cell r="A92" t="str">
            <v>PVI2</v>
          </cell>
          <cell r="B92" t="str">
            <v>PVI</v>
          </cell>
          <cell r="C92" t="str">
            <v>DV</v>
          </cell>
          <cell r="D92" t="str">
            <v>G2</v>
          </cell>
        </row>
        <row r="93">
          <cell r="A93" t="str">
            <v>PVIF</v>
          </cell>
          <cell r="B93" t="str">
            <v>PVI</v>
          </cell>
          <cell r="C93" t="str">
            <v>CF</v>
          </cell>
          <cell r="D93" t="str">
            <v>G2</v>
          </cell>
        </row>
        <row r="94">
          <cell r="A94" t="str">
            <v>SI3G</v>
          </cell>
          <cell r="B94" t="str">
            <v>SHP</v>
          </cell>
          <cell r="C94" t="str">
            <v>DV</v>
          </cell>
          <cell r="D94" t="str">
            <v>G10</v>
          </cell>
        </row>
        <row r="95">
          <cell r="A95" t="str">
            <v>LGFA</v>
          </cell>
          <cell r="B95" t="str">
            <v>LGD</v>
          </cell>
          <cell r="C95" t="str">
            <v>CF</v>
          </cell>
          <cell r="D95">
            <v>8.1</v>
          </cell>
        </row>
        <row r="96">
          <cell r="A96" t="str">
            <v>CMFG</v>
          </cell>
          <cell r="B96" t="str">
            <v>CMO</v>
          </cell>
          <cell r="C96" t="str">
            <v>CF</v>
          </cell>
          <cell r="D96" t="str">
            <v>G8.1</v>
          </cell>
        </row>
        <row r="97">
          <cell r="A97" t="str">
            <v>CMTG</v>
          </cell>
          <cell r="B97" t="str">
            <v>CMO</v>
          </cell>
          <cell r="C97" t="str">
            <v>DV</v>
          </cell>
          <cell r="D97" t="str">
            <v>G8.1</v>
          </cell>
        </row>
        <row r="98">
          <cell r="A98" t="str">
            <v>AUTG</v>
          </cell>
          <cell r="B98" t="str">
            <v>AUO</v>
          </cell>
          <cell r="C98" t="str">
            <v>DV</v>
          </cell>
          <cell r="D98" t="str">
            <v>G8.1</v>
          </cell>
        </row>
        <row r="99">
          <cell r="A99" t="str">
            <v>AUFB</v>
          </cell>
          <cell r="B99" t="str">
            <v>AUO</v>
          </cell>
          <cell r="C99" t="str">
            <v>CF</v>
          </cell>
          <cell r="D99" t="str">
            <v>G8.1</v>
          </cell>
        </row>
        <row r="100">
          <cell r="A100" t="str">
            <v>AUTB</v>
          </cell>
          <cell r="B100" t="str">
            <v>AUO</v>
          </cell>
          <cell r="C100" t="str">
            <v>DV</v>
          </cell>
          <cell r="D100" t="str">
            <v>G8.1</v>
          </cell>
        </row>
      </sheetData>
      <sheetData sheetId="2" refreshError="1"/>
      <sheetData sheetId="3" refreshError="1"/>
      <sheetData sheetId="4" refreshError="1"/>
      <sheetData sheetId="5" refreshError="1"/>
      <sheetData sheetId="6" refreshError="1">
        <row r="22">
          <cell r="B22" t="str">
            <v>不可</v>
          </cell>
        </row>
      </sheetData>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refreshError="1"/>
      <sheetData sheetId="37" refreshError="1"/>
      <sheetData sheetId="38" refreshError="1"/>
      <sheetData sheetId="39" refreshError="1"/>
      <sheetData sheetId="40"/>
      <sheetData sheetId="4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refreshError="1"/>
      <sheetData sheetId="318" refreshError="1"/>
      <sheetData sheetId="319" refreshError="1"/>
      <sheetData sheetId="320" refreshError="1"/>
      <sheetData sheetId="321" refreshError="1"/>
      <sheetData sheetId="322" refreshError="1"/>
      <sheetData sheetId="323"/>
      <sheetData sheetId="324"/>
      <sheetData sheetId="325"/>
      <sheetData sheetId="326"/>
      <sheetData sheetId="327" refreshError="1"/>
      <sheetData sheetId="328"/>
      <sheetData sheetId="329"/>
      <sheetData sheetId="330"/>
      <sheetData sheetId="331" refreshError="1"/>
      <sheetData sheetId="332" refreshError="1"/>
      <sheetData sheetId="333" refreshError="1"/>
      <sheetData sheetId="334" refreshError="1"/>
      <sheetData sheetId="335" refreshError="1"/>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工程估驗計價單"/>
      <sheetName val="費用項目"/>
      <sheetName val="社員リスト"/>
      <sheetName val="三期第一階段計價0108"/>
      <sheetName val="2000"/>
      <sheetName val="2001"/>
      <sheetName val="工作表1"/>
      <sheetName val="EF板β-OH"/>
      <sheetName val="EF(D-O)β-OH"/>
      <sheetName val="事務所棟"/>
    </sheetNames>
    <sheetDataSet>
      <sheetData sheetId="0"/>
      <sheetData sheetId="1" refreshError="1">
        <row r="2">
          <cell r="A2">
            <v>1</v>
          </cell>
          <cell r="B2">
            <v>5</v>
          </cell>
        </row>
        <row r="3">
          <cell r="B3">
            <v>10</v>
          </cell>
        </row>
        <row r="4">
          <cell r="B4">
            <v>20</v>
          </cell>
        </row>
        <row r="5">
          <cell r="B5">
            <v>31</v>
          </cell>
        </row>
        <row r="6">
          <cell r="B6">
            <v>36</v>
          </cell>
        </row>
        <row r="7">
          <cell r="B7">
            <v>40</v>
          </cell>
        </row>
        <row r="8">
          <cell r="B8">
            <v>51</v>
          </cell>
        </row>
        <row r="9">
          <cell r="B9">
            <v>56</v>
          </cell>
        </row>
        <row r="10">
          <cell r="B10">
            <v>60</v>
          </cell>
        </row>
        <row r="11">
          <cell r="B11">
            <v>81</v>
          </cell>
        </row>
        <row r="12">
          <cell r="B12">
            <v>90</v>
          </cell>
        </row>
        <row r="13">
          <cell r="B13">
            <v>95</v>
          </cell>
        </row>
        <row r="14">
          <cell r="B14">
            <v>99</v>
          </cell>
        </row>
        <row r="15">
          <cell r="B15">
            <v>100</v>
          </cell>
        </row>
        <row r="16">
          <cell r="B16">
            <v>110</v>
          </cell>
        </row>
        <row r="17">
          <cell r="B17">
            <v>120</v>
          </cell>
        </row>
        <row r="18">
          <cell r="B18">
            <v>130</v>
          </cell>
        </row>
        <row r="19">
          <cell r="B19">
            <v>140</v>
          </cell>
        </row>
        <row r="20">
          <cell r="B20">
            <v>150</v>
          </cell>
        </row>
        <row r="21">
          <cell r="B21">
            <v>160</v>
          </cell>
        </row>
        <row r="22">
          <cell r="B22">
            <v>170</v>
          </cell>
        </row>
        <row r="23">
          <cell r="B23">
            <v>200</v>
          </cell>
        </row>
        <row r="24">
          <cell r="B24">
            <v>210</v>
          </cell>
        </row>
        <row r="25">
          <cell r="B25">
            <v>220</v>
          </cell>
        </row>
        <row r="26">
          <cell r="B26">
            <v>230</v>
          </cell>
        </row>
        <row r="27">
          <cell r="B27">
            <v>240</v>
          </cell>
        </row>
        <row r="28">
          <cell r="B28">
            <v>250</v>
          </cell>
        </row>
        <row r="29">
          <cell r="B29">
            <v>261</v>
          </cell>
        </row>
        <row r="30">
          <cell r="B30">
            <v>262</v>
          </cell>
        </row>
        <row r="31">
          <cell r="B31">
            <v>266</v>
          </cell>
        </row>
        <row r="32">
          <cell r="B32">
            <v>267</v>
          </cell>
        </row>
        <row r="33">
          <cell r="B33">
            <v>270</v>
          </cell>
        </row>
        <row r="34">
          <cell r="B34">
            <v>280</v>
          </cell>
        </row>
        <row r="35">
          <cell r="B35">
            <v>290</v>
          </cell>
        </row>
        <row r="36">
          <cell r="B36">
            <v>300</v>
          </cell>
        </row>
        <row r="37">
          <cell r="B37">
            <v>310</v>
          </cell>
        </row>
        <row r="38">
          <cell r="B38">
            <v>350</v>
          </cell>
        </row>
        <row r="39">
          <cell r="B39">
            <v>360</v>
          </cell>
        </row>
        <row r="40">
          <cell r="B40">
            <v>400</v>
          </cell>
        </row>
        <row r="41">
          <cell r="B41">
            <v>420</v>
          </cell>
        </row>
        <row r="42">
          <cell r="B42">
            <v>450</v>
          </cell>
        </row>
        <row r="43">
          <cell r="B43">
            <v>460</v>
          </cell>
        </row>
        <row r="44">
          <cell r="B44">
            <v>470</v>
          </cell>
        </row>
        <row r="45">
          <cell r="B45">
            <v>500</v>
          </cell>
        </row>
        <row r="46">
          <cell r="B46">
            <v>701</v>
          </cell>
        </row>
        <row r="47">
          <cell r="B47">
            <v>702</v>
          </cell>
        </row>
        <row r="48">
          <cell r="B48">
            <v>703</v>
          </cell>
        </row>
        <row r="49">
          <cell r="B49">
            <v>705</v>
          </cell>
        </row>
        <row r="50">
          <cell r="B50">
            <v>710</v>
          </cell>
        </row>
        <row r="51">
          <cell r="B51">
            <v>720</v>
          </cell>
        </row>
        <row r="52">
          <cell r="B52">
            <v>730</v>
          </cell>
        </row>
        <row r="53">
          <cell r="B53">
            <v>740</v>
          </cell>
        </row>
        <row r="54">
          <cell r="B54">
            <v>750</v>
          </cell>
        </row>
        <row r="55">
          <cell r="B55">
            <v>761</v>
          </cell>
        </row>
        <row r="56">
          <cell r="B56">
            <v>762</v>
          </cell>
        </row>
        <row r="57">
          <cell r="B57">
            <v>763</v>
          </cell>
        </row>
        <row r="58">
          <cell r="B58">
            <v>764</v>
          </cell>
        </row>
        <row r="59">
          <cell r="B59">
            <v>765</v>
          </cell>
        </row>
        <row r="60">
          <cell r="B60">
            <v>766</v>
          </cell>
        </row>
        <row r="61">
          <cell r="B61">
            <v>767</v>
          </cell>
        </row>
        <row r="62">
          <cell r="B62">
            <v>789</v>
          </cell>
        </row>
        <row r="63">
          <cell r="B63">
            <v>791</v>
          </cell>
        </row>
        <row r="64">
          <cell r="B64">
            <v>792</v>
          </cell>
        </row>
        <row r="65">
          <cell r="B65">
            <v>793</v>
          </cell>
        </row>
        <row r="66">
          <cell r="B66">
            <v>794</v>
          </cell>
        </row>
        <row r="67">
          <cell r="B67">
            <v>795</v>
          </cell>
        </row>
        <row r="68">
          <cell r="B68">
            <v>796</v>
          </cell>
        </row>
        <row r="69">
          <cell r="B69">
            <v>797</v>
          </cell>
        </row>
        <row r="70">
          <cell r="B70">
            <v>798</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0"/>
      <sheetName val="Rev.1"/>
      <sheetName val="List"/>
      <sheetName val="Sheet3"/>
      <sheetName val="品繰り依頼書 兼 航海引当指示書_TDD706-012T2"/>
      <sheetName val="マスタ"/>
      <sheetName val="内部管理文書一覧表 (Ｒｅｖ．02）"/>
      <sheetName val="Basic Information"/>
      <sheetName val="YF熱物性"/>
      <sheetName val="フイールド表"/>
      <sheetName val="Parameter"/>
      <sheetName val="2000"/>
      <sheetName val="費用項目"/>
      <sheetName val="2001"/>
      <sheetName val="Rev_0"/>
      <sheetName val="Rev_1"/>
      <sheetName val="品繰り依頼書_兼_航海引当指示書_TDD706-012T2"/>
      <sheetName val="内部管理文書一覧表_(Ｒｅｖ．02）"/>
      <sheetName val="Basic_Information"/>
      <sheetName val="부표총괄"/>
      <sheetName val="Rev_01"/>
      <sheetName val="Rev_11"/>
      <sheetName val="品繰り依頼書_兼_航海引当指示書_TDD706-012T21"/>
      <sheetName val="内部管理文書一覧表_(Ｒｅｖ．02）1"/>
      <sheetName val="Basic_Information1"/>
      <sheetName val="Rev_02"/>
      <sheetName val="Rev_12"/>
      <sheetName val="品繰り依頼書_兼_航海引当指示書_TDD706-012T22"/>
      <sheetName val="内部管理文書一覧表_(Ｒｅｖ．02）2"/>
      <sheetName val="Basic_Information2"/>
      <sheetName val="CFDO素地組成"/>
      <sheetName val="CF組成trend"/>
      <sheetName val="Proposal"/>
    </sheetNames>
    <sheetDataSet>
      <sheetData sheetId="0" refreshError="1"/>
      <sheetData sheetId="1" refreshError="1"/>
      <sheetData sheetId="2" refreshError="1">
        <row r="3">
          <cell r="A3" t="str">
            <v>TDD</v>
          </cell>
          <cell r="C3" t="str">
            <v>T1</v>
          </cell>
          <cell r="E3" t="str">
            <v>TAS No.1 Line 流動用</v>
          </cell>
          <cell r="G3" t="str">
            <v>DF2階 倉庫A</v>
          </cell>
          <cell r="I3" t="str">
            <v>K111 PDF1 DF窯後</v>
          </cell>
        </row>
        <row r="4">
          <cell r="A4" t="str">
            <v>ADD</v>
          </cell>
          <cell r="C4" t="str">
            <v>T2</v>
          </cell>
          <cell r="E4" t="str">
            <v>TAS No.2 Line 流動用</v>
          </cell>
          <cell r="G4" t="str">
            <v>DF2階 倉庫B</v>
          </cell>
          <cell r="I4" t="str">
            <v>K111 Ｙ011 ON入庫後(素板倉庫)</v>
          </cell>
        </row>
        <row r="5">
          <cell r="G5" t="str">
            <v>DF2階 倉庫C</v>
          </cell>
        </row>
        <row r="6">
          <cell r="C6" t="str">
            <v>A1</v>
          </cell>
          <cell r="E6" t="str">
            <v>OFF切　Line　流動用</v>
          </cell>
          <cell r="I6" t="str">
            <v>K111 MT11 洗浄前</v>
          </cell>
        </row>
        <row r="7">
          <cell r="I7" t="str">
            <v>K111 MT13 洗浄前</v>
          </cell>
        </row>
        <row r="8">
          <cell r="G8" t="str">
            <v>DF1階　TAS No.1 前</v>
          </cell>
          <cell r="I8" t="str">
            <v>K111 MT15 洗浄前</v>
          </cell>
        </row>
        <row r="9">
          <cell r="G9" t="str">
            <v>DF1階　TAS No.1 後</v>
          </cell>
          <cell r="I9" t="str">
            <v>K111 MT19 洗浄前</v>
          </cell>
        </row>
        <row r="10">
          <cell r="G10" t="str">
            <v>DF1階　TAS No.2 前</v>
          </cell>
        </row>
        <row r="11">
          <cell r="G11" t="str">
            <v>DF1階　TAS No.2 後</v>
          </cell>
          <cell r="I11" t="str">
            <v>K111 PT19 洗浄後</v>
          </cell>
        </row>
        <row r="12">
          <cell r="I12" t="str">
            <v>K111 PT13 洗浄後</v>
          </cell>
        </row>
        <row r="14">
          <cell r="G14" t="str">
            <v>DF1階　OFF切 前</v>
          </cell>
          <cell r="I14" t="str">
            <v>K111 Y013 洗浄後(仕掛倉庫)</v>
          </cell>
        </row>
        <row r="15">
          <cell r="G15" t="str">
            <v>DF1階　OFF切 後</v>
          </cell>
        </row>
        <row r="16">
          <cell r="I16" t="str">
            <v>K111 MA13 OFF切前</v>
          </cell>
        </row>
        <row r="17">
          <cell r="I17" t="str">
            <v>K111 MA15 OFF切前</v>
          </cell>
        </row>
        <row r="18">
          <cell r="I18" t="str">
            <v>K111 MA19 OFF切前</v>
          </cell>
        </row>
        <row r="20">
          <cell r="I20" t="str">
            <v>K111 PA15 後切後</v>
          </cell>
        </row>
        <row r="21">
          <cell r="I21" t="str">
            <v>K111 PA19 後切後</v>
          </cell>
        </row>
        <row r="23">
          <cell r="I23" t="str">
            <v>K111 Y015 後切後(仕掛倉庫)</v>
          </cell>
        </row>
        <row r="25">
          <cell r="I25" t="str">
            <v>K181 Y011 ON入庫後(輸出出荷用)</v>
          </cell>
        </row>
        <row r="27">
          <cell r="I27" t="str">
            <v>K181 Y000 素板完成品倉庫</v>
          </cell>
        </row>
        <row r="29">
          <cell r="I29" t="str">
            <v>K181 Z002 返品(AFK加工)</v>
          </cell>
        </row>
        <row r="30">
          <cell r="I30" t="str">
            <v>K181 Z001 返品(AFK加工以外)</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refreshError="1"/>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見込602"/>
      <sheetName val="2001"/>
      <sheetName val="2000"/>
      <sheetName val="List"/>
      <sheetName val="현지법인 대손설정"/>
      <sheetName val="経理ｺｰﾄﾞ"/>
      <sheetName val="Basic Information"/>
      <sheetName val="CAT_5"/>
      <sheetName val="検査ﾃﾞｰﾀ 生"/>
      <sheetName val="費用項目"/>
      <sheetName val="KM01樹脂ｶﾞｲﾄﾞ"/>
      <sheetName val="TFT3ヶ月見込"/>
      <sheetName val="単品生産情報"/>
      <sheetName val="고장Trend"/>
      <sheetName val="PBS"/>
      <sheetName val="得意先一覧"/>
      <sheetName val="DB"/>
      <sheetName val="재고증감내역"/>
      <sheetName val="備考②（方針版_20060615非表示）"/>
      <sheetName val="フイールド表"/>
      <sheetName val="Parameter"/>
      <sheetName val="ASSIGN"/>
      <sheetName val="DATA.予算"/>
      <sheetName val="DATA.実績10月"/>
      <sheetName val="현지법인_대손설정"/>
      <sheetName val="Basic_Information"/>
      <sheetName val="検査ﾃﾞｰﾀ_生"/>
      <sheetName val="DATA_予算"/>
      <sheetName val="DATA_実績10月"/>
      <sheetName val="현지법인_대손설정1"/>
      <sheetName val="Basic_Information1"/>
      <sheetName val="検査ﾃﾞｰﾀ_生1"/>
      <sheetName val="DATA_予算1"/>
      <sheetName val="DATA_実績10月1"/>
      <sheetName val="クレーム監視"/>
      <sheetName val="Basic_Information3"/>
      <sheetName val="현지법인_대손설정3"/>
      <sheetName val="検査ﾃﾞｰﾀ_生3"/>
      <sheetName val="DATA_予算3"/>
      <sheetName val="DATA_実績10月3"/>
      <sheetName val="Basic_Information2"/>
      <sheetName val="현지법인_대손설정2"/>
      <sheetName val="検査ﾃﾞｰﾀ_生2"/>
      <sheetName val="DATA_予算2"/>
      <sheetName val="DATA_実績10月2"/>
      <sheetName val="현지법인_대손설정4"/>
      <sheetName val="Basic_Information4"/>
      <sheetName val="検査ﾃﾞｰﾀ_生4"/>
      <sheetName val="DATA_予算4"/>
      <sheetName val="DATA_実績10月4"/>
      <sheetName val="현지법인_대손설정5"/>
      <sheetName val="Basic_Information5"/>
      <sheetName val="検査ﾃﾞｰﾀ_生5"/>
      <sheetName val="DATA_予算5"/>
      <sheetName val="DATA_実績10月5"/>
      <sheetName val="현지법인_대손설정6"/>
      <sheetName val="Basic_Information6"/>
      <sheetName val="検査ﾃﾞｰﾀ_生6"/>
      <sheetName val="DATA_予算6"/>
      <sheetName val="DATA_実績10月6"/>
      <sheetName val="현지법인_대손설정7"/>
      <sheetName val="Basic_Information7"/>
      <sheetName val="検査ﾃﾞｰﾀ_生7"/>
      <sheetName val="DATA_予算7"/>
      <sheetName val="DATA_実績10月7"/>
      <sheetName val="현지법인_대손설정8"/>
      <sheetName val="Basic_Information8"/>
      <sheetName val="検査ﾃﾞｰﾀ_生8"/>
      <sheetName val="DATA_予算8"/>
      <sheetName val="DATA_実績10月8"/>
      <sheetName val="(購買)KPI進捗管理"/>
      <sheetName val="Basic_Information9"/>
      <sheetName val="현지법인_대손설정9"/>
      <sheetName val="検査ﾃﾞｰﾀ_生9"/>
      <sheetName val="DATA_予算9"/>
      <sheetName val="DATA_実績10月9"/>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sheetData sheetId="72"/>
      <sheetData sheetId="73"/>
      <sheetData sheetId="74"/>
      <sheetData sheetId="75"/>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長短径"/>
      <sheetName val="深さと短径"/>
      <sheetName val="hf map"/>
      <sheetName val="af map"/>
      <sheetName val="特徴"/>
      <sheetName val="hf集計"/>
      <sheetName val="hf data"/>
      <sheetName val="af集計"/>
      <sheetName val="af data"/>
      <sheetName val="gf map"/>
      <sheetName val="gf"/>
      <sheetName val="gf収率"/>
      <sheetName val="ITB COST"/>
      <sheetName val="Basic Information"/>
    </sheetNames>
    <sheetDataSet>
      <sheetData sheetId="0" refreshError="1"/>
      <sheetData sheetId="1" refreshError="1"/>
      <sheetData sheetId="2" refreshError="1"/>
      <sheetData sheetId="3" refreshError="1"/>
      <sheetData sheetId="4"/>
      <sheetData sheetId="5"/>
      <sheetData sheetId="6"/>
      <sheetData sheetId="7"/>
      <sheetData sheetId="8"/>
      <sheetData sheetId="9" refreshError="1"/>
      <sheetData sheetId="10"/>
      <sheetData sheetId="11"/>
      <sheetData sheetId="12" refreshError="1"/>
      <sheetData sheetId="1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今"/>
      <sheetName val="前"/>
      <sheetName val="素板品目對照表"/>
      <sheetName val="Sheet2"/>
      <sheetName val="Sheet5"/>
      <sheetName val="每日巨集V公式+品階"/>
    </sheetNames>
    <sheetDataSet>
      <sheetData sheetId="0"/>
      <sheetData sheetId="1"/>
      <sheetData sheetId="2"/>
      <sheetData sheetId="3"/>
      <sheetData sheetId="4"/>
      <sheetData sheetId="5"/>
      <sheetData sheetId="6"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流動指示書"/>
      <sheetName val="一覧"/>
      <sheetName val="見込602"/>
      <sheetName val="素板品目對照表"/>
      <sheetName val="Basic Information"/>
    </sheetNames>
    <sheetDataSet>
      <sheetData sheetId="0"/>
      <sheetData sheetId="1"/>
      <sheetData sheetId="2"/>
      <sheetData sheetId="3" refreshError="1"/>
      <sheetData sheetId="4" refreshError="1"/>
      <sheetData sheetId="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HS"/>
      <sheetName val="list"/>
      <sheetName val="2001"/>
      <sheetName val="2000"/>
      <sheetName val="素板品目對照表"/>
      <sheetName val="見込602"/>
      <sheetName val="UnitMaster"/>
      <sheetName val="フイールド表"/>
      <sheetName val="Parameter"/>
      <sheetName val="Basic Information"/>
      <sheetName val="YF熱物性"/>
      <sheetName val="Sheet2"/>
      <sheetName val="3-3甲"/>
    </sheetNames>
    <definedNames>
      <definedName name="de_clor"/>
      <definedName name="色差呼出"/>
      <definedName name="色差書込"/>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form"/>
      <sheetName val="isop"/>
      <sheetName val="マスタ"/>
      <sheetName val="OFFcutting_ADH911-003A3"/>
    </sheetNames>
    <sheetDataSet>
      <sheetData sheetId="0"/>
      <sheetData sheetId="1"/>
      <sheetData sheetId="2"/>
      <sheetData sheetId="3" refreshError="1"/>
      <sheetData sheetId="4"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Rev. 53"/>
      <sheetName val="流動指示書"/>
      <sheetName val="一覧"/>
      <sheetName val="見込602"/>
      <sheetName val="2010 06 GUT-#1 input_Rev 18 (2)"/>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R"/>
      <sheetName val="JP"/>
      <sheetName val="CH"/>
      <sheetName val="AFK 집진기현황(kr)"/>
      <sheetName val="AFK 集塵機の運転状況(jp)"/>
      <sheetName val="別紙1(ch)"/>
      <sheetName val="別紙1(jp)"/>
      <sheetName val="別紙1(kr)"/>
      <sheetName val="集塵機について"/>
      <sheetName val="집진기에 대해"/>
      <sheetName val="ADCS顕微鏡画像"/>
      <sheetName val="Sheet2"/>
      <sheetName val="20210622HF　本線ホッパー大型集塵機停止異常rev2"/>
    </sheetNames>
    <definedNames>
      <definedName name="EFG" refersTo="#REF!"/>
      <definedName name="M" refersTo="#REF!"/>
      <definedName name="キャンセル" refersTo="#REF!"/>
      <definedName name="田中"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流動指示書"/>
      <sheetName val="一覧"/>
      <sheetName val="F3マスタ"/>
    </sheetNames>
    <sheetDataSet>
      <sheetData sheetId="0"/>
      <sheetData sheetId="1" refreshError="1"/>
      <sheetData sheetId="2"/>
      <sheetData sheetId="3"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先行検査発生数"/>
      <sheetName val="収率検査発生数"/>
      <sheetName val="先行＋検査発生数"/>
      <sheetName val="密度"/>
      <sheetName val="グラフ"/>
      <sheetName val="フイールド表"/>
      <sheetName val="list"/>
      <sheetName val="By Qtr PL"/>
      <sheetName val="F3マスタ"/>
      <sheetName val="マスタ"/>
      <sheetName val="2001"/>
      <sheetName val="2000"/>
      <sheetName val="By_Qtr_PL"/>
      <sheetName val="クラック発生状況まとめ"/>
      <sheetName val="素板品目對照表"/>
      <sheetName val="결재란"/>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要約"/>
      <sheetName val="詳細"/>
      <sheetName val="DATA.予算"/>
      <sheetName val="DATA.実績10月"/>
      <sheetName val="見込602"/>
      <sheetName val="By Qtr PL"/>
      <sheetName val="先行検査発生数"/>
      <sheetName val="F3マスタ"/>
      <sheetName val="マスタ"/>
      <sheetName val="단가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管理リスト"/>
      <sheetName val="フイールド表"/>
      <sheetName val="出荷履歴"/>
      <sheetName val="ラベル履歴"/>
      <sheetName val="Label1"/>
      <sheetName val="IPLabel"/>
      <sheetName val="Parameter"/>
      <sheetName val="0806A"/>
      <sheetName val="0806B"/>
      <sheetName val="変更履歴"/>
      <sheetName val="0730-4"/>
      <sheetName val="0824A"/>
      <sheetName val="0824B"/>
      <sheetName val="0824C"/>
      <sheetName val="0824D"/>
      <sheetName val="0824E"/>
      <sheetName val="0824F"/>
      <sheetName val="0805-C"/>
      <sheetName val="0901A"/>
      <sheetName val="0901B"/>
      <sheetName val="0901C"/>
      <sheetName val="0901D"/>
      <sheetName val="0901E"/>
      <sheetName val="0901F"/>
      <sheetName val="0911A"/>
      <sheetName val="0911R"/>
      <sheetName val="915A"/>
      <sheetName val="915B"/>
      <sheetName val="915C"/>
      <sheetName val="915D"/>
      <sheetName val="915E"/>
      <sheetName val="915F"/>
      <sheetName val="915G"/>
      <sheetName val="918A"/>
      <sheetName val="918B"/>
      <sheetName val="918C"/>
      <sheetName val="918D"/>
      <sheetName val="918E"/>
      <sheetName val="918F"/>
      <sheetName val="0929A"/>
      <sheetName val="0929B"/>
      <sheetName val="0929C"/>
      <sheetName val="0929D"/>
      <sheetName val="0929E"/>
      <sheetName val="1002A"/>
      <sheetName val="1002B"/>
      <sheetName val="1002C"/>
      <sheetName val="1002D"/>
      <sheetName val="1002E"/>
      <sheetName val="1002F"/>
      <sheetName val="1002G"/>
      <sheetName val="1002H"/>
      <sheetName val="1005A"/>
      <sheetName val="1006A"/>
      <sheetName val="1006B"/>
      <sheetName val="1007A"/>
      <sheetName val="1014K"/>
      <sheetName val="1016A"/>
      <sheetName val="1021-XA"/>
      <sheetName val="1021-XB"/>
      <sheetName val="1021-XC"/>
      <sheetName val="1021-XD"/>
      <sheetName val="1026A"/>
      <sheetName val="1026B"/>
      <sheetName val="1026C"/>
      <sheetName val="1026D"/>
      <sheetName val="1028A"/>
      <sheetName val="1030A"/>
      <sheetName val="1102-XA"/>
      <sheetName val="1105A"/>
      <sheetName val="1105B"/>
      <sheetName val="1106A"/>
      <sheetName val="1106B"/>
      <sheetName val="1106C"/>
      <sheetName val="1106D"/>
      <sheetName val="1118-XA"/>
      <sheetName val="1118-XB"/>
      <sheetName val="1119A"/>
      <sheetName val="1119-XA"/>
      <sheetName val="1123A"/>
      <sheetName val="1123B"/>
      <sheetName val="1123C"/>
      <sheetName val="1123D"/>
      <sheetName val="1124A"/>
      <sheetName val="1124B"/>
      <sheetName val="1124C"/>
      <sheetName val="1124D"/>
      <sheetName val="1123-AX"/>
      <sheetName val="1123-BX"/>
      <sheetName val="1124E"/>
      <sheetName val="1124F"/>
      <sheetName val="1124G"/>
      <sheetName val="1119-XB"/>
      <sheetName val="1109-XB"/>
      <sheetName val="1109-XC"/>
      <sheetName val="1109-XD"/>
      <sheetName val="1110-XA"/>
      <sheetName val="0807B"/>
      <sheetName val="0807C"/>
      <sheetName val="0722-A"/>
      <sheetName val="1015-XA"/>
      <sheetName val="1015-XB"/>
      <sheetName val="1015-XD"/>
      <sheetName val="1019-XA"/>
      <sheetName val="1124-AX"/>
      <sheetName val="1124-BX"/>
      <sheetName val="1124-CX"/>
      <sheetName val="1124-EX"/>
      <sheetName val="1125-CX"/>
      <sheetName val="1125-DX"/>
      <sheetName val="1125-EX"/>
      <sheetName val="1125-FX"/>
      <sheetName val="1125-GX"/>
      <sheetName val="1125-HX"/>
      <sheetName val="1125-IX"/>
      <sheetName val="1125-JX"/>
      <sheetName val="1125-KX"/>
      <sheetName val="1125-MX"/>
      <sheetName val="1125-NX"/>
      <sheetName val="1127A"/>
      <sheetName val="1127B"/>
      <sheetName val="1202A"/>
      <sheetName val="1202B"/>
      <sheetName val="1202C"/>
      <sheetName val="1202-GI"/>
      <sheetName val="1203A"/>
      <sheetName val="1203B"/>
      <sheetName val="1204A"/>
      <sheetName val="1204B"/>
      <sheetName val="1204C"/>
      <sheetName val="1204D"/>
      <sheetName val="1204E"/>
      <sheetName val="1204F"/>
      <sheetName val="1207A"/>
      <sheetName val="1207B"/>
      <sheetName val="1207C"/>
      <sheetName val="1207D"/>
      <sheetName val="1208A"/>
      <sheetName val="1208B"/>
      <sheetName val="1209A"/>
      <sheetName val="1209B"/>
      <sheetName val="1209C"/>
      <sheetName val="1211A"/>
      <sheetName val="1211S"/>
      <sheetName val="1211-GA"/>
      <sheetName val="1214A"/>
      <sheetName val="1214B"/>
      <sheetName val="1214C"/>
      <sheetName val="1214D"/>
      <sheetName val="1214E"/>
      <sheetName val="1214F"/>
      <sheetName val="1214G"/>
      <sheetName val="1214H"/>
      <sheetName val="1214J"/>
      <sheetName val="1214K"/>
      <sheetName val="1214-GA"/>
      <sheetName val="1216A"/>
      <sheetName val="1217A"/>
      <sheetName val="1218A"/>
      <sheetName val="1218B"/>
      <sheetName val="1218C"/>
      <sheetName val="1218D"/>
      <sheetName val="1223A"/>
      <sheetName val="1223B"/>
      <sheetName val="1223C"/>
      <sheetName val="1225A"/>
      <sheetName val="1228A"/>
      <sheetName val="1228B"/>
      <sheetName val="1228C"/>
      <sheetName val="1228D"/>
      <sheetName val="1228E"/>
      <sheetName val="1228F"/>
      <sheetName val="1228G"/>
      <sheetName val="1230A"/>
      <sheetName val="1230B"/>
      <sheetName val="0107A"/>
      <sheetName val="0107B"/>
      <sheetName val="0108A"/>
      <sheetName val="0108B"/>
      <sheetName val="0112-GA"/>
      <sheetName val="0112-GB"/>
      <sheetName val="0113-GA"/>
      <sheetName val="0114A"/>
      <sheetName val="0114B"/>
      <sheetName val="0114-GB"/>
      <sheetName val="0114-GC"/>
      <sheetName val="0114-GD"/>
      <sheetName val="0115A"/>
      <sheetName val="0115B"/>
      <sheetName val="0115C"/>
      <sheetName val="0115D"/>
      <sheetName val="0115E"/>
      <sheetName val="0118-GA"/>
      <sheetName val="0118-GB"/>
      <sheetName val="0118-GC"/>
      <sheetName val="0118-GD"/>
      <sheetName val="0118-GE"/>
      <sheetName val="1202-GA"/>
      <sheetName val="1202-GB"/>
      <sheetName val="1202-GC"/>
      <sheetName val="1202-GD"/>
      <sheetName val="1202-GE"/>
      <sheetName val="1202-GF"/>
      <sheetName val="1202-LL"/>
      <sheetName val="1202-GH"/>
      <sheetName val="1202-GK"/>
      <sheetName val="1202-GN"/>
      <sheetName val="1202-GP"/>
      <sheetName val="1202-XX"/>
      <sheetName val="1202-GX"/>
      <sheetName val="1217-GA"/>
      <sheetName val="1217-GB"/>
      <sheetName val="1210-GB"/>
      <sheetName val="1210-GC"/>
      <sheetName val="1210-GD"/>
      <sheetName val="1210-GE"/>
      <sheetName val="1210-GF"/>
      <sheetName val="1210-GG"/>
      <sheetName val="1210-GH"/>
      <sheetName val="1210-GI"/>
      <sheetName val="1210-GJ"/>
      <sheetName val="1210-GK"/>
      <sheetName val="0122A"/>
      <sheetName val="0127A"/>
      <sheetName val="0127B"/>
      <sheetName val="0127C"/>
      <sheetName val="0127D"/>
      <sheetName val="0204-GA"/>
      <sheetName val="0204-GB"/>
      <sheetName val="0204-GC"/>
      <sheetName val="0204-GD"/>
      <sheetName val="0827A"/>
      <sheetName val="0828A"/>
      <sheetName val="0828B"/>
      <sheetName val="0828C"/>
      <sheetName val="0721-C"/>
      <sheetName val="DATA.予算"/>
      <sheetName val="DATA.実績10月"/>
      <sheetName val="特採リスト_Ver5"/>
      <sheetName val="HIT3JC"/>
      <sheetName val="2000"/>
    </sheetNames>
    <sheetDataSet>
      <sheetData sheetId="0"/>
      <sheetData sheetId="1">
        <row r="2">
          <cell r="A2" t="str">
            <v>SHG0</v>
          </cell>
        </row>
      </sheetData>
      <sheetData sheetId="2"/>
      <sheetData sheetId="3"/>
      <sheetData sheetId="4"/>
      <sheetData sheetId="5"/>
      <sheetData sheetId="6">
        <row r="22">
          <cell r="B22" t="str">
            <v>不可</v>
          </cell>
        </row>
        <row r="23">
          <cell r="B23" t="str">
            <v>5.0</v>
          </cell>
        </row>
        <row r="24">
          <cell r="B24" t="str">
            <v>4.0</v>
          </cell>
        </row>
        <row r="25">
          <cell r="B25" t="str">
            <v>3.5</v>
          </cell>
        </row>
        <row r="26">
          <cell r="B26" t="str">
            <v>3.0＋AL</v>
          </cell>
        </row>
        <row r="27">
          <cell r="B27" t="str">
            <v>3.0</v>
          </cell>
        </row>
        <row r="28">
          <cell r="B28" t="str">
            <v>2.5+AL</v>
          </cell>
        </row>
        <row r="29">
          <cell r="B29" t="str">
            <v>2.5</v>
          </cell>
        </row>
        <row r="30">
          <cell r="B30" t="str">
            <v>2.0+3倍AL</v>
          </cell>
        </row>
        <row r="31">
          <cell r="B31" t="str">
            <v>2.0+AL</v>
          </cell>
        </row>
        <row r="32">
          <cell r="B32" t="str">
            <v>2.2</v>
          </cell>
        </row>
        <row r="33">
          <cell r="B33" t="str">
            <v>2.0</v>
          </cell>
        </row>
        <row r="34">
          <cell r="B34" t="str">
            <v>1.8</v>
          </cell>
        </row>
        <row r="35">
          <cell r="B35" t="str">
            <v>1.6</v>
          </cell>
        </row>
        <row r="36">
          <cell r="B36" t="str">
            <v>1.5+AL</v>
          </cell>
        </row>
        <row r="37">
          <cell r="B37" t="str">
            <v>1.5</v>
          </cell>
        </row>
        <row r="38">
          <cell r="B38" t="str">
            <v>2.0</v>
          </cell>
        </row>
        <row r="39">
          <cell r="B39" t="str">
            <v>1.5</v>
          </cell>
        </row>
        <row r="40">
          <cell r="B40" t="str">
            <v>1.4</v>
          </cell>
        </row>
        <row r="41">
          <cell r="B41" t="str">
            <v>1.3</v>
          </cell>
        </row>
        <row r="42">
          <cell r="B42" t="str">
            <v>1.2</v>
          </cell>
        </row>
        <row r="43">
          <cell r="B43" t="str">
            <v>1.1</v>
          </cell>
        </row>
        <row r="44">
          <cell r="B44" t="str">
            <v>1.0</v>
          </cell>
        </row>
        <row r="45">
          <cell r="B45" t="str">
            <v>0.0</v>
          </cell>
        </row>
        <row r="46">
          <cell r="B46" t="str">
            <v>通常</v>
          </cell>
        </row>
        <row r="47">
          <cell r="B47" t="str">
            <v>なし</v>
          </cell>
        </row>
        <row r="48">
          <cell r="B48" t="str">
            <v>1.7</v>
          </cell>
        </row>
        <row r="49">
          <cell r="B49" t="str">
            <v>0.9</v>
          </cell>
        </row>
        <row r="50">
          <cell r="B50" t="str">
            <v>1.7+AL</v>
          </cell>
        </row>
        <row r="51">
          <cell r="B51" t="str">
            <v>1.6</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sheetData sheetId="92" refreshError="1"/>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refreshError="1"/>
      <sheetData sheetId="215"/>
      <sheetData sheetId="216"/>
      <sheetData sheetId="217"/>
      <sheetData sheetId="218"/>
      <sheetData sheetId="219" refreshError="1"/>
      <sheetData sheetId="220" refreshError="1"/>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流動指示書"/>
      <sheetName val="一覧"/>
      <sheetName val="DATA.予算"/>
      <sheetName val="DATA.実績10月"/>
      <sheetName val="Parameter"/>
      <sheetName val="先行検査発生数"/>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要約"/>
      <sheetName val="詳細"/>
      <sheetName val="DATA.予算"/>
      <sheetName val="DATA.実績10月"/>
      <sheetName val="By Qtr PL"/>
    </sheetNames>
    <sheetDataSet>
      <sheetData sheetId="0" refreshError="1"/>
      <sheetData sheetId="1" refreshError="1"/>
      <sheetData sheetId="2"/>
      <sheetData sheetId="3" refreshError="1"/>
      <sheetData sheetId="4"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T1JC"/>
      <sheetName val="0715format"/>
      <sheetName val="1-S01"/>
      <sheetName val="1-01"/>
      <sheetName val="1-02"/>
      <sheetName val="1-03"/>
      <sheetName val="1-04"/>
      <sheetName val="1-05"/>
      <sheetName val="1-06"/>
      <sheetName val="1-07"/>
      <sheetName val="1-08"/>
      <sheetName val="1-09"/>
      <sheetName val="1-10"/>
      <sheetName val="1-11"/>
      <sheetName val="1-12"/>
      <sheetName val="12 (Rev.2)"/>
      <sheetName val="1-13"/>
      <sheetName val="13 (Rev.1)"/>
      <sheetName val="1-14"/>
      <sheetName val="14 (Rev.1)"/>
      <sheetName val="1-15"/>
      <sheetName val="15 (Rev.1)"/>
      <sheetName val="1-16"/>
      <sheetName val="16 (Rev.1)"/>
      <sheetName val="1-17"/>
      <sheetName val="17 (Rev.1)"/>
      <sheetName val="1-18"/>
      <sheetName val="1-19"/>
      <sheetName val="1-20"/>
      <sheetName val="1-21"/>
      <sheetName val="1-22"/>
      <sheetName val="1-23"/>
      <sheetName val="1-24"/>
      <sheetName val="1-25"/>
      <sheetName val="1-26"/>
      <sheetName val="1-27"/>
      <sheetName val="1-28"/>
      <sheetName val="1-29"/>
      <sheetName val="1-30"/>
      <sheetName val="1-31"/>
      <sheetName val="31 (Rev.1)"/>
      <sheetName val="1-32"/>
      <sheetName val="32 (Rev.1)"/>
      <sheetName val="1-33"/>
      <sheetName val="1-34"/>
      <sheetName val="1-35"/>
      <sheetName val="1-36"/>
      <sheetName val="1-37"/>
      <sheetName val="1-38"/>
      <sheetName val="1-39"/>
      <sheetName val="1-40"/>
      <sheetName val="1-41"/>
      <sheetName val="1-42"/>
      <sheetName val="1-43"/>
      <sheetName val="1-44"/>
      <sheetName val="1-45"/>
      <sheetName val="1-45Rev1"/>
      <sheetName val="1-46"/>
      <sheetName val="1-46Rev1"/>
      <sheetName val="1-47"/>
      <sheetName val="1-48"/>
      <sheetName val="1-49"/>
      <sheetName val="1-50"/>
      <sheetName val="1-51"/>
      <sheetName val="1-52"/>
      <sheetName val="1-53"/>
      <sheetName val="1-54"/>
      <sheetName val="1-55"/>
      <sheetName val="0"/>
      <sheetName val="1-57"/>
      <sheetName val="1-58"/>
      <sheetName val="1-59"/>
      <sheetName val="1-60"/>
      <sheetName val="1-63"/>
      <sheetName val="1-64"/>
      <sheetName val="1-65"/>
      <sheetName val="1-66"/>
      <sheetName val="2000"/>
      <sheetName val="2001"/>
      <sheetName val="Sheet1"/>
      <sheetName val="list"/>
      <sheetName val="DATA.予算"/>
      <sheetName val="DATA.実績10月"/>
      <sheetName val="By Qtr PL"/>
      <sheetName val="JCMASTER12"/>
      <sheetName val="Parameter"/>
      <sheetName val="12_(Rev_2)"/>
      <sheetName val="13_(Rev_1)"/>
      <sheetName val="14_(Rev_1)"/>
      <sheetName val="15_(Rev_1)"/>
      <sheetName val="16_(Rev_1)"/>
      <sheetName val="17_(Rev_1)"/>
      <sheetName val="31_(Rev_1)"/>
      <sheetName val="32_(Rev_1)"/>
      <sheetName val="DATA_予算"/>
      <sheetName val="DATA_実績10月"/>
      <sheetName val="By_Qtr_PL"/>
      <sheetName val="HIT3JC"/>
      <sheetName val="FF"/>
      <sheetName val="FFF-A"/>
      <sheetName val="3-A01"/>
      <sheetName val="A01Rev1"/>
      <sheetName val="3-A02"/>
      <sheetName val="3-01"/>
      <sheetName val="3-02"/>
      <sheetName val="3-03"/>
      <sheetName val="3-04"/>
      <sheetName val="3-05"/>
      <sheetName val="05Rev1"/>
      <sheetName val="3-07"/>
      <sheetName val="3-08"/>
      <sheetName val="08Rev1"/>
      <sheetName val="3-09"/>
      <sheetName val="09Rev1"/>
      <sheetName val="3-10"/>
      <sheetName val="10Rev1"/>
      <sheetName val="3-11"/>
      <sheetName val="3-12"/>
      <sheetName val="3-13"/>
      <sheetName val="3-14"/>
      <sheetName val="3-15"/>
      <sheetName val="3-16"/>
      <sheetName val="3-17"/>
      <sheetName val="3-19"/>
      <sheetName val="19Rev1"/>
      <sheetName val="3-20"/>
      <sheetName val="3-21"/>
      <sheetName val="3-22"/>
      <sheetName val="22Rev1"/>
      <sheetName val="3-26"/>
      <sheetName val="3-27"/>
      <sheetName val="3-28"/>
      <sheetName val="3-29"/>
      <sheetName val="3-30"/>
      <sheetName val="3-32"/>
      <sheetName val="3-33"/>
      <sheetName val="33Rev1"/>
    </sheetNames>
    <sheetDataSet>
      <sheetData sheetId="0" refreshError="1">
        <row r="1">
          <cell r="A1" t="str">
            <v>品種NO</v>
          </cell>
          <cell r="B1">
            <v>1</v>
          </cell>
          <cell r="C1">
            <v>2</v>
          </cell>
          <cell r="D1">
            <v>3</v>
          </cell>
          <cell r="E1">
            <v>4</v>
          </cell>
          <cell r="F1">
            <v>5</v>
          </cell>
          <cell r="G1">
            <v>6</v>
          </cell>
          <cell r="H1">
            <v>7</v>
          </cell>
          <cell r="I1">
            <v>8</v>
          </cell>
          <cell r="J1">
            <v>9</v>
          </cell>
          <cell r="K1">
            <v>10</v>
          </cell>
          <cell r="L1">
            <v>11</v>
          </cell>
          <cell r="M1">
            <v>12</v>
          </cell>
          <cell r="N1">
            <v>13</v>
          </cell>
          <cell r="O1">
            <v>14</v>
          </cell>
          <cell r="P1">
            <v>15</v>
          </cell>
          <cell r="Q1">
            <v>16</v>
          </cell>
          <cell r="R1">
            <v>17</v>
          </cell>
          <cell r="S1">
            <v>18</v>
          </cell>
          <cell r="T1">
            <v>19</v>
          </cell>
          <cell r="U1">
            <v>20</v>
          </cell>
          <cell r="V1">
            <v>21</v>
          </cell>
          <cell r="W1">
            <v>22</v>
          </cell>
          <cell r="X1">
            <v>23</v>
          </cell>
          <cell r="Y1">
            <v>24</v>
          </cell>
          <cell r="Z1">
            <v>25</v>
          </cell>
          <cell r="AA1">
            <v>26</v>
          </cell>
          <cell r="AB1">
            <v>27</v>
          </cell>
          <cell r="AC1">
            <v>28</v>
          </cell>
          <cell r="AD1">
            <v>29</v>
          </cell>
        </row>
        <row r="2">
          <cell r="A2">
            <v>1</v>
          </cell>
          <cell r="B2" t="str">
            <v>A4x34.5*27.0</v>
          </cell>
          <cell r="C2">
            <v>686</v>
          </cell>
          <cell r="D2">
            <v>876</v>
          </cell>
          <cell r="E2">
            <v>8</v>
          </cell>
          <cell r="F2">
            <v>8</v>
          </cell>
          <cell r="G2">
            <v>11</v>
          </cell>
          <cell r="H2">
            <v>11</v>
          </cell>
          <cell r="I2">
            <v>2</v>
          </cell>
          <cell r="J2">
            <v>2</v>
          </cell>
          <cell r="K2">
            <v>203</v>
          </cell>
          <cell r="L2">
            <v>4</v>
          </cell>
          <cell r="M2">
            <v>42</v>
          </cell>
          <cell r="N2">
            <v>93</v>
          </cell>
          <cell r="O2">
            <v>104</v>
          </cell>
          <cell r="P2">
            <v>130</v>
          </cell>
          <cell r="Q2">
            <v>0</v>
          </cell>
          <cell r="R2">
            <v>0.2</v>
          </cell>
          <cell r="S2">
            <v>0.11</v>
          </cell>
          <cell r="T2">
            <v>0.11</v>
          </cell>
          <cell r="U2">
            <v>1</v>
          </cell>
          <cell r="V2">
            <v>15</v>
          </cell>
          <cell r="W2">
            <v>12</v>
          </cell>
          <cell r="X2">
            <v>1</v>
          </cell>
          <cell r="Y2">
            <v>1</v>
          </cell>
          <cell r="Z2">
            <v>50</v>
          </cell>
          <cell r="AA2">
            <v>50</v>
          </cell>
          <cell r="AB2">
            <v>0.04</v>
          </cell>
          <cell r="AC2">
            <v>50</v>
          </cell>
          <cell r="AD2">
            <v>1</v>
          </cell>
        </row>
        <row r="3">
          <cell r="A3">
            <v>2</v>
          </cell>
          <cell r="B3" t="str">
            <v>A4h34.5*27.0</v>
          </cell>
          <cell r="C3">
            <v>686</v>
          </cell>
          <cell r="D3">
            <v>876</v>
          </cell>
          <cell r="E3">
            <v>8</v>
          </cell>
          <cell r="F3">
            <v>8</v>
          </cell>
          <cell r="G3">
            <v>11</v>
          </cell>
          <cell r="H3">
            <v>11</v>
          </cell>
          <cell r="I3">
            <v>1</v>
          </cell>
          <cell r="J3">
            <v>2</v>
          </cell>
          <cell r="K3">
            <v>203</v>
          </cell>
          <cell r="L3">
            <v>2</v>
          </cell>
          <cell r="M3">
            <v>42</v>
          </cell>
          <cell r="N3">
            <v>93</v>
          </cell>
          <cell r="O3">
            <v>104</v>
          </cell>
          <cell r="P3">
            <v>130</v>
          </cell>
          <cell r="Q3">
            <v>0</v>
          </cell>
          <cell r="R3">
            <v>0.2</v>
          </cell>
          <cell r="S3">
            <v>0.11</v>
          </cell>
          <cell r="T3">
            <v>0.11</v>
          </cell>
          <cell r="U3">
            <v>1</v>
          </cell>
          <cell r="V3">
            <v>15</v>
          </cell>
          <cell r="W3">
            <v>12</v>
          </cell>
          <cell r="X3">
            <v>1</v>
          </cell>
          <cell r="Y3">
            <v>1</v>
          </cell>
          <cell r="Z3">
            <v>50</v>
          </cell>
          <cell r="AA3">
            <v>50</v>
          </cell>
          <cell r="AB3">
            <v>0.04</v>
          </cell>
          <cell r="AC3">
            <v>0.04</v>
          </cell>
          <cell r="AD3">
            <v>1</v>
          </cell>
        </row>
        <row r="4">
          <cell r="A4">
            <v>3</v>
          </cell>
          <cell r="B4" t="str">
            <v>A4x39.5*31.0</v>
          </cell>
          <cell r="C4">
            <v>787</v>
          </cell>
          <cell r="D4">
            <v>1003</v>
          </cell>
          <cell r="E4">
            <v>12</v>
          </cell>
          <cell r="F4">
            <v>12</v>
          </cell>
          <cell r="G4">
            <v>12</v>
          </cell>
          <cell r="H4">
            <v>12</v>
          </cell>
          <cell r="I4">
            <v>2</v>
          </cell>
          <cell r="J4">
            <v>2</v>
          </cell>
          <cell r="K4">
            <v>203</v>
          </cell>
          <cell r="L4">
            <v>4</v>
          </cell>
          <cell r="M4">
            <v>36</v>
          </cell>
          <cell r="N4">
            <v>81</v>
          </cell>
          <cell r="O4">
            <v>90</v>
          </cell>
          <cell r="P4">
            <v>112</v>
          </cell>
          <cell r="Q4">
            <v>0</v>
          </cell>
          <cell r="R4">
            <v>0.2</v>
          </cell>
          <cell r="S4">
            <v>0.11</v>
          </cell>
          <cell r="T4">
            <v>0.11</v>
          </cell>
          <cell r="U4">
            <v>1</v>
          </cell>
          <cell r="V4">
            <v>15</v>
          </cell>
          <cell r="W4">
            <v>12</v>
          </cell>
          <cell r="X4">
            <v>1</v>
          </cell>
          <cell r="Y4">
            <v>1</v>
          </cell>
          <cell r="Z4">
            <v>50</v>
          </cell>
          <cell r="AA4">
            <v>50</v>
          </cell>
          <cell r="AB4">
            <v>0.04</v>
          </cell>
          <cell r="AC4">
            <v>0.04</v>
          </cell>
          <cell r="AD4">
            <v>1</v>
          </cell>
        </row>
        <row r="5">
          <cell r="A5">
            <v>4</v>
          </cell>
          <cell r="B5" t="str">
            <v>A5H33.5*26.5</v>
          </cell>
          <cell r="C5">
            <v>673</v>
          </cell>
          <cell r="D5">
            <v>851</v>
          </cell>
          <cell r="E5">
            <v>75</v>
          </cell>
          <cell r="F5">
            <v>75</v>
          </cell>
          <cell r="G5">
            <v>14</v>
          </cell>
          <cell r="H5">
            <v>14</v>
          </cell>
          <cell r="I5">
            <v>1</v>
          </cell>
          <cell r="J5">
            <v>2</v>
          </cell>
          <cell r="K5">
            <v>203</v>
          </cell>
          <cell r="L5">
            <v>2</v>
          </cell>
          <cell r="M5">
            <v>43</v>
          </cell>
          <cell r="N5">
            <v>95</v>
          </cell>
          <cell r="O5">
            <v>106</v>
          </cell>
          <cell r="P5">
            <v>114</v>
          </cell>
          <cell r="Q5">
            <v>0</v>
          </cell>
          <cell r="R5">
            <v>50</v>
          </cell>
          <cell r="S5">
            <v>0.11</v>
          </cell>
          <cell r="T5">
            <v>0.4</v>
          </cell>
          <cell r="U5">
            <v>3</v>
          </cell>
          <cell r="V5">
            <v>15</v>
          </cell>
          <cell r="W5">
            <v>12</v>
          </cell>
          <cell r="X5">
            <v>1</v>
          </cell>
          <cell r="Y5">
            <v>1</v>
          </cell>
          <cell r="Z5">
            <v>50</v>
          </cell>
          <cell r="AA5">
            <v>50</v>
          </cell>
          <cell r="AB5">
            <v>0.04</v>
          </cell>
          <cell r="AC5">
            <v>0.5</v>
          </cell>
          <cell r="AD5">
            <v>3</v>
          </cell>
        </row>
        <row r="6">
          <cell r="A6">
            <v>5</v>
          </cell>
          <cell r="B6" t="str">
            <v>A5$33.5*26.5</v>
          </cell>
          <cell r="C6">
            <v>673</v>
          </cell>
          <cell r="D6">
            <v>851</v>
          </cell>
          <cell r="E6">
            <v>25</v>
          </cell>
          <cell r="F6">
            <v>25</v>
          </cell>
          <cell r="G6">
            <v>49</v>
          </cell>
          <cell r="H6">
            <v>49</v>
          </cell>
          <cell r="I6">
            <v>1</v>
          </cell>
          <cell r="J6">
            <v>1</v>
          </cell>
          <cell r="K6">
            <v>203</v>
          </cell>
          <cell r="L6">
            <v>1</v>
          </cell>
          <cell r="M6">
            <v>43</v>
          </cell>
          <cell r="N6">
            <v>95</v>
          </cell>
          <cell r="O6">
            <v>106</v>
          </cell>
          <cell r="P6">
            <v>139</v>
          </cell>
          <cell r="Q6">
            <v>0</v>
          </cell>
          <cell r="R6">
            <v>50</v>
          </cell>
          <cell r="S6">
            <v>0.11</v>
          </cell>
          <cell r="T6">
            <v>0.4</v>
          </cell>
          <cell r="U6">
            <v>3</v>
          </cell>
          <cell r="V6">
            <v>15</v>
          </cell>
          <cell r="W6">
            <v>12</v>
          </cell>
          <cell r="X6">
            <v>1</v>
          </cell>
          <cell r="Y6">
            <v>1</v>
          </cell>
          <cell r="Z6">
            <v>50</v>
          </cell>
          <cell r="AA6">
            <v>50</v>
          </cell>
          <cell r="AB6">
            <v>0.04</v>
          </cell>
          <cell r="AC6">
            <v>0.5</v>
          </cell>
          <cell r="AD6">
            <v>3</v>
          </cell>
        </row>
        <row r="7">
          <cell r="A7">
            <v>6</v>
          </cell>
          <cell r="B7" t="str">
            <v>A5z33.5*26.5</v>
          </cell>
          <cell r="C7">
            <v>673</v>
          </cell>
          <cell r="D7">
            <v>851</v>
          </cell>
          <cell r="E7">
            <v>25</v>
          </cell>
          <cell r="F7">
            <v>25</v>
          </cell>
          <cell r="G7">
            <v>49</v>
          </cell>
          <cell r="H7">
            <v>49</v>
          </cell>
          <cell r="I7">
            <v>1</v>
          </cell>
          <cell r="J7">
            <v>1</v>
          </cell>
          <cell r="K7">
            <v>203</v>
          </cell>
          <cell r="L7">
            <v>1</v>
          </cell>
          <cell r="M7">
            <v>43</v>
          </cell>
          <cell r="N7">
            <v>95</v>
          </cell>
          <cell r="O7">
            <v>106</v>
          </cell>
          <cell r="P7">
            <v>139</v>
          </cell>
          <cell r="Q7">
            <v>0</v>
          </cell>
          <cell r="R7">
            <v>50</v>
          </cell>
          <cell r="S7">
            <v>0.11</v>
          </cell>
          <cell r="T7">
            <v>0.5</v>
          </cell>
          <cell r="U7">
            <v>20</v>
          </cell>
          <cell r="V7">
            <v>15</v>
          </cell>
          <cell r="W7">
            <v>12</v>
          </cell>
          <cell r="X7">
            <v>1</v>
          </cell>
          <cell r="Y7">
            <v>1</v>
          </cell>
          <cell r="Z7">
            <v>50</v>
          </cell>
          <cell r="AA7">
            <v>50</v>
          </cell>
          <cell r="AB7">
            <v>0.04</v>
          </cell>
          <cell r="AC7">
            <v>2</v>
          </cell>
          <cell r="AD7">
            <v>20</v>
          </cell>
        </row>
        <row r="8">
          <cell r="A8">
            <v>7</v>
          </cell>
          <cell r="B8" t="str">
            <v>A5 33.5*26.5</v>
          </cell>
          <cell r="C8">
            <v>673</v>
          </cell>
          <cell r="D8">
            <v>851</v>
          </cell>
          <cell r="E8">
            <v>8</v>
          </cell>
          <cell r="F8">
            <v>8</v>
          </cell>
          <cell r="G8">
            <v>8</v>
          </cell>
          <cell r="H8">
            <v>8</v>
          </cell>
          <cell r="I8">
            <v>1</v>
          </cell>
          <cell r="J8">
            <v>1</v>
          </cell>
          <cell r="K8">
            <v>203</v>
          </cell>
          <cell r="L8">
            <v>1</v>
          </cell>
          <cell r="M8">
            <v>43</v>
          </cell>
          <cell r="N8">
            <v>95</v>
          </cell>
          <cell r="O8">
            <v>106</v>
          </cell>
          <cell r="P8">
            <v>132</v>
          </cell>
          <cell r="Q8">
            <v>0</v>
          </cell>
          <cell r="R8">
            <v>0.2</v>
          </cell>
          <cell r="S8">
            <v>0.11</v>
          </cell>
          <cell r="T8">
            <v>0.11</v>
          </cell>
          <cell r="U8">
            <v>1</v>
          </cell>
          <cell r="V8">
            <v>15</v>
          </cell>
          <cell r="W8">
            <v>12</v>
          </cell>
          <cell r="X8">
            <v>1</v>
          </cell>
          <cell r="Y8">
            <v>1</v>
          </cell>
          <cell r="Z8">
            <v>50</v>
          </cell>
          <cell r="AA8">
            <v>50</v>
          </cell>
          <cell r="AB8">
            <v>0.04</v>
          </cell>
          <cell r="AC8">
            <v>0.04</v>
          </cell>
          <cell r="AD8">
            <v>1</v>
          </cell>
        </row>
        <row r="9">
          <cell r="A9">
            <v>8</v>
          </cell>
          <cell r="B9" t="str">
            <v>A5b33.5*26.5</v>
          </cell>
          <cell r="C9">
            <v>673</v>
          </cell>
          <cell r="D9">
            <v>851</v>
          </cell>
          <cell r="E9">
            <v>25</v>
          </cell>
          <cell r="F9">
            <v>25</v>
          </cell>
          <cell r="G9">
            <v>49</v>
          </cell>
          <cell r="H9">
            <v>49</v>
          </cell>
          <cell r="I9">
            <v>1</v>
          </cell>
          <cell r="J9">
            <v>1</v>
          </cell>
          <cell r="K9">
            <v>203</v>
          </cell>
          <cell r="L9">
            <v>1</v>
          </cell>
          <cell r="M9">
            <v>43</v>
          </cell>
          <cell r="N9">
            <v>95</v>
          </cell>
          <cell r="O9">
            <v>106</v>
          </cell>
          <cell r="P9">
            <v>132</v>
          </cell>
          <cell r="Q9">
            <v>0</v>
          </cell>
          <cell r="R9">
            <v>0.2</v>
          </cell>
          <cell r="S9">
            <v>0.11</v>
          </cell>
          <cell r="T9">
            <v>0.11</v>
          </cell>
          <cell r="U9">
            <v>1</v>
          </cell>
          <cell r="V9">
            <v>15</v>
          </cell>
          <cell r="W9">
            <v>12</v>
          </cell>
          <cell r="X9">
            <v>1</v>
          </cell>
          <cell r="Y9">
            <v>1</v>
          </cell>
          <cell r="Z9">
            <v>50</v>
          </cell>
          <cell r="AA9">
            <v>50</v>
          </cell>
          <cell r="AB9">
            <v>0.04</v>
          </cell>
          <cell r="AC9">
            <v>0.04</v>
          </cell>
          <cell r="AD9">
            <v>1</v>
          </cell>
        </row>
        <row r="10">
          <cell r="A10">
            <v>9</v>
          </cell>
          <cell r="B10" t="str">
            <v>A5h33.5*26.5</v>
          </cell>
          <cell r="C10">
            <v>673</v>
          </cell>
          <cell r="D10">
            <v>851</v>
          </cell>
          <cell r="E10">
            <v>75</v>
          </cell>
          <cell r="F10">
            <v>75</v>
          </cell>
          <cell r="G10">
            <v>14</v>
          </cell>
          <cell r="H10">
            <v>14</v>
          </cell>
          <cell r="I10">
            <v>1</v>
          </cell>
          <cell r="J10">
            <v>2</v>
          </cell>
          <cell r="K10">
            <v>203</v>
          </cell>
          <cell r="L10">
            <v>2</v>
          </cell>
          <cell r="M10">
            <v>43</v>
          </cell>
          <cell r="N10">
            <v>95</v>
          </cell>
          <cell r="O10">
            <v>106</v>
          </cell>
          <cell r="P10">
            <v>132</v>
          </cell>
          <cell r="Q10">
            <v>0</v>
          </cell>
          <cell r="R10">
            <v>0.2</v>
          </cell>
          <cell r="S10">
            <v>0.11</v>
          </cell>
          <cell r="T10">
            <v>0.11</v>
          </cell>
          <cell r="U10">
            <v>1</v>
          </cell>
          <cell r="V10">
            <v>15</v>
          </cell>
          <cell r="W10">
            <v>12</v>
          </cell>
          <cell r="X10">
            <v>1</v>
          </cell>
          <cell r="Y10">
            <v>1</v>
          </cell>
          <cell r="Z10">
            <v>50</v>
          </cell>
          <cell r="AA10">
            <v>50</v>
          </cell>
          <cell r="AB10">
            <v>0.04</v>
          </cell>
          <cell r="AC10">
            <v>0.04</v>
          </cell>
          <cell r="AD10">
            <v>1</v>
          </cell>
        </row>
        <row r="11">
          <cell r="A11">
            <v>10</v>
          </cell>
          <cell r="B11" t="str">
            <v>A5 39.5*31.0</v>
          </cell>
          <cell r="C11">
            <v>787</v>
          </cell>
          <cell r="D11">
            <v>1003</v>
          </cell>
          <cell r="E11">
            <v>27</v>
          </cell>
          <cell r="F11">
            <v>27</v>
          </cell>
          <cell r="G11">
            <v>40</v>
          </cell>
          <cell r="H11">
            <v>40</v>
          </cell>
          <cell r="I11">
            <v>1</v>
          </cell>
          <cell r="J11">
            <v>1</v>
          </cell>
          <cell r="K11">
            <v>203</v>
          </cell>
          <cell r="L11">
            <v>1</v>
          </cell>
          <cell r="M11">
            <v>36</v>
          </cell>
          <cell r="N11">
            <v>81</v>
          </cell>
          <cell r="O11">
            <v>90</v>
          </cell>
          <cell r="P11">
            <v>112</v>
          </cell>
          <cell r="Q11">
            <v>0</v>
          </cell>
          <cell r="R11">
            <v>0.2</v>
          </cell>
          <cell r="S11">
            <v>0.11</v>
          </cell>
          <cell r="T11">
            <v>0.11</v>
          </cell>
          <cell r="U11">
            <v>1</v>
          </cell>
          <cell r="V11">
            <v>15</v>
          </cell>
          <cell r="W11">
            <v>12</v>
          </cell>
          <cell r="X11">
            <v>1</v>
          </cell>
          <cell r="Y11">
            <v>1</v>
          </cell>
          <cell r="Z11">
            <v>50</v>
          </cell>
          <cell r="AA11">
            <v>50</v>
          </cell>
          <cell r="AB11">
            <v>0.04</v>
          </cell>
          <cell r="AC11">
            <v>0.04</v>
          </cell>
          <cell r="AD11">
            <v>1</v>
          </cell>
        </row>
        <row r="12">
          <cell r="A12">
            <v>11</v>
          </cell>
          <cell r="B12" t="str">
            <v>A5c39.5*31.0</v>
          </cell>
          <cell r="C12">
            <v>787</v>
          </cell>
          <cell r="D12">
            <v>1003</v>
          </cell>
          <cell r="E12">
            <v>52</v>
          </cell>
          <cell r="F12">
            <v>52</v>
          </cell>
          <cell r="G12">
            <v>60</v>
          </cell>
          <cell r="H12">
            <v>60</v>
          </cell>
          <cell r="I12">
            <v>1</v>
          </cell>
          <cell r="J12">
            <v>1</v>
          </cell>
          <cell r="K12">
            <v>203</v>
          </cell>
          <cell r="L12">
            <v>1</v>
          </cell>
          <cell r="M12">
            <v>36</v>
          </cell>
          <cell r="N12">
            <v>81</v>
          </cell>
          <cell r="O12">
            <v>90</v>
          </cell>
          <cell r="P12">
            <v>112</v>
          </cell>
          <cell r="Q12">
            <v>0</v>
          </cell>
          <cell r="R12">
            <v>0.2</v>
          </cell>
          <cell r="S12">
            <v>0.11</v>
          </cell>
          <cell r="T12">
            <v>0.11</v>
          </cell>
          <cell r="U12">
            <v>1</v>
          </cell>
          <cell r="V12">
            <v>15</v>
          </cell>
          <cell r="W12">
            <v>12</v>
          </cell>
          <cell r="X12">
            <v>1</v>
          </cell>
          <cell r="Y12">
            <v>1</v>
          </cell>
          <cell r="Z12">
            <v>50</v>
          </cell>
          <cell r="AA12">
            <v>50</v>
          </cell>
          <cell r="AB12">
            <v>0.04</v>
          </cell>
          <cell r="AC12">
            <v>0.04</v>
          </cell>
          <cell r="AD12">
            <v>1</v>
          </cell>
        </row>
        <row r="13">
          <cell r="A13">
            <v>12</v>
          </cell>
          <cell r="B13" t="str">
            <v>A5x39.5*31.0</v>
          </cell>
          <cell r="C13">
            <v>787</v>
          </cell>
          <cell r="D13">
            <v>1003</v>
          </cell>
          <cell r="E13">
            <v>12</v>
          </cell>
          <cell r="F13">
            <v>12</v>
          </cell>
          <cell r="G13">
            <v>12</v>
          </cell>
          <cell r="H13">
            <v>12</v>
          </cell>
          <cell r="I13">
            <v>2</v>
          </cell>
          <cell r="J13">
            <v>2</v>
          </cell>
          <cell r="K13">
            <v>203</v>
          </cell>
          <cell r="L13">
            <v>4</v>
          </cell>
          <cell r="M13">
            <v>36</v>
          </cell>
          <cell r="N13">
            <v>81</v>
          </cell>
          <cell r="O13">
            <v>90</v>
          </cell>
          <cell r="P13">
            <v>112</v>
          </cell>
          <cell r="Q13">
            <v>0</v>
          </cell>
          <cell r="R13">
            <v>0.2</v>
          </cell>
          <cell r="S13">
            <v>0.11</v>
          </cell>
          <cell r="T13">
            <v>0.11</v>
          </cell>
          <cell r="U13">
            <v>1</v>
          </cell>
          <cell r="V13">
            <v>15</v>
          </cell>
          <cell r="W13">
            <v>12</v>
          </cell>
          <cell r="X13">
            <v>1</v>
          </cell>
          <cell r="Y13">
            <v>1</v>
          </cell>
          <cell r="Z13">
            <v>50</v>
          </cell>
          <cell r="AA13">
            <v>50</v>
          </cell>
          <cell r="AB13">
            <v>0.04</v>
          </cell>
          <cell r="AC13">
            <v>0.04</v>
          </cell>
          <cell r="AD13">
            <v>1</v>
          </cell>
        </row>
        <row r="14">
          <cell r="A14">
            <v>13</v>
          </cell>
          <cell r="B14" t="str">
            <v>A5 39.5*30.5</v>
          </cell>
          <cell r="C14">
            <v>775</v>
          </cell>
          <cell r="D14">
            <v>1003</v>
          </cell>
          <cell r="E14">
            <v>21</v>
          </cell>
          <cell r="F14">
            <v>21</v>
          </cell>
          <cell r="G14">
            <v>40</v>
          </cell>
          <cell r="H14">
            <v>40</v>
          </cell>
          <cell r="I14">
            <v>1</v>
          </cell>
          <cell r="J14">
            <v>1</v>
          </cell>
          <cell r="K14">
            <v>203</v>
          </cell>
          <cell r="L14">
            <v>1</v>
          </cell>
          <cell r="M14">
            <v>37</v>
          </cell>
          <cell r="N14">
            <v>82</v>
          </cell>
          <cell r="O14">
            <v>91</v>
          </cell>
          <cell r="P14">
            <v>114</v>
          </cell>
          <cell r="Q14">
            <v>0</v>
          </cell>
          <cell r="R14">
            <v>0.2</v>
          </cell>
          <cell r="S14">
            <v>0.11</v>
          </cell>
          <cell r="T14">
            <v>0.11</v>
          </cell>
          <cell r="U14">
            <v>1</v>
          </cell>
          <cell r="V14">
            <v>15</v>
          </cell>
          <cell r="W14">
            <v>12</v>
          </cell>
          <cell r="X14">
            <v>1</v>
          </cell>
          <cell r="Y14">
            <v>1</v>
          </cell>
          <cell r="Z14">
            <v>50</v>
          </cell>
          <cell r="AA14">
            <v>50</v>
          </cell>
          <cell r="AB14">
            <v>0.04</v>
          </cell>
          <cell r="AC14">
            <v>0.04</v>
          </cell>
          <cell r="AD14">
            <v>1</v>
          </cell>
        </row>
        <row r="15">
          <cell r="A15">
            <v>14</v>
          </cell>
          <cell r="B15" t="str">
            <v>A5x41.5*33.0</v>
          </cell>
          <cell r="C15">
            <v>838</v>
          </cell>
          <cell r="D15">
            <v>1054</v>
          </cell>
          <cell r="E15">
            <v>12</v>
          </cell>
          <cell r="F15">
            <v>12</v>
          </cell>
          <cell r="G15">
            <v>12</v>
          </cell>
          <cell r="H15">
            <v>12</v>
          </cell>
          <cell r="I15">
            <v>2</v>
          </cell>
          <cell r="J15">
            <v>2</v>
          </cell>
          <cell r="K15">
            <v>203</v>
          </cell>
          <cell r="L15">
            <v>4</v>
          </cell>
          <cell r="M15">
            <v>34</v>
          </cell>
          <cell r="N15">
            <v>75</v>
          </cell>
          <cell r="O15">
            <v>83</v>
          </cell>
          <cell r="P15">
            <v>104</v>
          </cell>
          <cell r="Q15">
            <v>0</v>
          </cell>
          <cell r="R15">
            <v>0.2</v>
          </cell>
          <cell r="S15">
            <v>0.11</v>
          </cell>
          <cell r="T15">
            <v>0.11</v>
          </cell>
          <cell r="U15">
            <v>1</v>
          </cell>
          <cell r="V15">
            <v>15</v>
          </cell>
          <cell r="W15">
            <v>12</v>
          </cell>
          <cell r="X15">
            <v>1</v>
          </cell>
          <cell r="Y15">
            <v>1</v>
          </cell>
          <cell r="Z15">
            <v>50</v>
          </cell>
          <cell r="AA15">
            <v>50</v>
          </cell>
          <cell r="AB15">
            <v>0.04</v>
          </cell>
          <cell r="AC15">
            <v>0.04</v>
          </cell>
          <cell r="AD15">
            <v>1</v>
          </cell>
        </row>
        <row r="16">
          <cell r="A16">
            <v>15</v>
          </cell>
          <cell r="B16" t="str">
            <v>A5x39.5*30.5</v>
          </cell>
          <cell r="C16">
            <v>775</v>
          </cell>
          <cell r="D16">
            <v>1003</v>
          </cell>
          <cell r="E16">
            <v>12</v>
          </cell>
          <cell r="F16">
            <v>12</v>
          </cell>
          <cell r="G16">
            <v>12</v>
          </cell>
          <cell r="H16">
            <v>12</v>
          </cell>
          <cell r="I16">
            <v>2</v>
          </cell>
          <cell r="J16">
            <v>2</v>
          </cell>
          <cell r="K16">
            <v>203</v>
          </cell>
          <cell r="L16">
            <v>4</v>
          </cell>
          <cell r="M16">
            <v>37</v>
          </cell>
          <cell r="N16">
            <v>82</v>
          </cell>
          <cell r="O16">
            <v>91</v>
          </cell>
          <cell r="P16">
            <v>114</v>
          </cell>
          <cell r="Q16">
            <v>0</v>
          </cell>
          <cell r="R16">
            <v>0.2</v>
          </cell>
          <cell r="S16">
            <v>0.11</v>
          </cell>
          <cell r="T16">
            <v>0.11</v>
          </cell>
          <cell r="U16">
            <v>1</v>
          </cell>
          <cell r="V16">
            <v>15</v>
          </cell>
          <cell r="W16">
            <v>12</v>
          </cell>
          <cell r="X16">
            <v>1</v>
          </cell>
          <cell r="Y16">
            <v>1</v>
          </cell>
          <cell r="Z16">
            <v>50</v>
          </cell>
          <cell r="AA16">
            <v>50</v>
          </cell>
          <cell r="AB16">
            <v>0.04</v>
          </cell>
          <cell r="AC16">
            <v>0.04</v>
          </cell>
          <cell r="AD16">
            <v>1</v>
          </cell>
        </row>
        <row r="17">
          <cell r="A17">
            <v>16</v>
          </cell>
          <cell r="B17" t="str">
            <v>A6 27.5*23.0</v>
          </cell>
          <cell r="C17">
            <v>584</v>
          </cell>
          <cell r="D17">
            <v>699</v>
          </cell>
          <cell r="E17">
            <v>8</v>
          </cell>
          <cell r="F17">
            <v>8</v>
          </cell>
          <cell r="G17">
            <v>8</v>
          </cell>
          <cell r="H17">
            <v>8</v>
          </cell>
          <cell r="I17">
            <v>1</v>
          </cell>
          <cell r="J17">
            <v>1</v>
          </cell>
          <cell r="K17">
            <v>203</v>
          </cell>
          <cell r="L17">
            <v>1</v>
          </cell>
          <cell r="M17">
            <v>49</v>
          </cell>
          <cell r="N17">
            <v>108</v>
          </cell>
          <cell r="O17">
            <v>120</v>
          </cell>
          <cell r="P17">
            <v>150</v>
          </cell>
          <cell r="Q17">
            <v>0</v>
          </cell>
          <cell r="R17">
            <v>0.2</v>
          </cell>
          <cell r="S17">
            <v>0.11</v>
          </cell>
          <cell r="T17">
            <v>0.11</v>
          </cell>
          <cell r="U17">
            <v>1</v>
          </cell>
          <cell r="V17">
            <v>15</v>
          </cell>
          <cell r="W17">
            <v>12</v>
          </cell>
          <cell r="X17">
            <v>1</v>
          </cell>
          <cell r="Y17">
            <v>1</v>
          </cell>
          <cell r="Z17">
            <v>50</v>
          </cell>
          <cell r="AA17">
            <v>50</v>
          </cell>
          <cell r="AB17">
            <v>0.04</v>
          </cell>
          <cell r="AC17">
            <v>0.04</v>
          </cell>
          <cell r="AD17">
            <v>1</v>
          </cell>
        </row>
        <row r="18">
          <cell r="A18">
            <v>17</v>
          </cell>
          <cell r="B18" t="str">
            <v>A5=39.5*30.5</v>
          </cell>
          <cell r="C18">
            <v>775</v>
          </cell>
          <cell r="D18">
            <v>1003</v>
          </cell>
          <cell r="E18">
            <v>21</v>
          </cell>
          <cell r="F18">
            <v>21</v>
          </cell>
          <cell r="G18">
            <v>40</v>
          </cell>
          <cell r="H18">
            <v>40</v>
          </cell>
          <cell r="I18">
            <v>1</v>
          </cell>
          <cell r="J18">
            <v>1</v>
          </cell>
          <cell r="K18">
            <v>203</v>
          </cell>
          <cell r="L18">
            <v>1</v>
          </cell>
          <cell r="M18">
            <v>37</v>
          </cell>
          <cell r="N18">
            <v>82</v>
          </cell>
          <cell r="O18">
            <v>91</v>
          </cell>
          <cell r="P18">
            <v>114</v>
          </cell>
          <cell r="Q18">
            <v>0</v>
          </cell>
          <cell r="R18">
            <v>50</v>
          </cell>
          <cell r="S18">
            <v>0.11</v>
          </cell>
          <cell r="T18">
            <v>0.5</v>
          </cell>
          <cell r="U18">
            <v>3</v>
          </cell>
          <cell r="V18">
            <v>15</v>
          </cell>
          <cell r="W18">
            <v>12</v>
          </cell>
          <cell r="X18">
            <v>1</v>
          </cell>
          <cell r="Y18">
            <v>1</v>
          </cell>
          <cell r="Z18">
            <v>50</v>
          </cell>
          <cell r="AA18">
            <v>50</v>
          </cell>
          <cell r="AB18">
            <v>50</v>
          </cell>
          <cell r="AC18">
            <v>50</v>
          </cell>
          <cell r="AD18">
            <v>1</v>
          </cell>
        </row>
        <row r="19">
          <cell r="A19">
            <v>18</v>
          </cell>
          <cell r="B19" t="str">
            <v>A6 30.5*25.5</v>
          </cell>
          <cell r="C19">
            <v>648</v>
          </cell>
          <cell r="D19">
            <v>775</v>
          </cell>
          <cell r="E19">
            <v>8</v>
          </cell>
          <cell r="F19">
            <v>8</v>
          </cell>
          <cell r="G19">
            <v>8</v>
          </cell>
          <cell r="H19">
            <v>8</v>
          </cell>
          <cell r="I19">
            <v>1</v>
          </cell>
          <cell r="J19">
            <v>1</v>
          </cell>
          <cell r="K19">
            <v>203</v>
          </cell>
          <cell r="L19">
            <v>1</v>
          </cell>
          <cell r="M19">
            <v>45</v>
          </cell>
          <cell r="N19">
            <v>99</v>
          </cell>
          <cell r="O19">
            <v>110</v>
          </cell>
          <cell r="P19">
            <v>137</v>
          </cell>
          <cell r="Q19">
            <v>0</v>
          </cell>
          <cell r="R19">
            <v>0.2</v>
          </cell>
          <cell r="S19">
            <v>0.11</v>
          </cell>
          <cell r="T19">
            <v>0.11</v>
          </cell>
          <cell r="U19">
            <v>1</v>
          </cell>
          <cell r="V19">
            <v>15</v>
          </cell>
          <cell r="W19">
            <v>12</v>
          </cell>
          <cell r="X19">
            <v>1</v>
          </cell>
          <cell r="Y19">
            <v>1</v>
          </cell>
          <cell r="Z19">
            <v>50</v>
          </cell>
          <cell r="AA19">
            <v>50</v>
          </cell>
          <cell r="AB19">
            <v>0.04</v>
          </cell>
          <cell r="AC19">
            <v>0.04</v>
          </cell>
          <cell r="AD19">
            <v>1</v>
          </cell>
        </row>
        <row r="20">
          <cell r="A20">
            <v>19</v>
          </cell>
          <cell r="B20" t="str">
            <v>A6a30.5*25.5</v>
          </cell>
          <cell r="C20">
            <v>648</v>
          </cell>
          <cell r="D20">
            <v>775</v>
          </cell>
          <cell r="E20">
            <v>42</v>
          </cell>
          <cell r="F20">
            <v>42</v>
          </cell>
          <cell r="G20">
            <v>51</v>
          </cell>
          <cell r="H20">
            <v>51</v>
          </cell>
          <cell r="I20">
            <v>1</v>
          </cell>
          <cell r="J20">
            <v>1</v>
          </cell>
          <cell r="K20">
            <v>203</v>
          </cell>
          <cell r="L20">
            <v>1</v>
          </cell>
          <cell r="M20">
            <v>45</v>
          </cell>
          <cell r="N20">
            <v>99</v>
          </cell>
          <cell r="O20">
            <v>110</v>
          </cell>
          <cell r="P20">
            <v>137</v>
          </cell>
          <cell r="Q20">
            <v>0</v>
          </cell>
          <cell r="R20">
            <v>0.2</v>
          </cell>
          <cell r="S20">
            <v>0.11</v>
          </cell>
          <cell r="T20">
            <v>0.11</v>
          </cell>
          <cell r="U20">
            <v>1</v>
          </cell>
          <cell r="V20">
            <v>15</v>
          </cell>
          <cell r="W20">
            <v>12</v>
          </cell>
          <cell r="X20">
            <v>1</v>
          </cell>
          <cell r="Y20">
            <v>1</v>
          </cell>
          <cell r="Z20">
            <v>50</v>
          </cell>
          <cell r="AA20">
            <v>50</v>
          </cell>
          <cell r="AB20">
            <v>0.04</v>
          </cell>
          <cell r="AC20">
            <v>0.04</v>
          </cell>
          <cell r="AD20">
            <v>1</v>
          </cell>
        </row>
        <row r="21">
          <cell r="A21">
            <v>20</v>
          </cell>
          <cell r="B21" t="str">
            <v>A6 33.5*27.0</v>
          </cell>
          <cell r="C21">
            <v>686</v>
          </cell>
          <cell r="D21">
            <v>851</v>
          </cell>
          <cell r="E21">
            <v>8</v>
          </cell>
          <cell r="F21">
            <v>8</v>
          </cell>
          <cell r="G21">
            <v>8</v>
          </cell>
          <cell r="H21">
            <v>8</v>
          </cell>
          <cell r="I21">
            <v>1</v>
          </cell>
          <cell r="J21">
            <v>1</v>
          </cell>
          <cell r="K21">
            <v>203</v>
          </cell>
          <cell r="L21">
            <v>1</v>
          </cell>
          <cell r="M21">
            <v>42</v>
          </cell>
          <cell r="N21">
            <v>93</v>
          </cell>
          <cell r="O21">
            <v>104</v>
          </cell>
          <cell r="P21">
            <v>130</v>
          </cell>
          <cell r="Q21">
            <v>0</v>
          </cell>
          <cell r="R21">
            <v>0.2</v>
          </cell>
          <cell r="S21">
            <v>0.11</v>
          </cell>
          <cell r="T21">
            <v>0.11</v>
          </cell>
          <cell r="U21">
            <v>1</v>
          </cell>
          <cell r="V21">
            <v>15</v>
          </cell>
          <cell r="W21">
            <v>12</v>
          </cell>
          <cell r="X21">
            <v>1</v>
          </cell>
          <cell r="Y21">
            <v>1</v>
          </cell>
          <cell r="Z21">
            <v>50</v>
          </cell>
          <cell r="AA21">
            <v>50</v>
          </cell>
          <cell r="AB21">
            <v>0.04</v>
          </cell>
          <cell r="AC21">
            <v>0.04</v>
          </cell>
          <cell r="AD21">
            <v>1</v>
          </cell>
        </row>
        <row r="22">
          <cell r="A22">
            <v>21</v>
          </cell>
          <cell r="B22" t="str">
            <v>A6b33.5*27.0</v>
          </cell>
          <cell r="C22">
            <v>686</v>
          </cell>
          <cell r="D22">
            <v>851</v>
          </cell>
          <cell r="E22">
            <v>31</v>
          </cell>
          <cell r="F22">
            <v>31</v>
          </cell>
          <cell r="G22">
            <v>49</v>
          </cell>
          <cell r="H22">
            <v>49</v>
          </cell>
          <cell r="I22">
            <v>1</v>
          </cell>
          <cell r="J22">
            <v>1</v>
          </cell>
          <cell r="K22">
            <v>203</v>
          </cell>
          <cell r="L22">
            <v>1</v>
          </cell>
          <cell r="M22">
            <v>42</v>
          </cell>
          <cell r="N22">
            <v>93</v>
          </cell>
          <cell r="O22">
            <v>104</v>
          </cell>
          <cell r="P22">
            <v>130</v>
          </cell>
          <cell r="Q22">
            <v>0</v>
          </cell>
          <cell r="R22">
            <v>0.2</v>
          </cell>
          <cell r="S22">
            <v>0.11</v>
          </cell>
          <cell r="T22">
            <v>0.11</v>
          </cell>
          <cell r="U22">
            <v>1</v>
          </cell>
          <cell r="V22">
            <v>15</v>
          </cell>
          <cell r="W22">
            <v>12</v>
          </cell>
          <cell r="X22">
            <v>1</v>
          </cell>
          <cell r="Y22">
            <v>1</v>
          </cell>
          <cell r="Z22">
            <v>50</v>
          </cell>
          <cell r="AA22">
            <v>50</v>
          </cell>
          <cell r="AB22">
            <v>0.04</v>
          </cell>
          <cell r="AC22">
            <v>0.04</v>
          </cell>
          <cell r="AD22">
            <v>1</v>
          </cell>
        </row>
        <row r="23">
          <cell r="A23">
            <v>22</v>
          </cell>
          <cell r="B23" t="str">
            <v>A6h33.5*27.0</v>
          </cell>
          <cell r="C23">
            <v>686</v>
          </cell>
          <cell r="D23">
            <v>851</v>
          </cell>
          <cell r="E23">
            <v>8</v>
          </cell>
          <cell r="F23">
            <v>8</v>
          </cell>
          <cell r="G23">
            <v>8</v>
          </cell>
          <cell r="H23">
            <v>8</v>
          </cell>
          <cell r="I23">
            <v>1</v>
          </cell>
          <cell r="J23">
            <v>2</v>
          </cell>
          <cell r="K23">
            <v>203</v>
          </cell>
          <cell r="L23">
            <v>2</v>
          </cell>
          <cell r="M23">
            <v>42</v>
          </cell>
          <cell r="N23">
            <v>93</v>
          </cell>
          <cell r="O23">
            <v>104</v>
          </cell>
          <cell r="P23">
            <v>130</v>
          </cell>
          <cell r="Q23">
            <v>0</v>
          </cell>
          <cell r="R23">
            <v>0.2</v>
          </cell>
          <cell r="S23">
            <v>0.11</v>
          </cell>
          <cell r="T23">
            <v>0.11</v>
          </cell>
          <cell r="U23">
            <v>1</v>
          </cell>
          <cell r="V23">
            <v>15</v>
          </cell>
          <cell r="W23">
            <v>12</v>
          </cell>
          <cell r="X23">
            <v>1</v>
          </cell>
          <cell r="Y23">
            <v>1</v>
          </cell>
          <cell r="Z23">
            <v>50</v>
          </cell>
          <cell r="AA23">
            <v>50</v>
          </cell>
          <cell r="AB23">
            <v>0.04</v>
          </cell>
          <cell r="AC23">
            <v>0.04</v>
          </cell>
          <cell r="AD23">
            <v>1</v>
          </cell>
        </row>
        <row r="24">
          <cell r="A24">
            <v>23</v>
          </cell>
          <cell r="B24" t="str">
            <v>A6 36.5*28.0</v>
          </cell>
          <cell r="C24">
            <v>711</v>
          </cell>
          <cell r="D24">
            <v>927</v>
          </cell>
          <cell r="E24">
            <v>14</v>
          </cell>
          <cell r="F24">
            <v>14</v>
          </cell>
          <cell r="G24">
            <v>22</v>
          </cell>
          <cell r="H24">
            <v>22</v>
          </cell>
          <cell r="I24">
            <v>1</v>
          </cell>
          <cell r="J24">
            <v>1</v>
          </cell>
          <cell r="K24">
            <v>203</v>
          </cell>
          <cell r="L24">
            <v>1</v>
          </cell>
          <cell r="M24">
            <v>41</v>
          </cell>
          <cell r="N24">
            <v>90</v>
          </cell>
          <cell r="O24">
            <v>100</v>
          </cell>
          <cell r="P24">
            <v>125</v>
          </cell>
          <cell r="Q24">
            <v>0</v>
          </cell>
          <cell r="R24">
            <v>0.2</v>
          </cell>
          <cell r="S24">
            <v>0.11</v>
          </cell>
          <cell r="T24">
            <v>0.11</v>
          </cell>
          <cell r="U24">
            <v>1</v>
          </cell>
          <cell r="V24">
            <v>15</v>
          </cell>
          <cell r="W24">
            <v>12</v>
          </cell>
          <cell r="X24">
            <v>1</v>
          </cell>
          <cell r="Y24">
            <v>1</v>
          </cell>
          <cell r="Z24">
            <v>50</v>
          </cell>
          <cell r="AA24">
            <v>50</v>
          </cell>
          <cell r="AB24">
            <v>0.04</v>
          </cell>
          <cell r="AC24">
            <v>0.04</v>
          </cell>
          <cell r="AD24">
            <v>1</v>
          </cell>
        </row>
        <row r="25">
          <cell r="A25">
            <v>24</v>
          </cell>
          <cell r="B25" t="str">
            <v>A6b36.5*28.0</v>
          </cell>
          <cell r="C25">
            <v>711</v>
          </cell>
          <cell r="D25">
            <v>927</v>
          </cell>
          <cell r="E25">
            <v>44</v>
          </cell>
          <cell r="F25">
            <v>44</v>
          </cell>
          <cell r="G25">
            <v>87</v>
          </cell>
          <cell r="H25">
            <v>87</v>
          </cell>
          <cell r="I25">
            <v>1</v>
          </cell>
          <cell r="J25">
            <v>1</v>
          </cell>
          <cell r="K25">
            <v>203</v>
          </cell>
          <cell r="L25">
            <v>1</v>
          </cell>
          <cell r="M25">
            <v>41</v>
          </cell>
          <cell r="N25">
            <v>90</v>
          </cell>
          <cell r="O25">
            <v>100</v>
          </cell>
          <cell r="P25">
            <v>125</v>
          </cell>
          <cell r="Q25">
            <v>0</v>
          </cell>
          <cell r="R25">
            <v>0.2</v>
          </cell>
          <cell r="S25">
            <v>0.11</v>
          </cell>
          <cell r="T25">
            <v>0.11</v>
          </cell>
          <cell r="U25">
            <v>1</v>
          </cell>
          <cell r="V25">
            <v>15</v>
          </cell>
          <cell r="W25">
            <v>12</v>
          </cell>
          <cell r="X25">
            <v>1</v>
          </cell>
          <cell r="Y25">
            <v>1</v>
          </cell>
          <cell r="Z25">
            <v>50</v>
          </cell>
          <cell r="AA25">
            <v>50</v>
          </cell>
          <cell r="AB25">
            <v>0.04</v>
          </cell>
          <cell r="AC25">
            <v>0.04</v>
          </cell>
          <cell r="AD25">
            <v>1</v>
          </cell>
        </row>
        <row r="26">
          <cell r="A26">
            <v>25</v>
          </cell>
          <cell r="B26" t="str">
            <v>A6h36.5*28.0</v>
          </cell>
          <cell r="C26">
            <v>711</v>
          </cell>
          <cell r="D26">
            <v>927</v>
          </cell>
          <cell r="E26">
            <v>8</v>
          </cell>
          <cell r="F26">
            <v>8</v>
          </cell>
          <cell r="G26">
            <v>8</v>
          </cell>
          <cell r="H26">
            <v>8</v>
          </cell>
          <cell r="I26">
            <v>1</v>
          </cell>
          <cell r="J26">
            <v>2</v>
          </cell>
          <cell r="K26">
            <v>203</v>
          </cell>
          <cell r="L26">
            <v>2</v>
          </cell>
          <cell r="M26">
            <v>41</v>
          </cell>
          <cell r="N26">
            <v>90</v>
          </cell>
          <cell r="O26">
            <v>100</v>
          </cell>
          <cell r="P26">
            <v>125</v>
          </cell>
          <cell r="Q26">
            <v>0</v>
          </cell>
          <cell r="R26">
            <v>0.2</v>
          </cell>
          <cell r="S26">
            <v>0.11</v>
          </cell>
          <cell r="T26">
            <v>0.11</v>
          </cell>
          <cell r="U26">
            <v>1</v>
          </cell>
          <cell r="V26">
            <v>15</v>
          </cell>
          <cell r="W26">
            <v>12</v>
          </cell>
          <cell r="X26">
            <v>1</v>
          </cell>
          <cell r="Y26">
            <v>1</v>
          </cell>
          <cell r="Z26">
            <v>50</v>
          </cell>
          <cell r="AA26">
            <v>50</v>
          </cell>
          <cell r="AB26">
            <v>0.04</v>
          </cell>
          <cell r="AC26">
            <v>0.04</v>
          </cell>
          <cell r="AD26">
            <v>1</v>
          </cell>
        </row>
        <row r="27">
          <cell r="A27">
            <v>26</v>
          </cell>
          <cell r="B27" t="str">
            <v>A5c39.5*30.5</v>
          </cell>
          <cell r="C27">
            <v>775</v>
          </cell>
          <cell r="D27">
            <v>1003</v>
          </cell>
          <cell r="E27">
            <v>46</v>
          </cell>
          <cell r="F27">
            <v>46</v>
          </cell>
          <cell r="G27">
            <v>60</v>
          </cell>
          <cell r="H27">
            <v>60</v>
          </cell>
          <cell r="I27">
            <v>1</v>
          </cell>
          <cell r="J27">
            <v>1</v>
          </cell>
          <cell r="K27">
            <v>203</v>
          </cell>
          <cell r="L27">
            <v>1</v>
          </cell>
          <cell r="M27">
            <v>37</v>
          </cell>
          <cell r="N27">
            <v>82</v>
          </cell>
          <cell r="O27">
            <v>91</v>
          </cell>
          <cell r="P27">
            <v>114</v>
          </cell>
          <cell r="Q27">
            <v>0</v>
          </cell>
          <cell r="R27">
            <v>0.2</v>
          </cell>
          <cell r="S27">
            <v>0.11</v>
          </cell>
          <cell r="T27">
            <v>0.11</v>
          </cell>
          <cell r="U27">
            <v>1</v>
          </cell>
          <cell r="V27">
            <v>15</v>
          </cell>
          <cell r="W27">
            <v>12</v>
          </cell>
          <cell r="X27">
            <v>1</v>
          </cell>
          <cell r="Y27">
            <v>1</v>
          </cell>
          <cell r="Z27">
            <v>50</v>
          </cell>
          <cell r="AA27">
            <v>50</v>
          </cell>
          <cell r="AB27">
            <v>0.04</v>
          </cell>
          <cell r="AC27">
            <v>0.04</v>
          </cell>
          <cell r="AD27">
            <v>1</v>
          </cell>
        </row>
        <row r="28">
          <cell r="A28">
            <v>27</v>
          </cell>
          <cell r="B28" t="str">
            <v>A6 28.5*36.5</v>
          </cell>
          <cell r="C28">
            <v>927</v>
          </cell>
          <cell r="D28">
            <v>724</v>
          </cell>
          <cell r="E28">
            <v>8</v>
          </cell>
          <cell r="F28">
            <v>8</v>
          </cell>
          <cell r="G28">
            <v>8</v>
          </cell>
          <cell r="H28">
            <v>8</v>
          </cell>
          <cell r="I28">
            <v>1</v>
          </cell>
          <cell r="J28">
            <v>1</v>
          </cell>
          <cell r="K28">
            <v>203</v>
          </cell>
          <cell r="L28">
            <v>1</v>
          </cell>
          <cell r="M28">
            <v>30</v>
          </cell>
          <cell r="N28">
            <v>66</v>
          </cell>
          <cell r="O28">
            <v>73</v>
          </cell>
          <cell r="P28">
            <v>92</v>
          </cell>
          <cell r="Q28">
            <v>0</v>
          </cell>
          <cell r="R28">
            <v>0.2</v>
          </cell>
          <cell r="S28">
            <v>0.11</v>
          </cell>
          <cell r="T28">
            <v>0.11</v>
          </cell>
          <cell r="U28">
            <v>1</v>
          </cell>
          <cell r="V28">
            <v>15</v>
          </cell>
          <cell r="W28">
            <v>12</v>
          </cell>
          <cell r="X28">
            <v>1</v>
          </cell>
          <cell r="Y28">
            <v>1</v>
          </cell>
          <cell r="Z28">
            <v>50</v>
          </cell>
          <cell r="AA28">
            <v>50</v>
          </cell>
          <cell r="AB28">
            <v>0.04</v>
          </cell>
          <cell r="AC28">
            <v>0.04</v>
          </cell>
          <cell r="AD28">
            <v>1</v>
          </cell>
        </row>
        <row r="29">
          <cell r="A29">
            <v>28</v>
          </cell>
          <cell r="B29" t="str">
            <v>A6a28.5*36.5</v>
          </cell>
          <cell r="C29">
            <v>927</v>
          </cell>
          <cell r="D29">
            <v>724</v>
          </cell>
          <cell r="E29">
            <v>182</v>
          </cell>
          <cell r="F29">
            <v>182</v>
          </cell>
          <cell r="G29">
            <v>25</v>
          </cell>
          <cell r="H29">
            <v>25</v>
          </cell>
          <cell r="I29">
            <v>1</v>
          </cell>
          <cell r="J29">
            <v>1</v>
          </cell>
          <cell r="K29">
            <v>203</v>
          </cell>
          <cell r="L29">
            <v>1</v>
          </cell>
          <cell r="M29">
            <v>30</v>
          </cell>
          <cell r="N29">
            <v>66</v>
          </cell>
          <cell r="O29">
            <v>73</v>
          </cell>
          <cell r="P29">
            <v>92</v>
          </cell>
          <cell r="Q29">
            <v>0</v>
          </cell>
          <cell r="R29">
            <v>0.2</v>
          </cell>
          <cell r="S29">
            <v>0.11</v>
          </cell>
          <cell r="T29">
            <v>0.11</v>
          </cell>
          <cell r="U29">
            <v>1</v>
          </cell>
          <cell r="V29">
            <v>15</v>
          </cell>
          <cell r="W29">
            <v>12</v>
          </cell>
          <cell r="X29">
            <v>1</v>
          </cell>
          <cell r="Y29">
            <v>1</v>
          </cell>
          <cell r="Z29">
            <v>50</v>
          </cell>
          <cell r="AA29">
            <v>50</v>
          </cell>
          <cell r="AB29">
            <v>0.04</v>
          </cell>
          <cell r="AC29">
            <v>0.04</v>
          </cell>
          <cell r="AD29">
            <v>1</v>
          </cell>
        </row>
        <row r="30">
          <cell r="A30">
            <v>29</v>
          </cell>
          <cell r="B30" t="str">
            <v>A6 37.5*30.0</v>
          </cell>
          <cell r="C30">
            <v>762</v>
          </cell>
          <cell r="D30">
            <v>953</v>
          </cell>
          <cell r="E30">
            <v>14</v>
          </cell>
          <cell r="F30">
            <v>14</v>
          </cell>
          <cell r="G30">
            <v>15</v>
          </cell>
          <cell r="H30">
            <v>15</v>
          </cell>
          <cell r="I30">
            <v>1</v>
          </cell>
          <cell r="J30">
            <v>1</v>
          </cell>
          <cell r="K30">
            <v>203</v>
          </cell>
          <cell r="L30">
            <v>1</v>
          </cell>
          <cell r="M30">
            <v>38</v>
          </cell>
          <cell r="N30">
            <v>84</v>
          </cell>
          <cell r="O30">
            <v>93</v>
          </cell>
          <cell r="P30">
            <v>116</v>
          </cell>
          <cell r="Q30">
            <v>0</v>
          </cell>
          <cell r="R30">
            <v>0.2</v>
          </cell>
          <cell r="S30">
            <v>0.09</v>
          </cell>
          <cell r="T30">
            <v>0.09</v>
          </cell>
          <cell r="U30">
            <v>1</v>
          </cell>
          <cell r="V30">
            <v>15</v>
          </cell>
          <cell r="W30">
            <v>12</v>
          </cell>
          <cell r="X30">
            <v>1</v>
          </cell>
          <cell r="Y30">
            <v>1</v>
          </cell>
          <cell r="Z30">
            <v>50</v>
          </cell>
          <cell r="AA30">
            <v>50</v>
          </cell>
          <cell r="AB30">
            <v>0.04</v>
          </cell>
          <cell r="AC30">
            <v>0.04</v>
          </cell>
          <cell r="AD30">
            <v>1</v>
          </cell>
        </row>
        <row r="31">
          <cell r="A31">
            <v>30</v>
          </cell>
          <cell r="B31" t="str">
            <v>A6b37.5*30.0</v>
          </cell>
          <cell r="C31">
            <v>762</v>
          </cell>
          <cell r="D31">
            <v>953</v>
          </cell>
          <cell r="E31">
            <v>69</v>
          </cell>
          <cell r="F31">
            <v>69</v>
          </cell>
          <cell r="G31">
            <v>100</v>
          </cell>
          <cell r="H31">
            <v>100</v>
          </cell>
          <cell r="I31">
            <v>1</v>
          </cell>
          <cell r="J31">
            <v>1</v>
          </cell>
          <cell r="K31">
            <v>203</v>
          </cell>
          <cell r="L31">
            <v>1</v>
          </cell>
          <cell r="M31">
            <v>38</v>
          </cell>
          <cell r="N31">
            <v>84</v>
          </cell>
          <cell r="O31">
            <v>93</v>
          </cell>
          <cell r="P31">
            <v>116</v>
          </cell>
          <cell r="Q31">
            <v>0</v>
          </cell>
          <cell r="R31">
            <v>0.2</v>
          </cell>
          <cell r="S31">
            <v>0.11</v>
          </cell>
          <cell r="T31">
            <v>0.11</v>
          </cell>
          <cell r="U31">
            <v>1</v>
          </cell>
          <cell r="V31">
            <v>15</v>
          </cell>
          <cell r="W31">
            <v>12</v>
          </cell>
          <cell r="X31">
            <v>1</v>
          </cell>
          <cell r="Y31">
            <v>1</v>
          </cell>
          <cell r="Z31">
            <v>50</v>
          </cell>
          <cell r="AA31">
            <v>50</v>
          </cell>
          <cell r="AB31">
            <v>0.04</v>
          </cell>
          <cell r="AC31">
            <v>0.04</v>
          </cell>
          <cell r="AD31">
            <v>1</v>
          </cell>
        </row>
        <row r="32">
          <cell r="A32">
            <v>31</v>
          </cell>
          <cell r="B32" t="str">
            <v>A6h37.5*30.0</v>
          </cell>
          <cell r="C32">
            <v>762</v>
          </cell>
          <cell r="D32">
            <v>953</v>
          </cell>
          <cell r="E32">
            <v>8</v>
          </cell>
          <cell r="F32">
            <v>8</v>
          </cell>
          <cell r="G32">
            <v>8</v>
          </cell>
          <cell r="H32">
            <v>8</v>
          </cell>
          <cell r="I32">
            <v>1</v>
          </cell>
          <cell r="J32">
            <v>2</v>
          </cell>
          <cell r="K32">
            <v>203</v>
          </cell>
          <cell r="L32">
            <v>2</v>
          </cell>
          <cell r="M32">
            <v>38</v>
          </cell>
          <cell r="N32">
            <v>84</v>
          </cell>
          <cell r="O32">
            <v>93</v>
          </cell>
          <cell r="P32">
            <v>116</v>
          </cell>
          <cell r="Q32">
            <v>0</v>
          </cell>
          <cell r="R32">
            <v>0.2</v>
          </cell>
          <cell r="S32">
            <v>0.11</v>
          </cell>
          <cell r="T32">
            <v>0.11</v>
          </cell>
          <cell r="U32">
            <v>1</v>
          </cell>
          <cell r="V32">
            <v>15</v>
          </cell>
          <cell r="W32">
            <v>12</v>
          </cell>
          <cell r="X32">
            <v>1</v>
          </cell>
          <cell r="Y32">
            <v>1</v>
          </cell>
          <cell r="Z32">
            <v>50</v>
          </cell>
          <cell r="AA32">
            <v>50</v>
          </cell>
          <cell r="AB32">
            <v>0.04</v>
          </cell>
          <cell r="AC32">
            <v>0.04</v>
          </cell>
          <cell r="AD32">
            <v>1</v>
          </cell>
        </row>
        <row r="33">
          <cell r="A33">
            <v>32</v>
          </cell>
          <cell r="B33" t="str">
            <v>A6 39.5*30.5</v>
          </cell>
          <cell r="C33">
            <v>775</v>
          </cell>
          <cell r="D33">
            <v>1003</v>
          </cell>
          <cell r="E33">
            <v>21</v>
          </cell>
          <cell r="F33">
            <v>21</v>
          </cell>
          <cell r="G33">
            <v>40</v>
          </cell>
          <cell r="H33">
            <v>40</v>
          </cell>
          <cell r="I33">
            <v>1</v>
          </cell>
          <cell r="J33">
            <v>1</v>
          </cell>
          <cell r="K33">
            <v>203</v>
          </cell>
          <cell r="L33">
            <v>1</v>
          </cell>
          <cell r="M33">
            <v>37</v>
          </cell>
          <cell r="N33">
            <v>82</v>
          </cell>
          <cell r="O33">
            <v>91</v>
          </cell>
          <cell r="P33">
            <v>114</v>
          </cell>
          <cell r="Q33">
            <v>0</v>
          </cell>
          <cell r="R33">
            <v>0.2</v>
          </cell>
          <cell r="S33">
            <v>0.11</v>
          </cell>
          <cell r="T33">
            <v>0.11</v>
          </cell>
          <cell r="U33">
            <v>1</v>
          </cell>
          <cell r="V33">
            <v>15</v>
          </cell>
          <cell r="W33">
            <v>12</v>
          </cell>
          <cell r="X33">
            <v>1</v>
          </cell>
          <cell r="Y33">
            <v>1</v>
          </cell>
          <cell r="Z33">
            <v>50</v>
          </cell>
          <cell r="AA33">
            <v>50</v>
          </cell>
          <cell r="AB33">
            <v>0.04</v>
          </cell>
          <cell r="AC33">
            <v>0.04</v>
          </cell>
          <cell r="AD33">
            <v>1</v>
          </cell>
        </row>
        <row r="34">
          <cell r="A34">
            <v>33</v>
          </cell>
          <cell r="B34" t="str">
            <v>A6b39.5*30.5</v>
          </cell>
          <cell r="C34">
            <v>775</v>
          </cell>
          <cell r="D34">
            <v>1003</v>
          </cell>
          <cell r="E34">
            <v>76</v>
          </cell>
          <cell r="F34">
            <v>76</v>
          </cell>
          <cell r="G34">
            <v>125</v>
          </cell>
          <cell r="H34">
            <v>125</v>
          </cell>
          <cell r="I34">
            <v>1</v>
          </cell>
          <cell r="J34">
            <v>1</v>
          </cell>
          <cell r="K34">
            <v>203</v>
          </cell>
          <cell r="L34">
            <v>1</v>
          </cell>
          <cell r="M34">
            <v>37</v>
          </cell>
          <cell r="N34">
            <v>82</v>
          </cell>
          <cell r="O34">
            <v>91</v>
          </cell>
          <cell r="P34">
            <v>114</v>
          </cell>
          <cell r="Q34">
            <v>0</v>
          </cell>
          <cell r="R34">
            <v>0.2</v>
          </cell>
          <cell r="S34">
            <v>0.11</v>
          </cell>
          <cell r="T34">
            <v>0.11</v>
          </cell>
          <cell r="U34">
            <v>1</v>
          </cell>
          <cell r="V34">
            <v>15</v>
          </cell>
          <cell r="W34">
            <v>12</v>
          </cell>
          <cell r="X34">
            <v>1</v>
          </cell>
          <cell r="Y34">
            <v>1</v>
          </cell>
          <cell r="Z34">
            <v>50</v>
          </cell>
          <cell r="AA34">
            <v>50</v>
          </cell>
          <cell r="AB34">
            <v>0.04</v>
          </cell>
          <cell r="AC34">
            <v>0.04</v>
          </cell>
          <cell r="AD34">
            <v>1</v>
          </cell>
        </row>
        <row r="35">
          <cell r="A35">
            <v>34</v>
          </cell>
          <cell r="B35" t="str">
            <v>A6x39.5*30.5</v>
          </cell>
          <cell r="C35">
            <v>775</v>
          </cell>
          <cell r="D35">
            <v>1003</v>
          </cell>
          <cell r="E35">
            <v>12</v>
          </cell>
          <cell r="F35">
            <v>12</v>
          </cell>
          <cell r="G35">
            <v>12</v>
          </cell>
          <cell r="H35">
            <v>12</v>
          </cell>
          <cell r="I35">
            <v>2</v>
          </cell>
          <cell r="J35">
            <v>2</v>
          </cell>
          <cell r="K35">
            <v>203</v>
          </cell>
          <cell r="L35">
            <v>4</v>
          </cell>
          <cell r="M35">
            <v>37</v>
          </cell>
          <cell r="N35">
            <v>82</v>
          </cell>
          <cell r="O35">
            <v>91</v>
          </cell>
          <cell r="P35">
            <v>114</v>
          </cell>
          <cell r="Q35">
            <v>0</v>
          </cell>
          <cell r="R35">
            <v>0.2</v>
          </cell>
          <cell r="S35">
            <v>0.11</v>
          </cell>
          <cell r="T35">
            <v>0.11</v>
          </cell>
          <cell r="U35">
            <v>1</v>
          </cell>
          <cell r="V35">
            <v>15</v>
          </cell>
          <cell r="W35">
            <v>12</v>
          </cell>
          <cell r="X35">
            <v>1</v>
          </cell>
          <cell r="Y35">
            <v>1</v>
          </cell>
          <cell r="Z35">
            <v>50</v>
          </cell>
          <cell r="AA35">
            <v>50</v>
          </cell>
          <cell r="AB35">
            <v>0.04</v>
          </cell>
          <cell r="AC35">
            <v>0.04</v>
          </cell>
          <cell r="AD35">
            <v>1</v>
          </cell>
        </row>
        <row r="36">
          <cell r="A36">
            <v>35</v>
          </cell>
          <cell r="B36" t="str">
            <v>A5 38.5*30.0</v>
          </cell>
          <cell r="C36">
            <v>762</v>
          </cell>
          <cell r="D36">
            <v>978</v>
          </cell>
          <cell r="E36">
            <v>8</v>
          </cell>
          <cell r="F36">
            <v>8</v>
          </cell>
          <cell r="G36">
            <v>8</v>
          </cell>
          <cell r="H36">
            <v>8</v>
          </cell>
          <cell r="I36">
            <v>1</v>
          </cell>
          <cell r="J36">
            <v>1</v>
          </cell>
          <cell r="K36">
            <v>203</v>
          </cell>
          <cell r="L36">
            <v>1</v>
          </cell>
          <cell r="M36">
            <v>37</v>
          </cell>
          <cell r="N36">
            <v>82</v>
          </cell>
          <cell r="O36">
            <v>91</v>
          </cell>
          <cell r="P36">
            <v>114</v>
          </cell>
          <cell r="Q36">
            <v>0</v>
          </cell>
          <cell r="R36">
            <v>0.2</v>
          </cell>
          <cell r="S36">
            <v>0.11</v>
          </cell>
          <cell r="T36">
            <v>0.11</v>
          </cell>
          <cell r="U36">
            <v>1</v>
          </cell>
          <cell r="V36">
            <v>15</v>
          </cell>
          <cell r="W36">
            <v>12</v>
          </cell>
          <cell r="X36">
            <v>1</v>
          </cell>
          <cell r="Y36">
            <v>1</v>
          </cell>
          <cell r="Z36">
            <v>50</v>
          </cell>
          <cell r="AA36">
            <v>50</v>
          </cell>
          <cell r="AB36">
            <v>0.04</v>
          </cell>
          <cell r="AC36">
            <v>0.04</v>
          </cell>
          <cell r="AD36">
            <v>1</v>
          </cell>
        </row>
        <row r="37">
          <cell r="A37">
            <v>36</v>
          </cell>
          <cell r="B37" t="str">
            <v>A5c38.5*30.0</v>
          </cell>
          <cell r="C37">
            <v>762</v>
          </cell>
          <cell r="D37">
            <v>978</v>
          </cell>
          <cell r="E37">
            <v>39</v>
          </cell>
          <cell r="F37">
            <v>39</v>
          </cell>
          <cell r="G37">
            <v>47</v>
          </cell>
          <cell r="H37">
            <v>47</v>
          </cell>
          <cell r="I37">
            <v>1</v>
          </cell>
          <cell r="J37">
            <v>1</v>
          </cell>
          <cell r="K37">
            <v>203</v>
          </cell>
          <cell r="L37">
            <v>1</v>
          </cell>
          <cell r="M37">
            <v>37</v>
          </cell>
          <cell r="N37">
            <v>82</v>
          </cell>
          <cell r="O37">
            <v>91</v>
          </cell>
          <cell r="P37">
            <v>114</v>
          </cell>
          <cell r="Q37">
            <v>0</v>
          </cell>
          <cell r="R37">
            <v>0.2</v>
          </cell>
          <cell r="S37">
            <v>0.11</v>
          </cell>
          <cell r="T37">
            <v>0.11</v>
          </cell>
          <cell r="U37">
            <v>1</v>
          </cell>
          <cell r="V37">
            <v>15</v>
          </cell>
          <cell r="W37">
            <v>12</v>
          </cell>
          <cell r="X37">
            <v>1</v>
          </cell>
          <cell r="Y37">
            <v>1</v>
          </cell>
          <cell r="Z37">
            <v>50</v>
          </cell>
          <cell r="AA37">
            <v>50</v>
          </cell>
          <cell r="AB37">
            <v>0.04</v>
          </cell>
          <cell r="AC37">
            <v>0.04</v>
          </cell>
          <cell r="AD37">
            <v>1</v>
          </cell>
        </row>
        <row r="38">
          <cell r="A38">
            <v>37</v>
          </cell>
          <cell r="B38" t="str">
            <v>A5+38.5*30.0</v>
          </cell>
          <cell r="C38">
            <v>762</v>
          </cell>
          <cell r="D38">
            <v>978</v>
          </cell>
          <cell r="E38">
            <v>39</v>
          </cell>
          <cell r="F38">
            <v>39</v>
          </cell>
          <cell r="G38">
            <v>47</v>
          </cell>
          <cell r="H38">
            <v>47</v>
          </cell>
          <cell r="I38">
            <v>1</v>
          </cell>
          <cell r="J38">
            <v>1</v>
          </cell>
          <cell r="K38">
            <v>203</v>
          </cell>
          <cell r="L38">
            <v>1</v>
          </cell>
          <cell r="M38">
            <v>37</v>
          </cell>
          <cell r="N38">
            <v>82</v>
          </cell>
          <cell r="O38">
            <v>91</v>
          </cell>
          <cell r="P38">
            <v>114</v>
          </cell>
          <cell r="Q38">
            <v>0</v>
          </cell>
          <cell r="R38">
            <v>50</v>
          </cell>
          <cell r="S38">
            <v>0.11</v>
          </cell>
          <cell r="T38">
            <v>0.4</v>
          </cell>
          <cell r="U38">
            <v>3</v>
          </cell>
          <cell r="V38">
            <v>15</v>
          </cell>
          <cell r="W38">
            <v>12</v>
          </cell>
          <cell r="X38">
            <v>1</v>
          </cell>
          <cell r="Y38">
            <v>1</v>
          </cell>
          <cell r="Z38">
            <v>50</v>
          </cell>
          <cell r="AA38">
            <v>50</v>
          </cell>
          <cell r="AB38">
            <v>0.04</v>
          </cell>
          <cell r="AC38">
            <v>0.5</v>
          </cell>
          <cell r="AD38">
            <v>3</v>
          </cell>
        </row>
        <row r="39">
          <cell r="A39">
            <v>38</v>
          </cell>
          <cell r="B39" t="str">
            <v>A5b38.5*30.0</v>
          </cell>
          <cell r="C39">
            <v>762</v>
          </cell>
          <cell r="D39">
            <v>978</v>
          </cell>
          <cell r="E39">
            <v>69</v>
          </cell>
          <cell r="F39">
            <v>69</v>
          </cell>
          <cell r="G39">
            <v>112</v>
          </cell>
          <cell r="H39">
            <v>112</v>
          </cell>
          <cell r="I39">
            <v>1</v>
          </cell>
          <cell r="J39">
            <v>1</v>
          </cell>
          <cell r="K39">
            <v>203</v>
          </cell>
          <cell r="L39">
            <v>1</v>
          </cell>
          <cell r="M39">
            <v>37</v>
          </cell>
          <cell r="N39">
            <v>82</v>
          </cell>
          <cell r="O39">
            <v>91</v>
          </cell>
          <cell r="P39">
            <v>114</v>
          </cell>
          <cell r="Q39">
            <v>0</v>
          </cell>
          <cell r="R39">
            <v>0.2</v>
          </cell>
          <cell r="S39">
            <v>0.11</v>
          </cell>
          <cell r="T39">
            <v>0.11</v>
          </cell>
          <cell r="U39">
            <v>1</v>
          </cell>
          <cell r="V39">
            <v>15</v>
          </cell>
          <cell r="W39">
            <v>12</v>
          </cell>
          <cell r="X39">
            <v>1</v>
          </cell>
          <cell r="Y39">
            <v>1</v>
          </cell>
          <cell r="Z39">
            <v>50</v>
          </cell>
          <cell r="AA39">
            <v>50</v>
          </cell>
          <cell r="AB39">
            <v>0.04</v>
          </cell>
          <cell r="AC39">
            <v>0.04</v>
          </cell>
          <cell r="AD39">
            <v>1</v>
          </cell>
        </row>
        <row r="40">
          <cell r="A40">
            <v>39</v>
          </cell>
          <cell r="B40" t="str">
            <v>A5$38.5*30.0</v>
          </cell>
          <cell r="C40">
            <v>762</v>
          </cell>
          <cell r="D40">
            <v>978</v>
          </cell>
          <cell r="E40">
            <v>69</v>
          </cell>
          <cell r="F40">
            <v>69</v>
          </cell>
          <cell r="G40">
            <v>112</v>
          </cell>
          <cell r="H40">
            <v>112</v>
          </cell>
          <cell r="I40">
            <v>1</v>
          </cell>
          <cell r="J40">
            <v>1</v>
          </cell>
          <cell r="K40">
            <v>203</v>
          </cell>
          <cell r="L40">
            <v>1</v>
          </cell>
          <cell r="M40">
            <v>37</v>
          </cell>
          <cell r="N40">
            <v>82</v>
          </cell>
          <cell r="O40">
            <v>91</v>
          </cell>
          <cell r="P40">
            <v>114</v>
          </cell>
          <cell r="Q40">
            <v>0</v>
          </cell>
          <cell r="R40">
            <v>50</v>
          </cell>
          <cell r="S40">
            <v>0.11</v>
          </cell>
          <cell r="T40">
            <v>0.4</v>
          </cell>
          <cell r="U40">
            <v>3</v>
          </cell>
          <cell r="V40">
            <v>15</v>
          </cell>
          <cell r="W40">
            <v>12</v>
          </cell>
          <cell r="X40">
            <v>1</v>
          </cell>
          <cell r="Y40">
            <v>1</v>
          </cell>
          <cell r="Z40">
            <v>50</v>
          </cell>
          <cell r="AA40">
            <v>50</v>
          </cell>
          <cell r="AB40">
            <v>0.04</v>
          </cell>
          <cell r="AC40">
            <v>0.5</v>
          </cell>
          <cell r="AD40">
            <v>3</v>
          </cell>
        </row>
        <row r="41">
          <cell r="A41">
            <v>40</v>
          </cell>
          <cell r="B41" t="str">
            <v>A5z38.5*30.0</v>
          </cell>
          <cell r="C41">
            <v>762</v>
          </cell>
          <cell r="D41">
            <v>978</v>
          </cell>
          <cell r="E41">
            <v>69</v>
          </cell>
          <cell r="F41">
            <v>69</v>
          </cell>
          <cell r="G41">
            <v>112</v>
          </cell>
          <cell r="H41">
            <v>112</v>
          </cell>
          <cell r="I41">
            <v>1</v>
          </cell>
          <cell r="J41">
            <v>1</v>
          </cell>
          <cell r="K41">
            <v>203</v>
          </cell>
          <cell r="L41">
            <v>1</v>
          </cell>
          <cell r="M41">
            <v>37</v>
          </cell>
          <cell r="N41">
            <v>82</v>
          </cell>
          <cell r="O41">
            <v>91</v>
          </cell>
          <cell r="P41">
            <v>114</v>
          </cell>
          <cell r="Q41">
            <v>0</v>
          </cell>
          <cell r="R41">
            <v>50</v>
          </cell>
          <cell r="S41">
            <v>0.11</v>
          </cell>
          <cell r="T41">
            <v>0.5</v>
          </cell>
          <cell r="U41">
            <v>20</v>
          </cell>
          <cell r="V41">
            <v>15</v>
          </cell>
          <cell r="W41">
            <v>12</v>
          </cell>
          <cell r="X41">
            <v>1</v>
          </cell>
          <cell r="Y41">
            <v>1</v>
          </cell>
          <cell r="Z41">
            <v>50</v>
          </cell>
          <cell r="AA41">
            <v>50</v>
          </cell>
          <cell r="AB41">
            <v>0.04</v>
          </cell>
          <cell r="AC41">
            <v>2</v>
          </cell>
          <cell r="AD41">
            <v>20</v>
          </cell>
        </row>
        <row r="42">
          <cell r="A42">
            <v>41</v>
          </cell>
          <cell r="B42" t="str">
            <v>A5h38.5*30.0</v>
          </cell>
          <cell r="C42">
            <v>762</v>
          </cell>
          <cell r="D42">
            <v>978</v>
          </cell>
          <cell r="E42">
            <v>104</v>
          </cell>
          <cell r="F42">
            <v>104</v>
          </cell>
          <cell r="G42">
            <v>47</v>
          </cell>
          <cell r="H42">
            <v>47</v>
          </cell>
          <cell r="I42">
            <v>1</v>
          </cell>
          <cell r="J42">
            <v>2</v>
          </cell>
          <cell r="K42">
            <v>203</v>
          </cell>
          <cell r="L42">
            <v>2</v>
          </cell>
          <cell r="M42">
            <v>37</v>
          </cell>
          <cell r="N42">
            <v>82</v>
          </cell>
          <cell r="O42">
            <v>91</v>
          </cell>
          <cell r="P42">
            <v>114</v>
          </cell>
          <cell r="Q42">
            <v>0</v>
          </cell>
          <cell r="R42">
            <v>0.2</v>
          </cell>
          <cell r="S42">
            <v>0.11</v>
          </cell>
          <cell r="T42">
            <v>0.11</v>
          </cell>
          <cell r="U42">
            <v>1</v>
          </cell>
          <cell r="V42">
            <v>15</v>
          </cell>
          <cell r="W42">
            <v>12</v>
          </cell>
          <cell r="X42">
            <v>1</v>
          </cell>
          <cell r="Y42">
            <v>1</v>
          </cell>
          <cell r="Z42">
            <v>50</v>
          </cell>
          <cell r="AA42">
            <v>50</v>
          </cell>
          <cell r="AB42">
            <v>0.04</v>
          </cell>
          <cell r="AC42">
            <v>0.04</v>
          </cell>
          <cell r="AD42">
            <v>1</v>
          </cell>
        </row>
        <row r="43">
          <cell r="A43">
            <v>42</v>
          </cell>
          <cell r="B43" t="str">
            <v>A5H38.5*30.0</v>
          </cell>
          <cell r="C43">
            <v>762</v>
          </cell>
          <cell r="D43">
            <v>978</v>
          </cell>
          <cell r="E43">
            <v>104</v>
          </cell>
          <cell r="F43">
            <v>104</v>
          </cell>
          <cell r="G43">
            <v>47</v>
          </cell>
          <cell r="H43">
            <v>47</v>
          </cell>
          <cell r="I43">
            <v>1</v>
          </cell>
          <cell r="J43">
            <v>2</v>
          </cell>
          <cell r="K43">
            <v>203</v>
          </cell>
          <cell r="L43">
            <v>2</v>
          </cell>
          <cell r="M43">
            <v>37</v>
          </cell>
          <cell r="N43">
            <v>82</v>
          </cell>
          <cell r="O43">
            <v>91</v>
          </cell>
          <cell r="P43">
            <v>114</v>
          </cell>
          <cell r="Q43">
            <v>0</v>
          </cell>
          <cell r="R43">
            <v>50</v>
          </cell>
          <cell r="S43">
            <v>0.11</v>
          </cell>
          <cell r="T43">
            <v>0.4</v>
          </cell>
          <cell r="U43">
            <v>3</v>
          </cell>
          <cell r="V43">
            <v>15</v>
          </cell>
          <cell r="W43">
            <v>12</v>
          </cell>
          <cell r="X43">
            <v>1</v>
          </cell>
          <cell r="Y43">
            <v>1</v>
          </cell>
          <cell r="Z43">
            <v>50</v>
          </cell>
          <cell r="AA43">
            <v>50</v>
          </cell>
          <cell r="AB43">
            <v>0.04</v>
          </cell>
          <cell r="AC43">
            <v>0.5</v>
          </cell>
          <cell r="AD43">
            <v>3</v>
          </cell>
        </row>
        <row r="44">
          <cell r="A44">
            <v>43</v>
          </cell>
          <cell r="B44" t="str">
            <v>A5x38.5*30.0</v>
          </cell>
          <cell r="C44">
            <v>762</v>
          </cell>
          <cell r="D44">
            <v>978</v>
          </cell>
          <cell r="E44">
            <v>8</v>
          </cell>
          <cell r="F44">
            <v>8</v>
          </cell>
          <cell r="G44">
            <v>8</v>
          </cell>
          <cell r="H44">
            <v>8</v>
          </cell>
          <cell r="I44">
            <v>2</v>
          </cell>
          <cell r="J44">
            <v>2</v>
          </cell>
          <cell r="K44">
            <v>203</v>
          </cell>
          <cell r="L44">
            <v>4</v>
          </cell>
          <cell r="M44">
            <v>37</v>
          </cell>
          <cell r="N44">
            <v>82</v>
          </cell>
          <cell r="O44">
            <v>91</v>
          </cell>
          <cell r="P44">
            <v>114</v>
          </cell>
          <cell r="Q44">
            <v>0</v>
          </cell>
          <cell r="R44">
            <v>0.2</v>
          </cell>
          <cell r="S44">
            <v>0.11</v>
          </cell>
          <cell r="T44">
            <v>0.11</v>
          </cell>
          <cell r="U44">
            <v>1</v>
          </cell>
          <cell r="V44">
            <v>15</v>
          </cell>
          <cell r="W44">
            <v>12</v>
          </cell>
          <cell r="X44">
            <v>1</v>
          </cell>
          <cell r="Y44">
            <v>1</v>
          </cell>
          <cell r="Z44">
            <v>50</v>
          </cell>
          <cell r="AA44">
            <v>50</v>
          </cell>
          <cell r="AB44">
            <v>0.04</v>
          </cell>
          <cell r="AC44">
            <v>0.04</v>
          </cell>
          <cell r="AD44">
            <v>1</v>
          </cell>
        </row>
        <row r="45">
          <cell r="A45">
            <v>44</v>
          </cell>
          <cell r="B45" t="str">
            <v>A5X38.5*30.0</v>
          </cell>
          <cell r="C45">
            <v>762</v>
          </cell>
          <cell r="D45">
            <v>978</v>
          </cell>
          <cell r="E45">
            <v>8</v>
          </cell>
          <cell r="F45">
            <v>8</v>
          </cell>
          <cell r="G45">
            <v>8</v>
          </cell>
          <cell r="H45">
            <v>8</v>
          </cell>
          <cell r="I45">
            <v>2</v>
          </cell>
          <cell r="J45">
            <v>2</v>
          </cell>
          <cell r="K45">
            <v>203</v>
          </cell>
          <cell r="L45">
            <v>4</v>
          </cell>
          <cell r="M45">
            <v>37</v>
          </cell>
          <cell r="N45">
            <v>82</v>
          </cell>
          <cell r="O45">
            <v>91</v>
          </cell>
          <cell r="P45">
            <v>114</v>
          </cell>
          <cell r="Q45">
            <v>0</v>
          </cell>
          <cell r="R45">
            <v>50</v>
          </cell>
          <cell r="S45">
            <v>0.11</v>
          </cell>
          <cell r="T45">
            <v>0.4</v>
          </cell>
          <cell r="U45">
            <v>3</v>
          </cell>
          <cell r="V45">
            <v>15</v>
          </cell>
          <cell r="W45">
            <v>12</v>
          </cell>
          <cell r="X45">
            <v>1</v>
          </cell>
          <cell r="Y45">
            <v>1</v>
          </cell>
          <cell r="Z45">
            <v>50</v>
          </cell>
          <cell r="AA45">
            <v>50</v>
          </cell>
          <cell r="AB45">
            <v>0.04</v>
          </cell>
          <cell r="AC45">
            <v>0.5</v>
          </cell>
          <cell r="AD45">
            <v>3</v>
          </cell>
        </row>
        <row r="46">
          <cell r="A46">
            <v>45</v>
          </cell>
          <cell r="B46" t="str">
            <v>A6a33.5*27.0</v>
          </cell>
          <cell r="C46">
            <v>686</v>
          </cell>
          <cell r="D46">
            <v>851</v>
          </cell>
          <cell r="E46">
            <v>59</v>
          </cell>
          <cell r="F46">
            <v>59</v>
          </cell>
          <cell r="G46">
            <v>84</v>
          </cell>
          <cell r="H46">
            <v>84</v>
          </cell>
          <cell r="I46">
            <v>1</v>
          </cell>
          <cell r="J46">
            <v>1</v>
          </cell>
          <cell r="K46">
            <v>203</v>
          </cell>
          <cell r="L46">
            <v>1</v>
          </cell>
          <cell r="M46">
            <v>42</v>
          </cell>
          <cell r="N46">
            <v>93</v>
          </cell>
          <cell r="O46">
            <v>104</v>
          </cell>
          <cell r="P46">
            <v>130</v>
          </cell>
          <cell r="Q46">
            <v>0</v>
          </cell>
          <cell r="R46">
            <v>0.2</v>
          </cell>
          <cell r="S46">
            <v>0.11</v>
          </cell>
          <cell r="T46">
            <v>0.11</v>
          </cell>
          <cell r="U46">
            <v>1</v>
          </cell>
          <cell r="V46">
            <v>15</v>
          </cell>
          <cell r="W46">
            <v>12</v>
          </cell>
          <cell r="X46">
            <v>1</v>
          </cell>
          <cell r="Y46">
            <v>1</v>
          </cell>
          <cell r="Z46">
            <v>50</v>
          </cell>
          <cell r="AA46">
            <v>50</v>
          </cell>
          <cell r="AB46">
            <v>0.04</v>
          </cell>
          <cell r="AC46">
            <v>0.04</v>
          </cell>
          <cell r="AD46">
            <v>1</v>
          </cell>
        </row>
        <row r="47">
          <cell r="A47">
            <v>46</v>
          </cell>
          <cell r="B47" t="str">
            <v>A6 53.0*45.0</v>
          </cell>
          <cell r="C47">
            <v>1143</v>
          </cell>
          <cell r="D47">
            <v>1346</v>
          </cell>
          <cell r="E47">
            <v>25</v>
          </cell>
          <cell r="F47">
            <v>25</v>
          </cell>
          <cell r="G47">
            <v>26</v>
          </cell>
          <cell r="H47">
            <v>26</v>
          </cell>
          <cell r="I47">
            <v>1</v>
          </cell>
          <cell r="J47">
            <v>1</v>
          </cell>
          <cell r="K47">
            <v>203</v>
          </cell>
          <cell r="L47">
            <v>1</v>
          </cell>
          <cell r="M47">
            <v>22</v>
          </cell>
          <cell r="N47">
            <v>48</v>
          </cell>
          <cell r="O47">
            <v>54</v>
          </cell>
          <cell r="P47">
            <v>67</v>
          </cell>
          <cell r="Q47">
            <v>0</v>
          </cell>
          <cell r="R47">
            <v>0.2</v>
          </cell>
          <cell r="S47">
            <v>0.11</v>
          </cell>
          <cell r="T47">
            <v>0.11</v>
          </cell>
          <cell r="U47">
            <v>1</v>
          </cell>
          <cell r="V47">
            <v>15</v>
          </cell>
          <cell r="W47">
            <v>12</v>
          </cell>
          <cell r="X47">
            <v>1</v>
          </cell>
          <cell r="Y47">
            <v>1</v>
          </cell>
          <cell r="Z47">
            <v>50</v>
          </cell>
          <cell r="AA47">
            <v>50</v>
          </cell>
          <cell r="AB47">
            <v>0.04</v>
          </cell>
          <cell r="AC47">
            <v>0.04</v>
          </cell>
          <cell r="AD47">
            <v>1</v>
          </cell>
        </row>
        <row r="48">
          <cell r="A48">
            <v>47</v>
          </cell>
          <cell r="B48" t="str">
            <v>A6c53.0*45.0</v>
          </cell>
          <cell r="C48">
            <v>1143</v>
          </cell>
          <cell r="D48">
            <v>1346</v>
          </cell>
          <cell r="E48">
            <v>230</v>
          </cell>
          <cell r="F48">
            <v>230</v>
          </cell>
          <cell r="G48">
            <v>231</v>
          </cell>
          <cell r="H48">
            <v>231</v>
          </cell>
          <cell r="I48">
            <v>1</v>
          </cell>
          <cell r="J48">
            <v>1</v>
          </cell>
          <cell r="K48">
            <v>203</v>
          </cell>
          <cell r="L48">
            <v>1</v>
          </cell>
          <cell r="M48">
            <v>22</v>
          </cell>
          <cell r="N48">
            <v>48</v>
          </cell>
          <cell r="O48">
            <v>54</v>
          </cell>
          <cell r="P48">
            <v>67</v>
          </cell>
          <cell r="Q48">
            <v>0</v>
          </cell>
          <cell r="R48">
            <v>0.2</v>
          </cell>
          <cell r="S48">
            <v>0.11</v>
          </cell>
          <cell r="T48">
            <v>0.11</v>
          </cell>
          <cell r="U48">
            <v>1</v>
          </cell>
          <cell r="V48">
            <v>15</v>
          </cell>
          <cell r="W48">
            <v>12</v>
          </cell>
          <cell r="X48">
            <v>1</v>
          </cell>
          <cell r="Y48">
            <v>1</v>
          </cell>
          <cell r="Z48">
            <v>50</v>
          </cell>
          <cell r="AA48">
            <v>50</v>
          </cell>
          <cell r="AB48">
            <v>0.04</v>
          </cell>
          <cell r="AC48">
            <v>0.04</v>
          </cell>
          <cell r="AD48">
            <v>1</v>
          </cell>
        </row>
        <row r="49">
          <cell r="A49">
            <v>48</v>
          </cell>
          <cell r="B49" t="str">
            <v>A6x53.0*45.0</v>
          </cell>
          <cell r="C49">
            <v>1143</v>
          </cell>
          <cell r="D49">
            <v>1346</v>
          </cell>
          <cell r="E49">
            <v>10</v>
          </cell>
          <cell r="F49">
            <v>10</v>
          </cell>
          <cell r="G49">
            <v>11</v>
          </cell>
          <cell r="H49">
            <v>11</v>
          </cell>
          <cell r="I49">
            <v>2</v>
          </cell>
          <cell r="J49">
            <v>2</v>
          </cell>
          <cell r="K49">
            <v>203</v>
          </cell>
          <cell r="L49">
            <v>4</v>
          </cell>
          <cell r="M49">
            <v>22</v>
          </cell>
          <cell r="N49">
            <v>48</v>
          </cell>
          <cell r="O49">
            <v>54</v>
          </cell>
          <cell r="P49">
            <v>67</v>
          </cell>
          <cell r="Q49">
            <v>0</v>
          </cell>
          <cell r="R49">
            <v>0.2</v>
          </cell>
          <cell r="S49">
            <v>0.11</v>
          </cell>
          <cell r="T49">
            <v>0.11</v>
          </cell>
          <cell r="U49">
            <v>1</v>
          </cell>
          <cell r="V49">
            <v>15</v>
          </cell>
          <cell r="W49">
            <v>12</v>
          </cell>
          <cell r="X49">
            <v>1</v>
          </cell>
          <cell r="Y49">
            <v>1</v>
          </cell>
          <cell r="Z49">
            <v>50</v>
          </cell>
          <cell r="AA49">
            <v>50</v>
          </cell>
          <cell r="AB49">
            <v>0.04</v>
          </cell>
          <cell r="AC49">
            <v>0.04</v>
          </cell>
          <cell r="AD49">
            <v>1</v>
          </cell>
        </row>
        <row r="50">
          <cell r="A50">
            <v>49</v>
          </cell>
          <cell r="B50" t="str">
            <v>A5h33.5*25.5</v>
          </cell>
          <cell r="C50">
            <v>648</v>
          </cell>
          <cell r="D50">
            <v>851</v>
          </cell>
          <cell r="E50">
            <v>8</v>
          </cell>
          <cell r="F50">
            <v>8</v>
          </cell>
          <cell r="G50">
            <v>8</v>
          </cell>
          <cell r="H50">
            <v>8</v>
          </cell>
          <cell r="I50">
            <v>1</v>
          </cell>
          <cell r="J50">
            <v>2</v>
          </cell>
          <cell r="K50">
            <v>203</v>
          </cell>
          <cell r="L50">
            <v>2</v>
          </cell>
          <cell r="M50">
            <v>43</v>
          </cell>
          <cell r="N50">
            <v>95</v>
          </cell>
          <cell r="O50">
            <v>105</v>
          </cell>
          <cell r="P50">
            <v>132</v>
          </cell>
          <cell r="Q50">
            <v>0</v>
          </cell>
          <cell r="R50">
            <v>0.2</v>
          </cell>
          <cell r="S50">
            <v>0.11</v>
          </cell>
          <cell r="T50">
            <v>0.11</v>
          </cell>
          <cell r="U50">
            <v>1</v>
          </cell>
          <cell r="V50">
            <v>15</v>
          </cell>
          <cell r="W50">
            <v>12</v>
          </cell>
          <cell r="X50">
            <v>1</v>
          </cell>
          <cell r="Y50">
            <v>1</v>
          </cell>
          <cell r="Z50">
            <v>50</v>
          </cell>
          <cell r="AA50">
            <v>50</v>
          </cell>
          <cell r="AB50">
            <v>0.04</v>
          </cell>
          <cell r="AC50">
            <v>0.04</v>
          </cell>
          <cell r="AD50">
            <v>1</v>
          </cell>
        </row>
        <row r="51">
          <cell r="A51">
            <v>50</v>
          </cell>
          <cell r="B51" t="str">
            <v>A5 35.5*28.0</v>
          </cell>
          <cell r="C51">
            <v>711</v>
          </cell>
          <cell r="D51">
            <v>902</v>
          </cell>
          <cell r="E51">
            <v>8</v>
          </cell>
          <cell r="F51">
            <v>8</v>
          </cell>
          <cell r="G51">
            <v>8</v>
          </cell>
          <cell r="H51">
            <v>8</v>
          </cell>
          <cell r="I51">
            <v>1</v>
          </cell>
          <cell r="J51">
            <v>1</v>
          </cell>
          <cell r="K51">
            <v>203</v>
          </cell>
          <cell r="L51">
            <v>1</v>
          </cell>
          <cell r="M51">
            <v>41</v>
          </cell>
          <cell r="N51">
            <v>90</v>
          </cell>
          <cell r="O51">
            <v>100</v>
          </cell>
          <cell r="P51">
            <v>125</v>
          </cell>
          <cell r="Q51">
            <v>0</v>
          </cell>
          <cell r="R51">
            <v>0.2</v>
          </cell>
          <cell r="S51">
            <v>0.11</v>
          </cell>
          <cell r="T51">
            <v>0.11</v>
          </cell>
          <cell r="U51">
            <v>1</v>
          </cell>
          <cell r="V51">
            <v>15</v>
          </cell>
          <cell r="W51">
            <v>12</v>
          </cell>
          <cell r="X51">
            <v>1</v>
          </cell>
          <cell r="Y51">
            <v>1</v>
          </cell>
          <cell r="Z51">
            <v>50</v>
          </cell>
          <cell r="AA51">
            <v>50</v>
          </cell>
          <cell r="AB51">
            <v>0.04</v>
          </cell>
          <cell r="AC51">
            <v>0.04</v>
          </cell>
          <cell r="AD51">
            <v>1</v>
          </cell>
        </row>
        <row r="52">
          <cell r="A52">
            <v>51</v>
          </cell>
          <cell r="B52" t="str">
            <v>A5b35.5*28.0</v>
          </cell>
          <cell r="C52">
            <v>711</v>
          </cell>
          <cell r="D52">
            <v>902</v>
          </cell>
          <cell r="E52">
            <v>44</v>
          </cell>
          <cell r="F52">
            <v>44</v>
          </cell>
          <cell r="G52">
            <v>74</v>
          </cell>
          <cell r="H52">
            <v>74</v>
          </cell>
          <cell r="I52">
            <v>1</v>
          </cell>
          <cell r="J52">
            <v>1</v>
          </cell>
          <cell r="K52">
            <v>203</v>
          </cell>
          <cell r="L52">
            <v>1</v>
          </cell>
          <cell r="M52">
            <v>41</v>
          </cell>
          <cell r="N52">
            <v>90</v>
          </cell>
          <cell r="O52">
            <v>100</v>
          </cell>
          <cell r="P52">
            <v>125</v>
          </cell>
          <cell r="Q52">
            <v>0</v>
          </cell>
          <cell r="R52">
            <v>0.2</v>
          </cell>
          <cell r="S52">
            <v>0.11</v>
          </cell>
          <cell r="T52">
            <v>0.11</v>
          </cell>
          <cell r="U52">
            <v>1</v>
          </cell>
          <cell r="V52">
            <v>15</v>
          </cell>
          <cell r="W52">
            <v>12</v>
          </cell>
          <cell r="X52">
            <v>1</v>
          </cell>
          <cell r="Y52">
            <v>1</v>
          </cell>
          <cell r="Z52">
            <v>50</v>
          </cell>
          <cell r="AA52">
            <v>50</v>
          </cell>
          <cell r="AB52">
            <v>0.04</v>
          </cell>
          <cell r="AC52">
            <v>0.04</v>
          </cell>
          <cell r="AD52">
            <v>1</v>
          </cell>
        </row>
        <row r="53">
          <cell r="A53">
            <v>52</v>
          </cell>
          <cell r="B53" t="str">
            <v>A5h35.5*28.0</v>
          </cell>
          <cell r="C53">
            <v>711</v>
          </cell>
          <cell r="D53">
            <v>902</v>
          </cell>
          <cell r="E53">
            <v>78</v>
          </cell>
          <cell r="F53">
            <v>78</v>
          </cell>
          <cell r="G53">
            <v>8</v>
          </cell>
          <cell r="H53">
            <v>8</v>
          </cell>
          <cell r="I53">
            <v>1</v>
          </cell>
          <cell r="J53">
            <v>2</v>
          </cell>
          <cell r="K53">
            <v>203</v>
          </cell>
          <cell r="L53">
            <v>2</v>
          </cell>
          <cell r="M53">
            <v>41</v>
          </cell>
          <cell r="N53">
            <v>90</v>
          </cell>
          <cell r="O53">
            <v>100</v>
          </cell>
          <cell r="P53">
            <v>125</v>
          </cell>
          <cell r="Q53">
            <v>0</v>
          </cell>
          <cell r="R53">
            <v>0.2</v>
          </cell>
          <cell r="S53">
            <v>0.11</v>
          </cell>
          <cell r="T53">
            <v>0.11</v>
          </cell>
          <cell r="U53">
            <v>1</v>
          </cell>
          <cell r="V53">
            <v>15</v>
          </cell>
          <cell r="W53">
            <v>12</v>
          </cell>
          <cell r="X53">
            <v>1</v>
          </cell>
          <cell r="Y53">
            <v>1</v>
          </cell>
          <cell r="Z53">
            <v>50</v>
          </cell>
          <cell r="AA53">
            <v>50</v>
          </cell>
          <cell r="AB53">
            <v>0.04</v>
          </cell>
          <cell r="AC53">
            <v>0.04</v>
          </cell>
          <cell r="AD53">
            <v>1</v>
          </cell>
        </row>
        <row r="54">
          <cell r="A54">
            <v>53</v>
          </cell>
          <cell r="B54" t="str">
            <v>A5H33.5*25.5</v>
          </cell>
          <cell r="C54">
            <v>648</v>
          </cell>
          <cell r="D54">
            <v>851</v>
          </cell>
          <cell r="E54">
            <v>8</v>
          </cell>
          <cell r="F54">
            <v>8</v>
          </cell>
          <cell r="G54">
            <v>8</v>
          </cell>
          <cell r="H54">
            <v>8</v>
          </cell>
          <cell r="I54">
            <v>1</v>
          </cell>
          <cell r="J54">
            <v>2</v>
          </cell>
          <cell r="K54">
            <v>203</v>
          </cell>
          <cell r="L54">
            <v>2</v>
          </cell>
          <cell r="M54">
            <v>43</v>
          </cell>
          <cell r="N54">
            <v>95</v>
          </cell>
          <cell r="O54">
            <v>105</v>
          </cell>
          <cell r="P54">
            <v>132</v>
          </cell>
          <cell r="Q54">
            <v>0</v>
          </cell>
          <cell r="R54">
            <v>50</v>
          </cell>
          <cell r="S54">
            <v>0.11</v>
          </cell>
          <cell r="T54">
            <v>0.4</v>
          </cell>
          <cell r="U54">
            <v>3</v>
          </cell>
          <cell r="V54">
            <v>15</v>
          </cell>
          <cell r="W54">
            <v>12</v>
          </cell>
          <cell r="X54">
            <v>1</v>
          </cell>
          <cell r="Y54">
            <v>1</v>
          </cell>
          <cell r="Z54">
            <v>50</v>
          </cell>
          <cell r="AA54">
            <v>50</v>
          </cell>
          <cell r="AB54">
            <v>0.04</v>
          </cell>
          <cell r="AC54">
            <v>0.5</v>
          </cell>
          <cell r="AD54">
            <v>3</v>
          </cell>
        </row>
        <row r="55">
          <cell r="A55">
            <v>54</v>
          </cell>
          <cell r="B55" t="str">
            <v>A7 29.5*24.5</v>
          </cell>
          <cell r="C55">
            <v>622</v>
          </cell>
          <cell r="D55">
            <v>749</v>
          </cell>
          <cell r="E55">
            <v>8</v>
          </cell>
          <cell r="F55">
            <v>8</v>
          </cell>
          <cell r="G55">
            <v>8</v>
          </cell>
          <cell r="H55">
            <v>8</v>
          </cell>
          <cell r="I55">
            <v>1</v>
          </cell>
          <cell r="J55">
            <v>1</v>
          </cell>
          <cell r="K55">
            <v>203</v>
          </cell>
          <cell r="L55">
            <v>1</v>
          </cell>
          <cell r="M55">
            <v>46</v>
          </cell>
          <cell r="N55">
            <v>102</v>
          </cell>
          <cell r="O55">
            <v>114</v>
          </cell>
          <cell r="P55">
            <v>142</v>
          </cell>
          <cell r="Q55">
            <v>0</v>
          </cell>
          <cell r="R55">
            <v>0.2</v>
          </cell>
          <cell r="S55">
            <v>0.11</v>
          </cell>
          <cell r="T55">
            <v>0.11</v>
          </cell>
          <cell r="U55">
            <v>1</v>
          </cell>
          <cell r="V55">
            <v>15</v>
          </cell>
          <cell r="W55">
            <v>12</v>
          </cell>
          <cell r="X55">
            <v>1</v>
          </cell>
          <cell r="Y55">
            <v>1</v>
          </cell>
          <cell r="Z55">
            <v>50</v>
          </cell>
          <cell r="AA55">
            <v>50</v>
          </cell>
          <cell r="AB55">
            <v>0.04</v>
          </cell>
          <cell r="AC55">
            <v>0.04</v>
          </cell>
          <cell r="AD55">
            <v>1</v>
          </cell>
        </row>
        <row r="56">
          <cell r="A56">
            <v>55</v>
          </cell>
          <cell r="B56" t="str">
            <v>A7 29.5*25.0</v>
          </cell>
          <cell r="C56">
            <v>635</v>
          </cell>
          <cell r="D56">
            <v>749</v>
          </cell>
          <cell r="E56">
            <v>8</v>
          </cell>
          <cell r="F56">
            <v>8</v>
          </cell>
          <cell r="G56">
            <v>8</v>
          </cell>
          <cell r="H56">
            <v>8</v>
          </cell>
          <cell r="I56">
            <v>1</v>
          </cell>
          <cell r="J56">
            <v>1</v>
          </cell>
          <cell r="K56">
            <v>203</v>
          </cell>
          <cell r="L56">
            <v>1</v>
          </cell>
          <cell r="M56">
            <v>45</v>
          </cell>
          <cell r="N56">
            <v>100</v>
          </cell>
          <cell r="O56">
            <v>112</v>
          </cell>
          <cell r="P56">
            <v>139</v>
          </cell>
          <cell r="Q56">
            <v>0</v>
          </cell>
          <cell r="R56">
            <v>0.2</v>
          </cell>
          <cell r="S56">
            <v>0.11</v>
          </cell>
          <cell r="T56">
            <v>0.11</v>
          </cell>
          <cell r="U56">
            <v>1</v>
          </cell>
          <cell r="V56">
            <v>15</v>
          </cell>
          <cell r="W56">
            <v>12</v>
          </cell>
          <cell r="X56">
            <v>1</v>
          </cell>
          <cell r="Y56">
            <v>1</v>
          </cell>
          <cell r="Z56">
            <v>50</v>
          </cell>
          <cell r="AA56">
            <v>50</v>
          </cell>
          <cell r="AB56">
            <v>0.04</v>
          </cell>
          <cell r="AC56">
            <v>0.04</v>
          </cell>
          <cell r="AD56">
            <v>1</v>
          </cell>
        </row>
        <row r="57">
          <cell r="A57">
            <v>56</v>
          </cell>
          <cell r="B57" t="str">
            <v>A7 30.5*26.0</v>
          </cell>
          <cell r="C57">
            <v>660</v>
          </cell>
          <cell r="D57">
            <v>775</v>
          </cell>
          <cell r="E57">
            <v>8</v>
          </cell>
          <cell r="F57">
            <v>8</v>
          </cell>
          <cell r="G57">
            <v>8</v>
          </cell>
          <cell r="H57">
            <v>8</v>
          </cell>
          <cell r="I57">
            <v>1</v>
          </cell>
          <cell r="J57">
            <v>1</v>
          </cell>
          <cell r="K57">
            <v>203</v>
          </cell>
          <cell r="L57">
            <v>1</v>
          </cell>
          <cell r="M57">
            <v>44</v>
          </cell>
          <cell r="N57">
            <v>97</v>
          </cell>
          <cell r="O57">
            <v>108</v>
          </cell>
          <cell r="P57">
            <v>134</v>
          </cell>
          <cell r="Q57">
            <v>0</v>
          </cell>
          <cell r="R57">
            <v>0.2</v>
          </cell>
          <cell r="S57">
            <v>0.11</v>
          </cell>
          <cell r="T57">
            <v>0.11</v>
          </cell>
          <cell r="U57">
            <v>1</v>
          </cell>
          <cell r="V57">
            <v>15</v>
          </cell>
          <cell r="W57">
            <v>12</v>
          </cell>
          <cell r="X57">
            <v>1</v>
          </cell>
          <cell r="Y57">
            <v>1</v>
          </cell>
          <cell r="Z57">
            <v>50</v>
          </cell>
          <cell r="AA57">
            <v>50</v>
          </cell>
          <cell r="AB57">
            <v>0.04</v>
          </cell>
          <cell r="AC57">
            <v>0.04</v>
          </cell>
          <cell r="AD57">
            <v>1</v>
          </cell>
        </row>
        <row r="58">
          <cell r="A58">
            <v>57</v>
          </cell>
          <cell r="B58" t="str">
            <v>A7a30.5*26.0</v>
          </cell>
          <cell r="C58">
            <v>660</v>
          </cell>
          <cell r="D58">
            <v>775</v>
          </cell>
          <cell r="E58">
            <v>48</v>
          </cell>
          <cell r="F58">
            <v>48</v>
          </cell>
          <cell r="G58">
            <v>51</v>
          </cell>
          <cell r="H58">
            <v>51</v>
          </cell>
          <cell r="I58">
            <v>1</v>
          </cell>
          <cell r="J58">
            <v>1</v>
          </cell>
          <cell r="K58">
            <v>203</v>
          </cell>
          <cell r="L58">
            <v>1</v>
          </cell>
          <cell r="M58">
            <v>44</v>
          </cell>
          <cell r="N58">
            <v>97</v>
          </cell>
          <cell r="O58">
            <v>108</v>
          </cell>
          <cell r="P58">
            <v>134</v>
          </cell>
          <cell r="Q58">
            <v>0</v>
          </cell>
          <cell r="R58">
            <v>0.2</v>
          </cell>
          <cell r="S58">
            <v>0.11</v>
          </cell>
          <cell r="T58">
            <v>0.11</v>
          </cell>
          <cell r="U58">
            <v>1</v>
          </cell>
          <cell r="V58">
            <v>15</v>
          </cell>
          <cell r="W58">
            <v>12</v>
          </cell>
          <cell r="X58">
            <v>1</v>
          </cell>
          <cell r="Y58">
            <v>1</v>
          </cell>
          <cell r="Z58">
            <v>50</v>
          </cell>
          <cell r="AA58">
            <v>50</v>
          </cell>
          <cell r="AB58">
            <v>0.04</v>
          </cell>
          <cell r="AC58">
            <v>0.04</v>
          </cell>
          <cell r="AD58">
            <v>1</v>
          </cell>
        </row>
        <row r="59">
          <cell r="A59">
            <v>58</v>
          </cell>
          <cell r="B59" t="str">
            <v>A7 33.5*26.5</v>
          </cell>
          <cell r="C59">
            <v>673</v>
          </cell>
          <cell r="D59">
            <v>851</v>
          </cell>
          <cell r="E59">
            <v>8</v>
          </cell>
          <cell r="F59">
            <v>8</v>
          </cell>
          <cell r="G59">
            <v>8</v>
          </cell>
          <cell r="H59">
            <v>8</v>
          </cell>
          <cell r="I59">
            <v>1</v>
          </cell>
          <cell r="J59">
            <v>1</v>
          </cell>
          <cell r="K59">
            <v>203</v>
          </cell>
          <cell r="L59">
            <v>1</v>
          </cell>
          <cell r="M59">
            <v>43</v>
          </cell>
          <cell r="N59">
            <v>95</v>
          </cell>
          <cell r="O59">
            <v>106</v>
          </cell>
          <cell r="P59">
            <v>132</v>
          </cell>
          <cell r="Q59">
            <v>0</v>
          </cell>
          <cell r="R59">
            <v>0.2</v>
          </cell>
          <cell r="S59">
            <v>0.11</v>
          </cell>
          <cell r="T59">
            <v>0.11</v>
          </cell>
          <cell r="U59">
            <v>1</v>
          </cell>
          <cell r="V59">
            <v>15</v>
          </cell>
          <cell r="W59">
            <v>12</v>
          </cell>
          <cell r="X59">
            <v>1</v>
          </cell>
          <cell r="Y59">
            <v>1</v>
          </cell>
          <cell r="Z59">
            <v>50</v>
          </cell>
          <cell r="AA59">
            <v>50</v>
          </cell>
          <cell r="AB59">
            <v>0.04</v>
          </cell>
          <cell r="AC59">
            <v>0.04</v>
          </cell>
          <cell r="AD59">
            <v>1</v>
          </cell>
        </row>
        <row r="60">
          <cell r="A60">
            <v>59</v>
          </cell>
          <cell r="B60" t="str">
            <v>A7b33.5*26.5</v>
          </cell>
          <cell r="C60">
            <v>673</v>
          </cell>
          <cell r="D60">
            <v>851</v>
          </cell>
          <cell r="E60">
            <v>25</v>
          </cell>
          <cell r="F60">
            <v>25</v>
          </cell>
          <cell r="G60">
            <v>49</v>
          </cell>
          <cell r="H60">
            <v>49</v>
          </cell>
          <cell r="I60">
            <v>1</v>
          </cell>
          <cell r="J60">
            <v>1</v>
          </cell>
          <cell r="K60">
            <v>203</v>
          </cell>
          <cell r="L60">
            <v>1</v>
          </cell>
          <cell r="M60">
            <v>43</v>
          </cell>
          <cell r="N60">
            <v>95</v>
          </cell>
          <cell r="O60">
            <v>106</v>
          </cell>
          <cell r="P60">
            <v>132</v>
          </cell>
          <cell r="Q60">
            <v>0</v>
          </cell>
          <cell r="R60">
            <v>0.2</v>
          </cell>
          <cell r="S60">
            <v>0.11</v>
          </cell>
          <cell r="T60">
            <v>0.11</v>
          </cell>
          <cell r="U60">
            <v>1</v>
          </cell>
          <cell r="V60">
            <v>15</v>
          </cell>
          <cell r="W60">
            <v>12</v>
          </cell>
          <cell r="X60">
            <v>1</v>
          </cell>
          <cell r="Y60">
            <v>1</v>
          </cell>
          <cell r="Z60">
            <v>50</v>
          </cell>
          <cell r="AA60">
            <v>50</v>
          </cell>
          <cell r="AB60">
            <v>0.04</v>
          </cell>
          <cell r="AC60">
            <v>0.04</v>
          </cell>
          <cell r="AD60">
            <v>1</v>
          </cell>
        </row>
        <row r="61">
          <cell r="A61">
            <v>60</v>
          </cell>
          <cell r="B61" t="str">
            <v>A7h33.5*26.5</v>
          </cell>
          <cell r="C61">
            <v>673</v>
          </cell>
          <cell r="D61">
            <v>851</v>
          </cell>
          <cell r="E61">
            <v>8</v>
          </cell>
          <cell r="F61">
            <v>8</v>
          </cell>
          <cell r="G61">
            <v>8</v>
          </cell>
          <cell r="H61">
            <v>8</v>
          </cell>
          <cell r="I61">
            <v>1</v>
          </cell>
          <cell r="J61">
            <v>2</v>
          </cell>
          <cell r="K61">
            <v>203</v>
          </cell>
          <cell r="L61">
            <v>2</v>
          </cell>
          <cell r="M61">
            <v>43</v>
          </cell>
          <cell r="N61">
            <v>95</v>
          </cell>
          <cell r="O61">
            <v>106</v>
          </cell>
          <cell r="P61">
            <v>132</v>
          </cell>
          <cell r="Q61">
            <v>0</v>
          </cell>
          <cell r="R61">
            <v>0.2</v>
          </cell>
          <cell r="S61">
            <v>0.11</v>
          </cell>
          <cell r="T61">
            <v>0.11</v>
          </cell>
          <cell r="U61">
            <v>1</v>
          </cell>
          <cell r="V61">
            <v>15</v>
          </cell>
          <cell r="W61">
            <v>12</v>
          </cell>
          <cell r="X61">
            <v>1</v>
          </cell>
          <cell r="Y61">
            <v>1</v>
          </cell>
          <cell r="Z61">
            <v>50</v>
          </cell>
          <cell r="AA61">
            <v>50</v>
          </cell>
          <cell r="AB61">
            <v>0.04</v>
          </cell>
          <cell r="AC61">
            <v>0.04</v>
          </cell>
          <cell r="AD61">
            <v>1</v>
          </cell>
        </row>
        <row r="62">
          <cell r="A62">
            <v>61</v>
          </cell>
          <cell r="B62" t="str">
            <v>A7 33.0*25.5</v>
          </cell>
          <cell r="C62">
            <v>648</v>
          </cell>
          <cell r="D62">
            <v>838</v>
          </cell>
          <cell r="E62">
            <v>8</v>
          </cell>
          <cell r="F62">
            <v>8</v>
          </cell>
          <cell r="G62">
            <v>8</v>
          </cell>
          <cell r="H62">
            <v>8</v>
          </cell>
          <cell r="I62">
            <v>1</v>
          </cell>
          <cell r="J62">
            <v>1</v>
          </cell>
          <cell r="K62">
            <v>203</v>
          </cell>
          <cell r="L62">
            <v>1</v>
          </cell>
          <cell r="M62">
            <v>45</v>
          </cell>
          <cell r="N62">
            <v>99</v>
          </cell>
          <cell r="O62">
            <v>110</v>
          </cell>
          <cell r="P62">
            <v>137</v>
          </cell>
          <cell r="Q62">
            <v>0</v>
          </cell>
          <cell r="R62">
            <v>0.2</v>
          </cell>
          <cell r="S62">
            <v>0.11</v>
          </cell>
          <cell r="T62">
            <v>0.11</v>
          </cell>
          <cell r="U62">
            <v>1</v>
          </cell>
          <cell r="V62">
            <v>15</v>
          </cell>
          <cell r="W62">
            <v>12</v>
          </cell>
          <cell r="X62">
            <v>1</v>
          </cell>
          <cell r="Y62">
            <v>1</v>
          </cell>
          <cell r="Z62">
            <v>50</v>
          </cell>
          <cell r="AA62">
            <v>50</v>
          </cell>
          <cell r="AB62">
            <v>0.04</v>
          </cell>
          <cell r="AC62">
            <v>0.04</v>
          </cell>
          <cell r="AD62">
            <v>1</v>
          </cell>
        </row>
        <row r="63">
          <cell r="A63">
            <v>62</v>
          </cell>
          <cell r="B63" t="str">
            <v>A7 36.0*28.0</v>
          </cell>
          <cell r="C63">
            <v>711</v>
          </cell>
          <cell r="D63">
            <v>914</v>
          </cell>
          <cell r="E63">
            <v>14</v>
          </cell>
          <cell r="F63">
            <v>14</v>
          </cell>
          <cell r="G63">
            <v>15</v>
          </cell>
          <cell r="H63">
            <v>15</v>
          </cell>
          <cell r="I63">
            <v>1</v>
          </cell>
          <cell r="J63">
            <v>1</v>
          </cell>
          <cell r="K63">
            <v>203</v>
          </cell>
          <cell r="L63">
            <v>1</v>
          </cell>
          <cell r="M63">
            <v>41</v>
          </cell>
          <cell r="N63">
            <v>90</v>
          </cell>
          <cell r="O63">
            <v>100</v>
          </cell>
          <cell r="P63">
            <v>125</v>
          </cell>
          <cell r="Q63">
            <v>0</v>
          </cell>
          <cell r="R63">
            <v>0.2</v>
          </cell>
          <cell r="S63">
            <v>0.11</v>
          </cell>
          <cell r="T63">
            <v>0.11</v>
          </cell>
          <cell r="U63">
            <v>1</v>
          </cell>
          <cell r="V63">
            <v>15</v>
          </cell>
          <cell r="W63">
            <v>12</v>
          </cell>
          <cell r="X63">
            <v>1</v>
          </cell>
          <cell r="Y63">
            <v>1</v>
          </cell>
          <cell r="Z63">
            <v>50</v>
          </cell>
          <cell r="AA63">
            <v>50</v>
          </cell>
          <cell r="AB63">
            <v>0.04</v>
          </cell>
          <cell r="AC63">
            <v>0.04</v>
          </cell>
          <cell r="AD63">
            <v>1</v>
          </cell>
        </row>
        <row r="64">
          <cell r="A64">
            <v>63</v>
          </cell>
          <cell r="B64" t="str">
            <v>A7b36.0*28.0</v>
          </cell>
          <cell r="C64">
            <v>711</v>
          </cell>
          <cell r="D64">
            <v>914</v>
          </cell>
          <cell r="E64">
            <v>44</v>
          </cell>
          <cell r="F64">
            <v>44</v>
          </cell>
          <cell r="G64">
            <v>80</v>
          </cell>
          <cell r="H64">
            <v>80</v>
          </cell>
          <cell r="I64">
            <v>1</v>
          </cell>
          <cell r="J64">
            <v>1</v>
          </cell>
          <cell r="K64">
            <v>203</v>
          </cell>
          <cell r="L64">
            <v>1</v>
          </cell>
          <cell r="M64">
            <v>41</v>
          </cell>
          <cell r="N64">
            <v>90</v>
          </cell>
          <cell r="O64">
            <v>100</v>
          </cell>
          <cell r="P64">
            <v>125</v>
          </cell>
          <cell r="Q64">
            <v>0</v>
          </cell>
          <cell r="R64">
            <v>0.2</v>
          </cell>
          <cell r="S64">
            <v>0.11</v>
          </cell>
          <cell r="T64">
            <v>0.11</v>
          </cell>
          <cell r="U64">
            <v>1</v>
          </cell>
          <cell r="V64">
            <v>15</v>
          </cell>
          <cell r="W64">
            <v>12</v>
          </cell>
          <cell r="X64">
            <v>1</v>
          </cell>
          <cell r="Y64">
            <v>1</v>
          </cell>
          <cell r="Z64">
            <v>50</v>
          </cell>
          <cell r="AA64">
            <v>50</v>
          </cell>
          <cell r="AB64">
            <v>0.04</v>
          </cell>
          <cell r="AC64">
            <v>0.04</v>
          </cell>
          <cell r="AD64">
            <v>1</v>
          </cell>
        </row>
        <row r="65">
          <cell r="A65">
            <v>64</v>
          </cell>
          <cell r="B65" t="str">
            <v>A7h36.0*28.0</v>
          </cell>
          <cell r="C65">
            <v>711</v>
          </cell>
          <cell r="D65">
            <v>914</v>
          </cell>
          <cell r="E65">
            <v>8</v>
          </cell>
          <cell r="F65">
            <v>8</v>
          </cell>
          <cell r="G65">
            <v>8</v>
          </cell>
          <cell r="H65">
            <v>8</v>
          </cell>
          <cell r="I65">
            <v>1</v>
          </cell>
          <cell r="J65">
            <v>2</v>
          </cell>
          <cell r="K65">
            <v>203</v>
          </cell>
          <cell r="L65">
            <v>2</v>
          </cell>
          <cell r="M65">
            <v>41</v>
          </cell>
          <cell r="N65">
            <v>90</v>
          </cell>
          <cell r="O65">
            <v>100</v>
          </cell>
          <cell r="P65">
            <v>125</v>
          </cell>
          <cell r="Q65">
            <v>0</v>
          </cell>
          <cell r="R65">
            <v>0.2</v>
          </cell>
          <cell r="S65">
            <v>0.11</v>
          </cell>
          <cell r="T65">
            <v>0.11</v>
          </cell>
          <cell r="U65">
            <v>1</v>
          </cell>
          <cell r="V65">
            <v>15</v>
          </cell>
          <cell r="W65">
            <v>12</v>
          </cell>
          <cell r="X65">
            <v>1</v>
          </cell>
          <cell r="Y65">
            <v>1</v>
          </cell>
          <cell r="Z65">
            <v>50</v>
          </cell>
          <cell r="AA65">
            <v>50</v>
          </cell>
          <cell r="AB65">
            <v>0.04</v>
          </cell>
          <cell r="AC65">
            <v>0.04</v>
          </cell>
          <cell r="AD65">
            <v>1</v>
          </cell>
        </row>
        <row r="66">
          <cell r="A66">
            <v>65</v>
          </cell>
          <cell r="B66" t="str">
            <v>A7a33.0*25.5</v>
          </cell>
          <cell r="C66">
            <v>648</v>
          </cell>
          <cell r="D66">
            <v>838</v>
          </cell>
          <cell r="E66">
            <v>42</v>
          </cell>
          <cell r="F66">
            <v>42</v>
          </cell>
          <cell r="G66">
            <v>82</v>
          </cell>
          <cell r="H66">
            <v>82</v>
          </cell>
          <cell r="I66">
            <v>1</v>
          </cell>
          <cell r="J66">
            <v>1</v>
          </cell>
          <cell r="K66">
            <v>203</v>
          </cell>
          <cell r="L66">
            <v>1</v>
          </cell>
          <cell r="M66">
            <v>45</v>
          </cell>
          <cell r="N66">
            <v>99</v>
          </cell>
          <cell r="O66">
            <v>110</v>
          </cell>
          <cell r="P66">
            <v>137</v>
          </cell>
          <cell r="Q66">
            <v>0</v>
          </cell>
          <cell r="R66">
            <v>0.2</v>
          </cell>
          <cell r="S66">
            <v>0.11</v>
          </cell>
          <cell r="T66">
            <v>0.11</v>
          </cell>
          <cell r="U66">
            <v>1</v>
          </cell>
          <cell r="V66">
            <v>15</v>
          </cell>
          <cell r="W66">
            <v>12</v>
          </cell>
          <cell r="X66">
            <v>1</v>
          </cell>
          <cell r="Y66">
            <v>1</v>
          </cell>
          <cell r="Z66">
            <v>50</v>
          </cell>
          <cell r="AA66">
            <v>50</v>
          </cell>
          <cell r="AB66">
            <v>0.04</v>
          </cell>
          <cell r="AC66">
            <v>0.04</v>
          </cell>
          <cell r="AD66">
            <v>1</v>
          </cell>
        </row>
        <row r="67">
          <cell r="A67">
            <v>66</v>
          </cell>
          <cell r="B67" t="str">
            <v>A7 28.5*36.0</v>
          </cell>
          <cell r="C67">
            <v>914</v>
          </cell>
          <cell r="D67">
            <v>724</v>
          </cell>
          <cell r="E67">
            <v>8</v>
          </cell>
          <cell r="F67">
            <v>8</v>
          </cell>
          <cell r="G67">
            <v>8</v>
          </cell>
          <cell r="H67">
            <v>8</v>
          </cell>
          <cell r="I67">
            <v>1</v>
          </cell>
          <cell r="J67">
            <v>1</v>
          </cell>
          <cell r="K67">
            <v>203</v>
          </cell>
          <cell r="L67">
            <v>1</v>
          </cell>
          <cell r="M67">
            <v>30</v>
          </cell>
          <cell r="N67">
            <v>67</v>
          </cell>
          <cell r="O67">
            <v>75</v>
          </cell>
          <cell r="P67">
            <v>93</v>
          </cell>
          <cell r="Q67">
            <v>0</v>
          </cell>
          <cell r="R67">
            <v>0.2</v>
          </cell>
          <cell r="S67">
            <v>0.11</v>
          </cell>
          <cell r="T67">
            <v>0.11</v>
          </cell>
          <cell r="U67">
            <v>1</v>
          </cell>
          <cell r="V67">
            <v>15</v>
          </cell>
          <cell r="W67">
            <v>12</v>
          </cell>
          <cell r="X67">
            <v>1</v>
          </cell>
          <cell r="Y67">
            <v>1</v>
          </cell>
          <cell r="Z67">
            <v>50</v>
          </cell>
          <cell r="AA67">
            <v>50</v>
          </cell>
          <cell r="AB67">
            <v>0.04</v>
          </cell>
          <cell r="AC67">
            <v>0.04</v>
          </cell>
          <cell r="AD67">
            <v>1</v>
          </cell>
        </row>
        <row r="68">
          <cell r="A68">
            <v>67</v>
          </cell>
          <cell r="B68" t="str">
            <v>A7a28.5*36.0</v>
          </cell>
          <cell r="C68">
            <v>914</v>
          </cell>
          <cell r="D68">
            <v>724</v>
          </cell>
          <cell r="E68">
            <v>175</v>
          </cell>
          <cell r="F68">
            <v>175</v>
          </cell>
          <cell r="G68">
            <v>25</v>
          </cell>
          <cell r="H68">
            <v>25</v>
          </cell>
          <cell r="I68">
            <v>1</v>
          </cell>
          <cell r="J68">
            <v>1</v>
          </cell>
          <cell r="K68">
            <v>203</v>
          </cell>
          <cell r="L68">
            <v>1</v>
          </cell>
          <cell r="M68">
            <v>30</v>
          </cell>
          <cell r="N68">
            <v>67</v>
          </cell>
          <cell r="O68">
            <v>75</v>
          </cell>
          <cell r="P68">
            <v>93</v>
          </cell>
          <cell r="Q68">
            <v>0</v>
          </cell>
          <cell r="R68">
            <v>0.2</v>
          </cell>
          <cell r="S68">
            <v>0.11</v>
          </cell>
          <cell r="T68">
            <v>0.11</v>
          </cell>
          <cell r="U68">
            <v>1</v>
          </cell>
          <cell r="V68">
            <v>15</v>
          </cell>
          <cell r="W68">
            <v>12</v>
          </cell>
          <cell r="X68">
            <v>1</v>
          </cell>
          <cell r="Y68">
            <v>1</v>
          </cell>
          <cell r="Z68">
            <v>50</v>
          </cell>
          <cell r="AA68">
            <v>50</v>
          </cell>
          <cell r="AB68">
            <v>0.04</v>
          </cell>
          <cell r="AC68">
            <v>0.04</v>
          </cell>
          <cell r="AD68">
            <v>1</v>
          </cell>
        </row>
        <row r="69">
          <cell r="A69">
            <v>68</v>
          </cell>
          <cell r="B69" t="str">
            <v>A7 37.0*30.0</v>
          </cell>
          <cell r="C69">
            <v>762</v>
          </cell>
          <cell r="D69">
            <v>940</v>
          </cell>
          <cell r="E69">
            <v>14</v>
          </cell>
          <cell r="F69">
            <v>14</v>
          </cell>
          <cell r="G69">
            <v>8</v>
          </cell>
          <cell r="H69">
            <v>8</v>
          </cell>
          <cell r="I69">
            <v>1</v>
          </cell>
          <cell r="J69">
            <v>1</v>
          </cell>
          <cell r="K69">
            <v>203</v>
          </cell>
          <cell r="L69">
            <v>1</v>
          </cell>
          <cell r="M69">
            <v>38</v>
          </cell>
          <cell r="N69">
            <v>84</v>
          </cell>
          <cell r="O69">
            <v>93</v>
          </cell>
          <cell r="P69">
            <v>116</v>
          </cell>
          <cell r="Q69">
            <v>0</v>
          </cell>
          <cell r="R69">
            <v>0.2</v>
          </cell>
          <cell r="S69">
            <v>0.11</v>
          </cell>
          <cell r="T69">
            <v>0.11</v>
          </cell>
          <cell r="U69">
            <v>1</v>
          </cell>
          <cell r="V69">
            <v>15</v>
          </cell>
          <cell r="W69">
            <v>12</v>
          </cell>
          <cell r="X69">
            <v>1</v>
          </cell>
          <cell r="Y69">
            <v>1</v>
          </cell>
          <cell r="Z69">
            <v>50</v>
          </cell>
          <cell r="AA69">
            <v>50</v>
          </cell>
          <cell r="AB69">
            <v>0.04</v>
          </cell>
          <cell r="AC69">
            <v>0.04</v>
          </cell>
          <cell r="AD69">
            <v>1</v>
          </cell>
        </row>
        <row r="70">
          <cell r="A70">
            <v>69</v>
          </cell>
          <cell r="B70" t="str">
            <v>A7b37.0*30.0</v>
          </cell>
          <cell r="C70">
            <v>762</v>
          </cell>
          <cell r="D70">
            <v>940</v>
          </cell>
          <cell r="E70">
            <v>69</v>
          </cell>
          <cell r="F70">
            <v>69</v>
          </cell>
          <cell r="G70">
            <v>93</v>
          </cell>
          <cell r="H70">
            <v>93</v>
          </cell>
          <cell r="I70">
            <v>1</v>
          </cell>
          <cell r="J70">
            <v>1</v>
          </cell>
          <cell r="K70">
            <v>203</v>
          </cell>
          <cell r="L70">
            <v>1</v>
          </cell>
          <cell r="M70">
            <v>38</v>
          </cell>
          <cell r="N70">
            <v>84</v>
          </cell>
          <cell r="O70">
            <v>93</v>
          </cell>
          <cell r="P70">
            <v>116</v>
          </cell>
          <cell r="Q70">
            <v>0</v>
          </cell>
          <cell r="R70">
            <v>0.2</v>
          </cell>
          <cell r="S70">
            <v>0.11</v>
          </cell>
          <cell r="T70">
            <v>0.11</v>
          </cell>
          <cell r="U70">
            <v>1</v>
          </cell>
          <cell r="V70">
            <v>15</v>
          </cell>
          <cell r="W70">
            <v>12</v>
          </cell>
          <cell r="X70">
            <v>1</v>
          </cell>
          <cell r="Y70">
            <v>1</v>
          </cell>
          <cell r="Z70">
            <v>50</v>
          </cell>
          <cell r="AA70">
            <v>50</v>
          </cell>
          <cell r="AB70">
            <v>0.04</v>
          </cell>
          <cell r="AC70">
            <v>0.04</v>
          </cell>
          <cell r="AD70">
            <v>1</v>
          </cell>
        </row>
        <row r="71">
          <cell r="A71">
            <v>70</v>
          </cell>
          <cell r="B71" t="str">
            <v>A7 39.0*30.5</v>
          </cell>
          <cell r="C71">
            <v>775</v>
          </cell>
          <cell r="D71">
            <v>991</v>
          </cell>
          <cell r="E71">
            <v>21</v>
          </cell>
          <cell r="F71">
            <v>21</v>
          </cell>
          <cell r="G71">
            <v>34</v>
          </cell>
          <cell r="H71">
            <v>34</v>
          </cell>
          <cell r="I71">
            <v>1</v>
          </cell>
          <cell r="J71">
            <v>1</v>
          </cell>
          <cell r="K71">
            <v>203</v>
          </cell>
          <cell r="L71">
            <v>1</v>
          </cell>
          <cell r="M71">
            <v>37</v>
          </cell>
          <cell r="N71">
            <v>82</v>
          </cell>
          <cell r="O71">
            <v>91</v>
          </cell>
          <cell r="P71">
            <v>114</v>
          </cell>
          <cell r="Q71">
            <v>0</v>
          </cell>
          <cell r="R71">
            <v>0.2</v>
          </cell>
          <cell r="S71">
            <v>0.11</v>
          </cell>
          <cell r="T71">
            <v>0.11</v>
          </cell>
          <cell r="U71">
            <v>1</v>
          </cell>
          <cell r="V71">
            <v>15</v>
          </cell>
          <cell r="W71">
            <v>12</v>
          </cell>
          <cell r="X71">
            <v>1</v>
          </cell>
          <cell r="Y71">
            <v>1</v>
          </cell>
          <cell r="Z71">
            <v>50</v>
          </cell>
          <cell r="AA71">
            <v>50</v>
          </cell>
          <cell r="AB71">
            <v>0.04</v>
          </cell>
          <cell r="AC71">
            <v>0.04</v>
          </cell>
          <cell r="AD71">
            <v>1</v>
          </cell>
        </row>
        <row r="72">
          <cell r="A72">
            <v>71</v>
          </cell>
          <cell r="B72" t="str">
            <v>A7b39.0*30.5</v>
          </cell>
          <cell r="C72">
            <v>775</v>
          </cell>
          <cell r="D72">
            <v>991</v>
          </cell>
          <cell r="E72">
            <v>76</v>
          </cell>
          <cell r="F72">
            <v>76</v>
          </cell>
          <cell r="G72">
            <v>119</v>
          </cell>
          <cell r="H72">
            <v>119</v>
          </cell>
          <cell r="I72">
            <v>1</v>
          </cell>
          <cell r="J72">
            <v>1</v>
          </cell>
          <cell r="K72">
            <v>203</v>
          </cell>
          <cell r="L72">
            <v>1</v>
          </cell>
          <cell r="M72">
            <v>37</v>
          </cell>
          <cell r="N72">
            <v>82</v>
          </cell>
          <cell r="O72">
            <v>91</v>
          </cell>
          <cell r="P72">
            <v>114</v>
          </cell>
          <cell r="Q72">
            <v>0</v>
          </cell>
          <cell r="R72">
            <v>0.2</v>
          </cell>
          <cell r="S72">
            <v>0.11</v>
          </cell>
          <cell r="T72">
            <v>0.11</v>
          </cell>
          <cell r="U72">
            <v>1</v>
          </cell>
          <cell r="V72">
            <v>15</v>
          </cell>
          <cell r="W72">
            <v>12</v>
          </cell>
          <cell r="X72">
            <v>1</v>
          </cell>
          <cell r="Y72">
            <v>1</v>
          </cell>
          <cell r="Z72">
            <v>50</v>
          </cell>
          <cell r="AA72">
            <v>50</v>
          </cell>
          <cell r="AB72">
            <v>0.04</v>
          </cell>
          <cell r="AC72">
            <v>0.04</v>
          </cell>
          <cell r="AD72">
            <v>1</v>
          </cell>
        </row>
        <row r="73">
          <cell r="A73">
            <v>72</v>
          </cell>
          <cell r="B73" t="str">
            <v>A7x39.0*30.5</v>
          </cell>
          <cell r="C73">
            <v>775</v>
          </cell>
          <cell r="D73">
            <v>991</v>
          </cell>
          <cell r="E73">
            <v>12</v>
          </cell>
          <cell r="F73">
            <v>12</v>
          </cell>
          <cell r="G73">
            <v>12</v>
          </cell>
          <cell r="H73">
            <v>12</v>
          </cell>
          <cell r="I73">
            <v>2</v>
          </cell>
          <cell r="J73">
            <v>2</v>
          </cell>
          <cell r="K73">
            <v>203</v>
          </cell>
          <cell r="L73">
            <v>4</v>
          </cell>
          <cell r="M73">
            <v>37</v>
          </cell>
          <cell r="N73">
            <v>82</v>
          </cell>
          <cell r="O73">
            <v>91</v>
          </cell>
          <cell r="P73">
            <v>114</v>
          </cell>
          <cell r="Q73">
            <v>0</v>
          </cell>
          <cell r="R73">
            <v>0.2</v>
          </cell>
          <cell r="S73">
            <v>0.11</v>
          </cell>
          <cell r="T73">
            <v>0.11</v>
          </cell>
          <cell r="U73">
            <v>1</v>
          </cell>
          <cell r="V73">
            <v>15</v>
          </cell>
          <cell r="W73">
            <v>12</v>
          </cell>
          <cell r="X73">
            <v>1</v>
          </cell>
          <cell r="Y73">
            <v>1</v>
          </cell>
          <cell r="Z73">
            <v>50</v>
          </cell>
          <cell r="AA73">
            <v>50</v>
          </cell>
          <cell r="AB73">
            <v>0.04</v>
          </cell>
          <cell r="AC73">
            <v>0.04</v>
          </cell>
          <cell r="AD73">
            <v>1</v>
          </cell>
        </row>
        <row r="74">
          <cell r="A74">
            <v>73</v>
          </cell>
          <cell r="B74" t="str">
            <v>A7 42.0*33.5</v>
          </cell>
          <cell r="C74">
            <v>851</v>
          </cell>
          <cell r="D74">
            <v>1067</v>
          </cell>
          <cell r="E74">
            <v>12</v>
          </cell>
          <cell r="F74">
            <v>12</v>
          </cell>
          <cell r="G74">
            <v>10</v>
          </cell>
          <cell r="H74">
            <v>10</v>
          </cell>
          <cell r="I74">
            <v>2</v>
          </cell>
          <cell r="J74">
            <v>2</v>
          </cell>
          <cell r="K74">
            <v>203</v>
          </cell>
          <cell r="L74">
            <v>3</v>
          </cell>
          <cell r="M74">
            <v>33</v>
          </cell>
          <cell r="N74">
            <v>74</v>
          </cell>
          <cell r="O74">
            <v>82</v>
          </cell>
          <cell r="P74">
            <v>102</v>
          </cell>
          <cell r="Q74">
            <v>0</v>
          </cell>
          <cell r="R74">
            <v>0.2</v>
          </cell>
          <cell r="S74">
            <v>0.11</v>
          </cell>
          <cell r="T74">
            <v>0.11</v>
          </cell>
          <cell r="U74">
            <v>1</v>
          </cell>
          <cell r="V74">
            <v>15</v>
          </cell>
          <cell r="W74">
            <v>12</v>
          </cell>
          <cell r="X74">
            <v>1</v>
          </cell>
          <cell r="Y74">
            <v>1</v>
          </cell>
          <cell r="Z74">
            <v>50</v>
          </cell>
          <cell r="AA74">
            <v>50</v>
          </cell>
          <cell r="AB74">
            <v>0.04</v>
          </cell>
          <cell r="AC74">
            <v>0.04</v>
          </cell>
          <cell r="AD74">
            <v>1</v>
          </cell>
        </row>
        <row r="75">
          <cell r="A75">
            <v>74</v>
          </cell>
          <cell r="B75" t="str">
            <v>A7 33.5*42.0</v>
          </cell>
          <cell r="C75">
            <v>1067</v>
          </cell>
          <cell r="D75">
            <v>851</v>
          </cell>
          <cell r="E75">
            <v>10</v>
          </cell>
          <cell r="F75">
            <v>10</v>
          </cell>
          <cell r="G75">
            <v>12</v>
          </cell>
          <cell r="H75">
            <v>12</v>
          </cell>
          <cell r="I75">
            <v>2</v>
          </cell>
          <cell r="J75">
            <v>2</v>
          </cell>
          <cell r="K75">
            <v>203</v>
          </cell>
          <cell r="L75">
            <v>3</v>
          </cell>
          <cell r="M75">
            <v>24</v>
          </cell>
          <cell r="N75">
            <v>54</v>
          </cell>
          <cell r="O75">
            <v>60</v>
          </cell>
          <cell r="P75">
            <v>75</v>
          </cell>
          <cell r="Q75">
            <v>0</v>
          </cell>
          <cell r="R75">
            <v>0.2</v>
          </cell>
          <cell r="S75">
            <v>0.11</v>
          </cell>
          <cell r="T75">
            <v>0.11</v>
          </cell>
          <cell r="U75">
            <v>1</v>
          </cell>
          <cell r="V75">
            <v>15</v>
          </cell>
          <cell r="W75">
            <v>12</v>
          </cell>
          <cell r="X75">
            <v>1</v>
          </cell>
          <cell r="Y75">
            <v>1</v>
          </cell>
          <cell r="Z75">
            <v>50</v>
          </cell>
          <cell r="AA75">
            <v>50</v>
          </cell>
          <cell r="AB75">
            <v>0.04</v>
          </cell>
          <cell r="AC75">
            <v>0.04</v>
          </cell>
          <cell r="AD75">
            <v>1</v>
          </cell>
        </row>
        <row r="76">
          <cell r="A76">
            <v>75</v>
          </cell>
          <cell r="B76" t="str">
            <v>A7h37.0*30.0</v>
          </cell>
          <cell r="C76">
            <v>762</v>
          </cell>
          <cell r="D76">
            <v>940</v>
          </cell>
          <cell r="E76">
            <v>8</v>
          </cell>
          <cell r="F76">
            <v>8</v>
          </cell>
          <cell r="G76">
            <v>8</v>
          </cell>
          <cell r="H76">
            <v>8</v>
          </cell>
          <cell r="I76">
            <v>1</v>
          </cell>
          <cell r="J76">
            <v>2</v>
          </cell>
          <cell r="K76">
            <v>203</v>
          </cell>
          <cell r="L76">
            <v>2</v>
          </cell>
          <cell r="M76">
            <v>38</v>
          </cell>
          <cell r="N76">
            <v>84</v>
          </cell>
          <cell r="O76">
            <v>93</v>
          </cell>
          <cell r="P76">
            <v>116</v>
          </cell>
          <cell r="Q76">
            <v>0</v>
          </cell>
          <cell r="R76">
            <v>0.2</v>
          </cell>
          <cell r="S76">
            <v>0.11</v>
          </cell>
          <cell r="T76">
            <v>0.11</v>
          </cell>
          <cell r="U76">
            <v>1</v>
          </cell>
          <cell r="V76">
            <v>15</v>
          </cell>
          <cell r="W76">
            <v>12</v>
          </cell>
          <cell r="X76">
            <v>1</v>
          </cell>
          <cell r="Y76">
            <v>1</v>
          </cell>
          <cell r="Z76">
            <v>50</v>
          </cell>
          <cell r="AA76">
            <v>50</v>
          </cell>
          <cell r="AB76">
            <v>0.04</v>
          </cell>
          <cell r="AC76">
            <v>0.04</v>
          </cell>
          <cell r="AD76">
            <v>1</v>
          </cell>
        </row>
        <row r="77">
          <cell r="A77">
            <v>76</v>
          </cell>
          <cell r="B77" t="str">
            <v>A7 44.5*36.5</v>
          </cell>
          <cell r="C77">
            <v>927</v>
          </cell>
          <cell r="D77">
            <v>1130</v>
          </cell>
          <cell r="E77">
            <v>10</v>
          </cell>
          <cell r="F77">
            <v>10</v>
          </cell>
          <cell r="G77">
            <v>12</v>
          </cell>
          <cell r="H77">
            <v>12</v>
          </cell>
          <cell r="I77">
            <v>2</v>
          </cell>
          <cell r="J77">
            <v>2</v>
          </cell>
          <cell r="K77">
            <v>203</v>
          </cell>
          <cell r="L77">
            <v>3</v>
          </cell>
          <cell r="M77">
            <v>30</v>
          </cell>
          <cell r="N77">
            <v>66</v>
          </cell>
          <cell r="O77">
            <v>73</v>
          </cell>
          <cell r="P77">
            <v>92</v>
          </cell>
          <cell r="Q77">
            <v>0</v>
          </cell>
          <cell r="R77">
            <v>0.2</v>
          </cell>
          <cell r="S77">
            <v>0.11</v>
          </cell>
          <cell r="T77">
            <v>0.11</v>
          </cell>
          <cell r="U77">
            <v>1</v>
          </cell>
          <cell r="V77">
            <v>15</v>
          </cell>
          <cell r="W77">
            <v>12</v>
          </cell>
          <cell r="X77">
            <v>1</v>
          </cell>
          <cell r="Y77">
            <v>1</v>
          </cell>
          <cell r="Z77">
            <v>50</v>
          </cell>
          <cell r="AA77">
            <v>50</v>
          </cell>
          <cell r="AB77">
            <v>0.04</v>
          </cell>
          <cell r="AC77">
            <v>0.04</v>
          </cell>
          <cell r="AD77">
            <v>1</v>
          </cell>
        </row>
        <row r="78">
          <cell r="A78">
            <v>77</v>
          </cell>
          <cell r="B78" t="str">
            <v>A7 36.5*44.5</v>
          </cell>
          <cell r="C78">
            <v>1130</v>
          </cell>
          <cell r="D78">
            <v>927</v>
          </cell>
          <cell r="E78">
            <v>12</v>
          </cell>
          <cell r="F78">
            <v>12</v>
          </cell>
          <cell r="G78">
            <v>10</v>
          </cell>
          <cell r="H78">
            <v>10</v>
          </cell>
          <cell r="I78">
            <v>2</v>
          </cell>
          <cell r="J78">
            <v>2</v>
          </cell>
          <cell r="K78">
            <v>203</v>
          </cell>
          <cell r="L78">
            <v>3</v>
          </cell>
          <cell r="M78">
            <v>22</v>
          </cell>
          <cell r="N78">
            <v>49</v>
          </cell>
          <cell r="O78">
            <v>55</v>
          </cell>
          <cell r="P78">
            <v>68</v>
          </cell>
          <cell r="Q78">
            <v>0</v>
          </cell>
          <cell r="R78">
            <v>0.2</v>
          </cell>
          <cell r="S78">
            <v>0.11</v>
          </cell>
          <cell r="T78">
            <v>0.11</v>
          </cell>
          <cell r="U78">
            <v>1</v>
          </cell>
          <cell r="V78">
            <v>15</v>
          </cell>
          <cell r="W78">
            <v>12</v>
          </cell>
          <cell r="X78">
            <v>1</v>
          </cell>
          <cell r="Y78">
            <v>1</v>
          </cell>
          <cell r="Z78">
            <v>50</v>
          </cell>
          <cell r="AA78">
            <v>50</v>
          </cell>
          <cell r="AB78">
            <v>0.04</v>
          </cell>
          <cell r="AC78">
            <v>0.04</v>
          </cell>
          <cell r="AD78">
            <v>1</v>
          </cell>
        </row>
        <row r="79">
          <cell r="A79">
            <v>78</v>
          </cell>
          <cell r="B79" t="str">
            <v>E7x39.0*30.0</v>
          </cell>
          <cell r="C79">
            <v>762</v>
          </cell>
          <cell r="D79">
            <v>991</v>
          </cell>
          <cell r="E79">
            <v>8</v>
          </cell>
          <cell r="F79">
            <v>8</v>
          </cell>
          <cell r="G79">
            <v>12</v>
          </cell>
          <cell r="H79">
            <v>12</v>
          </cell>
          <cell r="I79">
            <v>2</v>
          </cell>
          <cell r="J79">
            <v>2</v>
          </cell>
          <cell r="K79">
            <v>203</v>
          </cell>
          <cell r="L79">
            <v>4</v>
          </cell>
          <cell r="M79">
            <v>38</v>
          </cell>
          <cell r="N79">
            <v>84</v>
          </cell>
          <cell r="O79">
            <v>93</v>
          </cell>
          <cell r="P79">
            <v>116</v>
          </cell>
          <cell r="Q79">
            <v>0</v>
          </cell>
          <cell r="R79">
            <v>0.2</v>
          </cell>
          <cell r="S79">
            <v>0.11</v>
          </cell>
          <cell r="T79">
            <v>0.11</v>
          </cell>
          <cell r="U79">
            <v>1</v>
          </cell>
          <cell r="V79">
            <v>15</v>
          </cell>
          <cell r="W79">
            <v>12</v>
          </cell>
          <cell r="X79">
            <v>1</v>
          </cell>
          <cell r="Y79">
            <v>1</v>
          </cell>
          <cell r="Z79">
            <v>50</v>
          </cell>
          <cell r="AA79">
            <v>50</v>
          </cell>
          <cell r="AB79">
            <v>0.04</v>
          </cell>
          <cell r="AC79">
            <v>0.04</v>
          </cell>
          <cell r="AD79">
            <v>1</v>
          </cell>
        </row>
        <row r="80">
          <cell r="A80">
            <v>79</v>
          </cell>
          <cell r="B80" t="str">
            <v>A7 44.5*27.0</v>
          </cell>
          <cell r="C80">
            <v>686</v>
          </cell>
          <cell r="D80">
            <v>1130</v>
          </cell>
          <cell r="E80">
            <v>8</v>
          </cell>
          <cell r="F80">
            <v>8</v>
          </cell>
          <cell r="G80">
            <v>8</v>
          </cell>
          <cell r="H80">
            <v>8</v>
          </cell>
          <cell r="I80">
            <v>1</v>
          </cell>
          <cell r="J80">
            <v>2</v>
          </cell>
          <cell r="K80">
            <v>203</v>
          </cell>
          <cell r="L80">
            <v>2</v>
          </cell>
          <cell r="M80">
            <v>42</v>
          </cell>
          <cell r="N80">
            <v>93</v>
          </cell>
          <cell r="O80">
            <v>104</v>
          </cell>
          <cell r="P80">
            <v>130</v>
          </cell>
          <cell r="Q80">
            <v>0</v>
          </cell>
          <cell r="R80">
            <v>0.2</v>
          </cell>
          <cell r="S80">
            <v>0.11</v>
          </cell>
          <cell r="T80">
            <v>0.11</v>
          </cell>
          <cell r="U80">
            <v>1</v>
          </cell>
          <cell r="V80">
            <v>15</v>
          </cell>
          <cell r="W80">
            <v>12</v>
          </cell>
          <cell r="X80">
            <v>1</v>
          </cell>
          <cell r="Y80">
            <v>1</v>
          </cell>
          <cell r="Z80">
            <v>50</v>
          </cell>
          <cell r="AA80">
            <v>50</v>
          </cell>
          <cell r="AB80">
            <v>0.04</v>
          </cell>
          <cell r="AC80">
            <v>0.04</v>
          </cell>
          <cell r="AD80">
            <v>1</v>
          </cell>
        </row>
        <row r="81">
          <cell r="A81">
            <v>80</v>
          </cell>
          <cell r="B81" t="str">
            <v>A7l39.0*30.5</v>
          </cell>
          <cell r="C81">
            <v>775</v>
          </cell>
          <cell r="D81">
            <v>991</v>
          </cell>
          <cell r="E81">
            <v>25</v>
          </cell>
          <cell r="F81">
            <v>25</v>
          </cell>
          <cell r="G81">
            <v>194</v>
          </cell>
          <cell r="H81">
            <v>194</v>
          </cell>
          <cell r="I81">
            <v>1</v>
          </cell>
          <cell r="J81">
            <v>1</v>
          </cell>
          <cell r="K81">
            <v>203</v>
          </cell>
          <cell r="L81">
            <v>1</v>
          </cell>
          <cell r="M81">
            <v>37</v>
          </cell>
          <cell r="N81">
            <v>82</v>
          </cell>
          <cell r="O81">
            <v>91</v>
          </cell>
          <cell r="P81">
            <v>114</v>
          </cell>
          <cell r="Q81">
            <v>0</v>
          </cell>
          <cell r="R81">
            <v>0.2</v>
          </cell>
          <cell r="S81">
            <v>0.11</v>
          </cell>
          <cell r="T81">
            <v>0.11</v>
          </cell>
          <cell r="U81">
            <v>1</v>
          </cell>
          <cell r="V81">
            <v>15</v>
          </cell>
          <cell r="W81">
            <v>12</v>
          </cell>
          <cell r="X81">
            <v>1</v>
          </cell>
          <cell r="Y81">
            <v>1</v>
          </cell>
          <cell r="Z81">
            <v>50</v>
          </cell>
          <cell r="AA81">
            <v>50</v>
          </cell>
          <cell r="AB81">
            <v>0.04</v>
          </cell>
          <cell r="AC81">
            <v>0.04</v>
          </cell>
          <cell r="AD81">
            <v>1</v>
          </cell>
        </row>
        <row r="82">
          <cell r="A82">
            <v>81</v>
          </cell>
          <cell r="B82" t="str">
            <v>A7 44.5*27.5</v>
          </cell>
          <cell r="C82">
            <v>699</v>
          </cell>
          <cell r="D82">
            <v>1130</v>
          </cell>
          <cell r="E82">
            <v>8</v>
          </cell>
          <cell r="F82">
            <v>8</v>
          </cell>
          <cell r="G82">
            <v>8</v>
          </cell>
          <cell r="H82">
            <v>8</v>
          </cell>
          <cell r="I82">
            <v>1</v>
          </cell>
          <cell r="J82">
            <v>2</v>
          </cell>
          <cell r="K82">
            <v>203</v>
          </cell>
          <cell r="L82">
            <v>2</v>
          </cell>
          <cell r="M82">
            <v>41</v>
          </cell>
          <cell r="N82">
            <v>92</v>
          </cell>
          <cell r="O82">
            <v>102</v>
          </cell>
          <cell r="P82">
            <v>127</v>
          </cell>
          <cell r="Q82">
            <v>0</v>
          </cell>
          <cell r="R82">
            <v>0.2</v>
          </cell>
          <cell r="S82">
            <v>0.11</v>
          </cell>
          <cell r="T82">
            <v>0.11</v>
          </cell>
          <cell r="U82">
            <v>1</v>
          </cell>
          <cell r="V82">
            <v>15</v>
          </cell>
          <cell r="W82">
            <v>12</v>
          </cell>
          <cell r="X82">
            <v>1</v>
          </cell>
          <cell r="Y82">
            <v>1</v>
          </cell>
          <cell r="Z82">
            <v>50</v>
          </cell>
          <cell r="AA82">
            <v>50</v>
          </cell>
          <cell r="AB82">
            <v>0.04</v>
          </cell>
          <cell r="AC82">
            <v>0.04</v>
          </cell>
          <cell r="AD82">
            <v>1</v>
          </cell>
        </row>
        <row r="83">
          <cell r="A83">
            <v>82</v>
          </cell>
          <cell r="B83" t="str">
            <v>A7l28.5*36.0</v>
          </cell>
          <cell r="C83">
            <v>914</v>
          </cell>
          <cell r="D83">
            <v>724</v>
          </cell>
          <cell r="E83">
            <v>95</v>
          </cell>
          <cell r="F83">
            <v>95</v>
          </cell>
          <cell r="G83">
            <v>60</v>
          </cell>
          <cell r="H83">
            <v>60</v>
          </cell>
          <cell r="I83">
            <v>1</v>
          </cell>
          <cell r="J83">
            <v>1</v>
          </cell>
          <cell r="K83">
            <v>203</v>
          </cell>
          <cell r="L83">
            <v>1</v>
          </cell>
          <cell r="M83">
            <v>30</v>
          </cell>
          <cell r="N83">
            <v>67</v>
          </cell>
          <cell r="O83">
            <v>75</v>
          </cell>
          <cell r="P83">
            <v>93</v>
          </cell>
          <cell r="Q83">
            <v>0</v>
          </cell>
          <cell r="R83">
            <v>0.2</v>
          </cell>
          <cell r="S83">
            <v>0.11</v>
          </cell>
          <cell r="T83">
            <v>0.11</v>
          </cell>
          <cell r="U83">
            <v>1</v>
          </cell>
          <cell r="V83">
            <v>15</v>
          </cell>
          <cell r="W83">
            <v>12</v>
          </cell>
          <cell r="X83">
            <v>1</v>
          </cell>
          <cell r="Y83">
            <v>1</v>
          </cell>
          <cell r="Z83">
            <v>50</v>
          </cell>
          <cell r="AA83">
            <v>50</v>
          </cell>
          <cell r="AB83">
            <v>0.04</v>
          </cell>
          <cell r="AC83">
            <v>0.04</v>
          </cell>
          <cell r="AD83">
            <v>1</v>
          </cell>
        </row>
        <row r="84">
          <cell r="A84">
            <v>83</v>
          </cell>
          <cell r="B84" t="str">
            <v>A7 1200*1000</v>
          </cell>
          <cell r="C84">
            <v>1000</v>
          </cell>
          <cell r="D84">
            <v>1200</v>
          </cell>
          <cell r="E84">
            <v>8</v>
          </cell>
          <cell r="F84">
            <v>8</v>
          </cell>
          <cell r="G84">
            <v>8</v>
          </cell>
          <cell r="H84">
            <v>8</v>
          </cell>
          <cell r="I84">
            <v>1</v>
          </cell>
          <cell r="J84">
            <v>1</v>
          </cell>
          <cell r="K84">
            <v>203</v>
          </cell>
          <cell r="L84">
            <v>1</v>
          </cell>
          <cell r="M84">
            <v>27</v>
          </cell>
          <cell r="N84">
            <v>59</v>
          </cell>
          <cell r="O84">
            <v>66</v>
          </cell>
          <cell r="P84">
            <v>83</v>
          </cell>
          <cell r="Q84">
            <v>0</v>
          </cell>
          <cell r="R84">
            <v>0.2</v>
          </cell>
          <cell r="S84">
            <v>0.11</v>
          </cell>
          <cell r="T84">
            <v>0.11</v>
          </cell>
          <cell r="U84">
            <v>1</v>
          </cell>
          <cell r="V84">
            <v>15</v>
          </cell>
          <cell r="W84">
            <v>12</v>
          </cell>
          <cell r="X84">
            <v>1</v>
          </cell>
          <cell r="Y84">
            <v>1</v>
          </cell>
          <cell r="Z84">
            <v>50</v>
          </cell>
          <cell r="AA84">
            <v>50</v>
          </cell>
          <cell r="AB84">
            <v>0.04</v>
          </cell>
          <cell r="AC84">
            <v>0.04</v>
          </cell>
          <cell r="AD84">
            <v>1</v>
          </cell>
        </row>
        <row r="85">
          <cell r="A85">
            <v>84</v>
          </cell>
          <cell r="B85" t="str">
            <v>A7+39.0*30.5</v>
          </cell>
          <cell r="C85">
            <v>775</v>
          </cell>
          <cell r="D85">
            <v>991</v>
          </cell>
          <cell r="E85">
            <v>21</v>
          </cell>
          <cell r="F85">
            <v>21</v>
          </cell>
          <cell r="G85">
            <v>34</v>
          </cell>
          <cell r="H85">
            <v>34</v>
          </cell>
          <cell r="I85">
            <v>1</v>
          </cell>
          <cell r="J85">
            <v>1</v>
          </cell>
          <cell r="K85">
            <v>203</v>
          </cell>
          <cell r="L85">
            <v>1</v>
          </cell>
          <cell r="M85">
            <v>37</v>
          </cell>
          <cell r="N85">
            <v>82</v>
          </cell>
          <cell r="O85">
            <v>91</v>
          </cell>
          <cell r="P85">
            <v>114</v>
          </cell>
          <cell r="Q85">
            <v>0</v>
          </cell>
          <cell r="R85">
            <v>50</v>
          </cell>
          <cell r="S85">
            <v>0.11</v>
          </cell>
          <cell r="T85">
            <v>0.4</v>
          </cell>
          <cell r="U85">
            <v>3</v>
          </cell>
          <cell r="V85">
            <v>15</v>
          </cell>
          <cell r="W85">
            <v>12</v>
          </cell>
          <cell r="X85">
            <v>1</v>
          </cell>
          <cell r="Y85">
            <v>1</v>
          </cell>
          <cell r="Z85">
            <v>50</v>
          </cell>
          <cell r="AA85">
            <v>50</v>
          </cell>
          <cell r="AB85">
            <v>0.04</v>
          </cell>
          <cell r="AC85">
            <v>0.5</v>
          </cell>
          <cell r="AD85">
            <v>3</v>
          </cell>
        </row>
        <row r="86">
          <cell r="A86">
            <v>85</v>
          </cell>
          <cell r="B86" t="str">
            <v>A7 49.0*41.0</v>
          </cell>
          <cell r="C86">
            <v>1041</v>
          </cell>
          <cell r="D86">
            <v>1245</v>
          </cell>
          <cell r="E86">
            <v>24</v>
          </cell>
          <cell r="F86">
            <v>24</v>
          </cell>
          <cell r="G86">
            <v>26</v>
          </cell>
          <cell r="H86">
            <v>26</v>
          </cell>
          <cell r="I86">
            <v>1</v>
          </cell>
          <cell r="J86">
            <v>1</v>
          </cell>
          <cell r="K86">
            <v>203</v>
          </cell>
          <cell r="L86">
            <v>1</v>
          </cell>
          <cell r="M86">
            <v>25</v>
          </cell>
          <cell r="N86">
            <v>56</v>
          </cell>
          <cell r="O86">
            <v>62</v>
          </cell>
          <cell r="P86">
            <v>78</v>
          </cell>
          <cell r="Q86">
            <v>0</v>
          </cell>
          <cell r="R86">
            <v>0.2</v>
          </cell>
          <cell r="S86">
            <v>0.11</v>
          </cell>
          <cell r="T86">
            <v>0.11</v>
          </cell>
          <cell r="U86">
            <v>1</v>
          </cell>
          <cell r="V86">
            <v>15</v>
          </cell>
          <cell r="W86">
            <v>12</v>
          </cell>
          <cell r="X86">
            <v>1</v>
          </cell>
          <cell r="Y86">
            <v>1</v>
          </cell>
          <cell r="Z86">
            <v>50</v>
          </cell>
          <cell r="AA86">
            <v>50</v>
          </cell>
          <cell r="AB86">
            <v>0.04</v>
          </cell>
          <cell r="AC86">
            <v>0.04</v>
          </cell>
          <cell r="AD86">
            <v>1</v>
          </cell>
        </row>
        <row r="87">
          <cell r="A87">
            <v>86</v>
          </cell>
          <cell r="B87" t="str">
            <v>A7c49.0*41.0</v>
          </cell>
          <cell r="C87">
            <v>1041</v>
          </cell>
          <cell r="D87">
            <v>1245</v>
          </cell>
          <cell r="E87">
            <v>179</v>
          </cell>
          <cell r="F87">
            <v>179</v>
          </cell>
          <cell r="G87">
            <v>181</v>
          </cell>
          <cell r="H87">
            <v>181</v>
          </cell>
          <cell r="I87">
            <v>1</v>
          </cell>
          <cell r="J87">
            <v>1</v>
          </cell>
          <cell r="K87">
            <v>203</v>
          </cell>
          <cell r="L87">
            <v>1</v>
          </cell>
          <cell r="M87">
            <v>25</v>
          </cell>
          <cell r="N87">
            <v>56</v>
          </cell>
          <cell r="O87">
            <v>62</v>
          </cell>
          <cell r="P87">
            <v>78</v>
          </cell>
          <cell r="Q87">
            <v>0</v>
          </cell>
          <cell r="R87">
            <v>0.2</v>
          </cell>
          <cell r="S87">
            <v>0.11</v>
          </cell>
          <cell r="T87">
            <v>0.11</v>
          </cell>
          <cell r="U87">
            <v>1</v>
          </cell>
          <cell r="V87">
            <v>15</v>
          </cell>
          <cell r="W87">
            <v>12</v>
          </cell>
          <cell r="X87">
            <v>1</v>
          </cell>
          <cell r="Y87">
            <v>1</v>
          </cell>
          <cell r="Z87">
            <v>50</v>
          </cell>
          <cell r="AA87">
            <v>50</v>
          </cell>
          <cell r="AB87">
            <v>0.04</v>
          </cell>
          <cell r="AC87">
            <v>0.04</v>
          </cell>
          <cell r="AD87">
            <v>1</v>
          </cell>
        </row>
        <row r="88">
          <cell r="A88">
            <v>87</v>
          </cell>
          <cell r="B88" t="str">
            <v>A7x49.0*41.0</v>
          </cell>
          <cell r="C88">
            <v>1041</v>
          </cell>
          <cell r="D88">
            <v>1245</v>
          </cell>
          <cell r="E88">
            <v>24</v>
          </cell>
          <cell r="F88">
            <v>24</v>
          </cell>
          <cell r="G88">
            <v>26</v>
          </cell>
          <cell r="H88">
            <v>26</v>
          </cell>
          <cell r="I88">
            <v>2</v>
          </cell>
          <cell r="J88">
            <v>2</v>
          </cell>
          <cell r="K88">
            <v>203</v>
          </cell>
          <cell r="L88">
            <v>4</v>
          </cell>
          <cell r="M88">
            <v>25</v>
          </cell>
          <cell r="N88">
            <v>56</v>
          </cell>
          <cell r="O88">
            <v>62</v>
          </cell>
          <cell r="P88">
            <v>78</v>
          </cell>
          <cell r="Q88">
            <v>0</v>
          </cell>
          <cell r="R88">
            <v>0.2</v>
          </cell>
          <cell r="S88">
            <v>0.11</v>
          </cell>
          <cell r="T88">
            <v>0.11</v>
          </cell>
          <cell r="U88">
            <v>1</v>
          </cell>
          <cell r="V88">
            <v>15</v>
          </cell>
          <cell r="W88">
            <v>12</v>
          </cell>
          <cell r="X88">
            <v>1</v>
          </cell>
          <cell r="Y88">
            <v>1</v>
          </cell>
          <cell r="Z88">
            <v>50</v>
          </cell>
          <cell r="AA88">
            <v>50</v>
          </cell>
          <cell r="AB88">
            <v>0.04</v>
          </cell>
          <cell r="AC88">
            <v>0.04</v>
          </cell>
          <cell r="AD88">
            <v>1</v>
          </cell>
        </row>
        <row r="89">
          <cell r="A89">
            <v>88</v>
          </cell>
          <cell r="B89" t="str">
            <v>A7 24.5*29.5</v>
          </cell>
          <cell r="C89">
            <v>749</v>
          </cell>
          <cell r="D89">
            <v>622</v>
          </cell>
          <cell r="E89">
            <v>8</v>
          </cell>
          <cell r="F89">
            <v>8</v>
          </cell>
          <cell r="G89">
            <v>8</v>
          </cell>
          <cell r="H89">
            <v>8</v>
          </cell>
          <cell r="I89">
            <v>1</v>
          </cell>
          <cell r="J89">
            <v>1</v>
          </cell>
          <cell r="K89">
            <v>203</v>
          </cell>
          <cell r="L89">
            <v>1</v>
          </cell>
          <cell r="M89">
            <v>38</v>
          </cell>
          <cell r="N89">
            <v>85</v>
          </cell>
          <cell r="O89">
            <v>95</v>
          </cell>
          <cell r="P89">
            <v>118</v>
          </cell>
          <cell r="Q89">
            <v>0</v>
          </cell>
          <cell r="R89">
            <v>0.2</v>
          </cell>
          <cell r="S89">
            <v>0.11</v>
          </cell>
          <cell r="T89">
            <v>0.11</v>
          </cell>
          <cell r="U89">
            <v>1</v>
          </cell>
          <cell r="V89">
            <v>15</v>
          </cell>
          <cell r="W89">
            <v>12</v>
          </cell>
          <cell r="X89">
            <v>1</v>
          </cell>
          <cell r="Y89">
            <v>1</v>
          </cell>
          <cell r="Z89">
            <v>50</v>
          </cell>
          <cell r="AA89">
            <v>50</v>
          </cell>
          <cell r="AB89">
            <v>0.04</v>
          </cell>
          <cell r="AC89">
            <v>0.04</v>
          </cell>
          <cell r="AD89">
            <v>1</v>
          </cell>
        </row>
        <row r="90">
          <cell r="A90">
            <v>89</v>
          </cell>
          <cell r="B90" t="str">
            <v>A7c39.0*30.5</v>
          </cell>
          <cell r="C90">
            <v>775</v>
          </cell>
          <cell r="D90">
            <v>991</v>
          </cell>
          <cell r="E90">
            <v>46</v>
          </cell>
          <cell r="F90">
            <v>46</v>
          </cell>
          <cell r="G90">
            <v>54</v>
          </cell>
          <cell r="H90">
            <v>54</v>
          </cell>
          <cell r="I90">
            <v>1</v>
          </cell>
          <cell r="J90">
            <v>1</v>
          </cell>
          <cell r="K90">
            <v>203</v>
          </cell>
          <cell r="L90">
            <v>1</v>
          </cell>
          <cell r="M90">
            <v>37</v>
          </cell>
          <cell r="N90">
            <v>82</v>
          </cell>
          <cell r="O90">
            <v>91</v>
          </cell>
          <cell r="P90">
            <v>114</v>
          </cell>
          <cell r="Q90">
            <v>0</v>
          </cell>
          <cell r="R90">
            <v>0.2</v>
          </cell>
          <cell r="S90">
            <v>0.11</v>
          </cell>
          <cell r="T90">
            <v>0.11</v>
          </cell>
          <cell r="U90">
            <v>1</v>
          </cell>
          <cell r="V90">
            <v>15</v>
          </cell>
          <cell r="W90">
            <v>12</v>
          </cell>
          <cell r="X90">
            <v>1</v>
          </cell>
          <cell r="Y90">
            <v>1</v>
          </cell>
          <cell r="Z90">
            <v>50</v>
          </cell>
          <cell r="AA90">
            <v>50</v>
          </cell>
          <cell r="AB90">
            <v>0.04</v>
          </cell>
          <cell r="AC90">
            <v>0.04</v>
          </cell>
          <cell r="AD90">
            <v>1</v>
          </cell>
        </row>
        <row r="91">
          <cell r="A91">
            <v>90</v>
          </cell>
          <cell r="B91" t="str">
            <v>A7L28.5*36.0</v>
          </cell>
          <cell r="C91">
            <v>914</v>
          </cell>
          <cell r="D91">
            <v>724</v>
          </cell>
          <cell r="E91">
            <v>95</v>
          </cell>
          <cell r="F91">
            <v>95</v>
          </cell>
          <cell r="G91">
            <v>60</v>
          </cell>
          <cell r="H91">
            <v>60</v>
          </cell>
          <cell r="I91">
            <v>1</v>
          </cell>
          <cell r="J91">
            <v>1</v>
          </cell>
          <cell r="K91">
            <v>203</v>
          </cell>
          <cell r="L91">
            <v>1</v>
          </cell>
          <cell r="M91">
            <v>30</v>
          </cell>
          <cell r="N91">
            <v>67</v>
          </cell>
          <cell r="O91">
            <v>75</v>
          </cell>
          <cell r="P91">
            <v>93</v>
          </cell>
          <cell r="Q91">
            <v>0</v>
          </cell>
          <cell r="R91">
            <v>50</v>
          </cell>
          <cell r="S91">
            <v>0.11</v>
          </cell>
          <cell r="T91">
            <v>1</v>
          </cell>
          <cell r="U91">
            <v>3</v>
          </cell>
          <cell r="V91">
            <v>15</v>
          </cell>
          <cell r="W91">
            <v>12</v>
          </cell>
          <cell r="X91">
            <v>1</v>
          </cell>
          <cell r="Y91">
            <v>1</v>
          </cell>
          <cell r="Z91">
            <v>50</v>
          </cell>
          <cell r="AA91">
            <v>50</v>
          </cell>
          <cell r="AB91">
            <v>0.04</v>
          </cell>
          <cell r="AC91">
            <v>50</v>
          </cell>
          <cell r="AD91">
            <v>9999</v>
          </cell>
        </row>
        <row r="92">
          <cell r="A92">
            <v>91</v>
          </cell>
          <cell r="B92" t="str">
            <v>A7 51.0*45.0</v>
          </cell>
          <cell r="C92">
            <v>1143</v>
          </cell>
          <cell r="D92">
            <v>1295</v>
          </cell>
          <cell r="E92">
            <v>25</v>
          </cell>
          <cell r="F92">
            <v>25</v>
          </cell>
          <cell r="G92">
            <v>26</v>
          </cell>
          <cell r="H92">
            <v>26</v>
          </cell>
          <cell r="I92">
            <v>1</v>
          </cell>
          <cell r="J92">
            <v>1</v>
          </cell>
          <cell r="K92">
            <v>203</v>
          </cell>
          <cell r="L92">
            <v>1</v>
          </cell>
          <cell r="M92">
            <v>22</v>
          </cell>
          <cell r="N92">
            <v>48</v>
          </cell>
          <cell r="O92">
            <v>54</v>
          </cell>
          <cell r="P92">
            <v>67</v>
          </cell>
          <cell r="Q92">
            <v>0</v>
          </cell>
          <cell r="R92">
            <v>0.2</v>
          </cell>
          <cell r="S92">
            <v>0.11</v>
          </cell>
          <cell r="T92">
            <v>0.11</v>
          </cell>
          <cell r="U92">
            <v>1</v>
          </cell>
          <cell r="V92">
            <v>15</v>
          </cell>
          <cell r="W92">
            <v>12</v>
          </cell>
          <cell r="X92">
            <v>1</v>
          </cell>
          <cell r="Y92">
            <v>1</v>
          </cell>
          <cell r="Z92">
            <v>50</v>
          </cell>
          <cell r="AA92">
            <v>50</v>
          </cell>
          <cell r="AB92">
            <v>0.04</v>
          </cell>
          <cell r="AC92">
            <v>0.04</v>
          </cell>
          <cell r="AD92">
            <v>1</v>
          </cell>
        </row>
        <row r="93">
          <cell r="A93">
            <v>92</v>
          </cell>
          <cell r="B93" t="str">
            <v>A7c51.0*45.0</v>
          </cell>
          <cell r="C93">
            <v>1143</v>
          </cell>
          <cell r="D93">
            <v>1295</v>
          </cell>
          <cell r="E93">
            <v>230</v>
          </cell>
          <cell r="F93">
            <v>230</v>
          </cell>
          <cell r="G93">
            <v>206</v>
          </cell>
          <cell r="H93">
            <v>206</v>
          </cell>
          <cell r="I93">
            <v>1</v>
          </cell>
          <cell r="J93">
            <v>1</v>
          </cell>
          <cell r="K93">
            <v>203</v>
          </cell>
          <cell r="L93">
            <v>1</v>
          </cell>
          <cell r="M93">
            <v>22</v>
          </cell>
          <cell r="N93">
            <v>48</v>
          </cell>
          <cell r="O93">
            <v>54</v>
          </cell>
          <cell r="P93">
            <v>67</v>
          </cell>
          <cell r="Q93">
            <v>0</v>
          </cell>
          <cell r="R93">
            <v>0.2</v>
          </cell>
          <cell r="S93">
            <v>0.11</v>
          </cell>
          <cell r="T93">
            <v>0.11</v>
          </cell>
          <cell r="U93">
            <v>1</v>
          </cell>
          <cell r="V93">
            <v>15</v>
          </cell>
          <cell r="W93">
            <v>12</v>
          </cell>
          <cell r="X93">
            <v>1</v>
          </cell>
          <cell r="Y93">
            <v>1</v>
          </cell>
          <cell r="Z93">
            <v>50</v>
          </cell>
          <cell r="AA93">
            <v>50</v>
          </cell>
          <cell r="AB93">
            <v>0.04</v>
          </cell>
          <cell r="AC93">
            <v>0.04</v>
          </cell>
          <cell r="AD93">
            <v>1</v>
          </cell>
        </row>
        <row r="94">
          <cell r="A94">
            <v>93</v>
          </cell>
          <cell r="B94" t="str">
            <v>A7x51.0*45.0</v>
          </cell>
          <cell r="C94">
            <v>1143</v>
          </cell>
          <cell r="D94">
            <v>1295</v>
          </cell>
          <cell r="E94">
            <v>25</v>
          </cell>
          <cell r="F94">
            <v>25</v>
          </cell>
          <cell r="G94">
            <v>26</v>
          </cell>
          <cell r="H94">
            <v>26</v>
          </cell>
          <cell r="I94">
            <v>2</v>
          </cell>
          <cell r="J94">
            <v>2</v>
          </cell>
          <cell r="K94">
            <v>203</v>
          </cell>
          <cell r="L94">
            <v>4</v>
          </cell>
          <cell r="M94">
            <v>22</v>
          </cell>
          <cell r="N94">
            <v>48</v>
          </cell>
          <cell r="O94">
            <v>54</v>
          </cell>
          <cell r="P94">
            <v>67</v>
          </cell>
          <cell r="Q94">
            <v>0</v>
          </cell>
          <cell r="R94">
            <v>0.2</v>
          </cell>
          <cell r="S94">
            <v>0.11</v>
          </cell>
          <cell r="T94">
            <v>0.11</v>
          </cell>
          <cell r="U94">
            <v>1</v>
          </cell>
          <cell r="V94">
            <v>15</v>
          </cell>
          <cell r="W94">
            <v>12</v>
          </cell>
          <cell r="X94">
            <v>1</v>
          </cell>
          <cell r="Y94">
            <v>1</v>
          </cell>
          <cell r="Z94">
            <v>50</v>
          </cell>
          <cell r="AA94">
            <v>50</v>
          </cell>
          <cell r="AB94">
            <v>0.04</v>
          </cell>
          <cell r="AC94">
            <v>0.04</v>
          </cell>
          <cell r="AD94">
            <v>1</v>
          </cell>
        </row>
        <row r="95">
          <cell r="A95">
            <v>94</v>
          </cell>
          <cell r="B95" t="str">
            <v>E7x42.0*33.5</v>
          </cell>
          <cell r="C95">
            <v>851</v>
          </cell>
          <cell r="D95">
            <v>1067</v>
          </cell>
          <cell r="E95">
            <v>12</v>
          </cell>
          <cell r="F95">
            <v>12</v>
          </cell>
          <cell r="G95">
            <v>10</v>
          </cell>
          <cell r="H95">
            <v>10</v>
          </cell>
          <cell r="I95">
            <v>2</v>
          </cell>
          <cell r="J95">
            <v>2</v>
          </cell>
          <cell r="K95">
            <v>203</v>
          </cell>
          <cell r="L95">
            <v>4</v>
          </cell>
          <cell r="M95">
            <v>33</v>
          </cell>
          <cell r="N95">
            <v>74</v>
          </cell>
          <cell r="O95">
            <v>82</v>
          </cell>
          <cell r="P95">
            <v>102</v>
          </cell>
          <cell r="Q95">
            <v>0</v>
          </cell>
          <cell r="R95">
            <v>0.2</v>
          </cell>
          <cell r="S95">
            <v>0.11</v>
          </cell>
          <cell r="T95">
            <v>0.11</v>
          </cell>
          <cell r="U95">
            <v>1</v>
          </cell>
          <cell r="V95">
            <v>15</v>
          </cell>
          <cell r="W95">
            <v>12</v>
          </cell>
          <cell r="X95">
            <v>1</v>
          </cell>
          <cell r="Y95">
            <v>1</v>
          </cell>
          <cell r="Z95">
            <v>50</v>
          </cell>
          <cell r="AA95">
            <v>50</v>
          </cell>
          <cell r="AB95">
            <v>0.04</v>
          </cell>
          <cell r="AC95">
            <v>0.04</v>
          </cell>
          <cell r="AD95">
            <v>1</v>
          </cell>
        </row>
        <row r="96">
          <cell r="A96">
            <v>95</v>
          </cell>
          <cell r="B96" t="str">
            <v>E6a39.5*30.5</v>
          </cell>
          <cell r="C96">
            <v>775</v>
          </cell>
          <cell r="D96">
            <v>1003</v>
          </cell>
          <cell r="E96">
            <v>76</v>
          </cell>
          <cell r="F96">
            <v>76</v>
          </cell>
          <cell r="G96">
            <v>165</v>
          </cell>
          <cell r="H96">
            <v>165</v>
          </cell>
          <cell r="I96">
            <v>1</v>
          </cell>
          <cell r="J96">
            <v>1</v>
          </cell>
          <cell r="K96">
            <v>203</v>
          </cell>
          <cell r="L96">
            <v>1</v>
          </cell>
          <cell r="M96">
            <v>37</v>
          </cell>
          <cell r="N96">
            <v>82</v>
          </cell>
          <cell r="O96">
            <v>91</v>
          </cell>
          <cell r="P96">
            <v>114</v>
          </cell>
          <cell r="Q96">
            <v>0</v>
          </cell>
          <cell r="R96">
            <v>0.2</v>
          </cell>
          <cell r="S96">
            <v>0.11</v>
          </cell>
          <cell r="T96">
            <v>0.11</v>
          </cell>
          <cell r="U96">
            <v>1</v>
          </cell>
          <cell r="V96">
            <v>15</v>
          </cell>
          <cell r="W96">
            <v>12</v>
          </cell>
          <cell r="X96">
            <v>1</v>
          </cell>
          <cell r="Y96">
            <v>1</v>
          </cell>
          <cell r="Z96">
            <v>50</v>
          </cell>
          <cell r="AA96">
            <v>50</v>
          </cell>
          <cell r="AB96">
            <v>0.04</v>
          </cell>
          <cell r="AC96">
            <v>0.04</v>
          </cell>
          <cell r="AD96">
            <v>1</v>
          </cell>
        </row>
        <row r="97">
          <cell r="A97">
            <v>96</v>
          </cell>
          <cell r="B97" t="str">
            <v>A7 53.0*45.0</v>
          </cell>
          <cell r="C97">
            <v>1143</v>
          </cell>
          <cell r="D97">
            <v>1346</v>
          </cell>
          <cell r="E97">
            <v>25</v>
          </cell>
          <cell r="F97">
            <v>25</v>
          </cell>
          <cell r="G97">
            <v>26</v>
          </cell>
          <cell r="H97">
            <v>26</v>
          </cell>
          <cell r="I97">
            <v>1</v>
          </cell>
          <cell r="J97">
            <v>1</v>
          </cell>
          <cell r="K97">
            <v>203</v>
          </cell>
          <cell r="L97">
            <v>1</v>
          </cell>
          <cell r="M97">
            <v>22</v>
          </cell>
          <cell r="N97">
            <v>48</v>
          </cell>
          <cell r="O97">
            <v>54</v>
          </cell>
          <cell r="P97">
            <v>67</v>
          </cell>
          <cell r="Q97">
            <v>0</v>
          </cell>
          <cell r="R97">
            <v>0.2</v>
          </cell>
          <cell r="S97">
            <v>0.11</v>
          </cell>
          <cell r="T97">
            <v>0.11</v>
          </cell>
          <cell r="U97">
            <v>1</v>
          </cell>
          <cell r="V97">
            <v>15</v>
          </cell>
          <cell r="W97">
            <v>12</v>
          </cell>
          <cell r="X97">
            <v>1</v>
          </cell>
          <cell r="Y97">
            <v>1</v>
          </cell>
          <cell r="Z97">
            <v>50</v>
          </cell>
          <cell r="AA97">
            <v>50</v>
          </cell>
          <cell r="AB97">
            <v>0.04</v>
          </cell>
          <cell r="AC97">
            <v>0.04</v>
          </cell>
          <cell r="AD97">
            <v>1</v>
          </cell>
        </row>
        <row r="98">
          <cell r="A98">
            <v>97</v>
          </cell>
          <cell r="B98" t="str">
            <v>A7c53.0*45.0</v>
          </cell>
          <cell r="C98">
            <v>1143</v>
          </cell>
          <cell r="D98">
            <v>1346</v>
          </cell>
          <cell r="E98">
            <v>230</v>
          </cell>
          <cell r="F98">
            <v>230</v>
          </cell>
          <cell r="G98">
            <v>231</v>
          </cell>
          <cell r="H98">
            <v>231</v>
          </cell>
          <cell r="I98">
            <v>1</v>
          </cell>
          <cell r="J98">
            <v>1</v>
          </cell>
          <cell r="K98">
            <v>203</v>
          </cell>
          <cell r="L98">
            <v>1</v>
          </cell>
          <cell r="M98">
            <v>22</v>
          </cell>
          <cell r="N98">
            <v>48</v>
          </cell>
          <cell r="O98">
            <v>54</v>
          </cell>
          <cell r="P98">
            <v>67</v>
          </cell>
          <cell r="Q98">
            <v>0</v>
          </cell>
          <cell r="R98">
            <v>0.2</v>
          </cell>
          <cell r="S98">
            <v>0.11</v>
          </cell>
          <cell r="T98">
            <v>0.11</v>
          </cell>
          <cell r="U98">
            <v>1</v>
          </cell>
          <cell r="V98">
            <v>15</v>
          </cell>
          <cell r="W98">
            <v>12</v>
          </cell>
          <cell r="X98">
            <v>1</v>
          </cell>
          <cell r="Y98">
            <v>1</v>
          </cell>
          <cell r="Z98">
            <v>50</v>
          </cell>
          <cell r="AA98">
            <v>50</v>
          </cell>
          <cell r="AB98">
            <v>0.04</v>
          </cell>
          <cell r="AC98">
            <v>0.04</v>
          </cell>
          <cell r="AD98">
            <v>1</v>
          </cell>
        </row>
        <row r="99">
          <cell r="A99">
            <v>98</v>
          </cell>
          <cell r="B99" t="str">
            <v>A7x53.0*45.0</v>
          </cell>
          <cell r="C99">
            <v>1143</v>
          </cell>
          <cell r="D99">
            <v>1346</v>
          </cell>
          <cell r="E99">
            <v>10</v>
          </cell>
          <cell r="F99">
            <v>10</v>
          </cell>
          <cell r="G99">
            <v>11</v>
          </cell>
          <cell r="H99">
            <v>11</v>
          </cell>
          <cell r="I99">
            <v>2</v>
          </cell>
          <cell r="J99">
            <v>2</v>
          </cell>
          <cell r="K99">
            <v>203</v>
          </cell>
          <cell r="L99">
            <v>4</v>
          </cell>
          <cell r="M99">
            <v>22</v>
          </cell>
          <cell r="N99">
            <v>48</v>
          </cell>
          <cell r="O99">
            <v>54</v>
          </cell>
          <cell r="P99">
            <v>67</v>
          </cell>
          <cell r="Q99">
            <v>0</v>
          </cell>
          <cell r="R99">
            <v>0.2</v>
          </cell>
          <cell r="S99">
            <v>0.11</v>
          </cell>
          <cell r="T99">
            <v>0.11</v>
          </cell>
          <cell r="U99">
            <v>1</v>
          </cell>
          <cell r="V99">
            <v>15</v>
          </cell>
          <cell r="W99">
            <v>12</v>
          </cell>
          <cell r="X99">
            <v>1</v>
          </cell>
          <cell r="Y99">
            <v>1</v>
          </cell>
          <cell r="Z99">
            <v>50</v>
          </cell>
          <cell r="AA99">
            <v>50</v>
          </cell>
          <cell r="AB99">
            <v>0.04</v>
          </cell>
          <cell r="AC99">
            <v>0.04</v>
          </cell>
          <cell r="AD99">
            <v>1</v>
          </cell>
        </row>
        <row r="100">
          <cell r="A100">
            <v>99</v>
          </cell>
          <cell r="B100" t="str">
            <v>A7! 720*600</v>
          </cell>
          <cell r="C100">
            <v>600</v>
          </cell>
          <cell r="D100">
            <v>720</v>
          </cell>
          <cell r="E100">
            <v>8</v>
          </cell>
          <cell r="F100">
            <v>8</v>
          </cell>
          <cell r="G100">
            <v>8</v>
          </cell>
          <cell r="H100">
            <v>8</v>
          </cell>
          <cell r="I100">
            <v>1</v>
          </cell>
          <cell r="J100">
            <v>1</v>
          </cell>
          <cell r="K100">
            <v>203</v>
          </cell>
          <cell r="L100">
            <v>1</v>
          </cell>
          <cell r="M100">
            <v>46</v>
          </cell>
          <cell r="N100">
            <v>102</v>
          </cell>
          <cell r="O100">
            <v>114</v>
          </cell>
          <cell r="P100">
            <v>142</v>
          </cell>
          <cell r="Q100">
            <v>0</v>
          </cell>
          <cell r="R100">
            <v>50</v>
          </cell>
          <cell r="S100">
            <v>0.11</v>
          </cell>
          <cell r="T100">
            <v>1</v>
          </cell>
          <cell r="U100">
            <v>3</v>
          </cell>
          <cell r="V100">
            <v>15</v>
          </cell>
          <cell r="W100">
            <v>12</v>
          </cell>
          <cell r="X100">
            <v>1</v>
          </cell>
          <cell r="Y100">
            <v>1</v>
          </cell>
          <cell r="Z100">
            <v>50</v>
          </cell>
          <cell r="AA100">
            <v>50</v>
          </cell>
          <cell r="AB100">
            <v>0.04</v>
          </cell>
          <cell r="AC100">
            <v>50</v>
          </cell>
          <cell r="AD100">
            <v>9999</v>
          </cell>
        </row>
        <row r="101">
          <cell r="A101">
            <v>100</v>
          </cell>
          <cell r="B101" t="str">
            <v>A7! 600*720</v>
          </cell>
          <cell r="C101">
            <v>720</v>
          </cell>
          <cell r="D101">
            <v>600</v>
          </cell>
          <cell r="E101">
            <v>8</v>
          </cell>
          <cell r="F101">
            <v>8</v>
          </cell>
          <cell r="G101">
            <v>8</v>
          </cell>
          <cell r="H101">
            <v>8</v>
          </cell>
          <cell r="I101">
            <v>1</v>
          </cell>
          <cell r="J101">
            <v>1</v>
          </cell>
          <cell r="K101">
            <v>203</v>
          </cell>
          <cell r="L101">
            <v>1</v>
          </cell>
          <cell r="M101">
            <v>38</v>
          </cell>
          <cell r="N101">
            <v>85</v>
          </cell>
          <cell r="O101">
            <v>95</v>
          </cell>
          <cell r="P101">
            <v>118</v>
          </cell>
          <cell r="Q101">
            <v>0</v>
          </cell>
          <cell r="R101">
            <v>50</v>
          </cell>
          <cell r="S101">
            <v>0.11</v>
          </cell>
          <cell r="T101">
            <v>1</v>
          </cell>
          <cell r="U101">
            <v>3</v>
          </cell>
          <cell r="V101">
            <v>15</v>
          </cell>
          <cell r="W101">
            <v>12</v>
          </cell>
          <cell r="X101">
            <v>1</v>
          </cell>
          <cell r="Y101">
            <v>1</v>
          </cell>
          <cell r="Z101">
            <v>50</v>
          </cell>
          <cell r="AA101">
            <v>50</v>
          </cell>
          <cell r="AB101">
            <v>0.04</v>
          </cell>
          <cell r="AC101">
            <v>50</v>
          </cell>
          <cell r="AD101">
            <v>9999</v>
          </cell>
        </row>
        <row r="102">
          <cell r="A102">
            <v>101</v>
          </cell>
          <cell r="B102" t="str">
            <v>U4x34.5*27.0</v>
          </cell>
          <cell r="C102">
            <v>686</v>
          </cell>
          <cell r="D102">
            <v>876</v>
          </cell>
          <cell r="E102">
            <v>8</v>
          </cell>
          <cell r="F102">
            <v>8</v>
          </cell>
          <cell r="G102">
            <v>11</v>
          </cell>
          <cell r="H102">
            <v>11</v>
          </cell>
          <cell r="I102">
            <v>2</v>
          </cell>
          <cell r="J102">
            <v>2</v>
          </cell>
          <cell r="K102">
            <v>203</v>
          </cell>
          <cell r="L102">
            <v>3</v>
          </cell>
          <cell r="M102">
            <v>42</v>
          </cell>
          <cell r="N102">
            <v>93</v>
          </cell>
          <cell r="O102">
            <v>104</v>
          </cell>
          <cell r="P102">
            <v>130</v>
          </cell>
          <cell r="Q102">
            <v>0</v>
          </cell>
          <cell r="R102">
            <v>0.2</v>
          </cell>
          <cell r="S102">
            <v>0.11</v>
          </cell>
          <cell r="T102">
            <v>0.11</v>
          </cell>
          <cell r="U102">
            <v>1</v>
          </cell>
          <cell r="V102">
            <v>15</v>
          </cell>
          <cell r="W102">
            <v>12</v>
          </cell>
          <cell r="X102">
            <v>1</v>
          </cell>
          <cell r="Y102">
            <v>1</v>
          </cell>
          <cell r="Z102">
            <v>50</v>
          </cell>
          <cell r="AA102">
            <v>50</v>
          </cell>
          <cell r="AB102">
            <v>0.04</v>
          </cell>
          <cell r="AC102">
            <v>0.04</v>
          </cell>
          <cell r="AD102">
            <v>1</v>
          </cell>
        </row>
        <row r="103">
          <cell r="A103">
            <v>102</v>
          </cell>
          <cell r="B103" t="str">
            <v>U4h34.5*27.0</v>
          </cell>
          <cell r="C103">
            <v>686</v>
          </cell>
          <cell r="D103">
            <v>876</v>
          </cell>
          <cell r="E103">
            <v>8</v>
          </cell>
          <cell r="F103">
            <v>8</v>
          </cell>
          <cell r="G103">
            <v>11</v>
          </cell>
          <cell r="H103">
            <v>11</v>
          </cell>
          <cell r="I103">
            <v>1</v>
          </cell>
          <cell r="J103">
            <v>2</v>
          </cell>
          <cell r="K103">
            <v>203</v>
          </cell>
          <cell r="L103">
            <v>2</v>
          </cell>
          <cell r="M103">
            <v>42</v>
          </cell>
          <cell r="N103">
            <v>93</v>
          </cell>
          <cell r="O103">
            <v>104</v>
          </cell>
          <cell r="P103">
            <v>130</v>
          </cell>
          <cell r="Q103">
            <v>0</v>
          </cell>
          <cell r="R103">
            <v>0.2</v>
          </cell>
          <cell r="S103">
            <v>0.11</v>
          </cell>
          <cell r="T103">
            <v>0.11</v>
          </cell>
          <cell r="U103">
            <v>1</v>
          </cell>
          <cell r="V103">
            <v>15</v>
          </cell>
          <cell r="W103">
            <v>12</v>
          </cell>
          <cell r="X103">
            <v>1</v>
          </cell>
          <cell r="Y103">
            <v>1</v>
          </cell>
          <cell r="Z103">
            <v>50</v>
          </cell>
          <cell r="AA103">
            <v>50</v>
          </cell>
          <cell r="AB103">
            <v>0.04</v>
          </cell>
          <cell r="AC103">
            <v>0.04</v>
          </cell>
          <cell r="AD103">
            <v>1</v>
          </cell>
        </row>
        <row r="104">
          <cell r="A104">
            <v>103</v>
          </cell>
          <cell r="B104" t="str">
            <v>U4x39.5*31.0</v>
          </cell>
          <cell r="C104">
            <v>787</v>
          </cell>
          <cell r="D104">
            <v>1003</v>
          </cell>
          <cell r="E104">
            <v>12</v>
          </cell>
          <cell r="F104">
            <v>12</v>
          </cell>
          <cell r="G104">
            <v>12</v>
          </cell>
          <cell r="H104">
            <v>12</v>
          </cell>
          <cell r="I104">
            <v>2</v>
          </cell>
          <cell r="J104">
            <v>2</v>
          </cell>
          <cell r="K104">
            <v>203</v>
          </cell>
          <cell r="L104">
            <v>3</v>
          </cell>
          <cell r="M104">
            <v>36</v>
          </cell>
          <cell r="N104">
            <v>81</v>
          </cell>
          <cell r="O104">
            <v>90</v>
          </cell>
          <cell r="P104">
            <v>112</v>
          </cell>
          <cell r="Q104">
            <v>0</v>
          </cell>
          <cell r="R104">
            <v>0.2</v>
          </cell>
          <cell r="S104">
            <v>0.11</v>
          </cell>
          <cell r="T104">
            <v>0.11</v>
          </cell>
          <cell r="U104">
            <v>1</v>
          </cell>
          <cell r="V104">
            <v>15</v>
          </cell>
          <cell r="W104">
            <v>12</v>
          </cell>
          <cell r="X104">
            <v>1</v>
          </cell>
          <cell r="Y104">
            <v>1</v>
          </cell>
          <cell r="Z104">
            <v>50</v>
          </cell>
          <cell r="AA104">
            <v>50</v>
          </cell>
          <cell r="AB104">
            <v>0.04</v>
          </cell>
          <cell r="AC104">
            <v>0.04</v>
          </cell>
          <cell r="AD104">
            <v>1</v>
          </cell>
        </row>
        <row r="105">
          <cell r="A105">
            <v>104</v>
          </cell>
          <cell r="B105" t="str">
            <v>U6 33.5*27.5</v>
          </cell>
          <cell r="C105">
            <v>699</v>
          </cell>
          <cell r="D105">
            <v>851</v>
          </cell>
          <cell r="E105">
            <v>8</v>
          </cell>
          <cell r="F105">
            <v>8</v>
          </cell>
          <cell r="G105">
            <v>8</v>
          </cell>
          <cell r="H105">
            <v>8</v>
          </cell>
          <cell r="I105">
            <v>1</v>
          </cell>
          <cell r="J105">
            <v>1</v>
          </cell>
          <cell r="K105">
            <v>203</v>
          </cell>
          <cell r="L105">
            <v>1</v>
          </cell>
          <cell r="M105">
            <v>42</v>
          </cell>
          <cell r="N105">
            <v>93</v>
          </cell>
          <cell r="O105">
            <v>104</v>
          </cell>
          <cell r="P105">
            <v>130</v>
          </cell>
          <cell r="Q105">
            <v>0</v>
          </cell>
          <cell r="R105">
            <v>0.2</v>
          </cell>
          <cell r="S105">
            <v>0.11</v>
          </cell>
          <cell r="T105">
            <v>0.11</v>
          </cell>
          <cell r="U105">
            <v>1</v>
          </cell>
          <cell r="V105">
            <v>15</v>
          </cell>
          <cell r="W105">
            <v>12</v>
          </cell>
          <cell r="X105">
            <v>1</v>
          </cell>
          <cell r="Y105">
            <v>1</v>
          </cell>
          <cell r="Z105">
            <v>50</v>
          </cell>
          <cell r="AA105">
            <v>50</v>
          </cell>
          <cell r="AB105">
            <v>0.04</v>
          </cell>
          <cell r="AC105">
            <v>0.04</v>
          </cell>
          <cell r="AD105">
            <v>1</v>
          </cell>
        </row>
        <row r="106">
          <cell r="A106">
            <v>105</v>
          </cell>
          <cell r="B106" t="str">
            <v>U5 34.5*25.0</v>
          </cell>
          <cell r="C106">
            <v>635</v>
          </cell>
          <cell r="D106">
            <v>876</v>
          </cell>
          <cell r="E106">
            <v>8</v>
          </cell>
          <cell r="F106">
            <v>8</v>
          </cell>
          <cell r="G106">
            <v>8</v>
          </cell>
          <cell r="H106">
            <v>8</v>
          </cell>
          <cell r="I106">
            <v>1</v>
          </cell>
          <cell r="J106">
            <v>1</v>
          </cell>
          <cell r="K106">
            <v>203</v>
          </cell>
          <cell r="L106">
            <v>1</v>
          </cell>
          <cell r="M106">
            <v>45</v>
          </cell>
          <cell r="N106">
            <v>100</v>
          </cell>
          <cell r="O106">
            <v>112</v>
          </cell>
          <cell r="P106">
            <v>139</v>
          </cell>
          <cell r="Q106">
            <v>0</v>
          </cell>
          <cell r="R106">
            <v>0.2</v>
          </cell>
          <cell r="S106">
            <v>0.11</v>
          </cell>
          <cell r="T106">
            <v>0.11</v>
          </cell>
          <cell r="U106">
            <v>1</v>
          </cell>
          <cell r="V106">
            <v>15</v>
          </cell>
          <cell r="W106">
            <v>12</v>
          </cell>
          <cell r="X106">
            <v>1</v>
          </cell>
          <cell r="Y106">
            <v>1</v>
          </cell>
          <cell r="Z106">
            <v>50</v>
          </cell>
          <cell r="AA106">
            <v>50</v>
          </cell>
          <cell r="AB106">
            <v>0.04</v>
          </cell>
          <cell r="AC106">
            <v>0.04</v>
          </cell>
          <cell r="AD106">
            <v>1</v>
          </cell>
        </row>
        <row r="107">
          <cell r="A107">
            <v>106</v>
          </cell>
          <cell r="B107" t="str">
            <v>U5x34.5*25.0</v>
          </cell>
          <cell r="C107">
            <v>635</v>
          </cell>
          <cell r="D107">
            <v>876</v>
          </cell>
          <cell r="E107">
            <v>12</v>
          </cell>
          <cell r="F107">
            <v>12</v>
          </cell>
          <cell r="G107">
            <v>12</v>
          </cell>
          <cell r="H107">
            <v>12</v>
          </cell>
          <cell r="I107">
            <v>2</v>
          </cell>
          <cell r="J107">
            <v>2</v>
          </cell>
          <cell r="K107">
            <v>203</v>
          </cell>
          <cell r="L107">
            <v>3</v>
          </cell>
          <cell r="M107">
            <v>45</v>
          </cell>
          <cell r="N107">
            <v>100</v>
          </cell>
          <cell r="O107">
            <v>112</v>
          </cell>
          <cell r="P107">
            <v>139</v>
          </cell>
          <cell r="Q107">
            <v>0</v>
          </cell>
          <cell r="R107">
            <v>0.2</v>
          </cell>
          <cell r="S107">
            <v>0.11</v>
          </cell>
          <cell r="T107">
            <v>0.11</v>
          </cell>
          <cell r="U107">
            <v>1</v>
          </cell>
          <cell r="V107">
            <v>15</v>
          </cell>
          <cell r="W107">
            <v>12</v>
          </cell>
          <cell r="X107">
            <v>1</v>
          </cell>
          <cell r="Y107">
            <v>1</v>
          </cell>
          <cell r="Z107">
            <v>50</v>
          </cell>
          <cell r="AA107">
            <v>50</v>
          </cell>
          <cell r="AB107">
            <v>0.04</v>
          </cell>
          <cell r="AC107">
            <v>0.04</v>
          </cell>
          <cell r="AD107">
            <v>1</v>
          </cell>
        </row>
        <row r="108">
          <cell r="A108">
            <v>107</v>
          </cell>
          <cell r="B108" t="str">
            <v>U5 33.5*26.5</v>
          </cell>
          <cell r="C108">
            <v>673</v>
          </cell>
          <cell r="D108">
            <v>851</v>
          </cell>
          <cell r="E108">
            <v>8</v>
          </cell>
          <cell r="F108">
            <v>8</v>
          </cell>
          <cell r="G108">
            <v>8</v>
          </cell>
          <cell r="H108">
            <v>8</v>
          </cell>
          <cell r="I108">
            <v>1</v>
          </cell>
          <cell r="J108">
            <v>1</v>
          </cell>
          <cell r="K108">
            <v>203</v>
          </cell>
          <cell r="L108">
            <v>1</v>
          </cell>
          <cell r="M108">
            <v>43</v>
          </cell>
          <cell r="N108">
            <v>95</v>
          </cell>
          <cell r="O108">
            <v>106</v>
          </cell>
          <cell r="P108">
            <v>132</v>
          </cell>
          <cell r="Q108">
            <v>0</v>
          </cell>
          <cell r="R108">
            <v>0.2</v>
          </cell>
          <cell r="S108">
            <v>0.11</v>
          </cell>
          <cell r="T108">
            <v>0.11</v>
          </cell>
          <cell r="U108">
            <v>1</v>
          </cell>
          <cell r="V108">
            <v>15</v>
          </cell>
          <cell r="W108">
            <v>12</v>
          </cell>
          <cell r="X108">
            <v>1</v>
          </cell>
          <cell r="Y108">
            <v>1</v>
          </cell>
          <cell r="Z108">
            <v>50</v>
          </cell>
          <cell r="AA108">
            <v>50</v>
          </cell>
          <cell r="AB108">
            <v>0.04</v>
          </cell>
          <cell r="AC108">
            <v>0.04</v>
          </cell>
          <cell r="AD108">
            <v>1</v>
          </cell>
        </row>
        <row r="109">
          <cell r="A109">
            <v>108</v>
          </cell>
          <cell r="B109" t="str">
            <v>U5a33.5*26.5</v>
          </cell>
          <cell r="C109">
            <v>673</v>
          </cell>
          <cell r="D109">
            <v>851</v>
          </cell>
          <cell r="E109">
            <v>55</v>
          </cell>
          <cell r="F109">
            <v>55</v>
          </cell>
          <cell r="G109">
            <v>89</v>
          </cell>
          <cell r="H109">
            <v>89</v>
          </cell>
          <cell r="I109">
            <v>1</v>
          </cell>
          <cell r="J109">
            <v>1</v>
          </cell>
          <cell r="K109">
            <v>203</v>
          </cell>
          <cell r="L109">
            <v>1</v>
          </cell>
          <cell r="M109">
            <v>43</v>
          </cell>
          <cell r="N109">
            <v>95</v>
          </cell>
          <cell r="O109">
            <v>106</v>
          </cell>
          <cell r="P109">
            <v>132</v>
          </cell>
          <cell r="Q109">
            <v>0</v>
          </cell>
          <cell r="R109">
            <v>0.2</v>
          </cell>
          <cell r="S109">
            <v>0.11</v>
          </cell>
          <cell r="T109">
            <v>0.11</v>
          </cell>
          <cell r="U109">
            <v>1</v>
          </cell>
          <cell r="V109">
            <v>15</v>
          </cell>
          <cell r="W109">
            <v>12</v>
          </cell>
          <cell r="X109">
            <v>1</v>
          </cell>
          <cell r="Y109">
            <v>1</v>
          </cell>
          <cell r="Z109">
            <v>50</v>
          </cell>
          <cell r="AA109">
            <v>50</v>
          </cell>
          <cell r="AB109">
            <v>0.04</v>
          </cell>
          <cell r="AC109">
            <v>0.04</v>
          </cell>
          <cell r="AD109">
            <v>1</v>
          </cell>
        </row>
        <row r="110">
          <cell r="A110">
            <v>109</v>
          </cell>
          <cell r="B110" t="str">
            <v>U5h33.5*26.5</v>
          </cell>
          <cell r="C110">
            <v>673</v>
          </cell>
          <cell r="D110">
            <v>851</v>
          </cell>
          <cell r="E110">
            <v>8</v>
          </cell>
          <cell r="F110">
            <v>8</v>
          </cell>
          <cell r="G110">
            <v>8</v>
          </cell>
          <cell r="H110">
            <v>8</v>
          </cell>
          <cell r="I110">
            <v>1</v>
          </cell>
          <cell r="J110">
            <v>2</v>
          </cell>
          <cell r="K110">
            <v>203</v>
          </cell>
          <cell r="L110">
            <v>2</v>
          </cell>
          <cell r="M110">
            <v>43</v>
          </cell>
          <cell r="N110">
            <v>95</v>
          </cell>
          <cell r="O110">
            <v>106</v>
          </cell>
          <cell r="P110">
            <v>132</v>
          </cell>
          <cell r="Q110">
            <v>0</v>
          </cell>
          <cell r="R110">
            <v>0.2</v>
          </cell>
          <cell r="S110">
            <v>0.11</v>
          </cell>
          <cell r="T110">
            <v>0.11</v>
          </cell>
          <cell r="U110">
            <v>1</v>
          </cell>
          <cell r="V110">
            <v>15</v>
          </cell>
          <cell r="W110">
            <v>12</v>
          </cell>
          <cell r="X110">
            <v>1</v>
          </cell>
          <cell r="Y110">
            <v>1</v>
          </cell>
          <cell r="Z110">
            <v>50</v>
          </cell>
          <cell r="AA110">
            <v>50</v>
          </cell>
          <cell r="AB110">
            <v>0.04</v>
          </cell>
          <cell r="AC110">
            <v>0.04</v>
          </cell>
          <cell r="AD110">
            <v>1</v>
          </cell>
        </row>
        <row r="111">
          <cell r="A111">
            <v>110</v>
          </cell>
          <cell r="B111" t="str">
            <v>U5 39.5*31.0</v>
          </cell>
          <cell r="C111">
            <v>787</v>
          </cell>
          <cell r="D111">
            <v>1003</v>
          </cell>
          <cell r="E111">
            <v>27</v>
          </cell>
          <cell r="F111">
            <v>27</v>
          </cell>
          <cell r="G111">
            <v>40</v>
          </cell>
          <cell r="H111">
            <v>40</v>
          </cell>
          <cell r="I111">
            <v>1</v>
          </cell>
          <cell r="J111">
            <v>1</v>
          </cell>
          <cell r="K111">
            <v>203</v>
          </cell>
          <cell r="L111">
            <v>1</v>
          </cell>
          <cell r="M111">
            <v>36</v>
          </cell>
          <cell r="N111">
            <v>81</v>
          </cell>
          <cell r="O111">
            <v>90</v>
          </cell>
          <cell r="P111">
            <v>112</v>
          </cell>
          <cell r="Q111">
            <v>0</v>
          </cell>
          <cell r="R111">
            <v>0.2</v>
          </cell>
          <cell r="S111">
            <v>0.11</v>
          </cell>
          <cell r="T111">
            <v>0.11</v>
          </cell>
          <cell r="U111">
            <v>1</v>
          </cell>
          <cell r="V111">
            <v>15</v>
          </cell>
          <cell r="W111">
            <v>12</v>
          </cell>
          <cell r="X111">
            <v>1</v>
          </cell>
          <cell r="Y111">
            <v>1</v>
          </cell>
          <cell r="Z111">
            <v>50</v>
          </cell>
          <cell r="AA111">
            <v>50</v>
          </cell>
          <cell r="AB111">
            <v>0.04</v>
          </cell>
          <cell r="AC111">
            <v>0.04</v>
          </cell>
          <cell r="AD111">
            <v>1</v>
          </cell>
        </row>
        <row r="112">
          <cell r="A112">
            <v>111</v>
          </cell>
          <cell r="B112" t="str">
            <v>U5c39.5*31.0</v>
          </cell>
          <cell r="C112">
            <v>787</v>
          </cell>
          <cell r="D112">
            <v>1003</v>
          </cell>
          <cell r="E112">
            <v>52</v>
          </cell>
          <cell r="F112">
            <v>52</v>
          </cell>
          <cell r="G112">
            <v>60</v>
          </cell>
          <cell r="H112">
            <v>60</v>
          </cell>
          <cell r="I112">
            <v>1</v>
          </cell>
          <cell r="J112">
            <v>1</v>
          </cell>
          <cell r="K112">
            <v>203</v>
          </cell>
          <cell r="L112">
            <v>1</v>
          </cell>
          <cell r="M112">
            <v>36</v>
          </cell>
          <cell r="N112">
            <v>81</v>
          </cell>
          <cell r="O112">
            <v>90</v>
          </cell>
          <cell r="P112">
            <v>112</v>
          </cell>
          <cell r="Q112">
            <v>0</v>
          </cell>
          <cell r="R112">
            <v>0.2</v>
          </cell>
          <cell r="S112">
            <v>0.11</v>
          </cell>
          <cell r="T112">
            <v>0.11</v>
          </cell>
          <cell r="U112">
            <v>1</v>
          </cell>
          <cell r="V112">
            <v>15</v>
          </cell>
          <cell r="W112">
            <v>12</v>
          </cell>
          <cell r="X112">
            <v>1</v>
          </cell>
          <cell r="Y112">
            <v>1</v>
          </cell>
          <cell r="Z112">
            <v>50</v>
          </cell>
          <cell r="AA112">
            <v>50</v>
          </cell>
          <cell r="AB112">
            <v>0.04</v>
          </cell>
          <cell r="AC112">
            <v>0.04</v>
          </cell>
          <cell r="AD112">
            <v>1</v>
          </cell>
        </row>
        <row r="113">
          <cell r="A113">
            <v>112</v>
          </cell>
          <cell r="B113" t="str">
            <v>U5x39.5*31.0</v>
          </cell>
          <cell r="C113">
            <v>787</v>
          </cell>
          <cell r="D113">
            <v>1003</v>
          </cell>
          <cell r="E113">
            <v>12</v>
          </cell>
          <cell r="F113">
            <v>12</v>
          </cell>
          <cell r="G113">
            <v>12</v>
          </cell>
          <cell r="H113">
            <v>12</v>
          </cell>
          <cell r="I113">
            <v>2</v>
          </cell>
          <cell r="J113">
            <v>2</v>
          </cell>
          <cell r="K113">
            <v>203</v>
          </cell>
          <cell r="L113">
            <v>4</v>
          </cell>
          <cell r="M113">
            <v>36</v>
          </cell>
          <cell r="N113">
            <v>81</v>
          </cell>
          <cell r="O113">
            <v>90</v>
          </cell>
          <cell r="P113">
            <v>112</v>
          </cell>
          <cell r="Q113">
            <v>0</v>
          </cell>
          <cell r="R113">
            <v>0.2</v>
          </cell>
          <cell r="S113">
            <v>0.11</v>
          </cell>
          <cell r="T113">
            <v>0.11</v>
          </cell>
          <cell r="U113">
            <v>1</v>
          </cell>
          <cell r="V113">
            <v>15</v>
          </cell>
          <cell r="W113">
            <v>12</v>
          </cell>
          <cell r="X113">
            <v>1</v>
          </cell>
          <cell r="Y113">
            <v>1</v>
          </cell>
          <cell r="Z113">
            <v>50</v>
          </cell>
          <cell r="AA113">
            <v>50</v>
          </cell>
          <cell r="AB113">
            <v>0.04</v>
          </cell>
          <cell r="AC113">
            <v>0.04</v>
          </cell>
          <cell r="AD113">
            <v>1</v>
          </cell>
        </row>
        <row r="114">
          <cell r="A114">
            <v>113</v>
          </cell>
          <cell r="B114" t="str">
            <v>U5+33.5*26.5</v>
          </cell>
          <cell r="C114">
            <v>673</v>
          </cell>
          <cell r="D114">
            <v>851</v>
          </cell>
          <cell r="E114">
            <v>8</v>
          </cell>
          <cell r="F114">
            <v>8</v>
          </cell>
          <cell r="G114">
            <v>8</v>
          </cell>
          <cell r="H114">
            <v>8</v>
          </cell>
          <cell r="I114">
            <v>1</v>
          </cell>
          <cell r="J114">
            <v>1</v>
          </cell>
          <cell r="K114">
            <v>203</v>
          </cell>
          <cell r="L114">
            <v>1</v>
          </cell>
          <cell r="M114">
            <v>43</v>
          </cell>
          <cell r="N114">
            <v>95</v>
          </cell>
          <cell r="O114">
            <v>106</v>
          </cell>
          <cell r="P114">
            <v>132</v>
          </cell>
          <cell r="Q114">
            <v>0</v>
          </cell>
          <cell r="R114">
            <v>50</v>
          </cell>
          <cell r="S114">
            <v>0.11</v>
          </cell>
          <cell r="T114">
            <v>0.4</v>
          </cell>
          <cell r="U114">
            <v>3</v>
          </cell>
          <cell r="V114">
            <v>15</v>
          </cell>
          <cell r="W114">
            <v>12</v>
          </cell>
          <cell r="X114">
            <v>1</v>
          </cell>
          <cell r="Y114">
            <v>1</v>
          </cell>
          <cell r="Z114">
            <v>50</v>
          </cell>
          <cell r="AA114">
            <v>50</v>
          </cell>
          <cell r="AB114">
            <v>0.04</v>
          </cell>
          <cell r="AC114">
            <v>0.5</v>
          </cell>
          <cell r="AD114">
            <v>3</v>
          </cell>
        </row>
        <row r="115">
          <cell r="A115">
            <v>114</v>
          </cell>
          <cell r="B115" t="str">
            <v>U5+39.5*31.0</v>
          </cell>
          <cell r="C115">
            <v>787</v>
          </cell>
          <cell r="D115">
            <v>1003</v>
          </cell>
          <cell r="E115">
            <v>27</v>
          </cell>
          <cell r="F115">
            <v>27</v>
          </cell>
          <cell r="G115">
            <v>40</v>
          </cell>
          <cell r="H115">
            <v>40</v>
          </cell>
          <cell r="I115">
            <v>1</v>
          </cell>
          <cell r="J115">
            <v>1</v>
          </cell>
          <cell r="K115">
            <v>203</v>
          </cell>
          <cell r="L115">
            <v>1</v>
          </cell>
          <cell r="M115">
            <v>36</v>
          </cell>
          <cell r="N115">
            <v>81</v>
          </cell>
          <cell r="O115">
            <v>90</v>
          </cell>
          <cell r="P115">
            <v>112</v>
          </cell>
          <cell r="Q115">
            <v>0</v>
          </cell>
          <cell r="R115">
            <v>50</v>
          </cell>
          <cell r="S115">
            <v>0.11</v>
          </cell>
          <cell r="T115">
            <v>0.4</v>
          </cell>
          <cell r="U115">
            <v>3</v>
          </cell>
          <cell r="V115">
            <v>15</v>
          </cell>
          <cell r="W115">
            <v>12</v>
          </cell>
          <cell r="X115">
            <v>1</v>
          </cell>
          <cell r="Y115">
            <v>1</v>
          </cell>
          <cell r="Z115">
            <v>50</v>
          </cell>
          <cell r="AA115">
            <v>50</v>
          </cell>
          <cell r="AB115">
            <v>0.04</v>
          </cell>
          <cell r="AC115">
            <v>0.5</v>
          </cell>
          <cell r="AD115">
            <v>3</v>
          </cell>
        </row>
        <row r="116">
          <cell r="A116">
            <v>115</v>
          </cell>
          <cell r="B116" t="str">
            <v>U5 30.5*25.5</v>
          </cell>
          <cell r="C116">
            <v>648</v>
          </cell>
          <cell r="D116">
            <v>775</v>
          </cell>
          <cell r="E116">
            <v>8</v>
          </cell>
          <cell r="F116">
            <v>8</v>
          </cell>
          <cell r="G116">
            <v>8</v>
          </cell>
          <cell r="H116">
            <v>8</v>
          </cell>
          <cell r="I116">
            <v>1</v>
          </cell>
          <cell r="J116">
            <v>1</v>
          </cell>
          <cell r="K116">
            <v>203</v>
          </cell>
          <cell r="L116">
            <v>1</v>
          </cell>
          <cell r="M116">
            <v>43</v>
          </cell>
          <cell r="N116">
            <v>95</v>
          </cell>
          <cell r="O116">
            <v>106</v>
          </cell>
          <cell r="P116">
            <v>132</v>
          </cell>
          <cell r="Q116">
            <v>0</v>
          </cell>
          <cell r="R116">
            <v>0.2</v>
          </cell>
          <cell r="S116">
            <v>0.11</v>
          </cell>
          <cell r="T116">
            <v>0.11</v>
          </cell>
          <cell r="U116">
            <v>1</v>
          </cell>
          <cell r="V116">
            <v>15</v>
          </cell>
          <cell r="W116">
            <v>12</v>
          </cell>
          <cell r="X116">
            <v>1</v>
          </cell>
          <cell r="Y116">
            <v>1</v>
          </cell>
          <cell r="Z116">
            <v>50</v>
          </cell>
          <cell r="AA116">
            <v>50</v>
          </cell>
          <cell r="AB116">
            <v>0.04</v>
          </cell>
          <cell r="AC116">
            <v>0.04</v>
          </cell>
          <cell r="AD116">
            <v>1</v>
          </cell>
        </row>
        <row r="117">
          <cell r="A117">
            <v>116</v>
          </cell>
          <cell r="B117" t="str">
            <v>U6 27.5*23.0</v>
          </cell>
          <cell r="C117">
            <v>584</v>
          </cell>
          <cell r="D117">
            <v>699</v>
          </cell>
          <cell r="E117">
            <v>8</v>
          </cell>
          <cell r="F117">
            <v>8</v>
          </cell>
          <cell r="G117">
            <v>8</v>
          </cell>
          <cell r="H117">
            <v>8</v>
          </cell>
          <cell r="I117">
            <v>1</v>
          </cell>
          <cell r="J117">
            <v>1</v>
          </cell>
          <cell r="K117">
            <v>203</v>
          </cell>
          <cell r="L117">
            <v>1</v>
          </cell>
          <cell r="M117">
            <v>49</v>
          </cell>
          <cell r="N117">
            <v>108</v>
          </cell>
          <cell r="O117">
            <v>120</v>
          </cell>
          <cell r="P117">
            <v>150</v>
          </cell>
          <cell r="Q117">
            <v>0</v>
          </cell>
          <cell r="R117">
            <v>0.2</v>
          </cell>
          <cell r="S117">
            <v>0.11</v>
          </cell>
          <cell r="T117">
            <v>0.11</v>
          </cell>
          <cell r="U117">
            <v>1</v>
          </cell>
          <cell r="V117">
            <v>15</v>
          </cell>
          <cell r="W117">
            <v>12</v>
          </cell>
          <cell r="X117">
            <v>1</v>
          </cell>
          <cell r="Y117">
            <v>1</v>
          </cell>
          <cell r="Z117">
            <v>50</v>
          </cell>
          <cell r="AA117">
            <v>50</v>
          </cell>
          <cell r="AB117">
            <v>0.04</v>
          </cell>
          <cell r="AC117">
            <v>0.04</v>
          </cell>
          <cell r="AD117">
            <v>1</v>
          </cell>
        </row>
        <row r="118">
          <cell r="A118">
            <v>117</v>
          </cell>
          <cell r="B118" t="str">
            <v>U5+30.5*25.5</v>
          </cell>
          <cell r="C118">
            <v>648</v>
          </cell>
          <cell r="D118">
            <v>775</v>
          </cell>
          <cell r="E118">
            <v>8</v>
          </cell>
          <cell r="F118">
            <v>8</v>
          </cell>
          <cell r="G118">
            <v>8</v>
          </cell>
          <cell r="H118">
            <v>8</v>
          </cell>
          <cell r="I118">
            <v>1</v>
          </cell>
          <cell r="J118">
            <v>1</v>
          </cell>
          <cell r="K118">
            <v>203</v>
          </cell>
          <cell r="L118">
            <v>1</v>
          </cell>
          <cell r="M118">
            <v>43</v>
          </cell>
          <cell r="N118">
            <v>95</v>
          </cell>
          <cell r="O118">
            <v>106</v>
          </cell>
          <cell r="P118">
            <v>132</v>
          </cell>
          <cell r="Q118">
            <v>0</v>
          </cell>
          <cell r="R118">
            <v>50</v>
          </cell>
          <cell r="S118">
            <v>0.11</v>
          </cell>
          <cell r="T118">
            <v>0.4</v>
          </cell>
          <cell r="U118">
            <v>3</v>
          </cell>
          <cell r="V118">
            <v>15</v>
          </cell>
          <cell r="W118">
            <v>12</v>
          </cell>
          <cell r="X118">
            <v>1</v>
          </cell>
          <cell r="Y118">
            <v>1</v>
          </cell>
          <cell r="Z118">
            <v>50</v>
          </cell>
          <cell r="AA118">
            <v>50</v>
          </cell>
          <cell r="AB118">
            <v>0.04</v>
          </cell>
          <cell r="AC118">
            <v>0.5</v>
          </cell>
          <cell r="AD118">
            <v>3</v>
          </cell>
        </row>
        <row r="119">
          <cell r="A119">
            <v>118</v>
          </cell>
          <cell r="B119" t="str">
            <v>U6 30.5*25.5</v>
          </cell>
          <cell r="C119">
            <v>648</v>
          </cell>
          <cell r="D119">
            <v>775</v>
          </cell>
          <cell r="E119">
            <v>8</v>
          </cell>
          <cell r="F119">
            <v>8</v>
          </cell>
          <cell r="G119">
            <v>8</v>
          </cell>
          <cell r="H119">
            <v>8</v>
          </cell>
          <cell r="I119">
            <v>1</v>
          </cell>
          <cell r="J119">
            <v>1</v>
          </cell>
          <cell r="K119">
            <v>203</v>
          </cell>
          <cell r="L119">
            <v>1</v>
          </cell>
          <cell r="M119">
            <v>45</v>
          </cell>
          <cell r="N119">
            <v>99</v>
          </cell>
          <cell r="O119">
            <v>110</v>
          </cell>
          <cell r="P119">
            <v>137</v>
          </cell>
          <cell r="Q119">
            <v>0</v>
          </cell>
          <cell r="R119">
            <v>0.2</v>
          </cell>
          <cell r="S119">
            <v>0.11</v>
          </cell>
          <cell r="T119">
            <v>0.11</v>
          </cell>
          <cell r="U119">
            <v>1</v>
          </cell>
          <cell r="V119">
            <v>15</v>
          </cell>
          <cell r="W119">
            <v>12</v>
          </cell>
          <cell r="X119">
            <v>1</v>
          </cell>
          <cell r="Y119">
            <v>1</v>
          </cell>
          <cell r="Z119">
            <v>50</v>
          </cell>
          <cell r="AA119">
            <v>50</v>
          </cell>
          <cell r="AB119">
            <v>0.04</v>
          </cell>
          <cell r="AC119">
            <v>0.04</v>
          </cell>
          <cell r="AD119">
            <v>1</v>
          </cell>
        </row>
        <row r="120">
          <cell r="A120">
            <v>119</v>
          </cell>
          <cell r="B120" t="str">
            <v>U6a30.5*25.5</v>
          </cell>
          <cell r="C120">
            <v>648</v>
          </cell>
          <cell r="D120">
            <v>775</v>
          </cell>
          <cell r="E120">
            <v>42</v>
          </cell>
          <cell r="F120">
            <v>42</v>
          </cell>
          <cell r="G120">
            <v>51</v>
          </cell>
          <cell r="H120">
            <v>51</v>
          </cell>
          <cell r="I120">
            <v>1</v>
          </cell>
          <cell r="J120">
            <v>1</v>
          </cell>
          <cell r="K120">
            <v>203</v>
          </cell>
          <cell r="L120">
            <v>1</v>
          </cell>
          <cell r="M120">
            <v>45</v>
          </cell>
          <cell r="N120">
            <v>99</v>
          </cell>
          <cell r="O120">
            <v>110</v>
          </cell>
          <cell r="P120">
            <v>137</v>
          </cell>
          <cell r="Q120">
            <v>0</v>
          </cell>
          <cell r="R120">
            <v>0.2</v>
          </cell>
          <cell r="S120">
            <v>0.11</v>
          </cell>
          <cell r="T120">
            <v>0.11</v>
          </cell>
          <cell r="U120">
            <v>1</v>
          </cell>
          <cell r="V120">
            <v>15</v>
          </cell>
          <cell r="W120">
            <v>12</v>
          </cell>
          <cell r="X120">
            <v>1</v>
          </cell>
          <cell r="Y120">
            <v>1</v>
          </cell>
          <cell r="Z120">
            <v>50</v>
          </cell>
          <cell r="AA120">
            <v>50</v>
          </cell>
          <cell r="AB120">
            <v>0.04</v>
          </cell>
          <cell r="AC120">
            <v>0.04</v>
          </cell>
          <cell r="AD120">
            <v>1</v>
          </cell>
        </row>
        <row r="121">
          <cell r="A121">
            <v>120</v>
          </cell>
          <cell r="B121" t="str">
            <v>U6 33.5*27.0</v>
          </cell>
          <cell r="C121">
            <v>686</v>
          </cell>
          <cell r="D121">
            <v>851</v>
          </cell>
          <cell r="E121">
            <v>8</v>
          </cell>
          <cell r="F121">
            <v>8</v>
          </cell>
          <cell r="G121">
            <v>8</v>
          </cell>
          <cell r="H121">
            <v>8</v>
          </cell>
          <cell r="I121">
            <v>1</v>
          </cell>
          <cell r="J121">
            <v>1</v>
          </cell>
          <cell r="K121">
            <v>203</v>
          </cell>
          <cell r="L121">
            <v>1</v>
          </cell>
          <cell r="M121">
            <v>42</v>
          </cell>
          <cell r="N121">
            <v>93</v>
          </cell>
          <cell r="O121">
            <v>104</v>
          </cell>
          <cell r="P121">
            <v>130</v>
          </cell>
          <cell r="Q121">
            <v>0</v>
          </cell>
          <cell r="R121">
            <v>0.2</v>
          </cell>
          <cell r="S121">
            <v>0.11</v>
          </cell>
          <cell r="T121">
            <v>0.11</v>
          </cell>
          <cell r="U121">
            <v>1</v>
          </cell>
          <cell r="V121">
            <v>15</v>
          </cell>
          <cell r="W121">
            <v>12</v>
          </cell>
          <cell r="X121">
            <v>1</v>
          </cell>
          <cell r="Y121">
            <v>1</v>
          </cell>
          <cell r="Z121">
            <v>50</v>
          </cell>
          <cell r="AA121">
            <v>50</v>
          </cell>
          <cell r="AB121">
            <v>0.04</v>
          </cell>
          <cell r="AC121">
            <v>0.04</v>
          </cell>
          <cell r="AD121">
            <v>1</v>
          </cell>
        </row>
        <row r="122">
          <cell r="A122">
            <v>121</v>
          </cell>
          <cell r="B122" t="str">
            <v>U6b33.5*27.0</v>
          </cell>
          <cell r="C122">
            <v>686</v>
          </cell>
          <cell r="D122">
            <v>851</v>
          </cell>
          <cell r="E122">
            <v>31</v>
          </cell>
          <cell r="F122">
            <v>31</v>
          </cell>
          <cell r="G122">
            <v>49</v>
          </cell>
          <cell r="H122">
            <v>49</v>
          </cell>
          <cell r="I122">
            <v>1</v>
          </cell>
          <cell r="J122">
            <v>1</v>
          </cell>
          <cell r="K122">
            <v>203</v>
          </cell>
          <cell r="L122">
            <v>1</v>
          </cell>
          <cell r="M122">
            <v>42</v>
          </cell>
          <cell r="N122">
            <v>93</v>
          </cell>
          <cell r="O122">
            <v>104</v>
          </cell>
          <cell r="P122">
            <v>130</v>
          </cell>
          <cell r="Q122">
            <v>0</v>
          </cell>
          <cell r="R122">
            <v>0.2</v>
          </cell>
          <cell r="S122">
            <v>0.11</v>
          </cell>
          <cell r="T122">
            <v>0.11</v>
          </cell>
          <cell r="U122">
            <v>1</v>
          </cell>
          <cell r="V122">
            <v>15</v>
          </cell>
          <cell r="W122">
            <v>12</v>
          </cell>
          <cell r="X122">
            <v>1</v>
          </cell>
          <cell r="Y122">
            <v>1</v>
          </cell>
          <cell r="Z122">
            <v>50</v>
          </cell>
          <cell r="AA122">
            <v>50</v>
          </cell>
          <cell r="AB122">
            <v>0.04</v>
          </cell>
          <cell r="AC122">
            <v>0.04</v>
          </cell>
          <cell r="AD122">
            <v>1</v>
          </cell>
        </row>
        <row r="123">
          <cell r="A123">
            <v>122</v>
          </cell>
          <cell r="B123" t="str">
            <v>U6h33.5*27.0</v>
          </cell>
          <cell r="C123">
            <v>686</v>
          </cell>
          <cell r="D123">
            <v>851</v>
          </cell>
          <cell r="E123">
            <v>8</v>
          </cell>
          <cell r="F123">
            <v>8</v>
          </cell>
          <cell r="G123">
            <v>8</v>
          </cell>
          <cell r="H123">
            <v>8</v>
          </cell>
          <cell r="I123">
            <v>1</v>
          </cell>
          <cell r="J123">
            <v>2</v>
          </cell>
          <cell r="K123">
            <v>203</v>
          </cell>
          <cell r="L123">
            <v>2</v>
          </cell>
          <cell r="M123">
            <v>42</v>
          </cell>
          <cell r="N123">
            <v>93</v>
          </cell>
          <cell r="O123">
            <v>104</v>
          </cell>
          <cell r="P123">
            <v>130</v>
          </cell>
          <cell r="Q123">
            <v>0</v>
          </cell>
          <cell r="R123">
            <v>0.2</v>
          </cell>
          <cell r="S123">
            <v>0.11</v>
          </cell>
          <cell r="T123">
            <v>0.11</v>
          </cell>
          <cell r="U123">
            <v>1</v>
          </cell>
          <cell r="V123">
            <v>15</v>
          </cell>
          <cell r="W123">
            <v>12</v>
          </cell>
          <cell r="X123">
            <v>1</v>
          </cell>
          <cell r="Y123">
            <v>1</v>
          </cell>
          <cell r="Z123">
            <v>50</v>
          </cell>
          <cell r="AA123">
            <v>50</v>
          </cell>
          <cell r="AB123">
            <v>0.04</v>
          </cell>
          <cell r="AC123">
            <v>0.04</v>
          </cell>
          <cell r="AD123">
            <v>1</v>
          </cell>
        </row>
        <row r="124">
          <cell r="A124">
            <v>123</v>
          </cell>
          <cell r="B124" t="str">
            <v>U6 33.5*26.5</v>
          </cell>
          <cell r="C124">
            <v>673</v>
          </cell>
          <cell r="D124">
            <v>851</v>
          </cell>
          <cell r="E124">
            <v>8</v>
          </cell>
          <cell r="F124">
            <v>8</v>
          </cell>
          <cell r="G124">
            <v>8</v>
          </cell>
          <cell r="H124">
            <v>8</v>
          </cell>
          <cell r="I124">
            <v>1</v>
          </cell>
          <cell r="J124">
            <v>1</v>
          </cell>
          <cell r="K124">
            <v>203</v>
          </cell>
          <cell r="L124">
            <v>1</v>
          </cell>
          <cell r="M124">
            <v>41</v>
          </cell>
          <cell r="N124">
            <v>90</v>
          </cell>
          <cell r="O124">
            <v>100</v>
          </cell>
          <cell r="P124">
            <v>125</v>
          </cell>
          <cell r="Q124">
            <v>0</v>
          </cell>
          <cell r="R124">
            <v>0.2</v>
          </cell>
          <cell r="S124">
            <v>0.11</v>
          </cell>
          <cell r="T124">
            <v>0.11</v>
          </cell>
          <cell r="U124">
            <v>1</v>
          </cell>
          <cell r="V124">
            <v>15</v>
          </cell>
          <cell r="W124">
            <v>12</v>
          </cell>
          <cell r="X124">
            <v>1</v>
          </cell>
          <cell r="Y124">
            <v>1</v>
          </cell>
          <cell r="Z124">
            <v>50</v>
          </cell>
          <cell r="AA124">
            <v>50</v>
          </cell>
          <cell r="AB124">
            <v>0.04</v>
          </cell>
          <cell r="AC124">
            <v>0.04</v>
          </cell>
          <cell r="AD124">
            <v>1</v>
          </cell>
        </row>
        <row r="125">
          <cell r="A125">
            <v>124</v>
          </cell>
          <cell r="B125" t="str">
            <v>U6+33.5*26.5</v>
          </cell>
          <cell r="C125">
            <v>673</v>
          </cell>
          <cell r="D125">
            <v>851</v>
          </cell>
          <cell r="E125">
            <v>8</v>
          </cell>
          <cell r="F125">
            <v>8</v>
          </cell>
          <cell r="G125">
            <v>8</v>
          </cell>
          <cell r="H125">
            <v>8</v>
          </cell>
          <cell r="I125">
            <v>1</v>
          </cell>
          <cell r="J125">
            <v>1</v>
          </cell>
          <cell r="K125">
            <v>203</v>
          </cell>
          <cell r="L125">
            <v>1</v>
          </cell>
          <cell r="M125">
            <v>41</v>
          </cell>
          <cell r="N125">
            <v>90</v>
          </cell>
          <cell r="O125">
            <v>100</v>
          </cell>
          <cell r="P125">
            <v>125</v>
          </cell>
          <cell r="Q125">
            <v>0</v>
          </cell>
          <cell r="R125">
            <v>50</v>
          </cell>
          <cell r="S125">
            <v>0.11</v>
          </cell>
          <cell r="T125">
            <v>0.4</v>
          </cell>
          <cell r="U125">
            <v>3</v>
          </cell>
          <cell r="V125">
            <v>15</v>
          </cell>
          <cell r="W125">
            <v>12</v>
          </cell>
          <cell r="X125">
            <v>1</v>
          </cell>
          <cell r="Y125">
            <v>1</v>
          </cell>
          <cell r="Z125">
            <v>50</v>
          </cell>
          <cell r="AA125">
            <v>50</v>
          </cell>
          <cell r="AB125">
            <v>0.04</v>
          </cell>
          <cell r="AC125">
            <v>0.5</v>
          </cell>
          <cell r="AD125">
            <v>3</v>
          </cell>
        </row>
        <row r="126">
          <cell r="A126">
            <v>125</v>
          </cell>
          <cell r="B126" t="str">
            <v>U6a33.5*26.5</v>
          </cell>
          <cell r="C126">
            <v>673</v>
          </cell>
          <cell r="D126">
            <v>851</v>
          </cell>
          <cell r="E126">
            <v>55</v>
          </cell>
          <cell r="F126">
            <v>55</v>
          </cell>
          <cell r="G126">
            <v>89</v>
          </cell>
          <cell r="H126">
            <v>89</v>
          </cell>
          <cell r="I126">
            <v>1</v>
          </cell>
          <cell r="J126">
            <v>1</v>
          </cell>
          <cell r="K126">
            <v>203</v>
          </cell>
          <cell r="L126">
            <v>1</v>
          </cell>
          <cell r="M126">
            <v>41</v>
          </cell>
          <cell r="N126">
            <v>90</v>
          </cell>
          <cell r="O126">
            <v>100</v>
          </cell>
          <cell r="P126">
            <v>125</v>
          </cell>
          <cell r="Q126">
            <v>0</v>
          </cell>
          <cell r="R126">
            <v>0.2</v>
          </cell>
          <cell r="S126">
            <v>0.11</v>
          </cell>
          <cell r="T126">
            <v>0.11</v>
          </cell>
          <cell r="U126">
            <v>1</v>
          </cell>
          <cell r="V126">
            <v>15</v>
          </cell>
          <cell r="W126">
            <v>12</v>
          </cell>
          <cell r="X126">
            <v>1</v>
          </cell>
          <cell r="Y126">
            <v>1</v>
          </cell>
          <cell r="Z126">
            <v>50</v>
          </cell>
          <cell r="AA126">
            <v>50</v>
          </cell>
          <cell r="AB126">
            <v>0.04</v>
          </cell>
          <cell r="AC126">
            <v>0.04</v>
          </cell>
          <cell r="AD126">
            <v>1</v>
          </cell>
        </row>
        <row r="127">
          <cell r="A127">
            <v>126</v>
          </cell>
          <cell r="B127" t="str">
            <v>U5r30.5*25.5</v>
          </cell>
          <cell r="C127">
            <v>648</v>
          </cell>
          <cell r="D127">
            <v>775</v>
          </cell>
          <cell r="E127">
            <v>47</v>
          </cell>
          <cell r="F127">
            <v>47</v>
          </cell>
          <cell r="G127">
            <v>146</v>
          </cell>
          <cell r="H127">
            <v>146</v>
          </cell>
          <cell r="I127">
            <v>1</v>
          </cell>
          <cell r="J127">
            <v>1</v>
          </cell>
          <cell r="K127">
            <v>203</v>
          </cell>
          <cell r="L127">
            <v>1</v>
          </cell>
          <cell r="M127">
            <v>43</v>
          </cell>
          <cell r="N127">
            <v>95</v>
          </cell>
          <cell r="O127">
            <v>106</v>
          </cell>
          <cell r="P127">
            <v>132</v>
          </cell>
          <cell r="Q127">
            <v>0</v>
          </cell>
          <cell r="R127">
            <v>0.2</v>
          </cell>
          <cell r="S127">
            <v>0.11</v>
          </cell>
          <cell r="T127">
            <v>0.11</v>
          </cell>
          <cell r="U127">
            <v>1</v>
          </cell>
          <cell r="V127">
            <v>15</v>
          </cell>
          <cell r="W127">
            <v>12</v>
          </cell>
          <cell r="X127">
            <v>1</v>
          </cell>
          <cell r="Y127">
            <v>1</v>
          </cell>
          <cell r="Z127">
            <v>50</v>
          </cell>
          <cell r="AA127">
            <v>50</v>
          </cell>
          <cell r="AB127">
            <v>0.04</v>
          </cell>
          <cell r="AC127">
            <v>0.04</v>
          </cell>
          <cell r="AD127">
            <v>1</v>
          </cell>
        </row>
        <row r="128">
          <cell r="A128">
            <v>127</v>
          </cell>
          <cell r="B128" t="str">
            <v>U6 28.5*36.5</v>
          </cell>
          <cell r="C128">
            <v>927</v>
          </cell>
          <cell r="D128">
            <v>724</v>
          </cell>
          <cell r="E128">
            <v>8</v>
          </cell>
          <cell r="F128">
            <v>8</v>
          </cell>
          <cell r="G128">
            <v>8</v>
          </cell>
          <cell r="H128">
            <v>8</v>
          </cell>
          <cell r="I128">
            <v>1</v>
          </cell>
          <cell r="J128">
            <v>1</v>
          </cell>
          <cell r="K128">
            <v>203</v>
          </cell>
          <cell r="L128">
            <v>1</v>
          </cell>
          <cell r="M128">
            <v>30</v>
          </cell>
          <cell r="N128">
            <v>66</v>
          </cell>
          <cell r="O128">
            <v>73</v>
          </cell>
          <cell r="P128">
            <v>92</v>
          </cell>
          <cell r="Q128">
            <v>0</v>
          </cell>
          <cell r="R128">
            <v>0.2</v>
          </cell>
          <cell r="S128">
            <v>0.11</v>
          </cell>
          <cell r="T128">
            <v>0.11</v>
          </cell>
          <cell r="U128">
            <v>1</v>
          </cell>
          <cell r="V128">
            <v>15</v>
          </cell>
          <cell r="W128">
            <v>12</v>
          </cell>
          <cell r="X128">
            <v>1</v>
          </cell>
          <cell r="Y128">
            <v>1</v>
          </cell>
          <cell r="Z128">
            <v>50</v>
          </cell>
          <cell r="AA128">
            <v>50</v>
          </cell>
          <cell r="AB128">
            <v>0.04</v>
          </cell>
          <cell r="AC128">
            <v>0.04</v>
          </cell>
          <cell r="AD128">
            <v>1</v>
          </cell>
        </row>
        <row r="129">
          <cell r="A129">
            <v>128</v>
          </cell>
          <cell r="B129" t="str">
            <v>U6a28.5*36.5</v>
          </cell>
          <cell r="C129">
            <v>927</v>
          </cell>
          <cell r="D129">
            <v>724</v>
          </cell>
          <cell r="E129">
            <v>182</v>
          </cell>
          <cell r="F129">
            <v>182</v>
          </cell>
          <cell r="G129">
            <v>25</v>
          </cell>
          <cell r="H129">
            <v>25</v>
          </cell>
          <cell r="I129">
            <v>1</v>
          </cell>
          <cell r="J129">
            <v>1</v>
          </cell>
          <cell r="K129">
            <v>203</v>
          </cell>
          <cell r="L129">
            <v>1</v>
          </cell>
          <cell r="M129">
            <v>30</v>
          </cell>
          <cell r="N129">
            <v>66</v>
          </cell>
          <cell r="O129">
            <v>73</v>
          </cell>
          <cell r="P129">
            <v>92</v>
          </cell>
          <cell r="Q129">
            <v>0</v>
          </cell>
          <cell r="R129">
            <v>0.2</v>
          </cell>
          <cell r="S129">
            <v>0.11</v>
          </cell>
          <cell r="T129">
            <v>0.11</v>
          </cell>
          <cell r="U129">
            <v>1</v>
          </cell>
          <cell r="V129">
            <v>15</v>
          </cell>
          <cell r="W129">
            <v>12</v>
          </cell>
          <cell r="X129">
            <v>1</v>
          </cell>
          <cell r="Y129">
            <v>1</v>
          </cell>
          <cell r="Z129">
            <v>50</v>
          </cell>
          <cell r="AA129">
            <v>50</v>
          </cell>
          <cell r="AB129">
            <v>0.04</v>
          </cell>
          <cell r="AC129">
            <v>0.04</v>
          </cell>
          <cell r="AD129">
            <v>1</v>
          </cell>
        </row>
        <row r="130">
          <cell r="A130">
            <v>129</v>
          </cell>
          <cell r="B130" t="str">
            <v>U6 37.5*30.0</v>
          </cell>
          <cell r="C130">
            <v>762</v>
          </cell>
          <cell r="D130">
            <v>953</v>
          </cell>
          <cell r="E130">
            <v>14</v>
          </cell>
          <cell r="F130">
            <v>14</v>
          </cell>
          <cell r="G130">
            <v>15</v>
          </cell>
          <cell r="H130">
            <v>15</v>
          </cell>
          <cell r="I130">
            <v>1</v>
          </cell>
          <cell r="J130">
            <v>1</v>
          </cell>
          <cell r="K130">
            <v>203</v>
          </cell>
          <cell r="L130">
            <v>1</v>
          </cell>
          <cell r="M130">
            <v>38</v>
          </cell>
          <cell r="N130">
            <v>84</v>
          </cell>
          <cell r="O130">
            <v>93</v>
          </cell>
          <cell r="P130">
            <v>116</v>
          </cell>
          <cell r="Q130">
            <v>0</v>
          </cell>
          <cell r="R130">
            <v>0.2</v>
          </cell>
          <cell r="S130">
            <v>0.09</v>
          </cell>
          <cell r="T130">
            <v>0.09</v>
          </cell>
          <cell r="U130">
            <v>1</v>
          </cell>
          <cell r="V130">
            <v>15</v>
          </cell>
          <cell r="W130">
            <v>12</v>
          </cell>
          <cell r="X130">
            <v>1</v>
          </cell>
          <cell r="Y130">
            <v>1</v>
          </cell>
          <cell r="Z130">
            <v>50</v>
          </cell>
          <cell r="AA130">
            <v>50</v>
          </cell>
          <cell r="AB130">
            <v>0.04</v>
          </cell>
          <cell r="AC130">
            <v>0.04</v>
          </cell>
          <cell r="AD130">
            <v>1</v>
          </cell>
        </row>
        <row r="131">
          <cell r="A131">
            <v>130</v>
          </cell>
          <cell r="B131" t="str">
            <v>U6b37.5*30.0</v>
          </cell>
          <cell r="C131">
            <v>762</v>
          </cell>
          <cell r="D131">
            <v>953</v>
          </cell>
          <cell r="E131">
            <v>69</v>
          </cell>
          <cell r="F131">
            <v>69</v>
          </cell>
          <cell r="G131">
            <v>100</v>
          </cell>
          <cell r="H131">
            <v>100</v>
          </cell>
          <cell r="I131">
            <v>1</v>
          </cell>
          <cell r="J131">
            <v>1</v>
          </cell>
          <cell r="K131">
            <v>203</v>
          </cell>
          <cell r="L131">
            <v>1</v>
          </cell>
          <cell r="M131">
            <v>38</v>
          </cell>
          <cell r="N131">
            <v>84</v>
          </cell>
          <cell r="O131">
            <v>93</v>
          </cell>
          <cell r="P131">
            <v>116</v>
          </cell>
          <cell r="Q131">
            <v>0</v>
          </cell>
          <cell r="R131">
            <v>0.2</v>
          </cell>
          <cell r="S131">
            <v>0.11</v>
          </cell>
          <cell r="T131">
            <v>0.11</v>
          </cell>
          <cell r="U131">
            <v>1</v>
          </cell>
          <cell r="V131">
            <v>15</v>
          </cell>
          <cell r="W131">
            <v>12</v>
          </cell>
          <cell r="X131">
            <v>1</v>
          </cell>
          <cell r="Y131">
            <v>1</v>
          </cell>
          <cell r="Z131">
            <v>50</v>
          </cell>
          <cell r="AA131">
            <v>50</v>
          </cell>
          <cell r="AB131">
            <v>0.04</v>
          </cell>
          <cell r="AC131">
            <v>0.04</v>
          </cell>
          <cell r="AD131">
            <v>1</v>
          </cell>
        </row>
        <row r="132">
          <cell r="A132">
            <v>131</v>
          </cell>
          <cell r="B132" t="str">
            <v>U6a33.5*27.0</v>
          </cell>
          <cell r="C132">
            <v>686</v>
          </cell>
          <cell r="D132">
            <v>851</v>
          </cell>
          <cell r="E132">
            <v>59</v>
          </cell>
          <cell r="F132">
            <v>59</v>
          </cell>
          <cell r="G132">
            <v>84</v>
          </cell>
          <cell r="H132">
            <v>84</v>
          </cell>
          <cell r="I132">
            <v>1</v>
          </cell>
          <cell r="J132">
            <v>1</v>
          </cell>
          <cell r="K132">
            <v>203</v>
          </cell>
          <cell r="L132">
            <v>1</v>
          </cell>
          <cell r="M132">
            <v>42</v>
          </cell>
          <cell r="N132">
            <v>93</v>
          </cell>
          <cell r="O132">
            <v>104</v>
          </cell>
          <cell r="P132">
            <v>130</v>
          </cell>
          <cell r="Q132">
            <v>0</v>
          </cell>
          <cell r="R132">
            <v>0.2</v>
          </cell>
          <cell r="S132">
            <v>0.11</v>
          </cell>
          <cell r="T132">
            <v>0.11</v>
          </cell>
          <cell r="U132">
            <v>1</v>
          </cell>
          <cell r="V132">
            <v>15</v>
          </cell>
          <cell r="W132">
            <v>12</v>
          </cell>
          <cell r="X132">
            <v>1</v>
          </cell>
          <cell r="Y132">
            <v>1</v>
          </cell>
          <cell r="Z132">
            <v>50</v>
          </cell>
          <cell r="AA132">
            <v>50</v>
          </cell>
          <cell r="AB132">
            <v>0.04</v>
          </cell>
          <cell r="AC132">
            <v>0.04</v>
          </cell>
          <cell r="AD132">
            <v>1</v>
          </cell>
        </row>
        <row r="133">
          <cell r="A133">
            <v>132</v>
          </cell>
          <cell r="B133" t="str">
            <v>U6 39.5*30.5</v>
          </cell>
          <cell r="C133">
            <v>775</v>
          </cell>
          <cell r="D133">
            <v>1003</v>
          </cell>
          <cell r="E133">
            <v>21</v>
          </cell>
          <cell r="F133">
            <v>21</v>
          </cell>
          <cell r="G133">
            <v>40</v>
          </cell>
          <cell r="H133">
            <v>40</v>
          </cell>
          <cell r="I133">
            <v>1</v>
          </cell>
          <cell r="J133">
            <v>1</v>
          </cell>
          <cell r="K133">
            <v>203</v>
          </cell>
          <cell r="L133">
            <v>1</v>
          </cell>
          <cell r="M133">
            <v>37</v>
          </cell>
          <cell r="N133">
            <v>82</v>
          </cell>
          <cell r="O133">
            <v>91</v>
          </cell>
          <cell r="P133">
            <v>114</v>
          </cell>
          <cell r="Q133">
            <v>0</v>
          </cell>
          <cell r="R133">
            <v>0.2</v>
          </cell>
          <cell r="S133">
            <v>0.11</v>
          </cell>
          <cell r="T133">
            <v>0.11</v>
          </cell>
          <cell r="U133">
            <v>1</v>
          </cell>
          <cell r="V133">
            <v>15</v>
          </cell>
          <cell r="W133">
            <v>12</v>
          </cell>
          <cell r="X133">
            <v>1</v>
          </cell>
          <cell r="Y133">
            <v>1</v>
          </cell>
          <cell r="Z133">
            <v>50</v>
          </cell>
          <cell r="AA133">
            <v>50</v>
          </cell>
          <cell r="AB133">
            <v>0.04</v>
          </cell>
          <cell r="AC133">
            <v>0.04</v>
          </cell>
          <cell r="AD133">
            <v>1</v>
          </cell>
        </row>
        <row r="134">
          <cell r="A134">
            <v>133</v>
          </cell>
          <cell r="B134" t="str">
            <v>U6b39.5*30.5</v>
          </cell>
          <cell r="C134">
            <v>775</v>
          </cell>
          <cell r="D134">
            <v>1003</v>
          </cell>
          <cell r="E134">
            <v>76</v>
          </cell>
          <cell r="F134">
            <v>76</v>
          </cell>
          <cell r="G134">
            <v>125</v>
          </cell>
          <cell r="H134">
            <v>125</v>
          </cell>
          <cell r="I134">
            <v>1</v>
          </cell>
          <cell r="J134">
            <v>1</v>
          </cell>
          <cell r="K134">
            <v>203</v>
          </cell>
          <cell r="L134">
            <v>1</v>
          </cell>
          <cell r="M134">
            <v>37</v>
          </cell>
          <cell r="N134">
            <v>82</v>
          </cell>
          <cell r="O134">
            <v>91</v>
          </cell>
          <cell r="P134">
            <v>114</v>
          </cell>
          <cell r="Q134">
            <v>0</v>
          </cell>
          <cell r="R134">
            <v>0.2</v>
          </cell>
          <cell r="S134">
            <v>0.11</v>
          </cell>
          <cell r="T134">
            <v>0.11</v>
          </cell>
          <cell r="U134">
            <v>1</v>
          </cell>
          <cell r="V134">
            <v>15</v>
          </cell>
          <cell r="W134">
            <v>12</v>
          </cell>
          <cell r="X134">
            <v>1</v>
          </cell>
          <cell r="Y134">
            <v>1</v>
          </cell>
          <cell r="Z134">
            <v>50</v>
          </cell>
          <cell r="AA134">
            <v>50</v>
          </cell>
          <cell r="AB134">
            <v>0.04</v>
          </cell>
          <cell r="AC134">
            <v>0.04</v>
          </cell>
          <cell r="AD134">
            <v>1</v>
          </cell>
        </row>
        <row r="135">
          <cell r="A135">
            <v>134</v>
          </cell>
          <cell r="B135" t="str">
            <v>U6x39.5*30.5</v>
          </cell>
          <cell r="C135">
            <v>775</v>
          </cell>
          <cell r="D135">
            <v>1003</v>
          </cell>
          <cell r="E135">
            <v>12</v>
          </cell>
          <cell r="F135">
            <v>12</v>
          </cell>
          <cell r="G135">
            <v>12</v>
          </cell>
          <cell r="H135">
            <v>12</v>
          </cell>
          <cell r="I135">
            <v>2</v>
          </cell>
          <cell r="J135">
            <v>2</v>
          </cell>
          <cell r="K135">
            <v>203</v>
          </cell>
          <cell r="L135">
            <v>4</v>
          </cell>
          <cell r="M135">
            <v>37</v>
          </cell>
          <cell r="N135">
            <v>82</v>
          </cell>
          <cell r="O135">
            <v>91</v>
          </cell>
          <cell r="P135">
            <v>114</v>
          </cell>
          <cell r="Q135">
            <v>0</v>
          </cell>
          <cell r="R135">
            <v>0.2</v>
          </cell>
          <cell r="S135">
            <v>0.11</v>
          </cell>
          <cell r="T135">
            <v>0.11</v>
          </cell>
          <cell r="U135">
            <v>1</v>
          </cell>
          <cell r="V135">
            <v>15</v>
          </cell>
          <cell r="W135">
            <v>12</v>
          </cell>
          <cell r="X135">
            <v>1</v>
          </cell>
          <cell r="Y135">
            <v>1</v>
          </cell>
          <cell r="Z135">
            <v>50</v>
          </cell>
          <cell r="AA135">
            <v>50</v>
          </cell>
          <cell r="AB135">
            <v>0.04</v>
          </cell>
          <cell r="AC135">
            <v>0.04</v>
          </cell>
          <cell r="AD135">
            <v>1</v>
          </cell>
        </row>
        <row r="136">
          <cell r="A136">
            <v>135</v>
          </cell>
          <cell r="B136" t="str">
            <v/>
          </cell>
          <cell r="C136" t="str">
            <v/>
          </cell>
          <cell r="D136" t="str">
            <v/>
          </cell>
          <cell r="E136" t="str">
            <v/>
          </cell>
          <cell r="F136" t="str">
            <v/>
          </cell>
          <cell r="G136" t="str">
            <v/>
          </cell>
          <cell r="H136" t="str">
            <v/>
          </cell>
          <cell r="I136" t="str">
            <v/>
          </cell>
          <cell r="J136" t="str">
            <v/>
          </cell>
          <cell r="K136" t="str">
            <v/>
          </cell>
          <cell r="L136" t="str">
            <v/>
          </cell>
          <cell r="M136" t="str">
            <v/>
          </cell>
          <cell r="N136" t="str">
            <v/>
          </cell>
          <cell r="O136" t="str">
            <v/>
          </cell>
          <cell r="P136" t="str">
            <v/>
          </cell>
          <cell r="Q136" t="str">
            <v/>
          </cell>
          <cell r="R136" t="str">
            <v/>
          </cell>
          <cell r="S136" t="str">
            <v/>
          </cell>
          <cell r="T136" t="str">
            <v/>
          </cell>
          <cell r="V136" t="str">
            <v/>
          </cell>
          <cell r="W136" t="str">
            <v/>
          </cell>
          <cell r="X136" t="str">
            <v/>
          </cell>
          <cell r="Y136" t="str">
            <v/>
          </cell>
          <cell r="Z136" t="str">
            <v/>
          </cell>
          <cell r="AA136" t="str">
            <v/>
          </cell>
          <cell r="AB136" t="str">
            <v/>
          </cell>
        </row>
        <row r="137">
          <cell r="A137">
            <v>136</v>
          </cell>
          <cell r="B137" t="str">
            <v>U6h45.0*27.5</v>
          </cell>
          <cell r="C137">
            <v>699</v>
          </cell>
          <cell r="D137">
            <v>1143</v>
          </cell>
          <cell r="E137">
            <v>12</v>
          </cell>
          <cell r="F137">
            <v>12</v>
          </cell>
          <cell r="G137">
            <v>12</v>
          </cell>
          <cell r="H137">
            <v>12</v>
          </cell>
          <cell r="I137">
            <v>1</v>
          </cell>
          <cell r="J137">
            <v>2</v>
          </cell>
          <cell r="K137">
            <v>203</v>
          </cell>
          <cell r="L137">
            <v>2</v>
          </cell>
          <cell r="M137">
            <v>41</v>
          </cell>
          <cell r="N137">
            <v>92</v>
          </cell>
          <cell r="O137">
            <v>102</v>
          </cell>
          <cell r="P137">
            <v>127</v>
          </cell>
          <cell r="Q137">
            <v>0</v>
          </cell>
          <cell r="R137">
            <v>0.2</v>
          </cell>
          <cell r="S137">
            <v>0.11</v>
          </cell>
          <cell r="T137">
            <v>0.11</v>
          </cell>
          <cell r="U137">
            <v>1</v>
          </cell>
          <cell r="V137">
            <v>15</v>
          </cell>
          <cell r="W137">
            <v>12</v>
          </cell>
          <cell r="X137">
            <v>1</v>
          </cell>
          <cell r="Y137">
            <v>1</v>
          </cell>
          <cell r="Z137">
            <v>50</v>
          </cell>
          <cell r="AA137">
            <v>50</v>
          </cell>
          <cell r="AB137">
            <v>0.04</v>
          </cell>
          <cell r="AC137">
            <v>0.04</v>
          </cell>
          <cell r="AD137">
            <v>1</v>
          </cell>
        </row>
        <row r="138">
          <cell r="A138">
            <v>137</v>
          </cell>
          <cell r="B138" t="str">
            <v/>
          </cell>
          <cell r="C138" t="str">
            <v/>
          </cell>
          <cell r="D138" t="str">
            <v/>
          </cell>
          <cell r="E138" t="str">
            <v/>
          </cell>
          <cell r="F138" t="str">
            <v/>
          </cell>
          <cell r="G138" t="str">
            <v/>
          </cell>
          <cell r="H138" t="str">
            <v/>
          </cell>
          <cell r="I138" t="str">
            <v/>
          </cell>
          <cell r="J138" t="str">
            <v/>
          </cell>
          <cell r="K138" t="str">
            <v/>
          </cell>
          <cell r="L138" t="str">
            <v/>
          </cell>
          <cell r="M138" t="str">
            <v/>
          </cell>
          <cell r="N138" t="str">
            <v/>
          </cell>
          <cell r="O138" t="str">
            <v/>
          </cell>
          <cell r="P138" t="str">
            <v/>
          </cell>
          <cell r="Q138" t="str">
            <v/>
          </cell>
          <cell r="R138" t="str">
            <v/>
          </cell>
          <cell r="S138" t="str">
            <v/>
          </cell>
          <cell r="T138" t="str">
            <v/>
          </cell>
          <cell r="V138" t="str">
            <v/>
          </cell>
          <cell r="W138" t="str">
            <v/>
          </cell>
          <cell r="X138" t="str">
            <v/>
          </cell>
          <cell r="Y138" t="str">
            <v/>
          </cell>
          <cell r="Z138" t="str">
            <v/>
          </cell>
          <cell r="AA138" t="str">
            <v/>
          </cell>
          <cell r="AB138" t="str">
            <v/>
          </cell>
        </row>
        <row r="139">
          <cell r="A139">
            <v>138</v>
          </cell>
          <cell r="B139" t="str">
            <v>U6 49.5*41.0</v>
          </cell>
          <cell r="C139">
            <v>1041</v>
          </cell>
          <cell r="D139">
            <v>1257</v>
          </cell>
          <cell r="E139">
            <v>24</v>
          </cell>
          <cell r="F139">
            <v>24</v>
          </cell>
          <cell r="G139">
            <v>32</v>
          </cell>
          <cell r="H139">
            <v>32</v>
          </cell>
          <cell r="I139">
            <v>1</v>
          </cell>
          <cell r="J139">
            <v>1</v>
          </cell>
          <cell r="K139">
            <v>203</v>
          </cell>
          <cell r="L139">
            <v>1</v>
          </cell>
          <cell r="M139">
            <v>25</v>
          </cell>
          <cell r="N139">
            <v>56</v>
          </cell>
          <cell r="O139">
            <v>62</v>
          </cell>
          <cell r="P139">
            <v>78</v>
          </cell>
          <cell r="Q139">
            <v>0</v>
          </cell>
          <cell r="R139">
            <v>0.2</v>
          </cell>
          <cell r="S139">
            <v>0.11</v>
          </cell>
          <cell r="T139">
            <v>0.11</v>
          </cell>
          <cell r="U139">
            <v>1</v>
          </cell>
          <cell r="V139">
            <v>15</v>
          </cell>
          <cell r="W139">
            <v>12</v>
          </cell>
          <cell r="X139">
            <v>1</v>
          </cell>
          <cell r="Y139">
            <v>1</v>
          </cell>
          <cell r="Z139">
            <v>50</v>
          </cell>
          <cell r="AA139">
            <v>50</v>
          </cell>
          <cell r="AB139">
            <v>0.04</v>
          </cell>
          <cell r="AC139">
            <v>0.04</v>
          </cell>
          <cell r="AD139">
            <v>1</v>
          </cell>
        </row>
        <row r="140">
          <cell r="A140">
            <v>139</v>
          </cell>
          <cell r="B140" t="str">
            <v>U6c49.5*41.0</v>
          </cell>
          <cell r="C140">
            <v>1041</v>
          </cell>
          <cell r="D140">
            <v>1257</v>
          </cell>
          <cell r="E140">
            <v>179</v>
          </cell>
          <cell r="F140">
            <v>179</v>
          </cell>
          <cell r="G140">
            <v>187</v>
          </cell>
          <cell r="H140">
            <v>187</v>
          </cell>
          <cell r="I140">
            <v>1</v>
          </cell>
          <cell r="J140">
            <v>1</v>
          </cell>
          <cell r="K140">
            <v>203</v>
          </cell>
          <cell r="L140">
            <v>1</v>
          </cell>
          <cell r="M140">
            <v>25</v>
          </cell>
          <cell r="N140">
            <v>56</v>
          </cell>
          <cell r="O140">
            <v>62</v>
          </cell>
          <cell r="P140">
            <v>78</v>
          </cell>
          <cell r="Q140">
            <v>0</v>
          </cell>
          <cell r="R140">
            <v>0.2</v>
          </cell>
          <cell r="S140">
            <v>0.11</v>
          </cell>
          <cell r="T140">
            <v>0.11</v>
          </cell>
          <cell r="U140">
            <v>1</v>
          </cell>
          <cell r="V140">
            <v>15</v>
          </cell>
          <cell r="W140">
            <v>12</v>
          </cell>
          <cell r="X140">
            <v>1</v>
          </cell>
          <cell r="Y140">
            <v>1</v>
          </cell>
          <cell r="Z140">
            <v>50</v>
          </cell>
          <cell r="AA140">
            <v>50</v>
          </cell>
          <cell r="AB140">
            <v>0.04</v>
          </cell>
          <cell r="AC140">
            <v>0.04</v>
          </cell>
          <cell r="AD140">
            <v>1</v>
          </cell>
        </row>
        <row r="141">
          <cell r="A141">
            <v>140</v>
          </cell>
          <cell r="B141" t="str">
            <v>U6x49.5*41.0</v>
          </cell>
          <cell r="C141">
            <v>1041</v>
          </cell>
          <cell r="D141">
            <v>1257</v>
          </cell>
          <cell r="E141">
            <v>24</v>
          </cell>
          <cell r="F141">
            <v>24</v>
          </cell>
          <cell r="G141">
            <v>32</v>
          </cell>
          <cell r="H141">
            <v>32</v>
          </cell>
          <cell r="I141">
            <v>2</v>
          </cell>
          <cell r="J141">
            <v>2</v>
          </cell>
          <cell r="K141">
            <v>203</v>
          </cell>
          <cell r="L141">
            <v>4</v>
          </cell>
          <cell r="M141">
            <v>25</v>
          </cell>
          <cell r="N141">
            <v>56</v>
          </cell>
          <cell r="O141">
            <v>62</v>
          </cell>
          <cell r="P141">
            <v>78</v>
          </cell>
          <cell r="Q141">
            <v>0</v>
          </cell>
          <cell r="R141">
            <v>0.2</v>
          </cell>
          <cell r="S141">
            <v>0.11</v>
          </cell>
          <cell r="T141">
            <v>0.11</v>
          </cell>
          <cell r="U141">
            <v>1</v>
          </cell>
          <cell r="V141">
            <v>15</v>
          </cell>
          <cell r="W141">
            <v>12</v>
          </cell>
          <cell r="X141">
            <v>1</v>
          </cell>
          <cell r="Y141">
            <v>1</v>
          </cell>
          <cell r="Z141">
            <v>50</v>
          </cell>
          <cell r="AA141">
            <v>50</v>
          </cell>
          <cell r="AB141">
            <v>0.04</v>
          </cell>
          <cell r="AC141">
            <v>0.04</v>
          </cell>
          <cell r="AD141">
            <v>1</v>
          </cell>
        </row>
        <row r="142">
          <cell r="A142">
            <v>141</v>
          </cell>
          <cell r="B142" t="str">
            <v>U6 49.0*30.0</v>
          </cell>
          <cell r="C142">
            <v>762</v>
          </cell>
          <cell r="D142">
            <v>1245</v>
          </cell>
          <cell r="E142">
            <v>14</v>
          </cell>
          <cell r="F142">
            <v>14</v>
          </cell>
          <cell r="G142">
            <v>161</v>
          </cell>
          <cell r="H142">
            <v>161</v>
          </cell>
          <cell r="I142">
            <v>1</v>
          </cell>
          <cell r="J142">
            <v>1</v>
          </cell>
          <cell r="K142">
            <v>203</v>
          </cell>
          <cell r="L142">
            <v>1</v>
          </cell>
          <cell r="M142">
            <v>38</v>
          </cell>
          <cell r="N142">
            <v>84</v>
          </cell>
          <cell r="O142">
            <v>93</v>
          </cell>
          <cell r="P142">
            <v>116</v>
          </cell>
          <cell r="Q142">
            <v>0</v>
          </cell>
          <cell r="R142">
            <v>0.2</v>
          </cell>
          <cell r="S142">
            <v>0.11</v>
          </cell>
          <cell r="T142">
            <v>0.11</v>
          </cell>
          <cell r="U142">
            <v>1</v>
          </cell>
          <cell r="V142">
            <v>15</v>
          </cell>
          <cell r="W142">
            <v>12</v>
          </cell>
          <cell r="X142">
            <v>1</v>
          </cell>
          <cell r="Y142">
            <v>1</v>
          </cell>
          <cell r="Z142">
            <v>50</v>
          </cell>
          <cell r="AA142">
            <v>50</v>
          </cell>
          <cell r="AB142">
            <v>0.04</v>
          </cell>
          <cell r="AC142">
            <v>0.04</v>
          </cell>
          <cell r="AD142">
            <v>1</v>
          </cell>
        </row>
        <row r="143">
          <cell r="A143">
            <v>142</v>
          </cell>
          <cell r="B143" t="str">
            <v>U6 51.0*45.0</v>
          </cell>
          <cell r="C143">
            <v>1143</v>
          </cell>
          <cell r="D143">
            <v>1295</v>
          </cell>
          <cell r="E143">
            <v>25</v>
          </cell>
          <cell r="F143">
            <v>25</v>
          </cell>
          <cell r="G143">
            <v>26</v>
          </cell>
          <cell r="H143">
            <v>26</v>
          </cell>
          <cell r="I143">
            <v>1</v>
          </cell>
          <cell r="J143">
            <v>1</v>
          </cell>
          <cell r="K143">
            <v>203</v>
          </cell>
          <cell r="L143">
            <v>1</v>
          </cell>
          <cell r="M143">
            <v>22</v>
          </cell>
          <cell r="N143">
            <v>48</v>
          </cell>
          <cell r="O143">
            <v>54</v>
          </cell>
          <cell r="P143">
            <v>67</v>
          </cell>
          <cell r="Q143">
            <v>0</v>
          </cell>
          <cell r="R143">
            <v>0.2</v>
          </cell>
          <cell r="S143">
            <v>0.11</v>
          </cell>
          <cell r="T143">
            <v>0.11</v>
          </cell>
          <cell r="U143">
            <v>1</v>
          </cell>
          <cell r="V143">
            <v>15</v>
          </cell>
          <cell r="W143">
            <v>12</v>
          </cell>
          <cell r="X143">
            <v>1</v>
          </cell>
          <cell r="Y143">
            <v>1</v>
          </cell>
          <cell r="Z143">
            <v>50</v>
          </cell>
          <cell r="AA143">
            <v>50</v>
          </cell>
          <cell r="AB143">
            <v>0.04</v>
          </cell>
          <cell r="AC143">
            <v>0.04</v>
          </cell>
          <cell r="AD143">
            <v>1</v>
          </cell>
        </row>
        <row r="144">
          <cell r="A144">
            <v>143</v>
          </cell>
          <cell r="B144" t="str">
            <v>U6c51.0*45.0</v>
          </cell>
          <cell r="C144">
            <v>1143</v>
          </cell>
          <cell r="D144">
            <v>1295</v>
          </cell>
          <cell r="E144">
            <v>230</v>
          </cell>
          <cell r="F144">
            <v>230</v>
          </cell>
          <cell r="G144">
            <v>206</v>
          </cell>
          <cell r="H144">
            <v>206</v>
          </cell>
          <cell r="I144">
            <v>1</v>
          </cell>
          <cell r="J144">
            <v>1</v>
          </cell>
          <cell r="K144">
            <v>203</v>
          </cell>
          <cell r="L144">
            <v>1</v>
          </cell>
          <cell r="M144">
            <v>22</v>
          </cell>
          <cell r="N144">
            <v>48</v>
          </cell>
          <cell r="O144">
            <v>54</v>
          </cell>
          <cell r="P144">
            <v>67</v>
          </cell>
          <cell r="Q144">
            <v>0</v>
          </cell>
          <cell r="R144">
            <v>0.2</v>
          </cell>
          <cell r="S144">
            <v>0.11</v>
          </cell>
          <cell r="T144">
            <v>0.11</v>
          </cell>
          <cell r="U144">
            <v>1</v>
          </cell>
          <cell r="V144">
            <v>15</v>
          </cell>
          <cell r="W144">
            <v>12</v>
          </cell>
          <cell r="X144">
            <v>1</v>
          </cell>
          <cell r="Y144">
            <v>1</v>
          </cell>
          <cell r="Z144">
            <v>50</v>
          </cell>
          <cell r="AA144">
            <v>50</v>
          </cell>
          <cell r="AB144">
            <v>0.04</v>
          </cell>
          <cell r="AC144">
            <v>0.04</v>
          </cell>
          <cell r="AD144">
            <v>1</v>
          </cell>
        </row>
        <row r="145">
          <cell r="A145">
            <v>144</v>
          </cell>
          <cell r="B145" t="str">
            <v>U6x51.0*45.0</v>
          </cell>
          <cell r="C145">
            <v>1143</v>
          </cell>
          <cell r="D145">
            <v>1295</v>
          </cell>
          <cell r="E145">
            <v>25</v>
          </cell>
          <cell r="F145">
            <v>25</v>
          </cell>
          <cell r="G145">
            <v>26</v>
          </cell>
          <cell r="H145">
            <v>26</v>
          </cell>
          <cell r="I145">
            <v>2</v>
          </cell>
          <cell r="J145">
            <v>2</v>
          </cell>
          <cell r="K145">
            <v>203</v>
          </cell>
          <cell r="L145">
            <v>4</v>
          </cell>
          <cell r="M145">
            <v>22</v>
          </cell>
          <cell r="N145">
            <v>48</v>
          </cell>
          <cell r="O145">
            <v>54</v>
          </cell>
          <cell r="P145">
            <v>67</v>
          </cell>
          <cell r="Q145">
            <v>0</v>
          </cell>
          <cell r="R145">
            <v>0.2</v>
          </cell>
          <cell r="S145">
            <v>0.11</v>
          </cell>
          <cell r="T145">
            <v>0.11</v>
          </cell>
          <cell r="U145">
            <v>1</v>
          </cell>
          <cell r="V145">
            <v>15</v>
          </cell>
          <cell r="W145">
            <v>12</v>
          </cell>
          <cell r="X145">
            <v>1</v>
          </cell>
          <cell r="Y145">
            <v>1</v>
          </cell>
          <cell r="Z145">
            <v>50</v>
          </cell>
          <cell r="AA145">
            <v>50</v>
          </cell>
          <cell r="AB145">
            <v>0.04</v>
          </cell>
          <cell r="AC145">
            <v>0.04</v>
          </cell>
          <cell r="AD145">
            <v>1</v>
          </cell>
        </row>
        <row r="146">
          <cell r="A146">
            <v>145</v>
          </cell>
          <cell r="B146" t="str">
            <v/>
          </cell>
          <cell r="C146" t="str">
            <v/>
          </cell>
          <cell r="D146" t="str">
            <v/>
          </cell>
          <cell r="E146" t="str">
            <v/>
          </cell>
          <cell r="F146" t="str">
            <v/>
          </cell>
          <cell r="G146" t="str">
            <v/>
          </cell>
          <cell r="H146" t="str">
            <v/>
          </cell>
          <cell r="I146" t="str">
            <v/>
          </cell>
          <cell r="J146" t="str">
            <v/>
          </cell>
          <cell r="K146" t="str">
            <v/>
          </cell>
          <cell r="L146" t="str">
            <v/>
          </cell>
          <cell r="M146" t="str">
            <v/>
          </cell>
          <cell r="N146" t="str">
            <v/>
          </cell>
          <cell r="O146" t="str">
            <v/>
          </cell>
          <cell r="P146" t="str">
            <v/>
          </cell>
          <cell r="Q146" t="str">
            <v/>
          </cell>
          <cell r="R146" t="str">
            <v/>
          </cell>
          <cell r="S146" t="str">
            <v/>
          </cell>
          <cell r="T146" t="str">
            <v/>
          </cell>
          <cell r="V146" t="str">
            <v/>
          </cell>
          <cell r="W146" t="str">
            <v/>
          </cell>
          <cell r="X146" t="str">
            <v/>
          </cell>
          <cell r="Y146" t="str">
            <v/>
          </cell>
          <cell r="Z146" t="str">
            <v/>
          </cell>
          <cell r="AA146" t="str">
            <v/>
          </cell>
          <cell r="AB146" t="str">
            <v/>
          </cell>
        </row>
        <row r="147">
          <cell r="A147">
            <v>146</v>
          </cell>
          <cell r="B147" t="str">
            <v>U6 53.0*45.0</v>
          </cell>
          <cell r="C147">
            <v>1143</v>
          </cell>
          <cell r="D147">
            <v>1346</v>
          </cell>
          <cell r="E147">
            <v>25</v>
          </cell>
          <cell r="F147">
            <v>25</v>
          </cell>
          <cell r="G147">
            <v>26</v>
          </cell>
          <cell r="H147">
            <v>26</v>
          </cell>
          <cell r="I147">
            <v>1</v>
          </cell>
          <cell r="J147">
            <v>1</v>
          </cell>
          <cell r="K147">
            <v>203</v>
          </cell>
          <cell r="L147">
            <v>1</v>
          </cell>
          <cell r="M147">
            <v>22</v>
          </cell>
          <cell r="N147">
            <v>48</v>
          </cell>
          <cell r="O147">
            <v>54</v>
          </cell>
          <cell r="P147">
            <v>67</v>
          </cell>
          <cell r="Q147">
            <v>0</v>
          </cell>
          <cell r="R147">
            <v>0.2</v>
          </cell>
          <cell r="S147">
            <v>0.11</v>
          </cell>
          <cell r="T147">
            <v>0.11</v>
          </cell>
          <cell r="U147">
            <v>1</v>
          </cell>
          <cell r="V147">
            <v>15</v>
          </cell>
          <cell r="W147">
            <v>12</v>
          </cell>
          <cell r="X147">
            <v>1</v>
          </cell>
          <cell r="Y147">
            <v>1</v>
          </cell>
          <cell r="Z147">
            <v>50</v>
          </cell>
          <cell r="AA147">
            <v>50</v>
          </cell>
          <cell r="AB147">
            <v>0.04</v>
          </cell>
          <cell r="AC147">
            <v>0.04</v>
          </cell>
          <cell r="AD147">
            <v>1</v>
          </cell>
        </row>
        <row r="148">
          <cell r="A148">
            <v>147</v>
          </cell>
          <cell r="B148" t="str">
            <v>U6c53.0*45.0</v>
          </cell>
          <cell r="C148">
            <v>1143</v>
          </cell>
          <cell r="D148">
            <v>1346</v>
          </cell>
          <cell r="E148">
            <v>230</v>
          </cell>
          <cell r="F148">
            <v>230</v>
          </cell>
          <cell r="G148">
            <v>231</v>
          </cell>
          <cell r="H148">
            <v>231</v>
          </cell>
          <cell r="I148">
            <v>1</v>
          </cell>
          <cell r="J148">
            <v>1</v>
          </cell>
          <cell r="K148">
            <v>203</v>
          </cell>
          <cell r="L148">
            <v>1</v>
          </cell>
          <cell r="M148">
            <v>22</v>
          </cell>
          <cell r="N148">
            <v>48</v>
          </cell>
          <cell r="O148">
            <v>54</v>
          </cell>
          <cell r="P148">
            <v>67</v>
          </cell>
          <cell r="Q148">
            <v>0</v>
          </cell>
          <cell r="R148">
            <v>0.2</v>
          </cell>
          <cell r="S148">
            <v>0.11</v>
          </cell>
          <cell r="T148">
            <v>0.11</v>
          </cell>
          <cell r="U148">
            <v>1</v>
          </cell>
          <cell r="V148">
            <v>15</v>
          </cell>
          <cell r="W148">
            <v>12</v>
          </cell>
          <cell r="X148">
            <v>1</v>
          </cell>
          <cell r="Y148">
            <v>1</v>
          </cell>
          <cell r="Z148">
            <v>50</v>
          </cell>
          <cell r="AA148">
            <v>50</v>
          </cell>
          <cell r="AB148">
            <v>0.04</v>
          </cell>
          <cell r="AC148">
            <v>0.04</v>
          </cell>
          <cell r="AD148">
            <v>1</v>
          </cell>
        </row>
        <row r="149">
          <cell r="A149">
            <v>148</v>
          </cell>
          <cell r="B149" t="str">
            <v>U6x53.0*45.0</v>
          </cell>
          <cell r="C149">
            <v>1143</v>
          </cell>
          <cell r="D149">
            <v>1346</v>
          </cell>
          <cell r="E149">
            <v>10</v>
          </cell>
          <cell r="F149">
            <v>10</v>
          </cell>
          <cell r="G149">
            <v>11</v>
          </cell>
          <cell r="H149">
            <v>11</v>
          </cell>
          <cell r="I149">
            <v>2</v>
          </cell>
          <cell r="J149">
            <v>2</v>
          </cell>
          <cell r="K149">
            <v>203</v>
          </cell>
          <cell r="L149">
            <v>4</v>
          </cell>
          <cell r="M149">
            <v>22</v>
          </cell>
          <cell r="N149">
            <v>48</v>
          </cell>
          <cell r="O149">
            <v>54</v>
          </cell>
          <cell r="P149">
            <v>67</v>
          </cell>
          <cell r="Q149">
            <v>0</v>
          </cell>
          <cell r="R149">
            <v>0.2</v>
          </cell>
          <cell r="S149">
            <v>0.11</v>
          </cell>
          <cell r="T149">
            <v>0.11</v>
          </cell>
          <cell r="U149">
            <v>1</v>
          </cell>
          <cell r="V149">
            <v>15</v>
          </cell>
          <cell r="W149">
            <v>12</v>
          </cell>
          <cell r="X149">
            <v>1</v>
          </cell>
          <cell r="Y149">
            <v>1</v>
          </cell>
          <cell r="Z149">
            <v>50</v>
          </cell>
          <cell r="AA149">
            <v>50</v>
          </cell>
          <cell r="AB149">
            <v>0.04</v>
          </cell>
          <cell r="AC149">
            <v>0.04</v>
          </cell>
          <cell r="AD149">
            <v>1</v>
          </cell>
        </row>
        <row r="150">
          <cell r="A150">
            <v>149</v>
          </cell>
          <cell r="B150" t="str">
            <v/>
          </cell>
          <cell r="C150" t="str">
            <v/>
          </cell>
          <cell r="D150" t="str">
            <v/>
          </cell>
          <cell r="E150" t="str">
            <v/>
          </cell>
          <cell r="F150" t="str">
            <v/>
          </cell>
          <cell r="G150" t="str">
            <v/>
          </cell>
          <cell r="H150" t="str">
            <v/>
          </cell>
          <cell r="I150" t="str">
            <v/>
          </cell>
          <cell r="J150" t="str">
            <v/>
          </cell>
          <cell r="K150" t="str">
            <v/>
          </cell>
          <cell r="L150" t="str">
            <v/>
          </cell>
          <cell r="M150" t="str">
            <v/>
          </cell>
          <cell r="N150" t="str">
            <v/>
          </cell>
          <cell r="O150" t="str">
            <v/>
          </cell>
          <cell r="P150" t="str">
            <v/>
          </cell>
          <cell r="Q150" t="str">
            <v/>
          </cell>
          <cell r="R150" t="str">
            <v/>
          </cell>
          <cell r="S150" t="str">
            <v/>
          </cell>
          <cell r="T150" t="str">
            <v/>
          </cell>
          <cell r="V150" t="str">
            <v/>
          </cell>
          <cell r="W150" t="str">
            <v/>
          </cell>
          <cell r="X150" t="str">
            <v/>
          </cell>
          <cell r="Y150" t="str">
            <v/>
          </cell>
          <cell r="Z150" t="str">
            <v/>
          </cell>
          <cell r="AA150" t="str">
            <v/>
          </cell>
          <cell r="AB150" t="str">
            <v/>
          </cell>
        </row>
        <row r="151">
          <cell r="A151">
            <v>150</v>
          </cell>
          <cell r="B151" t="str">
            <v>U7t27.5*22.5</v>
          </cell>
          <cell r="C151">
            <v>572</v>
          </cell>
          <cell r="D151">
            <v>699</v>
          </cell>
          <cell r="E151">
            <v>32</v>
          </cell>
          <cell r="F151">
            <v>32</v>
          </cell>
          <cell r="G151">
            <v>146</v>
          </cell>
          <cell r="H151">
            <v>146</v>
          </cell>
          <cell r="I151">
            <v>1</v>
          </cell>
          <cell r="J151">
            <v>1</v>
          </cell>
          <cell r="K151">
            <v>203</v>
          </cell>
          <cell r="L151">
            <v>1</v>
          </cell>
          <cell r="M151">
            <v>50</v>
          </cell>
          <cell r="N151">
            <v>110</v>
          </cell>
          <cell r="O151">
            <v>122</v>
          </cell>
          <cell r="P151">
            <v>153</v>
          </cell>
          <cell r="Q151">
            <v>0</v>
          </cell>
          <cell r="R151">
            <v>0.2</v>
          </cell>
          <cell r="S151">
            <v>0.11</v>
          </cell>
          <cell r="T151">
            <v>0.11</v>
          </cell>
          <cell r="U151">
            <v>1</v>
          </cell>
          <cell r="V151">
            <v>15</v>
          </cell>
          <cell r="W151">
            <v>12</v>
          </cell>
          <cell r="X151">
            <v>1</v>
          </cell>
          <cell r="Y151">
            <v>1</v>
          </cell>
          <cell r="Z151">
            <v>50</v>
          </cell>
          <cell r="AA151">
            <v>50</v>
          </cell>
          <cell r="AB151">
            <v>0.04</v>
          </cell>
          <cell r="AC151">
            <v>0.04</v>
          </cell>
          <cell r="AD151">
            <v>1</v>
          </cell>
        </row>
        <row r="152">
          <cell r="A152">
            <v>151</v>
          </cell>
          <cell r="B152" t="str">
            <v>U7 27.5*22.5</v>
          </cell>
          <cell r="C152">
            <v>572</v>
          </cell>
          <cell r="D152">
            <v>699</v>
          </cell>
          <cell r="E152">
            <v>8</v>
          </cell>
          <cell r="F152">
            <v>8</v>
          </cell>
          <cell r="G152">
            <v>8</v>
          </cell>
          <cell r="H152">
            <v>8</v>
          </cell>
          <cell r="I152">
            <v>1</v>
          </cell>
          <cell r="J152">
            <v>1</v>
          </cell>
          <cell r="K152">
            <v>203</v>
          </cell>
          <cell r="L152">
            <v>1</v>
          </cell>
          <cell r="M152">
            <v>50</v>
          </cell>
          <cell r="N152">
            <v>110</v>
          </cell>
          <cell r="O152">
            <v>122</v>
          </cell>
          <cell r="P152">
            <v>153</v>
          </cell>
          <cell r="Q152">
            <v>0</v>
          </cell>
          <cell r="R152">
            <v>0.2</v>
          </cell>
          <cell r="S152">
            <v>0.11</v>
          </cell>
          <cell r="T152">
            <v>0.11</v>
          </cell>
          <cell r="U152">
            <v>1</v>
          </cell>
          <cell r="V152">
            <v>15</v>
          </cell>
          <cell r="W152">
            <v>12</v>
          </cell>
          <cell r="X152">
            <v>1</v>
          </cell>
          <cell r="Y152">
            <v>1</v>
          </cell>
          <cell r="Z152">
            <v>50</v>
          </cell>
          <cell r="AA152">
            <v>50</v>
          </cell>
          <cell r="AB152">
            <v>0.04</v>
          </cell>
          <cell r="AC152">
            <v>0.04</v>
          </cell>
          <cell r="AD152">
            <v>1</v>
          </cell>
        </row>
        <row r="153">
          <cell r="A153">
            <v>152</v>
          </cell>
          <cell r="B153" t="str">
            <v>U7 27.5*23.0</v>
          </cell>
          <cell r="C153">
            <v>584</v>
          </cell>
          <cell r="D153">
            <v>699</v>
          </cell>
          <cell r="E153">
            <v>8</v>
          </cell>
          <cell r="F153">
            <v>8</v>
          </cell>
          <cell r="G153">
            <v>8</v>
          </cell>
          <cell r="H153">
            <v>8</v>
          </cell>
          <cell r="I153">
            <v>1</v>
          </cell>
          <cell r="J153">
            <v>1</v>
          </cell>
          <cell r="K153">
            <v>203</v>
          </cell>
          <cell r="L153">
            <v>1</v>
          </cell>
          <cell r="M153">
            <v>49</v>
          </cell>
          <cell r="N153">
            <v>108</v>
          </cell>
          <cell r="O153">
            <v>120</v>
          </cell>
          <cell r="P153">
            <v>150</v>
          </cell>
          <cell r="Q153">
            <v>0</v>
          </cell>
          <cell r="R153">
            <v>0.2</v>
          </cell>
          <cell r="S153">
            <v>0.11</v>
          </cell>
          <cell r="T153">
            <v>0.11</v>
          </cell>
          <cell r="U153">
            <v>1</v>
          </cell>
          <cell r="V153">
            <v>15</v>
          </cell>
          <cell r="W153">
            <v>12</v>
          </cell>
          <cell r="X153">
            <v>1</v>
          </cell>
          <cell r="Y153">
            <v>1</v>
          </cell>
          <cell r="Z153">
            <v>50</v>
          </cell>
          <cell r="AA153">
            <v>50</v>
          </cell>
          <cell r="AB153">
            <v>0.04</v>
          </cell>
          <cell r="AC153">
            <v>0.04</v>
          </cell>
          <cell r="AD153">
            <v>1</v>
          </cell>
        </row>
        <row r="154">
          <cell r="A154">
            <v>153</v>
          </cell>
          <cell r="B154" t="str">
            <v>U7t29.5*24.5</v>
          </cell>
          <cell r="C154">
            <v>622</v>
          </cell>
          <cell r="D154">
            <v>749</v>
          </cell>
          <cell r="E154">
            <v>59</v>
          </cell>
          <cell r="F154">
            <v>59</v>
          </cell>
          <cell r="G154">
            <v>172</v>
          </cell>
          <cell r="H154">
            <v>172</v>
          </cell>
          <cell r="I154">
            <v>1</v>
          </cell>
          <cell r="J154">
            <v>1</v>
          </cell>
          <cell r="K154">
            <v>203</v>
          </cell>
          <cell r="L154">
            <v>1</v>
          </cell>
          <cell r="M154">
            <v>46</v>
          </cell>
          <cell r="N154">
            <v>102</v>
          </cell>
          <cell r="O154">
            <v>114</v>
          </cell>
          <cell r="P154">
            <v>142</v>
          </cell>
          <cell r="Q154">
            <v>0</v>
          </cell>
          <cell r="R154">
            <v>0.2</v>
          </cell>
          <cell r="S154">
            <v>0.11</v>
          </cell>
          <cell r="T154">
            <v>0.11</v>
          </cell>
          <cell r="U154">
            <v>1</v>
          </cell>
          <cell r="V154">
            <v>15</v>
          </cell>
          <cell r="W154">
            <v>12</v>
          </cell>
          <cell r="X154">
            <v>1</v>
          </cell>
          <cell r="Y154">
            <v>1</v>
          </cell>
          <cell r="Z154">
            <v>50</v>
          </cell>
          <cell r="AA154">
            <v>50</v>
          </cell>
          <cell r="AB154">
            <v>0.04</v>
          </cell>
          <cell r="AC154">
            <v>0.04</v>
          </cell>
          <cell r="AD154">
            <v>1</v>
          </cell>
        </row>
        <row r="155">
          <cell r="A155">
            <v>154</v>
          </cell>
          <cell r="B155" t="str">
            <v>U7 29.5*24.5</v>
          </cell>
          <cell r="C155">
            <v>622</v>
          </cell>
          <cell r="D155">
            <v>749</v>
          </cell>
          <cell r="E155">
            <v>8</v>
          </cell>
          <cell r="F155">
            <v>8</v>
          </cell>
          <cell r="G155">
            <v>8</v>
          </cell>
          <cell r="H155">
            <v>8</v>
          </cell>
          <cell r="I155">
            <v>1</v>
          </cell>
          <cell r="J155">
            <v>1</v>
          </cell>
          <cell r="K155">
            <v>203</v>
          </cell>
          <cell r="L155">
            <v>1</v>
          </cell>
          <cell r="M155">
            <v>46</v>
          </cell>
          <cell r="N155">
            <v>102</v>
          </cell>
          <cell r="O155">
            <v>114</v>
          </cell>
          <cell r="P155">
            <v>142</v>
          </cell>
          <cell r="Q155">
            <v>0</v>
          </cell>
          <cell r="R155">
            <v>0.2</v>
          </cell>
          <cell r="S155">
            <v>0.11</v>
          </cell>
          <cell r="T155">
            <v>0.11</v>
          </cell>
          <cell r="U155">
            <v>1</v>
          </cell>
          <cell r="V155">
            <v>15</v>
          </cell>
          <cell r="W155">
            <v>12</v>
          </cell>
          <cell r="X155">
            <v>1</v>
          </cell>
          <cell r="Y155">
            <v>1</v>
          </cell>
          <cell r="Z155">
            <v>50</v>
          </cell>
          <cell r="AA155">
            <v>50</v>
          </cell>
          <cell r="AB155">
            <v>0.04</v>
          </cell>
          <cell r="AC155">
            <v>0.04</v>
          </cell>
          <cell r="AD155">
            <v>1</v>
          </cell>
        </row>
        <row r="156">
          <cell r="A156">
            <v>155</v>
          </cell>
          <cell r="B156" t="str">
            <v>U7 29.5*25.0</v>
          </cell>
          <cell r="C156">
            <v>635</v>
          </cell>
          <cell r="D156">
            <v>749</v>
          </cell>
          <cell r="E156">
            <v>8</v>
          </cell>
          <cell r="F156">
            <v>8</v>
          </cell>
          <cell r="G156">
            <v>8</v>
          </cell>
          <cell r="H156">
            <v>8</v>
          </cell>
          <cell r="I156">
            <v>1</v>
          </cell>
          <cell r="J156">
            <v>1</v>
          </cell>
          <cell r="K156">
            <v>203</v>
          </cell>
          <cell r="L156">
            <v>1</v>
          </cell>
          <cell r="M156">
            <v>45</v>
          </cell>
          <cell r="N156">
            <v>100</v>
          </cell>
          <cell r="O156">
            <v>112</v>
          </cell>
          <cell r="P156">
            <v>139</v>
          </cell>
          <cell r="Q156">
            <v>0</v>
          </cell>
          <cell r="R156">
            <v>0.2</v>
          </cell>
          <cell r="S156">
            <v>0.11</v>
          </cell>
          <cell r="T156">
            <v>0.11</v>
          </cell>
          <cell r="U156">
            <v>1</v>
          </cell>
          <cell r="V156">
            <v>15</v>
          </cell>
          <cell r="W156">
            <v>12</v>
          </cell>
          <cell r="X156">
            <v>1</v>
          </cell>
          <cell r="Y156">
            <v>1</v>
          </cell>
          <cell r="Z156">
            <v>50</v>
          </cell>
          <cell r="AA156">
            <v>50</v>
          </cell>
          <cell r="AB156">
            <v>0.04</v>
          </cell>
          <cell r="AC156">
            <v>0.04</v>
          </cell>
          <cell r="AD156">
            <v>1</v>
          </cell>
        </row>
        <row r="157">
          <cell r="A157">
            <v>156</v>
          </cell>
          <cell r="B157" t="str">
            <v>U7 30.5*26.0</v>
          </cell>
          <cell r="C157">
            <v>660</v>
          </cell>
          <cell r="D157">
            <v>775</v>
          </cell>
          <cell r="E157">
            <v>8</v>
          </cell>
          <cell r="F157">
            <v>8</v>
          </cell>
          <cell r="G157">
            <v>8</v>
          </cell>
          <cell r="H157">
            <v>8</v>
          </cell>
          <cell r="I157">
            <v>1</v>
          </cell>
          <cell r="J157">
            <v>1</v>
          </cell>
          <cell r="K157">
            <v>203</v>
          </cell>
          <cell r="L157">
            <v>1</v>
          </cell>
          <cell r="M157">
            <v>44</v>
          </cell>
          <cell r="N157">
            <v>97</v>
          </cell>
          <cell r="O157">
            <v>108</v>
          </cell>
          <cell r="P157">
            <v>134</v>
          </cell>
          <cell r="Q157">
            <v>0</v>
          </cell>
          <cell r="R157">
            <v>0.2</v>
          </cell>
          <cell r="S157">
            <v>0.11</v>
          </cell>
          <cell r="T157">
            <v>0.11</v>
          </cell>
          <cell r="U157">
            <v>1</v>
          </cell>
          <cell r="V157">
            <v>15</v>
          </cell>
          <cell r="W157">
            <v>12</v>
          </cell>
          <cell r="X157">
            <v>1</v>
          </cell>
          <cell r="Y157">
            <v>1</v>
          </cell>
          <cell r="Z157">
            <v>50</v>
          </cell>
          <cell r="AA157">
            <v>50</v>
          </cell>
          <cell r="AB157">
            <v>0.04</v>
          </cell>
          <cell r="AC157">
            <v>0.04</v>
          </cell>
          <cell r="AD157">
            <v>1</v>
          </cell>
        </row>
        <row r="158">
          <cell r="A158">
            <v>157</v>
          </cell>
          <cell r="B158" t="str">
            <v>U7a30.5*26.0</v>
          </cell>
          <cell r="C158">
            <v>660</v>
          </cell>
          <cell r="D158">
            <v>775</v>
          </cell>
          <cell r="E158">
            <v>48</v>
          </cell>
          <cell r="F158">
            <v>48</v>
          </cell>
          <cell r="G158">
            <v>51</v>
          </cell>
          <cell r="H158">
            <v>51</v>
          </cell>
          <cell r="I158">
            <v>1</v>
          </cell>
          <cell r="J158">
            <v>1</v>
          </cell>
          <cell r="K158">
            <v>203</v>
          </cell>
          <cell r="L158">
            <v>1</v>
          </cell>
          <cell r="M158">
            <v>44</v>
          </cell>
          <cell r="N158">
            <v>97</v>
          </cell>
          <cell r="O158">
            <v>108</v>
          </cell>
          <cell r="P158">
            <v>134</v>
          </cell>
          <cell r="Q158">
            <v>0</v>
          </cell>
          <cell r="R158">
            <v>0.2</v>
          </cell>
          <cell r="S158">
            <v>0.11</v>
          </cell>
          <cell r="T158">
            <v>0.11</v>
          </cell>
          <cell r="U158">
            <v>1</v>
          </cell>
          <cell r="V158">
            <v>15</v>
          </cell>
          <cell r="W158">
            <v>12</v>
          </cell>
          <cell r="X158">
            <v>1</v>
          </cell>
          <cell r="Y158">
            <v>1</v>
          </cell>
          <cell r="Z158">
            <v>50</v>
          </cell>
          <cell r="AA158">
            <v>50</v>
          </cell>
          <cell r="AB158">
            <v>0.04</v>
          </cell>
          <cell r="AC158">
            <v>0.04</v>
          </cell>
          <cell r="AD158">
            <v>1</v>
          </cell>
        </row>
        <row r="159">
          <cell r="A159">
            <v>158</v>
          </cell>
          <cell r="B159" t="str">
            <v>U7 33.5*26.5</v>
          </cell>
          <cell r="C159">
            <v>673</v>
          </cell>
          <cell r="D159">
            <v>851</v>
          </cell>
          <cell r="E159">
            <v>8</v>
          </cell>
          <cell r="F159">
            <v>8</v>
          </cell>
          <cell r="G159">
            <v>8</v>
          </cell>
          <cell r="H159">
            <v>8</v>
          </cell>
          <cell r="I159">
            <v>1</v>
          </cell>
          <cell r="J159">
            <v>1</v>
          </cell>
          <cell r="K159">
            <v>203</v>
          </cell>
          <cell r="L159">
            <v>1</v>
          </cell>
          <cell r="M159">
            <v>43</v>
          </cell>
          <cell r="N159">
            <v>95</v>
          </cell>
          <cell r="O159">
            <v>106</v>
          </cell>
          <cell r="P159">
            <v>132</v>
          </cell>
          <cell r="Q159">
            <v>0</v>
          </cell>
          <cell r="R159">
            <v>0.2</v>
          </cell>
          <cell r="S159">
            <v>0.11</v>
          </cell>
          <cell r="T159">
            <v>0.11</v>
          </cell>
          <cell r="U159">
            <v>1</v>
          </cell>
          <cell r="V159">
            <v>15</v>
          </cell>
          <cell r="W159">
            <v>12</v>
          </cell>
          <cell r="X159">
            <v>1</v>
          </cell>
          <cell r="Y159">
            <v>1</v>
          </cell>
          <cell r="Z159">
            <v>50</v>
          </cell>
          <cell r="AA159">
            <v>50</v>
          </cell>
          <cell r="AB159">
            <v>0.04</v>
          </cell>
          <cell r="AC159">
            <v>0.04</v>
          </cell>
          <cell r="AD159">
            <v>1</v>
          </cell>
        </row>
        <row r="160">
          <cell r="A160">
            <v>159</v>
          </cell>
          <cell r="B160" t="str">
            <v>U7b33.5*26.5</v>
          </cell>
          <cell r="C160">
            <v>673</v>
          </cell>
          <cell r="D160">
            <v>851</v>
          </cell>
          <cell r="E160">
            <v>25</v>
          </cell>
          <cell r="F160">
            <v>25</v>
          </cell>
          <cell r="G160">
            <v>49</v>
          </cell>
          <cell r="H160">
            <v>49</v>
          </cell>
          <cell r="I160">
            <v>1</v>
          </cell>
          <cell r="J160">
            <v>1</v>
          </cell>
          <cell r="K160">
            <v>203</v>
          </cell>
          <cell r="L160">
            <v>1</v>
          </cell>
          <cell r="M160">
            <v>43</v>
          </cell>
          <cell r="N160">
            <v>95</v>
          </cell>
          <cell r="O160">
            <v>106</v>
          </cell>
          <cell r="P160">
            <v>132</v>
          </cell>
          <cell r="Q160">
            <v>0</v>
          </cell>
          <cell r="R160">
            <v>0.2</v>
          </cell>
          <cell r="S160">
            <v>0.11</v>
          </cell>
          <cell r="T160">
            <v>0.11</v>
          </cell>
          <cell r="U160">
            <v>1</v>
          </cell>
          <cell r="V160">
            <v>15</v>
          </cell>
          <cell r="W160">
            <v>12</v>
          </cell>
          <cell r="X160">
            <v>1</v>
          </cell>
          <cell r="Y160">
            <v>1</v>
          </cell>
          <cell r="Z160">
            <v>50</v>
          </cell>
          <cell r="AA160">
            <v>50</v>
          </cell>
          <cell r="AB160">
            <v>0.04</v>
          </cell>
          <cell r="AC160">
            <v>0.04</v>
          </cell>
          <cell r="AD160">
            <v>1</v>
          </cell>
        </row>
        <row r="161">
          <cell r="A161">
            <v>160</v>
          </cell>
          <cell r="B161" t="str">
            <v>U7h33.5*26.5</v>
          </cell>
          <cell r="C161">
            <v>673</v>
          </cell>
          <cell r="D161">
            <v>851</v>
          </cell>
          <cell r="E161">
            <v>8</v>
          </cell>
          <cell r="F161">
            <v>8</v>
          </cell>
          <cell r="G161">
            <v>8</v>
          </cell>
          <cell r="H161">
            <v>8</v>
          </cell>
          <cell r="I161">
            <v>1</v>
          </cell>
          <cell r="J161">
            <v>2</v>
          </cell>
          <cell r="K161">
            <v>203</v>
          </cell>
          <cell r="L161">
            <v>2</v>
          </cell>
          <cell r="M161">
            <v>43</v>
          </cell>
          <cell r="N161">
            <v>95</v>
          </cell>
          <cell r="O161">
            <v>106</v>
          </cell>
          <cell r="P161">
            <v>132</v>
          </cell>
          <cell r="Q161">
            <v>0</v>
          </cell>
          <cell r="R161">
            <v>0.2</v>
          </cell>
          <cell r="S161">
            <v>0.11</v>
          </cell>
          <cell r="T161">
            <v>0.11</v>
          </cell>
          <cell r="U161">
            <v>1</v>
          </cell>
          <cell r="V161">
            <v>15</v>
          </cell>
          <cell r="W161">
            <v>12</v>
          </cell>
          <cell r="X161">
            <v>1</v>
          </cell>
          <cell r="Y161">
            <v>1</v>
          </cell>
          <cell r="Z161">
            <v>50</v>
          </cell>
          <cell r="AA161">
            <v>50</v>
          </cell>
          <cell r="AB161">
            <v>0.04</v>
          </cell>
          <cell r="AC161">
            <v>0.04</v>
          </cell>
          <cell r="AD161">
            <v>1</v>
          </cell>
        </row>
        <row r="162">
          <cell r="A162">
            <v>161</v>
          </cell>
          <cell r="B162" t="str">
            <v/>
          </cell>
          <cell r="C162" t="str">
            <v/>
          </cell>
          <cell r="D162" t="str">
            <v/>
          </cell>
          <cell r="E162" t="str">
            <v/>
          </cell>
          <cell r="F162" t="str">
            <v/>
          </cell>
          <cell r="G162" t="str">
            <v/>
          </cell>
          <cell r="H162" t="str">
            <v/>
          </cell>
          <cell r="I162" t="str">
            <v/>
          </cell>
          <cell r="J162" t="str">
            <v/>
          </cell>
          <cell r="K162" t="str">
            <v/>
          </cell>
          <cell r="L162" t="str">
            <v/>
          </cell>
          <cell r="M162" t="str">
            <v/>
          </cell>
          <cell r="N162" t="str">
            <v/>
          </cell>
          <cell r="O162" t="str">
            <v/>
          </cell>
          <cell r="P162" t="str">
            <v/>
          </cell>
          <cell r="Q162" t="str">
            <v/>
          </cell>
          <cell r="R162" t="str">
            <v/>
          </cell>
          <cell r="S162" t="str">
            <v/>
          </cell>
          <cell r="T162" t="str">
            <v/>
          </cell>
          <cell r="V162" t="str">
            <v/>
          </cell>
          <cell r="W162" t="str">
            <v/>
          </cell>
          <cell r="X162" t="str">
            <v/>
          </cell>
          <cell r="Y162" t="str">
            <v/>
          </cell>
          <cell r="Z162" t="str">
            <v/>
          </cell>
          <cell r="AA162" t="str">
            <v/>
          </cell>
          <cell r="AB162" t="str">
            <v/>
          </cell>
        </row>
        <row r="163">
          <cell r="A163">
            <v>162</v>
          </cell>
          <cell r="B163" t="str">
            <v>U7 36.0*28.0</v>
          </cell>
          <cell r="C163">
            <v>711</v>
          </cell>
          <cell r="D163">
            <v>914</v>
          </cell>
          <cell r="E163">
            <v>14</v>
          </cell>
          <cell r="F163">
            <v>14</v>
          </cell>
          <cell r="G163">
            <v>15</v>
          </cell>
          <cell r="H163">
            <v>15</v>
          </cell>
          <cell r="I163">
            <v>1</v>
          </cell>
          <cell r="J163">
            <v>1</v>
          </cell>
          <cell r="K163">
            <v>203</v>
          </cell>
          <cell r="L163">
            <v>1</v>
          </cell>
          <cell r="M163">
            <v>41</v>
          </cell>
          <cell r="N163">
            <v>90</v>
          </cell>
          <cell r="O163">
            <v>100</v>
          </cell>
          <cell r="P163">
            <v>125</v>
          </cell>
          <cell r="Q163">
            <v>0</v>
          </cell>
          <cell r="R163">
            <v>0.2</v>
          </cell>
          <cell r="S163">
            <v>0.11</v>
          </cell>
          <cell r="T163">
            <v>0.11</v>
          </cell>
          <cell r="U163">
            <v>1</v>
          </cell>
          <cell r="V163">
            <v>15</v>
          </cell>
          <cell r="W163">
            <v>12</v>
          </cell>
          <cell r="X163">
            <v>1</v>
          </cell>
          <cell r="Y163">
            <v>1</v>
          </cell>
          <cell r="Z163">
            <v>50</v>
          </cell>
          <cell r="AA163">
            <v>50</v>
          </cell>
          <cell r="AB163">
            <v>0.04</v>
          </cell>
          <cell r="AC163">
            <v>0.04</v>
          </cell>
          <cell r="AD163">
            <v>1</v>
          </cell>
        </row>
        <row r="164">
          <cell r="A164">
            <v>163</v>
          </cell>
          <cell r="B164" t="str">
            <v>U7b36.0*28.0</v>
          </cell>
          <cell r="C164">
            <v>711</v>
          </cell>
          <cell r="D164">
            <v>914</v>
          </cell>
          <cell r="E164">
            <v>44</v>
          </cell>
          <cell r="F164">
            <v>44</v>
          </cell>
          <cell r="G164">
            <v>80</v>
          </cell>
          <cell r="H164">
            <v>80</v>
          </cell>
          <cell r="I164">
            <v>1</v>
          </cell>
          <cell r="J164">
            <v>1</v>
          </cell>
          <cell r="K164">
            <v>203</v>
          </cell>
          <cell r="L164">
            <v>1</v>
          </cell>
          <cell r="M164">
            <v>41</v>
          </cell>
          <cell r="N164">
            <v>90</v>
          </cell>
          <cell r="O164">
            <v>100</v>
          </cell>
          <cell r="P164">
            <v>125</v>
          </cell>
          <cell r="Q164">
            <v>0</v>
          </cell>
          <cell r="R164">
            <v>0.2</v>
          </cell>
          <cell r="S164">
            <v>0.11</v>
          </cell>
          <cell r="T164">
            <v>0.11</v>
          </cell>
          <cell r="U164">
            <v>1</v>
          </cell>
          <cell r="V164">
            <v>15</v>
          </cell>
          <cell r="W164">
            <v>12</v>
          </cell>
          <cell r="X164">
            <v>1</v>
          </cell>
          <cell r="Y164">
            <v>1</v>
          </cell>
          <cell r="Z164">
            <v>50</v>
          </cell>
          <cell r="AA164">
            <v>50</v>
          </cell>
          <cell r="AB164">
            <v>0.04</v>
          </cell>
          <cell r="AC164">
            <v>0.04</v>
          </cell>
          <cell r="AD164">
            <v>1</v>
          </cell>
        </row>
        <row r="165">
          <cell r="A165">
            <v>164</v>
          </cell>
          <cell r="B165" t="str">
            <v>U7h36.0*28.0</v>
          </cell>
          <cell r="C165">
            <v>711</v>
          </cell>
          <cell r="D165">
            <v>914</v>
          </cell>
          <cell r="E165">
            <v>8</v>
          </cell>
          <cell r="F165">
            <v>8</v>
          </cell>
          <cell r="G165">
            <v>8</v>
          </cell>
          <cell r="H165">
            <v>8</v>
          </cell>
          <cell r="I165">
            <v>1</v>
          </cell>
          <cell r="J165">
            <v>2</v>
          </cell>
          <cell r="K165">
            <v>203</v>
          </cell>
          <cell r="L165">
            <v>2</v>
          </cell>
          <cell r="M165">
            <v>41</v>
          </cell>
          <cell r="N165">
            <v>90</v>
          </cell>
          <cell r="O165">
            <v>100</v>
          </cell>
          <cell r="P165">
            <v>125</v>
          </cell>
          <cell r="Q165">
            <v>0</v>
          </cell>
          <cell r="R165">
            <v>0.2</v>
          </cell>
          <cell r="S165">
            <v>0.11</v>
          </cell>
          <cell r="T165">
            <v>0.11</v>
          </cell>
          <cell r="U165">
            <v>1</v>
          </cell>
          <cell r="V165">
            <v>15</v>
          </cell>
          <cell r="W165">
            <v>12</v>
          </cell>
          <cell r="X165">
            <v>1</v>
          </cell>
          <cell r="Y165">
            <v>1</v>
          </cell>
          <cell r="Z165">
            <v>50</v>
          </cell>
          <cell r="AA165">
            <v>50</v>
          </cell>
          <cell r="AB165">
            <v>0.04</v>
          </cell>
          <cell r="AC165">
            <v>0.04</v>
          </cell>
          <cell r="AD165">
            <v>1</v>
          </cell>
        </row>
        <row r="166">
          <cell r="A166">
            <v>165</v>
          </cell>
          <cell r="B166" t="str">
            <v>U7j28.5*36.0</v>
          </cell>
          <cell r="C166">
            <v>914</v>
          </cell>
          <cell r="D166">
            <v>724</v>
          </cell>
          <cell r="E166">
            <v>120</v>
          </cell>
          <cell r="F166">
            <v>120</v>
          </cell>
          <cell r="G166">
            <v>80</v>
          </cell>
          <cell r="H166">
            <v>80</v>
          </cell>
          <cell r="I166">
            <v>1</v>
          </cell>
          <cell r="J166">
            <v>1</v>
          </cell>
          <cell r="K166">
            <v>203</v>
          </cell>
          <cell r="L166">
            <v>1</v>
          </cell>
          <cell r="M166">
            <v>30</v>
          </cell>
          <cell r="N166">
            <v>67</v>
          </cell>
          <cell r="O166">
            <v>75</v>
          </cell>
          <cell r="P166">
            <v>93</v>
          </cell>
          <cell r="Q166">
            <v>0</v>
          </cell>
          <cell r="R166">
            <v>0.2</v>
          </cell>
          <cell r="S166">
            <v>0.11</v>
          </cell>
          <cell r="T166">
            <v>0.11</v>
          </cell>
          <cell r="U166">
            <v>1</v>
          </cell>
          <cell r="V166">
            <v>15</v>
          </cell>
          <cell r="W166">
            <v>12</v>
          </cell>
          <cell r="X166">
            <v>1</v>
          </cell>
          <cell r="Y166">
            <v>1</v>
          </cell>
          <cell r="Z166">
            <v>50</v>
          </cell>
          <cell r="AA166">
            <v>50</v>
          </cell>
          <cell r="AB166">
            <v>0.04</v>
          </cell>
          <cell r="AC166">
            <v>0.04</v>
          </cell>
          <cell r="AD166">
            <v>1</v>
          </cell>
        </row>
        <row r="167">
          <cell r="A167">
            <v>166</v>
          </cell>
          <cell r="B167" t="str">
            <v>U7 28.5*36.0</v>
          </cell>
          <cell r="C167">
            <v>914</v>
          </cell>
          <cell r="D167">
            <v>724</v>
          </cell>
          <cell r="E167">
            <v>8</v>
          </cell>
          <cell r="F167">
            <v>8</v>
          </cell>
          <cell r="G167">
            <v>8</v>
          </cell>
          <cell r="H167">
            <v>8</v>
          </cell>
          <cell r="I167">
            <v>1</v>
          </cell>
          <cell r="J167">
            <v>1</v>
          </cell>
          <cell r="K167">
            <v>203</v>
          </cell>
          <cell r="L167">
            <v>1</v>
          </cell>
          <cell r="M167">
            <v>30</v>
          </cell>
          <cell r="N167">
            <v>67</v>
          </cell>
          <cell r="O167">
            <v>75</v>
          </cell>
          <cell r="P167">
            <v>93</v>
          </cell>
          <cell r="Q167">
            <v>0</v>
          </cell>
          <cell r="R167">
            <v>0.2</v>
          </cell>
          <cell r="S167">
            <v>0.11</v>
          </cell>
          <cell r="T167">
            <v>0.11</v>
          </cell>
          <cell r="U167">
            <v>1</v>
          </cell>
          <cell r="V167">
            <v>15</v>
          </cell>
          <cell r="W167">
            <v>12</v>
          </cell>
          <cell r="X167">
            <v>1</v>
          </cell>
          <cell r="Y167">
            <v>1</v>
          </cell>
          <cell r="Z167">
            <v>50</v>
          </cell>
          <cell r="AA167">
            <v>50</v>
          </cell>
          <cell r="AB167">
            <v>0.04</v>
          </cell>
          <cell r="AC167">
            <v>0.04</v>
          </cell>
          <cell r="AD167">
            <v>1</v>
          </cell>
        </row>
        <row r="168">
          <cell r="A168">
            <v>167</v>
          </cell>
          <cell r="B168" t="str">
            <v>U7a28.5*36.0</v>
          </cell>
          <cell r="C168">
            <v>914</v>
          </cell>
          <cell r="D168">
            <v>724</v>
          </cell>
          <cell r="E168">
            <v>175</v>
          </cell>
          <cell r="F168">
            <v>175</v>
          </cell>
          <cell r="G168">
            <v>25</v>
          </cell>
          <cell r="H168">
            <v>25</v>
          </cell>
          <cell r="I168">
            <v>1</v>
          </cell>
          <cell r="J168">
            <v>1</v>
          </cell>
          <cell r="K168">
            <v>203</v>
          </cell>
          <cell r="L168">
            <v>1</v>
          </cell>
          <cell r="M168">
            <v>30</v>
          </cell>
          <cell r="N168">
            <v>67</v>
          </cell>
          <cell r="O168">
            <v>75</v>
          </cell>
          <cell r="P168">
            <v>93</v>
          </cell>
          <cell r="Q168">
            <v>0</v>
          </cell>
          <cell r="R168">
            <v>0.2</v>
          </cell>
          <cell r="S168">
            <v>0.11</v>
          </cell>
          <cell r="T168">
            <v>0.11</v>
          </cell>
          <cell r="U168">
            <v>1</v>
          </cell>
          <cell r="V168">
            <v>15</v>
          </cell>
          <cell r="W168">
            <v>12</v>
          </cell>
          <cell r="X168">
            <v>1</v>
          </cell>
          <cell r="Y168">
            <v>1</v>
          </cell>
          <cell r="Z168">
            <v>50</v>
          </cell>
          <cell r="AA168">
            <v>50</v>
          </cell>
          <cell r="AB168">
            <v>0.04</v>
          </cell>
          <cell r="AC168">
            <v>0.04</v>
          </cell>
          <cell r="AD168">
            <v>1</v>
          </cell>
        </row>
        <row r="169">
          <cell r="A169">
            <v>168</v>
          </cell>
          <cell r="B169" t="str">
            <v>U7 37.0*30.0</v>
          </cell>
          <cell r="C169">
            <v>762</v>
          </cell>
          <cell r="D169">
            <v>940</v>
          </cell>
          <cell r="E169">
            <v>14</v>
          </cell>
          <cell r="F169">
            <v>14</v>
          </cell>
          <cell r="G169">
            <v>8</v>
          </cell>
          <cell r="H169">
            <v>8</v>
          </cell>
          <cell r="I169">
            <v>1</v>
          </cell>
          <cell r="J169">
            <v>1</v>
          </cell>
          <cell r="K169">
            <v>203</v>
          </cell>
          <cell r="L169">
            <v>1</v>
          </cell>
          <cell r="M169">
            <v>38</v>
          </cell>
          <cell r="N169">
            <v>84</v>
          </cell>
          <cell r="O169">
            <v>93</v>
          </cell>
          <cell r="P169">
            <v>116</v>
          </cell>
          <cell r="Q169">
            <v>0</v>
          </cell>
          <cell r="R169">
            <v>0.2</v>
          </cell>
          <cell r="S169">
            <v>0.11</v>
          </cell>
          <cell r="T169">
            <v>0.11</v>
          </cell>
          <cell r="U169">
            <v>1</v>
          </cell>
          <cell r="V169">
            <v>15</v>
          </cell>
          <cell r="W169">
            <v>12</v>
          </cell>
          <cell r="X169">
            <v>1</v>
          </cell>
          <cell r="Y169">
            <v>1</v>
          </cell>
          <cell r="Z169">
            <v>50</v>
          </cell>
          <cell r="AA169">
            <v>50</v>
          </cell>
          <cell r="AB169">
            <v>0.04</v>
          </cell>
          <cell r="AC169">
            <v>0.04</v>
          </cell>
          <cell r="AD169">
            <v>1</v>
          </cell>
        </row>
        <row r="170">
          <cell r="A170">
            <v>169</v>
          </cell>
          <cell r="B170" t="str">
            <v>U7b37.0*30.0</v>
          </cell>
          <cell r="C170">
            <v>762</v>
          </cell>
          <cell r="D170">
            <v>940</v>
          </cell>
          <cell r="E170">
            <v>69</v>
          </cell>
          <cell r="F170">
            <v>69</v>
          </cell>
          <cell r="G170">
            <v>93</v>
          </cell>
          <cell r="H170">
            <v>93</v>
          </cell>
          <cell r="I170">
            <v>1</v>
          </cell>
          <cell r="J170">
            <v>1</v>
          </cell>
          <cell r="K170">
            <v>203</v>
          </cell>
          <cell r="L170">
            <v>1</v>
          </cell>
          <cell r="M170">
            <v>38</v>
          </cell>
          <cell r="N170">
            <v>84</v>
          </cell>
          <cell r="O170">
            <v>93</v>
          </cell>
          <cell r="P170">
            <v>116</v>
          </cell>
          <cell r="Q170">
            <v>0</v>
          </cell>
          <cell r="R170">
            <v>0.2</v>
          </cell>
          <cell r="S170">
            <v>0.11</v>
          </cell>
          <cell r="T170">
            <v>0.11</v>
          </cell>
          <cell r="U170">
            <v>1</v>
          </cell>
          <cell r="V170">
            <v>15</v>
          </cell>
          <cell r="W170">
            <v>12</v>
          </cell>
          <cell r="X170">
            <v>1</v>
          </cell>
          <cell r="Y170">
            <v>1</v>
          </cell>
          <cell r="Z170">
            <v>50</v>
          </cell>
          <cell r="AA170">
            <v>50</v>
          </cell>
          <cell r="AB170">
            <v>0.04</v>
          </cell>
          <cell r="AC170">
            <v>0.04</v>
          </cell>
          <cell r="AD170">
            <v>1</v>
          </cell>
        </row>
        <row r="171">
          <cell r="A171">
            <v>170</v>
          </cell>
          <cell r="B171" t="str">
            <v>U7 39.0*30.5</v>
          </cell>
          <cell r="C171">
            <v>775</v>
          </cell>
          <cell r="D171">
            <v>991</v>
          </cell>
          <cell r="E171">
            <v>21</v>
          </cell>
          <cell r="F171">
            <v>21</v>
          </cell>
          <cell r="G171">
            <v>34</v>
          </cell>
          <cell r="H171">
            <v>34</v>
          </cell>
          <cell r="I171">
            <v>1</v>
          </cell>
          <cell r="J171">
            <v>1</v>
          </cell>
          <cell r="K171">
            <v>203</v>
          </cell>
          <cell r="L171">
            <v>1</v>
          </cell>
          <cell r="M171">
            <v>37</v>
          </cell>
          <cell r="N171">
            <v>82</v>
          </cell>
          <cell r="O171">
            <v>91</v>
          </cell>
          <cell r="P171">
            <v>114</v>
          </cell>
          <cell r="Q171">
            <v>0</v>
          </cell>
          <cell r="R171">
            <v>0.2</v>
          </cell>
          <cell r="S171">
            <v>0.11</v>
          </cell>
          <cell r="T171">
            <v>0.11</v>
          </cell>
          <cell r="U171">
            <v>1</v>
          </cell>
          <cell r="V171">
            <v>15</v>
          </cell>
          <cell r="W171">
            <v>12</v>
          </cell>
          <cell r="X171">
            <v>1</v>
          </cell>
          <cell r="Y171">
            <v>1</v>
          </cell>
          <cell r="Z171">
            <v>50</v>
          </cell>
          <cell r="AA171">
            <v>50</v>
          </cell>
          <cell r="AB171">
            <v>0.04</v>
          </cell>
          <cell r="AC171">
            <v>0.04</v>
          </cell>
          <cell r="AD171">
            <v>1</v>
          </cell>
        </row>
        <row r="172">
          <cell r="A172">
            <v>171</v>
          </cell>
          <cell r="B172" t="str">
            <v>U7b39.0*30.5</v>
          </cell>
          <cell r="C172">
            <v>775</v>
          </cell>
          <cell r="D172">
            <v>991</v>
          </cell>
          <cell r="E172">
            <v>76</v>
          </cell>
          <cell r="F172">
            <v>76</v>
          </cell>
          <cell r="G172">
            <v>119</v>
          </cell>
          <cell r="H172">
            <v>119</v>
          </cell>
          <cell r="I172">
            <v>1</v>
          </cell>
          <cell r="J172">
            <v>1</v>
          </cell>
          <cell r="K172">
            <v>203</v>
          </cell>
          <cell r="L172">
            <v>1</v>
          </cell>
          <cell r="M172">
            <v>37</v>
          </cell>
          <cell r="N172">
            <v>82</v>
          </cell>
          <cell r="O172">
            <v>91</v>
          </cell>
          <cell r="P172">
            <v>114</v>
          </cell>
          <cell r="Q172">
            <v>0</v>
          </cell>
          <cell r="R172">
            <v>0.2</v>
          </cell>
          <cell r="S172">
            <v>0.11</v>
          </cell>
          <cell r="T172">
            <v>0.11</v>
          </cell>
          <cell r="U172">
            <v>1</v>
          </cell>
          <cell r="V172">
            <v>15</v>
          </cell>
          <cell r="W172">
            <v>12</v>
          </cell>
          <cell r="X172">
            <v>1</v>
          </cell>
          <cell r="Y172">
            <v>1</v>
          </cell>
          <cell r="Z172">
            <v>50</v>
          </cell>
          <cell r="AA172">
            <v>50</v>
          </cell>
          <cell r="AB172">
            <v>0.04</v>
          </cell>
          <cell r="AC172">
            <v>0.04</v>
          </cell>
          <cell r="AD172">
            <v>1</v>
          </cell>
        </row>
        <row r="173">
          <cell r="A173">
            <v>172</v>
          </cell>
          <cell r="B173" t="str">
            <v>U7x39.0*30.5</v>
          </cell>
          <cell r="C173">
            <v>775</v>
          </cell>
          <cell r="D173">
            <v>991</v>
          </cell>
          <cell r="E173">
            <v>12</v>
          </cell>
          <cell r="F173">
            <v>12</v>
          </cell>
          <cell r="G173">
            <v>12</v>
          </cell>
          <cell r="H173">
            <v>12</v>
          </cell>
          <cell r="I173">
            <v>2</v>
          </cell>
          <cell r="J173">
            <v>2</v>
          </cell>
          <cell r="K173">
            <v>203</v>
          </cell>
          <cell r="L173">
            <v>4</v>
          </cell>
          <cell r="M173">
            <v>37</v>
          </cell>
          <cell r="N173">
            <v>82</v>
          </cell>
          <cell r="O173">
            <v>91</v>
          </cell>
          <cell r="P173">
            <v>114</v>
          </cell>
          <cell r="Q173">
            <v>0</v>
          </cell>
          <cell r="R173">
            <v>0.2</v>
          </cell>
          <cell r="S173">
            <v>0.11</v>
          </cell>
          <cell r="T173">
            <v>0.11</v>
          </cell>
          <cell r="U173">
            <v>1</v>
          </cell>
          <cell r="V173">
            <v>15</v>
          </cell>
          <cell r="W173">
            <v>12</v>
          </cell>
          <cell r="X173">
            <v>1</v>
          </cell>
          <cell r="Y173">
            <v>1</v>
          </cell>
          <cell r="Z173">
            <v>50</v>
          </cell>
          <cell r="AA173">
            <v>50</v>
          </cell>
          <cell r="AB173">
            <v>0.04</v>
          </cell>
          <cell r="AC173">
            <v>0.04</v>
          </cell>
          <cell r="AD173">
            <v>1</v>
          </cell>
        </row>
        <row r="174">
          <cell r="A174">
            <v>173</v>
          </cell>
          <cell r="B174" t="str">
            <v>U7 42.0*33.5</v>
          </cell>
          <cell r="C174">
            <v>851</v>
          </cell>
          <cell r="D174">
            <v>1067</v>
          </cell>
          <cell r="E174">
            <v>12</v>
          </cell>
          <cell r="F174">
            <v>12</v>
          </cell>
          <cell r="G174">
            <v>10</v>
          </cell>
          <cell r="H174">
            <v>10</v>
          </cell>
          <cell r="I174">
            <v>2</v>
          </cell>
          <cell r="J174">
            <v>2</v>
          </cell>
          <cell r="K174">
            <v>203</v>
          </cell>
          <cell r="L174">
            <v>3</v>
          </cell>
          <cell r="M174">
            <v>33</v>
          </cell>
          <cell r="N174">
            <v>74</v>
          </cell>
          <cell r="O174">
            <v>82</v>
          </cell>
          <cell r="P174">
            <v>102</v>
          </cell>
          <cell r="Q174">
            <v>0</v>
          </cell>
          <cell r="R174">
            <v>0.2</v>
          </cell>
          <cell r="S174">
            <v>0.11</v>
          </cell>
          <cell r="T174">
            <v>0.11</v>
          </cell>
          <cell r="U174">
            <v>1</v>
          </cell>
          <cell r="V174">
            <v>15</v>
          </cell>
          <cell r="W174">
            <v>12</v>
          </cell>
          <cell r="X174">
            <v>1</v>
          </cell>
          <cell r="Y174">
            <v>1</v>
          </cell>
          <cell r="Z174">
            <v>50</v>
          </cell>
          <cell r="AA174">
            <v>50</v>
          </cell>
          <cell r="AB174">
            <v>0.04</v>
          </cell>
          <cell r="AC174">
            <v>0.04</v>
          </cell>
          <cell r="AD174">
            <v>1</v>
          </cell>
        </row>
        <row r="175">
          <cell r="A175">
            <v>174</v>
          </cell>
          <cell r="B175" t="str">
            <v>U7 33.5*42.0</v>
          </cell>
          <cell r="C175">
            <v>1067</v>
          </cell>
          <cell r="D175">
            <v>851</v>
          </cell>
          <cell r="E175">
            <v>10</v>
          </cell>
          <cell r="F175">
            <v>10</v>
          </cell>
          <cell r="G175">
            <v>12</v>
          </cell>
          <cell r="H175">
            <v>12</v>
          </cell>
          <cell r="I175">
            <v>2</v>
          </cell>
          <cell r="J175">
            <v>2</v>
          </cell>
          <cell r="K175">
            <v>203</v>
          </cell>
          <cell r="L175">
            <v>3</v>
          </cell>
          <cell r="M175">
            <v>24</v>
          </cell>
          <cell r="N175">
            <v>54</v>
          </cell>
          <cell r="O175">
            <v>60</v>
          </cell>
          <cell r="P175">
            <v>75</v>
          </cell>
          <cell r="Q175">
            <v>0</v>
          </cell>
          <cell r="R175">
            <v>0.2</v>
          </cell>
          <cell r="S175">
            <v>0.11</v>
          </cell>
          <cell r="T175">
            <v>0.11</v>
          </cell>
          <cell r="U175">
            <v>1</v>
          </cell>
          <cell r="V175">
            <v>15</v>
          </cell>
          <cell r="W175">
            <v>12</v>
          </cell>
          <cell r="X175">
            <v>1</v>
          </cell>
          <cell r="Y175">
            <v>1</v>
          </cell>
          <cell r="Z175">
            <v>50</v>
          </cell>
          <cell r="AA175">
            <v>50</v>
          </cell>
          <cell r="AB175">
            <v>0.04</v>
          </cell>
          <cell r="AC175">
            <v>0.04</v>
          </cell>
          <cell r="AD175">
            <v>1</v>
          </cell>
        </row>
        <row r="176">
          <cell r="A176">
            <v>175</v>
          </cell>
          <cell r="B176" t="str">
            <v/>
          </cell>
          <cell r="C176" t="str">
            <v/>
          </cell>
          <cell r="D176" t="str">
            <v/>
          </cell>
          <cell r="E176" t="str">
            <v/>
          </cell>
          <cell r="F176" t="str">
            <v/>
          </cell>
          <cell r="G176" t="str">
            <v/>
          </cell>
          <cell r="H176" t="str">
            <v/>
          </cell>
          <cell r="I176" t="str">
            <v/>
          </cell>
          <cell r="J176" t="str">
            <v/>
          </cell>
          <cell r="K176" t="str">
            <v/>
          </cell>
          <cell r="L176" t="str">
            <v/>
          </cell>
          <cell r="M176" t="str">
            <v/>
          </cell>
          <cell r="N176" t="str">
            <v/>
          </cell>
          <cell r="O176" t="str">
            <v/>
          </cell>
          <cell r="P176" t="str">
            <v/>
          </cell>
          <cell r="Q176" t="str">
            <v/>
          </cell>
          <cell r="R176" t="str">
            <v/>
          </cell>
          <cell r="S176" t="str">
            <v/>
          </cell>
          <cell r="T176" t="str">
            <v/>
          </cell>
          <cell r="V176" t="str">
            <v/>
          </cell>
          <cell r="W176" t="str">
            <v/>
          </cell>
          <cell r="X176" t="str">
            <v/>
          </cell>
          <cell r="Y176" t="str">
            <v/>
          </cell>
          <cell r="Z176" t="str">
            <v/>
          </cell>
          <cell r="AA176" t="str">
            <v/>
          </cell>
          <cell r="AB176" t="str">
            <v/>
          </cell>
        </row>
        <row r="177">
          <cell r="A177">
            <v>176</v>
          </cell>
          <cell r="B177" t="str">
            <v>U7 44.5*36.5</v>
          </cell>
          <cell r="C177">
            <v>927</v>
          </cell>
          <cell r="D177">
            <v>1130</v>
          </cell>
          <cell r="E177">
            <v>10</v>
          </cell>
          <cell r="F177">
            <v>10</v>
          </cell>
          <cell r="G177">
            <v>12</v>
          </cell>
          <cell r="H177">
            <v>12</v>
          </cell>
          <cell r="I177">
            <v>2</v>
          </cell>
          <cell r="J177">
            <v>2</v>
          </cell>
          <cell r="K177">
            <v>203</v>
          </cell>
          <cell r="L177">
            <v>3</v>
          </cell>
          <cell r="M177">
            <v>30</v>
          </cell>
          <cell r="N177">
            <v>66</v>
          </cell>
          <cell r="O177">
            <v>73</v>
          </cell>
          <cell r="P177">
            <v>92</v>
          </cell>
          <cell r="Q177">
            <v>0</v>
          </cell>
          <cell r="R177">
            <v>0.2</v>
          </cell>
          <cell r="S177">
            <v>0.11</v>
          </cell>
          <cell r="T177">
            <v>0.11</v>
          </cell>
          <cell r="U177">
            <v>1</v>
          </cell>
          <cell r="V177">
            <v>15</v>
          </cell>
          <cell r="W177">
            <v>12</v>
          </cell>
          <cell r="X177">
            <v>1</v>
          </cell>
          <cell r="Y177">
            <v>1</v>
          </cell>
          <cell r="Z177">
            <v>50</v>
          </cell>
          <cell r="AA177">
            <v>50</v>
          </cell>
          <cell r="AB177">
            <v>0.04</v>
          </cell>
          <cell r="AC177">
            <v>0.04</v>
          </cell>
          <cell r="AD177">
            <v>1</v>
          </cell>
        </row>
        <row r="178">
          <cell r="A178">
            <v>177</v>
          </cell>
          <cell r="B178" t="str">
            <v>U7 36.5*44.5</v>
          </cell>
          <cell r="C178">
            <v>1130</v>
          </cell>
          <cell r="D178">
            <v>927</v>
          </cell>
          <cell r="E178">
            <v>12</v>
          </cell>
          <cell r="F178">
            <v>12</v>
          </cell>
          <cell r="G178">
            <v>10</v>
          </cell>
          <cell r="H178">
            <v>10</v>
          </cell>
          <cell r="I178">
            <v>2</v>
          </cell>
          <cell r="J178">
            <v>2</v>
          </cell>
          <cell r="K178">
            <v>203</v>
          </cell>
          <cell r="L178">
            <v>3</v>
          </cell>
          <cell r="M178">
            <v>22</v>
          </cell>
          <cell r="N178">
            <v>49</v>
          </cell>
          <cell r="O178">
            <v>55</v>
          </cell>
          <cell r="P178">
            <v>68</v>
          </cell>
          <cell r="Q178">
            <v>0</v>
          </cell>
          <cell r="R178">
            <v>0.2</v>
          </cell>
          <cell r="S178">
            <v>0.11</v>
          </cell>
          <cell r="T178">
            <v>0.11</v>
          </cell>
          <cell r="U178">
            <v>1</v>
          </cell>
          <cell r="V178">
            <v>15</v>
          </cell>
          <cell r="W178">
            <v>12</v>
          </cell>
          <cell r="X178">
            <v>1</v>
          </cell>
          <cell r="Y178">
            <v>1</v>
          </cell>
          <cell r="Z178">
            <v>50</v>
          </cell>
          <cell r="AA178">
            <v>50</v>
          </cell>
          <cell r="AB178">
            <v>0.04</v>
          </cell>
          <cell r="AC178">
            <v>0.04</v>
          </cell>
          <cell r="AD178">
            <v>1</v>
          </cell>
        </row>
        <row r="179">
          <cell r="A179">
            <v>178</v>
          </cell>
          <cell r="B179" t="str">
            <v/>
          </cell>
          <cell r="C179" t="str">
            <v/>
          </cell>
          <cell r="D179" t="str">
            <v/>
          </cell>
          <cell r="E179" t="str">
            <v/>
          </cell>
          <cell r="F179" t="str">
            <v/>
          </cell>
          <cell r="G179" t="str">
            <v/>
          </cell>
          <cell r="H179" t="str">
            <v/>
          </cell>
          <cell r="I179" t="str">
            <v/>
          </cell>
          <cell r="J179" t="str">
            <v/>
          </cell>
          <cell r="K179" t="str">
            <v/>
          </cell>
          <cell r="L179" t="str">
            <v/>
          </cell>
          <cell r="M179" t="str">
            <v/>
          </cell>
          <cell r="N179" t="str">
            <v/>
          </cell>
          <cell r="O179" t="str">
            <v/>
          </cell>
          <cell r="P179" t="str">
            <v/>
          </cell>
          <cell r="Q179" t="str">
            <v/>
          </cell>
          <cell r="R179" t="str">
            <v/>
          </cell>
          <cell r="S179" t="str">
            <v/>
          </cell>
          <cell r="T179" t="str">
            <v/>
          </cell>
          <cell r="V179" t="str">
            <v/>
          </cell>
          <cell r="W179" t="str">
            <v/>
          </cell>
          <cell r="X179" t="str">
            <v/>
          </cell>
          <cell r="Y179" t="str">
            <v/>
          </cell>
          <cell r="Z179" t="str">
            <v/>
          </cell>
          <cell r="AA179" t="str">
            <v/>
          </cell>
          <cell r="AB179" t="str">
            <v/>
          </cell>
        </row>
        <row r="180">
          <cell r="A180">
            <v>179</v>
          </cell>
          <cell r="B180" t="str">
            <v>U7 44.5*27.0</v>
          </cell>
          <cell r="C180">
            <v>686</v>
          </cell>
          <cell r="D180">
            <v>1130</v>
          </cell>
          <cell r="E180">
            <v>8</v>
          </cell>
          <cell r="F180">
            <v>8</v>
          </cell>
          <cell r="G180">
            <v>8</v>
          </cell>
          <cell r="H180">
            <v>8</v>
          </cell>
          <cell r="I180">
            <v>1</v>
          </cell>
          <cell r="J180">
            <v>2</v>
          </cell>
          <cell r="K180">
            <v>203</v>
          </cell>
          <cell r="L180">
            <v>2</v>
          </cell>
          <cell r="M180">
            <v>42</v>
          </cell>
          <cell r="N180">
            <v>93</v>
          </cell>
          <cell r="O180">
            <v>104</v>
          </cell>
          <cell r="P180">
            <v>130</v>
          </cell>
          <cell r="Q180">
            <v>0</v>
          </cell>
          <cell r="R180">
            <v>0.2</v>
          </cell>
          <cell r="S180">
            <v>0.11</v>
          </cell>
          <cell r="T180">
            <v>0.11</v>
          </cell>
          <cell r="U180">
            <v>1</v>
          </cell>
          <cell r="V180">
            <v>15</v>
          </cell>
          <cell r="W180">
            <v>12</v>
          </cell>
          <cell r="X180">
            <v>1</v>
          </cell>
          <cell r="Y180">
            <v>1</v>
          </cell>
          <cell r="Z180">
            <v>50</v>
          </cell>
          <cell r="AA180">
            <v>50</v>
          </cell>
          <cell r="AB180">
            <v>0.04</v>
          </cell>
          <cell r="AC180">
            <v>0.04</v>
          </cell>
          <cell r="AD180">
            <v>1</v>
          </cell>
        </row>
        <row r="181">
          <cell r="A181">
            <v>180</v>
          </cell>
          <cell r="B181" t="str">
            <v/>
          </cell>
          <cell r="C181" t="str">
            <v/>
          </cell>
          <cell r="D181" t="str">
            <v/>
          </cell>
          <cell r="E181" t="str">
            <v/>
          </cell>
          <cell r="F181" t="str">
            <v/>
          </cell>
          <cell r="G181" t="str">
            <v/>
          </cell>
          <cell r="H181" t="str">
            <v/>
          </cell>
          <cell r="I181" t="str">
            <v/>
          </cell>
          <cell r="J181" t="str">
            <v/>
          </cell>
          <cell r="K181" t="str">
            <v/>
          </cell>
          <cell r="L181" t="str">
            <v/>
          </cell>
          <cell r="M181" t="str">
            <v/>
          </cell>
          <cell r="N181" t="str">
            <v/>
          </cell>
          <cell r="O181" t="str">
            <v/>
          </cell>
          <cell r="P181" t="str">
            <v/>
          </cell>
          <cell r="Q181" t="str">
            <v/>
          </cell>
          <cell r="R181" t="str">
            <v/>
          </cell>
          <cell r="S181" t="str">
            <v/>
          </cell>
          <cell r="T181" t="str">
            <v/>
          </cell>
          <cell r="V181" t="str">
            <v/>
          </cell>
          <cell r="W181" t="str">
            <v/>
          </cell>
          <cell r="X181" t="str">
            <v/>
          </cell>
          <cell r="Y181" t="str">
            <v/>
          </cell>
          <cell r="Z181" t="str">
            <v/>
          </cell>
          <cell r="AA181" t="str">
            <v/>
          </cell>
          <cell r="AB181" t="str">
            <v/>
          </cell>
        </row>
        <row r="182">
          <cell r="A182">
            <v>181</v>
          </cell>
          <cell r="B182" t="str">
            <v>U7 44.5*27.5</v>
          </cell>
          <cell r="C182">
            <v>699</v>
          </cell>
          <cell r="D182">
            <v>1130</v>
          </cell>
          <cell r="E182">
            <v>8</v>
          </cell>
          <cell r="F182">
            <v>8</v>
          </cell>
          <cell r="G182">
            <v>8</v>
          </cell>
          <cell r="H182">
            <v>8</v>
          </cell>
          <cell r="I182">
            <v>1</v>
          </cell>
          <cell r="J182">
            <v>2</v>
          </cell>
          <cell r="K182">
            <v>203</v>
          </cell>
          <cell r="L182">
            <v>2</v>
          </cell>
          <cell r="M182">
            <v>41</v>
          </cell>
          <cell r="N182">
            <v>92</v>
          </cell>
          <cell r="O182">
            <v>102</v>
          </cell>
          <cell r="P182">
            <v>127</v>
          </cell>
          <cell r="Q182">
            <v>0</v>
          </cell>
          <cell r="R182">
            <v>0.2</v>
          </cell>
          <cell r="S182">
            <v>0.11</v>
          </cell>
          <cell r="T182">
            <v>0.11</v>
          </cell>
          <cell r="U182">
            <v>1</v>
          </cell>
          <cell r="V182">
            <v>15</v>
          </cell>
          <cell r="W182">
            <v>12</v>
          </cell>
          <cell r="X182">
            <v>1</v>
          </cell>
          <cell r="Y182">
            <v>1</v>
          </cell>
          <cell r="Z182">
            <v>50</v>
          </cell>
          <cell r="AA182">
            <v>50</v>
          </cell>
          <cell r="AB182">
            <v>0.04</v>
          </cell>
          <cell r="AC182">
            <v>0.04</v>
          </cell>
          <cell r="AD182">
            <v>1</v>
          </cell>
        </row>
        <row r="183">
          <cell r="A183">
            <v>182</v>
          </cell>
          <cell r="B183" t="str">
            <v/>
          </cell>
          <cell r="C183" t="str">
            <v/>
          </cell>
          <cell r="D183" t="str">
            <v/>
          </cell>
          <cell r="E183" t="str">
            <v/>
          </cell>
          <cell r="F183" t="str">
            <v/>
          </cell>
          <cell r="G183" t="str">
            <v/>
          </cell>
          <cell r="H183" t="str">
            <v/>
          </cell>
          <cell r="I183" t="str">
            <v/>
          </cell>
          <cell r="J183" t="str">
            <v/>
          </cell>
          <cell r="K183" t="str">
            <v/>
          </cell>
          <cell r="L183" t="str">
            <v/>
          </cell>
          <cell r="M183" t="str">
            <v/>
          </cell>
          <cell r="N183" t="str">
            <v/>
          </cell>
          <cell r="O183" t="str">
            <v/>
          </cell>
          <cell r="P183" t="str">
            <v/>
          </cell>
          <cell r="Q183" t="str">
            <v/>
          </cell>
          <cell r="R183" t="str">
            <v/>
          </cell>
          <cell r="S183" t="str">
            <v/>
          </cell>
          <cell r="T183" t="str">
            <v/>
          </cell>
          <cell r="V183" t="str">
            <v/>
          </cell>
          <cell r="W183" t="str">
            <v/>
          </cell>
          <cell r="X183" t="str">
            <v/>
          </cell>
          <cell r="Y183" t="str">
            <v/>
          </cell>
          <cell r="Z183" t="str">
            <v/>
          </cell>
          <cell r="AA183" t="str">
            <v/>
          </cell>
          <cell r="AB183" t="str">
            <v/>
          </cell>
        </row>
        <row r="184">
          <cell r="A184">
            <v>183</v>
          </cell>
          <cell r="B184" t="str">
            <v>U7 1200*1000</v>
          </cell>
          <cell r="C184">
            <v>1000</v>
          </cell>
          <cell r="D184">
            <v>1200</v>
          </cell>
          <cell r="E184">
            <v>10</v>
          </cell>
          <cell r="F184">
            <v>10</v>
          </cell>
          <cell r="G184">
            <v>10</v>
          </cell>
          <cell r="H184">
            <v>10</v>
          </cell>
          <cell r="I184">
            <v>1</v>
          </cell>
          <cell r="J184">
            <v>1</v>
          </cell>
          <cell r="K184">
            <v>203</v>
          </cell>
          <cell r="L184">
            <v>1</v>
          </cell>
          <cell r="M184">
            <v>27</v>
          </cell>
          <cell r="N184">
            <v>59</v>
          </cell>
          <cell r="O184">
            <v>66</v>
          </cell>
          <cell r="P184">
            <v>83</v>
          </cell>
          <cell r="Q184">
            <v>0</v>
          </cell>
          <cell r="R184">
            <v>0.2</v>
          </cell>
          <cell r="S184">
            <v>0.11</v>
          </cell>
          <cell r="T184">
            <v>0.11</v>
          </cell>
          <cell r="U184">
            <v>1</v>
          </cell>
          <cell r="V184">
            <v>15</v>
          </cell>
          <cell r="W184">
            <v>12</v>
          </cell>
          <cell r="X184">
            <v>1</v>
          </cell>
          <cell r="Y184">
            <v>1</v>
          </cell>
          <cell r="Z184">
            <v>50</v>
          </cell>
          <cell r="AA184">
            <v>50</v>
          </cell>
          <cell r="AB184">
            <v>0.04</v>
          </cell>
          <cell r="AC184">
            <v>0.04</v>
          </cell>
          <cell r="AD184">
            <v>1</v>
          </cell>
        </row>
        <row r="185">
          <cell r="A185">
            <v>184</v>
          </cell>
          <cell r="B185" t="str">
            <v/>
          </cell>
          <cell r="C185" t="str">
            <v/>
          </cell>
          <cell r="D185" t="str">
            <v/>
          </cell>
          <cell r="E185" t="str">
            <v/>
          </cell>
          <cell r="F185" t="str">
            <v/>
          </cell>
          <cell r="G185" t="str">
            <v/>
          </cell>
          <cell r="H185" t="str">
            <v/>
          </cell>
          <cell r="I185" t="str">
            <v/>
          </cell>
          <cell r="J185" t="str">
            <v/>
          </cell>
          <cell r="K185" t="str">
            <v/>
          </cell>
          <cell r="L185" t="str">
            <v/>
          </cell>
          <cell r="M185" t="str">
            <v/>
          </cell>
          <cell r="N185" t="str">
            <v/>
          </cell>
          <cell r="O185" t="str">
            <v/>
          </cell>
          <cell r="P185" t="str">
            <v/>
          </cell>
          <cell r="Q185" t="str">
            <v/>
          </cell>
          <cell r="R185" t="str">
            <v/>
          </cell>
          <cell r="S185" t="str">
            <v/>
          </cell>
          <cell r="T185" t="str">
            <v/>
          </cell>
          <cell r="V185" t="str">
            <v/>
          </cell>
          <cell r="W185" t="str">
            <v/>
          </cell>
          <cell r="X185" t="str">
            <v/>
          </cell>
          <cell r="Y185" t="str">
            <v/>
          </cell>
          <cell r="Z185" t="str">
            <v/>
          </cell>
          <cell r="AA185" t="str">
            <v/>
          </cell>
          <cell r="AB185" t="str">
            <v/>
          </cell>
        </row>
        <row r="186">
          <cell r="A186">
            <v>185</v>
          </cell>
          <cell r="B186" t="str">
            <v>U7 49.0*41.0</v>
          </cell>
          <cell r="C186">
            <v>1041</v>
          </cell>
          <cell r="D186">
            <v>1245</v>
          </cell>
          <cell r="E186">
            <v>24</v>
          </cell>
          <cell r="F186">
            <v>24</v>
          </cell>
          <cell r="G186">
            <v>26</v>
          </cell>
          <cell r="H186">
            <v>26</v>
          </cell>
          <cell r="I186">
            <v>1</v>
          </cell>
          <cell r="J186">
            <v>1</v>
          </cell>
          <cell r="K186">
            <v>203</v>
          </cell>
          <cell r="L186">
            <v>1</v>
          </cell>
          <cell r="M186">
            <v>25</v>
          </cell>
          <cell r="N186">
            <v>56</v>
          </cell>
          <cell r="O186">
            <v>62</v>
          </cell>
          <cell r="P186">
            <v>78</v>
          </cell>
          <cell r="Q186">
            <v>0</v>
          </cell>
          <cell r="R186">
            <v>0.2</v>
          </cell>
          <cell r="S186">
            <v>0.11</v>
          </cell>
          <cell r="T186">
            <v>0.11</v>
          </cell>
          <cell r="U186">
            <v>1</v>
          </cell>
          <cell r="V186">
            <v>15</v>
          </cell>
          <cell r="W186">
            <v>12</v>
          </cell>
          <cell r="X186">
            <v>1</v>
          </cell>
          <cell r="Y186">
            <v>1</v>
          </cell>
          <cell r="Z186">
            <v>50</v>
          </cell>
          <cell r="AA186">
            <v>50</v>
          </cell>
          <cell r="AB186">
            <v>0.04</v>
          </cell>
          <cell r="AC186">
            <v>0.04</v>
          </cell>
          <cell r="AD186">
            <v>1</v>
          </cell>
        </row>
        <row r="187">
          <cell r="A187">
            <v>186</v>
          </cell>
          <cell r="B187" t="str">
            <v>U7c49.0*41.0</v>
          </cell>
          <cell r="C187">
            <v>1041</v>
          </cell>
          <cell r="D187">
            <v>1245</v>
          </cell>
          <cell r="E187">
            <v>179</v>
          </cell>
          <cell r="F187">
            <v>179</v>
          </cell>
          <cell r="G187">
            <v>181</v>
          </cell>
          <cell r="H187">
            <v>181</v>
          </cell>
          <cell r="I187">
            <v>1</v>
          </cell>
          <cell r="J187">
            <v>1</v>
          </cell>
          <cell r="K187">
            <v>203</v>
          </cell>
          <cell r="L187">
            <v>1</v>
          </cell>
          <cell r="M187">
            <v>25</v>
          </cell>
          <cell r="N187">
            <v>56</v>
          </cell>
          <cell r="O187">
            <v>62</v>
          </cell>
          <cell r="P187">
            <v>78</v>
          </cell>
          <cell r="Q187">
            <v>0</v>
          </cell>
          <cell r="R187">
            <v>0.2</v>
          </cell>
          <cell r="S187">
            <v>0.11</v>
          </cell>
          <cell r="T187">
            <v>0.11</v>
          </cell>
          <cell r="U187">
            <v>1</v>
          </cell>
          <cell r="V187">
            <v>15</v>
          </cell>
          <cell r="W187">
            <v>12</v>
          </cell>
          <cell r="X187">
            <v>1</v>
          </cell>
          <cell r="Y187">
            <v>1</v>
          </cell>
          <cell r="Z187">
            <v>50</v>
          </cell>
          <cell r="AA187">
            <v>50</v>
          </cell>
          <cell r="AB187">
            <v>0.04</v>
          </cell>
          <cell r="AC187">
            <v>0.04</v>
          </cell>
          <cell r="AD187">
            <v>1</v>
          </cell>
        </row>
        <row r="188">
          <cell r="A188">
            <v>187</v>
          </cell>
          <cell r="B188" t="str">
            <v>U7x49.0*41.0</v>
          </cell>
          <cell r="C188">
            <v>1041</v>
          </cell>
          <cell r="D188">
            <v>1245</v>
          </cell>
          <cell r="E188">
            <v>24</v>
          </cell>
          <cell r="F188">
            <v>24</v>
          </cell>
          <cell r="G188">
            <v>26</v>
          </cell>
          <cell r="H188">
            <v>26</v>
          </cell>
          <cell r="I188">
            <v>2</v>
          </cell>
          <cell r="J188">
            <v>2</v>
          </cell>
          <cell r="K188">
            <v>203</v>
          </cell>
          <cell r="L188">
            <v>4</v>
          </cell>
          <cell r="M188">
            <v>25</v>
          </cell>
          <cell r="N188">
            <v>56</v>
          </cell>
          <cell r="O188">
            <v>62</v>
          </cell>
          <cell r="P188">
            <v>78</v>
          </cell>
          <cell r="Q188">
            <v>0</v>
          </cell>
          <cell r="R188">
            <v>0.2</v>
          </cell>
          <cell r="S188">
            <v>0.11</v>
          </cell>
          <cell r="T188">
            <v>0.11</v>
          </cell>
          <cell r="U188">
            <v>1</v>
          </cell>
          <cell r="V188">
            <v>15</v>
          </cell>
          <cell r="W188">
            <v>12</v>
          </cell>
          <cell r="X188">
            <v>1</v>
          </cell>
          <cell r="Y188">
            <v>1</v>
          </cell>
          <cell r="Z188">
            <v>50</v>
          </cell>
          <cell r="AA188">
            <v>50</v>
          </cell>
          <cell r="AB188">
            <v>0.04</v>
          </cell>
          <cell r="AC188">
            <v>0.04</v>
          </cell>
          <cell r="AD188">
            <v>1</v>
          </cell>
        </row>
        <row r="189">
          <cell r="A189">
            <v>188</v>
          </cell>
          <cell r="B189" t="str">
            <v>U7+1200*1000</v>
          </cell>
          <cell r="C189">
            <v>1000</v>
          </cell>
          <cell r="D189">
            <v>1200</v>
          </cell>
          <cell r="E189">
            <v>10</v>
          </cell>
          <cell r="F189">
            <v>10</v>
          </cell>
          <cell r="G189">
            <v>10</v>
          </cell>
          <cell r="H189">
            <v>10</v>
          </cell>
          <cell r="I189">
            <v>1</v>
          </cell>
          <cell r="J189">
            <v>1</v>
          </cell>
          <cell r="K189">
            <v>203</v>
          </cell>
          <cell r="L189">
            <v>1</v>
          </cell>
          <cell r="M189">
            <v>27</v>
          </cell>
          <cell r="N189">
            <v>59</v>
          </cell>
          <cell r="O189">
            <v>66</v>
          </cell>
          <cell r="P189">
            <v>83</v>
          </cell>
          <cell r="Q189">
            <v>0</v>
          </cell>
          <cell r="R189">
            <v>50</v>
          </cell>
          <cell r="S189">
            <v>0.11</v>
          </cell>
          <cell r="T189">
            <v>0.4</v>
          </cell>
          <cell r="U189">
            <v>3</v>
          </cell>
          <cell r="V189">
            <v>15</v>
          </cell>
          <cell r="W189">
            <v>12</v>
          </cell>
          <cell r="X189">
            <v>1</v>
          </cell>
          <cell r="Y189">
            <v>1</v>
          </cell>
          <cell r="Z189">
            <v>50</v>
          </cell>
          <cell r="AA189">
            <v>50</v>
          </cell>
          <cell r="AB189">
            <v>0.04</v>
          </cell>
          <cell r="AC189">
            <v>0.5</v>
          </cell>
          <cell r="AD189">
            <v>3</v>
          </cell>
        </row>
        <row r="190">
          <cell r="A190">
            <v>189</v>
          </cell>
          <cell r="B190" t="str">
            <v>U7x1200*1000</v>
          </cell>
          <cell r="C190">
            <v>1000</v>
          </cell>
          <cell r="D190">
            <v>1200</v>
          </cell>
          <cell r="E190">
            <v>10</v>
          </cell>
          <cell r="F190">
            <v>10</v>
          </cell>
          <cell r="G190">
            <v>10</v>
          </cell>
          <cell r="H190">
            <v>10</v>
          </cell>
          <cell r="I190">
            <v>2</v>
          </cell>
          <cell r="J190">
            <v>2</v>
          </cell>
          <cell r="K190">
            <v>203</v>
          </cell>
          <cell r="L190">
            <v>4</v>
          </cell>
          <cell r="M190">
            <v>27</v>
          </cell>
          <cell r="N190">
            <v>59</v>
          </cell>
          <cell r="O190">
            <v>66</v>
          </cell>
          <cell r="P190">
            <v>83</v>
          </cell>
          <cell r="Q190">
            <v>0</v>
          </cell>
          <cell r="R190">
            <v>0.2</v>
          </cell>
          <cell r="S190">
            <v>0.11</v>
          </cell>
          <cell r="T190">
            <v>0.11</v>
          </cell>
          <cell r="U190">
            <v>1</v>
          </cell>
          <cell r="V190">
            <v>15</v>
          </cell>
          <cell r="W190">
            <v>12</v>
          </cell>
          <cell r="X190">
            <v>1</v>
          </cell>
          <cell r="Y190">
            <v>1</v>
          </cell>
          <cell r="Z190">
            <v>50</v>
          </cell>
          <cell r="AA190">
            <v>50</v>
          </cell>
          <cell r="AB190">
            <v>0.04</v>
          </cell>
          <cell r="AC190">
            <v>0.04</v>
          </cell>
          <cell r="AD190">
            <v>1</v>
          </cell>
        </row>
        <row r="191">
          <cell r="A191">
            <v>190</v>
          </cell>
          <cell r="B191" t="str">
            <v>U7 49.0*30.5</v>
          </cell>
          <cell r="C191">
            <v>775</v>
          </cell>
          <cell r="D191">
            <v>1245</v>
          </cell>
          <cell r="E191">
            <v>25</v>
          </cell>
          <cell r="F191">
            <v>25</v>
          </cell>
          <cell r="G191">
            <v>20</v>
          </cell>
          <cell r="H191">
            <v>20</v>
          </cell>
          <cell r="I191">
            <v>1</v>
          </cell>
          <cell r="J191">
            <v>1</v>
          </cell>
          <cell r="K191">
            <v>203</v>
          </cell>
          <cell r="L191">
            <v>1</v>
          </cell>
          <cell r="M191">
            <v>37</v>
          </cell>
          <cell r="N191">
            <v>82</v>
          </cell>
          <cell r="O191">
            <v>91</v>
          </cell>
          <cell r="P191">
            <v>114</v>
          </cell>
          <cell r="Q191">
            <v>0</v>
          </cell>
          <cell r="R191">
            <v>0.2</v>
          </cell>
          <cell r="S191">
            <v>0.11</v>
          </cell>
          <cell r="T191">
            <v>0.11</v>
          </cell>
          <cell r="U191">
            <v>1</v>
          </cell>
          <cell r="V191">
            <v>15</v>
          </cell>
          <cell r="W191">
            <v>12</v>
          </cell>
          <cell r="X191">
            <v>1</v>
          </cell>
          <cell r="Y191">
            <v>1</v>
          </cell>
          <cell r="Z191">
            <v>50</v>
          </cell>
          <cell r="AA191">
            <v>50</v>
          </cell>
          <cell r="AB191">
            <v>0.04</v>
          </cell>
          <cell r="AC191">
            <v>0.04</v>
          </cell>
          <cell r="AD191">
            <v>1</v>
          </cell>
        </row>
        <row r="192">
          <cell r="A192">
            <v>191</v>
          </cell>
          <cell r="B192" t="str">
            <v>U7 51.0*45.0</v>
          </cell>
          <cell r="C192">
            <v>1143</v>
          </cell>
          <cell r="D192">
            <v>1295</v>
          </cell>
          <cell r="E192">
            <v>25</v>
          </cell>
          <cell r="F192">
            <v>25</v>
          </cell>
          <cell r="G192">
            <v>26</v>
          </cell>
          <cell r="H192">
            <v>26</v>
          </cell>
          <cell r="I192">
            <v>1</v>
          </cell>
          <cell r="J192">
            <v>1</v>
          </cell>
          <cell r="K192">
            <v>203</v>
          </cell>
          <cell r="L192">
            <v>1</v>
          </cell>
          <cell r="M192">
            <v>22</v>
          </cell>
          <cell r="N192">
            <v>48</v>
          </cell>
          <cell r="O192">
            <v>54</v>
          </cell>
          <cell r="P192">
            <v>67</v>
          </cell>
          <cell r="Q192">
            <v>0</v>
          </cell>
          <cell r="R192">
            <v>0.2</v>
          </cell>
          <cell r="S192">
            <v>0.11</v>
          </cell>
          <cell r="T192">
            <v>0.11</v>
          </cell>
          <cell r="U192">
            <v>1</v>
          </cell>
          <cell r="V192">
            <v>15</v>
          </cell>
          <cell r="W192">
            <v>12</v>
          </cell>
          <cell r="X192">
            <v>1</v>
          </cell>
          <cell r="Y192">
            <v>1</v>
          </cell>
          <cell r="Z192">
            <v>50</v>
          </cell>
          <cell r="AA192">
            <v>50</v>
          </cell>
          <cell r="AB192">
            <v>0.04</v>
          </cell>
          <cell r="AC192">
            <v>0.04</v>
          </cell>
          <cell r="AD192">
            <v>1</v>
          </cell>
        </row>
        <row r="193">
          <cell r="A193">
            <v>192</v>
          </cell>
          <cell r="B193" t="str">
            <v>U7c51.0*45.0</v>
          </cell>
          <cell r="C193">
            <v>1143</v>
          </cell>
          <cell r="D193">
            <v>1295</v>
          </cell>
          <cell r="E193">
            <v>230</v>
          </cell>
          <cell r="F193">
            <v>230</v>
          </cell>
          <cell r="G193">
            <v>206</v>
          </cell>
          <cell r="H193">
            <v>206</v>
          </cell>
          <cell r="I193">
            <v>1</v>
          </cell>
          <cell r="J193">
            <v>1</v>
          </cell>
          <cell r="K193">
            <v>203</v>
          </cell>
          <cell r="L193">
            <v>1</v>
          </cell>
          <cell r="M193">
            <v>22</v>
          </cell>
          <cell r="N193">
            <v>48</v>
          </cell>
          <cell r="O193">
            <v>54</v>
          </cell>
          <cell r="P193">
            <v>67</v>
          </cell>
          <cell r="Q193">
            <v>0</v>
          </cell>
          <cell r="R193">
            <v>0.2</v>
          </cell>
          <cell r="S193">
            <v>0.11</v>
          </cell>
          <cell r="T193">
            <v>0.11</v>
          </cell>
          <cell r="U193">
            <v>1</v>
          </cell>
          <cell r="V193">
            <v>15</v>
          </cell>
          <cell r="W193">
            <v>12</v>
          </cell>
          <cell r="X193">
            <v>1</v>
          </cell>
          <cell r="Y193">
            <v>1</v>
          </cell>
          <cell r="Z193">
            <v>50</v>
          </cell>
          <cell r="AA193">
            <v>50</v>
          </cell>
          <cell r="AB193">
            <v>0.04</v>
          </cell>
          <cell r="AC193">
            <v>0.04</v>
          </cell>
          <cell r="AD193">
            <v>1</v>
          </cell>
        </row>
        <row r="194">
          <cell r="A194">
            <v>193</v>
          </cell>
          <cell r="B194" t="str">
            <v>U7x51.0*45.0</v>
          </cell>
          <cell r="C194">
            <v>1143</v>
          </cell>
          <cell r="D194">
            <v>1295</v>
          </cell>
          <cell r="E194">
            <v>25</v>
          </cell>
          <cell r="F194">
            <v>25</v>
          </cell>
          <cell r="G194">
            <v>26</v>
          </cell>
          <cell r="H194">
            <v>26</v>
          </cell>
          <cell r="I194">
            <v>2</v>
          </cell>
          <cell r="J194">
            <v>2</v>
          </cell>
          <cell r="K194">
            <v>203</v>
          </cell>
          <cell r="L194">
            <v>4</v>
          </cell>
          <cell r="M194">
            <v>22</v>
          </cell>
          <cell r="N194">
            <v>48</v>
          </cell>
          <cell r="O194">
            <v>54</v>
          </cell>
          <cell r="P194">
            <v>67</v>
          </cell>
          <cell r="Q194">
            <v>0</v>
          </cell>
          <cell r="R194">
            <v>0.2</v>
          </cell>
          <cell r="S194">
            <v>0.11</v>
          </cell>
          <cell r="T194">
            <v>0.11</v>
          </cell>
          <cell r="U194">
            <v>1</v>
          </cell>
          <cell r="V194">
            <v>15</v>
          </cell>
          <cell r="W194">
            <v>12</v>
          </cell>
          <cell r="X194">
            <v>1</v>
          </cell>
          <cell r="Y194">
            <v>1</v>
          </cell>
          <cell r="Z194">
            <v>50</v>
          </cell>
          <cell r="AA194">
            <v>50</v>
          </cell>
          <cell r="AB194">
            <v>0.04</v>
          </cell>
          <cell r="AC194">
            <v>0.04</v>
          </cell>
          <cell r="AD194">
            <v>1</v>
          </cell>
        </row>
        <row r="195">
          <cell r="A195">
            <v>194</v>
          </cell>
          <cell r="B195" t="str">
            <v>U7A29.5*36.0</v>
          </cell>
          <cell r="C195">
            <v>914</v>
          </cell>
          <cell r="D195">
            <v>749</v>
          </cell>
          <cell r="E195">
            <v>95</v>
          </cell>
          <cell r="F195">
            <v>95</v>
          </cell>
          <cell r="G195">
            <v>73</v>
          </cell>
          <cell r="H195">
            <v>73</v>
          </cell>
          <cell r="I195">
            <v>1</v>
          </cell>
          <cell r="J195">
            <v>1</v>
          </cell>
          <cell r="K195">
            <v>203</v>
          </cell>
          <cell r="L195">
            <v>1</v>
          </cell>
          <cell r="M195">
            <v>30</v>
          </cell>
          <cell r="N195">
            <v>67</v>
          </cell>
          <cell r="O195">
            <v>75</v>
          </cell>
          <cell r="P195">
            <v>93</v>
          </cell>
          <cell r="Q195">
            <v>0</v>
          </cell>
          <cell r="R195">
            <v>0.2</v>
          </cell>
          <cell r="S195">
            <v>0.11</v>
          </cell>
          <cell r="T195">
            <v>0.11</v>
          </cell>
          <cell r="U195">
            <v>1</v>
          </cell>
          <cell r="V195">
            <v>15</v>
          </cell>
          <cell r="W195">
            <v>12</v>
          </cell>
          <cell r="X195">
            <v>1</v>
          </cell>
          <cell r="Y195">
            <v>1</v>
          </cell>
          <cell r="Z195">
            <v>50</v>
          </cell>
          <cell r="AA195">
            <v>50</v>
          </cell>
          <cell r="AB195">
            <v>0.04</v>
          </cell>
          <cell r="AC195">
            <v>0.04</v>
          </cell>
          <cell r="AD195">
            <v>1</v>
          </cell>
        </row>
        <row r="196">
          <cell r="A196">
            <v>195</v>
          </cell>
          <cell r="B196" t="str">
            <v>U7A39.0*30.5</v>
          </cell>
          <cell r="C196">
            <v>775</v>
          </cell>
          <cell r="D196">
            <v>991</v>
          </cell>
          <cell r="E196">
            <v>26</v>
          </cell>
          <cell r="F196">
            <v>26</v>
          </cell>
          <cell r="G196">
            <v>194</v>
          </cell>
          <cell r="H196">
            <v>194</v>
          </cell>
          <cell r="I196">
            <v>1</v>
          </cell>
          <cell r="J196">
            <v>1</v>
          </cell>
          <cell r="K196">
            <v>203</v>
          </cell>
          <cell r="L196">
            <v>1</v>
          </cell>
          <cell r="M196">
            <v>37</v>
          </cell>
          <cell r="N196">
            <v>82</v>
          </cell>
          <cell r="O196">
            <v>91</v>
          </cell>
          <cell r="P196">
            <v>114</v>
          </cell>
          <cell r="Q196">
            <v>0</v>
          </cell>
          <cell r="R196">
            <v>0.2</v>
          </cell>
          <cell r="S196">
            <v>0.11</v>
          </cell>
          <cell r="T196">
            <v>0.11</v>
          </cell>
          <cell r="U196">
            <v>1</v>
          </cell>
          <cell r="V196">
            <v>15</v>
          </cell>
          <cell r="W196">
            <v>12</v>
          </cell>
          <cell r="X196">
            <v>1</v>
          </cell>
          <cell r="Y196">
            <v>1</v>
          </cell>
          <cell r="Z196">
            <v>50</v>
          </cell>
          <cell r="AA196">
            <v>50</v>
          </cell>
          <cell r="AB196">
            <v>0.04</v>
          </cell>
          <cell r="AC196">
            <v>0.04</v>
          </cell>
          <cell r="AD196">
            <v>1</v>
          </cell>
        </row>
        <row r="197">
          <cell r="A197">
            <v>196</v>
          </cell>
          <cell r="B197" t="str">
            <v>U7 53.0*45.0</v>
          </cell>
          <cell r="C197">
            <v>1143</v>
          </cell>
          <cell r="D197">
            <v>1346</v>
          </cell>
          <cell r="E197">
            <v>25</v>
          </cell>
          <cell r="F197">
            <v>25</v>
          </cell>
          <cell r="G197">
            <v>26</v>
          </cell>
          <cell r="H197">
            <v>26</v>
          </cell>
          <cell r="I197">
            <v>1</v>
          </cell>
          <cell r="J197">
            <v>1</v>
          </cell>
          <cell r="K197">
            <v>203</v>
          </cell>
          <cell r="L197">
            <v>1</v>
          </cell>
          <cell r="M197">
            <v>22</v>
          </cell>
          <cell r="N197">
            <v>48</v>
          </cell>
          <cell r="O197">
            <v>54</v>
          </cell>
          <cell r="P197">
            <v>67</v>
          </cell>
          <cell r="Q197">
            <v>0</v>
          </cell>
          <cell r="R197">
            <v>0.2</v>
          </cell>
          <cell r="S197">
            <v>0.11</v>
          </cell>
          <cell r="T197">
            <v>0.11</v>
          </cell>
          <cell r="U197">
            <v>1</v>
          </cell>
          <cell r="V197">
            <v>15</v>
          </cell>
          <cell r="W197">
            <v>12</v>
          </cell>
          <cell r="X197">
            <v>1</v>
          </cell>
          <cell r="Y197">
            <v>1</v>
          </cell>
          <cell r="Z197">
            <v>50</v>
          </cell>
          <cell r="AA197">
            <v>50</v>
          </cell>
          <cell r="AB197">
            <v>0.04</v>
          </cell>
          <cell r="AC197">
            <v>0.04</v>
          </cell>
          <cell r="AD197">
            <v>1</v>
          </cell>
        </row>
        <row r="198">
          <cell r="A198">
            <v>197</v>
          </cell>
          <cell r="B198" t="str">
            <v>U7c53.0*45.0</v>
          </cell>
          <cell r="C198">
            <v>1143</v>
          </cell>
          <cell r="D198">
            <v>1346</v>
          </cell>
          <cell r="E198">
            <v>230</v>
          </cell>
          <cell r="F198">
            <v>230</v>
          </cell>
          <cell r="G198">
            <v>231</v>
          </cell>
          <cell r="H198">
            <v>231</v>
          </cell>
          <cell r="I198">
            <v>1</v>
          </cell>
          <cell r="J198">
            <v>1</v>
          </cell>
          <cell r="K198">
            <v>203</v>
          </cell>
          <cell r="L198">
            <v>1</v>
          </cell>
          <cell r="M198">
            <v>22</v>
          </cell>
          <cell r="N198">
            <v>48</v>
          </cell>
          <cell r="O198">
            <v>54</v>
          </cell>
          <cell r="P198">
            <v>67</v>
          </cell>
          <cell r="Q198">
            <v>0</v>
          </cell>
          <cell r="R198">
            <v>0.2</v>
          </cell>
          <cell r="S198">
            <v>0.11</v>
          </cell>
          <cell r="T198">
            <v>0.11</v>
          </cell>
          <cell r="U198">
            <v>1</v>
          </cell>
          <cell r="V198">
            <v>15</v>
          </cell>
          <cell r="W198">
            <v>12</v>
          </cell>
          <cell r="X198">
            <v>1</v>
          </cell>
          <cell r="Y198">
            <v>1</v>
          </cell>
          <cell r="Z198">
            <v>50</v>
          </cell>
          <cell r="AA198">
            <v>50</v>
          </cell>
          <cell r="AB198">
            <v>0.04</v>
          </cell>
          <cell r="AC198">
            <v>0.04</v>
          </cell>
          <cell r="AD198">
            <v>1</v>
          </cell>
        </row>
        <row r="199">
          <cell r="A199">
            <v>198</v>
          </cell>
          <cell r="B199" t="str">
            <v>U7x53.0*45.0</v>
          </cell>
          <cell r="C199">
            <v>1143</v>
          </cell>
          <cell r="D199">
            <v>1346</v>
          </cell>
          <cell r="E199">
            <v>10</v>
          </cell>
          <cell r="F199">
            <v>10</v>
          </cell>
          <cell r="G199">
            <v>11</v>
          </cell>
          <cell r="H199">
            <v>11</v>
          </cell>
          <cell r="I199">
            <v>2</v>
          </cell>
          <cell r="J199">
            <v>2</v>
          </cell>
          <cell r="K199">
            <v>203</v>
          </cell>
          <cell r="L199">
            <v>4</v>
          </cell>
          <cell r="M199">
            <v>22</v>
          </cell>
          <cell r="N199">
            <v>48</v>
          </cell>
          <cell r="O199">
            <v>54</v>
          </cell>
          <cell r="P199">
            <v>67</v>
          </cell>
          <cell r="Q199">
            <v>0</v>
          </cell>
          <cell r="R199">
            <v>0.2</v>
          </cell>
          <cell r="S199">
            <v>0.11</v>
          </cell>
          <cell r="T199">
            <v>0.11</v>
          </cell>
          <cell r="U199">
            <v>1</v>
          </cell>
          <cell r="V199">
            <v>15</v>
          </cell>
          <cell r="W199">
            <v>12</v>
          </cell>
          <cell r="X199">
            <v>1</v>
          </cell>
          <cell r="Y199">
            <v>1</v>
          </cell>
          <cell r="Z199">
            <v>50</v>
          </cell>
          <cell r="AA199">
            <v>50</v>
          </cell>
          <cell r="AB199">
            <v>0.04</v>
          </cell>
          <cell r="AC199">
            <v>0.04</v>
          </cell>
          <cell r="AD199">
            <v>1</v>
          </cell>
        </row>
        <row r="200">
          <cell r="A200">
            <v>199</v>
          </cell>
          <cell r="B200" t="str">
            <v>U7 29.5*36.0</v>
          </cell>
          <cell r="C200">
            <v>914</v>
          </cell>
          <cell r="D200">
            <v>749</v>
          </cell>
          <cell r="E200">
            <v>8</v>
          </cell>
          <cell r="F200">
            <v>8</v>
          </cell>
          <cell r="G200">
            <v>8</v>
          </cell>
          <cell r="H200">
            <v>8</v>
          </cell>
          <cell r="I200">
            <v>1</v>
          </cell>
          <cell r="J200">
            <v>1</v>
          </cell>
          <cell r="K200">
            <v>203</v>
          </cell>
          <cell r="L200">
            <v>1</v>
          </cell>
          <cell r="M200">
            <v>30</v>
          </cell>
          <cell r="N200">
            <v>67</v>
          </cell>
          <cell r="O200">
            <v>75</v>
          </cell>
          <cell r="P200">
            <v>93</v>
          </cell>
          <cell r="Q200">
            <v>0</v>
          </cell>
          <cell r="R200">
            <v>0.2</v>
          </cell>
          <cell r="S200">
            <v>0.11</v>
          </cell>
          <cell r="T200">
            <v>0.11</v>
          </cell>
          <cell r="U200">
            <v>1</v>
          </cell>
          <cell r="V200">
            <v>15</v>
          </cell>
          <cell r="W200">
            <v>12</v>
          </cell>
          <cell r="X200">
            <v>1</v>
          </cell>
          <cell r="Y200">
            <v>1</v>
          </cell>
          <cell r="Z200">
            <v>50</v>
          </cell>
          <cell r="AA200">
            <v>50</v>
          </cell>
          <cell r="AB200">
            <v>0.04</v>
          </cell>
          <cell r="AC200">
            <v>0.04</v>
          </cell>
          <cell r="AD200">
            <v>1</v>
          </cell>
        </row>
        <row r="201">
          <cell r="A201">
            <v>200</v>
          </cell>
          <cell r="B201" t="str">
            <v/>
          </cell>
          <cell r="C201" t="str">
            <v/>
          </cell>
          <cell r="D201" t="str">
            <v/>
          </cell>
          <cell r="E201" t="str">
            <v/>
          </cell>
          <cell r="F201" t="str">
            <v/>
          </cell>
          <cell r="G201" t="str">
            <v/>
          </cell>
          <cell r="H201" t="str">
            <v/>
          </cell>
          <cell r="I201" t="str">
            <v/>
          </cell>
          <cell r="J201" t="str">
            <v/>
          </cell>
          <cell r="K201" t="str">
            <v/>
          </cell>
          <cell r="L201" t="str">
            <v/>
          </cell>
          <cell r="M201" t="str">
            <v/>
          </cell>
          <cell r="N201" t="str">
            <v/>
          </cell>
          <cell r="O201" t="str">
            <v/>
          </cell>
          <cell r="P201" t="str">
            <v/>
          </cell>
          <cell r="Q201" t="str">
            <v/>
          </cell>
          <cell r="R201" t="str">
            <v/>
          </cell>
          <cell r="S201" t="str">
            <v/>
          </cell>
          <cell r="T201" t="str">
            <v/>
          </cell>
          <cell r="V201" t="str">
            <v/>
          </cell>
          <cell r="W201" t="str">
            <v/>
          </cell>
          <cell r="X201" t="str">
            <v/>
          </cell>
          <cell r="Y201" t="str">
            <v/>
          </cell>
          <cell r="Z201" t="str">
            <v/>
          </cell>
          <cell r="AA201" t="str">
            <v/>
          </cell>
          <cell r="AB201" t="str">
            <v/>
          </cell>
        </row>
        <row r="202">
          <cell r="A202">
            <v>201</v>
          </cell>
          <cell r="B202" t="str">
            <v>Q4x34.5*27.0</v>
          </cell>
          <cell r="C202">
            <v>686</v>
          </cell>
          <cell r="D202">
            <v>876</v>
          </cell>
          <cell r="E202">
            <v>8</v>
          </cell>
          <cell r="F202">
            <v>8</v>
          </cell>
          <cell r="G202">
            <v>11</v>
          </cell>
          <cell r="H202">
            <v>11</v>
          </cell>
          <cell r="I202">
            <v>2</v>
          </cell>
          <cell r="J202">
            <v>2</v>
          </cell>
          <cell r="K202">
            <v>203</v>
          </cell>
          <cell r="L202">
            <v>3</v>
          </cell>
          <cell r="M202">
            <v>42</v>
          </cell>
          <cell r="N202">
            <v>93</v>
          </cell>
          <cell r="O202">
            <v>104</v>
          </cell>
          <cell r="P202">
            <v>130</v>
          </cell>
          <cell r="Q202">
            <v>0</v>
          </cell>
          <cell r="R202">
            <v>0.2</v>
          </cell>
          <cell r="S202">
            <v>0.11</v>
          </cell>
          <cell r="T202">
            <v>0.11</v>
          </cell>
          <cell r="U202">
            <v>1</v>
          </cell>
          <cell r="V202">
            <v>15</v>
          </cell>
          <cell r="W202">
            <v>12</v>
          </cell>
          <cell r="X202">
            <v>1</v>
          </cell>
          <cell r="Y202">
            <v>1</v>
          </cell>
          <cell r="Z202">
            <v>50</v>
          </cell>
          <cell r="AA202">
            <v>50</v>
          </cell>
          <cell r="AB202">
            <v>0.04</v>
          </cell>
          <cell r="AC202">
            <v>0.04</v>
          </cell>
          <cell r="AD202">
            <v>1</v>
          </cell>
        </row>
        <row r="203">
          <cell r="A203">
            <v>202</v>
          </cell>
          <cell r="B203" t="str">
            <v>Q4h34.5*27.0</v>
          </cell>
          <cell r="C203">
            <v>686</v>
          </cell>
          <cell r="D203">
            <v>876</v>
          </cell>
          <cell r="E203">
            <v>8</v>
          </cell>
          <cell r="F203">
            <v>8</v>
          </cell>
          <cell r="G203">
            <v>11</v>
          </cell>
          <cell r="H203">
            <v>11</v>
          </cell>
          <cell r="I203">
            <v>1</v>
          </cell>
          <cell r="J203">
            <v>2</v>
          </cell>
          <cell r="K203">
            <v>203</v>
          </cell>
          <cell r="L203">
            <v>2</v>
          </cell>
          <cell r="M203">
            <v>42</v>
          </cell>
          <cell r="N203">
            <v>93</v>
          </cell>
          <cell r="O203">
            <v>104</v>
          </cell>
          <cell r="P203">
            <v>130</v>
          </cell>
          <cell r="Q203">
            <v>0</v>
          </cell>
          <cell r="R203">
            <v>0.2</v>
          </cell>
          <cell r="S203">
            <v>0.11</v>
          </cell>
          <cell r="T203">
            <v>0.11</v>
          </cell>
          <cell r="U203">
            <v>1</v>
          </cell>
          <cell r="V203">
            <v>15</v>
          </cell>
          <cell r="W203">
            <v>12</v>
          </cell>
          <cell r="X203">
            <v>1</v>
          </cell>
          <cell r="Y203">
            <v>1</v>
          </cell>
          <cell r="Z203">
            <v>50</v>
          </cell>
          <cell r="AA203">
            <v>50</v>
          </cell>
          <cell r="AB203">
            <v>0.04</v>
          </cell>
          <cell r="AC203">
            <v>0.04</v>
          </cell>
          <cell r="AD203">
            <v>1</v>
          </cell>
        </row>
        <row r="204">
          <cell r="A204">
            <v>203</v>
          </cell>
          <cell r="B204" t="str">
            <v>Q4x39.5*31.0</v>
          </cell>
          <cell r="C204">
            <v>787</v>
          </cell>
          <cell r="D204">
            <v>1003</v>
          </cell>
          <cell r="E204">
            <v>12</v>
          </cell>
          <cell r="F204">
            <v>12</v>
          </cell>
          <cell r="G204">
            <v>12</v>
          </cell>
          <cell r="H204">
            <v>12</v>
          </cell>
          <cell r="I204">
            <v>2</v>
          </cell>
          <cell r="J204">
            <v>2</v>
          </cell>
          <cell r="K204">
            <v>203</v>
          </cell>
          <cell r="L204">
            <v>3</v>
          </cell>
          <cell r="M204">
            <v>36</v>
          </cell>
          <cell r="N204">
            <v>81</v>
          </cell>
          <cell r="O204">
            <v>90</v>
          </cell>
          <cell r="P204">
            <v>112</v>
          </cell>
          <cell r="Q204">
            <v>0</v>
          </cell>
          <cell r="R204">
            <v>0.2</v>
          </cell>
          <cell r="S204">
            <v>0.11</v>
          </cell>
          <cell r="T204">
            <v>0.11</v>
          </cell>
          <cell r="U204">
            <v>1</v>
          </cell>
          <cell r="V204">
            <v>15</v>
          </cell>
          <cell r="W204">
            <v>12</v>
          </cell>
          <cell r="X204">
            <v>1</v>
          </cell>
          <cell r="Y204">
            <v>1</v>
          </cell>
          <cell r="Z204">
            <v>50</v>
          </cell>
          <cell r="AA204">
            <v>50</v>
          </cell>
          <cell r="AB204">
            <v>0.04</v>
          </cell>
          <cell r="AC204">
            <v>0.04</v>
          </cell>
          <cell r="AD204">
            <v>1</v>
          </cell>
        </row>
        <row r="205">
          <cell r="A205">
            <v>204</v>
          </cell>
          <cell r="B205" t="str">
            <v/>
          </cell>
          <cell r="C205" t="str">
            <v/>
          </cell>
          <cell r="D205" t="str">
            <v/>
          </cell>
          <cell r="E205" t="str">
            <v/>
          </cell>
          <cell r="F205" t="str">
            <v/>
          </cell>
          <cell r="G205" t="str">
            <v/>
          </cell>
          <cell r="H205" t="str">
            <v/>
          </cell>
          <cell r="I205" t="str">
            <v/>
          </cell>
          <cell r="J205" t="str">
            <v/>
          </cell>
          <cell r="K205" t="str">
            <v/>
          </cell>
          <cell r="L205" t="str">
            <v/>
          </cell>
          <cell r="M205" t="str">
            <v/>
          </cell>
          <cell r="N205" t="str">
            <v/>
          </cell>
          <cell r="O205" t="str">
            <v/>
          </cell>
          <cell r="P205" t="str">
            <v/>
          </cell>
          <cell r="Q205" t="str">
            <v/>
          </cell>
          <cell r="R205" t="str">
            <v/>
          </cell>
          <cell r="S205" t="str">
            <v/>
          </cell>
          <cell r="T205" t="str">
            <v/>
          </cell>
          <cell r="V205" t="str">
            <v/>
          </cell>
          <cell r="W205" t="str">
            <v/>
          </cell>
          <cell r="X205" t="str">
            <v/>
          </cell>
          <cell r="Y205" t="str">
            <v/>
          </cell>
          <cell r="Z205" t="str">
            <v/>
          </cell>
          <cell r="AA205" t="str">
            <v/>
          </cell>
          <cell r="AB205" t="str">
            <v/>
          </cell>
        </row>
        <row r="206">
          <cell r="A206">
            <v>205</v>
          </cell>
          <cell r="B206" t="str">
            <v>Q5 34.5*25.0</v>
          </cell>
          <cell r="C206">
            <v>635</v>
          </cell>
          <cell r="D206">
            <v>876</v>
          </cell>
          <cell r="E206">
            <v>8</v>
          </cell>
          <cell r="F206">
            <v>8</v>
          </cell>
          <cell r="G206">
            <v>8</v>
          </cell>
          <cell r="H206">
            <v>8</v>
          </cell>
          <cell r="I206">
            <v>1</v>
          </cell>
          <cell r="J206">
            <v>1</v>
          </cell>
          <cell r="K206">
            <v>203</v>
          </cell>
          <cell r="L206">
            <v>1</v>
          </cell>
          <cell r="M206">
            <v>45</v>
          </cell>
          <cell r="N206">
            <v>100</v>
          </cell>
          <cell r="O206">
            <v>112</v>
          </cell>
          <cell r="P206">
            <v>139</v>
          </cell>
          <cell r="Q206">
            <v>0</v>
          </cell>
          <cell r="R206">
            <v>0.2</v>
          </cell>
          <cell r="S206">
            <v>0.11</v>
          </cell>
          <cell r="T206">
            <v>0.11</v>
          </cell>
          <cell r="U206">
            <v>1</v>
          </cell>
          <cell r="V206">
            <v>15</v>
          </cell>
          <cell r="W206">
            <v>12</v>
          </cell>
          <cell r="X206">
            <v>1</v>
          </cell>
          <cell r="Y206">
            <v>1</v>
          </cell>
          <cell r="Z206">
            <v>50</v>
          </cell>
          <cell r="AA206">
            <v>50</v>
          </cell>
          <cell r="AB206">
            <v>0.04</v>
          </cell>
          <cell r="AC206">
            <v>0.04</v>
          </cell>
          <cell r="AD206">
            <v>1</v>
          </cell>
        </row>
        <row r="207">
          <cell r="A207">
            <v>206</v>
          </cell>
          <cell r="B207" t="str">
            <v>Q5x34.5*25.0</v>
          </cell>
          <cell r="C207">
            <v>635</v>
          </cell>
          <cell r="D207">
            <v>876</v>
          </cell>
          <cell r="E207">
            <v>12</v>
          </cell>
          <cell r="F207">
            <v>12</v>
          </cell>
          <cell r="G207">
            <v>12</v>
          </cell>
          <cell r="H207">
            <v>12</v>
          </cell>
          <cell r="I207">
            <v>2</v>
          </cell>
          <cell r="J207">
            <v>2</v>
          </cell>
          <cell r="K207">
            <v>203</v>
          </cell>
          <cell r="L207">
            <v>3</v>
          </cell>
          <cell r="M207">
            <v>45</v>
          </cell>
          <cell r="N207">
            <v>100</v>
          </cell>
          <cell r="O207">
            <v>112</v>
          </cell>
          <cell r="P207">
            <v>139</v>
          </cell>
          <cell r="Q207">
            <v>0</v>
          </cell>
          <cell r="R207">
            <v>0.2</v>
          </cell>
          <cell r="S207">
            <v>0.11</v>
          </cell>
          <cell r="T207">
            <v>0.11</v>
          </cell>
          <cell r="U207">
            <v>1</v>
          </cell>
          <cell r="V207">
            <v>15</v>
          </cell>
          <cell r="W207">
            <v>12</v>
          </cell>
          <cell r="X207">
            <v>1</v>
          </cell>
          <cell r="Y207">
            <v>1</v>
          </cell>
          <cell r="Z207">
            <v>50</v>
          </cell>
          <cell r="AA207">
            <v>50</v>
          </cell>
          <cell r="AB207">
            <v>0.04</v>
          </cell>
          <cell r="AC207">
            <v>0.04</v>
          </cell>
          <cell r="AD207">
            <v>1</v>
          </cell>
        </row>
        <row r="208">
          <cell r="A208">
            <v>207</v>
          </cell>
          <cell r="B208" t="str">
            <v>Q5 33.5*26.5</v>
          </cell>
          <cell r="C208">
            <v>673</v>
          </cell>
          <cell r="D208">
            <v>851</v>
          </cell>
          <cell r="E208">
            <v>8</v>
          </cell>
          <cell r="F208">
            <v>8</v>
          </cell>
          <cell r="G208">
            <v>8</v>
          </cell>
          <cell r="H208">
            <v>8</v>
          </cell>
          <cell r="I208">
            <v>1</v>
          </cell>
          <cell r="J208">
            <v>1</v>
          </cell>
          <cell r="K208">
            <v>203</v>
          </cell>
          <cell r="L208">
            <v>1</v>
          </cell>
          <cell r="M208">
            <v>43</v>
          </cell>
          <cell r="N208">
            <v>95</v>
          </cell>
          <cell r="O208">
            <v>106</v>
          </cell>
          <cell r="P208">
            <v>132</v>
          </cell>
          <cell r="Q208">
            <v>0</v>
          </cell>
          <cell r="R208">
            <v>0.2</v>
          </cell>
          <cell r="S208">
            <v>0.11</v>
          </cell>
          <cell r="T208">
            <v>0.11</v>
          </cell>
          <cell r="U208">
            <v>1</v>
          </cell>
          <cell r="V208">
            <v>15</v>
          </cell>
          <cell r="W208">
            <v>12</v>
          </cell>
          <cell r="X208">
            <v>1</v>
          </cell>
          <cell r="Y208">
            <v>1</v>
          </cell>
          <cell r="Z208">
            <v>50</v>
          </cell>
          <cell r="AA208">
            <v>50</v>
          </cell>
          <cell r="AB208">
            <v>0.04</v>
          </cell>
          <cell r="AC208">
            <v>0.04</v>
          </cell>
          <cell r="AD208">
            <v>1</v>
          </cell>
        </row>
        <row r="209">
          <cell r="A209">
            <v>208</v>
          </cell>
          <cell r="B209" t="str">
            <v>Q5a33.5*26.5</v>
          </cell>
          <cell r="C209">
            <v>673</v>
          </cell>
          <cell r="D209">
            <v>851</v>
          </cell>
          <cell r="E209">
            <v>55</v>
          </cell>
          <cell r="F209">
            <v>55</v>
          </cell>
          <cell r="G209">
            <v>89</v>
          </cell>
          <cell r="H209">
            <v>89</v>
          </cell>
          <cell r="I209">
            <v>1</v>
          </cell>
          <cell r="J209">
            <v>1</v>
          </cell>
          <cell r="K209">
            <v>203</v>
          </cell>
          <cell r="L209">
            <v>1</v>
          </cell>
          <cell r="M209">
            <v>43</v>
          </cell>
          <cell r="N209">
            <v>95</v>
          </cell>
          <cell r="O209">
            <v>106</v>
          </cell>
          <cell r="P209">
            <v>132</v>
          </cell>
          <cell r="Q209">
            <v>0</v>
          </cell>
          <cell r="R209">
            <v>0.2</v>
          </cell>
          <cell r="S209">
            <v>0.11</v>
          </cell>
          <cell r="T209">
            <v>0.11</v>
          </cell>
          <cell r="U209">
            <v>1</v>
          </cell>
          <cell r="V209">
            <v>15</v>
          </cell>
          <cell r="W209">
            <v>12</v>
          </cell>
          <cell r="X209">
            <v>1</v>
          </cell>
          <cell r="Y209">
            <v>1</v>
          </cell>
          <cell r="Z209">
            <v>50</v>
          </cell>
          <cell r="AA209">
            <v>50</v>
          </cell>
          <cell r="AB209">
            <v>0.04</v>
          </cell>
          <cell r="AC209">
            <v>0.04</v>
          </cell>
          <cell r="AD209">
            <v>1</v>
          </cell>
        </row>
        <row r="210">
          <cell r="A210">
            <v>209</v>
          </cell>
          <cell r="B210" t="str">
            <v>Q5h33.5*26.5</v>
          </cell>
          <cell r="C210">
            <v>673</v>
          </cell>
          <cell r="D210">
            <v>851</v>
          </cell>
          <cell r="E210">
            <v>8</v>
          </cell>
          <cell r="F210">
            <v>8</v>
          </cell>
          <cell r="G210">
            <v>8</v>
          </cell>
          <cell r="H210">
            <v>8</v>
          </cell>
          <cell r="I210">
            <v>1</v>
          </cell>
          <cell r="J210">
            <v>2</v>
          </cell>
          <cell r="K210">
            <v>203</v>
          </cell>
          <cell r="L210">
            <v>2</v>
          </cell>
          <cell r="M210">
            <v>43</v>
          </cell>
          <cell r="N210">
            <v>95</v>
          </cell>
          <cell r="O210">
            <v>106</v>
          </cell>
          <cell r="P210">
            <v>132</v>
          </cell>
          <cell r="Q210">
            <v>0</v>
          </cell>
          <cell r="R210">
            <v>0.2</v>
          </cell>
          <cell r="S210">
            <v>0.11</v>
          </cell>
          <cell r="T210">
            <v>0.11</v>
          </cell>
          <cell r="U210">
            <v>1</v>
          </cell>
          <cell r="V210">
            <v>15</v>
          </cell>
          <cell r="W210">
            <v>12</v>
          </cell>
          <cell r="X210">
            <v>1</v>
          </cell>
          <cell r="Y210">
            <v>1</v>
          </cell>
          <cell r="Z210">
            <v>50</v>
          </cell>
          <cell r="AA210">
            <v>50</v>
          </cell>
          <cell r="AB210">
            <v>0.04</v>
          </cell>
          <cell r="AC210">
            <v>0.04</v>
          </cell>
          <cell r="AD210">
            <v>1</v>
          </cell>
        </row>
        <row r="211">
          <cell r="A211">
            <v>210</v>
          </cell>
          <cell r="B211" t="str">
            <v>Q5 39.5*31.0</v>
          </cell>
          <cell r="C211">
            <v>787</v>
          </cell>
          <cell r="D211">
            <v>1003</v>
          </cell>
          <cell r="E211">
            <v>27</v>
          </cell>
          <cell r="F211">
            <v>27</v>
          </cell>
          <cell r="G211">
            <v>40</v>
          </cell>
          <cell r="H211">
            <v>40</v>
          </cell>
          <cell r="I211">
            <v>1</v>
          </cell>
          <cell r="J211">
            <v>1</v>
          </cell>
          <cell r="K211">
            <v>203</v>
          </cell>
          <cell r="L211">
            <v>1</v>
          </cell>
          <cell r="M211">
            <v>36</v>
          </cell>
          <cell r="N211">
            <v>81</v>
          </cell>
          <cell r="O211">
            <v>90</v>
          </cell>
          <cell r="P211">
            <v>112</v>
          </cell>
          <cell r="Q211">
            <v>0</v>
          </cell>
          <cell r="R211">
            <v>0.2</v>
          </cell>
          <cell r="S211">
            <v>0.11</v>
          </cell>
          <cell r="T211">
            <v>0.11</v>
          </cell>
          <cell r="U211">
            <v>1</v>
          </cell>
          <cell r="V211">
            <v>15</v>
          </cell>
          <cell r="W211">
            <v>12</v>
          </cell>
          <cell r="X211">
            <v>1</v>
          </cell>
          <cell r="Y211">
            <v>1</v>
          </cell>
          <cell r="Z211">
            <v>50</v>
          </cell>
          <cell r="AA211">
            <v>50</v>
          </cell>
          <cell r="AB211">
            <v>0.04</v>
          </cell>
          <cell r="AC211">
            <v>0.04</v>
          </cell>
          <cell r="AD211">
            <v>1</v>
          </cell>
        </row>
        <row r="212">
          <cell r="A212">
            <v>211</v>
          </cell>
          <cell r="B212" t="str">
            <v>Q5c39.5*31.0</v>
          </cell>
          <cell r="C212">
            <v>787</v>
          </cell>
          <cell r="D212">
            <v>1003</v>
          </cell>
          <cell r="E212">
            <v>52</v>
          </cell>
          <cell r="F212">
            <v>52</v>
          </cell>
          <cell r="G212">
            <v>60</v>
          </cell>
          <cell r="H212">
            <v>60</v>
          </cell>
          <cell r="I212">
            <v>1</v>
          </cell>
          <cell r="J212">
            <v>1</v>
          </cell>
          <cell r="K212">
            <v>203</v>
          </cell>
          <cell r="L212">
            <v>1</v>
          </cell>
          <cell r="M212">
            <v>36</v>
          </cell>
          <cell r="N212">
            <v>81</v>
          </cell>
          <cell r="O212">
            <v>90</v>
          </cell>
          <cell r="P212">
            <v>112</v>
          </cell>
          <cell r="Q212">
            <v>0</v>
          </cell>
          <cell r="R212">
            <v>0.2</v>
          </cell>
          <cell r="S212">
            <v>0.11</v>
          </cell>
          <cell r="T212">
            <v>0.11</v>
          </cell>
          <cell r="U212">
            <v>1</v>
          </cell>
          <cell r="V212">
            <v>15</v>
          </cell>
          <cell r="W212">
            <v>12</v>
          </cell>
          <cell r="X212">
            <v>1</v>
          </cell>
          <cell r="Y212">
            <v>1</v>
          </cell>
          <cell r="Z212">
            <v>50</v>
          </cell>
          <cell r="AA212">
            <v>50</v>
          </cell>
          <cell r="AB212">
            <v>0.04</v>
          </cell>
          <cell r="AC212">
            <v>0.04</v>
          </cell>
          <cell r="AD212">
            <v>1</v>
          </cell>
        </row>
        <row r="213">
          <cell r="A213">
            <v>212</v>
          </cell>
          <cell r="B213" t="str">
            <v>Q5x39.5*31.0</v>
          </cell>
          <cell r="C213">
            <v>787</v>
          </cell>
          <cell r="D213">
            <v>1003</v>
          </cell>
          <cell r="E213">
            <v>12</v>
          </cell>
          <cell r="F213">
            <v>12</v>
          </cell>
          <cell r="G213">
            <v>12</v>
          </cell>
          <cell r="H213">
            <v>12</v>
          </cell>
          <cell r="I213">
            <v>2</v>
          </cell>
          <cell r="J213">
            <v>2</v>
          </cell>
          <cell r="K213">
            <v>203</v>
          </cell>
          <cell r="L213">
            <v>4</v>
          </cell>
          <cell r="M213">
            <v>36</v>
          </cell>
          <cell r="N213">
            <v>81</v>
          </cell>
          <cell r="O213">
            <v>90</v>
          </cell>
          <cell r="P213">
            <v>112</v>
          </cell>
          <cell r="Q213">
            <v>0</v>
          </cell>
          <cell r="R213">
            <v>0.2</v>
          </cell>
          <cell r="S213">
            <v>0.11</v>
          </cell>
          <cell r="T213">
            <v>0.11</v>
          </cell>
          <cell r="U213">
            <v>1</v>
          </cell>
          <cell r="V213">
            <v>15</v>
          </cell>
          <cell r="W213">
            <v>12</v>
          </cell>
          <cell r="X213">
            <v>1</v>
          </cell>
          <cell r="Y213">
            <v>1</v>
          </cell>
          <cell r="Z213">
            <v>50</v>
          </cell>
          <cell r="AA213">
            <v>50</v>
          </cell>
          <cell r="AB213">
            <v>0.04</v>
          </cell>
          <cell r="AC213">
            <v>0.04</v>
          </cell>
          <cell r="AD213">
            <v>1</v>
          </cell>
        </row>
        <row r="214">
          <cell r="A214">
            <v>213</v>
          </cell>
          <cell r="B214" t="str">
            <v/>
          </cell>
          <cell r="C214" t="str">
            <v/>
          </cell>
          <cell r="D214" t="str">
            <v/>
          </cell>
          <cell r="E214" t="str">
            <v/>
          </cell>
          <cell r="F214" t="str">
            <v/>
          </cell>
          <cell r="G214" t="str">
            <v/>
          </cell>
          <cell r="H214" t="str">
            <v/>
          </cell>
          <cell r="I214" t="str">
            <v/>
          </cell>
          <cell r="J214" t="str">
            <v/>
          </cell>
          <cell r="K214" t="str">
            <v/>
          </cell>
          <cell r="L214" t="str">
            <v/>
          </cell>
          <cell r="M214" t="str">
            <v/>
          </cell>
          <cell r="N214" t="str">
            <v/>
          </cell>
          <cell r="O214" t="str">
            <v/>
          </cell>
          <cell r="P214" t="str">
            <v/>
          </cell>
          <cell r="Q214" t="str">
            <v/>
          </cell>
          <cell r="R214" t="str">
            <v/>
          </cell>
          <cell r="S214" t="str">
            <v/>
          </cell>
          <cell r="T214" t="str">
            <v/>
          </cell>
          <cell r="V214" t="str">
            <v/>
          </cell>
          <cell r="W214" t="str">
            <v/>
          </cell>
          <cell r="X214" t="str">
            <v/>
          </cell>
          <cell r="Y214" t="str">
            <v/>
          </cell>
          <cell r="Z214" t="str">
            <v/>
          </cell>
          <cell r="AA214" t="str">
            <v/>
          </cell>
          <cell r="AB214" t="str">
            <v/>
          </cell>
        </row>
        <row r="215">
          <cell r="A215">
            <v>214</v>
          </cell>
          <cell r="B215" t="str">
            <v>Q5 53.0*45.0</v>
          </cell>
          <cell r="C215">
            <v>1143</v>
          </cell>
          <cell r="D215">
            <v>1346</v>
          </cell>
          <cell r="E215">
            <v>25</v>
          </cell>
          <cell r="F215">
            <v>25</v>
          </cell>
          <cell r="G215">
            <v>26</v>
          </cell>
          <cell r="H215">
            <v>26</v>
          </cell>
          <cell r="I215">
            <v>1</v>
          </cell>
          <cell r="J215">
            <v>1</v>
          </cell>
          <cell r="K215">
            <v>203</v>
          </cell>
          <cell r="L215">
            <v>1</v>
          </cell>
          <cell r="M215">
            <v>22</v>
          </cell>
          <cell r="N215">
            <v>48</v>
          </cell>
          <cell r="O215">
            <v>54</v>
          </cell>
          <cell r="P215">
            <v>67</v>
          </cell>
          <cell r="Q215">
            <v>0</v>
          </cell>
          <cell r="R215">
            <v>0.2</v>
          </cell>
          <cell r="S215">
            <v>0.11</v>
          </cell>
          <cell r="T215">
            <v>0.11</v>
          </cell>
          <cell r="U215">
            <v>1</v>
          </cell>
          <cell r="V215">
            <v>15</v>
          </cell>
          <cell r="W215">
            <v>12</v>
          </cell>
          <cell r="X215">
            <v>1</v>
          </cell>
          <cell r="Y215">
            <v>1</v>
          </cell>
          <cell r="Z215">
            <v>50</v>
          </cell>
          <cell r="AA215">
            <v>50</v>
          </cell>
          <cell r="AB215">
            <v>0.04</v>
          </cell>
          <cell r="AC215">
            <v>0.04</v>
          </cell>
          <cell r="AD215">
            <v>1</v>
          </cell>
        </row>
        <row r="216">
          <cell r="A216">
            <v>215</v>
          </cell>
          <cell r="B216" t="str">
            <v/>
          </cell>
          <cell r="C216" t="str">
            <v/>
          </cell>
          <cell r="D216" t="str">
            <v/>
          </cell>
          <cell r="E216" t="str">
            <v/>
          </cell>
          <cell r="F216" t="str">
            <v/>
          </cell>
          <cell r="G216" t="str">
            <v/>
          </cell>
          <cell r="H216" t="str">
            <v/>
          </cell>
          <cell r="I216" t="str">
            <v/>
          </cell>
          <cell r="J216" t="str">
            <v/>
          </cell>
          <cell r="K216" t="str">
            <v/>
          </cell>
          <cell r="L216" t="str">
            <v/>
          </cell>
          <cell r="M216" t="str">
            <v/>
          </cell>
          <cell r="N216" t="str">
            <v/>
          </cell>
          <cell r="O216" t="str">
            <v/>
          </cell>
          <cell r="P216" t="str">
            <v/>
          </cell>
          <cell r="Q216" t="str">
            <v/>
          </cell>
          <cell r="R216" t="str">
            <v/>
          </cell>
          <cell r="S216" t="str">
            <v/>
          </cell>
          <cell r="T216" t="str">
            <v/>
          </cell>
          <cell r="V216" t="str">
            <v/>
          </cell>
          <cell r="W216" t="str">
            <v/>
          </cell>
          <cell r="X216" t="str">
            <v/>
          </cell>
          <cell r="Y216" t="str">
            <v/>
          </cell>
          <cell r="Z216" t="str">
            <v/>
          </cell>
          <cell r="AA216" t="str">
            <v/>
          </cell>
          <cell r="AB216" t="str">
            <v/>
          </cell>
        </row>
        <row r="217">
          <cell r="A217">
            <v>216</v>
          </cell>
          <cell r="B217" t="str">
            <v>Q6 27.5*23.0</v>
          </cell>
          <cell r="C217">
            <v>584</v>
          </cell>
          <cell r="D217">
            <v>699</v>
          </cell>
          <cell r="E217">
            <v>8</v>
          </cell>
          <cell r="F217">
            <v>8</v>
          </cell>
          <cell r="G217">
            <v>8</v>
          </cell>
          <cell r="H217">
            <v>8</v>
          </cell>
          <cell r="I217">
            <v>1</v>
          </cell>
          <cell r="J217">
            <v>1</v>
          </cell>
          <cell r="K217">
            <v>203</v>
          </cell>
          <cell r="L217">
            <v>1</v>
          </cell>
          <cell r="M217">
            <v>49</v>
          </cell>
          <cell r="N217">
            <v>108</v>
          </cell>
          <cell r="O217">
            <v>120</v>
          </cell>
          <cell r="P217">
            <v>150</v>
          </cell>
          <cell r="Q217">
            <v>0</v>
          </cell>
          <cell r="R217">
            <v>0.2</v>
          </cell>
          <cell r="S217">
            <v>0.11</v>
          </cell>
          <cell r="T217">
            <v>0.11</v>
          </cell>
          <cell r="U217">
            <v>1</v>
          </cell>
          <cell r="V217">
            <v>15</v>
          </cell>
          <cell r="W217">
            <v>12</v>
          </cell>
          <cell r="X217">
            <v>1</v>
          </cell>
          <cell r="Y217">
            <v>1</v>
          </cell>
          <cell r="Z217">
            <v>50</v>
          </cell>
          <cell r="AA217">
            <v>50</v>
          </cell>
          <cell r="AB217">
            <v>0.04</v>
          </cell>
          <cell r="AC217">
            <v>0.04</v>
          </cell>
          <cell r="AD217">
            <v>1</v>
          </cell>
        </row>
        <row r="218">
          <cell r="A218">
            <v>217</v>
          </cell>
          <cell r="B218" t="str">
            <v/>
          </cell>
          <cell r="C218" t="str">
            <v/>
          </cell>
          <cell r="D218" t="str">
            <v/>
          </cell>
          <cell r="E218" t="str">
            <v/>
          </cell>
          <cell r="F218" t="str">
            <v/>
          </cell>
          <cell r="G218" t="str">
            <v/>
          </cell>
          <cell r="H218" t="str">
            <v/>
          </cell>
          <cell r="I218" t="str">
            <v/>
          </cell>
          <cell r="J218" t="str">
            <v/>
          </cell>
          <cell r="K218" t="str">
            <v/>
          </cell>
          <cell r="L218" t="str">
            <v/>
          </cell>
          <cell r="M218" t="str">
            <v/>
          </cell>
          <cell r="N218" t="str">
            <v/>
          </cell>
          <cell r="O218" t="str">
            <v/>
          </cell>
          <cell r="P218" t="str">
            <v/>
          </cell>
          <cell r="Q218" t="str">
            <v/>
          </cell>
          <cell r="R218" t="str">
            <v/>
          </cell>
          <cell r="S218" t="str">
            <v/>
          </cell>
          <cell r="T218" t="str">
            <v/>
          </cell>
          <cell r="V218" t="str">
            <v/>
          </cell>
          <cell r="W218" t="str">
            <v/>
          </cell>
          <cell r="X218" t="str">
            <v/>
          </cell>
          <cell r="Y218" t="str">
            <v/>
          </cell>
          <cell r="Z218" t="str">
            <v/>
          </cell>
          <cell r="AA218" t="str">
            <v/>
          </cell>
          <cell r="AB218" t="str">
            <v/>
          </cell>
        </row>
        <row r="219">
          <cell r="A219">
            <v>218</v>
          </cell>
          <cell r="B219" t="str">
            <v>Q6 30.5*25.5</v>
          </cell>
          <cell r="C219">
            <v>648</v>
          </cell>
          <cell r="D219">
            <v>775</v>
          </cell>
          <cell r="E219">
            <v>8</v>
          </cell>
          <cell r="F219">
            <v>8</v>
          </cell>
          <cell r="G219">
            <v>8</v>
          </cell>
          <cell r="H219">
            <v>8</v>
          </cell>
          <cell r="I219">
            <v>1</v>
          </cell>
          <cell r="J219">
            <v>1</v>
          </cell>
          <cell r="K219">
            <v>203</v>
          </cell>
          <cell r="L219">
            <v>1</v>
          </cell>
          <cell r="M219">
            <v>45</v>
          </cell>
          <cell r="N219">
            <v>99</v>
          </cell>
          <cell r="O219">
            <v>110</v>
          </cell>
          <cell r="P219">
            <v>137</v>
          </cell>
          <cell r="Q219">
            <v>0</v>
          </cell>
          <cell r="R219">
            <v>0.2</v>
          </cell>
          <cell r="S219">
            <v>0.11</v>
          </cell>
          <cell r="T219">
            <v>0.11</v>
          </cell>
          <cell r="U219">
            <v>1</v>
          </cell>
          <cell r="V219">
            <v>15</v>
          </cell>
          <cell r="W219">
            <v>12</v>
          </cell>
          <cell r="X219">
            <v>1</v>
          </cell>
          <cell r="Y219">
            <v>1</v>
          </cell>
          <cell r="Z219">
            <v>50</v>
          </cell>
          <cell r="AA219">
            <v>50</v>
          </cell>
          <cell r="AB219">
            <v>0.04</v>
          </cell>
          <cell r="AC219">
            <v>0.04</v>
          </cell>
          <cell r="AD219">
            <v>1</v>
          </cell>
        </row>
        <row r="220">
          <cell r="A220">
            <v>219</v>
          </cell>
          <cell r="B220" t="str">
            <v>Q6a30.5*25.5</v>
          </cell>
          <cell r="C220">
            <v>648</v>
          </cell>
          <cell r="D220">
            <v>775</v>
          </cell>
          <cell r="E220">
            <v>42</v>
          </cell>
          <cell r="F220">
            <v>42</v>
          </cell>
          <cell r="G220">
            <v>51</v>
          </cell>
          <cell r="H220">
            <v>51</v>
          </cell>
          <cell r="I220">
            <v>1</v>
          </cell>
          <cell r="J220">
            <v>1</v>
          </cell>
          <cell r="K220">
            <v>203</v>
          </cell>
          <cell r="L220">
            <v>1</v>
          </cell>
          <cell r="M220">
            <v>45</v>
          </cell>
          <cell r="N220">
            <v>99</v>
          </cell>
          <cell r="O220">
            <v>110</v>
          </cell>
          <cell r="P220">
            <v>137</v>
          </cell>
          <cell r="Q220">
            <v>0</v>
          </cell>
          <cell r="R220">
            <v>0.2</v>
          </cell>
          <cell r="S220">
            <v>0.11</v>
          </cell>
          <cell r="T220">
            <v>0.11</v>
          </cell>
          <cell r="U220">
            <v>1</v>
          </cell>
          <cell r="V220">
            <v>15</v>
          </cell>
          <cell r="W220">
            <v>12</v>
          </cell>
          <cell r="X220">
            <v>1</v>
          </cell>
          <cell r="Y220">
            <v>1</v>
          </cell>
          <cell r="Z220">
            <v>50</v>
          </cell>
          <cell r="AA220">
            <v>50</v>
          </cell>
          <cell r="AB220">
            <v>0.04</v>
          </cell>
          <cell r="AC220">
            <v>0.04</v>
          </cell>
          <cell r="AD220">
            <v>1</v>
          </cell>
        </row>
        <row r="221">
          <cell r="A221">
            <v>220</v>
          </cell>
          <cell r="B221" t="str">
            <v>Q6 33.5*27.0</v>
          </cell>
          <cell r="C221">
            <v>686</v>
          </cell>
          <cell r="D221">
            <v>851</v>
          </cell>
          <cell r="E221">
            <v>8</v>
          </cell>
          <cell r="F221">
            <v>8</v>
          </cell>
          <cell r="G221">
            <v>8</v>
          </cell>
          <cell r="H221">
            <v>8</v>
          </cell>
          <cell r="I221">
            <v>1</v>
          </cell>
          <cell r="J221">
            <v>1</v>
          </cell>
          <cell r="K221">
            <v>203</v>
          </cell>
          <cell r="L221">
            <v>1</v>
          </cell>
          <cell r="M221">
            <v>42</v>
          </cell>
          <cell r="N221">
            <v>93</v>
          </cell>
          <cell r="O221">
            <v>104</v>
          </cell>
          <cell r="P221">
            <v>130</v>
          </cell>
          <cell r="Q221">
            <v>0</v>
          </cell>
          <cell r="R221">
            <v>0.2</v>
          </cell>
          <cell r="S221">
            <v>0.11</v>
          </cell>
          <cell r="T221">
            <v>0.11</v>
          </cell>
          <cell r="U221">
            <v>1</v>
          </cell>
          <cell r="V221">
            <v>15</v>
          </cell>
          <cell r="W221">
            <v>12</v>
          </cell>
          <cell r="X221">
            <v>1</v>
          </cell>
          <cell r="Y221">
            <v>1</v>
          </cell>
          <cell r="Z221">
            <v>50</v>
          </cell>
          <cell r="AA221">
            <v>50</v>
          </cell>
          <cell r="AB221">
            <v>0.04</v>
          </cell>
          <cell r="AC221">
            <v>0.04</v>
          </cell>
          <cell r="AD221">
            <v>1</v>
          </cell>
        </row>
        <row r="222">
          <cell r="A222">
            <v>221</v>
          </cell>
          <cell r="B222" t="str">
            <v>Q6b33.5*27.0</v>
          </cell>
          <cell r="C222">
            <v>686</v>
          </cell>
          <cell r="D222">
            <v>851</v>
          </cell>
          <cell r="E222">
            <v>31</v>
          </cell>
          <cell r="F222">
            <v>31</v>
          </cell>
          <cell r="G222">
            <v>49</v>
          </cell>
          <cell r="H222">
            <v>49</v>
          </cell>
          <cell r="I222">
            <v>1</v>
          </cell>
          <cell r="J222">
            <v>1</v>
          </cell>
          <cell r="K222">
            <v>203</v>
          </cell>
          <cell r="L222">
            <v>1</v>
          </cell>
          <cell r="M222">
            <v>42</v>
          </cell>
          <cell r="N222">
            <v>93</v>
          </cell>
          <cell r="O222">
            <v>104</v>
          </cell>
          <cell r="P222">
            <v>130</v>
          </cell>
          <cell r="Q222">
            <v>0</v>
          </cell>
          <cell r="R222">
            <v>0.2</v>
          </cell>
          <cell r="S222">
            <v>0.11</v>
          </cell>
          <cell r="T222">
            <v>0.11</v>
          </cell>
          <cell r="U222">
            <v>1</v>
          </cell>
          <cell r="V222">
            <v>15</v>
          </cell>
          <cell r="W222">
            <v>12</v>
          </cell>
          <cell r="X222">
            <v>1</v>
          </cell>
          <cell r="Y222">
            <v>1</v>
          </cell>
          <cell r="Z222">
            <v>50</v>
          </cell>
          <cell r="AA222">
            <v>50</v>
          </cell>
          <cell r="AB222">
            <v>0.04</v>
          </cell>
          <cell r="AC222">
            <v>0.04</v>
          </cell>
          <cell r="AD222">
            <v>1</v>
          </cell>
        </row>
        <row r="223">
          <cell r="A223">
            <v>222</v>
          </cell>
          <cell r="B223" t="str">
            <v>Q6h33.5*27.0</v>
          </cell>
          <cell r="C223">
            <v>686</v>
          </cell>
          <cell r="D223">
            <v>851</v>
          </cell>
          <cell r="E223">
            <v>8</v>
          </cell>
          <cell r="F223">
            <v>8</v>
          </cell>
          <cell r="G223">
            <v>8</v>
          </cell>
          <cell r="H223">
            <v>8</v>
          </cell>
          <cell r="I223">
            <v>1</v>
          </cell>
          <cell r="J223">
            <v>2</v>
          </cell>
          <cell r="K223">
            <v>203</v>
          </cell>
          <cell r="L223">
            <v>2</v>
          </cell>
          <cell r="M223">
            <v>42</v>
          </cell>
          <cell r="N223">
            <v>93</v>
          </cell>
          <cell r="O223">
            <v>104</v>
          </cell>
          <cell r="P223">
            <v>130</v>
          </cell>
          <cell r="Q223">
            <v>0</v>
          </cell>
          <cell r="R223">
            <v>0.2</v>
          </cell>
          <cell r="S223">
            <v>0.11</v>
          </cell>
          <cell r="T223">
            <v>0.11</v>
          </cell>
          <cell r="U223">
            <v>1</v>
          </cell>
          <cell r="V223">
            <v>15</v>
          </cell>
          <cell r="W223">
            <v>12</v>
          </cell>
          <cell r="X223">
            <v>1</v>
          </cell>
          <cell r="Y223">
            <v>1</v>
          </cell>
          <cell r="Z223">
            <v>50</v>
          </cell>
          <cell r="AA223">
            <v>50</v>
          </cell>
          <cell r="AB223">
            <v>0.04</v>
          </cell>
          <cell r="AC223">
            <v>0.04</v>
          </cell>
          <cell r="AD223">
            <v>1</v>
          </cell>
        </row>
        <row r="224">
          <cell r="A224">
            <v>223</v>
          </cell>
          <cell r="B224" t="str">
            <v>Q6 36.5*28.0</v>
          </cell>
          <cell r="C224">
            <v>711</v>
          </cell>
          <cell r="D224">
            <v>927</v>
          </cell>
          <cell r="E224">
            <v>14</v>
          </cell>
          <cell r="F224">
            <v>14</v>
          </cell>
          <cell r="G224">
            <v>22</v>
          </cell>
          <cell r="H224">
            <v>22</v>
          </cell>
          <cell r="I224">
            <v>1</v>
          </cell>
          <cell r="J224">
            <v>1</v>
          </cell>
          <cell r="K224">
            <v>203</v>
          </cell>
          <cell r="L224">
            <v>1</v>
          </cell>
          <cell r="M224">
            <v>41</v>
          </cell>
          <cell r="N224">
            <v>90</v>
          </cell>
          <cell r="O224">
            <v>100</v>
          </cell>
          <cell r="P224">
            <v>125</v>
          </cell>
          <cell r="Q224">
            <v>0</v>
          </cell>
          <cell r="R224">
            <v>0.2</v>
          </cell>
          <cell r="S224">
            <v>0.11</v>
          </cell>
          <cell r="T224">
            <v>0.11</v>
          </cell>
          <cell r="U224">
            <v>1</v>
          </cell>
          <cell r="V224">
            <v>15</v>
          </cell>
          <cell r="W224">
            <v>12</v>
          </cell>
          <cell r="X224">
            <v>1</v>
          </cell>
          <cell r="Y224">
            <v>1</v>
          </cell>
          <cell r="Z224">
            <v>50</v>
          </cell>
          <cell r="AA224">
            <v>50</v>
          </cell>
          <cell r="AB224">
            <v>0.04</v>
          </cell>
          <cell r="AC224">
            <v>0.04</v>
          </cell>
          <cell r="AD224">
            <v>1</v>
          </cell>
        </row>
        <row r="225">
          <cell r="A225">
            <v>224</v>
          </cell>
          <cell r="B225" t="str">
            <v>Q6b36.5*28.0</v>
          </cell>
          <cell r="C225">
            <v>711</v>
          </cell>
          <cell r="D225">
            <v>927</v>
          </cell>
          <cell r="E225">
            <v>44</v>
          </cell>
          <cell r="F225">
            <v>44</v>
          </cell>
          <cell r="G225">
            <v>87</v>
          </cell>
          <cell r="H225">
            <v>87</v>
          </cell>
          <cell r="I225">
            <v>1</v>
          </cell>
          <cell r="J225">
            <v>1</v>
          </cell>
          <cell r="K225">
            <v>203</v>
          </cell>
          <cell r="L225">
            <v>1</v>
          </cell>
          <cell r="M225">
            <v>41</v>
          </cell>
          <cell r="N225">
            <v>90</v>
          </cell>
          <cell r="O225">
            <v>100</v>
          </cell>
          <cell r="P225">
            <v>125</v>
          </cell>
          <cell r="Q225">
            <v>0</v>
          </cell>
          <cell r="R225">
            <v>0.2</v>
          </cell>
          <cell r="S225">
            <v>0.11</v>
          </cell>
          <cell r="T225">
            <v>0.11</v>
          </cell>
          <cell r="U225">
            <v>1</v>
          </cell>
          <cell r="V225">
            <v>15</v>
          </cell>
          <cell r="W225">
            <v>12</v>
          </cell>
          <cell r="X225">
            <v>1</v>
          </cell>
          <cell r="Y225">
            <v>1</v>
          </cell>
          <cell r="Z225">
            <v>50</v>
          </cell>
          <cell r="AA225">
            <v>50</v>
          </cell>
          <cell r="AB225">
            <v>0.04</v>
          </cell>
          <cell r="AC225">
            <v>0.04</v>
          </cell>
          <cell r="AD225">
            <v>1</v>
          </cell>
        </row>
        <row r="226">
          <cell r="A226">
            <v>225</v>
          </cell>
          <cell r="B226" t="str">
            <v>Q6h36.5*28.0</v>
          </cell>
          <cell r="C226">
            <v>711</v>
          </cell>
          <cell r="D226">
            <v>927</v>
          </cell>
          <cell r="E226">
            <v>8</v>
          </cell>
          <cell r="F226">
            <v>8</v>
          </cell>
          <cell r="G226">
            <v>8</v>
          </cell>
          <cell r="H226">
            <v>8</v>
          </cell>
          <cell r="I226">
            <v>1</v>
          </cell>
          <cell r="J226">
            <v>2</v>
          </cell>
          <cell r="K226">
            <v>203</v>
          </cell>
          <cell r="L226">
            <v>2</v>
          </cell>
          <cell r="M226">
            <v>41</v>
          </cell>
          <cell r="N226">
            <v>90</v>
          </cell>
          <cell r="O226">
            <v>100</v>
          </cell>
          <cell r="P226">
            <v>125</v>
          </cell>
          <cell r="Q226">
            <v>0</v>
          </cell>
          <cell r="R226">
            <v>0.2</v>
          </cell>
          <cell r="S226">
            <v>0.11</v>
          </cell>
          <cell r="T226">
            <v>0.11</v>
          </cell>
          <cell r="U226">
            <v>1</v>
          </cell>
          <cell r="V226">
            <v>15</v>
          </cell>
          <cell r="W226">
            <v>12</v>
          </cell>
          <cell r="X226">
            <v>1</v>
          </cell>
          <cell r="Y226">
            <v>1</v>
          </cell>
          <cell r="Z226">
            <v>50</v>
          </cell>
          <cell r="AA226">
            <v>50</v>
          </cell>
          <cell r="AB226">
            <v>0.04</v>
          </cell>
          <cell r="AC226">
            <v>0.04</v>
          </cell>
          <cell r="AD226">
            <v>1</v>
          </cell>
        </row>
        <row r="227">
          <cell r="A227">
            <v>226</v>
          </cell>
          <cell r="B227" t="str">
            <v>Q6+28.5*36.5</v>
          </cell>
          <cell r="C227">
            <v>927</v>
          </cell>
          <cell r="D227">
            <v>724</v>
          </cell>
          <cell r="E227">
            <v>8</v>
          </cell>
          <cell r="F227">
            <v>8</v>
          </cell>
          <cell r="G227">
            <v>8</v>
          </cell>
          <cell r="H227">
            <v>8</v>
          </cell>
          <cell r="I227">
            <v>1</v>
          </cell>
          <cell r="J227">
            <v>1</v>
          </cell>
          <cell r="K227">
            <v>203</v>
          </cell>
          <cell r="L227">
            <v>1</v>
          </cell>
          <cell r="M227">
            <v>30</v>
          </cell>
          <cell r="N227">
            <v>66</v>
          </cell>
          <cell r="O227">
            <v>73</v>
          </cell>
          <cell r="P227">
            <v>92</v>
          </cell>
          <cell r="Q227">
            <v>0</v>
          </cell>
          <cell r="R227">
            <v>50</v>
          </cell>
          <cell r="S227">
            <v>0.11</v>
          </cell>
          <cell r="T227">
            <v>0.4</v>
          </cell>
          <cell r="U227">
            <v>3</v>
          </cell>
          <cell r="V227">
            <v>15</v>
          </cell>
          <cell r="W227">
            <v>12</v>
          </cell>
          <cell r="X227">
            <v>1</v>
          </cell>
          <cell r="Y227">
            <v>1</v>
          </cell>
          <cell r="Z227">
            <v>50</v>
          </cell>
          <cell r="AA227">
            <v>50</v>
          </cell>
          <cell r="AB227">
            <v>0.04</v>
          </cell>
          <cell r="AC227">
            <v>0.5</v>
          </cell>
          <cell r="AD227">
            <v>3</v>
          </cell>
        </row>
        <row r="228">
          <cell r="A228">
            <v>227</v>
          </cell>
          <cell r="B228" t="str">
            <v>Q6 28.5*36.5</v>
          </cell>
          <cell r="C228">
            <v>927</v>
          </cell>
          <cell r="D228">
            <v>724</v>
          </cell>
          <cell r="E228">
            <v>8</v>
          </cell>
          <cell r="F228">
            <v>8</v>
          </cell>
          <cell r="G228">
            <v>8</v>
          </cell>
          <cell r="H228">
            <v>8</v>
          </cell>
          <cell r="I228">
            <v>1</v>
          </cell>
          <cell r="J228">
            <v>1</v>
          </cell>
          <cell r="K228">
            <v>203</v>
          </cell>
          <cell r="L228">
            <v>1</v>
          </cell>
          <cell r="M228">
            <v>30</v>
          </cell>
          <cell r="N228">
            <v>66</v>
          </cell>
          <cell r="O228">
            <v>73</v>
          </cell>
          <cell r="P228">
            <v>92</v>
          </cell>
          <cell r="Q228">
            <v>0</v>
          </cell>
          <cell r="R228">
            <v>0.2</v>
          </cell>
          <cell r="S228">
            <v>0.11</v>
          </cell>
          <cell r="T228">
            <v>0.11</v>
          </cell>
          <cell r="U228">
            <v>1</v>
          </cell>
          <cell r="V228">
            <v>15</v>
          </cell>
          <cell r="W228">
            <v>12</v>
          </cell>
          <cell r="X228">
            <v>1</v>
          </cell>
          <cell r="Y228">
            <v>1</v>
          </cell>
          <cell r="Z228">
            <v>50</v>
          </cell>
          <cell r="AA228">
            <v>50</v>
          </cell>
          <cell r="AB228">
            <v>0.04</v>
          </cell>
          <cell r="AC228">
            <v>0.04</v>
          </cell>
          <cell r="AD228">
            <v>1</v>
          </cell>
        </row>
        <row r="229">
          <cell r="A229">
            <v>228</v>
          </cell>
          <cell r="B229" t="str">
            <v>Q6a28.5*36.5</v>
          </cell>
          <cell r="C229">
            <v>927</v>
          </cell>
          <cell r="D229">
            <v>724</v>
          </cell>
          <cell r="E229">
            <v>182</v>
          </cell>
          <cell r="F229">
            <v>182</v>
          </cell>
          <cell r="G229">
            <v>25</v>
          </cell>
          <cell r="H229">
            <v>25</v>
          </cell>
          <cell r="I229">
            <v>1</v>
          </cell>
          <cell r="J229">
            <v>1</v>
          </cell>
          <cell r="K229">
            <v>203</v>
          </cell>
          <cell r="L229">
            <v>1</v>
          </cell>
          <cell r="M229">
            <v>30</v>
          </cell>
          <cell r="N229">
            <v>66</v>
          </cell>
          <cell r="O229">
            <v>73</v>
          </cell>
          <cell r="P229">
            <v>92</v>
          </cell>
          <cell r="Q229">
            <v>0</v>
          </cell>
          <cell r="R229">
            <v>0.2</v>
          </cell>
          <cell r="S229">
            <v>0.11</v>
          </cell>
          <cell r="T229">
            <v>0.11</v>
          </cell>
          <cell r="U229">
            <v>1</v>
          </cell>
          <cell r="V229">
            <v>15</v>
          </cell>
          <cell r="W229">
            <v>12</v>
          </cell>
          <cell r="X229">
            <v>1</v>
          </cell>
          <cell r="Y229">
            <v>1</v>
          </cell>
          <cell r="Z229">
            <v>50</v>
          </cell>
          <cell r="AA229">
            <v>50</v>
          </cell>
          <cell r="AB229">
            <v>0.04</v>
          </cell>
          <cell r="AC229">
            <v>0.04</v>
          </cell>
          <cell r="AD229">
            <v>1</v>
          </cell>
        </row>
        <row r="230">
          <cell r="A230">
            <v>229</v>
          </cell>
          <cell r="B230" t="str">
            <v>Q6 37.0*30.0</v>
          </cell>
          <cell r="C230">
            <v>762</v>
          </cell>
          <cell r="D230">
            <v>940</v>
          </cell>
          <cell r="E230">
            <v>14</v>
          </cell>
          <cell r="F230">
            <v>14</v>
          </cell>
          <cell r="G230">
            <v>8</v>
          </cell>
          <cell r="H230">
            <v>8</v>
          </cell>
          <cell r="I230">
            <v>1</v>
          </cell>
          <cell r="J230">
            <v>1</v>
          </cell>
          <cell r="K230">
            <v>203</v>
          </cell>
          <cell r="L230">
            <v>1</v>
          </cell>
          <cell r="M230">
            <v>38</v>
          </cell>
          <cell r="N230">
            <v>84</v>
          </cell>
          <cell r="O230">
            <v>93</v>
          </cell>
          <cell r="P230">
            <v>116</v>
          </cell>
          <cell r="Q230">
            <v>0</v>
          </cell>
          <cell r="R230">
            <v>0.2</v>
          </cell>
          <cell r="S230">
            <v>0.09</v>
          </cell>
          <cell r="T230">
            <v>0.09</v>
          </cell>
          <cell r="U230">
            <v>1</v>
          </cell>
          <cell r="V230">
            <v>15</v>
          </cell>
          <cell r="W230">
            <v>12</v>
          </cell>
          <cell r="X230">
            <v>1</v>
          </cell>
          <cell r="Y230">
            <v>1</v>
          </cell>
          <cell r="Z230">
            <v>50</v>
          </cell>
          <cell r="AA230">
            <v>50</v>
          </cell>
          <cell r="AB230">
            <v>0.04</v>
          </cell>
          <cell r="AC230">
            <v>0.04</v>
          </cell>
          <cell r="AD230">
            <v>1</v>
          </cell>
        </row>
        <row r="231">
          <cell r="A231">
            <v>230</v>
          </cell>
          <cell r="B231" t="str">
            <v>Q6b37.0*30.0</v>
          </cell>
          <cell r="C231">
            <v>762</v>
          </cell>
          <cell r="D231">
            <v>940</v>
          </cell>
          <cell r="E231">
            <v>69</v>
          </cell>
          <cell r="F231">
            <v>69</v>
          </cell>
          <cell r="G231">
            <v>93</v>
          </cell>
          <cell r="H231">
            <v>93</v>
          </cell>
          <cell r="I231">
            <v>1</v>
          </cell>
          <cell r="J231">
            <v>1</v>
          </cell>
          <cell r="K231">
            <v>203</v>
          </cell>
          <cell r="L231">
            <v>1</v>
          </cell>
          <cell r="M231">
            <v>38</v>
          </cell>
          <cell r="N231">
            <v>84</v>
          </cell>
          <cell r="O231">
            <v>93</v>
          </cell>
          <cell r="P231">
            <v>116</v>
          </cell>
          <cell r="Q231">
            <v>0</v>
          </cell>
          <cell r="R231">
            <v>0.2</v>
          </cell>
          <cell r="S231">
            <v>0.11</v>
          </cell>
          <cell r="T231">
            <v>0.11</v>
          </cell>
          <cell r="U231">
            <v>1</v>
          </cell>
          <cell r="V231">
            <v>15</v>
          </cell>
          <cell r="W231">
            <v>12</v>
          </cell>
          <cell r="X231">
            <v>1</v>
          </cell>
          <cell r="Y231">
            <v>1</v>
          </cell>
          <cell r="Z231">
            <v>50</v>
          </cell>
          <cell r="AA231">
            <v>50</v>
          </cell>
          <cell r="AB231">
            <v>0.04</v>
          </cell>
          <cell r="AC231">
            <v>0.04</v>
          </cell>
          <cell r="AD231">
            <v>1</v>
          </cell>
        </row>
        <row r="232">
          <cell r="A232">
            <v>231</v>
          </cell>
          <cell r="B232" t="str">
            <v/>
          </cell>
          <cell r="C232" t="str">
            <v/>
          </cell>
          <cell r="D232" t="str">
            <v/>
          </cell>
          <cell r="E232" t="str">
            <v/>
          </cell>
          <cell r="F232" t="str">
            <v/>
          </cell>
          <cell r="G232" t="str">
            <v/>
          </cell>
          <cell r="H232" t="str">
            <v/>
          </cell>
          <cell r="I232" t="str">
            <v/>
          </cell>
          <cell r="J232" t="str">
            <v/>
          </cell>
          <cell r="K232" t="str">
            <v/>
          </cell>
          <cell r="L232" t="str">
            <v/>
          </cell>
          <cell r="M232" t="str">
            <v/>
          </cell>
          <cell r="N232" t="str">
            <v/>
          </cell>
          <cell r="O232" t="str">
            <v/>
          </cell>
          <cell r="P232" t="str">
            <v/>
          </cell>
          <cell r="Q232" t="str">
            <v/>
          </cell>
          <cell r="R232" t="str">
            <v/>
          </cell>
          <cell r="S232" t="str">
            <v/>
          </cell>
          <cell r="T232" t="str">
            <v/>
          </cell>
          <cell r="V232" t="str">
            <v/>
          </cell>
          <cell r="W232" t="str">
            <v/>
          </cell>
          <cell r="X232" t="str">
            <v/>
          </cell>
          <cell r="Y232" t="str">
            <v/>
          </cell>
          <cell r="Z232" t="str">
            <v/>
          </cell>
          <cell r="AA232" t="str">
            <v/>
          </cell>
          <cell r="AB232" t="str">
            <v/>
          </cell>
        </row>
        <row r="233">
          <cell r="A233">
            <v>232</v>
          </cell>
          <cell r="B233" t="str">
            <v>Q6 39.5*30.5</v>
          </cell>
          <cell r="C233">
            <v>775</v>
          </cell>
          <cell r="D233">
            <v>1003</v>
          </cell>
          <cell r="E233">
            <v>21</v>
          </cell>
          <cell r="F233">
            <v>21</v>
          </cell>
          <cell r="G233">
            <v>40</v>
          </cell>
          <cell r="H233">
            <v>40</v>
          </cell>
          <cell r="I233">
            <v>1</v>
          </cell>
          <cell r="J233">
            <v>1</v>
          </cell>
          <cell r="K233">
            <v>203</v>
          </cell>
          <cell r="L233">
            <v>1</v>
          </cell>
          <cell r="M233">
            <v>37</v>
          </cell>
          <cell r="N233">
            <v>82</v>
          </cell>
          <cell r="O233">
            <v>91</v>
          </cell>
          <cell r="P233">
            <v>114</v>
          </cell>
          <cell r="Q233">
            <v>0</v>
          </cell>
          <cell r="R233">
            <v>0.2</v>
          </cell>
          <cell r="S233">
            <v>0.11</v>
          </cell>
          <cell r="T233">
            <v>0.11</v>
          </cell>
          <cell r="U233">
            <v>1</v>
          </cell>
          <cell r="V233">
            <v>15</v>
          </cell>
          <cell r="W233">
            <v>12</v>
          </cell>
          <cell r="X233">
            <v>1</v>
          </cell>
          <cell r="Y233">
            <v>1</v>
          </cell>
          <cell r="Z233">
            <v>50</v>
          </cell>
          <cell r="AA233">
            <v>50</v>
          </cell>
          <cell r="AB233">
            <v>0.04</v>
          </cell>
          <cell r="AC233">
            <v>0.04</v>
          </cell>
          <cell r="AD233">
            <v>1</v>
          </cell>
        </row>
        <row r="234">
          <cell r="A234">
            <v>233</v>
          </cell>
          <cell r="B234" t="str">
            <v>Q6b39.5*30.5</v>
          </cell>
          <cell r="C234">
            <v>775</v>
          </cell>
          <cell r="D234">
            <v>1003</v>
          </cell>
          <cell r="E234">
            <v>76</v>
          </cell>
          <cell r="F234">
            <v>76</v>
          </cell>
          <cell r="G234">
            <v>125</v>
          </cell>
          <cell r="H234">
            <v>125</v>
          </cell>
          <cell r="I234">
            <v>1</v>
          </cell>
          <cell r="J234">
            <v>1</v>
          </cell>
          <cell r="K234">
            <v>203</v>
          </cell>
          <cell r="L234">
            <v>1</v>
          </cell>
          <cell r="M234">
            <v>37</v>
          </cell>
          <cell r="N234">
            <v>82</v>
          </cell>
          <cell r="O234">
            <v>91</v>
          </cell>
          <cell r="P234">
            <v>114</v>
          </cell>
          <cell r="Q234">
            <v>0</v>
          </cell>
          <cell r="R234">
            <v>0.2</v>
          </cell>
          <cell r="S234">
            <v>0.11</v>
          </cell>
          <cell r="T234">
            <v>0.11</v>
          </cell>
          <cell r="U234">
            <v>1</v>
          </cell>
          <cell r="V234">
            <v>15</v>
          </cell>
          <cell r="W234">
            <v>12</v>
          </cell>
          <cell r="X234">
            <v>1</v>
          </cell>
          <cell r="Y234">
            <v>1</v>
          </cell>
          <cell r="Z234">
            <v>50</v>
          </cell>
          <cell r="AA234">
            <v>50</v>
          </cell>
          <cell r="AB234">
            <v>0.04</v>
          </cell>
          <cell r="AC234">
            <v>0.04</v>
          </cell>
          <cell r="AD234">
            <v>1</v>
          </cell>
        </row>
        <row r="235">
          <cell r="A235">
            <v>234</v>
          </cell>
          <cell r="B235" t="str">
            <v>Q6x39.5*30.5</v>
          </cell>
          <cell r="C235">
            <v>775</v>
          </cell>
          <cell r="D235">
            <v>1003</v>
          </cell>
          <cell r="E235">
            <v>12</v>
          </cell>
          <cell r="F235">
            <v>12</v>
          </cell>
          <cell r="G235">
            <v>12</v>
          </cell>
          <cell r="H235">
            <v>12</v>
          </cell>
          <cell r="I235">
            <v>2</v>
          </cell>
          <cell r="J235">
            <v>2</v>
          </cell>
          <cell r="K235">
            <v>203</v>
          </cell>
          <cell r="L235">
            <v>4</v>
          </cell>
          <cell r="M235">
            <v>37</v>
          </cell>
          <cell r="N235">
            <v>82</v>
          </cell>
          <cell r="O235">
            <v>91</v>
          </cell>
          <cell r="P235">
            <v>114</v>
          </cell>
          <cell r="Q235">
            <v>0</v>
          </cell>
          <cell r="R235">
            <v>0.2</v>
          </cell>
          <cell r="S235">
            <v>0.11</v>
          </cell>
          <cell r="T235">
            <v>0.11</v>
          </cell>
          <cell r="U235">
            <v>1</v>
          </cell>
          <cell r="V235">
            <v>15</v>
          </cell>
          <cell r="W235">
            <v>12</v>
          </cell>
          <cell r="X235">
            <v>1</v>
          </cell>
          <cell r="Y235">
            <v>1</v>
          </cell>
          <cell r="Z235">
            <v>50</v>
          </cell>
          <cell r="AA235">
            <v>50</v>
          </cell>
          <cell r="AB235">
            <v>0.04</v>
          </cell>
          <cell r="AC235">
            <v>0.04</v>
          </cell>
          <cell r="AD235">
            <v>1</v>
          </cell>
        </row>
        <row r="236">
          <cell r="A236">
            <v>235</v>
          </cell>
          <cell r="B236" t="str">
            <v/>
          </cell>
          <cell r="C236" t="str">
            <v/>
          </cell>
          <cell r="D236" t="str">
            <v/>
          </cell>
          <cell r="E236" t="str">
            <v/>
          </cell>
          <cell r="F236" t="str">
            <v/>
          </cell>
          <cell r="G236" t="str">
            <v/>
          </cell>
          <cell r="H236" t="str">
            <v/>
          </cell>
          <cell r="I236" t="str">
            <v/>
          </cell>
          <cell r="J236" t="str">
            <v/>
          </cell>
          <cell r="K236" t="str">
            <v/>
          </cell>
          <cell r="L236" t="str">
            <v/>
          </cell>
          <cell r="M236" t="str">
            <v/>
          </cell>
          <cell r="N236" t="str">
            <v/>
          </cell>
          <cell r="O236" t="str">
            <v/>
          </cell>
          <cell r="P236" t="str">
            <v/>
          </cell>
          <cell r="Q236" t="str">
            <v/>
          </cell>
          <cell r="R236" t="str">
            <v/>
          </cell>
          <cell r="S236" t="str">
            <v/>
          </cell>
          <cell r="T236" t="str">
            <v/>
          </cell>
          <cell r="V236" t="str">
            <v/>
          </cell>
          <cell r="W236" t="str">
            <v/>
          </cell>
          <cell r="X236" t="str">
            <v/>
          </cell>
          <cell r="Y236" t="str">
            <v/>
          </cell>
          <cell r="Z236" t="str">
            <v/>
          </cell>
          <cell r="AA236" t="str">
            <v/>
          </cell>
          <cell r="AB236" t="str">
            <v/>
          </cell>
        </row>
        <row r="237">
          <cell r="A237">
            <v>236</v>
          </cell>
          <cell r="B237" t="str">
            <v>Q6h45.0*27.5</v>
          </cell>
          <cell r="C237">
            <v>699</v>
          </cell>
          <cell r="D237">
            <v>1143</v>
          </cell>
          <cell r="E237">
            <v>12</v>
          </cell>
          <cell r="F237">
            <v>12</v>
          </cell>
          <cell r="G237">
            <v>12</v>
          </cell>
          <cell r="H237">
            <v>12</v>
          </cell>
          <cell r="I237">
            <v>1</v>
          </cell>
          <cell r="J237">
            <v>2</v>
          </cell>
          <cell r="K237">
            <v>203</v>
          </cell>
          <cell r="L237">
            <v>2</v>
          </cell>
          <cell r="M237">
            <v>41</v>
          </cell>
          <cell r="N237">
            <v>92</v>
          </cell>
          <cell r="O237">
            <v>102</v>
          </cell>
          <cell r="P237">
            <v>127</v>
          </cell>
          <cell r="Q237">
            <v>0</v>
          </cell>
          <cell r="R237">
            <v>0.2</v>
          </cell>
          <cell r="S237">
            <v>0.11</v>
          </cell>
          <cell r="T237">
            <v>0.11</v>
          </cell>
          <cell r="U237">
            <v>1</v>
          </cell>
          <cell r="V237">
            <v>15</v>
          </cell>
          <cell r="W237">
            <v>12</v>
          </cell>
          <cell r="X237">
            <v>1</v>
          </cell>
          <cell r="Y237">
            <v>1</v>
          </cell>
          <cell r="Z237">
            <v>50</v>
          </cell>
          <cell r="AA237">
            <v>50</v>
          </cell>
          <cell r="AB237">
            <v>0.04</v>
          </cell>
          <cell r="AC237">
            <v>0.04</v>
          </cell>
          <cell r="AD237">
            <v>1</v>
          </cell>
        </row>
        <row r="238">
          <cell r="A238">
            <v>237</v>
          </cell>
          <cell r="B238" t="str">
            <v/>
          </cell>
          <cell r="C238" t="str">
            <v/>
          </cell>
          <cell r="D238" t="str">
            <v/>
          </cell>
          <cell r="E238" t="str">
            <v/>
          </cell>
          <cell r="F238" t="str">
            <v/>
          </cell>
          <cell r="G238" t="str">
            <v/>
          </cell>
          <cell r="H238" t="str">
            <v/>
          </cell>
          <cell r="I238" t="str">
            <v/>
          </cell>
          <cell r="J238" t="str">
            <v/>
          </cell>
          <cell r="K238" t="str">
            <v/>
          </cell>
          <cell r="L238" t="str">
            <v/>
          </cell>
          <cell r="M238" t="str">
            <v/>
          </cell>
          <cell r="N238" t="str">
            <v/>
          </cell>
          <cell r="O238" t="str">
            <v/>
          </cell>
          <cell r="P238" t="str">
            <v/>
          </cell>
          <cell r="Q238" t="str">
            <v/>
          </cell>
          <cell r="R238" t="str">
            <v/>
          </cell>
          <cell r="S238" t="str">
            <v/>
          </cell>
          <cell r="T238" t="str">
            <v/>
          </cell>
          <cell r="V238" t="str">
            <v/>
          </cell>
          <cell r="W238" t="str">
            <v/>
          </cell>
          <cell r="X238" t="str">
            <v/>
          </cell>
          <cell r="Y238" t="str">
            <v/>
          </cell>
          <cell r="Z238" t="str">
            <v/>
          </cell>
          <cell r="AA238" t="str">
            <v/>
          </cell>
          <cell r="AB238" t="str">
            <v/>
          </cell>
        </row>
        <row r="239">
          <cell r="A239">
            <v>238</v>
          </cell>
          <cell r="B239" t="str">
            <v>Q6 49.5*41.0</v>
          </cell>
          <cell r="C239">
            <v>1041</v>
          </cell>
          <cell r="D239">
            <v>1257</v>
          </cell>
          <cell r="E239">
            <v>24</v>
          </cell>
          <cell r="F239">
            <v>24</v>
          </cell>
          <cell r="G239">
            <v>32</v>
          </cell>
          <cell r="H239">
            <v>32</v>
          </cell>
          <cell r="I239">
            <v>1</v>
          </cell>
          <cell r="J239">
            <v>1</v>
          </cell>
          <cell r="K239">
            <v>203</v>
          </cell>
          <cell r="L239">
            <v>1</v>
          </cell>
          <cell r="M239">
            <v>25</v>
          </cell>
          <cell r="N239">
            <v>56</v>
          </cell>
          <cell r="O239">
            <v>62</v>
          </cell>
          <cell r="P239">
            <v>78</v>
          </cell>
          <cell r="Q239">
            <v>0</v>
          </cell>
          <cell r="R239">
            <v>0.2</v>
          </cell>
          <cell r="S239">
            <v>0.11</v>
          </cell>
          <cell r="T239">
            <v>0.11</v>
          </cell>
          <cell r="U239">
            <v>1</v>
          </cell>
          <cell r="V239">
            <v>15</v>
          </cell>
          <cell r="W239">
            <v>12</v>
          </cell>
          <cell r="X239">
            <v>1</v>
          </cell>
          <cell r="Y239">
            <v>1</v>
          </cell>
          <cell r="Z239">
            <v>50</v>
          </cell>
          <cell r="AA239">
            <v>50</v>
          </cell>
          <cell r="AB239">
            <v>0.04</v>
          </cell>
          <cell r="AC239">
            <v>0.04</v>
          </cell>
          <cell r="AD239">
            <v>1</v>
          </cell>
        </row>
        <row r="240">
          <cell r="A240">
            <v>239</v>
          </cell>
          <cell r="B240" t="str">
            <v>Q6c49.5*41.0</v>
          </cell>
          <cell r="C240">
            <v>1041</v>
          </cell>
          <cell r="D240">
            <v>1257</v>
          </cell>
          <cell r="E240">
            <v>179</v>
          </cell>
          <cell r="F240">
            <v>179</v>
          </cell>
          <cell r="G240">
            <v>187</v>
          </cell>
          <cell r="H240">
            <v>187</v>
          </cell>
          <cell r="I240">
            <v>1</v>
          </cell>
          <cell r="J240">
            <v>1</v>
          </cell>
          <cell r="K240">
            <v>203</v>
          </cell>
          <cell r="L240">
            <v>1</v>
          </cell>
          <cell r="M240">
            <v>25</v>
          </cell>
          <cell r="N240">
            <v>56</v>
          </cell>
          <cell r="O240">
            <v>62</v>
          </cell>
          <cell r="P240">
            <v>78</v>
          </cell>
          <cell r="Q240">
            <v>0</v>
          </cell>
          <cell r="R240">
            <v>0.2</v>
          </cell>
          <cell r="S240">
            <v>0.11</v>
          </cell>
          <cell r="T240">
            <v>0.11</v>
          </cell>
          <cell r="U240">
            <v>1</v>
          </cell>
          <cell r="V240">
            <v>15</v>
          </cell>
          <cell r="W240">
            <v>12</v>
          </cell>
          <cell r="X240">
            <v>1</v>
          </cell>
          <cell r="Y240">
            <v>1</v>
          </cell>
          <cell r="Z240">
            <v>50</v>
          </cell>
          <cell r="AA240">
            <v>50</v>
          </cell>
          <cell r="AB240">
            <v>0.04</v>
          </cell>
          <cell r="AC240">
            <v>0.04</v>
          </cell>
          <cell r="AD240">
            <v>1</v>
          </cell>
        </row>
        <row r="241">
          <cell r="A241">
            <v>240</v>
          </cell>
          <cell r="B241" t="str">
            <v>Q6x49.5*41.0</v>
          </cell>
          <cell r="C241">
            <v>1041</v>
          </cell>
          <cell r="D241">
            <v>1257</v>
          </cell>
          <cell r="E241">
            <v>24</v>
          </cell>
          <cell r="F241">
            <v>24</v>
          </cell>
          <cell r="G241">
            <v>32</v>
          </cell>
          <cell r="H241">
            <v>32</v>
          </cell>
          <cell r="I241">
            <v>2</v>
          </cell>
          <cell r="J241">
            <v>2</v>
          </cell>
          <cell r="K241">
            <v>203</v>
          </cell>
          <cell r="L241">
            <v>4</v>
          </cell>
          <cell r="M241">
            <v>25</v>
          </cell>
          <cell r="N241">
            <v>56</v>
          </cell>
          <cell r="O241">
            <v>62</v>
          </cell>
          <cell r="P241">
            <v>78</v>
          </cell>
          <cell r="Q241">
            <v>0</v>
          </cell>
          <cell r="R241">
            <v>0.2</v>
          </cell>
          <cell r="S241">
            <v>0.11</v>
          </cell>
          <cell r="T241">
            <v>0.11</v>
          </cell>
          <cell r="U241">
            <v>1</v>
          </cell>
          <cell r="V241">
            <v>15</v>
          </cell>
          <cell r="W241">
            <v>12</v>
          </cell>
          <cell r="X241">
            <v>1</v>
          </cell>
          <cell r="Y241">
            <v>1</v>
          </cell>
          <cell r="Z241">
            <v>50</v>
          </cell>
          <cell r="AA241">
            <v>50</v>
          </cell>
          <cell r="AB241">
            <v>0.04</v>
          </cell>
          <cell r="AC241">
            <v>0.04</v>
          </cell>
          <cell r="AD241">
            <v>1</v>
          </cell>
        </row>
        <row r="242">
          <cell r="A242">
            <v>241</v>
          </cell>
          <cell r="B242" t="str">
            <v/>
          </cell>
          <cell r="C242" t="str">
            <v/>
          </cell>
          <cell r="D242" t="str">
            <v/>
          </cell>
          <cell r="E242" t="str">
            <v/>
          </cell>
          <cell r="F242" t="str">
            <v/>
          </cell>
          <cell r="G242" t="str">
            <v/>
          </cell>
          <cell r="H242" t="str">
            <v/>
          </cell>
          <cell r="I242" t="str">
            <v/>
          </cell>
          <cell r="J242" t="str">
            <v/>
          </cell>
          <cell r="K242" t="str">
            <v/>
          </cell>
          <cell r="L242" t="str">
            <v/>
          </cell>
          <cell r="M242" t="str">
            <v/>
          </cell>
          <cell r="N242" t="str">
            <v/>
          </cell>
          <cell r="O242" t="str">
            <v/>
          </cell>
          <cell r="P242" t="str">
            <v/>
          </cell>
          <cell r="Q242" t="str">
            <v/>
          </cell>
          <cell r="R242" t="str">
            <v/>
          </cell>
          <cell r="S242" t="str">
            <v/>
          </cell>
          <cell r="T242" t="str">
            <v/>
          </cell>
          <cell r="V242" t="str">
            <v/>
          </cell>
          <cell r="W242" t="str">
            <v/>
          </cell>
          <cell r="X242" t="str">
            <v/>
          </cell>
          <cell r="Y242" t="str">
            <v/>
          </cell>
          <cell r="Z242" t="str">
            <v/>
          </cell>
          <cell r="AA242" t="str">
            <v/>
          </cell>
          <cell r="AB242" t="str">
            <v/>
          </cell>
        </row>
        <row r="243">
          <cell r="A243">
            <v>242</v>
          </cell>
          <cell r="B243" t="str">
            <v>Q6 51.0*45.0</v>
          </cell>
          <cell r="C243">
            <v>1143</v>
          </cell>
          <cell r="D243">
            <v>1295</v>
          </cell>
          <cell r="E243">
            <v>25</v>
          </cell>
          <cell r="F243">
            <v>25</v>
          </cell>
          <cell r="G243">
            <v>26</v>
          </cell>
          <cell r="H243">
            <v>26</v>
          </cell>
          <cell r="I243">
            <v>1</v>
          </cell>
          <cell r="J243">
            <v>1</v>
          </cell>
          <cell r="K243">
            <v>203</v>
          </cell>
          <cell r="L243">
            <v>1</v>
          </cell>
          <cell r="M243">
            <v>22</v>
          </cell>
          <cell r="N243">
            <v>48</v>
          </cell>
          <cell r="O243">
            <v>54</v>
          </cell>
          <cell r="P243">
            <v>67</v>
          </cell>
          <cell r="Q243">
            <v>0</v>
          </cell>
          <cell r="R243">
            <v>0.2</v>
          </cell>
          <cell r="S243">
            <v>0.11</v>
          </cell>
          <cell r="T243">
            <v>0.11</v>
          </cell>
          <cell r="U243">
            <v>1</v>
          </cell>
          <cell r="V243">
            <v>15</v>
          </cell>
          <cell r="W243">
            <v>12</v>
          </cell>
          <cell r="X243">
            <v>1</v>
          </cell>
          <cell r="Y243">
            <v>1</v>
          </cell>
          <cell r="Z243">
            <v>50</v>
          </cell>
          <cell r="AA243">
            <v>50</v>
          </cell>
          <cell r="AB243">
            <v>0.04</v>
          </cell>
          <cell r="AC243">
            <v>0.04</v>
          </cell>
          <cell r="AD243">
            <v>1</v>
          </cell>
        </row>
        <row r="244">
          <cell r="A244">
            <v>243</v>
          </cell>
          <cell r="B244" t="str">
            <v>Q6c51.0*45.0</v>
          </cell>
          <cell r="C244">
            <v>1143</v>
          </cell>
          <cell r="D244">
            <v>1295</v>
          </cell>
          <cell r="E244">
            <v>230</v>
          </cell>
          <cell r="F244">
            <v>230</v>
          </cell>
          <cell r="G244">
            <v>206</v>
          </cell>
          <cell r="H244">
            <v>206</v>
          </cell>
          <cell r="I244">
            <v>1</v>
          </cell>
          <cell r="J244">
            <v>1</v>
          </cell>
          <cell r="K244">
            <v>203</v>
          </cell>
          <cell r="L244">
            <v>1</v>
          </cell>
          <cell r="M244">
            <v>22</v>
          </cell>
          <cell r="N244">
            <v>48</v>
          </cell>
          <cell r="O244">
            <v>54</v>
          </cell>
          <cell r="P244">
            <v>67</v>
          </cell>
          <cell r="Q244">
            <v>0</v>
          </cell>
          <cell r="R244">
            <v>0.2</v>
          </cell>
          <cell r="S244">
            <v>0.11</v>
          </cell>
          <cell r="T244">
            <v>0.11</v>
          </cell>
          <cell r="U244">
            <v>1</v>
          </cell>
          <cell r="V244">
            <v>15</v>
          </cell>
          <cell r="W244">
            <v>12</v>
          </cell>
          <cell r="X244">
            <v>1</v>
          </cell>
          <cell r="Y244">
            <v>1</v>
          </cell>
          <cell r="Z244">
            <v>50</v>
          </cell>
          <cell r="AA244">
            <v>50</v>
          </cell>
          <cell r="AB244">
            <v>0.04</v>
          </cell>
          <cell r="AC244">
            <v>0.04</v>
          </cell>
          <cell r="AD244">
            <v>1</v>
          </cell>
        </row>
        <row r="245">
          <cell r="A245">
            <v>244</v>
          </cell>
          <cell r="B245" t="str">
            <v>Q6x51.0*45.0</v>
          </cell>
          <cell r="C245">
            <v>1143</v>
          </cell>
          <cell r="D245">
            <v>1295</v>
          </cell>
          <cell r="E245">
            <v>25</v>
          </cell>
          <cell r="F245">
            <v>25</v>
          </cell>
          <cell r="G245">
            <v>26</v>
          </cell>
          <cell r="H245">
            <v>26</v>
          </cell>
          <cell r="I245">
            <v>2</v>
          </cell>
          <cell r="J245">
            <v>2</v>
          </cell>
          <cell r="K245">
            <v>203</v>
          </cell>
          <cell r="L245">
            <v>4</v>
          </cell>
          <cell r="M245">
            <v>22</v>
          </cell>
          <cell r="N245">
            <v>48</v>
          </cell>
          <cell r="O245">
            <v>54</v>
          </cell>
          <cell r="P245">
            <v>67</v>
          </cell>
          <cell r="Q245">
            <v>0</v>
          </cell>
          <cell r="R245">
            <v>0.2</v>
          </cell>
          <cell r="S245">
            <v>0.11</v>
          </cell>
          <cell r="T245">
            <v>0.11</v>
          </cell>
          <cell r="U245">
            <v>1</v>
          </cell>
          <cell r="V245">
            <v>15</v>
          </cell>
          <cell r="W245">
            <v>12</v>
          </cell>
          <cell r="X245">
            <v>1</v>
          </cell>
          <cell r="Y245">
            <v>1</v>
          </cell>
          <cell r="Z245">
            <v>50</v>
          </cell>
          <cell r="AA245">
            <v>50</v>
          </cell>
          <cell r="AB245">
            <v>0.04</v>
          </cell>
          <cell r="AC245">
            <v>0.04</v>
          </cell>
          <cell r="AD245">
            <v>1</v>
          </cell>
        </row>
        <row r="246">
          <cell r="A246">
            <v>245</v>
          </cell>
          <cell r="B246" t="str">
            <v/>
          </cell>
          <cell r="C246" t="str">
            <v/>
          </cell>
          <cell r="D246" t="str">
            <v/>
          </cell>
          <cell r="E246" t="str">
            <v/>
          </cell>
          <cell r="F246" t="str">
            <v/>
          </cell>
          <cell r="G246" t="str">
            <v/>
          </cell>
          <cell r="H246" t="str">
            <v/>
          </cell>
          <cell r="I246" t="str">
            <v/>
          </cell>
          <cell r="J246" t="str">
            <v/>
          </cell>
          <cell r="K246" t="str">
            <v/>
          </cell>
          <cell r="L246" t="str">
            <v/>
          </cell>
          <cell r="M246" t="str">
            <v/>
          </cell>
          <cell r="N246" t="str">
            <v/>
          </cell>
          <cell r="O246" t="str">
            <v/>
          </cell>
          <cell r="P246" t="str">
            <v/>
          </cell>
          <cell r="Q246" t="str">
            <v/>
          </cell>
          <cell r="R246" t="str">
            <v/>
          </cell>
          <cell r="S246" t="str">
            <v/>
          </cell>
          <cell r="T246" t="str">
            <v/>
          </cell>
          <cell r="V246" t="str">
            <v/>
          </cell>
          <cell r="W246" t="str">
            <v/>
          </cell>
          <cell r="X246" t="str">
            <v/>
          </cell>
          <cell r="Y246" t="str">
            <v/>
          </cell>
          <cell r="Z246" t="str">
            <v/>
          </cell>
          <cell r="AA246" t="str">
            <v/>
          </cell>
          <cell r="AB246" t="str">
            <v/>
          </cell>
        </row>
        <row r="247">
          <cell r="A247">
            <v>246</v>
          </cell>
          <cell r="B247" t="str">
            <v>Q6 53.0*45.0</v>
          </cell>
          <cell r="C247">
            <v>1143</v>
          </cell>
          <cell r="D247">
            <v>1346</v>
          </cell>
          <cell r="E247">
            <v>25</v>
          </cell>
          <cell r="F247">
            <v>25</v>
          </cell>
          <cell r="G247">
            <v>26</v>
          </cell>
          <cell r="H247">
            <v>26</v>
          </cell>
          <cell r="I247">
            <v>1</v>
          </cell>
          <cell r="J247">
            <v>1</v>
          </cell>
          <cell r="K247">
            <v>203</v>
          </cell>
          <cell r="L247">
            <v>1</v>
          </cell>
          <cell r="M247">
            <v>22</v>
          </cell>
          <cell r="N247">
            <v>48</v>
          </cell>
          <cell r="O247">
            <v>54</v>
          </cell>
          <cell r="P247">
            <v>67</v>
          </cell>
          <cell r="Q247">
            <v>0</v>
          </cell>
          <cell r="R247">
            <v>0.2</v>
          </cell>
          <cell r="S247">
            <v>0.11</v>
          </cell>
          <cell r="T247">
            <v>0.11</v>
          </cell>
          <cell r="U247">
            <v>1</v>
          </cell>
          <cell r="V247">
            <v>15</v>
          </cell>
          <cell r="W247">
            <v>12</v>
          </cell>
          <cell r="X247">
            <v>1</v>
          </cell>
          <cell r="Y247">
            <v>1</v>
          </cell>
          <cell r="Z247">
            <v>50</v>
          </cell>
          <cell r="AA247">
            <v>50</v>
          </cell>
          <cell r="AB247">
            <v>0.04</v>
          </cell>
          <cell r="AC247">
            <v>0.04</v>
          </cell>
          <cell r="AD247">
            <v>1</v>
          </cell>
        </row>
        <row r="248">
          <cell r="A248">
            <v>247</v>
          </cell>
          <cell r="B248" t="str">
            <v>Q6c53.0*45.0</v>
          </cell>
          <cell r="C248">
            <v>1143</v>
          </cell>
          <cell r="D248">
            <v>1346</v>
          </cell>
          <cell r="E248">
            <v>230</v>
          </cell>
          <cell r="F248">
            <v>230</v>
          </cell>
          <cell r="G248">
            <v>231</v>
          </cell>
          <cell r="H248">
            <v>231</v>
          </cell>
          <cell r="I248">
            <v>1</v>
          </cell>
          <cell r="J248">
            <v>1</v>
          </cell>
          <cell r="K248">
            <v>203</v>
          </cell>
          <cell r="L248">
            <v>1</v>
          </cell>
          <cell r="M248">
            <v>22</v>
          </cell>
          <cell r="N248">
            <v>48</v>
          </cell>
          <cell r="O248">
            <v>54</v>
          </cell>
          <cell r="P248">
            <v>67</v>
          </cell>
          <cell r="Q248">
            <v>0</v>
          </cell>
          <cell r="R248">
            <v>0.2</v>
          </cell>
          <cell r="S248">
            <v>0.11</v>
          </cell>
          <cell r="T248">
            <v>0.11</v>
          </cell>
          <cell r="U248">
            <v>1</v>
          </cell>
          <cell r="V248">
            <v>15</v>
          </cell>
          <cell r="W248">
            <v>12</v>
          </cell>
          <cell r="X248">
            <v>1</v>
          </cell>
          <cell r="Y248">
            <v>1</v>
          </cell>
          <cell r="Z248">
            <v>50</v>
          </cell>
          <cell r="AA248">
            <v>50</v>
          </cell>
          <cell r="AB248">
            <v>0.04</v>
          </cell>
          <cell r="AC248">
            <v>0.04</v>
          </cell>
          <cell r="AD248">
            <v>1</v>
          </cell>
        </row>
        <row r="249">
          <cell r="A249">
            <v>248</v>
          </cell>
          <cell r="B249" t="str">
            <v>Q6x53.0*45.0</v>
          </cell>
          <cell r="C249">
            <v>1143</v>
          </cell>
          <cell r="D249">
            <v>1346</v>
          </cell>
          <cell r="E249">
            <v>10</v>
          </cell>
          <cell r="F249">
            <v>10</v>
          </cell>
          <cell r="G249">
            <v>11</v>
          </cell>
          <cell r="H249">
            <v>11</v>
          </cell>
          <cell r="I249">
            <v>2</v>
          </cell>
          <cell r="J249">
            <v>2</v>
          </cell>
          <cell r="K249">
            <v>203</v>
          </cell>
          <cell r="L249">
            <v>4</v>
          </cell>
          <cell r="M249">
            <v>22</v>
          </cell>
          <cell r="N249">
            <v>48</v>
          </cell>
          <cell r="O249">
            <v>54</v>
          </cell>
          <cell r="P249">
            <v>67</v>
          </cell>
          <cell r="Q249">
            <v>0</v>
          </cell>
          <cell r="R249">
            <v>0.2</v>
          </cell>
          <cell r="S249">
            <v>0.11</v>
          </cell>
          <cell r="T249">
            <v>0.11</v>
          </cell>
          <cell r="U249">
            <v>1</v>
          </cell>
          <cell r="V249">
            <v>15</v>
          </cell>
          <cell r="W249">
            <v>12</v>
          </cell>
          <cell r="X249">
            <v>1</v>
          </cell>
          <cell r="Y249">
            <v>1</v>
          </cell>
          <cell r="Z249">
            <v>50</v>
          </cell>
          <cell r="AA249">
            <v>50</v>
          </cell>
          <cell r="AB249">
            <v>0.04</v>
          </cell>
          <cell r="AC249">
            <v>0.04</v>
          </cell>
          <cell r="AD249">
            <v>1</v>
          </cell>
        </row>
        <row r="250">
          <cell r="A250">
            <v>249</v>
          </cell>
          <cell r="B250" t="str">
            <v>Q7 749*622</v>
          </cell>
          <cell r="C250">
            <v>622</v>
          </cell>
          <cell r="D250">
            <v>749</v>
          </cell>
          <cell r="E250">
            <v>8</v>
          </cell>
          <cell r="F250">
            <v>8</v>
          </cell>
          <cell r="G250">
            <v>8</v>
          </cell>
          <cell r="H250">
            <v>8</v>
          </cell>
          <cell r="I250">
            <v>1</v>
          </cell>
          <cell r="J250">
            <v>1</v>
          </cell>
          <cell r="K250">
            <v>203</v>
          </cell>
          <cell r="L250">
            <v>1</v>
          </cell>
          <cell r="M250">
            <v>46</v>
          </cell>
          <cell r="N250">
            <v>102</v>
          </cell>
          <cell r="O250">
            <v>114</v>
          </cell>
          <cell r="P250">
            <v>142</v>
          </cell>
          <cell r="Q250">
            <v>0</v>
          </cell>
          <cell r="R250">
            <v>0.2</v>
          </cell>
          <cell r="S250">
            <v>0.06</v>
          </cell>
          <cell r="T250">
            <v>0.06</v>
          </cell>
          <cell r="U250">
            <v>1</v>
          </cell>
          <cell r="V250">
            <v>15</v>
          </cell>
          <cell r="W250">
            <v>12</v>
          </cell>
          <cell r="X250">
            <v>1</v>
          </cell>
          <cell r="Y250">
            <v>1</v>
          </cell>
          <cell r="Z250">
            <v>50</v>
          </cell>
          <cell r="AA250">
            <v>50</v>
          </cell>
          <cell r="AB250">
            <v>0.04</v>
          </cell>
          <cell r="AC250">
            <v>0.04</v>
          </cell>
          <cell r="AD250">
            <v>1</v>
          </cell>
        </row>
        <row r="251">
          <cell r="A251">
            <v>250</v>
          </cell>
          <cell r="B251" t="str">
            <v>Q7$749*622</v>
          </cell>
          <cell r="C251">
            <v>622</v>
          </cell>
          <cell r="D251">
            <v>749</v>
          </cell>
          <cell r="E251">
            <v>8</v>
          </cell>
          <cell r="F251">
            <v>8</v>
          </cell>
          <cell r="G251">
            <v>8</v>
          </cell>
          <cell r="H251">
            <v>8</v>
          </cell>
          <cell r="I251">
            <v>1</v>
          </cell>
          <cell r="J251">
            <v>1</v>
          </cell>
          <cell r="K251">
            <v>203</v>
          </cell>
          <cell r="L251">
            <v>1</v>
          </cell>
          <cell r="M251">
            <v>46</v>
          </cell>
          <cell r="N251">
            <v>102</v>
          </cell>
          <cell r="O251">
            <v>114</v>
          </cell>
          <cell r="P251">
            <v>142</v>
          </cell>
          <cell r="Q251">
            <v>0</v>
          </cell>
          <cell r="R251">
            <v>0.2</v>
          </cell>
          <cell r="S251">
            <v>0.11</v>
          </cell>
          <cell r="T251">
            <v>0.11</v>
          </cell>
          <cell r="U251">
            <v>1</v>
          </cell>
          <cell r="V251">
            <v>15</v>
          </cell>
          <cell r="W251">
            <v>12</v>
          </cell>
          <cell r="X251">
            <v>1</v>
          </cell>
          <cell r="Y251">
            <v>1</v>
          </cell>
          <cell r="Z251">
            <v>50</v>
          </cell>
          <cell r="AA251">
            <v>50</v>
          </cell>
          <cell r="AB251">
            <v>0.04</v>
          </cell>
          <cell r="AC251">
            <v>0.04</v>
          </cell>
          <cell r="AD251">
            <v>1</v>
          </cell>
        </row>
        <row r="252">
          <cell r="A252">
            <v>251</v>
          </cell>
          <cell r="B252" t="str">
            <v>Q7 27.5*22.5</v>
          </cell>
          <cell r="C252">
            <v>572</v>
          </cell>
          <cell r="D252">
            <v>699</v>
          </cell>
          <cell r="E252">
            <v>8</v>
          </cell>
          <cell r="F252">
            <v>8</v>
          </cell>
          <cell r="G252">
            <v>8</v>
          </cell>
          <cell r="H252">
            <v>8</v>
          </cell>
          <cell r="I252">
            <v>1</v>
          </cell>
          <cell r="J252">
            <v>1</v>
          </cell>
          <cell r="K252">
            <v>203</v>
          </cell>
          <cell r="L252">
            <v>1</v>
          </cell>
          <cell r="M252">
            <v>50</v>
          </cell>
          <cell r="N252">
            <v>110</v>
          </cell>
          <cell r="O252">
            <v>122</v>
          </cell>
          <cell r="P252">
            <v>153</v>
          </cell>
          <cell r="Q252">
            <v>0</v>
          </cell>
          <cell r="R252">
            <v>0.2</v>
          </cell>
          <cell r="S252">
            <v>0.11</v>
          </cell>
          <cell r="T252">
            <v>0.11</v>
          </cell>
          <cell r="U252">
            <v>1</v>
          </cell>
          <cell r="V252">
            <v>15</v>
          </cell>
          <cell r="W252">
            <v>12</v>
          </cell>
          <cell r="X252">
            <v>1</v>
          </cell>
          <cell r="Y252">
            <v>1</v>
          </cell>
          <cell r="Z252">
            <v>50</v>
          </cell>
          <cell r="AA252">
            <v>50</v>
          </cell>
          <cell r="AB252">
            <v>0.04</v>
          </cell>
          <cell r="AC252">
            <v>0.04</v>
          </cell>
          <cell r="AD252">
            <v>1</v>
          </cell>
        </row>
        <row r="253">
          <cell r="A253">
            <v>252</v>
          </cell>
          <cell r="B253" t="str">
            <v>Q7 27.5*23.0</v>
          </cell>
          <cell r="C253">
            <v>584</v>
          </cell>
          <cell r="D253">
            <v>699</v>
          </cell>
          <cell r="E253">
            <v>8</v>
          </cell>
          <cell r="F253">
            <v>8</v>
          </cell>
          <cell r="G253">
            <v>8</v>
          </cell>
          <cell r="H253">
            <v>8</v>
          </cell>
          <cell r="I253">
            <v>1</v>
          </cell>
          <cell r="J253">
            <v>1</v>
          </cell>
          <cell r="K253">
            <v>203</v>
          </cell>
          <cell r="L253">
            <v>1</v>
          </cell>
          <cell r="M253">
            <v>49</v>
          </cell>
          <cell r="N253">
            <v>108</v>
          </cell>
          <cell r="O253">
            <v>120</v>
          </cell>
          <cell r="P253">
            <v>150</v>
          </cell>
          <cell r="Q253">
            <v>0</v>
          </cell>
          <cell r="R253">
            <v>0.2</v>
          </cell>
          <cell r="S253">
            <v>0.11</v>
          </cell>
          <cell r="T253">
            <v>0.11</v>
          </cell>
          <cell r="U253">
            <v>1</v>
          </cell>
          <cell r="V253">
            <v>15</v>
          </cell>
          <cell r="W253">
            <v>12</v>
          </cell>
          <cell r="X253">
            <v>1</v>
          </cell>
          <cell r="Y253">
            <v>1</v>
          </cell>
          <cell r="Z253">
            <v>50</v>
          </cell>
          <cell r="AA253">
            <v>50</v>
          </cell>
          <cell r="AB253">
            <v>0.04</v>
          </cell>
          <cell r="AC253">
            <v>0.04</v>
          </cell>
          <cell r="AD253">
            <v>1</v>
          </cell>
        </row>
        <row r="254">
          <cell r="A254">
            <v>253</v>
          </cell>
          <cell r="B254" t="str">
            <v/>
          </cell>
          <cell r="C254" t="str">
            <v/>
          </cell>
          <cell r="D254" t="str">
            <v/>
          </cell>
          <cell r="E254" t="str">
            <v/>
          </cell>
          <cell r="F254" t="str">
            <v/>
          </cell>
          <cell r="G254" t="str">
            <v/>
          </cell>
          <cell r="H254" t="str">
            <v/>
          </cell>
          <cell r="I254" t="str">
            <v/>
          </cell>
          <cell r="J254" t="str">
            <v/>
          </cell>
          <cell r="K254" t="str">
            <v/>
          </cell>
          <cell r="L254" t="str">
            <v/>
          </cell>
          <cell r="M254" t="str">
            <v/>
          </cell>
          <cell r="N254" t="str">
            <v/>
          </cell>
          <cell r="O254" t="str">
            <v/>
          </cell>
          <cell r="P254" t="str">
            <v/>
          </cell>
          <cell r="Q254" t="str">
            <v/>
          </cell>
          <cell r="R254" t="str">
            <v/>
          </cell>
          <cell r="S254" t="str">
            <v/>
          </cell>
          <cell r="T254" t="str">
            <v/>
          </cell>
          <cell r="V254" t="str">
            <v/>
          </cell>
          <cell r="W254" t="str">
            <v/>
          </cell>
          <cell r="X254" t="str">
            <v/>
          </cell>
          <cell r="Y254" t="str">
            <v/>
          </cell>
          <cell r="Z254" t="str">
            <v/>
          </cell>
          <cell r="AA254" t="str">
            <v/>
          </cell>
          <cell r="AB254" t="str">
            <v/>
          </cell>
        </row>
        <row r="255">
          <cell r="A255">
            <v>254</v>
          </cell>
          <cell r="B255" t="str">
            <v>Q7 29.5*24.5</v>
          </cell>
          <cell r="C255">
            <v>622</v>
          </cell>
          <cell r="D255">
            <v>749</v>
          </cell>
          <cell r="E255">
            <v>8</v>
          </cell>
          <cell r="F255">
            <v>8</v>
          </cell>
          <cell r="G255">
            <v>8</v>
          </cell>
          <cell r="H255">
            <v>8</v>
          </cell>
          <cell r="I255">
            <v>1</v>
          </cell>
          <cell r="J255">
            <v>1</v>
          </cell>
          <cell r="K255">
            <v>203</v>
          </cell>
          <cell r="L255">
            <v>1</v>
          </cell>
          <cell r="M255">
            <v>46</v>
          </cell>
          <cell r="N255">
            <v>102</v>
          </cell>
          <cell r="O255">
            <v>114</v>
          </cell>
          <cell r="P255">
            <v>142</v>
          </cell>
          <cell r="Q255">
            <v>0</v>
          </cell>
          <cell r="R255">
            <v>0.2</v>
          </cell>
          <cell r="S255">
            <v>0.11</v>
          </cell>
          <cell r="T255">
            <v>0.11</v>
          </cell>
          <cell r="U255">
            <v>1</v>
          </cell>
          <cell r="V255">
            <v>15</v>
          </cell>
          <cell r="W255">
            <v>12</v>
          </cell>
          <cell r="X255">
            <v>1</v>
          </cell>
          <cell r="Y255">
            <v>1</v>
          </cell>
          <cell r="Z255">
            <v>50</v>
          </cell>
          <cell r="AA255">
            <v>50</v>
          </cell>
          <cell r="AB255">
            <v>0.04</v>
          </cell>
          <cell r="AC255">
            <v>0.04</v>
          </cell>
          <cell r="AD255">
            <v>1</v>
          </cell>
        </row>
        <row r="256">
          <cell r="A256">
            <v>255</v>
          </cell>
          <cell r="B256" t="str">
            <v>Q7 29.5*25.0</v>
          </cell>
          <cell r="C256">
            <v>635</v>
          </cell>
          <cell r="D256">
            <v>749</v>
          </cell>
          <cell r="E256">
            <v>8</v>
          </cell>
          <cell r="F256">
            <v>8</v>
          </cell>
          <cell r="G256">
            <v>8</v>
          </cell>
          <cell r="H256">
            <v>8</v>
          </cell>
          <cell r="I256">
            <v>1</v>
          </cell>
          <cell r="J256">
            <v>1</v>
          </cell>
          <cell r="K256">
            <v>203</v>
          </cell>
          <cell r="L256">
            <v>1</v>
          </cell>
          <cell r="M256">
            <v>45</v>
          </cell>
          <cell r="N256">
            <v>100</v>
          </cell>
          <cell r="O256">
            <v>112</v>
          </cell>
          <cell r="P256">
            <v>139</v>
          </cell>
          <cell r="Q256">
            <v>0</v>
          </cell>
          <cell r="R256">
            <v>0.2</v>
          </cell>
          <cell r="S256">
            <v>0.11</v>
          </cell>
          <cell r="T256">
            <v>0.11</v>
          </cell>
          <cell r="U256">
            <v>1</v>
          </cell>
          <cell r="V256">
            <v>15</v>
          </cell>
          <cell r="W256">
            <v>12</v>
          </cell>
          <cell r="X256">
            <v>1</v>
          </cell>
          <cell r="Y256">
            <v>1</v>
          </cell>
          <cell r="Z256">
            <v>50</v>
          </cell>
          <cell r="AA256">
            <v>50</v>
          </cell>
          <cell r="AB256">
            <v>0.04</v>
          </cell>
          <cell r="AC256">
            <v>0.04</v>
          </cell>
          <cell r="AD256">
            <v>1</v>
          </cell>
        </row>
        <row r="257">
          <cell r="A257">
            <v>256</v>
          </cell>
          <cell r="B257" t="str">
            <v>Q7 30.5*26.0</v>
          </cell>
          <cell r="C257">
            <v>660</v>
          </cell>
          <cell r="D257">
            <v>775</v>
          </cell>
          <cell r="E257">
            <v>8</v>
          </cell>
          <cell r="F257">
            <v>8</v>
          </cell>
          <cell r="G257">
            <v>8</v>
          </cell>
          <cell r="H257">
            <v>8</v>
          </cell>
          <cell r="I257">
            <v>1</v>
          </cell>
          <cell r="J257">
            <v>1</v>
          </cell>
          <cell r="K257">
            <v>203</v>
          </cell>
          <cell r="L257">
            <v>1</v>
          </cell>
          <cell r="M257">
            <v>44</v>
          </cell>
          <cell r="N257">
            <v>97</v>
          </cell>
          <cell r="O257">
            <v>108</v>
          </cell>
          <cell r="P257">
            <v>134</v>
          </cell>
          <cell r="Q257">
            <v>0</v>
          </cell>
          <cell r="R257">
            <v>0.2</v>
          </cell>
          <cell r="S257">
            <v>0.11</v>
          </cell>
          <cell r="T257">
            <v>0.11</v>
          </cell>
          <cell r="U257">
            <v>1</v>
          </cell>
          <cell r="V257">
            <v>15</v>
          </cell>
          <cell r="W257">
            <v>12</v>
          </cell>
          <cell r="X257">
            <v>1</v>
          </cell>
          <cell r="Y257">
            <v>1</v>
          </cell>
          <cell r="Z257">
            <v>50</v>
          </cell>
          <cell r="AA257">
            <v>50</v>
          </cell>
          <cell r="AB257">
            <v>0.04</v>
          </cell>
          <cell r="AC257">
            <v>0.04</v>
          </cell>
          <cell r="AD257">
            <v>1</v>
          </cell>
        </row>
        <row r="258">
          <cell r="A258">
            <v>257</v>
          </cell>
          <cell r="B258" t="str">
            <v>Q7a30.5*26.0</v>
          </cell>
          <cell r="C258">
            <v>660</v>
          </cell>
          <cell r="D258">
            <v>775</v>
          </cell>
          <cell r="E258">
            <v>48</v>
          </cell>
          <cell r="F258">
            <v>48</v>
          </cell>
          <cell r="G258">
            <v>51</v>
          </cell>
          <cell r="H258">
            <v>51</v>
          </cell>
          <cell r="I258">
            <v>1</v>
          </cell>
          <cell r="J258">
            <v>1</v>
          </cell>
          <cell r="K258">
            <v>203</v>
          </cell>
          <cell r="L258">
            <v>1</v>
          </cell>
          <cell r="M258">
            <v>44</v>
          </cell>
          <cell r="N258">
            <v>97</v>
          </cell>
          <cell r="O258">
            <v>108</v>
          </cell>
          <cell r="P258">
            <v>134</v>
          </cell>
          <cell r="Q258">
            <v>0</v>
          </cell>
          <cell r="R258">
            <v>0.2</v>
          </cell>
          <cell r="S258">
            <v>0.11</v>
          </cell>
          <cell r="T258">
            <v>0.11</v>
          </cell>
          <cell r="U258">
            <v>1</v>
          </cell>
          <cell r="V258">
            <v>15</v>
          </cell>
          <cell r="W258">
            <v>12</v>
          </cell>
          <cell r="X258">
            <v>1</v>
          </cell>
          <cell r="Y258">
            <v>1</v>
          </cell>
          <cell r="Z258">
            <v>50</v>
          </cell>
          <cell r="AA258">
            <v>50</v>
          </cell>
          <cell r="AB258">
            <v>0.04</v>
          </cell>
          <cell r="AC258">
            <v>0.04</v>
          </cell>
          <cell r="AD258">
            <v>1</v>
          </cell>
        </row>
        <row r="259">
          <cell r="A259">
            <v>258</v>
          </cell>
          <cell r="B259" t="str">
            <v>Q7 33.5*26.5</v>
          </cell>
          <cell r="C259">
            <v>673</v>
          </cell>
          <cell r="D259">
            <v>851</v>
          </cell>
          <cell r="E259">
            <v>8</v>
          </cell>
          <cell r="F259">
            <v>8</v>
          </cell>
          <cell r="G259">
            <v>8</v>
          </cell>
          <cell r="H259">
            <v>8</v>
          </cell>
          <cell r="I259">
            <v>1</v>
          </cell>
          <cell r="J259">
            <v>1</v>
          </cell>
          <cell r="K259">
            <v>203</v>
          </cell>
          <cell r="L259">
            <v>1</v>
          </cell>
          <cell r="M259">
            <v>43</v>
          </cell>
          <cell r="N259">
            <v>95</v>
          </cell>
          <cell r="O259">
            <v>106</v>
          </cell>
          <cell r="P259">
            <v>132</v>
          </cell>
          <cell r="Q259">
            <v>0</v>
          </cell>
          <cell r="R259">
            <v>0.2</v>
          </cell>
          <cell r="S259">
            <v>0.11</v>
          </cell>
          <cell r="T259">
            <v>0.11</v>
          </cell>
          <cell r="U259">
            <v>1</v>
          </cell>
          <cell r="V259">
            <v>15</v>
          </cell>
          <cell r="W259">
            <v>12</v>
          </cell>
          <cell r="X259">
            <v>1</v>
          </cell>
          <cell r="Y259">
            <v>1</v>
          </cell>
          <cell r="Z259">
            <v>50</v>
          </cell>
          <cell r="AA259">
            <v>50</v>
          </cell>
          <cell r="AB259">
            <v>0.04</v>
          </cell>
          <cell r="AC259">
            <v>0.04</v>
          </cell>
          <cell r="AD259">
            <v>1</v>
          </cell>
        </row>
        <row r="260">
          <cell r="A260">
            <v>259</v>
          </cell>
          <cell r="B260" t="str">
            <v>Q7b33.5*26.5</v>
          </cell>
          <cell r="C260">
            <v>673</v>
          </cell>
          <cell r="D260">
            <v>851</v>
          </cell>
          <cell r="E260">
            <v>25</v>
          </cell>
          <cell r="F260">
            <v>25</v>
          </cell>
          <cell r="G260">
            <v>49</v>
          </cell>
          <cell r="H260">
            <v>49</v>
          </cell>
          <cell r="I260">
            <v>1</v>
          </cell>
          <cell r="J260">
            <v>1</v>
          </cell>
          <cell r="K260">
            <v>203</v>
          </cell>
          <cell r="L260">
            <v>1</v>
          </cell>
          <cell r="M260">
            <v>43</v>
          </cell>
          <cell r="N260">
            <v>95</v>
          </cell>
          <cell r="O260">
            <v>106</v>
          </cell>
          <cell r="P260">
            <v>132</v>
          </cell>
          <cell r="Q260">
            <v>0</v>
          </cell>
          <cell r="R260">
            <v>0.2</v>
          </cell>
          <cell r="S260">
            <v>0.11</v>
          </cell>
          <cell r="T260">
            <v>0.11</v>
          </cell>
          <cell r="U260">
            <v>1</v>
          </cell>
          <cell r="V260">
            <v>15</v>
          </cell>
          <cell r="W260">
            <v>12</v>
          </cell>
          <cell r="X260">
            <v>1</v>
          </cell>
          <cell r="Y260">
            <v>1</v>
          </cell>
          <cell r="Z260">
            <v>50</v>
          </cell>
          <cell r="AA260">
            <v>50</v>
          </cell>
          <cell r="AB260">
            <v>0.04</v>
          </cell>
          <cell r="AC260">
            <v>0.04</v>
          </cell>
          <cell r="AD260">
            <v>1</v>
          </cell>
        </row>
        <row r="261">
          <cell r="A261">
            <v>260</v>
          </cell>
          <cell r="B261" t="str">
            <v>Q7h33.5*26.5</v>
          </cell>
          <cell r="C261">
            <v>673</v>
          </cell>
          <cell r="D261">
            <v>851</v>
          </cell>
          <cell r="E261">
            <v>8</v>
          </cell>
          <cell r="F261">
            <v>8</v>
          </cell>
          <cell r="G261">
            <v>8</v>
          </cell>
          <cell r="H261">
            <v>8</v>
          </cell>
          <cell r="I261">
            <v>1</v>
          </cell>
          <cell r="J261">
            <v>2</v>
          </cell>
          <cell r="K261">
            <v>203</v>
          </cell>
          <cell r="L261">
            <v>2</v>
          </cell>
          <cell r="M261">
            <v>43</v>
          </cell>
          <cell r="N261">
            <v>95</v>
          </cell>
          <cell r="O261">
            <v>106</v>
          </cell>
          <cell r="P261">
            <v>132</v>
          </cell>
          <cell r="Q261">
            <v>0</v>
          </cell>
          <cell r="R261">
            <v>0.2</v>
          </cell>
          <cell r="S261">
            <v>0.11</v>
          </cell>
          <cell r="T261">
            <v>0.11</v>
          </cell>
          <cell r="U261">
            <v>1</v>
          </cell>
          <cell r="V261">
            <v>15</v>
          </cell>
          <cell r="W261">
            <v>12</v>
          </cell>
          <cell r="X261">
            <v>1</v>
          </cell>
          <cell r="Y261">
            <v>1</v>
          </cell>
          <cell r="Z261">
            <v>50</v>
          </cell>
          <cell r="AA261">
            <v>50</v>
          </cell>
          <cell r="AB261">
            <v>0.04</v>
          </cell>
          <cell r="AC261">
            <v>0.04</v>
          </cell>
          <cell r="AD261">
            <v>1</v>
          </cell>
        </row>
        <row r="262">
          <cell r="A262">
            <v>261</v>
          </cell>
          <cell r="B262" t="str">
            <v>Q7a28.5*36.0</v>
          </cell>
          <cell r="C262">
            <v>914</v>
          </cell>
          <cell r="D262">
            <v>724</v>
          </cell>
          <cell r="E262">
            <v>175</v>
          </cell>
          <cell r="F262">
            <v>175</v>
          </cell>
          <cell r="G262">
            <v>25</v>
          </cell>
          <cell r="H262">
            <v>25</v>
          </cell>
          <cell r="I262">
            <v>1</v>
          </cell>
          <cell r="J262">
            <v>1</v>
          </cell>
          <cell r="K262">
            <v>203</v>
          </cell>
          <cell r="L262">
            <v>1</v>
          </cell>
          <cell r="M262">
            <v>30</v>
          </cell>
          <cell r="N262">
            <v>67</v>
          </cell>
          <cell r="O262">
            <v>75</v>
          </cell>
          <cell r="P262">
            <v>93</v>
          </cell>
          <cell r="Q262">
            <v>0</v>
          </cell>
          <cell r="R262">
            <v>0.2</v>
          </cell>
          <cell r="S262">
            <v>0.11</v>
          </cell>
          <cell r="T262">
            <v>0.11</v>
          </cell>
          <cell r="U262">
            <v>1</v>
          </cell>
          <cell r="V262">
            <v>15</v>
          </cell>
          <cell r="W262">
            <v>12</v>
          </cell>
          <cell r="X262">
            <v>1</v>
          </cell>
          <cell r="Y262">
            <v>1</v>
          </cell>
          <cell r="Z262">
            <v>50</v>
          </cell>
          <cell r="AA262">
            <v>50</v>
          </cell>
          <cell r="AB262">
            <v>0.04</v>
          </cell>
          <cell r="AC262">
            <v>0.04</v>
          </cell>
          <cell r="AD262">
            <v>1</v>
          </cell>
        </row>
        <row r="263">
          <cell r="A263">
            <v>262</v>
          </cell>
          <cell r="B263" t="str">
            <v>Q7 36.0*28.0</v>
          </cell>
          <cell r="C263">
            <v>711</v>
          </cell>
          <cell r="D263">
            <v>914</v>
          </cell>
          <cell r="E263">
            <v>14</v>
          </cell>
          <cell r="F263">
            <v>14</v>
          </cell>
          <cell r="G263">
            <v>15</v>
          </cell>
          <cell r="H263">
            <v>15</v>
          </cell>
          <cell r="I263">
            <v>1</v>
          </cell>
          <cell r="J263">
            <v>1</v>
          </cell>
          <cell r="K263">
            <v>203</v>
          </cell>
          <cell r="L263">
            <v>1</v>
          </cell>
          <cell r="M263">
            <v>41</v>
          </cell>
          <cell r="N263">
            <v>90</v>
          </cell>
          <cell r="O263">
            <v>100</v>
          </cell>
          <cell r="P263">
            <v>125</v>
          </cell>
          <cell r="Q263">
            <v>0</v>
          </cell>
          <cell r="R263">
            <v>0.2</v>
          </cell>
          <cell r="S263">
            <v>0.11</v>
          </cell>
          <cell r="T263">
            <v>0.11</v>
          </cell>
          <cell r="U263">
            <v>1</v>
          </cell>
          <cell r="V263">
            <v>15</v>
          </cell>
          <cell r="W263">
            <v>12</v>
          </cell>
          <cell r="X263">
            <v>1</v>
          </cell>
          <cell r="Y263">
            <v>1</v>
          </cell>
          <cell r="Z263">
            <v>50</v>
          </cell>
          <cell r="AA263">
            <v>50</v>
          </cell>
          <cell r="AB263">
            <v>0.04</v>
          </cell>
          <cell r="AC263">
            <v>0.04</v>
          </cell>
          <cell r="AD263">
            <v>1</v>
          </cell>
        </row>
        <row r="264">
          <cell r="A264">
            <v>263</v>
          </cell>
          <cell r="B264" t="str">
            <v>Q7b36.0*28.0</v>
          </cell>
          <cell r="C264">
            <v>711</v>
          </cell>
          <cell r="D264">
            <v>914</v>
          </cell>
          <cell r="E264">
            <v>44</v>
          </cell>
          <cell r="F264">
            <v>44</v>
          </cell>
          <cell r="G264">
            <v>80</v>
          </cell>
          <cell r="H264">
            <v>80</v>
          </cell>
          <cell r="I264">
            <v>1</v>
          </cell>
          <cell r="J264">
            <v>1</v>
          </cell>
          <cell r="K264">
            <v>203</v>
          </cell>
          <cell r="L264">
            <v>1</v>
          </cell>
          <cell r="M264">
            <v>41</v>
          </cell>
          <cell r="N264">
            <v>90</v>
          </cell>
          <cell r="O264">
            <v>100</v>
          </cell>
          <cell r="P264">
            <v>125</v>
          </cell>
          <cell r="Q264">
            <v>0</v>
          </cell>
          <cell r="R264">
            <v>0.2</v>
          </cell>
          <cell r="S264">
            <v>0.11</v>
          </cell>
          <cell r="T264">
            <v>0.11</v>
          </cell>
          <cell r="U264">
            <v>1</v>
          </cell>
          <cell r="V264">
            <v>15</v>
          </cell>
          <cell r="W264">
            <v>12</v>
          </cell>
          <cell r="X264">
            <v>1</v>
          </cell>
          <cell r="Y264">
            <v>1</v>
          </cell>
          <cell r="Z264">
            <v>50</v>
          </cell>
          <cell r="AA264">
            <v>50</v>
          </cell>
          <cell r="AB264">
            <v>0.04</v>
          </cell>
          <cell r="AC264">
            <v>0.04</v>
          </cell>
          <cell r="AD264">
            <v>1</v>
          </cell>
        </row>
        <row r="265">
          <cell r="A265">
            <v>264</v>
          </cell>
          <cell r="B265" t="str">
            <v>Q7h36.0*28.0</v>
          </cell>
          <cell r="C265">
            <v>711</v>
          </cell>
          <cell r="D265">
            <v>914</v>
          </cell>
          <cell r="E265">
            <v>8</v>
          </cell>
          <cell r="F265">
            <v>8</v>
          </cell>
          <cell r="G265">
            <v>8</v>
          </cell>
          <cell r="H265">
            <v>8</v>
          </cell>
          <cell r="I265">
            <v>1</v>
          </cell>
          <cell r="J265">
            <v>2</v>
          </cell>
          <cell r="K265">
            <v>203</v>
          </cell>
          <cell r="L265">
            <v>2</v>
          </cell>
          <cell r="M265">
            <v>41</v>
          </cell>
          <cell r="N265">
            <v>90</v>
          </cell>
          <cell r="O265">
            <v>100</v>
          </cell>
          <cell r="P265">
            <v>125</v>
          </cell>
          <cell r="Q265">
            <v>0</v>
          </cell>
          <cell r="R265">
            <v>0.2</v>
          </cell>
          <cell r="S265">
            <v>0.11</v>
          </cell>
          <cell r="T265">
            <v>0.11</v>
          </cell>
          <cell r="U265">
            <v>1</v>
          </cell>
          <cell r="V265">
            <v>15</v>
          </cell>
          <cell r="W265">
            <v>12</v>
          </cell>
          <cell r="X265">
            <v>1</v>
          </cell>
          <cell r="Y265">
            <v>1</v>
          </cell>
          <cell r="Z265">
            <v>50</v>
          </cell>
          <cell r="AA265">
            <v>50</v>
          </cell>
          <cell r="AB265">
            <v>0.04</v>
          </cell>
          <cell r="AC265">
            <v>0.04</v>
          </cell>
          <cell r="AD265">
            <v>1</v>
          </cell>
        </row>
        <row r="266">
          <cell r="A266">
            <v>265</v>
          </cell>
          <cell r="B266" t="str">
            <v/>
          </cell>
          <cell r="C266" t="str">
            <v/>
          </cell>
          <cell r="D266" t="str">
            <v/>
          </cell>
          <cell r="E266" t="str">
            <v/>
          </cell>
          <cell r="F266" t="str">
            <v/>
          </cell>
          <cell r="G266" t="str">
            <v/>
          </cell>
          <cell r="H266" t="str">
            <v/>
          </cell>
          <cell r="I266" t="str">
            <v/>
          </cell>
          <cell r="J266" t="str">
            <v/>
          </cell>
          <cell r="K266" t="str">
            <v/>
          </cell>
          <cell r="L266" t="str">
            <v/>
          </cell>
          <cell r="M266" t="str">
            <v/>
          </cell>
          <cell r="N266" t="str">
            <v/>
          </cell>
          <cell r="O266" t="str">
            <v/>
          </cell>
          <cell r="P266" t="str">
            <v/>
          </cell>
          <cell r="Q266" t="str">
            <v/>
          </cell>
          <cell r="R266" t="str">
            <v/>
          </cell>
          <cell r="S266" t="str">
            <v/>
          </cell>
          <cell r="T266" t="str">
            <v/>
          </cell>
          <cell r="V266" t="str">
            <v/>
          </cell>
          <cell r="W266" t="str">
            <v/>
          </cell>
          <cell r="X266" t="str">
            <v/>
          </cell>
          <cell r="Y266" t="str">
            <v/>
          </cell>
          <cell r="Z266" t="str">
            <v/>
          </cell>
          <cell r="AA266" t="str">
            <v/>
          </cell>
          <cell r="AB266" t="str">
            <v/>
          </cell>
        </row>
        <row r="267">
          <cell r="A267">
            <v>266</v>
          </cell>
          <cell r="B267" t="str">
            <v>Q7 28.5*36.0</v>
          </cell>
          <cell r="C267">
            <v>914</v>
          </cell>
          <cell r="D267">
            <v>724</v>
          </cell>
          <cell r="E267">
            <v>8</v>
          </cell>
          <cell r="F267">
            <v>8</v>
          </cell>
          <cell r="G267">
            <v>8</v>
          </cell>
          <cell r="H267">
            <v>8</v>
          </cell>
          <cell r="I267">
            <v>1</v>
          </cell>
          <cell r="J267">
            <v>1</v>
          </cell>
          <cell r="K267">
            <v>203</v>
          </cell>
          <cell r="L267">
            <v>1</v>
          </cell>
          <cell r="M267">
            <v>30</v>
          </cell>
          <cell r="N267">
            <v>67</v>
          </cell>
          <cell r="O267">
            <v>75</v>
          </cell>
          <cell r="P267">
            <v>93</v>
          </cell>
          <cell r="Q267">
            <v>0</v>
          </cell>
          <cell r="R267">
            <v>0.2</v>
          </cell>
          <cell r="S267">
            <v>0.11</v>
          </cell>
          <cell r="T267">
            <v>0.11</v>
          </cell>
          <cell r="U267">
            <v>1</v>
          </cell>
          <cell r="V267">
            <v>15</v>
          </cell>
          <cell r="W267">
            <v>12</v>
          </cell>
          <cell r="X267">
            <v>1</v>
          </cell>
          <cell r="Y267">
            <v>1</v>
          </cell>
          <cell r="Z267">
            <v>50</v>
          </cell>
          <cell r="AA267">
            <v>50</v>
          </cell>
          <cell r="AB267">
            <v>0.04</v>
          </cell>
          <cell r="AC267">
            <v>0.04</v>
          </cell>
          <cell r="AD267">
            <v>1</v>
          </cell>
        </row>
        <row r="268">
          <cell r="A268">
            <v>267</v>
          </cell>
          <cell r="B268" t="str">
            <v>Q7j28.5*36.0</v>
          </cell>
          <cell r="C268">
            <v>914</v>
          </cell>
          <cell r="D268">
            <v>724</v>
          </cell>
          <cell r="E268">
            <v>120</v>
          </cell>
          <cell r="F268">
            <v>120</v>
          </cell>
          <cell r="G268">
            <v>80</v>
          </cell>
          <cell r="H268">
            <v>80</v>
          </cell>
          <cell r="I268">
            <v>1</v>
          </cell>
          <cell r="J268">
            <v>1</v>
          </cell>
          <cell r="K268">
            <v>203</v>
          </cell>
          <cell r="L268">
            <v>1</v>
          </cell>
          <cell r="M268">
            <v>30</v>
          </cell>
          <cell r="N268">
            <v>67</v>
          </cell>
          <cell r="O268">
            <v>75</v>
          </cell>
          <cell r="P268">
            <v>93</v>
          </cell>
          <cell r="Q268">
            <v>0</v>
          </cell>
          <cell r="R268">
            <v>0.2</v>
          </cell>
          <cell r="S268">
            <v>0.11</v>
          </cell>
          <cell r="T268">
            <v>0.11</v>
          </cell>
          <cell r="U268">
            <v>1</v>
          </cell>
          <cell r="V268">
            <v>15</v>
          </cell>
          <cell r="W268">
            <v>12</v>
          </cell>
          <cell r="X268">
            <v>1</v>
          </cell>
          <cell r="Y268">
            <v>1</v>
          </cell>
          <cell r="Z268">
            <v>50</v>
          </cell>
          <cell r="AA268">
            <v>50</v>
          </cell>
          <cell r="AB268">
            <v>0.04</v>
          </cell>
          <cell r="AC268">
            <v>0.04</v>
          </cell>
          <cell r="AD268">
            <v>1</v>
          </cell>
        </row>
        <row r="269">
          <cell r="A269">
            <v>268</v>
          </cell>
          <cell r="B269" t="str">
            <v>Q7 37.0*30.0</v>
          </cell>
          <cell r="C269">
            <v>762</v>
          </cell>
          <cell r="D269">
            <v>940</v>
          </cell>
          <cell r="E269">
            <v>14</v>
          </cell>
          <cell r="F269">
            <v>14</v>
          </cell>
          <cell r="G269">
            <v>8</v>
          </cell>
          <cell r="H269">
            <v>8</v>
          </cell>
          <cell r="I269">
            <v>1</v>
          </cell>
          <cell r="J269">
            <v>1</v>
          </cell>
          <cell r="K269">
            <v>203</v>
          </cell>
          <cell r="L269">
            <v>1</v>
          </cell>
          <cell r="M269">
            <v>38</v>
          </cell>
          <cell r="N269">
            <v>84</v>
          </cell>
          <cell r="O269">
            <v>93</v>
          </cell>
          <cell r="P269">
            <v>116</v>
          </cell>
          <cell r="Q269">
            <v>0</v>
          </cell>
          <cell r="R269">
            <v>0.2</v>
          </cell>
          <cell r="S269">
            <v>0.11</v>
          </cell>
          <cell r="T269">
            <v>0.11</v>
          </cell>
          <cell r="U269">
            <v>1</v>
          </cell>
          <cell r="V269">
            <v>15</v>
          </cell>
          <cell r="W269">
            <v>12</v>
          </cell>
          <cell r="X269">
            <v>1</v>
          </cell>
          <cell r="Y269">
            <v>1</v>
          </cell>
          <cell r="Z269">
            <v>50</v>
          </cell>
          <cell r="AA269">
            <v>50</v>
          </cell>
          <cell r="AB269">
            <v>0.04</v>
          </cell>
          <cell r="AC269">
            <v>0.04</v>
          </cell>
          <cell r="AD269">
            <v>1</v>
          </cell>
        </row>
        <row r="270">
          <cell r="A270">
            <v>269</v>
          </cell>
          <cell r="B270" t="str">
            <v>Q7b37.0*30.0</v>
          </cell>
          <cell r="C270">
            <v>762</v>
          </cell>
          <cell r="D270">
            <v>940</v>
          </cell>
          <cell r="E270">
            <v>69</v>
          </cell>
          <cell r="F270">
            <v>69</v>
          </cell>
          <cell r="G270">
            <v>93</v>
          </cell>
          <cell r="H270">
            <v>93</v>
          </cell>
          <cell r="I270">
            <v>1</v>
          </cell>
          <cell r="J270">
            <v>1</v>
          </cell>
          <cell r="K270">
            <v>203</v>
          </cell>
          <cell r="L270">
            <v>1</v>
          </cell>
          <cell r="M270">
            <v>38</v>
          </cell>
          <cell r="N270">
            <v>84</v>
          </cell>
          <cell r="O270">
            <v>93</v>
          </cell>
          <cell r="P270">
            <v>116</v>
          </cell>
          <cell r="Q270">
            <v>0</v>
          </cell>
          <cell r="R270">
            <v>0.2</v>
          </cell>
          <cell r="S270">
            <v>0.11</v>
          </cell>
          <cell r="T270">
            <v>0.11</v>
          </cell>
          <cell r="U270">
            <v>1</v>
          </cell>
          <cell r="V270">
            <v>15</v>
          </cell>
          <cell r="W270">
            <v>12</v>
          </cell>
          <cell r="X270">
            <v>1</v>
          </cell>
          <cell r="Y270">
            <v>1</v>
          </cell>
          <cell r="Z270">
            <v>50</v>
          </cell>
          <cell r="AA270">
            <v>50</v>
          </cell>
          <cell r="AB270">
            <v>0.04</v>
          </cell>
          <cell r="AC270">
            <v>0.04</v>
          </cell>
          <cell r="AD270">
            <v>1</v>
          </cell>
        </row>
        <row r="271">
          <cell r="A271">
            <v>270</v>
          </cell>
          <cell r="B271" t="str">
            <v>Q7 39.0*30.5</v>
          </cell>
          <cell r="C271">
            <v>775</v>
          </cell>
          <cell r="D271">
            <v>991</v>
          </cell>
          <cell r="E271">
            <v>21</v>
          </cell>
          <cell r="F271">
            <v>21</v>
          </cell>
          <cell r="G271">
            <v>34</v>
          </cell>
          <cell r="H271">
            <v>34</v>
          </cell>
          <cell r="I271">
            <v>1</v>
          </cell>
          <cell r="J271">
            <v>1</v>
          </cell>
          <cell r="K271">
            <v>203</v>
          </cell>
          <cell r="L271">
            <v>1</v>
          </cell>
          <cell r="M271">
            <v>37</v>
          </cell>
          <cell r="N271">
            <v>82</v>
          </cell>
          <cell r="O271">
            <v>91</v>
          </cell>
          <cell r="P271">
            <v>114</v>
          </cell>
          <cell r="Q271">
            <v>0</v>
          </cell>
          <cell r="R271">
            <v>0.2</v>
          </cell>
          <cell r="S271">
            <v>0.11</v>
          </cell>
          <cell r="T271">
            <v>0.11</v>
          </cell>
          <cell r="U271">
            <v>1</v>
          </cell>
          <cell r="V271">
            <v>15</v>
          </cell>
          <cell r="W271">
            <v>12</v>
          </cell>
          <cell r="X271">
            <v>1</v>
          </cell>
          <cell r="Y271">
            <v>1</v>
          </cell>
          <cell r="Z271">
            <v>50</v>
          </cell>
          <cell r="AA271">
            <v>50</v>
          </cell>
          <cell r="AB271">
            <v>0.04</v>
          </cell>
          <cell r="AC271">
            <v>0.04</v>
          </cell>
          <cell r="AD271">
            <v>1</v>
          </cell>
        </row>
        <row r="272">
          <cell r="A272">
            <v>271</v>
          </cell>
          <cell r="B272" t="str">
            <v>Q7b39.0*30.5</v>
          </cell>
          <cell r="C272">
            <v>775</v>
          </cell>
          <cell r="D272">
            <v>991</v>
          </cell>
          <cell r="E272">
            <v>76</v>
          </cell>
          <cell r="F272">
            <v>76</v>
          </cell>
          <cell r="G272">
            <v>119</v>
          </cell>
          <cell r="H272">
            <v>119</v>
          </cell>
          <cell r="I272">
            <v>1</v>
          </cell>
          <cell r="J272">
            <v>1</v>
          </cell>
          <cell r="K272">
            <v>203</v>
          </cell>
          <cell r="L272">
            <v>1</v>
          </cell>
          <cell r="M272">
            <v>37</v>
          </cell>
          <cell r="N272">
            <v>82</v>
          </cell>
          <cell r="O272">
            <v>91</v>
          </cell>
          <cell r="P272">
            <v>114</v>
          </cell>
          <cell r="Q272">
            <v>0</v>
          </cell>
          <cell r="R272">
            <v>0.2</v>
          </cell>
          <cell r="S272">
            <v>0.11</v>
          </cell>
          <cell r="T272">
            <v>0.11</v>
          </cell>
          <cell r="U272">
            <v>1</v>
          </cell>
          <cell r="V272">
            <v>15</v>
          </cell>
          <cell r="W272">
            <v>12</v>
          </cell>
          <cell r="X272">
            <v>1</v>
          </cell>
          <cell r="Y272">
            <v>1</v>
          </cell>
          <cell r="Z272">
            <v>50</v>
          </cell>
          <cell r="AA272">
            <v>50</v>
          </cell>
          <cell r="AB272">
            <v>0.04</v>
          </cell>
          <cell r="AC272">
            <v>0.04</v>
          </cell>
          <cell r="AD272">
            <v>1</v>
          </cell>
        </row>
        <row r="273">
          <cell r="A273">
            <v>272</v>
          </cell>
          <cell r="B273" t="str">
            <v>Q7x39.0*30.5</v>
          </cell>
          <cell r="C273">
            <v>775</v>
          </cell>
          <cell r="D273">
            <v>991</v>
          </cell>
          <cell r="E273">
            <v>12</v>
          </cell>
          <cell r="F273">
            <v>12</v>
          </cell>
          <cell r="G273">
            <v>12</v>
          </cell>
          <cell r="H273">
            <v>12</v>
          </cell>
          <cell r="I273">
            <v>2</v>
          </cell>
          <cell r="J273">
            <v>2</v>
          </cell>
          <cell r="K273">
            <v>203</v>
          </cell>
          <cell r="L273">
            <v>4</v>
          </cell>
          <cell r="M273">
            <v>37</v>
          </cell>
          <cell r="N273">
            <v>82</v>
          </cell>
          <cell r="O273">
            <v>91</v>
          </cell>
          <cell r="P273">
            <v>114</v>
          </cell>
          <cell r="Q273">
            <v>0</v>
          </cell>
          <cell r="R273">
            <v>0.2</v>
          </cell>
          <cell r="S273">
            <v>0.11</v>
          </cell>
          <cell r="T273">
            <v>0.11</v>
          </cell>
          <cell r="U273">
            <v>1</v>
          </cell>
          <cell r="V273">
            <v>15</v>
          </cell>
          <cell r="W273">
            <v>12</v>
          </cell>
          <cell r="X273">
            <v>1</v>
          </cell>
          <cell r="Y273">
            <v>1</v>
          </cell>
          <cell r="Z273">
            <v>50</v>
          </cell>
          <cell r="AA273">
            <v>50</v>
          </cell>
          <cell r="AB273">
            <v>0.04</v>
          </cell>
          <cell r="AC273">
            <v>0.04</v>
          </cell>
          <cell r="AD273">
            <v>1</v>
          </cell>
        </row>
        <row r="274">
          <cell r="A274">
            <v>273</v>
          </cell>
          <cell r="B274" t="str">
            <v>Q7a37.0*30.0</v>
          </cell>
          <cell r="C274">
            <v>762</v>
          </cell>
          <cell r="D274">
            <v>940</v>
          </cell>
          <cell r="E274">
            <v>99</v>
          </cell>
          <cell r="F274">
            <v>99</v>
          </cell>
          <cell r="G274">
            <v>133</v>
          </cell>
          <cell r="H274">
            <v>133</v>
          </cell>
          <cell r="I274">
            <v>1</v>
          </cell>
          <cell r="J274">
            <v>1</v>
          </cell>
          <cell r="K274">
            <v>203</v>
          </cell>
          <cell r="L274">
            <v>1</v>
          </cell>
          <cell r="M274">
            <v>38</v>
          </cell>
          <cell r="N274">
            <v>84</v>
          </cell>
          <cell r="O274">
            <v>93</v>
          </cell>
          <cell r="P274">
            <v>116</v>
          </cell>
          <cell r="Q274">
            <v>0</v>
          </cell>
          <cell r="R274">
            <v>0.2</v>
          </cell>
          <cell r="S274">
            <v>0.11</v>
          </cell>
          <cell r="T274">
            <v>0.11</v>
          </cell>
          <cell r="U274">
            <v>1</v>
          </cell>
          <cell r="V274">
            <v>15</v>
          </cell>
          <cell r="W274">
            <v>12</v>
          </cell>
          <cell r="X274">
            <v>1</v>
          </cell>
          <cell r="Y274">
            <v>1</v>
          </cell>
          <cell r="Z274">
            <v>50</v>
          </cell>
          <cell r="AA274">
            <v>50</v>
          </cell>
          <cell r="AB274">
            <v>0.04</v>
          </cell>
          <cell r="AC274">
            <v>0.04</v>
          </cell>
          <cell r="AD274">
            <v>1</v>
          </cell>
        </row>
        <row r="275">
          <cell r="A275">
            <v>274</v>
          </cell>
          <cell r="B275" t="str">
            <v>Q7j37.0*30.0</v>
          </cell>
          <cell r="C275">
            <v>762</v>
          </cell>
          <cell r="D275">
            <v>940</v>
          </cell>
          <cell r="E275">
            <v>44</v>
          </cell>
          <cell r="F275">
            <v>44</v>
          </cell>
          <cell r="G275">
            <v>188</v>
          </cell>
          <cell r="H275">
            <v>188</v>
          </cell>
          <cell r="I275">
            <v>1</v>
          </cell>
          <cell r="J275">
            <v>1</v>
          </cell>
          <cell r="K275">
            <v>203</v>
          </cell>
          <cell r="L275">
            <v>1</v>
          </cell>
          <cell r="M275">
            <v>38</v>
          </cell>
          <cell r="N275">
            <v>84</v>
          </cell>
          <cell r="O275">
            <v>93</v>
          </cell>
          <cell r="P275">
            <v>116</v>
          </cell>
          <cell r="Q275">
            <v>0</v>
          </cell>
          <cell r="R275">
            <v>0.2</v>
          </cell>
          <cell r="S275">
            <v>0.11</v>
          </cell>
          <cell r="T275">
            <v>0.11</v>
          </cell>
          <cell r="U275">
            <v>1</v>
          </cell>
          <cell r="V275">
            <v>15</v>
          </cell>
          <cell r="W275">
            <v>12</v>
          </cell>
          <cell r="X275">
            <v>1</v>
          </cell>
          <cell r="Y275">
            <v>1</v>
          </cell>
          <cell r="Z275">
            <v>50</v>
          </cell>
          <cell r="AA275">
            <v>50</v>
          </cell>
          <cell r="AB275">
            <v>0.04</v>
          </cell>
          <cell r="AC275">
            <v>0.04</v>
          </cell>
          <cell r="AD275">
            <v>1</v>
          </cell>
        </row>
        <row r="276">
          <cell r="A276">
            <v>275</v>
          </cell>
          <cell r="B276" t="str">
            <v>Q7B37.0*30.0</v>
          </cell>
          <cell r="C276">
            <v>762</v>
          </cell>
          <cell r="D276">
            <v>940</v>
          </cell>
          <cell r="E276">
            <v>52</v>
          </cell>
          <cell r="F276">
            <v>52</v>
          </cell>
          <cell r="G276">
            <v>52</v>
          </cell>
          <cell r="H276">
            <v>52</v>
          </cell>
          <cell r="I276">
            <v>1</v>
          </cell>
          <cell r="J276">
            <v>1</v>
          </cell>
          <cell r="K276">
            <v>203</v>
          </cell>
          <cell r="L276">
            <v>1</v>
          </cell>
          <cell r="M276">
            <v>38</v>
          </cell>
          <cell r="N276">
            <v>84</v>
          </cell>
          <cell r="O276">
            <v>93</v>
          </cell>
          <cell r="P276">
            <v>116</v>
          </cell>
          <cell r="Q276">
            <v>0</v>
          </cell>
          <cell r="R276">
            <v>0.2</v>
          </cell>
          <cell r="S276">
            <v>0.11</v>
          </cell>
          <cell r="T276">
            <v>0.11</v>
          </cell>
          <cell r="U276">
            <v>1</v>
          </cell>
          <cell r="V276">
            <v>15</v>
          </cell>
          <cell r="W276">
            <v>12</v>
          </cell>
          <cell r="X276">
            <v>1</v>
          </cell>
          <cell r="Y276">
            <v>1</v>
          </cell>
          <cell r="Z276">
            <v>50</v>
          </cell>
          <cell r="AA276">
            <v>50</v>
          </cell>
          <cell r="AB276">
            <v>0.04</v>
          </cell>
          <cell r="AC276">
            <v>0.04</v>
          </cell>
          <cell r="AD276">
            <v>1</v>
          </cell>
        </row>
        <row r="277">
          <cell r="A277">
            <v>276</v>
          </cell>
          <cell r="B277" t="str">
            <v>Q7 44.5*36.5</v>
          </cell>
          <cell r="C277">
            <v>927</v>
          </cell>
          <cell r="D277">
            <v>1130</v>
          </cell>
          <cell r="E277">
            <v>10</v>
          </cell>
          <cell r="F277">
            <v>10</v>
          </cell>
          <cell r="G277">
            <v>12</v>
          </cell>
          <cell r="H277">
            <v>12</v>
          </cell>
          <cell r="I277">
            <v>2</v>
          </cell>
          <cell r="J277">
            <v>2</v>
          </cell>
          <cell r="K277">
            <v>203</v>
          </cell>
          <cell r="L277">
            <v>3</v>
          </cell>
          <cell r="M277">
            <v>30</v>
          </cell>
          <cell r="N277">
            <v>66</v>
          </cell>
          <cell r="O277">
            <v>73</v>
          </cell>
          <cell r="P277">
            <v>92</v>
          </cell>
          <cell r="Q277">
            <v>0</v>
          </cell>
          <cell r="R277">
            <v>0.2</v>
          </cell>
          <cell r="S277">
            <v>0.11</v>
          </cell>
          <cell r="T277">
            <v>0.11</v>
          </cell>
          <cell r="U277">
            <v>1</v>
          </cell>
          <cell r="V277">
            <v>15</v>
          </cell>
          <cell r="W277">
            <v>12</v>
          </cell>
          <cell r="X277">
            <v>1</v>
          </cell>
          <cell r="Y277">
            <v>1</v>
          </cell>
          <cell r="Z277">
            <v>50</v>
          </cell>
          <cell r="AA277">
            <v>50</v>
          </cell>
          <cell r="AB277">
            <v>0.04</v>
          </cell>
          <cell r="AC277">
            <v>0.04</v>
          </cell>
          <cell r="AD277">
            <v>1</v>
          </cell>
        </row>
        <row r="278">
          <cell r="A278">
            <v>277</v>
          </cell>
          <cell r="B278" t="str">
            <v>Q7 36.5*44.5</v>
          </cell>
          <cell r="C278">
            <v>1130</v>
          </cell>
          <cell r="D278">
            <v>927</v>
          </cell>
          <cell r="E278">
            <v>12</v>
          </cell>
          <cell r="F278">
            <v>12</v>
          </cell>
          <cell r="G278">
            <v>10</v>
          </cell>
          <cell r="H278">
            <v>10</v>
          </cell>
          <cell r="I278">
            <v>2</v>
          </cell>
          <cell r="J278">
            <v>2</v>
          </cell>
          <cell r="K278">
            <v>203</v>
          </cell>
          <cell r="L278">
            <v>3</v>
          </cell>
          <cell r="M278">
            <v>22</v>
          </cell>
          <cell r="N278">
            <v>49</v>
          </cell>
          <cell r="O278">
            <v>55</v>
          </cell>
          <cell r="P278">
            <v>68</v>
          </cell>
          <cell r="Q278">
            <v>0</v>
          </cell>
          <cell r="R278">
            <v>0.2</v>
          </cell>
          <cell r="S278">
            <v>0.11</v>
          </cell>
          <cell r="T278">
            <v>0.11</v>
          </cell>
          <cell r="U278">
            <v>1</v>
          </cell>
          <cell r="V278">
            <v>15</v>
          </cell>
          <cell r="W278">
            <v>12</v>
          </cell>
          <cell r="X278">
            <v>1</v>
          </cell>
          <cell r="Y278">
            <v>1</v>
          </cell>
          <cell r="Z278">
            <v>50</v>
          </cell>
          <cell r="AA278">
            <v>50</v>
          </cell>
          <cell r="AB278">
            <v>0.04</v>
          </cell>
          <cell r="AC278">
            <v>0.04</v>
          </cell>
          <cell r="AD278">
            <v>1</v>
          </cell>
        </row>
        <row r="279">
          <cell r="A279">
            <v>278</v>
          </cell>
          <cell r="B279" t="str">
            <v/>
          </cell>
          <cell r="C279" t="str">
            <v/>
          </cell>
          <cell r="D279" t="str">
            <v/>
          </cell>
          <cell r="E279" t="str">
            <v/>
          </cell>
          <cell r="F279" t="str">
            <v/>
          </cell>
          <cell r="G279" t="str">
            <v/>
          </cell>
          <cell r="H279" t="str">
            <v/>
          </cell>
          <cell r="I279" t="str">
            <v/>
          </cell>
          <cell r="J279" t="str">
            <v/>
          </cell>
          <cell r="K279" t="str">
            <v/>
          </cell>
          <cell r="L279" t="str">
            <v/>
          </cell>
          <cell r="M279" t="str">
            <v/>
          </cell>
          <cell r="N279" t="str">
            <v/>
          </cell>
          <cell r="O279" t="str">
            <v/>
          </cell>
          <cell r="P279" t="str">
            <v/>
          </cell>
          <cell r="Q279" t="str">
            <v/>
          </cell>
          <cell r="R279" t="str">
            <v/>
          </cell>
          <cell r="S279" t="str">
            <v/>
          </cell>
          <cell r="T279" t="str">
            <v/>
          </cell>
          <cell r="V279" t="str">
            <v/>
          </cell>
          <cell r="W279" t="str">
            <v/>
          </cell>
          <cell r="X279" t="str">
            <v/>
          </cell>
          <cell r="Y279" t="str">
            <v/>
          </cell>
          <cell r="Z279" t="str">
            <v/>
          </cell>
          <cell r="AA279" t="str">
            <v/>
          </cell>
          <cell r="AB279" t="str">
            <v/>
          </cell>
        </row>
        <row r="280">
          <cell r="A280">
            <v>279</v>
          </cell>
          <cell r="B280" t="str">
            <v>Q7 44.5*27.0</v>
          </cell>
          <cell r="C280">
            <v>686</v>
          </cell>
          <cell r="D280">
            <v>1130</v>
          </cell>
          <cell r="E280">
            <v>8</v>
          </cell>
          <cell r="F280">
            <v>8</v>
          </cell>
          <cell r="G280">
            <v>8</v>
          </cell>
          <cell r="H280">
            <v>8</v>
          </cell>
          <cell r="I280">
            <v>1</v>
          </cell>
          <cell r="J280">
            <v>2</v>
          </cell>
          <cell r="K280">
            <v>203</v>
          </cell>
          <cell r="L280">
            <v>2</v>
          </cell>
          <cell r="M280">
            <v>42</v>
          </cell>
          <cell r="N280">
            <v>93</v>
          </cell>
          <cell r="O280">
            <v>104</v>
          </cell>
          <cell r="P280">
            <v>130</v>
          </cell>
          <cell r="Q280">
            <v>0</v>
          </cell>
          <cell r="R280">
            <v>0.2</v>
          </cell>
          <cell r="S280">
            <v>0.11</v>
          </cell>
          <cell r="T280">
            <v>0.11</v>
          </cell>
          <cell r="U280">
            <v>1</v>
          </cell>
          <cell r="V280">
            <v>15</v>
          </cell>
          <cell r="W280">
            <v>12</v>
          </cell>
          <cell r="X280">
            <v>1</v>
          </cell>
          <cell r="Y280">
            <v>1</v>
          </cell>
          <cell r="Z280">
            <v>50</v>
          </cell>
          <cell r="AA280">
            <v>50</v>
          </cell>
          <cell r="AB280">
            <v>0.04</v>
          </cell>
          <cell r="AC280">
            <v>0.04</v>
          </cell>
          <cell r="AD280">
            <v>1</v>
          </cell>
        </row>
        <row r="281">
          <cell r="A281">
            <v>280</v>
          </cell>
          <cell r="B281" t="str">
            <v>Q7 44.5*27.5</v>
          </cell>
          <cell r="C281">
            <v>699</v>
          </cell>
          <cell r="D281">
            <v>1130</v>
          </cell>
          <cell r="E281">
            <v>8</v>
          </cell>
          <cell r="F281">
            <v>8</v>
          </cell>
          <cell r="G281">
            <v>8</v>
          </cell>
          <cell r="H281">
            <v>8</v>
          </cell>
          <cell r="I281">
            <v>1</v>
          </cell>
          <cell r="J281">
            <v>1</v>
          </cell>
          <cell r="K281">
            <v>203</v>
          </cell>
          <cell r="L281">
            <v>1</v>
          </cell>
          <cell r="M281">
            <v>41</v>
          </cell>
          <cell r="N281">
            <v>92</v>
          </cell>
          <cell r="O281">
            <v>102</v>
          </cell>
          <cell r="P281">
            <v>127</v>
          </cell>
          <cell r="Q281">
            <v>0</v>
          </cell>
          <cell r="R281">
            <v>0.2</v>
          </cell>
          <cell r="S281">
            <v>0.11</v>
          </cell>
          <cell r="T281">
            <v>0.11</v>
          </cell>
          <cell r="U281">
            <v>1</v>
          </cell>
          <cell r="V281">
            <v>15</v>
          </cell>
          <cell r="W281">
            <v>12</v>
          </cell>
          <cell r="X281">
            <v>1</v>
          </cell>
          <cell r="Y281">
            <v>1</v>
          </cell>
          <cell r="Z281">
            <v>50</v>
          </cell>
          <cell r="AA281">
            <v>50</v>
          </cell>
          <cell r="AB281">
            <v>0.04</v>
          </cell>
          <cell r="AC281">
            <v>0.04</v>
          </cell>
          <cell r="AD281">
            <v>1</v>
          </cell>
        </row>
        <row r="282">
          <cell r="A282">
            <v>281</v>
          </cell>
          <cell r="B282" t="str">
            <v>Q7h44.5*27.5</v>
          </cell>
          <cell r="C282">
            <v>699</v>
          </cell>
          <cell r="D282">
            <v>1130</v>
          </cell>
          <cell r="E282">
            <v>8</v>
          </cell>
          <cell r="F282">
            <v>8</v>
          </cell>
          <cell r="G282">
            <v>8</v>
          </cell>
          <cell r="H282">
            <v>8</v>
          </cell>
          <cell r="I282">
            <v>1</v>
          </cell>
          <cell r="J282">
            <v>2</v>
          </cell>
          <cell r="K282">
            <v>203</v>
          </cell>
          <cell r="L282">
            <v>2</v>
          </cell>
          <cell r="M282">
            <v>41</v>
          </cell>
          <cell r="N282">
            <v>92</v>
          </cell>
          <cell r="O282">
            <v>102</v>
          </cell>
          <cell r="P282">
            <v>127</v>
          </cell>
          <cell r="Q282">
            <v>0</v>
          </cell>
          <cell r="R282">
            <v>0.2</v>
          </cell>
          <cell r="S282">
            <v>0.11</v>
          </cell>
          <cell r="T282">
            <v>0.11</v>
          </cell>
          <cell r="U282">
            <v>1</v>
          </cell>
          <cell r="V282">
            <v>15</v>
          </cell>
          <cell r="W282">
            <v>12</v>
          </cell>
          <cell r="X282">
            <v>1</v>
          </cell>
          <cell r="Y282">
            <v>1</v>
          </cell>
          <cell r="Z282">
            <v>50</v>
          </cell>
          <cell r="AA282">
            <v>50</v>
          </cell>
          <cell r="AB282">
            <v>0.04</v>
          </cell>
          <cell r="AC282">
            <v>0.04</v>
          </cell>
          <cell r="AD282">
            <v>1</v>
          </cell>
        </row>
        <row r="283">
          <cell r="A283">
            <v>282</v>
          </cell>
          <cell r="B283" t="str">
            <v>Q7b44.5*27.5</v>
          </cell>
          <cell r="C283">
            <v>699</v>
          </cell>
          <cell r="D283">
            <v>1130</v>
          </cell>
          <cell r="E283">
            <v>38</v>
          </cell>
          <cell r="F283">
            <v>38</v>
          </cell>
          <cell r="G283">
            <v>188</v>
          </cell>
          <cell r="H283">
            <v>188</v>
          </cell>
          <cell r="I283">
            <v>1</v>
          </cell>
          <cell r="J283">
            <v>1</v>
          </cell>
          <cell r="K283">
            <v>203</v>
          </cell>
          <cell r="L283">
            <v>1</v>
          </cell>
          <cell r="M283">
            <v>41</v>
          </cell>
          <cell r="N283">
            <v>92</v>
          </cell>
          <cell r="O283">
            <v>102</v>
          </cell>
          <cell r="P283">
            <v>127</v>
          </cell>
          <cell r="Q283">
            <v>0</v>
          </cell>
          <cell r="R283">
            <v>0.2</v>
          </cell>
          <cell r="S283">
            <v>0.11</v>
          </cell>
          <cell r="T283">
            <v>0.11</v>
          </cell>
          <cell r="U283">
            <v>1</v>
          </cell>
          <cell r="V283">
            <v>15</v>
          </cell>
          <cell r="W283">
            <v>12</v>
          </cell>
          <cell r="X283">
            <v>1</v>
          </cell>
          <cell r="Y283">
            <v>1</v>
          </cell>
          <cell r="Z283">
            <v>50</v>
          </cell>
          <cell r="AA283">
            <v>50</v>
          </cell>
          <cell r="AB283">
            <v>0.04</v>
          </cell>
          <cell r="AC283">
            <v>0.04</v>
          </cell>
          <cell r="AD283">
            <v>1</v>
          </cell>
        </row>
        <row r="284">
          <cell r="A284">
            <v>283</v>
          </cell>
          <cell r="B284" t="str">
            <v>Q7 1200*1000</v>
          </cell>
          <cell r="C284">
            <v>1000</v>
          </cell>
          <cell r="D284">
            <v>1200</v>
          </cell>
          <cell r="E284">
            <v>8</v>
          </cell>
          <cell r="F284">
            <v>8</v>
          </cell>
          <cell r="G284">
            <v>8</v>
          </cell>
          <cell r="H284">
            <v>8</v>
          </cell>
          <cell r="I284">
            <v>1</v>
          </cell>
          <cell r="J284">
            <v>1</v>
          </cell>
          <cell r="K284">
            <v>203</v>
          </cell>
          <cell r="L284">
            <v>1</v>
          </cell>
          <cell r="M284">
            <v>27</v>
          </cell>
          <cell r="N284">
            <v>59</v>
          </cell>
          <cell r="O284">
            <v>66</v>
          </cell>
          <cell r="P284">
            <v>83</v>
          </cell>
          <cell r="Q284">
            <v>0</v>
          </cell>
          <cell r="R284">
            <v>0.2</v>
          </cell>
          <cell r="S284">
            <v>0.11</v>
          </cell>
          <cell r="T284">
            <v>0.11</v>
          </cell>
          <cell r="U284">
            <v>1</v>
          </cell>
          <cell r="V284">
            <v>15</v>
          </cell>
          <cell r="W284">
            <v>12</v>
          </cell>
          <cell r="X284">
            <v>1</v>
          </cell>
          <cell r="Y284">
            <v>1</v>
          </cell>
          <cell r="Z284">
            <v>50</v>
          </cell>
          <cell r="AA284">
            <v>50</v>
          </cell>
          <cell r="AB284">
            <v>0.04</v>
          </cell>
          <cell r="AC284">
            <v>0.04</v>
          </cell>
          <cell r="AD284">
            <v>1</v>
          </cell>
        </row>
        <row r="285">
          <cell r="A285">
            <v>284</v>
          </cell>
          <cell r="B285" t="str">
            <v>Q7j24.5*29.5</v>
          </cell>
          <cell r="C285">
            <v>749</v>
          </cell>
          <cell r="D285">
            <v>622</v>
          </cell>
          <cell r="E285">
            <v>29</v>
          </cell>
          <cell r="F285">
            <v>29</v>
          </cell>
          <cell r="G285">
            <v>23</v>
          </cell>
          <cell r="H285">
            <v>23</v>
          </cell>
          <cell r="I285">
            <v>1</v>
          </cell>
          <cell r="J285">
            <v>1</v>
          </cell>
          <cell r="K285">
            <v>203</v>
          </cell>
          <cell r="L285">
            <v>1</v>
          </cell>
          <cell r="M285">
            <v>38</v>
          </cell>
          <cell r="N285">
            <v>85</v>
          </cell>
          <cell r="O285">
            <v>95</v>
          </cell>
          <cell r="P285">
            <v>118</v>
          </cell>
          <cell r="Q285">
            <v>0</v>
          </cell>
          <cell r="R285">
            <v>0.2</v>
          </cell>
          <cell r="S285">
            <v>0.11</v>
          </cell>
          <cell r="T285">
            <v>0.11</v>
          </cell>
          <cell r="U285">
            <v>1</v>
          </cell>
          <cell r="V285">
            <v>15</v>
          </cell>
          <cell r="W285">
            <v>12</v>
          </cell>
          <cell r="X285">
            <v>1</v>
          </cell>
          <cell r="Y285">
            <v>1</v>
          </cell>
          <cell r="Z285">
            <v>50</v>
          </cell>
          <cell r="AA285">
            <v>50</v>
          </cell>
          <cell r="AB285">
            <v>0.04</v>
          </cell>
          <cell r="AC285">
            <v>0.04</v>
          </cell>
          <cell r="AD285">
            <v>1</v>
          </cell>
        </row>
        <row r="286">
          <cell r="A286">
            <v>285</v>
          </cell>
          <cell r="B286" t="str">
            <v>Q7 49.0*41.0</v>
          </cell>
          <cell r="C286">
            <v>1041</v>
          </cell>
          <cell r="D286">
            <v>1245</v>
          </cell>
          <cell r="E286">
            <v>24</v>
          </cell>
          <cell r="F286">
            <v>24</v>
          </cell>
          <cell r="G286">
            <v>26</v>
          </cell>
          <cell r="H286">
            <v>26</v>
          </cell>
          <cell r="I286">
            <v>1</v>
          </cell>
          <cell r="J286">
            <v>1</v>
          </cell>
          <cell r="K286">
            <v>203</v>
          </cell>
          <cell r="L286">
            <v>1</v>
          </cell>
          <cell r="M286">
            <v>25</v>
          </cell>
          <cell r="N286">
            <v>56</v>
          </cell>
          <cell r="O286">
            <v>62</v>
          </cell>
          <cell r="P286">
            <v>78</v>
          </cell>
          <cell r="Q286">
            <v>0</v>
          </cell>
          <cell r="R286">
            <v>0.2</v>
          </cell>
          <cell r="S286">
            <v>0.11</v>
          </cell>
          <cell r="T286">
            <v>0.11</v>
          </cell>
          <cell r="U286">
            <v>1</v>
          </cell>
          <cell r="V286">
            <v>15</v>
          </cell>
          <cell r="W286">
            <v>12</v>
          </cell>
          <cell r="X286">
            <v>1</v>
          </cell>
          <cell r="Y286">
            <v>1</v>
          </cell>
          <cell r="Z286">
            <v>50</v>
          </cell>
          <cell r="AA286">
            <v>50</v>
          </cell>
          <cell r="AB286">
            <v>0.04</v>
          </cell>
          <cell r="AC286">
            <v>0.04</v>
          </cell>
          <cell r="AD286">
            <v>1</v>
          </cell>
        </row>
        <row r="287">
          <cell r="A287">
            <v>286</v>
          </cell>
          <cell r="B287" t="str">
            <v>Q7c49.0*41.0</v>
          </cell>
          <cell r="C287">
            <v>1041</v>
          </cell>
          <cell r="D287">
            <v>1245</v>
          </cell>
          <cell r="E287">
            <v>179</v>
          </cell>
          <cell r="F287">
            <v>179</v>
          </cell>
          <cell r="G287">
            <v>181</v>
          </cell>
          <cell r="H287">
            <v>181</v>
          </cell>
          <cell r="I287">
            <v>1</v>
          </cell>
          <cell r="J287">
            <v>1</v>
          </cell>
          <cell r="K287">
            <v>203</v>
          </cell>
          <cell r="L287">
            <v>1</v>
          </cell>
          <cell r="M287">
            <v>25</v>
          </cell>
          <cell r="N287">
            <v>56</v>
          </cell>
          <cell r="O287">
            <v>62</v>
          </cell>
          <cell r="P287">
            <v>78</v>
          </cell>
          <cell r="Q287">
            <v>0</v>
          </cell>
          <cell r="R287">
            <v>0.2</v>
          </cell>
          <cell r="S287">
            <v>0.11</v>
          </cell>
          <cell r="T287">
            <v>0.11</v>
          </cell>
          <cell r="U287">
            <v>1</v>
          </cell>
          <cell r="V287">
            <v>15</v>
          </cell>
          <cell r="W287">
            <v>12</v>
          </cell>
          <cell r="X287">
            <v>1</v>
          </cell>
          <cell r="Y287">
            <v>1</v>
          </cell>
          <cell r="Z287">
            <v>50</v>
          </cell>
          <cell r="AA287">
            <v>50</v>
          </cell>
          <cell r="AB287">
            <v>0.04</v>
          </cell>
          <cell r="AC287">
            <v>0.04</v>
          </cell>
          <cell r="AD287">
            <v>1</v>
          </cell>
        </row>
        <row r="288">
          <cell r="A288">
            <v>287</v>
          </cell>
          <cell r="B288" t="str">
            <v>Q7x49.0*41.0</v>
          </cell>
          <cell r="C288">
            <v>1041</v>
          </cell>
          <cell r="D288">
            <v>1245</v>
          </cell>
          <cell r="E288">
            <v>24</v>
          </cell>
          <cell r="F288">
            <v>24</v>
          </cell>
          <cell r="G288">
            <v>26</v>
          </cell>
          <cell r="H288">
            <v>26</v>
          </cell>
          <cell r="I288">
            <v>2</v>
          </cell>
          <cell r="J288">
            <v>2</v>
          </cell>
          <cell r="K288">
            <v>203</v>
          </cell>
          <cell r="L288">
            <v>4</v>
          </cell>
          <cell r="M288">
            <v>25</v>
          </cell>
          <cell r="N288">
            <v>56</v>
          </cell>
          <cell r="O288">
            <v>62</v>
          </cell>
          <cell r="P288">
            <v>78</v>
          </cell>
          <cell r="Q288">
            <v>0</v>
          </cell>
          <cell r="R288">
            <v>0.2</v>
          </cell>
          <cell r="S288">
            <v>0.11</v>
          </cell>
          <cell r="T288">
            <v>0.11</v>
          </cell>
          <cell r="U288">
            <v>1</v>
          </cell>
          <cell r="V288">
            <v>15</v>
          </cell>
          <cell r="W288">
            <v>12</v>
          </cell>
          <cell r="X288">
            <v>1</v>
          </cell>
          <cell r="Y288">
            <v>1</v>
          </cell>
          <cell r="Z288">
            <v>50</v>
          </cell>
          <cell r="AA288">
            <v>50</v>
          </cell>
          <cell r="AB288">
            <v>0.04</v>
          </cell>
          <cell r="AC288">
            <v>0.04</v>
          </cell>
          <cell r="AD288">
            <v>1</v>
          </cell>
        </row>
        <row r="289">
          <cell r="A289">
            <v>288</v>
          </cell>
          <cell r="B289" t="str">
            <v>Q7 24.5*29.5</v>
          </cell>
          <cell r="C289">
            <v>749</v>
          </cell>
          <cell r="D289">
            <v>622</v>
          </cell>
          <cell r="E289">
            <v>8</v>
          </cell>
          <cell r="F289">
            <v>8</v>
          </cell>
          <cell r="G289">
            <v>8</v>
          </cell>
          <cell r="H289">
            <v>8</v>
          </cell>
          <cell r="I289">
            <v>1</v>
          </cell>
          <cell r="J289">
            <v>1</v>
          </cell>
          <cell r="K289">
            <v>203</v>
          </cell>
          <cell r="L289">
            <v>1</v>
          </cell>
          <cell r="M289">
            <v>38</v>
          </cell>
          <cell r="N289">
            <v>85</v>
          </cell>
          <cell r="O289">
            <v>95</v>
          </cell>
          <cell r="P289">
            <v>118</v>
          </cell>
          <cell r="Q289">
            <v>0</v>
          </cell>
          <cell r="R289">
            <v>0.2</v>
          </cell>
          <cell r="S289">
            <v>0.11</v>
          </cell>
          <cell r="T289">
            <v>0.11</v>
          </cell>
          <cell r="U289">
            <v>1</v>
          </cell>
          <cell r="V289">
            <v>15</v>
          </cell>
          <cell r="W289">
            <v>12</v>
          </cell>
          <cell r="X289">
            <v>1</v>
          </cell>
          <cell r="Y289">
            <v>1</v>
          </cell>
          <cell r="Z289">
            <v>50</v>
          </cell>
          <cell r="AA289">
            <v>50</v>
          </cell>
          <cell r="AB289">
            <v>0.04</v>
          </cell>
          <cell r="AC289">
            <v>0.04</v>
          </cell>
          <cell r="AD289">
            <v>1</v>
          </cell>
        </row>
        <row r="290">
          <cell r="A290">
            <v>289</v>
          </cell>
          <cell r="B290" t="str">
            <v>Q7!24.5*29.5</v>
          </cell>
          <cell r="C290">
            <v>749</v>
          </cell>
          <cell r="D290">
            <v>622</v>
          </cell>
          <cell r="E290">
            <v>8</v>
          </cell>
          <cell r="F290">
            <v>8</v>
          </cell>
          <cell r="G290">
            <v>8</v>
          </cell>
          <cell r="H290">
            <v>8</v>
          </cell>
          <cell r="I290">
            <v>1</v>
          </cell>
          <cell r="J290">
            <v>1</v>
          </cell>
          <cell r="K290">
            <v>203</v>
          </cell>
          <cell r="L290">
            <v>1</v>
          </cell>
          <cell r="M290">
            <v>38</v>
          </cell>
          <cell r="N290">
            <v>85</v>
          </cell>
          <cell r="O290">
            <v>95</v>
          </cell>
          <cell r="P290">
            <v>118</v>
          </cell>
          <cell r="Q290">
            <v>0</v>
          </cell>
          <cell r="R290">
            <v>50</v>
          </cell>
          <cell r="S290">
            <v>0.11</v>
          </cell>
          <cell r="T290">
            <v>1</v>
          </cell>
          <cell r="U290">
            <v>3</v>
          </cell>
          <cell r="V290">
            <v>15</v>
          </cell>
          <cell r="W290">
            <v>12</v>
          </cell>
          <cell r="X290">
            <v>1</v>
          </cell>
          <cell r="Y290">
            <v>1</v>
          </cell>
          <cell r="Z290">
            <v>50</v>
          </cell>
          <cell r="AA290">
            <v>50</v>
          </cell>
          <cell r="AB290">
            <v>0.04</v>
          </cell>
          <cell r="AC290">
            <v>0.5</v>
          </cell>
          <cell r="AD290">
            <v>3</v>
          </cell>
        </row>
        <row r="291">
          <cell r="A291">
            <v>290</v>
          </cell>
          <cell r="B291" t="str">
            <v>Q7t29.5*24.5</v>
          </cell>
          <cell r="C291">
            <v>749</v>
          </cell>
          <cell r="D291">
            <v>622</v>
          </cell>
          <cell r="E291">
            <v>120</v>
          </cell>
          <cell r="F291">
            <v>120</v>
          </cell>
          <cell r="G291">
            <v>108</v>
          </cell>
          <cell r="H291">
            <v>108</v>
          </cell>
          <cell r="I291">
            <v>1</v>
          </cell>
          <cell r="J291">
            <v>1</v>
          </cell>
          <cell r="K291">
            <v>203</v>
          </cell>
          <cell r="L291">
            <v>1</v>
          </cell>
          <cell r="M291">
            <v>38</v>
          </cell>
          <cell r="N291">
            <v>85</v>
          </cell>
          <cell r="O291">
            <v>95</v>
          </cell>
          <cell r="P291">
            <v>118</v>
          </cell>
          <cell r="Q291">
            <v>0</v>
          </cell>
          <cell r="R291">
            <v>0.2</v>
          </cell>
          <cell r="S291">
            <v>0.11</v>
          </cell>
          <cell r="T291">
            <v>0.11</v>
          </cell>
          <cell r="U291">
            <v>1</v>
          </cell>
          <cell r="V291">
            <v>15</v>
          </cell>
          <cell r="W291">
            <v>12</v>
          </cell>
          <cell r="X291">
            <v>1</v>
          </cell>
          <cell r="Y291">
            <v>1</v>
          </cell>
          <cell r="Z291">
            <v>50</v>
          </cell>
          <cell r="AA291">
            <v>50</v>
          </cell>
          <cell r="AB291">
            <v>0.04</v>
          </cell>
          <cell r="AC291">
            <v>0.04</v>
          </cell>
          <cell r="AD291">
            <v>1</v>
          </cell>
        </row>
        <row r="292">
          <cell r="A292">
            <v>291</v>
          </cell>
          <cell r="B292" t="str">
            <v>Q7 51.0*45.0</v>
          </cell>
          <cell r="C292">
            <v>1143</v>
          </cell>
          <cell r="D292">
            <v>1295</v>
          </cell>
          <cell r="E292">
            <v>25</v>
          </cell>
          <cell r="F292">
            <v>25</v>
          </cell>
          <cell r="G292">
            <v>26</v>
          </cell>
          <cell r="H292">
            <v>26</v>
          </cell>
          <cell r="I292">
            <v>1</v>
          </cell>
          <cell r="J292">
            <v>1</v>
          </cell>
          <cell r="K292">
            <v>203</v>
          </cell>
          <cell r="L292">
            <v>1</v>
          </cell>
          <cell r="M292">
            <v>22</v>
          </cell>
          <cell r="N292">
            <v>48</v>
          </cell>
          <cell r="O292">
            <v>54</v>
          </cell>
          <cell r="P292">
            <v>67</v>
          </cell>
          <cell r="Q292">
            <v>0</v>
          </cell>
          <cell r="R292">
            <v>0.2</v>
          </cell>
          <cell r="S292">
            <v>0.11</v>
          </cell>
          <cell r="T292">
            <v>0.11</v>
          </cell>
          <cell r="U292">
            <v>1</v>
          </cell>
          <cell r="V292">
            <v>15</v>
          </cell>
          <cell r="W292">
            <v>12</v>
          </cell>
          <cell r="X292">
            <v>1</v>
          </cell>
          <cell r="Y292">
            <v>1</v>
          </cell>
          <cell r="Z292">
            <v>50</v>
          </cell>
          <cell r="AA292">
            <v>50</v>
          </cell>
          <cell r="AB292">
            <v>0.04</v>
          </cell>
          <cell r="AC292">
            <v>0.04</v>
          </cell>
          <cell r="AD292">
            <v>1</v>
          </cell>
        </row>
        <row r="293">
          <cell r="A293">
            <v>292</v>
          </cell>
          <cell r="B293" t="str">
            <v>Q7c51.0*45.0</v>
          </cell>
          <cell r="C293">
            <v>1143</v>
          </cell>
          <cell r="D293">
            <v>1295</v>
          </cell>
          <cell r="E293">
            <v>230</v>
          </cell>
          <cell r="F293">
            <v>230</v>
          </cell>
          <cell r="G293">
            <v>206</v>
          </cell>
          <cell r="H293">
            <v>206</v>
          </cell>
          <cell r="I293">
            <v>1</v>
          </cell>
          <cell r="J293">
            <v>1</v>
          </cell>
          <cell r="K293">
            <v>203</v>
          </cell>
          <cell r="L293">
            <v>1</v>
          </cell>
          <cell r="M293">
            <v>22</v>
          </cell>
          <cell r="N293">
            <v>48</v>
          </cell>
          <cell r="O293">
            <v>54</v>
          </cell>
          <cell r="P293">
            <v>67</v>
          </cell>
          <cell r="Q293">
            <v>0</v>
          </cell>
          <cell r="R293">
            <v>0.2</v>
          </cell>
          <cell r="S293">
            <v>0.11</v>
          </cell>
          <cell r="T293">
            <v>0.11</v>
          </cell>
          <cell r="U293">
            <v>1</v>
          </cell>
          <cell r="V293">
            <v>15</v>
          </cell>
          <cell r="W293">
            <v>12</v>
          </cell>
          <cell r="X293">
            <v>1</v>
          </cell>
          <cell r="Y293">
            <v>1</v>
          </cell>
          <cell r="Z293">
            <v>50</v>
          </cell>
          <cell r="AA293">
            <v>50</v>
          </cell>
          <cell r="AB293">
            <v>0.04</v>
          </cell>
          <cell r="AC293">
            <v>0.04</v>
          </cell>
          <cell r="AD293">
            <v>1</v>
          </cell>
        </row>
        <row r="294">
          <cell r="A294">
            <v>293</v>
          </cell>
          <cell r="B294" t="str">
            <v>Q7x51.0*45.0</v>
          </cell>
          <cell r="C294">
            <v>1143</v>
          </cell>
          <cell r="D294">
            <v>1295</v>
          </cell>
          <cell r="E294">
            <v>25</v>
          </cell>
          <cell r="F294">
            <v>25</v>
          </cell>
          <cell r="G294">
            <v>26</v>
          </cell>
          <cell r="H294">
            <v>26</v>
          </cell>
          <cell r="I294">
            <v>2</v>
          </cell>
          <cell r="J294">
            <v>2</v>
          </cell>
          <cell r="K294">
            <v>203</v>
          </cell>
          <cell r="L294">
            <v>4</v>
          </cell>
          <cell r="M294">
            <v>22</v>
          </cell>
          <cell r="N294">
            <v>48</v>
          </cell>
          <cell r="O294">
            <v>54</v>
          </cell>
          <cell r="P294">
            <v>67</v>
          </cell>
          <cell r="Q294">
            <v>0</v>
          </cell>
          <cell r="R294">
            <v>0.2</v>
          </cell>
          <cell r="S294">
            <v>0.11</v>
          </cell>
          <cell r="T294">
            <v>0.11</v>
          </cell>
          <cell r="U294">
            <v>1</v>
          </cell>
          <cell r="V294">
            <v>15</v>
          </cell>
          <cell r="W294">
            <v>12</v>
          </cell>
          <cell r="X294">
            <v>1</v>
          </cell>
          <cell r="Y294">
            <v>1</v>
          </cell>
          <cell r="Z294">
            <v>50</v>
          </cell>
          <cell r="AA294">
            <v>50</v>
          </cell>
          <cell r="AB294">
            <v>0.04</v>
          </cell>
          <cell r="AC294">
            <v>0.04</v>
          </cell>
          <cell r="AD294">
            <v>1</v>
          </cell>
        </row>
        <row r="295">
          <cell r="A295">
            <v>294</v>
          </cell>
          <cell r="B295" t="str">
            <v/>
          </cell>
          <cell r="C295" t="str">
            <v/>
          </cell>
          <cell r="D295" t="str">
            <v/>
          </cell>
          <cell r="E295" t="str">
            <v/>
          </cell>
          <cell r="F295" t="str">
            <v/>
          </cell>
          <cell r="G295" t="str">
            <v/>
          </cell>
          <cell r="H295" t="str">
            <v/>
          </cell>
          <cell r="I295" t="str">
            <v/>
          </cell>
          <cell r="J295" t="str">
            <v/>
          </cell>
          <cell r="K295" t="str">
            <v/>
          </cell>
          <cell r="L295" t="str">
            <v/>
          </cell>
          <cell r="M295" t="str">
            <v/>
          </cell>
          <cell r="N295" t="str">
            <v/>
          </cell>
          <cell r="O295" t="str">
            <v/>
          </cell>
          <cell r="P295" t="str">
            <v/>
          </cell>
          <cell r="Q295" t="str">
            <v/>
          </cell>
          <cell r="R295" t="str">
            <v/>
          </cell>
          <cell r="S295" t="str">
            <v/>
          </cell>
          <cell r="T295" t="str">
            <v/>
          </cell>
          <cell r="V295" t="str">
            <v/>
          </cell>
          <cell r="W295" t="str">
            <v/>
          </cell>
          <cell r="X295" t="str">
            <v/>
          </cell>
          <cell r="Y295" t="str">
            <v/>
          </cell>
          <cell r="Z295" t="str">
            <v/>
          </cell>
          <cell r="AA295" t="str">
            <v/>
          </cell>
          <cell r="AB295" t="str">
            <v/>
          </cell>
        </row>
        <row r="296">
          <cell r="A296">
            <v>295</v>
          </cell>
          <cell r="B296" t="str">
            <v>Q7h37.0*30.0</v>
          </cell>
          <cell r="C296">
            <v>762</v>
          </cell>
          <cell r="D296">
            <v>940</v>
          </cell>
          <cell r="E296">
            <v>8</v>
          </cell>
          <cell r="F296">
            <v>8</v>
          </cell>
          <cell r="G296">
            <v>8</v>
          </cell>
          <cell r="H296">
            <v>8</v>
          </cell>
          <cell r="I296">
            <v>1</v>
          </cell>
          <cell r="J296">
            <v>2</v>
          </cell>
          <cell r="K296">
            <v>203</v>
          </cell>
          <cell r="L296">
            <v>2</v>
          </cell>
          <cell r="M296">
            <v>38</v>
          </cell>
          <cell r="N296">
            <v>84</v>
          </cell>
          <cell r="O296">
            <v>93</v>
          </cell>
          <cell r="P296">
            <v>116</v>
          </cell>
          <cell r="Q296">
            <v>0</v>
          </cell>
          <cell r="R296">
            <v>0.2</v>
          </cell>
          <cell r="S296">
            <v>0.11</v>
          </cell>
          <cell r="T296">
            <v>0.11</v>
          </cell>
          <cell r="U296">
            <v>1</v>
          </cell>
          <cell r="V296">
            <v>15</v>
          </cell>
          <cell r="W296">
            <v>12</v>
          </cell>
          <cell r="X296">
            <v>1</v>
          </cell>
          <cell r="Y296">
            <v>1</v>
          </cell>
          <cell r="Z296">
            <v>50</v>
          </cell>
          <cell r="AA296">
            <v>50</v>
          </cell>
          <cell r="AB296">
            <v>0.04</v>
          </cell>
          <cell r="AC296">
            <v>0.04</v>
          </cell>
          <cell r="AD296">
            <v>1</v>
          </cell>
        </row>
        <row r="297">
          <cell r="A297">
            <v>296</v>
          </cell>
          <cell r="B297" t="str">
            <v>Q7 53.0*45.0</v>
          </cell>
          <cell r="C297">
            <v>1143</v>
          </cell>
          <cell r="D297">
            <v>1346</v>
          </cell>
          <cell r="E297">
            <v>25</v>
          </cell>
          <cell r="F297">
            <v>25</v>
          </cell>
          <cell r="G297">
            <v>26</v>
          </cell>
          <cell r="H297">
            <v>26</v>
          </cell>
          <cell r="I297">
            <v>1</v>
          </cell>
          <cell r="J297">
            <v>1</v>
          </cell>
          <cell r="K297">
            <v>203</v>
          </cell>
          <cell r="L297">
            <v>1</v>
          </cell>
          <cell r="M297">
            <v>22</v>
          </cell>
          <cell r="N297">
            <v>48</v>
          </cell>
          <cell r="O297">
            <v>54</v>
          </cell>
          <cell r="P297">
            <v>67</v>
          </cell>
          <cell r="Q297">
            <v>0</v>
          </cell>
          <cell r="R297">
            <v>0.2</v>
          </cell>
          <cell r="S297">
            <v>0.11</v>
          </cell>
          <cell r="T297">
            <v>0.11</v>
          </cell>
          <cell r="U297">
            <v>1</v>
          </cell>
          <cell r="V297">
            <v>15</v>
          </cell>
          <cell r="W297">
            <v>12</v>
          </cell>
          <cell r="X297">
            <v>1</v>
          </cell>
          <cell r="Y297">
            <v>1</v>
          </cell>
          <cell r="Z297">
            <v>50</v>
          </cell>
          <cell r="AA297">
            <v>50</v>
          </cell>
          <cell r="AB297">
            <v>0.04</v>
          </cell>
          <cell r="AC297">
            <v>0.04</v>
          </cell>
          <cell r="AD297">
            <v>1</v>
          </cell>
        </row>
        <row r="298">
          <cell r="A298">
            <v>297</v>
          </cell>
          <cell r="B298" t="str">
            <v>Q7c53.0*45.0</v>
          </cell>
          <cell r="C298">
            <v>1143</v>
          </cell>
          <cell r="D298">
            <v>1346</v>
          </cell>
          <cell r="E298">
            <v>230</v>
          </cell>
          <cell r="F298">
            <v>230</v>
          </cell>
          <cell r="G298">
            <v>231</v>
          </cell>
          <cell r="H298">
            <v>231</v>
          </cell>
          <cell r="I298">
            <v>1</v>
          </cell>
          <cell r="J298">
            <v>1</v>
          </cell>
          <cell r="K298">
            <v>203</v>
          </cell>
          <cell r="L298">
            <v>1</v>
          </cell>
          <cell r="M298">
            <v>22</v>
          </cell>
          <cell r="N298">
            <v>48</v>
          </cell>
          <cell r="O298">
            <v>54</v>
          </cell>
          <cell r="P298">
            <v>67</v>
          </cell>
          <cell r="Q298">
            <v>0</v>
          </cell>
          <cell r="R298">
            <v>0.2</v>
          </cell>
          <cell r="S298">
            <v>0.11</v>
          </cell>
          <cell r="T298">
            <v>0.11</v>
          </cell>
          <cell r="U298">
            <v>1</v>
          </cell>
          <cell r="V298">
            <v>15</v>
          </cell>
          <cell r="W298">
            <v>12</v>
          </cell>
          <cell r="X298">
            <v>1</v>
          </cell>
          <cell r="Y298">
            <v>1</v>
          </cell>
          <cell r="Z298">
            <v>50</v>
          </cell>
          <cell r="AA298">
            <v>50</v>
          </cell>
          <cell r="AB298">
            <v>0.04</v>
          </cell>
          <cell r="AC298">
            <v>0.04</v>
          </cell>
          <cell r="AD298">
            <v>1</v>
          </cell>
        </row>
        <row r="299">
          <cell r="A299">
            <v>298</v>
          </cell>
          <cell r="B299" t="str">
            <v>Q7x53.0*45.0</v>
          </cell>
          <cell r="C299">
            <v>1143</v>
          </cell>
          <cell r="D299">
            <v>1346</v>
          </cell>
          <cell r="E299">
            <v>10</v>
          </cell>
          <cell r="F299">
            <v>10</v>
          </cell>
          <cell r="G299">
            <v>11</v>
          </cell>
          <cell r="H299">
            <v>11</v>
          </cell>
          <cell r="I299">
            <v>2</v>
          </cell>
          <cell r="J299">
            <v>2</v>
          </cell>
          <cell r="K299">
            <v>203</v>
          </cell>
          <cell r="L299">
            <v>4</v>
          </cell>
          <cell r="M299">
            <v>22</v>
          </cell>
          <cell r="N299">
            <v>48</v>
          </cell>
          <cell r="O299">
            <v>54</v>
          </cell>
          <cell r="P299">
            <v>67</v>
          </cell>
          <cell r="Q299">
            <v>0</v>
          </cell>
          <cell r="R299">
            <v>0.2</v>
          </cell>
          <cell r="S299">
            <v>0.11</v>
          </cell>
          <cell r="T299">
            <v>0.11</v>
          </cell>
          <cell r="U299">
            <v>1</v>
          </cell>
          <cell r="V299">
            <v>15</v>
          </cell>
          <cell r="W299">
            <v>12</v>
          </cell>
          <cell r="X299">
            <v>1</v>
          </cell>
          <cell r="Y299">
            <v>1</v>
          </cell>
          <cell r="Z299">
            <v>50</v>
          </cell>
          <cell r="AA299">
            <v>50</v>
          </cell>
          <cell r="AB299">
            <v>0.04</v>
          </cell>
          <cell r="AC299">
            <v>0.04</v>
          </cell>
          <cell r="AD299">
            <v>1</v>
          </cell>
        </row>
        <row r="300">
          <cell r="A300">
            <v>299</v>
          </cell>
          <cell r="B300" t="str">
            <v>Q7a38.0*30.0</v>
          </cell>
          <cell r="C300">
            <v>762</v>
          </cell>
          <cell r="D300">
            <v>965</v>
          </cell>
          <cell r="E300">
            <v>99</v>
          </cell>
          <cell r="F300">
            <v>99</v>
          </cell>
          <cell r="G300">
            <v>145</v>
          </cell>
          <cell r="H300">
            <v>145</v>
          </cell>
          <cell r="I300">
            <v>1</v>
          </cell>
          <cell r="J300">
            <v>1</v>
          </cell>
          <cell r="K300">
            <v>203</v>
          </cell>
          <cell r="L300">
            <v>1</v>
          </cell>
          <cell r="M300">
            <v>38</v>
          </cell>
          <cell r="N300">
            <v>84</v>
          </cell>
          <cell r="O300">
            <v>93</v>
          </cell>
          <cell r="P300">
            <v>116</v>
          </cell>
          <cell r="Q300">
            <v>0</v>
          </cell>
          <cell r="R300">
            <v>0.2</v>
          </cell>
          <cell r="S300">
            <v>0.11</v>
          </cell>
          <cell r="T300">
            <v>0.11</v>
          </cell>
          <cell r="U300">
            <v>1</v>
          </cell>
          <cell r="V300">
            <v>15</v>
          </cell>
          <cell r="W300">
            <v>12</v>
          </cell>
          <cell r="X300">
            <v>1</v>
          </cell>
          <cell r="Y300">
            <v>1</v>
          </cell>
          <cell r="Z300">
            <v>50</v>
          </cell>
          <cell r="AA300">
            <v>50</v>
          </cell>
          <cell r="AB300">
            <v>0.04</v>
          </cell>
          <cell r="AC300">
            <v>0.04</v>
          </cell>
          <cell r="AD300">
            <v>1</v>
          </cell>
        </row>
        <row r="301">
          <cell r="A301">
            <v>300</v>
          </cell>
          <cell r="B301" t="str">
            <v>Q7j38.0*30.0</v>
          </cell>
          <cell r="C301">
            <v>762</v>
          </cell>
          <cell r="D301">
            <v>965</v>
          </cell>
          <cell r="E301">
            <v>44</v>
          </cell>
          <cell r="F301">
            <v>44</v>
          </cell>
          <cell r="G301">
            <v>201</v>
          </cell>
          <cell r="H301">
            <v>201</v>
          </cell>
          <cell r="I301">
            <v>1</v>
          </cell>
          <cell r="J301">
            <v>1</v>
          </cell>
          <cell r="K301">
            <v>203</v>
          </cell>
          <cell r="L301">
            <v>1</v>
          </cell>
          <cell r="M301">
            <v>38</v>
          </cell>
          <cell r="N301">
            <v>84</v>
          </cell>
          <cell r="O301">
            <v>93</v>
          </cell>
          <cell r="P301">
            <v>116</v>
          </cell>
          <cell r="Q301">
            <v>0</v>
          </cell>
          <cell r="R301">
            <v>0.2</v>
          </cell>
          <cell r="S301">
            <v>0.11</v>
          </cell>
          <cell r="T301">
            <v>0.11</v>
          </cell>
          <cell r="U301">
            <v>1</v>
          </cell>
          <cell r="V301">
            <v>15</v>
          </cell>
          <cell r="W301">
            <v>12</v>
          </cell>
          <cell r="X301">
            <v>1</v>
          </cell>
          <cell r="Y301">
            <v>1</v>
          </cell>
          <cell r="Z301">
            <v>50</v>
          </cell>
          <cell r="AA301">
            <v>50</v>
          </cell>
          <cell r="AB301">
            <v>0.04</v>
          </cell>
          <cell r="AC301">
            <v>0.04</v>
          </cell>
          <cell r="AD301">
            <v>1</v>
          </cell>
        </row>
        <row r="302">
          <cell r="A302">
            <v>301</v>
          </cell>
          <cell r="B302" t="str">
            <v>U6=30.5*25.5</v>
          </cell>
          <cell r="C302">
            <v>648</v>
          </cell>
          <cell r="D302">
            <v>775</v>
          </cell>
          <cell r="E302">
            <v>8</v>
          </cell>
          <cell r="F302">
            <v>8</v>
          </cell>
          <cell r="G302">
            <v>8</v>
          </cell>
          <cell r="H302">
            <v>8</v>
          </cell>
          <cell r="I302">
            <v>1</v>
          </cell>
          <cell r="J302">
            <v>1</v>
          </cell>
          <cell r="K302">
            <v>203</v>
          </cell>
          <cell r="L302">
            <v>1</v>
          </cell>
          <cell r="M302">
            <v>45</v>
          </cell>
          <cell r="N302">
            <v>99</v>
          </cell>
          <cell r="O302">
            <v>110</v>
          </cell>
          <cell r="P302">
            <v>137</v>
          </cell>
          <cell r="Q302">
            <v>0</v>
          </cell>
          <cell r="R302">
            <v>50</v>
          </cell>
          <cell r="S302">
            <v>0.11</v>
          </cell>
          <cell r="T302">
            <v>0.65</v>
          </cell>
          <cell r="U302">
            <v>3</v>
          </cell>
          <cell r="V302">
            <v>15</v>
          </cell>
          <cell r="W302">
            <v>12</v>
          </cell>
          <cell r="X302">
            <v>1</v>
          </cell>
          <cell r="Y302">
            <v>1</v>
          </cell>
          <cell r="Z302">
            <v>50</v>
          </cell>
          <cell r="AA302">
            <v>50</v>
          </cell>
          <cell r="AB302">
            <v>0.04</v>
          </cell>
          <cell r="AC302">
            <v>2</v>
          </cell>
          <cell r="AD302">
            <v>3</v>
          </cell>
        </row>
        <row r="303">
          <cell r="A303">
            <v>302</v>
          </cell>
          <cell r="B303" t="str">
            <v>U6z30.5*25.5</v>
          </cell>
          <cell r="C303">
            <v>648</v>
          </cell>
          <cell r="D303">
            <v>775</v>
          </cell>
          <cell r="E303">
            <v>8</v>
          </cell>
          <cell r="F303">
            <v>8</v>
          </cell>
          <cell r="G303">
            <v>8</v>
          </cell>
          <cell r="H303">
            <v>8</v>
          </cell>
          <cell r="I303">
            <v>1</v>
          </cell>
          <cell r="J303">
            <v>1</v>
          </cell>
          <cell r="K303">
            <v>203</v>
          </cell>
          <cell r="L303">
            <v>1</v>
          </cell>
          <cell r="M303">
            <v>45</v>
          </cell>
          <cell r="N303">
            <v>99</v>
          </cell>
          <cell r="O303">
            <v>110</v>
          </cell>
          <cell r="P303">
            <v>137</v>
          </cell>
          <cell r="Q303">
            <v>0</v>
          </cell>
          <cell r="R303">
            <v>50</v>
          </cell>
          <cell r="S303">
            <v>0.11</v>
          </cell>
          <cell r="T303">
            <v>0.5</v>
          </cell>
          <cell r="U303">
            <v>20</v>
          </cell>
          <cell r="V303">
            <v>15</v>
          </cell>
          <cell r="W303">
            <v>12</v>
          </cell>
          <cell r="X303">
            <v>1</v>
          </cell>
          <cell r="Y303">
            <v>1</v>
          </cell>
          <cell r="Z303">
            <v>50</v>
          </cell>
          <cell r="AA303">
            <v>50</v>
          </cell>
          <cell r="AB303">
            <v>0.04</v>
          </cell>
          <cell r="AC303">
            <v>5</v>
          </cell>
          <cell r="AD303">
            <v>20</v>
          </cell>
        </row>
        <row r="304">
          <cell r="A304">
            <v>303</v>
          </cell>
          <cell r="B304" t="str">
            <v>T6=35.5*28.0</v>
          </cell>
          <cell r="C304">
            <v>711</v>
          </cell>
          <cell r="D304">
            <v>902</v>
          </cell>
          <cell r="E304">
            <v>14</v>
          </cell>
          <cell r="F304">
            <v>14</v>
          </cell>
          <cell r="G304">
            <v>9</v>
          </cell>
          <cell r="H304">
            <v>9</v>
          </cell>
          <cell r="I304">
            <v>1</v>
          </cell>
          <cell r="J304">
            <v>1</v>
          </cell>
          <cell r="K304">
            <v>203</v>
          </cell>
          <cell r="L304">
            <v>1</v>
          </cell>
          <cell r="M304">
            <v>41</v>
          </cell>
          <cell r="N304">
            <v>90</v>
          </cell>
          <cell r="O304">
            <v>100</v>
          </cell>
          <cell r="P304">
            <v>125</v>
          </cell>
          <cell r="Q304">
            <v>0</v>
          </cell>
          <cell r="R304">
            <v>50</v>
          </cell>
          <cell r="S304">
            <v>0.13</v>
          </cell>
          <cell r="T304">
            <v>0.5</v>
          </cell>
          <cell r="U304">
            <v>3</v>
          </cell>
          <cell r="V304">
            <v>15</v>
          </cell>
          <cell r="W304">
            <v>12</v>
          </cell>
          <cell r="X304">
            <v>1</v>
          </cell>
          <cell r="Y304">
            <v>1</v>
          </cell>
          <cell r="Z304">
            <v>50</v>
          </cell>
          <cell r="AA304">
            <v>50</v>
          </cell>
          <cell r="AB304">
            <v>50</v>
          </cell>
          <cell r="AC304">
            <v>50</v>
          </cell>
          <cell r="AD304">
            <v>3</v>
          </cell>
        </row>
        <row r="305">
          <cell r="A305">
            <v>304</v>
          </cell>
          <cell r="B305" t="str">
            <v>Q7z38.0*30.0</v>
          </cell>
          <cell r="C305">
            <v>762</v>
          </cell>
          <cell r="D305">
            <v>965</v>
          </cell>
          <cell r="E305">
            <v>14</v>
          </cell>
          <cell r="F305">
            <v>14</v>
          </cell>
          <cell r="G305">
            <v>21</v>
          </cell>
          <cell r="H305">
            <v>21</v>
          </cell>
          <cell r="I305">
            <v>1</v>
          </cell>
          <cell r="J305">
            <v>1</v>
          </cell>
          <cell r="K305">
            <v>203</v>
          </cell>
          <cell r="L305">
            <v>1</v>
          </cell>
          <cell r="M305">
            <v>38</v>
          </cell>
          <cell r="N305">
            <v>84</v>
          </cell>
          <cell r="O305">
            <v>93</v>
          </cell>
          <cell r="P305">
            <v>116</v>
          </cell>
          <cell r="Q305">
            <v>0</v>
          </cell>
          <cell r="R305">
            <v>50</v>
          </cell>
          <cell r="S305">
            <v>0.11</v>
          </cell>
          <cell r="T305">
            <v>0.5</v>
          </cell>
          <cell r="U305">
            <v>20</v>
          </cell>
          <cell r="V305">
            <v>15</v>
          </cell>
          <cell r="W305">
            <v>12</v>
          </cell>
          <cell r="X305">
            <v>1</v>
          </cell>
          <cell r="Y305">
            <v>1</v>
          </cell>
          <cell r="Z305">
            <v>50</v>
          </cell>
          <cell r="AA305">
            <v>50</v>
          </cell>
          <cell r="AB305">
            <v>0.04</v>
          </cell>
          <cell r="AC305">
            <v>2</v>
          </cell>
          <cell r="AD305">
            <v>20</v>
          </cell>
        </row>
        <row r="306">
          <cell r="A306">
            <v>305</v>
          </cell>
          <cell r="B306" t="str">
            <v>Q7x38.0*30.0</v>
          </cell>
          <cell r="C306">
            <v>762</v>
          </cell>
          <cell r="D306">
            <v>965</v>
          </cell>
          <cell r="E306">
            <v>8</v>
          </cell>
          <cell r="F306">
            <v>8</v>
          </cell>
          <cell r="G306">
            <v>8</v>
          </cell>
          <cell r="H306">
            <v>8</v>
          </cell>
          <cell r="I306">
            <v>2</v>
          </cell>
          <cell r="J306">
            <v>2</v>
          </cell>
          <cell r="K306">
            <v>203</v>
          </cell>
          <cell r="L306">
            <v>4</v>
          </cell>
          <cell r="M306">
            <v>38</v>
          </cell>
          <cell r="N306">
            <v>84</v>
          </cell>
          <cell r="O306">
            <v>93</v>
          </cell>
          <cell r="P306">
            <v>116</v>
          </cell>
          <cell r="Q306">
            <v>0</v>
          </cell>
          <cell r="R306">
            <v>0.2</v>
          </cell>
          <cell r="S306">
            <v>0.11</v>
          </cell>
          <cell r="T306">
            <v>0.11</v>
          </cell>
          <cell r="U306">
            <v>1</v>
          </cell>
          <cell r="V306">
            <v>15</v>
          </cell>
          <cell r="W306">
            <v>12</v>
          </cell>
          <cell r="X306">
            <v>1</v>
          </cell>
          <cell r="Y306">
            <v>1</v>
          </cell>
          <cell r="Z306">
            <v>50</v>
          </cell>
          <cell r="AA306">
            <v>50</v>
          </cell>
          <cell r="AB306">
            <v>0.04</v>
          </cell>
          <cell r="AC306">
            <v>0.04</v>
          </cell>
          <cell r="AD306">
            <v>1</v>
          </cell>
        </row>
        <row r="307">
          <cell r="A307">
            <v>306</v>
          </cell>
          <cell r="B307" t="str">
            <v>Q7 38.0*30.0</v>
          </cell>
          <cell r="C307">
            <v>762</v>
          </cell>
          <cell r="D307">
            <v>965</v>
          </cell>
          <cell r="E307">
            <v>8</v>
          </cell>
          <cell r="F307">
            <v>8</v>
          </cell>
          <cell r="G307">
            <v>8</v>
          </cell>
          <cell r="H307">
            <v>8</v>
          </cell>
          <cell r="I307">
            <v>1</v>
          </cell>
          <cell r="J307">
            <v>1</v>
          </cell>
          <cell r="K307">
            <v>203</v>
          </cell>
          <cell r="L307">
            <v>1</v>
          </cell>
          <cell r="M307">
            <v>38</v>
          </cell>
          <cell r="N307">
            <v>84</v>
          </cell>
          <cell r="O307">
            <v>93</v>
          </cell>
          <cell r="P307">
            <v>116</v>
          </cell>
          <cell r="Q307">
            <v>0</v>
          </cell>
          <cell r="R307">
            <v>0.2</v>
          </cell>
          <cell r="S307">
            <v>0.11</v>
          </cell>
          <cell r="T307">
            <v>0.11</v>
          </cell>
          <cell r="U307">
            <v>1</v>
          </cell>
          <cell r="V307">
            <v>15</v>
          </cell>
          <cell r="W307">
            <v>12</v>
          </cell>
          <cell r="X307">
            <v>1</v>
          </cell>
          <cell r="Y307">
            <v>1</v>
          </cell>
          <cell r="Z307">
            <v>50</v>
          </cell>
          <cell r="AA307">
            <v>50</v>
          </cell>
          <cell r="AB307">
            <v>0.04</v>
          </cell>
          <cell r="AC307">
            <v>0.04</v>
          </cell>
          <cell r="AD307">
            <v>1</v>
          </cell>
        </row>
        <row r="308">
          <cell r="A308">
            <v>307</v>
          </cell>
          <cell r="B308" t="str">
            <v>Q7b38.0*30.0</v>
          </cell>
          <cell r="C308">
            <v>762</v>
          </cell>
          <cell r="D308">
            <v>965</v>
          </cell>
          <cell r="E308">
            <v>69</v>
          </cell>
          <cell r="F308">
            <v>69</v>
          </cell>
          <cell r="G308">
            <v>105</v>
          </cell>
          <cell r="H308">
            <v>105</v>
          </cell>
          <cell r="I308">
            <v>1</v>
          </cell>
          <cell r="J308">
            <v>1</v>
          </cell>
          <cell r="K308">
            <v>203</v>
          </cell>
          <cell r="L308">
            <v>1</v>
          </cell>
          <cell r="M308">
            <v>38</v>
          </cell>
          <cell r="N308">
            <v>84</v>
          </cell>
          <cell r="O308">
            <v>93</v>
          </cell>
          <cell r="P308">
            <v>116</v>
          </cell>
          <cell r="Q308">
            <v>0</v>
          </cell>
          <cell r="R308">
            <v>0.2</v>
          </cell>
          <cell r="S308">
            <v>0.11</v>
          </cell>
          <cell r="T308">
            <v>0.11</v>
          </cell>
          <cell r="U308">
            <v>1</v>
          </cell>
          <cell r="V308">
            <v>15</v>
          </cell>
          <cell r="W308">
            <v>12</v>
          </cell>
          <cell r="X308">
            <v>1</v>
          </cell>
          <cell r="Y308">
            <v>1</v>
          </cell>
          <cell r="Z308">
            <v>50</v>
          </cell>
          <cell r="AA308">
            <v>50</v>
          </cell>
          <cell r="AB308">
            <v>0.04</v>
          </cell>
          <cell r="AC308">
            <v>0.04</v>
          </cell>
          <cell r="AD308">
            <v>1</v>
          </cell>
        </row>
        <row r="309">
          <cell r="A309">
            <v>308</v>
          </cell>
          <cell r="B309" t="str">
            <v>Q7+38.0*30.0</v>
          </cell>
          <cell r="C309">
            <v>762</v>
          </cell>
          <cell r="D309">
            <v>965</v>
          </cell>
          <cell r="E309">
            <v>8</v>
          </cell>
          <cell r="F309">
            <v>8</v>
          </cell>
          <cell r="G309">
            <v>8</v>
          </cell>
          <cell r="H309">
            <v>8</v>
          </cell>
          <cell r="I309">
            <v>1</v>
          </cell>
          <cell r="J309">
            <v>1</v>
          </cell>
          <cell r="K309">
            <v>203</v>
          </cell>
          <cell r="L309">
            <v>1</v>
          </cell>
          <cell r="M309">
            <v>38</v>
          </cell>
          <cell r="N309">
            <v>84</v>
          </cell>
          <cell r="O309">
            <v>93</v>
          </cell>
          <cell r="P309">
            <v>116</v>
          </cell>
          <cell r="Q309">
            <v>0</v>
          </cell>
          <cell r="R309">
            <v>50</v>
          </cell>
          <cell r="S309">
            <v>0.11</v>
          </cell>
          <cell r="T309">
            <v>0.4</v>
          </cell>
          <cell r="U309">
            <v>3</v>
          </cell>
          <cell r="V309">
            <v>15</v>
          </cell>
          <cell r="W309">
            <v>12</v>
          </cell>
          <cell r="X309">
            <v>1</v>
          </cell>
          <cell r="Y309">
            <v>1</v>
          </cell>
          <cell r="Z309">
            <v>50</v>
          </cell>
          <cell r="AA309">
            <v>50</v>
          </cell>
          <cell r="AB309">
            <v>0.04</v>
          </cell>
          <cell r="AC309">
            <v>0.5</v>
          </cell>
          <cell r="AD309">
            <v>3</v>
          </cell>
        </row>
        <row r="310">
          <cell r="A310">
            <v>309</v>
          </cell>
          <cell r="B310" t="str">
            <v>Q7h38.0*30.0</v>
          </cell>
          <cell r="C310">
            <v>762</v>
          </cell>
          <cell r="D310">
            <v>965</v>
          </cell>
          <cell r="E310">
            <v>8</v>
          </cell>
          <cell r="F310">
            <v>8</v>
          </cell>
          <cell r="G310">
            <v>8</v>
          </cell>
          <cell r="H310">
            <v>8</v>
          </cell>
          <cell r="I310">
            <v>1</v>
          </cell>
          <cell r="J310">
            <v>2</v>
          </cell>
          <cell r="K310">
            <v>203</v>
          </cell>
          <cell r="L310">
            <v>2</v>
          </cell>
          <cell r="M310">
            <v>38</v>
          </cell>
          <cell r="N310">
            <v>84</v>
          </cell>
          <cell r="O310">
            <v>93</v>
          </cell>
          <cell r="P310">
            <v>116</v>
          </cell>
          <cell r="Q310">
            <v>0</v>
          </cell>
          <cell r="R310">
            <v>0.2</v>
          </cell>
          <cell r="S310">
            <v>0.11</v>
          </cell>
          <cell r="T310">
            <v>0.11</v>
          </cell>
          <cell r="U310">
            <v>1</v>
          </cell>
          <cell r="V310">
            <v>15</v>
          </cell>
          <cell r="W310">
            <v>12</v>
          </cell>
          <cell r="X310">
            <v>1</v>
          </cell>
          <cell r="Y310">
            <v>1</v>
          </cell>
          <cell r="Z310">
            <v>50</v>
          </cell>
          <cell r="AA310">
            <v>50</v>
          </cell>
          <cell r="AB310">
            <v>0.04</v>
          </cell>
          <cell r="AC310">
            <v>0.04</v>
          </cell>
          <cell r="AD310">
            <v>1</v>
          </cell>
        </row>
        <row r="311">
          <cell r="A311">
            <v>310</v>
          </cell>
          <cell r="B311" t="str">
            <v>A6=35.5*28.0</v>
          </cell>
          <cell r="C311">
            <v>711</v>
          </cell>
          <cell r="D311">
            <v>902</v>
          </cell>
          <cell r="E311">
            <v>14</v>
          </cell>
          <cell r="F311">
            <v>14</v>
          </cell>
          <cell r="G311">
            <v>9</v>
          </cell>
          <cell r="H311">
            <v>9</v>
          </cell>
          <cell r="I311">
            <v>1</v>
          </cell>
          <cell r="J311">
            <v>1</v>
          </cell>
          <cell r="K311">
            <v>203</v>
          </cell>
          <cell r="L311">
            <v>1</v>
          </cell>
          <cell r="M311">
            <v>41</v>
          </cell>
          <cell r="N311">
            <v>90</v>
          </cell>
          <cell r="O311">
            <v>100</v>
          </cell>
          <cell r="P311">
            <v>125</v>
          </cell>
          <cell r="Q311">
            <v>0</v>
          </cell>
          <cell r="R311">
            <v>50</v>
          </cell>
          <cell r="S311">
            <v>0.4</v>
          </cell>
          <cell r="T311">
            <v>0.5</v>
          </cell>
          <cell r="U311">
            <v>3</v>
          </cell>
          <cell r="V311">
            <v>15</v>
          </cell>
          <cell r="W311">
            <v>12</v>
          </cell>
          <cell r="X311">
            <v>1</v>
          </cell>
          <cell r="Y311">
            <v>1</v>
          </cell>
          <cell r="Z311">
            <v>50</v>
          </cell>
          <cell r="AA311">
            <v>50</v>
          </cell>
          <cell r="AB311">
            <v>50</v>
          </cell>
          <cell r="AC311">
            <v>50</v>
          </cell>
          <cell r="AD311">
            <v>3</v>
          </cell>
        </row>
        <row r="312">
          <cell r="A312">
            <v>311</v>
          </cell>
          <cell r="B312" t="str">
            <v>A6 35.5*28.0</v>
          </cell>
          <cell r="C312">
            <v>711</v>
          </cell>
          <cell r="D312">
            <v>902</v>
          </cell>
          <cell r="E312">
            <v>14</v>
          </cell>
          <cell r="F312">
            <v>14</v>
          </cell>
          <cell r="G312">
            <v>9</v>
          </cell>
          <cell r="H312">
            <v>9</v>
          </cell>
          <cell r="I312">
            <v>1</v>
          </cell>
          <cell r="J312">
            <v>1</v>
          </cell>
          <cell r="K312">
            <v>203</v>
          </cell>
          <cell r="L312">
            <v>1</v>
          </cell>
          <cell r="M312">
            <v>41</v>
          </cell>
          <cell r="N312">
            <v>90</v>
          </cell>
          <cell r="O312">
            <v>100</v>
          </cell>
          <cell r="P312">
            <v>125</v>
          </cell>
          <cell r="Q312">
            <v>0</v>
          </cell>
          <cell r="R312">
            <v>0.2</v>
          </cell>
          <cell r="S312">
            <v>0.11</v>
          </cell>
          <cell r="T312">
            <v>0.11</v>
          </cell>
          <cell r="U312">
            <v>1</v>
          </cell>
          <cell r="V312">
            <v>15</v>
          </cell>
          <cell r="W312">
            <v>12</v>
          </cell>
          <cell r="X312">
            <v>1</v>
          </cell>
          <cell r="Y312">
            <v>1</v>
          </cell>
          <cell r="Z312">
            <v>50</v>
          </cell>
          <cell r="AA312">
            <v>50</v>
          </cell>
          <cell r="AB312">
            <v>0.04</v>
          </cell>
          <cell r="AC312">
            <v>0.04</v>
          </cell>
          <cell r="AD312">
            <v>1</v>
          </cell>
        </row>
        <row r="313">
          <cell r="A313">
            <v>312</v>
          </cell>
          <cell r="B313" t="str">
            <v>A6b35.5*28.0</v>
          </cell>
          <cell r="C313">
            <v>711</v>
          </cell>
          <cell r="D313">
            <v>902</v>
          </cell>
          <cell r="E313">
            <v>44</v>
          </cell>
          <cell r="F313">
            <v>44</v>
          </cell>
          <cell r="G313">
            <v>74</v>
          </cell>
          <cell r="H313">
            <v>74</v>
          </cell>
          <cell r="I313">
            <v>1</v>
          </cell>
          <cell r="J313">
            <v>1</v>
          </cell>
          <cell r="K313">
            <v>203</v>
          </cell>
          <cell r="L313">
            <v>1</v>
          </cell>
          <cell r="M313">
            <v>41</v>
          </cell>
          <cell r="N313">
            <v>90</v>
          </cell>
          <cell r="O313">
            <v>100</v>
          </cell>
          <cell r="P313">
            <v>125</v>
          </cell>
          <cell r="Q313">
            <v>0</v>
          </cell>
          <cell r="R313">
            <v>0.2</v>
          </cell>
          <cell r="S313">
            <v>0.11</v>
          </cell>
          <cell r="T313">
            <v>0.11</v>
          </cell>
          <cell r="U313">
            <v>1</v>
          </cell>
          <cell r="V313">
            <v>15</v>
          </cell>
          <cell r="W313">
            <v>12</v>
          </cell>
          <cell r="X313">
            <v>1</v>
          </cell>
          <cell r="Y313">
            <v>1</v>
          </cell>
          <cell r="Z313">
            <v>50</v>
          </cell>
          <cell r="AA313">
            <v>50</v>
          </cell>
          <cell r="AB313">
            <v>0.04</v>
          </cell>
          <cell r="AC313">
            <v>0.04</v>
          </cell>
          <cell r="AD313">
            <v>1</v>
          </cell>
        </row>
        <row r="314">
          <cell r="A314">
            <v>313</v>
          </cell>
          <cell r="B314" t="str">
            <v>A6h35.5*28.0</v>
          </cell>
          <cell r="C314">
            <v>711</v>
          </cell>
          <cell r="D314">
            <v>902</v>
          </cell>
          <cell r="E314">
            <v>8</v>
          </cell>
          <cell r="F314">
            <v>8</v>
          </cell>
          <cell r="G314">
            <v>8</v>
          </cell>
          <cell r="H314">
            <v>8</v>
          </cell>
          <cell r="I314">
            <v>1</v>
          </cell>
          <cell r="J314">
            <v>2</v>
          </cell>
          <cell r="K314">
            <v>203</v>
          </cell>
          <cell r="L314">
            <v>2</v>
          </cell>
          <cell r="M314">
            <v>41</v>
          </cell>
          <cell r="N314">
            <v>90</v>
          </cell>
          <cell r="O314">
            <v>100</v>
          </cell>
          <cell r="P314">
            <v>125</v>
          </cell>
          <cell r="Q314">
            <v>0</v>
          </cell>
          <cell r="R314">
            <v>0.2</v>
          </cell>
          <cell r="S314">
            <v>0.11</v>
          </cell>
          <cell r="T314">
            <v>0.11</v>
          </cell>
          <cell r="U314">
            <v>1</v>
          </cell>
          <cell r="V314">
            <v>15</v>
          </cell>
          <cell r="W314">
            <v>12</v>
          </cell>
          <cell r="X314">
            <v>1</v>
          </cell>
          <cell r="Y314">
            <v>1</v>
          </cell>
          <cell r="Z314">
            <v>50</v>
          </cell>
          <cell r="AA314">
            <v>50</v>
          </cell>
          <cell r="AB314">
            <v>0.04</v>
          </cell>
          <cell r="AC314">
            <v>0.04</v>
          </cell>
          <cell r="AD314">
            <v>1</v>
          </cell>
        </row>
        <row r="315">
          <cell r="A315">
            <v>314</v>
          </cell>
          <cell r="B315" t="str">
            <v>X7 749*622</v>
          </cell>
          <cell r="C315">
            <v>622</v>
          </cell>
          <cell r="D315">
            <v>749</v>
          </cell>
          <cell r="E315">
            <v>8</v>
          </cell>
          <cell r="F315">
            <v>8</v>
          </cell>
          <cell r="G315">
            <v>8</v>
          </cell>
          <cell r="H315">
            <v>8</v>
          </cell>
          <cell r="I315">
            <v>1</v>
          </cell>
          <cell r="J315">
            <v>1</v>
          </cell>
          <cell r="K315">
            <v>203</v>
          </cell>
          <cell r="L315">
            <v>1</v>
          </cell>
          <cell r="M315">
            <v>46</v>
          </cell>
          <cell r="N315">
            <v>102</v>
          </cell>
          <cell r="O315">
            <v>114</v>
          </cell>
          <cell r="P315">
            <v>142</v>
          </cell>
          <cell r="Q315">
            <v>0</v>
          </cell>
          <cell r="R315">
            <v>0.2</v>
          </cell>
          <cell r="S315">
            <v>0.06</v>
          </cell>
          <cell r="T315">
            <v>0.06</v>
          </cell>
          <cell r="U315">
            <v>1</v>
          </cell>
          <cell r="V315">
            <v>15</v>
          </cell>
          <cell r="W315">
            <v>12</v>
          </cell>
          <cell r="X315">
            <v>1</v>
          </cell>
          <cell r="Y315">
            <v>1</v>
          </cell>
          <cell r="Z315">
            <v>50</v>
          </cell>
          <cell r="AA315">
            <v>50</v>
          </cell>
          <cell r="AB315">
            <v>0.04</v>
          </cell>
          <cell r="AC315">
            <v>0.04</v>
          </cell>
          <cell r="AD315">
            <v>1</v>
          </cell>
        </row>
        <row r="316">
          <cell r="A316">
            <v>315</v>
          </cell>
          <cell r="B316" t="str">
            <v>X7$749*622</v>
          </cell>
          <cell r="C316">
            <v>622</v>
          </cell>
          <cell r="D316">
            <v>749</v>
          </cell>
          <cell r="E316">
            <v>8</v>
          </cell>
          <cell r="F316">
            <v>8</v>
          </cell>
          <cell r="G316">
            <v>8</v>
          </cell>
          <cell r="H316">
            <v>8</v>
          </cell>
          <cell r="I316">
            <v>1</v>
          </cell>
          <cell r="J316">
            <v>1</v>
          </cell>
          <cell r="K316">
            <v>203</v>
          </cell>
          <cell r="L316">
            <v>1</v>
          </cell>
          <cell r="M316">
            <v>46</v>
          </cell>
          <cell r="N316">
            <v>102</v>
          </cell>
          <cell r="O316">
            <v>114</v>
          </cell>
          <cell r="P316">
            <v>142</v>
          </cell>
          <cell r="Q316">
            <v>0</v>
          </cell>
          <cell r="R316">
            <v>0.2</v>
          </cell>
          <cell r="S316">
            <v>0.11</v>
          </cell>
          <cell r="T316">
            <v>0.11</v>
          </cell>
          <cell r="U316">
            <v>1</v>
          </cell>
          <cell r="V316">
            <v>15</v>
          </cell>
          <cell r="W316">
            <v>12</v>
          </cell>
          <cell r="X316">
            <v>1</v>
          </cell>
          <cell r="Y316">
            <v>1</v>
          </cell>
          <cell r="Z316">
            <v>50</v>
          </cell>
          <cell r="AA316">
            <v>50</v>
          </cell>
          <cell r="AB316">
            <v>0.04</v>
          </cell>
          <cell r="AC316">
            <v>0.04</v>
          </cell>
          <cell r="AD316">
            <v>1</v>
          </cell>
        </row>
        <row r="317">
          <cell r="A317">
            <v>316</v>
          </cell>
          <cell r="B317" t="str">
            <v>A7 35.5*28.0</v>
          </cell>
          <cell r="C317">
            <v>711</v>
          </cell>
          <cell r="D317">
            <v>902</v>
          </cell>
          <cell r="E317">
            <v>14</v>
          </cell>
          <cell r="F317">
            <v>14</v>
          </cell>
          <cell r="G317">
            <v>9</v>
          </cell>
          <cell r="H317">
            <v>9</v>
          </cell>
          <cell r="I317">
            <v>1</v>
          </cell>
          <cell r="J317">
            <v>1</v>
          </cell>
          <cell r="K317">
            <v>203</v>
          </cell>
          <cell r="L317">
            <v>1</v>
          </cell>
          <cell r="M317">
            <v>41</v>
          </cell>
          <cell r="N317">
            <v>90</v>
          </cell>
          <cell r="O317">
            <v>100</v>
          </cell>
          <cell r="P317">
            <v>125</v>
          </cell>
          <cell r="Q317">
            <v>0</v>
          </cell>
          <cell r="R317">
            <v>0.2</v>
          </cell>
          <cell r="S317">
            <v>0.11</v>
          </cell>
          <cell r="T317">
            <v>0.11</v>
          </cell>
          <cell r="U317">
            <v>1</v>
          </cell>
          <cell r="V317">
            <v>15</v>
          </cell>
          <cell r="W317">
            <v>12</v>
          </cell>
          <cell r="X317">
            <v>1</v>
          </cell>
          <cell r="Y317">
            <v>1</v>
          </cell>
          <cell r="Z317">
            <v>50</v>
          </cell>
          <cell r="AA317">
            <v>50</v>
          </cell>
          <cell r="AB317">
            <v>0.04</v>
          </cell>
          <cell r="AC317">
            <v>0.04</v>
          </cell>
          <cell r="AD317">
            <v>1</v>
          </cell>
        </row>
        <row r="318">
          <cell r="A318">
            <v>317</v>
          </cell>
          <cell r="B318" t="str">
            <v>A7b35.5*28.0</v>
          </cell>
          <cell r="C318">
            <v>711</v>
          </cell>
          <cell r="D318">
            <v>902</v>
          </cell>
          <cell r="E318">
            <v>44</v>
          </cell>
          <cell r="F318">
            <v>44</v>
          </cell>
          <cell r="G318">
            <v>74</v>
          </cell>
          <cell r="H318">
            <v>74</v>
          </cell>
          <cell r="I318">
            <v>1</v>
          </cell>
          <cell r="J318">
            <v>1</v>
          </cell>
          <cell r="K318">
            <v>203</v>
          </cell>
          <cell r="L318">
            <v>1</v>
          </cell>
          <cell r="M318">
            <v>41</v>
          </cell>
          <cell r="N318">
            <v>90</v>
          </cell>
          <cell r="O318">
            <v>100</v>
          </cell>
          <cell r="P318">
            <v>125</v>
          </cell>
          <cell r="Q318">
            <v>0</v>
          </cell>
          <cell r="R318">
            <v>0.2</v>
          </cell>
          <cell r="S318">
            <v>0.11</v>
          </cell>
          <cell r="T318">
            <v>0.11</v>
          </cell>
          <cell r="U318">
            <v>1</v>
          </cell>
          <cell r="V318">
            <v>15</v>
          </cell>
          <cell r="W318">
            <v>12</v>
          </cell>
          <cell r="X318">
            <v>1</v>
          </cell>
          <cell r="Y318">
            <v>1</v>
          </cell>
          <cell r="Z318">
            <v>50</v>
          </cell>
          <cell r="AA318">
            <v>50</v>
          </cell>
          <cell r="AB318">
            <v>0.04</v>
          </cell>
          <cell r="AC318">
            <v>0.04</v>
          </cell>
          <cell r="AD318">
            <v>1</v>
          </cell>
        </row>
        <row r="319">
          <cell r="A319">
            <v>318</v>
          </cell>
          <cell r="B319" t="str">
            <v>A7h35.5*28.0</v>
          </cell>
          <cell r="C319">
            <v>711</v>
          </cell>
          <cell r="D319">
            <v>902</v>
          </cell>
          <cell r="E319">
            <v>8</v>
          </cell>
          <cell r="F319">
            <v>8</v>
          </cell>
          <cell r="G319">
            <v>8</v>
          </cell>
          <cell r="H319">
            <v>8</v>
          </cell>
          <cell r="I319">
            <v>1</v>
          </cell>
          <cell r="J319">
            <v>2</v>
          </cell>
          <cell r="K319">
            <v>203</v>
          </cell>
          <cell r="L319">
            <v>2</v>
          </cell>
          <cell r="M319">
            <v>41</v>
          </cell>
          <cell r="N319">
            <v>90</v>
          </cell>
          <cell r="O319">
            <v>100</v>
          </cell>
          <cell r="P319">
            <v>125</v>
          </cell>
          <cell r="Q319">
            <v>0</v>
          </cell>
          <cell r="R319">
            <v>0.2</v>
          </cell>
          <cell r="S319">
            <v>0.11</v>
          </cell>
          <cell r="T319">
            <v>0.11</v>
          </cell>
          <cell r="U319">
            <v>1</v>
          </cell>
          <cell r="V319">
            <v>15</v>
          </cell>
          <cell r="W319">
            <v>12</v>
          </cell>
          <cell r="X319">
            <v>1</v>
          </cell>
          <cell r="Y319">
            <v>1</v>
          </cell>
          <cell r="Z319">
            <v>50</v>
          </cell>
          <cell r="AA319">
            <v>50</v>
          </cell>
          <cell r="AB319">
            <v>0.04</v>
          </cell>
          <cell r="AC319">
            <v>0.04</v>
          </cell>
          <cell r="AD319">
            <v>1</v>
          </cell>
        </row>
        <row r="320">
          <cell r="A320">
            <v>319</v>
          </cell>
          <cell r="B320" t="str">
            <v/>
          </cell>
          <cell r="C320" t="str">
            <v/>
          </cell>
          <cell r="D320" t="str">
            <v/>
          </cell>
          <cell r="E320" t="str">
            <v/>
          </cell>
          <cell r="F320" t="str">
            <v/>
          </cell>
          <cell r="G320" t="str">
            <v/>
          </cell>
          <cell r="H320" t="str">
            <v/>
          </cell>
          <cell r="I320" t="str">
            <v/>
          </cell>
          <cell r="J320" t="str">
            <v/>
          </cell>
          <cell r="K320" t="str">
            <v/>
          </cell>
          <cell r="L320" t="str">
            <v/>
          </cell>
          <cell r="M320" t="str">
            <v/>
          </cell>
          <cell r="N320" t="str">
            <v/>
          </cell>
          <cell r="O320" t="str">
            <v/>
          </cell>
          <cell r="P320" t="str">
            <v/>
          </cell>
          <cell r="Q320" t="str">
            <v/>
          </cell>
          <cell r="R320" t="str">
            <v/>
          </cell>
          <cell r="S320" t="str">
            <v/>
          </cell>
          <cell r="T320" t="str">
            <v/>
          </cell>
          <cell r="V320" t="str">
            <v/>
          </cell>
          <cell r="W320" t="str">
            <v/>
          </cell>
          <cell r="X320" t="str">
            <v/>
          </cell>
          <cell r="Y320" t="str">
            <v/>
          </cell>
          <cell r="Z320" t="str">
            <v/>
          </cell>
          <cell r="AA320" t="str">
            <v/>
          </cell>
          <cell r="AB320" t="str">
            <v/>
          </cell>
        </row>
        <row r="321">
          <cell r="A321">
            <v>320</v>
          </cell>
          <cell r="B321" t="str">
            <v>U6?35.5*28.0</v>
          </cell>
          <cell r="C321">
            <v>711</v>
          </cell>
          <cell r="D321">
            <v>902</v>
          </cell>
          <cell r="E321">
            <v>14</v>
          </cell>
          <cell r="F321">
            <v>14</v>
          </cell>
          <cell r="G321">
            <v>9</v>
          </cell>
          <cell r="H321">
            <v>9</v>
          </cell>
          <cell r="I321">
            <v>1</v>
          </cell>
          <cell r="J321">
            <v>1</v>
          </cell>
          <cell r="K321">
            <v>203</v>
          </cell>
          <cell r="L321">
            <v>1</v>
          </cell>
          <cell r="M321">
            <v>41</v>
          </cell>
          <cell r="N321">
            <v>90</v>
          </cell>
          <cell r="O321">
            <v>100</v>
          </cell>
          <cell r="P321">
            <v>125</v>
          </cell>
          <cell r="Q321">
            <v>0</v>
          </cell>
          <cell r="R321">
            <v>50</v>
          </cell>
          <cell r="S321">
            <v>0.4</v>
          </cell>
          <cell r="T321">
            <v>1</v>
          </cell>
          <cell r="U321">
            <v>3</v>
          </cell>
          <cell r="V321">
            <v>15</v>
          </cell>
          <cell r="W321">
            <v>12</v>
          </cell>
          <cell r="X321">
            <v>1</v>
          </cell>
          <cell r="Y321">
            <v>1</v>
          </cell>
          <cell r="Z321">
            <v>50</v>
          </cell>
          <cell r="AA321">
            <v>50</v>
          </cell>
          <cell r="AB321">
            <v>0.04</v>
          </cell>
          <cell r="AC321">
            <v>5</v>
          </cell>
          <cell r="AD321">
            <v>9999</v>
          </cell>
        </row>
        <row r="322">
          <cell r="A322">
            <v>321</v>
          </cell>
          <cell r="B322" t="str">
            <v>U6 35.5*28.0</v>
          </cell>
          <cell r="C322">
            <v>711</v>
          </cell>
          <cell r="D322">
            <v>902</v>
          </cell>
          <cell r="E322">
            <v>14</v>
          </cell>
          <cell r="F322">
            <v>14</v>
          </cell>
          <cell r="G322">
            <v>9</v>
          </cell>
          <cell r="H322">
            <v>9</v>
          </cell>
          <cell r="I322">
            <v>1</v>
          </cell>
          <cell r="J322">
            <v>1</v>
          </cell>
          <cell r="K322">
            <v>203</v>
          </cell>
          <cell r="L322">
            <v>1</v>
          </cell>
          <cell r="M322">
            <v>41</v>
          </cell>
          <cell r="N322">
            <v>90</v>
          </cell>
          <cell r="O322">
            <v>100</v>
          </cell>
          <cell r="P322">
            <v>125</v>
          </cell>
          <cell r="Q322">
            <v>0</v>
          </cell>
          <cell r="R322">
            <v>0.2</v>
          </cell>
          <cell r="S322">
            <v>0.11</v>
          </cell>
          <cell r="T322">
            <v>0.11</v>
          </cell>
          <cell r="U322">
            <v>1</v>
          </cell>
          <cell r="V322">
            <v>15</v>
          </cell>
          <cell r="W322">
            <v>12</v>
          </cell>
          <cell r="X322">
            <v>1</v>
          </cell>
          <cell r="Y322">
            <v>1</v>
          </cell>
          <cell r="Z322">
            <v>50</v>
          </cell>
          <cell r="AA322">
            <v>50</v>
          </cell>
          <cell r="AB322">
            <v>0.04</v>
          </cell>
          <cell r="AC322">
            <v>0.04</v>
          </cell>
          <cell r="AD322">
            <v>1</v>
          </cell>
        </row>
        <row r="323">
          <cell r="A323">
            <v>322</v>
          </cell>
          <cell r="B323" t="str">
            <v>U6b35.5*28.0</v>
          </cell>
          <cell r="C323">
            <v>711</v>
          </cell>
          <cell r="D323">
            <v>902</v>
          </cell>
          <cell r="E323">
            <v>44</v>
          </cell>
          <cell r="F323">
            <v>44</v>
          </cell>
          <cell r="G323">
            <v>74</v>
          </cell>
          <cell r="H323">
            <v>74</v>
          </cell>
          <cell r="I323">
            <v>1</v>
          </cell>
          <cell r="J323">
            <v>1</v>
          </cell>
          <cell r="K323">
            <v>203</v>
          </cell>
          <cell r="L323">
            <v>1</v>
          </cell>
          <cell r="M323">
            <v>41</v>
          </cell>
          <cell r="N323">
            <v>90</v>
          </cell>
          <cell r="O323">
            <v>100</v>
          </cell>
          <cell r="P323">
            <v>125</v>
          </cell>
          <cell r="Q323">
            <v>0</v>
          </cell>
          <cell r="R323">
            <v>0.2</v>
          </cell>
          <cell r="S323">
            <v>0.11</v>
          </cell>
          <cell r="T323">
            <v>0.11</v>
          </cell>
          <cell r="U323">
            <v>1</v>
          </cell>
          <cell r="V323">
            <v>15</v>
          </cell>
          <cell r="W323">
            <v>12</v>
          </cell>
          <cell r="X323">
            <v>1</v>
          </cell>
          <cell r="Y323">
            <v>1</v>
          </cell>
          <cell r="Z323">
            <v>50</v>
          </cell>
          <cell r="AA323">
            <v>50</v>
          </cell>
          <cell r="AB323">
            <v>0.04</v>
          </cell>
          <cell r="AC323">
            <v>0.04</v>
          </cell>
          <cell r="AD323">
            <v>1</v>
          </cell>
        </row>
        <row r="324">
          <cell r="A324">
            <v>323</v>
          </cell>
          <cell r="B324" t="str">
            <v>U6h35.5*28.0</v>
          </cell>
          <cell r="C324">
            <v>711</v>
          </cell>
          <cell r="D324">
            <v>902</v>
          </cell>
          <cell r="E324">
            <v>8</v>
          </cell>
          <cell r="F324">
            <v>8</v>
          </cell>
          <cell r="G324">
            <v>8</v>
          </cell>
          <cell r="H324">
            <v>8</v>
          </cell>
          <cell r="I324">
            <v>1</v>
          </cell>
          <cell r="J324">
            <v>2</v>
          </cell>
          <cell r="K324">
            <v>203</v>
          </cell>
          <cell r="L324">
            <v>2</v>
          </cell>
          <cell r="M324">
            <v>41</v>
          </cell>
          <cell r="N324">
            <v>90</v>
          </cell>
          <cell r="O324">
            <v>100</v>
          </cell>
          <cell r="P324">
            <v>125</v>
          </cell>
          <cell r="Q324">
            <v>0</v>
          </cell>
          <cell r="R324">
            <v>0.2</v>
          </cell>
          <cell r="S324">
            <v>0.11</v>
          </cell>
          <cell r="T324">
            <v>0.11</v>
          </cell>
          <cell r="U324">
            <v>1</v>
          </cell>
          <cell r="V324">
            <v>15</v>
          </cell>
          <cell r="W324">
            <v>12</v>
          </cell>
          <cell r="X324">
            <v>1</v>
          </cell>
          <cell r="Y324">
            <v>1</v>
          </cell>
          <cell r="Z324">
            <v>50</v>
          </cell>
          <cell r="AA324">
            <v>50</v>
          </cell>
          <cell r="AB324">
            <v>0.04</v>
          </cell>
          <cell r="AC324">
            <v>0.04</v>
          </cell>
          <cell r="AD324">
            <v>1</v>
          </cell>
        </row>
        <row r="325">
          <cell r="A325">
            <v>324</v>
          </cell>
          <cell r="B325" t="str">
            <v>U6a35.5*28.0</v>
          </cell>
          <cell r="C325">
            <v>711</v>
          </cell>
          <cell r="D325">
            <v>902</v>
          </cell>
          <cell r="E325">
            <v>74</v>
          </cell>
          <cell r="F325">
            <v>74</v>
          </cell>
          <cell r="G325">
            <v>114</v>
          </cell>
          <cell r="H325">
            <v>114</v>
          </cell>
          <cell r="I325">
            <v>1</v>
          </cell>
          <cell r="J325">
            <v>1</v>
          </cell>
          <cell r="K325">
            <v>203</v>
          </cell>
          <cell r="L325">
            <v>1</v>
          </cell>
          <cell r="M325">
            <v>41</v>
          </cell>
          <cell r="N325">
            <v>90</v>
          </cell>
          <cell r="O325">
            <v>100</v>
          </cell>
          <cell r="P325">
            <v>125</v>
          </cell>
          <cell r="Q325">
            <v>0</v>
          </cell>
          <cell r="R325">
            <v>0.2</v>
          </cell>
          <cell r="S325">
            <v>0.11</v>
          </cell>
          <cell r="T325">
            <v>0.11</v>
          </cell>
          <cell r="U325">
            <v>1</v>
          </cell>
          <cell r="V325">
            <v>15</v>
          </cell>
          <cell r="W325">
            <v>12</v>
          </cell>
          <cell r="X325">
            <v>1</v>
          </cell>
          <cell r="Y325">
            <v>1</v>
          </cell>
          <cell r="Z325">
            <v>50</v>
          </cell>
          <cell r="AA325">
            <v>50</v>
          </cell>
          <cell r="AB325">
            <v>0.04</v>
          </cell>
          <cell r="AC325">
            <v>0.04</v>
          </cell>
          <cell r="AD325">
            <v>1</v>
          </cell>
        </row>
        <row r="326">
          <cell r="A326">
            <v>325</v>
          </cell>
          <cell r="B326" t="str">
            <v>U6!35.5*28.0</v>
          </cell>
          <cell r="C326">
            <v>711</v>
          </cell>
          <cell r="D326">
            <v>902</v>
          </cell>
          <cell r="E326">
            <v>14</v>
          </cell>
          <cell r="F326">
            <v>14</v>
          </cell>
          <cell r="G326">
            <v>9</v>
          </cell>
          <cell r="H326">
            <v>9</v>
          </cell>
          <cell r="I326">
            <v>1</v>
          </cell>
          <cell r="J326">
            <v>1</v>
          </cell>
          <cell r="K326">
            <v>203</v>
          </cell>
          <cell r="L326">
            <v>1</v>
          </cell>
          <cell r="M326">
            <v>41</v>
          </cell>
          <cell r="N326">
            <v>90</v>
          </cell>
          <cell r="O326">
            <v>100</v>
          </cell>
          <cell r="P326">
            <v>125</v>
          </cell>
          <cell r="Q326">
            <v>0</v>
          </cell>
          <cell r="R326">
            <v>50</v>
          </cell>
          <cell r="S326">
            <v>0.11</v>
          </cell>
          <cell r="T326">
            <v>1</v>
          </cell>
          <cell r="U326">
            <v>3</v>
          </cell>
          <cell r="V326">
            <v>15</v>
          </cell>
          <cell r="W326">
            <v>12</v>
          </cell>
          <cell r="X326">
            <v>1</v>
          </cell>
          <cell r="Y326">
            <v>1</v>
          </cell>
          <cell r="Z326">
            <v>50</v>
          </cell>
          <cell r="AA326">
            <v>50</v>
          </cell>
          <cell r="AB326">
            <v>0.04</v>
          </cell>
          <cell r="AC326">
            <v>5</v>
          </cell>
          <cell r="AD326">
            <v>3</v>
          </cell>
        </row>
        <row r="327">
          <cell r="A327">
            <v>326</v>
          </cell>
          <cell r="B327" t="str">
            <v>U7 35.5*28.0</v>
          </cell>
          <cell r="C327">
            <v>711</v>
          </cell>
          <cell r="D327">
            <v>902</v>
          </cell>
          <cell r="E327">
            <v>14</v>
          </cell>
          <cell r="F327">
            <v>14</v>
          </cell>
          <cell r="G327">
            <v>9</v>
          </cell>
          <cell r="H327">
            <v>9</v>
          </cell>
          <cell r="I327">
            <v>1</v>
          </cell>
          <cell r="J327">
            <v>1</v>
          </cell>
          <cell r="K327">
            <v>203</v>
          </cell>
          <cell r="L327">
            <v>1</v>
          </cell>
          <cell r="M327">
            <v>41</v>
          </cell>
          <cell r="N327">
            <v>90</v>
          </cell>
          <cell r="O327">
            <v>100</v>
          </cell>
          <cell r="P327">
            <v>125</v>
          </cell>
          <cell r="Q327">
            <v>0</v>
          </cell>
          <cell r="R327">
            <v>0.2</v>
          </cell>
          <cell r="S327">
            <v>0.11</v>
          </cell>
          <cell r="T327">
            <v>0.11</v>
          </cell>
          <cell r="U327">
            <v>1</v>
          </cell>
          <cell r="V327">
            <v>15</v>
          </cell>
          <cell r="W327">
            <v>12</v>
          </cell>
          <cell r="X327">
            <v>1</v>
          </cell>
          <cell r="Y327">
            <v>1</v>
          </cell>
          <cell r="Z327">
            <v>50</v>
          </cell>
          <cell r="AA327">
            <v>50</v>
          </cell>
          <cell r="AB327">
            <v>0.04</v>
          </cell>
          <cell r="AC327">
            <v>0.04</v>
          </cell>
          <cell r="AD327">
            <v>1</v>
          </cell>
        </row>
        <row r="328">
          <cell r="A328">
            <v>327</v>
          </cell>
          <cell r="B328" t="str">
            <v>U7b35.5*28.0</v>
          </cell>
          <cell r="C328">
            <v>711</v>
          </cell>
          <cell r="D328">
            <v>902</v>
          </cell>
          <cell r="E328">
            <v>44</v>
          </cell>
          <cell r="F328">
            <v>44</v>
          </cell>
          <cell r="G328">
            <v>74</v>
          </cell>
          <cell r="H328">
            <v>74</v>
          </cell>
          <cell r="I328">
            <v>1</v>
          </cell>
          <cell r="J328">
            <v>1</v>
          </cell>
          <cell r="K328">
            <v>203</v>
          </cell>
          <cell r="L328">
            <v>1</v>
          </cell>
          <cell r="M328">
            <v>41</v>
          </cell>
          <cell r="N328">
            <v>90</v>
          </cell>
          <cell r="O328">
            <v>100</v>
          </cell>
          <cell r="P328">
            <v>125</v>
          </cell>
          <cell r="Q328">
            <v>0</v>
          </cell>
          <cell r="R328">
            <v>0.2</v>
          </cell>
          <cell r="S328">
            <v>0.11</v>
          </cell>
          <cell r="T328">
            <v>0.11</v>
          </cell>
          <cell r="U328">
            <v>1</v>
          </cell>
          <cell r="V328">
            <v>15</v>
          </cell>
          <cell r="W328">
            <v>12</v>
          </cell>
          <cell r="X328">
            <v>1</v>
          </cell>
          <cell r="Y328">
            <v>1</v>
          </cell>
          <cell r="Z328">
            <v>50</v>
          </cell>
          <cell r="AA328">
            <v>50</v>
          </cell>
          <cell r="AB328">
            <v>0.04</v>
          </cell>
          <cell r="AC328">
            <v>0.04</v>
          </cell>
          <cell r="AD328">
            <v>1</v>
          </cell>
        </row>
        <row r="329">
          <cell r="A329">
            <v>328</v>
          </cell>
          <cell r="B329" t="str">
            <v>U7h35.5*28.0</v>
          </cell>
          <cell r="C329">
            <v>711</v>
          </cell>
          <cell r="D329">
            <v>902</v>
          </cell>
          <cell r="E329">
            <v>8</v>
          </cell>
          <cell r="F329">
            <v>8</v>
          </cell>
          <cell r="G329">
            <v>8</v>
          </cell>
          <cell r="H329">
            <v>8</v>
          </cell>
          <cell r="I329">
            <v>1</v>
          </cell>
          <cell r="J329">
            <v>2</v>
          </cell>
          <cell r="K329">
            <v>203</v>
          </cell>
          <cell r="L329">
            <v>2</v>
          </cell>
          <cell r="M329">
            <v>41</v>
          </cell>
          <cell r="N329">
            <v>90</v>
          </cell>
          <cell r="O329">
            <v>100</v>
          </cell>
          <cell r="P329">
            <v>125</v>
          </cell>
          <cell r="Q329">
            <v>0</v>
          </cell>
          <cell r="R329">
            <v>0.2</v>
          </cell>
          <cell r="S329">
            <v>0.11</v>
          </cell>
          <cell r="T329">
            <v>0.11</v>
          </cell>
          <cell r="U329">
            <v>1</v>
          </cell>
          <cell r="V329">
            <v>15</v>
          </cell>
          <cell r="W329">
            <v>12</v>
          </cell>
          <cell r="X329">
            <v>1</v>
          </cell>
          <cell r="Y329">
            <v>1</v>
          </cell>
          <cell r="Z329">
            <v>50</v>
          </cell>
          <cell r="AA329">
            <v>50</v>
          </cell>
          <cell r="AB329">
            <v>0.04</v>
          </cell>
          <cell r="AC329">
            <v>0.04</v>
          </cell>
          <cell r="AD329">
            <v>1</v>
          </cell>
        </row>
        <row r="330">
          <cell r="A330">
            <v>329</v>
          </cell>
          <cell r="B330" t="str">
            <v>Q6!35.5*28.0</v>
          </cell>
          <cell r="C330">
            <v>711</v>
          </cell>
          <cell r="D330">
            <v>902</v>
          </cell>
          <cell r="E330">
            <v>14</v>
          </cell>
          <cell r="F330">
            <v>14</v>
          </cell>
          <cell r="G330">
            <v>9</v>
          </cell>
          <cell r="H330">
            <v>9</v>
          </cell>
          <cell r="I330">
            <v>1</v>
          </cell>
          <cell r="J330">
            <v>1</v>
          </cell>
          <cell r="K330">
            <v>203</v>
          </cell>
          <cell r="L330">
            <v>1</v>
          </cell>
          <cell r="M330">
            <v>41</v>
          </cell>
          <cell r="N330">
            <v>90</v>
          </cell>
          <cell r="O330">
            <v>100</v>
          </cell>
          <cell r="P330">
            <v>125</v>
          </cell>
          <cell r="Q330">
            <v>0</v>
          </cell>
          <cell r="R330">
            <v>50</v>
          </cell>
          <cell r="S330">
            <v>0.11</v>
          </cell>
          <cell r="T330">
            <v>1</v>
          </cell>
          <cell r="U330">
            <v>3</v>
          </cell>
          <cell r="V330">
            <v>15</v>
          </cell>
          <cell r="W330">
            <v>12</v>
          </cell>
          <cell r="X330">
            <v>1</v>
          </cell>
          <cell r="Y330">
            <v>1</v>
          </cell>
          <cell r="Z330">
            <v>50</v>
          </cell>
          <cell r="AA330">
            <v>50</v>
          </cell>
          <cell r="AB330">
            <v>0.04</v>
          </cell>
          <cell r="AC330">
            <v>5</v>
          </cell>
          <cell r="AD330">
            <v>3</v>
          </cell>
        </row>
        <row r="331">
          <cell r="A331">
            <v>330</v>
          </cell>
          <cell r="B331" t="str">
            <v>Q6=35.5*28.0</v>
          </cell>
          <cell r="C331">
            <v>711</v>
          </cell>
          <cell r="D331">
            <v>902</v>
          </cell>
          <cell r="E331">
            <v>14</v>
          </cell>
          <cell r="F331">
            <v>14</v>
          </cell>
          <cell r="G331">
            <v>9</v>
          </cell>
          <cell r="H331">
            <v>9</v>
          </cell>
          <cell r="I331">
            <v>1</v>
          </cell>
          <cell r="J331">
            <v>1</v>
          </cell>
          <cell r="K331">
            <v>203</v>
          </cell>
          <cell r="L331">
            <v>1</v>
          </cell>
          <cell r="M331">
            <v>41</v>
          </cell>
          <cell r="N331">
            <v>90</v>
          </cell>
          <cell r="O331">
            <v>100</v>
          </cell>
          <cell r="P331">
            <v>125</v>
          </cell>
          <cell r="Q331">
            <v>0</v>
          </cell>
          <cell r="R331">
            <v>50</v>
          </cell>
          <cell r="S331">
            <v>0.11</v>
          </cell>
          <cell r="T331">
            <v>0.65</v>
          </cell>
          <cell r="U331">
            <v>3</v>
          </cell>
          <cell r="V331">
            <v>15</v>
          </cell>
          <cell r="W331">
            <v>12</v>
          </cell>
          <cell r="X331">
            <v>1</v>
          </cell>
          <cell r="Y331">
            <v>1</v>
          </cell>
          <cell r="Z331">
            <v>50</v>
          </cell>
          <cell r="AA331">
            <v>50</v>
          </cell>
          <cell r="AB331">
            <v>0.04</v>
          </cell>
          <cell r="AC331">
            <v>2</v>
          </cell>
          <cell r="AD331">
            <v>3</v>
          </cell>
        </row>
        <row r="332">
          <cell r="A332">
            <v>331</v>
          </cell>
          <cell r="B332" t="str">
            <v>Q6 35.5*28.0</v>
          </cell>
          <cell r="C332">
            <v>711</v>
          </cell>
          <cell r="D332">
            <v>902</v>
          </cell>
          <cell r="E332">
            <v>14</v>
          </cell>
          <cell r="F332">
            <v>14</v>
          </cell>
          <cell r="G332">
            <v>9</v>
          </cell>
          <cell r="H332">
            <v>9</v>
          </cell>
          <cell r="I332">
            <v>1</v>
          </cell>
          <cell r="J332">
            <v>1</v>
          </cell>
          <cell r="K332">
            <v>203</v>
          </cell>
          <cell r="L332">
            <v>1</v>
          </cell>
          <cell r="M332">
            <v>41</v>
          </cell>
          <cell r="N332">
            <v>90</v>
          </cell>
          <cell r="O332">
            <v>100</v>
          </cell>
          <cell r="P332">
            <v>125</v>
          </cell>
          <cell r="Q332">
            <v>0</v>
          </cell>
          <cell r="R332">
            <v>0.2</v>
          </cell>
          <cell r="S332">
            <v>0.11</v>
          </cell>
          <cell r="T332">
            <v>0.11</v>
          </cell>
          <cell r="U332">
            <v>1</v>
          </cell>
          <cell r="V332">
            <v>15</v>
          </cell>
          <cell r="W332">
            <v>12</v>
          </cell>
          <cell r="X332">
            <v>1</v>
          </cell>
          <cell r="Y332">
            <v>1</v>
          </cell>
          <cell r="Z332">
            <v>50</v>
          </cell>
          <cell r="AA332">
            <v>50</v>
          </cell>
          <cell r="AB332">
            <v>0.04</v>
          </cell>
          <cell r="AC332">
            <v>0.04</v>
          </cell>
          <cell r="AD332">
            <v>1</v>
          </cell>
        </row>
        <row r="333">
          <cell r="A333">
            <v>332</v>
          </cell>
          <cell r="B333" t="str">
            <v>Q6b35.5*28.0</v>
          </cell>
          <cell r="C333">
            <v>711</v>
          </cell>
          <cell r="D333">
            <v>902</v>
          </cell>
          <cell r="E333">
            <v>44</v>
          </cell>
          <cell r="F333">
            <v>44</v>
          </cell>
          <cell r="G333">
            <v>74</v>
          </cell>
          <cell r="H333">
            <v>74</v>
          </cell>
          <cell r="I333">
            <v>1</v>
          </cell>
          <cell r="J333">
            <v>1</v>
          </cell>
          <cell r="K333">
            <v>203</v>
          </cell>
          <cell r="L333">
            <v>1</v>
          </cell>
          <cell r="M333">
            <v>41</v>
          </cell>
          <cell r="N333">
            <v>90</v>
          </cell>
          <cell r="O333">
            <v>100</v>
          </cell>
          <cell r="P333">
            <v>125</v>
          </cell>
          <cell r="Q333">
            <v>0</v>
          </cell>
          <cell r="R333">
            <v>0.2</v>
          </cell>
          <cell r="S333">
            <v>0.11</v>
          </cell>
          <cell r="T333">
            <v>0.11</v>
          </cell>
          <cell r="U333">
            <v>1</v>
          </cell>
          <cell r="V333">
            <v>15</v>
          </cell>
          <cell r="W333">
            <v>12</v>
          </cell>
          <cell r="X333">
            <v>1</v>
          </cell>
          <cell r="Y333">
            <v>1</v>
          </cell>
          <cell r="Z333">
            <v>50</v>
          </cell>
          <cell r="AA333">
            <v>50</v>
          </cell>
          <cell r="AB333">
            <v>0.04</v>
          </cell>
          <cell r="AC333">
            <v>0.04</v>
          </cell>
          <cell r="AD333">
            <v>1</v>
          </cell>
        </row>
        <row r="334">
          <cell r="A334">
            <v>333</v>
          </cell>
          <cell r="B334" t="str">
            <v>Q6h35.5*28.0</v>
          </cell>
          <cell r="C334">
            <v>711</v>
          </cell>
          <cell r="D334">
            <v>902</v>
          </cell>
          <cell r="E334">
            <v>8</v>
          </cell>
          <cell r="F334">
            <v>8</v>
          </cell>
          <cell r="G334">
            <v>8</v>
          </cell>
          <cell r="H334">
            <v>8</v>
          </cell>
          <cell r="I334">
            <v>1</v>
          </cell>
          <cell r="J334">
            <v>2</v>
          </cell>
          <cell r="K334">
            <v>203</v>
          </cell>
          <cell r="L334">
            <v>2</v>
          </cell>
          <cell r="M334">
            <v>41</v>
          </cell>
          <cell r="N334">
            <v>90</v>
          </cell>
          <cell r="O334">
            <v>100</v>
          </cell>
          <cell r="P334">
            <v>125</v>
          </cell>
          <cell r="Q334">
            <v>0</v>
          </cell>
          <cell r="R334">
            <v>0.2</v>
          </cell>
          <cell r="S334">
            <v>0.11</v>
          </cell>
          <cell r="T334">
            <v>0.11</v>
          </cell>
          <cell r="U334">
            <v>1</v>
          </cell>
          <cell r="V334">
            <v>15</v>
          </cell>
          <cell r="W334">
            <v>12</v>
          </cell>
          <cell r="X334">
            <v>1</v>
          </cell>
          <cell r="Y334">
            <v>1</v>
          </cell>
          <cell r="Z334">
            <v>50</v>
          </cell>
          <cell r="AA334">
            <v>50</v>
          </cell>
          <cell r="AB334">
            <v>0.04</v>
          </cell>
          <cell r="AC334">
            <v>0.04</v>
          </cell>
          <cell r="AD334">
            <v>1</v>
          </cell>
        </row>
        <row r="335">
          <cell r="A335">
            <v>334</v>
          </cell>
          <cell r="B335" t="str">
            <v>Q6z35.5*28.0</v>
          </cell>
          <cell r="C335">
            <v>711</v>
          </cell>
          <cell r="D335">
            <v>902</v>
          </cell>
          <cell r="E335">
            <v>14</v>
          </cell>
          <cell r="F335">
            <v>14</v>
          </cell>
          <cell r="G335">
            <v>9</v>
          </cell>
          <cell r="H335">
            <v>9</v>
          </cell>
          <cell r="I335">
            <v>1</v>
          </cell>
          <cell r="J335">
            <v>1</v>
          </cell>
          <cell r="K335">
            <v>203</v>
          </cell>
          <cell r="L335">
            <v>1</v>
          </cell>
          <cell r="M335">
            <v>41</v>
          </cell>
          <cell r="N335">
            <v>90</v>
          </cell>
          <cell r="O335">
            <v>100</v>
          </cell>
          <cell r="P335">
            <v>125</v>
          </cell>
          <cell r="Q335">
            <v>0</v>
          </cell>
          <cell r="R335">
            <v>50</v>
          </cell>
          <cell r="S335">
            <v>0.11</v>
          </cell>
          <cell r="T335">
            <v>0.5</v>
          </cell>
          <cell r="U335">
            <v>20</v>
          </cell>
          <cell r="V335">
            <v>15</v>
          </cell>
          <cell r="W335">
            <v>12</v>
          </cell>
          <cell r="X335">
            <v>1</v>
          </cell>
          <cell r="Y335">
            <v>1</v>
          </cell>
          <cell r="Z335">
            <v>50</v>
          </cell>
          <cell r="AA335">
            <v>50</v>
          </cell>
          <cell r="AB335">
            <v>0.04</v>
          </cell>
          <cell r="AC335">
            <v>5</v>
          </cell>
          <cell r="AD335">
            <v>20</v>
          </cell>
        </row>
        <row r="336">
          <cell r="A336">
            <v>335</v>
          </cell>
          <cell r="B336" t="str">
            <v>Q6a35.5*28.0</v>
          </cell>
          <cell r="C336">
            <v>711</v>
          </cell>
          <cell r="D336">
            <v>902</v>
          </cell>
          <cell r="E336">
            <v>74</v>
          </cell>
          <cell r="F336">
            <v>74</v>
          </cell>
          <cell r="G336">
            <v>114</v>
          </cell>
          <cell r="H336">
            <v>114</v>
          </cell>
          <cell r="I336">
            <v>1</v>
          </cell>
          <cell r="J336">
            <v>1</v>
          </cell>
          <cell r="K336">
            <v>203</v>
          </cell>
          <cell r="L336">
            <v>1</v>
          </cell>
          <cell r="M336">
            <v>41</v>
          </cell>
          <cell r="N336">
            <v>90</v>
          </cell>
          <cell r="O336">
            <v>100</v>
          </cell>
          <cell r="P336">
            <v>125</v>
          </cell>
          <cell r="Q336">
            <v>0</v>
          </cell>
          <cell r="R336">
            <v>0.2</v>
          </cell>
          <cell r="S336">
            <v>0.11</v>
          </cell>
          <cell r="T336">
            <v>0.11</v>
          </cell>
          <cell r="U336">
            <v>1</v>
          </cell>
          <cell r="V336">
            <v>15</v>
          </cell>
          <cell r="W336">
            <v>12</v>
          </cell>
          <cell r="X336">
            <v>1</v>
          </cell>
          <cell r="Y336">
            <v>1</v>
          </cell>
          <cell r="Z336">
            <v>50</v>
          </cell>
          <cell r="AA336">
            <v>50</v>
          </cell>
          <cell r="AB336">
            <v>0.04</v>
          </cell>
          <cell r="AC336">
            <v>0.04</v>
          </cell>
          <cell r="AD336">
            <v>1</v>
          </cell>
        </row>
        <row r="337">
          <cell r="A337">
            <v>336</v>
          </cell>
          <cell r="B337" t="str">
            <v>Q7 35.5*28.0</v>
          </cell>
          <cell r="C337">
            <v>711</v>
          </cell>
          <cell r="D337">
            <v>902</v>
          </cell>
          <cell r="E337">
            <v>14</v>
          </cell>
          <cell r="F337">
            <v>14</v>
          </cell>
          <cell r="G337">
            <v>9</v>
          </cell>
          <cell r="H337">
            <v>9</v>
          </cell>
          <cell r="I337">
            <v>1</v>
          </cell>
          <cell r="J337">
            <v>1</v>
          </cell>
          <cell r="K337">
            <v>203</v>
          </cell>
          <cell r="L337">
            <v>1</v>
          </cell>
          <cell r="M337">
            <v>41</v>
          </cell>
          <cell r="N337">
            <v>90</v>
          </cell>
          <cell r="O337">
            <v>100</v>
          </cell>
          <cell r="P337">
            <v>125</v>
          </cell>
          <cell r="Q337">
            <v>0</v>
          </cell>
          <cell r="R337">
            <v>0.2</v>
          </cell>
          <cell r="S337">
            <v>0.11</v>
          </cell>
          <cell r="T337">
            <v>0.11</v>
          </cell>
          <cell r="U337">
            <v>1</v>
          </cell>
          <cell r="V337">
            <v>15</v>
          </cell>
          <cell r="W337">
            <v>12</v>
          </cell>
          <cell r="X337">
            <v>1</v>
          </cell>
          <cell r="Y337">
            <v>1</v>
          </cell>
          <cell r="Z337">
            <v>50</v>
          </cell>
          <cell r="AA337">
            <v>50</v>
          </cell>
          <cell r="AB337">
            <v>0.04</v>
          </cell>
          <cell r="AC337">
            <v>0.04</v>
          </cell>
          <cell r="AD337">
            <v>1</v>
          </cell>
        </row>
        <row r="338">
          <cell r="A338">
            <v>337</v>
          </cell>
          <cell r="B338" t="str">
            <v>Q7b35.5*28.0</v>
          </cell>
          <cell r="C338">
            <v>711</v>
          </cell>
          <cell r="D338">
            <v>902</v>
          </cell>
          <cell r="E338">
            <v>44</v>
          </cell>
          <cell r="F338">
            <v>44</v>
          </cell>
          <cell r="G338">
            <v>74</v>
          </cell>
          <cell r="H338">
            <v>74</v>
          </cell>
          <cell r="I338">
            <v>1</v>
          </cell>
          <cell r="J338">
            <v>1</v>
          </cell>
          <cell r="K338">
            <v>203</v>
          </cell>
          <cell r="L338">
            <v>1</v>
          </cell>
          <cell r="M338">
            <v>41</v>
          </cell>
          <cell r="N338">
            <v>90</v>
          </cell>
          <cell r="O338">
            <v>100</v>
          </cell>
          <cell r="P338">
            <v>125</v>
          </cell>
          <cell r="Q338">
            <v>0</v>
          </cell>
          <cell r="R338">
            <v>0.2</v>
          </cell>
          <cell r="S338">
            <v>0.11</v>
          </cell>
          <cell r="T338">
            <v>0.11</v>
          </cell>
          <cell r="U338">
            <v>1</v>
          </cell>
          <cell r="V338">
            <v>15</v>
          </cell>
          <cell r="W338">
            <v>12</v>
          </cell>
          <cell r="X338">
            <v>1</v>
          </cell>
          <cell r="Y338">
            <v>1</v>
          </cell>
          <cell r="Z338">
            <v>50</v>
          </cell>
          <cell r="AA338">
            <v>50</v>
          </cell>
          <cell r="AB338">
            <v>0.04</v>
          </cell>
          <cell r="AC338">
            <v>0.04</v>
          </cell>
          <cell r="AD338">
            <v>1</v>
          </cell>
        </row>
        <row r="339">
          <cell r="A339">
            <v>338</v>
          </cell>
          <cell r="B339" t="str">
            <v>Q7h35.5*28.0</v>
          </cell>
          <cell r="C339">
            <v>711</v>
          </cell>
          <cell r="D339">
            <v>902</v>
          </cell>
          <cell r="E339">
            <v>8</v>
          </cell>
          <cell r="F339">
            <v>8</v>
          </cell>
          <cell r="G339">
            <v>8</v>
          </cell>
          <cell r="H339">
            <v>8</v>
          </cell>
          <cell r="I339">
            <v>1</v>
          </cell>
          <cell r="J339">
            <v>2</v>
          </cell>
          <cell r="K339">
            <v>203</v>
          </cell>
          <cell r="L339">
            <v>2</v>
          </cell>
          <cell r="M339">
            <v>41</v>
          </cell>
          <cell r="N339">
            <v>90</v>
          </cell>
          <cell r="O339">
            <v>100</v>
          </cell>
          <cell r="P339">
            <v>125</v>
          </cell>
          <cell r="Q339">
            <v>0</v>
          </cell>
          <cell r="R339">
            <v>0.2</v>
          </cell>
          <cell r="S339">
            <v>0.11</v>
          </cell>
          <cell r="T339">
            <v>0.11</v>
          </cell>
          <cell r="U339">
            <v>1</v>
          </cell>
          <cell r="V339">
            <v>15</v>
          </cell>
          <cell r="W339">
            <v>12</v>
          </cell>
          <cell r="X339">
            <v>1</v>
          </cell>
          <cell r="Y339">
            <v>1</v>
          </cell>
          <cell r="Z339">
            <v>50</v>
          </cell>
          <cell r="AA339">
            <v>50</v>
          </cell>
          <cell r="AB339">
            <v>0.04</v>
          </cell>
          <cell r="AC339">
            <v>0.04</v>
          </cell>
          <cell r="AD339">
            <v>1</v>
          </cell>
        </row>
        <row r="340">
          <cell r="A340">
            <v>339</v>
          </cell>
          <cell r="B340" t="str">
            <v/>
          </cell>
          <cell r="C340" t="str">
            <v/>
          </cell>
          <cell r="D340" t="str">
            <v/>
          </cell>
          <cell r="E340" t="str">
            <v/>
          </cell>
          <cell r="F340" t="str">
            <v/>
          </cell>
          <cell r="G340" t="str">
            <v/>
          </cell>
          <cell r="H340" t="str">
            <v/>
          </cell>
          <cell r="I340" t="str">
            <v/>
          </cell>
          <cell r="J340" t="str">
            <v/>
          </cell>
          <cell r="K340" t="str">
            <v/>
          </cell>
          <cell r="L340" t="str">
            <v/>
          </cell>
          <cell r="M340" t="str">
            <v/>
          </cell>
          <cell r="N340" t="str">
            <v/>
          </cell>
          <cell r="O340" t="str">
            <v/>
          </cell>
          <cell r="P340" t="str">
            <v/>
          </cell>
          <cell r="Q340" t="str">
            <v/>
          </cell>
          <cell r="R340" t="str">
            <v/>
          </cell>
          <cell r="S340" t="str">
            <v/>
          </cell>
          <cell r="T340" t="str">
            <v/>
          </cell>
          <cell r="V340" t="str">
            <v/>
          </cell>
          <cell r="W340" t="str">
            <v/>
          </cell>
          <cell r="X340" t="str">
            <v/>
          </cell>
          <cell r="Y340" t="str">
            <v/>
          </cell>
          <cell r="Z340" t="str">
            <v/>
          </cell>
          <cell r="AA340" t="str">
            <v/>
          </cell>
          <cell r="AB340" t="str">
            <v/>
          </cell>
        </row>
        <row r="341">
          <cell r="A341">
            <v>340</v>
          </cell>
          <cell r="B341" t="str">
            <v>Q7+35.5*28.0</v>
          </cell>
          <cell r="C341">
            <v>711</v>
          </cell>
          <cell r="D341">
            <v>902</v>
          </cell>
          <cell r="E341">
            <v>14</v>
          </cell>
          <cell r="F341">
            <v>14</v>
          </cell>
          <cell r="G341">
            <v>9</v>
          </cell>
          <cell r="H341">
            <v>9</v>
          </cell>
          <cell r="I341">
            <v>1</v>
          </cell>
          <cell r="J341">
            <v>1</v>
          </cell>
          <cell r="K341">
            <v>203</v>
          </cell>
          <cell r="L341">
            <v>1</v>
          </cell>
          <cell r="M341">
            <v>41</v>
          </cell>
          <cell r="N341">
            <v>90</v>
          </cell>
          <cell r="O341">
            <v>100</v>
          </cell>
          <cell r="P341">
            <v>125</v>
          </cell>
          <cell r="Q341">
            <v>0</v>
          </cell>
          <cell r="R341">
            <v>50</v>
          </cell>
          <cell r="S341">
            <v>0.11</v>
          </cell>
          <cell r="T341">
            <v>0.4</v>
          </cell>
          <cell r="U341">
            <v>3</v>
          </cell>
          <cell r="V341">
            <v>15</v>
          </cell>
          <cell r="W341">
            <v>12</v>
          </cell>
          <cell r="X341">
            <v>1</v>
          </cell>
          <cell r="Y341">
            <v>1</v>
          </cell>
          <cell r="Z341">
            <v>50</v>
          </cell>
          <cell r="AA341">
            <v>50</v>
          </cell>
          <cell r="AB341">
            <v>0.04</v>
          </cell>
          <cell r="AC341">
            <v>0.5</v>
          </cell>
          <cell r="AD341">
            <v>3</v>
          </cell>
        </row>
        <row r="342">
          <cell r="A342">
            <v>341</v>
          </cell>
          <cell r="B342" t="str">
            <v>Q7+37.0*30.0</v>
          </cell>
          <cell r="C342">
            <v>762</v>
          </cell>
          <cell r="D342">
            <v>940</v>
          </cell>
          <cell r="E342">
            <v>14</v>
          </cell>
          <cell r="F342">
            <v>14</v>
          </cell>
          <cell r="G342">
            <v>8</v>
          </cell>
          <cell r="H342">
            <v>8</v>
          </cell>
          <cell r="I342">
            <v>1</v>
          </cell>
          <cell r="J342">
            <v>1</v>
          </cell>
          <cell r="K342">
            <v>203</v>
          </cell>
          <cell r="L342">
            <v>1</v>
          </cell>
          <cell r="M342">
            <v>38</v>
          </cell>
          <cell r="N342">
            <v>84</v>
          </cell>
          <cell r="O342">
            <v>93</v>
          </cell>
          <cell r="P342">
            <v>116</v>
          </cell>
          <cell r="Q342">
            <v>0</v>
          </cell>
          <cell r="R342">
            <v>50</v>
          </cell>
          <cell r="S342">
            <v>0.11</v>
          </cell>
          <cell r="T342">
            <v>0.4</v>
          </cell>
          <cell r="U342">
            <v>3</v>
          </cell>
          <cell r="V342">
            <v>15</v>
          </cell>
          <cell r="W342">
            <v>12</v>
          </cell>
          <cell r="X342">
            <v>1</v>
          </cell>
          <cell r="Y342">
            <v>1</v>
          </cell>
          <cell r="Z342">
            <v>50</v>
          </cell>
          <cell r="AA342">
            <v>50</v>
          </cell>
          <cell r="AB342">
            <v>0.04</v>
          </cell>
          <cell r="AC342">
            <v>0.5</v>
          </cell>
          <cell r="AD342">
            <v>3</v>
          </cell>
        </row>
        <row r="343">
          <cell r="A343">
            <v>342</v>
          </cell>
          <cell r="B343" t="str">
            <v>Q6 28.0*35.5</v>
          </cell>
          <cell r="C343">
            <v>902</v>
          </cell>
          <cell r="D343">
            <v>711</v>
          </cell>
          <cell r="E343">
            <v>8</v>
          </cell>
          <cell r="F343">
            <v>8</v>
          </cell>
          <cell r="G343">
            <v>8</v>
          </cell>
          <cell r="H343">
            <v>8</v>
          </cell>
          <cell r="I343">
            <v>1</v>
          </cell>
          <cell r="J343">
            <v>1</v>
          </cell>
          <cell r="K343">
            <v>203</v>
          </cell>
          <cell r="L343">
            <v>1</v>
          </cell>
          <cell r="M343">
            <v>30</v>
          </cell>
          <cell r="N343">
            <v>67</v>
          </cell>
          <cell r="O343">
            <v>75</v>
          </cell>
          <cell r="P343">
            <v>93</v>
          </cell>
          <cell r="Q343">
            <v>0</v>
          </cell>
          <cell r="R343">
            <v>0.2</v>
          </cell>
          <cell r="S343">
            <v>0.11</v>
          </cell>
          <cell r="T343">
            <v>0.11</v>
          </cell>
          <cell r="U343">
            <v>1</v>
          </cell>
          <cell r="V343">
            <v>15</v>
          </cell>
          <cell r="W343">
            <v>12</v>
          </cell>
          <cell r="X343">
            <v>1</v>
          </cell>
          <cell r="Y343">
            <v>1</v>
          </cell>
          <cell r="Z343">
            <v>50</v>
          </cell>
          <cell r="AA343">
            <v>50</v>
          </cell>
          <cell r="AB343">
            <v>0.04</v>
          </cell>
          <cell r="AC343">
            <v>0.04</v>
          </cell>
          <cell r="AD343">
            <v>1</v>
          </cell>
        </row>
        <row r="344">
          <cell r="A344">
            <v>343</v>
          </cell>
          <cell r="B344" t="str">
            <v>Q6a28.0*35.5</v>
          </cell>
          <cell r="C344">
            <v>902</v>
          </cell>
          <cell r="D344">
            <v>711</v>
          </cell>
          <cell r="E344">
            <v>167</v>
          </cell>
          <cell r="F344">
            <v>167</v>
          </cell>
          <cell r="G344">
            <v>15</v>
          </cell>
          <cell r="H344">
            <v>15</v>
          </cell>
          <cell r="I344">
            <v>1</v>
          </cell>
          <cell r="J344">
            <v>1</v>
          </cell>
          <cell r="K344">
            <v>203</v>
          </cell>
          <cell r="L344">
            <v>1</v>
          </cell>
          <cell r="M344">
            <v>30</v>
          </cell>
          <cell r="N344">
            <v>67</v>
          </cell>
          <cell r="O344">
            <v>75</v>
          </cell>
          <cell r="P344">
            <v>93</v>
          </cell>
          <cell r="Q344">
            <v>0</v>
          </cell>
          <cell r="R344">
            <v>0.2</v>
          </cell>
          <cell r="S344">
            <v>0.11</v>
          </cell>
          <cell r="T344">
            <v>0.11</v>
          </cell>
          <cell r="U344">
            <v>1</v>
          </cell>
          <cell r="V344">
            <v>15</v>
          </cell>
          <cell r="W344">
            <v>12</v>
          </cell>
          <cell r="X344">
            <v>1</v>
          </cell>
          <cell r="Y344">
            <v>1</v>
          </cell>
          <cell r="Z344">
            <v>50</v>
          </cell>
          <cell r="AA344">
            <v>50</v>
          </cell>
          <cell r="AB344">
            <v>0.04</v>
          </cell>
          <cell r="AC344">
            <v>0.04</v>
          </cell>
          <cell r="AD344">
            <v>1</v>
          </cell>
        </row>
        <row r="345">
          <cell r="A345">
            <v>344</v>
          </cell>
          <cell r="B345" t="str">
            <v>Q6z28.0*35.5</v>
          </cell>
          <cell r="C345">
            <v>902</v>
          </cell>
          <cell r="D345">
            <v>711</v>
          </cell>
          <cell r="E345">
            <v>8</v>
          </cell>
          <cell r="F345">
            <v>8</v>
          </cell>
          <cell r="G345">
            <v>8</v>
          </cell>
          <cell r="H345">
            <v>8</v>
          </cell>
          <cell r="I345">
            <v>1</v>
          </cell>
          <cell r="J345">
            <v>1</v>
          </cell>
          <cell r="K345">
            <v>203</v>
          </cell>
          <cell r="L345">
            <v>1</v>
          </cell>
          <cell r="M345">
            <v>30</v>
          </cell>
          <cell r="N345">
            <v>67</v>
          </cell>
          <cell r="O345">
            <v>75</v>
          </cell>
          <cell r="P345">
            <v>93</v>
          </cell>
          <cell r="Q345">
            <v>0</v>
          </cell>
          <cell r="R345">
            <v>50</v>
          </cell>
          <cell r="S345">
            <v>0.11</v>
          </cell>
          <cell r="T345">
            <v>0.5</v>
          </cell>
          <cell r="U345">
            <v>20</v>
          </cell>
          <cell r="V345">
            <v>15</v>
          </cell>
          <cell r="W345">
            <v>12</v>
          </cell>
          <cell r="X345">
            <v>1</v>
          </cell>
          <cell r="Y345">
            <v>1</v>
          </cell>
          <cell r="Z345">
            <v>50</v>
          </cell>
          <cell r="AA345">
            <v>50</v>
          </cell>
          <cell r="AB345">
            <v>0.04</v>
          </cell>
          <cell r="AC345">
            <v>5</v>
          </cell>
          <cell r="AD345">
            <v>20</v>
          </cell>
        </row>
        <row r="346">
          <cell r="A346">
            <v>345</v>
          </cell>
          <cell r="B346" t="str">
            <v>A6=37.5*30.0</v>
          </cell>
          <cell r="C346">
            <v>762</v>
          </cell>
          <cell r="D346">
            <v>953</v>
          </cell>
          <cell r="E346">
            <v>14</v>
          </cell>
          <cell r="F346">
            <v>14</v>
          </cell>
          <cell r="G346">
            <v>15</v>
          </cell>
          <cell r="H346">
            <v>15</v>
          </cell>
          <cell r="I346">
            <v>1</v>
          </cell>
          <cell r="J346">
            <v>1</v>
          </cell>
          <cell r="K346">
            <v>203</v>
          </cell>
          <cell r="L346">
            <v>1</v>
          </cell>
          <cell r="M346">
            <v>38</v>
          </cell>
          <cell r="N346">
            <v>84</v>
          </cell>
          <cell r="O346">
            <v>93</v>
          </cell>
          <cell r="P346">
            <v>116</v>
          </cell>
          <cell r="Q346">
            <v>0</v>
          </cell>
          <cell r="R346">
            <v>50</v>
          </cell>
          <cell r="S346">
            <v>0.4</v>
          </cell>
          <cell r="T346">
            <v>0.5</v>
          </cell>
          <cell r="U346">
            <v>3</v>
          </cell>
          <cell r="V346">
            <v>15</v>
          </cell>
          <cell r="W346">
            <v>12</v>
          </cell>
          <cell r="X346">
            <v>1</v>
          </cell>
          <cell r="Y346">
            <v>1</v>
          </cell>
          <cell r="Z346">
            <v>50</v>
          </cell>
          <cell r="AA346">
            <v>50</v>
          </cell>
          <cell r="AB346">
            <v>50</v>
          </cell>
          <cell r="AC346">
            <v>50</v>
          </cell>
          <cell r="AD346">
            <v>3</v>
          </cell>
        </row>
        <row r="347">
          <cell r="A347">
            <v>346</v>
          </cell>
          <cell r="B347" t="str">
            <v>A6 37.0*30.0</v>
          </cell>
          <cell r="C347">
            <v>762</v>
          </cell>
          <cell r="D347">
            <v>940</v>
          </cell>
          <cell r="E347">
            <v>14</v>
          </cell>
          <cell r="F347">
            <v>14</v>
          </cell>
          <cell r="G347">
            <v>8</v>
          </cell>
          <cell r="H347">
            <v>8</v>
          </cell>
          <cell r="I347">
            <v>1</v>
          </cell>
          <cell r="J347">
            <v>1</v>
          </cell>
          <cell r="K347">
            <v>203</v>
          </cell>
          <cell r="L347">
            <v>1</v>
          </cell>
          <cell r="M347">
            <v>38</v>
          </cell>
          <cell r="N347">
            <v>84</v>
          </cell>
          <cell r="O347">
            <v>93</v>
          </cell>
          <cell r="P347">
            <v>116</v>
          </cell>
          <cell r="Q347">
            <v>0</v>
          </cell>
          <cell r="R347">
            <v>0.2</v>
          </cell>
          <cell r="S347">
            <v>0.09</v>
          </cell>
          <cell r="T347">
            <v>0.09</v>
          </cell>
          <cell r="U347">
            <v>1</v>
          </cell>
          <cell r="V347">
            <v>15</v>
          </cell>
          <cell r="W347">
            <v>12</v>
          </cell>
          <cell r="X347">
            <v>1</v>
          </cell>
          <cell r="Y347">
            <v>1</v>
          </cell>
          <cell r="Z347">
            <v>50</v>
          </cell>
          <cell r="AA347">
            <v>50</v>
          </cell>
          <cell r="AB347">
            <v>0.04</v>
          </cell>
          <cell r="AC347">
            <v>0.04</v>
          </cell>
          <cell r="AD347">
            <v>1</v>
          </cell>
        </row>
        <row r="348">
          <cell r="A348">
            <v>347</v>
          </cell>
          <cell r="B348" t="str">
            <v>A6+37.0*30.0</v>
          </cell>
          <cell r="C348">
            <v>762</v>
          </cell>
          <cell r="D348">
            <v>940</v>
          </cell>
          <cell r="E348">
            <v>14</v>
          </cell>
          <cell r="F348">
            <v>14</v>
          </cell>
          <cell r="G348">
            <v>8</v>
          </cell>
          <cell r="H348">
            <v>8</v>
          </cell>
          <cell r="I348">
            <v>1</v>
          </cell>
          <cell r="J348">
            <v>1</v>
          </cell>
          <cell r="K348">
            <v>203</v>
          </cell>
          <cell r="L348">
            <v>1</v>
          </cell>
          <cell r="M348">
            <v>38</v>
          </cell>
          <cell r="N348">
            <v>84</v>
          </cell>
          <cell r="O348">
            <v>93</v>
          </cell>
          <cell r="P348">
            <v>116</v>
          </cell>
          <cell r="Q348">
            <v>0</v>
          </cell>
          <cell r="R348">
            <v>50</v>
          </cell>
          <cell r="S348">
            <v>0.09</v>
          </cell>
          <cell r="T348">
            <v>0.4</v>
          </cell>
          <cell r="U348">
            <v>3</v>
          </cell>
          <cell r="V348">
            <v>15</v>
          </cell>
          <cell r="W348">
            <v>12</v>
          </cell>
          <cell r="X348">
            <v>1</v>
          </cell>
          <cell r="Y348">
            <v>1</v>
          </cell>
          <cell r="Z348">
            <v>50</v>
          </cell>
          <cell r="AA348">
            <v>50</v>
          </cell>
          <cell r="AB348">
            <v>0.04</v>
          </cell>
          <cell r="AC348">
            <v>0.5</v>
          </cell>
          <cell r="AD348">
            <v>3</v>
          </cell>
        </row>
        <row r="349">
          <cell r="A349">
            <v>348</v>
          </cell>
          <cell r="B349" t="str">
            <v>A7x42.0*33.5</v>
          </cell>
          <cell r="C349">
            <v>851</v>
          </cell>
          <cell r="D349">
            <v>1067</v>
          </cell>
          <cell r="E349">
            <v>55</v>
          </cell>
          <cell r="F349">
            <v>55</v>
          </cell>
          <cell r="G349">
            <v>60</v>
          </cell>
          <cell r="H349">
            <v>60</v>
          </cell>
          <cell r="I349">
            <v>2</v>
          </cell>
          <cell r="J349">
            <v>2</v>
          </cell>
          <cell r="K349">
            <v>203</v>
          </cell>
          <cell r="L349">
            <v>4</v>
          </cell>
          <cell r="M349">
            <v>33</v>
          </cell>
          <cell r="N349">
            <v>74</v>
          </cell>
          <cell r="O349">
            <v>82</v>
          </cell>
          <cell r="P349">
            <v>102</v>
          </cell>
          <cell r="Q349">
            <v>0</v>
          </cell>
          <cell r="R349">
            <v>0.2</v>
          </cell>
          <cell r="S349">
            <v>0.11</v>
          </cell>
          <cell r="T349">
            <v>0.11</v>
          </cell>
          <cell r="U349">
            <v>1</v>
          </cell>
          <cell r="V349">
            <v>15</v>
          </cell>
          <cell r="W349">
            <v>12</v>
          </cell>
          <cell r="X349">
            <v>1</v>
          </cell>
          <cell r="Y349">
            <v>1</v>
          </cell>
          <cell r="Z349">
            <v>50</v>
          </cell>
          <cell r="AA349">
            <v>50</v>
          </cell>
          <cell r="AB349">
            <v>0.04</v>
          </cell>
          <cell r="AC349">
            <v>0.04</v>
          </cell>
          <cell r="AD349">
            <v>1</v>
          </cell>
        </row>
        <row r="350">
          <cell r="A350">
            <v>349</v>
          </cell>
          <cell r="B350" t="str">
            <v>A6b37.0*30.0</v>
          </cell>
          <cell r="C350">
            <v>762</v>
          </cell>
          <cell r="D350">
            <v>940</v>
          </cell>
          <cell r="E350">
            <v>69</v>
          </cell>
          <cell r="F350">
            <v>69</v>
          </cell>
          <cell r="G350">
            <v>93</v>
          </cell>
          <cell r="H350">
            <v>93</v>
          </cell>
          <cell r="I350">
            <v>1</v>
          </cell>
          <cell r="J350">
            <v>1</v>
          </cell>
          <cell r="K350">
            <v>203</v>
          </cell>
          <cell r="L350">
            <v>1</v>
          </cell>
          <cell r="M350">
            <v>38</v>
          </cell>
          <cell r="N350">
            <v>84</v>
          </cell>
          <cell r="O350">
            <v>93</v>
          </cell>
          <cell r="P350">
            <v>116</v>
          </cell>
          <cell r="Q350">
            <v>0</v>
          </cell>
          <cell r="R350">
            <v>0.2</v>
          </cell>
          <cell r="S350">
            <v>0.11</v>
          </cell>
          <cell r="T350">
            <v>0.11</v>
          </cell>
          <cell r="U350">
            <v>1</v>
          </cell>
          <cell r="V350">
            <v>15</v>
          </cell>
          <cell r="W350">
            <v>12</v>
          </cell>
          <cell r="X350">
            <v>1</v>
          </cell>
          <cell r="Y350">
            <v>1</v>
          </cell>
          <cell r="Z350">
            <v>50</v>
          </cell>
          <cell r="AA350">
            <v>50</v>
          </cell>
          <cell r="AB350">
            <v>0.04</v>
          </cell>
          <cell r="AC350">
            <v>0.04</v>
          </cell>
          <cell r="AD350">
            <v>1</v>
          </cell>
        </row>
        <row r="351">
          <cell r="A351">
            <v>350</v>
          </cell>
          <cell r="B351" t="str">
            <v>A6 49.0*41.0</v>
          </cell>
          <cell r="C351">
            <v>1041</v>
          </cell>
          <cell r="D351">
            <v>1245</v>
          </cell>
          <cell r="E351">
            <v>24</v>
          </cell>
          <cell r="F351">
            <v>24</v>
          </cell>
          <cell r="G351">
            <v>26</v>
          </cell>
          <cell r="H351">
            <v>26</v>
          </cell>
          <cell r="I351">
            <v>1</v>
          </cell>
          <cell r="J351">
            <v>1</v>
          </cell>
          <cell r="K351">
            <v>203</v>
          </cell>
          <cell r="L351">
            <v>1</v>
          </cell>
          <cell r="M351">
            <v>22</v>
          </cell>
          <cell r="N351">
            <v>48</v>
          </cell>
          <cell r="O351">
            <v>53</v>
          </cell>
          <cell r="P351">
            <v>67</v>
          </cell>
          <cell r="Q351">
            <v>0</v>
          </cell>
          <cell r="R351">
            <v>0.2</v>
          </cell>
          <cell r="S351">
            <v>0.11</v>
          </cell>
          <cell r="T351">
            <v>0.11</v>
          </cell>
          <cell r="U351">
            <v>1</v>
          </cell>
          <cell r="V351">
            <v>15</v>
          </cell>
          <cell r="W351">
            <v>12</v>
          </cell>
          <cell r="X351">
            <v>1</v>
          </cell>
          <cell r="Y351">
            <v>1</v>
          </cell>
          <cell r="Z351">
            <v>50</v>
          </cell>
          <cell r="AA351">
            <v>50</v>
          </cell>
          <cell r="AB351">
            <v>0.04</v>
          </cell>
          <cell r="AC351">
            <v>0.04</v>
          </cell>
          <cell r="AD351">
            <v>1</v>
          </cell>
        </row>
        <row r="352">
          <cell r="A352">
            <v>351</v>
          </cell>
          <cell r="B352" t="str">
            <v>A7 24.5*29.5</v>
          </cell>
          <cell r="C352">
            <v>749</v>
          </cell>
          <cell r="D352">
            <v>622</v>
          </cell>
          <cell r="E352">
            <v>8</v>
          </cell>
          <cell r="F352">
            <v>8</v>
          </cell>
          <cell r="G352">
            <v>8</v>
          </cell>
          <cell r="H352">
            <v>8</v>
          </cell>
          <cell r="I352">
            <v>1</v>
          </cell>
          <cell r="J352">
            <v>1</v>
          </cell>
          <cell r="K352">
            <v>203</v>
          </cell>
          <cell r="L352">
            <v>1</v>
          </cell>
          <cell r="M352">
            <v>38</v>
          </cell>
          <cell r="N352">
            <v>85</v>
          </cell>
          <cell r="O352">
            <v>95</v>
          </cell>
          <cell r="P352">
            <v>118</v>
          </cell>
          <cell r="Q352">
            <v>0</v>
          </cell>
          <cell r="R352">
            <v>0.2</v>
          </cell>
          <cell r="S352">
            <v>0.11</v>
          </cell>
          <cell r="T352">
            <v>0.11</v>
          </cell>
          <cell r="U352">
            <v>1</v>
          </cell>
          <cell r="V352">
            <v>15</v>
          </cell>
          <cell r="W352">
            <v>12</v>
          </cell>
          <cell r="X352">
            <v>1</v>
          </cell>
          <cell r="Y352">
            <v>1</v>
          </cell>
          <cell r="Z352">
            <v>50</v>
          </cell>
          <cell r="AA352">
            <v>50</v>
          </cell>
          <cell r="AB352">
            <v>0.04</v>
          </cell>
          <cell r="AC352">
            <v>0.04</v>
          </cell>
          <cell r="AD352">
            <v>1</v>
          </cell>
        </row>
        <row r="353">
          <cell r="A353">
            <v>352</v>
          </cell>
          <cell r="B353" t="str">
            <v>A7+24.5*29.5</v>
          </cell>
          <cell r="C353">
            <v>749</v>
          </cell>
          <cell r="D353">
            <v>622</v>
          </cell>
          <cell r="E353">
            <v>8</v>
          </cell>
          <cell r="F353">
            <v>8</v>
          </cell>
          <cell r="G353">
            <v>8</v>
          </cell>
          <cell r="H353">
            <v>8</v>
          </cell>
          <cell r="I353">
            <v>1</v>
          </cell>
          <cell r="J353">
            <v>1</v>
          </cell>
          <cell r="K353">
            <v>203</v>
          </cell>
          <cell r="L353">
            <v>1</v>
          </cell>
          <cell r="M353">
            <v>38</v>
          </cell>
          <cell r="N353">
            <v>85</v>
          </cell>
          <cell r="O353">
            <v>95</v>
          </cell>
          <cell r="P353">
            <v>118</v>
          </cell>
          <cell r="Q353">
            <v>0</v>
          </cell>
          <cell r="R353">
            <v>50</v>
          </cell>
          <cell r="S353">
            <v>0.11</v>
          </cell>
          <cell r="T353">
            <v>0.4</v>
          </cell>
          <cell r="U353">
            <v>3</v>
          </cell>
          <cell r="V353">
            <v>15</v>
          </cell>
          <cell r="W353">
            <v>12</v>
          </cell>
          <cell r="X353">
            <v>1</v>
          </cell>
          <cell r="Y353">
            <v>1</v>
          </cell>
          <cell r="Z353">
            <v>50</v>
          </cell>
          <cell r="AA353">
            <v>50</v>
          </cell>
          <cell r="AB353">
            <v>0.04</v>
          </cell>
          <cell r="AC353">
            <v>0.5</v>
          </cell>
          <cell r="AD353">
            <v>3</v>
          </cell>
        </row>
        <row r="354">
          <cell r="A354">
            <v>353</v>
          </cell>
          <cell r="B354" t="str">
            <v>A7!24.5*29.5</v>
          </cell>
          <cell r="C354">
            <v>749</v>
          </cell>
          <cell r="D354">
            <v>622</v>
          </cell>
          <cell r="E354">
            <v>8</v>
          </cell>
          <cell r="F354">
            <v>8</v>
          </cell>
          <cell r="G354">
            <v>8</v>
          </cell>
          <cell r="H354">
            <v>8</v>
          </cell>
          <cell r="I354">
            <v>1</v>
          </cell>
          <cell r="J354">
            <v>1</v>
          </cell>
          <cell r="K354">
            <v>203</v>
          </cell>
          <cell r="L354">
            <v>1</v>
          </cell>
          <cell r="M354">
            <v>38</v>
          </cell>
          <cell r="N354">
            <v>85</v>
          </cell>
          <cell r="O354">
            <v>95</v>
          </cell>
          <cell r="P354">
            <v>118</v>
          </cell>
          <cell r="Q354">
            <v>0</v>
          </cell>
          <cell r="R354">
            <v>50</v>
          </cell>
          <cell r="S354">
            <v>0.11</v>
          </cell>
          <cell r="T354">
            <v>1</v>
          </cell>
          <cell r="U354">
            <v>3</v>
          </cell>
          <cell r="V354">
            <v>15</v>
          </cell>
          <cell r="W354">
            <v>12</v>
          </cell>
          <cell r="X354">
            <v>1</v>
          </cell>
          <cell r="Y354">
            <v>1</v>
          </cell>
          <cell r="Z354">
            <v>50</v>
          </cell>
          <cell r="AA354">
            <v>50</v>
          </cell>
          <cell r="AB354">
            <v>0.04</v>
          </cell>
          <cell r="AC354">
            <v>0.5</v>
          </cell>
          <cell r="AD354">
            <v>3</v>
          </cell>
        </row>
        <row r="355">
          <cell r="A355">
            <v>354</v>
          </cell>
          <cell r="B355" t="str">
            <v>A6a37.0*30.0</v>
          </cell>
          <cell r="C355">
            <v>762</v>
          </cell>
          <cell r="D355">
            <v>940</v>
          </cell>
          <cell r="E355">
            <v>99</v>
          </cell>
          <cell r="F355">
            <v>99</v>
          </cell>
          <cell r="G355">
            <v>133</v>
          </cell>
          <cell r="H355">
            <v>133</v>
          </cell>
          <cell r="I355">
            <v>1</v>
          </cell>
          <cell r="J355">
            <v>1</v>
          </cell>
          <cell r="K355">
            <v>203</v>
          </cell>
          <cell r="L355">
            <v>1</v>
          </cell>
          <cell r="M355">
            <v>38</v>
          </cell>
          <cell r="N355">
            <v>84</v>
          </cell>
          <cell r="O355">
            <v>93</v>
          </cell>
          <cell r="P355">
            <v>116</v>
          </cell>
          <cell r="Q355">
            <v>0</v>
          </cell>
          <cell r="R355">
            <v>0.2</v>
          </cell>
          <cell r="S355">
            <v>0.11</v>
          </cell>
          <cell r="T355">
            <v>0.11</v>
          </cell>
          <cell r="U355">
            <v>1</v>
          </cell>
          <cell r="V355">
            <v>15</v>
          </cell>
          <cell r="W355">
            <v>12</v>
          </cell>
          <cell r="X355">
            <v>1</v>
          </cell>
          <cell r="Y355">
            <v>1</v>
          </cell>
          <cell r="Z355">
            <v>50</v>
          </cell>
          <cell r="AA355">
            <v>50</v>
          </cell>
          <cell r="AB355">
            <v>0.04</v>
          </cell>
          <cell r="AC355">
            <v>0.04</v>
          </cell>
          <cell r="AD355">
            <v>1</v>
          </cell>
        </row>
        <row r="356">
          <cell r="A356">
            <v>355</v>
          </cell>
          <cell r="B356" t="str">
            <v>A6z37.0*30.0</v>
          </cell>
          <cell r="C356">
            <v>762</v>
          </cell>
          <cell r="D356">
            <v>940</v>
          </cell>
          <cell r="E356">
            <v>14</v>
          </cell>
          <cell r="F356">
            <v>14</v>
          </cell>
          <cell r="G356">
            <v>8</v>
          </cell>
          <cell r="H356">
            <v>8</v>
          </cell>
          <cell r="I356">
            <v>1</v>
          </cell>
          <cell r="J356">
            <v>1</v>
          </cell>
          <cell r="K356">
            <v>203</v>
          </cell>
          <cell r="L356">
            <v>1</v>
          </cell>
          <cell r="M356">
            <v>38</v>
          </cell>
          <cell r="N356">
            <v>84</v>
          </cell>
          <cell r="O356">
            <v>93</v>
          </cell>
          <cell r="P356">
            <v>116</v>
          </cell>
          <cell r="Q356">
            <v>0</v>
          </cell>
          <cell r="R356">
            <v>50</v>
          </cell>
          <cell r="S356">
            <v>0.11</v>
          </cell>
          <cell r="T356">
            <v>0.5</v>
          </cell>
          <cell r="U356">
            <v>20</v>
          </cell>
          <cell r="V356">
            <v>15</v>
          </cell>
          <cell r="W356">
            <v>12</v>
          </cell>
          <cell r="X356">
            <v>1</v>
          </cell>
          <cell r="Y356">
            <v>1</v>
          </cell>
          <cell r="Z356">
            <v>50</v>
          </cell>
          <cell r="AA356">
            <v>50</v>
          </cell>
          <cell r="AB356">
            <v>0.04</v>
          </cell>
          <cell r="AC356">
            <v>2</v>
          </cell>
          <cell r="AD356">
            <v>20</v>
          </cell>
        </row>
        <row r="357">
          <cell r="A357">
            <v>356</v>
          </cell>
          <cell r="B357" t="str">
            <v>A7+29.5*24.5</v>
          </cell>
          <cell r="C357">
            <v>622</v>
          </cell>
          <cell r="D357">
            <v>749</v>
          </cell>
          <cell r="E357">
            <v>8</v>
          </cell>
          <cell r="F357">
            <v>8</v>
          </cell>
          <cell r="G357">
            <v>8</v>
          </cell>
          <cell r="H357">
            <v>8</v>
          </cell>
          <cell r="I357">
            <v>1</v>
          </cell>
          <cell r="J357">
            <v>1</v>
          </cell>
          <cell r="K357">
            <v>203</v>
          </cell>
          <cell r="L357">
            <v>1</v>
          </cell>
          <cell r="M357">
            <v>46</v>
          </cell>
          <cell r="N357">
            <v>102</v>
          </cell>
          <cell r="O357">
            <v>114</v>
          </cell>
          <cell r="P357">
            <v>142</v>
          </cell>
          <cell r="Q357">
            <v>0</v>
          </cell>
          <cell r="R357">
            <v>50</v>
          </cell>
          <cell r="S357">
            <v>0.11</v>
          </cell>
          <cell r="T357">
            <v>0.4</v>
          </cell>
          <cell r="U357">
            <v>3</v>
          </cell>
          <cell r="V357">
            <v>15</v>
          </cell>
          <cell r="W357">
            <v>12</v>
          </cell>
          <cell r="X357">
            <v>1</v>
          </cell>
          <cell r="Y357">
            <v>1</v>
          </cell>
          <cell r="Z357">
            <v>50</v>
          </cell>
          <cell r="AA357">
            <v>50</v>
          </cell>
          <cell r="AB357">
            <v>0.04</v>
          </cell>
          <cell r="AC357">
            <v>0.5</v>
          </cell>
          <cell r="AD357">
            <v>3</v>
          </cell>
        </row>
        <row r="358">
          <cell r="A358">
            <v>357</v>
          </cell>
          <cell r="B358" t="str">
            <v>A7!29.5*24.5</v>
          </cell>
          <cell r="C358">
            <v>622</v>
          </cell>
          <cell r="D358">
            <v>749</v>
          </cell>
          <cell r="E358">
            <v>8</v>
          </cell>
          <cell r="F358">
            <v>8</v>
          </cell>
          <cell r="G358">
            <v>8</v>
          </cell>
          <cell r="H358">
            <v>8</v>
          </cell>
          <cell r="I358">
            <v>1</v>
          </cell>
          <cell r="J358">
            <v>1</v>
          </cell>
          <cell r="K358">
            <v>203</v>
          </cell>
          <cell r="L358">
            <v>1</v>
          </cell>
          <cell r="M358">
            <v>46</v>
          </cell>
          <cell r="N358">
            <v>102</v>
          </cell>
          <cell r="O358">
            <v>114</v>
          </cell>
          <cell r="P358">
            <v>142</v>
          </cell>
          <cell r="Q358">
            <v>0</v>
          </cell>
          <cell r="R358">
            <v>50</v>
          </cell>
          <cell r="S358">
            <v>0.11</v>
          </cell>
          <cell r="T358">
            <v>1</v>
          </cell>
          <cell r="U358">
            <v>3</v>
          </cell>
          <cell r="V358">
            <v>15</v>
          </cell>
          <cell r="W358">
            <v>12</v>
          </cell>
          <cell r="X358">
            <v>1</v>
          </cell>
          <cell r="Y358">
            <v>1</v>
          </cell>
          <cell r="Z358">
            <v>50</v>
          </cell>
          <cell r="AA358">
            <v>50</v>
          </cell>
          <cell r="AB358">
            <v>0.04</v>
          </cell>
          <cell r="AC358">
            <v>0.5</v>
          </cell>
          <cell r="AD358">
            <v>3</v>
          </cell>
        </row>
        <row r="359">
          <cell r="A359">
            <v>358</v>
          </cell>
          <cell r="B359" t="str">
            <v>Q7b37.0*30.0</v>
          </cell>
          <cell r="C359">
            <v>762</v>
          </cell>
          <cell r="D359">
            <v>940</v>
          </cell>
          <cell r="E359">
            <v>69</v>
          </cell>
          <cell r="F359">
            <v>69</v>
          </cell>
          <cell r="G359">
            <v>93</v>
          </cell>
          <cell r="H359">
            <v>93</v>
          </cell>
          <cell r="I359">
            <v>1</v>
          </cell>
          <cell r="J359">
            <v>1</v>
          </cell>
          <cell r="K359">
            <v>203</v>
          </cell>
          <cell r="L359">
            <v>1</v>
          </cell>
          <cell r="M359">
            <v>38</v>
          </cell>
          <cell r="N359">
            <v>84</v>
          </cell>
          <cell r="O359">
            <v>93</v>
          </cell>
          <cell r="P359">
            <v>116</v>
          </cell>
          <cell r="Q359">
            <v>0</v>
          </cell>
          <cell r="R359">
            <v>0.2</v>
          </cell>
          <cell r="S359">
            <v>0.08</v>
          </cell>
          <cell r="T359">
            <v>0.08</v>
          </cell>
          <cell r="U359">
            <v>1</v>
          </cell>
          <cell r="V359">
            <v>15</v>
          </cell>
          <cell r="W359">
            <v>12</v>
          </cell>
          <cell r="X359">
            <v>1</v>
          </cell>
          <cell r="Y359">
            <v>1</v>
          </cell>
          <cell r="Z359">
            <v>50</v>
          </cell>
          <cell r="AA359">
            <v>50</v>
          </cell>
          <cell r="AB359">
            <v>0.04</v>
          </cell>
          <cell r="AC359">
            <v>0.04</v>
          </cell>
          <cell r="AD359">
            <v>1</v>
          </cell>
        </row>
        <row r="360">
          <cell r="A360">
            <v>359</v>
          </cell>
          <cell r="B360" t="str">
            <v>Q7b38.0*30.0</v>
          </cell>
          <cell r="C360">
            <v>762</v>
          </cell>
          <cell r="D360">
            <v>965</v>
          </cell>
          <cell r="E360">
            <v>69</v>
          </cell>
          <cell r="F360">
            <v>69</v>
          </cell>
          <cell r="G360">
            <v>105</v>
          </cell>
          <cell r="H360">
            <v>105</v>
          </cell>
          <cell r="I360">
            <v>1</v>
          </cell>
          <cell r="J360">
            <v>1</v>
          </cell>
          <cell r="K360">
            <v>203</v>
          </cell>
          <cell r="L360">
            <v>1</v>
          </cell>
          <cell r="M360">
            <v>38</v>
          </cell>
          <cell r="N360">
            <v>84</v>
          </cell>
          <cell r="O360">
            <v>93</v>
          </cell>
          <cell r="P360">
            <v>116</v>
          </cell>
          <cell r="Q360">
            <v>0</v>
          </cell>
          <cell r="R360">
            <v>0.2</v>
          </cell>
          <cell r="S360">
            <v>0.08</v>
          </cell>
          <cell r="T360">
            <v>0.08</v>
          </cell>
          <cell r="U360">
            <v>1</v>
          </cell>
          <cell r="V360">
            <v>15</v>
          </cell>
          <cell r="W360">
            <v>12</v>
          </cell>
          <cell r="X360">
            <v>1</v>
          </cell>
          <cell r="Y360">
            <v>1</v>
          </cell>
          <cell r="Z360">
            <v>50</v>
          </cell>
          <cell r="AA360">
            <v>50</v>
          </cell>
          <cell r="AB360">
            <v>0.04</v>
          </cell>
          <cell r="AC360">
            <v>0.04</v>
          </cell>
          <cell r="AD360">
            <v>1</v>
          </cell>
        </row>
        <row r="361">
          <cell r="A361">
            <v>360</v>
          </cell>
          <cell r="B361" t="str">
            <v>A7x44.5*36.5</v>
          </cell>
          <cell r="C361">
            <v>927</v>
          </cell>
          <cell r="D361">
            <v>1130</v>
          </cell>
          <cell r="E361">
            <v>90</v>
          </cell>
          <cell r="F361">
            <v>90</v>
          </cell>
          <cell r="G361">
            <v>90</v>
          </cell>
          <cell r="H361">
            <v>90</v>
          </cell>
          <cell r="I361">
            <v>2</v>
          </cell>
          <cell r="J361">
            <v>2</v>
          </cell>
          <cell r="K361">
            <v>203</v>
          </cell>
          <cell r="L361">
            <v>4</v>
          </cell>
          <cell r="M361">
            <v>30</v>
          </cell>
          <cell r="N361">
            <v>66</v>
          </cell>
          <cell r="O361">
            <v>73</v>
          </cell>
          <cell r="P361">
            <v>92</v>
          </cell>
          <cell r="Q361">
            <v>0</v>
          </cell>
          <cell r="R361">
            <v>0.2</v>
          </cell>
          <cell r="S361">
            <v>0.11</v>
          </cell>
          <cell r="T361">
            <v>0.11</v>
          </cell>
          <cell r="U361">
            <v>1</v>
          </cell>
          <cell r="V361">
            <v>15</v>
          </cell>
          <cell r="W361">
            <v>12</v>
          </cell>
          <cell r="X361">
            <v>1</v>
          </cell>
          <cell r="Y361">
            <v>1</v>
          </cell>
          <cell r="Z361">
            <v>50</v>
          </cell>
          <cell r="AA361">
            <v>50</v>
          </cell>
          <cell r="AB361">
            <v>0.04</v>
          </cell>
          <cell r="AC361">
            <v>0.04</v>
          </cell>
          <cell r="AD361">
            <v>1</v>
          </cell>
        </row>
        <row r="362">
          <cell r="A362">
            <v>361</v>
          </cell>
          <cell r="B362" t="str">
            <v>A6 33.5*27.0</v>
          </cell>
          <cell r="C362">
            <v>686</v>
          </cell>
          <cell r="D362">
            <v>851</v>
          </cell>
          <cell r="E362">
            <v>8</v>
          </cell>
          <cell r="F362">
            <v>8</v>
          </cell>
          <cell r="G362">
            <v>8</v>
          </cell>
          <cell r="H362">
            <v>8</v>
          </cell>
          <cell r="I362">
            <v>1</v>
          </cell>
          <cell r="J362">
            <v>1</v>
          </cell>
          <cell r="K362">
            <v>203</v>
          </cell>
          <cell r="L362">
            <v>1</v>
          </cell>
          <cell r="M362">
            <v>42</v>
          </cell>
          <cell r="N362">
            <v>93</v>
          </cell>
          <cell r="O362">
            <v>104</v>
          </cell>
          <cell r="P362">
            <v>130</v>
          </cell>
          <cell r="Q362">
            <v>0</v>
          </cell>
          <cell r="R362">
            <v>0.2</v>
          </cell>
          <cell r="S362">
            <v>0.11</v>
          </cell>
          <cell r="T362">
            <v>0.11</v>
          </cell>
          <cell r="U362">
            <v>1</v>
          </cell>
          <cell r="V362">
            <v>15</v>
          </cell>
          <cell r="W362">
            <v>12</v>
          </cell>
          <cell r="X362">
            <v>1</v>
          </cell>
          <cell r="Y362">
            <v>1</v>
          </cell>
          <cell r="Z362">
            <v>50</v>
          </cell>
          <cell r="AA362">
            <v>50</v>
          </cell>
          <cell r="AB362">
            <v>0.04</v>
          </cell>
          <cell r="AC362">
            <v>0.04</v>
          </cell>
          <cell r="AD362">
            <v>1</v>
          </cell>
        </row>
        <row r="363">
          <cell r="A363">
            <v>362</v>
          </cell>
          <cell r="B363" t="str">
            <v>A6b33.5*27.0</v>
          </cell>
          <cell r="C363">
            <v>686</v>
          </cell>
          <cell r="D363">
            <v>851</v>
          </cell>
          <cell r="E363">
            <v>31</v>
          </cell>
          <cell r="F363">
            <v>31</v>
          </cell>
          <cell r="G363">
            <v>49</v>
          </cell>
          <cell r="H363">
            <v>49</v>
          </cell>
          <cell r="I363">
            <v>1</v>
          </cell>
          <cell r="J363">
            <v>1</v>
          </cell>
          <cell r="K363">
            <v>203</v>
          </cell>
          <cell r="L363">
            <v>1</v>
          </cell>
          <cell r="M363">
            <v>42</v>
          </cell>
          <cell r="N363">
            <v>93</v>
          </cell>
          <cell r="O363">
            <v>104</v>
          </cell>
          <cell r="P363">
            <v>130</v>
          </cell>
          <cell r="Q363">
            <v>0</v>
          </cell>
          <cell r="R363">
            <v>0.2</v>
          </cell>
          <cell r="S363">
            <v>0.11</v>
          </cell>
          <cell r="T363">
            <v>0.11</v>
          </cell>
          <cell r="U363">
            <v>1</v>
          </cell>
          <cell r="V363">
            <v>15</v>
          </cell>
          <cell r="W363">
            <v>12</v>
          </cell>
          <cell r="X363">
            <v>1</v>
          </cell>
          <cell r="Y363">
            <v>1</v>
          </cell>
          <cell r="Z363">
            <v>50</v>
          </cell>
          <cell r="AA363">
            <v>50</v>
          </cell>
          <cell r="AB363">
            <v>0.04</v>
          </cell>
          <cell r="AC363">
            <v>0.04</v>
          </cell>
          <cell r="AD363">
            <v>1</v>
          </cell>
        </row>
        <row r="364">
          <cell r="A364">
            <v>363</v>
          </cell>
          <cell r="B364" t="str">
            <v>A5 30.5*25.5</v>
          </cell>
          <cell r="C364">
            <v>648</v>
          </cell>
          <cell r="D364">
            <v>775</v>
          </cell>
          <cell r="E364">
            <v>8</v>
          </cell>
          <cell r="F364">
            <v>8</v>
          </cell>
          <cell r="G364">
            <v>8</v>
          </cell>
          <cell r="H364">
            <v>8</v>
          </cell>
          <cell r="I364">
            <v>1</v>
          </cell>
          <cell r="J364">
            <v>1</v>
          </cell>
          <cell r="K364">
            <v>203</v>
          </cell>
          <cell r="L364">
            <v>1</v>
          </cell>
          <cell r="M364">
            <v>43</v>
          </cell>
          <cell r="N364">
            <v>95</v>
          </cell>
          <cell r="O364">
            <v>105</v>
          </cell>
          <cell r="P364">
            <v>132</v>
          </cell>
          <cell r="Q364">
            <v>0</v>
          </cell>
          <cell r="R364">
            <v>0.2</v>
          </cell>
          <cell r="S364">
            <v>0.11</v>
          </cell>
          <cell r="T364">
            <v>0.11</v>
          </cell>
          <cell r="U364">
            <v>1</v>
          </cell>
          <cell r="V364">
            <v>15</v>
          </cell>
          <cell r="W364">
            <v>12</v>
          </cell>
          <cell r="X364">
            <v>1</v>
          </cell>
          <cell r="Y364">
            <v>1</v>
          </cell>
          <cell r="Z364">
            <v>50</v>
          </cell>
          <cell r="AA364">
            <v>50</v>
          </cell>
          <cell r="AB364">
            <v>0.04</v>
          </cell>
          <cell r="AC364">
            <v>0.04</v>
          </cell>
          <cell r="AD364">
            <v>1</v>
          </cell>
        </row>
        <row r="365">
          <cell r="A365">
            <v>364</v>
          </cell>
          <cell r="B365" t="str">
            <v>A5+30.5*25.5</v>
          </cell>
          <cell r="C365">
            <v>648</v>
          </cell>
          <cell r="D365">
            <v>775</v>
          </cell>
          <cell r="E365">
            <v>8</v>
          </cell>
          <cell r="F365">
            <v>8</v>
          </cell>
          <cell r="G365">
            <v>8</v>
          </cell>
          <cell r="H365">
            <v>8</v>
          </cell>
          <cell r="I365">
            <v>1</v>
          </cell>
          <cell r="J365">
            <v>1</v>
          </cell>
          <cell r="K365">
            <v>203</v>
          </cell>
          <cell r="L365">
            <v>1</v>
          </cell>
          <cell r="M365">
            <v>43</v>
          </cell>
          <cell r="N365">
            <v>95</v>
          </cell>
          <cell r="O365">
            <v>105</v>
          </cell>
          <cell r="P365">
            <v>132</v>
          </cell>
          <cell r="Q365">
            <v>0</v>
          </cell>
          <cell r="R365">
            <v>50</v>
          </cell>
          <cell r="S365">
            <v>0.11</v>
          </cell>
          <cell r="T365">
            <v>0.4</v>
          </cell>
          <cell r="U365">
            <v>3</v>
          </cell>
          <cell r="V365">
            <v>15</v>
          </cell>
          <cell r="W365">
            <v>12</v>
          </cell>
          <cell r="X365">
            <v>1</v>
          </cell>
          <cell r="Y365">
            <v>1</v>
          </cell>
          <cell r="Z365">
            <v>50</v>
          </cell>
          <cell r="AA365">
            <v>50</v>
          </cell>
          <cell r="AB365">
            <v>0.04</v>
          </cell>
          <cell r="AC365">
            <v>0.5</v>
          </cell>
          <cell r="AD365">
            <v>3</v>
          </cell>
        </row>
        <row r="366">
          <cell r="A366">
            <v>365</v>
          </cell>
          <cell r="B366" t="str">
            <v>A5r30.5*25.5</v>
          </cell>
          <cell r="C366">
            <v>648</v>
          </cell>
          <cell r="D366">
            <v>775</v>
          </cell>
          <cell r="E366">
            <v>47</v>
          </cell>
          <cell r="F366">
            <v>47</v>
          </cell>
          <cell r="G366">
            <v>146</v>
          </cell>
          <cell r="H366">
            <v>146</v>
          </cell>
          <cell r="I366">
            <v>1</v>
          </cell>
          <cell r="J366">
            <v>1</v>
          </cell>
          <cell r="K366">
            <v>203</v>
          </cell>
          <cell r="L366">
            <v>1</v>
          </cell>
          <cell r="M366">
            <v>43</v>
          </cell>
          <cell r="N366">
            <v>95</v>
          </cell>
          <cell r="O366">
            <v>105</v>
          </cell>
          <cell r="P366">
            <v>132</v>
          </cell>
          <cell r="Q366">
            <v>0</v>
          </cell>
          <cell r="R366">
            <v>0.2</v>
          </cell>
          <cell r="S366">
            <v>0.11</v>
          </cell>
          <cell r="T366">
            <v>0.11</v>
          </cell>
          <cell r="U366">
            <v>1</v>
          </cell>
          <cell r="V366">
            <v>15</v>
          </cell>
          <cell r="W366">
            <v>12</v>
          </cell>
          <cell r="X366">
            <v>1</v>
          </cell>
          <cell r="Y366">
            <v>1</v>
          </cell>
          <cell r="Z366">
            <v>50</v>
          </cell>
          <cell r="AA366">
            <v>50</v>
          </cell>
          <cell r="AB366">
            <v>0.04</v>
          </cell>
          <cell r="AC366">
            <v>0.04</v>
          </cell>
          <cell r="AD366">
            <v>1</v>
          </cell>
        </row>
        <row r="367">
          <cell r="A367">
            <v>366</v>
          </cell>
          <cell r="B367" t="str">
            <v>A7 30.5*26.0</v>
          </cell>
          <cell r="C367">
            <v>660</v>
          </cell>
          <cell r="D367">
            <v>775</v>
          </cell>
          <cell r="E367">
            <v>8</v>
          </cell>
          <cell r="F367">
            <v>8</v>
          </cell>
          <cell r="G367">
            <v>8</v>
          </cell>
          <cell r="H367">
            <v>8</v>
          </cell>
          <cell r="I367">
            <v>1</v>
          </cell>
          <cell r="J367">
            <v>1</v>
          </cell>
          <cell r="K367">
            <v>203</v>
          </cell>
          <cell r="L367">
            <v>1</v>
          </cell>
          <cell r="M367">
            <v>44</v>
          </cell>
          <cell r="N367">
            <v>97</v>
          </cell>
          <cell r="O367">
            <v>108</v>
          </cell>
          <cell r="P367">
            <v>134</v>
          </cell>
          <cell r="Q367">
            <v>0</v>
          </cell>
          <cell r="R367">
            <v>0.2</v>
          </cell>
          <cell r="S367">
            <v>0.11</v>
          </cell>
          <cell r="T367">
            <v>0.11</v>
          </cell>
          <cell r="U367">
            <v>1</v>
          </cell>
          <cell r="V367">
            <v>15</v>
          </cell>
          <cell r="W367">
            <v>12</v>
          </cell>
          <cell r="X367">
            <v>1</v>
          </cell>
          <cell r="Y367">
            <v>1</v>
          </cell>
          <cell r="Z367">
            <v>50</v>
          </cell>
          <cell r="AA367">
            <v>50</v>
          </cell>
          <cell r="AB367">
            <v>0.04</v>
          </cell>
          <cell r="AC367">
            <v>0.04</v>
          </cell>
          <cell r="AD367">
            <v>1</v>
          </cell>
        </row>
        <row r="368">
          <cell r="A368">
            <v>367</v>
          </cell>
          <cell r="B368" t="str">
            <v>A7a30.5*26.0</v>
          </cell>
          <cell r="C368">
            <v>660</v>
          </cell>
          <cell r="D368">
            <v>775</v>
          </cell>
          <cell r="E368">
            <v>48</v>
          </cell>
          <cell r="F368">
            <v>48</v>
          </cell>
          <cell r="G368">
            <v>51</v>
          </cell>
          <cell r="H368">
            <v>51</v>
          </cell>
          <cell r="I368">
            <v>1</v>
          </cell>
          <cell r="J368">
            <v>1</v>
          </cell>
          <cell r="K368">
            <v>203</v>
          </cell>
          <cell r="L368">
            <v>1</v>
          </cell>
          <cell r="M368">
            <v>44</v>
          </cell>
          <cell r="N368">
            <v>97</v>
          </cell>
          <cell r="O368">
            <v>108</v>
          </cell>
          <cell r="P368">
            <v>134</v>
          </cell>
          <cell r="Q368">
            <v>0</v>
          </cell>
          <cell r="R368">
            <v>0.2</v>
          </cell>
          <cell r="S368">
            <v>0.11</v>
          </cell>
          <cell r="T368">
            <v>0.11</v>
          </cell>
          <cell r="U368">
            <v>1</v>
          </cell>
          <cell r="V368">
            <v>15</v>
          </cell>
          <cell r="W368">
            <v>12</v>
          </cell>
          <cell r="X368">
            <v>1</v>
          </cell>
          <cell r="Y368">
            <v>1</v>
          </cell>
          <cell r="Z368">
            <v>50</v>
          </cell>
          <cell r="AA368">
            <v>50</v>
          </cell>
          <cell r="AB368">
            <v>0.04</v>
          </cell>
          <cell r="AC368">
            <v>0.04</v>
          </cell>
          <cell r="AD368">
            <v>1</v>
          </cell>
        </row>
        <row r="369">
          <cell r="A369">
            <v>368</v>
          </cell>
          <cell r="B369" t="str">
            <v>Q7!38.0*30.0</v>
          </cell>
          <cell r="C369">
            <v>762</v>
          </cell>
          <cell r="D369">
            <v>965</v>
          </cell>
          <cell r="E369">
            <v>14</v>
          </cell>
          <cell r="F369">
            <v>14</v>
          </cell>
          <cell r="G369">
            <v>21</v>
          </cell>
          <cell r="H369">
            <v>21</v>
          </cell>
          <cell r="I369">
            <v>1</v>
          </cell>
          <cell r="J369">
            <v>1</v>
          </cell>
          <cell r="K369">
            <v>203</v>
          </cell>
          <cell r="L369">
            <v>1</v>
          </cell>
          <cell r="M369">
            <v>38</v>
          </cell>
          <cell r="N369">
            <v>84</v>
          </cell>
          <cell r="O369">
            <v>93</v>
          </cell>
          <cell r="P369">
            <v>116</v>
          </cell>
          <cell r="Q369">
            <v>0</v>
          </cell>
          <cell r="R369">
            <v>0.2</v>
          </cell>
          <cell r="S369">
            <v>0.11</v>
          </cell>
          <cell r="T369">
            <v>1</v>
          </cell>
          <cell r="U369">
            <v>3</v>
          </cell>
          <cell r="V369">
            <v>15</v>
          </cell>
          <cell r="W369">
            <v>12</v>
          </cell>
          <cell r="X369">
            <v>1</v>
          </cell>
          <cell r="Y369">
            <v>1</v>
          </cell>
          <cell r="Z369">
            <v>50</v>
          </cell>
          <cell r="AA369">
            <v>50</v>
          </cell>
          <cell r="AB369">
            <v>0.04</v>
          </cell>
          <cell r="AC369">
            <v>5</v>
          </cell>
          <cell r="AD369">
            <v>3</v>
          </cell>
        </row>
        <row r="370">
          <cell r="A370">
            <v>369</v>
          </cell>
          <cell r="B370" t="str">
            <v>Q7!37.0*30.0</v>
          </cell>
          <cell r="C370">
            <v>762</v>
          </cell>
          <cell r="D370">
            <v>940</v>
          </cell>
          <cell r="E370">
            <v>14</v>
          </cell>
          <cell r="F370">
            <v>14</v>
          </cell>
          <cell r="G370">
            <v>8</v>
          </cell>
          <cell r="H370">
            <v>8</v>
          </cell>
          <cell r="I370">
            <v>1</v>
          </cell>
          <cell r="J370">
            <v>1</v>
          </cell>
          <cell r="K370">
            <v>203</v>
          </cell>
          <cell r="L370">
            <v>1</v>
          </cell>
          <cell r="M370">
            <v>38</v>
          </cell>
          <cell r="N370">
            <v>84</v>
          </cell>
          <cell r="O370">
            <v>93</v>
          </cell>
          <cell r="P370">
            <v>116</v>
          </cell>
          <cell r="Q370">
            <v>0</v>
          </cell>
          <cell r="R370">
            <v>0.2</v>
          </cell>
          <cell r="S370">
            <v>0.11</v>
          </cell>
          <cell r="T370">
            <v>1</v>
          </cell>
          <cell r="U370">
            <v>3</v>
          </cell>
          <cell r="V370">
            <v>15</v>
          </cell>
          <cell r="W370">
            <v>12</v>
          </cell>
          <cell r="X370">
            <v>1</v>
          </cell>
          <cell r="Y370">
            <v>1</v>
          </cell>
          <cell r="Z370">
            <v>50</v>
          </cell>
          <cell r="AA370">
            <v>50</v>
          </cell>
          <cell r="AB370">
            <v>0.04</v>
          </cell>
          <cell r="AC370">
            <v>5</v>
          </cell>
          <cell r="AD370">
            <v>3</v>
          </cell>
        </row>
        <row r="371">
          <cell r="A371">
            <v>370</v>
          </cell>
          <cell r="B371" t="str">
            <v>Q6z37.0*30.0</v>
          </cell>
          <cell r="C371">
            <v>762</v>
          </cell>
          <cell r="D371">
            <v>940</v>
          </cell>
          <cell r="E371">
            <v>14</v>
          </cell>
          <cell r="F371">
            <v>14</v>
          </cell>
          <cell r="G371">
            <v>8</v>
          </cell>
          <cell r="H371">
            <v>8</v>
          </cell>
          <cell r="I371">
            <v>1</v>
          </cell>
          <cell r="J371">
            <v>1</v>
          </cell>
          <cell r="K371">
            <v>203</v>
          </cell>
          <cell r="L371">
            <v>1</v>
          </cell>
          <cell r="M371">
            <v>38</v>
          </cell>
          <cell r="N371">
            <v>84</v>
          </cell>
          <cell r="O371">
            <v>93</v>
          </cell>
          <cell r="P371">
            <v>116</v>
          </cell>
          <cell r="Q371">
            <v>0</v>
          </cell>
          <cell r="R371">
            <v>50</v>
          </cell>
          <cell r="S371">
            <v>0.11</v>
          </cell>
          <cell r="T371">
            <v>0.5</v>
          </cell>
          <cell r="U371">
            <v>20</v>
          </cell>
          <cell r="V371">
            <v>15</v>
          </cell>
          <cell r="W371">
            <v>12</v>
          </cell>
          <cell r="X371">
            <v>1</v>
          </cell>
          <cell r="Y371">
            <v>1</v>
          </cell>
          <cell r="Z371">
            <v>50</v>
          </cell>
          <cell r="AA371">
            <v>50</v>
          </cell>
          <cell r="AB371">
            <v>0.04</v>
          </cell>
          <cell r="AC371">
            <v>2</v>
          </cell>
          <cell r="AD371">
            <v>20</v>
          </cell>
        </row>
        <row r="372">
          <cell r="A372">
            <v>371</v>
          </cell>
          <cell r="B372" t="str">
            <v>Q6+30.5*25.5</v>
          </cell>
          <cell r="C372">
            <v>648</v>
          </cell>
          <cell r="D372">
            <v>775</v>
          </cell>
          <cell r="E372">
            <v>8</v>
          </cell>
          <cell r="F372">
            <v>8</v>
          </cell>
          <cell r="G372">
            <v>8</v>
          </cell>
          <cell r="H372">
            <v>8</v>
          </cell>
          <cell r="I372">
            <v>1</v>
          </cell>
          <cell r="J372">
            <v>1</v>
          </cell>
          <cell r="K372">
            <v>203</v>
          </cell>
          <cell r="L372">
            <v>1</v>
          </cell>
          <cell r="M372">
            <v>45</v>
          </cell>
          <cell r="N372">
            <v>99</v>
          </cell>
          <cell r="O372">
            <v>110</v>
          </cell>
          <cell r="P372">
            <v>137</v>
          </cell>
          <cell r="Q372">
            <v>0</v>
          </cell>
          <cell r="R372">
            <v>50</v>
          </cell>
          <cell r="S372">
            <v>0.11</v>
          </cell>
          <cell r="T372">
            <v>0.4</v>
          </cell>
          <cell r="U372">
            <v>3</v>
          </cell>
          <cell r="V372">
            <v>15</v>
          </cell>
          <cell r="W372">
            <v>12</v>
          </cell>
          <cell r="X372">
            <v>1</v>
          </cell>
          <cell r="Y372">
            <v>1</v>
          </cell>
          <cell r="Z372">
            <v>50</v>
          </cell>
          <cell r="AA372">
            <v>50</v>
          </cell>
          <cell r="AB372">
            <v>0.04</v>
          </cell>
          <cell r="AC372">
            <v>0.5</v>
          </cell>
          <cell r="AD372">
            <v>3</v>
          </cell>
        </row>
        <row r="373">
          <cell r="A373">
            <v>372</v>
          </cell>
          <cell r="B373" t="str">
            <v>Q6+33.5*27.0</v>
          </cell>
          <cell r="C373">
            <v>686</v>
          </cell>
          <cell r="D373">
            <v>851</v>
          </cell>
          <cell r="E373">
            <v>8</v>
          </cell>
          <cell r="F373">
            <v>8</v>
          </cell>
          <cell r="G373">
            <v>8</v>
          </cell>
          <cell r="H373">
            <v>8</v>
          </cell>
          <cell r="I373">
            <v>1</v>
          </cell>
          <cell r="J373">
            <v>1</v>
          </cell>
          <cell r="K373">
            <v>203</v>
          </cell>
          <cell r="L373">
            <v>1</v>
          </cell>
          <cell r="M373">
            <v>42</v>
          </cell>
          <cell r="N373">
            <v>93</v>
          </cell>
          <cell r="O373">
            <v>104</v>
          </cell>
          <cell r="P373">
            <v>130</v>
          </cell>
          <cell r="Q373">
            <v>0</v>
          </cell>
          <cell r="R373">
            <v>50</v>
          </cell>
          <cell r="S373">
            <v>0.11</v>
          </cell>
          <cell r="T373">
            <v>0.4</v>
          </cell>
          <cell r="U373">
            <v>3</v>
          </cell>
          <cell r="V373">
            <v>15</v>
          </cell>
          <cell r="W373">
            <v>12</v>
          </cell>
          <cell r="X373">
            <v>1</v>
          </cell>
          <cell r="Y373">
            <v>1</v>
          </cell>
          <cell r="Z373">
            <v>50</v>
          </cell>
          <cell r="AA373">
            <v>50</v>
          </cell>
          <cell r="AB373">
            <v>0.04</v>
          </cell>
          <cell r="AC373">
            <v>0.5</v>
          </cell>
          <cell r="AD373">
            <v>3</v>
          </cell>
        </row>
        <row r="374">
          <cell r="A374">
            <v>373</v>
          </cell>
          <cell r="B374" t="str">
            <v>Q6+35.5*28.0</v>
          </cell>
          <cell r="C374">
            <v>711</v>
          </cell>
          <cell r="D374">
            <v>902</v>
          </cell>
          <cell r="E374">
            <v>14</v>
          </cell>
          <cell r="F374">
            <v>14</v>
          </cell>
          <cell r="G374">
            <v>9</v>
          </cell>
          <cell r="H374">
            <v>9</v>
          </cell>
          <cell r="I374">
            <v>1</v>
          </cell>
          <cell r="J374">
            <v>1</v>
          </cell>
          <cell r="K374">
            <v>203</v>
          </cell>
          <cell r="L374">
            <v>1</v>
          </cell>
          <cell r="M374">
            <v>27</v>
          </cell>
          <cell r="N374">
            <v>60</v>
          </cell>
          <cell r="O374">
            <v>100</v>
          </cell>
          <cell r="P374">
            <v>125</v>
          </cell>
          <cell r="Q374">
            <v>0</v>
          </cell>
          <cell r="R374">
            <v>50</v>
          </cell>
          <cell r="S374">
            <v>0.11</v>
          </cell>
          <cell r="T374">
            <v>0.4</v>
          </cell>
          <cell r="U374">
            <v>3</v>
          </cell>
          <cell r="V374">
            <v>15</v>
          </cell>
          <cell r="W374">
            <v>12</v>
          </cell>
          <cell r="X374">
            <v>1</v>
          </cell>
          <cell r="Y374">
            <v>1</v>
          </cell>
          <cell r="Z374">
            <v>50</v>
          </cell>
          <cell r="AA374">
            <v>50</v>
          </cell>
          <cell r="AB374">
            <v>0.04</v>
          </cell>
          <cell r="AC374">
            <v>0.5</v>
          </cell>
          <cell r="AD374">
            <v>3</v>
          </cell>
        </row>
        <row r="375">
          <cell r="A375">
            <v>374</v>
          </cell>
          <cell r="B375" t="str">
            <v>Q6+37.0*30.0</v>
          </cell>
          <cell r="C375">
            <v>762</v>
          </cell>
          <cell r="D375">
            <v>940</v>
          </cell>
          <cell r="E375">
            <v>14</v>
          </cell>
          <cell r="F375">
            <v>14</v>
          </cell>
          <cell r="G375">
            <v>8</v>
          </cell>
          <cell r="H375">
            <v>8</v>
          </cell>
          <cell r="I375">
            <v>1</v>
          </cell>
          <cell r="J375">
            <v>1</v>
          </cell>
          <cell r="K375">
            <v>203</v>
          </cell>
          <cell r="L375">
            <v>1</v>
          </cell>
          <cell r="M375">
            <v>38</v>
          </cell>
          <cell r="N375">
            <v>84</v>
          </cell>
          <cell r="O375">
            <v>93</v>
          </cell>
          <cell r="P375">
            <v>116</v>
          </cell>
          <cell r="Q375">
            <v>0</v>
          </cell>
          <cell r="R375">
            <v>50</v>
          </cell>
          <cell r="S375">
            <v>0.09</v>
          </cell>
          <cell r="T375">
            <v>0.4</v>
          </cell>
          <cell r="U375">
            <v>3</v>
          </cell>
          <cell r="V375">
            <v>15</v>
          </cell>
          <cell r="W375">
            <v>12</v>
          </cell>
          <cell r="X375">
            <v>1</v>
          </cell>
          <cell r="Y375">
            <v>1</v>
          </cell>
          <cell r="Z375">
            <v>50</v>
          </cell>
          <cell r="AA375">
            <v>50</v>
          </cell>
          <cell r="AB375">
            <v>0.04</v>
          </cell>
          <cell r="AC375">
            <v>0.5</v>
          </cell>
          <cell r="AD375">
            <v>3</v>
          </cell>
        </row>
        <row r="376">
          <cell r="A376">
            <v>375</v>
          </cell>
          <cell r="B376" t="str">
            <v>Q7+30.5*26.0</v>
          </cell>
          <cell r="C376">
            <v>660</v>
          </cell>
          <cell r="D376">
            <v>775</v>
          </cell>
          <cell r="E376">
            <v>8</v>
          </cell>
          <cell r="F376">
            <v>8</v>
          </cell>
          <cell r="G376">
            <v>8</v>
          </cell>
          <cell r="H376">
            <v>8</v>
          </cell>
          <cell r="I376">
            <v>1</v>
          </cell>
          <cell r="J376">
            <v>1</v>
          </cell>
          <cell r="K376">
            <v>203</v>
          </cell>
          <cell r="L376">
            <v>1</v>
          </cell>
          <cell r="M376">
            <v>44</v>
          </cell>
          <cell r="N376">
            <v>97</v>
          </cell>
          <cell r="O376">
            <v>108</v>
          </cell>
          <cell r="P376">
            <v>134</v>
          </cell>
          <cell r="Q376">
            <v>0</v>
          </cell>
          <cell r="R376">
            <v>50</v>
          </cell>
          <cell r="S376">
            <v>0.11</v>
          </cell>
          <cell r="T376">
            <v>0.4</v>
          </cell>
          <cell r="U376">
            <v>3</v>
          </cell>
          <cell r="V376">
            <v>15</v>
          </cell>
          <cell r="W376">
            <v>12</v>
          </cell>
          <cell r="X376">
            <v>1</v>
          </cell>
          <cell r="Y376">
            <v>1</v>
          </cell>
          <cell r="Z376">
            <v>50</v>
          </cell>
          <cell r="AA376">
            <v>50</v>
          </cell>
          <cell r="AB376">
            <v>0.04</v>
          </cell>
          <cell r="AC376">
            <v>0.5</v>
          </cell>
          <cell r="AD376">
            <v>3</v>
          </cell>
        </row>
        <row r="377">
          <cell r="A377">
            <v>376</v>
          </cell>
          <cell r="B377" t="str">
            <v>Q7+33.5*26.5</v>
          </cell>
          <cell r="C377">
            <v>673</v>
          </cell>
          <cell r="D377">
            <v>851</v>
          </cell>
          <cell r="E377">
            <v>8</v>
          </cell>
          <cell r="F377">
            <v>8</v>
          </cell>
          <cell r="G377">
            <v>8</v>
          </cell>
          <cell r="H377">
            <v>8</v>
          </cell>
          <cell r="I377">
            <v>1</v>
          </cell>
          <cell r="J377">
            <v>1</v>
          </cell>
          <cell r="K377">
            <v>203</v>
          </cell>
          <cell r="L377">
            <v>1</v>
          </cell>
          <cell r="M377">
            <v>43</v>
          </cell>
          <cell r="N377">
            <v>95</v>
          </cell>
          <cell r="O377">
            <v>106</v>
          </cell>
          <cell r="P377">
            <v>132</v>
          </cell>
          <cell r="Q377">
            <v>0</v>
          </cell>
          <cell r="R377">
            <v>50</v>
          </cell>
          <cell r="S377">
            <v>0.11</v>
          </cell>
          <cell r="T377">
            <v>0.4</v>
          </cell>
          <cell r="U377">
            <v>3</v>
          </cell>
          <cell r="V377">
            <v>15</v>
          </cell>
          <cell r="W377">
            <v>12</v>
          </cell>
          <cell r="X377">
            <v>1</v>
          </cell>
          <cell r="Y377">
            <v>1</v>
          </cell>
          <cell r="Z377">
            <v>50</v>
          </cell>
          <cell r="AA377">
            <v>50</v>
          </cell>
          <cell r="AB377">
            <v>0.04</v>
          </cell>
          <cell r="AC377">
            <v>0.5</v>
          </cell>
          <cell r="AD377">
            <v>3</v>
          </cell>
        </row>
        <row r="378">
          <cell r="A378">
            <v>377</v>
          </cell>
          <cell r="B378" t="str">
            <v>Q7+35.5*28.0</v>
          </cell>
          <cell r="C378">
            <v>711</v>
          </cell>
          <cell r="D378">
            <v>902</v>
          </cell>
          <cell r="E378">
            <v>14</v>
          </cell>
          <cell r="F378">
            <v>14</v>
          </cell>
          <cell r="G378">
            <v>9</v>
          </cell>
          <cell r="H378">
            <v>9</v>
          </cell>
          <cell r="I378">
            <v>1</v>
          </cell>
          <cell r="J378">
            <v>1</v>
          </cell>
          <cell r="K378">
            <v>203</v>
          </cell>
          <cell r="L378">
            <v>1</v>
          </cell>
          <cell r="M378">
            <v>41</v>
          </cell>
          <cell r="N378">
            <v>90</v>
          </cell>
          <cell r="O378">
            <v>100</v>
          </cell>
          <cell r="P378">
            <v>125</v>
          </cell>
          <cell r="Q378">
            <v>0</v>
          </cell>
          <cell r="R378">
            <v>50</v>
          </cell>
          <cell r="S378">
            <v>0.11</v>
          </cell>
          <cell r="T378">
            <v>0.4</v>
          </cell>
          <cell r="U378">
            <v>3</v>
          </cell>
          <cell r="V378">
            <v>15</v>
          </cell>
          <cell r="W378">
            <v>12</v>
          </cell>
          <cell r="X378">
            <v>1</v>
          </cell>
          <cell r="Y378">
            <v>1</v>
          </cell>
          <cell r="Z378">
            <v>50</v>
          </cell>
          <cell r="AA378">
            <v>50</v>
          </cell>
          <cell r="AB378">
            <v>0.04</v>
          </cell>
          <cell r="AC378">
            <v>0.5</v>
          </cell>
          <cell r="AD378">
            <v>3</v>
          </cell>
        </row>
        <row r="379">
          <cell r="A379">
            <v>378</v>
          </cell>
          <cell r="B379" t="str">
            <v>Q7+37.0*30.0</v>
          </cell>
          <cell r="C379">
            <v>762</v>
          </cell>
          <cell r="D379">
            <v>940</v>
          </cell>
          <cell r="E379">
            <v>14</v>
          </cell>
          <cell r="F379">
            <v>14</v>
          </cell>
          <cell r="G379">
            <v>8</v>
          </cell>
          <cell r="H379">
            <v>8</v>
          </cell>
          <cell r="I379">
            <v>1</v>
          </cell>
          <cell r="J379">
            <v>1</v>
          </cell>
          <cell r="K379">
            <v>203</v>
          </cell>
          <cell r="L379">
            <v>1</v>
          </cell>
          <cell r="M379">
            <v>38</v>
          </cell>
          <cell r="N379">
            <v>84</v>
          </cell>
          <cell r="O379">
            <v>93</v>
          </cell>
          <cell r="P379">
            <v>116</v>
          </cell>
          <cell r="Q379">
            <v>0</v>
          </cell>
          <cell r="R379">
            <v>50</v>
          </cell>
          <cell r="S379">
            <v>0.11</v>
          </cell>
          <cell r="T379">
            <v>0.4</v>
          </cell>
          <cell r="U379">
            <v>3</v>
          </cell>
          <cell r="V379">
            <v>15</v>
          </cell>
          <cell r="W379">
            <v>12</v>
          </cell>
          <cell r="X379">
            <v>1</v>
          </cell>
          <cell r="Y379">
            <v>1</v>
          </cell>
          <cell r="Z379">
            <v>50</v>
          </cell>
          <cell r="AA379">
            <v>50</v>
          </cell>
          <cell r="AB379">
            <v>0.04</v>
          </cell>
          <cell r="AC379">
            <v>0.5</v>
          </cell>
          <cell r="AD379">
            <v>3</v>
          </cell>
        </row>
        <row r="380">
          <cell r="A380">
            <v>379</v>
          </cell>
          <cell r="B380" t="str">
            <v>Q7+28.5*36.0</v>
          </cell>
          <cell r="C380">
            <v>914</v>
          </cell>
          <cell r="D380">
            <v>724</v>
          </cell>
          <cell r="E380">
            <v>8</v>
          </cell>
          <cell r="F380">
            <v>8</v>
          </cell>
          <cell r="G380">
            <v>8</v>
          </cell>
          <cell r="H380">
            <v>8</v>
          </cell>
          <cell r="I380">
            <v>1</v>
          </cell>
          <cell r="J380">
            <v>1</v>
          </cell>
          <cell r="K380">
            <v>203</v>
          </cell>
          <cell r="L380">
            <v>1</v>
          </cell>
          <cell r="M380">
            <v>30</v>
          </cell>
          <cell r="N380">
            <v>67</v>
          </cell>
          <cell r="O380">
            <v>75</v>
          </cell>
          <cell r="P380">
            <v>93</v>
          </cell>
          <cell r="Q380">
            <v>0</v>
          </cell>
          <cell r="R380">
            <v>50</v>
          </cell>
          <cell r="S380">
            <v>0.11</v>
          </cell>
          <cell r="T380">
            <v>0.4</v>
          </cell>
          <cell r="U380">
            <v>3</v>
          </cell>
          <cell r="V380">
            <v>15</v>
          </cell>
          <cell r="W380">
            <v>12</v>
          </cell>
          <cell r="X380">
            <v>1</v>
          </cell>
          <cell r="Y380">
            <v>1</v>
          </cell>
          <cell r="Z380">
            <v>50</v>
          </cell>
          <cell r="AA380">
            <v>50</v>
          </cell>
          <cell r="AB380">
            <v>0.04</v>
          </cell>
          <cell r="AC380">
            <v>0.5</v>
          </cell>
          <cell r="AD380">
            <v>3</v>
          </cell>
        </row>
        <row r="381">
          <cell r="A381">
            <v>380</v>
          </cell>
          <cell r="B381" t="str">
            <v/>
          </cell>
          <cell r="C381" t="str">
            <v/>
          </cell>
          <cell r="D381" t="str">
            <v/>
          </cell>
          <cell r="E381" t="str">
            <v/>
          </cell>
          <cell r="F381" t="str">
            <v/>
          </cell>
          <cell r="G381" t="str">
            <v/>
          </cell>
          <cell r="H381" t="str">
            <v/>
          </cell>
          <cell r="I381" t="str">
            <v/>
          </cell>
          <cell r="J381" t="str">
            <v/>
          </cell>
          <cell r="K381" t="str">
            <v/>
          </cell>
          <cell r="L381" t="str">
            <v/>
          </cell>
          <cell r="M381" t="str">
            <v/>
          </cell>
          <cell r="N381" t="str">
            <v/>
          </cell>
          <cell r="O381" t="str">
            <v/>
          </cell>
          <cell r="P381" t="str">
            <v/>
          </cell>
          <cell r="Q381" t="str">
            <v/>
          </cell>
          <cell r="R381" t="str">
            <v/>
          </cell>
          <cell r="S381" t="str">
            <v/>
          </cell>
          <cell r="T381" t="str">
            <v/>
          </cell>
          <cell r="V381" t="str">
            <v/>
          </cell>
          <cell r="W381" t="str">
            <v/>
          </cell>
          <cell r="X381" t="str">
            <v/>
          </cell>
          <cell r="Y381" t="str">
            <v/>
          </cell>
          <cell r="Z381" t="str">
            <v/>
          </cell>
          <cell r="AA381" t="str">
            <v/>
          </cell>
          <cell r="AB381" t="str">
            <v/>
          </cell>
        </row>
        <row r="382">
          <cell r="A382">
            <v>381</v>
          </cell>
          <cell r="B382" t="str">
            <v>A6+30.5*25.5</v>
          </cell>
          <cell r="C382">
            <v>648</v>
          </cell>
          <cell r="D382">
            <v>775</v>
          </cell>
          <cell r="E382">
            <v>8</v>
          </cell>
          <cell r="F382">
            <v>8</v>
          </cell>
          <cell r="G382">
            <v>8</v>
          </cell>
          <cell r="H382">
            <v>8</v>
          </cell>
          <cell r="I382">
            <v>1</v>
          </cell>
          <cell r="J382">
            <v>1</v>
          </cell>
          <cell r="K382">
            <v>203</v>
          </cell>
          <cell r="L382">
            <v>1</v>
          </cell>
          <cell r="M382">
            <v>45</v>
          </cell>
          <cell r="N382">
            <v>99</v>
          </cell>
          <cell r="O382">
            <v>110</v>
          </cell>
          <cell r="P382">
            <v>137</v>
          </cell>
          <cell r="Q382">
            <v>0</v>
          </cell>
          <cell r="R382">
            <v>50</v>
          </cell>
          <cell r="S382">
            <v>0.11</v>
          </cell>
          <cell r="T382">
            <v>0.4</v>
          </cell>
          <cell r="U382">
            <v>3</v>
          </cell>
          <cell r="V382">
            <v>15</v>
          </cell>
          <cell r="W382">
            <v>12</v>
          </cell>
          <cell r="X382">
            <v>1</v>
          </cell>
          <cell r="Y382">
            <v>1</v>
          </cell>
          <cell r="Z382">
            <v>50</v>
          </cell>
          <cell r="AA382">
            <v>50</v>
          </cell>
          <cell r="AB382">
            <v>0.04</v>
          </cell>
          <cell r="AC382">
            <v>0.5</v>
          </cell>
          <cell r="AD382">
            <v>3</v>
          </cell>
        </row>
        <row r="383">
          <cell r="A383">
            <v>382</v>
          </cell>
          <cell r="B383" t="str">
            <v>A6+33.5*27.0</v>
          </cell>
          <cell r="C383">
            <v>686</v>
          </cell>
          <cell r="D383">
            <v>851</v>
          </cell>
          <cell r="E383">
            <v>8</v>
          </cell>
          <cell r="F383">
            <v>8</v>
          </cell>
          <cell r="G383">
            <v>8</v>
          </cell>
          <cell r="H383">
            <v>8</v>
          </cell>
          <cell r="I383">
            <v>1</v>
          </cell>
          <cell r="J383">
            <v>1</v>
          </cell>
          <cell r="K383">
            <v>203</v>
          </cell>
          <cell r="L383">
            <v>1</v>
          </cell>
          <cell r="M383">
            <v>42</v>
          </cell>
          <cell r="N383">
            <v>93</v>
          </cell>
          <cell r="O383">
            <v>104</v>
          </cell>
          <cell r="P383">
            <v>130</v>
          </cell>
          <cell r="Q383">
            <v>0</v>
          </cell>
          <cell r="R383">
            <v>50</v>
          </cell>
          <cell r="S383">
            <v>0.11</v>
          </cell>
          <cell r="T383">
            <v>0.4</v>
          </cell>
          <cell r="U383">
            <v>3</v>
          </cell>
          <cell r="V383">
            <v>15</v>
          </cell>
          <cell r="W383">
            <v>12</v>
          </cell>
          <cell r="X383">
            <v>1</v>
          </cell>
          <cell r="Y383">
            <v>1</v>
          </cell>
          <cell r="Z383">
            <v>50</v>
          </cell>
          <cell r="AA383">
            <v>50</v>
          </cell>
          <cell r="AB383">
            <v>0.04</v>
          </cell>
          <cell r="AC383">
            <v>0.5</v>
          </cell>
          <cell r="AD383">
            <v>3</v>
          </cell>
        </row>
        <row r="384">
          <cell r="A384">
            <v>383</v>
          </cell>
          <cell r="B384" t="str">
            <v>A6+35.5*28.0</v>
          </cell>
          <cell r="C384">
            <v>711</v>
          </cell>
          <cell r="D384">
            <v>902</v>
          </cell>
          <cell r="E384">
            <v>14</v>
          </cell>
          <cell r="F384">
            <v>14</v>
          </cell>
          <cell r="G384">
            <v>9</v>
          </cell>
          <cell r="H384">
            <v>9</v>
          </cell>
          <cell r="I384">
            <v>1</v>
          </cell>
          <cell r="J384">
            <v>1</v>
          </cell>
          <cell r="K384">
            <v>203</v>
          </cell>
          <cell r="L384">
            <v>1</v>
          </cell>
          <cell r="M384">
            <v>41</v>
          </cell>
          <cell r="N384">
            <v>90</v>
          </cell>
          <cell r="O384">
            <v>100</v>
          </cell>
          <cell r="P384">
            <v>125</v>
          </cell>
          <cell r="Q384">
            <v>0</v>
          </cell>
          <cell r="R384">
            <v>50</v>
          </cell>
          <cell r="S384">
            <v>0.11</v>
          </cell>
          <cell r="T384">
            <v>0.4</v>
          </cell>
          <cell r="U384">
            <v>3</v>
          </cell>
          <cell r="V384">
            <v>15</v>
          </cell>
          <cell r="W384">
            <v>12</v>
          </cell>
          <cell r="X384">
            <v>1</v>
          </cell>
          <cell r="Y384">
            <v>1</v>
          </cell>
          <cell r="Z384">
            <v>50</v>
          </cell>
          <cell r="AA384">
            <v>50</v>
          </cell>
          <cell r="AB384">
            <v>0.04</v>
          </cell>
          <cell r="AC384">
            <v>0.5</v>
          </cell>
          <cell r="AD384">
            <v>3</v>
          </cell>
        </row>
        <row r="385">
          <cell r="A385">
            <v>384</v>
          </cell>
          <cell r="B385" t="str">
            <v>A6+37.5*30.0</v>
          </cell>
          <cell r="C385">
            <v>762</v>
          </cell>
          <cell r="D385">
            <v>953</v>
          </cell>
          <cell r="E385">
            <v>14</v>
          </cell>
          <cell r="F385">
            <v>14</v>
          </cell>
          <cell r="G385">
            <v>15</v>
          </cell>
          <cell r="H385">
            <v>15</v>
          </cell>
          <cell r="I385">
            <v>1</v>
          </cell>
          <cell r="J385">
            <v>1</v>
          </cell>
          <cell r="K385">
            <v>203</v>
          </cell>
          <cell r="L385">
            <v>1</v>
          </cell>
          <cell r="M385">
            <v>38</v>
          </cell>
          <cell r="N385">
            <v>84</v>
          </cell>
          <cell r="O385">
            <v>93</v>
          </cell>
          <cell r="P385">
            <v>116</v>
          </cell>
          <cell r="Q385">
            <v>0</v>
          </cell>
          <cell r="R385">
            <v>50</v>
          </cell>
          <cell r="S385">
            <v>0.09</v>
          </cell>
          <cell r="T385">
            <v>0.4</v>
          </cell>
          <cell r="U385">
            <v>3</v>
          </cell>
          <cell r="V385">
            <v>15</v>
          </cell>
          <cell r="W385">
            <v>12</v>
          </cell>
          <cell r="X385">
            <v>1</v>
          </cell>
          <cell r="Y385">
            <v>1</v>
          </cell>
          <cell r="Z385">
            <v>50</v>
          </cell>
          <cell r="AA385">
            <v>50</v>
          </cell>
          <cell r="AB385">
            <v>0.04</v>
          </cell>
          <cell r="AC385">
            <v>0.5</v>
          </cell>
          <cell r="AD385">
            <v>3</v>
          </cell>
        </row>
        <row r="386">
          <cell r="A386">
            <v>385</v>
          </cell>
          <cell r="B386" t="str">
            <v>A7+30.5*26.0</v>
          </cell>
          <cell r="C386">
            <v>660</v>
          </cell>
          <cell r="D386">
            <v>775</v>
          </cell>
          <cell r="E386">
            <v>8</v>
          </cell>
          <cell r="F386">
            <v>8</v>
          </cell>
          <cell r="G386">
            <v>8</v>
          </cell>
          <cell r="H386">
            <v>8</v>
          </cell>
          <cell r="I386">
            <v>1</v>
          </cell>
          <cell r="J386">
            <v>1</v>
          </cell>
          <cell r="K386">
            <v>203</v>
          </cell>
          <cell r="L386">
            <v>1</v>
          </cell>
          <cell r="M386">
            <v>44</v>
          </cell>
          <cell r="N386">
            <v>97</v>
          </cell>
          <cell r="O386">
            <v>108</v>
          </cell>
          <cell r="P386">
            <v>134</v>
          </cell>
          <cell r="Q386">
            <v>0</v>
          </cell>
          <cell r="R386">
            <v>50</v>
          </cell>
          <cell r="S386">
            <v>0.11</v>
          </cell>
          <cell r="T386">
            <v>0.4</v>
          </cell>
          <cell r="U386">
            <v>3</v>
          </cell>
          <cell r="V386">
            <v>15</v>
          </cell>
          <cell r="W386">
            <v>12</v>
          </cell>
          <cell r="X386">
            <v>1</v>
          </cell>
          <cell r="Y386">
            <v>1</v>
          </cell>
          <cell r="Z386">
            <v>50</v>
          </cell>
          <cell r="AA386">
            <v>50</v>
          </cell>
          <cell r="AB386">
            <v>0.04</v>
          </cell>
          <cell r="AC386">
            <v>0.5</v>
          </cell>
          <cell r="AD386">
            <v>3</v>
          </cell>
        </row>
        <row r="387">
          <cell r="A387">
            <v>386</v>
          </cell>
          <cell r="B387" t="str">
            <v>A7+33.5*26.5</v>
          </cell>
          <cell r="C387">
            <v>673</v>
          </cell>
          <cell r="D387">
            <v>851</v>
          </cell>
          <cell r="E387">
            <v>8</v>
          </cell>
          <cell r="F387">
            <v>8</v>
          </cell>
          <cell r="G387">
            <v>8</v>
          </cell>
          <cell r="H387">
            <v>8</v>
          </cell>
          <cell r="I387">
            <v>1</v>
          </cell>
          <cell r="J387">
            <v>1</v>
          </cell>
          <cell r="K387">
            <v>203</v>
          </cell>
          <cell r="L387">
            <v>1</v>
          </cell>
          <cell r="M387">
            <v>43</v>
          </cell>
          <cell r="N387">
            <v>95</v>
          </cell>
          <cell r="O387">
            <v>106</v>
          </cell>
          <cell r="P387">
            <v>132</v>
          </cell>
          <cell r="Q387">
            <v>0</v>
          </cell>
          <cell r="R387">
            <v>50</v>
          </cell>
          <cell r="S387">
            <v>0.11</v>
          </cell>
          <cell r="T387">
            <v>0.4</v>
          </cell>
          <cell r="U387">
            <v>3</v>
          </cell>
          <cell r="V387">
            <v>15</v>
          </cell>
          <cell r="W387">
            <v>12</v>
          </cell>
          <cell r="X387">
            <v>1</v>
          </cell>
          <cell r="Y387">
            <v>1</v>
          </cell>
          <cell r="Z387">
            <v>50</v>
          </cell>
          <cell r="AA387">
            <v>50</v>
          </cell>
          <cell r="AB387">
            <v>0.04</v>
          </cell>
          <cell r="AC387">
            <v>0.5</v>
          </cell>
          <cell r="AD387">
            <v>3</v>
          </cell>
        </row>
        <row r="388">
          <cell r="A388">
            <v>387</v>
          </cell>
          <cell r="B388" t="str">
            <v>A7+35.5*28.0</v>
          </cell>
          <cell r="C388">
            <v>711</v>
          </cell>
          <cell r="D388">
            <v>902</v>
          </cell>
          <cell r="E388">
            <v>14</v>
          </cell>
          <cell r="F388">
            <v>14</v>
          </cell>
          <cell r="G388">
            <v>9</v>
          </cell>
          <cell r="H388">
            <v>9</v>
          </cell>
          <cell r="I388">
            <v>1</v>
          </cell>
          <cell r="J388">
            <v>1</v>
          </cell>
          <cell r="K388">
            <v>203</v>
          </cell>
          <cell r="L388">
            <v>1</v>
          </cell>
          <cell r="M388">
            <v>41</v>
          </cell>
          <cell r="N388">
            <v>90</v>
          </cell>
          <cell r="O388">
            <v>100</v>
          </cell>
          <cell r="P388">
            <v>125</v>
          </cell>
          <cell r="Q388">
            <v>0</v>
          </cell>
          <cell r="R388">
            <v>50</v>
          </cell>
          <cell r="S388">
            <v>0.11</v>
          </cell>
          <cell r="T388">
            <v>0.4</v>
          </cell>
          <cell r="U388">
            <v>3</v>
          </cell>
          <cell r="V388">
            <v>15</v>
          </cell>
          <cell r="W388">
            <v>12</v>
          </cell>
          <cell r="X388">
            <v>1</v>
          </cell>
          <cell r="Y388">
            <v>1</v>
          </cell>
          <cell r="Z388">
            <v>50</v>
          </cell>
          <cell r="AA388">
            <v>50</v>
          </cell>
          <cell r="AB388">
            <v>0.04</v>
          </cell>
          <cell r="AC388">
            <v>0.5</v>
          </cell>
          <cell r="AD388">
            <v>3</v>
          </cell>
        </row>
        <row r="389">
          <cell r="A389">
            <v>388</v>
          </cell>
          <cell r="B389" t="str">
            <v>A7+37.0*30.0</v>
          </cell>
          <cell r="C389">
            <v>762</v>
          </cell>
          <cell r="D389">
            <v>940</v>
          </cell>
          <cell r="E389">
            <v>14</v>
          </cell>
          <cell r="F389">
            <v>14</v>
          </cell>
          <cell r="G389">
            <v>8</v>
          </cell>
          <cell r="H389">
            <v>8</v>
          </cell>
          <cell r="I389">
            <v>1</v>
          </cell>
          <cell r="J389">
            <v>1</v>
          </cell>
          <cell r="K389">
            <v>203</v>
          </cell>
          <cell r="L389">
            <v>1</v>
          </cell>
          <cell r="M389">
            <v>38</v>
          </cell>
          <cell r="N389">
            <v>84</v>
          </cell>
          <cell r="O389">
            <v>93</v>
          </cell>
          <cell r="P389">
            <v>116</v>
          </cell>
          <cell r="Q389">
            <v>0</v>
          </cell>
          <cell r="R389">
            <v>50</v>
          </cell>
          <cell r="S389">
            <v>0.11</v>
          </cell>
          <cell r="T389">
            <v>0.4</v>
          </cell>
          <cell r="U389">
            <v>3</v>
          </cell>
          <cell r="V389">
            <v>15</v>
          </cell>
          <cell r="W389">
            <v>12</v>
          </cell>
          <cell r="X389">
            <v>1</v>
          </cell>
          <cell r="Y389">
            <v>1</v>
          </cell>
          <cell r="Z389">
            <v>50</v>
          </cell>
          <cell r="AA389">
            <v>50</v>
          </cell>
          <cell r="AB389">
            <v>0.04</v>
          </cell>
          <cell r="AC389">
            <v>0.5</v>
          </cell>
          <cell r="AD389">
            <v>3</v>
          </cell>
        </row>
        <row r="390">
          <cell r="A390">
            <v>389</v>
          </cell>
          <cell r="B390" t="str">
            <v>X7b35.5*28.0</v>
          </cell>
          <cell r="C390">
            <v>711</v>
          </cell>
          <cell r="D390">
            <v>902</v>
          </cell>
          <cell r="E390">
            <v>44</v>
          </cell>
          <cell r="F390">
            <v>44</v>
          </cell>
          <cell r="G390">
            <v>74</v>
          </cell>
          <cell r="H390">
            <v>74</v>
          </cell>
          <cell r="I390">
            <v>1</v>
          </cell>
          <cell r="J390">
            <v>1</v>
          </cell>
          <cell r="K390">
            <v>203</v>
          </cell>
          <cell r="L390">
            <v>1</v>
          </cell>
          <cell r="M390">
            <v>41</v>
          </cell>
          <cell r="N390">
            <v>90</v>
          </cell>
          <cell r="O390">
            <v>100</v>
          </cell>
          <cell r="P390">
            <v>125</v>
          </cell>
          <cell r="Q390">
            <v>0</v>
          </cell>
          <cell r="R390">
            <v>0.2</v>
          </cell>
          <cell r="S390">
            <v>0.08</v>
          </cell>
          <cell r="T390">
            <v>0.08</v>
          </cell>
          <cell r="U390">
            <v>1</v>
          </cell>
          <cell r="V390">
            <v>15</v>
          </cell>
          <cell r="W390">
            <v>12</v>
          </cell>
          <cell r="X390">
            <v>1</v>
          </cell>
          <cell r="Y390">
            <v>1</v>
          </cell>
          <cell r="Z390">
            <v>50</v>
          </cell>
          <cell r="AA390">
            <v>50</v>
          </cell>
          <cell r="AB390">
            <v>0.04</v>
          </cell>
          <cell r="AC390">
            <v>0.04</v>
          </cell>
          <cell r="AD390">
            <v>1</v>
          </cell>
        </row>
        <row r="391">
          <cell r="A391">
            <v>390</v>
          </cell>
          <cell r="B391" t="str">
            <v>U6=37.5*30.0</v>
          </cell>
          <cell r="C391">
            <v>762</v>
          </cell>
          <cell r="D391">
            <v>953</v>
          </cell>
          <cell r="E391">
            <v>14</v>
          </cell>
          <cell r="F391">
            <v>14</v>
          </cell>
          <cell r="G391">
            <v>15</v>
          </cell>
          <cell r="H391">
            <v>15</v>
          </cell>
          <cell r="I391">
            <v>1</v>
          </cell>
          <cell r="J391">
            <v>1</v>
          </cell>
          <cell r="K391">
            <v>203</v>
          </cell>
          <cell r="L391">
            <v>1</v>
          </cell>
          <cell r="M391">
            <v>38</v>
          </cell>
          <cell r="N391">
            <v>84</v>
          </cell>
          <cell r="O391">
            <v>93</v>
          </cell>
          <cell r="P391">
            <v>116</v>
          </cell>
          <cell r="Q391">
            <v>0</v>
          </cell>
          <cell r="R391">
            <v>50</v>
          </cell>
          <cell r="S391">
            <v>0.4</v>
          </cell>
          <cell r="T391">
            <v>0.5</v>
          </cell>
          <cell r="U391">
            <v>3</v>
          </cell>
          <cell r="V391">
            <v>15</v>
          </cell>
          <cell r="W391">
            <v>12</v>
          </cell>
          <cell r="X391">
            <v>1</v>
          </cell>
          <cell r="Y391">
            <v>1</v>
          </cell>
          <cell r="Z391">
            <v>50</v>
          </cell>
          <cell r="AA391">
            <v>50</v>
          </cell>
          <cell r="AB391">
            <v>50</v>
          </cell>
          <cell r="AC391">
            <v>50</v>
          </cell>
          <cell r="AD391">
            <v>3</v>
          </cell>
        </row>
        <row r="392">
          <cell r="A392">
            <v>391</v>
          </cell>
          <cell r="B392" t="str">
            <v>U6+30.5*25.5</v>
          </cell>
          <cell r="C392">
            <v>648</v>
          </cell>
          <cell r="D392">
            <v>775</v>
          </cell>
          <cell r="E392">
            <v>8</v>
          </cell>
          <cell r="F392">
            <v>8</v>
          </cell>
          <cell r="G392">
            <v>8</v>
          </cell>
          <cell r="H392">
            <v>8</v>
          </cell>
          <cell r="I392">
            <v>1</v>
          </cell>
          <cell r="J392">
            <v>1</v>
          </cell>
          <cell r="K392">
            <v>203</v>
          </cell>
          <cell r="L392">
            <v>1</v>
          </cell>
          <cell r="M392">
            <v>45</v>
          </cell>
          <cell r="N392">
            <v>99</v>
          </cell>
          <cell r="O392">
            <v>110</v>
          </cell>
          <cell r="P392">
            <v>137</v>
          </cell>
          <cell r="Q392">
            <v>0</v>
          </cell>
          <cell r="R392">
            <v>50</v>
          </cell>
          <cell r="S392">
            <v>0.11</v>
          </cell>
          <cell r="T392">
            <v>0.4</v>
          </cell>
          <cell r="U392">
            <v>3</v>
          </cell>
          <cell r="V392">
            <v>15</v>
          </cell>
          <cell r="W392">
            <v>12</v>
          </cell>
          <cell r="X392">
            <v>1</v>
          </cell>
          <cell r="Y392">
            <v>1</v>
          </cell>
          <cell r="Z392">
            <v>50</v>
          </cell>
          <cell r="AA392">
            <v>50</v>
          </cell>
          <cell r="AB392">
            <v>0.04</v>
          </cell>
          <cell r="AC392">
            <v>0.5</v>
          </cell>
          <cell r="AD392">
            <v>3</v>
          </cell>
        </row>
        <row r="393">
          <cell r="A393">
            <v>392</v>
          </cell>
          <cell r="B393" t="str">
            <v>U6+33.5*27.0</v>
          </cell>
          <cell r="C393">
            <v>686</v>
          </cell>
          <cell r="D393">
            <v>851</v>
          </cell>
          <cell r="E393">
            <v>8</v>
          </cell>
          <cell r="F393">
            <v>8</v>
          </cell>
          <cell r="G393">
            <v>8</v>
          </cell>
          <cell r="H393">
            <v>8</v>
          </cell>
          <cell r="I393">
            <v>1</v>
          </cell>
          <cell r="J393">
            <v>1</v>
          </cell>
          <cell r="K393">
            <v>203</v>
          </cell>
          <cell r="L393">
            <v>1</v>
          </cell>
          <cell r="M393">
            <v>42</v>
          </cell>
          <cell r="N393">
            <v>93</v>
          </cell>
          <cell r="O393">
            <v>104</v>
          </cell>
          <cell r="P393">
            <v>130</v>
          </cell>
          <cell r="Q393">
            <v>0</v>
          </cell>
          <cell r="R393">
            <v>50</v>
          </cell>
          <cell r="S393">
            <v>0.11</v>
          </cell>
          <cell r="T393">
            <v>0.4</v>
          </cell>
          <cell r="U393">
            <v>3</v>
          </cell>
          <cell r="V393">
            <v>15</v>
          </cell>
          <cell r="W393">
            <v>12</v>
          </cell>
          <cell r="X393">
            <v>1</v>
          </cell>
          <cell r="Y393">
            <v>1</v>
          </cell>
          <cell r="Z393">
            <v>50</v>
          </cell>
          <cell r="AA393">
            <v>50</v>
          </cell>
          <cell r="AB393">
            <v>0.04</v>
          </cell>
          <cell r="AC393">
            <v>0.5</v>
          </cell>
          <cell r="AD393">
            <v>3</v>
          </cell>
        </row>
        <row r="394">
          <cell r="A394">
            <v>393</v>
          </cell>
          <cell r="B394" t="str">
            <v>U6+35.5*28.0</v>
          </cell>
          <cell r="C394">
            <v>711</v>
          </cell>
          <cell r="D394">
            <v>902</v>
          </cell>
          <cell r="E394">
            <v>14</v>
          </cell>
          <cell r="F394">
            <v>14</v>
          </cell>
          <cell r="G394">
            <v>9</v>
          </cell>
          <cell r="H394">
            <v>9</v>
          </cell>
          <cell r="I394">
            <v>1</v>
          </cell>
          <cell r="J394">
            <v>1</v>
          </cell>
          <cell r="K394">
            <v>203</v>
          </cell>
          <cell r="L394">
            <v>1</v>
          </cell>
          <cell r="M394">
            <v>41</v>
          </cell>
          <cell r="N394">
            <v>90</v>
          </cell>
          <cell r="O394">
            <v>100</v>
          </cell>
          <cell r="P394">
            <v>125</v>
          </cell>
          <cell r="Q394">
            <v>0</v>
          </cell>
          <cell r="R394">
            <v>50</v>
          </cell>
          <cell r="S394">
            <v>0.11</v>
          </cell>
          <cell r="T394">
            <v>0.4</v>
          </cell>
          <cell r="U394">
            <v>3</v>
          </cell>
          <cell r="V394">
            <v>15</v>
          </cell>
          <cell r="W394">
            <v>12</v>
          </cell>
          <cell r="X394">
            <v>1</v>
          </cell>
          <cell r="Y394">
            <v>1</v>
          </cell>
          <cell r="Z394">
            <v>50</v>
          </cell>
          <cell r="AA394">
            <v>50</v>
          </cell>
          <cell r="AB394">
            <v>0.04</v>
          </cell>
          <cell r="AC394">
            <v>0.5</v>
          </cell>
          <cell r="AD394">
            <v>3</v>
          </cell>
        </row>
        <row r="395">
          <cell r="A395">
            <v>394</v>
          </cell>
          <cell r="B395" t="str">
            <v>U6+37.5*30.0</v>
          </cell>
          <cell r="C395">
            <v>762</v>
          </cell>
          <cell r="D395">
            <v>953</v>
          </cell>
          <cell r="E395">
            <v>14</v>
          </cell>
          <cell r="F395">
            <v>14</v>
          </cell>
          <cell r="G395">
            <v>15</v>
          </cell>
          <cell r="H395">
            <v>15</v>
          </cell>
          <cell r="I395">
            <v>1</v>
          </cell>
          <cell r="J395">
            <v>1</v>
          </cell>
          <cell r="K395">
            <v>203</v>
          </cell>
          <cell r="L395">
            <v>1</v>
          </cell>
          <cell r="M395">
            <v>38</v>
          </cell>
          <cell r="N395">
            <v>84</v>
          </cell>
          <cell r="O395">
            <v>93</v>
          </cell>
          <cell r="P395">
            <v>116</v>
          </cell>
          <cell r="Q395">
            <v>0</v>
          </cell>
          <cell r="R395">
            <v>50</v>
          </cell>
          <cell r="S395">
            <v>0.09</v>
          </cell>
          <cell r="T395">
            <v>0.4</v>
          </cell>
          <cell r="U395">
            <v>3</v>
          </cell>
          <cell r="V395">
            <v>15</v>
          </cell>
          <cell r="W395">
            <v>12</v>
          </cell>
          <cell r="X395">
            <v>1</v>
          </cell>
          <cell r="Y395">
            <v>1</v>
          </cell>
          <cell r="Z395">
            <v>50</v>
          </cell>
          <cell r="AA395">
            <v>50</v>
          </cell>
          <cell r="AB395">
            <v>0.04</v>
          </cell>
          <cell r="AC395">
            <v>0.5</v>
          </cell>
          <cell r="AD395">
            <v>3</v>
          </cell>
        </row>
        <row r="396">
          <cell r="A396">
            <v>395</v>
          </cell>
          <cell r="B396" t="str">
            <v>U7+30.5*26.0</v>
          </cell>
          <cell r="C396">
            <v>660</v>
          </cell>
          <cell r="D396">
            <v>775</v>
          </cell>
          <cell r="E396">
            <v>8</v>
          </cell>
          <cell r="F396">
            <v>8</v>
          </cell>
          <cell r="G396">
            <v>8</v>
          </cell>
          <cell r="H396">
            <v>8</v>
          </cell>
          <cell r="I396">
            <v>1</v>
          </cell>
          <cell r="J396">
            <v>1</v>
          </cell>
          <cell r="K396">
            <v>203</v>
          </cell>
          <cell r="L396">
            <v>1</v>
          </cell>
          <cell r="M396">
            <v>44</v>
          </cell>
          <cell r="N396">
            <v>97</v>
          </cell>
          <cell r="O396">
            <v>108</v>
          </cell>
          <cell r="P396">
            <v>134</v>
          </cell>
          <cell r="Q396">
            <v>0</v>
          </cell>
          <cell r="R396">
            <v>50</v>
          </cell>
          <cell r="S396">
            <v>0.11</v>
          </cell>
          <cell r="T396">
            <v>0.4</v>
          </cell>
          <cell r="U396">
            <v>3</v>
          </cell>
          <cell r="V396">
            <v>15</v>
          </cell>
          <cell r="W396">
            <v>12</v>
          </cell>
          <cell r="X396">
            <v>1</v>
          </cell>
          <cell r="Y396">
            <v>1</v>
          </cell>
          <cell r="Z396">
            <v>50</v>
          </cell>
          <cell r="AA396">
            <v>50</v>
          </cell>
          <cell r="AB396">
            <v>0.04</v>
          </cell>
          <cell r="AC396">
            <v>0.5</v>
          </cell>
          <cell r="AD396">
            <v>3</v>
          </cell>
        </row>
        <row r="397">
          <cell r="A397">
            <v>396</v>
          </cell>
          <cell r="B397" t="str">
            <v>U7+33.5*26.5</v>
          </cell>
          <cell r="C397">
            <v>673</v>
          </cell>
          <cell r="D397">
            <v>851</v>
          </cell>
          <cell r="E397">
            <v>8</v>
          </cell>
          <cell r="F397">
            <v>8</v>
          </cell>
          <cell r="G397">
            <v>8</v>
          </cell>
          <cell r="H397">
            <v>8</v>
          </cell>
          <cell r="I397">
            <v>1</v>
          </cell>
          <cell r="J397">
            <v>1</v>
          </cell>
          <cell r="K397">
            <v>203</v>
          </cell>
          <cell r="L397">
            <v>1</v>
          </cell>
          <cell r="M397">
            <v>43</v>
          </cell>
          <cell r="N397">
            <v>95</v>
          </cell>
          <cell r="O397">
            <v>106</v>
          </cell>
          <cell r="P397">
            <v>132</v>
          </cell>
          <cell r="Q397">
            <v>0</v>
          </cell>
          <cell r="R397">
            <v>50</v>
          </cell>
          <cell r="S397">
            <v>0.11</v>
          </cell>
          <cell r="T397">
            <v>0.4</v>
          </cell>
          <cell r="U397">
            <v>3</v>
          </cell>
          <cell r="V397">
            <v>15</v>
          </cell>
          <cell r="W397">
            <v>12</v>
          </cell>
          <cell r="X397">
            <v>1</v>
          </cell>
          <cell r="Y397">
            <v>1</v>
          </cell>
          <cell r="Z397">
            <v>50</v>
          </cell>
          <cell r="AA397">
            <v>50</v>
          </cell>
          <cell r="AB397">
            <v>0.04</v>
          </cell>
          <cell r="AC397">
            <v>0.5</v>
          </cell>
          <cell r="AD397">
            <v>3</v>
          </cell>
        </row>
        <row r="398">
          <cell r="A398">
            <v>397</v>
          </cell>
          <cell r="B398" t="str">
            <v>U7+35.5*28.0</v>
          </cell>
          <cell r="C398">
            <v>711</v>
          </cell>
          <cell r="D398">
            <v>902</v>
          </cell>
          <cell r="E398">
            <v>14</v>
          </cell>
          <cell r="F398">
            <v>14</v>
          </cell>
          <cell r="G398">
            <v>9</v>
          </cell>
          <cell r="H398">
            <v>9</v>
          </cell>
          <cell r="I398">
            <v>1</v>
          </cell>
          <cell r="J398">
            <v>1</v>
          </cell>
          <cell r="K398">
            <v>203</v>
          </cell>
          <cell r="L398">
            <v>1</v>
          </cell>
          <cell r="M398">
            <v>41</v>
          </cell>
          <cell r="N398">
            <v>90</v>
          </cell>
          <cell r="O398">
            <v>100</v>
          </cell>
          <cell r="P398">
            <v>125</v>
          </cell>
          <cell r="Q398">
            <v>0</v>
          </cell>
          <cell r="R398">
            <v>50</v>
          </cell>
          <cell r="S398">
            <v>0.11</v>
          </cell>
          <cell r="T398">
            <v>0.4</v>
          </cell>
          <cell r="U398">
            <v>3</v>
          </cell>
          <cell r="V398">
            <v>15</v>
          </cell>
          <cell r="W398">
            <v>12</v>
          </cell>
          <cell r="X398">
            <v>1</v>
          </cell>
          <cell r="Y398">
            <v>1</v>
          </cell>
          <cell r="Z398">
            <v>50</v>
          </cell>
          <cell r="AA398">
            <v>50</v>
          </cell>
          <cell r="AB398">
            <v>0.04</v>
          </cell>
          <cell r="AC398">
            <v>0.5</v>
          </cell>
          <cell r="AD398">
            <v>3</v>
          </cell>
        </row>
        <row r="399">
          <cell r="A399">
            <v>398</v>
          </cell>
          <cell r="B399" t="str">
            <v>U7+37.0*30.0</v>
          </cell>
          <cell r="C399">
            <v>762</v>
          </cell>
          <cell r="D399">
            <v>940</v>
          </cell>
          <cell r="E399">
            <v>14</v>
          </cell>
          <cell r="F399">
            <v>14</v>
          </cell>
          <cell r="G399">
            <v>8</v>
          </cell>
          <cell r="H399">
            <v>8</v>
          </cell>
          <cell r="I399">
            <v>1</v>
          </cell>
          <cell r="J399">
            <v>1</v>
          </cell>
          <cell r="K399">
            <v>203</v>
          </cell>
          <cell r="L399">
            <v>1</v>
          </cell>
          <cell r="M399">
            <v>38</v>
          </cell>
          <cell r="N399">
            <v>84</v>
          </cell>
          <cell r="O399">
            <v>93</v>
          </cell>
          <cell r="P399">
            <v>116</v>
          </cell>
          <cell r="Q399">
            <v>0</v>
          </cell>
          <cell r="R399">
            <v>50</v>
          </cell>
          <cell r="S399">
            <v>0.11</v>
          </cell>
          <cell r="T399">
            <v>0.4</v>
          </cell>
          <cell r="U399">
            <v>3</v>
          </cell>
          <cell r="V399">
            <v>15</v>
          </cell>
          <cell r="W399">
            <v>12</v>
          </cell>
          <cell r="X399">
            <v>1</v>
          </cell>
          <cell r="Y399">
            <v>1</v>
          </cell>
          <cell r="Z399">
            <v>50</v>
          </cell>
          <cell r="AA399">
            <v>50</v>
          </cell>
          <cell r="AB399">
            <v>0.04</v>
          </cell>
          <cell r="AC399">
            <v>0.5</v>
          </cell>
          <cell r="AD399">
            <v>3</v>
          </cell>
        </row>
        <row r="400">
          <cell r="A400">
            <v>399</v>
          </cell>
          <cell r="B400" t="str">
            <v>U7+39.0*30.5</v>
          </cell>
          <cell r="C400">
            <v>775</v>
          </cell>
          <cell r="D400">
            <v>991</v>
          </cell>
          <cell r="E400">
            <v>21</v>
          </cell>
          <cell r="F400">
            <v>21</v>
          </cell>
          <cell r="G400">
            <v>34</v>
          </cell>
          <cell r="H400">
            <v>34</v>
          </cell>
          <cell r="I400">
            <v>1</v>
          </cell>
          <cell r="J400">
            <v>1</v>
          </cell>
          <cell r="K400">
            <v>203</v>
          </cell>
          <cell r="L400">
            <v>1</v>
          </cell>
          <cell r="M400">
            <v>37</v>
          </cell>
          <cell r="N400">
            <v>82</v>
          </cell>
          <cell r="O400">
            <v>91</v>
          </cell>
          <cell r="P400">
            <v>114</v>
          </cell>
          <cell r="Q400">
            <v>0</v>
          </cell>
          <cell r="R400">
            <v>50</v>
          </cell>
          <cell r="S400">
            <v>0.11</v>
          </cell>
          <cell r="T400">
            <v>0.4</v>
          </cell>
          <cell r="U400">
            <v>3</v>
          </cell>
          <cell r="V400">
            <v>15</v>
          </cell>
          <cell r="W400">
            <v>12</v>
          </cell>
          <cell r="X400">
            <v>1</v>
          </cell>
          <cell r="Y400">
            <v>1</v>
          </cell>
          <cell r="Z400">
            <v>50</v>
          </cell>
          <cell r="AA400">
            <v>50</v>
          </cell>
          <cell r="AB400">
            <v>0.04</v>
          </cell>
          <cell r="AC400">
            <v>0.5</v>
          </cell>
          <cell r="AD400">
            <v>3</v>
          </cell>
        </row>
        <row r="401">
          <cell r="A401">
            <v>400</v>
          </cell>
          <cell r="B401" t="str">
            <v>U7+28.5*36.0</v>
          </cell>
          <cell r="C401">
            <v>914</v>
          </cell>
          <cell r="D401">
            <v>724</v>
          </cell>
          <cell r="E401">
            <v>8</v>
          </cell>
          <cell r="F401">
            <v>8</v>
          </cell>
          <cell r="G401">
            <v>8</v>
          </cell>
          <cell r="H401">
            <v>8</v>
          </cell>
          <cell r="I401">
            <v>1</v>
          </cell>
          <cell r="J401">
            <v>1</v>
          </cell>
          <cell r="K401">
            <v>203</v>
          </cell>
          <cell r="L401">
            <v>1</v>
          </cell>
          <cell r="M401">
            <v>30</v>
          </cell>
          <cell r="N401">
            <v>67</v>
          </cell>
          <cell r="O401">
            <v>75</v>
          </cell>
          <cell r="P401">
            <v>93</v>
          </cell>
          <cell r="Q401">
            <v>0</v>
          </cell>
          <cell r="R401">
            <v>50</v>
          </cell>
          <cell r="S401">
            <v>0.11</v>
          </cell>
          <cell r="T401">
            <v>0.4</v>
          </cell>
          <cell r="U401">
            <v>3</v>
          </cell>
          <cell r="V401">
            <v>15</v>
          </cell>
          <cell r="W401">
            <v>12</v>
          </cell>
          <cell r="X401">
            <v>1</v>
          </cell>
          <cell r="Y401">
            <v>1</v>
          </cell>
          <cell r="Z401">
            <v>50</v>
          </cell>
          <cell r="AA401">
            <v>50</v>
          </cell>
          <cell r="AB401">
            <v>0.04</v>
          </cell>
          <cell r="AC401">
            <v>0.5</v>
          </cell>
          <cell r="AD401">
            <v>3</v>
          </cell>
        </row>
        <row r="402">
          <cell r="A402">
            <v>401</v>
          </cell>
          <cell r="B402" t="str">
            <v>U6 49.5*41.0</v>
          </cell>
          <cell r="C402">
            <v>1041</v>
          </cell>
          <cell r="D402">
            <v>1257</v>
          </cell>
          <cell r="E402">
            <v>24</v>
          </cell>
          <cell r="F402">
            <v>24</v>
          </cell>
          <cell r="G402">
            <v>32</v>
          </cell>
          <cell r="H402">
            <v>32</v>
          </cell>
          <cell r="I402">
            <v>1</v>
          </cell>
          <cell r="J402">
            <v>1</v>
          </cell>
          <cell r="K402">
            <v>203</v>
          </cell>
          <cell r="L402">
            <v>1</v>
          </cell>
          <cell r="M402">
            <v>25</v>
          </cell>
          <cell r="N402">
            <v>56</v>
          </cell>
          <cell r="O402">
            <v>62</v>
          </cell>
          <cell r="P402">
            <v>78</v>
          </cell>
          <cell r="Q402">
            <v>0</v>
          </cell>
          <cell r="R402">
            <v>0.2</v>
          </cell>
          <cell r="S402">
            <v>0.11</v>
          </cell>
          <cell r="T402">
            <v>0.11</v>
          </cell>
          <cell r="U402">
            <v>1</v>
          </cell>
          <cell r="V402">
            <v>15</v>
          </cell>
          <cell r="W402">
            <v>12</v>
          </cell>
          <cell r="X402">
            <v>1</v>
          </cell>
          <cell r="Y402">
            <v>1</v>
          </cell>
          <cell r="Z402">
            <v>50</v>
          </cell>
          <cell r="AA402">
            <v>50</v>
          </cell>
          <cell r="AB402">
            <v>0.04</v>
          </cell>
          <cell r="AC402">
            <v>0.04</v>
          </cell>
          <cell r="AD402">
            <v>1</v>
          </cell>
        </row>
        <row r="403">
          <cell r="A403">
            <v>402</v>
          </cell>
          <cell r="B403" t="str">
            <v>U6c49.5*41.0</v>
          </cell>
          <cell r="C403">
            <v>1041</v>
          </cell>
          <cell r="D403">
            <v>1257</v>
          </cell>
          <cell r="E403">
            <v>179</v>
          </cell>
          <cell r="F403">
            <v>179</v>
          </cell>
          <cell r="G403">
            <v>187</v>
          </cell>
          <cell r="H403">
            <v>187</v>
          </cell>
          <cell r="I403">
            <v>1</v>
          </cell>
          <cell r="J403">
            <v>1</v>
          </cell>
          <cell r="K403">
            <v>203</v>
          </cell>
          <cell r="L403">
            <v>1</v>
          </cell>
          <cell r="M403">
            <v>25</v>
          </cell>
          <cell r="N403">
            <v>56</v>
          </cell>
          <cell r="O403">
            <v>62</v>
          </cell>
          <cell r="P403">
            <v>78</v>
          </cell>
          <cell r="Q403">
            <v>0</v>
          </cell>
          <cell r="R403">
            <v>0.2</v>
          </cell>
          <cell r="S403">
            <v>0.11</v>
          </cell>
          <cell r="T403">
            <v>0.11</v>
          </cell>
          <cell r="U403">
            <v>1</v>
          </cell>
          <cell r="V403">
            <v>15</v>
          </cell>
          <cell r="W403">
            <v>12</v>
          </cell>
          <cell r="X403">
            <v>1</v>
          </cell>
          <cell r="Y403">
            <v>1</v>
          </cell>
          <cell r="Z403">
            <v>50</v>
          </cell>
          <cell r="AA403">
            <v>50</v>
          </cell>
          <cell r="AB403">
            <v>0.04</v>
          </cell>
          <cell r="AC403">
            <v>0.04</v>
          </cell>
          <cell r="AD403">
            <v>1</v>
          </cell>
        </row>
        <row r="404">
          <cell r="A404">
            <v>403</v>
          </cell>
          <cell r="B404" t="str">
            <v>U6x49.5*41.0</v>
          </cell>
          <cell r="C404">
            <v>1041</v>
          </cell>
          <cell r="D404">
            <v>1257</v>
          </cell>
          <cell r="E404">
            <v>24</v>
          </cell>
          <cell r="F404">
            <v>24</v>
          </cell>
          <cell r="G404">
            <v>32</v>
          </cell>
          <cell r="H404">
            <v>32</v>
          </cell>
          <cell r="I404">
            <v>2</v>
          </cell>
          <cell r="J404">
            <v>2</v>
          </cell>
          <cell r="K404">
            <v>203</v>
          </cell>
          <cell r="L404">
            <v>4</v>
          </cell>
          <cell r="M404">
            <v>25</v>
          </cell>
          <cell r="N404">
            <v>56</v>
          </cell>
          <cell r="O404">
            <v>62</v>
          </cell>
          <cell r="P404">
            <v>78</v>
          </cell>
          <cell r="Q404">
            <v>0</v>
          </cell>
          <cell r="R404">
            <v>0.2</v>
          </cell>
          <cell r="S404">
            <v>0.11</v>
          </cell>
          <cell r="T404">
            <v>0.11</v>
          </cell>
          <cell r="U404">
            <v>1</v>
          </cell>
          <cell r="V404">
            <v>15</v>
          </cell>
          <cell r="W404">
            <v>12</v>
          </cell>
          <cell r="X404">
            <v>1</v>
          </cell>
          <cell r="Y404">
            <v>1</v>
          </cell>
          <cell r="Z404">
            <v>50</v>
          </cell>
          <cell r="AA404">
            <v>50</v>
          </cell>
          <cell r="AB404">
            <v>0.04</v>
          </cell>
          <cell r="AC404">
            <v>0.04</v>
          </cell>
          <cell r="AD404">
            <v>1</v>
          </cell>
        </row>
        <row r="405">
          <cell r="A405">
            <v>404</v>
          </cell>
          <cell r="B405" t="str">
            <v>U6+49.5*41.0</v>
          </cell>
          <cell r="C405">
            <v>1041</v>
          </cell>
          <cell r="D405">
            <v>1257</v>
          </cell>
          <cell r="E405">
            <v>24</v>
          </cell>
          <cell r="F405">
            <v>24</v>
          </cell>
          <cell r="G405">
            <v>32</v>
          </cell>
          <cell r="H405">
            <v>32</v>
          </cell>
          <cell r="I405">
            <v>1</v>
          </cell>
          <cell r="J405">
            <v>1</v>
          </cell>
          <cell r="K405">
            <v>203</v>
          </cell>
          <cell r="L405">
            <v>1</v>
          </cell>
          <cell r="M405">
            <v>25</v>
          </cell>
          <cell r="N405">
            <v>56</v>
          </cell>
          <cell r="O405">
            <v>62</v>
          </cell>
          <cell r="P405">
            <v>78</v>
          </cell>
          <cell r="Q405">
            <v>0</v>
          </cell>
          <cell r="R405">
            <v>50</v>
          </cell>
          <cell r="S405">
            <v>0.11</v>
          </cell>
          <cell r="T405">
            <v>0.4</v>
          </cell>
          <cell r="U405">
            <v>3</v>
          </cell>
          <cell r="V405">
            <v>15</v>
          </cell>
          <cell r="W405">
            <v>12</v>
          </cell>
          <cell r="X405">
            <v>1</v>
          </cell>
          <cell r="Y405">
            <v>1</v>
          </cell>
          <cell r="Z405">
            <v>50</v>
          </cell>
          <cell r="AA405">
            <v>50</v>
          </cell>
          <cell r="AB405">
            <v>0.04</v>
          </cell>
          <cell r="AC405">
            <v>0.5</v>
          </cell>
          <cell r="AD405">
            <v>3</v>
          </cell>
        </row>
        <row r="406">
          <cell r="A406">
            <v>405</v>
          </cell>
          <cell r="B406" t="str">
            <v>U6a49.0*41.0</v>
          </cell>
          <cell r="C406">
            <v>1041</v>
          </cell>
          <cell r="D406">
            <v>1245</v>
          </cell>
          <cell r="E406">
            <v>239</v>
          </cell>
          <cell r="F406">
            <v>239</v>
          </cell>
          <cell r="G406">
            <v>286</v>
          </cell>
          <cell r="H406">
            <v>286</v>
          </cell>
          <cell r="I406">
            <v>1</v>
          </cell>
          <cell r="J406">
            <v>1</v>
          </cell>
          <cell r="K406">
            <v>203</v>
          </cell>
          <cell r="L406">
            <v>1</v>
          </cell>
          <cell r="M406">
            <v>25</v>
          </cell>
          <cell r="N406">
            <v>56</v>
          </cell>
          <cell r="O406">
            <v>62</v>
          </cell>
          <cell r="P406">
            <v>78</v>
          </cell>
          <cell r="Q406">
            <v>0</v>
          </cell>
          <cell r="R406">
            <v>0.2</v>
          </cell>
          <cell r="S406">
            <v>0.11</v>
          </cell>
          <cell r="T406">
            <v>0.11</v>
          </cell>
          <cell r="U406">
            <v>1</v>
          </cell>
          <cell r="V406">
            <v>15</v>
          </cell>
          <cell r="W406">
            <v>12</v>
          </cell>
          <cell r="X406">
            <v>1</v>
          </cell>
          <cell r="Y406">
            <v>1</v>
          </cell>
          <cell r="Z406">
            <v>50</v>
          </cell>
          <cell r="AA406">
            <v>50</v>
          </cell>
          <cell r="AB406">
            <v>0.04</v>
          </cell>
          <cell r="AC406">
            <v>0.04</v>
          </cell>
          <cell r="AD406">
            <v>1</v>
          </cell>
        </row>
        <row r="407">
          <cell r="A407">
            <v>406</v>
          </cell>
          <cell r="B407" t="str">
            <v>U6 49.0*41.0</v>
          </cell>
          <cell r="C407">
            <v>1041</v>
          </cell>
          <cell r="D407">
            <v>1245</v>
          </cell>
          <cell r="E407">
            <v>24</v>
          </cell>
          <cell r="F407">
            <v>24</v>
          </cell>
          <cell r="G407">
            <v>26</v>
          </cell>
          <cell r="H407">
            <v>26</v>
          </cell>
          <cell r="I407">
            <v>1</v>
          </cell>
          <cell r="J407">
            <v>1</v>
          </cell>
          <cell r="K407">
            <v>203</v>
          </cell>
          <cell r="L407">
            <v>1</v>
          </cell>
          <cell r="M407">
            <v>25</v>
          </cell>
          <cell r="N407">
            <v>56</v>
          </cell>
          <cell r="O407">
            <v>62</v>
          </cell>
          <cell r="P407">
            <v>78</v>
          </cell>
          <cell r="Q407">
            <v>0</v>
          </cell>
          <cell r="R407">
            <v>0.2</v>
          </cell>
          <cell r="S407">
            <v>0.11</v>
          </cell>
          <cell r="T407">
            <v>0.11</v>
          </cell>
          <cell r="U407">
            <v>1</v>
          </cell>
          <cell r="V407">
            <v>15</v>
          </cell>
          <cell r="W407">
            <v>12</v>
          </cell>
          <cell r="X407">
            <v>1</v>
          </cell>
          <cell r="Y407">
            <v>1</v>
          </cell>
          <cell r="Z407">
            <v>50</v>
          </cell>
          <cell r="AA407">
            <v>50</v>
          </cell>
          <cell r="AB407">
            <v>0.04</v>
          </cell>
          <cell r="AC407">
            <v>0.04</v>
          </cell>
          <cell r="AD407">
            <v>1</v>
          </cell>
        </row>
        <row r="408">
          <cell r="A408">
            <v>407</v>
          </cell>
          <cell r="B408" t="str">
            <v>U6b49.0*41.0</v>
          </cell>
          <cell r="C408">
            <v>1041</v>
          </cell>
          <cell r="D408">
            <v>1245</v>
          </cell>
          <cell r="E408">
            <v>209</v>
          </cell>
          <cell r="F408">
            <v>209</v>
          </cell>
          <cell r="G408">
            <v>246</v>
          </cell>
          <cell r="H408">
            <v>246</v>
          </cell>
          <cell r="I408">
            <v>1</v>
          </cell>
          <cell r="J408">
            <v>1</v>
          </cell>
          <cell r="K408">
            <v>203</v>
          </cell>
          <cell r="L408">
            <v>1</v>
          </cell>
          <cell r="M408">
            <v>25</v>
          </cell>
          <cell r="N408">
            <v>56</v>
          </cell>
          <cell r="O408">
            <v>62</v>
          </cell>
          <cell r="P408">
            <v>78</v>
          </cell>
          <cell r="Q408">
            <v>0</v>
          </cell>
          <cell r="R408">
            <v>0.2</v>
          </cell>
          <cell r="S408">
            <v>0.11</v>
          </cell>
          <cell r="T408">
            <v>0.11</v>
          </cell>
          <cell r="U408">
            <v>1</v>
          </cell>
          <cell r="V408">
            <v>15</v>
          </cell>
          <cell r="W408">
            <v>12</v>
          </cell>
          <cell r="X408">
            <v>1</v>
          </cell>
          <cell r="Y408">
            <v>1</v>
          </cell>
          <cell r="Z408">
            <v>50</v>
          </cell>
          <cell r="AA408">
            <v>50</v>
          </cell>
          <cell r="AB408">
            <v>0.04</v>
          </cell>
          <cell r="AC408">
            <v>0.04</v>
          </cell>
          <cell r="AD408">
            <v>1</v>
          </cell>
        </row>
        <row r="409">
          <cell r="A409">
            <v>408</v>
          </cell>
          <cell r="B409" t="str">
            <v>U6c49.0*41.0</v>
          </cell>
          <cell r="C409">
            <v>1041</v>
          </cell>
          <cell r="D409">
            <v>1245</v>
          </cell>
          <cell r="E409">
            <v>179</v>
          </cell>
          <cell r="F409">
            <v>179</v>
          </cell>
          <cell r="G409">
            <v>181</v>
          </cell>
          <cell r="H409">
            <v>181</v>
          </cell>
          <cell r="I409">
            <v>1</v>
          </cell>
          <cell r="J409">
            <v>1</v>
          </cell>
          <cell r="K409">
            <v>203</v>
          </cell>
          <cell r="L409">
            <v>1</v>
          </cell>
          <cell r="M409">
            <v>25</v>
          </cell>
          <cell r="N409">
            <v>56</v>
          </cell>
          <cell r="O409">
            <v>62</v>
          </cell>
          <cell r="P409">
            <v>78</v>
          </cell>
          <cell r="Q409">
            <v>0</v>
          </cell>
          <cell r="R409">
            <v>0.2</v>
          </cell>
          <cell r="S409">
            <v>0.11</v>
          </cell>
          <cell r="T409">
            <v>0.11</v>
          </cell>
          <cell r="U409">
            <v>1</v>
          </cell>
          <cell r="V409">
            <v>15</v>
          </cell>
          <cell r="W409">
            <v>12</v>
          </cell>
          <cell r="X409">
            <v>1</v>
          </cell>
          <cell r="Y409">
            <v>1</v>
          </cell>
          <cell r="Z409">
            <v>50</v>
          </cell>
          <cell r="AA409">
            <v>50</v>
          </cell>
          <cell r="AB409">
            <v>0.04</v>
          </cell>
          <cell r="AC409">
            <v>0.04</v>
          </cell>
          <cell r="AD409">
            <v>1</v>
          </cell>
        </row>
        <row r="410">
          <cell r="A410">
            <v>409</v>
          </cell>
          <cell r="B410" t="str">
            <v>U6d49.0*41.0</v>
          </cell>
          <cell r="C410">
            <v>1041</v>
          </cell>
          <cell r="D410">
            <v>1245</v>
          </cell>
          <cell r="E410">
            <v>154</v>
          </cell>
          <cell r="F410">
            <v>154</v>
          </cell>
          <cell r="G410">
            <v>161</v>
          </cell>
          <cell r="H410">
            <v>161</v>
          </cell>
          <cell r="I410">
            <v>1</v>
          </cell>
          <cell r="J410">
            <v>1</v>
          </cell>
          <cell r="K410">
            <v>203</v>
          </cell>
          <cell r="L410">
            <v>1</v>
          </cell>
          <cell r="M410">
            <v>25</v>
          </cell>
          <cell r="N410">
            <v>56</v>
          </cell>
          <cell r="O410">
            <v>62</v>
          </cell>
          <cell r="P410">
            <v>78</v>
          </cell>
          <cell r="Q410">
            <v>0</v>
          </cell>
          <cell r="R410">
            <v>0.2</v>
          </cell>
          <cell r="S410">
            <v>0.09</v>
          </cell>
          <cell r="T410">
            <v>0.09</v>
          </cell>
          <cell r="U410">
            <v>1</v>
          </cell>
          <cell r="V410">
            <v>15</v>
          </cell>
          <cell r="W410">
            <v>12</v>
          </cell>
          <cell r="X410">
            <v>1</v>
          </cell>
          <cell r="Y410">
            <v>1</v>
          </cell>
          <cell r="Z410">
            <v>50</v>
          </cell>
          <cell r="AA410">
            <v>50</v>
          </cell>
          <cell r="AB410">
            <v>0.04</v>
          </cell>
          <cell r="AC410">
            <v>0.04</v>
          </cell>
          <cell r="AD410">
            <v>1</v>
          </cell>
        </row>
        <row r="411">
          <cell r="A411">
            <v>410</v>
          </cell>
          <cell r="B411" t="str">
            <v>U6+49.0*41.0</v>
          </cell>
          <cell r="C411">
            <v>1041</v>
          </cell>
          <cell r="D411">
            <v>1245</v>
          </cell>
          <cell r="E411">
            <v>24</v>
          </cell>
          <cell r="F411">
            <v>24</v>
          </cell>
          <cell r="G411">
            <v>26</v>
          </cell>
          <cell r="H411">
            <v>26</v>
          </cell>
          <cell r="I411">
            <v>1</v>
          </cell>
          <cell r="J411">
            <v>1</v>
          </cell>
          <cell r="K411">
            <v>203</v>
          </cell>
          <cell r="L411">
            <v>1</v>
          </cell>
          <cell r="M411">
            <v>25</v>
          </cell>
          <cell r="N411">
            <v>56</v>
          </cell>
          <cell r="O411">
            <v>62</v>
          </cell>
          <cell r="P411">
            <v>78</v>
          </cell>
          <cell r="Q411">
            <v>0</v>
          </cell>
          <cell r="R411">
            <v>50</v>
          </cell>
          <cell r="S411">
            <v>0.11</v>
          </cell>
          <cell r="T411">
            <v>0.4</v>
          </cell>
          <cell r="U411">
            <v>3</v>
          </cell>
          <cell r="V411">
            <v>15</v>
          </cell>
          <cell r="W411">
            <v>12</v>
          </cell>
          <cell r="X411">
            <v>1</v>
          </cell>
          <cell r="Y411">
            <v>1</v>
          </cell>
          <cell r="Z411">
            <v>50</v>
          </cell>
          <cell r="AA411">
            <v>50</v>
          </cell>
          <cell r="AB411">
            <v>0.04</v>
          </cell>
          <cell r="AC411">
            <v>0.5</v>
          </cell>
          <cell r="AD411">
            <v>3</v>
          </cell>
        </row>
        <row r="412">
          <cell r="A412">
            <v>411</v>
          </cell>
          <cell r="B412" t="str">
            <v>U6 53.0*45.0</v>
          </cell>
          <cell r="C412">
            <v>1143</v>
          </cell>
          <cell r="D412">
            <v>1346</v>
          </cell>
          <cell r="E412">
            <v>25</v>
          </cell>
          <cell r="F412">
            <v>25</v>
          </cell>
          <cell r="G412">
            <v>26</v>
          </cell>
          <cell r="H412">
            <v>26</v>
          </cell>
          <cell r="I412">
            <v>1</v>
          </cell>
          <cell r="J412">
            <v>1</v>
          </cell>
          <cell r="K412">
            <v>203</v>
          </cell>
          <cell r="L412">
            <v>1</v>
          </cell>
          <cell r="M412">
            <v>22</v>
          </cell>
          <cell r="N412">
            <v>48</v>
          </cell>
          <cell r="O412">
            <v>54</v>
          </cell>
          <cell r="P412">
            <v>67</v>
          </cell>
          <cell r="Q412">
            <v>0</v>
          </cell>
          <cell r="R412">
            <v>0.2</v>
          </cell>
          <cell r="S412">
            <v>0.11</v>
          </cell>
          <cell r="T412">
            <v>0.11</v>
          </cell>
          <cell r="U412">
            <v>1</v>
          </cell>
          <cell r="V412">
            <v>15</v>
          </cell>
          <cell r="W412">
            <v>12</v>
          </cell>
          <cell r="X412">
            <v>1</v>
          </cell>
          <cell r="Y412">
            <v>1</v>
          </cell>
          <cell r="Z412">
            <v>50</v>
          </cell>
          <cell r="AA412">
            <v>50</v>
          </cell>
          <cell r="AB412">
            <v>0.04</v>
          </cell>
          <cell r="AC412">
            <v>0.04</v>
          </cell>
          <cell r="AD412">
            <v>1</v>
          </cell>
        </row>
        <row r="413">
          <cell r="A413">
            <v>412</v>
          </cell>
          <cell r="B413" t="str">
            <v>U6d53.0*45.0</v>
          </cell>
          <cell r="C413">
            <v>1143</v>
          </cell>
          <cell r="D413">
            <v>1346</v>
          </cell>
          <cell r="E413">
            <v>205</v>
          </cell>
          <cell r="F413">
            <v>205</v>
          </cell>
          <cell r="G413">
            <v>211</v>
          </cell>
          <cell r="H413">
            <v>211</v>
          </cell>
          <cell r="I413">
            <v>1</v>
          </cell>
          <cell r="J413">
            <v>1</v>
          </cell>
          <cell r="K413">
            <v>203</v>
          </cell>
          <cell r="L413">
            <v>1</v>
          </cell>
          <cell r="M413">
            <v>22</v>
          </cell>
          <cell r="N413">
            <v>48</v>
          </cell>
          <cell r="O413">
            <v>54</v>
          </cell>
          <cell r="P413">
            <v>67</v>
          </cell>
          <cell r="Q413">
            <v>0</v>
          </cell>
          <cell r="R413">
            <v>0.2</v>
          </cell>
          <cell r="S413">
            <v>0.09</v>
          </cell>
          <cell r="T413">
            <v>0.09</v>
          </cell>
          <cell r="U413">
            <v>1</v>
          </cell>
          <cell r="V413">
            <v>15</v>
          </cell>
          <cell r="W413">
            <v>12</v>
          </cell>
          <cell r="X413">
            <v>1</v>
          </cell>
          <cell r="Y413">
            <v>1</v>
          </cell>
          <cell r="Z413">
            <v>50</v>
          </cell>
          <cell r="AA413">
            <v>50</v>
          </cell>
          <cell r="AB413">
            <v>0.04</v>
          </cell>
          <cell r="AC413">
            <v>0.04</v>
          </cell>
          <cell r="AD413">
            <v>1</v>
          </cell>
        </row>
        <row r="414">
          <cell r="A414">
            <v>413</v>
          </cell>
          <cell r="B414" t="str">
            <v>U6x53.0*45.0</v>
          </cell>
          <cell r="C414">
            <v>1143</v>
          </cell>
          <cell r="D414">
            <v>1346</v>
          </cell>
          <cell r="E414">
            <v>10</v>
          </cell>
          <cell r="F414">
            <v>10</v>
          </cell>
          <cell r="G414">
            <v>11</v>
          </cell>
          <cell r="H414">
            <v>11</v>
          </cell>
          <cell r="I414">
            <v>2</v>
          </cell>
          <cell r="J414">
            <v>2</v>
          </cell>
          <cell r="K414">
            <v>203</v>
          </cell>
          <cell r="L414">
            <v>4</v>
          </cell>
          <cell r="M414">
            <v>22</v>
          </cell>
          <cell r="N414">
            <v>48</v>
          </cell>
          <cell r="O414">
            <v>54</v>
          </cell>
          <cell r="P414">
            <v>67</v>
          </cell>
          <cell r="Q414">
            <v>0</v>
          </cell>
          <cell r="R414">
            <v>0.2</v>
          </cell>
          <cell r="S414">
            <v>0.11</v>
          </cell>
          <cell r="T414">
            <v>0.11</v>
          </cell>
          <cell r="U414">
            <v>1</v>
          </cell>
          <cell r="V414">
            <v>15</v>
          </cell>
          <cell r="W414">
            <v>12</v>
          </cell>
          <cell r="X414">
            <v>1</v>
          </cell>
          <cell r="Y414">
            <v>1</v>
          </cell>
          <cell r="Z414">
            <v>50</v>
          </cell>
          <cell r="AA414">
            <v>50</v>
          </cell>
          <cell r="AB414">
            <v>0.04</v>
          </cell>
          <cell r="AC414">
            <v>0.04</v>
          </cell>
          <cell r="AD414">
            <v>1</v>
          </cell>
        </row>
        <row r="415">
          <cell r="A415">
            <v>414</v>
          </cell>
          <cell r="B415" t="str">
            <v>U6+53.0*45.0</v>
          </cell>
          <cell r="C415">
            <v>1143</v>
          </cell>
          <cell r="D415">
            <v>1346</v>
          </cell>
          <cell r="E415">
            <v>25</v>
          </cell>
          <cell r="F415">
            <v>25</v>
          </cell>
          <cell r="G415">
            <v>26</v>
          </cell>
          <cell r="H415">
            <v>26</v>
          </cell>
          <cell r="I415">
            <v>1</v>
          </cell>
          <cell r="J415">
            <v>1</v>
          </cell>
          <cell r="K415">
            <v>203</v>
          </cell>
          <cell r="L415">
            <v>1</v>
          </cell>
          <cell r="M415">
            <v>22</v>
          </cell>
          <cell r="N415">
            <v>48</v>
          </cell>
          <cell r="O415">
            <v>54</v>
          </cell>
          <cell r="P415">
            <v>67</v>
          </cell>
          <cell r="Q415">
            <v>0</v>
          </cell>
          <cell r="R415">
            <v>50</v>
          </cell>
          <cell r="S415">
            <v>0.11</v>
          </cell>
          <cell r="T415">
            <v>0.4</v>
          </cell>
          <cell r="U415">
            <v>3</v>
          </cell>
          <cell r="V415">
            <v>15</v>
          </cell>
          <cell r="W415">
            <v>12</v>
          </cell>
          <cell r="X415">
            <v>1</v>
          </cell>
          <cell r="Y415">
            <v>1</v>
          </cell>
          <cell r="Z415">
            <v>50</v>
          </cell>
          <cell r="AA415">
            <v>50</v>
          </cell>
          <cell r="AB415">
            <v>0.04</v>
          </cell>
          <cell r="AC415">
            <v>0.5</v>
          </cell>
          <cell r="AD415">
            <v>3</v>
          </cell>
        </row>
        <row r="416">
          <cell r="A416">
            <v>415</v>
          </cell>
          <cell r="B416" t="str">
            <v>U7d49.0*41.0</v>
          </cell>
          <cell r="C416">
            <v>1041</v>
          </cell>
          <cell r="D416">
            <v>1245</v>
          </cell>
          <cell r="E416">
            <v>154</v>
          </cell>
          <cell r="F416">
            <v>154</v>
          </cell>
          <cell r="G416">
            <v>161</v>
          </cell>
          <cell r="H416">
            <v>161</v>
          </cell>
          <cell r="I416">
            <v>1</v>
          </cell>
          <cell r="J416">
            <v>1</v>
          </cell>
          <cell r="K416">
            <v>203</v>
          </cell>
          <cell r="L416">
            <v>1</v>
          </cell>
          <cell r="M416">
            <v>25</v>
          </cell>
          <cell r="N416">
            <v>56</v>
          </cell>
          <cell r="O416">
            <v>62</v>
          </cell>
          <cell r="P416">
            <v>78</v>
          </cell>
          <cell r="Q416">
            <v>0</v>
          </cell>
          <cell r="R416">
            <v>0.2</v>
          </cell>
          <cell r="S416">
            <v>0.11</v>
          </cell>
          <cell r="T416">
            <v>0.11</v>
          </cell>
          <cell r="U416">
            <v>1</v>
          </cell>
          <cell r="V416">
            <v>15</v>
          </cell>
          <cell r="W416">
            <v>12</v>
          </cell>
          <cell r="X416">
            <v>1</v>
          </cell>
          <cell r="Y416">
            <v>1</v>
          </cell>
          <cell r="Z416">
            <v>50</v>
          </cell>
          <cell r="AA416">
            <v>50</v>
          </cell>
          <cell r="AB416">
            <v>0.04</v>
          </cell>
          <cell r="AC416">
            <v>0.04</v>
          </cell>
          <cell r="AD416">
            <v>1</v>
          </cell>
        </row>
        <row r="417">
          <cell r="A417">
            <v>416</v>
          </cell>
          <cell r="B417" t="str">
            <v>U7 53.0*45.0</v>
          </cell>
          <cell r="C417">
            <v>1143</v>
          </cell>
          <cell r="D417">
            <v>1346</v>
          </cell>
          <cell r="E417">
            <v>25</v>
          </cell>
          <cell r="F417">
            <v>25</v>
          </cell>
          <cell r="G417">
            <v>26</v>
          </cell>
          <cell r="H417">
            <v>26</v>
          </cell>
          <cell r="I417">
            <v>1</v>
          </cell>
          <cell r="J417">
            <v>1</v>
          </cell>
          <cell r="K417">
            <v>203</v>
          </cell>
          <cell r="L417">
            <v>1</v>
          </cell>
          <cell r="M417">
            <v>22</v>
          </cell>
          <cell r="N417">
            <v>48</v>
          </cell>
          <cell r="O417">
            <v>54</v>
          </cell>
          <cell r="P417">
            <v>67</v>
          </cell>
          <cell r="Q417">
            <v>0</v>
          </cell>
          <cell r="R417">
            <v>0.2</v>
          </cell>
          <cell r="S417">
            <v>0.11</v>
          </cell>
          <cell r="T417">
            <v>0.11</v>
          </cell>
          <cell r="U417">
            <v>1</v>
          </cell>
          <cell r="V417">
            <v>15</v>
          </cell>
          <cell r="W417">
            <v>12</v>
          </cell>
          <cell r="X417">
            <v>1</v>
          </cell>
          <cell r="Y417">
            <v>1</v>
          </cell>
          <cell r="Z417">
            <v>50</v>
          </cell>
          <cell r="AA417">
            <v>50</v>
          </cell>
          <cell r="AB417">
            <v>0.04</v>
          </cell>
          <cell r="AC417">
            <v>0.04</v>
          </cell>
          <cell r="AD417">
            <v>1</v>
          </cell>
        </row>
        <row r="418">
          <cell r="A418">
            <v>417</v>
          </cell>
          <cell r="B418" t="str">
            <v>U7d53.0*45.0</v>
          </cell>
          <cell r="C418">
            <v>1143</v>
          </cell>
          <cell r="D418">
            <v>1346</v>
          </cell>
          <cell r="E418">
            <v>205</v>
          </cell>
          <cell r="F418">
            <v>205</v>
          </cell>
          <cell r="G418">
            <v>211</v>
          </cell>
          <cell r="H418">
            <v>211</v>
          </cell>
          <cell r="I418">
            <v>1</v>
          </cell>
          <cell r="J418">
            <v>1</v>
          </cell>
          <cell r="K418">
            <v>203</v>
          </cell>
          <cell r="L418">
            <v>1</v>
          </cell>
          <cell r="M418">
            <v>22</v>
          </cell>
          <cell r="N418">
            <v>48</v>
          </cell>
          <cell r="O418">
            <v>54</v>
          </cell>
          <cell r="P418">
            <v>67</v>
          </cell>
          <cell r="Q418">
            <v>0</v>
          </cell>
          <cell r="R418">
            <v>0.2</v>
          </cell>
          <cell r="S418">
            <v>0.11</v>
          </cell>
          <cell r="T418">
            <v>0.11</v>
          </cell>
          <cell r="U418">
            <v>1</v>
          </cell>
          <cell r="V418">
            <v>15</v>
          </cell>
          <cell r="W418">
            <v>12</v>
          </cell>
          <cell r="X418">
            <v>1</v>
          </cell>
          <cell r="Y418">
            <v>1</v>
          </cell>
          <cell r="Z418">
            <v>50</v>
          </cell>
          <cell r="AA418">
            <v>50</v>
          </cell>
          <cell r="AB418">
            <v>0.04</v>
          </cell>
          <cell r="AC418">
            <v>0.04</v>
          </cell>
          <cell r="AD418">
            <v>1</v>
          </cell>
        </row>
        <row r="419">
          <cell r="A419">
            <v>418</v>
          </cell>
          <cell r="B419" t="str">
            <v>U7x53.0*45.0</v>
          </cell>
          <cell r="C419">
            <v>1143</v>
          </cell>
          <cell r="D419">
            <v>1346</v>
          </cell>
          <cell r="E419">
            <v>10</v>
          </cell>
          <cell r="F419">
            <v>10</v>
          </cell>
          <cell r="G419">
            <v>11</v>
          </cell>
          <cell r="H419">
            <v>11</v>
          </cell>
          <cell r="I419">
            <v>2</v>
          </cell>
          <cell r="J419">
            <v>2</v>
          </cell>
          <cell r="K419">
            <v>203</v>
          </cell>
          <cell r="L419">
            <v>4</v>
          </cell>
          <cell r="M419">
            <v>22</v>
          </cell>
          <cell r="N419">
            <v>48</v>
          </cell>
          <cell r="O419">
            <v>54</v>
          </cell>
          <cell r="P419">
            <v>67</v>
          </cell>
          <cell r="Q419">
            <v>0</v>
          </cell>
          <cell r="R419">
            <v>0.2</v>
          </cell>
          <cell r="S419">
            <v>0.11</v>
          </cell>
          <cell r="T419">
            <v>0.11</v>
          </cell>
          <cell r="U419">
            <v>1</v>
          </cell>
          <cell r="V419">
            <v>15</v>
          </cell>
          <cell r="W419">
            <v>12</v>
          </cell>
          <cell r="X419">
            <v>1</v>
          </cell>
          <cell r="Y419">
            <v>1</v>
          </cell>
          <cell r="Z419">
            <v>50</v>
          </cell>
          <cell r="AA419">
            <v>50</v>
          </cell>
          <cell r="AB419">
            <v>0.04</v>
          </cell>
          <cell r="AC419">
            <v>0.04</v>
          </cell>
          <cell r="AD419">
            <v>1</v>
          </cell>
        </row>
        <row r="420">
          <cell r="A420">
            <v>419</v>
          </cell>
          <cell r="B420" t="str">
            <v>U7+53.0*45.0</v>
          </cell>
          <cell r="C420">
            <v>1143</v>
          </cell>
          <cell r="D420">
            <v>1346</v>
          </cell>
          <cell r="E420">
            <v>25</v>
          </cell>
          <cell r="F420">
            <v>25</v>
          </cell>
          <cell r="G420">
            <v>26</v>
          </cell>
          <cell r="H420">
            <v>26</v>
          </cell>
          <cell r="I420">
            <v>1</v>
          </cell>
          <cell r="J420">
            <v>1</v>
          </cell>
          <cell r="K420">
            <v>203</v>
          </cell>
          <cell r="L420">
            <v>1</v>
          </cell>
          <cell r="M420">
            <v>22</v>
          </cell>
          <cell r="N420">
            <v>48</v>
          </cell>
          <cell r="O420">
            <v>54</v>
          </cell>
          <cell r="P420">
            <v>67</v>
          </cell>
          <cell r="Q420">
            <v>0</v>
          </cell>
          <cell r="R420">
            <v>50</v>
          </cell>
          <cell r="S420">
            <v>0.11</v>
          </cell>
          <cell r="T420">
            <v>0.4</v>
          </cell>
          <cell r="U420">
            <v>9999</v>
          </cell>
          <cell r="V420">
            <v>15</v>
          </cell>
          <cell r="W420">
            <v>12</v>
          </cell>
          <cell r="X420">
            <v>1</v>
          </cell>
          <cell r="Y420">
            <v>1</v>
          </cell>
          <cell r="Z420">
            <v>50</v>
          </cell>
          <cell r="AA420">
            <v>50</v>
          </cell>
          <cell r="AB420">
            <v>0.04</v>
          </cell>
          <cell r="AC420">
            <v>0.5</v>
          </cell>
          <cell r="AD420">
            <v>9999</v>
          </cell>
        </row>
        <row r="421">
          <cell r="A421">
            <v>420</v>
          </cell>
          <cell r="B421" t="str">
            <v>U7 53.5*45.0</v>
          </cell>
          <cell r="C421">
            <v>1143</v>
          </cell>
          <cell r="D421">
            <v>1359</v>
          </cell>
          <cell r="E421">
            <v>25</v>
          </cell>
          <cell r="F421">
            <v>25</v>
          </cell>
          <cell r="G421">
            <v>33</v>
          </cell>
          <cell r="H421">
            <v>33</v>
          </cell>
          <cell r="I421">
            <v>1</v>
          </cell>
          <cell r="J421">
            <v>1</v>
          </cell>
          <cell r="K421">
            <v>203</v>
          </cell>
          <cell r="L421">
            <v>1</v>
          </cell>
          <cell r="M421">
            <v>22</v>
          </cell>
          <cell r="N421">
            <v>48</v>
          </cell>
          <cell r="O421">
            <v>54</v>
          </cell>
          <cell r="P421">
            <v>67</v>
          </cell>
          <cell r="Q421">
            <v>0</v>
          </cell>
          <cell r="R421">
            <v>0.2</v>
          </cell>
          <cell r="S421">
            <v>0.11</v>
          </cell>
          <cell r="T421">
            <v>0.11</v>
          </cell>
          <cell r="U421">
            <v>1</v>
          </cell>
          <cell r="V421">
            <v>15</v>
          </cell>
          <cell r="W421">
            <v>12</v>
          </cell>
          <cell r="X421">
            <v>1</v>
          </cell>
          <cell r="Y421">
            <v>1</v>
          </cell>
          <cell r="Z421">
            <v>50</v>
          </cell>
          <cell r="AA421">
            <v>50</v>
          </cell>
          <cell r="AB421">
            <v>0.04</v>
          </cell>
          <cell r="AC421">
            <v>0.04</v>
          </cell>
          <cell r="AD421">
            <v>1</v>
          </cell>
        </row>
        <row r="422">
          <cell r="A422">
            <v>421</v>
          </cell>
          <cell r="B422" t="str">
            <v>U7d53.5*45.0</v>
          </cell>
          <cell r="C422">
            <v>1143</v>
          </cell>
          <cell r="D422">
            <v>1359</v>
          </cell>
          <cell r="E422">
            <v>205</v>
          </cell>
          <cell r="F422">
            <v>205</v>
          </cell>
          <cell r="G422">
            <v>218</v>
          </cell>
          <cell r="H422">
            <v>218</v>
          </cell>
          <cell r="I422">
            <v>1</v>
          </cell>
          <cell r="J422">
            <v>1</v>
          </cell>
          <cell r="K422">
            <v>203</v>
          </cell>
          <cell r="L422">
            <v>1</v>
          </cell>
          <cell r="M422">
            <v>22</v>
          </cell>
          <cell r="N422">
            <v>48</v>
          </cell>
          <cell r="O422">
            <v>54</v>
          </cell>
          <cell r="P422">
            <v>67</v>
          </cell>
          <cell r="Q422">
            <v>0</v>
          </cell>
          <cell r="R422">
            <v>0.2</v>
          </cell>
          <cell r="S422">
            <v>0.11</v>
          </cell>
          <cell r="T422">
            <v>0.11</v>
          </cell>
          <cell r="U422">
            <v>1</v>
          </cell>
          <cell r="V422">
            <v>15</v>
          </cell>
          <cell r="W422">
            <v>12</v>
          </cell>
          <cell r="X422">
            <v>1</v>
          </cell>
          <cell r="Y422">
            <v>1</v>
          </cell>
          <cell r="Z422">
            <v>50</v>
          </cell>
          <cell r="AA422">
            <v>50</v>
          </cell>
          <cell r="AB422">
            <v>0.04</v>
          </cell>
          <cell r="AC422">
            <v>0.04</v>
          </cell>
          <cell r="AD422">
            <v>1</v>
          </cell>
        </row>
        <row r="423">
          <cell r="A423">
            <v>422</v>
          </cell>
          <cell r="B423" t="str">
            <v>U7x53.5*45.0</v>
          </cell>
          <cell r="C423">
            <v>1143</v>
          </cell>
          <cell r="D423">
            <v>1359</v>
          </cell>
          <cell r="E423">
            <v>10</v>
          </cell>
          <cell r="F423">
            <v>10</v>
          </cell>
          <cell r="G423">
            <v>8</v>
          </cell>
          <cell r="H423">
            <v>8</v>
          </cell>
          <cell r="I423">
            <v>2</v>
          </cell>
          <cell r="J423">
            <v>2</v>
          </cell>
          <cell r="K423">
            <v>203</v>
          </cell>
          <cell r="L423">
            <v>4</v>
          </cell>
          <cell r="M423">
            <v>22</v>
          </cell>
          <cell r="N423">
            <v>48</v>
          </cell>
          <cell r="O423">
            <v>54</v>
          </cell>
          <cell r="P423">
            <v>67</v>
          </cell>
          <cell r="Q423">
            <v>0</v>
          </cell>
          <cell r="R423">
            <v>0.2</v>
          </cell>
          <cell r="S423">
            <v>0.11</v>
          </cell>
          <cell r="T423">
            <v>0.11</v>
          </cell>
          <cell r="U423">
            <v>1</v>
          </cell>
          <cell r="V423">
            <v>15</v>
          </cell>
          <cell r="W423">
            <v>12</v>
          </cell>
          <cell r="X423">
            <v>1</v>
          </cell>
          <cell r="Y423">
            <v>1</v>
          </cell>
          <cell r="Z423">
            <v>50</v>
          </cell>
          <cell r="AA423">
            <v>50</v>
          </cell>
          <cell r="AB423">
            <v>0.04</v>
          </cell>
          <cell r="AC423">
            <v>0.04</v>
          </cell>
          <cell r="AD423">
            <v>1</v>
          </cell>
        </row>
        <row r="424">
          <cell r="A424">
            <v>423</v>
          </cell>
          <cell r="B424" t="str">
            <v>U7+53.5*45.0</v>
          </cell>
          <cell r="C424">
            <v>1143</v>
          </cell>
          <cell r="D424">
            <v>1359</v>
          </cell>
          <cell r="E424">
            <v>25</v>
          </cell>
          <cell r="F424">
            <v>25</v>
          </cell>
          <cell r="G424">
            <v>33</v>
          </cell>
          <cell r="H424">
            <v>33</v>
          </cell>
          <cell r="I424">
            <v>1</v>
          </cell>
          <cell r="J424">
            <v>1</v>
          </cell>
          <cell r="K424">
            <v>203</v>
          </cell>
          <cell r="L424">
            <v>1</v>
          </cell>
          <cell r="M424">
            <v>22</v>
          </cell>
          <cell r="N424">
            <v>48</v>
          </cell>
          <cell r="O424">
            <v>54</v>
          </cell>
          <cell r="P424">
            <v>67</v>
          </cell>
          <cell r="Q424">
            <v>0</v>
          </cell>
          <cell r="R424">
            <v>50</v>
          </cell>
          <cell r="S424">
            <v>0.11</v>
          </cell>
          <cell r="T424">
            <v>0.4</v>
          </cell>
          <cell r="U424">
            <v>9999</v>
          </cell>
          <cell r="V424">
            <v>15</v>
          </cell>
          <cell r="W424">
            <v>12</v>
          </cell>
          <cell r="X424">
            <v>1</v>
          </cell>
          <cell r="Y424">
            <v>1</v>
          </cell>
          <cell r="Z424">
            <v>50</v>
          </cell>
          <cell r="AA424">
            <v>50</v>
          </cell>
          <cell r="AB424">
            <v>0.04</v>
          </cell>
          <cell r="AC424">
            <v>0.5</v>
          </cell>
          <cell r="AD424">
            <v>9999</v>
          </cell>
        </row>
        <row r="425">
          <cell r="A425">
            <v>424</v>
          </cell>
          <cell r="B425" t="str">
            <v>X7B37.0*30.0</v>
          </cell>
          <cell r="C425">
            <v>762</v>
          </cell>
          <cell r="D425">
            <v>940</v>
          </cell>
          <cell r="E425">
            <v>69</v>
          </cell>
          <cell r="F425">
            <v>69</v>
          </cell>
          <cell r="G425">
            <v>93</v>
          </cell>
          <cell r="H425">
            <v>93</v>
          </cell>
          <cell r="I425">
            <v>1</v>
          </cell>
          <cell r="J425">
            <v>1</v>
          </cell>
          <cell r="K425">
            <v>203</v>
          </cell>
          <cell r="L425">
            <v>1</v>
          </cell>
          <cell r="M425">
            <v>38</v>
          </cell>
          <cell r="N425">
            <v>84</v>
          </cell>
          <cell r="O425">
            <v>93</v>
          </cell>
          <cell r="P425">
            <v>116</v>
          </cell>
          <cell r="Q425">
            <v>0</v>
          </cell>
          <cell r="R425">
            <v>0.2</v>
          </cell>
          <cell r="S425">
            <v>0.08</v>
          </cell>
          <cell r="T425">
            <v>0.08</v>
          </cell>
          <cell r="U425">
            <v>1</v>
          </cell>
          <cell r="V425">
            <v>15</v>
          </cell>
          <cell r="W425">
            <v>12</v>
          </cell>
          <cell r="X425">
            <v>1</v>
          </cell>
          <cell r="Y425">
            <v>1</v>
          </cell>
          <cell r="Z425">
            <v>50</v>
          </cell>
          <cell r="AA425">
            <v>50</v>
          </cell>
          <cell r="AB425">
            <v>0.04</v>
          </cell>
          <cell r="AC425">
            <v>0.04</v>
          </cell>
          <cell r="AD425">
            <v>1</v>
          </cell>
        </row>
        <row r="426">
          <cell r="A426">
            <v>425</v>
          </cell>
          <cell r="B426" t="str">
            <v>U6 53.5*45.0</v>
          </cell>
          <cell r="C426">
            <v>1143</v>
          </cell>
          <cell r="D426">
            <v>1359</v>
          </cell>
          <cell r="E426">
            <v>25</v>
          </cell>
          <cell r="F426">
            <v>25</v>
          </cell>
          <cell r="G426">
            <v>33</v>
          </cell>
          <cell r="H426">
            <v>33</v>
          </cell>
          <cell r="I426">
            <v>1</v>
          </cell>
          <cell r="J426">
            <v>1</v>
          </cell>
          <cell r="K426">
            <v>203</v>
          </cell>
          <cell r="L426">
            <v>1</v>
          </cell>
          <cell r="M426">
            <v>22</v>
          </cell>
          <cell r="N426">
            <v>48</v>
          </cell>
          <cell r="O426">
            <v>54</v>
          </cell>
          <cell r="P426">
            <v>67</v>
          </cell>
          <cell r="Q426">
            <v>0</v>
          </cell>
          <cell r="R426">
            <v>0.2</v>
          </cell>
          <cell r="S426">
            <v>0.11</v>
          </cell>
          <cell r="T426">
            <v>0.11</v>
          </cell>
          <cell r="U426">
            <v>1</v>
          </cell>
          <cell r="V426">
            <v>15</v>
          </cell>
          <cell r="W426">
            <v>12</v>
          </cell>
          <cell r="X426">
            <v>1</v>
          </cell>
          <cell r="Y426">
            <v>1</v>
          </cell>
          <cell r="Z426">
            <v>50</v>
          </cell>
          <cell r="AA426">
            <v>50</v>
          </cell>
          <cell r="AB426">
            <v>0.04</v>
          </cell>
          <cell r="AC426">
            <v>0.04</v>
          </cell>
          <cell r="AD426">
            <v>1</v>
          </cell>
        </row>
        <row r="427">
          <cell r="A427">
            <v>426</v>
          </cell>
          <cell r="B427" t="str">
            <v>U6d53.5*45.0</v>
          </cell>
          <cell r="C427">
            <v>1143</v>
          </cell>
          <cell r="D427">
            <v>1359</v>
          </cell>
          <cell r="E427">
            <v>205</v>
          </cell>
          <cell r="F427">
            <v>205</v>
          </cell>
          <cell r="G427">
            <v>218</v>
          </cell>
          <cell r="H427">
            <v>218</v>
          </cell>
          <cell r="I427">
            <v>1</v>
          </cell>
          <cell r="J427">
            <v>1</v>
          </cell>
          <cell r="K427">
            <v>203</v>
          </cell>
          <cell r="L427">
            <v>1</v>
          </cell>
          <cell r="M427">
            <v>22</v>
          </cell>
          <cell r="N427">
            <v>48</v>
          </cell>
          <cell r="O427">
            <v>54</v>
          </cell>
          <cell r="P427">
            <v>67</v>
          </cell>
          <cell r="Q427">
            <v>0</v>
          </cell>
          <cell r="R427">
            <v>0.2</v>
          </cell>
          <cell r="S427">
            <v>0.09</v>
          </cell>
          <cell r="T427">
            <v>0.09</v>
          </cell>
          <cell r="U427">
            <v>1</v>
          </cell>
          <cell r="V427">
            <v>15</v>
          </cell>
          <cell r="W427">
            <v>12</v>
          </cell>
          <cell r="X427">
            <v>1</v>
          </cell>
          <cell r="Y427">
            <v>1</v>
          </cell>
          <cell r="Z427">
            <v>50</v>
          </cell>
          <cell r="AA427">
            <v>50</v>
          </cell>
          <cell r="AB427">
            <v>0.04</v>
          </cell>
          <cell r="AC427">
            <v>0.04</v>
          </cell>
          <cell r="AD427">
            <v>1</v>
          </cell>
        </row>
        <row r="428">
          <cell r="A428">
            <v>427</v>
          </cell>
          <cell r="B428" t="str">
            <v>U6x53.5*45.0</v>
          </cell>
          <cell r="C428">
            <v>1143</v>
          </cell>
          <cell r="D428">
            <v>1359</v>
          </cell>
          <cell r="E428">
            <v>10</v>
          </cell>
          <cell r="F428">
            <v>10</v>
          </cell>
          <cell r="G428">
            <v>8</v>
          </cell>
          <cell r="H428">
            <v>8</v>
          </cell>
          <cell r="I428">
            <v>2</v>
          </cell>
          <cell r="J428">
            <v>2</v>
          </cell>
          <cell r="K428">
            <v>203</v>
          </cell>
          <cell r="L428">
            <v>4</v>
          </cell>
          <cell r="M428">
            <v>22</v>
          </cell>
          <cell r="N428">
            <v>48</v>
          </cell>
          <cell r="O428">
            <v>54</v>
          </cell>
          <cell r="P428">
            <v>67</v>
          </cell>
          <cell r="Q428">
            <v>0</v>
          </cell>
          <cell r="R428">
            <v>0.2</v>
          </cell>
          <cell r="S428">
            <v>0.11</v>
          </cell>
          <cell r="T428">
            <v>0.11</v>
          </cell>
          <cell r="U428">
            <v>1</v>
          </cell>
          <cell r="V428">
            <v>15</v>
          </cell>
          <cell r="W428">
            <v>12</v>
          </cell>
          <cell r="X428">
            <v>1</v>
          </cell>
          <cell r="Y428">
            <v>1</v>
          </cell>
          <cell r="Z428">
            <v>50</v>
          </cell>
          <cell r="AA428">
            <v>50</v>
          </cell>
          <cell r="AB428">
            <v>0.04</v>
          </cell>
          <cell r="AC428">
            <v>0.04</v>
          </cell>
          <cell r="AD428">
            <v>1</v>
          </cell>
        </row>
        <row r="429">
          <cell r="A429">
            <v>428</v>
          </cell>
          <cell r="B429" t="str">
            <v>U6+53.5*45.0</v>
          </cell>
          <cell r="C429">
            <v>1143</v>
          </cell>
          <cell r="D429">
            <v>1359</v>
          </cell>
          <cell r="E429">
            <v>25</v>
          </cell>
          <cell r="F429">
            <v>25</v>
          </cell>
          <cell r="G429">
            <v>33</v>
          </cell>
          <cell r="H429">
            <v>33</v>
          </cell>
          <cell r="I429">
            <v>1</v>
          </cell>
          <cell r="J429">
            <v>1</v>
          </cell>
          <cell r="K429">
            <v>203</v>
          </cell>
          <cell r="L429">
            <v>1</v>
          </cell>
          <cell r="M429">
            <v>22</v>
          </cell>
          <cell r="N429">
            <v>48</v>
          </cell>
          <cell r="O429">
            <v>54</v>
          </cell>
          <cell r="P429">
            <v>67</v>
          </cell>
          <cell r="Q429">
            <v>0</v>
          </cell>
          <cell r="R429">
            <v>50</v>
          </cell>
          <cell r="S429">
            <v>0.11</v>
          </cell>
          <cell r="T429">
            <v>0.4</v>
          </cell>
          <cell r="U429">
            <v>3</v>
          </cell>
          <cell r="V429">
            <v>15</v>
          </cell>
          <cell r="W429">
            <v>12</v>
          </cell>
          <cell r="X429">
            <v>1</v>
          </cell>
          <cell r="Y429">
            <v>1</v>
          </cell>
          <cell r="Z429">
            <v>50</v>
          </cell>
          <cell r="AA429">
            <v>50</v>
          </cell>
          <cell r="AB429">
            <v>0.04</v>
          </cell>
          <cell r="AC429">
            <v>0.5</v>
          </cell>
          <cell r="AD429">
            <v>3</v>
          </cell>
        </row>
        <row r="430">
          <cell r="A430">
            <v>429</v>
          </cell>
          <cell r="B430" t="str">
            <v>X7h38.0*30.0</v>
          </cell>
          <cell r="C430">
            <v>762</v>
          </cell>
          <cell r="D430">
            <v>965</v>
          </cell>
          <cell r="E430">
            <v>12</v>
          </cell>
          <cell r="F430">
            <v>12</v>
          </cell>
          <cell r="G430">
            <v>12</v>
          </cell>
          <cell r="H430">
            <v>12</v>
          </cell>
          <cell r="I430">
            <v>1</v>
          </cell>
          <cell r="J430">
            <v>2</v>
          </cell>
          <cell r="K430">
            <v>203</v>
          </cell>
          <cell r="L430">
            <v>2</v>
          </cell>
          <cell r="M430">
            <v>38</v>
          </cell>
          <cell r="N430">
            <v>84</v>
          </cell>
          <cell r="O430">
            <v>93</v>
          </cell>
          <cell r="P430">
            <v>116</v>
          </cell>
          <cell r="Q430">
            <v>0</v>
          </cell>
          <cell r="R430">
            <v>0.2</v>
          </cell>
          <cell r="S430">
            <v>0.09</v>
          </cell>
          <cell r="T430">
            <v>0.09</v>
          </cell>
          <cell r="U430">
            <v>1</v>
          </cell>
          <cell r="V430">
            <v>15</v>
          </cell>
          <cell r="W430">
            <v>12</v>
          </cell>
          <cell r="X430">
            <v>1</v>
          </cell>
          <cell r="Y430">
            <v>1</v>
          </cell>
          <cell r="Z430">
            <v>50</v>
          </cell>
          <cell r="AA430">
            <v>50</v>
          </cell>
          <cell r="AB430">
            <v>0.04</v>
          </cell>
          <cell r="AC430">
            <v>0.04</v>
          </cell>
          <cell r="AD430">
            <v>1</v>
          </cell>
        </row>
        <row r="431">
          <cell r="A431">
            <v>430</v>
          </cell>
          <cell r="B431" t="str">
            <v>X7j37.0*30.0</v>
          </cell>
          <cell r="C431">
            <v>762</v>
          </cell>
          <cell r="D431">
            <v>940</v>
          </cell>
          <cell r="E431">
            <v>44</v>
          </cell>
          <cell r="F431">
            <v>44</v>
          </cell>
          <cell r="G431">
            <v>198</v>
          </cell>
          <cell r="H431">
            <v>198</v>
          </cell>
          <cell r="I431">
            <v>1</v>
          </cell>
          <cell r="J431">
            <v>1</v>
          </cell>
          <cell r="K431">
            <v>203</v>
          </cell>
          <cell r="L431">
            <v>1</v>
          </cell>
          <cell r="M431">
            <v>38</v>
          </cell>
          <cell r="N431">
            <v>84</v>
          </cell>
          <cell r="O431">
            <v>93</v>
          </cell>
          <cell r="P431">
            <v>116</v>
          </cell>
          <cell r="Q431">
            <v>0</v>
          </cell>
          <cell r="R431">
            <v>0.2</v>
          </cell>
          <cell r="S431">
            <v>0.09</v>
          </cell>
          <cell r="T431">
            <v>0.09</v>
          </cell>
          <cell r="U431">
            <v>1</v>
          </cell>
          <cell r="V431">
            <v>15</v>
          </cell>
          <cell r="W431">
            <v>12</v>
          </cell>
          <cell r="X431">
            <v>1</v>
          </cell>
          <cell r="Y431">
            <v>1</v>
          </cell>
          <cell r="Z431">
            <v>50</v>
          </cell>
          <cell r="AA431">
            <v>50</v>
          </cell>
          <cell r="AB431">
            <v>0.04</v>
          </cell>
          <cell r="AC431">
            <v>0.04</v>
          </cell>
          <cell r="AD431">
            <v>1</v>
          </cell>
        </row>
        <row r="432">
          <cell r="A432">
            <v>431</v>
          </cell>
          <cell r="B432" t="str">
            <v>X7 53.5*45.0</v>
          </cell>
          <cell r="C432">
            <v>1143</v>
          </cell>
          <cell r="D432">
            <v>1359</v>
          </cell>
          <cell r="E432">
            <v>16</v>
          </cell>
          <cell r="F432">
            <v>16</v>
          </cell>
          <cell r="G432">
            <v>14</v>
          </cell>
          <cell r="H432">
            <v>14</v>
          </cell>
          <cell r="I432">
            <v>1</v>
          </cell>
          <cell r="J432">
            <v>1</v>
          </cell>
          <cell r="K432">
            <v>203</v>
          </cell>
          <cell r="L432">
            <v>1</v>
          </cell>
          <cell r="M432">
            <v>22</v>
          </cell>
          <cell r="N432">
            <v>48</v>
          </cell>
          <cell r="O432">
            <v>54</v>
          </cell>
          <cell r="P432">
            <v>67</v>
          </cell>
          <cell r="Q432">
            <v>0</v>
          </cell>
          <cell r="R432">
            <v>0.2</v>
          </cell>
          <cell r="S432">
            <v>0.09</v>
          </cell>
          <cell r="T432">
            <v>0.09</v>
          </cell>
          <cell r="U432">
            <v>1</v>
          </cell>
          <cell r="V432">
            <v>15</v>
          </cell>
          <cell r="W432">
            <v>12</v>
          </cell>
          <cell r="X432">
            <v>1</v>
          </cell>
          <cell r="Y432">
            <v>1</v>
          </cell>
          <cell r="Z432">
            <v>50</v>
          </cell>
          <cell r="AA432">
            <v>50</v>
          </cell>
          <cell r="AB432">
            <v>0.04</v>
          </cell>
          <cell r="AC432">
            <v>0.04</v>
          </cell>
          <cell r="AD432">
            <v>1</v>
          </cell>
        </row>
        <row r="433">
          <cell r="A433">
            <v>432</v>
          </cell>
          <cell r="B433" t="str">
            <v>X7d53.5*45.0</v>
          </cell>
          <cell r="C433">
            <v>1143</v>
          </cell>
          <cell r="D433">
            <v>1359</v>
          </cell>
          <cell r="E433">
            <v>205</v>
          </cell>
          <cell r="F433">
            <v>205</v>
          </cell>
          <cell r="G433">
            <v>218</v>
          </cell>
          <cell r="H433">
            <v>218</v>
          </cell>
          <cell r="I433">
            <v>1</v>
          </cell>
          <cell r="J433">
            <v>1</v>
          </cell>
          <cell r="K433">
            <v>203</v>
          </cell>
          <cell r="L433">
            <v>1</v>
          </cell>
          <cell r="M433">
            <v>22</v>
          </cell>
          <cell r="N433">
            <v>48</v>
          </cell>
          <cell r="O433">
            <v>54</v>
          </cell>
          <cell r="P433">
            <v>67</v>
          </cell>
          <cell r="Q433">
            <v>0</v>
          </cell>
          <cell r="R433">
            <v>0.2</v>
          </cell>
          <cell r="S433">
            <v>0.09</v>
          </cell>
          <cell r="T433">
            <v>0.09</v>
          </cell>
          <cell r="U433">
            <v>1</v>
          </cell>
          <cell r="V433">
            <v>15</v>
          </cell>
          <cell r="W433">
            <v>12</v>
          </cell>
          <cell r="X433">
            <v>1</v>
          </cell>
          <cell r="Y433">
            <v>1</v>
          </cell>
          <cell r="Z433">
            <v>50</v>
          </cell>
          <cell r="AA433">
            <v>50</v>
          </cell>
          <cell r="AB433">
            <v>0.04</v>
          </cell>
          <cell r="AC433">
            <v>0.04</v>
          </cell>
          <cell r="AD433">
            <v>1</v>
          </cell>
        </row>
        <row r="434">
          <cell r="A434">
            <v>433</v>
          </cell>
          <cell r="B434" t="str">
            <v>X7x53.5*45.0</v>
          </cell>
          <cell r="C434">
            <v>1143</v>
          </cell>
          <cell r="D434">
            <v>1359</v>
          </cell>
          <cell r="E434">
            <v>10</v>
          </cell>
          <cell r="F434">
            <v>10</v>
          </cell>
          <cell r="G434">
            <v>8</v>
          </cell>
          <cell r="H434">
            <v>8</v>
          </cell>
          <cell r="I434">
            <v>2</v>
          </cell>
          <cell r="J434">
            <v>2</v>
          </cell>
          <cell r="K434">
            <v>203</v>
          </cell>
          <cell r="L434">
            <v>4</v>
          </cell>
          <cell r="M434">
            <v>22</v>
          </cell>
          <cell r="N434">
            <v>48</v>
          </cell>
          <cell r="O434">
            <v>54</v>
          </cell>
          <cell r="P434">
            <v>67</v>
          </cell>
          <cell r="Q434">
            <v>0</v>
          </cell>
          <cell r="R434">
            <v>0.2</v>
          </cell>
          <cell r="S434">
            <v>0.09</v>
          </cell>
          <cell r="T434">
            <v>0.09</v>
          </cell>
          <cell r="U434">
            <v>1</v>
          </cell>
          <cell r="V434">
            <v>15</v>
          </cell>
          <cell r="W434">
            <v>12</v>
          </cell>
          <cell r="X434">
            <v>1</v>
          </cell>
          <cell r="Y434">
            <v>1</v>
          </cell>
          <cell r="Z434">
            <v>50</v>
          </cell>
          <cell r="AA434">
            <v>50</v>
          </cell>
          <cell r="AB434">
            <v>0.04</v>
          </cell>
          <cell r="AC434">
            <v>0.04</v>
          </cell>
          <cell r="AD434">
            <v>1</v>
          </cell>
        </row>
        <row r="435">
          <cell r="A435">
            <v>434</v>
          </cell>
          <cell r="B435" t="str">
            <v>X7+53.5*45.0</v>
          </cell>
          <cell r="C435">
            <v>1143</v>
          </cell>
          <cell r="D435">
            <v>1359</v>
          </cell>
          <cell r="E435">
            <v>25</v>
          </cell>
          <cell r="F435">
            <v>25</v>
          </cell>
          <cell r="G435">
            <v>33</v>
          </cell>
          <cell r="H435">
            <v>33</v>
          </cell>
          <cell r="I435">
            <v>1</v>
          </cell>
          <cell r="J435">
            <v>1</v>
          </cell>
          <cell r="K435">
            <v>203</v>
          </cell>
          <cell r="L435">
            <v>1</v>
          </cell>
          <cell r="M435">
            <v>22</v>
          </cell>
          <cell r="N435">
            <v>48</v>
          </cell>
          <cell r="O435">
            <v>54</v>
          </cell>
          <cell r="P435">
            <v>67</v>
          </cell>
          <cell r="Q435">
            <v>0</v>
          </cell>
          <cell r="R435">
            <v>50</v>
          </cell>
          <cell r="S435">
            <v>0.09</v>
          </cell>
          <cell r="T435">
            <v>0.4</v>
          </cell>
          <cell r="U435">
            <v>3</v>
          </cell>
          <cell r="V435">
            <v>15</v>
          </cell>
          <cell r="W435">
            <v>12</v>
          </cell>
          <cell r="X435">
            <v>1</v>
          </cell>
          <cell r="Y435">
            <v>1</v>
          </cell>
          <cell r="Z435">
            <v>50</v>
          </cell>
          <cell r="AA435">
            <v>50</v>
          </cell>
          <cell r="AB435">
            <v>0.04</v>
          </cell>
          <cell r="AC435">
            <v>0.5</v>
          </cell>
          <cell r="AD435">
            <v>3</v>
          </cell>
        </row>
        <row r="436">
          <cell r="A436">
            <v>435</v>
          </cell>
          <cell r="B436" t="str">
            <v>X7=53.5*45.0</v>
          </cell>
          <cell r="C436">
            <v>1143</v>
          </cell>
          <cell r="D436">
            <v>1359</v>
          </cell>
          <cell r="E436">
            <v>25</v>
          </cell>
          <cell r="F436">
            <v>25</v>
          </cell>
          <cell r="G436">
            <v>33</v>
          </cell>
          <cell r="H436">
            <v>33</v>
          </cell>
          <cell r="I436">
            <v>1</v>
          </cell>
          <cell r="J436">
            <v>1</v>
          </cell>
          <cell r="K436">
            <v>203</v>
          </cell>
          <cell r="L436">
            <v>1</v>
          </cell>
          <cell r="M436">
            <v>22</v>
          </cell>
          <cell r="N436">
            <v>48</v>
          </cell>
          <cell r="O436">
            <v>54</v>
          </cell>
          <cell r="P436">
            <v>67</v>
          </cell>
          <cell r="Q436">
            <v>0</v>
          </cell>
          <cell r="R436">
            <v>0.5</v>
          </cell>
          <cell r="S436">
            <v>0.5</v>
          </cell>
          <cell r="T436">
            <v>0.5</v>
          </cell>
          <cell r="U436">
            <v>1</v>
          </cell>
          <cell r="V436">
            <v>15</v>
          </cell>
          <cell r="W436">
            <v>12</v>
          </cell>
          <cell r="X436">
            <v>1</v>
          </cell>
          <cell r="Y436">
            <v>1</v>
          </cell>
          <cell r="Z436">
            <v>50</v>
          </cell>
          <cell r="AA436">
            <v>50</v>
          </cell>
          <cell r="AB436">
            <v>50</v>
          </cell>
          <cell r="AC436">
            <v>50</v>
          </cell>
          <cell r="AD436">
            <v>1</v>
          </cell>
        </row>
        <row r="437">
          <cell r="A437">
            <v>436</v>
          </cell>
          <cell r="B437" t="str">
            <v>X7!53.5*45.0</v>
          </cell>
          <cell r="C437">
            <v>1143</v>
          </cell>
          <cell r="D437">
            <v>1359</v>
          </cell>
          <cell r="E437">
            <v>25</v>
          </cell>
          <cell r="F437">
            <v>25</v>
          </cell>
          <cell r="G437">
            <v>33</v>
          </cell>
          <cell r="H437">
            <v>33</v>
          </cell>
          <cell r="I437">
            <v>1</v>
          </cell>
          <cell r="J437">
            <v>1</v>
          </cell>
          <cell r="K437">
            <v>203</v>
          </cell>
          <cell r="L437">
            <v>1</v>
          </cell>
          <cell r="M437">
            <v>22</v>
          </cell>
          <cell r="N437">
            <v>48</v>
          </cell>
          <cell r="O437">
            <v>54</v>
          </cell>
          <cell r="P437">
            <v>67</v>
          </cell>
          <cell r="Q437">
            <v>0</v>
          </cell>
          <cell r="R437">
            <v>50</v>
          </cell>
          <cell r="S437">
            <v>0.5</v>
          </cell>
          <cell r="T437">
            <v>1</v>
          </cell>
          <cell r="U437">
            <v>3</v>
          </cell>
          <cell r="V437">
            <v>15</v>
          </cell>
          <cell r="W437">
            <v>12</v>
          </cell>
          <cell r="X437">
            <v>1</v>
          </cell>
          <cell r="Y437">
            <v>1</v>
          </cell>
          <cell r="Z437">
            <v>50</v>
          </cell>
          <cell r="AA437">
            <v>50</v>
          </cell>
          <cell r="AB437">
            <v>5</v>
          </cell>
          <cell r="AC437">
            <v>5</v>
          </cell>
          <cell r="AD437">
            <v>3</v>
          </cell>
        </row>
        <row r="438">
          <cell r="A438">
            <v>437</v>
          </cell>
          <cell r="B438" t="str">
            <v>X7b37.0*30.0</v>
          </cell>
          <cell r="C438">
            <v>762</v>
          </cell>
          <cell r="D438">
            <v>940</v>
          </cell>
          <cell r="E438">
            <v>69</v>
          </cell>
          <cell r="F438">
            <v>69</v>
          </cell>
          <cell r="G438">
            <v>93</v>
          </cell>
          <cell r="H438">
            <v>93</v>
          </cell>
          <cell r="I438">
            <v>1</v>
          </cell>
          <cell r="J438">
            <v>1</v>
          </cell>
          <cell r="K438">
            <v>203</v>
          </cell>
          <cell r="L438">
            <v>1</v>
          </cell>
          <cell r="M438">
            <v>38</v>
          </cell>
          <cell r="N438">
            <v>84</v>
          </cell>
          <cell r="O438">
            <v>93</v>
          </cell>
          <cell r="P438">
            <v>116</v>
          </cell>
          <cell r="Q438">
            <v>0</v>
          </cell>
          <cell r="R438">
            <v>0.2</v>
          </cell>
          <cell r="S438">
            <v>0.09</v>
          </cell>
          <cell r="T438">
            <v>0.09</v>
          </cell>
          <cell r="U438">
            <v>1</v>
          </cell>
          <cell r="V438">
            <v>15</v>
          </cell>
          <cell r="W438">
            <v>12</v>
          </cell>
          <cell r="X438">
            <v>1</v>
          </cell>
          <cell r="Y438">
            <v>1</v>
          </cell>
          <cell r="Z438">
            <v>50</v>
          </cell>
          <cell r="AA438">
            <v>50</v>
          </cell>
          <cell r="AB438">
            <v>0.04</v>
          </cell>
          <cell r="AC438">
            <v>0.04</v>
          </cell>
          <cell r="AD438">
            <v>1</v>
          </cell>
        </row>
        <row r="439">
          <cell r="A439">
            <v>438</v>
          </cell>
          <cell r="B439" t="str">
            <v>U5 38.5*30.0</v>
          </cell>
          <cell r="C439">
            <v>762</v>
          </cell>
          <cell r="D439">
            <v>978</v>
          </cell>
          <cell r="E439">
            <v>8</v>
          </cell>
          <cell r="F439">
            <v>8</v>
          </cell>
          <cell r="G439">
            <v>8</v>
          </cell>
          <cell r="H439">
            <v>8</v>
          </cell>
          <cell r="I439">
            <v>1</v>
          </cell>
          <cell r="J439">
            <v>1</v>
          </cell>
          <cell r="K439">
            <v>203</v>
          </cell>
          <cell r="L439">
            <v>1</v>
          </cell>
          <cell r="M439">
            <v>37</v>
          </cell>
          <cell r="N439">
            <v>82</v>
          </cell>
          <cell r="O439">
            <v>91</v>
          </cell>
          <cell r="P439">
            <v>114</v>
          </cell>
          <cell r="Q439">
            <v>0</v>
          </cell>
          <cell r="R439">
            <v>0.2</v>
          </cell>
          <cell r="S439">
            <v>0.13</v>
          </cell>
          <cell r="T439">
            <v>0.13</v>
          </cell>
          <cell r="U439">
            <v>1</v>
          </cell>
          <cell r="V439">
            <v>15</v>
          </cell>
          <cell r="W439">
            <v>12</v>
          </cell>
          <cell r="X439">
            <v>1</v>
          </cell>
          <cell r="Y439">
            <v>1</v>
          </cell>
          <cell r="Z439">
            <v>50</v>
          </cell>
          <cell r="AA439">
            <v>50</v>
          </cell>
          <cell r="AB439">
            <v>0.04</v>
          </cell>
          <cell r="AC439">
            <v>0.04</v>
          </cell>
          <cell r="AD439">
            <v>1</v>
          </cell>
        </row>
        <row r="440">
          <cell r="A440">
            <v>439</v>
          </cell>
          <cell r="B440" t="str">
            <v>U5^38.5*30.0</v>
          </cell>
          <cell r="C440">
            <v>762</v>
          </cell>
          <cell r="D440">
            <v>978</v>
          </cell>
          <cell r="E440">
            <v>8</v>
          </cell>
          <cell r="F440">
            <v>8</v>
          </cell>
          <cell r="G440">
            <v>8</v>
          </cell>
          <cell r="H440">
            <v>8</v>
          </cell>
          <cell r="I440">
            <v>1</v>
          </cell>
          <cell r="J440">
            <v>1</v>
          </cell>
          <cell r="K440">
            <v>203</v>
          </cell>
          <cell r="L440">
            <v>1</v>
          </cell>
          <cell r="M440">
            <v>37</v>
          </cell>
          <cell r="N440">
            <v>82</v>
          </cell>
          <cell r="O440">
            <v>91</v>
          </cell>
          <cell r="P440">
            <v>114</v>
          </cell>
          <cell r="Q440">
            <v>0</v>
          </cell>
          <cell r="R440">
            <v>0.06</v>
          </cell>
          <cell r="S440">
            <v>0.06</v>
          </cell>
          <cell r="T440">
            <v>0.06</v>
          </cell>
          <cell r="U440">
            <v>1</v>
          </cell>
          <cell r="V440">
            <v>15</v>
          </cell>
          <cell r="W440">
            <v>12</v>
          </cell>
          <cell r="X440">
            <v>1</v>
          </cell>
          <cell r="Y440">
            <v>1</v>
          </cell>
          <cell r="Z440">
            <v>50</v>
          </cell>
          <cell r="AA440">
            <v>50</v>
          </cell>
          <cell r="AB440">
            <v>0.04</v>
          </cell>
          <cell r="AC440">
            <v>0.04</v>
          </cell>
          <cell r="AD440">
            <v>1</v>
          </cell>
        </row>
        <row r="441">
          <cell r="A441">
            <v>440</v>
          </cell>
          <cell r="B441" t="str">
            <v>U5d49.5*42.0</v>
          </cell>
          <cell r="C441">
            <v>1067</v>
          </cell>
          <cell r="D441">
            <v>1257</v>
          </cell>
          <cell r="E441">
            <v>167</v>
          </cell>
          <cell r="F441">
            <v>167</v>
          </cell>
          <cell r="G441">
            <v>167</v>
          </cell>
          <cell r="H441">
            <v>167</v>
          </cell>
          <cell r="I441">
            <v>1</v>
          </cell>
          <cell r="J441">
            <v>1</v>
          </cell>
          <cell r="K441">
            <v>203</v>
          </cell>
          <cell r="L441">
            <v>1</v>
          </cell>
          <cell r="M441">
            <v>24</v>
          </cell>
          <cell r="N441">
            <v>54</v>
          </cell>
          <cell r="O441">
            <v>60</v>
          </cell>
          <cell r="P441">
            <v>75</v>
          </cell>
          <cell r="Q441">
            <v>0</v>
          </cell>
          <cell r="R441">
            <v>0.2</v>
          </cell>
          <cell r="S441">
            <v>0.11</v>
          </cell>
          <cell r="T441">
            <v>0.11</v>
          </cell>
          <cell r="U441">
            <v>1</v>
          </cell>
          <cell r="V441">
            <v>15</v>
          </cell>
          <cell r="W441">
            <v>12</v>
          </cell>
          <cell r="X441">
            <v>1</v>
          </cell>
          <cell r="Y441">
            <v>1</v>
          </cell>
          <cell r="Z441">
            <v>50</v>
          </cell>
          <cell r="AA441">
            <v>50</v>
          </cell>
          <cell r="AB441">
            <v>0.04</v>
          </cell>
          <cell r="AC441">
            <v>0.04</v>
          </cell>
          <cell r="AD441">
            <v>1</v>
          </cell>
        </row>
        <row r="442">
          <cell r="A442">
            <v>441</v>
          </cell>
          <cell r="B442" t="str">
            <v>U5d38.5*30.0</v>
          </cell>
          <cell r="C442">
            <v>762</v>
          </cell>
          <cell r="D442">
            <v>978</v>
          </cell>
          <cell r="E442">
            <v>8</v>
          </cell>
          <cell r="F442">
            <v>8</v>
          </cell>
          <cell r="G442">
            <v>8</v>
          </cell>
          <cell r="H442">
            <v>8</v>
          </cell>
          <cell r="I442">
            <v>1</v>
          </cell>
          <cell r="J442">
            <v>1</v>
          </cell>
          <cell r="K442">
            <v>203</v>
          </cell>
          <cell r="L442">
            <v>1</v>
          </cell>
          <cell r="M442">
            <v>37</v>
          </cell>
          <cell r="N442">
            <v>82</v>
          </cell>
          <cell r="O442">
            <v>91</v>
          </cell>
          <cell r="P442">
            <v>114</v>
          </cell>
          <cell r="Q442">
            <v>0</v>
          </cell>
          <cell r="R442">
            <v>0.2</v>
          </cell>
          <cell r="S442">
            <v>0.11</v>
          </cell>
          <cell r="T442">
            <v>0.11</v>
          </cell>
          <cell r="U442">
            <v>1</v>
          </cell>
          <cell r="V442">
            <v>15</v>
          </cell>
          <cell r="W442">
            <v>12</v>
          </cell>
          <cell r="X442">
            <v>1</v>
          </cell>
          <cell r="Y442">
            <v>1</v>
          </cell>
          <cell r="Z442">
            <v>50</v>
          </cell>
          <cell r="AA442">
            <v>50</v>
          </cell>
          <cell r="AB442">
            <v>0.04</v>
          </cell>
          <cell r="AC442">
            <v>0.04</v>
          </cell>
          <cell r="AD442">
            <v>1</v>
          </cell>
        </row>
        <row r="443">
          <cell r="A443">
            <v>442</v>
          </cell>
          <cell r="B443" t="str">
            <v>U5c38.5*30.0</v>
          </cell>
          <cell r="C443">
            <v>762</v>
          </cell>
          <cell r="D443">
            <v>978</v>
          </cell>
          <cell r="E443">
            <v>39</v>
          </cell>
          <cell r="F443">
            <v>39</v>
          </cell>
          <cell r="G443">
            <v>47</v>
          </cell>
          <cell r="H443">
            <v>47</v>
          </cell>
          <cell r="I443">
            <v>1</v>
          </cell>
          <cell r="J443">
            <v>1</v>
          </cell>
          <cell r="K443">
            <v>203</v>
          </cell>
          <cell r="L443">
            <v>1</v>
          </cell>
          <cell r="M443">
            <v>37</v>
          </cell>
          <cell r="N443">
            <v>82</v>
          </cell>
          <cell r="O443">
            <v>91</v>
          </cell>
          <cell r="P443">
            <v>114</v>
          </cell>
          <cell r="Q443">
            <v>0</v>
          </cell>
          <cell r="R443">
            <v>0.2</v>
          </cell>
          <cell r="S443">
            <v>0.11</v>
          </cell>
          <cell r="T443">
            <v>0.11</v>
          </cell>
          <cell r="U443">
            <v>1</v>
          </cell>
          <cell r="V443">
            <v>15</v>
          </cell>
          <cell r="W443">
            <v>12</v>
          </cell>
          <cell r="X443">
            <v>1</v>
          </cell>
          <cell r="Y443">
            <v>1</v>
          </cell>
          <cell r="Z443">
            <v>50</v>
          </cell>
          <cell r="AA443">
            <v>50</v>
          </cell>
          <cell r="AB443">
            <v>0.04</v>
          </cell>
          <cell r="AC443">
            <v>0.04</v>
          </cell>
          <cell r="AD443">
            <v>1</v>
          </cell>
        </row>
        <row r="444">
          <cell r="A444">
            <v>443</v>
          </cell>
          <cell r="B444" t="str">
            <v>U5+38.5*30.0</v>
          </cell>
          <cell r="C444">
            <v>762</v>
          </cell>
          <cell r="D444">
            <v>978</v>
          </cell>
          <cell r="E444">
            <v>39</v>
          </cell>
          <cell r="F444">
            <v>39</v>
          </cell>
          <cell r="G444">
            <v>47</v>
          </cell>
          <cell r="H444">
            <v>47</v>
          </cell>
          <cell r="I444">
            <v>1</v>
          </cell>
          <cell r="J444">
            <v>1</v>
          </cell>
          <cell r="K444">
            <v>203</v>
          </cell>
          <cell r="L444">
            <v>1</v>
          </cell>
          <cell r="M444">
            <v>37</v>
          </cell>
          <cell r="N444">
            <v>82</v>
          </cell>
          <cell r="O444">
            <v>91</v>
          </cell>
          <cell r="P444">
            <v>114</v>
          </cell>
          <cell r="Q444">
            <v>0</v>
          </cell>
          <cell r="R444">
            <v>50</v>
          </cell>
          <cell r="S444">
            <v>0.11</v>
          </cell>
          <cell r="T444">
            <v>0.4</v>
          </cell>
          <cell r="U444">
            <v>3</v>
          </cell>
          <cell r="V444">
            <v>15</v>
          </cell>
          <cell r="W444">
            <v>12</v>
          </cell>
          <cell r="X444">
            <v>1</v>
          </cell>
          <cell r="Y444">
            <v>1</v>
          </cell>
          <cell r="Z444">
            <v>50</v>
          </cell>
          <cell r="AA444">
            <v>50</v>
          </cell>
          <cell r="AB444">
            <v>0.04</v>
          </cell>
          <cell r="AC444">
            <v>0.5</v>
          </cell>
          <cell r="AD444">
            <v>3</v>
          </cell>
        </row>
        <row r="445">
          <cell r="A445">
            <v>444</v>
          </cell>
          <cell r="B445" t="str">
            <v>U5=38.5*30.0</v>
          </cell>
          <cell r="C445">
            <v>762</v>
          </cell>
          <cell r="D445">
            <v>978</v>
          </cell>
          <cell r="E445">
            <v>39</v>
          </cell>
          <cell r="F445">
            <v>39</v>
          </cell>
          <cell r="G445">
            <v>47</v>
          </cell>
          <cell r="H445">
            <v>47</v>
          </cell>
          <cell r="I445">
            <v>1</v>
          </cell>
          <cell r="J445">
            <v>1</v>
          </cell>
          <cell r="K445">
            <v>203</v>
          </cell>
          <cell r="L445">
            <v>1</v>
          </cell>
          <cell r="M445">
            <v>37</v>
          </cell>
          <cell r="N445">
            <v>82</v>
          </cell>
          <cell r="O445">
            <v>91</v>
          </cell>
          <cell r="P445">
            <v>114</v>
          </cell>
          <cell r="Q445">
            <v>0</v>
          </cell>
          <cell r="R445">
            <v>50</v>
          </cell>
          <cell r="S445">
            <v>0.11</v>
          </cell>
          <cell r="T445">
            <v>0.6</v>
          </cell>
          <cell r="U445">
            <v>3</v>
          </cell>
          <cell r="V445">
            <v>15</v>
          </cell>
          <cell r="W445">
            <v>12</v>
          </cell>
          <cell r="X445">
            <v>1</v>
          </cell>
          <cell r="Y445">
            <v>1</v>
          </cell>
          <cell r="Z445">
            <v>50</v>
          </cell>
          <cell r="AA445">
            <v>50</v>
          </cell>
          <cell r="AB445">
            <v>0.04</v>
          </cell>
          <cell r="AC445">
            <v>5</v>
          </cell>
          <cell r="AD445">
            <v>3</v>
          </cell>
        </row>
        <row r="446">
          <cell r="A446">
            <v>445</v>
          </cell>
          <cell r="B446" t="str">
            <v>U5!38.5*30.0</v>
          </cell>
          <cell r="C446">
            <v>762</v>
          </cell>
          <cell r="D446">
            <v>978</v>
          </cell>
          <cell r="E446">
            <v>39</v>
          </cell>
          <cell r="F446">
            <v>39</v>
          </cell>
          <cell r="G446">
            <v>47</v>
          </cell>
          <cell r="H446">
            <v>47</v>
          </cell>
          <cell r="I446">
            <v>1</v>
          </cell>
          <cell r="J446">
            <v>1</v>
          </cell>
          <cell r="K446">
            <v>203</v>
          </cell>
          <cell r="L446">
            <v>1</v>
          </cell>
          <cell r="M446">
            <v>37</v>
          </cell>
          <cell r="N446">
            <v>82</v>
          </cell>
          <cell r="O446">
            <v>91</v>
          </cell>
          <cell r="P446">
            <v>114</v>
          </cell>
          <cell r="Q446">
            <v>0</v>
          </cell>
          <cell r="R446">
            <v>50</v>
          </cell>
          <cell r="S446">
            <v>0.11</v>
          </cell>
          <cell r="T446">
            <v>1</v>
          </cell>
          <cell r="U446">
            <v>3</v>
          </cell>
          <cell r="V446">
            <v>15</v>
          </cell>
          <cell r="W446">
            <v>12</v>
          </cell>
          <cell r="X446">
            <v>1</v>
          </cell>
          <cell r="Y446">
            <v>1</v>
          </cell>
          <cell r="Z446">
            <v>50</v>
          </cell>
          <cell r="AA446">
            <v>50</v>
          </cell>
          <cell r="AB446">
            <v>0.04</v>
          </cell>
          <cell r="AC446">
            <v>5</v>
          </cell>
          <cell r="AD446">
            <v>3</v>
          </cell>
        </row>
        <row r="447">
          <cell r="A447">
            <v>446</v>
          </cell>
          <cell r="B447" t="str">
            <v>U7+29.5*24.5</v>
          </cell>
          <cell r="C447">
            <v>622</v>
          </cell>
          <cell r="D447">
            <v>749</v>
          </cell>
          <cell r="E447">
            <v>8</v>
          </cell>
          <cell r="F447">
            <v>8</v>
          </cell>
          <cell r="G447">
            <v>8</v>
          </cell>
          <cell r="H447">
            <v>8</v>
          </cell>
          <cell r="I447">
            <v>1</v>
          </cell>
          <cell r="J447">
            <v>1</v>
          </cell>
          <cell r="K447">
            <v>203</v>
          </cell>
          <cell r="L447">
            <v>1</v>
          </cell>
          <cell r="M447">
            <v>46</v>
          </cell>
          <cell r="N447">
            <v>102</v>
          </cell>
          <cell r="O447">
            <v>114</v>
          </cell>
          <cell r="P447">
            <v>142</v>
          </cell>
          <cell r="Q447">
            <v>0</v>
          </cell>
          <cell r="R447">
            <v>50</v>
          </cell>
          <cell r="S447">
            <v>0.11</v>
          </cell>
          <cell r="T447">
            <v>0.4</v>
          </cell>
          <cell r="U447">
            <v>3</v>
          </cell>
          <cell r="V447">
            <v>15</v>
          </cell>
          <cell r="W447">
            <v>12</v>
          </cell>
          <cell r="X447">
            <v>1</v>
          </cell>
          <cell r="Y447">
            <v>1</v>
          </cell>
          <cell r="Z447">
            <v>50</v>
          </cell>
          <cell r="AA447">
            <v>50</v>
          </cell>
          <cell r="AB447">
            <v>0.04</v>
          </cell>
          <cell r="AC447">
            <v>0.5</v>
          </cell>
          <cell r="AD447">
            <v>3</v>
          </cell>
        </row>
        <row r="448">
          <cell r="A448">
            <v>447</v>
          </cell>
          <cell r="B448" t="str">
            <v>U7!29.5*24.5</v>
          </cell>
          <cell r="C448">
            <v>622</v>
          </cell>
          <cell r="D448">
            <v>749</v>
          </cell>
          <cell r="E448">
            <v>8</v>
          </cell>
          <cell r="F448">
            <v>8</v>
          </cell>
          <cell r="G448">
            <v>8</v>
          </cell>
          <cell r="H448">
            <v>8</v>
          </cell>
          <cell r="I448">
            <v>1</v>
          </cell>
          <cell r="J448">
            <v>1</v>
          </cell>
          <cell r="K448">
            <v>203</v>
          </cell>
          <cell r="L448">
            <v>1</v>
          </cell>
          <cell r="M448">
            <v>46</v>
          </cell>
          <cell r="N448">
            <v>102</v>
          </cell>
          <cell r="O448">
            <v>114</v>
          </cell>
          <cell r="P448">
            <v>142</v>
          </cell>
          <cell r="Q448">
            <v>0</v>
          </cell>
          <cell r="R448">
            <v>50</v>
          </cell>
          <cell r="S448">
            <v>0.11</v>
          </cell>
          <cell r="T448">
            <v>1</v>
          </cell>
          <cell r="U448">
            <v>3</v>
          </cell>
          <cell r="V448">
            <v>15</v>
          </cell>
          <cell r="W448">
            <v>12</v>
          </cell>
          <cell r="X448">
            <v>1</v>
          </cell>
          <cell r="Y448">
            <v>1</v>
          </cell>
          <cell r="Z448">
            <v>50</v>
          </cell>
          <cell r="AA448">
            <v>50</v>
          </cell>
          <cell r="AB448">
            <v>0.04</v>
          </cell>
          <cell r="AC448">
            <v>0.5</v>
          </cell>
          <cell r="AD448">
            <v>3</v>
          </cell>
        </row>
        <row r="449">
          <cell r="A449">
            <v>448</v>
          </cell>
          <cell r="B449" t="str">
            <v>U5x38.5*30.0</v>
          </cell>
          <cell r="C449">
            <v>762</v>
          </cell>
          <cell r="D449">
            <v>978</v>
          </cell>
          <cell r="E449">
            <v>8</v>
          </cell>
          <cell r="F449">
            <v>8</v>
          </cell>
          <cell r="G449">
            <v>8</v>
          </cell>
          <cell r="H449">
            <v>8</v>
          </cell>
          <cell r="I449">
            <v>2</v>
          </cell>
          <cell r="J449">
            <v>2</v>
          </cell>
          <cell r="K449">
            <v>203</v>
          </cell>
          <cell r="L449">
            <v>4</v>
          </cell>
          <cell r="M449">
            <v>37</v>
          </cell>
          <cell r="N449">
            <v>82</v>
          </cell>
          <cell r="O449">
            <v>91</v>
          </cell>
          <cell r="P449">
            <v>114</v>
          </cell>
          <cell r="Q449">
            <v>0</v>
          </cell>
          <cell r="R449">
            <v>0.2</v>
          </cell>
          <cell r="S449">
            <v>0.11</v>
          </cell>
          <cell r="T449">
            <v>0.11</v>
          </cell>
          <cell r="U449">
            <v>1</v>
          </cell>
          <cell r="V449">
            <v>15</v>
          </cell>
          <cell r="W449">
            <v>12</v>
          </cell>
          <cell r="X449">
            <v>1</v>
          </cell>
          <cell r="Y449">
            <v>1</v>
          </cell>
          <cell r="Z449">
            <v>50</v>
          </cell>
          <cell r="AA449">
            <v>50</v>
          </cell>
          <cell r="AB449">
            <v>0.04</v>
          </cell>
          <cell r="AC449">
            <v>0.04</v>
          </cell>
          <cell r="AD449">
            <v>1</v>
          </cell>
        </row>
        <row r="450">
          <cell r="A450">
            <v>449</v>
          </cell>
          <cell r="B450" t="str">
            <v>U5b38.5*30.0</v>
          </cell>
          <cell r="C450">
            <v>762</v>
          </cell>
          <cell r="D450">
            <v>978</v>
          </cell>
          <cell r="E450">
            <v>69</v>
          </cell>
          <cell r="F450">
            <v>69</v>
          </cell>
          <cell r="G450">
            <v>112</v>
          </cell>
          <cell r="H450">
            <v>112</v>
          </cell>
          <cell r="I450">
            <v>1</v>
          </cell>
          <cell r="J450">
            <v>1</v>
          </cell>
          <cell r="K450">
            <v>203</v>
          </cell>
          <cell r="L450">
            <v>1</v>
          </cell>
          <cell r="M450">
            <v>37</v>
          </cell>
          <cell r="N450">
            <v>82</v>
          </cell>
          <cell r="O450">
            <v>91</v>
          </cell>
          <cell r="P450">
            <v>114</v>
          </cell>
          <cell r="Q450">
            <v>0</v>
          </cell>
          <cell r="R450">
            <v>0.2</v>
          </cell>
          <cell r="S450">
            <v>0.11</v>
          </cell>
          <cell r="T450">
            <v>0.11</v>
          </cell>
          <cell r="U450">
            <v>1</v>
          </cell>
          <cell r="V450">
            <v>15</v>
          </cell>
          <cell r="W450">
            <v>12</v>
          </cell>
          <cell r="X450">
            <v>1</v>
          </cell>
          <cell r="Y450">
            <v>1</v>
          </cell>
          <cell r="Z450">
            <v>50</v>
          </cell>
          <cell r="AA450">
            <v>50</v>
          </cell>
          <cell r="AB450">
            <v>0.04</v>
          </cell>
          <cell r="AC450">
            <v>0.04</v>
          </cell>
          <cell r="AD450">
            <v>1</v>
          </cell>
        </row>
        <row r="451">
          <cell r="A451">
            <v>450</v>
          </cell>
          <cell r="B451" t="str">
            <v>U5\38.5*30.0</v>
          </cell>
          <cell r="C451">
            <v>762</v>
          </cell>
          <cell r="D451">
            <v>978</v>
          </cell>
          <cell r="E451">
            <v>69</v>
          </cell>
          <cell r="F451">
            <v>69</v>
          </cell>
          <cell r="G451">
            <v>112</v>
          </cell>
          <cell r="H451">
            <v>112</v>
          </cell>
          <cell r="I451">
            <v>1</v>
          </cell>
          <cell r="J451">
            <v>1</v>
          </cell>
          <cell r="K451">
            <v>203</v>
          </cell>
          <cell r="L451">
            <v>1</v>
          </cell>
          <cell r="M451">
            <v>37</v>
          </cell>
          <cell r="N451">
            <v>82</v>
          </cell>
          <cell r="O451">
            <v>91</v>
          </cell>
          <cell r="P451">
            <v>114</v>
          </cell>
          <cell r="Q451">
            <v>0</v>
          </cell>
          <cell r="R451">
            <v>50</v>
          </cell>
          <cell r="S451">
            <v>0.11</v>
          </cell>
          <cell r="T451">
            <v>1</v>
          </cell>
          <cell r="U451">
            <v>2</v>
          </cell>
          <cell r="V451">
            <v>15</v>
          </cell>
          <cell r="W451">
            <v>12</v>
          </cell>
          <cell r="X451">
            <v>1</v>
          </cell>
          <cell r="Y451">
            <v>1</v>
          </cell>
          <cell r="Z451">
            <v>50</v>
          </cell>
          <cell r="AA451">
            <v>50</v>
          </cell>
          <cell r="AB451">
            <v>0.04</v>
          </cell>
          <cell r="AC451">
            <v>50</v>
          </cell>
          <cell r="AD451">
            <v>9999</v>
          </cell>
        </row>
        <row r="452">
          <cell r="A452">
            <v>451</v>
          </cell>
          <cell r="B452" t="str">
            <v>U6 49.0*30.0</v>
          </cell>
          <cell r="C452">
            <v>762</v>
          </cell>
          <cell r="D452">
            <v>1245</v>
          </cell>
          <cell r="E452">
            <v>14</v>
          </cell>
          <cell r="F452">
            <v>14</v>
          </cell>
          <cell r="G452">
            <v>161</v>
          </cell>
          <cell r="H452">
            <v>161</v>
          </cell>
          <cell r="I452">
            <v>1</v>
          </cell>
          <cell r="J452">
            <v>1</v>
          </cell>
          <cell r="K452">
            <v>203</v>
          </cell>
          <cell r="L452">
            <v>1</v>
          </cell>
          <cell r="M452">
            <v>38</v>
          </cell>
          <cell r="N452">
            <v>84</v>
          </cell>
          <cell r="O452">
            <v>93</v>
          </cell>
          <cell r="P452">
            <v>116</v>
          </cell>
          <cell r="Q452">
            <v>0</v>
          </cell>
          <cell r="R452">
            <v>0.2</v>
          </cell>
          <cell r="S452">
            <v>0.11</v>
          </cell>
          <cell r="T452">
            <v>0.11</v>
          </cell>
          <cell r="U452">
            <v>1</v>
          </cell>
          <cell r="V452">
            <v>15</v>
          </cell>
          <cell r="W452">
            <v>12</v>
          </cell>
          <cell r="X452">
            <v>1</v>
          </cell>
          <cell r="Y452">
            <v>1</v>
          </cell>
          <cell r="Z452">
            <v>50</v>
          </cell>
          <cell r="AA452">
            <v>50</v>
          </cell>
          <cell r="AB452">
            <v>0.04</v>
          </cell>
          <cell r="AC452">
            <v>0.04</v>
          </cell>
          <cell r="AD452">
            <v>1</v>
          </cell>
        </row>
        <row r="453">
          <cell r="A453">
            <v>452</v>
          </cell>
          <cell r="B453" t="str">
            <v>U6d49.0*30.0</v>
          </cell>
          <cell r="C453">
            <v>762</v>
          </cell>
          <cell r="D453">
            <v>1245</v>
          </cell>
          <cell r="E453">
            <v>14</v>
          </cell>
          <cell r="F453">
            <v>14</v>
          </cell>
          <cell r="G453">
            <v>161</v>
          </cell>
          <cell r="H453">
            <v>161</v>
          </cell>
          <cell r="I453">
            <v>1</v>
          </cell>
          <cell r="J453">
            <v>1</v>
          </cell>
          <cell r="K453">
            <v>203</v>
          </cell>
          <cell r="L453">
            <v>1</v>
          </cell>
          <cell r="M453">
            <v>38</v>
          </cell>
          <cell r="N453">
            <v>84</v>
          </cell>
          <cell r="O453">
            <v>93</v>
          </cell>
          <cell r="P453">
            <v>116</v>
          </cell>
          <cell r="Q453">
            <v>0</v>
          </cell>
          <cell r="R453">
            <v>0.2</v>
          </cell>
          <cell r="S453">
            <v>0.09</v>
          </cell>
          <cell r="T453">
            <v>0.09</v>
          </cell>
          <cell r="U453">
            <v>1</v>
          </cell>
          <cell r="V453">
            <v>15</v>
          </cell>
          <cell r="W453">
            <v>12</v>
          </cell>
          <cell r="X453">
            <v>1</v>
          </cell>
          <cell r="Y453">
            <v>1</v>
          </cell>
          <cell r="Z453">
            <v>50</v>
          </cell>
          <cell r="AA453">
            <v>50</v>
          </cell>
          <cell r="AB453">
            <v>0.04</v>
          </cell>
          <cell r="AC453">
            <v>0.04</v>
          </cell>
          <cell r="AD453">
            <v>1</v>
          </cell>
        </row>
        <row r="454">
          <cell r="A454">
            <v>453</v>
          </cell>
          <cell r="B454" t="str">
            <v>U6b49.0*30.0</v>
          </cell>
          <cell r="C454">
            <v>762</v>
          </cell>
          <cell r="D454">
            <v>1245</v>
          </cell>
          <cell r="E454">
            <v>69</v>
          </cell>
          <cell r="F454">
            <v>69</v>
          </cell>
          <cell r="G454">
            <v>246</v>
          </cell>
          <cell r="H454">
            <v>246</v>
          </cell>
          <cell r="I454">
            <v>1</v>
          </cell>
          <cell r="J454">
            <v>1</v>
          </cell>
          <cell r="K454">
            <v>203</v>
          </cell>
          <cell r="L454">
            <v>1</v>
          </cell>
          <cell r="M454">
            <v>38</v>
          </cell>
          <cell r="N454">
            <v>84</v>
          </cell>
          <cell r="O454">
            <v>93</v>
          </cell>
          <cell r="P454">
            <v>116</v>
          </cell>
          <cell r="Q454">
            <v>0</v>
          </cell>
          <cell r="R454">
            <v>0.2</v>
          </cell>
          <cell r="S454">
            <v>0.11</v>
          </cell>
          <cell r="T454">
            <v>0.11</v>
          </cell>
          <cell r="U454">
            <v>1</v>
          </cell>
          <cell r="V454">
            <v>15</v>
          </cell>
          <cell r="W454">
            <v>12</v>
          </cell>
          <cell r="X454">
            <v>1</v>
          </cell>
          <cell r="Y454">
            <v>1</v>
          </cell>
          <cell r="Z454">
            <v>50</v>
          </cell>
          <cell r="AA454">
            <v>50</v>
          </cell>
          <cell r="AB454">
            <v>0.04</v>
          </cell>
          <cell r="AC454">
            <v>0.04</v>
          </cell>
          <cell r="AD454">
            <v>1</v>
          </cell>
        </row>
        <row r="455">
          <cell r="A455">
            <v>454</v>
          </cell>
          <cell r="B455" t="str">
            <v>U5H38.5*30.0</v>
          </cell>
          <cell r="C455">
            <v>762</v>
          </cell>
          <cell r="D455">
            <v>978</v>
          </cell>
          <cell r="E455">
            <v>104</v>
          </cell>
          <cell r="F455">
            <v>104</v>
          </cell>
          <cell r="G455">
            <v>47</v>
          </cell>
          <cell r="H455">
            <v>47</v>
          </cell>
          <cell r="I455">
            <v>1</v>
          </cell>
          <cell r="J455">
            <v>2</v>
          </cell>
          <cell r="K455">
            <v>203</v>
          </cell>
          <cell r="L455">
            <v>2</v>
          </cell>
          <cell r="M455">
            <v>37</v>
          </cell>
          <cell r="N455">
            <v>82</v>
          </cell>
          <cell r="O455">
            <v>91</v>
          </cell>
          <cell r="P455">
            <v>114</v>
          </cell>
          <cell r="Q455">
            <v>0</v>
          </cell>
          <cell r="R455">
            <v>50</v>
          </cell>
          <cell r="S455">
            <v>0.11</v>
          </cell>
          <cell r="T455">
            <v>0.4</v>
          </cell>
          <cell r="U455">
            <v>3</v>
          </cell>
          <cell r="V455">
            <v>15</v>
          </cell>
          <cell r="W455">
            <v>12</v>
          </cell>
          <cell r="X455">
            <v>1</v>
          </cell>
          <cell r="Y455">
            <v>1</v>
          </cell>
          <cell r="Z455">
            <v>50</v>
          </cell>
          <cell r="AA455">
            <v>50</v>
          </cell>
          <cell r="AB455">
            <v>0.04</v>
          </cell>
          <cell r="AC455">
            <v>0.5</v>
          </cell>
          <cell r="AD455">
            <v>3</v>
          </cell>
        </row>
        <row r="456">
          <cell r="A456">
            <v>455</v>
          </cell>
          <cell r="B456" t="str">
            <v>U5X38.5*30.0</v>
          </cell>
          <cell r="C456">
            <v>762</v>
          </cell>
          <cell r="D456">
            <v>978</v>
          </cell>
          <cell r="E456">
            <v>8</v>
          </cell>
          <cell r="F456">
            <v>8</v>
          </cell>
          <cell r="G456">
            <v>8</v>
          </cell>
          <cell r="H456">
            <v>8</v>
          </cell>
          <cell r="I456">
            <v>2</v>
          </cell>
          <cell r="J456">
            <v>2</v>
          </cell>
          <cell r="K456">
            <v>203</v>
          </cell>
          <cell r="L456">
            <v>4</v>
          </cell>
          <cell r="M456">
            <v>37</v>
          </cell>
          <cell r="N456">
            <v>82</v>
          </cell>
          <cell r="O456">
            <v>91</v>
          </cell>
          <cell r="P456">
            <v>114</v>
          </cell>
          <cell r="Q456">
            <v>0</v>
          </cell>
          <cell r="R456">
            <v>50</v>
          </cell>
          <cell r="S456">
            <v>0.11</v>
          </cell>
          <cell r="T456">
            <v>1</v>
          </cell>
          <cell r="U456">
            <v>3</v>
          </cell>
          <cell r="V456">
            <v>15</v>
          </cell>
          <cell r="W456">
            <v>12</v>
          </cell>
          <cell r="X456">
            <v>1</v>
          </cell>
          <cell r="Y456">
            <v>1</v>
          </cell>
          <cell r="Z456">
            <v>50</v>
          </cell>
          <cell r="AA456">
            <v>50</v>
          </cell>
          <cell r="AB456">
            <v>0.04</v>
          </cell>
          <cell r="AC456">
            <v>50</v>
          </cell>
          <cell r="AD456">
            <v>9999</v>
          </cell>
        </row>
        <row r="457">
          <cell r="A457">
            <v>456</v>
          </cell>
          <cell r="B457" t="str">
            <v>U7 39.0*22.5</v>
          </cell>
          <cell r="C457">
            <v>572</v>
          </cell>
          <cell r="D457">
            <v>991</v>
          </cell>
          <cell r="E457">
            <v>8</v>
          </cell>
          <cell r="F457">
            <v>8</v>
          </cell>
          <cell r="G457">
            <v>8</v>
          </cell>
          <cell r="H457">
            <v>8</v>
          </cell>
          <cell r="I457">
            <v>1</v>
          </cell>
          <cell r="J457">
            <v>1</v>
          </cell>
          <cell r="K457">
            <v>203</v>
          </cell>
          <cell r="L457">
            <v>1</v>
          </cell>
          <cell r="M457">
            <v>50</v>
          </cell>
          <cell r="N457">
            <v>110</v>
          </cell>
          <cell r="O457">
            <v>122</v>
          </cell>
          <cell r="P457">
            <v>153</v>
          </cell>
          <cell r="Q457">
            <v>0</v>
          </cell>
          <cell r="R457">
            <v>0.2</v>
          </cell>
          <cell r="S457">
            <v>0.11</v>
          </cell>
          <cell r="T457">
            <v>0.11</v>
          </cell>
          <cell r="U457">
            <v>1</v>
          </cell>
          <cell r="V457">
            <v>15</v>
          </cell>
          <cell r="W457">
            <v>12</v>
          </cell>
          <cell r="X457">
            <v>1</v>
          </cell>
          <cell r="Y457">
            <v>1</v>
          </cell>
          <cell r="Z457">
            <v>50</v>
          </cell>
          <cell r="AA457">
            <v>50</v>
          </cell>
          <cell r="AB457">
            <v>0.04</v>
          </cell>
          <cell r="AC457">
            <v>0.04</v>
          </cell>
          <cell r="AD457">
            <v>1</v>
          </cell>
        </row>
        <row r="458">
          <cell r="A458">
            <v>457</v>
          </cell>
          <cell r="B458" t="str">
            <v>U7a39.0*22.5</v>
          </cell>
          <cell r="C458">
            <v>572</v>
          </cell>
          <cell r="D458">
            <v>991</v>
          </cell>
          <cell r="E458">
            <v>9</v>
          </cell>
          <cell r="F458">
            <v>9</v>
          </cell>
          <cell r="G458">
            <v>159</v>
          </cell>
          <cell r="H458">
            <v>159</v>
          </cell>
          <cell r="I458">
            <v>1</v>
          </cell>
          <cell r="J458">
            <v>1</v>
          </cell>
          <cell r="K458">
            <v>203</v>
          </cell>
          <cell r="L458">
            <v>1</v>
          </cell>
          <cell r="M458">
            <v>50</v>
          </cell>
          <cell r="N458">
            <v>110</v>
          </cell>
          <cell r="O458">
            <v>122</v>
          </cell>
          <cell r="P458">
            <v>153</v>
          </cell>
          <cell r="Q458">
            <v>0</v>
          </cell>
          <cell r="R458">
            <v>0.2</v>
          </cell>
          <cell r="S458">
            <v>0.11</v>
          </cell>
          <cell r="T458">
            <v>0.11</v>
          </cell>
          <cell r="U458">
            <v>1</v>
          </cell>
          <cell r="V458">
            <v>15</v>
          </cell>
          <cell r="W458">
            <v>12</v>
          </cell>
          <cell r="X458">
            <v>1</v>
          </cell>
          <cell r="Y458">
            <v>1</v>
          </cell>
          <cell r="Z458">
            <v>50</v>
          </cell>
          <cell r="AA458">
            <v>50</v>
          </cell>
          <cell r="AB458">
            <v>0.04</v>
          </cell>
          <cell r="AC458">
            <v>0.04</v>
          </cell>
          <cell r="AD458">
            <v>1</v>
          </cell>
        </row>
        <row r="459">
          <cell r="A459">
            <v>458</v>
          </cell>
          <cell r="B459" t="str">
            <v>U7h39.0*22.5</v>
          </cell>
          <cell r="C459">
            <v>572</v>
          </cell>
          <cell r="D459">
            <v>991</v>
          </cell>
          <cell r="E459">
            <v>8</v>
          </cell>
          <cell r="F459">
            <v>8</v>
          </cell>
          <cell r="G459">
            <v>8</v>
          </cell>
          <cell r="H459">
            <v>8</v>
          </cell>
          <cell r="I459">
            <v>1</v>
          </cell>
          <cell r="J459">
            <v>2</v>
          </cell>
          <cell r="K459">
            <v>203</v>
          </cell>
          <cell r="L459">
            <v>2</v>
          </cell>
          <cell r="M459">
            <v>50</v>
          </cell>
          <cell r="N459">
            <v>110</v>
          </cell>
          <cell r="O459">
            <v>122</v>
          </cell>
          <cell r="P459">
            <v>153</v>
          </cell>
          <cell r="Q459">
            <v>0</v>
          </cell>
          <cell r="R459">
            <v>0.2</v>
          </cell>
          <cell r="S459">
            <v>0.11</v>
          </cell>
          <cell r="T459">
            <v>0.11</v>
          </cell>
          <cell r="U459">
            <v>1</v>
          </cell>
          <cell r="V459">
            <v>15</v>
          </cell>
          <cell r="W459">
            <v>12</v>
          </cell>
          <cell r="X459">
            <v>1</v>
          </cell>
          <cell r="Y459">
            <v>1</v>
          </cell>
          <cell r="Z459">
            <v>50</v>
          </cell>
          <cell r="AA459">
            <v>50</v>
          </cell>
          <cell r="AB459">
            <v>0.04</v>
          </cell>
          <cell r="AC459">
            <v>0.04</v>
          </cell>
          <cell r="AD459">
            <v>1</v>
          </cell>
        </row>
        <row r="460">
          <cell r="A460">
            <v>459</v>
          </cell>
          <cell r="B460" t="str">
            <v>U5h38.5*30.0</v>
          </cell>
          <cell r="C460">
            <v>762</v>
          </cell>
          <cell r="D460">
            <v>978</v>
          </cell>
          <cell r="E460">
            <v>104</v>
          </cell>
          <cell r="F460">
            <v>104</v>
          </cell>
          <cell r="G460">
            <v>47</v>
          </cell>
          <cell r="H460">
            <v>47</v>
          </cell>
          <cell r="I460">
            <v>1</v>
          </cell>
          <cell r="J460">
            <v>2</v>
          </cell>
          <cell r="K460">
            <v>203</v>
          </cell>
          <cell r="L460">
            <v>2</v>
          </cell>
          <cell r="M460">
            <v>37</v>
          </cell>
          <cell r="N460">
            <v>82</v>
          </cell>
          <cell r="O460">
            <v>91</v>
          </cell>
          <cell r="P460">
            <v>114</v>
          </cell>
          <cell r="Q460">
            <v>0</v>
          </cell>
          <cell r="R460">
            <v>0.2</v>
          </cell>
          <cell r="S460">
            <v>0.11</v>
          </cell>
          <cell r="T460">
            <v>0.11</v>
          </cell>
          <cell r="U460">
            <v>1</v>
          </cell>
          <cell r="V460">
            <v>15</v>
          </cell>
          <cell r="W460">
            <v>12</v>
          </cell>
          <cell r="X460">
            <v>1</v>
          </cell>
          <cell r="Y460">
            <v>1</v>
          </cell>
          <cell r="Z460">
            <v>50</v>
          </cell>
          <cell r="AA460">
            <v>50</v>
          </cell>
          <cell r="AB460">
            <v>0.04</v>
          </cell>
          <cell r="AC460">
            <v>0.04</v>
          </cell>
          <cell r="AD460">
            <v>1</v>
          </cell>
        </row>
        <row r="461">
          <cell r="A461">
            <v>460</v>
          </cell>
          <cell r="B461" t="str">
            <v>U5$38.5*30.0</v>
          </cell>
          <cell r="C461">
            <v>762</v>
          </cell>
          <cell r="D461">
            <v>978</v>
          </cell>
          <cell r="E461">
            <v>69</v>
          </cell>
          <cell r="F461">
            <v>69</v>
          </cell>
          <cell r="G461">
            <v>112</v>
          </cell>
          <cell r="H461">
            <v>112</v>
          </cell>
          <cell r="I461">
            <v>1</v>
          </cell>
          <cell r="J461">
            <v>1</v>
          </cell>
          <cell r="K461">
            <v>203</v>
          </cell>
          <cell r="L461">
            <v>1</v>
          </cell>
          <cell r="M461">
            <v>37</v>
          </cell>
          <cell r="N461">
            <v>82</v>
          </cell>
          <cell r="O461">
            <v>91</v>
          </cell>
          <cell r="P461">
            <v>114</v>
          </cell>
          <cell r="Q461">
            <v>0</v>
          </cell>
          <cell r="R461">
            <v>50</v>
          </cell>
          <cell r="S461">
            <v>0.11</v>
          </cell>
          <cell r="T461">
            <v>0.4</v>
          </cell>
          <cell r="U461">
            <v>3</v>
          </cell>
          <cell r="V461">
            <v>15</v>
          </cell>
          <cell r="W461">
            <v>12</v>
          </cell>
          <cell r="X461">
            <v>1</v>
          </cell>
          <cell r="Y461">
            <v>1</v>
          </cell>
          <cell r="Z461">
            <v>50</v>
          </cell>
          <cell r="AA461">
            <v>50</v>
          </cell>
          <cell r="AB461">
            <v>0.04</v>
          </cell>
          <cell r="AC461">
            <v>0.5</v>
          </cell>
          <cell r="AD461">
            <v>3</v>
          </cell>
        </row>
        <row r="462">
          <cell r="A462">
            <v>461</v>
          </cell>
          <cell r="B462" t="str">
            <v>X7 35.5*28.0</v>
          </cell>
          <cell r="C462">
            <v>711</v>
          </cell>
          <cell r="D462">
            <v>902</v>
          </cell>
          <cell r="E462">
            <v>14</v>
          </cell>
          <cell r="F462">
            <v>14</v>
          </cell>
          <cell r="G462">
            <v>9</v>
          </cell>
          <cell r="H462">
            <v>9</v>
          </cell>
          <cell r="I462">
            <v>1</v>
          </cell>
          <cell r="J462">
            <v>1</v>
          </cell>
          <cell r="K462">
            <v>203</v>
          </cell>
          <cell r="L462">
            <v>1</v>
          </cell>
          <cell r="M462">
            <v>41</v>
          </cell>
          <cell r="N462">
            <v>90</v>
          </cell>
          <cell r="O462">
            <v>100</v>
          </cell>
          <cell r="P462">
            <v>125</v>
          </cell>
          <cell r="Q462">
            <v>0</v>
          </cell>
          <cell r="R462">
            <v>0.2</v>
          </cell>
          <cell r="S462">
            <v>0.09</v>
          </cell>
          <cell r="T462">
            <v>0.09</v>
          </cell>
          <cell r="U462">
            <v>1</v>
          </cell>
          <cell r="V462">
            <v>15</v>
          </cell>
          <cell r="W462">
            <v>12</v>
          </cell>
          <cell r="X462">
            <v>1</v>
          </cell>
          <cell r="Y462">
            <v>1</v>
          </cell>
          <cell r="Z462">
            <v>50</v>
          </cell>
          <cell r="AA462">
            <v>50</v>
          </cell>
          <cell r="AB462">
            <v>0.04</v>
          </cell>
          <cell r="AC462">
            <v>0.04</v>
          </cell>
          <cell r="AD462">
            <v>1</v>
          </cell>
        </row>
        <row r="463">
          <cell r="A463">
            <v>462</v>
          </cell>
          <cell r="B463" t="str">
            <v>X7b35.5*28.0</v>
          </cell>
          <cell r="C463">
            <v>711</v>
          </cell>
          <cell r="D463">
            <v>902</v>
          </cell>
          <cell r="E463">
            <v>44</v>
          </cell>
          <cell r="F463">
            <v>44</v>
          </cell>
          <cell r="G463">
            <v>74</v>
          </cell>
          <cell r="H463">
            <v>74</v>
          </cell>
          <cell r="I463">
            <v>1</v>
          </cell>
          <cell r="J463">
            <v>1</v>
          </cell>
          <cell r="K463">
            <v>203</v>
          </cell>
          <cell r="L463">
            <v>1</v>
          </cell>
          <cell r="M463">
            <v>41</v>
          </cell>
          <cell r="N463">
            <v>90</v>
          </cell>
          <cell r="O463">
            <v>100</v>
          </cell>
          <cell r="P463">
            <v>125</v>
          </cell>
          <cell r="Q463">
            <v>0</v>
          </cell>
          <cell r="R463">
            <v>0.2</v>
          </cell>
          <cell r="S463">
            <v>0.09</v>
          </cell>
          <cell r="T463">
            <v>0.09</v>
          </cell>
          <cell r="U463">
            <v>1</v>
          </cell>
          <cell r="V463">
            <v>15</v>
          </cell>
          <cell r="W463">
            <v>12</v>
          </cell>
          <cell r="X463">
            <v>1</v>
          </cell>
          <cell r="Y463">
            <v>1</v>
          </cell>
          <cell r="Z463">
            <v>50</v>
          </cell>
          <cell r="AA463">
            <v>50</v>
          </cell>
          <cell r="AB463">
            <v>0.04</v>
          </cell>
          <cell r="AC463">
            <v>0.04</v>
          </cell>
          <cell r="AD463">
            <v>1</v>
          </cell>
        </row>
        <row r="464">
          <cell r="A464">
            <v>463</v>
          </cell>
          <cell r="B464" t="str">
            <v>X7a35.5*28.0</v>
          </cell>
          <cell r="C464">
            <v>711</v>
          </cell>
          <cell r="D464">
            <v>902</v>
          </cell>
          <cell r="E464">
            <v>74</v>
          </cell>
          <cell r="F464">
            <v>74</v>
          </cell>
          <cell r="G464">
            <v>114</v>
          </cell>
          <cell r="H464">
            <v>114</v>
          </cell>
          <cell r="I464">
            <v>1</v>
          </cell>
          <cell r="J464">
            <v>1</v>
          </cell>
          <cell r="K464">
            <v>203</v>
          </cell>
          <cell r="L464">
            <v>1</v>
          </cell>
          <cell r="M464">
            <v>41</v>
          </cell>
          <cell r="N464">
            <v>90</v>
          </cell>
          <cell r="O464">
            <v>100</v>
          </cell>
          <cell r="P464">
            <v>125</v>
          </cell>
          <cell r="Q464">
            <v>0</v>
          </cell>
          <cell r="R464">
            <v>0.2</v>
          </cell>
          <cell r="S464">
            <v>0.09</v>
          </cell>
          <cell r="T464">
            <v>0.09</v>
          </cell>
          <cell r="U464">
            <v>1</v>
          </cell>
          <cell r="V464">
            <v>15</v>
          </cell>
          <cell r="W464">
            <v>12</v>
          </cell>
          <cell r="X464">
            <v>1</v>
          </cell>
          <cell r="Y464">
            <v>1</v>
          </cell>
          <cell r="Z464">
            <v>50</v>
          </cell>
          <cell r="AA464">
            <v>50</v>
          </cell>
          <cell r="AB464">
            <v>0.04</v>
          </cell>
          <cell r="AC464">
            <v>0.04</v>
          </cell>
          <cell r="AD464">
            <v>1</v>
          </cell>
        </row>
        <row r="465">
          <cell r="A465">
            <v>464</v>
          </cell>
          <cell r="B465" t="str">
            <v>X7+35.5*28.0</v>
          </cell>
          <cell r="C465">
            <v>711</v>
          </cell>
          <cell r="D465">
            <v>902</v>
          </cell>
          <cell r="E465">
            <v>14</v>
          </cell>
          <cell r="F465">
            <v>14</v>
          </cell>
          <cell r="G465">
            <v>9</v>
          </cell>
          <cell r="H465">
            <v>9</v>
          </cell>
          <cell r="I465">
            <v>1</v>
          </cell>
          <cell r="J465">
            <v>1</v>
          </cell>
          <cell r="K465">
            <v>203</v>
          </cell>
          <cell r="L465">
            <v>1</v>
          </cell>
          <cell r="M465">
            <v>41</v>
          </cell>
          <cell r="N465">
            <v>90</v>
          </cell>
          <cell r="O465">
            <v>100</v>
          </cell>
          <cell r="P465">
            <v>125</v>
          </cell>
          <cell r="Q465">
            <v>0</v>
          </cell>
          <cell r="R465">
            <v>50</v>
          </cell>
          <cell r="S465">
            <v>0.09</v>
          </cell>
          <cell r="T465">
            <v>0.4</v>
          </cell>
          <cell r="U465">
            <v>3</v>
          </cell>
          <cell r="V465">
            <v>15</v>
          </cell>
          <cell r="W465">
            <v>12</v>
          </cell>
          <cell r="X465">
            <v>1</v>
          </cell>
          <cell r="Y465">
            <v>1</v>
          </cell>
          <cell r="Z465">
            <v>50</v>
          </cell>
          <cell r="AA465">
            <v>50</v>
          </cell>
          <cell r="AB465">
            <v>0.04</v>
          </cell>
          <cell r="AC465">
            <v>0.5</v>
          </cell>
          <cell r="AD465">
            <v>3</v>
          </cell>
        </row>
        <row r="466">
          <cell r="A466">
            <v>465</v>
          </cell>
          <cell r="B466" t="str">
            <v>X7h35.5*28.0</v>
          </cell>
          <cell r="C466">
            <v>711</v>
          </cell>
          <cell r="D466">
            <v>902</v>
          </cell>
          <cell r="E466">
            <v>8</v>
          </cell>
          <cell r="F466">
            <v>8</v>
          </cell>
          <cell r="G466">
            <v>8</v>
          </cell>
          <cell r="H466">
            <v>8</v>
          </cell>
          <cell r="I466">
            <v>1</v>
          </cell>
          <cell r="J466">
            <v>2</v>
          </cell>
          <cell r="K466">
            <v>203</v>
          </cell>
          <cell r="L466">
            <v>2</v>
          </cell>
          <cell r="M466">
            <v>41</v>
          </cell>
          <cell r="N466">
            <v>90</v>
          </cell>
          <cell r="O466">
            <v>100</v>
          </cell>
          <cell r="P466">
            <v>125</v>
          </cell>
          <cell r="Q466">
            <v>0</v>
          </cell>
          <cell r="R466">
            <v>0.2</v>
          </cell>
          <cell r="S466">
            <v>0.09</v>
          </cell>
          <cell r="T466">
            <v>0.09</v>
          </cell>
          <cell r="U466">
            <v>1</v>
          </cell>
          <cell r="V466">
            <v>15</v>
          </cell>
          <cell r="W466">
            <v>12</v>
          </cell>
          <cell r="X466">
            <v>1</v>
          </cell>
          <cell r="Y466">
            <v>1</v>
          </cell>
          <cell r="Z466">
            <v>50</v>
          </cell>
          <cell r="AA466">
            <v>50</v>
          </cell>
          <cell r="AB466">
            <v>0.04</v>
          </cell>
          <cell r="AC466">
            <v>0.04</v>
          </cell>
          <cell r="AD466">
            <v>1</v>
          </cell>
        </row>
        <row r="467">
          <cell r="A467">
            <v>466</v>
          </cell>
          <cell r="B467" t="str">
            <v>X7 28.5*36.0</v>
          </cell>
          <cell r="C467">
            <v>914</v>
          </cell>
          <cell r="D467">
            <v>724</v>
          </cell>
          <cell r="E467">
            <v>8</v>
          </cell>
          <cell r="F467">
            <v>8</v>
          </cell>
          <cell r="G467">
            <v>8</v>
          </cell>
          <cell r="H467">
            <v>8</v>
          </cell>
          <cell r="I467">
            <v>1</v>
          </cell>
          <cell r="J467">
            <v>1</v>
          </cell>
          <cell r="K467">
            <v>203</v>
          </cell>
          <cell r="L467">
            <v>1</v>
          </cell>
          <cell r="M467">
            <v>30</v>
          </cell>
          <cell r="N467">
            <v>67</v>
          </cell>
          <cell r="O467">
            <v>75</v>
          </cell>
          <cell r="P467">
            <v>93</v>
          </cell>
          <cell r="Q467">
            <v>0</v>
          </cell>
          <cell r="R467">
            <v>0.2</v>
          </cell>
          <cell r="S467">
            <v>0.09</v>
          </cell>
          <cell r="T467">
            <v>0.09</v>
          </cell>
          <cell r="U467">
            <v>1</v>
          </cell>
          <cell r="V467">
            <v>15</v>
          </cell>
          <cell r="W467">
            <v>12</v>
          </cell>
          <cell r="X467">
            <v>1</v>
          </cell>
          <cell r="Y467">
            <v>1</v>
          </cell>
          <cell r="Z467">
            <v>50</v>
          </cell>
          <cell r="AA467">
            <v>50</v>
          </cell>
          <cell r="AB467">
            <v>0.04</v>
          </cell>
          <cell r="AC467">
            <v>0.04</v>
          </cell>
          <cell r="AD467">
            <v>1</v>
          </cell>
        </row>
        <row r="468">
          <cell r="A468">
            <v>467</v>
          </cell>
          <cell r="B468" t="str">
            <v>X7j28.5*36.0</v>
          </cell>
          <cell r="C468">
            <v>914</v>
          </cell>
          <cell r="D468">
            <v>724</v>
          </cell>
          <cell r="E468">
            <v>120</v>
          </cell>
          <cell r="F468">
            <v>120</v>
          </cell>
          <cell r="G468">
            <v>80</v>
          </cell>
          <cell r="H468">
            <v>80</v>
          </cell>
          <cell r="I468">
            <v>1</v>
          </cell>
          <cell r="J468">
            <v>1</v>
          </cell>
          <cell r="K468">
            <v>203</v>
          </cell>
          <cell r="L468">
            <v>1</v>
          </cell>
          <cell r="M468">
            <v>30</v>
          </cell>
          <cell r="N468">
            <v>67</v>
          </cell>
          <cell r="O468">
            <v>75</v>
          </cell>
          <cell r="P468">
            <v>93</v>
          </cell>
          <cell r="Q468">
            <v>0</v>
          </cell>
          <cell r="R468">
            <v>0.2</v>
          </cell>
          <cell r="S468">
            <v>0.09</v>
          </cell>
          <cell r="T468">
            <v>0.09</v>
          </cell>
          <cell r="U468">
            <v>1</v>
          </cell>
          <cell r="V468">
            <v>15</v>
          </cell>
          <cell r="W468">
            <v>12</v>
          </cell>
          <cell r="X468">
            <v>1</v>
          </cell>
          <cell r="Y468">
            <v>1</v>
          </cell>
          <cell r="Z468">
            <v>50</v>
          </cell>
          <cell r="AA468">
            <v>50</v>
          </cell>
          <cell r="AB468">
            <v>0.04</v>
          </cell>
          <cell r="AC468">
            <v>0.04</v>
          </cell>
          <cell r="AD468">
            <v>1</v>
          </cell>
        </row>
        <row r="469">
          <cell r="A469">
            <v>468</v>
          </cell>
          <cell r="B469" t="str">
            <v>X7h44.5*27.5</v>
          </cell>
          <cell r="C469">
            <v>699</v>
          </cell>
          <cell r="D469">
            <v>1130</v>
          </cell>
          <cell r="E469">
            <v>8</v>
          </cell>
          <cell r="F469">
            <v>8</v>
          </cell>
          <cell r="G469">
            <v>8</v>
          </cell>
          <cell r="H469">
            <v>8</v>
          </cell>
          <cell r="I469">
            <v>1</v>
          </cell>
          <cell r="J469">
            <v>2</v>
          </cell>
          <cell r="K469">
            <v>203</v>
          </cell>
          <cell r="L469">
            <v>2</v>
          </cell>
          <cell r="M469">
            <v>41</v>
          </cell>
          <cell r="N469">
            <v>92</v>
          </cell>
          <cell r="O469">
            <v>102</v>
          </cell>
          <cell r="P469">
            <v>127</v>
          </cell>
          <cell r="Q469">
            <v>0</v>
          </cell>
          <cell r="R469">
            <v>0.2</v>
          </cell>
          <cell r="S469">
            <v>0.09</v>
          </cell>
          <cell r="T469">
            <v>0.09</v>
          </cell>
          <cell r="U469">
            <v>1</v>
          </cell>
          <cell r="V469">
            <v>15</v>
          </cell>
          <cell r="W469">
            <v>12</v>
          </cell>
          <cell r="X469">
            <v>1</v>
          </cell>
          <cell r="Y469">
            <v>1</v>
          </cell>
          <cell r="Z469">
            <v>50</v>
          </cell>
          <cell r="AA469">
            <v>50</v>
          </cell>
          <cell r="AB469">
            <v>0.04</v>
          </cell>
          <cell r="AC469">
            <v>0.04</v>
          </cell>
          <cell r="AD469">
            <v>1</v>
          </cell>
        </row>
        <row r="470">
          <cell r="A470">
            <v>469</v>
          </cell>
          <cell r="B470" t="str">
            <v>X7+28.5*36.0</v>
          </cell>
          <cell r="C470">
            <v>914</v>
          </cell>
          <cell r="D470">
            <v>724</v>
          </cell>
          <cell r="E470">
            <v>8</v>
          </cell>
          <cell r="F470">
            <v>8</v>
          </cell>
          <cell r="G470">
            <v>8</v>
          </cell>
          <cell r="H470">
            <v>8</v>
          </cell>
          <cell r="I470">
            <v>1</v>
          </cell>
          <cell r="J470">
            <v>1</v>
          </cell>
          <cell r="K470">
            <v>203</v>
          </cell>
          <cell r="L470">
            <v>1</v>
          </cell>
          <cell r="M470">
            <v>30</v>
          </cell>
          <cell r="N470">
            <v>67</v>
          </cell>
          <cell r="O470">
            <v>75</v>
          </cell>
          <cell r="P470">
            <v>93</v>
          </cell>
          <cell r="Q470">
            <v>0</v>
          </cell>
          <cell r="R470">
            <v>50</v>
          </cell>
          <cell r="S470">
            <v>0.09</v>
          </cell>
          <cell r="T470">
            <v>0.4</v>
          </cell>
          <cell r="U470">
            <v>3</v>
          </cell>
          <cell r="V470">
            <v>15</v>
          </cell>
          <cell r="W470">
            <v>12</v>
          </cell>
          <cell r="X470">
            <v>1</v>
          </cell>
          <cell r="Y470">
            <v>1</v>
          </cell>
          <cell r="Z470">
            <v>50</v>
          </cell>
          <cell r="AA470">
            <v>50</v>
          </cell>
          <cell r="AB470">
            <v>0.04</v>
          </cell>
          <cell r="AC470">
            <v>0.5</v>
          </cell>
          <cell r="AD470">
            <v>3</v>
          </cell>
        </row>
        <row r="471">
          <cell r="A471">
            <v>470</v>
          </cell>
          <cell r="B471" t="str">
            <v>X7 37.0*30.0</v>
          </cell>
          <cell r="C471">
            <v>762</v>
          </cell>
          <cell r="D471">
            <v>940</v>
          </cell>
          <cell r="E471">
            <v>14</v>
          </cell>
          <cell r="F471">
            <v>14</v>
          </cell>
          <cell r="G471">
            <v>8</v>
          </cell>
          <cell r="H471">
            <v>8</v>
          </cell>
          <cell r="I471">
            <v>1</v>
          </cell>
          <cell r="J471">
            <v>1</v>
          </cell>
          <cell r="K471">
            <v>203</v>
          </cell>
          <cell r="L471">
            <v>1</v>
          </cell>
          <cell r="M471">
            <v>38</v>
          </cell>
          <cell r="N471">
            <v>84</v>
          </cell>
          <cell r="O471">
            <v>93</v>
          </cell>
          <cell r="P471">
            <v>116</v>
          </cell>
          <cell r="Q471">
            <v>0</v>
          </cell>
          <cell r="R471">
            <v>0.2</v>
          </cell>
          <cell r="S471">
            <v>0.09</v>
          </cell>
          <cell r="T471">
            <v>0.09</v>
          </cell>
          <cell r="U471">
            <v>1</v>
          </cell>
          <cell r="V471">
            <v>15</v>
          </cell>
          <cell r="W471">
            <v>12</v>
          </cell>
          <cell r="X471">
            <v>1</v>
          </cell>
          <cell r="Y471">
            <v>1</v>
          </cell>
          <cell r="Z471">
            <v>50</v>
          </cell>
          <cell r="AA471">
            <v>50</v>
          </cell>
          <cell r="AB471">
            <v>0.04</v>
          </cell>
          <cell r="AC471">
            <v>0.04</v>
          </cell>
          <cell r="AD471">
            <v>1</v>
          </cell>
        </row>
        <row r="472">
          <cell r="A472">
            <v>471</v>
          </cell>
          <cell r="B472" t="str">
            <v>X7c37.0*30.0</v>
          </cell>
          <cell r="C472">
            <v>762</v>
          </cell>
          <cell r="D472">
            <v>940</v>
          </cell>
          <cell r="E472">
            <v>39</v>
          </cell>
          <cell r="F472">
            <v>39</v>
          </cell>
          <cell r="G472">
            <v>28</v>
          </cell>
          <cell r="H472">
            <v>28</v>
          </cell>
          <cell r="I472">
            <v>1</v>
          </cell>
          <cell r="J472">
            <v>1</v>
          </cell>
          <cell r="K472">
            <v>203</v>
          </cell>
          <cell r="L472">
            <v>1</v>
          </cell>
          <cell r="M472">
            <v>38</v>
          </cell>
          <cell r="N472">
            <v>84</v>
          </cell>
          <cell r="O472">
            <v>93</v>
          </cell>
          <cell r="P472">
            <v>116</v>
          </cell>
          <cell r="Q472">
            <v>0</v>
          </cell>
          <cell r="R472">
            <v>0.2</v>
          </cell>
          <cell r="S472">
            <v>0.09</v>
          </cell>
          <cell r="T472">
            <v>0.09</v>
          </cell>
          <cell r="U472">
            <v>1</v>
          </cell>
          <cell r="V472">
            <v>15</v>
          </cell>
          <cell r="W472">
            <v>12</v>
          </cell>
          <cell r="X472">
            <v>1</v>
          </cell>
          <cell r="Y472">
            <v>1</v>
          </cell>
          <cell r="Z472">
            <v>50</v>
          </cell>
          <cell r="AA472">
            <v>50</v>
          </cell>
          <cell r="AB472">
            <v>0.04</v>
          </cell>
          <cell r="AC472">
            <v>0.04</v>
          </cell>
          <cell r="AD472">
            <v>1</v>
          </cell>
        </row>
        <row r="473">
          <cell r="A473">
            <v>472</v>
          </cell>
          <cell r="B473" t="str">
            <v>X7a37.0*30.0</v>
          </cell>
          <cell r="C473">
            <v>762</v>
          </cell>
          <cell r="D473">
            <v>940</v>
          </cell>
          <cell r="E473">
            <v>99</v>
          </cell>
          <cell r="F473">
            <v>99</v>
          </cell>
          <cell r="G473">
            <v>133</v>
          </cell>
          <cell r="H473">
            <v>133</v>
          </cell>
          <cell r="I473">
            <v>1</v>
          </cell>
          <cell r="J473">
            <v>1</v>
          </cell>
          <cell r="K473">
            <v>203</v>
          </cell>
          <cell r="L473">
            <v>1</v>
          </cell>
          <cell r="M473">
            <v>38</v>
          </cell>
          <cell r="N473">
            <v>84</v>
          </cell>
          <cell r="O473">
            <v>93</v>
          </cell>
          <cell r="P473">
            <v>116</v>
          </cell>
          <cell r="Q473">
            <v>0</v>
          </cell>
          <cell r="R473">
            <v>0.2</v>
          </cell>
          <cell r="S473">
            <v>0.09</v>
          </cell>
          <cell r="T473">
            <v>0.09</v>
          </cell>
          <cell r="U473">
            <v>1</v>
          </cell>
          <cell r="V473">
            <v>15</v>
          </cell>
          <cell r="W473">
            <v>12</v>
          </cell>
          <cell r="X473">
            <v>1</v>
          </cell>
          <cell r="Y473">
            <v>1</v>
          </cell>
          <cell r="Z473">
            <v>50</v>
          </cell>
          <cell r="AA473">
            <v>50</v>
          </cell>
          <cell r="AB473">
            <v>0.04</v>
          </cell>
          <cell r="AC473">
            <v>0.04</v>
          </cell>
          <cell r="AD473">
            <v>1</v>
          </cell>
        </row>
        <row r="474">
          <cell r="A474">
            <v>473</v>
          </cell>
          <cell r="B474" t="str">
            <v>X7+37.0*30.0</v>
          </cell>
          <cell r="C474">
            <v>762</v>
          </cell>
          <cell r="D474">
            <v>940</v>
          </cell>
          <cell r="E474">
            <v>14</v>
          </cell>
          <cell r="F474">
            <v>14</v>
          </cell>
          <cell r="G474">
            <v>8</v>
          </cell>
          <cell r="H474">
            <v>8</v>
          </cell>
          <cell r="I474">
            <v>1</v>
          </cell>
          <cell r="J474">
            <v>1</v>
          </cell>
          <cell r="K474">
            <v>203</v>
          </cell>
          <cell r="L474">
            <v>1</v>
          </cell>
          <cell r="M474">
            <v>38</v>
          </cell>
          <cell r="N474">
            <v>84</v>
          </cell>
          <cell r="O474">
            <v>93</v>
          </cell>
          <cell r="P474">
            <v>116</v>
          </cell>
          <cell r="Q474">
            <v>0</v>
          </cell>
          <cell r="R474">
            <v>50</v>
          </cell>
          <cell r="S474">
            <v>0.09</v>
          </cell>
          <cell r="T474">
            <v>0.4</v>
          </cell>
          <cell r="U474">
            <v>3</v>
          </cell>
          <cell r="V474">
            <v>15</v>
          </cell>
          <cell r="W474">
            <v>12</v>
          </cell>
          <cell r="X474">
            <v>1</v>
          </cell>
          <cell r="Y474">
            <v>1</v>
          </cell>
          <cell r="Z474">
            <v>50</v>
          </cell>
          <cell r="AA474">
            <v>50</v>
          </cell>
          <cell r="AB474">
            <v>0.04</v>
          </cell>
          <cell r="AC474">
            <v>0.5</v>
          </cell>
          <cell r="AD474">
            <v>3</v>
          </cell>
        </row>
        <row r="475">
          <cell r="A475">
            <v>474</v>
          </cell>
          <cell r="B475" t="str">
            <v>X7h37.0*30.0</v>
          </cell>
          <cell r="C475">
            <v>762</v>
          </cell>
          <cell r="D475">
            <v>940</v>
          </cell>
          <cell r="E475">
            <v>12</v>
          </cell>
          <cell r="F475">
            <v>12</v>
          </cell>
          <cell r="G475">
            <v>12</v>
          </cell>
          <cell r="H475">
            <v>12</v>
          </cell>
          <cell r="I475">
            <v>1</v>
          </cell>
          <cell r="J475">
            <v>2</v>
          </cell>
          <cell r="K475">
            <v>203</v>
          </cell>
          <cell r="L475">
            <v>2</v>
          </cell>
          <cell r="M475">
            <v>38</v>
          </cell>
          <cell r="N475">
            <v>84</v>
          </cell>
          <cell r="O475">
            <v>93</v>
          </cell>
          <cell r="P475">
            <v>116</v>
          </cell>
          <cell r="Q475">
            <v>0</v>
          </cell>
          <cell r="R475">
            <v>0.2</v>
          </cell>
          <cell r="S475">
            <v>0.09</v>
          </cell>
          <cell r="T475">
            <v>0.09</v>
          </cell>
          <cell r="U475">
            <v>1</v>
          </cell>
          <cell r="V475">
            <v>15</v>
          </cell>
          <cell r="W475">
            <v>12</v>
          </cell>
          <cell r="X475">
            <v>1</v>
          </cell>
          <cell r="Y475">
            <v>1</v>
          </cell>
          <cell r="Z475">
            <v>50</v>
          </cell>
          <cell r="AA475">
            <v>50</v>
          </cell>
          <cell r="AB475">
            <v>0.04</v>
          </cell>
          <cell r="AC475">
            <v>0.04</v>
          </cell>
          <cell r="AD475">
            <v>1</v>
          </cell>
        </row>
        <row r="476">
          <cell r="A476">
            <v>475</v>
          </cell>
          <cell r="B476" t="str">
            <v>X7 38.0*30.0</v>
          </cell>
          <cell r="C476">
            <v>762</v>
          </cell>
          <cell r="D476">
            <v>965</v>
          </cell>
          <cell r="E476">
            <v>8</v>
          </cell>
          <cell r="F476">
            <v>8</v>
          </cell>
          <cell r="G476">
            <v>8</v>
          </cell>
          <cell r="H476">
            <v>8</v>
          </cell>
          <cell r="I476">
            <v>1</v>
          </cell>
          <cell r="J476">
            <v>1</v>
          </cell>
          <cell r="K476">
            <v>203</v>
          </cell>
          <cell r="L476">
            <v>1</v>
          </cell>
          <cell r="M476">
            <v>38</v>
          </cell>
          <cell r="N476">
            <v>84</v>
          </cell>
          <cell r="O476">
            <v>93</v>
          </cell>
          <cell r="P476">
            <v>116</v>
          </cell>
          <cell r="Q476">
            <v>0</v>
          </cell>
          <cell r="R476">
            <v>0.2</v>
          </cell>
          <cell r="S476">
            <v>0.09</v>
          </cell>
          <cell r="T476">
            <v>0.09</v>
          </cell>
          <cell r="U476">
            <v>1</v>
          </cell>
          <cell r="V476">
            <v>15</v>
          </cell>
          <cell r="W476">
            <v>12</v>
          </cell>
          <cell r="X476">
            <v>1</v>
          </cell>
          <cell r="Y476">
            <v>1</v>
          </cell>
          <cell r="Z476">
            <v>50</v>
          </cell>
          <cell r="AA476">
            <v>50</v>
          </cell>
          <cell r="AB476">
            <v>0.04</v>
          </cell>
          <cell r="AC476">
            <v>0.04</v>
          </cell>
          <cell r="AD476">
            <v>1</v>
          </cell>
        </row>
        <row r="477">
          <cell r="A477">
            <v>476</v>
          </cell>
          <cell r="B477" t="str">
            <v>X7x38.0*30.0</v>
          </cell>
          <cell r="C477">
            <v>762</v>
          </cell>
          <cell r="D477">
            <v>965</v>
          </cell>
          <cell r="E477">
            <v>8</v>
          </cell>
          <cell r="F477">
            <v>8</v>
          </cell>
          <cell r="G477">
            <v>8</v>
          </cell>
          <cell r="H477">
            <v>8</v>
          </cell>
          <cell r="I477">
            <v>2</v>
          </cell>
          <cell r="J477">
            <v>2</v>
          </cell>
          <cell r="K477">
            <v>203</v>
          </cell>
          <cell r="L477">
            <v>4</v>
          </cell>
          <cell r="M477">
            <v>38</v>
          </cell>
          <cell r="N477">
            <v>84</v>
          </cell>
          <cell r="O477">
            <v>93</v>
          </cell>
          <cell r="P477">
            <v>116</v>
          </cell>
          <cell r="Q477">
            <v>0</v>
          </cell>
          <cell r="R477">
            <v>0.2</v>
          </cell>
          <cell r="S477">
            <v>0.09</v>
          </cell>
          <cell r="T477">
            <v>0.09</v>
          </cell>
          <cell r="U477">
            <v>1</v>
          </cell>
          <cell r="V477">
            <v>15</v>
          </cell>
          <cell r="W477">
            <v>12</v>
          </cell>
          <cell r="X477">
            <v>1</v>
          </cell>
          <cell r="Y477">
            <v>1</v>
          </cell>
          <cell r="Z477">
            <v>50</v>
          </cell>
          <cell r="AA477">
            <v>50</v>
          </cell>
          <cell r="AB477">
            <v>0.04</v>
          </cell>
          <cell r="AC477">
            <v>0.04</v>
          </cell>
          <cell r="AD477">
            <v>1</v>
          </cell>
        </row>
        <row r="478">
          <cell r="A478">
            <v>477</v>
          </cell>
          <cell r="B478" t="str">
            <v>X7b38.0*30.0</v>
          </cell>
          <cell r="C478">
            <v>762</v>
          </cell>
          <cell r="D478">
            <v>965</v>
          </cell>
          <cell r="E478">
            <v>69</v>
          </cell>
          <cell r="F478">
            <v>69</v>
          </cell>
          <cell r="G478">
            <v>105</v>
          </cell>
          <cell r="H478">
            <v>105</v>
          </cell>
          <cell r="I478">
            <v>1</v>
          </cell>
          <cell r="J478">
            <v>1</v>
          </cell>
          <cell r="K478">
            <v>203</v>
          </cell>
          <cell r="L478">
            <v>1</v>
          </cell>
          <cell r="M478">
            <v>38</v>
          </cell>
          <cell r="N478">
            <v>84</v>
          </cell>
          <cell r="O478">
            <v>93</v>
          </cell>
          <cell r="P478">
            <v>116</v>
          </cell>
          <cell r="Q478">
            <v>0</v>
          </cell>
          <cell r="R478">
            <v>0.2</v>
          </cell>
          <cell r="S478">
            <v>0.09</v>
          </cell>
          <cell r="T478">
            <v>0.09</v>
          </cell>
          <cell r="U478">
            <v>1</v>
          </cell>
          <cell r="V478">
            <v>15</v>
          </cell>
          <cell r="W478">
            <v>12</v>
          </cell>
          <cell r="X478">
            <v>1</v>
          </cell>
          <cell r="Y478">
            <v>1</v>
          </cell>
          <cell r="Z478">
            <v>50</v>
          </cell>
          <cell r="AA478">
            <v>50</v>
          </cell>
          <cell r="AB478">
            <v>0.04</v>
          </cell>
          <cell r="AC478">
            <v>0.04</v>
          </cell>
          <cell r="AD478">
            <v>1</v>
          </cell>
        </row>
        <row r="479">
          <cell r="A479">
            <v>478</v>
          </cell>
          <cell r="B479" t="str">
            <v>X7+38.0*30.0</v>
          </cell>
          <cell r="C479">
            <v>762</v>
          </cell>
          <cell r="D479">
            <v>965</v>
          </cell>
          <cell r="E479">
            <v>14</v>
          </cell>
          <cell r="F479">
            <v>14</v>
          </cell>
          <cell r="G479">
            <v>20</v>
          </cell>
          <cell r="H479">
            <v>20</v>
          </cell>
          <cell r="I479">
            <v>1</v>
          </cell>
          <cell r="J479">
            <v>1</v>
          </cell>
          <cell r="K479">
            <v>203</v>
          </cell>
          <cell r="L479">
            <v>1</v>
          </cell>
          <cell r="M479">
            <v>38</v>
          </cell>
          <cell r="N479">
            <v>84</v>
          </cell>
          <cell r="O479">
            <v>93</v>
          </cell>
          <cell r="P479">
            <v>116</v>
          </cell>
          <cell r="Q479">
            <v>0</v>
          </cell>
          <cell r="R479">
            <v>50</v>
          </cell>
          <cell r="S479">
            <v>0.09</v>
          </cell>
          <cell r="T479">
            <v>0.4</v>
          </cell>
          <cell r="U479">
            <v>3</v>
          </cell>
          <cell r="V479">
            <v>15</v>
          </cell>
          <cell r="W479">
            <v>12</v>
          </cell>
          <cell r="X479">
            <v>1</v>
          </cell>
          <cell r="Y479">
            <v>1</v>
          </cell>
          <cell r="Z479">
            <v>50</v>
          </cell>
          <cell r="AA479">
            <v>50</v>
          </cell>
          <cell r="AB479">
            <v>0.04</v>
          </cell>
          <cell r="AC479">
            <v>0.5</v>
          </cell>
          <cell r="AD479">
            <v>3</v>
          </cell>
        </row>
        <row r="480">
          <cell r="A480">
            <v>479</v>
          </cell>
          <cell r="B480" t="str">
            <v>X7-37.0*30.0</v>
          </cell>
          <cell r="C480">
            <v>762</v>
          </cell>
          <cell r="D480">
            <v>940</v>
          </cell>
          <cell r="E480">
            <v>14</v>
          </cell>
          <cell r="F480">
            <v>14</v>
          </cell>
          <cell r="G480">
            <v>8</v>
          </cell>
          <cell r="H480">
            <v>8</v>
          </cell>
          <cell r="I480">
            <v>1</v>
          </cell>
          <cell r="J480">
            <v>1</v>
          </cell>
          <cell r="K480">
            <v>203</v>
          </cell>
          <cell r="L480">
            <v>1</v>
          </cell>
          <cell r="M480">
            <v>38</v>
          </cell>
          <cell r="N480">
            <v>84</v>
          </cell>
          <cell r="O480">
            <v>93</v>
          </cell>
          <cell r="P480">
            <v>116</v>
          </cell>
          <cell r="Q480">
            <v>0</v>
          </cell>
          <cell r="R480">
            <v>0.11</v>
          </cell>
          <cell r="S480">
            <v>0.09</v>
          </cell>
          <cell r="T480">
            <v>0.09</v>
          </cell>
          <cell r="U480">
            <v>1</v>
          </cell>
          <cell r="V480">
            <v>15</v>
          </cell>
          <cell r="W480">
            <v>12</v>
          </cell>
          <cell r="X480">
            <v>1</v>
          </cell>
          <cell r="Y480">
            <v>1</v>
          </cell>
          <cell r="Z480">
            <v>50</v>
          </cell>
          <cell r="AA480">
            <v>50</v>
          </cell>
          <cell r="AB480">
            <v>0.04</v>
          </cell>
          <cell r="AC480">
            <v>0.04</v>
          </cell>
          <cell r="AD480">
            <v>1</v>
          </cell>
        </row>
        <row r="481">
          <cell r="A481">
            <v>480</v>
          </cell>
          <cell r="B481" t="str">
            <v>MN!30.5*26.0</v>
          </cell>
          <cell r="C481">
            <v>660</v>
          </cell>
          <cell r="D481">
            <v>775</v>
          </cell>
          <cell r="E481">
            <v>8</v>
          </cell>
          <cell r="F481">
            <v>8</v>
          </cell>
          <cell r="G481">
            <v>8</v>
          </cell>
          <cell r="H481">
            <v>8</v>
          </cell>
          <cell r="I481">
            <v>1</v>
          </cell>
          <cell r="J481">
            <v>1</v>
          </cell>
          <cell r="K481">
            <v>203</v>
          </cell>
          <cell r="L481">
            <v>1</v>
          </cell>
          <cell r="M481">
            <v>44</v>
          </cell>
          <cell r="N481">
            <v>97</v>
          </cell>
          <cell r="O481">
            <v>108</v>
          </cell>
          <cell r="P481">
            <v>134</v>
          </cell>
          <cell r="Q481">
            <v>0.4</v>
          </cell>
          <cell r="R481">
            <v>50</v>
          </cell>
          <cell r="S481">
            <v>1</v>
          </cell>
          <cell r="T481">
            <v>1</v>
          </cell>
          <cell r="U481">
            <v>1</v>
          </cell>
          <cell r="V481">
            <v>20</v>
          </cell>
          <cell r="W481">
            <v>20</v>
          </cell>
          <cell r="X481">
            <v>1</v>
          </cell>
          <cell r="Y481">
            <v>1</v>
          </cell>
          <cell r="Z481">
            <v>50</v>
          </cell>
          <cell r="AA481">
            <v>50</v>
          </cell>
          <cell r="AB481">
            <v>5</v>
          </cell>
          <cell r="AC481">
            <v>5</v>
          </cell>
          <cell r="AD481">
            <v>1</v>
          </cell>
        </row>
        <row r="482">
          <cell r="A482">
            <v>481</v>
          </cell>
          <cell r="B482" t="str">
            <v>MN!39.0*30.5</v>
          </cell>
          <cell r="C482">
            <v>775</v>
          </cell>
          <cell r="D482">
            <v>991</v>
          </cell>
          <cell r="E482">
            <v>21</v>
          </cell>
          <cell r="F482">
            <v>21</v>
          </cell>
          <cell r="G482">
            <v>34</v>
          </cell>
          <cell r="H482">
            <v>34</v>
          </cell>
          <cell r="I482">
            <v>1</v>
          </cell>
          <cell r="J482">
            <v>1</v>
          </cell>
          <cell r="K482">
            <v>203</v>
          </cell>
          <cell r="L482">
            <v>1</v>
          </cell>
          <cell r="M482">
            <v>37</v>
          </cell>
          <cell r="N482">
            <v>82</v>
          </cell>
          <cell r="O482">
            <v>91</v>
          </cell>
          <cell r="P482">
            <v>114</v>
          </cell>
          <cell r="Q482">
            <v>0.4</v>
          </cell>
          <cell r="R482">
            <v>50</v>
          </cell>
          <cell r="S482">
            <v>1</v>
          </cell>
          <cell r="T482">
            <v>1</v>
          </cell>
          <cell r="U482">
            <v>1</v>
          </cell>
          <cell r="V482">
            <v>20</v>
          </cell>
          <cell r="W482">
            <v>20</v>
          </cell>
          <cell r="X482">
            <v>1</v>
          </cell>
          <cell r="Y482">
            <v>1</v>
          </cell>
          <cell r="Z482">
            <v>50</v>
          </cell>
          <cell r="AA482">
            <v>50</v>
          </cell>
          <cell r="AB482">
            <v>5</v>
          </cell>
          <cell r="AC482">
            <v>5</v>
          </cell>
          <cell r="AD482">
            <v>1</v>
          </cell>
        </row>
        <row r="483">
          <cell r="A483">
            <v>482</v>
          </cell>
          <cell r="B483" t="str">
            <v>U5d39.5*30.6</v>
          </cell>
          <cell r="C483">
            <v>775</v>
          </cell>
          <cell r="D483">
            <v>1003</v>
          </cell>
          <cell r="E483">
            <v>21</v>
          </cell>
          <cell r="F483">
            <v>21</v>
          </cell>
          <cell r="G483">
            <v>40</v>
          </cell>
          <cell r="H483">
            <v>40</v>
          </cell>
          <cell r="I483">
            <v>1</v>
          </cell>
          <cell r="J483">
            <v>1</v>
          </cell>
          <cell r="K483">
            <v>203</v>
          </cell>
          <cell r="L483">
            <v>1</v>
          </cell>
          <cell r="M483">
            <v>37</v>
          </cell>
          <cell r="N483">
            <v>82</v>
          </cell>
          <cell r="O483">
            <v>91</v>
          </cell>
          <cell r="P483">
            <v>114</v>
          </cell>
          <cell r="Q483">
            <v>0</v>
          </cell>
          <cell r="R483">
            <v>0.2</v>
          </cell>
          <cell r="S483">
            <v>0.11</v>
          </cell>
          <cell r="T483">
            <v>0.11</v>
          </cell>
          <cell r="U483">
            <v>1</v>
          </cell>
          <cell r="V483">
            <v>15</v>
          </cell>
          <cell r="W483">
            <v>12</v>
          </cell>
          <cell r="X483">
            <v>1</v>
          </cell>
          <cell r="Y483">
            <v>1</v>
          </cell>
          <cell r="Z483">
            <v>50</v>
          </cell>
          <cell r="AA483">
            <v>50</v>
          </cell>
          <cell r="AB483">
            <v>0.04</v>
          </cell>
          <cell r="AC483">
            <v>0.04</v>
          </cell>
          <cell r="AD483">
            <v>1</v>
          </cell>
        </row>
        <row r="484">
          <cell r="A484">
            <v>483</v>
          </cell>
          <cell r="B484" t="str">
            <v>U5c39.5*30.6</v>
          </cell>
          <cell r="C484">
            <v>775</v>
          </cell>
          <cell r="D484">
            <v>1003</v>
          </cell>
          <cell r="E484">
            <v>46</v>
          </cell>
          <cell r="F484">
            <v>46</v>
          </cell>
          <cell r="G484">
            <v>60</v>
          </cell>
          <cell r="H484">
            <v>60</v>
          </cell>
          <cell r="I484">
            <v>1</v>
          </cell>
          <cell r="J484">
            <v>1</v>
          </cell>
          <cell r="K484">
            <v>203</v>
          </cell>
          <cell r="L484">
            <v>1</v>
          </cell>
          <cell r="M484">
            <v>37</v>
          </cell>
          <cell r="N484">
            <v>82</v>
          </cell>
          <cell r="O484">
            <v>91</v>
          </cell>
          <cell r="P484">
            <v>114</v>
          </cell>
          <cell r="Q484">
            <v>0</v>
          </cell>
          <cell r="R484">
            <v>0.2</v>
          </cell>
          <cell r="S484">
            <v>0.11</v>
          </cell>
          <cell r="T484">
            <v>0.11</v>
          </cell>
          <cell r="U484">
            <v>1</v>
          </cell>
          <cell r="V484">
            <v>15</v>
          </cell>
          <cell r="W484">
            <v>12</v>
          </cell>
          <cell r="X484">
            <v>1</v>
          </cell>
          <cell r="Y484">
            <v>1</v>
          </cell>
          <cell r="Z484">
            <v>50</v>
          </cell>
          <cell r="AA484">
            <v>50</v>
          </cell>
          <cell r="AB484">
            <v>0.04</v>
          </cell>
          <cell r="AC484">
            <v>0.04</v>
          </cell>
          <cell r="AD484">
            <v>1</v>
          </cell>
        </row>
        <row r="485">
          <cell r="A485">
            <v>484</v>
          </cell>
          <cell r="B485" t="str">
            <v>U5b39.5*30.6</v>
          </cell>
          <cell r="C485">
            <v>775</v>
          </cell>
          <cell r="D485">
            <v>1003</v>
          </cell>
          <cell r="E485">
            <v>76</v>
          </cell>
          <cell r="F485">
            <v>76</v>
          </cell>
          <cell r="G485">
            <v>125</v>
          </cell>
          <cell r="H485">
            <v>125</v>
          </cell>
          <cell r="I485">
            <v>1</v>
          </cell>
          <cell r="J485">
            <v>1</v>
          </cell>
          <cell r="K485">
            <v>203</v>
          </cell>
          <cell r="L485">
            <v>1</v>
          </cell>
          <cell r="M485">
            <v>37</v>
          </cell>
          <cell r="N485">
            <v>82</v>
          </cell>
          <cell r="O485">
            <v>91</v>
          </cell>
          <cell r="P485">
            <v>114</v>
          </cell>
          <cell r="Q485">
            <v>0</v>
          </cell>
          <cell r="R485">
            <v>0.2</v>
          </cell>
          <cell r="S485">
            <v>0.11</v>
          </cell>
          <cell r="T485">
            <v>0.11</v>
          </cell>
          <cell r="U485">
            <v>1</v>
          </cell>
          <cell r="V485">
            <v>15</v>
          </cell>
          <cell r="W485">
            <v>12</v>
          </cell>
          <cell r="X485">
            <v>1</v>
          </cell>
          <cell r="Y485">
            <v>1</v>
          </cell>
          <cell r="Z485">
            <v>50</v>
          </cell>
          <cell r="AA485">
            <v>50</v>
          </cell>
          <cell r="AB485">
            <v>0.04</v>
          </cell>
          <cell r="AC485">
            <v>0.04</v>
          </cell>
          <cell r="AD485">
            <v>1</v>
          </cell>
        </row>
        <row r="486">
          <cell r="A486">
            <v>485</v>
          </cell>
          <cell r="B486" t="str">
            <v>X7-38.0*30.0</v>
          </cell>
          <cell r="C486">
            <v>762</v>
          </cell>
          <cell r="D486">
            <v>965</v>
          </cell>
          <cell r="E486">
            <v>14</v>
          </cell>
          <cell r="F486">
            <v>14</v>
          </cell>
          <cell r="G486">
            <v>20</v>
          </cell>
          <cell r="H486">
            <v>20</v>
          </cell>
          <cell r="I486">
            <v>1</v>
          </cell>
          <cell r="J486">
            <v>1</v>
          </cell>
          <cell r="K486">
            <v>203</v>
          </cell>
          <cell r="L486">
            <v>1</v>
          </cell>
          <cell r="M486">
            <v>38</v>
          </cell>
          <cell r="N486">
            <v>84</v>
          </cell>
          <cell r="O486">
            <v>93</v>
          </cell>
          <cell r="P486">
            <v>116</v>
          </cell>
          <cell r="Q486">
            <v>0</v>
          </cell>
          <cell r="R486">
            <v>0.11</v>
          </cell>
          <cell r="S486">
            <v>0.09</v>
          </cell>
          <cell r="T486">
            <v>0.09</v>
          </cell>
          <cell r="U486">
            <v>1</v>
          </cell>
          <cell r="V486">
            <v>15</v>
          </cell>
          <cell r="W486">
            <v>12</v>
          </cell>
          <cell r="X486">
            <v>1</v>
          </cell>
          <cell r="Y486">
            <v>1</v>
          </cell>
          <cell r="Z486">
            <v>50</v>
          </cell>
          <cell r="AA486">
            <v>50</v>
          </cell>
          <cell r="AB486">
            <v>0.04</v>
          </cell>
          <cell r="AC486">
            <v>0.04</v>
          </cell>
          <cell r="AD486">
            <v>1</v>
          </cell>
        </row>
        <row r="487">
          <cell r="A487">
            <v>486</v>
          </cell>
          <cell r="B487" t="str">
            <v>A4X39.5*31.0</v>
          </cell>
          <cell r="C487">
            <v>787</v>
          </cell>
          <cell r="D487">
            <v>1003</v>
          </cell>
          <cell r="E487">
            <v>12</v>
          </cell>
          <cell r="F487">
            <v>12</v>
          </cell>
          <cell r="G487">
            <v>12</v>
          </cell>
          <cell r="H487">
            <v>12</v>
          </cell>
          <cell r="I487">
            <v>2</v>
          </cell>
          <cell r="J487">
            <v>2</v>
          </cell>
          <cell r="K487">
            <v>203</v>
          </cell>
          <cell r="L487">
            <v>4</v>
          </cell>
          <cell r="M487">
            <v>36</v>
          </cell>
          <cell r="N487">
            <v>81</v>
          </cell>
          <cell r="O487">
            <v>90</v>
          </cell>
          <cell r="P487">
            <v>112</v>
          </cell>
          <cell r="Q487">
            <v>0</v>
          </cell>
          <cell r="R487">
            <v>0.2</v>
          </cell>
          <cell r="S487">
            <v>0.11</v>
          </cell>
          <cell r="T487">
            <v>1</v>
          </cell>
          <cell r="U487">
            <v>9999</v>
          </cell>
          <cell r="V487">
            <v>15</v>
          </cell>
          <cell r="W487">
            <v>12</v>
          </cell>
          <cell r="X487">
            <v>1</v>
          </cell>
          <cell r="Y487">
            <v>1</v>
          </cell>
          <cell r="Z487">
            <v>50</v>
          </cell>
          <cell r="AA487">
            <v>50</v>
          </cell>
          <cell r="AB487">
            <v>50</v>
          </cell>
          <cell r="AC487">
            <v>50</v>
          </cell>
          <cell r="AD487">
            <v>9999</v>
          </cell>
        </row>
        <row r="488">
          <cell r="A488">
            <v>487</v>
          </cell>
          <cell r="B488" t="str">
            <v>A5h39.5*30.5</v>
          </cell>
          <cell r="C488">
            <v>775</v>
          </cell>
          <cell r="D488">
            <v>1003</v>
          </cell>
          <cell r="E488">
            <v>110</v>
          </cell>
          <cell r="F488">
            <v>110</v>
          </cell>
          <cell r="G488">
            <v>60</v>
          </cell>
          <cell r="H488">
            <v>60</v>
          </cell>
          <cell r="I488">
            <v>1</v>
          </cell>
          <cell r="J488">
            <v>2</v>
          </cell>
          <cell r="K488">
            <v>203</v>
          </cell>
          <cell r="L488">
            <v>2</v>
          </cell>
          <cell r="M488">
            <v>37</v>
          </cell>
          <cell r="N488">
            <v>82</v>
          </cell>
          <cell r="O488">
            <v>91</v>
          </cell>
          <cell r="P488">
            <v>114</v>
          </cell>
          <cell r="Q488">
            <v>0</v>
          </cell>
          <cell r="R488">
            <v>0.2</v>
          </cell>
          <cell r="S488">
            <v>0.11</v>
          </cell>
          <cell r="T488">
            <v>0.11</v>
          </cell>
          <cell r="U488">
            <v>1</v>
          </cell>
          <cell r="V488">
            <v>15</v>
          </cell>
          <cell r="W488">
            <v>12</v>
          </cell>
          <cell r="X488">
            <v>1</v>
          </cell>
          <cell r="Y488">
            <v>1</v>
          </cell>
          <cell r="Z488">
            <v>50</v>
          </cell>
          <cell r="AA488">
            <v>50</v>
          </cell>
          <cell r="AB488">
            <v>0.04</v>
          </cell>
          <cell r="AC488">
            <v>0.04</v>
          </cell>
          <cell r="AD488">
            <v>1</v>
          </cell>
        </row>
        <row r="489">
          <cell r="A489">
            <v>488</v>
          </cell>
          <cell r="B489" t="str">
            <v>A5H39.5*30.5</v>
          </cell>
          <cell r="C489">
            <v>775</v>
          </cell>
          <cell r="D489">
            <v>1003</v>
          </cell>
          <cell r="E489">
            <v>110</v>
          </cell>
          <cell r="F489">
            <v>110</v>
          </cell>
          <cell r="G489">
            <v>60</v>
          </cell>
          <cell r="H489">
            <v>60</v>
          </cell>
          <cell r="I489">
            <v>1</v>
          </cell>
          <cell r="J489">
            <v>2</v>
          </cell>
          <cell r="K489">
            <v>203</v>
          </cell>
          <cell r="L489">
            <v>2</v>
          </cell>
          <cell r="M489">
            <v>37</v>
          </cell>
          <cell r="N489">
            <v>82</v>
          </cell>
          <cell r="O489">
            <v>91</v>
          </cell>
          <cell r="P489">
            <v>114</v>
          </cell>
          <cell r="Q489">
            <v>0</v>
          </cell>
          <cell r="R489">
            <v>50</v>
          </cell>
          <cell r="S489">
            <v>0.11</v>
          </cell>
          <cell r="T489">
            <v>0.33</v>
          </cell>
          <cell r="U489">
            <v>3</v>
          </cell>
          <cell r="V489">
            <v>15</v>
          </cell>
          <cell r="W489">
            <v>12</v>
          </cell>
          <cell r="X489">
            <v>1</v>
          </cell>
          <cell r="Y489">
            <v>1</v>
          </cell>
          <cell r="Z489">
            <v>50</v>
          </cell>
          <cell r="AA489">
            <v>50</v>
          </cell>
          <cell r="AB489">
            <v>0.04</v>
          </cell>
          <cell r="AC489">
            <v>0.5</v>
          </cell>
          <cell r="AD489">
            <v>3</v>
          </cell>
        </row>
        <row r="490">
          <cell r="A490">
            <v>489</v>
          </cell>
          <cell r="B490" t="str">
            <v>A5$39.5*30.5</v>
          </cell>
          <cell r="C490">
            <v>775</v>
          </cell>
          <cell r="D490">
            <v>1003</v>
          </cell>
          <cell r="E490">
            <v>76</v>
          </cell>
          <cell r="F490">
            <v>76</v>
          </cell>
          <cell r="G490">
            <v>125</v>
          </cell>
          <cell r="H490">
            <v>125</v>
          </cell>
          <cell r="I490">
            <v>1</v>
          </cell>
          <cell r="J490">
            <v>1</v>
          </cell>
          <cell r="K490">
            <v>203</v>
          </cell>
          <cell r="L490">
            <v>1</v>
          </cell>
          <cell r="M490">
            <v>37</v>
          </cell>
          <cell r="N490">
            <v>82</v>
          </cell>
          <cell r="O490">
            <v>91</v>
          </cell>
          <cell r="P490">
            <v>114</v>
          </cell>
          <cell r="Q490">
            <v>0</v>
          </cell>
          <cell r="R490">
            <v>50</v>
          </cell>
          <cell r="S490">
            <v>0.11</v>
          </cell>
          <cell r="T490">
            <v>0.4</v>
          </cell>
          <cell r="U490">
            <v>3</v>
          </cell>
          <cell r="V490">
            <v>15</v>
          </cell>
          <cell r="W490">
            <v>12</v>
          </cell>
          <cell r="X490">
            <v>1</v>
          </cell>
          <cell r="Y490">
            <v>1</v>
          </cell>
          <cell r="Z490">
            <v>50</v>
          </cell>
          <cell r="AA490">
            <v>50</v>
          </cell>
          <cell r="AB490">
            <v>0.04</v>
          </cell>
          <cell r="AC490">
            <v>0.5</v>
          </cell>
          <cell r="AD490">
            <v>3</v>
          </cell>
        </row>
        <row r="491">
          <cell r="A491">
            <v>490</v>
          </cell>
          <cell r="B491" t="str">
            <v>A5b39.5*30.5</v>
          </cell>
          <cell r="C491">
            <v>775</v>
          </cell>
          <cell r="D491">
            <v>1003</v>
          </cell>
          <cell r="E491">
            <v>76</v>
          </cell>
          <cell r="F491">
            <v>76</v>
          </cell>
          <cell r="G491">
            <v>125</v>
          </cell>
          <cell r="H491">
            <v>125</v>
          </cell>
          <cell r="I491">
            <v>1</v>
          </cell>
          <cell r="J491">
            <v>1</v>
          </cell>
          <cell r="K491">
            <v>203</v>
          </cell>
          <cell r="L491">
            <v>1</v>
          </cell>
          <cell r="M491">
            <v>37</v>
          </cell>
          <cell r="N491">
            <v>82</v>
          </cell>
          <cell r="O491">
            <v>91</v>
          </cell>
          <cell r="P491">
            <v>114</v>
          </cell>
          <cell r="Q491">
            <v>0</v>
          </cell>
          <cell r="R491">
            <v>0.2</v>
          </cell>
          <cell r="S491">
            <v>0.11</v>
          </cell>
          <cell r="T491">
            <v>0.11</v>
          </cell>
          <cell r="U491">
            <v>1</v>
          </cell>
          <cell r="V491">
            <v>15</v>
          </cell>
          <cell r="W491">
            <v>12</v>
          </cell>
          <cell r="X491">
            <v>1</v>
          </cell>
          <cell r="Y491">
            <v>1</v>
          </cell>
          <cell r="Z491">
            <v>50</v>
          </cell>
          <cell r="AA491">
            <v>50</v>
          </cell>
          <cell r="AB491">
            <v>0.04</v>
          </cell>
          <cell r="AC491">
            <v>0.04</v>
          </cell>
          <cell r="AD491">
            <v>1</v>
          </cell>
        </row>
        <row r="492">
          <cell r="A492">
            <v>491</v>
          </cell>
          <cell r="B492" t="str">
            <v>A5X39.5*30.5</v>
          </cell>
          <cell r="C492">
            <v>775</v>
          </cell>
          <cell r="D492">
            <v>1003</v>
          </cell>
          <cell r="E492">
            <v>12</v>
          </cell>
          <cell r="F492">
            <v>12</v>
          </cell>
          <cell r="G492">
            <v>12</v>
          </cell>
          <cell r="H492">
            <v>12</v>
          </cell>
          <cell r="I492">
            <v>2</v>
          </cell>
          <cell r="J492">
            <v>2</v>
          </cell>
          <cell r="K492">
            <v>203</v>
          </cell>
          <cell r="L492">
            <v>4</v>
          </cell>
          <cell r="M492">
            <v>37</v>
          </cell>
          <cell r="N492">
            <v>82</v>
          </cell>
          <cell r="O492">
            <v>91</v>
          </cell>
          <cell r="P492">
            <v>114</v>
          </cell>
          <cell r="Q492">
            <v>0</v>
          </cell>
          <cell r="R492">
            <v>50</v>
          </cell>
          <cell r="S492">
            <v>0.11</v>
          </cell>
          <cell r="T492">
            <v>0.4</v>
          </cell>
          <cell r="U492">
            <v>3</v>
          </cell>
          <cell r="V492">
            <v>15</v>
          </cell>
          <cell r="W492">
            <v>12</v>
          </cell>
          <cell r="X492">
            <v>1</v>
          </cell>
          <cell r="Y492">
            <v>1</v>
          </cell>
          <cell r="Z492">
            <v>50</v>
          </cell>
          <cell r="AA492">
            <v>50</v>
          </cell>
          <cell r="AB492">
            <v>50</v>
          </cell>
          <cell r="AC492">
            <v>50</v>
          </cell>
          <cell r="AD492">
            <v>9999</v>
          </cell>
        </row>
        <row r="493">
          <cell r="A493">
            <v>492</v>
          </cell>
          <cell r="B493" t="str">
            <v>A5c39.5*30.5</v>
          </cell>
          <cell r="C493">
            <v>775</v>
          </cell>
          <cell r="D493">
            <v>1003</v>
          </cell>
          <cell r="E493">
            <v>46</v>
          </cell>
          <cell r="F493">
            <v>46</v>
          </cell>
          <cell r="G493">
            <v>60</v>
          </cell>
          <cell r="H493">
            <v>60</v>
          </cell>
          <cell r="I493">
            <v>1</v>
          </cell>
          <cell r="J493">
            <v>1</v>
          </cell>
          <cell r="K493">
            <v>203</v>
          </cell>
          <cell r="L493">
            <v>1</v>
          </cell>
          <cell r="M493">
            <v>37</v>
          </cell>
          <cell r="N493">
            <v>82</v>
          </cell>
          <cell r="O493">
            <v>91</v>
          </cell>
          <cell r="P493">
            <v>114</v>
          </cell>
          <cell r="Q493">
            <v>0</v>
          </cell>
          <cell r="R493">
            <v>0.2</v>
          </cell>
          <cell r="S493">
            <v>0.11</v>
          </cell>
          <cell r="T493">
            <v>0.11</v>
          </cell>
          <cell r="U493">
            <v>1</v>
          </cell>
          <cell r="V493">
            <v>15</v>
          </cell>
          <cell r="W493">
            <v>12</v>
          </cell>
          <cell r="X493">
            <v>1</v>
          </cell>
          <cell r="Y493">
            <v>1</v>
          </cell>
          <cell r="Z493">
            <v>50</v>
          </cell>
          <cell r="AA493">
            <v>50</v>
          </cell>
          <cell r="AB493">
            <v>0.04</v>
          </cell>
          <cell r="AC493">
            <v>0.04</v>
          </cell>
          <cell r="AD493">
            <v>1</v>
          </cell>
        </row>
        <row r="494">
          <cell r="A494">
            <v>493</v>
          </cell>
          <cell r="B494" t="str">
            <v>A5+39.5*30.5</v>
          </cell>
          <cell r="C494">
            <v>775</v>
          </cell>
          <cell r="D494">
            <v>1003</v>
          </cell>
          <cell r="E494">
            <v>46</v>
          </cell>
          <cell r="F494">
            <v>46</v>
          </cell>
          <cell r="G494">
            <v>60</v>
          </cell>
          <cell r="H494">
            <v>60</v>
          </cell>
          <cell r="I494">
            <v>1</v>
          </cell>
          <cell r="J494">
            <v>1</v>
          </cell>
          <cell r="K494">
            <v>203</v>
          </cell>
          <cell r="L494">
            <v>1</v>
          </cell>
          <cell r="M494">
            <v>37</v>
          </cell>
          <cell r="N494">
            <v>82</v>
          </cell>
          <cell r="O494">
            <v>91</v>
          </cell>
          <cell r="P494">
            <v>114</v>
          </cell>
          <cell r="Q494">
            <v>0</v>
          </cell>
          <cell r="R494">
            <v>50</v>
          </cell>
          <cell r="S494">
            <v>0.11</v>
          </cell>
          <cell r="T494">
            <v>0.4</v>
          </cell>
          <cell r="U494">
            <v>3</v>
          </cell>
          <cell r="V494">
            <v>15</v>
          </cell>
          <cell r="W494">
            <v>12</v>
          </cell>
          <cell r="X494">
            <v>1</v>
          </cell>
          <cell r="Y494">
            <v>1</v>
          </cell>
          <cell r="Z494">
            <v>50</v>
          </cell>
          <cell r="AA494">
            <v>50</v>
          </cell>
          <cell r="AB494">
            <v>0.04</v>
          </cell>
          <cell r="AC494">
            <v>0.5</v>
          </cell>
          <cell r="AD494">
            <v>3</v>
          </cell>
        </row>
        <row r="495">
          <cell r="A495">
            <v>494</v>
          </cell>
          <cell r="B495" t="str">
            <v>ZMB39.5*30.5</v>
          </cell>
          <cell r="C495">
            <v>775</v>
          </cell>
          <cell r="D495">
            <v>1003</v>
          </cell>
          <cell r="E495">
            <v>46</v>
          </cell>
          <cell r="F495">
            <v>46</v>
          </cell>
          <cell r="G495">
            <v>60</v>
          </cell>
          <cell r="H495">
            <v>60</v>
          </cell>
          <cell r="I495">
            <v>1</v>
          </cell>
          <cell r="J495">
            <v>1</v>
          </cell>
          <cell r="K495">
            <v>203</v>
          </cell>
          <cell r="L495">
            <v>1</v>
          </cell>
          <cell r="M495">
            <v>37</v>
          </cell>
          <cell r="N495">
            <v>82</v>
          </cell>
          <cell r="O495">
            <v>91</v>
          </cell>
          <cell r="P495">
            <v>114</v>
          </cell>
          <cell r="Q495">
            <v>2</v>
          </cell>
          <cell r="R495">
            <v>50</v>
          </cell>
          <cell r="S495">
            <v>0.11</v>
          </cell>
          <cell r="T495">
            <v>1</v>
          </cell>
          <cell r="U495">
            <v>11</v>
          </cell>
          <cell r="V495">
            <v>15</v>
          </cell>
          <cell r="W495">
            <v>12</v>
          </cell>
          <cell r="X495">
            <v>1</v>
          </cell>
          <cell r="Y495">
            <v>1</v>
          </cell>
          <cell r="Z495">
            <v>50</v>
          </cell>
          <cell r="AA495">
            <v>50</v>
          </cell>
          <cell r="AB495">
            <v>50</v>
          </cell>
          <cell r="AC495">
            <v>50</v>
          </cell>
          <cell r="AD495">
            <v>1</v>
          </cell>
        </row>
        <row r="496">
          <cell r="A496">
            <v>495</v>
          </cell>
          <cell r="B496" t="str">
            <v>A5c39.5*30.6</v>
          </cell>
          <cell r="C496">
            <v>775</v>
          </cell>
          <cell r="D496">
            <v>1003</v>
          </cell>
          <cell r="E496">
            <v>46</v>
          </cell>
          <cell r="F496">
            <v>46</v>
          </cell>
          <cell r="G496">
            <v>60</v>
          </cell>
          <cell r="H496">
            <v>60</v>
          </cell>
          <cell r="I496">
            <v>1</v>
          </cell>
          <cell r="J496">
            <v>1</v>
          </cell>
          <cell r="K496">
            <v>203</v>
          </cell>
          <cell r="L496">
            <v>1</v>
          </cell>
          <cell r="M496">
            <v>37</v>
          </cell>
          <cell r="N496">
            <v>82</v>
          </cell>
          <cell r="O496">
            <v>91</v>
          </cell>
          <cell r="P496">
            <v>114</v>
          </cell>
          <cell r="Q496">
            <v>0</v>
          </cell>
          <cell r="R496">
            <v>0.2</v>
          </cell>
          <cell r="S496">
            <v>0.11</v>
          </cell>
          <cell r="T496">
            <v>0.11</v>
          </cell>
          <cell r="U496">
            <v>1</v>
          </cell>
          <cell r="V496">
            <v>15</v>
          </cell>
          <cell r="W496">
            <v>12</v>
          </cell>
          <cell r="X496">
            <v>1</v>
          </cell>
          <cell r="Y496">
            <v>1</v>
          </cell>
          <cell r="Z496">
            <v>50</v>
          </cell>
          <cell r="AA496">
            <v>50</v>
          </cell>
          <cell r="AB496">
            <v>0.04</v>
          </cell>
          <cell r="AC496">
            <v>0.04</v>
          </cell>
          <cell r="AD496">
            <v>1</v>
          </cell>
        </row>
        <row r="497">
          <cell r="A497">
            <v>496</v>
          </cell>
          <cell r="B497" t="str">
            <v>A5+39.5*30.6</v>
          </cell>
          <cell r="C497">
            <v>775</v>
          </cell>
          <cell r="D497">
            <v>1003</v>
          </cell>
          <cell r="E497">
            <v>46</v>
          </cell>
          <cell r="F497">
            <v>46</v>
          </cell>
          <cell r="G497">
            <v>60</v>
          </cell>
          <cell r="H497">
            <v>60</v>
          </cell>
          <cell r="I497">
            <v>1</v>
          </cell>
          <cell r="J497">
            <v>1</v>
          </cell>
          <cell r="K497">
            <v>203</v>
          </cell>
          <cell r="L497">
            <v>1</v>
          </cell>
          <cell r="M497">
            <v>37</v>
          </cell>
          <cell r="N497">
            <v>82</v>
          </cell>
          <cell r="O497">
            <v>91</v>
          </cell>
          <cell r="P497">
            <v>114</v>
          </cell>
          <cell r="Q497">
            <v>0</v>
          </cell>
          <cell r="R497">
            <v>50</v>
          </cell>
          <cell r="S497">
            <v>0.11</v>
          </cell>
          <cell r="T497">
            <v>0.4</v>
          </cell>
          <cell r="U497">
            <v>3</v>
          </cell>
          <cell r="V497">
            <v>15</v>
          </cell>
          <cell r="W497">
            <v>12</v>
          </cell>
          <cell r="X497">
            <v>1</v>
          </cell>
          <cell r="Y497">
            <v>1</v>
          </cell>
          <cell r="Z497">
            <v>50</v>
          </cell>
          <cell r="AA497">
            <v>50</v>
          </cell>
          <cell r="AB497">
            <v>0.04</v>
          </cell>
          <cell r="AC497">
            <v>0.5</v>
          </cell>
          <cell r="AD497">
            <v>3</v>
          </cell>
        </row>
        <row r="498">
          <cell r="A498">
            <v>497</v>
          </cell>
          <cell r="B498" t="str">
            <v>ZMB39.5*30.6</v>
          </cell>
          <cell r="C498">
            <v>775</v>
          </cell>
          <cell r="D498">
            <v>1003</v>
          </cell>
          <cell r="E498">
            <v>46</v>
          </cell>
          <cell r="F498">
            <v>46</v>
          </cell>
          <cell r="G498">
            <v>60</v>
          </cell>
          <cell r="H498">
            <v>60</v>
          </cell>
          <cell r="I498">
            <v>1</v>
          </cell>
          <cell r="J498">
            <v>1</v>
          </cell>
          <cell r="K498">
            <v>203</v>
          </cell>
          <cell r="L498">
            <v>1</v>
          </cell>
          <cell r="M498">
            <v>37</v>
          </cell>
          <cell r="N498">
            <v>82</v>
          </cell>
          <cell r="O498">
            <v>91</v>
          </cell>
          <cell r="P498">
            <v>114</v>
          </cell>
          <cell r="Q498">
            <v>2</v>
          </cell>
          <cell r="R498">
            <v>50</v>
          </cell>
          <cell r="S498">
            <v>0.11</v>
          </cell>
          <cell r="T498">
            <v>1</v>
          </cell>
          <cell r="U498">
            <v>11</v>
          </cell>
          <cell r="V498">
            <v>15</v>
          </cell>
          <cell r="W498">
            <v>12</v>
          </cell>
          <cell r="X498">
            <v>1</v>
          </cell>
          <cell r="Y498">
            <v>1</v>
          </cell>
          <cell r="Z498">
            <v>50</v>
          </cell>
          <cell r="AA498">
            <v>50</v>
          </cell>
          <cell r="AB498">
            <v>50</v>
          </cell>
          <cell r="AC498">
            <v>50</v>
          </cell>
          <cell r="AD498">
            <v>1</v>
          </cell>
        </row>
        <row r="499">
          <cell r="A499">
            <v>498</v>
          </cell>
          <cell r="B499" t="str">
            <v>A5\39.5*30.5</v>
          </cell>
          <cell r="C499">
            <v>775</v>
          </cell>
          <cell r="D499">
            <v>1003</v>
          </cell>
          <cell r="E499">
            <v>76</v>
          </cell>
          <cell r="F499">
            <v>76</v>
          </cell>
          <cell r="G499">
            <v>125</v>
          </cell>
          <cell r="H499">
            <v>125</v>
          </cell>
          <cell r="I499">
            <v>1</v>
          </cell>
          <cell r="J499">
            <v>1</v>
          </cell>
          <cell r="K499">
            <v>203</v>
          </cell>
          <cell r="L499">
            <v>1</v>
          </cell>
          <cell r="M499">
            <v>37</v>
          </cell>
          <cell r="N499">
            <v>82</v>
          </cell>
          <cell r="O499">
            <v>91</v>
          </cell>
          <cell r="P499">
            <v>114</v>
          </cell>
          <cell r="Q499">
            <v>0</v>
          </cell>
          <cell r="R499">
            <v>50</v>
          </cell>
          <cell r="S499">
            <v>0.11</v>
          </cell>
          <cell r="T499">
            <v>1</v>
          </cell>
          <cell r="U499">
            <v>3</v>
          </cell>
          <cell r="V499">
            <v>15</v>
          </cell>
          <cell r="W499">
            <v>12</v>
          </cell>
          <cell r="X499">
            <v>1</v>
          </cell>
          <cell r="Y499">
            <v>1</v>
          </cell>
          <cell r="Z499">
            <v>50</v>
          </cell>
          <cell r="AA499">
            <v>50</v>
          </cell>
          <cell r="AB499">
            <v>0.04</v>
          </cell>
          <cell r="AC499">
            <v>50</v>
          </cell>
          <cell r="AD499">
            <v>9999</v>
          </cell>
        </row>
        <row r="500">
          <cell r="A500">
            <v>499</v>
          </cell>
          <cell r="B500" t="str">
            <v>X7b37.0*30.0</v>
          </cell>
          <cell r="C500">
            <v>762</v>
          </cell>
          <cell r="D500">
            <v>940</v>
          </cell>
          <cell r="E500">
            <v>69</v>
          </cell>
          <cell r="F500">
            <v>69</v>
          </cell>
          <cell r="G500">
            <v>93</v>
          </cell>
          <cell r="H500">
            <v>93</v>
          </cell>
          <cell r="I500">
            <v>1</v>
          </cell>
          <cell r="J500">
            <v>1</v>
          </cell>
          <cell r="K500">
            <v>203</v>
          </cell>
          <cell r="L500">
            <v>1</v>
          </cell>
          <cell r="M500">
            <v>38</v>
          </cell>
          <cell r="N500">
            <v>84</v>
          </cell>
          <cell r="O500">
            <v>93</v>
          </cell>
          <cell r="P500">
            <v>116</v>
          </cell>
          <cell r="Q500">
            <v>0</v>
          </cell>
          <cell r="R500">
            <v>0.2</v>
          </cell>
          <cell r="S500">
            <v>0.11</v>
          </cell>
          <cell r="T500">
            <v>1</v>
          </cell>
          <cell r="U500">
            <v>3</v>
          </cell>
          <cell r="V500">
            <v>15</v>
          </cell>
          <cell r="W500">
            <v>12</v>
          </cell>
          <cell r="X500">
            <v>1</v>
          </cell>
          <cell r="Y500">
            <v>1</v>
          </cell>
          <cell r="Z500">
            <v>50</v>
          </cell>
          <cell r="AA500">
            <v>50</v>
          </cell>
          <cell r="AB500">
            <v>0.04</v>
          </cell>
          <cell r="AC500">
            <v>0.04</v>
          </cell>
          <cell r="AD500">
            <v>3</v>
          </cell>
        </row>
        <row r="501">
          <cell r="A501">
            <v>500</v>
          </cell>
          <cell r="B501" t="str">
            <v>X7b38.0*30.0</v>
          </cell>
          <cell r="C501">
            <v>762</v>
          </cell>
          <cell r="D501">
            <v>965</v>
          </cell>
          <cell r="E501">
            <v>69</v>
          </cell>
          <cell r="F501">
            <v>69</v>
          </cell>
          <cell r="G501">
            <v>105</v>
          </cell>
          <cell r="H501">
            <v>105</v>
          </cell>
          <cell r="I501">
            <v>1</v>
          </cell>
          <cell r="J501">
            <v>1</v>
          </cell>
          <cell r="K501">
            <v>203</v>
          </cell>
          <cell r="L501">
            <v>1</v>
          </cell>
          <cell r="M501">
            <v>38</v>
          </cell>
          <cell r="N501">
            <v>84</v>
          </cell>
          <cell r="O501">
            <v>93</v>
          </cell>
          <cell r="P501">
            <v>116</v>
          </cell>
          <cell r="Q501">
            <v>0</v>
          </cell>
          <cell r="R501">
            <v>0.2</v>
          </cell>
          <cell r="S501">
            <v>0.08</v>
          </cell>
          <cell r="T501">
            <v>0.08</v>
          </cell>
          <cell r="U501">
            <v>1</v>
          </cell>
          <cell r="V501">
            <v>15</v>
          </cell>
          <cell r="W501">
            <v>12</v>
          </cell>
          <cell r="X501">
            <v>1</v>
          </cell>
          <cell r="Y501">
            <v>1</v>
          </cell>
          <cell r="Z501">
            <v>50</v>
          </cell>
          <cell r="AA501">
            <v>50</v>
          </cell>
          <cell r="AB501">
            <v>0.04</v>
          </cell>
          <cell r="AC501">
            <v>0.04</v>
          </cell>
          <cell r="AD501">
            <v>1</v>
          </cell>
        </row>
        <row r="502">
          <cell r="A502">
            <v>501</v>
          </cell>
          <cell r="B502" t="str">
            <v>Q6 49.5*41.0</v>
          </cell>
          <cell r="C502">
            <v>1041</v>
          </cell>
          <cell r="D502">
            <v>1257</v>
          </cell>
          <cell r="E502">
            <v>24</v>
          </cell>
          <cell r="F502">
            <v>24</v>
          </cell>
          <cell r="G502">
            <v>32</v>
          </cell>
          <cell r="H502">
            <v>32</v>
          </cell>
          <cell r="I502">
            <v>1</v>
          </cell>
          <cell r="J502">
            <v>1</v>
          </cell>
          <cell r="K502">
            <v>203</v>
          </cell>
          <cell r="L502">
            <v>1</v>
          </cell>
          <cell r="M502">
            <v>25</v>
          </cell>
          <cell r="N502">
            <v>56</v>
          </cell>
          <cell r="O502">
            <v>62</v>
          </cell>
          <cell r="P502">
            <v>78</v>
          </cell>
          <cell r="Q502">
            <v>0</v>
          </cell>
          <cell r="R502">
            <v>0.2</v>
          </cell>
          <cell r="S502">
            <v>0.11</v>
          </cell>
          <cell r="T502">
            <v>0.11</v>
          </cell>
          <cell r="U502">
            <v>1</v>
          </cell>
          <cell r="V502">
            <v>15</v>
          </cell>
          <cell r="W502">
            <v>12</v>
          </cell>
          <cell r="X502">
            <v>1</v>
          </cell>
          <cell r="Y502">
            <v>1</v>
          </cell>
          <cell r="Z502">
            <v>50</v>
          </cell>
          <cell r="AA502">
            <v>50</v>
          </cell>
          <cell r="AB502">
            <v>0.04</v>
          </cell>
          <cell r="AC502">
            <v>0.04</v>
          </cell>
          <cell r="AD502">
            <v>1</v>
          </cell>
        </row>
        <row r="503">
          <cell r="A503">
            <v>502</v>
          </cell>
          <cell r="B503" t="str">
            <v>Q6c49.5*41.0</v>
          </cell>
          <cell r="C503">
            <v>1041</v>
          </cell>
          <cell r="D503">
            <v>1257</v>
          </cell>
          <cell r="E503">
            <v>179</v>
          </cell>
          <cell r="F503">
            <v>179</v>
          </cell>
          <cell r="G503">
            <v>187</v>
          </cell>
          <cell r="H503">
            <v>187</v>
          </cell>
          <cell r="I503">
            <v>1</v>
          </cell>
          <cell r="J503">
            <v>1</v>
          </cell>
          <cell r="K503">
            <v>203</v>
          </cell>
          <cell r="L503">
            <v>1</v>
          </cell>
          <cell r="M503">
            <v>25</v>
          </cell>
          <cell r="N503">
            <v>56</v>
          </cell>
          <cell r="O503">
            <v>62</v>
          </cell>
          <cell r="P503">
            <v>78</v>
          </cell>
          <cell r="Q503">
            <v>0</v>
          </cell>
          <cell r="R503">
            <v>0.2</v>
          </cell>
          <cell r="S503">
            <v>0.11</v>
          </cell>
          <cell r="T503">
            <v>0.11</v>
          </cell>
          <cell r="U503">
            <v>1</v>
          </cell>
          <cell r="V503">
            <v>15</v>
          </cell>
          <cell r="W503">
            <v>12</v>
          </cell>
          <cell r="X503">
            <v>1</v>
          </cell>
          <cell r="Y503">
            <v>1</v>
          </cell>
          <cell r="Z503">
            <v>50</v>
          </cell>
          <cell r="AA503">
            <v>50</v>
          </cell>
          <cell r="AB503">
            <v>0.04</v>
          </cell>
          <cell r="AC503">
            <v>0.04</v>
          </cell>
          <cell r="AD503">
            <v>1</v>
          </cell>
        </row>
        <row r="504">
          <cell r="A504">
            <v>503</v>
          </cell>
          <cell r="B504" t="str">
            <v>Q6x49.5*41.0</v>
          </cell>
          <cell r="C504">
            <v>1041</v>
          </cell>
          <cell r="D504">
            <v>1257</v>
          </cell>
          <cell r="E504">
            <v>24</v>
          </cell>
          <cell r="F504">
            <v>24</v>
          </cell>
          <cell r="G504">
            <v>32</v>
          </cell>
          <cell r="H504">
            <v>32</v>
          </cell>
          <cell r="I504">
            <v>2</v>
          </cell>
          <cell r="J504">
            <v>2</v>
          </cell>
          <cell r="K504">
            <v>203</v>
          </cell>
          <cell r="L504">
            <v>4</v>
          </cell>
          <cell r="M504">
            <v>25</v>
          </cell>
          <cell r="N504">
            <v>56</v>
          </cell>
          <cell r="O504">
            <v>62</v>
          </cell>
          <cell r="P504">
            <v>78</v>
          </cell>
          <cell r="Q504">
            <v>0</v>
          </cell>
          <cell r="R504">
            <v>0.2</v>
          </cell>
          <cell r="S504">
            <v>0.11</v>
          </cell>
          <cell r="T504">
            <v>0.11</v>
          </cell>
          <cell r="U504">
            <v>1</v>
          </cell>
          <cell r="V504">
            <v>15</v>
          </cell>
          <cell r="W504">
            <v>12</v>
          </cell>
          <cell r="X504">
            <v>1</v>
          </cell>
          <cell r="Y504">
            <v>1</v>
          </cell>
          <cell r="Z504">
            <v>50</v>
          </cell>
          <cell r="AA504">
            <v>50</v>
          </cell>
          <cell r="AB504">
            <v>0.04</v>
          </cell>
          <cell r="AC504">
            <v>0.04</v>
          </cell>
          <cell r="AD504">
            <v>1</v>
          </cell>
        </row>
        <row r="505">
          <cell r="A505">
            <v>504</v>
          </cell>
          <cell r="B505" t="str">
            <v>Q6+49.5*41.0</v>
          </cell>
          <cell r="C505">
            <v>1041</v>
          </cell>
          <cell r="D505">
            <v>1257</v>
          </cell>
          <cell r="E505">
            <v>24</v>
          </cell>
          <cell r="F505">
            <v>24</v>
          </cell>
          <cell r="G505">
            <v>32</v>
          </cell>
          <cell r="H505">
            <v>32</v>
          </cell>
          <cell r="I505">
            <v>1</v>
          </cell>
          <cell r="J505">
            <v>1</v>
          </cell>
          <cell r="K505">
            <v>203</v>
          </cell>
          <cell r="L505">
            <v>1</v>
          </cell>
          <cell r="M505">
            <v>25</v>
          </cell>
          <cell r="N505">
            <v>56</v>
          </cell>
          <cell r="O505">
            <v>62</v>
          </cell>
          <cell r="P505">
            <v>78</v>
          </cell>
          <cell r="Q505">
            <v>0</v>
          </cell>
          <cell r="R505">
            <v>50</v>
          </cell>
          <cell r="S505">
            <v>0.11</v>
          </cell>
          <cell r="T505">
            <v>0.4</v>
          </cell>
          <cell r="U505">
            <v>3</v>
          </cell>
          <cell r="V505">
            <v>15</v>
          </cell>
          <cell r="W505">
            <v>12</v>
          </cell>
          <cell r="X505">
            <v>1</v>
          </cell>
          <cell r="Y505">
            <v>1</v>
          </cell>
          <cell r="Z505">
            <v>50</v>
          </cell>
          <cell r="AA505">
            <v>50</v>
          </cell>
          <cell r="AB505">
            <v>0.04</v>
          </cell>
          <cell r="AC505">
            <v>0.5</v>
          </cell>
          <cell r="AD505">
            <v>3</v>
          </cell>
        </row>
        <row r="506">
          <cell r="A506">
            <v>505</v>
          </cell>
          <cell r="B506" t="str">
            <v>Q6c49.0*41.0</v>
          </cell>
          <cell r="C506">
            <v>1041</v>
          </cell>
          <cell r="D506">
            <v>1245</v>
          </cell>
          <cell r="E506">
            <v>179</v>
          </cell>
          <cell r="F506">
            <v>179</v>
          </cell>
          <cell r="G506">
            <v>181</v>
          </cell>
          <cell r="H506">
            <v>181</v>
          </cell>
          <cell r="I506">
            <v>1</v>
          </cell>
          <cell r="J506">
            <v>1</v>
          </cell>
          <cell r="K506">
            <v>203</v>
          </cell>
          <cell r="L506">
            <v>1</v>
          </cell>
          <cell r="M506">
            <v>25</v>
          </cell>
          <cell r="N506">
            <v>56</v>
          </cell>
          <cell r="O506">
            <v>62</v>
          </cell>
          <cell r="P506">
            <v>78</v>
          </cell>
          <cell r="Q506">
            <v>0</v>
          </cell>
          <cell r="R506">
            <v>0.2</v>
          </cell>
          <cell r="S506">
            <v>0.11</v>
          </cell>
          <cell r="T506">
            <v>0.11</v>
          </cell>
          <cell r="U506">
            <v>1</v>
          </cell>
          <cell r="V506">
            <v>15</v>
          </cell>
          <cell r="W506">
            <v>12</v>
          </cell>
          <cell r="X506">
            <v>1</v>
          </cell>
          <cell r="Y506">
            <v>1</v>
          </cell>
          <cell r="Z506">
            <v>50</v>
          </cell>
          <cell r="AA506">
            <v>50</v>
          </cell>
          <cell r="AB506">
            <v>0.04</v>
          </cell>
          <cell r="AC506">
            <v>0.04</v>
          </cell>
          <cell r="AD506">
            <v>1</v>
          </cell>
        </row>
        <row r="507">
          <cell r="A507">
            <v>506</v>
          </cell>
          <cell r="B507" t="str">
            <v>Q6 49.0*41.0</v>
          </cell>
          <cell r="C507">
            <v>1041</v>
          </cell>
          <cell r="D507">
            <v>1245</v>
          </cell>
          <cell r="E507">
            <v>24</v>
          </cell>
          <cell r="F507">
            <v>24</v>
          </cell>
          <cell r="G507">
            <v>26</v>
          </cell>
          <cell r="H507">
            <v>26</v>
          </cell>
          <cell r="I507">
            <v>1</v>
          </cell>
          <cell r="J507">
            <v>1</v>
          </cell>
          <cell r="K507">
            <v>203</v>
          </cell>
          <cell r="L507">
            <v>1</v>
          </cell>
          <cell r="M507">
            <v>25</v>
          </cell>
          <cell r="N507">
            <v>56</v>
          </cell>
          <cell r="O507">
            <v>62</v>
          </cell>
          <cell r="P507">
            <v>78</v>
          </cell>
          <cell r="Q507">
            <v>0</v>
          </cell>
          <cell r="R507">
            <v>0.2</v>
          </cell>
          <cell r="S507">
            <v>0.11</v>
          </cell>
          <cell r="T507">
            <v>0.11</v>
          </cell>
          <cell r="U507">
            <v>1</v>
          </cell>
          <cell r="V507">
            <v>15</v>
          </cell>
          <cell r="W507">
            <v>12</v>
          </cell>
          <cell r="X507">
            <v>1</v>
          </cell>
          <cell r="Y507">
            <v>1</v>
          </cell>
          <cell r="Z507">
            <v>50</v>
          </cell>
          <cell r="AA507">
            <v>50</v>
          </cell>
          <cell r="AB507">
            <v>0.04</v>
          </cell>
          <cell r="AC507">
            <v>0.04</v>
          </cell>
          <cell r="AD507">
            <v>1</v>
          </cell>
        </row>
        <row r="508">
          <cell r="A508">
            <v>507</v>
          </cell>
          <cell r="B508" t="str">
            <v>Q6b49.0*41.0</v>
          </cell>
          <cell r="C508">
            <v>1041</v>
          </cell>
          <cell r="D508">
            <v>1245</v>
          </cell>
          <cell r="E508">
            <v>209</v>
          </cell>
          <cell r="F508">
            <v>209</v>
          </cell>
          <cell r="G508">
            <v>246</v>
          </cell>
          <cell r="H508">
            <v>246</v>
          </cell>
          <cell r="I508">
            <v>1</v>
          </cell>
          <cell r="J508">
            <v>1</v>
          </cell>
          <cell r="K508">
            <v>203</v>
          </cell>
          <cell r="L508">
            <v>1</v>
          </cell>
          <cell r="M508">
            <v>25</v>
          </cell>
          <cell r="N508">
            <v>56</v>
          </cell>
          <cell r="O508">
            <v>62</v>
          </cell>
          <cell r="P508">
            <v>78</v>
          </cell>
          <cell r="Q508">
            <v>0</v>
          </cell>
          <cell r="R508">
            <v>0.2</v>
          </cell>
          <cell r="S508">
            <v>0.11</v>
          </cell>
          <cell r="T508">
            <v>0.11</v>
          </cell>
          <cell r="U508">
            <v>1</v>
          </cell>
          <cell r="V508">
            <v>15</v>
          </cell>
          <cell r="W508">
            <v>12</v>
          </cell>
          <cell r="X508">
            <v>1</v>
          </cell>
          <cell r="Y508">
            <v>1</v>
          </cell>
          <cell r="Z508">
            <v>50</v>
          </cell>
          <cell r="AA508">
            <v>50</v>
          </cell>
          <cell r="AB508">
            <v>0.04</v>
          </cell>
          <cell r="AC508">
            <v>0.04</v>
          </cell>
          <cell r="AD508">
            <v>1</v>
          </cell>
        </row>
        <row r="509">
          <cell r="A509">
            <v>508</v>
          </cell>
          <cell r="B509" t="str">
            <v>Q6x49.0*41.0</v>
          </cell>
          <cell r="C509">
            <v>1041</v>
          </cell>
          <cell r="D509">
            <v>1245</v>
          </cell>
          <cell r="E509">
            <v>24</v>
          </cell>
          <cell r="F509">
            <v>24</v>
          </cell>
          <cell r="G509">
            <v>26</v>
          </cell>
          <cell r="H509">
            <v>26</v>
          </cell>
          <cell r="I509">
            <v>2</v>
          </cell>
          <cell r="J509">
            <v>2</v>
          </cell>
          <cell r="K509">
            <v>203</v>
          </cell>
          <cell r="L509">
            <v>4</v>
          </cell>
          <cell r="M509">
            <v>25</v>
          </cell>
          <cell r="N509">
            <v>56</v>
          </cell>
          <cell r="O509">
            <v>62</v>
          </cell>
          <cell r="P509">
            <v>78</v>
          </cell>
          <cell r="Q509">
            <v>0</v>
          </cell>
          <cell r="R509">
            <v>0.2</v>
          </cell>
          <cell r="S509">
            <v>0.11</v>
          </cell>
          <cell r="T509">
            <v>0.11</v>
          </cell>
          <cell r="U509">
            <v>1</v>
          </cell>
          <cell r="V509">
            <v>15</v>
          </cell>
          <cell r="W509">
            <v>12</v>
          </cell>
          <cell r="X509">
            <v>1</v>
          </cell>
          <cell r="Y509">
            <v>1</v>
          </cell>
          <cell r="Z509">
            <v>50</v>
          </cell>
          <cell r="AA509">
            <v>50</v>
          </cell>
          <cell r="AB509">
            <v>0.04</v>
          </cell>
          <cell r="AC509">
            <v>0.04</v>
          </cell>
          <cell r="AD509">
            <v>1</v>
          </cell>
        </row>
        <row r="510">
          <cell r="A510">
            <v>509</v>
          </cell>
          <cell r="B510" t="str">
            <v>Q6d49.0*41.0</v>
          </cell>
          <cell r="C510">
            <v>1041</v>
          </cell>
          <cell r="D510">
            <v>1245</v>
          </cell>
          <cell r="E510">
            <v>154</v>
          </cell>
          <cell r="F510">
            <v>154</v>
          </cell>
          <cell r="G510">
            <v>161</v>
          </cell>
          <cell r="H510">
            <v>161</v>
          </cell>
          <cell r="I510">
            <v>1</v>
          </cell>
          <cell r="J510">
            <v>1</v>
          </cell>
          <cell r="K510">
            <v>203</v>
          </cell>
          <cell r="L510">
            <v>1</v>
          </cell>
          <cell r="M510">
            <v>25</v>
          </cell>
          <cell r="N510">
            <v>56</v>
          </cell>
          <cell r="O510">
            <v>62</v>
          </cell>
          <cell r="P510">
            <v>78</v>
          </cell>
          <cell r="Q510">
            <v>0</v>
          </cell>
          <cell r="R510">
            <v>0.2</v>
          </cell>
          <cell r="S510">
            <v>0.09</v>
          </cell>
          <cell r="T510">
            <v>0.09</v>
          </cell>
          <cell r="U510">
            <v>1</v>
          </cell>
          <cell r="V510">
            <v>15</v>
          </cell>
          <cell r="W510">
            <v>12</v>
          </cell>
          <cell r="X510">
            <v>1</v>
          </cell>
          <cell r="Y510">
            <v>1</v>
          </cell>
          <cell r="Z510">
            <v>50</v>
          </cell>
          <cell r="AA510">
            <v>50</v>
          </cell>
          <cell r="AB510">
            <v>0.04</v>
          </cell>
          <cell r="AC510">
            <v>0.04</v>
          </cell>
          <cell r="AD510">
            <v>1</v>
          </cell>
        </row>
        <row r="511">
          <cell r="A511">
            <v>510</v>
          </cell>
          <cell r="B511" t="str">
            <v>Q6+49.0*41.0</v>
          </cell>
          <cell r="C511">
            <v>1041</v>
          </cell>
          <cell r="D511">
            <v>1245</v>
          </cell>
          <cell r="E511">
            <v>24</v>
          </cell>
          <cell r="F511">
            <v>24</v>
          </cell>
          <cell r="G511">
            <v>26</v>
          </cell>
          <cell r="H511">
            <v>26</v>
          </cell>
          <cell r="I511">
            <v>1</v>
          </cell>
          <cell r="J511">
            <v>1</v>
          </cell>
          <cell r="K511">
            <v>203</v>
          </cell>
          <cell r="L511">
            <v>1</v>
          </cell>
          <cell r="M511">
            <v>25</v>
          </cell>
          <cell r="N511">
            <v>56</v>
          </cell>
          <cell r="O511">
            <v>62</v>
          </cell>
          <cell r="P511">
            <v>78</v>
          </cell>
          <cell r="Q511">
            <v>0</v>
          </cell>
          <cell r="R511">
            <v>50</v>
          </cell>
          <cell r="S511">
            <v>0.11</v>
          </cell>
          <cell r="T511">
            <v>0.4</v>
          </cell>
          <cell r="U511">
            <v>3</v>
          </cell>
          <cell r="V511">
            <v>15</v>
          </cell>
          <cell r="W511">
            <v>12</v>
          </cell>
          <cell r="X511">
            <v>1</v>
          </cell>
          <cell r="Y511">
            <v>1</v>
          </cell>
          <cell r="Z511">
            <v>50</v>
          </cell>
          <cell r="AA511">
            <v>50</v>
          </cell>
          <cell r="AB511">
            <v>0.04</v>
          </cell>
          <cell r="AC511">
            <v>0.5</v>
          </cell>
          <cell r="AD511">
            <v>3</v>
          </cell>
        </row>
        <row r="512">
          <cell r="A512">
            <v>511</v>
          </cell>
          <cell r="B512" t="str">
            <v>Q6 53.0*45.0</v>
          </cell>
          <cell r="C512">
            <v>1143</v>
          </cell>
          <cell r="D512">
            <v>1346</v>
          </cell>
          <cell r="E512">
            <v>25</v>
          </cell>
          <cell r="F512">
            <v>25</v>
          </cell>
          <cell r="G512">
            <v>26</v>
          </cell>
          <cell r="H512">
            <v>26</v>
          </cell>
          <cell r="I512">
            <v>1</v>
          </cell>
          <cell r="J512">
            <v>1</v>
          </cell>
          <cell r="K512">
            <v>203</v>
          </cell>
          <cell r="L512">
            <v>1</v>
          </cell>
          <cell r="M512">
            <v>22</v>
          </cell>
          <cell r="N512">
            <v>48</v>
          </cell>
          <cell r="O512">
            <v>54</v>
          </cell>
          <cell r="P512">
            <v>67</v>
          </cell>
          <cell r="Q512">
            <v>0</v>
          </cell>
          <cell r="R512">
            <v>0.2</v>
          </cell>
          <cell r="S512">
            <v>0.11</v>
          </cell>
          <cell r="T512">
            <v>0.11</v>
          </cell>
          <cell r="U512">
            <v>1</v>
          </cell>
          <cell r="V512">
            <v>15</v>
          </cell>
          <cell r="W512">
            <v>12</v>
          </cell>
          <cell r="X512">
            <v>1</v>
          </cell>
          <cell r="Y512">
            <v>1</v>
          </cell>
          <cell r="Z512">
            <v>50</v>
          </cell>
          <cell r="AA512">
            <v>50</v>
          </cell>
          <cell r="AB512">
            <v>0.04</v>
          </cell>
          <cell r="AC512">
            <v>0.04</v>
          </cell>
          <cell r="AD512">
            <v>1</v>
          </cell>
        </row>
        <row r="513">
          <cell r="A513">
            <v>512</v>
          </cell>
          <cell r="B513" t="str">
            <v>Q6d53.0*45.0</v>
          </cell>
          <cell r="C513">
            <v>1143</v>
          </cell>
          <cell r="D513">
            <v>1346</v>
          </cell>
          <cell r="E513">
            <v>205</v>
          </cell>
          <cell r="F513">
            <v>205</v>
          </cell>
          <cell r="G513">
            <v>211</v>
          </cell>
          <cell r="H513">
            <v>211</v>
          </cell>
          <cell r="I513">
            <v>1</v>
          </cell>
          <cell r="J513">
            <v>1</v>
          </cell>
          <cell r="K513">
            <v>203</v>
          </cell>
          <cell r="L513">
            <v>1</v>
          </cell>
          <cell r="M513">
            <v>22</v>
          </cell>
          <cell r="N513">
            <v>48</v>
          </cell>
          <cell r="O513">
            <v>54</v>
          </cell>
          <cell r="P513">
            <v>67</v>
          </cell>
          <cell r="Q513">
            <v>0</v>
          </cell>
          <cell r="R513">
            <v>0.2</v>
          </cell>
          <cell r="S513">
            <v>0.09</v>
          </cell>
          <cell r="T513">
            <v>0.09</v>
          </cell>
          <cell r="U513">
            <v>1</v>
          </cell>
          <cell r="V513">
            <v>15</v>
          </cell>
          <cell r="W513">
            <v>12</v>
          </cell>
          <cell r="X513">
            <v>1</v>
          </cell>
          <cell r="Y513">
            <v>1</v>
          </cell>
          <cell r="Z513">
            <v>50</v>
          </cell>
          <cell r="AA513">
            <v>50</v>
          </cell>
          <cell r="AB513">
            <v>0.04</v>
          </cell>
          <cell r="AC513">
            <v>0.04</v>
          </cell>
          <cell r="AD513">
            <v>1</v>
          </cell>
        </row>
        <row r="514">
          <cell r="A514">
            <v>513</v>
          </cell>
          <cell r="B514" t="str">
            <v>Q6x53.0*45.0</v>
          </cell>
          <cell r="C514">
            <v>1143</v>
          </cell>
          <cell r="D514">
            <v>1346</v>
          </cell>
          <cell r="E514">
            <v>10</v>
          </cell>
          <cell r="F514">
            <v>10</v>
          </cell>
          <cell r="G514">
            <v>11</v>
          </cell>
          <cell r="H514">
            <v>11</v>
          </cell>
          <cell r="I514">
            <v>2</v>
          </cell>
          <cell r="J514">
            <v>2</v>
          </cell>
          <cell r="K514">
            <v>203</v>
          </cell>
          <cell r="L514">
            <v>4</v>
          </cell>
          <cell r="M514">
            <v>22</v>
          </cell>
          <cell r="N514">
            <v>48</v>
          </cell>
          <cell r="O514">
            <v>54</v>
          </cell>
          <cell r="P514">
            <v>67</v>
          </cell>
          <cell r="Q514">
            <v>0</v>
          </cell>
          <cell r="R514">
            <v>0.2</v>
          </cell>
          <cell r="S514">
            <v>0.11</v>
          </cell>
          <cell r="T514">
            <v>0.11</v>
          </cell>
          <cell r="U514">
            <v>1</v>
          </cell>
          <cell r="V514">
            <v>15</v>
          </cell>
          <cell r="W514">
            <v>12</v>
          </cell>
          <cell r="X514">
            <v>1</v>
          </cell>
          <cell r="Y514">
            <v>1</v>
          </cell>
          <cell r="Z514">
            <v>50</v>
          </cell>
          <cell r="AA514">
            <v>50</v>
          </cell>
          <cell r="AB514">
            <v>0.04</v>
          </cell>
          <cell r="AC514">
            <v>0.04</v>
          </cell>
          <cell r="AD514">
            <v>1</v>
          </cell>
        </row>
        <row r="515">
          <cell r="A515">
            <v>514</v>
          </cell>
          <cell r="B515" t="str">
            <v>Q6+53.0*45.0</v>
          </cell>
          <cell r="C515">
            <v>1143</v>
          </cell>
          <cell r="D515">
            <v>1346</v>
          </cell>
          <cell r="E515">
            <v>25</v>
          </cell>
          <cell r="F515">
            <v>25</v>
          </cell>
          <cell r="G515">
            <v>26</v>
          </cell>
          <cell r="H515">
            <v>26</v>
          </cell>
          <cell r="I515">
            <v>1</v>
          </cell>
          <cell r="J515">
            <v>1</v>
          </cell>
          <cell r="K515">
            <v>203</v>
          </cell>
          <cell r="L515">
            <v>1</v>
          </cell>
          <cell r="M515">
            <v>22</v>
          </cell>
          <cell r="N515">
            <v>48</v>
          </cell>
          <cell r="O515">
            <v>54</v>
          </cell>
          <cell r="P515">
            <v>67</v>
          </cell>
          <cell r="Q515">
            <v>0</v>
          </cell>
          <cell r="R515">
            <v>50</v>
          </cell>
          <cell r="S515">
            <v>0.11</v>
          </cell>
          <cell r="T515">
            <v>0.4</v>
          </cell>
          <cell r="U515">
            <v>3</v>
          </cell>
          <cell r="V515">
            <v>15</v>
          </cell>
          <cell r="W515">
            <v>12</v>
          </cell>
          <cell r="X515">
            <v>1</v>
          </cell>
          <cell r="Y515">
            <v>1</v>
          </cell>
          <cell r="Z515">
            <v>50</v>
          </cell>
          <cell r="AA515">
            <v>50</v>
          </cell>
          <cell r="AB515">
            <v>0.04</v>
          </cell>
          <cell r="AC515">
            <v>0.5</v>
          </cell>
          <cell r="AD515">
            <v>3</v>
          </cell>
        </row>
        <row r="516">
          <cell r="A516">
            <v>515</v>
          </cell>
          <cell r="B516" t="str">
            <v/>
          </cell>
          <cell r="C516" t="str">
            <v/>
          </cell>
          <cell r="D516" t="str">
            <v/>
          </cell>
          <cell r="E516" t="str">
            <v/>
          </cell>
          <cell r="F516" t="str">
            <v/>
          </cell>
          <cell r="G516" t="str">
            <v/>
          </cell>
          <cell r="H516" t="str">
            <v/>
          </cell>
          <cell r="I516" t="str">
            <v/>
          </cell>
          <cell r="J516" t="str">
            <v/>
          </cell>
          <cell r="K516" t="str">
            <v/>
          </cell>
          <cell r="L516" t="str">
            <v/>
          </cell>
          <cell r="M516" t="str">
            <v/>
          </cell>
          <cell r="N516" t="str">
            <v/>
          </cell>
          <cell r="O516" t="str">
            <v/>
          </cell>
          <cell r="P516" t="str">
            <v/>
          </cell>
          <cell r="Q516" t="str">
            <v/>
          </cell>
          <cell r="R516" t="str">
            <v/>
          </cell>
          <cell r="S516" t="str">
            <v/>
          </cell>
          <cell r="T516" t="str">
            <v/>
          </cell>
          <cell r="V516" t="str">
            <v/>
          </cell>
          <cell r="W516" t="str">
            <v/>
          </cell>
          <cell r="X516" t="str">
            <v/>
          </cell>
          <cell r="Y516" t="str">
            <v/>
          </cell>
          <cell r="Z516" t="str">
            <v/>
          </cell>
          <cell r="AA516" t="str">
            <v/>
          </cell>
          <cell r="AB516" t="str">
            <v/>
          </cell>
        </row>
        <row r="517">
          <cell r="A517">
            <v>516</v>
          </cell>
          <cell r="B517" t="str">
            <v>Q7 53.0*45.0</v>
          </cell>
          <cell r="C517">
            <v>1143</v>
          </cell>
          <cell r="D517">
            <v>1346</v>
          </cell>
          <cell r="E517">
            <v>25</v>
          </cell>
          <cell r="F517">
            <v>25</v>
          </cell>
          <cell r="G517">
            <v>26</v>
          </cell>
          <cell r="H517">
            <v>26</v>
          </cell>
          <cell r="I517">
            <v>1</v>
          </cell>
          <cell r="J517">
            <v>1</v>
          </cell>
          <cell r="K517">
            <v>203</v>
          </cell>
          <cell r="L517">
            <v>1</v>
          </cell>
          <cell r="M517">
            <v>22</v>
          </cell>
          <cell r="N517">
            <v>48</v>
          </cell>
          <cell r="O517">
            <v>54</v>
          </cell>
          <cell r="P517">
            <v>67</v>
          </cell>
          <cell r="Q517">
            <v>0</v>
          </cell>
          <cell r="R517">
            <v>0.2</v>
          </cell>
          <cell r="S517">
            <v>0.11</v>
          </cell>
          <cell r="T517">
            <v>0.11</v>
          </cell>
          <cell r="U517">
            <v>1</v>
          </cell>
          <cell r="V517">
            <v>15</v>
          </cell>
          <cell r="W517">
            <v>12</v>
          </cell>
          <cell r="X517">
            <v>1</v>
          </cell>
          <cell r="Y517">
            <v>1</v>
          </cell>
          <cell r="Z517">
            <v>50</v>
          </cell>
          <cell r="AA517">
            <v>50</v>
          </cell>
          <cell r="AB517">
            <v>0.04</v>
          </cell>
          <cell r="AC517">
            <v>0.04</v>
          </cell>
          <cell r="AD517">
            <v>1</v>
          </cell>
        </row>
        <row r="518">
          <cell r="A518">
            <v>517</v>
          </cell>
          <cell r="B518" t="str">
            <v>Q7d53.0*45.0</v>
          </cell>
          <cell r="C518">
            <v>1143</v>
          </cell>
          <cell r="D518">
            <v>1346</v>
          </cell>
          <cell r="E518">
            <v>205</v>
          </cell>
          <cell r="F518">
            <v>205</v>
          </cell>
          <cell r="G518">
            <v>211</v>
          </cell>
          <cell r="H518">
            <v>211</v>
          </cell>
          <cell r="I518">
            <v>1</v>
          </cell>
          <cell r="J518">
            <v>1</v>
          </cell>
          <cell r="K518">
            <v>203</v>
          </cell>
          <cell r="L518">
            <v>1</v>
          </cell>
          <cell r="M518">
            <v>22</v>
          </cell>
          <cell r="N518">
            <v>48</v>
          </cell>
          <cell r="O518">
            <v>54</v>
          </cell>
          <cell r="P518">
            <v>67</v>
          </cell>
          <cell r="Q518">
            <v>0</v>
          </cell>
          <cell r="R518">
            <v>0.2</v>
          </cell>
          <cell r="S518">
            <v>0.11</v>
          </cell>
          <cell r="T518">
            <v>0.11</v>
          </cell>
          <cell r="U518">
            <v>1</v>
          </cell>
          <cell r="V518">
            <v>15</v>
          </cell>
          <cell r="W518">
            <v>12</v>
          </cell>
          <cell r="X518">
            <v>1</v>
          </cell>
          <cell r="Y518">
            <v>1</v>
          </cell>
          <cell r="Z518">
            <v>50</v>
          </cell>
          <cell r="AA518">
            <v>50</v>
          </cell>
          <cell r="AB518">
            <v>0.04</v>
          </cell>
          <cell r="AC518">
            <v>0.04</v>
          </cell>
          <cell r="AD518">
            <v>1</v>
          </cell>
        </row>
        <row r="519">
          <cell r="A519">
            <v>518</v>
          </cell>
          <cell r="B519" t="str">
            <v>Q7x53.0*45.0</v>
          </cell>
          <cell r="C519">
            <v>1143</v>
          </cell>
          <cell r="D519">
            <v>1346</v>
          </cell>
          <cell r="E519">
            <v>10</v>
          </cell>
          <cell r="F519">
            <v>10</v>
          </cell>
          <cell r="G519">
            <v>11</v>
          </cell>
          <cell r="H519">
            <v>11</v>
          </cell>
          <cell r="I519">
            <v>2</v>
          </cell>
          <cell r="J519">
            <v>2</v>
          </cell>
          <cell r="K519">
            <v>203</v>
          </cell>
          <cell r="L519">
            <v>4</v>
          </cell>
          <cell r="M519">
            <v>22</v>
          </cell>
          <cell r="N519">
            <v>48</v>
          </cell>
          <cell r="O519">
            <v>54</v>
          </cell>
          <cell r="P519">
            <v>67</v>
          </cell>
          <cell r="Q519">
            <v>0</v>
          </cell>
          <cell r="R519">
            <v>0.2</v>
          </cell>
          <cell r="S519">
            <v>0.11</v>
          </cell>
          <cell r="T519">
            <v>0.11</v>
          </cell>
          <cell r="U519">
            <v>1</v>
          </cell>
          <cell r="V519">
            <v>15</v>
          </cell>
          <cell r="W519">
            <v>12</v>
          </cell>
          <cell r="X519">
            <v>1</v>
          </cell>
          <cell r="Y519">
            <v>1</v>
          </cell>
          <cell r="Z519">
            <v>50</v>
          </cell>
          <cell r="AA519">
            <v>50</v>
          </cell>
          <cell r="AB519">
            <v>0.04</v>
          </cell>
          <cell r="AC519">
            <v>0.04</v>
          </cell>
          <cell r="AD519">
            <v>1</v>
          </cell>
        </row>
        <row r="520">
          <cell r="A520">
            <v>519</v>
          </cell>
          <cell r="B520" t="str">
            <v>Q7+53.0*45.0</v>
          </cell>
          <cell r="C520">
            <v>1143</v>
          </cell>
          <cell r="D520">
            <v>1346</v>
          </cell>
          <cell r="E520">
            <v>25</v>
          </cell>
          <cell r="F520">
            <v>25</v>
          </cell>
          <cell r="G520">
            <v>26</v>
          </cell>
          <cell r="H520">
            <v>26</v>
          </cell>
          <cell r="I520">
            <v>1</v>
          </cell>
          <cell r="J520">
            <v>1</v>
          </cell>
          <cell r="K520">
            <v>203</v>
          </cell>
          <cell r="L520">
            <v>1</v>
          </cell>
          <cell r="M520">
            <v>22</v>
          </cell>
          <cell r="N520">
            <v>48</v>
          </cell>
          <cell r="O520">
            <v>54</v>
          </cell>
          <cell r="P520">
            <v>67</v>
          </cell>
          <cell r="Q520">
            <v>0</v>
          </cell>
          <cell r="R520">
            <v>50</v>
          </cell>
          <cell r="S520">
            <v>0.11</v>
          </cell>
          <cell r="T520">
            <v>0.4</v>
          </cell>
          <cell r="U520">
            <v>9999</v>
          </cell>
          <cell r="V520">
            <v>15</v>
          </cell>
          <cell r="W520">
            <v>12</v>
          </cell>
          <cell r="X520">
            <v>1</v>
          </cell>
          <cell r="Y520">
            <v>1</v>
          </cell>
          <cell r="Z520">
            <v>50</v>
          </cell>
          <cell r="AA520">
            <v>50</v>
          </cell>
          <cell r="AB520">
            <v>0.04</v>
          </cell>
          <cell r="AC520">
            <v>0.5</v>
          </cell>
          <cell r="AD520">
            <v>9999</v>
          </cell>
        </row>
        <row r="521">
          <cell r="A521">
            <v>520</v>
          </cell>
          <cell r="B521" t="str">
            <v>Q7 53.5*45.0</v>
          </cell>
          <cell r="C521">
            <v>1143</v>
          </cell>
          <cell r="D521">
            <v>1359</v>
          </cell>
          <cell r="E521">
            <v>25</v>
          </cell>
          <cell r="F521">
            <v>25</v>
          </cell>
          <cell r="G521">
            <v>33</v>
          </cell>
          <cell r="H521">
            <v>33</v>
          </cell>
          <cell r="I521">
            <v>1</v>
          </cell>
          <cell r="J521">
            <v>1</v>
          </cell>
          <cell r="K521">
            <v>203</v>
          </cell>
          <cell r="L521">
            <v>1</v>
          </cell>
          <cell r="M521">
            <v>22</v>
          </cell>
          <cell r="N521">
            <v>48</v>
          </cell>
          <cell r="O521">
            <v>54</v>
          </cell>
          <cell r="P521">
            <v>67</v>
          </cell>
          <cell r="Q521">
            <v>0</v>
          </cell>
          <cell r="R521">
            <v>0.2</v>
          </cell>
          <cell r="S521">
            <v>0.11</v>
          </cell>
          <cell r="T521">
            <v>0.11</v>
          </cell>
          <cell r="U521">
            <v>1</v>
          </cell>
          <cell r="V521">
            <v>15</v>
          </cell>
          <cell r="W521">
            <v>12</v>
          </cell>
          <cell r="X521">
            <v>1</v>
          </cell>
          <cell r="Y521">
            <v>1</v>
          </cell>
          <cell r="Z521">
            <v>50</v>
          </cell>
          <cell r="AA521">
            <v>50</v>
          </cell>
          <cell r="AB521">
            <v>0.04</v>
          </cell>
          <cell r="AC521">
            <v>0.04</v>
          </cell>
          <cell r="AD521">
            <v>1</v>
          </cell>
        </row>
        <row r="522">
          <cell r="A522">
            <v>521</v>
          </cell>
          <cell r="B522" t="str">
            <v>Q7d53.5*45.0</v>
          </cell>
          <cell r="C522">
            <v>1143</v>
          </cell>
          <cell r="D522">
            <v>1359</v>
          </cell>
          <cell r="E522">
            <v>205</v>
          </cell>
          <cell r="F522">
            <v>205</v>
          </cell>
          <cell r="G522">
            <v>218</v>
          </cell>
          <cell r="H522">
            <v>218</v>
          </cell>
          <cell r="I522">
            <v>1</v>
          </cell>
          <cell r="J522">
            <v>1</v>
          </cell>
          <cell r="K522">
            <v>203</v>
          </cell>
          <cell r="L522">
            <v>1</v>
          </cell>
          <cell r="M522">
            <v>22</v>
          </cell>
          <cell r="N522">
            <v>48</v>
          </cell>
          <cell r="O522">
            <v>54</v>
          </cell>
          <cell r="P522">
            <v>67</v>
          </cell>
          <cell r="Q522">
            <v>0</v>
          </cell>
          <cell r="R522">
            <v>0.2</v>
          </cell>
          <cell r="S522">
            <v>0.11</v>
          </cell>
          <cell r="T522">
            <v>0.11</v>
          </cell>
          <cell r="U522">
            <v>1</v>
          </cell>
          <cell r="V522">
            <v>15</v>
          </cell>
          <cell r="W522">
            <v>12</v>
          </cell>
          <cell r="X522">
            <v>1</v>
          </cell>
          <cell r="Y522">
            <v>1</v>
          </cell>
          <cell r="Z522">
            <v>50</v>
          </cell>
          <cell r="AA522">
            <v>50</v>
          </cell>
          <cell r="AB522">
            <v>0.04</v>
          </cell>
          <cell r="AC522">
            <v>0.04</v>
          </cell>
          <cell r="AD522">
            <v>1</v>
          </cell>
        </row>
        <row r="523">
          <cell r="A523">
            <v>522</v>
          </cell>
          <cell r="B523" t="str">
            <v>Q7x53.5*45.0</v>
          </cell>
          <cell r="C523">
            <v>1143</v>
          </cell>
          <cell r="D523">
            <v>1359</v>
          </cell>
          <cell r="E523">
            <v>10</v>
          </cell>
          <cell r="F523">
            <v>10</v>
          </cell>
          <cell r="G523">
            <v>8</v>
          </cell>
          <cell r="H523">
            <v>8</v>
          </cell>
          <cell r="I523">
            <v>2</v>
          </cell>
          <cell r="J523">
            <v>2</v>
          </cell>
          <cell r="K523">
            <v>203</v>
          </cell>
          <cell r="L523">
            <v>4</v>
          </cell>
          <cell r="M523">
            <v>22</v>
          </cell>
          <cell r="N523">
            <v>48</v>
          </cell>
          <cell r="O523">
            <v>54</v>
          </cell>
          <cell r="P523">
            <v>67</v>
          </cell>
          <cell r="Q523">
            <v>0</v>
          </cell>
          <cell r="R523">
            <v>0.2</v>
          </cell>
          <cell r="S523">
            <v>0.11</v>
          </cell>
          <cell r="T523">
            <v>0.11</v>
          </cell>
          <cell r="U523">
            <v>1</v>
          </cell>
          <cell r="V523">
            <v>15</v>
          </cell>
          <cell r="W523">
            <v>12</v>
          </cell>
          <cell r="X523">
            <v>1</v>
          </cell>
          <cell r="Y523">
            <v>1</v>
          </cell>
          <cell r="Z523">
            <v>50</v>
          </cell>
          <cell r="AA523">
            <v>50</v>
          </cell>
          <cell r="AB523">
            <v>0.04</v>
          </cell>
          <cell r="AC523">
            <v>0.04</v>
          </cell>
          <cell r="AD523">
            <v>1</v>
          </cell>
        </row>
        <row r="524">
          <cell r="A524">
            <v>523</v>
          </cell>
          <cell r="B524" t="str">
            <v>Q7+53.5*45.0</v>
          </cell>
          <cell r="C524">
            <v>1143</v>
          </cell>
          <cell r="D524">
            <v>1359</v>
          </cell>
          <cell r="E524">
            <v>25</v>
          </cell>
          <cell r="F524">
            <v>25</v>
          </cell>
          <cell r="G524">
            <v>33</v>
          </cell>
          <cell r="H524">
            <v>33</v>
          </cell>
          <cell r="I524">
            <v>1</v>
          </cell>
          <cell r="J524">
            <v>1</v>
          </cell>
          <cell r="K524">
            <v>203</v>
          </cell>
          <cell r="L524">
            <v>1</v>
          </cell>
          <cell r="M524">
            <v>22</v>
          </cell>
          <cell r="N524">
            <v>48</v>
          </cell>
          <cell r="O524">
            <v>54</v>
          </cell>
          <cell r="P524">
            <v>67</v>
          </cell>
          <cell r="Q524">
            <v>0</v>
          </cell>
          <cell r="R524">
            <v>50</v>
          </cell>
          <cell r="S524">
            <v>0.11</v>
          </cell>
          <cell r="T524">
            <v>0.4</v>
          </cell>
          <cell r="U524">
            <v>9999</v>
          </cell>
          <cell r="V524">
            <v>15</v>
          </cell>
          <cell r="W524">
            <v>12</v>
          </cell>
          <cell r="X524">
            <v>1</v>
          </cell>
          <cell r="Y524">
            <v>1</v>
          </cell>
          <cell r="Z524">
            <v>50</v>
          </cell>
          <cell r="AA524">
            <v>50</v>
          </cell>
          <cell r="AB524">
            <v>0.04</v>
          </cell>
          <cell r="AC524">
            <v>0.5</v>
          </cell>
          <cell r="AD524">
            <v>9999</v>
          </cell>
        </row>
        <row r="525">
          <cell r="A525">
            <v>524</v>
          </cell>
          <cell r="B525" t="str">
            <v>Q7!53.5*45.0</v>
          </cell>
          <cell r="C525">
            <v>1143</v>
          </cell>
          <cell r="D525">
            <v>1359</v>
          </cell>
          <cell r="E525">
            <v>25</v>
          </cell>
          <cell r="F525">
            <v>25</v>
          </cell>
          <cell r="G525">
            <v>33</v>
          </cell>
          <cell r="H525">
            <v>33</v>
          </cell>
          <cell r="I525">
            <v>1</v>
          </cell>
          <cell r="J525">
            <v>1</v>
          </cell>
          <cell r="K525">
            <v>203</v>
          </cell>
          <cell r="L525">
            <v>1</v>
          </cell>
          <cell r="M525">
            <v>22</v>
          </cell>
          <cell r="N525">
            <v>48</v>
          </cell>
          <cell r="O525">
            <v>54</v>
          </cell>
          <cell r="P525">
            <v>67</v>
          </cell>
          <cell r="Q525">
            <v>0</v>
          </cell>
          <cell r="R525">
            <v>50</v>
          </cell>
          <cell r="S525">
            <v>0.5</v>
          </cell>
          <cell r="T525">
            <v>1</v>
          </cell>
          <cell r="U525">
            <v>3</v>
          </cell>
          <cell r="V525">
            <v>15</v>
          </cell>
          <cell r="W525">
            <v>12</v>
          </cell>
          <cell r="X525">
            <v>1</v>
          </cell>
          <cell r="Y525">
            <v>1</v>
          </cell>
          <cell r="Z525">
            <v>50</v>
          </cell>
          <cell r="AA525">
            <v>50</v>
          </cell>
          <cell r="AB525">
            <v>0.04</v>
          </cell>
          <cell r="AC525">
            <v>0.5</v>
          </cell>
          <cell r="AD525">
            <v>3</v>
          </cell>
        </row>
        <row r="526">
          <cell r="A526">
            <v>525</v>
          </cell>
          <cell r="B526" t="str">
            <v>Q7=53.5*45.0</v>
          </cell>
          <cell r="C526">
            <v>1143</v>
          </cell>
          <cell r="D526">
            <v>1359</v>
          </cell>
          <cell r="E526">
            <v>25</v>
          </cell>
          <cell r="F526">
            <v>25</v>
          </cell>
          <cell r="G526">
            <v>33</v>
          </cell>
          <cell r="H526">
            <v>33</v>
          </cell>
          <cell r="I526">
            <v>1</v>
          </cell>
          <cell r="J526">
            <v>1</v>
          </cell>
          <cell r="K526">
            <v>203</v>
          </cell>
          <cell r="L526">
            <v>1</v>
          </cell>
          <cell r="M526">
            <v>22</v>
          </cell>
          <cell r="N526">
            <v>48</v>
          </cell>
          <cell r="O526">
            <v>54</v>
          </cell>
          <cell r="P526">
            <v>67</v>
          </cell>
          <cell r="Q526">
            <v>0</v>
          </cell>
          <cell r="R526">
            <v>0.5</v>
          </cell>
          <cell r="S526">
            <v>0.5</v>
          </cell>
          <cell r="T526">
            <v>0.5</v>
          </cell>
          <cell r="U526">
            <v>1</v>
          </cell>
          <cell r="V526">
            <v>15</v>
          </cell>
          <cell r="W526">
            <v>12</v>
          </cell>
          <cell r="X526">
            <v>1</v>
          </cell>
          <cell r="Y526">
            <v>1</v>
          </cell>
          <cell r="Z526">
            <v>50</v>
          </cell>
          <cell r="AA526">
            <v>50</v>
          </cell>
          <cell r="AB526">
            <v>50</v>
          </cell>
          <cell r="AC526">
            <v>50</v>
          </cell>
          <cell r="AD526">
            <v>1</v>
          </cell>
        </row>
        <row r="527">
          <cell r="A527">
            <v>526</v>
          </cell>
          <cell r="B527" t="str">
            <v>Q6 53.5*45.0</v>
          </cell>
          <cell r="C527">
            <v>1143</v>
          </cell>
          <cell r="D527">
            <v>1359</v>
          </cell>
          <cell r="E527">
            <v>25</v>
          </cell>
          <cell r="F527">
            <v>25</v>
          </cell>
          <cell r="G527">
            <v>33</v>
          </cell>
          <cell r="H527">
            <v>33</v>
          </cell>
          <cell r="I527">
            <v>1</v>
          </cell>
          <cell r="J527">
            <v>1</v>
          </cell>
          <cell r="K527">
            <v>203</v>
          </cell>
          <cell r="L527">
            <v>1</v>
          </cell>
          <cell r="M527">
            <v>22</v>
          </cell>
          <cell r="N527">
            <v>48</v>
          </cell>
          <cell r="O527">
            <v>54</v>
          </cell>
          <cell r="P527">
            <v>67</v>
          </cell>
          <cell r="Q527">
            <v>0</v>
          </cell>
          <cell r="R527">
            <v>0.2</v>
          </cell>
          <cell r="S527">
            <v>0.11</v>
          </cell>
          <cell r="T527">
            <v>0.11</v>
          </cell>
          <cell r="U527">
            <v>1</v>
          </cell>
          <cell r="V527">
            <v>15</v>
          </cell>
          <cell r="W527">
            <v>12</v>
          </cell>
          <cell r="X527">
            <v>1</v>
          </cell>
          <cell r="Y527">
            <v>1</v>
          </cell>
          <cell r="Z527">
            <v>50</v>
          </cell>
          <cell r="AA527">
            <v>50</v>
          </cell>
          <cell r="AB527">
            <v>0.04</v>
          </cell>
          <cell r="AC527">
            <v>0.04</v>
          </cell>
          <cell r="AD527">
            <v>1</v>
          </cell>
        </row>
        <row r="528">
          <cell r="A528">
            <v>527</v>
          </cell>
          <cell r="B528" t="str">
            <v>Q6d53.5*45.0</v>
          </cell>
          <cell r="C528">
            <v>1143</v>
          </cell>
          <cell r="D528">
            <v>1359</v>
          </cell>
          <cell r="E528">
            <v>205</v>
          </cell>
          <cell r="F528">
            <v>205</v>
          </cell>
          <cell r="G528">
            <v>218</v>
          </cell>
          <cell r="H528">
            <v>218</v>
          </cell>
          <cell r="I528">
            <v>1</v>
          </cell>
          <cell r="J528">
            <v>1</v>
          </cell>
          <cell r="K528">
            <v>203</v>
          </cell>
          <cell r="L528">
            <v>1</v>
          </cell>
          <cell r="M528">
            <v>22</v>
          </cell>
          <cell r="N528">
            <v>48</v>
          </cell>
          <cell r="O528">
            <v>54</v>
          </cell>
          <cell r="P528">
            <v>67</v>
          </cell>
          <cell r="Q528">
            <v>0</v>
          </cell>
          <cell r="R528">
            <v>0.2</v>
          </cell>
          <cell r="S528">
            <v>0.09</v>
          </cell>
          <cell r="T528">
            <v>0.09</v>
          </cell>
          <cell r="U528">
            <v>1</v>
          </cell>
          <cell r="V528">
            <v>15</v>
          </cell>
          <cell r="W528">
            <v>12</v>
          </cell>
          <cell r="X528">
            <v>1</v>
          </cell>
          <cell r="Y528">
            <v>1</v>
          </cell>
          <cell r="Z528">
            <v>50</v>
          </cell>
          <cell r="AA528">
            <v>50</v>
          </cell>
          <cell r="AB528">
            <v>0.04</v>
          </cell>
          <cell r="AC528">
            <v>0.04</v>
          </cell>
          <cell r="AD528">
            <v>1</v>
          </cell>
        </row>
        <row r="529">
          <cell r="A529">
            <v>528</v>
          </cell>
          <cell r="B529" t="str">
            <v>Q6x53.5*45.0</v>
          </cell>
          <cell r="C529">
            <v>1143</v>
          </cell>
          <cell r="D529">
            <v>1359</v>
          </cell>
          <cell r="E529">
            <v>10</v>
          </cell>
          <cell r="F529">
            <v>10</v>
          </cell>
          <cell r="G529">
            <v>8</v>
          </cell>
          <cell r="H529">
            <v>8</v>
          </cell>
          <cell r="I529">
            <v>2</v>
          </cell>
          <cell r="J529">
            <v>2</v>
          </cell>
          <cell r="K529">
            <v>203</v>
          </cell>
          <cell r="L529">
            <v>4</v>
          </cell>
          <cell r="M529">
            <v>22</v>
          </cell>
          <cell r="N529">
            <v>48</v>
          </cell>
          <cell r="O529">
            <v>54</v>
          </cell>
          <cell r="P529">
            <v>67</v>
          </cell>
          <cell r="Q529">
            <v>0</v>
          </cell>
          <cell r="R529">
            <v>0.2</v>
          </cell>
          <cell r="S529">
            <v>0.11</v>
          </cell>
          <cell r="T529">
            <v>0.11</v>
          </cell>
          <cell r="U529">
            <v>1</v>
          </cell>
          <cell r="V529">
            <v>15</v>
          </cell>
          <cell r="W529">
            <v>12</v>
          </cell>
          <cell r="X529">
            <v>1</v>
          </cell>
          <cell r="Y529">
            <v>1</v>
          </cell>
          <cell r="Z529">
            <v>50</v>
          </cell>
          <cell r="AA529">
            <v>50</v>
          </cell>
          <cell r="AB529">
            <v>0.04</v>
          </cell>
          <cell r="AC529">
            <v>0.04</v>
          </cell>
          <cell r="AD529">
            <v>1</v>
          </cell>
        </row>
        <row r="530">
          <cell r="A530">
            <v>529</v>
          </cell>
          <cell r="B530" t="str">
            <v>Q6+53.5*45.0</v>
          </cell>
          <cell r="C530">
            <v>1143</v>
          </cell>
          <cell r="D530">
            <v>1359</v>
          </cell>
          <cell r="E530">
            <v>25</v>
          </cell>
          <cell r="F530">
            <v>25</v>
          </cell>
          <cell r="G530">
            <v>33</v>
          </cell>
          <cell r="H530">
            <v>33</v>
          </cell>
          <cell r="I530">
            <v>1</v>
          </cell>
          <cell r="J530">
            <v>1</v>
          </cell>
          <cell r="K530">
            <v>203</v>
          </cell>
          <cell r="L530">
            <v>1</v>
          </cell>
          <cell r="M530">
            <v>22</v>
          </cell>
          <cell r="N530">
            <v>48</v>
          </cell>
          <cell r="O530">
            <v>54</v>
          </cell>
          <cell r="P530">
            <v>67</v>
          </cell>
          <cell r="Q530">
            <v>0</v>
          </cell>
          <cell r="R530">
            <v>50</v>
          </cell>
          <cell r="S530">
            <v>0.11</v>
          </cell>
          <cell r="T530">
            <v>0.4</v>
          </cell>
          <cell r="U530">
            <v>3</v>
          </cell>
          <cell r="V530">
            <v>15</v>
          </cell>
          <cell r="W530">
            <v>12</v>
          </cell>
          <cell r="X530">
            <v>1</v>
          </cell>
          <cell r="Y530">
            <v>1</v>
          </cell>
          <cell r="Z530">
            <v>50</v>
          </cell>
          <cell r="AA530">
            <v>50</v>
          </cell>
          <cell r="AB530">
            <v>0.04</v>
          </cell>
          <cell r="AC530">
            <v>0.5</v>
          </cell>
          <cell r="AD530">
            <v>3</v>
          </cell>
        </row>
        <row r="531">
          <cell r="A531">
            <v>530</v>
          </cell>
          <cell r="B531" t="str">
            <v/>
          </cell>
          <cell r="C531" t="str">
            <v/>
          </cell>
          <cell r="D531" t="str">
            <v/>
          </cell>
          <cell r="E531" t="str">
            <v/>
          </cell>
          <cell r="F531" t="str">
            <v/>
          </cell>
          <cell r="G531" t="str">
            <v/>
          </cell>
          <cell r="H531" t="str">
            <v/>
          </cell>
          <cell r="I531" t="str">
            <v/>
          </cell>
          <cell r="J531" t="str">
            <v/>
          </cell>
          <cell r="K531" t="str">
            <v/>
          </cell>
          <cell r="L531" t="str">
            <v/>
          </cell>
          <cell r="M531" t="str">
            <v/>
          </cell>
          <cell r="N531" t="str">
            <v/>
          </cell>
          <cell r="O531" t="str">
            <v/>
          </cell>
          <cell r="P531" t="str">
            <v/>
          </cell>
          <cell r="Q531" t="str">
            <v/>
          </cell>
          <cell r="R531" t="str">
            <v/>
          </cell>
          <cell r="S531" t="str">
            <v/>
          </cell>
          <cell r="T531" t="str">
            <v/>
          </cell>
          <cell r="V531" t="str">
            <v/>
          </cell>
          <cell r="W531" t="str">
            <v/>
          </cell>
          <cell r="X531" t="str">
            <v/>
          </cell>
          <cell r="Y531" t="str">
            <v/>
          </cell>
          <cell r="Z531" t="str">
            <v/>
          </cell>
          <cell r="AA531" t="str">
            <v/>
          </cell>
          <cell r="AB531" t="str">
            <v/>
          </cell>
        </row>
        <row r="532">
          <cell r="A532">
            <v>531</v>
          </cell>
          <cell r="B532" t="str">
            <v>Q7h44.5*28.0</v>
          </cell>
          <cell r="C532">
            <v>711</v>
          </cell>
          <cell r="D532">
            <v>1130</v>
          </cell>
          <cell r="E532">
            <v>8</v>
          </cell>
          <cell r="F532">
            <v>8</v>
          </cell>
          <cell r="G532">
            <v>8</v>
          </cell>
          <cell r="H532">
            <v>8</v>
          </cell>
          <cell r="I532">
            <v>1</v>
          </cell>
          <cell r="J532">
            <v>2</v>
          </cell>
          <cell r="K532">
            <v>203</v>
          </cell>
          <cell r="L532">
            <v>1</v>
          </cell>
          <cell r="M532">
            <v>41</v>
          </cell>
          <cell r="N532">
            <v>90</v>
          </cell>
          <cell r="O532">
            <v>100</v>
          </cell>
          <cell r="P532">
            <v>125</v>
          </cell>
          <cell r="Q532">
            <v>0</v>
          </cell>
          <cell r="R532">
            <v>0.2</v>
          </cell>
          <cell r="S532">
            <v>0.11</v>
          </cell>
          <cell r="T532">
            <v>0.11</v>
          </cell>
          <cell r="U532">
            <v>1</v>
          </cell>
          <cell r="V532">
            <v>15</v>
          </cell>
          <cell r="W532">
            <v>12</v>
          </cell>
          <cell r="X532">
            <v>1</v>
          </cell>
          <cell r="Y532">
            <v>1</v>
          </cell>
          <cell r="Z532">
            <v>50</v>
          </cell>
          <cell r="AA532">
            <v>50</v>
          </cell>
          <cell r="AB532">
            <v>0.04</v>
          </cell>
          <cell r="AC532">
            <v>0.04</v>
          </cell>
          <cell r="AD532">
            <v>1</v>
          </cell>
        </row>
        <row r="533">
          <cell r="A533">
            <v>532</v>
          </cell>
          <cell r="B533" t="str">
            <v>Q7c44.5*28.0</v>
          </cell>
          <cell r="C533">
            <v>711</v>
          </cell>
          <cell r="D533">
            <v>1130</v>
          </cell>
          <cell r="E533">
            <v>14</v>
          </cell>
          <cell r="F533">
            <v>14</v>
          </cell>
          <cell r="G533">
            <v>123</v>
          </cell>
          <cell r="H533">
            <v>123</v>
          </cell>
          <cell r="I533">
            <v>1</v>
          </cell>
          <cell r="J533">
            <v>1</v>
          </cell>
          <cell r="K533">
            <v>203</v>
          </cell>
          <cell r="L533">
            <v>1</v>
          </cell>
          <cell r="M533">
            <v>41</v>
          </cell>
          <cell r="N533">
            <v>90</v>
          </cell>
          <cell r="O533">
            <v>100</v>
          </cell>
          <cell r="P533">
            <v>125</v>
          </cell>
          <cell r="Q533">
            <v>0</v>
          </cell>
          <cell r="R533">
            <v>0.2</v>
          </cell>
          <cell r="S533">
            <v>0.11</v>
          </cell>
          <cell r="T533">
            <v>0.11</v>
          </cell>
          <cell r="U533">
            <v>1</v>
          </cell>
          <cell r="V533">
            <v>15</v>
          </cell>
          <cell r="W533">
            <v>12</v>
          </cell>
          <cell r="X533">
            <v>1</v>
          </cell>
          <cell r="Y533">
            <v>1</v>
          </cell>
          <cell r="Z533">
            <v>50</v>
          </cell>
          <cell r="AA533">
            <v>50</v>
          </cell>
          <cell r="AB533">
            <v>0.04</v>
          </cell>
          <cell r="AC533">
            <v>0.04</v>
          </cell>
          <cell r="AD533">
            <v>1</v>
          </cell>
        </row>
        <row r="534">
          <cell r="A534">
            <v>533</v>
          </cell>
          <cell r="B534" t="str">
            <v>Q7 44.5*28.0</v>
          </cell>
          <cell r="C534">
            <v>711</v>
          </cell>
          <cell r="D534">
            <v>1130</v>
          </cell>
          <cell r="E534">
            <v>14</v>
          </cell>
          <cell r="F534">
            <v>14</v>
          </cell>
          <cell r="G534">
            <v>123</v>
          </cell>
          <cell r="H534">
            <v>123</v>
          </cell>
          <cell r="I534">
            <v>1</v>
          </cell>
          <cell r="J534">
            <v>1</v>
          </cell>
          <cell r="K534">
            <v>203</v>
          </cell>
          <cell r="L534">
            <v>1</v>
          </cell>
          <cell r="M534">
            <v>41</v>
          </cell>
          <cell r="N534">
            <v>90</v>
          </cell>
          <cell r="O534">
            <v>100</v>
          </cell>
          <cell r="P534">
            <v>125</v>
          </cell>
          <cell r="Q534">
            <v>0</v>
          </cell>
          <cell r="R534">
            <v>0.2</v>
          </cell>
          <cell r="S534">
            <v>0.11</v>
          </cell>
          <cell r="T534">
            <v>0.11</v>
          </cell>
          <cell r="U534">
            <v>1</v>
          </cell>
          <cell r="V534">
            <v>15</v>
          </cell>
          <cell r="W534">
            <v>12</v>
          </cell>
          <cell r="X534">
            <v>1</v>
          </cell>
          <cell r="Y534">
            <v>1</v>
          </cell>
          <cell r="Z534">
            <v>50</v>
          </cell>
          <cell r="AA534">
            <v>50</v>
          </cell>
          <cell r="AB534">
            <v>0.04</v>
          </cell>
          <cell r="AC534">
            <v>0.04</v>
          </cell>
          <cell r="AD534">
            <v>1</v>
          </cell>
        </row>
        <row r="535">
          <cell r="A535">
            <v>534</v>
          </cell>
          <cell r="B535" t="str">
            <v/>
          </cell>
          <cell r="C535" t="str">
            <v/>
          </cell>
          <cell r="D535" t="str">
            <v/>
          </cell>
          <cell r="E535" t="str">
            <v/>
          </cell>
          <cell r="F535" t="str">
            <v/>
          </cell>
          <cell r="G535" t="str">
            <v/>
          </cell>
          <cell r="H535" t="str">
            <v/>
          </cell>
          <cell r="I535" t="str">
            <v/>
          </cell>
          <cell r="J535" t="str">
            <v/>
          </cell>
          <cell r="K535" t="str">
            <v/>
          </cell>
          <cell r="L535" t="str">
            <v/>
          </cell>
          <cell r="M535" t="str">
            <v/>
          </cell>
          <cell r="N535" t="str">
            <v/>
          </cell>
          <cell r="O535" t="str">
            <v/>
          </cell>
          <cell r="P535" t="str">
            <v/>
          </cell>
          <cell r="Q535" t="str">
            <v/>
          </cell>
          <cell r="R535" t="str">
            <v/>
          </cell>
          <cell r="S535" t="str">
            <v/>
          </cell>
          <cell r="T535" t="str">
            <v/>
          </cell>
          <cell r="V535" t="str">
            <v/>
          </cell>
          <cell r="W535" t="str">
            <v/>
          </cell>
          <cell r="X535" t="str">
            <v/>
          </cell>
          <cell r="Y535" t="str">
            <v/>
          </cell>
          <cell r="Z535" t="str">
            <v/>
          </cell>
          <cell r="AA535" t="str">
            <v/>
          </cell>
          <cell r="AB535" t="str">
            <v/>
          </cell>
        </row>
        <row r="536">
          <cell r="A536">
            <v>535</v>
          </cell>
          <cell r="B536" t="str">
            <v/>
          </cell>
          <cell r="C536" t="str">
            <v/>
          </cell>
          <cell r="D536" t="str">
            <v/>
          </cell>
          <cell r="E536" t="str">
            <v/>
          </cell>
          <cell r="F536" t="str">
            <v/>
          </cell>
          <cell r="G536" t="str">
            <v/>
          </cell>
          <cell r="H536" t="str">
            <v/>
          </cell>
          <cell r="I536" t="str">
            <v/>
          </cell>
          <cell r="J536" t="str">
            <v/>
          </cell>
          <cell r="K536" t="str">
            <v/>
          </cell>
          <cell r="L536" t="str">
            <v/>
          </cell>
          <cell r="M536" t="str">
            <v/>
          </cell>
          <cell r="N536" t="str">
            <v/>
          </cell>
          <cell r="O536" t="str">
            <v/>
          </cell>
          <cell r="P536" t="str">
            <v/>
          </cell>
          <cell r="Q536" t="str">
            <v/>
          </cell>
          <cell r="R536" t="str">
            <v/>
          </cell>
          <cell r="S536" t="str">
            <v/>
          </cell>
          <cell r="T536" t="str">
            <v/>
          </cell>
          <cell r="V536" t="str">
            <v/>
          </cell>
          <cell r="W536" t="str">
            <v/>
          </cell>
          <cell r="X536" t="str">
            <v/>
          </cell>
          <cell r="Y536" t="str">
            <v/>
          </cell>
          <cell r="Z536" t="str">
            <v/>
          </cell>
          <cell r="AA536" t="str">
            <v/>
          </cell>
          <cell r="AB536" t="str">
            <v/>
          </cell>
        </row>
        <row r="537">
          <cell r="A537">
            <v>536</v>
          </cell>
          <cell r="B537" t="str">
            <v>Q7 53.0*45.0</v>
          </cell>
          <cell r="C537">
            <v>1143</v>
          </cell>
          <cell r="D537">
            <v>1346</v>
          </cell>
          <cell r="E537">
            <v>25</v>
          </cell>
          <cell r="F537">
            <v>25</v>
          </cell>
          <cell r="G537">
            <v>26</v>
          </cell>
          <cell r="H537">
            <v>26</v>
          </cell>
          <cell r="I537">
            <v>1</v>
          </cell>
          <cell r="J537">
            <v>1</v>
          </cell>
          <cell r="K537">
            <v>203</v>
          </cell>
          <cell r="L537">
            <v>1</v>
          </cell>
          <cell r="M537">
            <v>22</v>
          </cell>
          <cell r="N537">
            <v>48</v>
          </cell>
          <cell r="O537">
            <v>54</v>
          </cell>
          <cell r="P537">
            <v>67</v>
          </cell>
          <cell r="Q537">
            <v>0</v>
          </cell>
          <cell r="R537">
            <v>0.2</v>
          </cell>
          <cell r="S537">
            <v>0.11</v>
          </cell>
          <cell r="T537">
            <v>0.11</v>
          </cell>
          <cell r="U537">
            <v>1</v>
          </cell>
          <cell r="V537">
            <v>15</v>
          </cell>
          <cell r="W537">
            <v>12</v>
          </cell>
          <cell r="X537">
            <v>1</v>
          </cell>
          <cell r="Y537">
            <v>1</v>
          </cell>
          <cell r="Z537">
            <v>50</v>
          </cell>
          <cell r="AA537">
            <v>50</v>
          </cell>
          <cell r="AB537">
            <v>0.04</v>
          </cell>
          <cell r="AC537">
            <v>0.04</v>
          </cell>
          <cell r="AD537">
            <v>1</v>
          </cell>
        </row>
        <row r="538">
          <cell r="A538">
            <v>537</v>
          </cell>
          <cell r="B538" t="str">
            <v>Q7+53.0*45.0</v>
          </cell>
          <cell r="C538">
            <v>1143</v>
          </cell>
          <cell r="D538">
            <v>1346</v>
          </cell>
          <cell r="E538">
            <v>25</v>
          </cell>
          <cell r="F538">
            <v>25</v>
          </cell>
          <cell r="G538">
            <v>26</v>
          </cell>
          <cell r="H538">
            <v>26</v>
          </cell>
          <cell r="I538">
            <v>1</v>
          </cell>
          <cell r="J538">
            <v>1</v>
          </cell>
          <cell r="K538">
            <v>203</v>
          </cell>
          <cell r="L538">
            <v>1</v>
          </cell>
          <cell r="M538">
            <v>22</v>
          </cell>
          <cell r="N538">
            <v>48</v>
          </cell>
          <cell r="O538">
            <v>54</v>
          </cell>
          <cell r="P538">
            <v>67</v>
          </cell>
          <cell r="Q538">
            <v>0</v>
          </cell>
          <cell r="R538">
            <v>50</v>
          </cell>
          <cell r="S538">
            <v>0.11</v>
          </cell>
          <cell r="T538">
            <v>0.4</v>
          </cell>
          <cell r="U538">
            <v>9999</v>
          </cell>
          <cell r="V538">
            <v>15</v>
          </cell>
          <cell r="W538">
            <v>12</v>
          </cell>
          <cell r="X538">
            <v>1</v>
          </cell>
          <cell r="Y538">
            <v>1</v>
          </cell>
          <cell r="Z538">
            <v>50</v>
          </cell>
          <cell r="AA538">
            <v>50</v>
          </cell>
          <cell r="AB538">
            <v>0.04</v>
          </cell>
          <cell r="AC538">
            <v>0.5</v>
          </cell>
          <cell r="AD538">
            <v>9999</v>
          </cell>
        </row>
        <row r="539">
          <cell r="A539">
            <v>538</v>
          </cell>
          <cell r="B539" t="str">
            <v>Q7!53.0*45.0</v>
          </cell>
          <cell r="C539">
            <v>1143</v>
          </cell>
          <cell r="D539">
            <v>1346</v>
          </cell>
          <cell r="E539">
            <v>25</v>
          </cell>
          <cell r="F539">
            <v>25</v>
          </cell>
          <cell r="G539">
            <v>26</v>
          </cell>
          <cell r="H539">
            <v>26</v>
          </cell>
          <cell r="I539">
            <v>1</v>
          </cell>
          <cell r="J539">
            <v>1</v>
          </cell>
          <cell r="K539">
            <v>203</v>
          </cell>
          <cell r="L539">
            <v>1</v>
          </cell>
          <cell r="M539">
            <v>22</v>
          </cell>
          <cell r="N539">
            <v>48</v>
          </cell>
          <cell r="O539">
            <v>54</v>
          </cell>
          <cell r="P539">
            <v>67</v>
          </cell>
          <cell r="Q539">
            <v>0</v>
          </cell>
          <cell r="R539">
            <v>50</v>
          </cell>
          <cell r="S539">
            <v>0.5</v>
          </cell>
          <cell r="T539">
            <v>1</v>
          </cell>
          <cell r="U539">
            <v>3</v>
          </cell>
          <cell r="V539">
            <v>15</v>
          </cell>
          <cell r="W539">
            <v>12</v>
          </cell>
          <cell r="X539">
            <v>1</v>
          </cell>
          <cell r="Y539">
            <v>1</v>
          </cell>
          <cell r="Z539">
            <v>50</v>
          </cell>
          <cell r="AA539">
            <v>50</v>
          </cell>
          <cell r="AB539">
            <v>0.04</v>
          </cell>
          <cell r="AC539">
            <v>0.5</v>
          </cell>
          <cell r="AD539">
            <v>3</v>
          </cell>
        </row>
        <row r="540">
          <cell r="A540">
            <v>539</v>
          </cell>
          <cell r="B540" t="str">
            <v>Q7=53.0*45.0</v>
          </cell>
          <cell r="C540">
            <v>1143</v>
          </cell>
          <cell r="D540">
            <v>1346</v>
          </cell>
          <cell r="E540">
            <v>25</v>
          </cell>
          <cell r="F540">
            <v>25</v>
          </cell>
          <cell r="G540">
            <v>26</v>
          </cell>
          <cell r="H540">
            <v>26</v>
          </cell>
          <cell r="I540">
            <v>1</v>
          </cell>
          <cell r="J540">
            <v>1</v>
          </cell>
          <cell r="K540">
            <v>203</v>
          </cell>
          <cell r="L540">
            <v>1</v>
          </cell>
          <cell r="M540">
            <v>22</v>
          </cell>
          <cell r="N540">
            <v>48</v>
          </cell>
          <cell r="O540">
            <v>54</v>
          </cell>
          <cell r="P540">
            <v>67</v>
          </cell>
          <cell r="Q540">
            <v>0</v>
          </cell>
          <cell r="R540">
            <v>0.5</v>
          </cell>
          <cell r="S540">
            <v>0.5</v>
          </cell>
          <cell r="T540">
            <v>0.5</v>
          </cell>
          <cell r="U540">
            <v>1</v>
          </cell>
          <cell r="V540">
            <v>15</v>
          </cell>
          <cell r="W540">
            <v>12</v>
          </cell>
          <cell r="X540">
            <v>1</v>
          </cell>
          <cell r="Y540">
            <v>1</v>
          </cell>
          <cell r="Z540">
            <v>50</v>
          </cell>
          <cell r="AA540">
            <v>50</v>
          </cell>
          <cell r="AB540">
            <v>50</v>
          </cell>
          <cell r="AC540">
            <v>50</v>
          </cell>
          <cell r="AD540">
            <v>1</v>
          </cell>
        </row>
        <row r="541">
          <cell r="A541">
            <v>540</v>
          </cell>
          <cell r="B541" t="str">
            <v/>
          </cell>
          <cell r="C541" t="str">
            <v/>
          </cell>
          <cell r="D541" t="str">
            <v/>
          </cell>
          <cell r="E541" t="str">
            <v/>
          </cell>
          <cell r="F541" t="str">
            <v/>
          </cell>
          <cell r="G541" t="str">
            <v/>
          </cell>
          <cell r="H541" t="str">
            <v/>
          </cell>
          <cell r="I541" t="str">
            <v/>
          </cell>
          <cell r="J541" t="str">
            <v/>
          </cell>
          <cell r="K541" t="str">
            <v/>
          </cell>
          <cell r="L541" t="str">
            <v/>
          </cell>
          <cell r="M541" t="str">
            <v/>
          </cell>
          <cell r="N541" t="str">
            <v/>
          </cell>
          <cell r="O541" t="str">
            <v/>
          </cell>
          <cell r="P541" t="str">
            <v/>
          </cell>
          <cell r="Q541" t="str">
            <v/>
          </cell>
          <cell r="R541" t="str">
            <v/>
          </cell>
          <cell r="S541" t="str">
            <v/>
          </cell>
          <cell r="T541" t="str">
            <v/>
          </cell>
          <cell r="V541" t="str">
            <v/>
          </cell>
          <cell r="W541" t="str">
            <v/>
          </cell>
          <cell r="X541" t="str">
            <v/>
          </cell>
          <cell r="Y541" t="str">
            <v/>
          </cell>
          <cell r="Z541" t="str">
            <v/>
          </cell>
          <cell r="AA541" t="str">
            <v/>
          </cell>
          <cell r="AB541" t="str">
            <v/>
          </cell>
        </row>
        <row r="542">
          <cell r="A542">
            <v>541</v>
          </cell>
          <cell r="B542" t="str">
            <v>MN!27.5*22.5</v>
          </cell>
          <cell r="C542">
            <v>572</v>
          </cell>
          <cell r="D542">
            <v>699</v>
          </cell>
          <cell r="E542">
            <v>8</v>
          </cell>
          <cell r="F542">
            <v>8</v>
          </cell>
          <cell r="G542">
            <v>8</v>
          </cell>
          <cell r="H542">
            <v>8</v>
          </cell>
          <cell r="I542">
            <v>1</v>
          </cell>
          <cell r="J542">
            <v>1</v>
          </cell>
          <cell r="K542">
            <v>203</v>
          </cell>
          <cell r="L542">
            <v>1</v>
          </cell>
          <cell r="M542">
            <v>50</v>
          </cell>
          <cell r="N542">
            <v>110</v>
          </cell>
          <cell r="O542">
            <v>122</v>
          </cell>
          <cell r="P542">
            <v>153</v>
          </cell>
          <cell r="Q542">
            <v>0.4</v>
          </cell>
          <cell r="R542">
            <v>50</v>
          </cell>
          <cell r="S542">
            <v>1</v>
          </cell>
          <cell r="T542">
            <v>1</v>
          </cell>
          <cell r="U542">
            <v>1</v>
          </cell>
          <cell r="V542">
            <v>20</v>
          </cell>
          <cell r="W542">
            <v>20</v>
          </cell>
          <cell r="X542">
            <v>1</v>
          </cell>
          <cell r="Y542">
            <v>1</v>
          </cell>
          <cell r="Z542">
            <v>50</v>
          </cell>
          <cell r="AA542">
            <v>50</v>
          </cell>
          <cell r="AB542">
            <v>5</v>
          </cell>
          <cell r="AC542">
            <v>5</v>
          </cell>
          <cell r="AD542">
            <v>1</v>
          </cell>
        </row>
        <row r="543">
          <cell r="A543">
            <v>542</v>
          </cell>
          <cell r="B543" t="str">
            <v>MN!27.5*23.0</v>
          </cell>
          <cell r="C543">
            <v>584</v>
          </cell>
          <cell r="D543">
            <v>699</v>
          </cell>
          <cell r="E543">
            <v>8</v>
          </cell>
          <cell r="F543">
            <v>8</v>
          </cell>
          <cell r="G543">
            <v>8</v>
          </cell>
          <cell r="H543">
            <v>8</v>
          </cell>
          <cell r="I543">
            <v>1</v>
          </cell>
          <cell r="J543">
            <v>1</v>
          </cell>
          <cell r="K543">
            <v>203</v>
          </cell>
          <cell r="L543">
            <v>1</v>
          </cell>
          <cell r="M543">
            <v>49</v>
          </cell>
          <cell r="N543">
            <v>108</v>
          </cell>
          <cell r="O543">
            <v>120</v>
          </cell>
          <cell r="P543">
            <v>150</v>
          </cell>
          <cell r="Q543">
            <v>0.4</v>
          </cell>
          <cell r="R543">
            <v>50</v>
          </cell>
          <cell r="S543">
            <v>1</v>
          </cell>
          <cell r="T543">
            <v>1</v>
          </cell>
          <cell r="U543">
            <v>1</v>
          </cell>
          <cell r="V543">
            <v>20</v>
          </cell>
          <cell r="W543">
            <v>20</v>
          </cell>
          <cell r="X543">
            <v>1</v>
          </cell>
          <cell r="Y543">
            <v>1</v>
          </cell>
          <cell r="Z543">
            <v>50</v>
          </cell>
          <cell r="AA543">
            <v>50</v>
          </cell>
          <cell r="AB543">
            <v>5</v>
          </cell>
          <cell r="AC543">
            <v>5</v>
          </cell>
          <cell r="AD543">
            <v>1</v>
          </cell>
        </row>
        <row r="544">
          <cell r="A544">
            <v>543</v>
          </cell>
          <cell r="B544" t="str">
            <v>MN!29.5*24.5</v>
          </cell>
          <cell r="C544">
            <v>622</v>
          </cell>
          <cell r="D544">
            <v>749</v>
          </cell>
          <cell r="E544">
            <v>8</v>
          </cell>
          <cell r="F544">
            <v>8</v>
          </cell>
          <cell r="G544">
            <v>8</v>
          </cell>
          <cell r="H544">
            <v>8</v>
          </cell>
          <cell r="I544">
            <v>1</v>
          </cell>
          <cell r="J544">
            <v>1</v>
          </cell>
          <cell r="K544">
            <v>203</v>
          </cell>
          <cell r="L544">
            <v>1</v>
          </cell>
          <cell r="M544">
            <v>46</v>
          </cell>
          <cell r="N544">
            <v>102</v>
          </cell>
          <cell r="O544">
            <v>114</v>
          </cell>
          <cell r="P544">
            <v>142</v>
          </cell>
          <cell r="Q544">
            <v>0.4</v>
          </cell>
          <cell r="R544">
            <v>50</v>
          </cell>
          <cell r="S544">
            <v>1</v>
          </cell>
          <cell r="T544">
            <v>1</v>
          </cell>
          <cell r="U544">
            <v>1</v>
          </cell>
          <cell r="V544">
            <v>20</v>
          </cell>
          <cell r="W544">
            <v>20</v>
          </cell>
          <cell r="X544">
            <v>1</v>
          </cell>
          <cell r="Y544">
            <v>1</v>
          </cell>
          <cell r="Z544">
            <v>50</v>
          </cell>
          <cell r="AA544">
            <v>50</v>
          </cell>
          <cell r="AB544">
            <v>5</v>
          </cell>
          <cell r="AC544">
            <v>5</v>
          </cell>
          <cell r="AD544">
            <v>1</v>
          </cell>
        </row>
        <row r="545">
          <cell r="A545">
            <v>544</v>
          </cell>
          <cell r="B545" t="str">
            <v>MN!24.5*29.5</v>
          </cell>
          <cell r="C545">
            <v>749</v>
          </cell>
          <cell r="D545">
            <v>622</v>
          </cell>
          <cell r="E545">
            <v>8</v>
          </cell>
          <cell r="F545">
            <v>8</v>
          </cell>
          <cell r="G545">
            <v>8</v>
          </cell>
          <cell r="H545">
            <v>8</v>
          </cell>
          <cell r="I545">
            <v>1</v>
          </cell>
          <cell r="J545">
            <v>1</v>
          </cell>
          <cell r="K545">
            <v>203</v>
          </cell>
          <cell r="L545">
            <v>1</v>
          </cell>
          <cell r="M545">
            <v>38</v>
          </cell>
          <cell r="N545">
            <v>85</v>
          </cell>
          <cell r="O545">
            <v>95</v>
          </cell>
          <cell r="P545">
            <v>118</v>
          </cell>
          <cell r="Q545">
            <v>0.4</v>
          </cell>
          <cell r="R545">
            <v>50</v>
          </cell>
          <cell r="S545">
            <v>1</v>
          </cell>
          <cell r="T545">
            <v>1</v>
          </cell>
          <cell r="U545">
            <v>1</v>
          </cell>
          <cell r="V545">
            <v>20</v>
          </cell>
          <cell r="W545">
            <v>20</v>
          </cell>
          <cell r="X545">
            <v>1</v>
          </cell>
          <cell r="Y545">
            <v>1</v>
          </cell>
          <cell r="Z545">
            <v>50</v>
          </cell>
          <cell r="AA545">
            <v>50</v>
          </cell>
          <cell r="AB545">
            <v>5</v>
          </cell>
          <cell r="AC545">
            <v>5</v>
          </cell>
          <cell r="AD545">
            <v>1</v>
          </cell>
        </row>
        <row r="546">
          <cell r="A546">
            <v>545</v>
          </cell>
          <cell r="B546" t="str">
            <v>MN!30.5*25.5</v>
          </cell>
          <cell r="C546">
            <v>648</v>
          </cell>
          <cell r="D546">
            <v>775</v>
          </cell>
          <cell r="E546">
            <v>8</v>
          </cell>
          <cell r="F546">
            <v>8</v>
          </cell>
          <cell r="G546">
            <v>8</v>
          </cell>
          <cell r="H546">
            <v>8</v>
          </cell>
          <cell r="I546">
            <v>1</v>
          </cell>
          <cell r="J546">
            <v>1</v>
          </cell>
          <cell r="K546">
            <v>203</v>
          </cell>
          <cell r="L546">
            <v>1</v>
          </cell>
          <cell r="M546">
            <v>45</v>
          </cell>
          <cell r="N546">
            <v>99</v>
          </cell>
          <cell r="O546">
            <v>110</v>
          </cell>
          <cell r="P546">
            <v>137</v>
          </cell>
          <cell r="Q546">
            <v>0.4</v>
          </cell>
          <cell r="R546">
            <v>50</v>
          </cell>
          <cell r="S546">
            <v>1</v>
          </cell>
          <cell r="T546">
            <v>1</v>
          </cell>
          <cell r="U546">
            <v>1</v>
          </cell>
          <cell r="V546">
            <v>20</v>
          </cell>
          <cell r="W546">
            <v>20</v>
          </cell>
          <cell r="X546">
            <v>1</v>
          </cell>
          <cell r="Y546">
            <v>1</v>
          </cell>
          <cell r="Z546">
            <v>50</v>
          </cell>
          <cell r="AA546">
            <v>50</v>
          </cell>
          <cell r="AB546">
            <v>5</v>
          </cell>
          <cell r="AC546">
            <v>5</v>
          </cell>
          <cell r="AD546">
            <v>1</v>
          </cell>
        </row>
        <row r="547">
          <cell r="A547">
            <v>546</v>
          </cell>
          <cell r="B547" t="str">
            <v>MN!30.5*26.0</v>
          </cell>
          <cell r="C547">
            <v>660</v>
          </cell>
          <cell r="D547">
            <v>775</v>
          </cell>
          <cell r="E547">
            <v>8</v>
          </cell>
          <cell r="F547">
            <v>8</v>
          </cell>
          <cell r="G547">
            <v>8</v>
          </cell>
          <cell r="H547">
            <v>8</v>
          </cell>
          <cell r="I547">
            <v>1</v>
          </cell>
          <cell r="J547">
            <v>1</v>
          </cell>
          <cell r="K547">
            <v>203</v>
          </cell>
          <cell r="L547">
            <v>1</v>
          </cell>
          <cell r="M547">
            <v>44</v>
          </cell>
          <cell r="N547">
            <v>97</v>
          </cell>
          <cell r="O547">
            <v>108</v>
          </cell>
          <cell r="P547">
            <v>134</v>
          </cell>
          <cell r="Q547">
            <v>0.4</v>
          </cell>
          <cell r="R547">
            <v>50</v>
          </cell>
          <cell r="S547">
            <v>1</v>
          </cell>
          <cell r="T547">
            <v>1</v>
          </cell>
          <cell r="U547">
            <v>1</v>
          </cell>
          <cell r="V547">
            <v>20</v>
          </cell>
          <cell r="W547">
            <v>20</v>
          </cell>
          <cell r="X547">
            <v>1</v>
          </cell>
          <cell r="Y547">
            <v>1</v>
          </cell>
          <cell r="Z547">
            <v>50</v>
          </cell>
          <cell r="AA547">
            <v>50</v>
          </cell>
          <cell r="AB547">
            <v>5</v>
          </cell>
          <cell r="AC547">
            <v>5</v>
          </cell>
          <cell r="AD547">
            <v>1</v>
          </cell>
        </row>
        <row r="548">
          <cell r="A548">
            <v>547</v>
          </cell>
          <cell r="B548" t="str">
            <v>MN!33.5*26.5</v>
          </cell>
          <cell r="C548">
            <v>673</v>
          </cell>
          <cell r="D548">
            <v>851</v>
          </cell>
          <cell r="E548">
            <v>8</v>
          </cell>
          <cell r="F548">
            <v>8</v>
          </cell>
          <cell r="G548">
            <v>8</v>
          </cell>
          <cell r="H548">
            <v>8</v>
          </cell>
          <cell r="I548">
            <v>1</v>
          </cell>
          <cell r="J548">
            <v>1</v>
          </cell>
          <cell r="K548">
            <v>203</v>
          </cell>
          <cell r="L548">
            <v>1</v>
          </cell>
          <cell r="M548">
            <v>43</v>
          </cell>
          <cell r="N548">
            <v>95</v>
          </cell>
          <cell r="O548">
            <v>106</v>
          </cell>
          <cell r="P548">
            <v>132</v>
          </cell>
          <cell r="Q548">
            <v>0.4</v>
          </cell>
          <cell r="R548">
            <v>50</v>
          </cell>
          <cell r="S548">
            <v>1</v>
          </cell>
          <cell r="T548">
            <v>1</v>
          </cell>
          <cell r="U548">
            <v>1</v>
          </cell>
          <cell r="V548">
            <v>20</v>
          </cell>
          <cell r="W548">
            <v>20</v>
          </cell>
          <cell r="X548">
            <v>1</v>
          </cell>
          <cell r="Y548">
            <v>1</v>
          </cell>
          <cell r="Z548">
            <v>50</v>
          </cell>
          <cell r="AA548">
            <v>50</v>
          </cell>
          <cell r="AB548">
            <v>5</v>
          </cell>
          <cell r="AC548">
            <v>5</v>
          </cell>
          <cell r="AD548">
            <v>1</v>
          </cell>
        </row>
        <row r="549">
          <cell r="A549">
            <v>548</v>
          </cell>
          <cell r="B549" t="str">
            <v>MN!33.5*27.0</v>
          </cell>
          <cell r="C549">
            <v>686</v>
          </cell>
          <cell r="D549">
            <v>851</v>
          </cell>
          <cell r="E549">
            <v>8</v>
          </cell>
          <cell r="F549">
            <v>8</v>
          </cell>
          <cell r="G549">
            <v>8</v>
          </cell>
          <cell r="H549">
            <v>8</v>
          </cell>
          <cell r="I549">
            <v>1</v>
          </cell>
          <cell r="J549">
            <v>1</v>
          </cell>
          <cell r="K549">
            <v>203</v>
          </cell>
          <cell r="L549">
            <v>1</v>
          </cell>
          <cell r="M549">
            <v>42</v>
          </cell>
          <cell r="N549">
            <v>93</v>
          </cell>
          <cell r="O549">
            <v>104</v>
          </cell>
          <cell r="P549">
            <v>130</v>
          </cell>
          <cell r="Q549">
            <v>0.4</v>
          </cell>
          <cell r="R549">
            <v>50</v>
          </cell>
          <cell r="S549">
            <v>1</v>
          </cell>
          <cell r="T549">
            <v>1</v>
          </cell>
          <cell r="U549">
            <v>1</v>
          </cell>
          <cell r="V549">
            <v>20</v>
          </cell>
          <cell r="W549">
            <v>20</v>
          </cell>
          <cell r="X549">
            <v>1</v>
          </cell>
          <cell r="Y549">
            <v>1</v>
          </cell>
          <cell r="Z549">
            <v>50</v>
          </cell>
          <cell r="AA549">
            <v>50</v>
          </cell>
          <cell r="AB549">
            <v>5</v>
          </cell>
          <cell r="AC549">
            <v>5</v>
          </cell>
          <cell r="AD549">
            <v>1</v>
          </cell>
        </row>
        <row r="550">
          <cell r="A550">
            <v>549</v>
          </cell>
          <cell r="B550" t="str">
            <v>MN!36.0*28.0</v>
          </cell>
          <cell r="C550">
            <v>711</v>
          </cell>
          <cell r="D550">
            <v>914</v>
          </cell>
          <cell r="E550">
            <v>14</v>
          </cell>
          <cell r="F550">
            <v>14</v>
          </cell>
          <cell r="G550">
            <v>15</v>
          </cell>
          <cell r="H550">
            <v>15</v>
          </cell>
          <cell r="I550">
            <v>1</v>
          </cell>
          <cell r="J550">
            <v>1</v>
          </cell>
          <cell r="K550">
            <v>203</v>
          </cell>
          <cell r="L550">
            <v>1</v>
          </cell>
          <cell r="M550">
            <v>41</v>
          </cell>
          <cell r="N550">
            <v>90</v>
          </cell>
          <cell r="O550">
            <v>100</v>
          </cell>
          <cell r="P550">
            <v>125</v>
          </cell>
          <cell r="Q550">
            <v>0.4</v>
          </cell>
          <cell r="R550">
            <v>50</v>
          </cell>
          <cell r="S550">
            <v>1</v>
          </cell>
          <cell r="T550">
            <v>1</v>
          </cell>
          <cell r="U550">
            <v>1</v>
          </cell>
          <cell r="V550">
            <v>20</v>
          </cell>
          <cell r="W550">
            <v>20</v>
          </cell>
          <cell r="X550">
            <v>1</v>
          </cell>
          <cell r="Y550">
            <v>1</v>
          </cell>
          <cell r="Z550">
            <v>50</v>
          </cell>
          <cell r="AA550">
            <v>50</v>
          </cell>
          <cell r="AB550">
            <v>5</v>
          </cell>
          <cell r="AC550">
            <v>5</v>
          </cell>
          <cell r="AD550">
            <v>1</v>
          </cell>
        </row>
        <row r="551">
          <cell r="A551">
            <v>550</v>
          </cell>
          <cell r="B551" t="str">
            <v>MN!36.5*28.0</v>
          </cell>
          <cell r="C551">
            <v>711</v>
          </cell>
          <cell r="D551">
            <v>927</v>
          </cell>
          <cell r="E551">
            <v>14</v>
          </cell>
          <cell r="F551">
            <v>14</v>
          </cell>
          <cell r="G551">
            <v>22</v>
          </cell>
          <cell r="H551">
            <v>22</v>
          </cell>
          <cell r="I551">
            <v>1</v>
          </cell>
          <cell r="J551">
            <v>1</v>
          </cell>
          <cell r="K551">
            <v>203</v>
          </cell>
          <cell r="L551">
            <v>1</v>
          </cell>
          <cell r="M551">
            <v>41</v>
          </cell>
          <cell r="N551">
            <v>90</v>
          </cell>
          <cell r="O551">
            <v>100</v>
          </cell>
          <cell r="P551">
            <v>125</v>
          </cell>
          <cell r="Q551">
            <v>0.4</v>
          </cell>
          <cell r="R551">
            <v>50</v>
          </cell>
          <cell r="S551">
            <v>1</v>
          </cell>
          <cell r="T551">
            <v>1</v>
          </cell>
          <cell r="U551">
            <v>1</v>
          </cell>
          <cell r="V551">
            <v>20</v>
          </cell>
          <cell r="W551">
            <v>20</v>
          </cell>
          <cell r="X551">
            <v>1</v>
          </cell>
          <cell r="Y551">
            <v>1</v>
          </cell>
          <cell r="Z551">
            <v>50</v>
          </cell>
          <cell r="AA551">
            <v>50</v>
          </cell>
          <cell r="AB551">
            <v>5</v>
          </cell>
          <cell r="AC551">
            <v>5</v>
          </cell>
          <cell r="AD551">
            <v>1</v>
          </cell>
        </row>
        <row r="552">
          <cell r="A552">
            <v>551</v>
          </cell>
          <cell r="B552" t="str">
            <v>MN!28.5*36.0</v>
          </cell>
          <cell r="C552">
            <v>914</v>
          </cell>
          <cell r="D552">
            <v>724</v>
          </cell>
          <cell r="E552">
            <v>8</v>
          </cell>
          <cell r="F552">
            <v>8</v>
          </cell>
          <cell r="G552">
            <v>8</v>
          </cell>
          <cell r="H552">
            <v>8</v>
          </cell>
          <cell r="I552">
            <v>1</v>
          </cell>
          <cell r="J552">
            <v>1</v>
          </cell>
          <cell r="K552">
            <v>203</v>
          </cell>
          <cell r="L552">
            <v>1</v>
          </cell>
          <cell r="M552">
            <v>30</v>
          </cell>
          <cell r="N552">
            <v>67</v>
          </cell>
          <cell r="O552">
            <v>75</v>
          </cell>
          <cell r="P552">
            <v>93</v>
          </cell>
          <cell r="Q552">
            <v>0.4</v>
          </cell>
          <cell r="R552">
            <v>50</v>
          </cell>
          <cell r="S552">
            <v>1</v>
          </cell>
          <cell r="T552">
            <v>1</v>
          </cell>
          <cell r="U552">
            <v>1</v>
          </cell>
          <cell r="V552">
            <v>20</v>
          </cell>
          <cell r="W552">
            <v>20</v>
          </cell>
          <cell r="X552">
            <v>1</v>
          </cell>
          <cell r="Y552">
            <v>1</v>
          </cell>
          <cell r="Z552">
            <v>50</v>
          </cell>
          <cell r="AA552">
            <v>50</v>
          </cell>
          <cell r="AB552">
            <v>5</v>
          </cell>
          <cell r="AC552">
            <v>5</v>
          </cell>
          <cell r="AD552">
            <v>1</v>
          </cell>
        </row>
        <row r="553">
          <cell r="A553">
            <v>552</v>
          </cell>
          <cell r="B553" t="str">
            <v>MN!28.5*36.5</v>
          </cell>
          <cell r="C553">
            <v>927</v>
          </cell>
          <cell r="D553">
            <v>724</v>
          </cell>
          <cell r="E553">
            <v>8</v>
          </cell>
          <cell r="F553">
            <v>8</v>
          </cell>
          <cell r="G553">
            <v>8</v>
          </cell>
          <cell r="H553">
            <v>8</v>
          </cell>
          <cell r="I553">
            <v>1</v>
          </cell>
          <cell r="J553">
            <v>1</v>
          </cell>
          <cell r="K553">
            <v>203</v>
          </cell>
          <cell r="L553">
            <v>1</v>
          </cell>
          <cell r="M553">
            <v>30</v>
          </cell>
          <cell r="N553">
            <v>66</v>
          </cell>
          <cell r="O553">
            <v>73</v>
          </cell>
          <cell r="P553">
            <v>92</v>
          </cell>
          <cell r="Q553">
            <v>0.4</v>
          </cell>
          <cell r="R553">
            <v>50</v>
          </cell>
          <cell r="S553">
            <v>1</v>
          </cell>
          <cell r="T553">
            <v>1</v>
          </cell>
          <cell r="U553">
            <v>1</v>
          </cell>
          <cell r="V553">
            <v>20</v>
          </cell>
          <cell r="W553">
            <v>20</v>
          </cell>
          <cell r="X553">
            <v>1</v>
          </cell>
          <cell r="Y553">
            <v>1</v>
          </cell>
          <cell r="Z553">
            <v>50</v>
          </cell>
          <cell r="AA553">
            <v>50</v>
          </cell>
          <cell r="AB553">
            <v>5</v>
          </cell>
          <cell r="AC553">
            <v>5</v>
          </cell>
          <cell r="AD553">
            <v>1</v>
          </cell>
        </row>
        <row r="554">
          <cell r="A554">
            <v>553</v>
          </cell>
          <cell r="B554" t="str">
            <v>MN!37.0*30.0</v>
          </cell>
          <cell r="C554">
            <v>762</v>
          </cell>
          <cell r="D554">
            <v>940</v>
          </cell>
          <cell r="E554">
            <v>14</v>
          </cell>
          <cell r="F554">
            <v>14</v>
          </cell>
          <cell r="G554">
            <v>8</v>
          </cell>
          <cell r="H554">
            <v>8</v>
          </cell>
          <cell r="I554">
            <v>1</v>
          </cell>
          <cell r="J554">
            <v>1</v>
          </cell>
          <cell r="K554">
            <v>203</v>
          </cell>
          <cell r="L554">
            <v>1</v>
          </cell>
          <cell r="M554">
            <v>38</v>
          </cell>
          <cell r="N554">
            <v>84</v>
          </cell>
          <cell r="O554">
            <v>93</v>
          </cell>
          <cell r="P554">
            <v>116</v>
          </cell>
          <cell r="Q554">
            <v>0.4</v>
          </cell>
          <cell r="R554">
            <v>50</v>
          </cell>
          <cell r="S554">
            <v>1</v>
          </cell>
          <cell r="T554">
            <v>1</v>
          </cell>
          <cell r="U554">
            <v>1</v>
          </cell>
          <cell r="V554">
            <v>20</v>
          </cell>
          <cell r="W554">
            <v>20</v>
          </cell>
          <cell r="X554">
            <v>1</v>
          </cell>
          <cell r="Y554">
            <v>1</v>
          </cell>
          <cell r="Z554">
            <v>50</v>
          </cell>
          <cell r="AA554">
            <v>50</v>
          </cell>
          <cell r="AB554">
            <v>5</v>
          </cell>
          <cell r="AC554">
            <v>5</v>
          </cell>
          <cell r="AD554">
            <v>1</v>
          </cell>
        </row>
        <row r="555">
          <cell r="A555">
            <v>554</v>
          </cell>
          <cell r="B555" t="str">
            <v>MN!37.5*30.0</v>
          </cell>
          <cell r="C555">
            <v>762</v>
          </cell>
          <cell r="D555">
            <v>953</v>
          </cell>
          <cell r="E555">
            <v>14</v>
          </cell>
          <cell r="F555">
            <v>14</v>
          </cell>
          <cell r="G555">
            <v>15</v>
          </cell>
          <cell r="H555">
            <v>15</v>
          </cell>
          <cell r="I555">
            <v>1</v>
          </cell>
          <cell r="J555">
            <v>1</v>
          </cell>
          <cell r="K555">
            <v>203</v>
          </cell>
          <cell r="L555">
            <v>1</v>
          </cell>
          <cell r="M555">
            <v>38</v>
          </cell>
          <cell r="N555">
            <v>84</v>
          </cell>
          <cell r="O555">
            <v>93</v>
          </cell>
          <cell r="P555">
            <v>116</v>
          </cell>
          <cell r="Q555">
            <v>0.4</v>
          </cell>
          <cell r="R555">
            <v>50</v>
          </cell>
          <cell r="S555">
            <v>1</v>
          </cell>
          <cell r="T555">
            <v>1</v>
          </cell>
          <cell r="U555">
            <v>1</v>
          </cell>
          <cell r="V555">
            <v>20</v>
          </cell>
          <cell r="W555">
            <v>20</v>
          </cell>
          <cell r="X555">
            <v>1</v>
          </cell>
          <cell r="Y555">
            <v>1</v>
          </cell>
          <cell r="Z555">
            <v>50</v>
          </cell>
          <cell r="AA555">
            <v>50</v>
          </cell>
          <cell r="AB555">
            <v>5</v>
          </cell>
          <cell r="AC555">
            <v>5</v>
          </cell>
          <cell r="AD555">
            <v>1</v>
          </cell>
        </row>
        <row r="556">
          <cell r="A556">
            <v>555</v>
          </cell>
          <cell r="B556" t="str">
            <v>MN!39.0*30.5</v>
          </cell>
          <cell r="C556">
            <v>775</v>
          </cell>
          <cell r="D556">
            <v>991</v>
          </cell>
          <cell r="E556">
            <v>21</v>
          </cell>
          <cell r="F556">
            <v>21</v>
          </cell>
          <cell r="G556">
            <v>34</v>
          </cell>
          <cell r="H556">
            <v>34</v>
          </cell>
          <cell r="I556">
            <v>1</v>
          </cell>
          <cell r="J556">
            <v>1</v>
          </cell>
          <cell r="K556">
            <v>203</v>
          </cell>
          <cell r="L556">
            <v>1</v>
          </cell>
          <cell r="M556">
            <v>37</v>
          </cell>
          <cell r="N556">
            <v>82</v>
          </cell>
          <cell r="O556">
            <v>91</v>
          </cell>
          <cell r="P556">
            <v>114</v>
          </cell>
          <cell r="Q556">
            <v>0.4</v>
          </cell>
          <cell r="R556">
            <v>50</v>
          </cell>
          <cell r="S556">
            <v>1</v>
          </cell>
          <cell r="T556">
            <v>1</v>
          </cell>
          <cell r="U556">
            <v>1</v>
          </cell>
          <cell r="V556">
            <v>20</v>
          </cell>
          <cell r="W556">
            <v>20</v>
          </cell>
          <cell r="X556">
            <v>1</v>
          </cell>
          <cell r="Y556">
            <v>1</v>
          </cell>
          <cell r="Z556">
            <v>50</v>
          </cell>
          <cell r="AA556">
            <v>50</v>
          </cell>
          <cell r="AB556">
            <v>5</v>
          </cell>
          <cell r="AC556">
            <v>5</v>
          </cell>
          <cell r="AD556">
            <v>1</v>
          </cell>
        </row>
        <row r="557">
          <cell r="A557">
            <v>556</v>
          </cell>
          <cell r="B557" t="str">
            <v>MN!39.5*30.5</v>
          </cell>
          <cell r="C557">
            <v>775</v>
          </cell>
          <cell r="D557">
            <v>1003</v>
          </cell>
          <cell r="E557">
            <v>21</v>
          </cell>
          <cell r="F557">
            <v>21</v>
          </cell>
          <cell r="G557">
            <v>40</v>
          </cell>
          <cell r="H557">
            <v>40</v>
          </cell>
          <cell r="I557">
            <v>1</v>
          </cell>
          <cell r="J557">
            <v>1</v>
          </cell>
          <cell r="K557">
            <v>203</v>
          </cell>
          <cell r="L557">
            <v>1</v>
          </cell>
          <cell r="M557">
            <v>37</v>
          </cell>
          <cell r="N557">
            <v>82</v>
          </cell>
          <cell r="O557">
            <v>91</v>
          </cell>
          <cell r="P557">
            <v>114</v>
          </cell>
          <cell r="Q557">
            <v>0.4</v>
          </cell>
          <cell r="R557">
            <v>50</v>
          </cell>
          <cell r="S557">
            <v>1</v>
          </cell>
          <cell r="T557">
            <v>1</v>
          </cell>
          <cell r="U557">
            <v>1</v>
          </cell>
          <cell r="V557">
            <v>20</v>
          </cell>
          <cell r="W557">
            <v>20</v>
          </cell>
          <cell r="X557">
            <v>1</v>
          </cell>
          <cell r="Y557">
            <v>1</v>
          </cell>
          <cell r="Z557">
            <v>50</v>
          </cell>
          <cell r="AA557">
            <v>50</v>
          </cell>
          <cell r="AB557">
            <v>5</v>
          </cell>
          <cell r="AC557">
            <v>5</v>
          </cell>
          <cell r="AD557">
            <v>1</v>
          </cell>
        </row>
        <row r="558">
          <cell r="A558">
            <v>557</v>
          </cell>
          <cell r="B558" t="str">
            <v>MN!39.5*31.0</v>
          </cell>
          <cell r="C558">
            <v>787</v>
          </cell>
          <cell r="D558">
            <v>1003</v>
          </cell>
          <cell r="E558">
            <v>27</v>
          </cell>
          <cell r="F558">
            <v>27</v>
          </cell>
          <cell r="G558">
            <v>40</v>
          </cell>
          <cell r="H558">
            <v>40</v>
          </cell>
          <cell r="I558">
            <v>1</v>
          </cell>
          <cell r="J558">
            <v>1</v>
          </cell>
          <cell r="K558">
            <v>203</v>
          </cell>
          <cell r="L558">
            <v>1</v>
          </cell>
          <cell r="M558">
            <v>36</v>
          </cell>
          <cell r="N558">
            <v>81</v>
          </cell>
          <cell r="O558">
            <v>90</v>
          </cell>
          <cell r="P558">
            <v>112</v>
          </cell>
          <cell r="Q558">
            <v>0.4</v>
          </cell>
          <cell r="R558">
            <v>50</v>
          </cell>
          <cell r="S558">
            <v>1</v>
          </cell>
          <cell r="T558">
            <v>1</v>
          </cell>
          <cell r="U558">
            <v>1</v>
          </cell>
          <cell r="V558">
            <v>20</v>
          </cell>
          <cell r="W558">
            <v>20</v>
          </cell>
          <cell r="X558">
            <v>1</v>
          </cell>
          <cell r="Y558">
            <v>1</v>
          </cell>
          <cell r="Z558">
            <v>50</v>
          </cell>
          <cell r="AA558">
            <v>50</v>
          </cell>
          <cell r="AB558">
            <v>5</v>
          </cell>
          <cell r="AC558">
            <v>5</v>
          </cell>
          <cell r="AD558">
            <v>1</v>
          </cell>
        </row>
        <row r="559">
          <cell r="A559">
            <v>558</v>
          </cell>
          <cell r="B559" t="str">
            <v>MN!42.0*33.5</v>
          </cell>
          <cell r="C559">
            <v>851</v>
          </cell>
          <cell r="D559">
            <v>1067</v>
          </cell>
          <cell r="E559">
            <v>8</v>
          </cell>
          <cell r="F559">
            <v>8</v>
          </cell>
          <cell r="G559">
            <v>8</v>
          </cell>
          <cell r="H559">
            <v>8</v>
          </cell>
          <cell r="I559">
            <v>1</v>
          </cell>
          <cell r="J559">
            <v>1</v>
          </cell>
          <cell r="K559">
            <v>203</v>
          </cell>
          <cell r="L559">
            <v>1</v>
          </cell>
          <cell r="M559">
            <v>33</v>
          </cell>
          <cell r="N559">
            <v>74</v>
          </cell>
          <cell r="O559">
            <v>82</v>
          </cell>
          <cell r="P559">
            <v>102</v>
          </cell>
          <cell r="Q559">
            <v>0.4</v>
          </cell>
          <cell r="R559">
            <v>50</v>
          </cell>
          <cell r="S559">
            <v>1</v>
          </cell>
          <cell r="T559">
            <v>1</v>
          </cell>
          <cell r="U559">
            <v>1</v>
          </cell>
          <cell r="V559">
            <v>20</v>
          </cell>
          <cell r="W559">
            <v>20</v>
          </cell>
          <cell r="X559">
            <v>1</v>
          </cell>
          <cell r="Y559">
            <v>1</v>
          </cell>
          <cell r="Z559">
            <v>50</v>
          </cell>
          <cell r="AA559">
            <v>50</v>
          </cell>
          <cell r="AB559">
            <v>5</v>
          </cell>
          <cell r="AC559">
            <v>5</v>
          </cell>
          <cell r="AD559">
            <v>1</v>
          </cell>
        </row>
        <row r="560">
          <cell r="A560">
            <v>559</v>
          </cell>
          <cell r="B560" t="str">
            <v>MN!33.5*42.0</v>
          </cell>
          <cell r="C560">
            <v>1067</v>
          </cell>
          <cell r="D560">
            <v>851</v>
          </cell>
          <cell r="E560">
            <v>8</v>
          </cell>
          <cell r="F560">
            <v>8</v>
          </cell>
          <cell r="G560">
            <v>8</v>
          </cell>
          <cell r="H560">
            <v>8</v>
          </cell>
          <cell r="I560">
            <v>1</v>
          </cell>
          <cell r="J560">
            <v>1</v>
          </cell>
          <cell r="K560">
            <v>203</v>
          </cell>
          <cell r="L560">
            <v>1</v>
          </cell>
          <cell r="M560">
            <v>24</v>
          </cell>
          <cell r="N560">
            <v>54</v>
          </cell>
          <cell r="O560">
            <v>60</v>
          </cell>
          <cell r="P560">
            <v>75</v>
          </cell>
          <cell r="Q560">
            <v>0.4</v>
          </cell>
          <cell r="R560">
            <v>50</v>
          </cell>
          <cell r="S560">
            <v>1</v>
          </cell>
          <cell r="T560">
            <v>1</v>
          </cell>
          <cell r="U560">
            <v>1</v>
          </cell>
          <cell r="V560">
            <v>20</v>
          </cell>
          <cell r="W560">
            <v>20</v>
          </cell>
          <cell r="X560">
            <v>1</v>
          </cell>
          <cell r="Y560">
            <v>1</v>
          </cell>
          <cell r="Z560">
            <v>50</v>
          </cell>
          <cell r="AA560">
            <v>50</v>
          </cell>
          <cell r="AB560">
            <v>5</v>
          </cell>
          <cell r="AC560">
            <v>5</v>
          </cell>
          <cell r="AD560">
            <v>1</v>
          </cell>
        </row>
        <row r="561">
          <cell r="A561">
            <v>560</v>
          </cell>
          <cell r="B561" t="str">
            <v>MN!44.5*36.5</v>
          </cell>
          <cell r="C561">
            <v>927</v>
          </cell>
          <cell r="D561">
            <v>1130</v>
          </cell>
          <cell r="E561">
            <v>8</v>
          </cell>
          <cell r="F561">
            <v>8</v>
          </cell>
          <cell r="G561">
            <v>8</v>
          </cell>
          <cell r="H561">
            <v>8</v>
          </cell>
          <cell r="I561">
            <v>1</v>
          </cell>
          <cell r="J561">
            <v>1</v>
          </cell>
          <cell r="K561">
            <v>203</v>
          </cell>
          <cell r="L561">
            <v>1</v>
          </cell>
          <cell r="M561">
            <v>30</v>
          </cell>
          <cell r="N561">
            <v>66</v>
          </cell>
          <cell r="O561">
            <v>73</v>
          </cell>
          <cell r="P561">
            <v>92</v>
          </cell>
          <cell r="Q561">
            <v>0.4</v>
          </cell>
          <cell r="R561">
            <v>50</v>
          </cell>
          <cell r="S561">
            <v>1</v>
          </cell>
          <cell r="T561">
            <v>1</v>
          </cell>
          <cell r="U561">
            <v>1</v>
          </cell>
          <cell r="V561">
            <v>20</v>
          </cell>
          <cell r="W561">
            <v>20</v>
          </cell>
          <cell r="X561">
            <v>1</v>
          </cell>
          <cell r="Y561">
            <v>1</v>
          </cell>
          <cell r="Z561">
            <v>50</v>
          </cell>
          <cell r="AA561">
            <v>50</v>
          </cell>
          <cell r="AB561">
            <v>5</v>
          </cell>
          <cell r="AC561">
            <v>5</v>
          </cell>
          <cell r="AD561">
            <v>1</v>
          </cell>
        </row>
        <row r="562">
          <cell r="A562">
            <v>561</v>
          </cell>
          <cell r="B562" t="str">
            <v>MN!36.5*44.5</v>
          </cell>
          <cell r="C562">
            <v>1130</v>
          </cell>
          <cell r="D562">
            <v>927</v>
          </cell>
          <cell r="E562">
            <v>8</v>
          </cell>
          <cell r="F562">
            <v>8</v>
          </cell>
          <cell r="G562">
            <v>8</v>
          </cell>
          <cell r="H562">
            <v>8</v>
          </cell>
          <cell r="I562">
            <v>1</v>
          </cell>
          <cell r="J562">
            <v>1</v>
          </cell>
          <cell r="K562">
            <v>203</v>
          </cell>
          <cell r="L562">
            <v>1</v>
          </cell>
          <cell r="M562">
            <v>22</v>
          </cell>
          <cell r="N562">
            <v>49</v>
          </cell>
          <cell r="O562">
            <v>55</v>
          </cell>
          <cell r="P562">
            <v>68</v>
          </cell>
          <cell r="Q562">
            <v>0.4</v>
          </cell>
          <cell r="R562">
            <v>50</v>
          </cell>
          <cell r="S562">
            <v>1</v>
          </cell>
          <cell r="T562">
            <v>1</v>
          </cell>
          <cell r="U562">
            <v>1</v>
          </cell>
          <cell r="V562">
            <v>20</v>
          </cell>
          <cell r="W562">
            <v>20</v>
          </cell>
          <cell r="X562">
            <v>1</v>
          </cell>
          <cell r="Y562">
            <v>1</v>
          </cell>
          <cell r="Z562">
            <v>50</v>
          </cell>
          <cell r="AA562">
            <v>50</v>
          </cell>
          <cell r="AB562">
            <v>5</v>
          </cell>
          <cell r="AC562">
            <v>5</v>
          </cell>
          <cell r="AD562">
            <v>1</v>
          </cell>
        </row>
        <row r="563">
          <cell r="A563">
            <v>562</v>
          </cell>
          <cell r="B563" t="str">
            <v>MN!35.5*28.0</v>
          </cell>
          <cell r="C563">
            <v>711</v>
          </cell>
          <cell r="D563">
            <v>902</v>
          </cell>
          <cell r="E563">
            <v>14</v>
          </cell>
          <cell r="F563">
            <v>14</v>
          </cell>
          <cell r="G563">
            <v>9</v>
          </cell>
          <cell r="H563">
            <v>9</v>
          </cell>
          <cell r="I563">
            <v>1</v>
          </cell>
          <cell r="J563">
            <v>1</v>
          </cell>
          <cell r="K563">
            <v>203</v>
          </cell>
          <cell r="L563">
            <v>1</v>
          </cell>
          <cell r="M563">
            <v>41</v>
          </cell>
          <cell r="N563">
            <v>90</v>
          </cell>
          <cell r="O563">
            <v>100</v>
          </cell>
          <cell r="P563">
            <v>125</v>
          </cell>
          <cell r="Q563">
            <v>0.4</v>
          </cell>
          <cell r="R563">
            <v>50</v>
          </cell>
          <cell r="S563">
            <v>1</v>
          </cell>
          <cell r="T563">
            <v>1</v>
          </cell>
          <cell r="U563">
            <v>1</v>
          </cell>
          <cell r="V563">
            <v>20</v>
          </cell>
          <cell r="W563">
            <v>20</v>
          </cell>
          <cell r="X563">
            <v>1</v>
          </cell>
          <cell r="Y563">
            <v>1</v>
          </cell>
          <cell r="Z563">
            <v>50</v>
          </cell>
          <cell r="AA563">
            <v>50</v>
          </cell>
          <cell r="AB563">
            <v>5</v>
          </cell>
          <cell r="AC563">
            <v>5</v>
          </cell>
          <cell r="AD563">
            <v>1</v>
          </cell>
        </row>
        <row r="564">
          <cell r="A564">
            <v>563</v>
          </cell>
          <cell r="B564" t="str">
            <v>MN!38.0*30.0</v>
          </cell>
          <cell r="C564">
            <v>762</v>
          </cell>
          <cell r="D564">
            <v>965</v>
          </cell>
          <cell r="E564">
            <v>14</v>
          </cell>
          <cell r="F564">
            <v>14</v>
          </cell>
          <cell r="G564">
            <v>20</v>
          </cell>
          <cell r="H564">
            <v>20</v>
          </cell>
          <cell r="I564">
            <v>1</v>
          </cell>
          <cell r="J564">
            <v>1</v>
          </cell>
          <cell r="K564">
            <v>203</v>
          </cell>
          <cell r="L564">
            <v>1</v>
          </cell>
          <cell r="M564">
            <v>37</v>
          </cell>
          <cell r="N564">
            <v>82</v>
          </cell>
          <cell r="O564">
            <v>91</v>
          </cell>
          <cell r="P564">
            <v>114</v>
          </cell>
          <cell r="Q564">
            <v>0.4</v>
          </cell>
          <cell r="R564">
            <v>50</v>
          </cell>
          <cell r="S564">
            <v>1</v>
          </cell>
          <cell r="T564">
            <v>1</v>
          </cell>
          <cell r="U564">
            <v>1</v>
          </cell>
          <cell r="V564">
            <v>20</v>
          </cell>
          <cell r="W564">
            <v>20</v>
          </cell>
          <cell r="X564">
            <v>1</v>
          </cell>
          <cell r="Y564">
            <v>1</v>
          </cell>
          <cell r="Z564">
            <v>50</v>
          </cell>
          <cell r="AA564">
            <v>50</v>
          </cell>
          <cell r="AB564">
            <v>5</v>
          </cell>
          <cell r="AC564">
            <v>5</v>
          </cell>
          <cell r="AD564">
            <v>1</v>
          </cell>
        </row>
        <row r="565">
          <cell r="A565">
            <v>564</v>
          </cell>
          <cell r="B565" t="str">
            <v>MN!49.0*41.0</v>
          </cell>
          <cell r="C565">
            <v>1041</v>
          </cell>
          <cell r="D565">
            <v>1245</v>
          </cell>
          <cell r="E565">
            <v>19</v>
          </cell>
          <cell r="F565">
            <v>19</v>
          </cell>
          <cell r="G565">
            <v>21</v>
          </cell>
          <cell r="H565">
            <v>21</v>
          </cell>
          <cell r="I565">
            <v>1</v>
          </cell>
          <cell r="J565">
            <v>1</v>
          </cell>
          <cell r="K565">
            <v>203</v>
          </cell>
          <cell r="L565">
            <v>1</v>
          </cell>
          <cell r="M565">
            <v>25</v>
          </cell>
          <cell r="N565">
            <v>56</v>
          </cell>
          <cell r="O565">
            <v>62</v>
          </cell>
          <cell r="P565">
            <v>115</v>
          </cell>
          <cell r="Q565">
            <v>0.4</v>
          </cell>
          <cell r="R565">
            <v>50</v>
          </cell>
          <cell r="S565">
            <v>1</v>
          </cell>
          <cell r="T565">
            <v>1</v>
          </cell>
          <cell r="U565">
            <v>1</v>
          </cell>
          <cell r="V565">
            <v>20</v>
          </cell>
          <cell r="W565">
            <v>20</v>
          </cell>
          <cell r="X565">
            <v>1</v>
          </cell>
          <cell r="Y565">
            <v>1</v>
          </cell>
          <cell r="Z565">
            <v>50</v>
          </cell>
          <cell r="AA565">
            <v>50</v>
          </cell>
          <cell r="AB565">
            <v>5</v>
          </cell>
          <cell r="AC565">
            <v>5</v>
          </cell>
          <cell r="AD565">
            <v>1</v>
          </cell>
        </row>
        <row r="566">
          <cell r="A566">
            <v>565</v>
          </cell>
          <cell r="B566" t="str">
            <v>MN!49.5*41.0</v>
          </cell>
          <cell r="C566">
            <v>1041</v>
          </cell>
          <cell r="D566">
            <v>1257</v>
          </cell>
          <cell r="E566">
            <v>19</v>
          </cell>
          <cell r="F566">
            <v>19</v>
          </cell>
          <cell r="G566">
            <v>27</v>
          </cell>
          <cell r="H566">
            <v>27</v>
          </cell>
          <cell r="I566">
            <v>1</v>
          </cell>
          <cell r="J566">
            <v>1</v>
          </cell>
          <cell r="K566">
            <v>203</v>
          </cell>
          <cell r="L566">
            <v>1</v>
          </cell>
          <cell r="M566">
            <v>25</v>
          </cell>
          <cell r="N566">
            <v>56</v>
          </cell>
          <cell r="O566">
            <v>62</v>
          </cell>
          <cell r="P566">
            <v>115</v>
          </cell>
          <cell r="Q566">
            <v>0.4</v>
          </cell>
          <cell r="R566">
            <v>50</v>
          </cell>
          <cell r="S566">
            <v>1</v>
          </cell>
          <cell r="T566">
            <v>1</v>
          </cell>
          <cell r="U566">
            <v>1</v>
          </cell>
          <cell r="V566">
            <v>20</v>
          </cell>
          <cell r="W566">
            <v>20</v>
          </cell>
          <cell r="X566">
            <v>1</v>
          </cell>
          <cell r="Y566">
            <v>1</v>
          </cell>
          <cell r="Z566">
            <v>50</v>
          </cell>
          <cell r="AA566">
            <v>50</v>
          </cell>
          <cell r="AB566">
            <v>5</v>
          </cell>
          <cell r="AC566">
            <v>5</v>
          </cell>
          <cell r="AD566">
            <v>1</v>
          </cell>
        </row>
        <row r="567">
          <cell r="A567">
            <v>566</v>
          </cell>
          <cell r="B567" t="str">
            <v>MN!51.0*45.0</v>
          </cell>
          <cell r="C567">
            <v>1143</v>
          </cell>
          <cell r="D567">
            <v>1295</v>
          </cell>
          <cell r="E567">
            <v>20</v>
          </cell>
          <cell r="F567">
            <v>20</v>
          </cell>
          <cell r="G567">
            <v>21</v>
          </cell>
          <cell r="H567">
            <v>21</v>
          </cell>
          <cell r="I567">
            <v>1</v>
          </cell>
          <cell r="J567">
            <v>1</v>
          </cell>
          <cell r="K567">
            <v>203</v>
          </cell>
          <cell r="L567">
            <v>1</v>
          </cell>
          <cell r="M567">
            <v>22</v>
          </cell>
          <cell r="N567">
            <v>48</v>
          </cell>
          <cell r="O567">
            <v>54</v>
          </cell>
          <cell r="P567">
            <v>95</v>
          </cell>
          <cell r="Q567">
            <v>0.4</v>
          </cell>
          <cell r="R567">
            <v>50</v>
          </cell>
          <cell r="S567">
            <v>1</v>
          </cell>
          <cell r="T567">
            <v>1</v>
          </cell>
          <cell r="U567">
            <v>1</v>
          </cell>
          <cell r="V567">
            <v>20</v>
          </cell>
          <cell r="W567">
            <v>20</v>
          </cell>
          <cell r="X567">
            <v>1</v>
          </cell>
          <cell r="Y567">
            <v>1</v>
          </cell>
          <cell r="Z567">
            <v>50</v>
          </cell>
          <cell r="AA567">
            <v>50</v>
          </cell>
          <cell r="AB567">
            <v>5</v>
          </cell>
          <cell r="AC567">
            <v>5</v>
          </cell>
          <cell r="AD567">
            <v>1</v>
          </cell>
        </row>
        <row r="568">
          <cell r="A568">
            <v>567</v>
          </cell>
          <cell r="B568" t="str">
            <v>MN!53.0*45.0</v>
          </cell>
          <cell r="C568">
            <v>1143</v>
          </cell>
          <cell r="D568">
            <v>1346</v>
          </cell>
          <cell r="E568">
            <v>20</v>
          </cell>
          <cell r="F568">
            <v>20</v>
          </cell>
          <cell r="G568">
            <v>21</v>
          </cell>
          <cell r="H568">
            <v>21</v>
          </cell>
          <cell r="I568">
            <v>1</v>
          </cell>
          <cell r="J568">
            <v>1</v>
          </cell>
          <cell r="K568">
            <v>203</v>
          </cell>
          <cell r="L568">
            <v>1</v>
          </cell>
          <cell r="M568">
            <v>22</v>
          </cell>
          <cell r="N568">
            <v>48</v>
          </cell>
          <cell r="O568">
            <v>54</v>
          </cell>
          <cell r="P568">
            <v>95</v>
          </cell>
          <cell r="Q568">
            <v>0.4</v>
          </cell>
          <cell r="R568">
            <v>50</v>
          </cell>
          <cell r="S568">
            <v>1</v>
          </cell>
          <cell r="T568">
            <v>1</v>
          </cell>
          <cell r="U568">
            <v>1</v>
          </cell>
          <cell r="V568">
            <v>20</v>
          </cell>
          <cell r="W568">
            <v>20</v>
          </cell>
          <cell r="X568">
            <v>1</v>
          </cell>
          <cell r="Y568">
            <v>1</v>
          </cell>
          <cell r="Z568">
            <v>50</v>
          </cell>
          <cell r="AA568">
            <v>50</v>
          </cell>
          <cell r="AB568">
            <v>5</v>
          </cell>
          <cell r="AC568">
            <v>5</v>
          </cell>
          <cell r="AD568">
            <v>1</v>
          </cell>
        </row>
        <row r="569">
          <cell r="A569">
            <v>568</v>
          </cell>
          <cell r="B569" t="str">
            <v>MN!53.5*45.0</v>
          </cell>
          <cell r="C569">
            <v>1143</v>
          </cell>
          <cell r="D569">
            <v>1359</v>
          </cell>
          <cell r="E569">
            <v>20</v>
          </cell>
          <cell r="F569">
            <v>20</v>
          </cell>
          <cell r="G569">
            <v>28</v>
          </cell>
          <cell r="H569">
            <v>28</v>
          </cell>
          <cell r="I569">
            <v>1</v>
          </cell>
          <cell r="J569">
            <v>1</v>
          </cell>
          <cell r="K569">
            <v>203</v>
          </cell>
          <cell r="L569">
            <v>1</v>
          </cell>
          <cell r="M569">
            <v>22</v>
          </cell>
          <cell r="N569">
            <v>48</v>
          </cell>
          <cell r="O569">
            <v>54</v>
          </cell>
          <cell r="P569">
            <v>95</v>
          </cell>
          <cell r="Q569">
            <v>0.4</v>
          </cell>
          <cell r="R569">
            <v>50</v>
          </cell>
          <cell r="S569">
            <v>1</v>
          </cell>
          <cell r="T569">
            <v>1</v>
          </cell>
          <cell r="U569">
            <v>1</v>
          </cell>
          <cell r="V569">
            <v>20</v>
          </cell>
          <cell r="W569">
            <v>20</v>
          </cell>
          <cell r="X569">
            <v>1</v>
          </cell>
          <cell r="Y569">
            <v>1</v>
          </cell>
          <cell r="Z569">
            <v>50</v>
          </cell>
          <cell r="AA569">
            <v>50</v>
          </cell>
          <cell r="AB569">
            <v>5</v>
          </cell>
          <cell r="AC569">
            <v>5</v>
          </cell>
          <cell r="AD569">
            <v>1</v>
          </cell>
        </row>
        <row r="570">
          <cell r="A570">
            <v>569</v>
          </cell>
          <cell r="B570" t="str">
            <v>Q7 1300*1100</v>
          </cell>
          <cell r="C570">
            <v>1100</v>
          </cell>
          <cell r="D570">
            <v>1300</v>
          </cell>
          <cell r="E570">
            <v>20</v>
          </cell>
          <cell r="F570">
            <v>20</v>
          </cell>
          <cell r="G570">
            <v>20</v>
          </cell>
          <cell r="H570">
            <v>20</v>
          </cell>
          <cell r="I570">
            <v>1</v>
          </cell>
          <cell r="J570">
            <v>1</v>
          </cell>
          <cell r="K570">
            <v>203</v>
          </cell>
          <cell r="L570">
            <v>1</v>
          </cell>
          <cell r="M570">
            <v>22</v>
          </cell>
          <cell r="N570">
            <v>48</v>
          </cell>
          <cell r="O570">
            <v>54</v>
          </cell>
          <cell r="P570">
            <v>95</v>
          </cell>
          <cell r="Q570">
            <v>0</v>
          </cell>
          <cell r="R570">
            <v>0.2</v>
          </cell>
          <cell r="S570">
            <v>0.11</v>
          </cell>
          <cell r="T570">
            <v>0.11</v>
          </cell>
          <cell r="U570">
            <v>1</v>
          </cell>
          <cell r="V570">
            <v>15</v>
          </cell>
          <cell r="W570">
            <v>12</v>
          </cell>
          <cell r="X570">
            <v>1</v>
          </cell>
          <cell r="Y570">
            <v>1</v>
          </cell>
          <cell r="Z570">
            <v>50</v>
          </cell>
          <cell r="AA570">
            <v>50</v>
          </cell>
          <cell r="AB570">
            <v>0.04</v>
          </cell>
          <cell r="AC570">
            <v>0.04</v>
          </cell>
          <cell r="AD570">
            <v>1</v>
          </cell>
        </row>
        <row r="571">
          <cell r="A571">
            <v>570</v>
          </cell>
          <cell r="B571" t="str">
            <v>MNd53.5*45.0</v>
          </cell>
          <cell r="C571">
            <v>1143</v>
          </cell>
          <cell r="D571">
            <v>1359</v>
          </cell>
          <cell r="E571">
            <v>205</v>
          </cell>
          <cell r="F571">
            <v>205</v>
          </cell>
          <cell r="G571">
            <v>218</v>
          </cell>
          <cell r="H571">
            <v>218</v>
          </cell>
          <cell r="I571">
            <v>1</v>
          </cell>
          <cell r="J571">
            <v>1</v>
          </cell>
          <cell r="K571">
            <v>203</v>
          </cell>
          <cell r="L571">
            <v>1</v>
          </cell>
          <cell r="M571">
            <v>22</v>
          </cell>
          <cell r="N571">
            <v>48</v>
          </cell>
          <cell r="O571">
            <v>54</v>
          </cell>
          <cell r="P571">
            <v>95</v>
          </cell>
          <cell r="Q571">
            <v>0.4</v>
          </cell>
          <cell r="R571">
            <v>50</v>
          </cell>
          <cell r="S571">
            <v>1</v>
          </cell>
          <cell r="T571">
            <v>1</v>
          </cell>
          <cell r="U571">
            <v>1</v>
          </cell>
          <cell r="V571">
            <v>20</v>
          </cell>
          <cell r="W571">
            <v>20</v>
          </cell>
          <cell r="X571">
            <v>1</v>
          </cell>
          <cell r="Y571">
            <v>1</v>
          </cell>
          <cell r="Z571">
            <v>50</v>
          </cell>
          <cell r="AA571">
            <v>50</v>
          </cell>
          <cell r="AB571">
            <v>5</v>
          </cell>
          <cell r="AC571">
            <v>5</v>
          </cell>
          <cell r="AD571">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sheetData sheetId="90"/>
      <sheetData sheetId="91"/>
      <sheetData sheetId="92"/>
      <sheetData sheetId="93"/>
      <sheetData sheetId="94"/>
      <sheetData sheetId="95"/>
      <sheetData sheetId="96"/>
      <sheetData sheetId="97" refreshError="1"/>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T3JC"/>
      <sheetName val="FF"/>
      <sheetName val="FFF-A"/>
      <sheetName val="3-AAA"/>
      <sheetName val="3-X01"/>
      <sheetName val="3-01"/>
      <sheetName val="3-01Rev1"/>
      <sheetName val="3-01Rev2"/>
      <sheetName val="3-02"/>
      <sheetName val="3-02Rev1"/>
      <sheetName val="3-03"/>
      <sheetName val="3-04"/>
      <sheetName val="3-05"/>
      <sheetName val="3-06"/>
      <sheetName val="3-07"/>
      <sheetName val="3-08"/>
      <sheetName val="0609format"/>
      <sheetName val="3-13"/>
      <sheetName val="3-14"/>
      <sheetName val="3-15"/>
      <sheetName val="3-16"/>
      <sheetName val="3-17"/>
      <sheetName val="3-18"/>
      <sheetName val="3-19"/>
      <sheetName val="3-20"/>
      <sheetName val="3-21"/>
      <sheetName val="3-22"/>
      <sheetName val="3-23"/>
      <sheetName val="3-24"/>
      <sheetName val="3-25"/>
      <sheetName val="3-26"/>
      <sheetName val="3-27"/>
      <sheetName val="3-28"/>
      <sheetName val="3-29"/>
      <sheetName val="3-30"/>
      <sheetName val="3-31"/>
      <sheetName val="3-32"/>
      <sheetName val="3-33"/>
      <sheetName val="3-34"/>
      <sheetName val="3-34Rev1"/>
      <sheetName val="3-35"/>
      <sheetName val="3-37"/>
      <sheetName val="3-38"/>
      <sheetName val="3-39"/>
      <sheetName val="3-40"/>
      <sheetName val="3-41"/>
      <sheetName val="3-42"/>
      <sheetName val="3-43"/>
      <sheetName val="Sheet1"/>
      <sheetName val="DATA.予算"/>
      <sheetName val="DATA.実績10月"/>
      <sheetName val="list"/>
      <sheetName val="先行検査発生数"/>
      <sheetName val="HIT1JC"/>
    </sheetNames>
    <sheetDataSet>
      <sheetData sheetId="0" refreshError="1">
        <row r="1">
          <cell r="A1" t="str">
            <v>品種NO</v>
          </cell>
          <cell r="B1">
            <v>1</v>
          </cell>
          <cell r="C1">
            <v>2</v>
          </cell>
          <cell r="D1">
            <v>3</v>
          </cell>
          <cell r="E1">
            <v>4</v>
          </cell>
          <cell r="F1">
            <v>5</v>
          </cell>
          <cell r="G1">
            <v>6</v>
          </cell>
          <cell r="H1">
            <v>7</v>
          </cell>
          <cell r="I1">
            <v>8</v>
          </cell>
          <cell r="J1">
            <v>9</v>
          </cell>
          <cell r="K1">
            <v>10</v>
          </cell>
          <cell r="L1">
            <v>11</v>
          </cell>
          <cell r="M1">
            <v>12</v>
          </cell>
          <cell r="N1">
            <v>13</v>
          </cell>
          <cell r="O1">
            <v>14</v>
          </cell>
          <cell r="P1">
            <v>15</v>
          </cell>
          <cell r="Q1">
            <v>16</v>
          </cell>
          <cell r="R1">
            <v>17</v>
          </cell>
          <cell r="S1">
            <v>18</v>
          </cell>
          <cell r="T1">
            <v>19</v>
          </cell>
          <cell r="U1">
            <v>20</v>
          </cell>
          <cell r="V1">
            <v>21</v>
          </cell>
          <cell r="W1">
            <v>22</v>
          </cell>
          <cell r="X1">
            <v>23</v>
          </cell>
          <cell r="Y1">
            <v>24</v>
          </cell>
          <cell r="Z1">
            <v>25</v>
          </cell>
          <cell r="AA1">
            <v>26</v>
          </cell>
          <cell r="AB1">
            <v>27</v>
          </cell>
          <cell r="AC1">
            <v>28</v>
          </cell>
          <cell r="AD1">
            <v>29</v>
          </cell>
        </row>
        <row r="2">
          <cell r="A2">
            <v>1</v>
          </cell>
          <cell r="B2" t="str">
            <v>A4x34.5*27.0</v>
          </cell>
          <cell r="C2">
            <v>686</v>
          </cell>
          <cell r="D2">
            <v>876</v>
          </cell>
          <cell r="E2">
            <v>8</v>
          </cell>
          <cell r="F2">
            <v>8</v>
          </cell>
          <cell r="G2">
            <v>11</v>
          </cell>
          <cell r="H2">
            <v>11</v>
          </cell>
          <cell r="I2">
            <v>2</v>
          </cell>
          <cell r="J2">
            <v>2</v>
          </cell>
          <cell r="K2">
            <v>203.5</v>
          </cell>
          <cell r="L2">
            <v>3</v>
          </cell>
          <cell r="M2">
            <v>42</v>
          </cell>
          <cell r="N2">
            <v>93</v>
          </cell>
          <cell r="O2">
            <v>104</v>
          </cell>
          <cell r="P2">
            <v>130</v>
          </cell>
          <cell r="Q2">
            <v>0</v>
          </cell>
          <cell r="R2">
            <v>0.13</v>
          </cell>
          <cell r="S2">
            <v>0.13</v>
          </cell>
          <cell r="T2">
            <v>0.13</v>
          </cell>
          <cell r="U2">
            <v>1</v>
          </cell>
          <cell r="V2">
            <v>15</v>
          </cell>
          <cell r="W2">
            <v>12</v>
          </cell>
          <cell r="X2">
            <v>1</v>
          </cell>
          <cell r="Y2">
            <v>1</v>
          </cell>
          <cell r="Z2">
            <v>50</v>
          </cell>
          <cell r="AA2">
            <v>50</v>
          </cell>
          <cell r="AB2">
            <v>0.04</v>
          </cell>
          <cell r="AC2">
            <v>50</v>
          </cell>
          <cell r="AD2">
            <v>1</v>
          </cell>
        </row>
        <row r="3">
          <cell r="A3">
            <v>2</v>
          </cell>
          <cell r="B3" t="str">
            <v>A4h34.5*27.0</v>
          </cell>
          <cell r="C3">
            <v>686</v>
          </cell>
          <cell r="D3">
            <v>876</v>
          </cell>
          <cell r="E3">
            <v>8</v>
          </cell>
          <cell r="F3">
            <v>8</v>
          </cell>
          <cell r="G3">
            <v>11</v>
          </cell>
          <cell r="H3">
            <v>11</v>
          </cell>
          <cell r="I3">
            <v>1</v>
          </cell>
          <cell r="J3">
            <v>2</v>
          </cell>
          <cell r="K3">
            <v>203.5</v>
          </cell>
          <cell r="L3">
            <v>2</v>
          </cell>
          <cell r="M3">
            <v>42</v>
          </cell>
          <cell r="N3">
            <v>93</v>
          </cell>
          <cell r="O3">
            <v>104</v>
          </cell>
          <cell r="P3">
            <v>130</v>
          </cell>
          <cell r="Q3">
            <v>0</v>
          </cell>
          <cell r="R3">
            <v>0.13</v>
          </cell>
          <cell r="S3">
            <v>0.13</v>
          </cell>
          <cell r="T3">
            <v>0.13</v>
          </cell>
          <cell r="U3">
            <v>1</v>
          </cell>
          <cell r="V3">
            <v>15</v>
          </cell>
          <cell r="W3">
            <v>12</v>
          </cell>
          <cell r="X3">
            <v>1</v>
          </cell>
          <cell r="Y3">
            <v>1</v>
          </cell>
          <cell r="Z3">
            <v>50</v>
          </cell>
          <cell r="AA3">
            <v>50</v>
          </cell>
          <cell r="AB3">
            <v>0.04</v>
          </cell>
          <cell r="AC3">
            <v>0.04</v>
          </cell>
          <cell r="AD3">
            <v>1</v>
          </cell>
        </row>
        <row r="4">
          <cell r="A4">
            <v>3</v>
          </cell>
          <cell r="B4" t="str">
            <v>A4x39.5*31.0</v>
          </cell>
          <cell r="C4">
            <v>787</v>
          </cell>
          <cell r="D4">
            <v>1003</v>
          </cell>
          <cell r="E4">
            <v>12</v>
          </cell>
          <cell r="F4">
            <v>12</v>
          </cell>
          <cell r="G4">
            <v>12</v>
          </cell>
          <cell r="H4">
            <v>12</v>
          </cell>
          <cell r="I4">
            <v>2</v>
          </cell>
          <cell r="J4">
            <v>2</v>
          </cell>
          <cell r="K4">
            <v>203.5</v>
          </cell>
          <cell r="L4">
            <v>4</v>
          </cell>
          <cell r="M4">
            <v>36</v>
          </cell>
          <cell r="N4">
            <v>81</v>
          </cell>
          <cell r="O4">
            <v>90</v>
          </cell>
          <cell r="P4">
            <v>112</v>
          </cell>
          <cell r="Q4">
            <v>0</v>
          </cell>
          <cell r="R4">
            <v>0.13</v>
          </cell>
          <cell r="S4">
            <v>0.13</v>
          </cell>
          <cell r="T4">
            <v>0.13</v>
          </cell>
          <cell r="U4">
            <v>1</v>
          </cell>
          <cell r="V4">
            <v>15</v>
          </cell>
          <cell r="W4">
            <v>12</v>
          </cell>
          <cell r="X4">
            <v>1</v>
          </cell>
          <cell r="Y4">
            <v>1</v>
          </cell>
          <cell r="Z4">
            <v>50</v>
          </cell>
          <cell r="AA4">
            <v>50</v>
          </cell>
          <cell r="AB4">
            <v>0.04</v>
          </cell>
          <cell r="AC4">
            <v>0.04</v>
          </cell>
          <cell r="AD4">
            <v>1</v>
          </cell>
        </row>
        <row r="5">
          <cell r="A5">
            <v>4</v>
          </cell>
          <cell r="B5" t="str">
            <v>A5+39.5*30.5</v>
          </cell>
          <cell r="C5">
            <v>775</v>
          </cell>
          <cell r="D5">
            <v>1003</v>
          </cell>
          <cell r="E5">
            <v>21</v>
          </cell>
          <cell r="F5">
            <v>21</v>
          </cell>
          <cell r="G5">
            <v>40</v>
          </cell>
          <cell r="H5">
            <v>40</v>
          </cell>
          <cell r="I5">
            <v>1</v>
          </cell>
          <cell r="J5">
            <v>1</v>
          </cell>
          <cell r="K5">
            <v>203.5</v>
          </cell>
          <cell r="L5">
            <v>1</v>
          </cell>
          <cell r="M5">
            <v>37</v>
          </cell>
          <cell r="N5">
            <v>82</v>
          </cell>
          <cell r="O5">
            <v>91</v>
          </cell>
          <cell r="P5">
            <v>114</v>
          </cell>
          <cell r="Q5">
            <v>0</v>
          </cell>
          <cell r="R5">
            <v>0.13</v>
          </cell>
          <cell r="S5">
            <v>0.13</v>
          </cell>
          <cell r="T5">
            <v>0.4</v>
          </cell>
          <cell r="U5">
            <v>3</v>
          </cell>
          <cell r="V5">
            <v>15</v>
          </cell>
          <cell r="W5">
            <v>12</v>
          </cell>
          <cell r="X5">
            <v>1</v>
          </cell>
          <cell r="Y5">
            <v>1</v>
          </cell>
          <cell r="Z5">
            <v>50</v>
          </cell>
          <cell r="AA5">
            <v>50</v>
          </cell>
          <cell r="AB5">
            <v>0.04</v>
          </cell>
          <cell r="AC5">
            <v>0.5</v>
          </cell>
          <cell r="AD5">
            <v>3</v>
          </cell>
        </row>
        <row r="6">
          <cell r="A6">
            <v>5</v>
          </cell>
          <cell r="B6" t="str">
            <v>A5 34.5*25.0</v>
          </cell>
          <cell r="C6">
            <v>635</v>
          </cell>
          <cell r="D6">
            <v>876</v>
          </cell>
          <cell r="E6">
            <v>8</v>
          </cell>
          <cell r="F6">
            <v>8</v>
          </cell>
          <cell r="G6">
            <v>8</v>
          </cell>
          <cell r="H6">
            <v>8</v>
          </cell>
          <cell r="I6">
            <v>1</v>
          </cell>
          <cell r="J6">
            <v>1</v>
          </cell>
          <cell r="K6">
            <v>203.5</v>
          </cell>
          <cell r="L6">
            <v>1</v>
          </cell>
          <cell r="M6">
            <v>45</v>
          </cell>
          <cell r="N6">
            <v>100</v>
          </cell>
          <cell r="O6">
            <v>112</v>
          </cell>
          <cell r="P6">
            <v>139</v>
          </cell>
          <cell r="Q6">
            <v>0</v>
          </cell>
          <cell r="R6">
            <v>0.13</v>
          </cell>
          <cell r="S6">
            <v>0.13</v>
          </cell>
          <cell r="T6">
            <v>0.13</v>
          </cell>
          <cell r="U6">
            <v>1</v>
          </cell>
          <cell r="V6">
            <v>15</v>
          </cell>
          <cell r="W6">
            <v>12</v>
          </cell>
          <cell r="X6">
            <v>1</v>
          </cell>
          <cell r="Y6">
            <v>1</v>
          </cell>
          <cell r="Z6">
            <v>50</v>
          </cell>
          <cell r="AA6">
            <v>50</v>
          </cell>
          <cell r="AB6">
            <v>0.04</v>
          </cell>
          <cell r="AC6">
            <v>0.04</v>
          </cell>
          <cell r="AD6">
            <v>1</v>
          </cell>
        </row>
        <row r="7">
          <cell r="A7">
            <v>6</v>
          </cell>
          <cell r="B7" t="str">
            <v>A5x34.5*25.0</v>
          </cell>
          <cell r="C7">
            <v>635</v>
          </cell>
          <cell r="D7">
            <v>876</v>
          </cell>
          <cell r="E7">
            <v>12</v>
          </cell>
          <cell r="F7">
            <v>12</v>
          </cell>
          <cell r="G7">
            <v>12</v>
          </cell>
          <cell r="H7">
            <v>12</v>
          </cell>
          <cell r="I7">
            <v>2</v>
          </cell>
          <cell r="J7">
            <v>2</v>
          </cell>
          <cell r="K7">
            <v>203.5</v>
          </cell>
          <cell r="L7">
            <v>3</v>
          </cell>
          <cell r="M7">
            <v>45</v>
          </cell>
          <cell r="N7">
            <v>100</v>
          </cell>
          <cell r="O7">
            <v>112</v>
          </cell>
          <cell r="P7">
            <v>139</v>
          </cell>
          <cell r="Q7">
            <v>0</v>
          </cell>
          <cell r="R7">
            <v>0.13</v>
          </cell>
          <cell r="S7">
            <v>0.13</v>
          </cell>
          <cell r="T7">
            <v>0.13</v>
          </cell>
          <cell r="U7">
            <v>1</v>
          </cell>
          <cell r="V7">
            <v>15</v>
          </cell>
          <cell r="W7">
            <v>12</v>
          </cell>
          <cell r="X7">
            <v>1</v>
          </cell>
          <cell r="Y7">
            <v>1</v>
          </cell>
          <cell r="Z7">
            <v>50</v>
          </cell>
          <cell r="AA7">
            <v>50</v>
          </cell>
          <cell r="AB7">
            <v>0.04</v>
          </cell>
          <cell r="AC7">
            <v>0.04</v>
          </cell>
          <cell r="AD7">
            <v>1</v>
          </cell>
        </row>
        <row r="8">
          <cell r="A8">
            <v>7</v>
          </cell>
          <cell r="B8" t="str">
            <v>A5 33.5*26.5</v>
          </cell>
          <cell r="C8">
            <v>673</v>
          </cell>
          <cell r="D8">
            <v>851</v>
          </cell>
          <cell r="E8">
            <v>8</v>
          </cell>
          <cell r="F8">
            <v>8</v>
          </cell>
          <cell r="G8">
            <v>8</v>
          </cell>
          <cell r="H8">
            <v>8</v>
          </cell>
          <cell r="I8">
            <v>1</v>
          </cell>
          <cell r="J8">
            <v>1</v>
          </cell>
          <cell r="K8">
            <v>203.5</v>
          </cell>
          <cell r="L8">
            <v>1</v>
          </cell>
          <cell r="M8">
            <v>43</v>
          </cell>
          <cell r="N8">
            <v>95</v>
          </cell>
          <cell r="O8">
            <v>106</v>
          </cell>
          <cell r="P8">
            <v>132</v>
          </cell>
          <cell r="Q8">
            <v>0</v>
          </cell>
          <cell r="R8">
            <v>0.13</v>
          </cell>
          <cell r="S8">
            <v>0.13</v>
          </cell>
          <cell r="T8">
            <v>0.13</v>
          </cell>
          <cell r="U8">
            <v>1</v>
          </cell>
          <cell r="V8">
            <v>15</v>
          </cell>
          <cell r="W8">
            <v>12</v>
          </cell>
          <cell r="X8">
            <v>1</v>
          </cell>
          <cell r="Y8">
            <v>1</v>
          </cell>
          <cell r="Z8">
            <v>50</v>
          </cell>
          <cell r="AA8">
            <v>50</v>
          </cell>
          <cell r="AB8">
            <v>0.04</v>
          </cell>
          <cell r="AC8">
            <v>0.04</v>
          </cell>
          <cell r="AD8">
            <v>1</v>
          </cell>
        </row>
        <row r="9">
          <cell r="A9">
            <v>8</v>
          </cell>
          <cell r="B9" t="str">
            <v>A5a33.5*26.5</v>
          </cell>
          <cell r="C9">
            <v>673</v>
          </cell>
          <cell r="D9">
            <v>851</v>
          </cell>
          <cell r="E9">
            <v>55</v>
          </cell>
          <cell r="F9">
            <v>55</v>
          </cell>
          <cell r="G9">
            <v>89</v>
          </cell>
          <cell r="H9">
            <v>89</v>
          </cell>
          <cell r="I9">
            <v>1</v>
          </cell>
          <cell r="J9">
            <v>1</v>
          </cell>
          <cell r="K9">
            <v>203.5</v>
          </cell>
          <cell r="L9">
            <v>1</v>
          </cell>
          <cell r="M9">
            <v>43</v>
          </cell>
          <cell r="N9">
            <v>95</v>
          </cell>
          <cell r="O9">
            <v>106</v>
          </cell>
          <cell r="P9">
            <v>132</v>
          </cell>
          <cell r="Q9">
            <v>0</v>
          </cell>
          <cell r="R9">
            <v>0.13</v>
          </cell>
          <cell r="S9">
            <v>0.13</v>
          </cell>
          <cell r="T9">
            <v>0.13</v>
          </cell>
          <cell r="U9">
            <v>1</v>
          </cell>
          <cell r="V9">
            <v>15</v>
          </cell>
          <cell r="W9">
            <v>12</v>
          </cell>
          <cell r="X9">
            <v>1</v>
          </cell>
          <cell r="Y9">
            <v>1</v>
          </cell>
          <cell r="Z9">
            <v>50</v>
          </cell>
          <cell r="AA9">
            <v>50</v>
          </cell>
          <cell r="AB9">
            <v>0.04</v>
          </cell>
          <cell r="AC9">
            <v>0.04</v>
          </cell>
          <cell r="AD9">
            <v>1</v>
          </cell>
        </row>
        <row r="10">
          <cell r="A10">
            <v>9</v>
          </cell>
          <cell r="B10" t="str">
            <v>A5h33.5*26.5</v>
          </cell>
          <cell r="C10">
            <v>673</v>
          </cell>
          <cell r="D10">
            <v>851</v>
          </cell>
          <cell r="E10">
            <v>8</v>
          </cell>
          <cell r="F10">
            <v>8</v>
          </cell>
          <cell r="G10">
            <v>8</v>
          </cell>
          <cell r="H10">
            <v>8</v>
          </cell>
          <cell r="I10">
            <v>1</v>
          </cell>
          <cell r="J10">
            <v>2</v>
          </cell>
          <cell r="K10">
            <v>203.5</v>
          </cell>
          <cell r="L10">
            <v>2</v>
          </cell>
          <cell r="M10">
            <v>43</v>
          </cell>
          <cell r="N10">
            <v>95</v>
          </cell>
          <cell r="O10">
            <v>106</v>
          </cell>
          <cell r="P10">
            <v>132</v>
          </cell>
          <cell r="Q10">
            <v>0</v>
          </cell>
          <cell r="R10">
            <v>0.13</v>
          </cell>
          <cell r="S10">
            <v>0.13</v>
          </cell>
          <cell r="T10">
            <v>0.13</v>
          </cell>
          <cell r="U10">
            <v>1</v>
          </cell>
          <cell r="V10">
            <v>15</v>
          </cell>
          <cell r="W10">
            <v>12</v>
          </cell>
          <cell r="X10">
            <v>1</v>
          </cell>
          <cell r="Y10">
            <v>1</v>
          </cell>
          <cell r="Z10">
            <v>50</v>
          </cell>
          <cell r="AA10">
            <v>50</v>
          </cell>
          <cell r="AB10">
            <v>0.04</v>
          </cell>
          <cell r="AC10">
            <v>0.04</v>
          </cell>
          <cell r="AD10">
            <v>1</v>
          </cell>
        </row>
        <row r="11">
          <cell r="A11">
            <v>10</v>
          </cell>
          <cell r="B11" t="str">
            <v>A5 39.5*31.0</v>
          </cell>
          <cell r="C11">
            <v>787</v>
          </cell>
          <cell r="D11">
            <v>1003</v>
          </cell>
          <cell r="E11">
            <v>27</v>
          </cell>
          <cell r="F11">
            <v>27</v>
          </cell>
          <cell r="G11">
            <v>40</v>
          </cell>
          <cell r="H11">
            <v>40</v>
          </cell>
          <cell r="I11">
            <v>1</v>
          </cell>
          <cell r="J11">
            <v>1</v>
          </cell>
          <cell r="K11">
            <v>203.5</v>
          </cell>
          <cell r="L11">
            <v>1</v>
          </cell>
          <cell r="M11">
            <v>36</v>
          </cell>
          <cell r="N11">
            <v>81</v>
          </cell>
          <cell r="O11">
            <v>90</v>
          </cell>
          <cell r="P11">
            <v>112</v>
          </cell>
          <cell r="Q11">
            <v>0</v>
          </cell>
          <cell r="R11">
            <v>0.13</v>
          </cell>
          <cell r="S11">
            <v>0.13</v>
          </cell>
          <cell r="T11">
            <v>0.13</v>
          </cell>
          <cell r="U11">
            <v>1</v>
          </cell>
          <cell r="V11">
            <v>15</v>
          </cell>
          <cell r="W11">
            <v>12</v>
          </cell>
          <cell r="X11">
            <v>1</v>
          </cell>
          <cell r="Y11">
            <v>1</v>
          </cell>
          <cell r="Z11">
            <v>50</v>
          </cell>
          <cell r="AA11">
            <v>50</v>
          </cell>
          <cell r="AB11">
            <v>0.04</v>
          </cell>
          <cell r="AC11">
            <v>0.04</v>
          </cell>
          <cell r="AD11">
            <v>1</v>
          </cell>
        </row>
        <row r="12">
          <cell r="A12">
            <v>11</v>
          </cell>
          <cell r="B12" t="str">
            <v>A5c39.5*31.0</v>
          </cell>
          <cell r="C12">
            <v>787</v>
          </cell>
          <cell r="D12">
            <v>1003</v>
          </cell>
          <cell r="E12">
            <v>52</v>
          </cell>
          <cell r="F12">
            <v>52</v>
          </cell>
          <cell r="G12">
            <v>60</v>
          </cell>
          <cell r="H12">
            <v>60</v>
          </cell>
          <cell r="I12">
            <v>1</v>
          </cell>
          <cell r="J12">
            <v>1</v>
          </cell>
          <cell r="K12">
            <v>203.5</v>
          </cell>
          <cell r="L12">
            <v>1</v>
          </cell>
          <cell r="M12">
            <v>36</v>
          </cell>
          <cell r="N12">
            <v>81</v>
          </cell>
          <cell r="O12">
            <v>90</v>
          </cell>
          <cell r="P12">
            <v>112</v>
          </cell>
          <cell r="Q12">
            <v>0</v>
          </cell>
          <cell r="R12">
            <v>0.13</v>
          </cell>
          <cell r="S12">
            <v>0.13</v>
          </cell>
          <cell r="T12">
            <v>0.13</v>
          </cell>
          <cell r="U12">
            <v>1</v>
          </cell>
          <cell r="V12">
            <v>15</v>
          </cell>
          <cell r="W12">
            <v>12</v>
          </cell>
          <cell r="X12">
            <v>1</v>
          </cell>
          <cell r="Y12">
            <v>1</v>
          </cell>
          <cell r="Z12">
            <v>50</v>
          </cell>
          <cell r="AA12">
            <v>50</v>
          </cell>
          <cell r="AB12">
            <v>0.04</v>
          </cell>
          <cell r="AC12">
            <v>0.04</v>
          </cell>
          <cell r="AD12">
            <v>1</v>
          </cell>
        </row>
        <row r="13">
          <cell r="A13">
            <v>12</v>
          </cell>
          <cell r="B13" t="str">
            <v>A5x39.5*31.0</v>
          </cell>
          <cell r="C13">
            <v>787</v>
          </cell>
          <cell r="D13">
            <v>1003</v>
          </cell>
          <cell r="E13">
            <v>12</v>
          </cell>
          <cell r="F13">
            <v>12</v>
          </cell>
          <cell r="G13">
            <v>12</v>
          </cell>
          <cell r="H13">
            <v>12</v>
          </cell>
          <cell r="I13">
            <v>2</v>
          </cell>
          <cell r="J13">
            <v>2</v>
          </cell>
          <cell r="K13">
            <v>203.5</v>
          </cell>
          <cell r="L13">
            <v>4</v>
          </cell>
          <cell r="M13">
            <v>36</v>
          </cell>
          <cell r="N13">
            <v>81</v>
          </cell>
          <cell r="O13">
            <v>90</v>
          </cell>
          <cell r="P13">
            <v>112</v>
          </cell>
          <cell r="Q13">
            <v>0</v>
          </cell>
          <cell r="R13">
            <v>0.13</v>
          </cell>
          <cell r="S13">
            <v>0.13</v>
          </cell>
          <cell r="T13">
            <v>0.13</v>
          </cell>
          <cell r="U13">
            <v>1</v>
          </cell>
          <cell r="V13">
            <v>15</v>
          </cell>
          <cell r="W13">
            <v>12</v>
          </cell>
          <cell r="X13">
            <v>1</v>
          </cell>
          <cell r="Y13">
            <v>1</v>
          </cell>
          <cell r="Z13">
            <v>50</v>
          </cell>
          <cell r="AA13">
            <v>50</v>
          </cell>
          <cell r="AB13">
            <v>0.04</v>
          </cell>
          <cell r="AC13">
            <v>0.04</v>
          </cell>
          <cell r="AD13">
            <v>1</v>
          </cell>
        </row>
        <row r="14">
          <cell r="A14">
            <v>13</v>
          </cell>
          <cell r="B14" t="str">
            <v>A5 39.5*30.5</v>
          </cell>
          <cell r="C14">
            <v>775</v>
          </cell>
          <cell r="D14">
            <v>1003</v>
          </cell>
          <cell r="E14">
            <v>21</v>
          </cell>
          <cell r="F14">
            <v>21</v>
          </cell>
          <cell r="G14">
            <v>40</v>
          </cell>
          <cell r="H14">
            <v>40</v>
          </cell>
          <cell r="I14">
            <v>1</v>
          </cell>
          <cell r="J14">
            <v>1</v>
          </cell>
          <cell r="K14">
            <v>203.5</v>
          </cell>
          <cell r="L14">
            <v>1</v>
          </cell>
          <cell r="M14">
            <v>37</v>
          </cell>
          <cell r="N14">
            <v>82</v>
          </cell>
          <cell r="O14">
            <v>91</v>
          </cell>
          <cell r="P14">
            <v>114</v>
          </cell>
          <cell r="Q14">
            <v>0</v>
          </cell>
          <cell r="R14">
            <v>0.13</v>
          </cell>
          <cell r="S14">
            <v>0.13</v>
          </cell>
          <cell r="T14">
            <v>0.13</v>
          </cell>
          <cell r="U14">
            <v>1</v>
          </cell>
          <cell r="V14">
            <v>15</v>
          </cell>
          <cell r="W14">
            <v>12</v>
          </cell>
          <cell r="X14">
            <v>1</v>
          </cell>
          <cell r="Y14">
            <v>1</v>
          </cell>
          <cell r="Z14">
            <v>50</v>
          </cell>
          <cell r="AA14">
            <v>50</v>
          </cell>
          <cell r="AB14">
            <v>0.04</v>
          </cell>
          <cell r="AC14">
            <v>0.04</v>
          </cell>
          <cell r="AD14">
            <v>1</v>
          </cell>
        </row>
        <row r="15">
          <cell r="A15">
            <v>14</v>
          </cell>
          <cell r="B15" t="str">
            <v>A5x41.5*33.0</v>
          </cell>
          <cell r="C15">
            <v>838</v>
          </cell>
          <cell r="D15">
            <v>1054</v>
          </cell>
          <cell r="E15">
            <v>12</v>
          </cell>
          <cell r="F15">
            <v>12</v>
          </cell>
          <cell r="G15">
            <v>12</v>
          </cell>
          <cell r="H15">
            <v>12</v>
          </cell>
          <cell r="I15">
            <v>2</v>
          </cell>
          <cell r="J15">
            <v>2</v>
          </cell>
          <cell r="K15">
            <v>203.5</v>
          </cell>
          <cell r="L15">
            <v>4</v>
          </cell>
          <cell r="M15">
            <v>34</v>
          </cell>
          <cell r="N15">
            <v>75</v>
          </cell>
          <cell r="O15">
            <v>83</v>
          </cell>
          <cell r="P15">
            <v>104</v>
          </cell>
          <cell r="Q15">
            <v>0</v>
          </cell>
          <cell r="R15">
            <v>0.13</v>
          </cell>
          <cell r="S15">
            <v>0.13</v>
          </cell>
          <cell r="T15">
            <v>0.13</v>
          </cell>
          <cell r="U15">
            <v>1</v>
          </cell>
          <cell r="V15">
            <v>15</v>
          </cell>
          <cell r="W15">
            <v>12</v>
          </cell>
          <cell r="X15">
            <v>1</v>
          </cell>
          <cell r="Y15">
            <v>1</v>
          </cell>
          <cell r="Z15">
            <v>50</v>
          </cell>
          <cell r="AA15">
            <v>50</v>
          </cell>
          <cell r="AB15">
            <v>0.04</v>
          </cell>
          <cell r="AC15">
            <v>0.04</v>
          </cell>
          <cell r="AD15">
            <v>1</v>
          </cell>
        </row>
        <row r="16">
          <cell r="A16">
            <v>15</v>
          </cell>
          <cell r="B16" t="str">
            <v>A5x39.5*30.5</v>
          </cell>
          <cell r="C16">
            <v>775</v>
          </cell>
          <cell r="D16">
            <v>1003</v>
          </cell>
          <cell r="E16">
            <v>12</v>
          </cell>
          <cell r="F16">
            <v>12</v>
          </cell>
          <cell r="G16">
            <v>12</v>
          </cell>
          <cell r="H16">
            <v>12</v>
          </cell>
          <cell r="I16">
            <v>2</v>
          </cell>
          <cell r="J16">
            <v>2</v>
          </cell>
          <cell r="K16">
            <v>203.5</v>
          </cell>
          <cell r="L16">
            <v>4</v>
          </cell>
          <cell r="M16">
            <v>37</v>
          </cell>
          <cell r="N16">
            <v>82</v>
          </cell>
          <cell r="O16">
            <v>91</v>
          </cell>
          <cell r="P16">
            <v>114</v>
          </cell>
          <cell r="Q16">
            <v>0</v>
          </cell>
          <cell r="R16">
            <v>0.13</v>
          </cell>
          <cell r="S16">
            <v>0.13</v>
          </cell>
          <cell r="T16">
            <v>0.13</v>
          </cell>
          <cell r="U16">
            <v>1</v>
          </cell>
          <cell r="V16">
            <v>15</v>
          </cell>
          <cell r="W16">
            <v>12</v>
          </cell>
          <cell r="X16">
            <v>1</v>
          </cell>
          <cell r="Y16">
            <v>1</v>
          </cell>
          <cell r="Z16">
            <v>50</v>
          </cell>
          <cell r="AA16">
            <v>50</v>
          </cell>
          <cell r="AB16">
            <v>0.04</v>
          </cell>
          <cell r="AC16">
            <v>0.04</v>
          </cell>
          <cell r="AD16">
            <v>1</v>
          </cell>
        </row>
        <row r="17">
          <cell r="A17">
            <v>16</v>
          </cell>
          <cell r="B17" t="str">
            <v>A6 27.5*23.0</v>
          </cell>
          <cell r="C17">
            <v>584</v>
          </cell>
          <cell r="D17">
            <v>699</v>
          </cell>
          <cell r="E17">
            <v>8</v>
          </cell>
          <cell r="F17">
            <v>8</v>
          </cell>
          <cell r="G17">
            <v>8</v>
          </cell>
          <cell r="H17">
            <v>8</v>
          </cell>
          <cell r="I17">
            <v>1</v>
          </cell>
          <cell r="J17">
            <v>1</v>
          </cell>
          <cell r="K17">
            <v>203.5</v>
          </cell>
          <cell r="L17">
            <v>1</v>
          </cell>
          <cell r="M17">
            <v>49</v>
          </cell>
          <cell r="N17">
            <v>108</v>
          </cell>
          <cell r="O17">
            <v>120</v>
          </cell>
          <cell r="P17">
            <v>150</v>
          </cell>
          <cell r="Q17">
            <v>0</v>
          </cell>
          <cell r="R17">
            <v>0.13</v>
          </cell>
          <cell r="S17">
            <v>0.13</v>
          </cell>
          <cell r="T17">
            <v>0.13</v>
          </cell>
          <cell r="U17">
            <v>1</v>
          </cell>
          <cell r="V17">
            <v>15</v>
          </cell>
          <cell r="W17">
            <v>12</v>
          </cell>
          <cell r="X17">
            <v>1</v>
          </cell>
          <cell r="Y17">
            <v>1</v>
          </cell>
          <cell r="Z17">
            <v>50</v>
          </cell>
          <cell r="AA17">
            <v>50</v>
          </cell>
          <cell r="AB17">
            <v>0.04</v>
          </cell>
          <cell r="AC17">
            <v>0.04</v>
          </cell>
          <cell r="AD17">
            <v>1</v>
          </cell>
        </row>
        <row r="18">
          <cell r="A18">
            <v>17</v>
          </cell>
          <cell r="B18" t="str">
            <v>A5=39.5*30.5</v>
          </cell>
          <cell r="C18">
            <v>775</v>
          </cell>
          <cell r="D18">
            <v>1003</v>
          </cell>
          <cell r="E18">
            <v>21</v>
          </cell>
          <cell r="F18">
            <v>21</v>
          </cell>
          <cell r="G18">
            <v>40</v>
          </cell>
          <cell r="H18">
            <v>40</v>
          </cell>
          <cell r="I18">
            <v>1</v>
          </cell>
          <cell r="J18">
            <v>1</v>
          </cell>
          <cell r="K18">
            <v>203.5</v>
          </cell>
          <cell r="L18">
            <v>1</v>
          </cell>
          <cell r="M18">
            <v>37</v>
          </cell>
          <cell r="N18">
            <v>82</v>
          </cell>
          <cell r="O18">
            <v>91</v>
          </cell>
          <cell r="P18">
            <v>114</v>
          </cell>
          <cell r="Q18">
            <v>0</v>
          </cell>
          <cell r="R18">
            <v>0.13</v>
          </cell>
          <cell r="S18">
            <v>0.13</v>
          </cell>
          <cell r="T18">
            <v>0.5</v>
          </cell>
          <cell r="U18">
            <v>3</v>
          </cell>
          <cell r="V18">
            <v>15</v>
          </cell>
          <cell r="W18">
            <v>12</v>
          </cell>
          <cell r="X18">
            <v>1</v>
          </cell>
          <cell r="Y18">
            <v>1</v>
          </cell>
          <cell r="Z18">
            <v>50</v>
          </cell>
          <cell r="AA18">
            <v>50</v>
          </cell>
          <cell r="AB18">
            <v>50</v>
          </cell>
          <cell r="AC18">
            <v>50</v>
          </cell>
          <cell r="AD18">
            <v>1</v>
          </cell>
        </row>
        <row r="19">
          <cell r="A19">
            <v>18</v>
          </cell>
          <cell r="B19" t="str">
            <v>A6 30.5*25.5</v>
          </cell>
          <cell r="C19">
            <v>648</v>
          </cell>
          <cell r="D19">
            <v>775</v>
          </cell>
          <cell r="E19">
            <v>8</v>
          </cell>
          <cell r="F19">
            <v>8</v>
          </cell>
          <cell r="G19">
            <v>8</v>
          </cell>
          <cell r="H19">
            <v>8</v>
          </cell>
          <cell r="I19">
            <v>1</v>
          </cell>
          <cell r="J19">
            <v>1</v>
          </cell>
          <cell r="K19">
            <v>203.5</v>
          </cell>
          <cell r="L19">
            <v>1</v>
          </cell>
          <cell r="M19">
            <v>45</v>
          </cell>
          <cell r="N19">
            <v>99</v>
          </cell>
          <cell r="O19">
            <v>110</v>
          </cell>
          <cell r="P19">
            <v>137</v>
          </cell>
          <cell r="Q19">
            <v>0</v>
          </cell>
          <cell r="R19">
            <v>0.13</v>
          </cell>
          <cell r="S19">
            <v>0.13</v>
          </cell>
          <cell r="T19">
            <v>0.13</v>
          </cell>
          <cell r="U19">
            <v>1</v>
          </cell>
          <cell r="V19">
            <v>15</v>
          </cell>
          <cell r="W19">
            <v>12</v>
          </cell>
          <cell r="X19">
            <v>1</v>
          </cell>
          <cell r="Y19">
            <v>1</v>
          </cell>
          <cell r="Z19">
            <v>50</v>
          </cell>
          <cell r="AA19">
            <v>50</v>
          </cell>
          <cell r="AB19">
            <v>0.04</v>
          </cell>
          <cell r="AC19">
            <v>0.04</v>
          </cell>
          <cell r="AD19">
            <v>1</v>
          </cell>
        </row>
        <row r="20">
          <cell r="A20">
            <v>19</v>
          </cell>
          <cell r="B20" t="str">
            <v>A6a30.5*25.5</v>
          </cell>
          <cell r="C20">
            <v>648</v>
          </cell>
          <cell r="D20">
            <v>775</v>
          </cell>
          <cell r="E20">
            <v>42</v>
          </cell>
          <cell r="F20">
            <v>42</v>
          </cell>
          <cell r="G20">
            <v>51</v>
          </cell>
          <cell r="H20">
            <v>51</v>
          </cell>
          <cell r="I20">
            <v>1</v>
          </cell>
          <cell r="J20">
            <v>1</v>
          </cell>
          <cell r="K20">
            <v>203.5</v>
          </cell>
          <cell r="L20">
            <v>1</v>
          </cell>
          <cell r="M20">
            <v>45</v>
          </cell>
          <cell r="N20">
            <v>99</v>
          </cell>
          <cell r="O20">
            <v>110</v>
          </cell>
          <cell r="P20">
            <v>137</v>
          </cell>
          <cell r="Q20">
            <v>0</v>
          </cell>
          <cell r="R20">
            <v>0.13</v>
          </cell>
          <cell r="S20">
            <v>0.13</v>
          </cell>
          <cell r="T20">
            <v>0.13</v>
          </cell>
          <cell r="U20">
            <v>1</v>
          </cell>
          <cell r="V20">
            <v>15</v>
          </cell>
          <cell r="W20">
            <v>12</v>
          </cell>
          <cell r="X20">
            <v>1</v>
          </cell>
          <cell r="Y20">
            <v>1</v>
          </cell>
          <cell r="Z20">
            <v>50</v>
          </cell>
          <cell r="AA20">
            <v>50</v>
          </cell>
          <cell r="AB20">
            <v>0.04</v>
          </cell>
          <cell r="AC20">
            <v>0.04</v>
          </cell>
          <cell r="AD20">
            <v>1</v>
          </cell>
        </row>
        <row r="21">
          <cell r="A21">
            <v>20</v>
          </cell>
          <cell r="B21" t="str">
            <v>A6 33.5*27.0</v>
          </cell>
          <cell r="C21">
            <v>686</v>
          </cell>
          <cell r="D21">
            <v>851</v>
          </cell>
          <cell r="E21">
            <v>8</v>
          </cell>
          <cell r="F21">
            <v>8</v>
          </cell>
          <cell r="G21">
            <v>8</v>
          </cell>
          <cell r="H21">
            <v>8</v>
          </cell>
          <cell r="I21">
            <v>1</v>
          </cell>
          <cell r="J21">
            <v>1</v>
          </cell>
          <cell r="K21">
            <v>203.5</v>
          </cell>
          <cell r="L21">
            <v>1</v>
          </cell>
          <cell r="M21">
            <v>42</v>
          </cell>
          <cell r="N21">
            <v>93</v>
          </cell>
          <cell r="O21">
            <v>104</v>
          </cell>
          <cell r="P21">
            <v>130</v>
          </cell>
          <cell r="Q21">
            <v>0</v>
          </cell>
          <cell r="R21">
            <v>0.13</v>
          </cell>
          <cell r="S21">
            <v>0.13</v>
          </cell>
          <cell r="T21">
            <v>0.13</v>
          </cell>
          <cell r="U21">
            <v>1</v>
          </cell>
          <cell r="V21">
            <v>15</v>
          </cell>
          <cell r="W21">
            <v>12</v>
          </cell>
          <cell r="X21">
            <v>1</v>
          </cell>
          <cell r="Y21">
            <v>1</v>
          </cell>
          <cell r="Z21">
            <v>50</v>
          </cell>
          <cell r="AA21">
            <v>50</v>
          </cell>
          <cell r="AB21">
            <v>0.04</v>
          </cell>
          <cell r="AC21">
            <v>0.04</v>
          </cell>
          <cell r="AD21">
            <v>1</v>
          </cell>
        </row>
        <row r="22">
          <cell r="A22">
            <v>21</v>
          </cell>
          <cell r="B22" t="str">
            <v>A6b33.5*27.0</v>
          </cell>
          <cell r="C22">
            <v>686</v>
          </cell>
          <cell r="D22">
            <v>851</v>
          </cell>
          <cell r="E22">
            <v>31</v>
          </cell>
          <cell r="F22">
            <v>31</v>
          </cell>
          <cell r="G22">
            <v>49</v>
          </cell>
          <cell r="H22">
            <v>49</v>
          </cell>
          <cell r="I22">
            <v>1</v>
          </cell>
          <cell r="J22">
            <v>1</v>
          </cell>
          <cell r="K22">
            <v>203.5</v>
          </cell>
          <cell r="L22">
            <v>1</v>
          </cell>
          <cell r="M22">
            <v>42</v>
          </cell>
          <cell r="N22">
            <v>93</v>
          </cell>
          <cell r="O22">
            <v>104</v>
          </cell>
          <cell r="P22">
            <v>130</v>
          </cell>
          <cell r="Q22">
            <v>0</v>
          </cell>
          <cell r="R22">
            <v>0.13</v>
          </cell>
          <cell r="S22">
            <v>0.13</v>
          </cell>
          <cell r="T22">
            <v>0.13</v>
          </cell>
          <cell r="U22">
            <v>1</v>
          </cell>
          <cell r="V22">
            <v>15</v>
          </cell>
          <cell r="W22">
            <v>12</v>
          </cell>
          <cell r="X22">
            <v>1</v>
          </cell>
          <cell r="Y22">
            <v>1</v>
          </cell>
          <cell r="Z22">
            <v>50</v>
          </cell>
          <cell r="AA22">
            <v>50</v>
          </cell>
          <cell r="AB22">
            <v>0.04</v>
          </cell>
          <cell r="AC22">
            <v>0.04</v>
          </cell>
          <cell r="AD22">
            <v>1</v>
          </cell>
        </row>
        <row r="23">
          <cell r="A23">
            <v>22</v>
          </cell>
          <cell r="B23" t="str">
            <v>A6h33.5*27.0</v>
          </cell>
          <cell r="C23">
            <v>686</v>
          </cell>
          <cell r="D23">
            <v>851</v>
          </cell>
          <cell r="E23">
            <v>8</v>
          </cell>
          <cell r="F23">
            <v>8</v>
          </cell>
          <cell r="G23">
            <v>8</v>
          </cell>
          <cell r="H23">
            <v>8</v>
          </cell>
          <cell r="I23">
            <v>1</v>
          </cell>
          <cell r="J23">
            <v>2</v>
          </cell>
          <cell r="K23">
            <v>203.5</v>
          </cell>
          <cell r="L23">
            <v>2</v>
          </cell>
          <cell r="M23">
            <v>42</v>
          </cell>
          <cell r="N23">
            <v>93</v>
          </cell>
          <cell r="O23">
            <v>104</v>
          </cell>
          <cell r="P23">
            <v>130</v>
          </cell>
          <cell r="Q23">
            <v>0</v>
          </cell>
          <cell r="R23">
            <v>0.13</v>
          </cell>
          <cell r="S23">
            <v>0.13</v>
          </cell>
          <cell r="T23">
            <v>0.13</v>
          </cell>
          <cell r="U23">
            <v>1</v>
          </cell>
          <cell r="V23">
            <v>15</v>
          </cell>
          <cell r="W23">
            <v>12</v>
          </cell>
          <cell r="X23">
            <v>1</v>
          </cell>
          <cell r="Y23">
            <v>1</v>
          </cell>
          <cell r="Z23">
            <v>50</v>
          </cell>
          <cell r="AA23">
            <v>50</v>
          </cell>
          <cell r="AB23">
            <v>0.04</v>
          </cell>
          <cell r="AC23">
            <v>0.04</v>
          </cell>
          <cell r="AD23">
            <v>1</v>
          </cell>
        </row>
        <row r="24">
          <cell r="A24">
            <v>23</v>
          </cell>
          <cell r="B24" t="str">
            <v>A6 36.5*28.0</v>
          </cell>
          <cell r="C24">
            <v>711</v>
          </cell>
          <cell r="D24">
            <v>927</v>
          </cell>
          <cell r="E24">
            <v>14</v>
          </cell>
          <cell r="F24">
            <v>14</v>
          </cell>
          <cell r="G24">
            <v>22</v>
          </cell>
          <cell r="H24">
            <v>22</v>
          </cell>
          <cell r="I24">
            <v>1</v>
          </cell>
          <cell r="J24">
            <v>1</v>
          </cell>
          <cell r="K24">
            <v>203.5</v>
          </cell>
          <cell r="L24">
            <v>1</v>
          </cell>
          <cell r="M24">
            <v>41</v>
          </cell>
          <cell r="N24">
            <v>90</v>
          </cell>
          <cell r="O24">
            <v>100</v>
          </cell>
          <cell r="P24">
            <v>125</v>
          </cell>
          <cell r="Q24">
            <v>0</v>
          </cell>
          <cell r="R24">
            <v>0.13</v>
          </cell>
          <cell r="S24">
            <v>0.13</v>
          </cell>
          <cell r="T24">
            <v>0.13</v>
          </cell>
          <cell r="U24">
            <v>1</v>
          </cell>
          <cell r="V24">
            <v>15</v>
          </cell>
          <cell r="W24">
            <v>12</v>
          </cell>
          <cell r="X24">
            <v>1</v>
          </cell>
          <cell r="Y24">
            <v>1</v>
          </cell>
          <cell r="Z24">
            <v>50</v>
          </cell>
          <cell r="AA24">
            <v>50</v>
          </cell>
          <cell r="AB24">
            <v>0.04</v>
          </cell>
          <cell r="AC24">
            <v>0.04</v>
          </cell>
          <cell r="AD24">
            <v>1</v>
          </cell>
        </row>
        <row r="25">
          <cell r="A25">
            <v>24</v>
          </cell>
          <cell r="B25" t="str">
            <v>A6b36.5*28.0</v>
          </cell>
          <cell r="C25">
            <v>711</v>
          </cell>
          <cell r="D25">
            <v>927</v>
          </cell>
          <cell r="E25">
            <v>44</v>
          </cell>
          <cell r="F25">
            <v>44</v>
          </cell>
          <cell r="G25">
            <v>87</v>
          </cell>
          <cell r="H25">
            <v>87</v>
          </cell>
          <cell r="I25">
            <v>1</v>
          </cell>
          <cell r="J25">
            <v>1</v>
          </cell>
          <cell r="K25">
            <v>203.5</v>
          </cell>
          <cell r="L25">
            <v>1</v>
          </cell>
          <cell r="M25">
            <v>41</v>
          </cell>
          <cell r="N25">
            <v>90</v>
          </cell>
          <cell r="O25">
            <v>100</v>
          </cell>
          <cell r="P25">
            <v>125</v>
          </cell>
          <cell r="Q25">
            <v>0</v>
          </cell>
          <cell r="R25">
            <v>0.13</v>
          </cell>
          <cell r="S25">
            <v>0.13</v>
          </cell>
          <cell r="T25">
            <v>0.13</v>
          </cell>
          <cell r="U25">
            <v>1</v>
          </cell>
          <cell r="V25">
            <v>15</v>
          </cell>
          <cell r="W25">
            <v>12</v>
          </cell>
          <cell r="X25">
            <v>1</v>
          </cell>
          <cell r="Y25">
            <v>1</v>
          </cell>
          <cell r="Z25">
            <v>50</v>
          </cell>
          <cell r="AA25">
            <v>50</v>
          </cell>
          <cell r="AB25">
            <v>0.04</v>
          </cell>
          <cell r="AC25">
            <v>0.04</v>
          </cell>
          <cell r="AD25">
            <v>1</v>
          </cell>
        </row>
        <row r="26">
          <cell r="A26">
            <v>25</v>
          </cell>
          <cell r="B26" t="str">
            <v>A6h36.5*28.0</v>
          </cell>
          <cell r="C26">
            <v>711</v>
          </cell>
          <cell r="D26">
            <v>927</v>
          </cell>
          <cell r="E26">
            <v>8</v>
          </cell>
          <cell r="F26">
            <v>8</v>
          </cell>
          <cell r="G26">
            <v>8</v>
          </cell>
          <cell r="H26">
            <v>8</v>
          </cell>
          <cell r="I26">
            <v>1</v>
          </cell>
          <cell r="J26">
            <v>2</v>
          </cell>
          <cell r="K26">
            <v>203.5</v>
          </cell>
          <cell r="L26">
            <v>2</v>
          </cell>
          <cell r="M26">
            <v>41</v>
          </cell>
          <cell r="N26">
            <v>90</v>
          </cell>
          <cell r="O26">
            <v>100</v>
          </cell>
          <cell r="P26">
            <v>125</v>
          </cell>
          <cell r="Q26">
            <v>0</v>
          </cell>
          <cell r="R26">
            <v>0.13</v>
          </cell>
          <cell r="S26">
            <v>0.13</v>
          </cell>
          <cell r="T26">
            <v>0.13</v>
          </cell>
          <cell r="U26">
            <v>1</v>
          </cell>
          <cell r="V26">
            <v>15</v>
          </cell>
          <cell r="W26">
            <v>12</v>
          </cell>
          <cell r="X26">
            <v>1</v>
          </cell>
          <cell r="Y26">
            <v>1</v>
          </cell>
          <cell r="Z26">
            <v>50</v>
          </cell>
          <cell r="AA26">
            <v>50</v>
          </cell>
          <cell r="AB26">
            <v>0.04</v>
          </cell>
          <cell r="AC26">
            <v>0.04</v>
          </cell>
          <cell r="AD26">
            <v>1</v>
          </cell>
        </row>
        <row r="27">
          <cell r="A27">
            <v>26</v>
          </cell>
          <cell r="B27" t="str">
            <v>A5c39.5*30.5</v>
          </cell>
          <cell r="C27">
            <v>775</v>
          </cell>
          <cell r="D27">
            <v>1003</v>
          </cell>
          <cell r="E27">
            <v>46</v>
          </cell>
          <cell r="F27">
            <v>46</v>
          </cell>
          <cell r="G27">
            <v>60</v>
          </cell>
          <cell r="H27">
            <v>60</v>
          </cell>
          <cell r="I27">
            <v>1</v>
          </cell>
          <cell r="J27">
            <v>1</v>
          </cell>
          <cell r="K27">
            <v>203.5</v>
          </cell>
          <cell r="L27">
            <v>1</v>
          </cell>
          <cell r="M27">
            <v>37</v>
          </cell>
          <cell r="N27">
            <v>82</v>
          </cell>
          <cell r="O27">
            <v>91</v>
          </cell>
          <cell r="P27">
            <v>114</v>
          </cell>
          <cell r="Q27">
            <v>0</v>
          </cell>
          <cell r="R27">
            <v>0.13</v>
          </cell>
          <cell r="S27">
            <v>0.13</v>
          </cell>
          <cell r="T27">
            <v>0.13</v>
          </cell>
          <cell r="U27">
            <v>1</v>
          </cell>
          <cell r="V27">
            <v>15</v>
          </cell>
          <cell r="W27">
            <v>12</v>
          </cell>
          <cell r="X27">
            <v>1</v>
          </cell>
          <cell r="Y27">
            <v>1</v>
          </cell>
          <cell r="Z27">
            <v>50</v>
          </cell>
          <cell r="AA27">
            <v>50</v>
          </cell>
          <cell r="AB27">
            <v>0.04</v>
          </cell>
          <cell r="AC27">
            <v>0.04</v>
          </cell>
          <cell r="AD27">
            <v>1</v>
          </cell>
        </row>
        <row r="28">
          <cell r="A28">
            <v>27</v>
          </cell>
          <cell r="B28" t="str">
            <v>A6 28.5*36.5</v>
          </cell>
          <cell r="C28">
            <v>927</v>
          </cell>
          <cell r="D28">
            <v>724</v>
          </cell>
          <cell r="E28">
            <v>8</v>
          </cell>
          <cell r="F28">
            <v>8</v>
          </cell>
          <cell r="G28">
            <v>8</v>
          </cell>
          <cell r="H28">
            <v>8</v>
          </cell>
          <cell r="I28">
            <v>1</v>
          </cell>
          <cell r="J28">
            <v>1</v>
          </cell>
          <cell r="K28">
            <v>203.5</v>
          </cell>
          <cell r="L28">
            <v>1</v>
          </cell>
          <cell r="M28">
            <v>30</v>
          </cell>
          <cell r="N28">
            <v>66</v>
          </cell>
          <cell r="O28">
            <v>73</v>
          </cell>
          <cell r="P28">
            <v>92</v>
          </cell>
          <cell r="Q28">
            <v>0</v>
          </cell>
          <cell r="R28">
            <v>0.13</v>
          </cell>
          <cell r="S28">
            <v>0.13</v>
          </cell>
          <cell r="T28">
            <v>0.13</v>
          </cell>
          <cell r="U28">
            <v>1</v>
          </cell>
          <cell r="V28">
            <v>15</v>
          </cell>
          <cell r="W28">
            <v>12</v>
          </cell>
          <cell r="X28">
            <v>1</v>
          </cell>
          <cell r="Y28">
            <v>1</v>
          </cell>
          <cell r="Z28">
            <v>50</v>
          </cell>
          <cell r="AA28">
            <v>50</v>
          </cell>
          <cell r="AB28">
            <v>0.04</v>
          </cell>
          <cell r="AC28">
            <v>0.04</v>
          </cell>
          <cell r="AD28">
            <v>1</v>
          </cell>
        </row>
        <row r="29">
          <cell r="A29">
            <v>28</v>
          </cell>
          <cell r="B29" t="str">
            <v>A6a28.5*36.5</v>
          </cell>
          <cell r="C29">
            <v>927</v>
          </cell>
          <cell r="D29">
            <v>724</v>
          </cell>
          <cell r="E29">
            <v>182</v>
          </cell>
          <cell r="F29">
            <v>182</v>
          </cell>
          <cell r="G29">
            <v>25</v>
          </cell>
          <cell r="H29">
            <v>25</v>
          </cell>
          <cell r="I29">
            <v>1</v>
          </cell>
          <cell r="J29">
            <v>1</v>
          </cell>
          <cell r="K29">
            <v>203.5</v>
          </cell>
          <cell r="L29">
            <v>1</v>
          </cell>
          <cell r="M29">
            <v>30</v>
          </cell>
          <cell r="N29">
            <v>66</v>
          </cell>
          <cell r="O29">
            <v>73</v>
          </cell>
          <cell r="P29">
            <v>92</v>
          </cell>
          <cell r="Q29">
            <v>0</v>
          </cell>
          <cell r="R29">
            <v>0.13</v>
          </cell>
          <cell r="S29">
            <v>0.13</v>
          </cell>
          <cell r="T29">
            <v>0.13</v>
          </cell>
          <cell r="U29">
            <v>1</v>
          </cell>
          <cell r="V29">
            <v>15</v>
          </cell>
          <cell r="W29">
            <v>12</v>
          </cell>
          <cell r="X29">
            <v>1</v>
          </cell>
          <cell r="Y29">
            <v>1</v>
          </cell>
          <cell r="Z29">
            <v>50</v>
          </cell>
          <cell r="AA29">
            <v>50</v>
          </cell>
          <cell r="AB29">
            <v>0.04</v>
          </cell>
          <cell r="AC29">
            <v>0.04</v>
          </cell>
          <cell r="AD29">
            <v>1</v>
          </cell>
        </row>
        <row r="30">
          <cell r="A30">
            <v>29</v>
          </cell>
          <cell r="B30" t="str">
            <v>A6 37.5*30.0</v>
          </cell>
          <cell r="C30">
            <v>762</v>
          </cell>
          <cell r="D30">
            <v>953</v>
          </cell>
          <cell r="E30">
            <v>14</v>
          </cell>
          <cell r="F30">
            <v>14</v>
          </cell>
          <cell r="G30">
            <v>15</v>
          </cell>
          <cell r="H30">
            <v>15</v>
          </cell>
          <cell r="I30">
            <v>1</v>
          </cell>
          <cell r="J30">
            <v>1</v>
          </cell>
          <cell r="K30">
            <v>203.5</v>
          </cell>
          <cell r="L30">
            <v>1</v>
          </cell>
          <cell r="M30">
            <v>38</v>
          </cell>
          <cell r="N30">
            <v>84</v>
          </cell>
          <cell r="O30">
            <v>93</v>
          </cell>
          <cell r="P30">
            <v>116</v>
          </cell>
          <cell r="Q30">
            <v>0</v>
          </cell>
          <cell r="R30">
            <v>0.15</v>
          </cell>
          <cell r="S30">
            <v>0.15</v>
          </cell>
          <cell r="T30">
            <v>0.15</v>
          </cell>
          <cell r="U30">
            <v>1</v>
          </cell>
          <cell r="V30">
            <v>15</v>
          </cell>
          <cell r="W30">
            <v>12</v>
          </cell>
          <cell r="X30">
            <v>1</v>
          </cell>
          <cell r="Y30">
            <v>1</v>
          </cell>
          <cell r="Z30">
            <v>50</v>
          </cell>
          <cell r="AA30">
            <v>50</v>
          </cell>
          <cell r="AB30">
            <v>0.04</v>
          </cell>
          <cell r="AC30">
            <v>0.04</v>
          </cell>
          <cell r="AD30">
            <v>1</v>
          </cell>
        </row>
        <row r="31">
          <cell r="A31">
            <v>30</v>
          </cell>
          <cell r="B31" t="str">
            <v>A6b37.5*30.0</v>
          </cell>
          <cell r="C31">
            <v>762</v>
          </cell>
          <cell r="D31">
            <v>953</v>
          </cell>
          <cell r="E31">
            <v>69</v>
          </cell>
          <cell r="F31">
            <v>69</v>
          </cell>
          <cell r="G31">
            <v>100</v>
          </cell>
          <cell r="H31">
            <v>100</v>
          </cell>
          <cell r="I31">
            <v>1</v>
          </cell>
          <cell r="J31">
            <v>1</v>
          </cell>
          <cell r="K31">
            <v>203.5</v>
          </cell>
          <cell r="L31">
            <v>1</v>
          </cell>
          <cell r="M31">
            <v>38</v>
          </cell>
          <cell r="N31">
            <v>84</v>
          </cell>
          <cell r="O31">
            <v>93</v>
          </cell>
          <cell r="P31">
            <v>116</v>
          </cell>
          <cell r="Q31">
            <v>0</v>
          </cell>
          <cell r="R31">
            <v>0.15</v>
          </cell>
          <cell r="S31">
            <v>0.15</v>
          </cell>
          <cell r="T31">
            <v>0.15</v>
          </cell>
          <cell r="U31">
            <v>1</v>
          </cell>
          <cell r="V31">
            <v>15</v>
          </cell>
          <cell r="W31">
            <v>12</v>
          </cell>
          <cell r="X31">
            <v>1</v>
          </cell>
          <cell r="Y31">
            <v>1</v>
          </cell>
          <cell r="Z31">
            <v>50</v>
          </cell>
          <cell r="AA31">
            <v>50</v>
          </cell>
          <cell r="AB31">
            <v>0.04</v>
          </cell>
          <cell r="AC31">
            <v>0.04</v>
          </cell>
          <cell r="AD31">
            <v>1</v>
          </cell>
        </row>
        <row r="32">
          <cell r="A32">
            <v>31</v>
          </cell>
          <cell r="B32" t="str">
            <v>A6h37.5*30.0</v>
          </cell>
          <cell r="C32">
            <v>762</v>
          </cell>
          <cell r="D32">
            <v>953</v>
          </cell>
          <cell r="E32">
            <v>8</v>
          </cell>
          <cell r="F32">
            <v>8</v>
          </cell>
          <cell r="G32">
            <v>8</v>
          </cell>
          <cell r="H32">
            <v>8</v>
          </cell>
          <cell r="I32">
            <v>1</v>
          </cell>
          <cell r="J32">
            <v>2</v>
          </cell>
          <cell r="K32">
            <v>203.5</v>
          </cell>
          <cell r="L32">
            <v>2</v>
          </cell>
          <cell r="M32">
            <v>38</v>
          </cell>
          <cell r="N32">
            <v>84</v>
          </cell>
          <cell r="O32">
            <v>93</v>
          </cell>
          <cell r="P32">
            <v>116</v>
          </cell>
          <cell r="Q32">
            <v>0</v>
          </cell>
          <cell r="R32">
            <v>0.15</v>
          </cell>
          <cell r="S32">
            <v>0.15</v>
          </cell>
          <cell r="T32">
            <v>0.15</v>
          </cell>
          <cell r="U32">
            <v>1</v>
          </cell>
          <cell r="V32">
            <v>15</v>
          </cell>
          <cell r="W32">
            <v>12</v>
          </cell>
          <cell r="X32">
            <v>1</v>
          </cell>
          <cell r="Y32">
            <v>1</v>
          </cell>
          <cell r="Z32">
            <v>50</v>
          </cell>
          <cell r="AA32">
            <v>50</v>
          </cell>
          <cell r="AB32">
            <v>0.04</v>
          </cell>
          <cell r="AC32">
            <v>0.04</v>
          </cell>
          <cell r="AD32">
            <v>1</v>
          </cell>
        </row>
        <row r="33">
          <cell r="A33">
            <v>32</v>
          </cell>
          <cell r="B33" t="str">
            <v>A6 39.5*30.5</v>
          </cell>
          <cell r="C33">
            <v>775</v>
          </cell>
          <cell r="D33">
            <v>1003</v>
          </cell>
          <cell r="E33">
            <v>21</v>
          </cell>
          <cell r="F33">
            <v>21</v>
          </cell>
          <cell r="G33">
            <v>40</v>
          </cell>
          <cell r="H33">
            <v>40</v>
          </cell>
          <cell r="I33">
            <v>1</v>
          </cell>
          <cell r="J33">
            <v>1</v>
          </cell>
          <cell r="K33">
            <v>203.5</v>
          </cell>
          <cell r="L33">
            <v>1</v>
          </cell>
          <cell r="M33">
            <v>37</v>
          </cell>
          <cell r="N33">
            <v>82</v>
          </cell>
          <cell r="O33">
            <v>91</v>
          </cell>
          <cell r="P33">
            <v>114</v>
          </cell>
          <cell r="Q33">
            <v>0</v>
          </cell>
          <cell r="R33">
            <v>0.13</v>
          </cell>
          <cell r="S33">
            <v>0.13</v>
          </cell>
          <cell r="T33">
            <v>0.13</v>
          </cell>
          <cell r="U33">
            <v>1</v>
          </cell>
          <cell r="V33">
            <v>15</v>
          </cell>
          <cell r="W33">
            <v>12</v>
          </cell>
          <cell r="X33">
            <v>1</v>
          </cell>
          <cell r="Y33">
            <v>1</v>
          </cell>
          <cell r="Z33">
            <v>50</v>
          </cell>
          <cell r="AA33">
            <v>50</v>
          </cell>
          <cell r="AB33">
            <v>0.04</v>
          </cell>
          <cell r="AC33">
            <v>0.04</v>
          </cell>
          <cell r="AD33">
            <v>1</v>
          </cell>
        </row>
        <row r="34">
          <cell r="A34">
            <v>33</v>
          </cell>
          <cell r="B34" t="str">
            <v>A6b39.5*30.5</v>
          </cell>
          <cell r="C34">
            <v>775</v>
          </cell>
          <cell r="D34">
            <v>1003</v>
          </cell>
          <cell r="E34">
            <v>76</v>
          </cell>
          <cell r="F34">
            <v>76</v>
          </cell>
          <cell r="G34">
            <v>125</v>
          </cell>
          <cell r="H34">
            <v>125</v>
          </cell>
          <cell r="I34">
            <v>1</v>
          </cell>
          <cell r="J34">
            <v>1</v>
          </cell>
          <cell r="K34">
            <v>203.5</v>
          </cell>
          <cell r="L34">
            <v>1</v>
          </cell>
          <cell r="M34">
            <v>37</v>
          </cell>
          <cell r="N34">
            <v>82</v>
          </cell>
          <cell r="O34">
            <v>91</v>
          </cell>
          <cell r="P34">
            <v>114</v>
          </cell>
          <cell r="Q34">
            <v>0</v>
          </cell>
          <cell r="R34">
            <v>0.13</v>
          </cell>
          <cell r="S34">
            <v>0.13</v>
          </cell>
          <cell r="T34">
            <v>0.13</v>
          </cell>
          <cell r="U34">
            <v>1</v>
          </cell>
          <cell r="V34">
            <v>15</v>
          </cell>
          <cell r="W34">
            <v>12</v>
          </cell>
          <cell r="X34">
            <v>1</v>
          </cell>
          <cell r="Y34">
            <v>1</v>
          </cell>
          <cell r="Z34">
            <v>50</v>
          </cell>
          <cell r="AA34">
            <v>50</v>
          </cell>
          <cell r="AB34">
            <v>0.04</v>
          </cell>
          <cell r="AC34">
            <v>0.04</v>
          </cell>
          <cell r="AD34">
            <v>1</v>
          </cell>
        </row>
        <row r="35">
          <cell r="A35">
            <v>34</v>
          </cell>
          <cell r="B35" t="str">
            <v>A6x39.5*30.5</v>
          </cell>
          <cell r="C35">
            <v>775</v>
          </cell>
          <cell r="D35">
            <v>1003</v>
          </cell>
          <cell r="E35">
            <v>12</v>
          </cell>
          <cell r="F35">
            <v>12</v>
          </cell>
          <cell r="G35">
            <v>12</v>
          </cell>
          <cell r="H35">
            <v>12</v>
          </cell>
          <cell r="I35">
            <v>2</v>
          </cell>
          <cell r="J35">
            <v>2</v>
          </cell>
          <cell r="K35">
            <v>203.5</v>
          </cell>
          <cell r="L35">
            <v>4</v>
          </cell>
          <cell r="M35">
            <v>37</v>
          </cell>
          <cell r="N35">
            <v>82</v>
          </cell>
          <cell r="O35">
            <v>91</v>
          </cell>
          <cell r="P35">
            <v>114</v>
          </cell>
          <cell r="Q35">
            <v>0</v>
          </cell>
          <cell r="R35">
            <v>0.13</v>
          </cell>
          <cell r="S35">
            <v>0.13</v>
          </cell>
          <cell r="T35">
            <v>0.13</v>
          </cell>
          <cell r="U35">
            <v>1</v>
          </cell>
          <cell r="V35">
            <v>15</v>
          </cell>
          <cell r="W35">
            <v>12</v>
          </cell>
          <cell r="X35">
            <v>1</v>
          </cell>
          <cell r="Y35">
            <v>1</v>
          </cell>
          <cell r="Z35">
            <v>50</v>
          </cell>
          <cell r="AA35">
            <v>50</v>
          </cell>
          <cell r="AB35">
            <v>0.04</v>
          </cell>
          <cell r="AC35">
            <v>0.04</v>
          </cell>
          <cell r="AD35">
            <v>1</v>
          </cell>
        </row>
        <row r="36">
          <cell r="A36">
            <v>35</v>
          </cell>
          <cell r="B36" t="str">
            <v/>
          </cell>
          <cell r="C36" t="str">
            <v/>
          </cell>
          <cell r="D36" t="str">
            <v/>
          </cell>
          <cell r="E36" t="str">
            <v/>
          </cell>
          <cell r="F36" t="str">
            <v/>
          </cell>
          <cell r="G36" t="str">
            <v/>
          </cell>
          <cell r="H36" t="str">
            <v/>
          </cell>
          <cell r="I36" t="str">
            <v/>
          </cell>
          <cell r="J36" t="str">
            <v/>
          </cell>
          <cell r="K36" t="str">
            <v/>
          </cell>
          <cell r="L36" t="str">
            <v/>
          </cell>
          <cell r="M36" t="str">
            <v/>
          </cell>
          <cell r="N36" t="str">
            <v/>
          </cell>
          <cell r="O36" t="str">
            <v/>
          </cell>
          <cell r="P36" t="str">
            <v/>
          </cell>
          <cell r="Q36" t="str">
            <v/>
          </cell>
          <cell r="R36" t="str">
            <v/>
          </cell>
          <cell r="S36" t="str">
            <v/>
          </cell>
          <cell r="T36" t="str">
            <v/>
          </cell>
          <cell r="V36" t="str">
            <v/>
          </cell>
          <cell r="W36" t="str">
            <v/>
          </cell>
          <cell r="X36" t="str">
            <v/>
          </cell>
          <cell r="Y36" t="str">
            <v/>
          </cell>
          <cell r="Z36" t="str">
            <v/>
          </cell>
          <cell r="AA36" t="str">
            <v/>
          </cell>
          <cell r="AB36" t="str">
            <v/>
          </cell>
        </row>
        <row r="37">
          <cell r="A37">
            <v>36</v>
          </cell>
          <cell r="B37" t="str">
            <v>A6h45.0*27.5</v>
          </cell>
          <cell r="C37">
            <v>699</v>
          </cell>
          <cell r="D37">
            <v>1143</v>
          </cell>
          <cell r="E37">
            <v>12</v>
          </cell>
          <cell r="F37">
            <v>12</v>
          </cell>
          <cell r="G37">
            <v>12</v>
          </cell>
          <cell r="H37">
            <v>12</v>
          </cell>
          <cell r="I37">
            <v>1</v>
          </cell>
          <cell r="J37">
            <v>2</v>
          </cell>
          <cell r="K37">
            <v>203.5</v>
          </cell>
          <cell r="L37">
            <v>2</v>
          </cell>
          <cell r="M37">
            <v>41</v>
          </cell>
          <cell r="N37">
            <v>92</v>
          </cell>
          <cell r="O37">
            <v>102</v>
          </cell>
          <cell r="P37">
            <v>127</v>
          </cell>
          <cell r="Q37">
            <v>0</v>
          </cell>
          <cell r="R37">
            <v>0.13</v>
          </cell>
          <cell r="S37">
            <v>0.13</v>
          </cell>
          <cell r="T37">
            <v>0.13</v>
          </cell>
          <cell r="U37">
            <v>1</v>
          </cell>
          <cell r="V37">
            <v>15</v>
          </cell>
          <cell r="W37">
            <v>12</v>
          </cell>
          <cell r="X37">
            <v>1</v>
          </cell>
          <cell r="Y37">
            <v>1</v>
          </cell>
          <cell r="Z37">
            <v>50</v>
          </cell>
          <cell r="AA37">
            <v>50</v>
          </cell>
          <cell r="AB37">
            <v>0.04</v>
          </cell>
          <cell r="AC37">
            <v>0.04</v>
          </cell>
          <cell r="AD37">
            <v>1</v>
          </cell>
        </row>
        <row r="38">
          <cell r="A38">
            <v>37</v>
          </cell>
          <cell r="B38" t="str">
            <v/>
          </cell>
          <cell r="C38" t="str">
            <v/>
          </cell>
          <cell r="D38" t="str">
            <v/>
          </cell>
          <cell r="E38" t="str">
            <v/>
          </cell>
          <cell r="F38" t="str">
            <v/>
          </cell>
          <cell r="G38" t="str">
            <v/>
          </cell>
          <cell r="H38" t="str">
            <v/>
          </cell>
          <cell r="I38" t="str">
            <v/>
          </cell>
          <cell r="J38" t="str">
            <v/>
          </cell>
          <cell r="K38" t="str">
            <v/>
          </cell>
          <cell r="L38" t="str">
            <v/>
          </cell>
          <cell r="M38" t="str">
            <v/>
          </cell>
          <cell r="N38" t="str">
            <v/>
          </cell>
          <cell r="O38" t="str">
            <v/>
          </cell>
          <cell r="P38" t="str">
            <v/>
          </cell>
          <cell r="Q38" t="str">
            <v/>
          </cell>
          <cell r="R38" t="str">
            <v/>
          </cell>
          <cell r="S38" t="str">
            <v/>
          </cell>
          <cell r="T38" t="str">
            <v/>
          </cell>
          <cell r="V38" t="str">
            <v/>
          </cell>
          <cell r="W38" t="str">
            <v/>
          </cell>
          <cell r="X38" t="str">
            <v/>
          </cell>
          <cell r="Y38" t="str">
            <v/>
          </cell>
          <cell r="Z38" t="str">
            <v/>
          </cell>
          <cell r="AA38" t="str">
            <v/>
          </cell>
          <cell r="AB38" t="str">
            <v/>
          </cell>
        </row>
        <row r="39">
          <cell r="A39">
            <v>38</v>
          </cell>
          <cell r="B39" t="str">
            <v>A6 49.5*41.0</v>
          </cell>
          <cell r="C39">
            <v>1041</v>
          </cell>
          <cell r="D39">
            <v>1257</v>
          </cell>
          <cell r="E39">
            <v>24</v>
          </cell>
          <cell r="F39">
            <v>24</v>
          </cell>
          <cell r="G39">
            <v>32</v>
          </cell>
          <cell r="H39">
            <v>32</v>
          </cell>
          <cell r="I39">
            <v>1</v>
          </cell>
          <cell r="J39">
            <v>1</v>
          </cell>
          <cell r="K39">
            <v>203.5</v>
          </cell>
          <cell r="L39">
            <v>1</v>
          </cell>
          <cell r="M39">
            <v>25</v>
          </cell>
          <cell r="N39">
            <v>56</v>
          </cell>
          <cell r="O39">
            <v>62</v>
          </cell>
          <cell r="P39">
            <v>78</v>
          </cell>
          <cell r="Q39">
            <v>0</v>
          </cell>
          <cell r="R39">
            <v>0.13</v>
          </cell>
          <cell r="S39">
            <v>0.13</v>
          </cell>
          <cell r="T39">
            <v>0.13</v>
          </cell>
          <cell r="U39">
            <v>1</v>
          </cell>
          <cell r="V39">
            <v>15</v>
          </cell>
          <cell r="W39">
            <v>12</v>
          </cell>
          <cell r="X39">
            <v>1</v>
          </cell>
          <cell r="Y39">
            <v>1</v>
          </cell>
          <cell r="Z39">
            <v>50</v>
          </cell>
          <cell r="AA39">
            <v>50</v>
          </cell>
          <cell r="AB39">
            <v>0.04</v>
          </cell>
          <cell r="AC39">
            <v>0.04</v>
          </cell>
          <cell r="AD39">
            <v>1</v>
          </cell>
        </row>
        <row r="40">
          <cell r="A40">
            <v>39</v>
          </cell>
          <cell r="B40" t="str">
            <v>A6c49.5*41.0</v>
          </cell>
          <cell r="C40">
            <v>1041</v>
          </cell>
          <cell r="D40">
            <v>1257</v>
          </cell>
          <cell r="E40">
            <v>179</v>
          </cell>
          <cell r="F40">
            <v>179</v>
          </cell>
          <cell r="G40">
            <v>187</v>
          </cell>
          <cell r="H40">
            <v>187</v>
          </cell>
          <cell r="I40">
            <v>1</v>
          </cell>
          <cell r="J40">
            <v>1</v>
          </cell>
          <cell r="K40">
            <v>203.5</v>
          </cell>
          <cell r="L40">
            <v>1</v>
          </cell>
          <cell r="M40">
            <v>25</v>
          </cell>
          <cell r="N40">
            <v>56</v>
          </cell>
          <cell r="O40">
            <v>62</v>
          </cell>
          <cell r="P40">
            <v>78</v>
          </cell>
          <cell r="Q40">
            <v>0</v>
          </cell>
          <cell r="R40">
            <v>0.13</v>
          </cell>
          <cell r="S40">
            <v>0.13</v>
          </cell>
          <cell r="T40">
            <v>0.13</v>
          </cell>
          <cell r="U40">
            <v>1</v>
          </cell>
          <cell r="V40">
            <v>15</v>
          </cell>
          <cell r="W40">
            <v>12</v>
          </cell>
          <cell r="X40">
            <v>1</v>
          </cell>
          <cell r="Y40">
            <v>1</v>
          </cell>
          <cell r="Z40">
            <v>50</v>
          </cell>
          <cell r="AA40">
            <v>50</v>
          </cell>
          <cell r="AB40">
            <v>0.04</v>
          </cell>
          <cell r="AC40">
            <v>0.04</v>
          </cell>
          <cell r="AD40">
            <v>1</v>
          </cell>
        </row>
        <row r="41">
          <cell r="A41">
            <v>40</v>
          </cell>
          <cell r="B41" t="str">
            <v>A6x49.5*41.0</v>
          </cell>
          <cell r="C41">
            <v>1041</v>
          </cell>
          <cell r="D41">
            <v>1257</v>
          </cell>
          <cell r="E41">
            <v>24</v>
          </cell>
          <cell r="F41">
            <v>24</v>
          </cell>
          <cell r="G41">
            <v>32</v>
          </cell>
          <cell r="H41">
            <v>32</v>
          </cell>
          <cell r="I41">
            <v>2</v>
          </cell>
          <cell r="J41">
            <v>2</v>
          </cell>
          <cell r="K41">
            <v>203.5</v>
          </cell>
          <cell r="L41">
            <v>4</v>
          </cell>
          <cell r="M41">
            <v>25</v>
          </cell>
          <cell r="N41">
            <v>56</v>
          </cell>
          <cell r="O41">
            <v>62</v>
          </cell>
          <cell r="P41">
            <v>78</v>
          </cell>
          <cell r="Q41">
            <v>0</v>
          </cell>
          <cell r="R41">
            <v>0.13</v>
          </cell>
          <cell r="S41">
            <v>0.13</v>
          </cell>
          <cell r="T41">
            <v>0.13</v>
          </cell>
          <cell r="U41">
            <v>1</v>
          </cell>
          <cell r="V41">
            <v>15</v>
          </cell>
          <cell r="W41">
            <v>12</v>
          </cell>
          <cell r="X41">
            <v>1</v>
          </cell>
          <cell r="Y41">
            <v>1</v>
          </cell>
          <cell r="Z41">
            <v>50</v>
          </cell>
          <cell r="AA41">
            <v>50</v>
          </cell>
          <cell r="AB41">
            <v>0.04</v>
          </cell>
          <cell r="AC41">
            <v>0.04</v>
          </cell>
          <cell r="AD41">
            <v>1</v>
          </cell>
        </row>
        <row r="42">
          <cell r="A42">
            <v>41</v>
          </cell>
          <cell r="B42" t="str">
            <v/>
          </cell>
          <cell r="C42" t="str">
            <v/>
          </cell>
          <cell r="D42" t="str">
            <v/>
          </cell>
          <cell r="E42" t="str">
            <v/>
          </cell>
          <cell r="F42" t="str">
            <v/>
          </cell>
          <cell r="G42" t="str">
            <v/>
          </cell>
          <cell r="H42" t="str">
            <v/>
          </cell>
          <cell r="I42" t="str">
            <v/>
          </cell>
          <cell r="J42" t="str">
            <v/>
          </cell>
          <cell r="K42" t="str">
            <v/>
          </cell>
          <cell r="L42" t="str">
            <v/>
          </cell>
          <cell r="M42" t="str">
            <v/>
          </cell>
          <cell r="N42" t="str">
            <v/>
          </cell>
          <cell r="O42" t="str">
            <v/>
          </cell>
          <cell r="P42" t="str">
            <v/>
          </cell>
          <cell r="Q42" t="str">
            <v/>
          </cell>
          <cell r="R42" t="str">
            <v/>
          </cell>
          <cell r="S42" t="str">
            <v/>
          </cell>
          <cell r="T42" t="str">
            <v/>
          </cell>
          <cell r="V42" t="str">
            <v/>
          </cell>
          <cell r="W42" t="str">
            <v/>
          </cell>
          <cell r="X42" t="str">
            <v/>
          </cell>
          <cell r="Y42" t="str">
            <v/>
          </cell>
          <cell r="Z42" t="str">
            <v/>
          </cell>
          <cell r="AA42" t="str">
            <v/>
          </cell>
          <cell r="AB42" t="str">
            <v/>
          </cell>
        </row>
        <row r="43">
          <cell r="A43">
            <v>42</v>
          </cell>
          <cell r="B43" t="str">
            <v>A6 51.0*45.0</v>
          </cell>
          <cell r="C43">
            <v>1143</v>
          </cell>
          <cell r="D43">
            <v>1295</v>
          </cell>
          <cell r="E43">
            <v>25</v>
          </cell>
          <cell r="F43">
            <v>25</v>
          </cell>
          <cell r="G43">
            <v>26</v>
          </cell>
          <cell r="H43">
            <v>26</v>
          </cell>
          <cell r="I43">
            <v>1</v>
          </cell>
          <cell r="J43">
            <v>1</v>
          </cell>
          <cell r="K43">
            <v>203.5</v>
          </cell>
          <cell r="L43">
            <v>1</v>
          </cell>
          <cell r="M43">
            <v>22</v>
          </cell>
          <cell r="N43">
            <v>48</v>
          </cell>
          <cell r="O43">
            <v>54</v>
          </cell>
          <cell r="P43">
            <v>67</v>
          </cell>
          <cell r="Q43">
            <v>0</v>
          </cell>
          <cell r="R43">
            <v>0.13</v>
          </cell>
          <cell r="S43">
            <v>0.13</v>
          </cell>
          <cell r="T43">
            <v>0.13</v>
          </cell>
          <cell r="U43">
            <v>1</v>
          </cell>
          <cell r="V43">
            <v>15</v>
          </cell>
          <cell r="W43">
            <v>12</v>
          </cell>
          <cell r="X43">
            <v>1</v>
          </cell>
          <cell r="Y43">
            <v>1</v>
          </cell>
          <cell r="Z43">
            <v>50</v>
          </cell>
          <cell r="AA43">
            <v>50</v>
          </cell>
          <cell r="AB43">
            <v>0.04</v>
          </cell>
          <cell r="AC43">
            <v>0.04</v>
          </cell>
          <cell r="AD43">
            <v>1</v>
          </cell>
        </row>
        <row r="44">
          <cell r="A44">
            <v>43</v>
          </cell>
          <cell r="B44" t="str">
            <v>A6c51.0*45.0</v>
          </cell>
          <cell r="C44">
            <v>1143</v>
          </cell>
          <cell r="D44">
            <v>1295</v>
          </cell>
          <cell r="E44">
            <v>230</v>
          </cell>
          <cell r="F44">
            <v>230</v>
          </cell>
          <cell r="G44">
            <v>206</v>
          </cell>
          <cell r="H44">
            <v>206</v>
          </cell>
          <cell r="I44">
            <v>1</v>
          </cell>
          <cell r="J44">
            <v>1</v>
          </cell>
          <cell r="K44">
            <v>203.5</v>
          </cell>
          <cell r="L44">
            <v>1</v>
          </cell>
          <cell r="M44">
            <v>22</v>
          </cell>
          <cell r="N44">
            <v>48</v>
          </cell>
          <cell r="O44">
            <v>54</v>
          </cell>
          <cell r="P44">
            <v>67</v>
          </cell>
          <cell r="Q44">
            <v>0</v>
          </cell>
          <cell r="R44">
            <v>0.13</v>
          </cell>
          <cell r="S44">
            <v>0.13</v>
          </cell>
          <cell r="T44">
            <v>0.13</v>
          </cell>
          <cell r="U44">
            <v>1</v>
          </cell>
          <cell r="V44">
            <v>15</v>
          </cell>
          <cell r="W44">
            <v>12</v>
          </cell>
          <cell r="X44">
            <v>1</v>
          </cell>
          <cell r="Y44">
            <v>1</v>
          </cell>
          <cell r="Z44">
            <v>50</v>
          </cell>
          <cell r="AA44">
            <v>50</v>
          </cell>
          <cell r="AB44">
            <v>0.04</v>
          </cell>
          <cell r="AC44">
            <v>0.04</v>
          </cell>
          <cell r="AD44">
            <v>1</v>
          </cell>
        </row>
        <row r="45">
          <cell r="A45">
            <v>44</v>
          </cell>
          <cell r="B45" t="str">
            <v>A6x51.0*45.0</v>
          </cell>
          <cell r="C45">
            <v>1143</v>
          </cell>
          <cell r="D45">
            <v>1295</v>
          </cell>
          <cell r="E45">
            <v>25</v>
          </cell>
          <cell r="F45">
            <v>25</v>
          </cell>
          <cell r="G45">
            <v>26</v>
          </cell>
          <cell r="H45">
            <v>26</v>
          </cell>
          <cell r="I45">
            <v>2</v>
          </cell>
          <cell r="J45">
            <v>2</v>
          </cell>
          <cell r="K45">
            <v>203.5</v>
          </cell>
          <cell r="L45">
            <v>4</v>
          </cell>
          <cell r="M45">
            <v>22</v>
          </cell>
          <cell r="N45">
            <v>48</v>
          </cell>
          <cell r="O45">
            <v>54</v>
          </cell>
          <cell r="P45">
            <v>67</v>
          </cell>
          <cell r="Q45">
            <v>0</v>
          </cell>
          <cell r="R45">
            <v>0.13</v>
          </cell>
          <cell r="S45">
            <v>0.13</v>
          </cell>
          <cell r="T45">
            <v>0.13</v>
          </cell>
          <cell r="U45">
            <v>1</v>
          </cell>
          <cell r="V45">
            <v>15</v>
          </cell>
          <cell r="W45">
            <v>12</v>
          </cell>
          <cell r="X45">
            <v>1</v>
          </cell>
          <cell r="Y45">
            <v>1</v>
          </cell>
          <cell r="Z45">
            <v>50</v>
          </cell>
          <cell r="AA45">
            <v>50</v>
          </cell>
          <cell r="AB45">
            <v>0.04</v>
          </cell>
          <cell r="AC45">
            <v>0.04</v>
          </cell>
          <cell r="AD45">
            <v>1</v>
          </cell>
        </row>
        <row r="46">
          <cell r="A46">
            <v>45</v>
          </cell>
          <cell r="B46" t="str">
            <v/>
          </cell>
          <cell r="C46" t="str">
            <v/>
          </cell>
          <cell r="D46" t="str">
            <v/>
          </cell>
          <cell r="E46" t="str">
            <v/>
          </cell>
          <cell r="F46" t="str">
            <v/>
          </cell>
          <cell r="G46" t="str">
            <v/>
          </cell>
          <cell r="H46" t="str">
            <v/>
          </cell>
          <cell r="I46" t="str">
            <v/>
          </cell>
          <cell r="J46" t="str">
            <v/>
          </cell>
          <cell r="K46" t="str">
            <v/>
          </cell>
          <cell r="L46" t="str">
            <v/>
          </cell>
          <cell r="M46" t="str">
            <v/>
          </cell>
          <cell r="N46" t="str">
            <v/>
          </cell>
          <cell r="O46" t="str">
            <v/>
          </cell>
          <cell r="P46" t="str">
            <v/>
          </cell>
          <cell r="Q46" t="str">
            <v/>
          </cell>
          <cell r="R46" t="str">
            <v/>
          </cell>
          <cell r="S46" t="str">
            <v/>
          </cell>
          <cell r="T46" t="str">
            <v/>
          </cell>
          <cell r="V46" t="str">
            <v/>
          </cell>
          <cell r="W46" t="str">
            <v/>
          </cell>
          <cell r="X46" t="str">
            <v/>
          </cell>
          <cell r="Y46" t="str">
            <v/>
          </cell>
          <cell r="Z46" t="str">
            <v/>
          </cell>
          <cell r="AA46" t="str">
            <v/>
          </cell>
          <cell r="AB46" t="str">
            <v/>
          </cell>
        </row>
        <row r="47">
          <cell r="A47">
            <v>46</v>
          </cell>
          <cell r="B47" t="str">
            <v>A6 53.0*45.0</v>
          </cell>
          <cell r="C47">
            <v>1143</v>
          </cell>
          <cell r="D47">
            <v>1346</v>
          </cell>
          <cell r="E47">
            <v>25</v>
          </cell>
          <cell r="F47">
            <v>25</v>
          </cell>
          <cell r="G47">
            <v>26</v>
          </cell>
          <cell r="H47">
            <v>26</v>
          </cell>
          <cell r="I47">
            <v>1</v>
          </cell>
          <cell r="J47">
            <v>1</v>
          </cell>
          <cell r="K47">
            <v>203.5</v>
          </cell>
          <cell r="L47">
            <v>1</v>
          </cell>
          <cell r="M47">
            <v>22</v>
          </cell>
          <cell r="N47">
            <v>48</v>
          </cell>
          <cell r="O47">
            <v>54</v>
          </cell>
          <cell r="P47">
            <v>67</v>
          </cell>
          <cell r="Q47">
            <v>0</v>
          </cell>
          <cell r="R47">
            <v>0.13</v>
          </cell>
          <cell r="S47">
            <v>0.13</v>
          </cell>
          <cell r="T47">
            <v>0.13</v>
          </cell>
          <cell r="U47">
            <v>1</v>
          </cell>
          <cell r="V47">
            <v>15</v>
          </cell>
          <cell r="W47">
            <v>12</v>
          </cell>
          <cell r="X47">
            <v>1</v>
          </cell>
          <cell r="Y47">
            <v>1</v>
          </cell>
          <cell r="Z47">
            <v>50</v>
          </cell>
          <cell r="AA47">
            <v>50</v>
          </cell>
          <cell r="AB47">
            <v>0.04</v>
          </cell>
          <cell r="AC47">
            <v>0.04</v>
          </cell>
          <cell r="AD47">
            <v>1</v>
          </cell>
        </row>
        <row r="48">
          <cell r="A48">
            <v>47</v>
          </cell>
          <cell r="B48" t="str">
            <v>A6c53.0*45.0</v>
          </cell>
          <cell r="C48">
            <v>1143</v>
          </cell>
          <cell r="D48">
            <v>1346</v>
          </cell>
          <cell r="E48">
            <v>230</v>
          </cell>
          <cell r="F48">
            <v>230</v>
          </cell>
          <cell r="G48">
            <v>231</v>
          </cell>
          <cell r="H48">
            <v>231</v>
          </cell>
          <cell r="I48">
            <v>1</v>
          </cell>
          <cell r="J48">
            <v>1</v>
          </cell>
          <cell r="K48">
            <v>203.5</v>
          </cell>
          <cell r="L48">
            <v>1</v>
          </cell>
          <cell r="M48">
            <v>22</v>
          </cell>
          <cell r="N48">
            <v>48</v>
          </cell>
          <cell r="O48">
            <v>54</v>
          </cell>
          <cell r="P48">
            <v>67</v>
          </cell>
          <cell r="Q48">
            <v>0</v>
          </cell>
          <cell r="R48">
            <v>0.13</v>
          </cell>
          <cell r="S48">
            <v>0.13</v>
          </cell>
          <cell r="T48">
            <v>0.13</v>
          </cell>
          <cell r="U48">
            <v>1</v>
          </cell>
          <cell r="V48">
            <v>15</v>
          </cell>
          <cell r="W48">
            <v>12</v>
          </cell>
          <cell r="X48">
            <v>1</v>
          </cell>
          <cell r="Y48">
            <v>1</v>
          </cell>
          <cell r="Z48">
            <v>50</v>
          </cell>
          <cell r="AA48">
            <v>50</v>
          </cell>
          <cell r="AB48">
            <v>0.04</v>
          </cell>
          <cell r="AC48">
            <v>0.04</v>
          </cell>
          <cell r="AD48">
            <v>1</v>
          </cell>
        </row>
        <row r="49">
          <cell r="A49">
            <v>48</v>
          </cell>
          <cell r="B49" t="str">
            <v>A6x53.0*45.0</v>
          </cell>
          <cell r="C49">
            <v>1143</v>
          </cell>
          <cell r="D49">
            <v>1346</v>
          </cell>
          <cell r="E49">
            <v>10</v>
          </cell>
          <cell r="F49">
            <v>10</v>
          </cell>
          <cell r="G49">
            <v>11</v>
          </cell>
          <cell r="H49">
            <v>11</v>
          </cell>
          <cell r="I49">
            <v>2</v>
          </cell>
          <cell r="J49">
            <v>2</v>
          </cell>
          <cell r="K49">
            <v>203.5</v>
          </cell>
          <cell r="L49">
            <v>4</v>
          </cell>
          <cell r="M49">
            <v>22</v>
          </cell>
          <cell r="N49">
            <v>48</v>
          </cell>
          <cell r="O49">
            <v>54</v>
          </cell>
          <cell r="P49">
            <v>67</v>
          </cell>
          <cell r="Q49">
            <v>0</v>
          </cell>
          <cell r="R49">
            <v>0.13</v>
          </cell>
          <cell r="S49">
            <v>0.13</v>
          </cell>
          <cell r="T49">
            <v>0.13</v>
          </cell>
          <cell r="U49">
            <v>1</v>
          </cell>
          <cell r="V49">
            <v>15</v>
          </cell>
          <cell r="W49">
            <v>12</v>
          </cell>
          <cell r="X49">
            <v>1</v>
          </cell>
          <cell r="Y49">
            <v>1</v>
          </cell>
          <cell r="Z49">
            <v>50</v>
          </cell>
          <cell r="AA49">
            <v>50</v>
          </cell>
          <cell r="AB49">
            <v>0.04</v>
          </cell>
          <cell r="AC49">
            <v>0.04</v>
          </cell>
          <cell r="AD49">
            <v>1</v>
          </cell>
        </row>
        <row r="50">
          <cell r="A50">
            <v>49</v>
          </cell>
          <cell r="B50" t="str">
            <v/>
          </cell>
          <cell r="C50" t="str">
            <v/>
          </cell>
          <cell r="D50" t="str">
            <v/>
          </cell>
          <cell r="E50" t="str">
            <v/>
          </cell>
          <cell r="F50" t="str">
            <v/>
          </cell>
          <cell r="G50" t="str">
            <v/>
          </cell>
          <cell r="H50" t="str">
            <v/>
          </cell>
          <cell r="I50" t="str">
            <v/>
          </cell>
          <cell r="J50" t="str">
            <v/>
          </cell>
          <cell r="K50" t="str">
            <v/>
          </cell>
          <cell r="L50" t="str">
            <v/>
          </cell>
          <cell r="M50" t="str">
            <v/>
          </cell>
          <cell r="N50" t="str">
            <v/>
          </cell>
          <cell r="O50" t="str">
            <v/>
          </cell>
          <cell r="P50" t="str">
            <v/>
          </cell>
          <cell r="Q50" t="str">
            <v/>
          </cell>
          <cell r="R50" t="str">
            <v/>
          </cell>
          <cell r="S50" t="str">
            <v/>
          </cell>
          <cell r="T50" t="str">
            <v/>
          </cell>
          <cell r="V50" t="str">
            <v/>
          </cell>
          <cell r="W50" t="str">
            <v/>
          </cell>
          <cell r="X50" t="str">
            <v/>
          </cell>
          <cell r="Y50" t="str">
            <v/>
          </cell>
          <cell r="Z50" t="str">
            <v/>
          </cell>
          <cell r="AA50" t="str">
            <v/>
          </cell>
          <cell r="AB50" t="str">
            <v/>
          </cell>
        </row>
        <row r="51">
          <cell r="A51">
            <v>50</v>
          </cell>
          <cell r="B51" t="str">
            <v/>
          </cell>
          <cell r="C51" t="str">
            <v/>
          </cell>
          <cell r="D51" t="str">
            <v/>
          </cell>
          <cell r="E51" t="str">
            <v/>
          </cell>
          <cell r="F51" t="str">
            <v/>
          </cell>
          <cell r="G51" t="str">
            <v/>
          </cell>
          <cell r="H51" t="str">
            <v/>
          </cell>
          <cell r="I51" t="str">
            <v/>
          </cell>
          <cell r="J51" t="str">
            <v/>
          </cell>
          <cell r="K51" t="str">
            <v/>
          </cell>
          <cell r="L51" t="str">
            <v/>
          </cell>
          <cell r="M51" t="str">
            <v/>
          </cell>
          <cell r="N51" t="str">
            <v/>
          </cell>
          <cell r="O51" t="str">
            <v/>
          </cell>
          <cell r="P51" t="str">
            <v/>
          </cell>
          <cell r="Q51" t="str">
            <v/>
          </cell>
          <cell r="R51" t="str">
            <v/>
          </cell>
          <cell r="S51" t="str">
            <v/>
          </cell>
          <cell r="T51" t="str">
            <v/>
          </cell>
          <cell r="V51" t="str">
            <v/>
          </cell>
          <cell r="W51" t="str">
            <v/>
          </cell>
          <cell r="X51" t="str">
            <v/>
          </cell>
          <cell r="Y51" t="str">
            <v/>
          </cell>
          <cell r="Z51" t="str">
            <v/>
          </cell>
          <cell r="AA51" t="str">
            <v/>
          </cell>
          <cell r="AB51" t="str">
            <v/>
          </cell>
        </row>
        <row r="52">
          <cell r="A52">
            <v>51</v>
          </cell>
          <cell r="B52" t="str">
            <v>A7 27.5*22.5</v>
          </cell>
          <cell r="C52">
            <v>572</v>
          </cell>
          <cell r="D52">
            <v>699</v>
          </cell>
          <cell r="E52">
            <v>8</v>
          </cell>
          <cell r="F52">
            <v>8</v>
          </cell>
          <cell r="G52">
            <v>8</v>
          </cell>
          <cell r="H52">
            <v>8</v>
          </cell>
          <cell r="I52">
            <v>1</v>
          </cell>
          <cell r="J52">
            <v>1</v>
          </cell>
          <cell r="K52">
            <v>203.5</v>
          </cell>
          <cell r="L52">
            <v>1</v>
          </cell>
          <cell r="M52">
            <v>50</v>
          </cell>
          <cell r="N52">
            <v>110</v>
          </cell>
          <cell r="O52">
            <v>122</v>
          </cell>
          <cell r="P52">
            <v>153</v>
          </cell>
          <cell r="Q52">
            <v>0</v>
          </cell>
          <cell r="R52">
            <v>0.13</v>
          </cell>
          <cell r="S52">
            <v>0.13</v>
          </cell>
          <cell r="T52">
            <v>0.13</v>
          </cell>
          <cell r="U52">
            <v>1</v>
          </cell>
          <cell r="V52">
            <v>15</v>
          </cell>
          <cell r="W52">
            <v>12</v>
          </cell>
          <cell r="X52">
            <v>1</v>
          </cell>
          <cell r="Y52">
            <v>1</v>
          </cell>
          <cell r="Z52">
            <v>50</v>
          </cell>
          <cell r="AA52">
            <v>50</v>
          </cell>
          <cell r="AB52">
            <v>0.04</v>
          </cell>
          <cell r="AC52">
            <v>0.04</v>
          </cell>
          <cell r="AD52">
            <v>1</v>
          </cell>
        </row>
        <row r="53">
          <cell r="A53">
            <v>52</v>
          </cell>
          <cell r="B53" t="str">
            <v>A7 27.5*23.0</v>
          </cell>
          <cell r="C53">
            <v>584</v>
          </cell>
          <cell r="D53">
            <v>699</v>
          </cell>
          <cell r="E53">
            <v>8</v>
          </cell>
          <cell r="F53">
            <v>8</v>
          </cell>
          <cell r="G53">
            <v>8</v>
          </cell>
          <cell r="H53">
            <v>8</v>
          </cell>
          <cell r="I53">
            <v>1</v>
          </cell>
          <cell r="J53">
            <v>1</v>
          </cell>
          <cell r="K53">
            <v>203.5</v>
          </cell>
          <cell r="L53">
            <v>1</v>
          </cell>
          <cell r="M53">
            <v>49</v>
          </cell>
          <cell r="N53">
            <v>108</v>
          </cell>
          <cell r="O53">
            <v>120</v>
          </cell>
          <cell r="P53">
            <v>150</v>
          </cell>
          <cell r="Q53">
            <v>0</v>
          </cell>
          <cell r="R53">
            <v>0.13</v>
          </cell>
          <cell r="S53">
            <v>0.13</v>
          </cell>
          <cell r="T53">
            <v>0.13</v>
          </cell>
          <cell r="U53">
            <v>1</v>
          </cell>
          <cell r="V53">
            <v>15</v>
          </cell>
          <cell r="W53">
            <v>12</v>
          </cell>
          <cell r="X53">
            <v>1</v>
          </cell>
          <cell r="Y53">
            <v>1</v>
          </cell>
          <cell r="Z53">
            <v>50</v>
          </cell>
          <cell r="AA53">
            <v>50</v>
          </cell>
          <cell r="AB53">
            <v>0.04</v>
          </cell>
          <cell r="AC53">
            <v>0.04</v>
          </cell>
          <cell r="AD53">
            <v>1</v>
          </cell>
        </row>
        <row r="54">
          <cell r="A54">
            <v>53</v>
          </cell>
          <cell r="B54" t="str">
            <v/>
          </cell>
          <cell r="C54" t="str">
            <v/>
          </cell>
          <cell r="D54" t="str">
            <v/>
          </cell>
          <cell r="E54" t="str">
            <v/>
          </cell>
          <cell r="F54" t="str">
            <v/>
          </cell>
          <cell r="G54" t="str">
            <v/>
          </cell>
          <cell r="H54" t="str">
            <v/>
          </cell>
          <cell r="I54" t="str">
            <v/>
          </cell>
          <cell r="J54" t="str">
            <v/>
          </cell>
          <cell r="K54" t="str">
            <v/>
          </cell>
          <cell r="L54" t="str">
            <v/>
          </cell>
          <cell r="M54" t="str">
            <v/>
          </cell>
          <cell r="N54" t="str">
            <v/>
          </cell>
          <cell r="O54" t="str">
            <v/>
          </cell>
          <cell r="P54" t="str">
            <v/>
          </cell>
          <cell r="Q54" t="str">
            <v/>
          </cell>
          <cell r="R54" t="str">
            <v/>
          </cell>
          <cell r="S54" t="str">
            <v/>
          </cell>
          <cell r="T54" t="str">
            <v/>
          </cell>
          <cell r="V54" t="str">
            <v/>
          </cell>
          <cell r="W54" t="str">
            <v/>
          </cell>
          <cell r="X54" t="str">
            <v/>
          </cell>
          <cell r="Y54" t="str">
            <v/>
          </cell>
          <cell r="Z54" t="str">
            <v/>
          </cell>
          <cell r="AA54" t="str">
            <v/>
          </cell>
          <cell r="AB54" t="str">
            <v/>
          </cell>
        </row>
        <row r="55">
          <cell r="A55">
            <v>54</v>
          </cell>
          <cell r="B55" t="str">
            <v>A7 29.5*24.5</v>
          </cell>
          <cell r="C55">
            <v>622</v>
          </cell>
          <cell r="D55">
            <v>749</v>
          </cell>
          <cell r="E55">
            <v>8</v>
          </cell>
          <cell r="F55">
            <v>8</v>
          </cell>
          <cell r="G55">
            <v>8</v>
          </cell>
          <cell r="H55">
            <v>8</v>
          </cell>
          <cell r="I55">
            <v>1</v>
          </cell>
          <cell r="J55">
            <v>1</v>
          </cell>
          <cell r="K55">
            <v>203.5</v>
          </cell>
          <cell r="L55">
            <v>1</v>
          </cell>
          <cell r="M55">
            <v>46</v>
          </cell>
          <cell r="N55">
            <v>102</v>
          </cell>
          <cell r="O55">
            <v>114</v>
          </cell>
          <cell r="P55">
            <v>142</v>
          </cell>
          <cell r="Q55">
            <v>0</v>
          </cell>
          <cell r="R55">
            <v>0.13</v>
          </cell>
          <cell r="S55">
            <v>0.13</v>
          </cell>
          <cell r="T55">
            <v>0.13</v>
          </cell>
          <cell r="U55">
            <v>1</v>
          </cell>
          <cell r="V55">
            <v>15</v>
          </cell>
          <cell r="W55">
            <v>12</v>
          </cell>
          <cell r="X55">
            <v>1</v>
          </cell>
          <cell r="Y55">
            <v>1</v>
          </cell>
          <cell r="Z55">
            <v>50</v>
          </cell>
          <cell r="AA55">
            <v>50</v>
          </cell>
          <cell r="AB55">
            <v>0.04</v>
          </cell>
          <cell r="AC55">
            <v>0.04</v>
          </cell>
          <cell r="AD55">
            <v>1</v>
          </cell>
        </row>
        <row r="56">
          <cell r="A56">
            <v>55</v>
          </cell>
          <cell r="B56" t="str">
            <v>A7 29.5*25.0</v>
          </cell>
          <cell r="C56">
            <v>635</v>
          </cell>
          <cell r="D56">
            <v>749</v>
          </cell>
          <cell r="E56">
            <v>8</v>
          </cell>
          <cell r="F56">
            <v>8</v>
          </cell>
          <cell r="G56">
            <v>8</v>
          </cell>
          <cell r="H56">
            <v>8</v>
          </cell>
          <cell r="I56">
            <v>1</v>
          </cell>
          <cell r="J56">
            <v>1</v>
          </cell>
          <cell r="K56">
            <v>203.5</v>
          </cell>
          <cell r="L56">
            <v>1</v>
          </cell>
          <cell r="M56">
            <v>45</v>
          </cell>
          <cell r="N56">
            <v>100</v>
          </cell>
          <cell r="O56">
            <v>112</v>
          </cell>
          <cell r="P56">
            <v>139</v>
          </cell>
          <cell r="Q56">
            <v>0</v>
          </cell>
          <cell r="R56">
            <v>0.13</v>
          </cell>
          <cell r="S56">
            <v>0.13</v>
          </cell>
          <cell r="T56">
            <v>0.13</v>
          </cell>
          <cell r="U56">
            <v>1</v>
          </cell>
          <cell r="V56">
            <v>15</v>
          </cell>
          <cell r="W56">
            <v>12</v>
          </cell>
          <cell r="X56">
            <v>1</v>
          </cell>
          <cell r="Y56">
            <v>1</v>
          </cell>
          <cell r="Z56">
            <v>50</v>
          </cell>
          <cell r="AA56">
            <v>50</v>
          </cell>
          <cell r="AB56">
            <v>0.04</v>
          </cell>
          <cell r="AC56">
            <v>0.04</v>
          </cell>
          <cell r="AD56">
            <v>1</v>
          </cell>
        </row>
        <row r="57">
          <cell r="A57">
            <v>56</v>
          </cell>
          <cell r="B57" t="str">
            <v>A7 30.5*26.0</v>
          </cell>
          <cell r="C57">
            <v>660</v>
          </cell>
          <cell r="D57">
            <v>775</v>
          </cell>
          <cell r="E57">
            <v>8</v>
          </cell>
          <cell r="F57">
            <v>8</v>
          </cell>
          <cell r="G57">
            <v>8</v>
          </cell>
          <cell r="H57">
            <v>8</v>
          </cell>
          <cell r="I57">
            <v>1</v>
          </cell>
          <cell r="J57">
            <v>1</v>
          </cell>
          <cell r="K57">
            <v>203.5</v>
          </cell>
          <cell r="L57">
            <v>1</v>
          </cell>
          <cell r="M57">
            <v>44</v>
          </cell>
          <cell r="N57">
            <v>97</v>
          </cell>
          <cell r="O57">
            <v>108</v>
          </cell>
          <cell r="P57">
            <v>134</v>
          </cell>
          <cell r="Q57">
            <v>0</v>
          </cell>
          <cell r="R57">
            <v>0.13</v>
          </cell>
          <cell r="S57">
            <v>0.13</v>
          </cell>
          <cell r="T57">
            <v>0.13</v>
          </cell>
          <cell r="U57">
            <v>1</v>
          </cell>
          <cell r="V57">
            <v>15</v>
          </cell>
          <cell r="W57">
            <v>12</v>
          </cell>
          <cell r="X57">
            <v>1</v>
          </cell>
          <cell r="Y57">
            <v>1</v>
          </cell>
          <cell r="Z57">
            <v>50</v>
          </cell>
          <cell r="AA57">
            <v>50</v>
          </cell>
          <cell r="AB57">
            <v>0.04</v>
          </cell>
          <cell r="AC57">
            <v>0.04</v>
          </cell>
          <cell r="AD57">
            <v>1</v>
          </cell>
        </row>
        <row r="58">
          <cell r="A58">
            <v>57</v>
          </cell>
          <cell r="B58" t="str">
            <v>A7a30.5*26.0</v>
          </cell>
          <cell r="C58">
            <v>660</v>
          </cell>
          <cell r="D58">
            <v>775</v>
          </cell>
          <cell r="E58">
            <v>48</v>
          </cell>
          <cell r="F58">
            <v>48</v>
          </cell>
          <cell r="G58">
            <v>51</v>
          </cell>
          <cell r="H58">
            <v>51</v>
          </cell>
          <cell r="I58">
            <v>1</v>
          </cell>
          <cell r="J58">
            <v>1</v>
          </cell>
          <cell r="K58">
            <v>203.5</v>
          </cell>
          <cell r="L58">
            <v>1</v>
          </cell>
          <cell r="M58">
            <v>44</v>
          </cell>
          <cell r="N58">
            <v>97</v>
          </cell>
          <cell r="O58">
            <v>108</v>
          </cell>
          <cell r="P58">
            <v>134</v>
          </cell>
          <cell r="Q58">
            <v>0</v>
          </cell>
          <cell r="R58">
            <v>0.13</v>
          </cell>
          <cell r="S58">
            <v>0.13</v>
          </cell>
          <cell r="T58">
            <v>0.13</v>
          </cell>
          <cell r="U58">
            <v>1</v>
          </cell>
          <cell r="V58">
            <v>15</v>
          </cell>
          <cell r="W58">
            <v>12</v>
          </cell>
          <cell r="X58">
            <v>1</v>
          </cell>
          <cell r="Y58">
            <v>1</v>
          </cell>
          <cell r="Z58">
            <v>50</v>
          </cell>
          <cell r="AA58">
            <v>50</v>
          </cell>
          <cell r="AB58">
            <v>0.04</v>
          </cell>
          <cell r="AC58">
            <v>0.04</v>
          </cell>
          <cell r="AD58">
            <v>1</v>
          </cell>
        </row>
        <row r="59">
          <cell r="A59">
            <v>58</v>
          </cell>
          <cell r="B59" t="str">
            <v>A7 33.5*26.5</v>
          </cell>
          <cell r="C59">
            <v>673</v>
          </cell>
          <cell r="D59">
            <v>851</v>
          </cell>
          <cell r="E59">
            <v>8</v>
          </cell>
          <cell r="F59">
            <v>8</v>
          </cell>
          <cell r="G59">
            <v>8</v>
          </cell>
          <cell r="H59">
            <v>8</v>
          </cell>
          <cell r="I59">
            <v>1</v>
          </cell>
          <cell r="J59">
            <v>1</v>
          </cell>
          <cell r="K59">
            <v>203.5</v>
          </cell>
          <cell r="L59">
            <v>1</v>
          </cell>
          <cell r="M59">
            <v>43</v>
          </cell>
          <cell r="N59">
            <v>95</v>
          </cell>
          <cell r="O59">
            <v>106</v>
          </cell>
          <cell r="P59">
            <v>132</v>
          </cell>
          <cell r="Q59">
            <v>0</v>
          </cell>
          <cell r="R59">
            <v>0.13</v>
          </cell>
          <cell r="S59">
            <v>0.13</v>
          </cell>
          <cell r="T59">
            <v>0.13</v>
          </cell>
          <cell r="U59">
            <v>1</v>
          </cell>
          <cell r="V59">
            <v>15</v>
          </cell>
          <cell r="W59">
            <v>12</v>
          </cell>
          <cell r="X59">
            <v>1</v>
          </cell>
          <cell r="Y59">
            <v>1</v>
          </cell>
          <cell r="Z59">
            <v>50</v>
          </cell>
          <cell r="AA59">
            <v>50</v>
          </cell>
          <cell r="AB59">
            <v>0.04</v>
          </cell>
          <cell r="AC59">
            <v>0.04</v>
          </cell>
          <cell r="AD59">
            <v>1</v>
          </cell>
        </row>
        <row r="60">
          <cell r="A60">
            <v>59</v>
          </cell>
          <cell r="B60" t="str">
            <v>A7b33.5*26.5</v>
          </cell>
          <cell r="C60">
            <v>673</v>
          </cell>
          <cell r="D60">
            <v>851</v>
          </cell>
          <cell r="E60">
            <v>25</v>
          </cell>
          <cell r="F60">
            <v>25</v>
          </cell>
          <cell r="G60">
            <v>49</v>
          </cell>
          <cell r="H60">
            <v>49</v>
          </cell>
          <cell r="I60">
            <v>1</v>
          </cell>
          <cell r="J60">
            <v>1</v>
          </cell>
          <cell r="K60">
            <v>203.5</v>
          </cell>
          <cell r="L60">
            <v>1</v>
          </cell>
          <cell r="M60">
            <v>43</v>
          </cell>
          <cell r="N60">
            <v>95</v>
          </cell>
          <cell r="O60">
            <v>106</v>
          </cell>
          <cell r="P60">
            <v>132</v>
          </cell>
          <cell r="Q60">
            <v>0</v>
          </cell>
          <cell r="R60">
            <v>0.13</v>
          </cell>
          <cell r="S60">
            <v>0.13</v>
          </cell>
          <cell r="T60">
            <v>0.13</v>
          </cell>
          <cell r="U60">
            <v>1</v>
          </cell>
          <cell r="V60">
            <v>15</v>
          </cell>
          <cell r="W60">
            <v>12</v>
          </cell>
          <cell r="X60">
            <v>1</v>
          </cell>
          <cell r="Y60">
            <v>1</v>
          </cell>
          <cell r="Z60">
            <v>50</v>
          </cell>
          <cell r="AA60">
            <v>50</v>
          </cell>
          <cell r="AB60">
            <v>0.04</v>
          </cell>
          <cell r="AC60">
            <v>0.04</v>
          </cell>
          <cell r="AD60">
            <v>1</v>
          </cell>
        </row>
        <row r="61">
          <cell r="A61">
            <v>60</v>
          </cell>
          <cell r="B61" t="str">
            <v>A7h33.5*26.5</v>
          </cell>
          <cell r="C61">
            <v>673</v>
          </cell>
          <cell r="D61">
            <v>851</v>
          </cell>
          <cell r="E61">
            <v>8</v>
          </cell>
          <cell r="F61">
            <v>8</v>
          </cell>
          <cell r="G61">
            <v>8</v>
          </cell>
          <cell r="H61">
            <v>8</v>
          </cell>
          <cell r="I61">
            <v>1</v>
          </cell>
          <cell r="J61">
            <v>2</v>
          </cell>
          <cell r="K61">
            <v>203.5</v>
          </cell>
          <cell r="L61">
            <v>2</v>
          </cell>
          <cell r="M61">
            <v>43</v>
          </cell>
          <cell r="N61">
            <v>95</v>
          </cell>
          <cell r="O61">
            <v>106</v>
          </cell>
          <cell r="P61">
            <v>132</v>
          </cell>
          <cell r="Q61">
            <v>0</v>
          </cell>
          <cell r="R61">
            <v>0.13</v>
          </cell>
          <cell r="S61">
            <v>0.13</v>
          </cell>
          <cell r="T61">
            <v>0.13</v>
          </cell>
          <cell r="U61">
            <v>1</v>
          </cell>
          <cell r="V61">
            <v>15</v>
          </cell>
          <cell r="W61">
            <v>12</v>
          </cell>
          <cell r="X61">
            <v>1</v>
          </cell>
          <cell r="Y61">
            <v>1</v>
          </cell>
          <cell r="Z61">
            <v>50</v>
          </cell>
          <cell r="AA61">
            <v>50</v>
          </cell>
          <cell r="AB61">
            <v>0.04</v>
          </cell>
          <cell r="AC61">
            <v>0.04</v>
          </cell>
          <cell r="AD61">
            <v>1</v>
          </cell>
        </row>
        <row r="62">
          <cell r="A62">
            <v>61</v>
          </cell>
          <cell r="B62" t="str">
            <v>A7 33.0*25.5</v>
          </cell>
          <cell r="C62">
            <v>648</v>
          </cell>
          <cell r="D62">
            <v>838</v>
          </cell>
          <cell r="E62">
            <v>8</v>
          </cell>
          <cell r="F62">
            <v>8</v>
          </cell>
          <cell r="G62">
            <v>8</v>
          </cell>
          <cell r="H62">
            <v>8</v>
          </cell>
          <cell r="I62">
            <v>1</v>
          </cell>
          <cell r="J62">
            <v>1</v>
          </cell>
          <cell r="K62">
            <v>203.5</v>
          </cell>
          <cell r="L62">
            <v>1</v>
          </cell>
          <cell r="M62">
            <v>45</v>
          </cell>
          <cell r="N62">
            <v>99</v>
          </cell>
          <cell r="O62">
            <v>110</v>
          </cell>
          <cell r="P62">
            <v>137</v>
          </cell>
          <cell r="Q62">
            <v>0</v>
          </cell>
          <cell r="R62">
            <v>0.13</v>
          </cell>
          <cell r="S62">
            <v>0.13</v>
          </cell>
          <cell r="T62">
            <v>0.13</v>
          </cell>
          <cell r="U62">
            <v>1</v>
          </cell>
          <cell r="V62">
            <v>15</v>
          </cell>
          <cell r="W62">
            <v>12</v>
          </cell>
          <cell r="X62">
            <v>1</v>
          </cell>
          <cell r="Y62">
            <v>1</v>
          </cell>
          <cell r="Z62">
            <v>50</v>
          </cell>
          <cell r="AA62">
            <v>50</v>
          </cell>
          <cell r="AB62">
            <v>0.04</v>
          </cell>
          <cell r="AC62">
            <v>0.04</v>
          </cell>
          <cell r="AD62">
            <v>1</v>
          </cell>
        </row>
        <row r="63">
          <cell r="A63">
            <v>62</v>
          </cell>
          <cell r="B63" t="str">
            <v>A7 36.0*28.0</v>
          </cell>
          <cell r="C63">
            <v>711</v>
          </cell>
          <cell r="D63">
            <v>914</v>
          </cell>
          <cell r="E63">
            <v>14</v>
          </cell>
          <cell r="F63">
            <v>14</v>
          </cell>
          <cell r="G63">
            <v>15</v>
          </cell>
          <cell r="H63">
            <v>15</v>
          </cell>
          <cell r="I63">
            <v>1</v>
          </cell>
          <cell r="J63">
            <v>1</v>
          </cell>
          <cell r="K63">
            <v>203.5</v>
          </cell>
          <cell r="L63">
            <v>1</v>
          </cell>
          <cell r="M63">
            <v>41</v>
          </cell>
          <cell r="N63">
            <v>90</v>
          </cell>
          <cell r="O63">
            <v>100</v>
          </cell>
          <cell r="P63">
            <v>125</v>
          </cell>
          <cell r="Q63">
            <v>0</v>
          </cell>
          <cell r="R63">
            <v>0.13</v>
          </cell>
          <cell r="S63">
            <v>0.13</v>
          </cell>
          <cell r="T63">
            <v>0.13</v>
          </cell>
          <cell r="U63">
            <v>1</v>
          </cell>
          <cell r="V63">
            <v>15</v>
          </cell>
          <cell r="W63">
            <v>12</v>
          </cell>
          <cell r="X63">
            <v>1</v>
          </cell>
          <cell r="Y63">
            <v>1</v>
          </cell>
          <cell r="Z63">
            <v>50</v>
          </cell>
          <cell r="AA63">
            <v>50</v>
          </cell>
          <cell r="AB63">
            <v>0.04</v>
          </cell>
          <cell r="AC63">
            <v>0.04</v>
          </cell>
          <cell r="AD63">
            <v>1</v>
          </cell>
        </row>
        <row r="64">
          <cell r="A64">
            <v>63</v>
          </cell>
          <cell r="B64" t="str">
            <v>A7b36.0*28.0</v>
          </cell>
          <cell r="C64">
            <v>711</v>
          </cell>
          <cell r="D64">
            <v>914</v>
          </cell>
          <cell r="E64">
            <v>44</v>
          </cell>
          <cell r="F64">
            <v>44</v>
          </cell>
          <cell r="G64">
            <v>80</v>
          </cell>
          <cell r="H64">
            <v>80</v>
          </cell>
          <cell r="I64">
            <v>1</v>
          </cell>
          <cell r="J64">
            <v>1</v>
          </cell>
          <cell r="K64">
            <v>203.5</v>
          </cell>
          <cell r="L64">
            <v>1</v>
          </cell>
          <cell r="M64">
            <v>41</v>
          </cell>
          <cell r="N64">
            <v>90</v>
          </cell>
          <cell r="O64">
            <v>100</v>
          </cell>
          <cell r="P64">
            <v>125</v>
          </cell>
          <cell r="Q64">
            <v>0</v>
          </cell>
          <cell r="R64">
            <v>0.13</v>
          </cell>
          <cell r="S64">
            <v>0.13</v>
          </cell>
          <cell r="T64">
            <v>0.13</v>
          </cell>
          <cell r="U64">
            <v>1</v>
          </cell>
          <cell r="V64">
            <v>15</v>
          </cell>
          <cell r="W64">
            <v>12</v>
          </cell>
          <cell r="X64">
            <v>1</v>
          </cell>
          <cell r="Y64">
            <v>1</v>
          </cell>
          <cell r="Z64">
            <v>50</v>
          </cell>
          <cell r="AA64">
            <v>50</v>
          </cell>
          <cell r="AB64">
            <v>0.04</v>
          </cell>
          <cell r="AC64">
            <v>0.04</v>
          </cell>
          <cell r="AD64">
            <v>1</v>
          </cell>
        </row>
        <row r="65">
          <cell r="A65">
            <v>64</v>
          </cell>
          <cell r="B65" t="str">
            <v>A7h36.0*28.0</v>
          </cell>
          <cell r="C65">
            <v>711</v>
          </cell>
          <cell r="D65">
            <v>914</v>
          </cell>
          <cell r="E65">
            <v>8</v>
          </cell>
          <cell r="F65">
            <v>8</v>
          </cell>
          <cell r="G65">
            <v>8</v>
          </cell>
          <cell r="H65">
            <v>8</v>
          </cell>
          <cell r="I65">
            <v>1</v>
          </cell>
          <cell r="J65">
            <v>2</v>
          </cell>
          <cell r="K65">
            <v>203.5</v>
          </cell>
          <cell r="L65">
            <v>2</v>
          </cell>
          <cell r="M65">
            <v>41</v>
          </cell>
          <cell r="N65">
            <v>90</v>
          </cell>
          <cell r="O65">
            <v>100</v>
          </cell>
          <cell r="P65">
            <v>125</v>
          </cell>
          <cell r="Q65">
            <v>0</v>
          </cell>
          <cell r="R65">
            <v>0.13</v>
          </cell>
          <cell r="S65">
            <v>0.13</v>
          </cell>
          <cell r="T65">
            <v>0.13</v>
          </cell>
          <cell r="U65">
            <v>1</v>
          </cell>
          <cell r="V65">
            <v>15</v>
          </cell>
          <cell r="W65">
            <v>12</v>
          </cell>
          <cell r="X65">
            <v>1</v>
          </cell>
          <cell r="Y65">
            <v>1</v>
          </cell>
          <cell r="Z65">
            <v>50</v>
          </cell>
          <cell r="AA65">
            <v>50</v>
          </cell>
          <cell r="AB65">
            <v>0.04</v>
          </cell>
          <cell r="AC65">
            <v>0.04</v>
          </cell>
          <cell r="AD65">
            <v>1</v>
          </cell>
        </row>
        <row r="66">
          <cell r="A66">
            <v>65</v>
          </cell>
          <cell r="B66" t="str">
            <v>A7a33.0*25.5</v>
          </cell>
          <cell r="C66">
            <v>648</v>
          </cell>
          <cell r="D66">
            <v>838</v>
          </cell>
          <cell r="E66">
            <v>42</v>
          </cell>
          <cell r="F66">
            <v>42</v>
          </cell>
          <cell r="G66">
            <v>82</v>
          </cell>
          <cell r="H66">
            <v>82</v>
          </cell>
          <cell r="I66">
            <v>1</v>
          </cell>
          <cell r="J66">
            <v>1</v>
          </cell>
          <cell r="K66">
            <v>203.5</v>
          </cell>
          <cell r="L66">
            <v>1</v>
          </cell>
          <cell r="M66">
            <v>45</v>
          </cell>
          <cell r="N66">
            <v>99</v>
          </cell>
          <cell r="O66">
            <v>110</v>
          </cell>
          <cell r="P66">
            <v>137</v>
          </cell>
          <cell r="Q66">
            <v>0</v>
          </cell>
          <cell r="R66">
            <v>0.13</v>
          </cell>
          <cell r="S66">
            <v>0.13</v>
          </cell>
          <cell r="T66">
            <v>0.13</v>
          </cell>
          <cell r="U66">
            <v>1</v>
          </cell>
          <cell r="V66">
            <v>15</v>
          </cell>
          <cell r="W66">
            <v>12</v>
          </cell>
          <cell r="X66">
            <v>1</v>
          </cell>
          <cell r="Y66">
            <v>1</v>
          </cell>
          <cell r="Z66">
            <v>50</v>
          </cell>
          <cell r="AA66">
            <v>50</v>
          </cell>
          <cell r="AB66">
            <v>0.04</v>
          </cell>
          <cell r="AC66">
            <v>0.04</v>
          </cell>
          <cell r="AD66">
            <v>1</v>
          </cell>
        </row>
        <row r="67">
          <cell r="A67">
            <v>66</v>
          </cell>
          <cell r="B67" t="str">
            <v>A7 28.5*36.0</v>
          </cell>
          <cell r="C67">
            <v>914</v>
          </cell>
          <cell r="D67">
            <v>724</v>
          </cell>
          <cell r="E67">
            <v>8</v>
          </cell>
          <cell r="F67">
            <v>8</v>
          </cell>
          <cell r="G67">
            <v>8</v>
          </cell>
          <cell r="H67">
            <v>8</v>
          </cell>
          <cell r="I67">
            <v>1</v>
          </cell>
          <cell r="J67">
            <v>1</v>
          </cell>
          <cell r="K67">
            <v>203.5</v>
          </cell>
          <cell r="L67">
            <v>1</v>
          </cell>
          <cell r="M67">
            <v>30</v>
          </cell>
          <cell r="N67">
            <v>67</v>
          </cell>
          <cell r="O67">
            <v>75</v>
          </cell>
          <cell r="P67">
            <v>93</v>
          </cell>
          <cell r="Q67">
            <v>0</v>
          </cell>
          <cell r="R67">
            <v>0.13</v>
          </cell>
          <cell r="S67">
            <v>0.13</v>
          </cell>
          <cell r="T67">
            <v>0.13</v>
          </cell>
          <cell r="U67">
            <v>1</v>
          </cell>
          <cell r="V67">
            <v>15</v>
          </cell>
          <cell r="W67">
            <v>12</v>
          </cell>
          <cell r="X67">
            <v>1</v>
          </cell>
          <cell r="Y67">
            <v>1</v>
          </cell>
          <cell r="Z67">
            <v>50</v>
          </cell>
          <cell r="AA67">
            <v>50</v>
          </cell>
          <cell r="AB67">
            <v>0.04</v>
          </cell>
          <cell r="AC67">
            <v>0.04</v>
          </cell>
          <cell r="AD67">
            <v>1</v>
          </cell>
        </row>
        <row r="68">
          <cell r="A68">
            <v>67</v>
          </cell>
          <cell r="B68" t="str">
            <v>A7a28.5*36.0</v>
          </cell>
          <cell r="C68">
            <v>914</v>
          </cell>
          <cell r="D68">
            <v>724</v>
          </cell>
          <cell r="E68">
            <v>175</v>
          </cell>
          <cell r="F68">
            <v>175</v>
          </cell>
          <cell r="G68">
            <v>25</v>
          </cell>
          <cell r="H68">
            <v>25</v>
          </cell>
          <cell r="I68">
            <v>1</v>
          </cell>
          <cell r="J68">
            <v>1</v>
          </cell>
          <cell r="K68">
            <v>203.5</v>
          </cell>
          <cell r="L68">
            <v>1</v>
          </cell>
          <cell r="M68">
            <v>30</v>
          </cell>
          <cell r="N68">
            <v>67</v>
          </cell>
          <cell r="O68">
            <v>75</v>
          </cell>
          <cell r="P68">
            <v>93</v>
          </cell>
          <cell r="Q68">
            <v>0</v>
          </cell>
          <cell r="R68">
            <v>0.13</v>
          </cell>
          <cell r="S68">
            <v>0.13</v>
          </cell>
          <cell r="T68">
            <v>0.13</v>
          </cell>
          <cell r="U68">
            <v>1</v>
          </cell>
          <cell r="V68">
            <v>15</v>
          </cell>
          <cell r="W68">
            <v>12</v>
          </cell>
          <cell r="X68">
            <v>1</v>
          </cell>
          <cell r="Y68">
            <v>1</v>
          </cell>
          <cell r="Z68">
            <v>50</v>
          </cell>
          <cell r="AA68">
            <v>50</v>
          </cell>
          <cell r="AB68">
            <v>0.04</v>
          </cell>
          <cell r="AC68">
            <v>0.04</v>
          </cell>
          <cell r="AD68">
            <v>1</v>
          </cell>
        </row>
        <row r="69">
          <cell r="A69">
            <v>68</v>
          </cell>
          <cell r="B69" t="str">
            <v>A7 37.0*30.0</v>
          </cell>
          <cell r="C69">
            <v>762</v>
          </cell>
          <cell r="D69">
            <v>940</v>
          </cell>
          <cell r="E69">
            <v>14</v>
          </cell>
          <cell r="F69">
            <v>14</v>
          </cell>
          <cell r="G69">
            <v>8</v>
          </cell>
          <cell r="H69">
            <v>8</v>
          </cell>
          <cell r="I69">
            <v>1</v>
          </cell>
          <cell r="J69">
            <v>1</v>
          </cell>
          <cell r="K69">
            <v>203.5</v>
          </cell>
          <cell r="L69">
            <v>1</v>
          </cell>
          <cell r="M69">
            <v>38</v>
          </cell>
          <cell r="N69">
            <v>84</v>
          </cell>
          <cell r="O69">
            <v>93</v>
          </cell>
          <cell r="P69">
            <v>116</v>
          </cell>
          <cell r="Q69">
            <v>0</v>
          </cell>
          <cell r="R69">
            <v>0.13</v>
          </cell>
          <cell r="S69">
            <v>0.13</v>
          </cell>
          <cell r="T69">
            <v>0.13</v>
          </cell>
          <cell r="U69">
            <v>1</v>
          </cell>
          <cell r="V69">
            <v>15</v>
          </cell>
          <cell r="W69">
            <v>12</v>
          </cell>
          <cell r="X69">
            <v>1</v>
          </cell>
          <cell r="Y69">
            <v>1</v>
          </cell>
          <cell r="Z69">
            <v>50</v>
          </cell>
          <cell r="AA69">
            <v>50</v>
          </cell>
          <cell r="AB69">
            <v>0.04</v>
          </cell>
          <cell r="AC69">
            <v>0.04</v>
          </cell>
          <cell r="AD69">
            <v>1</v>
          </cell>
        </row>
        <row r="70">
          <cell r="A70">
            <v>69</v>
          </cell>
          <cell r="B70" t="str">
            <v>A7b37.0*30.0</v>
          </cell>
          <cell r="C70">
            <v>762</v>
          </cell>
          <cell r="D70">
            <v>940</v>
          </cell>
          <cell r="E70">
            <v>69</v>
          </cell>
          <cell r="F70">
            <v>69</v>
          </cell>
          <cell r="G70">
            <v>93</v>
          </cell>
          <cell r="H70">
            <v>93</v>
          </cell>
          <cell r="I70">
            <v>1</v>
          </cell>
          <cell r="J70">
            <v>1</v>
          </cell>
          <cell r="K70">
            <v>203.5</v>
          </cell>
          <cell r="L70">
            <v>1</v>
          </cell>
          <cell r="M70">
            <v>38</v>
          </cell>
          <cell r="N70">
            <v>84</v>
          </cell>
          <cell r="O70">
            <v>93</v>
          </cell>
          <cell r="P70">
            <v>116</v>
          </cell>
          <cell r="Q70">
            <v>0</v>
          </cell>
          <cell r="R70">
            <v>0.13</v>
          </cell>
          <cell r="S70">
            <v>0.13</v>
          </cell>
          <cell r="T70">
            <v>0.13</v>
          </cell>
          <cell r="U70">
            <v>1</v>
          </cell>
          <cell r="V70">
            <v>15</v>
          </cell>
          <cell r="W70">
            <v>12</v>
          </cell>
          <cell r="X70">
            <v>1</v>
          </cell>
          <cell r="Y70">
            <v>1</v>
          </cell>
          <cell r="Z70">
            <v>50</v>
          </cell>
          <cell r="AA70">
            <v>50</v>
          </cell>
          <cell r="AB70">
            <v>0.04</v>
          </cell>
          <cell r="AC70">
            <v>0.04</v>
          </cell>
          <cell r="AD70">
            <v>1</v>
          </cell>
        </row>
        <row r="71">
          <cell r="A71">
            <v>70</v>
          </cell>
          <cell r="B71" t="str">
            <v>A7 39.0*30.5</v>
          </cell>
          <cell r="C71">
            <v>775</v>
          </cell>
          <cell r="D71">
            <v>991</v>
          </cell>
          <cell r="E71">
            <v>21</v>
          </cell>
          <cell r="F71">
            <v>21</v>
          </cell>
          <cell r="G71">
            <v>34</v>
          </cell>
          <cell r="H71">
            <v>34</v>
          </cell>
          <cell r="I71">
            <v>1</v>
          </cell>
          <cell r="J71">
            <v>1</v>
          </cell>
          <cell r="K71">
            <v>203.5</v>
          </cell>
          <cell r="L71">
            <v>1</v>
          </cell>
          <cell r="M71">
            <v>37</v>
          </cell>
          <cell r="N71">
            <v>82</v>
          </cell>
          <cell r="O71">
            <v>91</v>
          </cell>
          <cell r="P71">
            <v>114</v>
          </cell>
          <cell r="Q71">
            <v>0</v>
          </cell>
          <cell r="R71">
            <v>0.13</v>
          </cell>
          <cell r="S71">
            <v>0.13</v>
          </cell>
          <cell r="T71">
            <v>0.13</v>
          </cell>
          <cell r="U71">
            <v>1</v>
          </cell>
          <cell r="V71">
            <v>15</v>
          </cell>
          <cell r="W71">
            <v>12</v>
          </cell>
          <cell r="X71">
            <v>1</v>
          </cell>
          <cell r="Y71">
            <v>1</v>
          </cell>
          <cell r="Z71">
            <v>50</v>
          </cell>
          <cell r="AA71">
            <v>50</v>
          </cell>
          <cell r="AB71">
            <v>0.04</v>
          </cell>
          <cell r="AC71">
            <v>0.04</v>
          </cell>
          <cell r="AD71">
            <v>1</v>
          </cell>
        </row>
        <row r="72">
          <cell r="A72">
            <v>71</v>
          </cell>
          <cell r="B72" t="str">
            <v>A7b39.0*30.5</v>
          </cell>
          <cell r="C72">
            <v>775</v>
          </cell>
          <cell r="D72">
            <v>991</v>
          </cell>
          <cell r="E72">
            <v>76</v>
          </cell>
          <cell r="F72">
            <v>76</v>
          </cell>
          <cell r="G72">
            <v>119</v>
          </cell>
          <cell r="H72">
            <v>119</v>
          </cell>
          <cell r="I72">
            <v>1</v>
          </cell>
          <cell r="J72">
            <v>1</v>
          </cell>
          <cell r="K72">
            <v>203.5</v>
          </cell>
          <cell r="L72">
            <v>1</v>
          </cell>
          <cell r="M72">
            <v>37</v>
          </cell>
          <cell r="N72">
            <v>82</v>
          </cell>
          <cell r="O72">
            <v>91</v>
          </cell>
          <cell r="P72">
            <v>114</v>
          </cell>
          <cell r="Q72">
            <v>0</v>
          </cell>
          <cell r="R72">
            <v>0.13</v>
          </cell>
          <cell r="S72">
            <v>0.13</v>
          </cell>
          <cell r="T72">
            <v>0.13</v>
          </cell>
          <cell r="U72">
            <v>1</v>
          </cell>
          <cell r="V72">
            <v>15</v>
          </cell>
          <cell r="W72">
            <v>12</v>
          </cell>
          <cell r="X72">
            <v>1</v>
          </cell>
          <cell r="Y72">
            <v>1</v>
          </cell>
          <cell r="Z72">
            <v>50</v>
          </cell>
          <cell r="AA72">
            <v>50</v>
          </cell>
          <cell r="AB72">
            <v>0.04</v>
          </cell>
          <cell r="AC72">
            <v>0.04</v>
          </cell>
          <cell r="AD72">
            <v>1</v>
          </cell>
        </row>
        <row r="73">
          <cell r="A73">
            <v>72</v>
          </cell>
          <cell r="B73" t="str">
            <v>A7x39.0*30.5</v>
          </cell>
          <cell r="C73">
            <v>775</v>
          </cell>
          <cell r="D73">
            <v>991</v>
          </cell>
          <cell r="E73">
            <v>12</v>
          </cell>
          <cell r="F73">
            <v>12</v>
          </cell>
          <cell r="G73">
            <v>12</v>
          </cell>
          <cell r="H73">
            <v>12</v>
          </cell>
          <cell r="I73">
            <v>2</v>
          </cell>
          <cell r="J73">
            <v>2</v>
          </cell>
          <cell r="K73">
            <v>203.5</v>
          </cell>
          <cell r="L73">
            <v>4</v>
          </cell>
          <cell r="M73">
            <v>37</v>
          </cell>
          <cell r="N73">
            <v>82</v>
          </cell>
          <cell r="O73">
            <v>91</v>
          </cell>
          <cell r="P73">
            <v>114</v>
          </cell>
          <cell r="Q73">
            <v>0</v>
          </cell>
          <cell r="R73">
            <v>0.13</v>
          </cell>
          <cell r="S73">
            <v>0.13</v>
          </cell>
          <cell r="T73">
            <v>0.13</v>
          </cell>
          <cell r="U73">
            <v>1</v>
          </cell>
          <cell r="V73">
            <v>15</v>
          </cell>
          <cell r="W73">
            <v>12</v>
          </cell>
          <cell r="X73">
            <v>1</v>
          </cell>
          <cell r="Y73">
            <v>1</v>
          </cell>
          <cell r="Z73">
            <v>50</v>
          </cell>
          <cell r="AA73">
            <v>50</v>
          </cell>
          <cell r="AB73">
            <v>0.04</v>
          </cell>
          <cell r="AC73">
            <v>0.04</v>
          </cell>
          <cell r="AD73">
            <v>1</v>
          </cell>
        </row>
        <row r="74">
          <cell r="A74">
            <v>73</v>
          </cell>
          <cell r="B74" t="str">
            <v>A7 42.0*33.5</v>
          </cell>
          <cell r="C74">
            <v>851</v>
          </cell>
          <cell r="D74">
            <v>1067</v>
          </cell>
          <cell r="E74">
            <v>12</v>
          </cell>
          <cell r="F74">
            <v>12</v>
          </cell>
          <cell r="G74">
            <v>10</v>
          </cell>
          <cell r="H74">
            <v>10</v>
          </cell>
          <cell r="I74">
            <v>2</v>
          </cell>
          <cell r="J74">
            <v>2</v>
          </cell>
          <cell r="K74">
            <v>203.5</v>
          </cell>
          <cell r="L74">
            <v>3</v>
          </cell>
          <cell r="M74">
            <v>33</v>
          </cell>
          <cell r="N74">
            <v>74</v>
          </cell>
          <cell r="O74">
            <v>82</v>
          </cell>
          <cell r="P74">
            <v>102</v>
          </cell>
          <cell r="Q74">
            <v>0</v>
          </cell>
          <cell r="R74">
            <v>0.13</v>
          </cell>
          <cell r="S74">
            <v>0.13</v>
          </cell>
          <cell r="T74">
            <v>0.13</v>
          </cell>
          <cell r="U74">
            <v>1</v>
          </cell>
          <cell r="V74">
            <v>15</v>
          </cell>
          <cell r="W74">
            <v>12</v>
          </cell>
          <cell r="X74">
            <v>1</v>
          </cell>
          <cell r="Y74">
            <v>1</v>
          </cell>
          <cell r="Z74">
            <v>50</v>
          </cell>
          <cell r="AA74">
            <v>50</v>
          </cell>
          <cell r="AB74">
            <v>0.04</v>
          </cell>
          <cell r="AC74">
            <v>0.04</v>
          </cell>
          <cell r="AD74">
            <v>1</v>
          </cell>
        </row>
        <row r="75">
          <cell r="A75">
            <v>74</v>
          </cell>
          <cell r="B75" t="str">
            <v>A7 33.5*42.0</v>
          </cell>
          <cell r="C75">
            <v>1067</v>
          </cell>
          <cell r="D75">
            <v>851</v>
          </cell>
          <cell r="E75">
            <v>10</v>
          </cell>
          <cell r="F75">
            <v>10</v>
          </cell>
          <cell r="G75">
            <v>12</v>
          </cell>
          <cell r="H75">
            <v>12</v>
          </cell>
          <cell r="I75">
            <v>2</v>
          </cell>
          <cell r="J75">
            <v>2</v>
          </cell>
          <cell r="K75">
            <v>203.5</v>
          </cell>
          <cell r="L75">
            <v>3</v>
          </cell>
          <cell r="M75">
            <v>24</v>
          </cell>
          <cell r="N75">
            <v>54</v>
          </cell>
          <cell r="O75">
            <v>60</v>
          </cell>
          <cell r="P75">
            <v>75</v>
          </cell>
          <cell r="Q75">
            <v>0</v>
          </cell>
          <cell r="R75">
            <v>0.13</v>
          </cell>
          <cell r="S75">
            <v>0.13</v>
          </cell>
          <cell r="T75">
            <v>0.13</v>
          </cell>
          <cell r="U75">
            <v>1</v>
          </cell>
          <cell r="V75">
            <v>15</v>
          </cell>
          <cell r="W75">
            <v>12</v>
          </cell>
          <cell r="X75">
            <v>1</v>
          </cell>
          <cell r="Y75">
            <v>1</v>
          </cell>
          <cell r="Z75">
            <v>50</v>
          </cell>
          <cell r="AA75">
            <v>50</v>
          </cell>
          <cell r="AB75">
            <v>0.04</v>
          </cell>
          <cell r="AC75">
            <v>0.04</v>
          </cell>
          <cell r="AD75">
            <v>1</v>
          </cell>
        </row>
        <row r="76">
          <cell r="A76">
            <v>75</v>
          </cell>
          <cell r="B76" t="str">
            <v>A7h37.0*30.0</v>
          </cell>
          <cell r="C76">
            <v>762</v>
          </cell>
          <cell r="D76">
            <v>940</v>
          </cell>
          <cell r="E76">
            <v>8</v>
          </cell>
          <cell r="F76">
            <v>8</v>
          </cell>
          <cell r="G76">
            <v>8</v>
          </cell>
          <cell r="H76">
            <v>8</v>
          </cell>
          <cell r="I76">
            <v>1</v>
          </cell>
          <cell r="J76">
            <v>2</v>
          </cell>
          <cell r="K76">
            <v>203.5</v>
          </cell>
          <cell r="L76">
            <v>2</v>
          </cell>
          <cell r="M76">
            <v>38</v>
          </cell>
          <cell r="N76">
            <v>84</v>
          </cell>
          <cell r="O76">
            <v>93</v>
          </cell>
          <cell r="P76">
            <v>116</v>
          </cell>
          <cell r="Q76">
            <v>0</v>
          </cell>
          <cell r="R76">
            <v>0.13</v>
          </cell>
          <cell r="S76">
            <v>0.13</v>
          </cell>
          <cell r="T76">
            <v>0.13</v>
          </cell>
          <cell r="U76">
            <v>1</v>
          </cell>
          <cell r="V76">
            <v>15</v>
          </cell>
          <cell r="W76">
            <v>12</v>
          </cell>
          <cell r="X76">
            <v>1</v>
          </cell>
          <cell r="Y76">
            <v>1</v>
          </cell>
          <cell r="Z76">
            <v>50</v>
          </cell>
          <cell r="AA76">
            <v>50</v>
          </cell>
          <cell r="AB76">
            <v>0.04</v>
          </cell>
          <cell r="AC76">
            <v>0.04</v>
          </cell>
          <cell r="AD76">
            <v>1</v>
          </cell>
        </row>
        <row r="77">
          <cell r="A77">
            <v>76</v>
          </cell>
          <cell r="B77" t="str">
            <v>A7 44.5*36.5</v>
          </cell>
          <cell r="C77">
            <v>927</v>
          </cell>
          <cell r="D77">
            <v>1130</v>
          </cell>
          <cell r="E77">
            <v>10</v>
          </cell>
          <cell r="F77">
            <v>10</v>
          </cell>
          <cell r="G77">
            <v>12</v>
          </cell>
          <cell r="H77">
            <v>12</v>
          </cell>
          <cell r="I77">
            <v>2</v>
          </cell>
          <cell r="J77">
            <v>2</v>
          </cell>
          <cell r="K77">
            <v>203.5</v>
          </cell>
          <cell r="L77">
            <v>3</v>
          </cell>
          <cell r="M77">
            <v>30</v>
          </cell>
          <cell r="N77">
            <v>66</v>
          </cell>
          <cell r="O77">
            <v>73</v>
          </cell>
          <cell r="P77">
            <v>92</v>
          </cell>
          <cell r="Q77">
            <v>0</v>
          </cell>
          <cell r="R77">
            <v>0.13</v>
          </cell>
          <cell r="S77">
            <v>0.13</v>
          </cell>
          <cell r="T77">
            <v>0.13</v>
          </cell>
          <cell r="U77">
            <v>1</v>
          </cell>
          <cell r="V77">
            <v>15</v>
          </cell>
          <cell r="W77">
            <v>12</v>
          </cell>
          <cell r="X77">
            <v>1</v>
          </cell>
          <cell r="Y77">
            <v>1</v>
          </cell>
          <cell r="Z77">
            <v>50</v>
          </cell>
          <cell r="AA77">
            <v>50</v>
          </cell>
          <cell r="AB77">
            <v>0.04</v>
          </cell>
          <cell r="AC77">
            <v>0.04</v>
          </cell>
          <cell r="AD77">
            <v>1</v>
          </cell>
        </row>
        <row r="78">
          <cell r="A78">
            <v>77</v>
          </cell>
          <cell r="B78" t="str">
            <v>A7 36.5*44.5</v>
          </cell>
          <cell r="C78">
            <v>1130</v>
          </cell>
          <cell r="D78">
            <v>927</v>
          </cell>
          <cell r="E78">
            <v>12</v>
          </cell>
          <cell r="F78">
            <v>12</v>
          </cell>
          <cell r="G78">
            <v>10</v>
          </cell>
          <cell r="H78">
            <v>10</v>
          </cell>
          <cell r="I78">
            <v>2</v>
          </cell>
          <cell r="J78">
            <v>2</v>
          </cell>
          <cell r="K78">
            <v>203.5</v>
          </cell>
          <cell r="L78">
            <v>3</v>
          </cell>
          <cell r="M78">
            <v>22</v>
          </cell>
          <cell r="N78">
            <v>49</v>
          </cell>
          <cell r="O78">
            <v>55</v>
          </cell>
          <cell r="P78">
            <v>68</v>
          </cell>
          <cell r="Q78">
            <v>0</v>
          </cell>
          <cell r="R78">
            <v>0.13</v>
          </cell>
          <cell r="S78">
            <v>0.13</v>
          </cell>
          <cell r="T78">
            <v>0.13</v>
          </cell>
          <cell r="U78">
            <v>1</v>
          </cell>
          <cell r="V78">
            <v>15</v>
          </cell>
          <cell r="W78">
            <v>12</v>
          </cell>
          <cell r="X78">
            <v>1</v>
          </cell>
          <cell r="Y78">
            <v>1</v>
          </cell>
          <cell r="Z78">
            <v>50</v>
          </cell>
          <cell r="AA78">
            <v>50</v>
          </cell>
          <cell r="AB78">
            <v>0.04</v>
          </cell>
          <cell r="AC78">
            <v>0.04</v>
          </cell>
          <cell r="AD78">
            <v>1</v>
          </cell>
        </row>
        <row r="79">
          <cell r="A79">
            <v>78</v>
          </cell>
          <cell r="B79" t="str">
            <v>E7x39.0*30.0</v>
          </cell>
          <cell r="C79">
            <v>762</v>
          </cell>
          <cell r="D79">
            <v>991</v>
          </cell>
          <cell r="E79">
            <v>8</v>
          </cell>
          <cell r="F79">
            <v>8</v>
          </cell>
          <cell r="G79">
            <v>12</v>
          </cell>
          <cell r="H79">
            <v>12</v>
          </cell>
          <cell r="I79">
            <v>2</v>
          </cell>
          <cell r="J79">
            <v>2</v>
          </cell>
          <cell r="K79">
            <v>203.5</v>
          </cell>
          <cell r="L79">
            <v>4</v>
          </cell>
          <cell r="M79">
            <v>38</v>
          </cell>
          <cell r="N79">
            <v>84</v>
          </cell>
          <cell r="O79">
            <v>93</v>
          </cell>
          <cell r="P79">
            <v>116</v>
          </cell>
          <cell r="Q79">
            <v>0</v>
          </cell>
          <cell r="R79">
            <v>0.13</v>
          </cell>
          <cell r="S79">
            <v>0.13</v>
          </cell>
          <cell r="T79">
            <v>0.13</v>
          </cell>
          <cell r="U79">
            <v>1</v>
          </cell>
          <cell r="V79">
            <v>15</v>
          </cell>
          <cell r="W79">
            <v>12</v>
          </cell>
          <cell r="X79">
            <v>1</v>
          </cell>
          <cell r="Y79">
            <v>1</v>
          </cell>
          <cell r="Z79">
            <v>50</v>
          </cell>
          <cell r="AA79">
            <v>50</v>
          </cell>
          <cell r="AB79">
            <v>0.04</v>
          </cell>
          <cell r="AC79">
            <v>0.04</v>
          </cell>
          <cell r="AD79">
            <v>1</v>
          </cell>
        </row>
        <row r="80">
          <cell r="A80">
            <v>79</v>
          </cell>
          <cell r="B80" t="str">
            <v>A7 44.5*27.0</v>
          </cell>
          <cell r="C80">
            <v>686</v>
          </cell>
          <cell r="D80">
            <v>1130</v>
          </cell>
          <cell r="E80">
            <v>8</v>
          </cell>
          <cell r="F80">
            <v>8</v>
          </cell>
          <cell r="G80">
            <v>8</v>
          </cell>
          <cell r="H80">
            <v>8</v>
          </cell>
          <cell r="I80">
            <v>1</v>
          </cell>
          <cell r="J80">
            <v>2</v>
          </cell>
          <cell r="K80">
            <v>203.5</v>
          </cell>
          <cell r="L80">
            <v>2</v>
          </cell>
          <cell r="M80">
            <v>42</v>
          </cell>
          <cell r="N80">
            <v>93</v>
          </cell>
          <cell r="O80">
            <v>104</v>
          </cell>
          <cell r="P80">
            <v>130</v>
          </cell>
          <cell r="Q80">
            <v>0</v>
          </cell>
          <cell r="R80">
            <v>0.13</v>
          </cell>
          <cell r="S80">
            <v>0.13</v>
          </cell>
          <cell r="T80">
            <v>0.13</v>
          </cell>
          <cell r="U80">
            <v>1</v>
          </cell>
          <cell r="V80">
            <v>15</v>
          </cell>
          <cell r="W80">
            <v>12</v>
          </cell>
          <cell r="X80">
            <v>1</v>
          </cell>
          <cell r="Y80">
            <v>1</v>
          </cell>
          <cell r="Z80">
            <v>50</v>
          </cell>
          <cell r="AA80">
            <v>50</v>
          </cell>
          <cell r="AB80">
            <v>0.04</v>
          </cell>
          <cell r="AC80">
            <v>0.04</v>
          </cell>
          <cell r="AD80">
            <v>1</v>
          </cell>
        </row>
        <row r="81">
          <cell r="A81">
            <v>80</v>
          </cell>
          <cell r="B81" t="str">
            <v>A7l39.0*30.5</v>
          </cell>
          <cell r="C81">
            <v>775</v>
          </cell>
          <cell r="D81">
            <v>991</v>
          </cell>
          <cell r="E81">
            <v>25</v>
          </cell>
          <cell r="F81">
            <v>25</v>
          </cell>
          <cell r="G81">
            <v>194</v>
          </cell>
          <cell r="H81">
            <v>194</v>
          </cell>
          <cell r="I81">
            <v>1</v>
          </cell>
          <cell r="J81">
            <v>1</v>
          </cell>
          <cell r="K81">
            <v>203.5</v>
          </cell>
          <cell r="L81">
            <v>1</v>
          </cell>
          <cell r="M81">
            <v>37</v>
          </cell>
          <cell r="N81">
            <v>82</v>
          </cell>
          <cell r="O81">
            <v>91</v>
          </cell>
          <cell r="P81">
            <v>114</v>
          </cell>
          <cell r="Q81">
            <v>0</v>
          </cell>
          <cell r="R81">
            <v>0.13</v>
          </cell>
          <cell r="S81">
            <v>0.13</v>
          </cell>
          <cell r="T81">
            <v>0.13</v>
          </cell>
          <cell r="U81">
            <v>1</v>
          </cell>
          <cell r="V81">
            <v>15</v>
          </cell>
          <cell r="W81">
            <v>12</v>
          </cell>
          <cell r="X81">
            <v>1</v>
          </cell>
          <cell r="Y81">
            <v>1</v>
          </cell>
          <cell r="Z81">
            <v>50</v>
          </cell>
          <cell r="AA81">
            <v>50</v>
          </cell>
          <cell r="AB81">
            <v>0.04</v>
          </cell>
          <cell r="AC81">
            <v>0.04</v>
          </cell>
          <cell r="AD81">
            <v>1</v>
          </cell>
        </row>
        <row r="82">
          <cell r="A82">
            <v>81</v>
          </cell>
          <cell r="B82" t="str">
            <v>A7 44.5*27.5</v>
          </cell>
          <cell r="C82">
            <v>699</v>
          </cell>
          <cell r="D82">
            <v>1130</v>
          </cell>
          <cell r="E82">
            <v>8</v>
          </cell>
          <cell r="F82">
            <v>8</v>
          </cell>
          <cell r="G82">
            <v>8</v>
          </cell>
          <cell r="H82">
            <v>8</v>
          </cell>
          <cell r="I82">
            <v>1</v>
          </cell>
          <cell r="J82">
            <v>2</v>
          </cell>
          <cell r="K82">
            <v>203.5</v>
          </cell>
          <cell r="L82">
            <v>2</v>
          </cell>
          <cell r="M82">
            <v>41</v>
          </cell>
          <cell r="N82">
            <v>92</v>
          </cell>
          <cell r="O82">
            <v>102</v>
          </cell>
          <cell r="P82">
            <v>127</v>
          </cell>
          <cell r="Q82">
            <v>0</v>
          </cell>
          <cell r="R82">
            <v>0.13</v>
          </cell>
          <cell r="S82">
            <v>0.13</v>
          </cell>
          <cell r="T82">
            <v>0.13</v>
          </cell>
          <cell r="U82">
            <v>1</v>
          </cell>
          <cell r="V82">
            <v>15</v>
          </cell>
          <cell r="W82">
            <v>12</v>
          </cell>
          <cell r="X82">
            <v>1</v>
          </cell>
          <cell r="Y82">
            <v>1</v>
          </cell>
          <cell r="Z82">
            <v>50</v>
          </cell>
          <cell r="AA82">
            <v>50</v>
          </cell>
          <cell r="AB82">
            <v>0.04</v>
          </cell>
          <cell r="AC82">
            <v>0.04</v>
          </cell>
          <cell r="AD82">
            <v>1</v>
          </cell>
        </row>
        <row r="83">
          <cell r="A83">
            <v>82</v>
          </cell>
          <cell r="B83" t="str">
            <v>A7l28.5*36.0</v>
          </cell>
          <cell r="C83">
            <v>914</v>
          </cell>
          <cell r="D83">
            <v>724</v>
          </cell>
          <cell r="E83">
            <v>95</v>
          </cell>
          <cell r="F83">
            <v>95</v>
          </cell>
          <cell r="G83">
            <v>60</v>
          </cell>
          <cell r="H83">
            <v>60</v>
          </cell>
          <cell r="I83">
            <v>1</v>
          </cell>
          <cell r="J83">
            <v>1</v>
          </cell>
          <cell r="K83">
            <v>203.5</v>
          </cell>
          <cell r="L83">
            <v>1</v>
          </cell>
          <cell r="M83">
            <v>30</v>
          </cell>
          <cell r="N83">
            <v>67</v>
          </cell>
          <cell r="O83">
            <v>75</v>
          </cell>
          <cell r="P83">
            <v>93</v>
          </cell>
          <cell r="Q83">
            <v>0</v>
          </cell>
          <cell r="R83">
            <v>0.13</v>
          </cell>
          <cell r="S83">
            <v>0.13</v>
          </cell>
          <cell r="T83">
            <v>0.13</v>
          </cell>
          <cell r="U83">
            <v>1</v>
          </cell>
          <cell r="V83">
            <v>15</v>
          </cell>
          <cell r="W83">
            <v>12</v>
          </cell>
          <cell r="X83">
            <v>1</v>
          </cell>
          <cell r="Y83">
            <v>1</v>
          </cell>
          <cell r="Z83">
            <v>50</v>
          </cell>
          <cell r="AA83">
            <v>50</v>
          </cell>
          <cell r="AB83">
            <v>0.04</v>
          </cell>
          <cell r="AC83">
            <v>0.04</v>
          </cell>
          <cell r="AD83">
            <v>1</v>
          </cell>
        </row>
        <row r="84">
          <cell r="A84">
            <v>83</v>
          </cell>
          <cell r="B84" t="str">
            <v>A7 1200*1000</v>
          </cell>
          <cell r="C84">
            <v>1000</v>
          </cell>
          <cell r="D84">
            <v>1200</v>
          </cell>
          <cell r="E84">
            <v>8</v>
          </cell>
          <cell r="F84">
            <v>8</v>
          </cell>
          <cell r="G84">
            <v>8</v>
          </cell>
          <cell r="H84">
            <v>8</v>
          </cell>
          <cell r="I84">
            <v>1</v>
          </cell>
          <cell r="J84">
            <v>1</v>
          </cell>
          <cell r="K84">
            <v>203.5</v>
          </cell>
          <cell r="L84">
            <v>1</v>
          </cell>
          <cell r="M84">
            <v>27</v>
          </cell>
          <cell r="N84">
            <v>59</v>
          </cell>
          <cell r="O84">
            <v>66</v>
          </cell>
          <cell r="P84">
            <v>83</v>
          </cell>
          <cell r="Q84">
            <v>0</v>
          </cell>
          <cell r="R84">
            <v>0.13</v>
          </cell>
          <cell r="S84">
            <v>0.13</v>
          </cell>
          <cell r="T84">
            <v>0.13</v>
          </cell>
          <cell r="U84">
            <v>1</v>
          </cell>
          <cell r="V84">
            <v>15</v>
          </cell>
          <cell r="W84">
            <v>12</v>
          </cell>
          <cell r="X84">
            <v>1</v>
          </cell>
          <cell r="Y84">
            <v>1</v>
          </cell>
          <cell r="Z84">
            <v>50</v>
          </cell>
          <cell r="AA84">
            <v>50</v>
          </cell>
          <cell r="AB84">
            <v>0.04</v>
          </cell>
          <cell r="AC84">
            <v>0.04</v>
          </cell>
          <cell r="AD84">
            <v>1</v>
          </cell>
        </row>
        <row r="85">
          <cell r="A85">
            <v>84</v>
          </cell>
          <cell r="B85" t="str">
            <v>A7+39.0*30.5</v>
          </cell>
          <cell r="C85">
            <v>775</v>
          </cell>
          <cell r="D85">
            <v>991</v>
          </cell>
          <cell r="E85">
            <v>21</v>
          </cell>
          <cell r="F85">
            <v>21</v>
          </cell>
          <cell r="G85">
            <v>34</v>
          </cell>
          <cell r="H85">
            <v>34</v>
          </cell>
          <cell r="I85">
            <v>1</v>
          </cell>
          <cell r="J85">
            <v>1</v>
          </cell>
          <cell r="K85">
            <v>203.5</v>
          </cell>
          <cell r="L85">
            <v>1</v>
          </cell>
          <cell r="M85">
            <v>37</v>
          </cell>
          <cell r="N85">
            <v>82</v>
          </cell>
          <cell r="O85">
            <v>91</v>
          </cell>
          <cell r="P85">
            <v>114</v>
          </cell>
          <cell r="Q85">
            <v>0</v>
          </cell>
          <cell r="R85">
            <v>0.13</v>
          </cell>
          <cell r="S85">
            <v>0.13</v>
          </cell>
          <cell r="T85">
            <v>0.4</v>
          </cell>
          <cell r="U85">
            <v>3</v>
          </cell>
          <cell r="V85">
            <v>15</v>
          </cell>
          <cell r="W85">
            <v>12</v>
          </cell>
          <cell r="X85">
            <v>1</v>
          </cell>
          <cell r="Y85">
            <v>1</v>
          </cell>
          <cell r="Z85">
            <v>50</v>
          </cell>
          <cell r="AA85">
            <v>50</v>
          </cell>
          <cell r="AB85">
            <v>0.04</v>
          </cell>
          <cell r="AC85">
            <v>0.5</v>
          </cell>
          <cell r="AD85">
            <v>3</v>
          </cell>
        </row>
        <row r="86">
          <cell r="A86">
            <v>85</v>
          </cell>
          <cell r="B86" t="str">
            <v>A7 49.0*41.0</v>
          </cell>
          <cell r="C86">
            <v>1041</v>
          </cell>
          <cell r="D86">
            <v>1245</v>
          </cell>
          <cell r="E86">
            <v>24</v>
          </cell>
          <cell r="F86">
            <v>24</v>
          </cell>
          <cell r="G86">
            <v>26</v>
          </cell>
          <cell r="H86">
            <v>26</v>
          </cell>
          <cell r="I86">
            <v>1</v>
          </cell>
          <cell r="J86">
            <v>1</v>
          </cell>
          <cell r="K86">
            <v>203.5</v>
          </cell>
          <cell r="L86">
            <v>1</v>
          </cell>
          <cell r="M86">
            <v>25</v>
          </cell>
          <cell r="N86">
            <v>56</v>
          </cell>
          <cell r="O86">
            <v>62</v>
          </cell>
          <cell r="P86">
            <v>78</v>
          </cell>
          <cell r="Q86">
            <v>0</v>
          </cell>
          <cell r="R86">
            <v>0.13</v>
          </cell>
          <cell r="S86">
            <v>0.13</v>
          </cell>
          <cell r="T86">
            <v>0.13</v>
          </cell>
          <cell r="U86">
            <v>1</v>
          </cell>
          <cell r="V86">
            <v>15</v>
          </cell>
          <cell r="W86">
            <v>12</v>
          </cell>
          <cell r="X86">
            <v>1</v>
          </cell>
          <cell r="Y86">
            <v>1</v>
          </cell>
          <cell r="Z86">
            <v>50</v>
          </cell>
          <cell r="AA86">
            <v>50</v>
          </cell>
          <cell r="AB86">
            <v>0.04</v>
          </cell>
          <cell r="AC86">
            <v>0.04</v>
          </cell>
          <cell r="AD86">
            <v>1</v>
          </cell>
        </row>
        <row r="87">
          <cell r="A87">
            <v>86</v>
          </cell>
          <cell r="B87" t="str">
            <v>A7c49.0*41.0</v>
          </cell>
          <cell r="C87">
            <v>1041</v>
          </cell>
          <cell r="D87">
            <v>1245</v>
          </cell>
          <cell r="E87">
            <v>179</v>
          </cell>
          <cell r="F87">
            <v>179</v>
          </cell>
          <cell r="G87">
            <v>181</v>
          </cell>
          <cell r="H87">
            <v>181</v>
          </cell>
          <cell r="I87">
            <v>1</v>
          </cell>
          <cell r="J87">
            <v>1</v>
          </cell>
          <cell r="K87">
            <v>203.5</v>
          </cell>
          <cell r="L87">
            <v>1</v>
          </cell>
          <cell r="M87">
            <v>25</v>
          </cell>
          <cell r="N87">
            <v>56</v>
          </cell>
          <cell r="O87">
            <v>62</v>
          </cell>
          <cell r="P87">
            <v>78</v>
          </cell>
          <cell r="Q87">
            <v>0</v>
          </cell>
          <cell r="R87">
            <v>0.13</v>
          </cell>
          <cell r="S87">
            <v>0.13</v>
          </cell>
          <cell r="T87">
            <v>0.13</v>
          </cell>
          <cell r="U87">
            <v>1</v>
          </cell>
          <cell r="V87">
            <v>15</v>
          </cell>
          <cell r="W87">
            <v>12</v>
          </cell>
          <cell r="X87">
            <v>1</v>
          </cell>
          <cell r="Y87">
            <v>1</v>
          </cell>
          <cell r="Z87">
            <v>50</v>
          </cell>
          <cell r="AA87">
            <v>50</v>
          </cell>
          <cell r="AB87">
            <v>0.04</v>
          </cell>
          <cell r="AC87">
            <v>0.04</v>
          </cell>
          <cell r="AD87">
            <v>1</v>
          </cell>
        </row>
        <row r="88">
          <cell r="A88">
            <v>87</v>
          </cell>
          <cell r="B88" t="str">
            <v>A7x49.0*41.0</v>
          </cell>
          <cell r="C88">
            <v>1041</v>
          </cell>
          <cell r="D88">
            <v>1245</v>
          </cell>
          <cell r="E88">
            <v>24</v>
          </cell>
          <cell r="F88">
            <v>24</v>
          </cell>
          <cell r="G88">
            <v>26</v>
          </cell>
          <cell r="H88">
            <v>26</v>
          </cell>
          <cell r="I88">
            <v>2</v>
          </cell>
          <cell r="J88">
            <v>2</v>
          </cell>
          <cell r="K88">
            <v>203.5</v>
          </cell>
          <cell r="L88">
            <v>4</v>
          </cell>
          <cell r="M88">
            <v>25</v>
          </cell>
          <cell r="N88">
            <v>56</v>
          </cell>
          <cell r="O88">
            <v>62</v>
          </cell>
          <cell r="P88">
            <v>78</v>
          </cell>
          <cell r="Q88">
            <v>0</v>
          </cell>
          <cell r="R88">
            <v>0.13</v>
          </cell>
          <cell r="S88">
            <v>0.13</v>
          </cell>
          <cell r="T88">
            <v>0.13</v>
          </cell>
          <cell r="U88">
            <v>1</v>
          </cell>
          <cell r="V88">
            <v>15</v>
          </cell>
          <cell r="W88">
            <v>12</v>
          </cell>
          <cell r="X88">
            <v>1</v>
          </cell>
          <cell r="Y88">
            <v>1</v>
          </cell>
          <cell r="Z88">
            <v>50</v>
          </cell>
          <cell r="AA88">
            <v>50</v>
          </cell>
          <cell r="AB88">
            <v>0.04</v>
          </cell>
          <cell r="AC88">
            <v>0.04</v>
          </cell>
          <cell r="AD88">
            <v>1</v>
          </cell>
        </row>
        <row r="89">
          <cell r="A89">
            <v>88</v>
          </cell>
          <cell r="B89" t="str">
            <v>A7 24.5*29.5</v>
          </cell>
          <cell r="C89">
            <v>749</v>
          </cell>
          <cell r="D89">
            <v>622</v>
          </cell>
          <cell r="E89">
            <v>8</v>
          </cell>
          <cell r="F89">
            <v>8</v>
          </cell>
          <cell r="G89">
            <v>8</v>
          </cell>
          <cell r="H89">
            <v>8</v>
          </cell>
          <cell r="I89">
            <v>1</v>
          </cell>
          <cell r="J89">
            <v>1</v>
          </cell>
          <cell r="K89">
            <v>203.5</v>
          </cell>
          <cell r="L89">
            <v>1</v>
          </cell>
          <cell r="M89">
            <v>38</v>
          </cell>
          <cell r="N89">
            <v>85</v>
          </cell>
          <cell r="O89">
            <v>95</v>
          </cell>
          <cell r="P89">
            <v>118</v>
          </cell>
          <cell r="Q89">
            <v>0</v>
          </cell>
          <cell r="R89">
            <v>0.15</v>
          </cell>
          <cell r="S89">
            <v>0.15</v>
          </cell>
          <cell r="T89">
            <v>0.15</v>
          </cell>
          <cell r="U89">
            <v>1</v>
          </cell>
          <cell r="V89">
            <v>15</v>
          </cell>
          <cell r="W89">
            <v>12</v>
          </cell>
          <cell r="X89">
            <v>1</v>
          </cell>
          <cell r="Y89">
            <v>1</v>
          </cell>
          <cell r="Z89">
            <v>50</v>
          </cell>
          <cell r="AA89">
            <v>50</v>
          </cell>
          <cell r="AB89">
            <v>0.04</v>
          </cell>
          <cell r="AC89">
            <v>0.04</v>
          </cell>
          <cell r="AD89">
            <v>1</v>
          </cell>
        </row>
        <row r="90">
          <cell r="A90">
            <v>89</v>
          </cell>
          <cell r="B90" t="str">
            <v>A7c39.0*30.5</v>
          </cell>
          <cell r="C90">
            <v>775</v>
          </cell>
          <cell r="D90">
            <v>991</v>
          </cell>
          <cell r="E90">
            <v>46</v>
          </cell>
          <cell r="F90">
            <v>46</v>
          </cell>
          <cell r="G90">
            <v>54</v>
          </cell>
          <cell r="H90">
            <v>54</v>
          </cell>
          <cell r="I90">
            <v>1</v>
          </cell>
          <cell r="J90">
            <v>1</v>
          </cell>
          <cell r="K90">
            <v>203.5</v>
          </cell>
          <cell r="L90">
            <v>1</v>
          </cell>
          <cell r="M90">
            <v>37</v>
          </cell>
          <cell r="N90">
            <v>82</v>
          </cell>
          <cell r="O90">
            <v>91</v>
          </cell>
          <cell r="P90">
            <v>114</v>
          </cell>
          <cell r="Q90">
            <v>0</v>
          </cell>
          <cell r="R90">
            <v>0.13</v>
          </cell>
          <cell r="S90">
            <v>0.13</v>
          </cell>
          <cell r="T90">
            <v>0.13</v>
          </cell>
          <cell r="U90">
            <v>1</v>
          </cell>
          <cell r="V90">
            <v>15</v>
          </cell>
          <cell r="W90">
            <v>12</v>
          </cell>
          <cell r="X90">
            <v>1</v>
          </cell>
          <cell r="Y90">
            <v>1</v>
          </cell>
          <cell r="Z90">
            <v>50</v>
          </cell>
          <cell r="AA90">
            <v>50</v>
          </cell>
          <cell r="AB90">
            <v>0.04</v>
          </cell>
          <cell r="AC90">
            <v>0.04</v>
          </cell>
          <cell r="AD90">
            <v>1</v>
          </cell>
        </row>
        <row r="91">
          <cell r="A91">
            <v>90</v>
          </cell>
          <cell r="B91" t="str">
            <v>A7L28.5*36.0</v>
          </cell>
          <cell r="C91">
            <v>914</v>
          </cell>
          <cell r="D91">
            <v>724</v>
          </cell>
          <cell r="E91">
            <v>95</v>
          </cell>
          <cell r="F91">
            <v>95</v>
          </cell>
          <cell r="G91">
            <v>60</v>
          </cell>
          <cell r="H91">
            <v>60</v>
          </cell>
          <cell r="I91">
            <v>1</v>
          </cell>
          <cell r="J91">
            <v>1</v>
          </cell>
          <cell r="K91">
            <v>203.5</v>
          </cell>
          <cell r="L91">
            <v>1</v>
          </cell>
          <cell r="M91">
            <v>30</v>
          </cell>
          <cell r="N91">
            <v>67</v>
          </cell>
          <cell r="O91">
            <v>75</v>
          </cell>
          <cell r="P91">
            <v>93</v>
          </cell>
          <cell r="Q91">
            <v>0</v>
          </cell>
          <cell r="R91">
            <v>0.13</v>
          </cell>
          <cell r="S91">
            <v>0.13</v>
          </cell>
          <cell r="T91">
            <v>1</v>
          </cell>
          <cell r="U91">
            <v>3</v>
          </cell>
          <cell r="V91">
            <v>15</v>
          </cell>
          <cell r="W91">
            <v>12</v>
          </cell>
          <cell r="X91">
            <v>1</v>
          </cell>
          <cell r="Y91">
            <v>1</v>
          </cell>
          <cell r="Z91">
            <v>50</v>
          </cell>
          <cell r="AA91">
            <v>50</v>
          </cell>
          <cell r="AB91">
            <v>0.04</v>
          </cell>
          <cell r="AC91">
            <v>50</v>
          </cell>
          <cell r="AD91">
            <v>9999</v>
          </cell>
        </row>
        <row r="92">
          <cell r="A92">
            <v>91</v>
          </cell>
          <cell r="B92" t="str">
            <v>A7 51.0*45.0</v>
          </cell>
          <cell r="C92">
            <v>1143</v>
          </cell>
          <cell r="D92">
            <v>1295</v>
          </cell>
          <cell r="E92">
            <v>25</v>
          </cell>
          <cell r="F92">
            <v>25</v>
          </cell>
          <cell r="G92">
            <v>26</v>
          </cell>
          <cell r="H92">
            <v>26</v>
          </cell>
          <cell r="I92">
            <v>1</v>
          </cell>
          <cell r="J92">
            <v>1</v>
          </cell>
          <cell r="K92">
            <v>203.5</v>
          </cell>
          <cell r="L92">
            <v>1</v>
          </cell>
          <cell r="M92">
            <v>22</v>
          </cell>
          <cell r="N92">
            <v>48</v>
          </cell>
          <cell r="O92">
            <v>54</v>
          </cell>
          <cell r="P92">
            <v>67</v>
          </cell>
          <cell r="Q92">
            <v>0</v>
          </cell>
          <cell r="R92">
            <v>0.13</v>
          </cell>
          <cell r="S92">
            <v>0.13</v>
          </cell>
          <cell r="T92">
            <v>0.13</v>
          </cell>
          <cell r="U92">
            <v>1</v>
          </cell>
          <cell r="V92">
            <v>15</v>
          </cell>
          <cell r="W92">
            <v>12</v>
          </cell>
          <cell r="X92">
            <v>1</v>
          </cell>
          <cell r="Y92">
            <v>1</v>
          </cell>
          <cell r="Z92">
            <v>50</v>
          </cell>
          <cell r="AA92">
            <v>50</v>
          </cell>
          <cell r="AB92">
            <v>0.04</v>
          </cell>
          <cell r="AC92">
            <v>0.04</v>
          </cell>
          <cell r="AD92">
            <v>1</v>
          </cell>
        </row>
        <row r="93">
          <cell r="A93">
            <v>92</v>
          </cell>
          <cell r="B93" t="str">
            <v>A7c51.0*45.0</v>
          </cell>
          <cell r="C93">
            <v>1143</v>
          </cell>
          <cell r="D93">
            <v>1295</v>
          </cell>
          <cell r="E93">
            <v>230</v>
          </cell>
          <cell r="F93">
            <v>230</v>
          </cell>
          <cell r="G93">
            <v>206</v>
          </cell>
          <cell r="H93">
            <v>206</v>
          </cell>
          <cell r="I93">
            <v>1</v>
          </cell>
          <cell r="J93">
            <v>1</v>
          </cell>
          <cell r="K93">
            <v>203.5</v>
          </cell>
          <cell r="L93">
            <v>1</v>
          </cell>
          <cell r="M93">
            <v>22</v>
          </cell>
          <cell r="N93">
            <v>48</v>
          </cell>
          <cell r="O93">
            <v>54</v>
          </cell>
          <cell r="P93">
            <v>67</v>
          </cell>
          <cell r="Q93">
            <v>0</v>
          </cell>
          <cell r="R93">
            <v>0.13</v>
          </cell>
          <cell r="S93">
            <v>0.13</v>
          </cell>
          <cell r="T93">
            <v>0.13</v>
          </cell>
          <cell r="U93">
            <v>1</v>
          </cell>
          <cell r="V93">
            <v>15</v>
          </cell>
          <cell r="W93">
            <v>12</v>
          </cell>
          <cell r="X93">
            <v>1</v>
          </cell>
          <cell r="Y93">
            <v>1</v>
          </cell>
          <cell r="Z93">
            <v>50</v>
          </cell>
          <cell r="AA93">
            <v>50</v>
          </cell>
          <cell r="AB93">
            <v>0.04</v>
          </cell>
          <cell r="AC93">
            <v>0.04</v>
          </cell>
          <cell r="AD93">
            <v>1</v>
          </cell>
        </row>
        <row r="94">
          <cell r="A94">
            <v>93</v>
          </cell>
          <cell r="B94" t="str">
            <v>A7x51.0*45.0</v>
          </cell>
          <cell r="C94">
            <v>1143</v>
          </cell>
          <cell r="D94">
            <v>1295</v>
          </cell>
          <cell r="E94">
            <v>25</v>
          </cell>
          <cell r="F94">
            <v>25</v>
          </cell>
          <cell r="G94">
            <v>26</v>
          </cell>
          <cell r="H94">
            <v>26</v>
          </cell>
          <cell r="I94">
            <v>2</v>
          </cell>
          <cell r="J94">
            <v>2</v>
          </cell>
          <cell r="K94">
            <v>203.5</v>
          </cell>
          <cell r="L94">
            <v>4</v>
          </cell>
          <cell r="M94">
            <v>22</v>
          </cell>
          <cell r="N94">
            <v>48</v>
          </cell>
          <cell r="O94">
            <v>54</v>
          </cell>
          <cell r="P94">
            <v>67</v>
          </cell>
          <cell r="Q94">
            <v>0</v>
          </cell>
          <cell r="R94">
            <v>0.13</v>
          </cell>
          <cell r="S94">
            <v>0.13</v>
          </cell>
          <cell r="T94">
            <v>0.13</v>
          </cell>
          <cell r="U94">
            <v>1</v>
          </cell>
          <cell r="V94">
            <v>15</v>
          </cell>
          <cell r="W94">
            <v>12</v>
          </cell>
          <cell r="X94">
            <v>1</v>
          </cell>
          <cell r="Y94">
            <v>1</v>
          </cell>
          <cell r="Z94">
            <v>50</v>
          </cell>
          <cell r="AA94">
            <v>50</v>
          </cell>
          <cell r="AB94">
            <v>0.04</v>
          </cell>
          <cell r="AC94">
            <v>0.04</v>
          </cell>
          <cell r="AD94">
            <v>1</v>
          </cell>
        </row>
        <row r="95">
          <cell r="A95">
            <v>94</v>
          </cell>
          <cell r="B95" t="str">
            <v>E7x42.0*33.5</v>
          </cell>
          <cell r="C95">
            <v>851</v>
          </cell>
          <cell r="D95">
            <v>1067</v>
          </cell>
          <cell r="E95">
            <v>12</v>
          </cell>
          <cell r="F95">
            <v>12</v>
          </cell>
          <cell r="G95">
            <v>10</v>
          </cell>
          <cell r="H95">
            <v>10</v>
          </cell>
          <cell r="I95">
            <v>2</v>
          </cell>
          <cell r="J95">
            <v>2</v>
          </cell>
          <cell r="K95">
            <v>203.5</v>
          </cell>
          <cell r="L95">
            <v>4</v>
          </cell>
          <cell r="M95">
            <v>33</v>
          </cell>
          <cell r="N95">
            <v>74</v>
          </cell>
          <cell r="O95">
            <v>82</v>
          </cell>
          <cell r="P95">
            <v>102</v>
          </cell>
          <cell r="Q95">
            <v>0</v>
          </cell>
          <cell r="R95">
            <v>0.13</v>
          </cell>
          <cell r="S95">
            <v>0.13</v>
          </cell>
          <cell r="T95">
            <v>0.13</v>
          </cell>
          <cell r="U95">
            <v>1</v>
          </cell>
          <cell r="V95">
            <v>15</v>
          </cell>
          <cell r="W95">
            <v>12</v>
          </cell>
          <cell r="X95">
            <v>1</v>
          </cell>
          <cell r="Y95">
            <v>1</v>
          </cell>
          <cell r="Z95">
            <v>50</v>
          </cell>
          <cell r="AA95">
            <v>50</v>
          </cell>
          <cell r="AB95">
            <v>0.04</v>
          </cell>
          <cell r="AC95">
            <v>0.04</v>
          </cell>
          <cell r="AD95">
            <v>1</v>
          </cell>
        </row>
        <row r="96">
          <cell r="A96">
            <v>95</v>
          </cell>
          <cell r="B96" t="str">
            <v/>
          </cell>
          <cell r="C96" t="str">
            <v/>
          </cell>
          <cell r="D96" t="str">
            <v/>
          </cell>
          <cell r="E96" t="str">
            <v/>
          </cell>
          <cell r="F96" t="str">
            <v/>
          </cell>
          <cell r="G96" t="str">
            <v/>
          </cell>
          <cell r="H96" t="str">
            <v/>
          </cell>
          <cell r="I96" t="str">
            <v/>
          </cell>
          <cell r="J96" t="str">
            <v/>
          </cell>
          <cell r="K96" t="str">
            <v/>
          </cell>
          <cell r="L96" t="str">
            <v/>
          </cell>
          <cell r="M96" t="str">
            <v/>
          </cell>
          <cell r="N96" t="str">
            <v/>
          </cell>
          <cell r="O96" t="str">
            <v/>
          </cell>
          <cell r="P96" t="str">
            <v/>
          </cell>
          <cell r="Q96" t="str">
            <v/>
          </cell>
          <cell r="R96" t="str">
            <v/>
          </cell>
          <cell r="S96" t="str">
            <v/>
          </cell>
          <cell r="T96" t="str">
            <v/>
          </cell>
          <cell r="V96" t="str">
            <v/>
          </cell>
          <cell r="W96" t="str">
            <v/>
          </cell>
          <cell r="X96" t="str">
            <v/>
          </cell>
          <cell r="Y96" t="str">
            <v/>
          </cell>
          <cell r="Z96" t="str">
            <v/>
          </cell>
          <cell r="AA96" t="str">
            <v/>
          </cell>
          <cell r="AB96" t="str">
            <v/>
          </cell>
        </row>
        <row r="97">
          <cell r="A97">
            <v>96</v>
          </cell>
          <cell r="B97" t="str">
            <v>A7 53.0*45.0</v>
          </cell>
          <cell r="C97">
            <v>1143</v>
          </cell>
          <cell r="D97">
            <v>1346</v>
          </cell>
          <cell r="E97">
            <v>25</v>
          </cell>
          <cell r="F97">
            <v>25</v>
          </cell>
          <cell r="G97">
            <v>26</v>
          </cell>
          <cell r="H97">
            <v>26</v>
          </cell>
          <cell r="I97">
            <v>1</v>
          </cell>
          <cell r="J97">
            <v>1</v>
          </cell>
          <cell r="K97">
            <v>203.5</v>
          </cell>
          <cell r="L97">
            <v>1</v>
          </cell>
          <cell r="M97">
            <v>22</v>
          </cell>
          <cell r="N97">
            <v>48</v>
          </cell>
          <cell r="O97">
            <v>54</v>
          </cell>
          <cell r="P97">
            <v>67</v>
          </cell>
          <cell r="Q97">
            <v>0</v>
          </cell>
          <cell r="R97">
            <v>0.13</v>
          </cell>
          <cell r="S97">
            <v>0.13</v>
          </cell>
          <cell r="T97">
            <v>0.13</v>
          </cell>
          <cell r="U97">
            <v>1</v>
          </cell>
          <cell r="V97">
            <v>15</v>
          </cell>
          <cell r="W97">
            <v>12</v>
          </cell>
          <cell r="X97">
            <v>1</v>
          </cell>
          <cell r="Y97">
            <v>1</v>
          </cell>
          <cell r="Z97">
            <v>50</v>
          </cell>
          <cell r="AA97">
            <v>50</v>
          </cell>
          <cell r="AB97">
            <v>0.04</v>
          </cell>
          <cell r="AC97">
            <v>0.04</v>
          </cell>
          <cell r="AD97">
            <v>1</v>
          </cell>
        </row>
        <row r="98">
          <cell r="A98">
            <v>97</v>
          </cell>
          <cell r="B98" t="str">
            <v>A7c53.0*45.0</v>
          </cell>
          <cell r="C98">
            <v>1143</v>
          </cell>
          <cell r="D98">
            <v>1346</v>
          </cell>
          <cell r="E98">
            <v>230</v>
          </cell>
          <cell r="F98">
            <v>230</v>
          </cell>
          <cell r="G98">
            <v>231</v>
          </cell>
          <cell r="H98">
            <v>231</v>
          </cell>
          <cell r="I98">
            <v>1</v>
          </cell>
          <cell r="J98">
            <v>1</v>
          </cell>
          <cell r="K98">
            <v>203.5</v>
          </cell>
          <cell r="L98">
            <v>1</v>
          </cell>
          <cell r="M98">
            <v>22</v>
          </cell>
          <cell r="N98">
            <v>48</v>
          </cell>
          <cell r="O98">
            <v>54</v>
          </cell>
          <cell r="P98">
            <v>67</v>
          </cell>
          <cell r="Q98">
            <v>0</v>
          </cell>
          <cell r="R98">
            <v>0.13</v>
          </cell>
          <cell r="S98">
            <v>0.13</v>
          </cell>
          <cell r="T98">
            <v>0.13</v>
          </cell>
          <cell r="U98">
            <v>1</v>
          </cell>
          <cell r="V98">
            <v>15</v>
          </cell>
          <cell r="W98">
            <v>12</v>
          </cell>
          <cell r="X98">
            <v>1</v>
          </cell>
          <cell r="Y98">
            <v>1</v>
          </cell>
          <cell r="Z98">
            <v>50</v>
          </cell>
          <cell r="AA98">
            <v>50</v>
          </cell>
          <cell r="AB98">
            <v>0.04</v>
          </cell>
          <cell r="AC98">
            <v>0.04</v>
          </cell>
          <cell r="AD98">
            <v>1</v>
          </cell>
        </row>
        <row r="99">
          <cell r="A99">
            <v>98</v>
          </cell>
          <cell r="B99" t="str">
            <v>A7x53.0*45.0</v>
          </cell>
          <cell r="C99">
            <v>1143</v>
          </cell>
          <cell r="D99">
            <v>1346</v>
          </cell>
          <cell r="E99">
            <v>10</v>
          </cell>
          <cell r="F99">
            <v>10</v>
          </cell>
          <cell r="G99">
            <v>11</v>
          </cell>
          <cell r="H99">
            <v>11</v>
          </cell>
          <cell r="I99">
            <v>2</v>
          </cell>
          <cell r="J99">
            <v>2</v>
          </cell>
          <cell r="K99">
            <v>203.5</v>
          </cell>
          <cell r="L99">
            <v>4</v>
          </cell>
          <cell r="M99">
            <v>22</v>
          </cell>
          <cell r="N99">
            <v>48</v>
          </cell>
          <cell r="O99">
            <v>54</v>
          </cell>
          <cell r="P99">
            <v>67</v>
          </cell>
          <cell r="Q99">
            <v>0</v>
          </cell>
          <cell r="R99">
            <v>0.13</v>
          </cell>
          <cell r="S99">
            <v>0.13</v>
          </cell>
          <cell r="T99">
            <v>0.13</v>
          </cell>
          <cell r="U99">
            <v>1</v>
          </cell>
          <cell r="V99">
            <v>15</v>
          </cell>
          <cell r="W99">
            <v>12</v>
          </cell>
          <cell r="X99">
            <v>1</v>
          </cell>
          <cell r="Y99">
            <v>1</v>
          </cell>
          <cell r="Z99">
            <v>50</v>
          </cell>
          <cell r="AA99">
            <v>50</v>
          </cell>
          <cell r="AB99">
            <v>0.04</v>
          </cell>
          <cell r="AC99">
            <v>0.04</v>
          </cell>
          <cell r="AD99">
            <v>1</v>
          </cell>
        </row>
        <row r="100">
          <cell r="A100">
            <v>99</v>
          </cell>
          <cell r="B100" t="str">
            <v>A7! 720*600</v>
          </cell>
          <cell r="C100">
            <v>600</v>
          </cell>
          <cell r="D100">
            <v>720</v>
          </cell>
          <cell r="E100">
            <v>8</v>
          </cell>
          <cell r="F100">
            <v>8</v>
          </cell>
          <cell r="G100">
            <v>8</v>
          </cell>
          <cell r="H100">
            <v>8</v>
          </cell>
          <cell r="I100">
            <v>1</v>
          </cell>
          <cell r="J100">
            <v>1</v>
          </cell>
          <cell r="K100">
            <v>203.5</v>
          </cell>
          <cell r="L100">
            <v>1</v>
          </cell>
          <cell r="M100">
            <v>46</v>
          </cell>
          <cell r="N100">
            <v>102</v>
          </cell>
          <cell r="O100">
            <v>114</v>
          </cell>
          <cell r="P100">
            <v>142</v>
          </cell>
          <cell r="Q100">
            <v>0</v>
          </cell>
          <cell r="R100">
            <v>0.13</v>
          </cell>
          <cell r="S100">
            <v>0.13</v>
          </cell>
          <cell r="T100">
            <v>1</v>
          </cell>
          <cell r="U100">
            <v>3</v>
          </cell>
          <cell r="V100">
            <v>15</v>
          </cell>
          <cell r="W100">
            <v>12</v>
          </cell>
          <cell r="X100">
            <v>1</v>
          </cell>
          <cell r="Y100">
            <v>1</v>
          </cell>
          <cell r="Z100">
            <v>50</v>
          </cell>
          <cell r="AA100">
            <v>50</v>
          </cell>
          <cell r="AB100">
            <v>0.04</v>
          </cell>
          <cell r="AC100">
            <v>50</v>
          </cell>
          <cell r="AD100">
            <v>9999</v>
          </cell>
        </row>
        <row r="101">
          <cell r="A101">
            <v>100</v>
          </cell>
          <cell r="B101" t="str">
            <v>A7! 600*720</v>
          </cell>
          <cell r="C101">
            <v>720</v>
          </cell>
          <cell r="D101">
            <v>600</v>
          </cell>
          <cell r="E101">
            <v>8</v>
          </cell>
          <cell r="F101">
            <v>8</v>
          </cell>
          <cell r="G101">
            <v>8</v>
          </cell>
          <cell r="H101">
            <v>8</v>
          </cell>
          <cell r="I101">
            <v>1</v>
          </cell>
          <cell r="J101">
            <v>1</v>
          </cell>
          <cell r="K101">
            <v>203.5</v>
          </cell>
          <cell r="L101">
            <v>1</v>
          </cell>
          <cell r="M101">
            <v>38</v>
          </cell>
          <cell r="N101">
            <v>85</v>
          </cell>
          <cell r="O101">
            <v>95</v>
          </cell>
          <cell r="P101">
            <v>118</v>
          </cell>
          <cell r="Q101">
            <v>0</v>
          </cell>
          <cell r="R101">
            <v>0.13</v>
          </cell>
          <cell r="S101">
            <v>0.13</v>
          </cell>
          <cell r="T101">
            <v>1</v>
          </cell>
          <cell r="U101">
            <v>3</v>
          </cell>
          <cell r="V101">
            <v>15</v>
          </cell>
          <cell r="W101">
            <v>12</v>
          </cell>
          <cell r="X101">
            <v>1</v>
          </cell>
          <cell r="Y101">
            <v>1</v>
          </cell>
          <cell r="Z101">
            <v>50</v>
          </cell>
          <cell r="AA101">
            <v>50</v>
          </cell>
          <cell r="AB101">
            <v>0.04</v>
          </cell>
          <cell r="AC101">
            <v>50</v>
          </cell>
          <cell r="AD101">
            <v>9999</v>
          </cell>
        </row>
        <row r="102">
          <cell r="A102">
            <v>101</v>
          </cell>
          <cell r="B102" t="str">
            <v>U4x34.5*27.0</v>
          </cell>
          <cell r="C102">
            <v>686</v>
          </cell>
          <cell r="D102">
            <v>876</v>
          </cell>
          <cell r="E102">
            <v>8</v>
          </cell>
          <cell r="F102">
            <v>8</v>
          </cell>
          <cell r="G102">
            <v>11</v>
          </cell>
          <cell r="H102">
            <v>11</v>
          </cell>
          <cell r="I102">
            <v>2</v>
          </cell>
          <cell r="J102">
            <v>2</v>
          </cell>
          <cell r="K102">
            <v>203.5</v>
          </cell>
          <cell r="L102">
            <v>3</v>
          </cell>
          <cell r="M102">
            <v>42</v>
          </cell>
          <cell r="N102">
            <v>93</v>
          </cell>
          <cell r="O102">
            <v>104</v>
          </cell>
          <cell r="P102">
            <v>130</v>
          </cell>
          <cell r="Q102">
            <v>0</v>
          </cell>
          <cell r="R102">
            <v>0.13</v>
          </cell>
          <cell r="S102">
            <v>0.13</v>
          </cell>
          <cell r="T102">
            <v>0.13</v>
          </cell>
          <cell r="U102">
            <v>1</v>
          </cell>
          <cell r="V102">
            <v>15</v>
          </cell>
          <cell r="W102">
            <v>12</v>
          </cell>
          <cell r="X102">
            <v>1</v>
          </cell>
          <cell r="Y102">
            <v>1</v>
          </cell>
          <cell r="Z102">
            <v>50</v>
          </cell>
          <cell r="AA102">
            <v>50</v>
          </cell>
          <cell r="AB102">
            <v>0.04</v>
          </cell>
          <cell r="AC102">
            <v>0.04</v>
          </cell>
          <cell r="AD102">
            <v>1</v>
          </cell>
        </row>
        <row r="103">
          <cell r="A103">
            <v>102</v>
          </cell>
          <cell r="B103" t="str">
            <v>U4h34.5*27.0</v>
          </cell>
          <cell r="C103">
            <v>686</v>
          </cell>
          <cell r="D103">
            <v>876</v>
          </cell>
          <cell r="E103">
            <v>8</v>
          </cell>
          <cell r="F103">
            <v>8</v>
          </cell>
          <cell r="G103">
            <v>11</v>
          </cell>
          <cell r="H103">
            <v>11</v>
          </cell>
          <cell r="I103">
            <v>1</v>
          </cell>
          <cell r="J103">
            <v>2</v>
          </cell>
          <cell r="K103">
            <v>203.5</v>
          </cell>
          <cell r="L103">
            <v>2</v>
          </cell>
          <cell r="M103">
            <v>42</v>
          </cell>
          <cell r="N103">
            <v>93</v>
          </cell>
          <cell r="O103">
            <v>104</v>
          </cell>
          <cell r="P103">
            <v>130</v>
          </cell>
          <cell r="Q103">
            <v>0</v>
          </cell>
          <cell r="R103">
            <v>0.13</v>
          </cell>
          <cell r="S103">
            <v>0.13</v>
          </cell>
          <cell r="T103">
            <v>0.13</v>
          </cell>
          <cell r="U103">
            <v>1</v>
          </cell>
          <cell r="V103">
            <v>15</v>
          </cell>
          <cell r="W103">
            <v>12</v>
          </cell>
          <cell r="X103">
            <v>1</v>
          </cell>
          <cell r="Y103">
            <v>1</v>
          </cell>
          <cell r="Z103">
            <v>50</v>
          </cell>
          <cell r="AA103">
            <v>50</v>
          </cell>
          <cell r="AB103">
            <v>0.04</v>
          </cell>
          <cell r="AC103">
            <v>0.04</v>
          </cell>
          <cell r="AD103">
            <v>1</v>
          </cell>
        </row>
        <row r="104">
          <cell r="A104">
            <v>103</v>
          </cell>
          <cell r="B104" t="str">
            <v>U4x39.5*31.0</v>
          </cell>
          <cell r="C104">
            <v>787</v>
          </cell>
          <cell r="D104">
            <v>1003</v>
          </cell>
          <cell r="E104">
            <v>12</v>
          </cell>
          <cell r="F104">
            <v>12</v>
          </cell>
          <cell r="G104">
            <v>12</v>
          </cell>
          <cell r="H104">
            <v>12</v>
          </cell>
          <cell r="I104">
            <v>2</v>
          </cell>
          <cell r="J104">
            <v>2</v>
          </cell>
          <cell r="K104">
            <v>203.5</v>
          </cell>
          <cell r="L104">
            <v>3</v>
          </cell>
          <cell r="M104">
            <v>36</v>
          </cell>
          <cell r="N104">
            <v>81</v>
          </cell>
          <cell r="O104">
            <v>90</v>
          </cell>
          <cell r="P104">
            <v>112</v>
          </cell>
          <cell r="Q104">
            <v>0</v>
          </cell>
          <cell r="R104">
            <v>0.13</v>
          </cell>
          <cell r="S104">
            <v>0.13</v>
          </cell>
          <cell r="T104">
            <v>0.13</v>
          </cell>
          <cell r="U104">
            <v>1</v>
          </cell>
          <cell r="V104">
            <v>15</v>
          </cell>
          <cell r="W104">
            <v>12</v>
          </cell>
          <cell r="X104">
            <v>1</v>
          </cell>
          <cell r="Y104">
            <v>1</v>
          </cell>
          <cell r="Z104">
            <v>50</v>
          </cell>
          <cell r="AA104">
            <v>50</v>
          </cell>
          <cell r="AB104">
            <v>0.04</v>
          </cell>
          <cell r="AC104">
            <v>0.04</v>
          </cell>
          <cell r="AD104">
            <v>1</v>
          </cell>
        </row>
        <row r="105">
          <cell r="A105">
            <v>104</v>
          </cell>
        </row>
        <row r="106">
          <cell r="A106">
            <v>105</v>
          </cell>
          <cell r="B106" t="str">
            <v>U5 34.5*25.0</v>
          </cell>
          <cell r="C106">
            <v>635</v>
          </cell>
          <cell r="D106">
            <v>876</v>
          </cell>
          <cell r="E106">
            <v>8</v>
          </cell>
          <cell r="F106">
            <v>8</v>
          </cell>
          <cell r="G106">
            <v>8</v>
          </cell>
          <cell r="H106">
            <v>8</v>
          </cell>
          <cell r="I106">
            <v>1</v>
          </cell>
          <cell r="J106">
            <v>1</v>
          </cell>
          <cell r="K106">
            <v>203.5</v>
          </cell>
          <cell r="L106">
            <v>1</v>
          </cell>
          <cell r="M106">
            <v>45</v>
          </cell>
          <cell r="N106">
            <v>100</v>
          </cell>
          <cell r="O106">
            <v>112</v>
          </cell>
          <cell r="P106">
            <v>139</v>
          </cell>
          <cell r="Q106">
            <v>0</v>
          </cell>
          <cell r="R106">
            <v>0.13</v>
          </cell>
          <cell r="S106">
            <v>0.13</v>
          </cell>
          <cell r="T106">
            <v>0.13</v>
          </cell>
          <cell r="U106">
            <v>1</v>
          </cell>
          <cell r="V106">
            <v>15</v>
          </cell>
          <cell r="W106">
            <v>12</v>
          </cell>
          <cell r="X106">
            <v>1</v>
          </cell>
          <cell r="Y106">
            <v>1</v>
          </cell>
          <cell r="Z106">
            <v>50</v>
          </cell>
          <cell r="AA106">
            <v>50</v>
          </cell>
          <cell r="AB106">
            <v>0.04</v>
          </cell>
          <cell r="AC106">
            <v>0.04</v>
          </cell>
          <cell r="AD106">
            <v>1</v>
          </cell>
        </row>
        <row r="107">
          <cell r="A107">
            <v>106</v>
          </cell>
          <cell r="B107" t="str">
            <v>U5x34.5*25.0</v>
          </cell>
          <cell r="C107">
            <v>635</v>
          </cell>
          <cell r="D107">
            <v>876</v>
          </cell>
          <cell r="E107">
            <v>12</v>
          </cell>
          <cell r="F107">
            <v>12</v>
          </cell>
          <cell r="G107">
            <v>12</v>
          </cell>
          <cell r="H107">
            <v>12</v>
          </cell>
          <cell r="I107">
            <v>2</v>
          </cell>
          <cell r="J107">
            <v>2</v>
          </cell>
          <cell r="K107">
            <v>203.5</v>
          </cell>
          <cell r="L107">
            <v>3</v>
          </cell>
          <cell r="M107">
            <v>45</v>
          </cell>
          <cell r="N107">
            <v>100</v>
          </cell>
          <cell r="O107">
            <v>112</v>
          </cell>
          <cell r="P107">
            <v>139</v>
          </cell>
          <cell r="Q107">
            <v>0</v>
          </cell>
          <cell r="R107">
            <v>0.13</v>
          </cell>
          <cell r="S107">
            <v>0.13</v>
          </cell>
          <cell r="T107">
            <v>0.13</v>
          </cell>
          <cell r="U107">
            <v>1</v>
          </cell>
          <cell r="V107">
            <v>15</v>
          </cell>
          <cell r="W107">
            <v>12</v>
          </cell>
          <cell r="X107">
            <v>1</v>
          </cell>
          <cell r="Y107">
            <v>1</v>
          </cell>
          <cell r="Z107">
            <v>50</v>
          </cell>
          <cell r="AA107">
            <v>50</v>
          </cell>
          <cell r="AB107">
            <v>0.04</v>
          </cell>
          <cell r="AC107">
            <v>0.04</v>
          </cell>
          <cell r="AD107">
            <v>1</v>
          </cell>
        </row>
        <row r="108">
          <cell r="A108">
            <v>107</v>
          </cell>
          <cell r="B108" t="str">
            <v>U5 33.5*26.5</v>
          </cell>
          <cell r="C108">
            <v>673</v>
          </cell>
          <cell r="D108">
            <v>851</v>
          </cell>
          <cell r="E108">
            <v>8</v>
          </cell>
          <cell r="F108">
            <v>8</v>
          </cell>
          <cell r="G108">
            <v>8</v>
          </cell>
          <cell r="H108">
            <v>8</v>
          </cell>
          <cell r="I108">
            <v>1</v>
          </cell>
          <cell r="J108">
            <v>1</v>
          </cell>
          <cell r="K108">
            <v>203.5</v>
          </cell>
          <cell r="L108">
            <v>1</v>
          </cell>
          <cell r="M108">
            <v>43</v>
          </cell>
          <cell r="N108">
            <v>95</v>
          </cell>
          <cell r="O108">
            <v>106</v>
          </cell>
          <cell r="P108">
            <v>132</v>
          </cell>
          <cell r="Q108">
            <v>0</v>
          </cell>
          <cell r="R108">
            <v>0.13</v>
          </cell>
          <cell r="S108">
            <v>0.13</v>
          </cell>
          <cell r="T108">
            <v>0.13</v>
          </cell>
          <cell r="U108">
            <v>1</v>
          </cell>
          <cell r="V108">
            <v>15</v>
          </cell>
          <cell r="W108">
            <v>12</v>
          </cell>
          <cell r="X108">
            <v>1</v>
          </cell>
          <cell r="Y108">
            <v>1</v>
          </cell>
          <cell r="Z108">
            <v>50</v>
          </cell>
          <cell r="AA108">
            <v>50</v>
          </cell>
          <cell r="AB108">
            <v>0.04</v>
          </cell>
          <cell r="AC108">
            <v>0.04</v>
          </cell>
          <cell r="AD108">
            <v>1</v>
          </cell>
        </row>
        <row r="109">
          <cell r="A109">
            <v>108</v>
          </cell>
          <cell r="B109" t="str">
            <v>U5a33.5*26.5</v>
          </cell>
          <cell r="C109">
            <v>673</v>
          </cell>
          <cell r="D109">
            <v>851</v>
          </cell>
          <cell r="E109">
            <v>55</v>
          </cell>
          <cell r="F109">
            <v>55</v>
          </cell>
          <cell r="G109">
            <v>89</v>
          </cell>
          <cell r="H109">
            <v>89</v>
          </cell>
          <cell r="I109">
            <v>1</v>
          </cell>
          <cell r="J109">
            <v>1</v>
          </cell>
          <cell r="K109">
            <v>203.5</v>
          </cell>
          <cell r="L109">
            <v>1</v>
          </cell>
          <cell r="M109">
            <v>43</v>
          </cell>
          <cell r="N109">
            <v>95</v>
          </cell>
          <cell r="O109">
            <v>106</v>
          </cell>
          <cell r="P109">
            <v>132</v>
          </cell>
          <cell r="Q109">
            <v>0</v>
          </cell>
          <cell r="R109">
            <v>0.13</v>
          </cell>
          <cell r="S109">
            <v>0.13</v>
          </cell>
          <cell r="T109">
            <v>0.13</v>
          </cell>
          <cell r="U109">
            <v>1</v>
          </cell>
          <cell r="V109">
            <v>15</v>
          </cell>
          <cell r="W109">
            <v>12</v>
          </cell>
          <cell r="X109">
            <v>1</v>
          </cell>
          <cell r="Y109">
            <v>1</v>
          </cell>
          <cell r="Z109">
            <v>50</v>
          </cell>
          <cell r="AA109">
            <v>50</v>
          </cell>
          <cell r="AB109">
            <v>0.04</v>
          </cell>
          <cell r="AC109">
            <v>0.04</v>
          </cell>
          <cell r="AD109">
            <v>1</v>
          </cell>
        </row>
        <row r="110">
          <cell r="A110">
            <v>109</v>
          </cell>
          <cell r="B110" t="str">
            <v>U5h33.5*26.5</v>
          </cell>
          <cell r="C110">
            <v>673</v>
          </cell>
          <cell r="D110">
            <v>851</v>
          </cell>
          <cell r="E110">
            <v>8</v>
          </cell>
          <cell r="F110">
            <v>8</v>
          </cell>
          <cell r="G110">
            <v>8</v>
          </cell>
          <cell r="H110">
            <v>8</v>
          </cell>
          <cell r="I110">
            <v>1</v>
          </cell>
          <cell r="J110">
            <v>2</v>
          </cell>
          <cell r="K110">
            <v>203.5</v>
          </cell>
          <cell r="L110">
            <v>2</v>
          </cell>
          <cell r="M110">
            <v>43</v>
          </cell>
          <cell r="N110">
            <v>95</v>
          </cell>
          <cell r="O110">
            <v>106</v>
          </cell>
          <cell r="P110">
            <v>132</v>
          </cell>
          <cell r="Q110">
            <v>0</v>
          </cell>
          <cell r="R110">
            <v>0.13</v>
          </cell>
          <cell r="S110">
            <v>0.13</v>
          </cell>
          <cell r="T110">
            <v>0.13</v>
          </cell>
          <cell r="U110">
            <v>1</v>
          </cell>
          <cell r="V110">
            <v>15</v>
          </cell>
          <cell r="W110">
            <v>12</v>
          </cell>
          <cell r="X110">
            <v>1</v>
          </cell>
          <cell r="Y110">
            <v>1</v>
          </cell>
          <cell r="Z110">
            <v>50</v>
          </cell>
          <cell r="AA110">
            <v>50</v>
          </cell>
          <cell r="AB110">
            <v>0.04</v>
          </cell>
          <cell r="AC110">
            <v>0.04</v>
          </cell>
          <cell r="AD110">
            <v>1</v>
          </cell>
        </row>
        <row r="111">
          <cell r="A111">
            <v>110</v>
          </cell>
          <cell r="B111" t="str">
            <v>U5 39.5*31.0</v>
          </cell>
          <cell r="C111">
            <v>787</v>
          </cell>
          <cell r="D111">
            <v>1003</v>
          </cell>
          <cell r="E111">
            <v>27</v>
          </cell>
          <cell r="F111">
            <v>27</v>
          </cell>
          <cell r="G111">
            <v>40</v>
          </cell>
          <cell r="H111">
            <v>40</v>
          </cell>
          <cell r="I111">
            <v>1</v>
          </cell>
          <cell r="J111">
            <v>1</v>
          </cell>
          <cell r="K111">
            <v>203.5</v>
          </cell>
          <cell r="L111">
            <v>1</v>
          </cell>
          <cell r="M111">
            <v>36</v>
          </cell>
          <cell r="N111">
            <v>81</v>
          </cell>
          <cell r="O111">
            <v>90</v>
          </cell>
          <cell r="P111">
            <v>112</v>
          </cell>
          <cell r="Q111">
            <v>0</v>
          </cell>
          <cell r="R111">
            <v>0.13</v>
          </cell>
          <cell r="S111">
            <v>0.13</v>
          </cell>
          <cell r="T111">
            <v>0.13</v>
          </cell>
          <cell r="U111">
            <v>1</v>
          </cell>
          <cell r="V111">
            <v>15</v>
          </cell>
          <cell r="W111">
            <v>12</v>
          </cell>
          <cell r="X111">
            <v>1</v>
          </cell>
          <cell r="Y111">
            <v>1</v>
          </cell>
          <cell r="Z111">
            <v>50</v>
          </cell>
          <cell r="AA111">
            <v>50</v>
          </cell>
          <cell r="AB111">
            <v>0.04</v>
          </cell>
          <cell r="AC111">
            <v>0.04</v>
          </cell>
          <cell r="AD111">
            <v>1</v>
          </cell>
        </row>
        <row r="112">
          <cell r="A112">
            <v>111</v>
          </cell>
          <cell r="B112" t="str">
            <v>U5c39.5*31.0</v>
          </cell>
          <cell r="C112">
            <v>787</v>
          </cell>
          <cell r="D112">
            <v>1003</v>
          </cell>
          <cell r="E112">
            <v>52</v>
          </cell>
          <cell r="F112">
            <v>52</v>
          </cell>
          <cell r="G112">
            <v>60</v>
          </cell>
          <cell r="H112">
            <v>60</v>
          </cell>
          <cell r="I112">
            <v>1</v>
          </cell>
          <cell r="J112">
            <v>1</v>
          </cell>
          <cell r="K112">
            <v>203.5</v>
          </cell>
          <cell r="L112">
            <v>1</v>
          </cell>
          <cell r="M112">
            <v>36</v>
          </cell>
          <cell r="N112">
            <v>81</v>
          </cell>
          <cell r="O112">
            <v>90</v>
          </cell>
          <cell r="P112">
            <v>112</v>
          </cell>
          <cell r="Q112">
            <v>0</v>
          </cell>
          <cell r="R112">
            <v>0.13</v>
          </cell>
          <cell r="S112">
            <v>0.13</v>
          </cell>
          <cell r="T112">
            <v>0.13</v>
          </cell>
          <cell r="U112">
            <v>1</v>
          </cell>
          <cell r="V112">
            <v>15</v>
          </cell>
          <cell r="W112">
            <v>12</v>
          </cell>
          <cell r="X112">
            <v>1</v>
          </cell>
          <cell r="Y112">
            <v>1</v>
          </cell>
          <cell r="Z112">
            <v>50</v>
          </cell>
          <cell r="AA112">
            <v>50</v>
          </cell>
          <cell r="AB112">
            <v>0.04</v>
          </cell>
          <cell r="AC112">
            <v>0.04</v>
          </cell>
          <cell r="AD112">
            <v>1</v>
          </cell>
        </row>
        <row r="113">
          <cell r="A113">
            <v>112</v>
          </cell>
          <cell r="B113" t="str">
            <v>U5x39.5*31.0</v>
          </cell>
          <cell r="C113">
            <v>787</v>
          </cell>
          <cell r="D113">
            <v>1003</v>
          </cell>
          <cell r="E113">
            <v>12</v>
          </cell>
          <cell r="F113">
            <v>12</v>
          </cell>
          <cell r="G113">
            <v>12</v>
          </cell>
          <cell r="H113">
            <v>12</v>
          </cell>
          <cell r="I113">
            <v>2</v>
          </cell>
          <cell r="J113">
            <v>2</v>
          </cell>
          <cell r="K113">
            <v>203.5</v>
          </cell>
          <cell r="L113">
            <v>4</v>
          </cell>
          <cell r="M113">
            <v>36</v>
          </cell>
          <cell r="N113">
            <v>81</v>
          </cell>
          <cell r="O113">
            <v>90</v>
          </cell>
          <cell r="P113">
            <v>112</v>
          </cell>
          <cell r="Q113">
            <v>0</v>
          </cell>
          <cell r="R113">
            <v>0.13</v>
          </cell>
          <cell r="S113">
            <v>0.13</v>
          </cell>
          <cell r="T113">
            <v>0.13</v>
          </cell>
          <cell r="U113">
            <v>1</v>
          </cell>
          <cell r="V113">
            <v>15</v>
          </cell>
          <cell r="W113">
            <v>12</v>
          </cell>
          <cell r="X113">
            <v>1</v>
          </cell>
          <cell r="Y113">
            <v>1</v>
          </cell>
          <cell r="Z113">
            <v>50</v>
          </cell>
          <cell r="AA113">
            <v>50</v>
          </cell>
          <cell r="AB113">
            <v>0.04</v>
          </cell>
          <cell r="AC113">
            <v>0.04</v>
          </cell>
          <cell r="AD113">
            <v>1</v>
          </cell>
        </row>
        <row r="114">
          <cell r="A114">
            <v>113</v>
          </cell>
          <cell r="B114" t="str">
            <v>U5+33.5*26.5</v>
          </cell>
          <cell r="C114">
            <v>673</v>
          </cell>
          <cell r="D114">
            <v>851</v>
          </cell>
          <cell r="E114">
            <v>8</v>
          </cell>
          <cell r="F114">
            <v>8</v>
          </cell>
          <cell r="G114">
            <v>8</v>
          </cell>
          <cell r="H114">
            <v>8</v>
          </cell>
          <cell r="I114">
            <v>1</v>
          </cell>
          <cell r="J114">
            <v>1</v>
          </cell>
          <cell r="K114">
            <v>203.5</v>
          </cell>
          <cell r="L114">
            <v>1</v>
          </cell>
          <cell r="M114">
            <v>43</v>
          </cell>
          <cell r="N114">
            <v>95</v>
          </cell>
          <cell r="O114">
            <v>106</v>
          </cell>
          <cell r="P114">
            <v>132</v>
          </cell>
          <cell r="Q114">
            <v>0</v>
          </cell>
          <cell r="R114">
            <v>0.13</v>
          </cell>
          <cell r="S114">
            <v>0.13</v>
          </cell>
          <cell r="T114">
            <v>0.4</v>
          </cell>
          <cell r="U114">
            <v>3</v>
          </cell>
          <cell r="V114">
            <v>15</v>
          </cell>
          <cell r="W114">
            <v>12</v>
          </cell>
          <cell r="X114">
            <v>1</v>
          </cell>
          <cell r="Y114">
            <v>1</v>
          </cell>
          <cell r="Z114">
            <v>50</v>
          </cell>
          <cell r="AA114">
            <v>50</v>
          </cell>
          <cell r="AB114">
            <v>0.04</v>
          </cell>
          <cell r="AC114">
            <v>0.5</v>
          </cell>
          <cell r="AD114">
            <v>3</v>
          </cell>
        </row>
        <row r="115">
          <cell r="A115">
            <v>114</v>
          </cell>
          <cell r="B115" t="str">
            <v>U5+39.5*31.0</v>
          </cell>
          <cell r="C115">
            <v>787</v>
          </cell>
          <cell r="D115">
            <v>1003</v>
          </cell>
          <cell r="E115">
            <v>27</v>
          </cell>
          <cell r="F115">
            <v>27</v>
          </cell>
          <cell r="G115">
            <v>40</v>
          </cell>
          <cell r="H115">
            <v>40</v>
          </cell>
          <cell r="I115">
            <v>1</v>
          </cell>
          <cell r="J115">
            <v>1</v>
          </cell>
          <cell r="K115">
            <v>203.5</v>
          </cell>
          <cell r="L115">
            <v>1</v>
          </cell>
          <cell r="M115">
            <v>36</v>
          </cell>
          <cell r="N115">
            <v>81</v>
          </cell>
          <cell r="O115">
            <v>90</v>
          </cell>
          <cell r="P115">
            <v>112</v>
          </cell>
          <cell r="Q115">
            <v>0</v>
          </cell>
          <cell r="R115">
            <v>0.13</v>
          </cell>
          <cell r="S115">
            <v>0.13</v>
          </cell>
          <cell r="T115">
            <v>0.4</v>
          </cell>
          <cell r="U115">
            <v>3</v>
          </cell>
          <cell r="V115">
            <v>15</v>
          </cell>
          <cell r="W115">
            <v>12</v>
          </cell>
          <cell r="X115">
            <v>1</v>
          </cell>
          <cell r="Y115">
            <v>1</v>
          </cell>
          <cell r="Z115">
            <v>50</v>
          </cell>
          <cell r="AA115">
            <v>50</v>
          </cell>
          <cell r="AB115">
            <v>0.04</v>
          </cell>
          <cell r="AC115">
            <v>0.5</v>
          </cell>
          <cell r="AD115">
            <v>3</v>
          </cell>
        </row>
        <row r="116">
          <cell r="A116">
            <v>115</v>
          </cell>
          <cell r="B116" t="str">
            <v/>
          </cell>
          <cell r="C116" t="str">
            <v/>
          </cell>
          <cell r="D116" t="str">
            <v/>
          </cell>
          <cell r="E116" t="str">
            <v/>
          </cell>
          <cell r="F116" t="str">
            <v/>
          </cell>
          <cell r="G116" t="str">
            <v/>
          </cell>
          <cell r="H116" t="str">
            <v/>
          </cell>
          <cell r="I116" t="str">
            <v/>
          </cell>
          <cell r="J116" t="str">
            <v/>
          </cell>
          <cell r="K116" t="str">
            <v/>
          </cell>
          <cell r="L116" t="str">
            <v/>
          </cell>
          <cell r="M116" t="str">
            <v/>
          </cell>
          <cell r="N116" t="str">
            <v/>
          </cell>
          <cell r="O116" t="str">
            <v/>
          </cell>
          <cell r="P116" t="str">
            <v/>
          </cell>
          <cell r="Q116" t="str">
            <v/>
          </cell>
          <cell r="R116" t="str">
            <v/>
          </cell>
          <cell r="S116" t="str">
            <v/>
          </cell>
          <cell r="T116" t="str">
            <v/>
          </cell>
          <cell r="V116" t="str">
            <v/>
          </cell>
          <cell r="W116" t="str">
            <v/>
          </cell>
          <cell r="X116" t="str">
            <v/>
          </cell>
          <cell r="Y116" t="str">
            <v/>
          </cell>
          <cell r="Z116" t="str">
            <v/>
          </cell>
          <cell r="AA116" t="str">
            <v/>
          </cell>
          <cell r="AB116" t="str">
            <v/>
          </cell>
        </row>
        <row r="117">
          <cell r="A117">
            <v>116</v>
          </cell>
          <cell r="B117" t="str">
            <v>U6 27.5*23.0</v>
          </cell>
          <cell r="C117">
            <v>584</v>
          </cell>
          <cell r="D117">
            <v>699</v>
          </cell>
          <cell r="E117">
            <v>8</v>
          </cell>
          <cell r="F117">
            <v>8</v>
          </cell>
          <cell r="G117">
            <v>8</v>
          </cell>
          <cell r="H117">
            <v>8</v>
          </cell>
          <cell r="I117">
            <v>1</v>
          </cell>
          <cell r="J117">
            <v>1</v>
          </cell>
          <cell r="K117">
            <v>203.5</v>
          </cell>
          <cell r="L117">
            <v>1</v>
          </cell>
          <cell r="M117">
            <v>49</v>
          </cell>
          <cell r="N117">
            <v>108</v>
          </cell>
          <cell r="O117">
            <v>120</v>
          </cell>
          <cell r="P117">
            <v>150</v>
          </cell>
          <cell r="Q117">
            <v>0</v>
          </cell>
          <cell r="R117">
            <v>0.13</v>
          </cell>
          <cell r="S117">
            <v>0.13</v>
          </cell>
          <cell r="T117">
            <v>0.13</v>
          </cell>
          <cell r="U117">
            <v>1</v>
          </cell>
          <cell r="V117">
            <v>15</v>
          </cell>
          <cell r="W117">
            <v>12</v>
          </cell>
          <cell r="X117">
            <v>1</v>
          </cell>
          <cell r="Y117">
            <v>1</v>
          </cell>
          <cell r="Z117">
            <v>50</v>
          </cell>
          <cell r="AA117">
            <v>50</v>
          </cell>
          <cell r="AB117">
            <v>0.04</v>
          </cell>
          <cell r="AC117">
            <v>0.04</v>
          </cell>
          <cell r="AD117">
            <v>1</v>
          </cell>
        </row>
        <row r="118">
          <cell r="A118">
            <v>117</v>
          </cell>
          <cell r="B118" t="str">
            <v/>
          </cell>
          <cell r="C118" t="str">
            <v/>
          </cell>
          <cell r="D118" t="str">
            <v/>
          </cell>
          <cell r="E118" t="str">
            <v/>
          </cell>
          <cell r="F118" t="str">
            <v/>
          </cell>
          <cell r="G118" t="str">
            <v/>
          </cell>
          <cell r="H118" t="str">
            <v/>
          </cell>
          <cell r="I118" t="str">
            <v/>
          </cell>
          <cell r="J118" t="str">
            <v/>
          </cell>
          <cell r="K118" t="str">
            <v/>
          </cell>
          <cell r="L118" t="str">
            <v/>
          </cell>
          <cell r="M118" t="str">
            <v/>
          </cell>
          <cell r="N118" t="str">
            <v/>
          </cell>
          <cell r="O118" t="str">
            <v/>
          </cell>
          <cell r="P118" t="str">
            <v/>
          </cell>
          <cell r="Q118" t="str">
            <v/>
          </cell>
          <cell r="R118" t="str">
            <v/>
          </cell>
          <cell r="S118" t="str">
            <v/>
          </cell>
          <cell r="T118" t="str">
            <v/>
          </cell>
          <cell r="V118" t="str">
            <v/>
          </cell>
          <cell r="W118" t="str">
            <v/>
          </cell>
          <cell r="X118" t="str">
            <v/>
          </cell>
          <cell r="Y118" t="str">
            <v/>
          </cell>
          <cell r="Z118" t="str">
            <v/>
          </cell>
          <cell r="AA118" t="str">
            <v/>
          </cell>
          <cell r="AB118" t="str">
            <v/>
          </cell>
        </row>
        <row r="119">
          <cell r="A119">
            <v>118</v>
          </cell>
          <cell r="B119" t="str">
            <v>U6 30.5*25.5</v>
          </cell>
          <cell r="C119">
            <v>648</v>
          </cell>
          <cell r="D119">
            <v>775</v>
          </cell>
          <cell r="E119">
            <v>8</v>
          </cell>
          <cell r="F119">
            <v>8</v>
          </cell>
          <cell r="G119">
            <v>8</v>
          </cell>
          <cell r="H119">
            <v>8</v>
          </cell>
          <cell r="I119">
            <v>1</v>
          </cell>
          <cell r="J119">
            <v>1</v>
          </cell>
          <cell r="K119">
            <v>203.5</v>
          </cell>
          <cell r="L119">
            <v>1</v>
          </cell>
          <cell r="M119">
            <v>45</v>
          </cell>
          <cell r="N119">
            <v>99</v>
          </cell>
          <cell r="O119">
            <v>110</v>
          </cell>
          <cell r="P119">
            <v>137</v>
          </cell>
          <cell r="Q119">
            <v>0</v>
          </cell>
          <cell r="R119">
            <v>0.13</v>
          </cell>
          <cell r="S119">
            <v>0.13</v>
          </cell>
          <cell r="T119">
            <v>0.13</v>
          </cell>
          <cell r="U119">
            <v>1</v>
          </cell>
          <cell r="V119">
            <v>15</v>
          </cell>
          <cell r="W119">
            <v>12</v>
          </cell>
          <cell r="X119">
            <v>1</v>
          </cell>
          <cell r="Y119">
            <v>1</v>
          </cell>
          <cell r="Z119">
            <v>50</v>
          </cell>
          <cell r="AA119">
            <v>50</v>
          </cell>
          <cell r="AB119">
            <v>0.04</v>
          </cell>
          <cell r="AC119">
            <v>0.04</v>
          </cell>
          <cell r="AD119">
            <v>1</v>
          </cell>
        </row>
        <row r="120">
          <cell r="A120">
            <v>119</v>
          </cell>
          <cell r="B120" t="str">
            <v>U6a30.5*25.5</v>
          </cell>
          <cell r="C120">
            <v>648</v>
          </cell>
          <cell r="D120">
            <v>775</v>
          </cell>
          <cell r="E120">
            <v>42</v>
          </cell>
          <cell r="F120">
            <v>42</v>
          </cell>
          <cell r="G120">
            <v>51</v>
          </cell>
          <cell r="H120">
            <v>51</v>
          </cell>
          <cell r="I120">
            <v>1</v>
          </cell>
          <cell r="J120">
            <v>1</v>
          </cell>
          <cell r="K120">
            <v>203.5</v>
          </cell>
          <cell r="L120">
            <v>1</v>
          </cell>
          <cell r="M120">
            <v>45</v>
          </cell>
          <cell r="N120">
            <v>99</v>
          </cell>
          <cell r="O120">
            <v>110</v>
          </cell>
          <cell r="P120">
            <v>137</v>
          </cell>
          <cell r="Q120">
            <v>0</v>
          </cell>
          <cell r="R120">
            <v>0.13</v>
          </cell>
          <cell r="S120">
            <v>0.13</v>
          </cell>
          <cell r="T120">
            <v>0.13</v>
          </cell>
          <cell r="U120">
            <v>1</v>
          </cell>
          <cell r="V120">
            <v>15</v>
          </cell>
          <cell r="W120">
            <v>12</v>
          </cell>
          <cell r="X120">
            <v>1</v>
          </cell>
          <cell r="Y120">
            <v>1</v>
          </cell>
          <cell r="Z120">
            <v>50</v>
          </cell>
          <cell r="AA120">
            <v>50</v>
          </cell>
          <cell r="AB120">
            <v>0.04</v>
          </cell>
          <cell r="AC120">
            <v>0.04</v>
          </cell>
          <cell r="AD120">
            <v>1</v>
          </cell>
        </row>
        <row r="121">
          <cell r="A121">
            <v>120</v>
          </cell>
          <cell r="B121" t="str">
            <v>U6 33.5*27.0</v>
          </cell>
          <cell r="C121">
            <v>686</v>
          </cell>
          <cell r="D121">
            <v>851</v>
          </cell>
          <cell r="E121">
            <v>8</v>
          </cell>
          <cell r="F121">
            <v>8</v>
          </cell>
          <cell r="G121">
            <v>8</v>
          </cell>
          <cell r="H121">
            <v>8</v>
          </cell>
          <cell r="I121">
            <v>1</v>
          </cell>
          <cell r="J121">
            <v>1</v>
          </cell>
          <cell r="K121">
            <v>203.5</v>
          </cell>
          <cell r="L121">
            <v>1</v>
          </cell>
          <cell r="M121">
            <v>42</v>
          </cell>
          <cell r="N121">
            <v>93</v>
          </cell>
          <cell r="O121">
            <v>104</v>
          </cell>
          <cell r="P121">
            <v>130</v>
          </cell>
          <cell r="Q121">
            <v>0</v>
          </cell>
          <cell r="R121">
            <v>0.13</v>
          </cell>
          <cell r="S121">
            <v>0.13</v>
          </cell>
          <cell r="T121">
            <v>0.13</v>
          </cell>
          <cell r="U121">
            <v>1</v>
          </cell>
          <cell r="V121">
            <v>15</v>
          </cell>
          <cell r="W121">
            <v>12</v>
          </cell>
          <cell r="X121">
            <v>1</v>
          </cell>
          <cell r="Y121">
            <v>1</v>
          </cell>
          <cell r="Z121">
            <v>50</v>
          </cell>
          <cell r="AA121">
            <v>50</v>
          </cell>
          <cell r="AB121">
            <v>0.04</v>
          </cell>
          <cell r="AC121">
            <v>0.04</v>
          </cell>
          <cell r="AD121">
            <v>1</v>
          </cell>
        </row>
        <row r="122">
          <cell r="A122">
            <v>121</v>
          </cell>
          <cell r="B122" t="str">
            <v>U6b33.5*27.0</v>
          </cell>
          <cell r="C122">
            <v>686</v>
          </cell>
          <cell r="D122">
            <v>851</v>
          </cell>
          <cell r="E122">
            <v>31</v>
          </cell>
          <cell r="F122">
            <v>31</v>
          </cell>
          <cell r="G122">
            <v>49</v>
          </cell>
          <cell r="H122">
            <v>49</v>
          </cell>
          <cell r="I122">
            <v>1</v>
          </cell>
          <cell r="J122">
            <v>1</v>
          </cell>
          <cell r="K122">
            <v>203.5</v>
          </cell>
          <cell r="L122">
            <v>1</v>
          </cell>
          <cell r="M122">
            <v>42</v>
          </cell>
          <cell r="N122">
            <v>93</v>
          </cell>
          <cell r="O122">
            <v>104</v>
          </cell>
          <cell r="P122">
            <v>130</v>
          </cell>
          <cell r="Q122">
            <v>0</v>
          </cell>
          <cell r="R122">
            <v>0.13</v>
          </cell>
          <cell r="S122">
            <v>0.13</v>
          </cell>
          <cell r="T122">
            <v>0.13</v>
          </cell>
          <cell r="U122">
            <v>1</v>
          </cell>
          <cell r="V122">
            <v>15</v>
          </cell>
          <cell r="W122">
            <v>12</v>
          </cell>
          <cell r="X122">
            <v>1</v>
          </cell>
          <cell r="Y122">
            <v>1</v>
          </cell>
          <cell r="Z122">
            <v>50</v>
          </cell>
          <cell r="AA122">
            <v>50</v>
          </cell>
          <cell r="AB122">
            <v>0.04</v>
          </cell>
          <cell r="AC122">
            <v>0.04</v>
          </cell>
          <cell r="AD122">
            <v>1</v>
          </cell>
        </row>
        <row r="123">
          <cell r="A123">
            <v>122</v>
          </cell>
          <cell r="B123" t="str">
            <v>U6h33.5*27.0</v>
          </cell>
          <cell r="C123">
            <v>686</v>
          </cell>
          <cell r="D123">
            <v>851</v>
          </cell>
          <cell r="E123">
            <v>8</v>
          </cell>
          <cell r="F123">
            <v>8</v>
          </cell>
          <cell r="G123">
            <v>8</v>
          </cell>
          <cell r="H123">
            <v>8</v>
          </cell>
          <cell r="I123">
            <v>1</v>
          </cell>
          <cell r="J123">
            <v>2</v>
          </cell>
          <cell r="K123">
            <v>203.5</v>
          </cell>
          <cell r="L123">
            <v>2</v>
          </cell>
          <cell r="M123">
            <v>42</v>
          </cell>
          <cell r="N123">
            <v>93</v>
          </cell>
          <cell r="O123">
            <v>104</v>
          </cell>
          <cell r="P123">
            <v>130</v>
          </cell>
          <cell r="Q123">
            <v>0</v>
          </cell>
          <cell r="R123">
            <v>0.13</v>
          </cell>
          <cell r="S123">
            <v>0.13</v>
          </cell>
          <cell r="T123">
            <v>0.13</v>
          </cell>
          <cell r="U123">
            <v>1</v>
          </cell>
          <cell r="V123">
            <v>15</v>
          </cell>
          <cell r="W123">
            <v>12</v>
          </cell>
          <cell r="X123">
            <v>1</v>
          </cell>
          <cell r="Y123">
            <v>1</v>
          </cell>
          <cell r="Z123">
            <v>50</v>
          </cell>
          <cell r="AA123">
            <v>50</v>
          </cell>
          <cell r="AB123">
            <v>0.04</v>
          </cell>
          <cell r="AC123">
            <v>0.04</v>
          </cell>
          <cell r="AD123">
            <v>1</v>
          </cell>
        </row>
        <row r="124">
          <cell r="A124">
            <v>123</v>
          </cell>
          <cell r="B124" t="str">
            <v>U6 36.5*28.0</v>
          </cell>
          <cell r="C124">
            <v>711</v>
          </cell>
          <cell r="D124">
            <v>927</v>
          </cell>
          <cell r="E124">
            <v>14</v>
          </cell>
          <cell r="F124">
            <v>14</v>
          </cell>
          <cell r="G124">
            <v>22</v>
          </cell>
          <cell r="H124">
            <v>22</v>
          </cell>
          <cell r="I124">
            <v>1</v>
          </cell>
          <cell r="J124">
            <v>1</v>
          </cell>
          <cell r="K124">
            <v>203.5</v>
          </cell>
          <cell r="L124">
            <v>1</v>
          </cell>
          <cell r="M124">
            <v>41</v>
          </cell>
          <cell r="N124">
            <v>90</v>
          </cell>
          <cell r="O124">
            <v>100</v>
          </cell>
          <cell r="P124">
            <v>125</v>
          </cell>
          <cell r="Q124">
            <v>0</v>
          </cell>
          <cell r="R124">
            <v>0.13</v>
          </cell>
          <cell r="S124">
            <v>0.13</v>
          </cell>
          <cell r="T124">
            <v>0.13</v>
          </cell>
          <cell r="U124">
            <v>1</v>
          </cell>
          <cell r="V124">
            <v>15</v>
          </cell>
          <cell r="W124">
            <v>12</v>
          </cell>
          <cell r="X124">
            <v>1</v>
          </cell>
          <cell r="Y124">
            <v>1</v>
          </cell>
          <cell r="Z124">
            <v>50</v>
          </cell>
          <cell r="AA124">
            <v>50</v>
          </cell>
          <cell r="AB124">
            <v>0.04</v>
          </cell>
          <cell r="AC124">
            <v>0.04</v>
          </cell>
          <cell r="AD124">
            <v>1</v>
          </cell>
        </row>
        <row r="125">
          <cell r="A125">
            <v>124</v>
          </cell>
          <cell r="B125" t="str">
            <v>U6b36.5*28.0</v>
          </cell>
          <cell r="C125">
            <v>711</v>
          </cell>
          <cell r="D125">
            <v>927</v>
          </cell>
          <cell r="E125">
            <v>44</v>
          </cell>
          <cell r="F125">
            <v>44</v>
          </cell>
          <cell r="G125">
            <v>87</v>
          </cell>
          <cell r="H125">
            <v>87</v>
          </cell>
          <cell r="I125">
            <v>1</v>
          </cell>
          <cell r="J125">
            <v>1</v>
          </cell>
          <cell r="K125">
            <v>203.5</v>
          </cell>
          <cell r="L125">
            <v>1</v>
          </cell>
          <cell r="M125">
            <v>41</v>
          </cell>
          <cell r="N125">
            <v>90</v>
          </cell>
          <cell r="O125">
            <v>100</v>
          </cell>
          <cell r="P125">
            <v>125</v>
          </cell>
          <cell r="Q125">
            <v>0</v>
          </cell>
          <cell r="R125">
            <v>0.13</v>
          </cell>
          <cell r="S125">
            <v>0.13</v>
          </cell>
          <cell r="T125">
            <v>0.13</v>
          </cell>
          <cell r="U125">
            <v>1</v>
          </cell>
          <cell r="V125">
            <v>15</v>
          </cell>
          <cell r="W125">
            <v>12</v>
          </cell>
          <cell r="X125">
            <v>1</v>
          </cell>
          <cell r="Y125">
            <v>1</v>
          </cell>
          <cell r="Z125">
            <v>50</v>
          </cell>
          <cell r="AA125">
            <v>50</v>
          </cell>
          <cell r="AB125">
            <v>0.04</v>
          </cell>
          <cell r="AC125">
            <v>0.04</v>
          </cell>
          <cell r="AD125">
            <v>1</v>
          </cell>
        </row>
        <row r="126">
          <cell r="A126">
            <v>125</v>
          </cell>
          <cell r="B126" t="str">
            <v>U6h36.5*28.0</v>
          </cell>
          <cell r="C126">
            <v>711</v>
          </cell>
          <cell r="D126">
            <v>927</v>
          </cell>
          <cell r="E126">
            <v>8</v>
          </cell>
          <cell r="F126">
            <v>8</v>
          </cell>
          <cell r="G126">
            <v>8</v>
          </cell>
          <cell r="H126">
            <v>8</v>
          </cell>
          <cell r="I126">
            <v>1</v>
          </cell>
          <cell r="J126">
            <v>2</v>
          </cell>
          <cell r="K126">
            <v>203.5</v>
          </cell>
          <cell r="L126">
            <v>2</v>
          </cell>
          <cell r="M126">
            <v>41</v>
          </cell>
          <cell r="N126">
            <v>90</v>
          </cell>
          <cell r="O126">
            <v>100</v>
          </cell>
          <cell r="P126">
            <v>125</v>
          </cell>
          <cell r="Q126">
            <v>0</v>
          </cell>
          <cell r="R126">
            <v>0.13</v>
          </cell>
          <cell r="S126">
            <v>0.13</v>
          </cell>
          <cell r="T126">
            <v>0.13</v>
          </cell>
          <cell r="U126">
            <v>1</v>
          </cell>
          <cell r="V126">
            <v>15</v>
          </cell>
          <cell r="W126">
            <v>12</v>
          </cell>
          <cell r="X126">
            <v>1</v>
          </cell>
          <cell r="Y126">
            <v>1</v>
          </cell>
          <cell r="Z126">
            <v>50</v>
          </cell>
          <cell r="AA126">
            <v>50</v>
          </cell>
          <cell r="AB126">
            <v>0.04</v>
          </cell>
          <cell r="AC126">
            <v>0.04</v>
          </cell>
          <cell r="AD126">
            <v>1</v>
          </cell>
        </row>
        <row r="127">
          <cell r="A127">
            <v>126</v>
          </cell>
          <cell r="B127" t="str">
            <v/>
          </cell>
          <cell r="C127" t="str">
            <v/>
          </cell>
          <cell r="D127" t="str">
            <v/>
          </cell>
          <cell r="E127" t="str">
            <v/>
          </cell>
          <cell r="F127" t="str">
            <v/>
          </cell>
          <cell r="G127" t="str">
            <v/>
          </cell>
          <cell r="H127" t="str">
            <v/>
          </cell>
          <cell r="I127" t="str">
            <v/>
          </cell>
          <cell r="J127" t="str">
            <v/>
          </cell>
          <cell r="K127" t="str">
            <v/>
          </cell>
          <cell r="L127" t="str">
            <v/>
          </cell>
          <cell r="M127" t="str">
            <v/>
          </cell>
          <cell r="N127" t="str">
            <v/>
          </cell>
          <cell r="O127" t="str">
            <v/>
          </cell>
          <cell r="P127" t="str">
            <v/>
          </cell>
          <cell r="Q127" t="str">
            <v/>
          </cell>
          <cell r="R127" t="str">
            <v/>
          </cell>
          <cell r="S127" t="str">
            <v/>
          </cell>
          <cell r="T127" t="str">
            <v/>
          </cell>
          <cell r="V127" t="str">
            <v/>
          </cell>
          <cell r="W127" t="str">
            <v/>
          </cell>
          <cell r="X127" t="str">
            <v/>
          </cell>
          <cell r="Y127" t="str">
            <v/>
          </cell>
          <cell r="Z127" t="str">
            <v/>
          </cell>
          <cell r="AA127" t="str">
            <v/>
          </cell>
          <cell r="AB127" t="str">
            <v/>
          </cell>
        </row>
        <row r="128">
          <cell r="A128">
            <v>127</v>
          </cell>
          <cell r="B128" t="str">
            <v>U6 28.5*36.5</v>
          </cell>
          <cell r="C128">
            <v>927</v>
          </cell>
          <cell r="D128">
            <v>724</v>
          </cell>
          <cell r="E128">
            <v>8</v>
          </cell>
          <cell r="F128">
            <v>8</v>
          </cell>
          <cell r="G128">
            <v>8</v>
          </cell>
          <cell r="H128">
            <v>8</v>
          </cell>
          <cell r="I128">
            <v>1</v>
          </cell>
          <cell r="J128">
            <v>1</v>
          </cell>
          <cell r="K128">
            <v>203.5</v>
          </cell>
          <cell r="L128">
            <v>1</v>
          </cell>
          <cell r="M128">
            <v>30</v>
          </cell>
          <cell r="N128">
            <v>66</v>
          </cell>
          <cell r="O128">
            <v>73</v>
          </cell>
          <cell r="P128">
            <v>92</v>
          </cell>
          <cell r="Q128">
            <v>0</v>
          </cell>
          <cell r="R128">
            <v>0.13</v>
          </cell>
          <cell r="S128">
            <v>0.13</v>
          </cell>
          <cell r="T128">
            <v>0.13</v>
          </cell>
          <cell r="U128">
            <v>1</v>
          </cell>
          <cell r="V128">
            <v>15</v>
          </cell>
          <cell r="W128">
            <v>12</v>
          </cell>
          <cell r="X128">
            <v>1</v>
          </cell>
          <cell r="Y128">
            <v>1</v>
          </cell>
          <cell r="Z128">
            <v>50</v>
          </cell>
          <cell r="AA128">
            <v>50</v>
          </cell>
          <cell r="AB128">
            <v>0.04</v>
          </cell>
          <cell r="AC128">
            <v>0.04</v>
          </cell>
          <cell r="AD128">
            <v>1</v>
          </cell>
        </row>
        <row r="129">
          <cell r="A129">
            <v>128</v>
          </cell>
          <cell r="B129" t="str">
            <v>U6a28.5*36.5</v>
          </cell>
          <cell r="C129">
            <v>927</v>
          </cell>
          <cell r="D129">
            <v>724</v>
          </cell>
          <cell r="E129">
            <v>182</v>
          </cell>
          <cell r="F129">
            <v>182</v>
          </cell>
          <cell r="G129">
            <v>25</v>
          </cell>
          <cell r="H129">
            <v>25</v>
          </cell>
          <cell r="I129">
            <v>1</v>
          </cell>
          <cell r="J129">
            <v>1</v>
          </cell>
          <cell r="K129">
            <v>203.5</v>
          </cell>
          <cell r="L129">
            <v>1</v>
          </cell>
          <cell r="M129">
            <v>30</v>
          </cell>
          <cell r="N129">
            <v>66</v>
          </cell>
          <cell r="O129">
            <v>73</v>
          </cell>
          <cell r="P129">
            <v>92</v>
          </cell>
          <cell r="Q129">
            <v>0</v>
          </cell>
          <cell r="R129">
            <v>0.13</v>
          </cell>
          <cell r="S129">
            <v>0.13</v>
          </cell>
          <cell r="T129">
            <v>0.13</v>
          </cell>
          <cell r="U129">
            <v>1</v>
          </cell>
          <cell r="V129">
            <v>15</v>
          </cell>
          <cell r="W129">
            <v>12</v>
          </cell>
          <cell r="X129">
            <v>1</v>
          </cell>
          <cell r="Y129">
            <v>1</v>
          </cell>
          <cell r="Z129">
            <v>50</v>
          </cell>
          <cell r="AA129">
            <v>50</v>
          </cell>
          <cell r="AB129">
            <v>0.04</v>
          </cell>
          <cell r="AC129">
            <v>0.04</v>
          </cell>
          <cell r="AD129">
            <v>1</v>
          </cell>
        </row>
        <row r="130">
          <cell r="A130">
            <v>129</v>
          </cell>
          <cell r="B130" t="str">
            <v>U6 37.5*30.0</v>
          </cell>
          <cell r="C130">
            <v>762</v>
          </cell>
          <cell r="D130">
            <v>953</v>
          </cell>
          <cell r="E130">
            <v>14</v>
          </cell>
          <cell r="F130">
            <v>14</v>
          </cell>
          <cell r="G130">
            <v>15</v>
          </cell>
          <cell r="H130">
            <v>15</v>
          </cell>
          <cell r="I130">
            <v>1</v>
          </cell>
          <cell r="J130">
            <v>1</v>
          </cell>
          <cell r="K130">
            <v>203.5</v>
          </cell>
          <cell r="L130">
            <v>1</v>
          </cell>
          <cell r="M130">
            <v>38</v>
          </cell>
          <cell r="N130">
            <v>84</v>
          </cell>
          <cell r="O130">
            <v>93</v>
          </cell>
          <cell r="P130">
            <v>116</v>
          </cell>
          <cell r="Q130">
            <v>0</v>
          </cell>
          <cell r="R130">
            <v>0.15</v>
          </cell>
          <cell r="S130">
            <v>0.15</v>
          </cell>
          <cell r="T130">
            <v>0.15</v>
          </cell>
          <cell r="U130">
            <v>1</v>
          </cell>
          <cell r="V130">
            <v>15</v>
          </cell>
          <cell r="W130">
            <v>12</v>
          </cell>
          <cell r="X130">
            <v>1</v>
          </cell>
          <cell r="Y130">
            <v>1</v>
          </cell>
          <cell r="Z130">
            <v>50</v>
          </cell>
          <cell r="AA130">
            <v>50</v>
          </cell>
          <cell r="AB130">
            <v>0.04</v>
          </cell>
          <cell r="AC130">
            <v>0.04</v>
          </cell>
          <cell r="AD130">
            <v>1</v>
          </cell>
        </row>
        <row r="131">
          <cell r="A131">
            <v>130</v>
          </cell>
          <cell r="B131" t="str">
            <v>U6b37.5*30.0</v>
          </cell>
          <cell r="C131">
            <v>762</v>
          </cell>
          <cell r="D131">
            <v>953</v>
          </cell>
          <cell r="E131">
            <v>69</v>
          </cell>
          <cell r="F131">
            <v>69</v>
          </cell>
          <cell r="G131">
            <v>100</v>
          </cell>
          <cell r="H131">
            <v>100</v>
          </cell>
          <cell r="I131">
            <v>1</v>
          </cell>
          <cell r="J131">
            <v>1</v>
          </cell>
          <cell r="K131">
            <v>203.5</v>
          </cell>
          <cell r="L131">
            <v>1</v>
          </cell>
          <cell r="M131">
            <v>38</v>
          </cell>
          <cell r="N131">
            <v>84</v>
          </cell>
          <cell r="O131">
            <v>93</v>
          </cell>
          <cell r="P131">
            <v>116</v>
          </cell>
          <cell r="Q131">
            <v>0</v>
          </cell>
          <cell r="R131">
            <v>0.15</v>
          </cell>
          <cell r="S131">
            <v>0.15</v>
          </cell>
          <cell r="T131">
            <v>0.15</v>
          </cell>
          <cell r="U131">
            <v>1</v>
          </cell>
          <cell r="V131">
            <v>15</v>
          </cell>
          <cell r="W131">
            <v>12</v>
          </cell>
          <cell r="X131">
            <v>1</v>
          </cell>
          <cell r="Y131">
            <v>1</v>
          </cell>
          <cell r="Z131">
            <v>50</v>
          </cell>
          <cell r="AA131">
            <v>50</v>
          </cell>
          <cell r="AB131">
            <v>0.04</v>
          </cell>
          <cell r="AC131">
            <v>0.04</v>
          </cell>
          <cell r="AD131">
            <v>1</v>
          </cell>
        </row>
        <row r="132">
          <cell r="A132">
            <v>131</v>
          </cell>
          <cell r="B132" t="str">
            <v/>
          </cell>
          <cell r="C132" t="str">
            <v/>
          </cell>
          <cell r="D132" t="str">
            <v/>
          </cell>
          <cell r="E132" t="str">
            <v/>
          </cell>
          <cell r="F132" t="str">
            <v/>
          </cell>
          <cell r="G132" t="str">
            <v/>
          </cell>
          <cell r="H132" t="str">
            <v/>
          </cell>
          <cell r="I132" t="str">
            <v/>
          </cell>
          <cell r="J132" t="str">
            <v/>
          </cell>
          <cell r="K132" t="str">
            <v/>
          </cell>
          <cell r="L132" t="str">
            <v/>
          </cell>
          <cell r="M132" t="str">
            <v/>
          </cell>
          <cell r="N132" t="str">
            <v/>
          </cell>
          <cell r="O132" t="str">
            <v/>
          </cell>
          <cell r="P132" t="str">
            <v/>
          </cell>
          <cell r="Q132" t="str">
            <v/>
          </cell>
          <cell r="R132" t="str">
            <v/>
          </cell>
          <cell r="S132" t="str">
            <v/>
          </cell>
          <cell r="T132" t="str">
            <v/>
          </cell>
          <cell r="V132" t="str">
            <v/>
          </cell>
          <cell r="W132" t="str">
            <v/>
          </cell>
          <cell r="X132" t="str">
            <v/>
          </cell>
          <cell r="Y132" t="str">
            <v/>
          </cell>
          <cell r="Z132" t="str">
            <v/>
          </cell>
          <cell r="AA132" t="str">
            <v/>
          </cell>
          <cell r="AB132" t="str">
            <v/>
          </cell>
        </row>
        <row r="133">
          <cell r="A133">
            <v>132</v>
          </cell>
          <cell r="B133" t="str">
            <v>U6 39.5*30.5</v>
          </cell>
          <cell r="C133">
            <v>775</v>
          </cell>
          <cell r="D133">
            <v>1003</v>
          </cell>
          <cell r="E133">
            <v>21</v>
          </cell>
          <cell r="F133">
            <v>21</v>
          </cell>
          <cell r="G133">
            <v>40</v>
          </cell>
          <cell r="H133">
            <v>40</v>
          </cell>
          <cell r="I133">
            <v>1</v>
          </cell>
          <cell r="J133">
            <v>1</v>
          </cell>
          <cell r="K133">
            <v>203.5</v>
          </cell>
          <cell r="L133">
            <v>1</v>
          </cell>
          <cell r="M133">
            <v>37</v>
          </cell>
          <cell r="N133">
            <v>82</v>
          </cell>
          <cell r="O133">
            <v>91</v>
          </cell>
          <cell r="P133">
            <v>114</v>
          </cell>
          <cell r="Q133">
            <v>0</v>
          </cell>
          <cell r="R133">
            <v>0.13</v>
          </cell>
          <cell r="S133">
            <v>0.13</v>
          </cell>
          <cell r="T133">
            <v>0.13</v>
          </cell>
          <cell r="U133">
            <v>1</v>
          </cell>
          <cell r="V133">
            <v>15</v>
          </cell>
          <cell r="W133">
            <v>12</v>
          </cell>
          <cell r="X133">
            <v>1</v>
          </cell>
          <cell r="Y133">
            <v>1</v>
          </cell>
          <cell r="Z133">
            <v>50</v>
          </cell>
          <cell r="AA133">
            <v>50</v>
          </cell>
          <cell r="AB133">
            <v>0.04</v>
          </cell>
          <cell r="AC133">
            <v>0.04</v>
          </cell>
          <cell r="AD133">
            <v>1</v>
          </cell>
        </row>
        <row r="134">
          <cell r="A134">
            <v>133</v>
          </cell>
          <cell r="B134" t="str">
            <v>U6b39.5*30.5</v>
          </cell>
          <cell r="C134">
            <v>775</v>
          </cell>
          <cell r="D134">
            <v>1003</v>
          </cell>
          <cell r="E134">
            <v>76</v>
          </cell>
          <cell r="F134">
            <v>76</v>
          </cell>
          <cell r="G134">
            <v>125</v>
          </cell>
          <cell r="H134">
            <v>125</v>
          </cell>
          <cell r="I134">
            <v>1</v>
          </cell>
          <cell r="J134">
            <v>1</v>
          </cell>
          <cell r="K134">
            <v>203.5</v>
          </cell>
          <cell r="L134">
            <v>1</v>
          </cell>
          <cell r="M134">
            <v>37</v>
          </cell>
          <cell r="N134">
            <v>82</v>
          </cell>
          <cell r="O134">
            <v>91</v>
          </cell>
          <cell r="P134">
            <v>114</v>
          </cell>
          <cell r="Q134">
            <v>0</v>
          </cell>
          <cell r="R134">
            <v>0.13</v>
          </cell>
          <cell r="S134">
            <v>0.13</v>
          </cell>
          <cell r="T134">
            <v>0.13</v>
          </cell>
          <cell r="U134">
            <v>1</v>
          </cell>
          <cell r="V134">
            <v>15</v>
          </cell>
          <cell r="W134">
            <v>12</v>
          </cell>
          <cell r="X134">
            <v>1</v>
          </cell>
          <cell r="Y134">
            <v>1</v>
          </cell>
          <cell r="Z134">
            <v>50</v>
          </cell>
          <cell r="AA134">
            <v>50</v>
          </cell>
          <cell r="AB134">
            <v>0.04</v>
          </cell>
          <cell r="AC134">
            <v>0.04</v>
          </cell>
          <cell r="AD134">
            <v>1</v>
          </cell>
        </row>
        <row r="135">
          <cell r="A135">
            <v>134</v>
          </cell>
          <cell r="B135" t="str">
            <v>U6x39.5*30.5</v>
          </cell>
          <cell r="C135">
            <v>775</v>
          </cell>
          <cell r="D135">
            <v>1003</v>
          </cell>
          <cell r="E135">
            <v>12</v>
          </cell>
          <cell r="F135">
            <v>12</v>
          </cell>
          <cell r="G135">
            <v>12</v>
          </cell>
          <cell r="H135">
            <v>12</v>
          </cell>
          <cell r="I135">
            <v>2</v>
          </cell>
          <cell r="J135">
            <v>2</v>
          </cell>
          <cell r="K135">
            <v>203.5</v>
          </cell>
          <cell r="L135">
            <v>4</v>
          </cell>
          <cell r="M135">
            <v>37</v>
          </cell>
          <cell r="N135">
            <v>82</v>
          </cell>
          <cell r="O135">
            <v>91</v>
          </cell>
          <cell r="P135">
            <v>114</v>
          </cell>
          <cell r="Q135">
            <v>0</v>
          </cell>
          <cell r="R135">
            <v>0.13</v>
          </cell>
          <cell r="S135">
            <v>0.13</v>
          </cell>
          <cell r="T135">
            <v>0.13</v>
          </cell>
          <cell r="U135">
            <v>1</v>
          </cell>
          <cell r="V135">
            <v>15</v>
          </cell>
          <cell r="W135">
            <v>12</v>
          </cell>
          <cell r="X135">
            <v>1</v>
          </cell>
          <cell r="Y135">
            <v>1</v>
          </cell>
          <cell r="Z135">
            <v>50</v>
          </cell>
          <cell r="AA135">
            <v>50</v>
          </cell>
          <cell r="AB135">
            <v>0.04</v>
          </cell>
          <cell r="AC135">
            <v>0.04</v>
          </cell>
          <cell r="AD135">
            <v>1</v>
          </cell>
        </row>
        <row r="136">
          <cell r="A136">
            <v>135</v>
          </cell>
          <cell r="B136" t="str">
            <v/>
          </cell>
          <cell r="C136" t="str">
            <v/>
          </cell>
          <cell r="D136" t="str">
            <v/>
          </cell>
          <cell r="E136" t="str">
            <v/>
          </cell>
          <cell r="F136" t="str">
            <v/>
          </cell>
          <cell r="G136" t="str">
            <v/>
          </cell>
          <cell r="H136" t="str">
            <v/>
          </cell>
          <cell r="I136" t="str">
            <v/>
          </cell>
          <cell r="J136" t="str">
            <v/>
          </cell>
          <cell r="K136" t="str">
            <v/>
          </cell>
          <cell r="L136" t="str">
            <v/>
          </cell>
          <cell r="M136" t="str">
            <v/>
          </cell>
          <cell r="N136" t="str">
            <v/>
          </cell>
          <cell r="O136" t="str">
            <v/>
          </cell>
          <cell r="P136" t="str">
            <v/>
          </cell>
          <cell r="Q136" t="str">
            <v/>
          </cell>
          <cell r="R136" t="str">
            <v/>
          </cell>
          <cell r="S136" t="str">
            <v/>
          </cell>
          <cell r="T136" t="str">
            <v/>
          </cell>
          <cell r="V136" t="str">
            <v/>
          </cell>
          <cell r="W136" t="str">
            <v/>
          </cell>
          <cell r="X136" t="str">
            <v/>
          </cell>
          <cell r="Y136" t="str">
            <v/>
          </cell>
          <cell r="Z136" t="str">
            <v/>
          </cell>
          <cell r="AA136" t="str">
            <v/>
          </cell>
          <cell r="AB136" t="str">
            <v/>
          </cell>
        </row>
        <row r="137">
          <cell r="A137">
            <v>136</v>
          </cell>
          <cell r="B137" t="str">
            <v>U6h45.0*27.5</v>
          </cell>
          <cell r="C137">
            <v>699</v>
          </cell>
          <cell r="D137">
            <v>1143</v>
          </cell>
          <cell r="E137">
            <v>12</v>
          </cell>
          <cell r="F137">
            <v>12</v>
          </cell>
          <cell r="G137">
            <v>12</v>
          </cell>
          <cell r="H137">
            <v>12</v>
          </cell>
          <cell r="I137">
            <v>1</v>
          </cell>
          <cell r="J137">
            <v>2</v>
          </cell>
          <cell r="K137">
            <v>203.5</v>
          </cell>
          <cell r="L137">
            <v>2</v>
          </cell>
          <cell r="M137">
            <v>41</v>
          </cell>
          <cell r="N137">
            <v>92</v>
          </cell>
          <cell r="O137">
            <v>102</v>
          </cell>
          <cell r="P137">
            <v>127</v>
          </cell>
          <cell r="Q137">
            <v>0</v>
          </cell>
          <cell r="R137">
            <v>0.13</v>
          </cell>
          <cell r="S137">
            <v>0.13</v>
          </cell>
          <cell r="T137">
            <v>0.13</v>
          </cell>
          <cell r="U137">
            <v>1</v>
          </cell>
          <cell r="V137">
            <v>15</v>
          </cell>
          <cell r="W137">
            <v>12</v>
          </cell>
          <cell r="X137">
            <v>1</v>
          </cell>
          <cell r="Y137">
            <v>1</v>
          </cell>
          <cell r="Z137">
            <v>50</v>
          </cell>
          <cell r="AA137">
            <v>50</v>
          </cell>
          <cell r="AB137">
            <v>0.04</v>
          </cell>
          <cell r="AC137">
            <v>0.04</v>
          </cell>
          <cell r="AD137">
            <v>1</v>
          </cell>
        </row>
        <row r="138">
          <cell r="A138">
            <v>137</v>
          </cell>
          <cell r="B138" t="str">
            <v/>
          </cell>
          <cell r="C138" t="str">
            <v/>
          </cell>
          <cell r="D138" t="str">
            <v/>
          </cell>
          <cell r="E138" t="str">
            <v/>
          </cell>
          <cell r="F138" t="str">
            <v/>
          </cell>
          <cell r="G138" t="str">
            <v/>
          </cell>
          <cell r="H138" t="str">
            <v/>
          </cell>
          <cell r="I138" t="str">
            <v/>
          </cell>
          <cell r="J138" t="str">
            <v/>
          </cell>
          <cell r="K138" t="str">
            <v/>
          </cell>
          <cell r="L138" t="str">
            <v/>
          </cell>
          <cell r="M138" t="str">
            <v/>
          </cell>
          <cell r="N138" t="str">
            <v/>
          </cell>
          <cell r="O138" t="str">
            <v/>
          </cell>
          <cell r="P138" t="str">
            <v/>
          </cell>
          <cell r="Q138" t="str">
            <v/>
          </cell>
          <cell r="R138" t="str">
            <v/>
          </cell>
          <cell r="S138" t="str">
            <v/>
          </cell>
          <cell r="T138" t="str">
            <v/>
          </cell>
          <cell r="V138" t="str">
            <v/>
          </cell>
          <cell r="W138" t="str">
            <v/>
          </cell>
          <cell r="X138" t="str">
            <v/>
          </cell>
          <cell r="Y138" t="str">
            <v/>
          </cell>
          <cell r="Z138" t="str">
            <v/>
          </cell>
          <cell r="AA138" t="str">
            <v/>
          </cell>
          <cell r="AB138" t="str">
            <v/>
          </cell>
        </row>
        <row r="139">
          <cell r="A139">
            <v>138</v>
          </cell>
          <cell r="B139" t="str">
            <v>U6 49.5*41.0</v>
          </cell>
          <cell r="C139">
            <v>1041</v>
          </cell>
          <cell r="D139">
            <v>1257</v>
          </cell>
          <cell r="E139">
            <v>24</v>
          </cell>
          <cell r="F139">
            <v>24</v>
          </cell>
          <cell r="G139">
            <v>32</v>
          </cell>
          <cell r="H139">
            <v>32</v>
          </cell>
          <cell r="I139">
            <v>1</v>
          </cell>
          <cell r="J139">
            <v>1</v>
          </cell>
          <cell r="K139">
            <v>203.5</v>
          </cell>
          <cell r="L139">
            <v>1</v>
          </cell>
          <cell r="M139">
            <v>25</v>
          </cell>
          <cell r="N139">
            <v>56</v>
          </cell>
          <cell r="O139">
            <v>62</v>
          </cell>
          <cell r="P139">
            <v>78</v>
          </cell>
          <cell r="Q139">
            <v>0</v>
          </cell>
          <cell r="R139">
            <v>0.13</v>
          </cell>
          <cell r="S139">
            <v>0.13</v>
          </cell>
          <cell r="T139">
            <v>0.13</v>
          </cell>
          <cell r="U139">
            <v>1</v>
          </cell>
          <cell r="V139">
            <v>15</v>
          </cell>
          <cell r="W139">
            <v>12</v>
          </cell>
          <cell r="X139">
            <v>1</v>
          </cell>
          <cell r="Y139">
            <v>1</v>
          </cell>
          <cell r="Z139">
            <v>50</v>
          </cell>
          <cell r="AA139">
            <v>50</v>
          </cell>
          <cell r="AB139">
            <v>0.04</v>
          </cell>
          <cell r="AC139">
            <v>0.04</v>
          </cell>
          <cell r="AD139">
            <v>1</v>
          </cell>
        </row>
        <row r="140">
          <cell r="A140">
            <v>139</v>
          </cell>
          <cell r="B140" t="str">
            <v>U6c49.5*41.0</v>
          </cell>
          <cell r="C140">
            <v>1041</v>
          </cell>
          <cell r="D140">
            <v>1257</v>
          </cell>
          <cell r="E140">
            <v>179</v>
          </cell>
          <cell r="F140">
            <v>179</v>
          </cell>
          <cell r="G140">
            <v>187</v>
          </cell>
          <cell r="H140">
            <v>187</v>
          </cell>
          <cell r="I140">
            <v>1</v>
          </cell>
          <cell r="J140">
            <v>1</v>
          </cell>
          <cell r="K140">
            <v>203.5</v>
          </cell>
          <cell r="L140">
            <v>1</v>
          </cell>
          <cell r="M140">
            <v>25</v>
          </cell>
          <cell r="N140">
            <v>56</v>
          </cell>
          <cell r="O140">
            <v>62</v>
          </cell>
          <cell r="P140">
            <v>78</v>
          </cell>
          <cell r="Q140">
            <v>0</v>
          </cell>
          <cell r="R140">
            <v>0.13</v>
          </cell>
          <cell r="S140">
            <v>0.13</v>
          </cell>
          <cell r="T140">
            <v>0.13</v>
          </cell>
          <cell r="U140">
            <v>1</v>
          </cell>
          <cell r="V140">
            <v>15</v>
          </cell>
          <cell r="W140">
            <v>12</v>
          </cell>
          <cell r="X140">
            <v>1</v>
          </cell>
          <cell r="Y140">
            <v>1</v>
          </cell>
          <cell r="Z140">
            <v>50</v>
          </cell>
          <cell r="AA140">
            <v>50</v>
          </cell>
          <cell r="AB140">
            <v>0.04</v>
          </cell>
          <cell r="AC140">
            <v>0.04</v>
          </cell>
          <cell r="AD140">
            <v>1</v>
          </cell>
        </row>
        <row r="141">
          <cell r="A141">
            <v>140</v>
          </cell>
          <cell r="B141" t="str">
            <v>U6x49.5*41.0</v>
          </cell>
          <cell r="C141">
            <v>1041</v>
          </cell>
          <cell r="D141">
            <v>1257</v>
          </cell>
          <cell r="E141">
            <v>24</v>
          </cell>
          <cell r="F141">
            <v>24</v>
          </cell>
          <cell r="G141">
            <v>32</v>
          </cell>
          <cell r="H141">
            <v>32</v>
          </cell>
          <cell r="I141">
            <v>2</v>
          </cell>
          <cell r="J141">
            <v>2</v>
          </cell>
          <cell r="K141">
            <v>203.5</v>
          </cell>
          <cell r="L141">
            <v>4</v>
          </cell>
          <cell r="M141">
            <v>25</v>
          </cell>
          <cell r="N141">
            <v>56</v>
          </cell>
          <cell r="O141">
            <v>62</v>
          </cell>
          <cell r="P141">
            <v>78</v>
          </cell>
          <cell r="Q141">
            <v>0</v>
          </cell>
          <cell r="R141">
            <v>0.13</v>
          </cell>
          <cell r="S141">
            <v>0.13</v>
          </cell>
          <cell r="T141">
            <v>0.13</v>
          </cell>
          <cell r="U141">
            <v>1</v>
          </cell>
          <cell r="V141">
            <v>15</v>
          </cell>
          <cell r="W141">
            <v>12</v>
          </cell>
          <cell r="X141">
            <v>1</v>
          </cell>
          <cell r="Y141">
            <v>1</v>
          </cell>
          <cell r="Z141">
            <v>50</v>
          </cell>
          <cell r="AA141">
            <v>50</v>
          </cell>
          <cell r="AB141">
            <v>0.04</v>
          </cell>
          <cell r="AC141">
            <v>0.04</v>
          </cell>
          <cell r="AD141">
            <v>1</v>
          </cell>
        </row>
        <row r="142">
          <cell r="A142">
            <v>141</v>
          </cell>
          <cell r="B142" t="str">
            <v>U6 49.0*30.0</v>
          </cell>
          <cell r="C142">
            <v>762</v>
          </cell>
          <cell r="D142">
            <v>1245</v>
          </cell>
          <cell r="E142">
            <v>14</v>
          </cell>
          <cell r="F142">
            <v>14</v>
          </cell>
          <cell r="G142">
            <v>161</v>
          </cell>
          <cell r="H142">
            <v>161</v>
          </cell>
          <cell r="I142">
            <v>1</v>
          </cell>
          <cell r="J142">
            <v>1</v>
          </cell>
          <cell r="K142">
            <v>203.5</v>
          </cell>
          <cell r="L142">
            <v>1</v>
          </cell>
          <cell r="M142">
            <v>38</v>
          </cell>
          <cell r="N142">
            <v>84</v>
          </cell>
          <cell r="O142">
            <v>93</v>
          </cell>
          <cell r="P142">
            <v>116</v>
          </cell>
          <cell r="Q142">
            <v>0</v>
          </cell>
          <cell r="R142">
            <v>0.13</v>
          </cell>
          <cell r="S142">
            <v>0.13</v>
          </cell>
          <cell r="T142">
            <v>0.13</v>
          </cell>
          <cell r="U142">
            <v>1</v>
          </cell>
          <cell r="V142">
            <v>15</v>
          </cell>
          <cell r="W142">
            <v>12</v>
          </cell>
          <cell r="X142">
            <v>1</v>
          </cell>
          <cell r="Y142">
            <v>1</v>
          </cell>
          <cell r="Z142">
            <v>50</v>
          </cell>
          <cell r="AA142">
            <v>50</v>
          </cell>
          <cell r="AB142">
            <v>0.04</v>
          </cell>
          <cell r="AC142">
            <v>0.04</v>
          </cell>
          <cell r="AD142">
            <v>1</v>
          </cell>
        </row>
        <row r="143">
          <cell r="A143">
            <v>142</v>
          </cell>
          <cell r="B143" t="str">
            <v>U6 51.0*45.0</v>
          </cell>
          <cell r="C143">
            <v>1143</v>
          </cell>
          <cell r="D143">
            <v>1295</v>
          </cell>
          <cell r="E143">
            <v>25</v>
          </cell>
          <cell r="F143">
            <v>25</v>
          </cell>
          <cell r="G143">
            <v>26</v>
          </cell>
          <cell r="H143">
            <v>26</v>
          </cell>
          <cell r="I143">
            <v>1</v>
          </cell>
          <cell r="J143">
            <v>1</v>
          </cell>
          <cell r="K143">
            <v>203.5</v>
          </cell>
          <cell r="L143">
            <v>1</v>
          </cell>
          <cell r="M143">
            <v>22</v>
          </cell>
          <cell r="N143">
            <v>48</v>
          </cell>
          <cell r="O143">
            <v>54</v>
          </cell>
          <cell r="P143">
            <v>67</v>
          </cell>
          <cell r="Q143">
            <v>0</v>
          </cell>
          <cell r="R143">
            <v>0.13</v>
          </cell>
          <cell r="S143">
            <v>0.13</v>
          </cell>
          <cell r="T143">
            <v>0.13</v>
          </cell>
          <cell r="U143">
            <v>1</v>
          </cell>
          <cell r="V143">
            <v>15</v>
          </cell>
          <cell r="W143">
            <v>12</v>
          </cell>
          <cell r="X143">
            <v>1</v>
          </cell>
          <cell r="Y143">
            <v>1</v>
          </cell>
          <cell r="Z143">
            <v>50</v>
          </cell>
          <cell r="AA143">
            <v>50</v>
          </cell>
          <cell r="AB143">
            <v>0.04</v>
          </cell>
          <cell r="AC143">
            <v>0.04</v>
          </cell>
          <cell r="AD143">
            <v>1</v>
          </cell>
        </row>
        <row r="144">
          <cell r="A144">
            <v>143</v>
          </cell>
          <cell r="B144" t="str">
            <v>U6c51.0*45.0</v>
          </cell>
          <cell r="C144">
            <v>1143</v>
          </cell>
          <cell r="D144">
            <v>1295</v>
          </cell>
          <cell r="E144">
            <v>230</v>
          </cell>
          <cell r="F144">
            <v>230</v>
          </cell>
          <cell r="G144">
            <v>206</v>
          </cell>
          <cell r="H144">
            <v>206</v>
          </cell>
          <cell r="I144">
            <v>1</v>
          </cell>
          <cell r="J144">
            <v>1</v>
          </cell>
          <cell r="K144">
            <v>203.5</v>
          </cell>
          <cell r="L144">
            <v>1</v>
          </cell>
          <cell r="M144">
            <v>22</v>
          </cell>
          <cell r="N144">
            <v>48</v>
          </cell>
          <cell r="O144">
            <v>54</v>
          </cell>
          <cell r="P144">
            <v>67</v>
          </cell>
          <cell r="Q144">
            <v>0</v>
          </cell>
          <cell r="R144">
            <v>0.13</v>
          </cell>
          <cell r="S144">
            <v>0.13</v>
          </cell>
          <cell r="T144">
            <v>0.13</v>
          </cell>
          <cell r="U144">
            <v>1</v>
          </cell>
          <cell r="V144">
            <v>15</v>
          </cell>
          <cell r="W144">
            <v>12</v>
          </cell>
          <cell r="X144">
            <v>1</v>
          </cell>
          <cell r="Y144">
            <v>1</v>
          </cell>
          <cell r="Z144">
            <v>50</v>
          </cell>
          <cell r="AA144">
            <v>50</v>
          </cell>
          <cell r="AB144">
            <v>0.04</v>
          </cell>
          <cell r="AC144">
            <v>0.04</v>
          </cell>
          <cell r="AD144">
            <v>1</v>
          </cell>
        </row>
        <row r="145">
          <cell r="A145">
            <v>144</v>
          </cell>
          <cell r="B145" t="str">
            <v>U6x51.0*45.0</v>
          </cell>
          <cell r="C145">
            <v>1143</v>
          </cell>
          <cell r="D145">
            <v>1295</v>
          </cell>
          <cell r="E145">
            <v>25</v>
          </cell>
          <cell r="F145">
            <v>25</v>
          </cell>
          <cell r="G145">
            <v>26</v>
          </cell>
          <cell r="H145">
            <v>26</v>
          </cell>
          <cell r="I145">
            <v>2</v>
          </cell>
          <cell r="J145">
            <v>2</v>
          </cell>
          <cell r="K145">
            <v>203.5</v>
          </cell>
          <cell r="L145">
            <v>4</v>
          </cell>
          <cell r="M145">
            <v>22</v>
          </cell>
          <cell r="N145">
            <v>48</v>
          </cell>
          <cell r="O145">
            <v>54</v>
          </cell>
          <cell r="P145">
            <v>67</v>
          </cell>
          <cell r="Q145">
            <v>0</v>
          </cell>
          <cell r="R145">
            <v>0.13</v>
          </cell>
          <cell r="S145">
            <v>0.13</v>
          </cell>
          <cell r="T145">
            <v>0.13</v>
          </cell>
          <cell r="U145">
            <v>1</v>
          </cell>
          <cell r="V145">
            <v>15</v>
          </cell>
          <cell r="W145">
            <v>12</v>
          </cell>
          <cell r="X145">
            <v>1</v>
          </cell>
          <cell r="Y145">
            <v>1</v>
          </cell>
          <cell r="Z145">
            <v>50</v>
          </cell>
          <cell r="AA145">
            <v>50</v>
          </cell>
          <cell r="AB145">
            <v>0.04</v>
          </cell>
          <cell r="AC145">
            <v>0.04</v>
          </cell>
          <cell r="AD145">
            <v>1</v>
          </cell>
        </row>
        <row r="146">
          <cell r="A146">
            <v>145</v>
          </cell>
          <cell r="B146" t="str">
            <v/>
          </cell>
          <cell r="C146" t="str">
            <v/>
          </cell>
          <cell r="D146" t="str">
            <v/>
          </cell>
          <cell r="E146" t="str">
            <v/>
          </cell>
          <cell r="F146" t="str">
            <v/>
          </cell>
          <cell r="G146" t="str">
            <v/>
          </cell>
          <cell r="H146" t="str">
            <v/>
          </cell>
          <cell r="I146" t="str">
            <v/>
          </cell>
          <cell r="J146" t="str">
            <v/>
          </cell>
          <cell r="K146" t="str">
            <v/>
          </cell>
          <cell r="L146" t="str">
            <v/>
          </cell>
          <cell r="M146" t="str">
            <v/>
          </cell>
          <cell r="N146" t="str">
            <v/>
          </cell>
          <cell r="O146" t="str">
            <v/>
          </cell>
          <cell r="P146" t="str">
            <v/>
          </cell>
          <cell r="Q146" t="str">
            <v/>
          </cell>
          <cell r="R146" t="str">
            <v/>
          </cell>
          <cell r="S146" t="str">
            <v/>
          </cell>
          <cell r="T146" t="str">
            <v/>
          </cell>
          <cell r="V146" t="str">
            <v/>
          </cell>
          <cell r="W146" t="str">
            <v/>
          </cell>
          <cell r="X146" t="str">
            <v/>
          </cell>
          <cell r="Y146" t="str">
            <v/>
          </cell>
          <cell r="Z146" t="str">
            <v/>
          </cell>
          <cell r="AA146" t="str">
            <v/>
          </cell>
          <cell r="AB146" t="str">
            <v/>
          </cell>
        </row>
        <row r="147">
          <cell r="A147">
            <v>146</v>
          </cell>
          <cell r="B147" t="str">
            <v>U6 53.0*45.0</v>
          </cell>
          <cell r="C147">
            <v>1143</v>
          </cell>
          <cell r="D147">
            <v>1346</v>
          </cell>
          <cell r="E147">
            <v>25</v>
          </cell>
          <cell r="F147">
            <v>25</v>
          </cell>
          <cell r="G147">
            <v>26</v>
          </cell>
          <cell r="H147">
            <v>26</v>
          </cell>
          <cell r="I147">
            <v>1</v>
          </cell>
          <cell r="J147">
            <v>1</v>
          </cell>
          <cell r="K147">
            <v>203.5</v>
          </cell>
          <cell r="L147">
            <v>1</v>
          </cell>
          <cell r="M147">
            <v>22</v>
          </cell>
          <cell r="N147">
            <v>48</v>
          </cell>
          <cell r="O147">
            <v>54</v>
          </cell>
          <cell r="P147">
            <v>67</v>
          </cell>
          <cell r="Q147">
            <v>0</v>
          </cell>
          <cell r="R147">
            <v>0.13</v>
          </cell>
          <cell r="S147">
            <v>0.13</v>
          </cell>
          <cell r="T147">
            <v>0.13</v>
          </cell>
          <cell r="U147">
            <v>1</v>
          </cell>
          <cell r="V147">
            <v>15</v>
          </cell>
          <cell r="W147">
            <v>12</v>
          </cell>
          <cell r="X147">
            <v>1</v>
          </cell>
          <cell r="Y147">
            <v>1</v>
          </cell>
          <cell r="Z147">
            <v>50</v>
          </cell>
          <cell r="AA147">
            <v>50</v>
          </cell>
          <cell r="AB147">
            <v>0.04</v>
          </cell>
          <cell r="AC147">
            <v>0.04</v>
          </cell>
          <cell r="AD147">
            <v>1</v>
          </cell>
        </row>
        <row r="148">
          <cell r="A148">
            <v>147</v>
          </cell>
          <cell r="B148" t="str">
            <v>U6c53.0*45.0</v>
          </cell>
          <cell r="C148">
            <v>1143</v>
          </cell>
          <cell r="D148">
            <v>1346</v>
          </cell>
          <cell r="E148">
            <v>230</v>
          </cell>
          <cell r="F148">
            <v>230</v>
          </cell>
          <cell r="G148">
            <v>231</v>
          </cell>
          <cell r="H148">
            <v>231</v>
          </cell>
          <cell r="I148">
            <v>1</v>
          </cell>
          <cell r="J148">
            <v>1</v>
          </cell>
          <cell r="K148">
            <v>203.5</v>
          </cell>
          <cell r="L148">
            <v>1</v>
          </cell>
          <cell r="M148">
            <v>22</v>
          </cell>
          <cell r="N148">
            <v>48</v>
          </cell>
          <cell r="O148">
            <v>54</v>
          </cell>
          <cell r="P148">
            <v>67</v>
          </cell>
          <cell r="Q148">
            <v>0</v>
          </cell>
          <cell r="R148">
            <v>0.13</v>
          </cell>
          <cell r="S148">
            <v>0.13</v>
          </cell>
          <cell r="T148">
            <v>0.13</v>
          </cell>
          <cell r="U148">
            <v>1</v>
          </cell>
          <cell r="V148">
            <v>15</v>
          </cell>
          <cell r="W148">
            <v>12</v>
          </cell>
          <cell r="X148">
            <v>1</v>
          </cell>
          <cell r="Y148">
            <v>1</v>
          </cell>
          <cell r="Z148">
            <v>50</v>
          </cell>
          <cell r="AA148">
            <v>50</v>
          </cell>
          <cell r="AB148">
            <v>0.04</v>
          </cell>
          <cell r="AC148">
            <v>0.04</v>
          </cell>
          <cell r="AD148">
            <v>1</v>
          </cell>
        </row>
        <row r="149">
          <cell r="A149">
            <v>148</v>
          </cell>
          <cell r="B149" t="str">
            <v>U6x53.0*45.0</v>
          </cell>
          <cell r="C149">
            <v>1143</v>
          </cell>
          <cell r="D149">
            <v>1346</v>
          </cell>
          <cell r="E149">
            <v>10</v>
          </cell>
          <cell r="F149">
            <v>10</v>
          </cell>
          <cell r="G149">
            <v>11</v>
          </cell>
          <cell r="H149">
            <v>11</v>
          </cell>
          <cell r="I149">
            <v>2</v>
          </cell>
          <cell r="J149">
            <v>2</v>
          </cell>
          <cell r="K149">
            <v>203.5</v>
          </cell>
          <cell r="L149">
            <v>4</v>
          </cell>
          <cell r="M149">
            <v>22</v>
          </cell>
          <cell r="N149">
            <v>48</v>
          </cell>
          <cell r="O149">
            <v>54</v>
          </cell>
          <cell r="P149">
            <v>67</v>
          </cell>
          <cell r="Q149">
            <v>0</v>
          </cell>
          <cell r="R149">
            <v>0.13</v>
          </cell>
          <cell r="S149">
            <v>0.13</v>
          </cell>
          <cell r="T149">
            <v>0.13</v>
          </cell>
          <cell r="U149">
            <v>1</v>
          </cell>
          <cell r="V149">
            <v>15</v>
          </cell>
          <cell r="W149">
            <v>12</v>
          </cell>
          <cell r="X149">
            <v>1</v>
          </cell>
          <cell r="Y149">
            <v>1</v>
          </cell>
          <cell r="Z149">
            <v>50</v>
          </cell>
          <cell r="AA149">
            <v>50</v>
          </cell>
          <cell r="AB149">
            <v>0.04</v>
          </cell>
          <cell r="AC149">
            <v>0.04</v>
          </cell>
          <cell r="AD149">
            <v>1</v>
          </cell>
        </row>
        <row r="150">
          <cell r="A150">
            <v>149</v>
          </cell>
          <cell r="B150" t="str">
            <v/>
          </cell>
          <cell r="C150" t="str">
            <v/>
          </cell>
          <cell r="D150" t="str">
            <v/>
          </cell>
          <cell r="E150" t="str">
            <v/>
          </cell>
          <cell r="F150" t="str">
            <v/>
          </cell>
          <cell r="G150" t="str">
            <v/>
          </cell>
          <cell r="H150" t="str">
            <v/>
          </cell>
          <cell r="I150" t="str">
            <v/>
          </cell>
          <cell r="J150" t="str">
            <v/>
          </cell>
          <cell r="K150" t="str">
            <v/>
          </cell>
          <cell r="L150" t="str">
            <v/>
          </cell>
          <cell r="M150" t="str">
            <v/>
          </cell>
          <cell r="N150" t="str">
            <v/>
          </cell>
          <cell r="O150" t="str">
            <v/>
          </cell>
          <cell r="P150" t="str">
            <v/>
          </cell>
          <cell r="Q150" t="str">
            <v/>
          </cell>
          <cell r="R150" t="str">
            <v/>
          </cell>
          <cell r="S150" t="str">
            <v/>
          </cell>
          <cell r="T150" t="str">
            <v/>
          </cell>
          <cell r="V150" t="str">
            <v/>
          </cell>
          <cell r="W150" t="str">
            <v/>
          </cell>
          <cell r="X150" t="str">
            <v/>
          </cell>
          <cell r="Y150" t="str">
            <v/>
          </cell>
          <cell r="Z150" t="str">
            <v/>
          </cell>
          <cell r="AA150" t="str">
            <v/>
          </cell>
          <cell r="AB150" t="str">
            <v/>
          </cell>
        </row>
        <row r="151">
          <cell r="A151">
            <v>150</v>
          </cell>
          <cell r="B151" t="str">
            <v/>
          </cell>
          <cell r="C151" t="str">
            <v/>
          </cell>
          <cell r="D151" t="str">
            <v/>
          </cell>
          <cell r="E151" t="str">
            <v/>
          </cell>
          <cell r="F151" t="str">
            <v/>
          </cell>
          <cell r="G151" t="str">
            <v/>
          </cell>
          <cell r="H151" t="str">
            <v/>
          </cell>
          <cell r="I151" t="str">
            <v/>
          </cell>
          <cell r="J151" t="str">
            <v/>
          </cell>
          <cell r="K151" t="str">
            <v/>
          </cell>
          <cell r="L151" t="str">
            <v/>
          </cell>
          <cell r="M151" t="str">
            <v/>
          </cell>
          <cell r="N151" t="str">
            <v/>
          </cell>
          <cell r="O151" t="str">
            <v/>
          </cell>
          <cell r="P151" t="str">
            <v/>
          </cell>
          <cell r="Q151" t="str">
            <v/>
          </cell>
          <cell r="R151" t="str">
            <v/>
          </cell>
          <cell r="S151" t="str">
            <v/>
          </cell>
          <cell r="T151" t="str">
            <v/>
          </cell>
          <cell r="V151" t="str">
            <v/>
          </cell>
          <cell r="W151" t="str">
            <v/>
          </cell>
          <cell r="X151" t="str">
            <v/>
          </cell>
          <cell r="Y151" t="str">
            <v/>
          </cell>
          <cell r="Z151" t="str">
            <v/>
          </cell>
          <cell r="AA151" t="str">
            <v/>
          </cell>
          <cell r="AB151" t="str">
            <v/>
          </cell>
        </row>
        <row r="152">
          <cell r="A152">
            <v>151</v>
          </cell>
          <cell r="B152" t="str">
            <v>U7 27.5*22.5</v>
          </cell>
          <cell r="C152">
            <v>572</v>
          </cell>
          <cell r="D152">
            <v>699</v>
          </cell>
          <cell r="E152">
            <v>8</v>
          </cell>
          <cell r="F152">
            <v>8</v>
          </cell>
          <cell r="G152">
            <v>8</v>
          </cell>
          <cell r="H152">
            <v>8</v>
          </cell>
          <cell r="I152">
            <v>1</v>
          </cell>
          <cell r="J152">
            <v>1</v>
          </cell>
          <cell r="K152">
            <v>203.5</v>
          </cell>
          <cell r="L152">
            <v>1</v>
          </cell>
          <cell r="M152">
            <v>50</v>
          </cell>
          <cell r="N152">
            <v>110</v>
          </cell>
          <cell r="O152">
            <v>122</v>
          </cell>
          <cell r="P152">
            <v>153</v>
          </cell>
          <cell r="Q152">
            <v>0</v>
          </cell>
          <cell r="R152">
            <v>0.13</v>
          </cell>
          <cell r="S152">
            <v>0.13</v>
          </cell>
          <cell r="T152">
            <v>0.13</v>
          </cell>
          <cell r="U152">
            <v>1</v>
          </cell>
          <cell r="V152">
            <v>15</v>
          </cell>
          <cell r="W152">
            <v>12</v>
          </cell>
          <cell r="X152">
            <v>1</v>
          </cell>
          <cell r="Y152">
            <v>1</v>
          </cell>
          <cell r="Z152">
            <v>50</v>
          </cell>
          <cell r="AA152">
            <v>50</v>
          </cell>
          <cell r="AB152">
            <v>0.04</v>
          </cell>
          <cell r="AC152">
            <v>0.04</v>
          </cell>
          <cell r="AD152">
            <v>1</v>
          </cell>
        </row>
        <row r="153">
          <cell r="A153">
            <v>152</v>
          </cell>
          <cell r="B153" t="str">
            <v>U7 27.5*23.0</v>
          </cell>
          <cell r="C153">
            <v>584</v>
          </cell>
          <cell r="D153">
            <v>699</v>
          </cell>
          <cell r="E153">
            <v>8</v>
          </cell>
          <cell r="F153">
            <v>8</v>
          </cell>
          <cell r="G153">
            <v>8</v>
          </cell>
          <cell r="H153">
            <v>8</v>
          </cell>
          <cell r="I153">
            <v>1</v>
          </cell>
          <cell r="J153">
            <v>1</v>
          </cell>
          <cell r="K153">
            <v>203.5</v>
          </cell>
          <cell r="L153">
            <v>1</v>
          </cell>
          <cell r="M153">
            <v>49</v>
          </cell>
          <cell r="N153">
            <v>108</v>
          </cell>
          <cell r="O153">
            <v>120</v>
          </cell>
          <cell r="P153">
            <v>150</v>
          </cell>
          <cell r="Q153">
            <v>0</v>
          </cell>
          <cell r="R153">
            <v>0.13</v>
          </cell>
          <cell r="S153">
            <v>0.13</v>
          </cell>
          <cell r="T153">
            <v>0.13</v>
          </cell>
          <cell r="U153">
            <v>1</v>
          </cell>
          <cell r="V153">
            <v>15</v>
          </cell>
          <cell r="W153">
            <v>12</v>
          </cell>
          <cell r="X153">
            <v>1</v>
          </cell>
          <cell r="Y153">
            <v>1</v>
          </cell>
          <cell r="Z153">
            <v>50</v>
          </cell>
          <cell r="AA153">
            <v>50</v>
          </cell>
          <cell r="AB153">
            <v>0.04</v>
          </cell>
          <cell r="AC153">
            <v>0.04</v>
          </cell>
          <cell r="AD153">
            <v>1</v>
          </cell>
        </row>
        <row r="154">
          <cell r="A154">
            <v>153</v>
          </cell>
          <cell r="B154" t="str">
            <v>U7t29.5*24.5</v>
          </cell>
          <cell r="C154">
            <v>622</v>
          </cell>
          <cell r="D154">
            <v>749</v>
          </cell>
          <cell r="E154">
            <v>59</v>
          </cell>
          <cell r="F154">
            <v>59</v>
          </cell>
          <cell r="G154">
            <v>172</v>
          </cell>
          <cell r="H154">
            <v>172</v>
          </cell>
          <cell r="I154">
            <v>1</v>
          </cell>
          <cell r="J154">
            <v>1</v>
          </cell>
          <cell r="K154">
            <v>203.5</v>
          </cell>
          <cell r="L154">
            <v>1</v>
          </cell>
          <cell r="M154">
            <v>46</v>
          </cell>
          <cell r="N154">
            <v>102</v>
          </cell>
          <cell r="O154">
            <v>114</v>
          </cell>
          <cell r="P154">
            <v>142</v>
          </cell>
          <cell r="Q154">
            <v>0</v>
          </cell>
          <cell r="R154">
            <v>0.13</v>
          </cell>
          <cell r="S154">
            <v>0.13</v>
          </cell>
          <cell r="T154">
            <v>0.13</v>
          </cell>
          <cell r="U154">
            <v>1</v>
          </cell>
          <cell r="V154">
            <v>15</v>
          </cell>
          <cell r="W154">
            <v>12</v>
          </cell>
          <cell r="X154">
            <v>1</v>
          </cell>
          <cell r="Y154">
            <v>1</v>
          </cell>
          <cell r="Z154">
            <v>50</v>
          </cell>
          <cell r="AA154">
            <v>50</v>
          </cell>
          <cell r="AB154">
            <v>0.04</v>
          </cell>
          <cell r="AC154">
            <v>0.04</v>
          </cell>
          <cell r="AD154">
            <v>1</v>
          </cell>
        </row>
        <row r="155">
          <cell r="A155">
            <v>154</v>
          </cell>
          <cell r="B155" t="str">
            <v>U7 29.5*24.5</v>
          </cell>
          <cell r="C155">
            <v>622</v>
          </cell>
          <cell r="D155">
            <v>749</v>
          </cell>
          <cell r="E155">
            <v>8</v>
          </cell>
          <cell r="F155">
            <v>8</v>
          </cell>
          <cell r="G155">
            <v>8</v>
          </cell>
          <cell r="H155">
            <v>8</v>
          </cell>
          <cell r="I155">
            <v>1</v>
          </cell>
          <cell r="J155">
            <v>1</v>
          </cell>
          <cell r="K155">
            <v>203.5</v>
          </cell>
          <cell r="L155">
            <v>1</v>
          </cell>
          <cell r="M155">
            <v>46</v>
          </cell>
          <cell r="N155">
            <v>102</v>
          </cell>
          <cell r="O155">
            <v>114</v>
          </cell>
          <cell r="P155">
            <v>142</v>
          </cell>
          <cell r="Q155">
            <v>0</v>
          </cell>
          <cell r="R155">
            <v>0.13</v>
          </cell>
          <cell r="S155">
            <v>0.13</v>
          </cell>
          <cell r="T155">
            <v>0.13</v>
          </cell>
          <cell r="U155">
            <v>1</v>
          </cell>
          <cell r="V155">
            <v>15</v>
          </cell>
          <cell r="W155">
            <v>12</v>
          </cell>
          <cell r="X155">
            <v>1</v>
          </cell>
          <cell r="Y155">
            <v>1</v>
          </cell>
          <cell r="Z155">
            <v>50</v>
          </cell>
          <cell r="AA155">
            <v>50</v>
          </cell>
          <cell r="AB155">
            <v>0.04</v>
          </cell>
          <cell r="AC155">
            <v>0.04</v>
          </cell>
          <cell r="AD155">
            <v>1</v>
          </cell>
        </row>
        <row r="156">
          <cell r="A156">
            <v>155</v>
          </cell>
          <cell r="B156" t="str">
            <v>U7 29.5*25.0</v>
          </cell>
          <cell r="C156">
            <v>635</v>
          </cell>
          <cell r="D156">
            <v>749</v>
          </cell>
          <cell r="E156">
            <v>8</v>
          </cell>
          <cell r="F156">
            <v>8</v>
          </cell>
          <cell r="G156">
            <v>8</v>
          </cell>
          <cell r="H156">
            <v>8</v>
          </cell>
          <cell r="I156">
            <v>1</v>
          </cell>
          <cell r="J156">
            <v>1</v>
          </cell>
          <cell r="K156">
            <v>203.5</v>
          </cell>
          <cell r="L156">
            <v>1</v>
          </cell>
          <cell r="M156">
            <v>45</v>
          </cell>
          <cell r="N156">
            <v>100</v>
          </cell>
          <cell r="O156">
            <v>112</v>
          </cell>
          <cell r="P156">
            <v>139</v>
          </cell>
          <cell r="Q156">
            <v>0</v>
          </cell>
          <cell r="R156">
            <v>0.13</v>
          </cell>
          <cell r="S156">
            <v>0.13</v>
          </cell>
          <cell r="T156">
            <v>0.13</v>
          </cell>
          <cell r="U156">
            <v>1</v>
          </cell>
          <cell r="V156">
            <v>15</v>
          </cell>
          <cell r="W156">
            <v>12</v>
          </cell>
          <cell r="X156">
            <v>1</v>
          </cell>
          <cell r="Y156">
            <v>1</v>
          </cell>
          <cell r="Z156">
            <v>50</v>
          </cell>
          <cell r="AA156">
            <v>50</v>
          </cell>
          <cell r="AB156">
            <v>0.04</v>
          </cell>
          <cell r="AC156">
            <v>0.04</v>
          </cell>
          <cell r="AD156">
            <v>1</v>
          </cell>
        </row>
        <row r="157">
          <cell r="A157">
            <v>156</v>
          </cell>
          <cell r="B157" t="str">
            <v>U7 30.5*26.0</v>
          </cell>
          <cell r="C157">
            <v>660</v>
          </cell>
          <cell r="D157">
            <v>775</v>
          </cell>
          <cell r="E157">
            <v>8</v>
          </cell>
          <cell r="F157">
            <v>8</v>
          </cell>
          <cell r="G157">
            <v>8</v>
          </cell>
          <cell r="H157">
            <v>8</v>
          </cell>
          <cell r="I157">
            <v>1</v>
          </cell>
          <cell r="J157">
            <v>1</v>
          </cell>
          <cell r="K157">
            <v>203.5</v>
          </cell>
          <cell r="L157">
            <v>1</v>
          </cell>
          <cell r="M157">
            <v>44</v>
          </cell>
          <cell r="N157">
            <v>97</v>
          </cell>
          <cell r="O157">
            <v>108</v>
          </cell>
          <cell r="P157">
            <v>134</v>
          </cell>
          <cell r="Q157">
            <v>0</v>
          </cell>
          <cell r="R157">
            <v>0.13</v>
          </cell>
          <cell r="S157">
            <v>0.13</v>
          </cell>
          <cell r="T157">
            <v>0.13</v>
          </cell>
          <cell r="U157">
            <v>1</v>
          </cell>
          <cell r="V157">
            <v>15</v>
          </cell>
          <cell r="W157">
            <v>12</v>
          </cell>
          <cell r="X157">
            <v>1</v>
          </cell>
          <cell r="Y157">
            <v>1</v>
          </cell>
          <cell r="Z157">
            <v>50</v>
          </cell>
          <cell r="AA157">
            <v>50</v>
          </cell>
          <cell r="AB157">
            <v>0.04</v>
          </cell>
          <cell r="AC157">
            <v>0.04</v>
          </cell>
          <cell r="AD157">
            <v>1</v>
          </cell>
        </row>
        <row r="158">
          <cell r="A158">
            <v>157</v>
          </cell>
          <cell r="B158" t="str">
            <v>U7a30.5*26.0</v>
          </cell>
          <cell r="C158">
            <v>660</v>
          </cell>
          <cell r="D158">
            <v>775</v>
          </cell>
          <cell r="E158">
            <v>48</v>
          </cell>
          <cell r="F158">
            <v>48</v>
          </cell>
          <cell r="G158">
            <v>51</v>
          </cell>
          <cell r="H158">
            <v>51</v>
          </cell>
          <cell r="I158">
            <v>1</v>
          </cell>
          <cell r="J158">
            <v>1</v>
          </cell>
          <cell r="K158">
            <v>203.5</v>
          </cell>
          <cell r="L158">
            <v>1</v>
          </cell>
          <cell r="M158">
            <v>44</v>
          </cell>
          <cell r="N158">
            <v>97</v>
          </cell>
          <cell r="O158">
            <v>108</v>
          </cell>
          <cell r="P158">
            <v>134</v>
          </cell>
          <cell r="Q158">
            <v>0</v>
          </cell>
          <cell r="R158">
            <v>0.13</v>
          </cell>
          <cell r="S158">
            <v>0.13</v>
          </cell>
          <cell r="T158">
            <v>0.13</v>
          </cell>
          <cell r="U158">
            <v>1</v>
          </cell>
          <cell r="V158">
            <v>15</v>
          </cell>
          <cell r="W158">
            <v>12</v>
          </cell>
          <cell r="X158">
            <v>1</v>
          </cell>
          <cell r="Y158">
            <v>1</v>
          </cell>
          <cell r="Z158">
            <v>50</v>
          </cell>
          <cell r="AA158">
            <v>50</v>
          </cell>
          <cell r="AB158">
            <v>0.04</v>
          </cell>
          <cell r="AC158">
            <v>0.04</v>
          </cell>
          <cell r="AD158">
            <v>1</v>
          </cell>
        </row>
        <row r="159">
          <cell r="A159">
            <v>158</v>
          </cell>
          <cell r="B159" t="str">
            <v>U7 33.5*26.5</v>
          </cell>
          <cell r="C159">
            <v>673</v>
          </cell>
          <cell r="D159">
            <v>851</v>
          </cell>
          <cell r="E159">
            <v>8</v>
          </cell>
          <cell r="F159">
            <v>8</v>
          </cell>
          <cell r="G159">
            <v>8</v>
          </cell>
          <cell r="H159">
            <v>8</v>
          </cell>
          <cell r="I159">
            <v>1</v>
          </cell>
          <cell r="J159">
            <v>1</v>
          </cell>
          <cell r="K159">
            <v>203.5</v>
          </cell>
          <cell r="L159">
            <v>1</v>
          </cell>
          <cell r="M159">
            <v>43</v>
          </cell>
          <cell r="N159">
            <v>95</v>
          </cell>
          <cell r="O159">
            <v>106</v>
          </cell>
          <cell r="P159">
            <v>132</v>
          </cell>
          <cell r="Q159">
            <v>0</v>
          </cell>
          <cell r="R159">
            <v>0.13</v>
          </cell>
          <cell r="S159">
            <v>0.13</v>
          </cell>
          <cell r="T159">
            <v>0.13</v>
          </cell>
          <cell r="U159">
            <v>1</v>
          </cell>
          <cell r="V159">
            <v>15</v>
          </cell>
          <cell r="W159">
            <v>12</v>
          </cell>
          <cell r="X159">
            <v>1</v>
          </cell>
          <cell r="Y159">
            <v>1</v>
          </cell>
          <cell r="Z159">
            <v>50</v>
          </cell>
          <cell r="AA159">
            <v>50</v>
          </cell>
          <cell r="AB159">
            <v>0.04</v>
          </cell>
          <cell r="AC159">
            <v>0.04</v>
          </cell>
          <cell r="AD159">
            <v>1</v>
          </cell>
        </row>
        <row r="160">
          <cell r="A160">
            <v>159</v>
          </cell>
          <cell r="B160" t="str">
            <v>U7b33.5*26.5</v>
          </cell>
          <cell r="C160">
            <v>673</v>
          </cell>
          <cell r="D160">
            <v>851</v>
          </cell>
          <cell r="E160">
            <v>25</v>
          </cell>
          <cell r="F160">
            <v>25</v>
          </cell>
          <cell r="G160">
            <v>49</v>
          </cell>
          <cell r="H160">
            <v>49</v>
          </cell>
          <cell r="I160">
            <v>1</v>
          </cell>
          <cell r="J160">
            <v>1</v>
          </cell>
          <cell r="K160">
            <v>203.5</v>
          </cell>
          <cell r="L160">
            <v>1</v>
          </cell>
          <cell r="M160">
            <v>43</v>
          </cell>
          <cell r="N160">
            <v>95</v>
          </cell>
          <cell r="O160">
            <v>106</v>
          </cell>
          <cell r="P160">
            <v>132</v>
          </cell>
          <cell r="Q160">
            <v>0</v>
          </cell>
          <cell r="R160">
            <v>0.13</v>
          </cell>
          <cell r="S160">
            <v>0.13</v>
          </cell>
          <cell r="T160">
            <v>0.13</v>
          </cell>
          <cell r="U160">
            <v>1</v>
          </cell>
          <cell r="V160">
            <v>15</v>
          </cell>
          <cell r="W160">
            <v>12</v>
          </cell>
          <cell r="X160">
            <v>1</v>
          </cell>
          <cell r="Y160">
            <v>1</v>
          </cell>
          <cell r="Z160">
            <v>50</v>
          </cell>
          <cell r="AA160">
            <v>50</v>
          </cell>
          <cell r="AB160">
            <v>0.04</v>
          </cell>
          <cell r="AC160">
            <v>0.04</v>
          </cell>
          <cell r="AD160">
            <v>1</v>
          </cell>
        </row>
        <row r="161">
          <cell r="A161">
            <v>160</v>
          </cell>
          <cell r="B161" t="str">
            <v>U7h33.5*26.5</v>
          </cell>
          <cell r="C161">
            <v>673</v>
          </cell>
          <cell r="D161">
            <v>851</v>
          </cell>
          <cell r="E161">
            <v>8</v>
          </cell>
          <cell r="F161">
            <v>8</v>
          </cell>
          <cell r="G161">
            <v>8</v>
          </cell>
          <cell r="H161">
            <v>8</v>
          </cell>
          <cell r="I161">
            <v>1</v>
          </cell>
          <cell r="J161">
            <v>2</v>
          </cell>
          <cell r="K161">
            <v>203.5</v>
          </cell>
          <cell r="L161">
            <v>2</v>
          </cell>
          <cell r="M161">
            <v>43</v>
          </cell>
          <cell r="N161">
            <v>95</v>
          </cell>
          <cell r="O161">
            <v>106</v>
          </cell>
          <cell r="P161">
            <v>132</v>
          </cell>
          <cell r="Q161">
            <v>0</v>
          </cell>
          <cell r="R161">
            <v>0.13</v>
          </cell>
          <cell r="S161">
            <v>0.13</v>
          </cell>
          <cell r="T161">
            <v>0.13</v>
          </cell>
          <cell r="U161">
            <v>1</v>
          </cell>
          <cell r="V161">
            <v>15</v>
          </cell>
          <cell r="W161">
            <v>12</v>
          </cell>
          <cell r="X161">
            <v>1</v>
          </cell>
          <cell r="Y161">
            <v>1</v>
          </cell>
          <cell r="Z161">
            <v>50</v>
          </cell>
          <cell r="AA161">
            <v>50</v>
          </cell>
          <cell r="AB161">
            <v>0.04</v>
          </cell>
          <cell r="AC161">
            <v>0.04</v>
          </cell>
          <cell r="AD161">
            <v>1</v>
          </cell>
        </row>
        <row r="162">
          <cell r="A162">
            <v>161</v>
          </cell>
          <cell r="B162" t="str">
            <v/>
          </cell>
          <cell r="C162" t="str">
            <v/>
          </cell>
          <cell r="D162" t="str">
            <v/>
          </cell>
          <cell r="E162" t="str">
            <v/>
          </cell>
          <cell r="F162" t="str">
            <v/>
          </cell>
          <cell r="G162" t="str">
            <v/>
          </cell>
          <cell r="H162" t="str">
            <v/>
          </cell>
          <cell r="I162" t="str">
            <v/>
          </cell>
          <cell r="J162" t="str">
            <v/>
          </cell>
          <cell r="K162" t="str">
            <v/>
          </cell>
          <cell r="L162" t="str">
            <v/>
          </cell>
          <cell r="M162" t="str">
            <v/>
          </cell>
          <cell r="N162" t="str">
            <v/>
          </cell>
          <cell r="O162" t="str">
            <v/>
          </cell>
          <cell r="P162" t="str">
            <v/>
          </cell>
          <cell r="Q162" t="str">
            <v/>
          </cell>
          <cell r="R162" t="str">
            <v/>
          </cell>
          <cell r="S162" t="str">
            <v/>
          </cell>
          <cell r="T162" t="str">
            <v/>
          </cell>
          <cell r="V162" t="str">
            <v/>
          </cell>
          <cell r="W162" t="str">
            <v/>
          </cell>
          <cell r="X162" t="str">
            <v/>
          </cell>
          <cell r="Y162" t="str">
            <v/>
          </cell>
          <cell r="Z162" t="str">
            <v/>
          </cell>
          <cell r="AA162" t="str">
            <v/>
          </cell>
          <cell r="AB162" t="str">
            <v/>
          </cell>
        </row>
        <row r="163">
          <cell r="A163">
            <v>162</v>
          </cell>
          <cell r="B163" t="str">
            <v>U7 36.0*28.0</v>
          </cell>
          <cell r="C163">
            <v>711</v>
          </cell>
          <cell r="D163">
            <v>914</v>
          </cell>
          <cell r="E163">
            <v>14</v>
          </cell>
          <cell r="F163">
            <v>14</v>
          </cell>
          <cell r="G163">
            <v>15</v>
          </cell>
          <cell r="H163">
            <v>15</v>
          </cell>
          <cell r="I163">
            <v>1</v>
          </cell>
          <cell r="J163">
            <v>1</v>
          </cell>
          <cell r="K163">
            <v>203.5</v>
          </cell>
          <cell r="L163">
            <v>1</v>
          </cell>
          <cell r="M163">
            <v>41</v>
          </cell>
          <cell r="N163">
            <v>90</v>
          </cell>
          <cell r="O163">
            <v>100</v>
          </cell>
          <cell r="P163">
            <v>125</v>
          </cell>
          <cell r="Q163">
            <v>0</v>
          </cell>
          <cell r="R163">
            <v>0.13</v>
          </cell>
          <cell r="S163">
            <v>0.13</v>
          </cell>
          <cell r="T163">
            <v>0.13</v>
          </cell>
          <cell r="U163">
            <v>1</v>
          </cell>
          <cell r="V163">
            <v>15</v>
          </cell>
          <cell r="W163">
            <v>12</v>
          </cell>
          <cell r="X163">
            <v>1</v>
          </cell>
          <cell r="Y163">
            <v>1</v>
          </cell>
          <cell r="Z163">
            <v>50</v>
          </cell>
          <cell r="AA163">
            <v>50</v>
          </cell>
          <cell r="AB163">
            <v>0.04</v>
          </cell>
          <cell r="AC163">
            <v>0.04</v>
          </cell>
          <cell r="AD163">
            <v>1</v>
          </cell>
        </row>
        <row r="164">
          <cell r="A164">
            <v>163</v>
          </cell>
          <cell r="B164" t="str">
            <v>U7b36.0*28.0</v>
          </cell>
          <cell r="C164">
            <v>711</v>
          </cell>
          <cell r="D164">
            <v>914</v>
          </cell>
          <cell r="E164">
            <v>44</v>
          </cell>
          <cell r="F164">
            <v>44</v>
          </cell>
          <cell r="G164">
            <v>80</v>
          </cell>
          <cell r="H164">
            <v>80</v>
          </cell>
          <cell r="I164">
            <v>1</v>
          </cell>
          <cell r="J164">
            <v>1</v>
          </cell>
          <cell r="K164">
            <v>203.5</v>
          </cell>
          <cell r="L164">
            <v>1</v>
          </cell>
          <cell r="M164">
            <v>41</v>
          </cell>
          <cell r="N164">
            <v>90</v>
          </cell>
          <cell r="O164">
            <v>100</v>
          </cell>
          <cell r="P164">
            <v>125</v>
          </cell>
          <cell r="Q164">
            <v>0</v>
          </cell>
          <cell r="R164">
            <v>0.13</v>
          </cell>
          <cell r="S164">
            <v>0.13</v>
          </cell>
          <cell r="T164">
            <v>0.13</v>
          </cell>
          <cell r="U164">
            <v>1</v>
          </cell>
          <cell r="V164">
            <v>15</v>
          </cell>
          <cell r="W164">
            <v>12</v>
          </cell>
          <cell r="X164">
            <v>1</v>
          </cell>
          <cell r="Y164">
            <v>1</v>
          </cell>
          <cell r="Z164">
            <v>50</v>
          </cell>
          <cell r="AA164">
            <v>50</v>
          </cell>
          <cell r="AB164">
            <v>0.04</v>
          </cell>
          <cell r="AC164">
            <v>0.04</v>
          </cell>
          <cell r="AD164">
            <v>1</v>
          </cell>
        </row>
        <row r="165">
          <cell r="A165">
            <v>164</v>
          </cell>
          <cell r="B165" t="str">
            <v>U7h36.0*28.0</v>
          </cell>
          <cell r="C165">
            <v>711</v>
          </cell>
          <cell r="D165">
            <v>914</v>
          </cell>
          <cell r="E165">
            <v>8</v>
          </cell>
          <cell r="F165">
            <v>8</v>
          </cell>
          <cell r="G165">
            <v>8</v>
          </cell>
          <cell r="H165">
            <v>8</v>
          </cell>
          <cell r="I165">
            <v>1</v>
          </cell>
          <cell r="J165">
            <v>2</v>
          </cell>
          <cell r="K165">
            <v>203.5</v>
          </cell>
          <cell r="L165">
            <v>2</v>
          </cell>
          <cell r="M165">
            <v>41</v>
          </cell>
          <cell r="N165">
            <v>90</v>
          </cell>
          <cell r="O165">
            <v>100</v>
          </cell>
          <cell r="P165">
            <v>125</v>
          </cell>
          <cell r="Q165">
            <v>0</v>
          </cell>
          <cell r="R165">
            <v>0.13</v>
          </cell>
          <cell r="S165">
            <v>0.13</v>
          </cell>
          <cell r="T165">
            <v>0.13</v>
          </cell>
          <cell r="U165">
            <v>1</v>
          </cell>
          <cell r="V165">
            <v>15</v>
          </cell>
          <cell r="W165">
            <v>12</v>
          </cell>
          <cell r="X165">
            <v>1</v>
          </cell>
          <cell r="Y165">
            <v>1</v>
          </cell>
          <cell r="Z165">
            <v>50</v>
          </cell>
          <cell r="AA165">
            <v>50</v>
          </cell>
          <cell r="AB165">
            <v>0.04</v>
          </cell>
          <cell r="AC165">
            <v>0.04</v>
          </cell>
          <cell r="AD165">
            <v>1</v>
          </cell>
        </row>
        <row r="166">
          <cell r="A166">
            <v>165</v>
          </cell>
          <cell r="B166" t="str">
            <v>U7j28.5*36.0</v>
          </cell>
          <cell r="C166">
            <v>914</v>
          </cell>
          <cell r="D166">
            <v>724</v>
          </cell>
          <cell r="E166">
            <v>120</v>
          </cell>
          <cell r="F166">
            <v>120</v>
          </cell>
          <cell r="G166">
            <v>80</v>
          </cell>
          <cell r="H166">
            <v>80</v>
          </cell>
          <cell r="I166">
            <v>1</v>
          </cell>
          <cell r="J166">
            <v>1</v>
          </cell>
          <cell r="K166">
            <v>203.5</v>
          </cell>
          <cell r="L166">
            <v>1</v>
          </cell>
          <cell r="M166">
            <v>30</v>
          </cell>
          <cell r="N166">
            <v>67</v>
          </cell>
          <cell r="O166">
            <v>75</v>
          </cell>
          <cell r="P166">
            <v>93</v>
          </cell>
          <cell r="Q166">
            <v>0</v>
          </cell>
          <cell r="R166">
            <v>0.13</v>
          </cell>
          <cell r="S166">
            <v>0.13</v>
          </cell>
          <cell r="T166">
            <v>0.13</v>
          </cell>
          <cell r="U166">
            <v>1</v>
          </cell>
          <cell r="V166">
            <v>15</v>
          </cell>
          <cell r="W166">
            <v>12</v>
          </cell>
          <cell r="X166">
            <v>1</v>
          </cell>
          <cell r="Y166">
            <v>1</v>
          </cell>
          <cell r="Z166">
            <v>50</v>
          </cell>
          <cell r="AA166">
            <v>50</v>
          </cell>
          <cell r="AB166">
            <v>0.04</v>
          </cell>
          <cell r="AC166">
            <v>0.04</v>
          </cell>
          <cell r="AD166">
            <v>1</v>
          </cell>
        </row>
        <row r="167">
          <cell r="A167">
            <v>166</v>
          </cell>
          <cell r="B167" t="str">
            <v>U7 28.5*36.0</v>
          </cell>
          <cell r="C167">
            <v>914</v>
          </cell>
          <cell r="D167">
            <v>724</v>
          </cell>
          <cell r="E167">
            <v>8</v>
          </cell>
          <cell r="F167">
            <v>8</v>
          </cell>
          <cell r="G167">
            <v>8</v>
          </cell>
          <cell r="H167">
            <v>8</v>
          </cell>
          <cell r="I167">
            <v>1</v>
          </cell>
          <cell r="J167">
            <v>1</v>
          </cell>
          <cell r="K167">
            <v>203.5</v>
          </cell>
          <cell r="L167">
            <v>1</v>
          </cell>
          <cell r="M167">
            <v>30</v>
          </cell>
          <cell r="N167">
            <v>67</v>
          </cell>
          <cell r="O167">
            <v>75</v>
          </cell>
          <cell r="P167">
            <v>93</v>
          </cell>
          <cell r="Q167">
            <v>0</v>
          </cell>
          <cell r="R167">
            <v>0.13</v>
          </cell>
          <cell r="S167">
            <v>0.13</v>
          </cell>
          <cell r="T167">
            <v>0.13</v>
          </cell>
          <cell r="U167">
            <v>1</v>
          </cell>
          <cell r="V167">
            <v>15</v>
          </cell>
          <cell r="W167">
            <v>12</v>
          </cell>
          <cell r="X167">
            <v>1</v>
          </cell>
          <cell r="Y167">
            <v>1</v>
          </cell>
          <cell r="Z167">
            <v>50</v>
          </cell>
          <cell r="AA167">
            <v>50</v>
          </cell>
          <cell r="AB167">
            <v>0.04</v>
          </cell>
          <cell r="AC167">
            <v>0.04</v>
          </cell>
          <cell r="AD167">
            <v>1</v>
          </cell>
        </row>
        <row r="168">
          <cell r="A168">
            <v>167</v>
          </cell>
          <cell r="B168" t="str">
            <v>U7a28.5*36.0</v>
          </cell>
          <cell r="C168">
            <v>914</v>
          </cell>
          <cell r="D168">
            <v>724</v>
          </cell>
          <cell r="E168">
            <v>175</v>
          </cell>
          <cell r="F168">
            <v>175</v>
          </cell>
          <cell r="G168">
            <v>25</v>
          </cell>
          <cell r="H168">
            <v>25</v>
          </cell>
          <cell r="I168">
            <v>1</v>
          </cell>
          <cell r="J168">
            <v>1</v>
          </cell>
          <cell r="K168">
            <v>203.5</v>
          </cell>
          <cell r="L168">
            <v>1</v>
          </cell>
          <cell r="M168">
            <v>30</v>
          </cell>
          <cell r="N168">
            <v>67</v>
          </cell>
          <cell r="O168">
            <v>75</v>
          </cell>
          <cell r="P168">
            <v>93</v>
          </cell>
          <cell r="Q168">
            <v>0</v>
          </cell>
          <cell r="R168">
            <v>0.13</v>
          </cell>
          <cell r="S168">
            <v>0.13</v>
          </cell>
          <cell r="T168">
            <v>0.13</v>
          </cell>
          <cell r="U168">
            <v>1</v>
          </cell>
          <cell r="V168">
            <v>15</v>
          </cell>
          <cell r="W168">
            <v>12</v>
          </cell>
          <cell r="X168">
            <v>1</v>
          </cell>
          <cell r="Y168">
            <v>1</v>
          </cell>
          <cell r="Z168">
            <v>50</v>
          </cell>
          <cell r="AA168">
            <v>50</v>
          </cell>
          <cell r="AB168">
            <v>0.04</v>
          </cell>
          <cell r="AC168">
            <v>0.04</v>
          </cell>
          <cell r="AD168">
            <v>1</v>
          </cell>
        </row>
        <row r="169">
          <cell r="A169">
            <v>168</v>
          </cell>
          <cell r="B169" t="str">
            <v>U7 37.0*30.0</v>
          </cell>
          <cell r="C169">
            <v>762</v>
          </cell>
          <cell r="D169">
            <v>940</v>
          </cell>
          <cell r="E169">
            <v>14</v>
          </cell>
          <cell r="F169">
            <v>14</v>
          </cell>
          <cell r="G169">
            <v>8</v>
          </cell>
          <cell r="H169">
            <v>8</v>
          </cell>
          <cell r="I169">
            <v>1</v>
          </cell>
          <cell r="J169">
            <v>1</v>
          </cell>
          <cell r="K169">
            <v>203.5</v>
          </cell>
          <cell r="L169">
            <v>1</v>
          </cell>
          <cell r="M169">
            <v>38</v>
          </cell>
          <cell r="N169">
            <v>84</v>
          </cell>
          <cell r="O169">
            <v>93</v>
          </cell>
          <cell r="P169">
            <v>116</v>
          </cell>
          <cell r="Q169">
            <v>0</v>
          </cell>
          <cell r="R169">
            <v>0.13</v>
          </cell>
          <cell r="S169">
            <v>0.13</v>
          </cell>
          <cell r="T169">
            <v>0.13</v>
          </cell>
          <cell r="U169">
            <v>1</v>
          </cell>
          <cell r="V169">
            <v>15</v>
          </cell>
          <cell r="W169">
            <v>12</v>
          </cell>
          <cell r="X169">
            <v>1</v>
          </cell>
          <cell r="Y169">
            <v>1</v>
          </cell>
          <cell r="Z169">
            <v>50</v>
          </cell>
          <cell r="AA169">
            <v>50</v>
          </cell>
          <cell r="AB169">
            <v>0.04</v>
          </cell>
          <cell r="AC169">
            <v>0.04</v>
          </cell>
          <cell r="AD169">
            <v>1</v>
          </cell>
        </row>
        <row r="170">
          <cell r="A170">
            <v>169</v>
          </cell>
          <cell r="B170" t="str">
            <v>U7b37.0*30.0</v>
          </cell>
          <cell r="C170">
            <v>762</v>
          </cell>
          <cell r="D170">
            <v>940</v>
          </cell>
          <cell r="E170">
            <v>69</v>
          </cell>
          <cell r="F170">
            <v>69</v>
          </cell>
          <cell r="G170">
            <v>93</v>
          </cell>
          <cell r="H170">
            <v>93</v>
          </cell>
          <cell r="I170">
            <v>1</v>
          </cell>
          <cell r="J170">
            <v>1</v>
          </cell>
          <cell r="K170">
            <v>203.5</v>
          </cell>
          <cell r="L170">
            <v>1</v>
          </cell>
          <cell r="M170">
            <v>38</v>
          </cell>
          <cell r="N170">
            <v>84</v>
          </cell>
          <cell r="O170">
            <v>93</v>
          </cell>
          <cell r="P170">
            <v>116</v>
          </cell>
          <cell r="Q170">
            <v>0</v>
          </cell>
          <cell r="R170">
            <v>0.13</v>
          </cell>
          <cell r="S170">
            <v>0.13</v>
          </cell>
          <cell r="T170">
            <v>0.13</v>
          </cell>
          <cell r="U170">
            <v>1</v>
          </cell>
          <cell r="V170">
            <v>15</v>
          </cell>
          <cell r="W170">
            <v>12</v>
          </cell>
          <cell r="X170">
            <v>1</v>
          </cell>
          <cell r="Y170">
            <v>1</v>
          </cell>
          <cell r="Z170">
            <v>50</v>
          </cell>
          <cell r="AA170">
            <v>50</v>
          </cell>
          <cell r="AB170">
            <v>0.04</v>
          </cell>
          <cell r="AC170">
            <v>0.04</v>
          </cell>
          <cell r="AD170">
            <v>1</v>
          </cell>
        </row>
        <row r="171">
          <cell r="A171">
            <v>170</v>
          </cell>
          <cell r="B171" t="str">
            <v>U7 39.0*30.5</v>
          </cell>
          <cell r="C171">
            <v>775</v>
          </cell>
          <cell r="D171">
            <v>991</v>
          </cell>
          <cell r="E171">
            <v>21</v>
          </cell>
          <cell r="F171">
            <v>21</v>
          </cell>
          <cell r="G171">
            <v>34</v>
          </cell>
          <cell r="H171">
            <v>34</v>
          </cell>
          <cell r="I171">
            <v>1</v>
          </cell>
          <cell r="J171">
            <v>1</v>
          </cell>
          <cell r="K171">
            <v>203.5</v>
          </cell>
          <cell r="L171">
            <v>1</v>
          </cell>
          <cell r="M171">
            <v>37</v>
          </cell>
          <cell r="N171">
            <v>82</v>
          </cell>
          <cell r="O171">
            <v>91</v>
          </cell>
          <cell r="P171">
            <v>114</v>
          </cell>
          <cell r="Q171">
            <v>0</v>
          </cell>
          <cell r="R171">
            <v>0.13</v>
          </cell>
          <cell r="S171">
            <v>0.13</v>
          </cell>
          <cell r="T171">
            <v>0.13</v>
          </cell>
          <cell r="U171">
            <v>1</v>
          </cell>
          <cell r="V171">
            <v>15</v>
          </cell>
          <cell r="W171">
            <v>12</v>
          </cell>
          <cell r="X171">
            <v>1</v>
          </cell>
          <cell r="Y171">
            <v>1</v>
          </cell>
          <cell r="Z171">
            <v>50</v>
          </cell>
          <cell r="AA171">
            <v>50</v>
          </cell>
          <cell r="AB171">
            <v>0.04</v>
          </cell>
          <cell r="AC171">
            <v>0.04</v>
          </cell>
          <cell r="AD171">
            <v>1</v>
          </cell>
        </row>
        <row r="172">
          <cell r="A172">
            <v>171</v>
          </cell>
          <cell r="B172" t="str">
            <v>U7b39.0*30.5</v>
          </cell>
          <cell r="C172">
            <v>775</v>
          </cell>
          <cell r="D172">
            <v>991</v>
          </cell>
          <cell r="E172">
            <v>76</v>
          </cell>
          <cell r="F172">
            <v>76</v>
          </cell>
          <cell r="G172">
            <v>119</v>
          </cell>
          <cell r="H172">
            <v>119</v>
          </cell>
          <cell r="I172">
            <v>1</v>
          </cell>
          <cell r="J172">
            <v>1</v>
          </cell>
          <cell r="K172">
            <v>203.5</v>
          </cell>
          <cell r="L172">
            <v>1</v>
          </cell>
          <cell r="M172">
            <v>37</v>
          </cell>
          <cell r="N172">
            <v>82</v>
          </cell>
          <cell r="O172">
            <v>91</v>
          </cell>
          <cell r="P172">
            <v>114</v>
          </cell>
          <cell r="Q172">
            <v>0</v>
          </cell>
          <cell r="R172">
            <v>0.13</v>
          </cell>
          <cell r="S172">
            <v>0.13</v>
          </cell>
          <cell r="T172">
            <v>0.13</v>
          </cell>
          <cell r="U172">
            <v>1</v>
          </cell>
          <cell r="V172">
            <v>15</v>
          </cell>
          <cell r="W172">
            <v>12</v>
          </cell>
          <cell r="X172">
            <v>1</v>
          </cell>
          <cell r="Y172">
            <v>1</v>
          </cell>
          <cell r="Z172">
            <v>50</v>
          </cell>
          <cell r="AA172">
            <v>50</v>
          </cell>
          <cell r="AB172">
            <v>0.04</v>
          </cell>
          <cell r="AC172">
            <v>0.04</v>
          </cell>
          <cell r="AD172">
            <v>1</v>
          </cell>
        </row>
        <row r="173">
          <cell r="A173">
            <v>172</v>
          </cell>
          <cell r="B173" t="str">
            <v>U7x39.0*30.5</v>
          </cell>
          <cell r="C173">
            <v>775</v>
          </cell>
          <cell r="D173">
            <v>991</v>
          </cell>
          <cell r="E173">
            <v>12</v>
          </cell>
          <cell r="F173">
            <v>12</v>
          </cell>
          <cell r="G173">
            <v>12</v>
          </cell>
          <cell r="H173">
            <v>12</v>
          </cell>
          <cell r="I173">
            <v>2</v>
          </cell>
          <cell r="J173">
            <v>2</v>
          </cell>
          <cell r="K173">
            <v>203.5</v>
          </cell>
          <cell r="L173">
            <v>4</v>
          </cell>
          <cell r="M173">
            <v>37</v>
          </cell>
          <cell r="N173">
            <v>82</v>
          </cell>
          <cell r="O173">
            <v>91</v>
          </cell>
          <cell r="P173">
            <v>114</v>
          </cell>
          <cell r="Q173">
            <v>0</v>
          </cell>
          <cell r="R173">
            <v>0.13</v>
          </cell>
          <cell r="S173">
            <v>0.13</v>
          </cell>
          <cell r="T173">
            <v>0.13</v>
          </cell>
          <cell r="U173">
            <v>1</v>
          </cell>
          <cell r="V173">
            <v>15</v>
          </cell>
          <cell r="W173">
            <v>12</v>
          </cell>
          <cell r="X173">
            <v>1</v>
          </cell>
          <cell r="Y173">
            <v>1</v>
          </cell>
          <cell r="Z173">
            <v>50</v>
          </cell>
          <cell r="AA173">
            <v>50</v>
          </cell>
          <cell r="AB173">
            <v>0.04</v>
          </cell>
          <cell r="AC173">
            <v>0.04</v>
          </cell>
          <cell r="AD173">
            <v>1</v>
          </cell>
        </row>
        <row r="174">
          <cell r="A174">
            <v>173</v>
          </cell>
          <cell r="B174" t="str">
            <v>U7 42.0*33.5</v>
          </cell>
          <cell r="C174">
            <v>851</v>
          </cell>
          <cell r="D174">
            <v>1067</v>
          </cell>
          <cell r="E174">
            <v>12</v>
          </cell>
          <cell r="F174">
            <v>12</v>
          </cell>
          <cell r="G174">
            <v>10</v>
          </cell>
          <cell r="H174">
            <v>10</v>
          </cell>
          <cell r="I174">
            <v>2</v>
          </cell>
          <cell r="J174">
            <v>2</v>
          </cell>
          <cell r="K174">
            <v>203.5</v>
          </cell>
          <cell r="L174">
            <v>3</v>
          </cell>
          <cell r="M174">
            <v>33</v>
          </cell>
          <cell r="N174">
            <v>74</v>
          </cell>
          <cell r="O174">
            <v>82</v>
          </cell>
          <cell r="P174">
            <v>102</v>
          </cell>
          <cell r="Q174">
            <v>0</v>
          </cell>
          <cell r="R174">
            <v>0.13</v>
          </cell>
          <cell r="S174">
            <v>0.13</v>
          </cell>
          <cell r="T174">
            <v>0.13</v>
          </cell>
          <cell r="U174">
            <v>1</v>
          </cell>
          <cell r="V174">
            <v>15</v>
          </cell>
          <cell r="W174">
            <v>12</v>
          </cell>
          <cell r="X174">
            <v>1</v>
          </cell>
          <cell r="Y174">
            <v>1</v>
          </cell>
          <cell r="Z174">
            <v>50</v>
          </cell>
          <cell r="AA174">
            <v>50</v>
          </cell>
          <cell r="AB174">
            <v>0.04</v>
          </cell>
          <cell r="AC174">
            <v>0.04</v>
          </cell>
          <cell r="AD174">
            <v>1</v>
          </cell>
        </row>
        <row r="175">
          <cell r="A175">
            <v>174</v>
          </cell>
          <cell r="B175" t="str">
            <v>U7 33.5*42.0</v>
          </cell>
          <cell r="C175">
            <v>1067</v>
          </cell>
          <cell r="D175">
            <v>851</v>
          </cell>
          <cell r="E175">
            <v>10</v>
          </cell>
          <cell r="F175">
            <v>10</v>
          </cell>
          <cell r="G175">
            <v>12</v>
          </cell>
          <cell r="H175">
            <v>12</v>
          </cell>
          <cell r="I175">
            <v>2</v>
          </cell>
          <cell r="J175">
            <v>2</v>
          </cell>
          <cell r="K175">
            <v>203.5</v>
          </cell>
          <cell r="L175">
            <v>3</v>
          </cell>
          <cell r="M175">
            <v>24</v>
          </cell>
          <cell r="N175">
            <v>54</v>
          </cell>
          <cell r="O175">
            <v>60</v>
          </cell>
          <cell r="P175">
            <v>75</v>
          </cell>
          <cell r="Q175">
            <v>0</v>
          </cell>
          <cell r="R175">
            <v>0.13</v>
          </cell>
          <cell r="S175">
            <v>0.13</v>
          </cell>
          <cell r="T175">
            <v>0.13</v>
          </cell>
          <cell r="U175">
            <v>1</v>
          </cell>
          <cell r="V175">
            <v>15</v>
          </cell>
          <cell r="W175">
            <v>12</v>
          </cell>
          <cell r="X175">
            <v>1</v>
          </cell>
          <cell r="Y175">
            <v>1</v>
          </cell>
          <cell r="Z175">
            <v>50</v>
          </cell>
          <cell r="AA175">
            <v>50</v>
          </cell>
          <cell r="AB175">
            <v>0.04</v>
          </cell>
          <cell r="AC175">
            <v>0.04</v>
          </cell>
          <cell r="AD175">
            <v>1</v>
          </cell>
        </row>
        <row r="176">
          <cell r="A176">
            <v>175</v>
          </cell>
          <cell r="B176" t="str">
            <v/>
          </cell>
          <cell r="C176" t="str">
            <v/>
          </cell>
          <cell r="D176" t="str">
            <v/>
          </cell>
          <cell r="E176" t="str">
            <v/>
          </cell>
          <cell r="F176" t="str">
            <v/>
          </cell>
          <cell r="G176" t="str">
            <v/>
          </cell>
          <cell r="H176" t="str">
            <v/>
          </cell>
          <cell r="I176" t="str">
            <v/>
          </cell>
          <cell r="J176" t="str">
            <v/>
          </cell>
          <cell r="K176" t="str">
            <v/>
          </cell>
          <cell r="L176" t="str">
            <v/>
          </cell>
          <cell r="M176" t="str">
            <v/>
          </cell>
          <cell r="N176" t="str">
            <v/>
          </cell>
          <cell r="O176" t="str">
            <v/>
          </cell>
          <cell r="P176" t="str">
            <v/>
          </cell>
          <cell r="Q176" t="str">
            <v/>
          </cell>
          <cell r="R176" t="str">
            <v/>
          </cell>
          <cell r="S176" t="str">
            <v/>
          </cell>
          <cell r="T176" t="str">
            <v/>
          </cell>
          <cell r="V176" t="str">
            <v/>
          </cell>
          <cell r="W176" t="str">
            <v/>
          </cell>
          <cell r="X176" t="str">
            <v/>
          </cell>
          <cell r="Y176" t="str">
            <v/>
          </cell>
          <cell r="Z176" t="str">
            <v/>
          </cell>
          <cell r="AA176" t="str">
            <v/>
          </cell>
          <cell r="AB176" t="str">
            <v/>
          </cell>
        </row>
        <row r="177">
          <cell r="A177">
            <v>176</v>
          </cell>
          <cell r="B177" t="str">
            <v>U7 44.5*36.5</v>
          </cell>
          <cell r="C177">
            <v>927</v>
          </cell>
          <cell r="D177">
            <v>1130</v>
          </cell>
          <cell r="E177">
            <v>10</v>
          </cell>
          <cell r="F177">
            <v>10</v>
          </cell>
          <cell r="G177">
            <v>12</v>
          </cell>
          <cell r="H177">
            <v>12</v>
          </cell>
          <cell r="I177">
            <v>2</v>
          </cell>
          <cell r="J177">
            <v>2</v>
          </cell>
          <cell r="K177">
            <v>203.5</v>
          </cell>
          <cell r="L177">
            <v>3</v>
          </cell>
          <cell r="M177">
            <v>30</v>
          </cell>
          <cell r="N177">
            <v>66</v>
          </cell>
          <cell r="O177">
            <v>73</v>
          </cell>
          <cell r="P177">
            <v>92</v>
          </cell>
          <cell r="Q177">
            <v>0</v>
          </cell>
          <cell r="R177">
            <v>0.13</v>
          </cell>
          <cell r="S177">
            <v>0.13</v>
          </cell>
          <cell r="T177">
            <v>0.13</v>
          </cell>
          <cell r="U177">
            <v>1</v>
          </cell>
          <cell r="V177">
            <v>15</v>
          </cell>
          <cell r="W177">
            <v>12</v>
          </cell>
          <cell r="X177">
            <v>1</v>
          </cell>
          <cell r="Y177">
            <v>1</v>
          </cell>
          <cell r="Z177">
            <v>50</v>
          </cell>
          <cell r="AA177">
            <v>50</v>
          </cell>
          <cell r="AB177">
            <v>0.04</v>
          </cell>
          <cell r="AC177">
            <v>0.04</v>
          </cell>
          <cell r="AD177">
            <v>1</v>
          </cell>
        </row>
        <row r="178">
          <cell r="A178">
            <v>177</v>
          </cell>
          <cell r="B178" t="str">
            <v>U7 36.5*44.5</v>
          </cell>
          <cell r="C178">
            <v>1130</v>
          </cell>
          <cell r="D178">
            <v>927</v>
          </cell>
          <cell r="E178">
            <v>12</v>
          </cell>
          <cell r="F178">
            <v>12</v>
          </cell>
          <cell r="G178">
            <v>10</v>
          </cell>
          <cell r="H178">
            <v>10</v>
          </cell>
          <cell r="I178">
            <v>2</v>
          </cell>
          <cell r="J178">
            <v>2</v>
          </cell>
          <cell r="K178">
            <v>203.5</v>
          </cell>
          <cell r="L178">
            <v>3</v>
          </cell>
          <cell r="M178">
            <v>22</v>
          </cell>
          <cell r="N178">
            <v>49</v>
          </cell>
          <cell r="O178">
            <v>55</v>
          </cell>
          <cell r="P178">
            <v>68</v>
          </cell>
          <cell r="Q178">
            <v>0</v>
          </cell>
          <cell r="R178">
            <v>0.13</v>
          </cell>
          <cell r="S178">
            <v>0.13</v>
          </cell>
          <cell r="T178">
            <v>0.13</v>
          </cell>
          <cell r="U178">
            <v>1</v>
          </cell>
          <cell r="V178">
            <v>15</v>
          </cell>
          <cell r="W178">
            <v>12</v>
          </cell>
          <cell r="X178">
            <v>1</v>
          </cell>
          <cell r="Y178">
            <v>1</v>
          </cell>
          <cell r="Z178">
            <v>50</v>
          </cell>
          <cell r="AA178">
            <v>50</v>
          </cell>
          <cell r="AB178">
            <v>0.04</v>
          </cell>
          <cell r="AC178">
            <v>0.04</v>
          </cell>
          <cell r="AD178">
            <v>1</v>
          </cell>
        </row>
        <row r="179">
          <cell r="A179">
            <v>178</v>
          </cell>
          <cell r="B179" t="str">
            <v/>
          </cell>
          <cell r="C179" t="str">
            <v/>
          </cell>
          <cell r="D179" t="str">
            <v/>
          </cell>
          <cell r="E179" t="str">
            <v/>
          </cell>
          <cell r="F179" t="str">
            <v/>
          </cell>
          <cell r="G179" t="str">
            <v/>
          </cell>
          <cell r="H179" t="str">
            <v/>
          </cell>
          <cell r="I179" t="str">
            <v/>
          </cell>
          <cell r="J179" t="str">
            <v/>
          </cell>
          <cell r="K179" t="str">
            <v/>
          </cell>
          <cell r="L179" t="str">
            <v/>
          </cell>
          <cell r="M179" t="str">
            <v/>
          </cell>
          <cell r="N179" t="str">
            <v/>
          </cell>
          <cell r="O179" t="str">
            <v/>
          </cell>
          <cell r="P179" t="str">
            <v/>
          </cell>
          <cell r="Q179" t="str">
            <v/>
          </cell>
          <cell r="R179" t="str">
            <v/>
          </cell>
          <cell r="S179" t="str">
            <v/>
          </cell>
          <cell r="T179" t="str">
            <v/>
          </cell>
          <cell r="V179" t="str">
            <v/>
          </cell>
          <cell r="W179" t="str">
            <v/>
          </cell>
          <cell r="X179" t="str">
            <v/>
          </cell>
          <cell r="Y179" t="str">
            <v/>
          </cell>
          <cell r="Z179" t="str">
            <v/>
          </cell>
          <cell r="AA179" t="str">
            <v/>
          </cell>
          <cell r="AB179" t="str">
            <v/>
          </cell>
        </row>
        <row r="180">
          <cell r="A180">
            <v>179</v>
          </cell>
          <cell r="B180" t="str">
            <v>U7 44.5*27.0</v>
          </cell>
          <cell r="C180">
            <v>686</v>
          </cell>
          <cell r="D180">
            <v>1130</v>
          </cell>
          <cell r="E180">
            <v>8</v>
          </cell>
          <cell r="F180">
            <v>8</v>
          </cell>
          <cell r="G180">
            <v>8</v>
          </cell>
          <cell r="H180">
            <v>8</v>
          </cell>
          <cell r="I180">
            <v>1</v>
          </cell>
          <cell r="J180">
            <v>2</v>
          </cell>
          <cell r="K180">
            <v>203.5</v>
          </cell>
          <cell r="L180">
            <v>2</v>
          </cell>
          <cell r="M180">
            <v>42</v>
          </cell>
          <cell r="N180">
            <v>93</v>
          </cell>
          <cell r="O180">
            <v>104</v>
          </cell>
          <cell r="P180">
            <v>130</v>
          </cell>
          <cell r="Q180">
            <v>0</v>
          </cell>
          <cell r="R180">
            <v>0.13</v>
          </cell>
          <cell r="S180">
            <v>0.13</v>
          </cell>
          <cell r="T180">
            <v>0.13</v>
          </cell>
          <cell r="U180">
            <v>1</v>
          </cell>
          <cell r="V180">
            <v>15</v>
          </cell>
          <cell r="W180">
            <v>12</v>
          </cell>
          <cell r="X180">
            <v>1</v>
          </cell>
          <cell r="Y180">
            <v>1</v>
          </cell>
          <cell r="Z180">
            <v>50</v>
          </cell>
          <cell r="AA180">
            <v>50</v>
          </cell>
          <cell r="AB180">
            <v>0.04</v>
          </cell>
          <cell r="AC180">
            <v>0.04</v>
          </cell>
          <cell r="AD180">
            <v>1</v>
          </cell>
        </row>
        <row r="181">
          <cell r="A181">
            <v>180</v>
          </cell>
          <cell r="B181" t="str">
            <v/>
          </cell>
          <cell r="C181" t="str">
            <v/>
          </cell>
          <cell r="D181" t="str">
            <v/>
          </cell>
          <cell r="E181" t="str">
            <v/>
          </cell>
          <cell r="F181" t="str">
            <v/>
          </cell>
          <cell r="G181" t="str">
            <v/>
          </cell>
          <cell r="H181" t="str">
            <v/>
          </cell>
          <cell r="I181" t="str">
            <v/>
          </cell>
          <cell r="J181" t="str">
            <v/>
          </cell>
          <cell r="K181" t="str">
            <v/>
          </cell>
          <cell r="L181" t="str">
            <v/>
          </cell>
          <cell r="M181" t="str">
            <v/>
          </cell>
          <cell r="N181" t="str">
            <v/>
          </cell>
          <cell r="O181" t="str">
            <v/>
          </cell>
          <cell r="P181" t="str">
            <v/>
          </cell>
          <cell r="Q181" t="str">
            <v/>
          </cell>
          <cell r="R181" t="str">
            <v/>
          </cell>
          <cell r="S181" t="str">
            <v/>
          </cell>
          <cell r="T181" t="str">
            <v/>
          </cell>
          <cell r="V181" t="str">
            <v/>
          </cell>
          <cell r="W181" t="str">
            <v/>
          </cell>
          <cell r="X181" t="str">
            <v/>
          </cell>
          <cell r="Y181" t="str">
            <v/>
          </cell>
          <cell r="Z181" t="str">
            <v/>
          </cell>
          <cell r="AA181" t="str">
            <v/>
          </cell>
          <cell r="AB181" t="str">
            <v/>
          </cell>
        </row>
        <row r="182">
          <cell r="A182">
            <v>181</v>
          </cell>
          <cell r="B182" t="str">
            <v>U7 44.5*27.5</v>
          </cell>
          <cell r="C182">
            <v>699</v>
          </cell>
          <cell r="D182">
            <v>1130</v>
          </cell>
          <cell r="E182">
            <v>8</v>
          </cell>
          <cell r="F182">
            <v>8</v>
          </cell>
          <cell r="G182">
            <v>8</v>
          </cell>
          <cell r="H182">
            <v>8</v>
          </cell>
          <cell r="I182">
            <v>1</v>
          </cell>
          <cell r="J182">
            <v>2</v>
          </cell>
          <cell r="K182">
            <v>203.5</v>
          </cell>
          <cell r="L182">
            <v>2</v>
          </cell>
          <cell r="M182">
            <v>41</v>
          </cell>
          <cell r="N182">
            <v>92</v>
          </cell>
          <cell r="O182">
            <v>102</v>
          </cell>
          <cell r="P182">
            <v>127</v>
          </cell>
          <cell r="Q182">
            <v>0</v>
          </cell>
          <cell r="R182">
            <v>0.13</v>
          </cell>
          <cell r="S182">
            <v>0.13</v>
          </cell>
          <cell r="T182">
            <v>0.13</v>
          </cell>
          <cell r="U182">
            <v>1</v>
          </cell>
          <cell r="V182">
            <v>15</v>
          </cell>
          <cell r="W182">
            <v>12</v>
          </cell>
          <cell r="X182">
            <v>1</v>
          </cell>
          <cell r="Y182">
            <v>1</v>
          </cell>
          <cell r="Z182">
            <v>50</v>
          </cell>
          <cell r="AA182">
            <v>50</v>
          </cell>
          <cell r="AB182">
            <v>0.04</v>
          </cell>
          <cell r="AC182">
            <v>0.04</v>
          </cell>
          <cell r="AD182">
            <v>1</v>
          </cell>
        </row>
        <row r="183">
          <cell r="A183">
            <v>182</v>
          </cell>
          <cell r="B183" t="str">
            <v/>
          </cell>
          <cell r="C183" t="str">
            <v/>
          </cell>
          <cell r="D183" t="str">
            <v/>
          </cell>
          <cell r="E183" t="str">
            <v/>
          </cell>
          <cell r="F183" t="str">
            <v/>
          </cell>
          <cell r="G183" t="str">
            <v/>
          </cell>
          <cell r="H183" t="str">
            <v/>
          </cell>
          <cell r="I183" t="str">
            <v/>
          </cell>
          <cell r="J183" t="str">
            <v/>
          </cell>
          <cell r="K183" t="str">
            <v/>
          </cell>
          <cell r="L183" t="str">
            <v/>
          </cell>
          <cell r="M183" t="str">
            <v/>
          </cell>
          <cell r="N183" t="str">
            <v/>
          </cell>
          <cell r="O183" t="str">
            <v/>
          </cell>
          <cell r="P183" t="str">
            <v/>
          </cell>
          <cell r="Q183" t="str">
            <v/>
          </cell>
          <cell r="R183" t="str">
            <v/>
          </cell>
          <cell r="S183" t="str">
            <v/>
          </cell>
          <cell r="T183" t="str">
            <v/>
          </cell>
          <cell r="V183" t="str">
            <v/>
          </cell>
          <cell r="W183" t="str">
            <v/>
          </cell>
          <cell r="X183" t="str">
            <v/>
          </cell>
          <cell r="Y183" t="str">
            <v/>
          </cell>
          <cell r="Z183" t="str">
            <v/>
          </cell>
          <cell r="AA183" t="str">
            <v/>
          </cell>
          <cell r="AB183" t="str">
            <v/>
          </cell>
        </row>
        <row r="184">
          <cell r="A184">
            <v>183</v>
          </cell>
          <cell r="B184" t="str">
            <v>U7 1200*1000</v>
          </cell>
          <cell r="C184">
            <v>1000</v>
          </cell>
          <cell r="D184">
            <v>1200</v>
          </cell>
          <cell r="E184">
            <v>10</v>
          </cell>
          <cell r="F184">
            <v>10</v>
          </cell>
          <cell r="G184">
            <v>10</v>
          </cell>
          <cell r="H184">
            <v>10</v>
          </cell>
          <cell r="I184">
            <v>1</v>
          </cell>
          <cell r="J184">
            <v>1</v>
          </cell>
          <cell r="K184">
            <v>203.5</v>
          </cell>
          <cell r="L184">
            <v>1</v>
          </cell>
          <cell r="M184">
            <v>27</v>
          </cell>
          <cell r="N184">
            <v>59</v>
          </cell>
          <cell r="O184">
            <v>66</v>
          </cell>
          <cell r="P184">
            <v>83</v>
          </cell>
          <cell r="Q184">
            <v>0</v>
          </cell>
          <cell r="R184">
            <v>0.13</v>
          </cell>
          <cell r="S184">
            <v>0.13</v>
          </cell>
          <cell r="T184">
            <v>0.13</v>
          </cell>
          <cell r="U184">
            <v>1</v>
          </cell>
          <cell r="V184">
            <v>15</v>
          </cell>
          <cell r="W184">
            <v>12</v>
          </cell>
          <cell r="X184">
            <v>1</v>
          </cell>
          <cell r="Y184">
            <v>1</v>
          </cell>
          <cell r="Z184">
            <v>50</v>
          </cell>
          <cell r="AA184">
            <v>50</v>
          </cell>
          <cell r="AB184">
            <v>0.04</v>
          </cell>
          <cell r="AC184">
            <v>0.04</v>
          </cell>
          <cell r="AD184">
            <v>1</v>
          </cell>
        </row>
        <row r="185">
          <cell r="A185">
            <v>184</v>
          </cell>
          <cell r="B185" t="str">
            <v/>
          </cell>
          <cell r="C185" t="str">
            <v/>
          </cell>
          <cell r="D185" t="str">
            <v/>
          </cell>
          <cell r="E185" t="str">
            <v/>
          </cell>
          <cell r="F185" t="str">
            <v/>
          </cell>
          <cell r="G185" t="str">
            <v/>
          </cell>
          <cell r="H185" t="str">
            <v/>
          </cell>
          <cell r="I185" t="str">
            <v/>
          </cell>
          <cell r="J185" t="str">
            <v/>
          </cell>
          <cell r="K185" t="str">
            <v/>
          </cell>
          <cell r="L185" t="str">
            <v/>
          </cell>
          <cell r="M185" t="str">
            <v/>
          </cell>
          <cell r="N185" t="str">
            <v/>
          </cell>
          <cell r="O185" t="str">
            <v/>
          </cell>
          <cell r="P185" t="str">
            <v/>
          </cell>
          <cell r="Q185" t="str">
            <v/>
          </cell>
          <cell r="R185" t="str">
            <v/>
          </cell>
          <cell r="S185" t="str">
            <v/>
          </cell>
          <cell r="T185" t="str">
            <v/>
          </cell>
          <cell r="V185" t="str">
            <v/>
          </cell>
          <cell r="W185" t="str">
            <v/>
          </cell>
          <cell r="X185" t="str">
            <v/>
          </cell>
          <cell r="Y185" t="str">
            <v/>
          </cell>
          <cell r="Z185" t="str">
            <v/>
          </cell>
          <cell r="AA185" t="str">
            <v/>
          </cell>
          <cell r="AB185" t="str">
            <v/>
          </cell>
        </row>
        <row r="186">
          <cell r="A186">
            <v>185</v>
          </cell>
          <cell r="B186" t="str">
            <v>U7 49.0*41.0</v>
          </cell>
          <cell r="C186">
            <v>1041</v>
          </cell>
          <cell r="D186">
            <v>1245</v>
          </cell>
          <cell r="E186">
            <v>24</v>
          </cell>
          <cell r="F186">
            <v>24</v>
          </cell>
          <cell r="G186">
            <v>26</v>
          </cell>
          <cell r="H186">
            <v>26</v>
          </cell>
          <cell r="I186">
            <v>1</v>
          </cell>
          <cell r="J186">
            <v>1</v>
          </cell>
          <cell r="K186">
            <v>203.5</v>
          </cell>
          <cell r="L186">
            <v>1</v>
          </cell>
          <cell r="M186">
            <v>25</v>
          </cell>
          <cell r="N186">
            <v>56</v>
          </cell>
          <cell r="O186">
            <v>62</v>
          </cell>
          <cell r="P186">
            <v>78</v>
          </cell>
          <cell r="Q186">
            <v>0</v>
          </cell>
          <cell r="R186">
            <v>0.13</v>
          </cell>
          <cell r="S186">
            <v>0.13</v>
          </cell>
          <cell r="T186">
            <v>0.13</v>
          </cell>
          <cell r="U186">
            <v>1</v>
          </cell>
          <cell r="V186">
            <v>15</v>
          </cell>
          <cell r="W186">
            <v>12</v>
          </cell>
          <cell r="X186">
            <v>1</v>
          </cell>
          <cell r="Y186">
            <v>1</v>
          </cell>
          <cell r="Z186">
            <v>50</v>
          </cell>
          <cell r="AA186">
            <v>50</v>
          </cell>
          <cell r="AB186">
            <v>0.04</v>
          </cell>
          <cell r="AC186">
            <v>0.04</v>
          </cell>
          <cell r="AD186">
            <v>1</v>
          </cell>
        </row>
        <row r="187">
          <cell r="A187">
            <v>186</v>
          </cell>
          <cell r="B187" t="str">
            <v>U7c49.0*41.0</v>
          </cell>
          <cell r="C187">
            <v>1041</v>
          </cell>
          <cell r="D187">
            <v>1245</v>
          </cell>
          <cell r="E187">
            <v>179</v>
          </cell>
          <cell r="F187">
            <v>179</v>
          </cell>
          <cell r="G187">
            <v>181</v>
          </cell>
          <cell r="H187">
            <v>181</v>
          </cell>
          <cell r="I187">
            <v>1</v>
          </cell>
          <cell r="J187">
            <v>1</v>
          </cell>
          <cell r="K187">
            <v>203.5</v>
          </cell>
          <cell r="L187">
            <v>1</v>
          </cell>
          <cell r="M187">
            <v>25</v>
          </cell>
          <cell r="N187">
            <v>56</v>
          </cell>
          <cell r="O187">
            <v>62</v>
          </cell>
          <cell r="P187">
            <v>78</v>
          </cell>
          <cell r="Q187">
            <v>0</v>
          </cell>
          <cell r="R187">
            <v>0.13</v>
          </cell>
          <cell r="S187">
            <v>0.13</v>
          </cell>
          <cell r="T187">
            <v>0.13</v>
          </cell>
          <cell r="U187">
            <v>1</v>
          </cell>
          <cell r="V187">
            <v>15</v>
          </cell>
          <cell r="W187">
            <v>12</v>
          </cell>
          <cell r="X187">
            <v>1</v>
          </cell>
          <cell r="Y187">
            <v>1</v>
          </cell>
          <cell r="Z187">
            <v>50</v>
          </cell>
          <cell r="AA187">
            <v>50</v>
          </cell>
          <cell r="AB187">
            <v>0.04</v>
          </cell>
          <cell r="AC187">
            <v>0.04</v>
          </cell>
          <cell r="AD187">
            <v>1</v>
          </cell>
        </row>
        <row r="188">
          <cell r="A188">
            <v>187</v>
          </cell>
          <cell r="B188" t="str">
            <v>U7x49.0*41.0</v>
          </cell>
          <cell r="C188">
            <v>1041</v>
          </cell>
          <cell r="D188">
            <v>1245</v>
          </cell>
          <cell r="E188">
            <v>24</v>
          </cell>
          <cell r="F188">
            <v>24</v>
          </cell>
          <cell r="G188">
            <v>26</v>
          </cell>
          <cell r="H188">
            <v>26</v>
          </cell>
          <cell r="I188">
            <v>2</v>
          </cell>
          <cell r="J188">
            <v>2</v>
          </cell>
          <cell r="K188">
            <v>203.5</v>
          </cell>
          <cell r="L188">
            <v>4</v>
          </cell>
          <cell r="M188">
            <v>25</v>
          </cell>
          <cell r="N188">
            <v>56</v>
          </cell>
          <cell r="O188">
            <v>62</v>
          </cell>
          <cell r="P188">
            <v>78</v>
          </cell>
          <cell r="Q188">
            <v>0</v>
          </cell>
          <cell r="R188">
            <v>0.13</v>
          </cell>
          <cell r="S188">
            <v>0.13</v>
          </cell>
          <cell r="T188">
            <v>0.13</v>
          </cell>
          <cell r="U188">
            <v>1</v>
          </cell>
          <cell r="V188">
            <v>15</v>
          </cell>
          <cell r="W188">
            <v>12</v>
          </cell>
          <cell r="X188">
            <v>1</v>
          </cell>
          <cell r="Y188">
            <v>1</v>
          </cell>
          <cell r="Z188">
            <v>50</v>
          </cell>
          <cell r="AA188">
            <v>50</v>
          </cell>
          <cell r="AB188">
            <v>0.04</v>
          </cell>
          <cell r="AC188">
            <v>0.04</v>
          </cell>
          <cell r="AD188">
            <v>1</v>
          </cell>
        </row>
        <row r="189">
          <cell r="A189">
            <v>188</v>
          </cell>
          <cell r="B189" t="str">
            <v>U7+1200*1000</v>
          </cell>
          <cell r="C189">
            <v>1000</v>
          </cell>
          <cell r="D189">
            <v>1200</v>
          </cell>
          <cell r="E189">
            <v>10</v>
          </cell>
          <cell r="F189">
            <v>10</v>
          </cell>
          <cell r="G189">
            <v>10</v>
          </cell>
          <cell r="H189">
            <v>10</v>
          </cell>
          <cell r="I189">
            <v>1</v>
          </cell>
          <cell r="J189">
            <v>1</v>
          </cell>
          <cell r="K189">
            <v>203.5</v>
          </cell>
          <cell r="L189">
            <v>1</v>
          </cell>
          <cell r="M189">
            <v>27</v>
          </cell>
          <cell r="N189">
            <v>59</v>
          </cell>
          <cell r="O189">
            <v>66</v>
          </cell>
          <cell r="P189">
            <v>83</v>
          </cell>
          <cell r="Q189">
            <v>0</v>
          </cell>
          <cell r="R189">
            <v>0.13</v>
          </cell>
          <cell r="S189">
            <v>0.13</v>
          </cell>
          <cell r="T189">
            <v>0.4</v>
          </cell>
          <cell r="U189">
            <v>3</v>
          </cell>
          <cell r="V189">
            <v>15</v>
          </cell>
          <cell r="W189">
            <v>12</v>
          </cell>
          <cell r="X189">
            <v>1</v>
          </cell>
          <cell r="Y189">
            <v>1</v>
          </cell>
          <cell r="Z189">
            <v>50</v>
          </cell>
          <cell r="AA189">
            <v>50</v>
          </cell>
          <cell r="AB189">
            <v>0.04</v>
          </cell>
          <cell r="AC189">
            <v>0.5</v>
          </cell>
          <cell r="AD189">
            <v>3</v>
          </cell>
        </row>
        <row r="190">
          <cell r="A190">
            <v>189</v>
          </cell>
          <cell r="B190" t="str">
            <v>U7x1200*1000</v>
          </cell>
          <cell r="C190">
            <v>1000</v>
          </cell>
          <cell r="D190">
            <v>1200</v>
          </cell>
          <cell r="E190">
            <v>10</v>
          </cell>
          <cell r="F190">
            <v>10</v>
          </cell>
          <cell r="G190">
            <v>10</v>
          </cell>
          <cell r="H190">
            <v>10</v>
          </cell>
          <cell r="I190">
            <v>2</v>
          </cell>
          <cell r="J190">
            <v>2</v>
          </cell>
          <cell r="K190">
            <v>203.5</v>
          </cell>
          <cell r="L190">
            <v>4</v>
          </cell>
          <cell r="M190">
            <v>27</v>
          </cell>
          <cell r="N190">
            <v>59</v>
          </cell>
          <cell r="O190">
            <v>66</v>
          </cell>
          <cell r="P190">
            <v>83</v>
          </cell>
          <cell r="Q190">
            <v>0</v>
          </cell>
          <cell r="R190">
            <v>0.13</v>
          </cell>
          <cell r="S190">
            <v>0.13</v>
          </cell>
          <cell r="T190">
            <v>0.13</v>
          </cell>
          <cell r="U190">
            <v>1</v>
          </cell>
          <cell r="V190">
            <v>15</v>
          </cell>
          <cell r="W190">
            <v>12</v>
          </cell>
          <cell r="X190">
            <v>1</v>
          </cell>
          <cell r="Y190">
            <v>1</v>
          </cell>
          <cell r="Z190">
            <v>50</v>
          </cell>
          <cell r="AA190">
            <v>50</v>
          </cell>
          <cell r="AB190">
            <v>0.04</v>
          </cell>
          <cell r="AC190">
            <v>0.04</v>
          </cell>
          <cell r="AD190">
            <v>1</v>
          </cell>
        </row>
        <row r="191">
          <cell r="A191">
            <v>190</v>
          </cell>
          <cell r="B191" t="str">
            <v/>
          </cell>
          <cell r="C191" t="str">
            <v/>
          </cell>
          <cell r="D191" t="str">
            <v/>
          </cell>
          <cell r="E191" t="str">
            <v/>
          </cell>
          <cell r="F191" t="str">
            <v/>
          </cell>
          <cell r="G191" t="str">
            <v/>
          </cell>
          <cell r="H191" t="str">
            <v/>
          </cell>
          <cell r="I191" t="str">
            <v/>
          </cell>
          <cell r="J191" t="str">
            <v/>
          </cell>
          <cell r="K191" t="str">
            <v/>
          </cell>
          <cell r="L191" t="str">
            <v/>
          </cell>
          <cell r="M191" t="str">
            <v/>
          </cell>
          <cell r="N191" t="str">
            <v/>
          </cell>
          <cell r="O191" t="str">
            <v/>
          </cell>
          <cell r="P191" t="str">
            <v/>
          </cell>
          <cell r="Q191" t="str">
            <v/>
          </cell>
          <cell r="R191" t="str">
            <v/>
          </cell>
          <cell r="S191" t="str">
            <v/>
          </cell>
          <cell r="T191" t="str">
            <v/>
          </cell>
          <cell r="V191" t="str">
            <v/>
          </cell>
          <cell r="W191" t="str">
            <v/>
          </cell>
          <cell r="X191" t="str">
            <v/>
          </cell>
          <cell r="Y191" t="str">
            <v/>
          </cell>
          <cell r="Z191" t="str">
            <v/>
          </cell>
          <cell r="AA191" t="str">
            <v/>
          </cell>
          <cell r="AB191" t="str">
            <v/>
          </cell>
        </row>
        <row r="192">
          <cell r="A192">
            <v>191</v>
          </cell>
          <cell r="B192" t="str">
            <v>U7 51.0*45.0</v>
          </cell>
          <cell r="C192">
            <v>1143</v>
          </cell>
          <cell r="D192">
            <v>1295</v>
          </cell>
          <cell r="E192">
            <v>25</v>
          </cell>
          <cell r="F192">
            <v>25</v>
          </cell>
          <cell r="G192">
            <v>26</v>
          </cell>
          <cell r="H192">
            <v>26</v>
          </cell>
          <cell r="I192">
            <v>1</v>
          </cell>
          <cell r="J192">
            <v>1</v>
          </cell>
          <cell r="K192">
            <v>203.5</v>
          </cell>
          <cell r="L192">
            <v>1</v>
          </cell>
          <cell r="M192">
            <v>22</v>
          </cell>
          <cell r="N192">
            <v>48</v>
          </cell>
          <cell r="O192">
            <v>54</v>
          </cell>
          <cell r="P192">
            <v>67</v>
          </cell>
          <cell r="Q192">
            <v>0</v>
          </cell>
          <cell r="R192">
            <v>0.13</v>
          </cell>
          <cell r="S192">
            <v>0.13</v>
          </cell>
          <cell r="T192">
            <v>0.13</v>
          </cell>
          <cell r="U192">
            <v>1</v>
          </cell>
          <cell r="V192">
            <v>15</v>
          </cell>
          <cell r="W192">
            <v>12</v>
          </cell>
          <cell r="X192">
            <v>1</v>
          </cell>
          <cell r="Y192">
            <v>1</v>
          </cell>
          <cell r="Z192">
            <v>50</v>
          </cell>
          <cell r="AA192">
            <v>50</v>
          </cell>
          <cell r="AB192">
            <v>0.04</v>
          </cell>
          <cell r="AC192">
            <v>0.04</v>
          </cell>
          <cell r="AD192">
            <v>1</v>
          </cell>
        </row>
        <row r="193">
          <cell r="A193">
            <v>192</v>
          </cell>
          <cell r="B193" t="str">
            <v>U7c51.0*45.0</v>
          </cell>
          <cell r="C193">
            <v>1143</v>
          </cell>
          <cell r="D193">
            <v>1295</v>
          </cell>
          <cell r="E193">
            <v>230</v>
          </cell>
          <cell r="F193">
            <v>230</v>
          </cell>
          <cell r="G193">
            <v>206</v>
          </cell>
          <cell r="H193">
            <v>206</v>
          </cell>
          <cell r="I193">
            <v>1</v>
          </cell>
          <cell r="J193">
            <v>1</v>
          </cell>
          <cell r="K193">
            <v>203.5</v>
          </cell>
          <cell r="L193">
            <v>1</v>
          </cell>
          <cell r="M193">
            <v>22</v>
          </cell>
          <cell r="N193">
            <v>48</v>
          </cell>
          <cell r="O193">
            <v>54</v>
          </cell>
          <cell r="P193">
            <v>67</v>
          </cell>
          <cell r="Q193">
            <v>0</v>
          </cell>
          <cell r="R193">
            <v>0.13</v>
          </cell>
          <cell r="S193">
            <v>0.13</v>
          </cell>
          <cell r="T193">
            <v>0.13</v>
          </cell>
          <cell r="U193">
            <v>1</v>
          </cell>
          <cell r="V193">
            <v>15</v>
          </cell>
          <cell r="W193">
            <v>12</v>
          </cell>
          <cell r="X193">
            <v>1</v>
          </cell>
          <cell r="Y193">
            <v>1</v>
          </cell>
          <cell r="Z193">
            <v>50</v>
          </cell>
          <cell r="AA193">
            <v>50</v>
          </cell>
          <cell r="AB193">
            <v>0.04</v>
          </cell>
          <cell r="AC193">
            <v>0.04</v>
          </cell>
          <cell r="AD193">
            <v>1</v>
          </cell>
        </row>
        <row r="194">
          <cell r="A194">
            <v>193</v>
          </cell>
          <cell r="B194" t="str">
            <v>U7x51.0*45.0</v>
          </cell>
          <cell r="C194">
            <v>1143</v>
          </cell>
          <cell r="D194">
            <v>1295</v>
          </cell>
          <cell r="E194">
            <v>25</v>
          </cell>
          <cell r="F194">
            <v>25</v>
          </cell>
          <cell r="G194">
            <v>26</v>
          </cell>
          <cell r="H194">
            <v>26</v>
          </cell>
          <cell r="I194">
            <v>2</v>
          </cell>
          <cell r="J194">
            <v>2</v>
          </cell>
          <cell r="K194">
            <v>203.5</v>
          </cell>
          <cell r="L194">
            <v>4</v>
          </cell>
          <cell r="M194">
            <v>22</v>
          </cell>
          <cell r="N194">
            <v>48</v>
          </cell>
          <cell r="O194">
            <v>54</v>
          </cell>
          <cell r="P194">
            <v>67</v>
          </cell>
          <cell r="Q194">
            <v>0</v>
          </cell>
          <cell r="R194">
            <v>0.13</v>
          </cell>
          <cell r="S194">
            <v>0.13</v>
          </cell>
          <cell r="T194">
            <v>0.13</v>
          </cell>
          <cell r="U194">
            <v>1</v>
          </cell>
          <cell r="V194">
            <v>15</v>
          </cell>
          <cell r="W194">
            <v>12</v>
          </cell>
          <cell r="X194">
            <v>1</v>
          </cell>
          <cell r="Y194">
            <v>1</v>
          </cell>
          <cell r="Z194">
            <v>50</v>
          </cell>
          <cell r="AA194">
            <v>50</v>
          </cell>
          <cell r="AB194">
            <v>0.04</v>
          </cell>
          <cell r="AC194">
            <v>0.04</v>
          </cell>
          <cell r="AD194">
            <v>1</v>
          </cell>
        </row>
        <row r="195">
          <cell r="A195">
            <v>194</v>
          </cell>
          <cell r="B195" t="str">
            <v>U7A29.5*36.0</v>
          </cell>
          <cell r="C195">
            <v>914</v>
          </cell>
          <cell r="D195">
            <v>749</v>
          </cell>
          <cell r="E195">
            <v>95</v>
          </cell>
          <cell r="F195">
            <v>95</v>
          </cell>
          <cell r="G195">
            <v>73</v>
          </cell>
          <cell r="H195">
            <v>73</v>
          </cell>
          <cell r="I195">
            <v>1</v>
          </cell>
          <cell r="J195">
            <v>1</v>
          </cell>
          <cell r="K195">
            <v>203.5</v>
          </cell>
          <cell r="L195">
            <v>1</v>
          </cell>
          <cell r="M195">
            <v>30</v>
          </cell>
          <cell r="N195">
            <v>67</v>
          </cell>
          <cell r="O195">
            <v>75</v>
          </cell>
          <cell r="P195">
            <v>93</v>
          </cell>
          <cell r="Q195">
            <v>0</v>
          </cell>
          <cell r="R195">
            <v>0.13</v>
          </cell>
          <cell r="S195">
            <v>0.13</v>
          </cell>
          <cell r="T195">
            <v>0.13</v>
          </cell>
          <cell r="U195">
            <v>1</v>
          </cell>
          <cell r="V195">
            <v>15</v>
          </cell>
          <cell r="W195">
            <v>12</v>
          </cell>
          <cell r="X195">
            <v>1</v>
          </cell>
          <cell r="Y195">
            <v>1</v>
          </cell>
          <cell r="Z195">
            <v>50</v>
          </cell>
          <cell r="AA195">
            <v>50</v>
          </cell>
          <cell r="AB195">
            <v>0.04</v>
          </cell>
          <cell r="AC195">
            <v>0.04</v>
          </cell>
          <cell r="AD195">
            <v>1</v>
          </cell>
        </row>
        <row r="196">
          <cell r="A196">
            <v>195</v>
          </cell>
          <cell r="B196" t="str">
            <v>U7A39.0*30.5</v>
          </cell>
          <cell r="C196">
            <v>775</v>
          </cell>
          <cell r="D196">
            <v>991</v>
          </cell>
          <cell r="E196">
            <v>26</v>
          </cell>
          <cell r="F196">
            <v>26</v>
          </cell>
          <cell r="G196">
            <v>194</v>
          </cell>
          <cell r="H196">
            <v>194</v>
          </cell>
          <cell r="I196">
            <v>1</v>
          </cell>
          <cell r="J196">
            <v>1</v>
          </cell>
          <cell r="K196">
            <v>203.5</v>
          </cell>
          <cell r="L196">
            <v>1</v>
          </cell>
          <cell r="M196">
            <v>37</v>
          </cell>
          <cell r="N196">
            <v>82</v>
          </cell>
          <cell r="O196">
            <v>91</v>
          </cell>
          <cell r="P196">
            <v>114</v>
          </cell>
          <cell r="Q196">
            <v>0</v>
          </cell>
          <cell r="R196">
            <v>0.13</v>
          </cell>
          <cell r="S196">
            <v>0.13</v>
          </cell>
          <cell r="T196">
            <v>0.13</v>
          </cell>
          <cell r="U196">
            <v>1</v>
          </cell>
          <cell r="V196">
            <v>15</v>
          </cell>
          <cell r="W196">
            <v>12</v>
          </cell>
          <cell r="X196">
            <v>1</v>
          </cell>
          <cell r="Y196">
            <v>1</v>
          </cell>
          <cell r="Z196">
            <v>50</v>
          </cell>
          <cell r="AA196">
            <v>50</v>
          </cell>
          <cell r="AB196">
            <v>0.04</v>
          </cell>
          <cell r="AC196">
            <v>0.04</v>
          </cell>
          <cell r="AD196">
            <v>1</v>
          </cell>
        </row>
        <row r="197">
          <cell r="A197">
            <v>196</v>
          </cell>
          <cell r="B197" t="str">
            <v>U7 53.0*45.0</v>
          </cell>
          <cell r="C197">
            <v>1143</v>
          </cell>
          <cell r="D197">
            <v>1346</v>
          </cell>
          <cell r="E197">
            <v>25</v>
          </cell>
          <cell r="F197">
            <v>25</v>
          </cell>
          <cell r="G197">
            <v>26</v>
          </cell>
          <cell r="H197">
            <v>26</v>
          </cell>
          <cell r="I197">
            <v>1</v>
          </cell>
          <cell r="J197">
            <v>1</v>
          </cell>
          <cell r="K197">
            <v>203.5</v>
          </cell>
          <cell r="L197">
            <v>1</v>
          </cell>
          <cell r="M197">
            <v>22</v>
          </cell>
          <cell r="N197">
            <v>48</v>
          </cell>
          <cell r="O197">
            <v>54</v>
          </cell>
          <cell r="P197">
            <v>67</v>
          </cell>
          <cell r="Q197">
            <v>0</v>
          </cell>
          <cell r="R197">
            <v>0.13</v>
          </cell>
          <cell r="S197">
            <v>0.13</v>
          </cell>
          <cell r="T197">
            <v>0.13</v>
          </cell>
          <cell r="U197">
            <v>1</v>
          </cell>
          <cell r="V197">
            <v>15</v>
          </cell>
          <cell r="W197">
            <v>12</v>
          </cell>
          <cell r="X197">
            <v>1</v>
          </cell>
          <cell r="Y197">
            <v>1</v>
          </cell>
          <cell r="Z197">
            <v>50</v>
          </cell>
          <cell r="AA197">
            <v>50</v>
          </cell>
          <cell r="AB197">
            <v>0.04</v>
          </cell>
          <cell r="AC197">
            <v>0.04</v>
          </cell>
          <cell r="AD197">
            <v>1</v>
          </cell>
        </row>
        <row r="198">
          <cell r="A198">
            <v>197</v>
          </cell>
          <cell r="B198" t="str">
            <v>U7c53.0*45.0</v>
          </cell>
          <cell r="C198">
            <v>1143</v>
          </cell>
          <cell r="D198">
            <v>1346</v>
          </cell>
          <cell r="E198">
            <v>230</v>
          </cell>
          <cell r="F198">
            <v>230</v>
          </cell>
          <cell r="G198">
            <v>231</v>
          </cell>
          <cell r="H198">
            <v>231</v>
          </cell>
          <cell r="I198">
            <v>1</v>
          </cell>
          <cell r="J198">
            <v>1</v>
          </cell>
          <cell r="K198">
            <v>203.5</v>
          </cell>
          <cell r="L198">
            <v>1</v>
          </cell>
          <cell r="M198">
            <v>22</v>
          </cell>
          <cell r="N198">
            <v>48</v>
          </cell>
          <cell r="O198">
            <v>54</v>
          </cell>
          <cell r="P198">
            <v>67</v>
          </cell>
          <cell r="Q198">
            <v>0</v>
          </cell>
          <cell r="R198">
            <v>0.13</v>
          </cell>
          <cell r="S198">
            <v>0.13</v>
          </cell>
          <cell r="T198">
            <v>0.13</v>
          </cell>
          <cell r="U198">
            <v>1</v>
          </cell>
          <cell r="V198">
            <v>15</v>
          </cell>
          <cell r="W198">
            <v>12</v>
          </cell>
          <cell r="X198">
            <v>1</v>
          </cell>
          <cell r="Y198">
            <v>1</v>
          </cell>
          <cell r="Z198">
            <v>50</v>
          </cell>
          <cell r="AA198">
            <v>50</v>
          </cell>
          <cell r="AB198">
            <v>0.04</v>
          </cell>
          <cell r="AC198">
            <v>0.04</v>
          </cell>
          <cell r="AD198">
            <v>1</v>
          </cell>
        </row>
        <row r="199">
          <cell r="A199">
            <v>198</v>
          </cell>
          <cell r="B199" t="str">
            <v>U7x53.0*45.0</v>
          </cell>
          <cell r="C199">
            <v>1143</v>
          </cell>
          <cell r="D199">
            <v>1346</v>
          </cell>
          <cell r="E199">
            <v>10</v>
          </cell>
          <cell r="F199">
            <v>10</v>
          </cell>
          <cell r="G199">
            <v>11</v>
          </cell>
          <cell r="H199">
            <v>11</v>
          </cell>
          <cell r="I199">
            <v>2</v>
          </cell>
          <cell r="J199">
            <v>2</v>
          </cell>
          <cell r="K199">
            <v>203.5</v>
          </cell>
          <cell r="L199">
            <v>4</v>
          </cell>
          <cell r="M199">
            <v>22</v>
          </cell>
          <cell r="N199">
            <v>48</v>
          </cell>
          <cell r="O199">
            <v>54</v>
          </cell>
          <cell r="P199">
            <v>67</v>
          </cell>
          <cell r="Q199">
            <v>0</v>
          </cell>
          <cell r="R199">
            <v>0.13</v>
          </cell>
          <cell r="S199">
            <v>0.13</v>
          </cell>
          <cell r="T199">
            <v>0.13</v>
          </cell>
          <cell r="U199">
            <v>1</v>
          </cell>
          <cell r="V199">
            <v>15</v>
          </cell>
          <cell r="W199">
            <v>12</v>
          </cell>
          <cell r="X199">
            <v>1</v>
          </cell>
          <cell r="Y199">
            <v>1</v>
          </cell>
          <cell r="Z199">
            <v>50</v>
          </cell>
          <cell r="AA199">
            <v>50</v>
          </cell>
          <cell r="AB199">
            <v>0.04</v>
          </cell>
          <cell r="AC199">
            <v>0.04</v>
          </cell>
          <cell r="AD199">
            <v>1</v>
          </cell>
        </row>
        <row r="200">
          <cell r="A200">
            <v>199</v>
          </cell>
          <cell r="B200" t="str">
            <v>U7 29.5*36.0</v>
          </cell>
          <cell r="C200">
            <v>914</v>
          </cell>
          <cell r="D200">
            <v>749</v>
          </cell>
          <cell r="E200">
            <v>8</v>
          </cell>
          <cell r="F200">
            <v>8</v>
          </cell>
          <cell r="G200">
            <v>8</v>
          </cell>
          <cell r="H200">
            <v>8</v>
          </cell>
          <cell r="I200">
            <v>1</v>
          </cell>
          <cell r="J200">
            <v>1</v>
          </cell>
          <cell r="K200">
            <v>203.5</v>
          </cell>
          <cell r="L200">
            <v>1</v>
          </cell>
          <cell r="M200">
            <v>30</v>
          </cell>
          <cell r="N200">
            <v>67</v>
          </cell>
          <cell r="O200">
            <v>75</v>
          </cell>
          <cell r="P200">
            <v>93</v>
          </cell>
          <cell r="Q200">
            <v>0</v>
          </cell>
          <cell r="R200">
            <v>0.13</v>
          </cell>
          <cell r="S200">
            <v>0.13</v>
          </cell>
          <cell r="T200">
            <v>0.13</v>
          </cell>
          <cell r="U200">
            <v>1</v>
          </cell>
          <cell r="V200">
            <v>15</v>
          </cell>
          <cell r="W200">
            <v>12</v>
          </cell>
          <cell r="X200">
            <v>1</v>
          </cell>
          <cell r="Y200">
            <v>1</v>
          </cell>
          <cell r="Z200">
            <v>50</v>
          </cell>
          <cell r="AA200">
            <v>50</v>
          </cell>
          <cell r="AB200">
            <v>0.04</v>
          </cell>
          <cell r="AC200">
            <v>0.04</v>
          </cell>
          <cell r="AD200">
            <v>1</v>
          </cell>
        </row>
        <row r="201">
          <cell r="A201">
            <v>200</v>
          </cell>
          <cell r="B201" t="str">
            <v/>
          </cell>
          <cell r="C201" t="str">
            <v/>
          </cell>
          <cell r="D201" t="str">
            <v/>
          </cell>
          <cell r="E201" t="str">
            <v/>
          </cell>
          <cell r="F201" t="str">
            <v/>
          </cell>
          <cell r="G201" t="str">
            <v/>
          </cell>
          <cell r="H201" t="str">
            <v/>
          </cell>
          <cell r="I201" t="str">
            <v/>
          </cell>
          <cell r="J201" t="str">
            <v/>
          </cell>
          <cell r="K201" t="str">
            <v/>
          </cell>
          <cell r="L201" t="str">
            <v/>
          </cell>
          <cell r="M201" t="str">
            <v/>
          </cell>
          <cell r="N201" t="str">
            <v/>
          </cell>
          <cell r="O201" t="str">
            <v/>
          </cell>
          <cell r="P201" t="str">
            <v/>
          </cell>
          <cell r="Q201" t="str">
            <v/>
          </cell>
          <cell r="R201" t="str">
            <v/>
          </cell>
          <cell r="S201" t="str">
            <v/>
          </cell>
          <cell r="T201" t="str">
            <v/>
          </cell>
          <cell r="V201" t="str">
            <v/>
          </cell>
          <cell r="W201" t="str">
            <v/>
          </cell>
          <cell r="X201" t="str">
            <v/>
          </cell>
          <cell r="Y201" t="str">
            <v/>
          </cell>
          <cell r="Z201" t="str">
            <v/>
          </cell>
          <cell r="AA201" t="str">
            <v/>
          </cell>
          <cell r="AB201" t="str">
            <v/>
          </cell>
        </row>
        <row r="202">
          <cell r="A202">
            <v>201</v>
          </cell>
          <cell r="B202" t="str">
            <v>Q4x34.5*27.0</v>
          </cell>
          <cell r="C202">
            <v>686</v>
          </cell>
          <cell r="D202">
            <v>876</v>
          </cell>
          <cell r="E202">
            <v>8</v>
          </cell>
          <cell r="F202">
            <v>8</v>
          </cell>
          <cell r="G202">
            <v>11</v>
          </cell>
          <cell r="H202">
            <v>11</v>
          </cell>
          <cell r="I202">
            <v>2</v>
          </cell>
          <cell r="J202">
            <v>2</v>
          </cell>
          <cell r="K202">
            <v>203.5</v>
          </cell>
          <cell r="L202">
            <v>3</v>
          </cell>
          <cell r="M202">
            <v>42</v>
          </cell>
          <cell r="N202">
            <v>93</v>
          </cell>
          <cell r="O202">
            <v>104</v>
          </cell>
          <cell r="P202">
            <v>130</v>
          </cell>
          <cell r="Q202">
            <v>0</v>
          </cell>
          <cell r="R202">
            <v>0.13</v>
          </cell>
          <cell r="S202">
            <v>0.13</v>
          </cell>
          <cell r="T202">
            <v>0.13</v>
          </cell>
          <cell r="U202">
            <v>1</v>
          </cell>
          <cell r="V202">
            <v>15</v>
          </cell>
          <cell r="W202">
            <v>12</v>
          </cell>
          <cell r="X202">
            <v>1</v>
          </cell>
          <cell r="Y202">
            <v>1</v>
          </cell>
          <cell r="Z202">
            <v>50</v>
          </cell>
          <cell r="AA202">
            <v>50</v>
          </cell>
          <cell r="AB202">
            <v>0.04</v>
          </cell>
          <cell r="AC202">
            <v>0.04</v>
          </cell>
          <cell r="AD202">
            <v>1</v>
          </cell>
        </row>
        <row r="203">
          <cell r="A203">
            <v>202</v>
          </cell>
          <cell r="B203" t="str">
            <v>Q4h34.5*27.0</v>
          </cell>
          <cell r="C203">
            <v>686</v>
          </cell>
          <cell r="D203">
            <v>876</v>
          </cell>
          <cell r="E203">
            <v>8</v>
          </cell>
          <cell r="F203">
            <v>8</v>
          </cell>
          <cell r="G203">
            <v>11</v>
          </cell>
          <cell r="H203">
            <v>11</v>
          </cell>
          <cell r="I203">
            <v>1</v>
          </cell>
          <cell r="J203">
            <v>2</v>
          </cell>
          <cell r="K203">
            <v>203.5</v>
          </cell>
          <cell r="L203">
            <v>2</v>
          </cell>
          <cell r="M203">
            <v>42</v>
          </cell>
          <cell r="N203">
            <v>93</v>
          </cell>
          <cell r="O203">
            <v>104</v>
          </cell>
          <cell r="P203">
            <v>130</v>
          </cell>
          <cell r="Q203">
            <v>0</v>
          </cell>
          <cell r="R203">
            <v>0.13</v>
          </cell>
          <cell r="S203">
            <v>0.13</v>
          </cell>
          <cell r="T203">
            <v>0.13</v>
          </cell>
          <cell r="U203">
            <v>1</v>
          </cell>
          <cell r="V203">
            <v>15</v>
          </cell>
          <cell r="W203">
            <v>12</v>
          </cell>
          <cell r="X203">
            <v>1</v>
          </cell>
          <cell r="Y203">
            <v>1</v>
          </cell>
          <cell r="Z203">
            <v>50</v>
          </cell>
          <cell r="AA203">
            <v>50</v>
          </cell>
          <cell r="AB203">
            <v>0.04</v>
          </cell>
          <cell r="AC203">
            <v>0.04</v>
          </cell>
          <cell r="AD203">
            <v>1</v>
          </cell>
        </row>
        <row r="204">
          <cell r="A204">
            <v>203</v>
          </cell>
          <cell r="B204" t="str">
            <v>Q4x39.5*31.0</v>
          </cell>
          <cell r="C204">
            <v>787</v>
          </cell>
          <cell r="D204">
            <v>1003</v>
          </cell>
          <cell r="E204">
            <v>12</v>
          </cell>
          <cell r="F204">
            <v>12</v>
          </cell>
          <cell r="G204">
            <v>12</v>
          </cell>
          <cell r="H204">
            <v>12</v>
          </cell>
          <cell r="I204">
            <v>2</v>
          </cell>
          <cell r="J204">
            <v>2</v>
          </cell>
          <cell r="K204">
            <v>203.5</v>
          </cell>
          <cell r="L204">
            <v>3</v>
          </cell>
          <cell r="M204">
            <v>36</v>
          </cell>
          <cell r="N204">
            <v>81</v>
          </cell>
          <cell r="O204">
            <v>90</v>
          </cell>
          <cell r="P204">
            <v>112</v>
          </cell>
          <cell r="Q204">
            <v>0</v>
          </cell>
          <cell r="R204">
            <v>0.13</v>
          </cell>
          <cell r="S204">
            <v>0.13</v>
          </cell>
          <cell r="T204">
            <v>0.13</v>
          </cell>
          <cell r="U204">
            <v>1</v>
          </cell>
          <cell r="V204">
            <v>15</v>
          </cell>
          <cell r="W204">
            <v>12</v>
          </cell>
          <cell r="X204">
            <v>1</v>
          </cell>
          <cell r="Y204">
            <v>1</v>
          </cell>
          <cell r="Z204">
            <v>50</v>
          </cell>
          <cell r="AA204">
            <v>50</v>
          </cell>
          <cell r="AB204">
            <v>0.04</v>
          </cell>
          <cell r="AC204">
            <v>0.04</v>
          </cell>
          <cell r="AD204">
            <v>1</v>
          </cell>
        </row>
        <row r="205">
          <cell r="A205">
            <v>204</v>
          </cell>
          <cell r="B205" t="str">
            <v/>
          </cell>
          <cell r="C205" t="str">
            <v/>
          </cell>
          <cell r="D205" t="str">
            <v/>
          </cell>
          <cell r="E205" t="str">
            <v/>
          </cell>
          <cell r="F205" t="str">
            <v/>
          </cell>
          <cell r="G205" t="str">
            <v/>
          </cell>
          <cell r="H205" t="str">
            <v/>
          </cell>
          <cell r="I205" t="str">
            <v/>
          </cell>
          <cell r="J205" t="str">
            <v/>
          </cell>
          <cell r="K205" t="str">
            <v/>
          </cell>
          <cell r="L205" t="str">
            <v/>
          </cell>
          <cell r="M205" t="str">
            <v/>
          </cell>
          <cell r="N205" t="str">
            <v/>
          </cell>
          <cell r="O205" t="str">
            <v/>
          </cell>
          <cell r="P205" t="str">
            <v/>
          </cell>
          <cell r="Q205" t="str">
            <v/>
          </cell>
          <cell r="R205" t="str">
            <v/>
          </cell>
          <cell r="S205" t="str">
            <v/>
          </cell>
          <cell r="T205" t="str">
            <v/>
          </cell>
          <cell r="V205" t="str">
            <v/>
          </cell>
          <cell r="W205" t="str">
            <v/>
          </cell>
          <cell r="X205" t="str">
            <v/>
          </cell>
          <cell r="Y205" t="str">
            <v/>
          </cell>
          <cell r="Z205" t="str">
            <v/>
          </cell>
          <cell r="AA205" t="str">
            <v/>
          </cell>
          <cell r="AB205" t="str">
            <v/>
          </cell>
        </row>
        <row r="206">
          <cell r="A206">
            <v>205</v>
          </cell>
          <cell r="B206" t="str">
            <v>Q5 34.5*25.0</v>
          </cell>
          <cell r="C206">
            <v>635</v>
          </cell>
          <cell r="D206">
            <v>876</v>
          </cell>
          <cell r="E206">
            <v>8</v>
          </cell>
          <cell r="F206">
            <v>8</v>
          </cell>
          <cell r="G206">
            <v>8</v>
          </cell>
          <cell r="H206">
            <v>8</v>
          </cell>
          <cell r="I206">
            <v>1</v>
          </cell>
          <cell r="J206">
            <v>1</v>
          </cell>
          <cell r="K206">
            <v>203.5</v>
          </cell>
          <cell r="L206">
            <v>1</v>
          </cell>
          <cell r="M206">
            <v>45</v>
          </cell>
          <cell r="N206">
            <v>100</v>
          </cell>
          <cell r="O206">
            <v>112</v>
          </cell>
          <cell r="P206">
            <v>139</v>
          </cell>
          <cell r="Q206">
            <v>0</v>
          </cell>
          <cell r="R206">
            <v>0.13</v>
          </cell>
          <cell r="S206">
            <v>0.13</v>
          </cell>
          <cell r="T206">
            <v>0.13</v>
          </cell>
          <cell r="U206">
            <v>1</v>
          </cell>
          <cell r="V206">
            <v>15</v>
          </cell>
          <cell r="W206">
            <v>12</v>
          </cell>
          <cell r="X206">
            <v>1</v>
          </cell>
          <cell r="Y206">
            <v>1</v>
          </cell>
          <cell r="Z206">
            <v>50</v>
          </cell>
          <cell r="AA206">
            <v>50</v>
          </cell>
          <cell r="AB206">
            <v>0.04</v>
          </cell>
          <cell r="AC206">
            <v>0.04</v>
          </cell>
          <cell r="AD206">
            <v>1</v>
          </cell>
        </row>
        <row r="207">
          <cell r="A207">
            <v>206</v>
          </cell>
          <cell r="B207" t="str">
            <v>Q5x34.5*25.0</v>
          </cell>
          <cell r="C207">
            <v>635</v>
          </cell>
          <cell r="D207">
            <v>876</v>
          </cell>
          <cell r="E207">
            <v>12</v>
          </cell>
          <cell r="F207">
            <v>12</v>
          </cell>
          <cell r="G207">
            <v>12</v>
          </cell>
          <cell r="H207">
            <v>12</v>
          </cell>
          <cell r="I207">
            <v>2</v>
          </cell>
          <cell r="J207">
            <v>2</v>
          </cell>
          <cell r="K207">
            <v>203.5</v>
          </cell>
          <cell r="L207">
            <v>3</v>
          </cell>
          <cell r="M207">
            <v>45</v>
          </cell>
          <cell r="N207">
            <v>100</v>
          </cell>
          <cell r="O207">
            <v>112</v>
          </cell>
          <cell r="P207">
            <v>139</v>
          </cell>
          <cell r="Q207">
            <v>0</v>
          </cell>
          <cell r="R207">
            <v>0.13</v>
          </cell>
          <cell r="S207">
            <v>0.13</v>
          </cell>
          <cell r="T207">
            <v>0.13</v>
          </cell>
          <cell r="U207">
            <v>1</v>
          </cell>
          <cell r="V207">
            <v>15</v>
          </cell>
          <cell r="W207">
            <v>12</v>
          </cell>
          <cell r="X207">
            <v>1</v>
          </cell>
          <cell r="Y207">
            <v>1</v>
          </cell>
          <cell r="Z207">
            <v>50</v>
          </cell>
          <cell r="AA207">
            <v>50</v>
          </cell>
          <cell r="AB207">
            <v>0.04</v>
          </cell>
          <cell r="AC207">
            <v>0.04</v>
          </cell>
          <cell r="AD207">
            <v>1</v>
          </cell>
        </row>
        <row r="208">
          <cell r="A208">
            <v>207</v>
          </cell>
          <cell r="B208" t="str">
            <v>Q5 33.5*26.5</v>
          </cell>
          <cell r="C208">
            <v>673</v>
          </cell>
          <cell r="D208">
            <v>851</v>
          </cell>
          <cell r="E208">
            <v>8</v>
          </cell>
          <cell r="F208">
            <v>8</v>
          </cell>
          <cell r="G208">
            <v>8</v>
          </cell>
          <cell r="H208">
            <v>8</v>
          </cell>
          <cell r="I208">
            <v>1</v>
          </cell>
          <cell r="J208">
            <v>1</v>
          </cell>
          <cell r="K208">
            <v>203.5</v>
          </cell>
          <cell r="L208">
            <v>1</v>
          </cell>
          <cell r="M208">
            <v>43</v>
          </cell>
          <cell r="N208">
            <v>95</v>
          </cell>
          <cell r="O208">
            <v>106</v>
          </cell>
          <cell r="P208">
            <v>132</v>
          </cell>
          <cell r="Q208">
            <v>0</v>
          </cell>
          <cell r="R208">
            <v>0.13</v>
          </cell>
          <cell r="S208">
            <v>0.13</v>
          </cell>
          <cell r="T208">
            <v>0.13</v>
          </cell>
          <cell r="U208">
            <v>1</v>
          </cell>
          <cell r="V208">
            <v>15</v>
          </cell>
          <cell r="W208">
            <v>12</v>
          </cell>
          <cell r="X208">
            <v>1</v>
          </cell>
          <cell r="Y208">
            <v>1</v>
          </cell>
          <cell r="Z208">
            <v>50</v>
          </cell>
          <cell r="AA208">
            <v>50</v>
          </cell>
          <cell r="AB208">
            <v>0.04</v>
          </cell>
          <cell r="AC208">
            <v>0.04</v>
          </cell>
          <cell r="AD208">
            <v>1</v>
          </cell>
        </row>
        <row r="209">
          <cell r="A209">
            <v>208</v>
          </cell>
          <cell r="B209" t="str">
            <v>Q5a33.5*26.5</v>
          </cell>
          <cell r="C209">
            <v>673</v>
          </cell>
          <cell r="D209">
            <v>851</v>
          </cell>
          <cell r="E209">
            <v>55</v>
          </cell>
          <cell r="F209">
            <v>55</v>
          </cell>
          <cell r="G209">
            <v>89</v>
          </cell>
          <cell r="H209">
            <v>89</v>
          </cell>
          <cell r="I209">
            <v>1</v>
          </cell>
          <cell r="J209">
            <v>1</v>
          </cell>
          <cell r="K209">
            <v>203.5</v>
          </cell>
          <cell r="L209">
            <v>1</v>
          </cell>
          <cell r="M209">
            <v>43</v>
          </cell>
          <cell r="N209">
            <v>95</v>
          </cell>
          <cell r="O209">
            <v>106</v>
          </cell>
          <cell r="P209">
            <v>132</v>
          </cell>
          <cell r="Q209">
            <v>0</v>
          </cell>
          <cell r="R209">
            <v>0.13</v>
          </cell>
          <cell r="S209">
            <v>0.13</v>
          </cell>
          <cell r="T209">
            <v>0.13</v>
          </cell>
          <cell r="U209">
            <v>1</v>
          </cell>
          <cell r="V209">
            <v>15</v>
          </cell>
          <cell r="W209">
            <v>12</v>
          </cell>
          <cell r="X209">
            <v>1</v>
          </cell>
          <cell r="Y209">
            <v>1</v>
          </cell>
          <cell r="Z209">
            <v>50</v>
          </cell>
          <cell r="AA209">
            <v>50</v>
          </cell>
          <cell r="AB209">
            <v>0.04</v>
          </cell>
          <cell r="AC209">
            <v>0.04</v>
          </cell>
          <cell r="AD209">
            <v>1</v>
          </cell>
        </row>
        <row r="210">
          <cell r="A210">
            <v>209</v>
          </cell>
          <cell r="B210" t="str">
            <v>Q5h33.5*26.5</v>
          </cell>
          <cell r="C210">
            <v>673</v>
          </cell>
          <cell r="D210">
            <v>851</v>
          </cell>
          <cell r="E210">
            <v>8</v>
          </cell>
          <cell r="F210">
            <v>8</v>
          </cell>
          <cell r="G210">
            <v>8</v>
          </cell>
          <cell r="H210">
            <v>8</v>
          </cell>
          <cell r="I210">
            <v>1</v>
          </cell>
          <cell r="J210">
            <v>2</v>
          </cell>
          <cell r="K210">
            <v>203.5</v>
          </cell>
          <cell r="L210">
            <v>2</v>
          </cell>
          <cell r="M210">
            <v>43</v>
          </cell>
          <cell r="N210">
            <v>95</v>
          </cell>
          <cell r="O210">
            <v>106</v>
          </cell>
          <cell r="P210">
            <v>132</v>
          </cell>
          <cell r="Q210">
            <v>0</v>
          </cell>
          <cell r="R210">
            <v>0.13</v>
          </cell>
          <cell r="S210">
            <v>0.13</v>
          </cell>
          <cell r="T210">
            <v>0.13</v>
          </cell>
          <cell r="U210">
            <v>1</v>
          </cell>
          <cell r="V210">
            <v>15</v>
          </cell>
          <cell r="W210">
            <v>12</v>
          </cell>
          <cell r="X210">
            <v>1</v>
          </cell>
          <cell r="Y210">
            <v>1</v>
          </cell>
          <cell r="Z210">
            <v>50</v>
          </cell>
          <cell r="AA210">
            <v>50</v>
          </cell>
          <cell r="AB210">
            <v>0.04</v>
          </cell>
          <cell r="AC210">
            <v>0.04</v>
          </cell>
          <cell r="AD210">
            <v>1</v>
          </cell>
        </row>
        <row r="211">
          <cell r="A211">
            <v>210</v>
          </cell>
          <cell r="B211" t="str">
            <v>Q5 39.5*31.0</v>
          </cell>
          <cell r="C211">
            <v>787</v>
          </cell>
          <cell r="D211">
            <v>1003</v>
          </cell>
          <cell r="E211">
            <v>27</v>
          </cell>
          <cell r="F211">
            <v>27</v>
          </cell>
          <cell r="G211">
            <v>40</v>
          </cell>
          <cell r="H211">
            <v>40</v>
          </cell>
          <cell r="I211">
            <v>1</v>
          </cell>
          <cell r="J211">
            <v>1</v>
          </cell>
          <cell r="K211">
            <v>203.5</v>
          </cell>
          <cell r="L211">
            <v>1</v>
          </cell>
          <cell r="M211">
            <v>36</v>
          </cell>
          <cell r="N211">
            <v>81</v>
          </cell>
          <cell r="O211">
            <v>90</v>
          </cell>
          <cell r="P211">
            <v>112</v>
          </cell>
          <cell r="Q211">
            <v>0</v>
          </cell>
          <cell r="R211">
            <v>0.13</v>
          </cell>
          <cell r="S211">
            <v>0.13</v>
          </cell>
          <cell r="T211">
            <v>0.13</v>
          </cell>
          <cell r="U211">
            <v>1</v>
          </cell>
          <cell r="V211">
            <v>15</v>
          </cell>
          <cell r="W211">
            <v>12</v>
          </cell>
          <cell r="X211">
            <v>1</v>
          </cell>
          <cell r="Y211">
            <v>1</v>
          </cell>
          <cell r="Z211">
            <v>50</v>
          </cell>
          <cell r="AA211">
            <v>50</v>
          </cell>
          <cell r="AB211">
            <v>0.04</v>
          </cell>
          <cell r="AC211">
            <v>0.04</v>
          </cell>
          <cell r="AD211">
            <v>1</v>
          </cell>
        </row>
        <row r="212">
          <cell r="A212">
            <v>211</v>
          </cell>
          <cell r="B212" t="str">
            <v>Q5c39.5*31.0</v>
          </cell>
          <cell r="C212">
            <v>787</v>
          </cell>
          <cell r="D212">
            <v>1003</v>
          </cell>
          <cell r="E212">
            <v>52</v>
          </cell>
          <cell r="F212">
            <v>52</v>
          </cell>
          <cell r="G212">
            <v>60</v>
          </cell>
          <cell r="H212">
            <v>60</v>
          </cell>
          <cell r="I212">
            <v>1</v>
          </cell>
          <cell r="J212">
            <v>1</v>
          </cell>
          <cell r="K212">
            <v>203.5</v>
          </cell>
          <cell r="L212">
            <v>1</v>
          </cell>
          <cell r="M212">
            <v>36</v>
          </cell>
          <cell r="N212">
            <v>81</v>
          </cell>
          <cell r="O212">
            <v>90</v>
          </cell>
          <cell r="P212">
            <v>112</v>
          </cell>
          <cell r="Q212">
            <v>0</v>
          </cell>
          <cell r="R212">
            <v>0.13</v>
          </cell>
          <cell r="S212">
            <v>0.13</v>
          </cell>
          <cell r="T212">
            <v>0.13</v>
          </cell>
          <cell r="U212">
            <v>1</v>
          </cell>
          <cell r="V212">
            <v>15</v>
          </cell>
          <cell r="W212">
            <v>12</v>
          </cell>
          <cell r="X212">
            <v>1</v>
          </cell>
          <cell r="Y212">
            <v>1</v>
          </cell>
          <cell r="Z212">
            <v>50</v>
          </cell>
          <cell r="AA212">
            <v>50</v>
          </cell>
          <cell r="AB212">
            <v>0.04</v>
          </cell>
          <cell r="AC212">
            <v>0.04</v>
          </cell>
          <cell r="AD212">
            <v>1</v>
          </cell>
        </row>
        <row r="213">
          <cell r="A213">
            <v>212</v>
          </cell>
          <cell r="B213" t="str">
            <v>Q5x39.5*31.0</v>
          </cell>
          <cell r="C213">
            <v>787</v>
          </cell>
          <cell r="D213">
            <v>1003</v>
          </cell>
          <cell r="E213">
            <v>12</v>
          </cell>
          <cell r="F213">
            <v>12</v>
          </cell>
          <cell r="G213">
            <v>12</v>
          </cell>
          <cell r="H213">
            <v>12</v>
          </cell>
          <cell r="I213">
            <v>2</v>
          </cell>
          <cell r="J213">
            <v>2</v>
          </cell>
          <cell r="K213">
            <v>203.5</v>
          </cell>
          <cell r="L213">
            <v>4</v>
          </cell>
          <cell r="M213">
            <v>36</v>
          </cell>
          <cell r="N213">
            <v>81</v>
          </cell>
          <cell r="O213">
            <v>90</v>
          </cell>
          <cell r="P213">
            <v>112</v>
          </cell>
          <cell r="Q213">
            <v>0</v>
          </cell>
          <cell r="R213">
            <v>0.13</v>
          </cell>
          <cell r="S213">
            <v>0.13</v>
          </cell>
          <cell r="T213">
            <v>0.13</v>
          </cell>
          <cell r="U213">
            <v>1</v>
          </cell>
          <cell r="V213">
            <v>15</v>
          </cell>
          <cell r="W213">
            <v>12</v>
          </cell>
          <cell r="X213">
            <v>1</v>
          </cell>
          <cell r="Y213">
            <v>1</v>
          </cell>
          <cell r="Z213">
            <v>50</v>
          </cell>
          <cell r="AA213">
            <v>50</v>
          </cell>
          <cell r="AB213">
            <v>0.04</v>
          </cell>
          <cell r="AC213">
            <v>0.04</v>
          </cell>
          <cell r="AD213">
            <v>1</v>
          </cell>
        </row>
        <row r="214">
          <cell r="A214">
            <v>213</v>
          </cell>
          <cell r="B214" t="str">
            <v/>
          </cell>
          <cell r="C214" t="str">
            <v/>
          </cell>
          <cell r="D214" t="str">
            <v/>
          </cell>
          <cell r="E214" t="str">
            <v/>
          </cell>
          <cell r="F214" t="str">
            <v/>
          </cell>
          <cell r="G214" t="str">
            <v/>
          </cell>
          <cell r="H214" t="str">
            <v/>
          </cell>
          <cell r="I214" t="str">
            <v/>
          </cell>
          <cell r="J214" t="str">
            <v/>
          </cell>
          <cell r="K214" t="str">
            <v/>
          </cell>
          <cell r="L214" t="str">
            <v/>
          </cell>
          <cell r="M214" t="str">
            <v/>
          </cell>
          <cell r="N214" t="str">
            <v/>
          </cell>
          <cell r="O214" t="str">
            <v/>
          </cell>
          <cell r="P214" t="str">
            <v/>
          </cell>
          <cell r="Q214" t="str">
            <v/>
          </cell>
          <cell r="R214" t="str">
            <v/>
          </cell>
          <cell r="S214" t="str">
            <v/>
          </cell>
          <cell r="T214" t="str">
            <v/>
          </cell>
          <cell r="V214" t="str">
            <v/>
          </cell>
          <cell r="W214" t="str">
            <v/>
          </cell>
          <cell r="X214" t="str">
            <v/>
          </cell>
          <cell r="Y214" t="str">
            <v/>
          </cell>
          <cell r="Z214" t="str">
            <v/>
          </cell>
          <cell r="AA214" t="str">
            <v/>
          </cell>
          <cell r="AB214" t="str">
            <v/>
          </cell>
        </row>
        <row r="215">
          <cell r="A215">
            <v>214</v>
          </cell>
          <cell r="B215" t="str">
            <v>Q5 53.0*45.0</v>
          </cell>
          <cell r="C215">
            <v>1143</v>
          </cell>
          <cell r="D215">
            <v>1346</v>
          </cell>
          <cell r="E215">
            <v>25</v>
          </cell>
          <cell r="F215">
            <v>25</v>
          </cell>
          <cell r="G215">
            <v>26</v>
          </cell>
          <cell r="H215">
            <v>26</v>
          </cell>
          <cell r="I215">
            <v>1</v>
          </cell>
          <cell r="J215">
            <v>1</v>
          </cell>
          <cell r="K215">
            <v>203.5</v>
          </cell>
          <cell r="L215">
            <v>1</v>
          </cell>
          <cell r="M215">
            <v>22</v>
          </cell>
          <cell r="N215">
            <v>48</v>
          </cell>
          <cell r="O215">
            <v>54</v>
          </cell>
          <cell r="P215">
            <v>67</v>
          </cell>
          <cell r="Q215">
            <v>0</v>
          </cell>
          <cell r="R215">
            <v>0.13</v>
          </cell>
          <cell r="S215">
            <v>0.13</v>
          </cell>
          <cell r="T215">
            <v>0.13</v>
          </cell>
          <cell r="U215">
            <v>1</v>
          </cell>
          <cell r="V215">
            <v>15</v>
          </cell>
          <cell r="W215">
            <v>12</v>
          </cell>
          <cell r="X215">
            <v>1</v>
          </cell>
          <cell r="Y215">
            <v>1</v>
          </cell>
          <cell r="Z215">
            <v>50</v>
          </cell>
          <cell r="AA215">
            <v>50</v>
          </cell>
          <cell r="AB215">
            <v>0.04</v>
          </cell>
          <cell r="AC215">
            <v>0.04</v>
          </cell>
          <cell r="AD215">
            <v>1</v>
          </cell>
        </row>
        <row r="216">
          <cell r="A216">
            <v>215</v>
          </cell>
          <cell r="B216" t="str">
            <v/>
          </cell>
          <cell r="C216" t="str">
            <v/>
          </cell>
          <cell r="D216" t="str">
            <v/>
          </cell>
          <cell r="E216" t="str">
            <v/>
          </cell>
          <cell r="F216" t="str">
            <v/>
          </cell>
          <cell r="G216" t="str">
            <v/>
          </cell>
          <cell r="H216" t="str">
            <v/>
          </cell>
          <cell r="I216" t="str">
            <v/>
          </cell>
          <cell r="J216" t="str">
            <v/>
          </cell>
          <cell r="K216" t="str">
            <v/>
          </cell>
          <cell r="L216" t="str">
            <v/>
          </cell>
          <cell r="M216" t="str">
            <v/>
          </cell>
          <cell r="N216" t="str">
            <v/>
          </cell>
          <cell r="O216" t="str">
            <v/>
          </cell>
          <cell r="P216" t="str">
            <v/>
          </cell>
          <cell r="Q216" t="str">
            <v/>
          </cell>
          <cell r="R216" t="str">
            <v/>
          </cell>
          <cell r="S216" t="str">
            <v/>
          </cell>
          <cell r="T216" t="str">
            <v/>
          </cell>
          <cell r="V216" t="str">
            <v/>
          </cell>
          <cell r="W216" t="str">
            <v/>
          </cell>
          <cell r="X216" t="str">
            <v/>
          </cell>
          <cell r="Y216" t="str">
            <v/>
          </cell>
          <cell r="Z216" t="str">
            <v/>
          </cell>
          <cell r="AA216" t="str">
            <v/>
          </cell>
          <cell r="AB216" t="str">
            <v/>
          </cell>
        </row>
        <row r="217">
          <cell r="A217">
            <v>216</v>
          </cell>
          <cell r="B217" t="str">
            <v>Q6 27.5*23.0</v>
          </cell>
          <cell r="C217">
            <v>584</v>
          </cell>
          <cell r="D217">
            <v>699</v>
          </cell>
          <cell r="E217">
            <v>8</v>
          </cell>
          <cell r="F217">
            <v>8</v>
          </cell>
          <cell r="G217">
            <v>8</v>
          </cell>
          <cell r="H217">
            <v>8</v>
          </cell>
          <cell r="I217">
            <v>1</v>
          </cell>
          <cell r="J217">
            <v>1</v>
          </cell>
          <cell r="K217">
            <v>203.5</v>
          </cell>
          <cell r="L217">
            <v>1</v>
          </cell>
          <cell r="M217">
            <v>49</v>
          </cell>
          <cell r="N217">
            <v>108</v>
          </cell>
          <cell r="O217">
            <v>120</v>
          </cell>
          <cell r="P217">
            <v>150</v>
          </cell>
          <cell r="Q217">
            <v>0</v>
          </cell>
          <cell r="R217">
            <v>0.13</v>
          </cell>
          <cell r="S217">
            <v>0.13</v>
          </cell>
          <cell r="T217">
            <v>0.13</v>
          </cell>
          <cell r="U217">
            <v>1</v>
          </cell>
          <cell r="V217">
            <v>15</v>
          </cell>
          <cell r="W217">
            <v>12</v>
          </cell>
          <cell r="X217">
            <v>1</v>
          </cell>
          <cell r="Y217">
            <v>1</v>
          </cell>
          <cell r="Z217">
            <v>50</v>
          </cell>
          <cell r="AA217">
            <v>50</v>
          </cell>
          <cell r="AB217">
            <v>0.04</v>
          </cell>
          <cell r="AC217">
            <v>0.04</v>
          </cell>
          <cell r="AD217">
            <v>1</v>
          </cell>
        </row>
        <row r="218">
          <cell r="A218">
            <v>217</v>
          </cell>
          <cell r="B218" t="str">
            <v/>
          </cell>
          <cell r="C218" t="str">
            <v/>
          </cell>
          <cell r="D218" t="str">
            <v/>
          </cell>
          <cell r="E218" t="str">
            <v/>
          </cell>
          <cell r="F218" t="str">
            <v/>
          </cell>
          <cell r="G218" t="str">
            <v/>
          </cell>
          <cell r="H218" t="str">
            <v/>
          </cell>
          <cell r="I218" t="str">
            <v/>
          </cell>
          <cell r="J218" t="str">
            <v/>
          </cell>
          <cell r="K218" t="str">
            <v/>
          </cell>
          <cell r="L218" t="str">
            <v/>
          </cell>
          <cell r="M218" t="str">
            <v/>
          </cell>
          <cell r="N218" t="str">
            <v/>
          </cell>
          <cell r="O218" t="str">
            <v/>
          </cell>
          <cell r="P218" t="str">
            <v/>
          </cell>
          <cell r="Q218" t="str">
            <v/>
          </cell>
          <cell r="R218" t="str">
            <v/>
          </cell>
          <cell r="S218" t="str">
            <v/>
          </cell>
          <cell r="T218" t="str">
            <v/>
          </cell>
          <cell r="V218" t="str">
            <v/>
          </cell>
          <cell r="W218" t="str">
            <v/>
          </cell>
          <cell r="X218" t="str">
            <v/>
          </cell>
          <cell r="Y218" t="str">
            <v/>
          </cell>
          <cell r="Z218" t="str">
            <v/>
          </cell>
          <cell r="AA218" t="str">
            <v/>
          </cell>
          <cell r="AB218" t="str">
            <v/>
          </cell>
        </row>
        <row r="219">
          <cell r="A219">
            <v>218</v>
          </cell>
          <cell r="B219" t="str">
            <v>Q6 30.5*25.5</v>
          </cell>
          <cell r="C219">
            <v>648</v>
          </cell>
          <cell r="D219">
            <v>775</v>
          </cell>
          <cell r="E219">
            <v>8</v>
          </cell>
          <cell r="F219">
            <v>8</v>
          </cell>
          <cell r="G219">
            <v>8</v>
          </cell>
          <cell r="H219">
            <v>8</v>
          </cell>
          <cell r="I219">
            <v>1</v>
          </cell>
          <cell r="J219">
            <v>1</v>
          </cell>
          <cell r="K219">
            <v>203.5</v>
          </cell>
          <cell r="L219">
            <v>1</v>
          </cell>
          <cell r="M219">
            <v>45</v>
          </cell>
          <cell r="N219">
            <v>99</v>
          </cell>
          <cell r="O219">
            <v>110</v>
          </cell>
          <cell r="P219">
            <v>137</v>
          </cell>
          <cell r="Q219">
            <v>0</v>
          </cell>
          <cell r="R219">
            <v>0.13</v>
          </cell>
          <cell r="S219">
            <v>0.13</v>
          </cell>
          <cell r="T219">
            <v>0.13</v>
          </cell>
          <cell r="U219">
            <v>1</v>
          </cell>
          <cell r="V219">
            <v>15</v>
          </cell>
          <cell r="W219">
            <v>12</v>
          </cell>
          <cell r="X219">
            <v>1</v>
          </cell>
          <cell r="Y219">
            <v>1</v>
          </cell>
          <cell r="Z219">
            <v>50</v>
          </cell>
          <cell r="AA219">
            <v>50</v>
          </cell>
          <cell r="AB219">
            <v>0.04</v>
          </cell>
          <cell r="AC219">
            <v>0.04</v>
          </cell>
          <cell r="AD219">
            <v>1</v>
          </cell>
        </row>
        <row r="220">
          <cell r="A220">
            <v>219</v>
          </cell>
          <cell r="B220" t="str">
            <v>Q6a30.5*25.5</v>
          </cell>
          <cell r="C220">
            <v>648</v>
          </cell>
          <cell r="D220">
            <v>775</v>
          </cell>
          <cell r="E220">
            <v>42</v>
          </cell>
          <cell r="F220">
            <v>42</v>
          </cell>
          <cell r="G220">
            <v>51</v>
          </cell>
          <cell r="H220">
            <v>51</v>
          </cell>
          <cell r="I220">
            <v>1</v>
          </cell>
          <cell r="J220">
            <v>1</v>
          </cell>
          <cell r="K220">
            <v>203.5</v>
          </cell>
          <cell r="L220">
            <v>1</v>
          </cell>
          <cell r="M220">
            <v>45</v>
          </cell>
          <cell r="N220">
            <v>99</v>
          </cell>
          <cell r="O220">
            <v>110</v>
          </cell>
          <cell r="P220">
            <v>137</v>
          </cell>
          <cell r="Q220">
            <v>0</v>
          </cell>
          <cell r="R220">
            <v>0.13</v>
          </cell>
          <cell r="S220">
            <v>0.13</v>
          </cell>
          <cell r="T220">
            <v>0.13</v>
          </cell>
          <cell r="U220">
            <v>1</v>
          </cell>
          <cell r="V220">
            <v>15</v>
          </cell>
          <cell r="W220">
            <v>12</v>
          </cell>
          <cell r="X220">
            <v>1</v>
          </cell>
          <cell r="Y220">
            <v>1</v>
          </cell>
          <cell r="Z220">
            <v>50</v>
          </cell>
          <cell r="AA220">
            <v>50</v>
          </cell>
          <cell r="AB220">
            <v>0.04</v>
          </cell>
          <cell r="AC220">
            <v>0.04</v>
          </cell>
          <cell r="AD220">
            <v>1</v>
          </cell>
        </row>
        <row r="221">
          <cell r="A221">
            <v>220</v>
          </cell>
          <cell r="B221" t="str">
            <v>Q6 33.5*27.0</v>
          </cell>
          <cell r="C221">
            <v>686</v>
          </cell>
          <cell r="D221">
            <v>851</v>
          </cell>
          <cell r="E221">
            <v>8</v>
          </cell>
          <cell r="F221">
            <v>8</v>
          </cell>
          <cell r="G221">
            <v>8</v>
          </cell>
          <cell r="H221">
            <v>8</v>
          </cell>
          <cell r="I221">
            <v>1</v>
          </cell>
          <cell r="J221">
            <v>1</v>
          </cell>
          <cell r="K221">
            <v>203.5</v>
          </cell>
          <cell r="L221">
            <v>1</v>
          </cell>
          <cell r="M221">
            <v>42</v>
          </cell>
          <cell r="N221">
            <v>93</v>
          </cell>
          <cell r="O221">
            <v>104</v>
          </cell>
          <cell r="P221">
            <v>130</v>
          </cell>
          <cell r="Q221">
            <v>0</v>
          </cell>
          <cell r="R221">
            <v>0.13</v>
          </cell>
          <cell r="S221">
            <v>0.13</v>
          </cell>
          <cell r="T221">
            <v>0.13</v>
          </cell>
          <cell r="U221">
            <v>1</v>
          </cell>
          <cell r="V221">
            <v>15</v>
          </cell>
          <cell r="W221">
            <v>12</v>
          </cell>
          <cell r="X221">
            <v>1</v>
          </cell>
          <cell r="Y221">
            <v>1</v>
          </cell>
          <cell r="Z221">
            <v>50</v>
          </cell>
          <cell r="AA221">
            <v>50</v>
          </cell>
          <cell r="AB221">
            <v>0.04</v>
          </cell>
          <cell r="AC221">
            <v>0.04</v>
          </cell>
          <cell r="AD221">
            <v>1</v>
          </cell>
        </row>
        <row r="222">
          <cell r="A222">
            <v>221</v>
          </cell>
          <cell r="B222" t="str">
            <v>Q6b33.5*27.0</v>
          </cell>
          <cell r="C222">
            <v>686</v>
          </cell>
          <cell r="D222">
            <v>851</v>
          </cell>
          <cell r="E222">
            <v>31</v>
          </cell>
          <cell r="F222">
            <v>31</v>
          </cell>
          <cell r="G222">
            <v>49</v>
          </cell>
          <cell r="H222">
            <v>49</v>
          </cell>
          <cell r="I222">
            <v>1</v>
          </cell>
          <cell r="J222">
            <v>1</v>
          </cell>
          <cell r="K222">
            <v>203.5</v>
          </cell>
          <cell r="L222">
            <v>1</v>
          </cell>
          <cell r="M222">
            <v>42</v>
          </cell>
          <cell r="N222">
            <v>93</v>
          </cell>
          <cell r="O222">
            <v>104</v>
          </cell>
          <cell r="P222">
            <v>130</v>
          </cell>
          <cell r="Q222">
            <v>0</v>
          </cell>
          <cell r="R222">
            <v>0.13</v>
          </cell>
          <cell r="S222">
            <v>0.13</v>
          </cell>
          <cell r="T222">
            <v>0.13</v>
          </cell>
          <cell r="U222">
            <v>1</v>
          </cell>
          <cell r="V222">
            <v>15</v>
          </cell>
          <cell r="W222">
            <v>12</v>
          </cell>
          <cell r="X222">
            <v>1</v>
          </cell>
          <cell r="Y222">
            <v>1</v>
          </cell>
          <cell r="Z222">
            <v>50</v>
          </cell>
          <cell r="AA222">
            <v>50</v>
          </cell>
          <cell r="AB222">
            <v>0.04</v>
          </cell>
          <cell r="AC222">
            <v>0.04</v>
          </cell>
          <cell r="AD222">
            <v>1</v>
          </cell>
        </row>
        <row r="223">
          <cell r="A223">
            <v>222</v>
          </cell>
          <cell r="B223" t="str">
            <v>Q6h33.5*27.0</v>
          </cell>
          <cell r="C223">
            <v>686</v>
          </cell>
          <cell r="D223">
            <v>851</v>
          </cell>
          <cell r="E223">
            <v>8</v>
          </cell>
          <cell r="F223">
            <v>8</v>
          </cell>
          <cell r="G223">
            <v>8</v>
          </cell>
          <cell r="H223">
            <v>8</v>
          </cell>
          <cell r="I223">
            <v>1</v>
          </cell>
          <cell r="J223">
            <v>2</v>
          </cell>
          <cell r="K223">
            <v>203.5</v>
          </cell>
          <cell r="L223">
            <v>2</v>
          </cell>
          <cell r="M223">
            <v>42</v>
          </cell>
          <cell r="N223">
            <v>93</v>
          </cell>
          <cell r="O223">
            <v>104</v>
          </cell>
          <cell r="P223">
            <v>130</v>
          </cell>
          <cell r="Q223">
            <v>0</v>
          </cell>
          <cell r="R223">
            <v>0.13</v>
          </cell>
          <cell r="S223">
            <v>0.13</v>
          </cell>
          <cell r="T223">
            <v>0.13</v>
          </cell>
          <cell r="U223">
            <v>1</v>
          </cell>
          <cell r="V223">
            <v>15</v>
          </cell>
          <cell r="W223">
            <v>12</v>
          </cell>
          <cell r="X223">
            <v>1</v>
          </cell>
          <cell r="Y223">
            <v>1</v>
          </cell>
          <cell r="Z223">
            <v>50</v>
          </cell>
          <cell r="AA223">
            <v>50</v>
          </cell>
          <cell r="AB223">
            <v>0.04</v>
          </cell>
          <cell r="AC223">
            <v>0.04</v>
          </cell>
          <cell r="AD223">
            <v>1</v>
          </cell>
        </row>
        <row r="224">
          <cell r="A224">
            <v>223</v>
          </cell>
          <cell r="B224" t="str">
            <v>Q6 36.5*28.0</v>
          </cell>
          <cell r="C224">
            <v>711</v>
          </cell>
          <cell r="D224">
            <v>927</v>
          </cell>
          <cell r="E224">
            <v>14</v>
          </cell>
          <cell r="F224">
            <v>14</v>
          </cell>
          <cell r="G224">
            <v>22</v>
          </cell>
          <cell r="H224">
            <v>22</v>
          </cell>
          <cell r="I224">
            <v>1</v>
          </cell>
          <cell r="J224">
            <v>1</v>
          </cell>
          <cell r="K224">
            <v>203.5</v>
          </cell>
          <cell r="L224">
            <v>1</v>
          </cell>
          <cell r="M224">
            <v>41</v>
          </cell>
          <cell r="N224">
            <v>90</v>
          </cell>
          <cell r="O224">
            <v>100</v>
          </cell>
          <cell r="P224">
            <v>125</v>
          </cell>
          <cell r="Q224">
            <v>0</v>
          </cell>
          <cell r="R224">
            <v>0.13</v>
          </cell>
          <cell r="S224">
            <v>0.13</v>
          </cell>
          <cell r="T224">
            <v>0.13</v>
          </cell>
          <cell r="U224">
            <v>1</v>
          </cell>
          <cell r="V224">
            <v>15</v>
          </cell>
          <cell r="W224">
            <v>12</v>
          </cell>
          <cell r="X224">
            <v>1</v>
          </cell>
          <cell r="Y224">
            <v>1</v>
          </cell>
          <cell r="Z224">
            <v>50</v>
          </cell>
          <cell r="AA224">
            <v>50</v>
          </cell>
          <cell r="AB224">
            <v>0.04</v>
          </cell>
          <cell r="AC224">
            <v>0.04</v>
          </cell>
          <cell r="AD224">
            <v>1</v>
          </cell>
        </row>
        <row r="225">
          <cell r="A225">
            <v>224</v>
          </cell>
          <cell r="B225" t="str">
            <v>Q6b36.5*28.0</v>
          </cell>
          <cell r="C225">
            <v>711</v>
          </cell>
          <cell r="D225">
            <v>927</v>
          </cell>
          <cell r="E225">
            <v>44</v>
          </cell>
          <cell r="F225">
            <v>44</v>
          </cell>
          <cell r="G225">
            <v>87</v>
          </cell>
          <cell r="H225">
            <v>87</v>
          </cell>
          <cell r="I225">
            <v>1</v>
          </cell>
          <cell r="J225">
            <v>1</v>
          </cell>
          <cell r="K225">
            <v>203.5</v>
          </cell>
          <cell r="L225">
            <v>1</v>
          </cell>
          <cell r="M225">
            <v>41</v>
          </cell>
          <cell r="N225">
            <v>90</v>
          </cell>
          <cell r="O225">
            <v>100</v>
          </cell>
          <cell r="P225">
            <v>125</v>
          </cell>
          <cell r="Q225">
            <v>0</v>
          </cell>
          <cell r="R225">
            <v>0.13</v>
          </cell>
          <cell r="S225">
            <v>0.13</v>
          </cell>
          <cell r="T225">
            <v>0.13</v>
          </cell>
          <cell r="U225">
            <v>1</v>
          </cell>
          <cell r="V225">
            <v>15</v>
          </cell>
          <cell r="W225">
            <v>12</v>
          </cell>
          <cell r="X225">
            <v>1</v>
          </cell>
          <cell r="Y225">
            <v>1</v>
          </cell>
          <cell r="Z225">
            <v>50</v>
          </cell>
          <cell r="AA225">
            <v>50</v>
          </cell>
          <cell r="AB225">
            <v>0.04</v>
          </cell>
          <cell r="AC225">
            <v>0.04</v>
          </cell>
          <cell r="AD225">
            <v>1</v>
          </cell>
        </row>
        <row r="226">
          <cell r="A226">
            <v>225</v>
          </cell>
          <cell r="B226" t="str">
            <v>Q6h36.5*28.0</v>
          </cell>
          <cell r="C226">
            <v>711</v>
          </cell>
          <cell r="D226">
            <v>927</v>
          </cell>
          <cell r="E226">
            <v>8</v>
          </cell>
          <cell r="F226">
            <v>8</v>
          </cell>
          <cell r="G226">
            <v>8</v>
          </cell>
          <cell r="H226">
            <v>8</v>
          </cell>
          <cell r="I226">
            <v>1</v>
          </cell>
          <cell r="J226">
            <v>2</v>
          </cell>
          <cell r="K226">
            <v>203.5</v>
          </cell>
          <cell r="L226">
            <v>2</v>
          </cell>
          <cell r="M226">
            <v>41</v>
          </cell>
          <cell r="N226">
            <v>90</v>
          </cell>
          <cell r="O226">
            <v>100</v>
          </cell>
          <cell r="P226">
            <v>125</v>
          </cell>
          <cell r="Q226">
            <v>0</v>
          </cell>
          <cell r="R226">
            <v>0.13</v>
          </cell>
          <cell r="S226">
            <v>0.13</v>
          </cell>
          <cell r="T226">
            <v>0.13</v>
          </cell>
          <cell r="U226">
            <v>1</v>
          </cell>
          <cell r="V226">
            <v>15</v>
          </cell>
          <cell r="W226">
            <v>12</v>
          </cell>
          <cell r="X226">
            <v>1</v>
          </cell>
          <cell r="Y226">
            <v>1</v>
          </cell>
          <cell r="Z226">
            <v>50</v>
          </cell>
          <cell r="AA226">
            <v>50</v>
          </cell>
          <cell r="AB226">
            <v>0.04</v>
          </cell>
          <cell r="AC226">
            <v>0.04</v>
          </cell>
          <cell r="AD226">
            <v>1</v>
          </cell>
        </row>
        <row r="227">
          <cell r="A227">
            <v>226</v>
          </cell>
          <cell r="B227" t="str">
            <v>Q6+28.5*36.5</v>
          </cell>
          <cell r="C227">
            <v>927</v>
          </cell>
          <cell r="D227">
            <v>724</v>
          </cell>
          <cell r="E227">
            <v>8</v>
          </cell>
          <cell r="F227">
            <v>8</v>
          </cell>
          <cell r="G227">
            <v>8</v>
          </cell>
          <cell r="H227">
            <v>8</v>
          </cell>
          <cell r="I227">
            <v>1</v>
          </cell>
          <cell r="J227">
            <v>1</v>
          </cell>
          <cell r="K227">
            <v>203.5</v>
          </cell>
          <cell r="L227">
            <v>1</v>
          </cell>
          <cell r="M227">
            <v>30</v>
          </cell>
          <cell r="N227">
            <v>66</v>
          </cell>
          <cell r="O227">
            <v>73</v>
          </cell>
          <cell r="P227">
            <v>92</v>
          </cell>
          <cell r="Q227">
            <v>0</v>
          </cell>
          <cell r="R227">
            <v>0.13</v>
          </cell>
          <cell r="S227">
            <v>0.13</v>
          </cell>
          <cell r="T227">
            <v>0.4</v>
          </cell>
          <cell r="U227">
            <v>3</v>
          </cell>
          <cell r="V227">
            <v>15</v>
          </cell>
          <cell r="W227">
            <v>12</v>
          </cell>
          <cell r="X227">
            <v>1</v>
          </cell>
          <cell r="Y227">
            <v>1</v>
          </cell>
          <cell r="Z227">
            <v>50</v>
          </cell>
          <cell r="AA227">
            <v>50</v>
          </cell>
          <cell r="AB227">
            <v>0.04</v>
          </cell>
          <cell r="AC227">
            <v>0.5</v>
          </cell>
          <cell r="AD227">
            <v>3</v>
          </cell>
        </row>
        <row r="228">
          <cell r="A228">
            <v>227</v>
          </cell>
          <cell r="B228" t="str">
            <v>Q6 28.5*36.5</v>
          </cell>
          <cell r="C228">
            <v>927</v>
          </cell>
          <cell r="D228">
            <v>724</v>
          </cell>
          <cell r="E228">
            <v>8</v>
          </cell>
          <cell r="F228">
            <v>8</v>
          </cell>
          <cell r="G228">
            <v>8</v>
          </cell>
          <cell r="H228">
            <v>8</v>
          </cell>
          <cell r="I228">
            <v>1</v>
          </cell>
          <cell r="J228">
            <v>1</v>
          </cell>
          <cell r="K228">
            <v>203.5</v>
          </cell>
          <cell r="L228">
            <v>1</v>
          </cell>
          <cell r="M228">
            <v>30</v>
          </cell>
          <cell r="N228">
            <v>66</v>
          </cell>
          <cell r="O228">
            <v>73</v>
          </cell>
          <cell r="P228">
            <v>92</v>
          </cell>
          <cell r="Q228">
            <v>0</v>
          </cell>
          <cell r="R228">
            <v>0.13</v>
          </cell>
          <cell r="S228">
            <v>0.13</v>
          </cell>
          <cell r="T228">
            <v>0.13</v>
          </cell>
          <cell r="U228">
            <v>1</v>
          </cell>
          <cell r="V228">
            <v>15</v>
          </cell>
          <cell r="W228">
            <v>12</v>
          </cell>
          <cell r="X228">
            <v>1</v>
          </cell>
          <cell r="Y228">
            <v>1</v>
          </cell>
          <cell r="Z228">
            <v>50</v>
          </cell>
          <cell r="AA228">
            <v>50</v>
          </cell>
          <cell r="AB228">
            <v>0.04</v>
          </cell>
          <cell r="AC228">
            <v>0.04</v>
          </cell>
          <cell r="AD228">
            <v>1</v>
          </cell>
        </row>
        <row r="229">
          <cell r="A229">
            <v>228</v>
          </cell>
          <cell r="B229" t="str">
            <v>Q6a28.5*36.5</v>
          </cell>
          <cell r="C229">
            <v>927</v>
          </cell>
          <cell r="D229">
            <v>724</v>
          </cell>
          <cell r="E229">
            <v>182</v>
          </cell>
          <cell r="F229">
            <v>182</v>
          </cell>
          <cell r="G229">
            <v>25</v>
          </cell>
          <cell r="H229">
            <v>25</v>
          </cell>
          <cell r="I229">
            <v>1</v>
          </cell>
          <cell r="J229">
            <v>1</v>
          </cell>
          <cell r="K229">
            <v>203.5</v>
          </cell>
          <cell r="L229">
            <v>1</v>
          </cell>
          <cell r="M229">
            <v>30</v>
          </cell>
          <cell r="N229">
            <v>66</v>
          </cell>
          <cell r="O229">
            <v>73</v>
          </cell>
          <cell r="P229">
            <v>92</v>
          </cell>
          <cell r="Q229">
            <v>0</v>
          </cell>
          <cell r="R229">
            <v>0.13</v>
          </cell>
          <cell r="S229">
            <v>0.13</v>
          </cell>
          <cell r="T229">
            <v>0.13</v>
          </cell>
          <cell r="U229">
            <v>1</v>
          </cell>
          <cell r="V229">
            <v>15</v>
          </cell>
          <cell r="W229">
            <v>12</v>
          </cell>
          <cell r="X229">
            <v>1</v>
          </cell>
          <cell r="Y229">
            <v>1</v>
          </cell>
          <cell r="Z229">
            <v>50</v>
          </cell>
          <cell r="AA229">
            <v>50</v>
          </cell>
          <cell r="AB229">
            <v>0.04</v>
          </cell>
          <cell r="AC229">
            <v>0.04</v>
          </cell>
          <cell r="AD229">
            <v>1</v>
          </cell>
        </row>
        <row r="230">
          <cell r="A230">
            <v>229</v>
          </cell>
          <cell r="B230" t="str">
            <v>Q6 37.5*30.0</v>
          </cell>
          <cell r="C230">
            <v>762</v>
          </cell>
          <cell r="D230">
            <v>953</v>
          </cell>
          <cell r="E230">
            <v>14</v>
          </cell>
          <cell r="F230">
            <v>14</v>
          </cell>
          <cell r="G230">
            <v>15</v>
          </cell>
          <cell r="H230">
            <v>15</v>
          </cell>
          <cell r="I230">
            <v>1</v>
          </cell>
          <cell r="J230">
            <v>1</v>
          </cell>
          <cell r="K230">
            <v>203.5</v>
          </cell>
          <cell r="L230">
            <v>1</v>
          </cell>
          <cell r="M230">
            <v>38</v>
          </cell>
          <cell r="N230">
            <v>84</v>
          </cell>
          <cell r="O230">
            <v>93</v>
          </cell>
          <cell r="P230">
            <v>116</v>
          </cell>
          <cell r="Q230">
            <v>0</v>
          </cell>
          <cell r="R230">
            <v>0.15</v>
          </cell>
          <cell r="S230">
            <v>0.15</v>
          </cell>
          <cell r="T230">
            <v>0.15</v>
          </cell>
          <cell r="U230">
            <v>1</v>
          </cell>
          <cell r="V230">
            <v>15</v>
          </cell>
          <cell r="W230">
            <v>12</v>
          </cell>
          <cell r="X230">
            <v>1</v>
          </cell>
          <cell r="Y230">
            <v>1</v>
          </cell>
          <cell r="Z230">
            <v>50</v>
          </cell>
          <cell r="AA230">
            <v>50</v>
          </cell>
          <cell r="AB230">
            <v>0.04</v>
          </cell>
          <cell r="AC230">
            <v>0.04</v>
          </cell>
          <cell r="AD230">
            <v>1</v>
          </cell>
        </row>
        <row r="231">
          <cell r="A231">
            <v>230</v>
          </cell>
          <cell r="B231" t="str">
            <v>Q6b37.5*30.0</v>
          </cell>
          <cell r="C231">
            <v>762</v>
          </cell>
          <cell r="D231">
            <v>953</v>
          </cell>
          <cell r="E231">
            <v>69</v>
          </cell>
          <cell r="F231">
            <v>69</v>
          </cell>
          <cell r="G231">
            <v>100</v>
          </cell>
          <cell r="H231">
            <v>100</v>
          </cell>
          <cell r="I231">
            <v>1</v>
          </cell>
          <cell r="J231">
            <v>1</v>
          </cell>
          <cell r="K231">
            <v>203.5</v>
          </cell>
          <cell r="L231">
            <v>1</v>
          </cell>
          <cell r="M231">
            <v>38</v>
          </cell>
          <cell r="N231">
            <v>84</v>
          </cell>
          <cell r="O231">
            <v>93</v>
          </cell>
          <cell r="P231">
            <v>116</v>
          </cell>
          <cell r="Q231">
            <v>0</v>
          </cell>
          <cell r="R231">
            <v>0.15</v>
          </cell>
          <cell r="S231">
            <v>0.15</v>
          </cell>
          <cell r="T231">
            <v>0.15</v>
          </cell>
          <cell r="U231">
            <v>1</v>
          </cell>
          <cell r="V231">
            <v>15</v>
          </cell>
          <cell r="W231">
            <v>12</v>
          </cell>
          <cell r="X231">
            <v>1</v>
          </cell>
          <cell r="Y231">
            <v>1</v>
          </cell>
          <cell r="Z231">
            <v>50</v>
          </cell>
          <cell r="AA231">
            <v>50</v>
          </cell>
          <cell r="AB231">
            <v>0.04</v>
          </cell>
          <cell r="AC231">
            <v>0.04</v>
          </cell>
          <cell r="AD231">
            <v>1</v>
          </cell>
        </row>
        <row r="232">
          <cell r="A232">
            <v>231</v>
          </cell>
          <cell r="B232" t="str">
            <v/>
          </cell>
          <cell r="C232" t="str">
            <v/>
          </cell>
          <cell r="D232" t="str">
            <v/>
          </cell>
          <cell r="E232" t="str">
            <v/>
          </cell>
          <cell r="F232" t="str">
            <v/>
          </cell>
          <cell r="G232" t="str">
            <v/>
          </cell>
          <cell r="H232" t="str">
            <v/>
          </cell>
          <cell r="I232" t="str">
            <v/>
          </cell>
          <cell r="J232" t="str">
            <v/>
          </cell>
          <cell r="K232" t="str">
            <v/>
          </cell>
          <cell r="L232" t="str">
            <v/>
          </cell>
          <cell r="M232" t="str">
            <v/>
          </cell>
          <cell r="N232" t="str">
            <v/>
          </cell>
          <cell r="O232" t="str">
            <v/>
          </cell>
          <cell r="P232" t="str">
            <v/>
          </cell>
          <cell r="Q232" t="str">
            <v/>
          </cell>
          <cell r="R232" t="str">
            <v/>
          </cell>
          <cell r="S232" t="str">
            <v/>
          </cell>
          <cell r="T232" t="str">
            <v/>
          </cell>
          <cell r="V232" t="str">
            <v/>
          </cell>
          <cell r="W232" t="str">
            <v/>
          </cell>
          <cell r="X232" t="str">
            <v/>
          </cell>
          <cell r="Y232" t="str">
            <v/>
          </cell>
          <cell r="Z232" t="str">
            <v/>
          </cell>
          <cell r="AA232" t="str">
            <v/>
          </cell>
          <cell r="AB232" t="str">
            <v/>
          </cell>
        </row>
        <row r="233">
          <cell r="A233">
            <v>232</v>
          </cell>
          <cell r="B233" t="str">
            <v>Q6 39.5*30.5</v>
          </cell>
          <cell r="C233">
            <v>775</v>
          </cell>
          <cell r="D233">
            <v>1003</v>
          </cell>
          <cell r="E233">
            <v>21</v>
          </cell>
          <cell r="F233">
            <v>21</v>
          </cell>
          <cell r="G233">
            <v>40</v>
          </cell>
          <cell r="H233">
            <v>40</v>
          </cell>
          <cell r="I233">
            <v>1</v>
          </cell>
          <cell r="J233">
            <v>1</v>
          </cell>
          <cell r="K233">
            <v>203.5</v>
          </cell>
          <cell r="L233">
            <v>1</v>
          </cell>
          <cell r="M233">
            <v>37</v>
          </cell>
          <cell r="N233">
            <v>82</v>
          </cell>
          <cell r="O233">
            <v>91</v>
          </cell>
          <cell r="P233">
            <v>114</v>
          </cell>
          <cell r="Q233">
            <v>0</v>
          </cell>
          <cell r="R233">
            <v>0.13</v>
          </cell>
          <cell r="S233">
            <v>0.13</v>
          </cell>
          <cell r="T233">
            <v>0.13</v>
          </cell>
          <cell r="U233">
            <v>1</v>
          </cell>
          <cell r="V233">
            <v>15</v>
          </cell>
          <cell r="W233">
            <v>12</v>
          </cell>
          <cell r="X233">
            <v>1</v>
          </cell>
          <cell r="Y233">
            <v>1</v>
          </cell>
          <cell r="Z233">
            <v>50</v>
          </cell>
          <cell r="AA233">
            <v>50</v>
          </cell>
          <cell r="AB233">
            <v>0.04</v>
          </cell>
          <cell r="AC233">
            <v>0.04</v>
          </cell>
          <cell r="AD233">
            <v>1</v>
          </cell>
        </row>
        <row r="234">
          <cell r="A234">
            <v>233</v>
          </cell>
          <cell r="B234" t="str">
            <v>Q6b39.5*30.5</v>
          </cell>
          <cell r="C234">
            <v>775</v>
          </cell>
          <cell r="D234">
            <v>1003</v>
          </cell>
          <cell r="E234">
            <v>76</v>
          </cell>
          <cell r="F234">
            <v>76</v>
          </cell>
          <cell r="G234">
            <v>125</v>
          </cell>
          <cell r="H234">
            <v>125</v>
          </cell>
          <cell r="I234">
            <v>1</v>
          </cell>
          <cell r="J234">
            <v>1</v>
          </cell>
          <cell r="K234">
            <v>203.5</v>
          </cell>
          <cell r="L234">
            <v>1</v>
          </cell>
          <cell r="M234">
            <v>37</v>
          </cell>
          <cell r="N234">
            <v>82</v>
          </cell>
          <cell r="O234">
            <v>91</v>
          </cell>
          <cell r="P234">
            <v>114</v>
          </cell>
          <cell r="Q234">
            <v>0</v>
          </cell>
          <cell r="R234">
            <v>0.13</v>
          </cell>
          <cell r="S234">
            <v>0.13</v>
          </cell>
          <cell r="T234">
            <v>0.13</v>
          </cell>
          <cell r="U234">
            <v>1</v>
          </cell>
          <cell r="V234">
            <v>15</v>
          </cell>
          <cell r="W234">
            <v>12</v>
          </cell>
          <cell r="X234">
            <v>1</v>
          </cell>
          <cell r="Y234">
            <v>1</v>
          </cell>
          <cell r="Z234">
            <v>50</v>
          </cell>
          <cell r="AA234">
            <v>50</v>
          </cell>
          <cell r="AB234">
            <v>0.04</v>
          </cell>
          <cell r="AC234">
            <v>0.04</v>
          </cell>
          <cell r="AD234">
            <v>1</v>
          </cell>
        </row>
        <row r="235">
          <cell r="A235">
            <v>234</v>
          </cell>
          <cell r="B235" t="str">
            <v>Q6x39.5*30.5</v>
          </cell>
          <cell r="C235">
            <v>775</v>
          </cell>
          <cell r="D235">
            <v>1003</v>
          </cell>
          <cell r="E235">
            <v>12</v>
          </cell>
          <cell r="F235">
            <v>12</v>
          </cell>
          <cell r="G235">
            <v>12</v>
          </cell>
          <cell r="H235">
            <v>12</v>
          </cell>
          <cell r="I235">
            <v>2</v>
          </cell>
          <cell r="J235">
            <v>2</v>
          </cell>
          <cell r="K235">
            <v>203.5</v>
          </cell>
          <cell r="L235">
            <v>4</v>
          </cell>
          <cell r="M235">
            <v>37</v>
          </cell>
          <cell r="N235">
            <v>82</v>
          </cell>
          <cell r="O235">
            <v>91</v>
          </cell>
          <cell r="P235">
            <v>114</v>
          </cell>
          <cell r="Q235">
            <v>0</v>
          </cell>
          <cell r="R235">
            <v>0.13</v>
          </cell>
          <cell r="S235">
            <v>0.13</v>
          </cell>
          <cell r="T235">
            <v>0.13</v>
          </cell>
          <cell r="U235">
            <v>1</v>
          </cell>
          <cell r="V235">
            <v>15</v>
          </cell>
          <cell r="W235">
            <v>12</v>
          </cell>
          <cell r="X235">
            <v>1</v>
          </cell>
          <cell r="Y235">
            <v>1</v>
          </cell>
          <cell r="Z235">
            <v>50</v>
          </cell>
          <cell r="AA235">
            <v>50</v>
          </cell>
          <cell r="AB235">
            <v>0.04</v>
          </cell>
          <cell r="AC235">
            <v>0.04</v>
          </cell>
          <cell r="AD235">
            <v>1</v>
          </cell>
        </row>
        <row r="236">
          <cell r="A236">
            <v>235</v>
          </cell>
          <cell r="B236" t="str">
            <v/>
          </cell>
          <cell r="C236" t="str">
            <v/>
          </cell>
          <cell r="D236" t="str">
            <v/>
          </cell>
          <cell r="E236" t="str">
            <v/>
          </cell>
          <cell r="F236" t="str">
            <v/>
          </cell>
          <cell r="G236" t="str">
            <v/>
          </cell>
          <cell r="H236" t="str">
            <v/>
          </cell>
          <cell r="I236" t="str">
            <v/>
          </cell>
          <cell r="J236" t="str">
            <v/>
          </cell>
          <cell r="K236" t="str">
            <v/>
          </cell>
          <cell r="L236" t="str">
            <v/>
          </cell>
          <cell r="M236" t="str">
            <v/>
          </cell>
          <cell r="N236" t="str">
            <v/>
          </cell>
          <cell r="O236" t="str">
            <v/>
          </cell>
          <cell r="P236" t="str">
            <v/>
          </cell>
          <cell r="Q236" t="str">
            <v/>
          </cell>
          <cell r="R236" t="str">
            <v/>
          </cell>
          <cell r="S236" t="str">
            <v/>
          </cell>
          <cell r="T236" t="str">
            <v/>
          </cell>
          <cell r="V236" t="str">
            <v/>
          </cell>
          <cell r="W236" t="str">
            <v/>
          </cell>
          <cell r="X236" t="str">
            <v/>
          </cell>
          <cell r="Y236" t="str">
            <v/>
          </cell>
          <cell r="Z236" t="str">
            <v/>
          </cell>
          <cell r="AA236" t="str">
            <v/>
          </cell>
          <cell r="AB236" t="str">
            <v/>
          </cell>
        </row>
        <row r="237">
          <cell r="A237">
            <v>236</v>
          </cell>
          <cell r="B237" t="str">
            <v>Q6h45.0*27.5</v>
          </cell>
          <cell r="C237">
            <v>699</v>
          </cell>
          <cell r="D237">
            <v>1143</v>
          </cell>
          <cell r="E237">
            <v>12</v>
          </cell>
          <cell r="F237">
            <v>12</v>
          </cell>
          <cell r="G237">
            <v>12</v>
          </cell>
          <cell r="H237">
            <v>12</v>
          </cell>
          <cell r="I237">
            <v>1</v>
          </cell>
          <cell r="J237">
            <v>2</v>
          </cell>
          <cell r="K237">
            <v>203.5</v>
          </cell>
          <cell r="L237">
            <v>2</v>
          </cell>
          <cell r="M237">
            <v>41</v>
          </cell>
          <cell r="N237">
            <v>92</v>
          </cell>
          <cell r="O237">
            <v>102</v>
          </cell>
          <cell r="P237">
            <v>127</v>
          </cell>
          <cell r="Q237">
            <v>0</v>
          </cell>
          <cell r="R237">
            <v>0.13</v>
          </cell>
          <cell r="S237">
            <v>0.13</v>
          </cell>
          <cell r="T237">
            <v>0.13</v>
          </cell>
          <cell r="U237">
            <v>1</v>
          </cell>
          <cell r="V237">
            <v>15</v>
          </cell>
          <cell r="W237">
            <v>12</v>
          </cell>
          <cell r="X237">
            <v>1</v>
          </cell>
          <cell r="Y237">
            <v>1</v>
          </cell>
          <cell r="Z237">
            <v>50</v>
          </cell>
          <cell r="AA237">
            <v>50</v>
          </cell>
          <cell r="AB237">
            <v>0.04</v>
          </cell>
          <cell r="AC237">
            <v>0.04</v>
          </cell>
          <cell r="AD237">
            <v>1</v>
          </cell>
        </row>
        <row r="238">
          <cell r="A238">
            <v>237</v>
          </cell>
          <cell r="B238" t="str">
            <v/>
          </cell>
          <cell r="C238" t="str">
            <v/>
          </cell>
          <cell r="D238" t="str">
            <v/>
          </cell>
          <cell r="E238" t="str">
            <v/>
          </cell>
          <cell r="F238" t="str">
            <v/>
          </cell>
          <cell r="G238" t="str">
            <v/>
          </cell>
          <cell r="H238" t="str">
            <v/>
          </cell>
          <cell r="I238" t="str">
            <v/>
          </cell>
          <cell r="J238" t="str">
            <v/>
          </cell>
          <cell r="K238" t="str">
            <v/>
          </cell>
          <cell r="L238" t="str">
            <v/>
          </cell>
          <cell r="M238" t="str">
            <v/>
          </cell>
          <cell r="N238" t="str">
            <v/>
          </cell>
          <cell r="O238" t="str">
            <v/>
          </cell>
          <cell r="P238" t="str">
            <v/>
          </cell>
          <cell r="Q238" t="str">
            <v/>
          </cell>
          <cell r="R238" t="str">
            <v/>
          </cell>
          <cell r="S238" t="str">
            <v/>
          </cell>
          <cell r="T238" t="str">
            <v/>
          </cell>
          <cell r="V238" t="str">
            <v/>
          </cell>
          <cell r="W238" t="str">
            <v/>
          </cell>
          <cell r="X238" t="str">
            <v/>
          </cell>
          <cell r="Y238" t="str">
            <v/>
          </cell>
          <cell r="Z238" t="str">
            <v/>
          </cell>
          <cell r="AA238" t="str">
            <v/>
          </cell>
          <cell r="AB238" t="str">
            <v/>
          </cell>
        </row>
        <row r="239">
          <cell r="A239">
            <v>238</v>
          </cell>
          <cell r="B239" t="str">
            <v>Q6 49.5*41.0</v>
          </cell>
          <cell r="C239">
            <v>1041</v>
          </cell>
          <cell r="D239">
            <v>1257</v>
          </cell>
          <cell r="E239">
            <v>24</v>
          </cell>
          <cell r="F239">
            <v>24</v>
          </cell>
          <cell r="G239">
            <v>32</v>
          </cell>
          <cell r="H239">
            <v>32</v>
          </cell>
          <cell r="I239">
            <v>1</v>
          </cell>
          <cell r="J239">
            <v>1</v>
          </cell>
          <cell r="K239">
            <v>203.5</v>
          </cell>
          <cell r="L239">
            <v>1</v>
          </cell>
          <cell r="M239">
            <v>25</v>
          </cell>
          <cell r="N239">
            <v>56</v>
          </cell>
          <cell r="O239">
            <v>62</v>
          </cell>
          <cell r="P239">
            <v>78</v>
          </cell>
          <cell r="Q239">
            <v>0</v>
          </cell>
          <cell r="R239">
            <v>0.13</v>
          </cell>
          <cell r="S239">
            <v>0.13</v>
          </cell>
          <cell r="T239">
            <v>0.13</v>
          </cell>
          <cell r="U239">
            <v>1</v>
          </cell>
          <cell r="V239">
            <v>15</v>
          </cell>
          <cell r="W239">
            <v>12</v>
          </cell>
          <cell r="X239">
            <v>1</v>
          </cell>
          <cell r="Y239">
            <v>1</v>
          </cell>
          <cell r="Z239">
            <v>50</v>
          </cell>
          <cell r="AA239">
            <v>50</v>
          </cell>
          <cell r="AB239">
            <v>0.04</v>
          </cell>
          <cell r="AC239">
            <v>0.04</v>
          </cell>
          <cell r="AD239">
            <v>1</v>
          </cell>
        </row>
        <row r="240">
          <cell r="A240">
            <v>239</v>
          </cell>
          <cell r="B240" t="str">
            <v>Q6c49.5*41.0</v>
          </cell>
          <cell r="C240">
            <v>1041</v>
          </cell>
          <cell r="D240">
            <v>1257</v>
          </cell>
          <cell r="E240">
            <v>179</v>
          </cell>
          <cell r="F240">
            <v>179</v>
          </cell>
          <cell r="G240">
            <v>187</v>
          </cell>
          <cell r="H240">
            <v>187</v>
          </cell>
          <cell r="I240">
            <v>1</v>
          </cell>
          <cell r="J240">
            <v>1</v>
          </cell>
          <cell r="K240">
            <v>203.5</v>
          </cell>
          <cell r="L240">
            <v>1</v>
          </cell>
          <cell r="M240">
            <v>25</v>
          </cell>
          <cell r="N240">
            <v>56</v>
          </cell>
          <cell r="O240">
            <v>62</v>
          </cell>
          <cell r="P240">
            <v>78</v>
          </cell>
          <cell r="Q240">
            <v>0</v>
          </cell>
          <cell r="R240">
            <v>0.13</v>
          </cell>
          <cell r="S240">
            <v>0.13</v>
          </cell>
          <cell r="T240">
            <v>0.13</v>
          </cell>
          <cell r="U240">
            <v>1</v>
          </cell>
          <cell r="V240">
            <v>15</v>
          </cell>
          <cell r="W240">
            <v>12</v>
          </cell>
          <cell r="X240">
            <v>1</v>
          </cell>
          <cell r="Y240">
            <v>1</v>
          </cell>
          <cell r="Z240">
            <v>50</v>
          </cell>
          <cell r="AA240">
            <v>50</v>
          </cell>
          <cell r="AB240">
            <v>0.04</v>
          </cell>
          <cell r="AC240">
            <v>0.04</v>
          </cell>
          <cell r="AD240">
            <v>1</v>
          </cell>
        </row>
        <row r="241">
          <cell r="A241">
            <v>240</v>
          </cell>
          <cell r="B241" t="str">
            <v>Q6x49.5*41.0</v>
          </cell>
          <cell r="C241">
            <v>1041</v>
          </cell>
          <cell r="D241">
            <v>1257</v>
          </cell>
          <cell r="E241">
            <v>24</v>
          </cell>
          <cell r="F241">
            <v>24</v>
          </cell>
          <cell r="G241">
            <v>32</v>
          </cell>
          <cell r="H241">
            <v>32</v>
          </cell>
          <cell r="I241">
            <v>2</v>
          </cell>
          <cell r="J241">
            <v>2</v>
          </cell>
          <cell r="K241">
            <v>203.5</v>
          </cell>
          <cell r="L241">
            <v>4</v>
          </cell>
          <cell r="M241">
            <v>25</v>
          </cell>
          <cell r="N241">
            <v>56</v>
          </cell>
          <cell r="O241">
            <v>62</v>
          </cell>
          <cell r="P241">
            <v>78</v>
          </cell>
          <cell r="Q241">
            <v>0</v>
          </cell>
          <cell r="R241">
            <v>0.13</v>
          </cell>
          <cell r="S241">
            <v>0.13</v>
          </cell>
          <cell r="T241">
            <v>0.13</v>
          </cell>
          <cell r="U241">
            <v>1</v>
          </cell>
          <cell r="V241">
            <v>15</v>
          </cell>
          <cell r="W241">
            <v>12</v>
          </cell>
          <cell r="X241">
            <v>1</v>
          </cell>
          <cell r="Y241">
            <v>1</v>
          </cell>
          <cell r="Z241">
            <v>50</v>
          </cell>
          <cell r="AA241">
            <v>50</v>
          </cell>
          <cell r="AB241">
            <v>0.04</v>
          </cell>
          <cell r="AC241">
            <v>0.04</v>
          </cell>
          <cell r="AD241">
            <v>1</v>
          </cell>
        </row>
        <row r="242">
          <cell r="A242">
            <v>241</v>
          </cell>
          <cell r="B242" t="str">
            <v/>
          </cell>
          <cell r="C242" t="str">
            <v/>
          </cell>
          <cell r="D242" t="str">
            <v/>
          </cell>
          <cell r="E242" t="str">
            <v/>
          </cell>
          <cell r="F242" t="str">
            <v/>
          </cell>
          <cell r="G242" t="str">
            <v/>
          </cell>
          <cell r="H242" t="str">
            <v/>
          </cell>
          <cell r="I242" t="str">
            <v/>
          </cell>
          <cell r="J242" t="str">
            <v/>
          </cell>
          <cell r="K242" t="str">
            <v/>
          </cell>
          <cell r="L242" t="str">
            <v/>
          </cell>
          <cell r="M242" t="str">
            <v/>
          </cell>
          <cell r="N242" t="str">
            <v/>
          </cell>
          <cell r="O242" t="str">
            <v/>
          </cell>
          <cell r="P242" t="str">
            <v/>
          </cell>
          <cell r="Q242" t="str">
            <v/>
          </cell>
          <cell r="R242" t="str">
            <v/>
          </cell>
          <cell r="S242" t="str">
            <v/>
          </cell>
          <cell r="T242" t="str">
            <v/>
          </cell>
          <cell r="V242" t="str">
            <v/>
          </cell>
          <cell r="W242" t="str">
            <v/>
          </cell>
          <cell r="X242" t="str">
            <v/>
          </cell>
          <cell r="Y242" t="str">
            <v/>
          </cell>
          <cell r="Z242" t="str">
            <v/>
          </cell>
          <cell r="AA242" t="str">
            <v/>
          </cell>
          <cell r="AB242" t="str">
            <v/>
          </cell>
        </row>
        <row r="243">
          <cell r="A243">
            <v>242</v>
          </cell>
          <cell r="B243" t="str">
            <v>Q6 51.0*45.0</v>
          </cell>
          <cell r="C243">
            <v>1143</v>
          </cell>
          <cell r="D243">
            <v>1295</v>
          </cell>
          <cell r="E243">
            <v>25</v>
          </cell>
          <cell r="F243">
            <v>25</v>
          </cell>
          <cell r="G243">
            <v>26</v>
          </cell>
          <cell r="H243">
            <v>26</v>
          </cell>
          <cell r="I243">
            <v>1</v>
          </cell>
          <cell r="J243">
            <v>1</v>
          </cell>
          <cell r="K243">
            <v>203.5</v>
          </cell>
          <cell r="L243">
            <v>1</v>
          </cell>
          <cell r="M243">
            <v>22</v>
          </cell>
          <cell r="N243">
            <v>48</v>
          </cell>
          <cell r="O243">
            <v>54</v>
          </cell>
          <cell r="P243">
            <v>67</v>
          </cell>
          <cell r="Q243">
            <v>0</v>
          </cell>
          <cell r="R243">
            <v>0.13</v>
          </cell>
          <cell r="S243">
            <v>0.13</v>
          </cell>
          <cell r="T243">
            <v>0.13</v>
          </cell>
          <cell r="U243">
            <v>1</v>
          </cell>
          <cell r="V243">
            <v>15</v>
          </cell>
          <cell r="W243">
            <v>12</v>
          </cell>
          <cell r="X243">
            <v>1</v>
          </cell>
          <cell r="Y243">
            <v>1</v>
          </cell>
          <cell r="Z243">
            <v>50</v>
          </cell>
          <cell r="AA243">
            <v>50</v>
          </cell>
          <cell r="AB243">
            <v>0.04</v>
          </cell>
          <cell r="AC243">
            <v>0.04</v>
          </cell>
          <cell r="AD243">
            <v>1</v>
          </cell>
        </row>
        <row r="244">
          <cell r="A244">
            <v>243</v>
          </cell>
          <cell r="B244" t="str">
            <v>Q6c51.0*45.0</v>
          </cell>
          <cell r="C244">
            <v>1143</v>
          </cell>
          <cell r="D244">
            <v>1295</v>
          </cell>
          <cell r="E244">
            <v>230</v>
          </cell>
          <cell r="F244">
            <v>230</v>
          </cell>
          <cell r="G244">
            <v>206</v>
          </cell>
          <cell r="H244">
            <v>206</v>
          </cell>
          <cell r="I244">
            <v>1</v>
          </cell>
          <cell r="J244">
            <v>1</v>
          </cell>
          <cell r="K244">
            <v>203.5</v>
          </cell>
          <cell r="L244">
            <v>1</v>
          </cell>
          <cell r="M244">
            <v>22</v>
          </cell>
          <cell r="N244">
            <v>48</v>
          </cell>
          <cell r="O244">
            <v>54</v>
          </cell>
          <cell r="P244">
            <v>67</v>
          </cell>
          <cell r="Q244">
            <v>0</v>
          </cell>
          <cell r="R244">
            <v>0.13</v>
          </cell>
          <cell r="S244">
            <v>0.13</v>
          </cell>
          <cell r="T244">
            <v>0.13</v>
          </cell>
          <cell r="U244">
            <v>1</v>
          </cell>
          <cell r="V244">
            <v>15</v>
          </cell>
          <cell r="W244">
            <v>12</v>
          </cell>
          <cell r="X244">
            <v>1</v>
          </cell>
          <cell r="Y244">
            <v>1</v>
          </cell>
          <cell r="Z244">
            <v>50</v>
          </cell>
          <cell r="AA244">
            <v>50</v>
          </cell>
          <cell r="AB244">
            <v>0.04</v>
          </cell>
          <cell r="AC244">
            <v>0.04</v>
          </cell>
          <cell r="AD244">
            <v>1</v>
          </cell>
        </row>
        <row r="245">
          <cell r="A245">
            <v>244</v>
          </cell>
          <cell r="B245" t="str">
            <v>Q6x51.0*45.0</v>
          </cell>
          <cell r="C245">
            <v>1143</v>
          </cell>
          <cell r="D245">
            <v>1295</v>
          </cell>
          <cell r="E245">
            <v>25</v>
          </cell>
          <cell r="F245">
            <v>25</v>
          </cell>
          <cell r="G245">
            <v>26</v>
          </cell>
          <cell r="H245">
            <v>26</v>
          </cell>
          <cell r="I245">
            <v>2</v>
          </cell>
          <cell r="J245">
            <v>2</v>
          </cell>
          <cell r="K245">
            <v>203.5</v>
          </cell>
          <cell r="L245">
            <v>4</v>
          </cell>
          <cell r="M245">
            <v>22</v>
          </cell>
          <cell r="N245">
            <v>48</v>
          </cell>
          <cell r="O245">
            <v>54</v>
          </cell>
          <cell r="P245">
            <v>67</v>
          </cell>
          <cell r="Q245">
            <v>0</v>
          </cell>
          <cell r="R245">
            <v>0.13</v>
          </cell>
          <cell r="S245">
            <v>0.13</v>
          </cell>
          <cell r="T245">
            <v>0.13</v>
          </cell>
          <cell r="U245">
            <v>1</v>
          </cell>
          <cell r="V245">
            <v>15</v>
          </cell>
          <cell r="W245">
            <v>12</v>
          </cell>
          <cell r="X245">
            <v>1</v>
          </cell>
          <cell r="Y245">
            <v>1</v>
          </cell>
          <cell r="Z245">
            <v>50</v>
          </cell>
          <cell r="AA245">
            <v>50</v>
          </cell>
          <cell r="AB245">
            <v>0.04</v>
          </cell>
          <cell r="AC245">
            <v>0.04</v>
          </cell>
          <cell r="AD245">
            <v>1</v>
          </cell>
        </row>
        <row r="246">
          <cell r="A246">
            <v>245</v>
          </cell>
          <cell r="B246" t="str">
            <v/>
          </cell>
          <cell r="C246" t="str">
            <v/>
          </cell>
          <cell r="D246" t="str">
            <v/>
          </cell>
          <cell r="E246" t="str">
            <v/>
          </cell>
          <cell r="F246" t="str">
            <v/>
          </cell>
          <cell r="G246" t="str">
            <v/>
          </cell>
          <cell r="H246" t="str">
            <v/>
          </cell>
          <cell r="I246" t="str">
            <v/>
          </cell>
          <cell r="J246" t="str">
            <v/>
          </cell>
          <cell r="K246" t="str">
            <v/>
          </cell>
          <cell r="L246" t="str">
            <v/>
          </cell>
          <cell r="M246" t="str">
            <v/>
          </cell>
          <cell r="N246" t="str">
            <v/>
          </cell>
          <cell r="O246" t="str">
            <v/>
          </cell>
          <cell r="P246" t="str">
            <v/>
          </cell>
          <cell r="Q246" t="str">
            <v/>
          </cell>
          <cell r="R246" t="str">
            <v/>
          </cell>
          <cell r="S246" t="str">
            <v/>
          </cell>
          <cell r="T246" t="str">
            <v/>
          </cell>
          <cell r="V246" t="str">
            <v/>
          </cell>
          <cell r="W246" t="str">
            <v/>
          </cell>
          <cell r="X246" t="str">
            <v/>
          </cell>
          <cell r="Y246" t="str">
            <v/>
          </cell>
          <cell r="Z246" t="str">
            <v/>
          </cell>
          <cell r="AA246" t="str">
            <v/>
          </cell>
          <cell r="AB246" t="str">
            <v/>
          </cell>
        </row>
        <row r="247">
          <cell r="A247">
            <v>246</v>
          </cell>
          <cell r="B247" t="str">
            <v>Q6 53.0*45.0</v>
          </cell>
          <cell r="C247">
            <v>1143</v>
          </cell>
          <cell r="D247">
            <v>1346</v>
          </cell>
          <cell r="E247">
            <v>25</v>
          </cell>
          <cell r="F247">
            <v>25</v>
          </cell>
          <cell r="G247">
            <v>26</v>
          </cell>
          <cell r="H247">
            <v>26</v>
          </cell>
          <cell r="I247">
            <v>1</v>
          </cell>
          <cell r="J247">
            <v>1</v>
          </cell>
          <cell r="K247">
            <v>203.5</v>
          </cell>
          <cell r="L247">
            <v>1</v>
          </cell>
          <cell r="M247">
            <v>22</v>
          </cell>
          <cell r="N247">
            <v>48</v>
          </cell>
          <cell r="O247">
            <v>54</v>
          </cell>
          <cell r="P247">
            <v>67</v>
          </cell>
          <cell r="Q247">
            <v>0</v>
          </cell>
          <cell r="R247">
            <v>0.13</v>
          </cell>
          <cell r="S247">
            <v>0.13</v>
          </cell>
          <cell r="T247">
            <v>0.13</v>
          </cell>
          <cell r="U247">
            <v>1</v>
          </cell>
          <cell r="V247">
            <v>15</v>
          </cell>
          <cell r="W247">
            <v>12</v>
          </cell>
          <cell r="X247">
            <v>1</v>
          </cell>
          <cell r="Y247">
            <v>1</v>
          </cell>
          <cell r="Z247">
            <v>50</v>
          </cell>
          <cell r="AA247">
            <v>50</v>
          </cell>
          <cell r="AB247">
            <v>0.04</v>
          </cell>
          <cell r="AC247">
            <v>0.04</v>
          </cell>
          <cell r="AD247">
            <v>1</v>
          </cell>
        </row>
        <row r="248">
          <cell r="A248">
            <v>247</v>
          </cell>
          <cell r="B248" t="str">
            <v>Q6c53.0*45.0</v>
          </cell>
          <cell r="C248">
            <v>1143</v>
          </cell>
          <cell r="D248">
            <v>1346</v>
          </cell>
          <cell r="E248">
            <v>230</v>
          </cell>
          <cell r="F248">
            <v>230</v>
          </cell>
          <cell r="G248">
            <v>231</v>
          </cell>
          <cell r="H248">
            <v>231</v>
          </cell>
          <cell r="I248">
            <v>1</v>
          </cell>
          <cell r="J248">
            <v>1</v>
          </cell>
          <cell r="K248">
            <v>203.5</v>
          </cell>
          <cell r="L248">
            <v>1</v>
          </cell>
          <cell r="M248">
            <v>22</v>
          </cell>
          <cell r="N248">
            <v>48</v>
          </cell>
          <cell r="O248">
            <v>54</v>
          </cell>
          <cell r="P248">
            <v>67</v>
          </cell>
          <cell r="Q248">
            <v>0</v>
          </cell>
          <cell r="R248">
            <v>0.13</v>
          </cell>
          <cell r="S248">
            <v>0.13</v>
          </cell>
          <cell r="T248">
            <v>0.13</v>
          </cell>
          <cell r="U248">
            <v>1</v>
          </cell>
          <cell r="V248">
            <v>15</v>
          </cell>
          <cell r="W248">
            <v>12</v>
          </cell>
          <cell r="X248">
            <v>1</v>
          </cell>
          <cell r="Y248">
            <v>1</v>
          </cell>
          <cell r="Z248">
            <v>50</v>
          </cell>
          <cell r="AA248">
            <v>50</v>
          </cell>
          <cell r="AB248">
            <v>0.04</v>
          </cell>
          <cell r="AC248">
            <v>0.04</v>
          </cell>
          <cell r="AD248">
            <v>1</v>
          </cell>
        </row>
        <row r="249">
          <cell r="A249">
            <v>248</v>
          </cell>
          <cell r="B249" t="str">
            <v>Q6x53.0*45.0</v>
          </cell>
          <cell r="C249">
            <v>1143</v>
          </cell>
          <cell r="D249">
            <v>1346</v>
          </cell>
          <cell r="E249">
            <v>10</v>
          </cell>
          <cell r="F249">
            <v>10</v>
          </cell>
          <cell r="G249">
            <v>11</v>
          </cell>
          <cell r="H249">
            <v>11</v>
          </cell>
          <cell r="I249">
            <v>2</v>
          </cell>
          <cell r="J249">
            <v>2</v>
          </cell>
          <cell r="K249">
            <v>203.5</v>
          </cell>
          <cell r="L249">
            <v>4</v>
          </cell>
          <cell r="M249">
            <v>22</v>
          </cell>
          <cell r="N249">
            <v>48</v>
          </cell>
          <cell r="O249">
            <v>54</v>
          </cell>
          <cell r="P249">
            <v>67</v>
          </cell>
          <cell r="Q249">
            <v>0</v>
          </cell>
          <cell r="R249">
            <v>0.13</v>
          </cell>
          <cell r="S249">
            <v>0.13</v>
          </cell>
          <cell r="T249">
            <v>0.13</v>
          </cell>
          <cell r="U249">
            <v>1</v>
          </cell>
          <cell r="V249">
            <v>15</v>
          </cell>
          <cell r="W249">
            <v>12</v>
          </cell>
          <cell r="X249">
            <v>1</v>
          </cell>
          <cell r="Y249">
            <v>1</v>
          </cell>
          <cell r="Z249">
            <v>50</v>
          </cell>
          <cell r="AA249">
            <v>50</v>
          </cell>
          <cell r="AB249">
            <v>0.04</v>
          </cell>
          <cell r="AC249">
            <v>0.04</v>
          </cell>
          <cell r="AD249">
            <v>1</v>
          </cell>
        </row>
        <row r="250">
          <cell r="A250">
            <v>249</v>
          </cell>
          <cell r="B250" t="str">
            <v/>
          </cell>
          <cell r="C250" t="str">
            <v/>
          </cell>
          <cell r="D250" t="str">
            <v/>
          </cell>
          <cell r="E250" t="str">
            <v/>
          </cell>
          <cell r="F250" t="str">
            <v/>
          </cell>
          <cell r="G250" t="str">
            <v/>
          </cell>
          <cell r="H250" t="str">
            <v/>
          </cell>
          <cell r="I250" t="str">
            <v/>
          </cell>
          <cell r="J250" t="str">
            <v/>
          </cell>
          <cell r="K250" t="str">
            <v/>
          </cell>
          <cell r="L250" t="str">
            <v/>
          </cell>
          <cell r="M250" t="str">
            <v/>
          </cell>
          <cell r="N250" t="str">
            <v/>
          </cell>
          <cell r="O250" t="str">
            <v/>
          </cell>
          <cell r="P250" t="str">
            <v/>
          </cell>
          <cell r="Q250" t="str">
            <v/>
          </cell>
          <cell r="R250" t="str">
            <v/>
          </cell>
          <cell r="S250" t="str">
            <v/>
          </cell>
          <cell r="T250" t="str">
            <v/>
          </cell>
          <cell r="V250" t="str">
            <v/>
          </cell>
          <cell r="W250" t="str">
            <v/>
          </cell>
          <cell r="X250" t="str">
            <v/>
          </cell>
          <cell r="Y250" t="str">
            <v/>
          </cell>
          <cell r="Z250" t="str">
            <v/>
          </cell>
          <cell r="AA250" t="str">
            <v/>
          </cell>
          <cell r="AB250" t="str">
            <v/>
          </cell>
        </row>
        <row r="251">
          <cell r="A251">
            <v>250</v>
          </cell>
          <cell r="B251" t="str">
            <v/>
          </cell>
          <cell r="C251" t="str">
            <v/>
          </cell>
          <cell r="D251" t="str">
            <v/>
          </cell>
          <cell r="E251" t="str">
            <v/>
          </cell>
          <cell r="F251" t="str">
            <v/>
          </cell>
          <cell r="G251" t="str">
            <v/>
          </cell>
          <cell r="H251" t="str">
            <v/>
          </cell>
          <cell r="I251" t="str">
            <v/>
          </cell>
          <cell r="J251" t="str">
            <v/>
          </cell>
          <cell r="K251" t="str">
            <v/>
          </cell>
          <cell r="L251" t="str">
            <v/>
          </cell>
          <cell r="M251" t="str">
            <v/>
          </cell>
          <cell r="N251" t="str">
            <v/>
          </cell>
          <cell r="O251" t="str">
            <v/>
          </cell>
          <cell r="P251" t="str">
            <v/>
          </cell>
          <cell r="Q251" t="str">
            <v/>
          </cell>
          <cell r="R251" t="str">
            <v/>
          </cell>
          <cell r="S251" t="str">
            <v/>
          </cell>
          <cell r="T251" t="str">
            <v/>
          </cell>
          <cell r="V251" t="str">
            <v/>
          </cell>
          <cell r="W251" t="str">
            <v/>
          </cell>
          <cell r="X251" t="str">
            <v/>
          </cell>
          <cell r="Y251" t="str">
            <v/>
          </cell>
          <cell r="Z251" t="str">
            <v/>
          </cell>
          <cell r="AA251" t="str">
            <v/>
          </cell>
          <cell r="AB251" t="str">
            <v/>
          </cell>
        </row>
        <row r="252">
          <cell r="A252">
            <v>251</v>
          </cell>
          <cell r="B252" t="str">
            <v>Q7 27.5*22.5</v>
          </cell>
          <cell r="C252">
            <v>572</v>
          </cell>
          <cell r="D252">
            <v>699</v>
          </cell>
          <cell r="E252">
            <v>8</v>
          </cell>
          <cell r="F252">
            <v>8</v>
          </cell>
          <cell r="G252">
            <v>8</v>
          </cell>
          <cell r="H252">
            <v>8</v>
          </cell>
          <cell r="I252">
            <v>1</v>
          </cell>
          <cell r="J252">
            <v>1</v>
          </cell>
          <cell r="K252">
            <v>203.5</v>
          </cell>
          <cell r="L252">
            <v>1</v>
          </cell>
          <cell r="M252">
            <v>50</v>
          </cell>
          <cell r="N252">
            <v>110</v>
          </cell>
          <cell r="O252">
            <v>122</v>
          </cell>
          <cell r="P252">
            <v>153</v>
          </cell>
          <cell r="Q252">
            <v>0</v>
          </cell>
          <cell r="R252">
            <v>0.13</v>
          </cell>
          <cell r="S252">
            <v>0.13</v>
          </cell>
          <cell r="T252">
            <v>0.13</v>
          </cell>
          <cell r="U252">
            <v>1</v>
          </cell>
          <cell r="V252">
            <v>15</v>
          </cell>
          <cell r="W252">
            <v>12</v>
          </cell>
          <cell r="X252">
            <v>1</v>
          </cell>
          <cell r="Y252">
            <v>1</v>
          </cell>
          <cell r="Z252">
            <v>50</v>
          </cell>
          <cell r="AA252">
            <v>50</v>
          </cell>
          <cell r="AB252">
            <v>0.04</v>
          </cell>
          <cell r="AC252">
            <v>0.04</v>
          </cell>
          <cell r="AD252">
            <v>1</v>
          </cell>
        </row>
        <row r="253">
          <cell r="A253">
            <v>252</v>
          </cell>
          <cell r="B253" t="str">
            <v>Q7 27.5*23.0</v>
          </cell>
          <cell r="C253">
            <v>584</v>
          </cell>
          <cell r="D253">
            <v>699</v>
          </cell>
          <cell r="E253">
            <v>8</v>
          </cell>
          <cell r="F253">
            <v>8</v>
          </cell>
          <cell r="G253">
            <v>8</v>
          </cell>
          <cell r="H253">
            <v>8</v>
          </cell>
          <cell r="I253">
            <v>1</v>
          </cell>
          <cell r="J253">
            <v>1</v>
          </cell>
          <cell r="K253">
            <v>203.5</v>
          </cell>
          <cell r="L253">
            <v>1</v>
          </cell>
          <cell r="M253">
            <v>49</v>
          </cell>
          <cell r="N253">
            <v>108</v>
          </cell>
          <cell r="O253">
            <v>120</v>
          </cell>
          <cell r="P253">
            <v>150</v>
          </cell>
          <cell r="Q253">
            <v>0</v>
          </cell>
          <cell r="R253">
            <v>0.13</v>
          </cell>
          <cell r="S253">
            <v>0.13</v>
          </cell>
          <cell r="T253">
            <v>0.13</v>
          </cell>
          <cell r="U253">
            <v>1</v>
          </cell>
          <cell r="V253">
            <v>15</v>
          </cell>
          <cell r="W253">
            <v>12</v>
          </cell>
          <cell r="X253">
            <v>1</v>
          </cell>
          <cell r="Y253">
            <v>1</v>
          </cell>
          <cell r="Z253">
            <v>50</v>
          </cell>
          <cell r="AA253">
            <v>50</v>
          </cell>
          <cell r="AB253">
            <v>0.04</v>
          </cell>
          <cell r="AC253">
            <v>0.04</v>
          </cell>
          <cell r="AD253">
            <v>1</v>
          </cell>
        </row>
        <row r="254">
          <cell r="A254">
            <v>253</v>
          </cell>
          <cell r="B254" t="str">
            <v/>
          </cell>
          <cell r="C254" t="str">
            <v/>
          </cell>
          <cell r="D254" t="str">
            <v/>
          </cell>
          <cell r="E254" t="str">
            <v/>
          </cell>
          <cell r="F254" t="str">
            <v/>
          </cell>
          <cell r="G254" t="str">
            <v/>
          </cell>
          <cell r="H254" t="str">
            <v/>
          </cell>
          <cell r="I254" t="str">
            <v/>
          </cell>
          <cell r="J254" t="str">
            <v/>
          </cell>
          <cell r="K254" t="str">
            <v/>
          </cell>
          <cell r="L254" t="str">
            <v/>
          </cell>
          <cell r="M254" t="str">
            <v/>
          </cell>
          <cell r="N254" t="str">
            <v/>
          </cell>
          <cell r="O254" t="str">
            <v/>
          </cell>
          <cell r="P254" t="str">
            <v/>
          </cell>
          <cell r="Q254" t="str">
            <v/>
          </cell>
          <cell r="R254" t="str">
            <v/>
          </cell>
          <cell r="S254" t="str">
            <v/>
          </cell>
          <cell r="T254" t="str">
            <v/>
          </cell>
          <cell r="V254" t="str">
            <v/>
          </cell>
          <cell r="W254" t="str">
            <v/>
          </cell>
          <cell r="X254" t="str">
            <v/>
          </cell>
          <cell r="Y254" t="str">
            <v/>
          </cell>
          <cell r="Z254" t="str">
            <v/>
          </cell>
          <cell r="AA254" t="str">
            <v/>
          </cell>
          <cell r="AB254" t="str">
            <v/>
          </cell>
        </row>
        <row r="255">
          <cell r="A255">
            <v>254</v>
          </cell>
          <cell r="B255" t="str">
            <v>Q7 29.5*24.5</v>
          </cell>
          <cell r="C255">
            <v>622</v>
          </cell>
          <cell r="D255">
            <v>749</v>
          </cell>
          <cell r="E255">
            <v>8</v>
          </cell>
          <cell r="F255">
            <v>8</v>
          </cell>
          <cell r="G255">
            <v>8</v>
          </cell>
          <cell r="H255">
            <v>8</v>
          </cell>
          <cell r="I255">
            <v>1</v>
          </cell>
          <cell r="J255">
            <v>1</v>
          </cell>
          <cell r="K255">
            <v>203.5</v>
          </cell>
          <cell r="L255">
            <v>1</v>
          </cell>
          <cell r="M255">
            <v>46</v>
          </cell>
          <cell r="N255">
            <v>102</v>
          </cell>
          <cell r="O255">
            <v>114</v>
          </cell>
          <cell r="P255">
            <v>142</v>
          </cell>
          <cell r="Q255">
            <v>0</v>
          </cell>
          <cell r="R255">
            <v>0.13</v>
          </cell>
          <cell r="S255">
            <v>0.13</v>
          </cell>
          <cell r="T255">
            <v>0.13</v>
          </cell>
          <cell r="U255">
            <v>1</v>
          </cell>
          <cell r="V255">
            <v>15</v>
          </cell>
          <cell r="W255">
            <v>12</v>
          </cell>
          <cell r="X255">
            <v>1</v>
          </cell>
          <cell r="Y255">
            <v>1</v>
          </cell>
          <cell r="Z255">
            <v>50</v>
          </cell>
          <cell r="AA255">
            <v>50</v>
          </cell>
          <cell r="AB255">
            <v>0.04</v>
          </cell>
          <cell r="AC255">
            <v>0.04</v>
          </cell>
          <cell r="AD255">
            <v>1</v>
          </cell>
        </row>
        <row r="256">
          <cell r="A256">
            <v>255</v>
          </cell>
          <cell r="B256" t="str">
            <v>Q7 29.5*25.0</v>
          </cell>
          <cell r="C256">
            <v>635</v>
          </cell>
          <cell r="D256">
            <v>749</v>
          </cell>
          <cell r="E256">
            <v>8</v>
          </cell>
          <cell r="F256">
            <v>8</v>
          </cell>
          <cell r="G256">
            <v>8</v>
          </cell>
          <cell r="H256">
            <v>8</v>
          </cell>
          <cell r="I256">
            <v>1</v>
          </cell>
          <cell r="J256">
            <v>1</v>
          </cell>
          <cell r="K256">
            <v>203.5</v>
          </cell>
          <cell r="L256">
            <v>1</v>
          </cell>
          <cell r="M256">
            <v>45</v>
          </cell>
          <cell r="N256">
            <v>100</v>
          </cell>
          <cell r="O256">
            <v>112</v>
          </cell>
          <cell r="P256">
            <v>139</v>
          </cell>
          <cell r="Q256">
            <v>0</v>
          </cell>
          <cell r="R256">
            <v>0.13</v>
          </cell>
          <cell r="S256">
            <v>0.13</v>
          </cell>
          <cell r="T256">
            <v>0.13</v>
          </cell>
          <cell r="U256">
            <v>1</v>
          </cell>
          <cell r="V256">
            <v>15</v>
          </cell>
          <cell r="W256">
            <v>12</v>
          </cell>
          <cell r="X256">
            <v>1</v>
          </cell>
          <cell r="Y256">
            <v>1</v>
          </cell>
          <cell r="Z256">
            <v>50</v>
          </cell>
          <cell r="AA256">
            <v>50</v>
          </cell>
          <cell r="AB256">
            <v>0.04</v>
          </cell>
          <cell r="AC256">
            <v>0.04</v>
          </cell>
          <cell r="AD256">
            <v>1</v>
          </cell>
        </row>
        <row r="257">
          <cell r="A257">
            <v>256</v>
          </cell>
          <cell r="B257" t="str">
            <v>Q7 30.5*26.0</v>
          </cell>
          <cell r="C257">
            <v>660</v>
          </cell>
          <cell r="D257">
            <v>775</v>
          </cell>
          <cell r="E257">
            <v>8</v>
          </cell>
          <cell r="F257">
            <v>8</v>
          </cell>
          <cell r="G257">
            <v>8</v>
          </cell>
          <cell r="H257">
            <v>8</v>
          </cell>
          <cell r="I257">
            <v>1</v>
          </cell>
          <cell r="J257">
            <v>1</v>
          </cell>
          <cell r="K257">
            <v>203.5</v>
          </cell>
          <cell r="L257">
            <v>1</v>
          </cell>
          <cell r="M257">
            <v>44</v>
          </cell>
          <cell r="N257">
            <v>97</v>
          </cell>
          <cell r="O257">
            <v>108</v>
          </cell>
          <cell r="P257">
            <v>134</v>
          </cell>
          <cell r="Q257">
            <v>0</v>
          </cell>
          <cell r="R257">
            <v>0.13</v>
          </cell>
          <cell r="S257">
            <v>0.13</v>
          </cell>
          <cell r="T257">
            <v>0.13</v>
          </cell>
          <cell r="U257">
            <v>1</v>
          </cell>
          <cell r="V257">
            <v>15</v>
          </cell>
          <cell r="W257">
            <v>12</v>
          </cell>
          <cell r="X257">
            <v>1</v>
          </cell>
          <cell r="Y257">
            <v>1</v>
          </cell>
          <cell r="Z257">
            <v>50</v>
          </cell>
          <cell r="AA257">
            <v>50</v>
          </cell>
          <cell r="AB257">
            <v>0.04</v>
          </cell>
          <cell r="AC257">
            <v>0.04</v>
          </cell>
          <cell r="AD257">
            <v>1</v>
          </cell>
        </row>
        <row r="258">
          <cell r="A258">
            <v>257</v>
          </cell>
          <cell r="B258" t="str">
            <v>Q7a30.5*26.0</v>
          </cell>
          <cell r="C258">
            <v>660</v>
          </cell>
          <cell r="D258">
            <v>775</v>
          </cell>
          <cell r="E258">
            <v>48</v>
          </cell>
          <cell r="F258">
            <v>48</v>
          </cell>
          <cell r="G258">
            <v>51</v>
          </cell>
          <cell r="H258">
            <v>51</v>
          </cell>
          <cell r="I258">
            <v>1</v>
          </cell>
          <cell r="J258">
            <v>1</v>
          </cell>
          <cell r="K258">
            <v>203.5</v>
          </cell>
          <cell r="L258">
            <v>1</v>
          </cell>
          <cell r="M258">
            <v>44</v>
          </cell>
          <cell r="N258">
            <v>97</v>
          </cell>
          <cell r="O258">
            <v>108</v>
          </cell>
          <cell r="P258">
            <v>134</v>
          </cell>
          <cell r="Q258">
            <v>0</v>
          </cell>
          <cell r="R258">
            <v>0.13</v>
          </cell>
          <cell r="S258">
            <v>0.13</v>
          </cell>
          <cell r="T258">
            <v>0.13</v>
          </cell>
          <cell r="U258">
            <v>1</v>
          </cell>
          <cell r="V258">
            <v>15</v>
          </cell>
          <cell r="W258">
            <v>12</v>
          </cell>
          <cell r="X258">
            <v>1</v>
          </cell>
          <cell r="Y258">
            <v>1</v>
          </cell>
          <cell r="Z258">
            <v>50</v>
          </cell>
          <cell r="AA258">
            <v>50</v>
          </cell>
          <cell r="AB258">
            <v>0.04</v>
          </cell>
          <cell r="AC258">
            <v>0.04</v>
          </cell>
          <cell r="AD258">
            <v>1</v>
          </cell>
        </row>
        <row r="259">
          <cell r="A259">
            <v>258</v>
          </cell>
          <cell r="B259" t="str">
            <v>Q7 33.5*26.5</v>
          </cell>
          <cell r="C259">
            <v>673</v>
          </cell>
          <cell r="D259">
            <v>851</v>
          </cell>
          <cell r="E259">
            <v>8</v>
          </cell>
          <cell r="F259">
            <v>8</v>
          </cell>
          <cell r="G259">
            <v>8</v>
          </cell>
          <cell r="H259">
            <v>8</v>
          </cell>
          <cell r="I259">
            <v>1</v>
          </cell>
          <cell r="J259">
            <v>1</v>
          </cell>
          <cell r="K259">
            <v>203.5</v>
          </cell>
          <cell r="L259">
            <v>1</v>
          </cell>
          <cell r="M259">
            <v>43</v>
          </cell>
          <cell r="N259">
            <v>95</v>
          </cell>
          <cell r="O259">
            <v>106</v>
          </cell>
          <cell r="P259">
            <v>132</v>
          </cell>
          <cell r="Q259">
            <v>0</v>
          </cell>
          <cell r="R259">
            <v>0.13</v>
          </cell>
          <cell r="S259">
            <v>0.13</v>
          </cell>
          <cell r="T259">
            <v>0.13</v>
          </cell>
          <cell r="U259">
            <v>1</v>
          </cell>
          <cell r="V259">
            <v>15</v>
          </cell>
          <cell r="W259">
            <v>12</v>
          </cell>
          <cell r="X259">
            <v>1</v>
          </cell>
          <cell r="Y259">
            <v>1</v>
          </cell>
          <cell r="Z259">
            <v>50</v>
          </cell>
          <cell r="AA259">
            <v>50</v>
          </cell>
          <cell r="AB259">
            <v>0.04</v>
          </cell>
          <cell r="AC259">
            <v>0.04</v>
          </cell>
          <cell r="AD259">
            <v>1</v>
          </cell>
        </row>
        <row r="260">
          <cell r="A260">
            <v>259</v>
          </cell>
          <cell r="B260" t="str">
            <v>Q7b33.5*26.5</v>
          </cell>
          <cell r="C260">
            <v>673</v>
          </cell>
          <cell r="D260">
            <v>851</v>
          </cell>
          <cell r="E260">
            <v>25</v>
          </cell>
          <cell r="F260">
            <v>25</v>
          </cell>
          <cell r="G260">
            <v>49</v>
          </cell>
          <cell r="H260">
            <v>49</v>
          </cell>
          <cell r="I260">
            <v>1</v>
          </cell>
          <cell r="J260">
            <v>1</v>
          </cell>
          <cell r="K260">
            <v>203.5</v>
          </cell>
          <cell r="L260">
            <v>1</v>
          </cell>
          <cell r="M260">
            <v>43</v>
          </cell>
          <cell r="N260">
            <v>95</v>
          </cell>
          <cell r="O260">
            <v>106</v>
          </cell>
          <cell r="P260">
            <v>132</v>
          </cell>
          <cell r="Q260">
            <v>0</v>
          </cell>
          <cell r="R260">
            <v>0.13</v>
          </cell>
          <cell r="S260">
            <v>0.13</v>
          </cell>
          <cell r="T260">
            <v>0.13</v>
          </cell>
          <cell r="U260">
            <v>1</v>
          </cell>
          <cell r="V260">
            <v>15</v>
          </cell>
          <cell r="W260">
            <v>12</v>
          </cell>
          <cell r="X260">
            <v>1</v>
          </cell>
          <cell r="Y260">
            <v>1</v>
          </cell>
          <cell r="Z260">
            <v>50</v>
          </cell>
          <cell r="AA260">
            <v>50</v>
          </cell>
          <cell r="AB260">
            <v>0.04</v>
          </cell>
          <cell r="AC260">
            <v>0.04</v>
          </cell>
          <cell r="AD260">
            <v>1</v>
          </cell>
        </row>
        <row r="261">
          <cell r="A261">
            <v>260</v>
          </cell>
          <cell r="B261" t="str">
            <v>Q7h33.5*26.5</v>
          </cell>
          <cell r="C261">
            <v>673</v>
          </cell>
          <cell r="D261">
            <v>851</v>
          </cell>
          <cell r="E261">
            <v>8</v>
          </cell>
          <cell r="F261">
            <v>8</v>
          </cell>
          <cell r="G261">
            <v>8</v>
          </cell>
          <cell r="H261">
            <v>8</v>
          </cell>
          <cell r="I261">
            <v>1</v>
          </cell>
          <cell r="J261">
            <v>2</v>
          </cell>
          <cell r="K261">
            <v>203.5</v>
          </cell>
          <cell r="L261">
            <v>2</v>
          </cell>
          <cell r="M261">
            <v>43</v>
          </cell>
          <cell r="N261">
            <v>95</v>
          </cell>
          <cell r="O261">
            <v>106</v>
          </cell>
          <cell r="P261">
            <v>132</v>
          </cell>
          <cell r="Q261">
            <v>0</v>
          </cell>
          <cell r="R261">
            <v>0.13</v>
          </cell>
          <cell r="S261">
            <v>0.13</v>
          </cell>
          <cell r="T261">
            <v>0.13</v>
          </cell>
          <cell r="U261">
            <v>1</v>
          </cell>
          <cell r="V261">
            <v>15</v>
          </cell>
          <cell r="W261">
            <v>12</v>
          </cell>
          <cell r="X261">
            <v>1</v>
          </cell>
          <cell r="Y261">
            <v>1</v>
          </cell>
          <cell r="Z261">
            <v>50</v>
          </cell>
          <cell r="AA261">
            <v>50</v>
          </cell>
          <cell r="AB261">
            <v>0.04</v>
          </cell>
          <cell r="AC261">
            <v>0.04</v>
          </cell>
          <cell r="AD261">
            <v>1</v>
          </cell>
        </row>
        <row r="262">
          <cell r="A262">
            <v>261</v>
          </cell>
          <cell r="B262" t="str">
            <v/>
          </cell>
          <cell r="C262" t="str">
            <v/>
          </cell>
          <cell r="D262" t="str">
            <v/>
          </cell>
          <cell r="E262" t="str">
            <v/>
          </cell>
          <cell r="F262" t="str">
            <v/>
          </cell>
          <cell r="G262" t="str">
            <v/>
          </cell>
          <cell r="H262" t="str">
            <v/>
          </cell>
          <cell r="I262" t="str">
            <v/>
          </cell>
          <cell r="J262" t="str">
            <v/>
          </cell>
          <cell r="K262" t="str">
            <v/>
          </cell>
          <cell r="L262" t="str">
            <v/>
          </cell>
          <cell r="M262" t="str">
            <v/>
          </cell>
          <cell r="N262" t="str">
            <v/>
          </cell>
          <cell r="O262" t="str">
            <v/>
          </cell>
          <cell r="P262" t="str">
            <v/>
          </cell>
          <cell r="Q262" t="str">
            <v/>
          </cell>
          <cell r="R262" t="str">
            <v/>
          </cell>
          <cell r="S262" t="str">
            <v/>
          </cell>
          <cell r="T262" t="str">
            <v/>
          </cell>
          <cell r="V262" t="str">
            <v/>
          </cell>
          <cell r="W262" t="str">
            <v/>
          </cell>
          <cell r="X262" t="str">
            <v/>
          </cell>
          <cell r="Y262" t="str">
            <v/>
          </cell>
          <cell r="Z262" t="str">
            <v/>
          </cell>
          <cell r="AA262" t="str">
            <v/>
          </cell>
          <cell r="AB262" t="str">
            <v/>
          </cell>
        </row>
        <row r="263">
          <cell r="A263">
            <v>262</v>
          </cell>
          <cell r="B263" t="str">
            <v>Q7 36.0*28.0</v>
          </cell>
          <cell r="C263">
            <v>711</v>
          </cell>
          <cell r="D263">
            <v>914</v>
          </cell>
          <cell r="E263">
            <v>14</v>
          </cell>
          <cell r="F263">
            <v>14</v>
          </cell>
          <cell r="G263">
            <v>15</v>
          </cell>
          <cell r="H263">
            <v>15</v>
          </cell>
          <cell r="I263">
            <v>1</v>
          </cell>
          <cell r="J263">
            <v>1</v>
          </cell>
          <cell r="K263">
            <v>203.5</v>
          </cell>
          <cell r="L263">
            <v>1</v>
          </cell>
          <cell r="M263">
            <v>41</v>
          </cell>
          <cell r="N263">
            <v>90</v>
          </cell>
          <cell r="O263">
            <v>100</v>
          </cell>
          <cell r="P263">
            <v>125</v>
          </cell>
          <cell r="Q263">
            <v>0</v>
          </cell>
          <cell r="R263">
            <v>0.13</v>
          </cell>
          <cell r="S263">
            <v>0.13</v>
          </cell>
          <cell r="T263">
            <v>0.13</v>
          </cell>
          <cell r="U263">
            <v>1</v>
          </cell>
          <cell r="V263">
            <v>15</v>
          </cell>
          <cell r="W263">
            <v>12</v>
          </cell>
          <cell r="X263">
            <v>1</v>
          </cell>
          <cell r="Y263">
            <v>1</v>
          </cell>
          <cell r="Z263">
            <v>50</v>
          </cell>
          <cell r="AA263">
            <v>50</v>
          </cell>
          <cell r="AB263">
            <v>0.04</v>
          </cell>
          <cell r="AC263">
            <v>0.04</v>
          </cell>
          <cell r="AD263">
            <v>1</v>
          </cell>
        </row>
        <row r="264">
          <cell r="A264">
            <v>263</v>
          </cell>
          <cell r="B264" t="str">
            <v>Q7b36.0*28.0</v>
          </cell>
          <cell r="C264">
            <v>711</v>
          </cell>
          <cell r="D264">
            <v>914</v>
          </cell>
          <cell r="E264">
            <v>44</v>
          </cell>
          <cell r="F264">
            <v>44</v>
          </cell>
          <cell r="G264">
            <v>80</v>
          </cell>
          <cell r="H264">
            <v>80</v>
          </cell>
          <cell r="I264">
            <v>1</v>
          </cell>
          <cell r="J264">
            <v>1</v>
          </cell>
          <cell r="K264">
            <v>203.5</v>
          </cell>
          <cell r="L264">
            <v>1</v>
          </cell>
          <cell r="M264">
            <v>41</v>
          </cell>
          <cell r="N264">
            <v>90</v>
          </cell>
          <cell r="O264">
            <v>100</v>
          </cell>
          <cell r="P264">
            <v>125</v>
          </cell>
          <cell r="Q264">
            <v>0</v>
          </cell>
          <cell r="R264">
            <v>0.13</v>
          </cell>
          <cell r="S264">
            <v>0.13</v>
          </cell>
          <cell r="T264">
            <v>0.13</v>
          </cell>
          <cell r="U264">
            <v>1</v>
          </cell>
          <cell r="V264">
            <v>15</v>
          </cell>
          <cell r="W264">
            <v>12</v>
          </cell>
          <cell r="X264">
            <v>1</v>
          </cell>
          <cell r="Y264">
            <v>1</v>
          </cell>
          <cell r="Z264">
            <v>50</v>
          </cell>
          <cell r="AA264">
            <v>50</v>
          </cell>
          <cell r="AB264">
            <v>0.04</v>
          </cell>
          <cell r="AC264">
            <v>0.04</v>
          </cell>
          <cell r="AD264">
            <v>1</v>
          </cell>
        </row>
        <row r="265">
          <cell r="A265">
            <v>264</v>
          </cell>
          <cell r="B265" t="str">
            <v>Q7h36.0*28.0</v>
          </cell>
          <cell r="C265">
            <v>711</v>
          </cell>
          <cell r="D265">
            <v>914</v>
          </cell>
          <cell r="E265">
            <v>8</v>
          </cell>
          <cell r="F265">
            <v>8</v>
          </cell>
          <cell r="G265">
            <v>8</v>
          </cell>
          <cell r="H265">
            <v>8</v>
          </cell>
          <cell r="I265">
            <v>1</v>
          </cell>
          <cell r="J265">
            <v>2</v>
          </cell>
          <cell r="K265">
            <v>203.5</v>
          </cell>
          <cell r="L265">
            <v>2</v>
          </cell>
          <cell r="M265">
            <v>41</v>
          </cell>
          <cell r="N265">
            <v>90</v>
          </cell>
          <cell r="O265">
            <v>100</v>
          </cell>
          <cell r="P265">
            <v>125</v>
          </cell>
          <cell r="Q265">
            <v>0</v>
          </cell>
          <cell r="R265">
            <v>0.13</v>
          </cell>
          <cell r="S265">
            <v>0.13</v>
          </cell>
          <cell r="T265">
            <v>0.13</v>
          </cell>
          <cell r="U265">
            <v>1</v>
          </cell>
          <cell r="V265">
            <v>15</v>
          </cell>
          <cell r="W265">
            <v>12</v>
          </cell>
          <cell r="X265">
            <v>1</v>
          </cell>
          <cell r="Y265">
            <v>1</v>
          </cell>
          <cell r="Z265">
            <v>50</v>
          </cell>
          <cell r="AA265">
            <v>50</v>
          </cell>
          <cell r="AB265">
            <v>0.04</v>
          </cell>
          <cell r="AC265">
            <v>0.04</v>
          </cell>
          <cell r="AD265">
            <v>1</v>
          </cell>
        </row>
        <row r="266">
          <cell r="A266">
            <v>265</v>
          </cell>
          <cell r="B266" t="str">
            <v/>
          </cell>
          <cell r="C266" t="str">
            <v/>
          </cell>
          <cell r="D266" t="str">
            <v/>
          </cell>
          <cell r="E266" t="str">
            <v/>
          </cell>
          <cell r="F266" t="str">
            <v/>
          </cell>
          <cell r="G266" t="str">
            <v/>
          </cell>
          <cell r="H266" t="str">
            <v/>
          </cell>
          <cell r="I266" t="str">
            <v/>
          </cell>
          <cell r="J266" t="str">
            <v/>
          </cell>
          <cell r="K266" t="str">
            <v/>
          </cell>
          <cell r="L266" t="str">
            <v/>
          </cell>
          <cell r="M266" t="str">
            <v/>
          </cell>
          <cell r="N266" t="str">
            <v/>
          </cell>
          <cell r="O266" t="str">
            <v/>
          </cell>
          <cell r="P266" t="str">
            <v/>
          </cell>
          <cell r="Q266" t="str">
            <v/>
          </cell>
          <cell r="R266" t="str">
            <v/>
          </cell>
          <cell r="S266" t="str">
            <v/>
          </cell>
          <cell r="T266" t="str">
            <v/>
          </cell>
          <cell r="V266" t="str">
            <v/>
          </cell>
          <cell r="W266" t="str">
            <v/>
          </cell>
          <cell r="X266" t="str">
            <v/>
          </cell>
          <cell r="Y266" t="str">
            <v/>
          </cell>
          <cell r="Z266" t="str">
            <v/>
          </cell>
          <cell r="AA266" t="str">
            <v/>
          </cell>
          <cell r="AB266" t="str">
            <v/>
          </cell>
        </row>
        <row r="267">
          <cell r="A267">
            <v>266</v>
          </cell>
          <cell r="B267" t="str">
            <v>Q7 28.5*36.0</v>
          </cell>
          <cell r="C267">
            <v>914</v>
          </cell>
          <cell r="D267">
            <v>724</v>
          </cell>
          <cell r="E267">
            <v>8</v>
          </cell>
          <cell r="F267">
            <v>8</v>
          </cell>
          <cell r="G267">
            <v>8</v>
          </cell>
          <cell r="H267">
            <v>8</v>
          </cell>
          <cell r="I267">
            <v>1</v>
          </cell>
          <cell r="J267">
            <v>1</v>
          </cell>
          <cell r="K267">
            <v>203.5</v>
          </cell>
          <cell r="L267">
            <v>1</v>
          </cell>
          <cell r="M267">
            <v>30</v>
          </cell>
          <cell r="N267">
            <v>67</v>
          </cell>
          <cell r="O267">
            <v>75</v>
          </cell>
          <cell r="P267">
            <v>93</v>
          </cell>
          <cell r="Q267">
            <v>0</v>
          </cell>
          <cell r="R267">
            <v>0.13</v>
          </cell>
          <cell r="S267">
            <v>0.13</v>
          </cell>
          <cell r="T267">
            <v>0.13</v>
          </cell>
          <cell r="U267">
            <v>1</v>
          </cell>
          <cell r="V267">
            <v>15</v>
          </cell>
          <cell r="W267">
            <v>12</v>
          </cell>
          <cell r="X267">
            <v>1</v>
          </cell>
          <cell r="Y267">
            <v>1</v>
          </cell>
          <cell r="Z267">
            <v>50</v>
          </cell>
          <cell r="AA267">
            <v>50</v>
          </cell>
          <cell r="AB267">
            <v>0.04</v>
          </cell>
          <cell r="AC267">
            <v>0.04</v>
          </cell>
          <cell r="AD267">
            <v>1</v>
          </cell>
        </row>
        <row r="268">
          <cell r="A268">
            <v>267</v>
          </cell>
          <cell r="B268" t="str">
            <v>Q7j28.5*36.0</v>
          </cell>
          <cell r="C268">
            <v>914</v>
          </cell>
          <cell r="D268">
            <v>724</v>
          </cell>
          <cell r="E268">
            <v>120</v>
          </cell>
          <cell r="F268">
            <v>120</v>
          </cell>
          <cell r="G268">
            <v>80</v>
          </cell>
          <cell r="H268">
            <v>80</v>
          </cell>
          <cell r="I268">
            <v>1</v>
          </cell>
          <cell r="J268">
            <v>1</v>
          </cell>
          <cell r="K268">
            <v>203.5</v>
          </cell>
          <cell r="L268">
            <v>1</v>
          </cell>
          <cell r="M268">
            <v>30</v>
          </cell>
          <cell r="N268">
            <v>67</v>
          </cell>
          <cell r="O268">
            <v>75</v>
          </cell>
          <cell r="P268">
            <v>93</v>
          </cell>
          <cell r="Q268">
            <v>0</v>
          </cell>
          <cell r="R268">
            <v>0.13</v>
          </cell>
          <cell r="S268">
            <v>0.13</v>
          </cell>
          <cell r="T268">
            <v>0.13</v>
          </cell>
          <cell r="U268">
            <v>1</v>
          </cell>
          <cell r="V268">
            <v>15</v>
          </cell>
          <cell r="W268">
            <v>12</v>
          </cell>
          <cell r="X268">
            <v>1</v>
          </cell>
          <cell r="Y268">
            <v>1</v>
          </cell>
          <cell r="Z268">
            <v>50</v>
          </cell>
          <cell r="AA268">
            <v>50</v>
          </cell>
          <cell r="AB268">
            <v>0.04</v>
          </cell>
          <cell r="AC268">
            <v>0.04</v>
          </cell>
          <cell r="AD268">
            <v>1</v>
          </cell>
        </row>
        <row r="269">
          <cell r="A269">
            <v>268</v>
          </cell>
          <cell r="B269" t="str">
            <v>Q7 37.0*30.0</v>
          </cell>
          <cell r="C269">
            <v>762</v>
          </cell>
          <cell r="D269">
            <v>940</v>
          </cell>
          <cell r="E269">
            <v>14</v>
          </cell>
          <cell r="F269">
            <v>14</v>
          </cell>
          <cell r="G269">
            <v>8</v>
          </cell>
          <cell r="H269">
            <v>8</v>
          </cell>
          <cell r="I269">
            <v>1</v>
          </cell>
          <cell r="J269">
            <v>1</v>
          </cell>
          <cell r="K269">
            <v>203.5</v>
          </cell>
          <cell r="L269">
            <v>1</v>
          </cell>
          <cell r="M269">
            <v>38</v>
          </cell>
          <cell r="N269">
            <v>84</v>
          </cell>
          <cell r="O269">
            <v>93</v>
          </cell>
          <cell r="P269">
            <v>116</v>
          </cell>
          <cell r="Q269">
            <v>0</v>
          </cell>
          <cell r="R269">
            <v>0.13</v>
          </cell>
          <cell r="S269">
            <v>0.13</v>
          </cell>
          <cell r="T269">
            <v>0.13</v>
          </cell>
          <cell r="U269">
            <v>1</v>
          </cell>
          <cell r="V269">
            <v>15</v>
          </cell>
          <cell r="W269">
            <v>12</v>
          </cell>
          <cell r="X269">
            <v>1</v>
          </cell>
          <cell r="Y269">
            <v>1</v>
          </cell>
          <cell r="Z269">
            <v>50</v>
          </cell>
          <cell r="AA269">
            <v>50</v>
          </cell>
          <cell r="AB269">
            <v>0.04</v>
          </cell>
          <cell r="AC269">
            <v>0.04</v>
          </cell>
          <cell r="AD269">
            <v>1</v>
          </cell>
        </row>
        <row r="270">
          <cell r="A270">
            <v>269</v>
          </cell>
          <cell r="B270" t="str">
            <v>Q7b37.0*30.0</v>
          </cell>
          <cell r="C270">
            <v>762</v>
          </cell>
          <cell r="D270">
            <v>940</v>
          </cell>
          <cell r="E270">
            <v>69</v>
          </cell>
          <cell r="F270">
            <v>69</v>
          </cell>
          <cell r="G270">
            <v>93</v>
          </cell>
          <cell r="H270">
            <v>93</v>
          </cell>
          <cell r="I270">
            <v>1</v>
          </cell>
          <cell r="J270">
            <v>1</v>
          </cell>
          <cell r="K270">
            <v>203.5</v>
          </cell>
          <cell r="L270">
            <v>1</v>
          </cell>
          <cell r="M270">
            <v>38</v>
          </cell>
          <cell r="N270">
            <v>84</v>
          </cell>
          <cell r="O270">
            <v>93</v>
          </cell>
          <cell r="P270">
            <v>116</v>
          </cell>
          <cell r="Q270">
            <v>0</v>
          </cell>
          <cell r="R270">
            <v>0.13</v>
          </cell>
          <cell r="S270">
            <v>0.13</v>
          </cell>
          <cell r="T270">
            <v>0.13</v>
          </cell>
          <cell r="U270">
            <v>1</v>
          </cell>
          <cell r="V270">
            <v>15</v>
          </cell>
          <cell r="W270">
            <v>12</v>
          </cell>
          <cell r="X270">
            <v>1</v>
          </cell>
          <cell r="Y270">
            <v>1</v>
          </cell>
          <cell r="Z270">
            <v>50</v>
          </cell>
          <cell r="AA270">
            <v>50</v>
          </cell>
          <cell r="AB270">
            <v>0.04</v>
          </cell>
          <cell r="AC270">
            <v>0.04</v>
          </cell>
          <cell r="AD270">
            <v>1</v>
          </cell>
        </row>
        <row r="271">
          <cell r="A271">
            <v>270</v>
          </cell>
          <cell r="B271" t="str">
            <v>Q7 39.0*30.5</v>
          </cell>
          <cell r="C271">
            <v>775</v>
          </cell>
          <cell r="D271">
            <v>991</v>
          </cell>
          <cell r="E271">
            <v>21</v>
          </cell>
          <cell r="F271">
            <v>21</v>
          </cell>
          <cell r="G271">
            <v>34</v>
          </cell>
          <cell r="H271">
            <v>34</v>
          </cell>
          <cell r="I271">
            <v>1</v>
          </cell>
          <cell r="J271">
            <v>1</v>
          </cell>
          <cell r="K271">
            <v>203.5</v>
          </cell>
          <cell r="L271">
            <v>1</v>
          </cell>
          <cell r="M271">
            <v>37</v>
          </cell>
          <cell r="N271">
            <v>82</v>
          </cell>
          <cell r="O271">
            <v>91</v>
          </cell>
          <cell r="P271">
            <v>114</v>
          </cell>
          <cell r="Q271">
            <v>0</v>
          </cell>
          <cell r="R271">
            <v>0.13</v>
          </cell>
          <cell r="S271">
            <v>0.13</v>
          </cell>
          <cell r="T271">
            <v>0.13</v>
          </cell>
          <cell r="U271">
            <v>1</v>
          </cell>
          <cell r="V271">
            <v>15</v>
          </cell>
          <cell r="W271">
            <v>12</v>
          </cell>
          <cell r="X271">
            <v>1</v>
          </cell>
          <cell r="Y271">
            <v>1</v>
          </cell>
          <cell r="Z271">
            <v>50</v>
          </cell>
          <cell r="AA271">
            <v>50</v>
          </cell>
          <cell r="AB271">
            <v>0.04</v>
          </cell>
          <cell r="AC271">
            <v>0.04</v>
          </cell>
          <cell r="AD271">
            <v>1</v>
          </cell>
        </row>
        <row r="272">
          <cell r="A272">
            <v>271</v>
          </cell>
          <cell r="B272" t="str">
            <v>Q7b39.0*30.5</v>
          </cell>
          <cell r="C272">
            <v>775</v>
          </cell>
          <cell r="D272">
            <v>991</v>
          </cell>
          <cell r="E272">
            <v>76</v>
          </cell>
          <cell r="F272">
            <v>76</v>
          </cell>
          <cell r="G272">
            <v>119</v>
          </cell>
          <cell r="H272">
            <v>119</v>
          </cell>
          <cell r="I272">
            <v>1</v>
          </cell>
          <cell r="J272">
            <v>1</v>
          </cell>
          <cell r="K272">
            <v>203.5</v>
          </cell>
          <cell r="L272">
            <v>1</v>
          </cell>
          <cell r="M272">
            <v>37</v>
          </cell>
          <cell r="N272">
            <v>82</v>
          </cell>
          <cell r="O272">
            <v>91</v>
          </cell>
          <cell r="P272">
            <v>114</v>
          </cell>
          <cell r="Q272">
            <v>0</v>
          </cell>
          <cell r="R272">
            <v>0.13</v>
          </cell>
          <cell r="S272">
            <v>0.13</v>
          </cell>
          <cell r="T272">
            <v>0.13</v>
          </cell>
          <cell r="U272">
            <v>1</v>
          </cell>
          <cell r="V272">
            <v>15</v>
          </cell>
          <cell r="W272">
            <v>12</v>
          </cell>
          <cell r="X272">
            <v>1</v>
          </cell>
          <cell r="Y272">
            <v>1</v>
          </cell>
          <cell r="Z272">
            <v>50</v>
          </cell>
          <cell r="AA272">
            <v>50</v>
          </cell>
          <cell r="AB272">
            <v>0.04</v>
          </cell>
          <cell r="AC272">
            <v>0.04</v>
          </cell>
          <cell r="AD272">
            <v>1</v>
          </cell>
        </row>
        <row r="273">
          <cell r="A273">
            <v>272</v>
          </cell>
          <cell r="B273" t="str">
            <v>Q7x39.0*30.5</v>
          </cell>
          <cell r="C273">
            <v>775</v>
          </cell>
          <cell r="D273">
            <v>991</v>
          </cell>
          <cell r="E273">
            <v>12</v>
          </cell>
          <cell r="F273">
            <v>12</v>
          </cell>
          <cell r="G273">
            <v>12</v>
          </cell>
          <cell r="H273">
            <v>12</v>
          </cell>
          <cell r="I273">
            <v>2</v>
          </cell>
          <cell r="J273">
            <v>2</v>
          </cell>
          <cell r="K273">
            <v>203.5</v>
          </cell>
          <cell r="L273">
            <v>4</v>
          </cell>
          <cell r="M273">
            <v>37</v>
          </cell>
          <cell r="N273">
            <v>82</v>
          </cell>
          <cell r="O273">
            <v>91</v>
          </cell>
          <cell r="P273">
            <v>114</v>
          </cell>
          <cell r="Q273">
            <v>0</v>
          </cell>
          <cell r="R273">
            <v>0.13</v>
          </cell>
          <cell r="S273">
            <v>0.13</v>
          </cell>
          <cell r="T273">
            <v>0.13</v>
          </cell>
          <cell r="U273">
            <v>1</v>
          </cell>
          <cell r="V273">
            <v>15</v>
          </cell>
          <cell r="W273">
            <v>12</v>
          </cell>
          <cell r="X273">
            <v>1</v>
          </cell>
          <cell r="Y273">
            <v>1</v>
          </cell>
          <cell r="Z273">
            <v>50</v>
          </cell>
          <cell r="AA273">
            <v>50</v>
          </cell>
          <cell r="AB273">
            <v>0.04</v>
          </cell>
          <cell r="AC273">
            <v>0.04</v>
          </cell>
          <cell r="AD273">
            <v>1</v>
          </cell>
        </row>
        <row r="274">
          <cell r="A274">
            <v>273</v>
          </cell>
          <cell r="B274" t="str">
            <v>Q7 42.0*33.5</v>
          </cell>
          <cell r="C274">
            <v>851</v>
          </cell>
          <cell r="D274">
            <v>1067</v>
          </cell>
          <cell r="E274">
            <v>12</v>
          </cell>
          <cell r="F274">
            <v>12</v>
          </cell>
          <cell r="G274">
            <v>10</v>
          </cell>
          <cell r="H274">
            <v>10</v>
          </cell>
          <cell r="I274">
            <v>2</v>
          </cell>
          <cell r="J274">
            <v>2</v>
          </cell>
          <cell r="K274">
            <v>203.5</v>
          </cell>
          <cell r="L274">
            <v>3</v>
          </cell>
          <cell r="M274">
            <v>33</v>
          </cell>
          <cell r="N274">
            <v>74</v>
          </cell>
          <cell r="O274">
            <v>82</v>
          </cell>
          <cell r="P274">
            <v>102</v>
          </cell>
          <cell r="Q274">
            <v>0</v>
          </cell>
          <cell r="R274">
            <v>0.13</v>
          </cell>
          <cell r="S274">
            <v>0.13</v>
          </cell>
          <cell r="T274">
            <v>0.13</v>
          </cell>
          <cell r="U274">
            <v>1</v>
          </cell>
          <cell r="V274">
            <v>15</v>
          </cell>
          <cell r="W274">
            <v>12</v>
          </cell>
          <cell r="X274">
            <v>1</v>
          </cell>
          <cell r="Y274">
            <v>1</v>
          </cell>
          <cell r="Z274">
            <v>50</v>
          </cell>
          <cell r="AA274">
            <v>50</v>
          </cell>
          <cell r="AB274">
            <v>0.04</v>
          </cell>
          <cell r="AC274">
            <v>0.04</v>
          </cell>
          <cell r="AD274">
            <v>1</v>
          </cell>
        </row>
        <row r="275">
          <cell r="A275">
            <v>274</v>
          </cell>
          <cell r="B275" t="str">
            <v>Q7 33.5*42.0</v>
          </cell>
          <cell r="C275">
            <v>1067</v>
          </cell>
          <cell r="D275">
            <v>851</v>
          </cell>
          <cell r="E275">
            <v>10</v>
          </cell>
          <cell r="F275">
            <v>10</v>
          </cell>
          <cell r="G275">
            <v>12</v>
          </cell>
          <cell r="H275">
            <v>12</v>
          </cell>
          <cell r="I275">
            <v>2</v>
          </cell>
          <cell r="J275">
            <v>2</v>
          </cell>
          <cell r="K275">
            <v>203.5</v>
          </cell>
          <cell r="L275">
            <v>3</v>
          </cell>
          <cell r="M275">
            <v>24</v>
          </cell>
          <cell r="N275">
            <v>54</v>
          </cell>
          <cell r="O275">
            <v>60</v>
          </cell>
          <cell r="P275">
            <v>75</v>
          </cell>
          <cell r="Q275">
            <v>0</v>
          </cell>
          <cell r="R275">
            <v>0.13</v>
          </cell>
          <cell r="S275">
            <v>0.13</v>
          </cell>
          <cell r="T275">
            <v>0.13</v>
          </cell>
          <cell r="U275">
            <v>1</v>
          </cell>
          <cell r="V275">
            <v>15</v>
          </cell>
          <cell r="W275">
            <v>12</v>
          </cell>
          <cell r="X275">
            <v>1</v>
          </cell>
          <cell r="Y275">
            <v>1</v>
          </cell>
          <cell r="Z275">
            <v>50</v>
          </cell>
          <cell r="AA275">
            <v>50</v>
          </cell>
          <cell r="AB275">
            <v>0.04</v>
          </cell>
          <cell r="AC275">
            <v>0.04</v>
          </cell>
          <cell r="AD275">
            <v>1</v>
          </cell>
        </row>
        <row r="276">
          <cell r="A276">
            <v>275</v>
          </cell>
          <cell r="B276" t="str">
            <v/>
          </cell>
          <cell r="C276" t="str">
            <v/>
          </cell>
          <cell r="D276" t="str">
            <v/>
          </cell>
          <cell r="E276" t="str">
            <v/>
          </cell>
          <cell r="F276" t="str">
            <v/>
          </cell>
          <cell r="G276" t="str">
            <v/>
          </cell>
          <cell r="H276" t="str">
            <v/>
          </cell>
          <cell r="I276" t="str">
            <v/>
          </cell>
          <cell r="J276" t="str">
            <v/>
          </cell>
          <cell r="K276" t="str">
            <v/>
          </cell>
          <cell r="L276" t="str">
            <v/>
          </cell>
          <cell r="M276" t="str">
            <v/>
          </cell>
          <cell r="N276" t="str">
            <v/>
          </cell>
          <cell r="O276" t="str">
            <v/>
          </cell>
          <cell r="P276" t="str">
            <v/>
          </cell>
          <cell r="Q276" t="str">
            <v/>
          </cell>
          <cell r="R276" t="str">
            <v/>
          </cell>
          <cell r="S276" t="str">
            <v/>
          </cell>
          <cell r="T276" t="str">
            <v/>
          </cell>
          <cell r="V276" t="str">
            <v/>
          </cell>
          <cell r="W276" t="str">
            <v/>
          </cell>
          <cell r="X276" t="str">
            <v/>
          </cell>
          <cell r="Y276" t="str">
            <v/>
          </cell>
          <cell r="Z276" t="str">
            <v/>
          </cell>
          <cell r="AA276" t="str">
            <v/>
          </cell>
          <cell r="AB276" t="str">
            <v/>
          </cell>
        </row>
        <row r="277">
          <cell r="A277">
            <v>276</v>
          </cell>
          <cell r="B277" t="str">
            <v>Q7 44.5*36.5</v>
          </cell>
          <cell r="C277">
            <v>927</v>
          </cell>
          <cell r="D277">
            <v>1130</v>
          </cell>
          <cell r="E277">
            <v>10</v>
          </cell>
          <cell r="F277">
            <v>10</v>
          </cell>
          <cell r="G277">
            <v>12</v>
          </cell>
          <cell r="H277">
            <v>12</v>
          </cell>
          <cell r="I277">
            <v>2</v>
          </cell>
          <cell r="J277">
            <v>2</v>
          </cell>
          <cell r="K277">
            <v>203.5</v>
          </cell>
          <cell r="L277">
            <v>3</v>
          </cell>
          <cell r="M277">
            <v>30</v>
          </cell>
          <cell r="N277">
            <v>66</v>
          </cell>
          <cell r="O277">
            <v>73</v>
          </cell>
          <cell r="P277">
            <v>92</v>
          </cell>
          <cell r="Q277">
            <v>0</v>
          </cell>
          <cell r="R277">
            <v>0.13</v>
          </cell>
          <cell r="S277">
            <v>0.13</v>
          </cell>
          <cell r="T277">
            <v>0.13</v>
          </cell>
          <cell r="U277">
            <v>1</v>
          </cell>
          <cell r="V277">
            <v>15</v>
          </cell>
          <cell r="W277">
            <v>12</v>
          </cell>
          <cell r="X277">
            <v>1</v>
          </cell>
          <cell r="Y277">
            <v>1</v>
          </cell>
          <cell r="Z277">
            <v>50</v>
          </cell>
          <cell r="AA277">
            <v>50</v>
          </cell>
          <cell r="AB277">
            <v>0.04</v>
          </cell>
          <cell r="AC277">
            <v>0.04</v>
          </cell>
          <cell r="AD277">
            <v>1</v>
          </cell>
        </row>
        <row r="278">
          <cell r="A278">
            <v>277</v>
          </cell>
          <cell r="B278" t="str">
            <v>Q7 36.5*44.5</v>
          </cell>
          <cell r="C278">
            <v>1130</v>
          </cell>
          <cell r="D278">
            <v>927</v>
          </cell>
          <cell r="E278">
            <v>12</v>
          </cell>
          <cell r="F278">
            <v>12</v>
          </cell>
          <cell r="G278">
            <v>10</v>
          </cell>
          <cell r="H278">
            <v>10</v>
          </cell>
          <cell r="I278">
            <v>2</v>
          </cell>
          <cell r="J278">
            <v>2</v>
          </cell>
          <cell r="K278">
            <v>203.5</v>
          </cell>
          <cell r="L278">
            <v>3</v>
          </cell>
          <cell r="M278">
            <v>22</v>
          </cell>
          <cell r="N278">
            <v>49</v>
          </cell>
          <cell r="O278">
            <v>55</v>
          </cell>
          <cell r="P278">
            <v>68</v>
          </cell>
          <cell r="Q278">
            <v>0</v>
          </cell>
          <cell r="R278">
            <v>0.13</v>
          </cell>
          <cell r="S278">
            <v>0.13</v>
          </cell>
          <cell r="T278">
            <v>0.13</v>
          </cell>
          <cell r="U278">
            <v>1</v>
          </cell>
          <cell r="V278">
            <v>15</v>
          </cell>
          <cell r="W278">
            <v>12</v>
          </cell>
          <cell r="X278">
            <v>1</v>
          </cell>
          <cell r="Y278">
            <v>1</v>
          </cell>
          <cell r="Z278">
            <v>50</v>
          </cell>
          <cell r="AA278">
            <v>50</v>
          </cell>
          <cell r="AB278">
            <v>0.04</v>
          </cell>
          <cell r="AC278">
            <v>0.04</v>
          </cell>
          <cell r="AD278">
            <v>1</v>
          </cell>
        </row>
        <row r="279">
          <cell r="A279">
            <v>278</v>
          </cell>
          <cell r="B279" t="str">
            <v/>
          </cell>
          <cell r="C279" t="str">
            <v/>
          </cell>
          <cell r="D279" t="str">
            <v/>
          </cell>
          <cell r="E279" t="str">
            <v/>
          </cell>
          <cell r="F279" t="str">
            <v/>
          </cell>
          <cell r="G279" t="str">
            <v/>
          </cell>
          <cell r="H279" t="str">
            <v/>
          </cell>
          <cell r="I279" t="str">
            <v/>
          </cell>
          <cell r="J279" t="str">
            <v/>
          </cell>
          <cell r="K279" t="str">
            <v/>
          </cell>
          <cell r="L279" t="str">
            <v/>
          </cell>
          <cell r="M279" t="str">
            <v/>
          </cell>
          <cell r="N279" t="str">
            <v/>
          </cell>
          <cell r="O279" t="str">
            <v/>
          </cell>
          <cell r="P279" t="str">
            <v/>
          </cell>
          <cell r="Q279" t="str">
            <v/>
          </cell>
          <cell r="R279" t="str">
            <v/>
          </cell>
          <cell r="S279" t="str">
            <v/>
          </cell>
          <cell r="T279" t="str">
            <v/>
          </cell>
          <cell r="V279" t="str">
            <v/>
          </cell>
          <cell r="W279" t="str">
            <v/>
          </cell>
          <cell r="X279" t="str">
            <v/>
          </cell>
          <cell r="Y279" t="str">
            <v/>
          </cell>
          <cell r="Z279" t="str">
            <v/>
          </cell>
          <cell r="AA279" t="str">
            <v/>
          </cell>
          <cell r="AB279" t="str">
            <v/>
          </cell>
        </row>
        <row r="280">
          <cell r="A280">
            <v>279</v>
          </cell>
          <cell r="B280" t="str">
            <v>Q7 44.5*27.0</v>
          </cell>
          <cell r="C280">
            <v>686</v>
          </cell>
          <cell r="D280">
            <v>1130</v>
          </cell>
          <cell r="E280">
            <v>8</v>
          </cell>
          <cell r="F280">
            <v>8</v>
          </cell>
          <cell r="G280">
            <v>8</v>
          </cell>
          <cell r="H280">
            <v>8</v>
          </cell>
          <cell r="I280">
            <v>1</v>
          </cell>
          <cell r="J280">
            <v>2</v>
          </cell>
          <cell r="K280">
            <v>203.5</v>
          </cell>
          <cell r="L280">
            <v>2</v>
          </cell>
          <cell r="M280">
            <v>42</v>
          </cell>
          <cell r="N280">
            <v>93</v>
          </cell>
          <cell r="O280">
            <v>104</v>
          </cell>
          <cell r="P280">
            <v>130</v>
          </cell>
          <cell r="Q280">
            <v>0</v>
          </cell>
          <cell r="R280">
            <v>0.13</v>
          </cell>
          <cell r="S280">
            <v>0.13</v>
          </cell>
          <cell r="T280">
            <v>0.13</v>
          </cell>
          <cell r="U280">
            <v>1</v>
          </cell>
          <cell r="V280">
            <v>15</v>
          </cell>
          <cell r="W280">
            <v>12</v>
          </cell>
          <cell r="X280">
            <v>1</v>
          </cell>
          <cell r="Y280">
            <v>1</v>
          </cell>
          <cell r="Z280">
            <v>50</v>
          </cell>
          <cell r="AA280">
            <v>50</v>
          </cell>
          <cell r="AB280">
            <v>0.04</v>
          </cell>
          <cell r="AC280">
            <v>0.04</v>
          </cell>
          <cell r="AD280">
            <v>1</v>
          </cell>
        </row>
        <row r="281">
          <cell r="A281">
            <v>280</v>
          </cell>
          <cell r="B281" t="str">
            <v>Q7 44.5*27.5</v>
          </cell>
          <cell r="C281">
            <v>699</v>
          </cell>
          <cell r="D281">
            <v>1130</v>
          </cell>
          <cell r="E281">
            <v>8</v>
          </cell>
          <cell r="F281">
            <v>8</v>
          </cell>
          <cell r="G281">
            <v>8</v>
          </cell>
          <cell r="H281">
            <v>8</v>
          </cell>
          <cell r="I281">
            <v>1</v>
          </cell>
          <cell r="J281">
            <v>1</v>
          </cell>
          <cell r="K281">
            <v>203.5</v>
          </cell>
          <cell r="L281">
            <v>1</v>
          </cell>
          <cell r="M281">
            <v>41</v>
          </cell>
          <cell r="N281">
            <v>92</v>
          </cell>
          <cell r="O281">
            <v>102</v>
          </cell>
          <cell r="P281">
            <v>127</v>
          </cell>
          <cell r="Q281">
            <v>0</v>
          </cell>
          <cell r="R281">
            <v>0.13</v>
          </cell>
          <cell r="S281">
            <v>0.13</v>
          </cell>
          <cell r="T281">
            <v>0.13</v>
          </cell>
          <cell r="U281">
            <v>1</v>
          </cell>
          <cell r="V281">
            <v>15</v>
          </cell>
          <cell r="W281">
            <v>12</v>
          </cell>
          <cell r="X281">
            <v>1</v>
          </cell>
          <cell r="Y281">
            <v>1</v>
          </cell>
          <cell r="Z281">
            <v>50</v>
          </cell>
          <cell r="AA281">
            <v>50</v>
          </cell>
          <cell r="AB281">
            <v>0.04</v>
          </cell>
          <cell r="AC281">
            <v>0.04</v>
          </cell>
          <cell r="AD281">
            <v>1</v>
          </cell>
        </row>
        <row r="282">
          <cell r="A282">
            <v>281</v>
          </cell>
          <cell r="B282" t="str">
            <v>Q7h44.5*27.5</v>
          </cell>
          <cell r="C282">
            <v>699</v>
          </cell>
          <cell r="D282">
            <v>1130</v>
          </cell>
          <cell r="E282">
            <v>8</v>
          </cell>
          <cell r="F282">
            <v>8</v>
          </cell>
          <cell r="G282">
            <v>8</v>
          </cell>
          <cell r="H282">
            <v>8</v>
          </cell>
          <cell r="I282">
            <v>1</v>
          </cell>
          <cell r="J282">
            <v>2</v>
          </cell>
          <cell r="K282">
            <v>203.5</v>
          </cell>
          <cell r="L282">
            <v>2</v>
          </cell>
          <cell r="M282">
            <v>41</v>
          </cell>
          <cell r="N282">
            <v>92</v>
          </cell>
          <cell r="O282">
            <v>102</v>
          </cell>
          <cell r="P282">
            <v>127</v>
          </cell>
          <cell r="Q282">
            <v>0</v>
          </cell>
          <cell r="R282">
            <v>0.13</v>
          </cell>
          <cell r="S282">
            <v>0.13</v>
          </cell>
          <cell r="T282">
            <v>0.13</v>
          </cell>
          <cell r="U282">
            <v>1</v>
          </cell>
          <cell r="V282">
            <v>15</v>
          </cell>
          <cell r="W282">
            <v>12</v>
          </cell>
          <cell r="X282">
            <v>1</v>
          </cell>
          <cell r="Y282">
            <v>1</v>
          </cell>
          <cell r="Z282">
            <v>50</v>
          </cell>
          <cell r="AA282">
            <v>50</v>
          </cell>
          <cell r="AB282">
            <v>0.04</v>
          </cell>
          <cell r="AC282">
            <v>0.04</v>
          </cell>
          <cell r="AD282">
            <v>1</v>
          </cell>
        </row>
        <row r="283">
          <cell r="A283">
            <v>282</v>
          </cell>
          <cell r="B283" t="str">
            <v>Q7b44.5*27.5</v>
          </cell>
          <cell r="C283">
            <v>699</v>
          </cell>
          <cell r="D283">
            <v>1130</v>
          </cell>
          <cell r="E283">
            <v>38</v>
          </cell>
          <cell r="F283">
            <v>38</v>
          </cell>
          <cell r="G283">
            <v>188</v>
          </cell>
          <cell r="H283">
            <v>188</v>
          </cell>
          <cell r="I283">
            <v>1</v>
          </cell>
          <cell r="J283">
            <v>1</v>
          </cell>
          <cell r="K283">
            <v>203.5</v>
          </cell>
          <cell r="L283">
            <v>1</v>
          </cell>
          <cell r="M283">
            <v>41</v>
          </cell>
          <cell r="N283">
            <v>92</v>
          </cell>
          <cell r="O283">
            <v>102</v>
          </cell>
          <cell r="P283">
            <v>127</v>
          </cell>
          <cell r="Q283">
            <v>0</v>
          </cell>
          <cell r="R283">
            <v>0.13</v>
          </cell>
          <cell r="S283">
            <v>0.13</v>
          </cell>
          <cell r="T283">
            <v>0.13</v>
          </cell>
          <cell r="U283">
            <v>1</v>
          </cell>
          <cell r="V283">
            <v>15</v>
          </cell>
          <cell r="W283">
            <v>12</v>
          </cell>
          <cell r="X283">
            <v>1</v>
          </cell>
          <cell r="Y283">
            <v>1</v>
          </cell>
          <cell r="Z283">
            <v>50</v>
          </cell>
          <cell r="AA283">
            <v>50</v>
          </cell>
          <cell r="AB283">
            <v>0.04</v>
          </cell>
          <cell r="AC283">
            <v>0.04</v>
          </cell>
          <cell r="AD283">
            <v>1</v>
          </cell>
        </row>
        <row r="284">
          <cell r="A284">
            <v>283</v>
          </cell>
          <cell r="B284" t="str">
            <v>Q7 1200*1000</v>
          </cell>
          <cell r="C284">
            <v>1000</v>
          </cell>
          <cell r="D284">
            <v>1200</v>
          </cell>
          <cell r="E284">
            <v>8</v>
          </cell>
          <cell r="F284">
            <v>8</v>
          </cell>
          <cell r="G284">
            <v>8</v>
          </cell>
          <cell r="H284">
            <v>8</v>
          </cell>
          <cell r="I284">
            <v>1</v>
          </cell>
          <cell r="J284">
            <v>1</v>
          </cell>
          <cell r="K284">
            <v>203.5</v>
          </cell>
          <cell r="L284">
            <v>1</v>
          </cell>
          <cell r="M284">
            <v>27</v>
          </cell>
          <cell r="N284">
            <v>59</v>
          </cell>
          <cell r="O284">
            <v>66</v>
          </cell>
          <cell r="P284">
            <v>83</v>
          </cell>
          <cell r="Q284">
            <v>0</v>
          </cell>
          <cell r="R284">
            <v>0.13</v>
          </cell>
          <cell r="S284">
            <v>0.13</v>
          </cell>
          <cell r="T284">
            <v>0.13</v>
          </cell>
          <cell r="U284">
            <v>1</v>
          </cell>
          <cell r="V284">
            <v>15</v>
          </cell>
          <cell r="W284">
            <v>12</v>
          </cell>
          <cell r="X284">
            <v>1</v>
          </cell>
          <cell r="Y284">
            <v>1</v>
          </cell>
          <cell r="Z284">
            <v>50</v>
          </cell>
          <cell r="AA284">
            <v>50</v>
          </cell>
          <cell r="AB284">
            <v>0.04</v>
          </cell>
          <cell r="AC284">
            <v>0.04</v>
          </cell>
          <cell r="AD284">
            <v>1</v>
          </cell>
        </row>
        <row r="285">
          <cell r="A285">
            <v>284</v>
          </cell>
          <cell r="B285" t="str">
            <v/>
          </cell>
          <cell r="C285" t="str">
            <v/>
          </cell>
          <cell r="D285" t="str">
            <v/>
          </cell>
          <cell r="E285" t="str">
            <v/>
          </cell>
          <cell r="F285" t="str">
            <v/>
          </cell>
          <cell r="G285" t="str">
            <v/>
          </cell>
          <cell r="H285" t="str">
            <v/>
          </cell>
          <cell r="I285" t="str">
            <v/>
          </cell>
          <cell r="J285" t="str">
            <v/>
          </cell>
          <cell r="K285" t="str">
            <v/>
          </cell>
          <cell r="L285" t="str">
            <v/>
          </cell>
          <cell r="M285" t="str">
            <v/>
          </cell>
          <cell r="N285" t="str">
            <v/>
          </cell>
          <cell r="O285" t="str">
            <v/>
          </cell>
          <cell r="P285" t="str">
            <v/>
          </cell>
          <cell r="Q285" t="str">
            <v/>
          </cell>
          <cell r="R285" t="str">
            <v/>
          </cell>
          <cell r="S285" t="str">
            <v/>
          </cell>
          <cell r="T285" t="str">
            <v/>
          </cell>
          <cell r="V285" t="str">
            <v/>
          </cell>
          <cell r="W285" t="str">
            <v/>
          </cell>
          <cell r="X285" t="str">
            <v/>
          </cell>
          <cell r="Y285" t="str">
            <v/>
          </cell>
          <cell r="Z285" t="str">
            <v/>
          </cell>
          <cell r="AA285" t="str">
            <v/>
          </cell>
          <cell r="AB285" t="str">
            <v/>
          </cell>
        </row>
        <row r="286">
          <cell r="A286">
            <v>285</v>
          </cell>
          <cell r="B286" t="str">
            <v>Q7 49.0*41.0</v>
          </cell>
          <cell r="C286">
            <v>1041</v>
          </cell>
          <cell r="D286">
            <v>1245</v>
          </cell>
          <cell r="E286">
            <v>24</v>
          </cell>
          <cell r="F286">
            <v>24</v>
          </cell>
          <cell r="G286">
            <v>26</v>
          </cell>
          <cell r="H286">
            <v>26</v>
          </cell>
          <cell r="I286">
            <v>1</v>
          </cell>
          <cell r="J286">
            <v>1</v>
          </cell>
          <cell r="K286">
            <v>203.5</v>
          </cell>
          <cell r="L286">
            <v>1</v>
          </cell>
          <cell r="M286">
            <v>25</v>
          </cell>
          <cell r="N286">
            <v>56</v>
          </cell>
          <cell r="O286">
            <v>62</v>
          </cell>
          <cell r="P286">
            <v>78</v>
          </cell>
          <cell r="Q286">
            <v>0</v>
          </cell>
          <cell r="R286">
            <v>0.13</v>
          </cell>
          <cell r="S286">
            <v>0.13</v>
          </cell>
          <cell r="T286">
            <v>0.13</v>
          </cell>
          <cell r="U286">
            <v>1</v>
          </cell>
          <cell r="V286">
            <v>15</v>
          </cell>
          <cell r="W286">
            <v>12</v>
          </cell>
          <cell r="X286">
            <v>1</v>
          </cell>
          <cell r="Y286">
            <v>1</v>
          </cell>
          <cell r="Z286">
            <v>50</v>
          </cell>
          <cell r="AA286">
            <v>50</v>
          </cell>
          <cell r="AB286">
            <v>0.04</v>
          </cell>
          <cell r="AC286">
            <v>0.04</v>
          </cell>
          <cell r="AD286">
            <v>1</v>
          </cell>
        </row>
        <row r="287">
          <cell r="A287">
            <v>286</v>
          </cell>
          <cell r="B287" t="str">
            <v>Q7c49.0*41.0</v>
          </cell>
          <cell r="C287">
            <v>1041</v>
          </cell>
          <cell r="D287">
            <v>1245</v>
          </cell>
          <cell r="E287">
            <v>179</v>
          </cell>
          <cell r="F287">
            <v>179</v>
          </cell>
          <cell r="G287">
            <v>181</v>
          </cell>
          <cell r="H287">
            <v>181</v>
          </cell>
          <cell r="I287">
            <v>1</v>
          </cell>
          <cell r="J287">
            <v>1</v>
          </cell>
          <cell r="K287">
            <v>203.5</v>
          </cell>
          <cell r="L287">
            <v>1</v>
          </cell>
          <cell r="M287">
            <v>25</v>
          </cell>
          <cell r="N287">
            <v>56</v>
          </cell>
          <cell r="O287">
            <v>62</v>
          </cell>
          <cell r="P287">
            <v>78</v>
          </cell>
          <cell r="Q287">
            <v>0</v>
          </cell>
          <cell r="R287">
            <v>0.13</v>
          </cell>
          <cell r="S287">
            <v>0.13</v>
          </cell>
          <cell r="T287">
            <v>0.13</v>
          </cell>
          <cell r="U287">
            <v>1</v>
          </cell>
          <cell r="V287">
            <v>15</v>
          </cell>
          <cell r="W287">
            <v>12</v>
          </cell>
          <cell r="X287">
            <v>1</v>
          </cell>
          <cell r="Y287">
            <v>1</v>
          </cell>
          <cell r="Z287">
            <v>50</v>
          </cell>
          <cell r="AA287">
            <v>50</v>
          </cell>
          <cell r="AB287">
            <v>0.04</v>
          </cell>
          <cell r="AC287">
            <v>0.04</v>
          </cell>
          <cell r="AD287">
            <v>1</v>
          </cell>
        </row>
        <row r="288">
          <cell r="A288">
            <v>287</v>
          </cell>
          <cell r="B288" t="str">
            <v>Q7x49.0*41.0</v>
          </cell>
          <cell r="C288">
            <v>1041</v>
          </cell>
          <cell r="D288">
            <v>1245</v>
          </cell>
          <cell r="E288">
            <v>24</v>
          </cell>
          <cell r="F288">
            <v>24</v>
          </cell>
          <cell r="G288">
            <v>26</v>
          </cell>
          <cell r="H288">
            <v>26</v>
          </cell>
          <cell r="I288">
            <v>2</v>
          </cell>
          <cell r="J288">
            <v>2</v>
          </cell>
          <cell r="K288">
            <v>203.5</v>
          </cell>
          <cell r="L288">
            <v>4</v>
          </cell>
          <cell r="M288">
            <v>25</v>
          </cell>
          <cell r="N288">
            <v>56</v>
          </cell>
          <cell r="O288">
            <v>62</v>
          </cell>
          <cell r="P288">
            <v>78</v>
          </cell>
          <cell r="Q288">
            <v>0</v>
          </cell>
          <cell r="R288">
            <v>0.13</v>
          </cell>
          <cell r="S288">
            <v>0.13</v>
          </cell>
          <cell r="T288">
            <v>0.13</v>
          </cell>
          <cell r="U288">
            <v>1</v>
          </cell>
          <cell r="V288">
            <v>15</v>
          </cell>
          <cell r="W288">
            <v>12</v>
          </cell>
          <cell r="X288">
            <v>1</v>
          </cell>
          <cell r="Y288">
            <v>1</v>
          </cell>
          <cell r="Z288">
            <v>50</v>
          </cell>
          <cell r="AA288">
            <v>50</v>
          </cell>
          <cell r="AB288">
            <v>0.04</v>
          </cell>
          <cell r="AC288">
            <v>0.04</v>
          </cell>
          <cell r="AD288">
            <v>1</v>
          </cell>
        </row>
        <row r="289">
          <cell r="A289">
            <v>288</v>
          </cell>
          <cell r="B289" t="str">
            <v>Q7 24.5*29.5</v>
          </cell>
          <cell r="C289">
            <v>749</v>
          </cell>
          <cell r="D289">
            <v>622</v>
          </cell>
          <cell r="E289">
            <v>8</v>
          </cell>
          <cell r="F289">
            <v>8</v>
          </cell>
          <cell r="G289">
            <v>8</v>
          </cell>
          <cell r="H289">
            <v>8</v>
          </cell>
          <cell r="I289">
            <v>1</v>
          </cell>
          <cell r="J289">
            <v>1</v>
          </cell>
          <cell r="K289">
            <v>203.5</v>
          </cell>
          <cell r="L289">
            <v>1</v>
          </cell>
          <cell r="M289">
            <v>38</v>
          </cell>
          <cell r="N289">
            <v>85</v>
          </cell>
          <cell r="O289">
            <v>95</v>
          </cell>
          <cell r="P289">
            <v>118</v>
          </cell>
          <cell r="Q289">
            <v>0</v>
          </cell>
          <cell r="R289">
            <v>0.15</v>
          </cell>
          <cell r="S289">
            <v>0.15</v>
          </cell>
          <cell r="T289">
            <v>0.15</v>
          </cell>
          <cell r="U289">
            <v>1</v>
          </cell>
          <cell r="V289">
            <v>15</v>
          </cell>
          <cell r="W289">
            <v>12</v>
          </cell>
          <cell r="X289">
            <v>1</v>
          </cell>
          <cell r="Y289">
            <v>1</v>
          </cell>
          <cell r="Z289">
            <v>50</v>
          </cell>
          <cell r="AA289">
            <v>50</v>
          </cell>
          <cell r="AB289">
            <v>0.04</v>
          </cell>
          <cell r="AC289">
            <v>0.04</v>
          </cell>
          <cell r="AD289">
            <v>1</v>
          </cell>
        </row>
        <row r="290">
          <cell r="A290">
            <v>289</v>
          </cell>
          <cell r="B290" t="str">
            <v>Q7!24.5*29.5</v>
          </cell>
          <cell r="C290">
            <v>749</v>
          </cell>
          <cell r="D290">
            <v>622</v>
          </cell>
          <cell r="E290">
            <v>8</v>
          </cell>
          <cell r="F290">
            <v>8</v>
          </cell>
          <cell r="G290">
            <v>8</v>
          </cell>
          <cell r="H290">
            <v>8</v>
          </cell>
          <cell r="I290">
            <v>1</v>
          </cell>
          <cell r="J290">
            <v>1</v>
          </cell>
          <cell r="K290">
            <v>203.5</v>
          </cell>
          <cell r="L290">
            <v>1</v>
          </cell>
          <cell r="M290">
            <v>38</v>
          </cell>
          <cell r="N290">
            <v>85</v>
          </cell>
          <cell r="O290">
            <v>95</v>
          </cell>
          <cell r="P290">
            <v>118</v>
          </cell>
          <cell r="Q290">
            <v>0</v>
          </cell>
          <cell r="R290">
            <v>0.15</v>
          </cell>
          <cell r="S290">
            <v>0.15</v>
          </cell>
          <cell r="T290">
            <v>1</v>
          </cell>
          <cell r="U290">
            <v>3</v>
          </cell>
          <cell r="V290">
            <v>15</v>
          </cell>
          <cell r="W290">
            <v>12</v>
          </cell>
          <cell r="X290">
            <v>1</v>
          </cell>
          <cell r="Y290">
            <v>1</v>
          </cell>
          <cell r="Z290">
            <v>50</v>
          </cell>
          <cell r="AA290">
            <v>50</v>
          </cell>
          <cell r="AB290">
            <v>0.04</v>
          </cell>
          <cell r="AC290">
            <v>50</v>
          </cell>
          <cell r="AD290">
            <v>9999</v>
          </cell>
        </row>
        <row r="291">
          <cell r="A291">
            <v>290</v>
          </cell>
          <cell r="B291" t="str">
            <v/>
          </cell>
          <cell r="C291" t="str">
            <v/>
          </cell>
          <cell r="D291" t="str">
            <v/>
          </cell>
          <cell r="E291" t="str">
            <v/>
          </cell>
          <cell r="F291" t="str">
            <v/>
          </cell>
          <cell r="G291" t="str">
            <v/>
          </cell>
          <cell r="H291" t="str">
            <v/>
          </cell>
          <cell r="I291" t="str">
            <v/>
          </cell>
          <cell r="J291" t="str">
            <v/>
          </cell>
          <cell r="K291" t="str">
            <v/>
          </cell>
          <cell r="L291" t="str">
            <v/>
          </cell>
          <cell r="M291" t="str">
            <v/>
          </cell>
          <cell r="N291" t="str">
            <v/>
          </cell>
          <cell r="O291" t="str">
            <v/>
          </cell>
          <cell r="P291" t="str">
            <v/>
          </cell>
          <cell r="Q291" t="str">
            <v/>
          </cell>
          <cell r="R291" t="str">
            <v/>
          </cell>
          <cell r="S291" t="str">
            <v/>
          </cell>
          <cell r="T291" t="str">
            <v/>
          </cell>
          <cell r="V291" t="str">
            <v/>
          </cell>
          <cell r="W291" t="str">
            <v/>
          </cell>
          <cell r="X291" t="str">
            <v/>
          </cell>
          <cell r="Y291" t="str">
            <v/>
          </cell>
          <cell r="Z291" t="str">
            <v/>
          </cell>
          <cell r="AA291" t="str">
            <v/>
          </cell>
          <cell r="AB291" t="str">
            <v/>
          </cell>
        </row>
        <row r="292">
          <cell r="A292">
            <v>291</v>
          </cell>
          <cell r="B292" t="str">
            <v>Q7 51.0*45.0</v>
          </cell>
          <cell r="C292">
            <v>1143</v>
          </cell>
          <cell r="D292">
            <v>1295</v>
          </cell>
          <cell r="E292">
            <v>25</v>
          </cell>
          <cell r="F292">
            <v>25</v>
          </cell>
          <cell r="G292">
            <v>26</v>
          </cell>
          <cell r="H292">
            <v>26</v>
          </cell>
          <cell r="I292">
            <v>1</v>
          </cell>
          <cell r="J292">
            <v>1</v>
          </cell>
          <cell r="K292">
            <v>203.5</v>
          </cell>
          <cell r="L292">
            <v>1</v>
          </cell>
          <cell r="M292">
            <v>22</v>
          </cell>
          <cell r="N292">
            <v>48</v>
          </cell>
          <cell r="O292">
            <v>54</v>
          </cell>
          <cell r="P292">
            <v>67</v>
          </cell>
          <cell r="Q292">
            <v>0</v>
          </cell>
          <cell r="R292">
            <v>0.13</v>
          </cell>
          <cell r="S292">
            <v>0.13</v>
          </cell>
          <cell r="T292">
            <v>0.13</v>
          </cell>
          <cell r="U292">
            <v>1</v>
          </cell>
          <cell r="V292">
            <v>15</v>
          </cell>
          <cell r="W292">
            <v>12</v>
          </cell>
          <cell r="X292">
            <v>1</v>
          </cell>
          <cell r="Y292">
            <v>1</v>
          </cell>
          <cell r="Z292">
            <v>50</v>
          </cell>
          <cell r="AA292">
            <v>50</v>
          </cell>
          <cell r="AB292">
            <v>0.04</v>
          </cell>
          <cell r="AC292">
            <v>0.04</v>
          </cell>
          <cell r="AD292">
            <v>1</v>
          </cell>
        </row>
        <row r="293">
          <cell r="A293">
            <v>292</v>
          </cell>
          <cell r="B293" t="str">
            <v>Q7c51.0*45.0</v>
          </cell>
          <cell r="C293">
            <v>1143</v>
          </cell>
          <cell r="D293">
            <v>1295</v>
          </cell>
          <cell r="E293">
            <v>230</v>
          </cell>
          <cell r="F293">
            <v>230</v>
          </cell>
          <cell r="G293">
            <v>206</v>
          </cell>
          <cell r="H293">
            <v>206</v>
          </cell>
          <cell r="I293">
            <v>1</v>
          </cell>
          <cell r="J293">
            <v>1</v>
          </cell>
          <cell r="K293">
            <v>203.5</v>
          </cell>
          <cell r="L293">
            <v>1</v>
          </cell>
          <cell r="M293">
            <v>22</v>
          </cell>
          <cell r="N293">
            <v>48</v>
          </cell>
          <cell r="O293">
            <v>54</v>
          </cell>
          <cell r="P293">
            <v>67</v>
          </cell>
          <cell r="Q293">
            <v>0</v>
          </cell>
          <cell r="R293">
            <v>0.13</v>
          </cell>
          <cell r="S293">
            <v>0.13</v>
          </cell>
          <cell r="T293">
            <v>0.13</v>
          </cell>
          <cell r="U293">
            <v>1</v>
          </cell>
          <cell r="V293">
            <v>15</v>
          </cell>
          <cell r="W293">
            <v>12</v>
          </cell>
          <cell r="X293">
            <v>1</v>
          </cell>
          <cell r="Y293">
            <v>1</v>
          </cell>
          <cell r="Z293">
            <v>50</v>
          </cell>
          <cell r="AA293">
            <v>50</v>
          </cell>
          <cell r="AB293">
            <v>0.04</v>
          </cell>
          <cell r="AC293">
            <v>0.04</v>
          </cell>
          <cell r="AD293">
            <v>1</v>
          </cell>
        </row>
        <row r="294">
          <cell r="A294">
            <v>293</v>
          </cell>
          <cell r="B294" t="str">
            <v>Q7x51.0*45.0</v>
          </cell>
          <cell r="C294">
            <v>1143</v>
          </cell>
          <cell r="D294">
            <v>1295</v>
          </cell>
          <cell r="E294">
            <v>25</v>
          </cell>
          <cell r="F294">
            <v>25</v>
          </cell>
          <cell r="G294">
            <v>26</v>
          </cell>
          <cell r="H294">
            <v>26</v>
          </cell>
          <cell r="I294">
            <v>2</v>
          </cell>
          <cell r="J294">
            <v>2</v>
          </cell>
          <cell r="K294">
            <v>203.5</v>
          </cell>
          <cell r="L294">
            <v>4</v>
          </cell>
          <cell r="M294">
            <v>22</v>
          </cell>
          <cell r="N294">
            <v>48</v>
          </cell>
          <cell r="O294">
            <v>54</v>
          </cell>
          <cell r="P294">
            <v>67</v>
          </cell>
          <cell r="Q294">
            <v>0</v>
          </cell>
          <cell r="R294">
            <v>0.13</v>
          </cell>
          <cell r="S294">
            <v>0.13</v>
          </cell>
          <cell r="T294">
            <v>0.13</v>
          </cell>
          <cell r="U294">
            <v>1</v>
          </cell>
          <cell r="V294">
            <v>15</v>
          </cell>
          <cell r="W294">
            <v>12</v>
          </cell>
          <cell r="X294">
            <v>1</v>
          </cell>
          <cell r="Y294">
            <v>1</v>
          </cell>
          <cell r="Z294">
            <v>50</v>
          </cell>
          <cell r="AA294">
            <v>50</v>
          </cell>
          <cell r="AB294">
            <v>0.04</v>
          </cell>
          <cell r="AC294">
            <v>0.04</v>
          </cell>
          <cell r="AD294">
            <v>1</v>
          </cell>
        </row>
        <row r="295">
          <cell r="A295">
            <v>294</v>
          </cell>
          <cell r="B295" t="str">
            <v/>
          </cell>
          <cell r="C295" t="str">
            <v/>
          </cell>
          <cell r="D295" t="str">
            <v/>
          </cell>
          <cell r="E295" t="str">
            <v/>
          </cell>
          <cell r="F295" t="str">
            <v/>
          </cell>
          <cell r="G295" t="str">
            <v/>
          </cell>
          <cell r="H295" t="str">
            <v/>
          </cell>
          <cell r="I295" t="str">
            <v/>
          </cell>
          <cell r="J295" t="str">
            <v/>
          </cell>
          <cell r="K295" t="str">
            <v/>
          </cell>
          <cell r="L295" t="str">
            <v/>
          </cell>
          <cell r="M295" t="str">
            <v/>
          </cell>
          <cell r="N295" t="str">
            <v/>
          </cell>
          <cell r="O295" t="str">
            <v/>
          </cell>
          <cell r="P295" t="str">
            <v/>
          </cell>
          <cell r="Q295" t="str">
            <v/>
          </cell>
          <cell r="R295" t="str">
            <v/>
          </cell>
          <cell r="S295" t="str">
            <v/>
          </cell>
          <cell r="T295" t="str">
            <v/>
          </cell>
          <cell r="V295" t="str">
            <v/>
          </cell>
          <cell r="W295" t="str">
            <v/>
          </cell>
          <cell r="X295" t="str">
            <v/>
          </cell>
          <cell r="Y295" t="str">
            <v/>
          </cell>
          <cell r="Z295" t="str">
            <v/>
          </cell>
          <cell r="AA295" t="str">
            <v/>
          </cell>
          <cell r="AB295" t="str">
            <v/>
          </cell>
        </row>
        <row r="296">
          <cell r="A296">
            <v>295</v>
          </cell>
          <cell r="B296" t="str">
            <v/>
          </cell>
          <cell r="C296" t="str">
            <v/>
          </cell>
          <cell r="D296" t="str">
            <v/>
          </cell>
          <cell r="E296" t="str">
            <v/>
          </cell>
          <cell r="F296" t="str">
            <v/>
          </cell>
          <cell r="G296" t="str">
            <v/>
          </cell>
          <cell r="H296" t="str">
            <v/>
          </cell>
          <cell r="I296" t="str">
            <v/>
          </cell>
          <cell r="J296" t="str">
            <v/>
          </cell>
          <cell r="K296" t="str">
            <v/>
          </cell>
          <cell r="L296" t="str">
            <v/>
          </cell>
          <cell r="M296" t="str">
            <v/>
          </cell>
          <cell r="N296" t="str">
            <v/>
          </cell>
          <cell r="O296" t="str">
            <v/>
          </cell>
          <cell r="P296" t="str">
            <v/>
          </cell>
          <cell r="Q296" t="str">
            <v/>
          </cell>
          <cell r="R296" t="str">
            <v/>
          </cell>
          <cell r="S296" t="str">
            <v/>
          </cell>
          <cell r="T296" t="str">
            <v/>
          </cell>
          <cell r="V296" t="str">
            <v/>
          </cell>
          <cell r="W296" t="str">
            <v/>
          </cell>
          <cell r="X296" t="str">
            <v/>
          </cell>
          <cell r="Y296" t="str">
            <v/>
          </cell>
          <cell r="Z296" t="str">
            <v/>
          </cell>
          <cell r="AA296" t="str">
            <v/>
          </cell>
          <cell r="AB296" t="str">
            <v/>
          </cell>
        </row>
        <row r="297">
          <cell r="A297">
            <v>296</v>
          </cell>
          <cell r="B297" t="str">
            <v>Q7 53.0*45.0</v>
          </cell>
          <cell r="C297">
            <v>1143</v>
          </cell>
          <cell r="D297">
            <v>1346</v>
          </cell>
          <cell r="E297">
            <v>25</v>
          </cell>
          <cell r="F297">
            <v>25</v>
          </cell>
          <cell r="G297">
            <v>26</v>
          </cell>
          <cell r="H297">
            <v>26</v>
          </cell>
          <cell r="I297">
            <v>1</v>
          </cell>
          <cell r="J297">
            <v>1</v>
          </cell>
          <cell r="K297">
            <v>203.5</v>
          </cell>
          <cell r="L297">
            <v>1</v>
          </cell>
          <cell r="M297">
            <v>22</v>
          </cell>
          <cell r="N297">
            <v>48</v>
          </cell>
          <cell r="O297">
            <v>54</v>
          </cell>
          <cell r="P297">
            <v>67</v>
          </cell>
          <cell r="Q297">
            <v>0</v>
          </cell>
          <cell r="R297">
            <v>0.13</v>
          </cell>
          <cell r="S297">
            <v>0.13</v>
          </cell>
          <cell r="T297">
            <v>0.13</v>
          </cell>
          <cell r="U297">
            <v>1</v>
          </cell>
          <cell r="V297">
            <v>15</v>
          </cell>
          <cell r="W297">
            <v>12</v>
          </cell>
          <cell r="X297">
            <v>1</v>
          </cell>
          <cell r="Y297">
            <v>1</v>
          </cell>
          <cell r="Z297">
            <v>50</v>
          </cell>
          <cell r="AA297">
            <v>50</v>
          </cell>
          <cell r="AB297">
            <v>0.04</v>
          </cell>
          <cell r="AC297">
            <v>0.04</v>
          </cell>
          <cell r="AD297">
            <v>1</v>
          </cell>
        </row>
        <row r="298">
          <cell r="A298">
            <v>297</v>
          </cell>
          <cell r="B298" t="str">
            <v>Q7c53.0*45.0</v>
          </cell>
          <cell r="C298">
            <v>1143</v>
          </cell>
          <cell r="D298">
            <v>1346</v>
          </cell>
          <cell r="E298">
            <v>230</v>
          </cell>
          <cell r="F298">
            <v>230</v>
          </cell>
          <cell r="G298">
            <v>231</v>
          </cell>
          <cell r="H298">
            <v>231</v>
          </cell>
          <cell r="I298">
            <v>1</v>
          </cell>
          <cell r="J298">
            <v>1</v>
          </cell>
          <cell r="K298">
            <v>203.5</v>
          </cell>
          <cell r="L298">
            <v>1</v>
          </cell>
          <cell r="M298">
            <v>22</v>
          </cell>
          <cell r="N298">
            <v>48</v>
          </cell>
          <cell r="O298">
            <v>54</v>
          </cell>
          <cell r="P298">
            <v>67</v>
          </cell>
          <cell r="Q298">
            <v>0</v>
          </cell>
          <cell r="R298">
            <v>0.13</v>
          </cell>
          <cell r="S298">
            <v>0.13</v>
          </cell>
          <cell r="T298">
            <v>0.13</v>
          </cell>
          <cell r="U298">
            <v>1</v>
          </cell>
          <cell r="V298">
            <v>15</v>
          </cell>
          <cell r="W298">
            <v>12</v>
          </cell>
          <cell r="X298">
            <v>1</v>
          </cell>
          <cell r="Y298">
            <v>1</v>
          </cell>
          <cell r="Z298">
            <v>50</v>
          </cell>
          <cell r="AA298">
            <v>50</v>
          </cell>
          <cell r="AB298">
            <v>0.04</v>
          </cell>
          <cell r="AC298">
            <v>0.04</v>
          </cell>
          <cell r="AD298">
            <v>1</v>
          </cell>
        </row>
        <row r="299">
          <cell r="A299">
            <v>298</v>
          </cell>
          <cell r="B299" t="str">
            <v>Q7x53.0*45.0</v>
          </cell>
          <cell r="C299">
            <v>1143</v>
          </cell>
          <cell r="D299">
            <v>1346</v>
          </cell>
          <cell r="E299">
            <v>10</v>
          </cell>
          <cell r="F299">
            <v>10</v>
          </cell>
          <cell r="G299">
            <v>11</v>
          </cell>
          <cell r="H299">
            <v>11</v>
          </cell>
          <cell r="I299">
            <v>2</v>
          </cell>
          <cell r="J299">
            <v>2</v>
          </cell>
          <cell r="K299">
            <v>203.5</v>
          </cell>
          <cell r="L299">
            <v>4</v>
          </cell>
          <cell r="M299">
            <v>22</v>
          </cell>
          <cell r="N299">
            <v>48</v>
          </cell>
          <cell r="O299">
            <v>54</v>
          </cell>
          <cell r="P299">
            <v>67</v>
          </cell>
          <cell r="Q299">
            <v>0</v>
          </cell>
          <cell r="R299">
            <v>0.13</v>
          </cell>
          <cell r="S299">
            <v>0.13</v>
          </cell>
          <cell r="T299">
            <v>0.13</v>
          </cell>
          <cell r="U299">
            <v>1</v>
          </cell>
          <cell r="V299">
            <v>15</v>
          </cell>
          <cell r="W299">
            <v>12</v>
          </cell>
          <cell r="X299">
            <v>1</v>
          </cell>
          <cell r="Y299">
            <v>1</v>
          </cell>
          <cell r="Z299">
            <v>50</v>
          </cell>
          <cell r="AA299">
            <v>50</v>
          </cell>
          <cell r="AB299">
            <v>0.04</v>
          </cell>
          <cell r="AC299">
            <v>0.04</v>
          </cell>
          <cell r="AD299">
            <v>1</v>
          </cell>
        </row>
        <row r="300">
          <cell r="A300">
            <v>299</v>
          </cell>
          <cell r="B300" t="str">
            <v/>
          </cell>
          <cell r="C300" t="str">
            <v/>
          </cell>
          <cell r="D300" t="str">
            <v/>
          </cell>
          <cell r="E300" t="str">
            <v/>
          </cell>
          <cell r="F300" t="str">
            <v/>
          </cell>
          <cell r="G300" t="str">
            <v/>
          </cell>
          <cell r="H300" t="str">
            <v/>
          </cell>
          <cell r="I300" t="str">
            <v/>
          </cell>
          <cell r="J300" t="str">
            <v/>
          </cell>
          <cell r="K300" t="str">
            <v/>
          </cell>
          <cell r="L300" t="str">
            <v/>
          </cell>
          <cell r="M300" t="str">
            <v/>
          </cell>
          <cell r="N300" t="str">
            <v/>
          </cell>
          <cell r="O300" t="str">
            <v/>
          </cell>
          <cell r="P300" t="str">
            <v/>
          </cell>
          <cell r="Q300" t="str">
            <v/>
          </cell>
          <cell r="R300" t="str">
            <v/>
          </cell>
          <cell r="S300" t="str">
            <v/>
          </cell>
          <cell r="T300" t="str">
            <v/>
          </cell>
          <cell r="V300" t="str">
            <v/>
          </cell>
          <cell r="W300" t="str">
            <v/>
          </cell>
          <cell r="X300" t="str">
            <v/>
          </cell>
          <cell r="Y300" t="str">
            <v/>
          </cell>
          <cell r="Z300" t="str">
            <v/>
          </cell>
          <cell r="AA300" t="str">
            <v/>
          </cell>
          <cell r="AB300" t="str">
            <v/>
          </cell>
        </row>
        <row r="301">
          <cell r="A301">
            <v>300</v>
          </cell>
          <cell r="B301" t="str">
            <v/>
          </cell>
          <cell r="C301" t="str">
            <v/>
          </cell>
          <cell r="D301" t="str">
            <v/>
          </cell>
          <cell r="E301" t="str">
            <v/>
          </cell>
          <cell r="F301" t="str">
            <v/>
          </cell>
          <cell r="G301" t="str">
            <v/>
          </cell>
          <cell r="H301" t="str">
            <v/>
          </cell>
          <cell r="I301" t="str">
            <v/>
          </cell>
          <cell r="J301" t="str">
            <v/>
          </cell>
          <cell r="K301" t="str">
            <v/>
          </cell>
          <cell r="L301" t="str">
            <v/>
          </cell>
          <cell r="M301" t="str">
            <v/>
          </cell>
          <cell r="N301" t="str">
            <v/>
          </cell>
          <cell r="O301" t="str">
            <v/>
          </cell>
          <cell r="P301" t="str">
            <v/>
          </cell>
          <cell r="Q301" t="str">
            <v/>
          </cell>
          <cell r="R301" t="str">
            <v/>
          </cell>
          <cell r="S301" t="str">
            <v/>
          </cell>
          <cell r="T301" t="str">
            <v/>
          </cell>
          <cell r="V301" t="str">
            <v/>
          </cell>
          <cell r="W301" t="str">
            <v/>
          </cell>
          <cell r="X301" t="str">
            <v/>
          </cell>
          <cell r="Y301" t="str">
            <v/>
          </cell>
          <cell r="Z301" t="str">
            <v/>
          </cell>
          <cell r="AA301" t="str">
            <v/>
          </cell>
          <cell r="AB301" t="str">
            <v/>
          </cell>
        </row>
        <row r="302">
          <cell r="A302">
            <v>301</v>
          </cell>
          <cell r="B302" t="str">
            <v>T6 35.5*28.0</v>
          </cell>
          <cell r="C302">
            <v>711</v>
          </cell>
          <cell r="D302">
            <v>902</v>
          </cell>
          <cell r="E302">
            <v>14</v>
          </cell>
          <cell r="F302">
            <v>14</v>
          </cell>
          <cell r="G302">
            <v>9</v>
          </cell>
          <cell r="H302">
            <v>9</v>
          </cell>
          <cell r="I302">
            <v>1</v>
          </cell>
          <cell r="J302">
            <v>1</v>
          </cell>
          <cell r="K302">
            <v>203.5</v>
          </cell>
          <cell r="L302">
            <v>1</v>
          </cell>
          <cell r="M302">
            <v>41</v>
          </cell>
          <cell r="N302">
            <v>90</v>
          </cell>
          <cell r="O302">
            <v>100</v>
          </cell>
          <cell r="P302">
            <v>125</v>
          </cell>
          <cell r="Q302">
            <v>0</v>
          </cell>
          <cell r="R302">
            <v>0.15</v>
          </cell>
          <cell r="S302">
            <v>0.15</v>
          </cell>
          <cell r="T302">
            <v>0.15</v>
          </cell>
          <cell r="U302">
            <v>1</v>
          </cell>
          <cell r="V302">
            <v>15</v>
          </cell>
          <cell r="W302">
            <v>12</v>
          </cell>
          <cell r="X302">
            <v>1</v>
          </cell>
          <cell r="Y302">
            <v>1</v>
          </cell>
          <cell r="Z302">
            <v>50</v>
          </cell>
          <cell r="AA302">
            <v>50</v>
          </cell>
          <cell r="AB302">
            <v>0.04</v>
          </cell>
          <cell r="AC302">
            <v>0.04</v>
          </cell>
          <cell r="AD302">
            <v>1</v>
          </cell>
        </row>
        <row r="303">
          <cell r="A303">
            <v>302</v>
          </cell>
          <cell r="B303" t="str">
            <v>T6+35.5*28.0</v>
          </cell>
          <cell r="C303">
            <v>711</v>
          </cell>
          <cell r="D303">
            <v>902</v>
          </cell>
          <cell r="E303">
            <v>14</v>
          </cell>
          <cell r="F303">
            <v>14</v>
          </cell>
          <cell r="G303">
            <v>9</v>
          </cell>
          <cell r="H303">
            <v>9</v>
          </cell>
          <cell r="I303">
            <v>1</v>
          </cell>
          <cell r="J303">
            <v>1</v>
          </cell>
          <cell r="K303">
            <v>203.5</v>
          </cell>
          <cell r="L303">
            <v>1</v>
          </cell>
          <cell r="M303">
            <v>41</v>
          </cell>
          <cell r="N303">
            <v>90</v>
          </cell>
          <cell r="O303">
            <v>100</v>
          </cell>
          <cell r="P303">
            <v>125</v>
          </cell>
          <cell r="Q303">
            <v>0</v>
          </cell>
          <cell r="R303">
            <v>0.15</v>
          </cell>
          <cell r="S303">
            <v>0.15</v>
          </cell>
          <cell r="T303">
            <v>0.4</v>
          </cell>
          <cell r="U303">
            <v>3</v>
          </cell>
          <cell r="V303">
            <v>15</v>
          </cell>
          <cell r="W303">
            <v>12</v>
          </cell>
          <cell r="X303">
            <v>1</v>
          </cell>
          <cell r="Y303">
            <v>1</v>
          </cell>
          <cell r="Z303">
            <v>50</v>
          </cell>
          <cell r="AA303">
            <v>50</v>
          </cell>
          <cell r="AB303">
            <v>0.04</v>
          </cell>
          <cell r="AC303">
            <v>0.5</v>
          </cell>
          <cell r="AD303">
            <v>3</v>
          </cell>
        </row>
        <row r="304">
          <cell r="A304">
            <v>303</v>
          </cell>
          <cell r="B304" t="str">
            <v>T6=35.5*28.0</v>
          </cell>
          <cell r="C304">
            <v>711</v>
          </cell>
          <cell r="D304">
            <v>902</v>
          </cell>
          <cell r="E304">
            <v>14</v>
          </cell>
          <cell r="F304">
            <v>14</v>
          </cell>
          <cell r="G304">
            <v>9</v>
          </cell>
          <cell r="H304">
            <v>9</v>
          </cell>
          <cell r="I304">
            <v>1</v>
          </cell>
          <cell r="J304">
            <v>1</v>
          </cell>
          <cell r="K304">
            <v>203.5</v>
          </cell>
          <cell r="L304">
            <v>1</v>
          </cell>
          <cell r="M304">
            <v>41</v>
          </cell>
          <cell r="N304">
            <v>90</v>
          </cell>
          <cell r="O304">
            <v>100</v>
          </cell>
          <cell r="P304">
            <v>125</v>
          </cell>
          <cell r="Q304">
            <v>0</v>
          </cell>
          <cell r="R304">
            <v>0.15</v>
          </cell>
          <cell r="S304">
            <v>0.15</v>
          </cell>
          <cell r="T304">
            <v>0.5</v>
          </cell>
          <cell r="U304">
            <v>3</v>
          </cell>
          <cell r="V304">
            <v>15</v>
          </cell>
          <cell r="W304">
            <v>12</v>
          </cell>
          <cell r="X304">
            <v>1</v>
          </cell>
          <cell r="Y304">
            <v>1</v>
          </cell>
          <cell r="Z304">
            <v>50</v>
          </cell>
          <cell r="AA304">
            <v>50</v>
          </cell>
          <cell r="AB304">
            <v>50</v>
          </cell>
          <cell r="AC304">
            <v>50</v>
          </cell>
          <cell r="AD304">
            <v>3</v>
          </cell>
        </row>
        <row r="305">
          <cell r="A305">
            <v>304</v>
          </cell>
          <cell r="B305" t="str">
            <v>T6!35.5*28.0</v>
          </cell>
          <cell r="C305">
            <v>711</v>
          </cell>
          <cell r="D305">
            <v>902</v>
          </cell>
          <cell r="E305">
            <v>14</v>
          </cell>
          <cell r="F305">
            <v>14</v>
          </cell>
          <cell r="G305">
            <v>9</v>
          </cell>
          <cell r="H305">
            <v>9</v>
          </cell>
          <cell r="I305">
            <v>1</v>
          </cell>
          <cell r="J305">
            <v>1</v>
          </cell>
          <cell r="K305">
            <v>203.5</v>
          </cell>
          <cell r="L305">
            <v>1</v>
          </cell>
          <cell r="M305">
            <v>41</v>
          </cell>
          <cell r="N305">
            <v>90</v>
          </cell>
          <cell r="O305">
            <v>100</v>
          </cell>
          <cell r="P305">
            <v>125</v>
          </cell>
          <cell r="Q305">
            <v>0</v>
          </cell>
          <cell r="R305">
            <v>0.15</v>
          </cell>
          <cell r="S305">
            <v>0.15</v>
          </cell>
          <cell r="T305">
            <v>1</v>
          </cell>
          <cell r="U305">
            <v>3</v>
          </cell>
          <cell r="V305">
            <v>15</v>
          </cell>
          <cell r="W305">
            <v>12</v>
          </cell>
          <cell r="X305">
            <v>1</v>
          </cell>
          <cell r="Y305">
            <v>1</v>
          </cell>
          <cell r="Z305">
            <v>50</v>
          </cell>
          <cell r="AA305">
            <v>50</v>
          </cell>
          <cell r="AB305">
            <v>50</v>
          </cell>
          <cell r="AC305">
            <v>50</v>
          </cell>
          <cell r="AD305">
            <v>3</v>
          </cell>
        </row>
        <row r="306">
          <cell r="A306">
            <v>305</v>
          </cell>
          <cell r="B306" t="str">
            <v>Q7x38.0*30.0</v>
          </cell>
          <cell r="C306">
            <v>762</v>
          </cell>
          <cell r="D306">
            <v>965</v>
          </cell>
          <cell r="E306">
            <v>8</v>
          </cell>
          <cell r="F306">
            <v>8</v>
          </cell>
          <cell r="G306">
            <v>8</v>
          </cell>
          <cell r="H306">
            <v>8</v>
          </cell>
          <cell r="I306">
            <v>2</v>
          </cell>
          <cell r="J306">
            <v>2</v>
          </cell>
          <cell r="K306">
            <v>203.5</v>
          </cell>
          <cell r="L306">
            <v>4</v>
          </cell>
          <cell r="M306">
            <v>38</v>
          </cell>
          <cell r="N306">
            <v>84</v>
          </cell>
          <cell r="O306">
            <v>93</v>
          </cell>
          <cell r="P306">
            <v>116</v>
          </cell>
          <cell r="Q306">
            <v>0</v>
          </cell>
          <cell r="R306">
            <v>0.13</v>
          </cell>
          <cell r="S306">
            <v>0.13</v>
          </cell>
          <cell r="T306">
            <v>0.13</v>
          </cell>
          <cell r="U306">
            <v>1</v>
          </cell>
          <cell r="V306">
            <v>15</v>
          </cell>
          <cell r="W306">
            <v>12</v>
          </cell>
          <cell r="X306">
            <v>1</v>
          </cell>
          <cell r="Y306">
            <v>1</v>
          </cell>
          <cell r="Z306">
            <v>50</v>
          </cell>
          <cell r="AA306">
            <v>50</v>
          </cell>
          <cell r="AB306">
            <v>0.04</v>
          </cell>
          <cell r="AC306">
            <v>0.04</v>
          </cell>
          <cell r="AD306">
            <v>1</v>
          </cell>
        </row>
        <row r="307">
          <cell r="A307">
            <v>306</v>
          </cell>
          <cell r="B307" t="str">
            <v>Q7 38.0*30.0</v>
          </cell>
          <cell r="C307">
            <v>762</v>
          </cell>
          <cell r="D307">
            <v>965</v>
          </cell>
          <cell r="E307">
            <v>14</v>
          </cell>
          <cell r="F307">
            <v>14</v>
          </cell>
          <cell r="G307">
            <v>21</v>
          </cell>
          <cell r="H307">
            <v>21</v>
          </cell>
          <cell r="I307">
            <v>1</v>
          </cell>
          <cell r="J307">
            <v>1</v>
          </cell>
          <cell r="K307">
            <v>203.5</v>
          </cell>
          <cell r="L307">
            <v>1</v>
          </cell>
          <cell r="M307">
            <v>38</v>
          </cell>
          <cell r="N307">
            <v>84</v>
          </cell>
          <cell r="O307">
            <v>93</v>
          </cell>
          <cell r="P307">
            <v>116</v>
          </cell>
          <cell r="Q307">
            <v>0</v>
          </cell>
          <cell r="R307">
            <v>0.13</v>
          </cell>
          <cell r="S307">
            <v>0.13</v>
          </cell>
          <cell r="T307">
            <v>0.13</v>
          </cell>
          <cell r="U307">
            <v>1</v>
          </cell>
          <cell r="V307">
            <v>15</v>
          </cell>
          <cell r="W307">
            <v>12</v>
          </cell>
          <cell r="X307">
            <v>1</v>
          </cell>
          <cell r="Y307">
            <v>1</v>
          </cell>
          <cell r="Z307">
            <v>50</v>
          </cell>
          <cell r="AA307">
            <v>50</v>
          </cell>
          <cell r="AB307">
            <v>0.04</v>
          </cell>
          <cell r="AC307">
            <v>0.04</v>
          </cell>
          <cell r="AD307">
            <v>1</v>
          </cell>
        </row>
        <row r="308">
          <cell r="A308">
            <v>307</v>
          </cell>
          <cell r="B308" t="str">
            <v>Q7b38.0*30.0</v>
          </cell>
          <cell r="C308">
            <v>762</v>
          </cell>
          <cell r="D308">
            <v>965</v>
          </cell>
          <cell r="E308">
            <v>69</v>
          </cell>
          <cell r="F308">
            <v>69</v>
          </cell>
          <cell r="G308">
            <v>105</v>
          </cell>
          <cell r="H308">
            <v>105</v>
          </cell>
          <cell r="I308">
            <v>1</v>
          </cell>
          <cell r="J308">
            <v>1</v>
          </cell>
          <cell r="K308">
            <v>203.5</v>
          </cell>
          <cell r="L308">
            <v>1</v>
          </cell>
          <cell r="M308">
            <v>38</v>
          </cell>
          <cell r="N308">
            <v>84</v>
          </cell>
          <cell r="O308">
            <v>93</v>
          </cell>
          <cell r="P308">
            <v>116</v>
          </cell>
          <cell r="Q308">
            <v>0</v>
          </cell>
          <cell r="R308">
            <v>0.13</v>
          </cell>
          <cell r="S308">
            <v>0.13</v>
          </cell>
          <cell r="T308">
            <v>0.13</v>
          </cell>
          <cell r="U308">
            <v>1</v>
          </cell>
          <cell r="V308">
            <v>15</v>
          </cell>
          <cell r="W308">
            <v>12</v>
          </cell>
          <cell r="X308">
            <v>1</v>
          </cell>
          <cell r="Y308">
            <v>1</v>
          </cell>
          <cell r="Z308">
            <v>50</v>
          </cell>
          <cell r="AA308">
            <v>50</v>
          </cell>
          <cell r="AB308">
            <v>0.04</v>
          </cell>
          <cell r="AC308">
            <v>0.04</v>
          </cell>
          <cell r="AD308">
            <v>1</v>
          </cell>
        </row>
        <row r="309">
          <cell r="A309">
            <v>308</v>
          </cell>
          <cell r="B309" t="str">
            <v>Q7+38.0*30.0</v>
          </cell>
          <cell r="C309">
            <v>762</v>
          </cell>
          <cell r="D309">
            <v>965</v>
          </cell>
          <cell r="E309">
            <v>14</v>
          </cell>
          <cell r="F309">
            <v>14</v>
          </cell>
          <cell r="G309">
            <v>21</v>
          </cell>
          <cell r="H309">
            <v>21</v>
          </cell>
          <cell r="I309">
            <v>1</v>
          </cell>
          <cell r="J309">
            <v>1</v>
          </cell>
          <cell r="K309">
            <v>203.5</v>
          </cell>
          <cell r="L309">
            <v>1</v>
          </cell>
          <cell r="M309">
            <v>38</v>
          </cell>
          <cell r="N309">
            <v>84</v>
          </cell>
          <cell r="O309">
            <v>93</v>
          </cell>
          <cell r="P309">
            <v>116</v>
          </cell>
          <cell r="Q309">
            <v>0</v>
          </cell>
          <cell r="R309">
            <v>0.13</v>
          </cell>
          <cell r="S309">
            <v>0.13</v>
          </cell>
          <cell r="T309">
            <v>0.4</v>
          </cell>
          <cell r="U309">
            <v>3</v>
          </cell>
          <cell r="V309">
            <v>15</v>
          </cell>
          <cell r="W309">
            <v>12</v>
          </cell>
          <cell r="X309">
            <v>1</v>
          </cell>
          <cell r="Y309">
            <v>1</v>
          </cell>
          <cell r="Z309">
            <v>50</v>
          </cell>
          <cell r="AA309">
            <v>50</v>
          </cell>
          <cell r="AB309">
            <v>0.04</v>
          </cell>
          <cell r="AC309">
            <v>0.5</v>
          </cell>
          <cell r="AD309">
            <v>3</v>
          </cell>
        </row>
        <row r="310">
          <cell r="A310">
            <v>309</v>
          </cell>
          <cell r="B310" t="str">
            <v>Q7h38.0*30.0</v>
          </cell>
          <cell r="C310">
            <v>762</v>
          </cell>
          <cell r="D310">
            <v>965</v>
          </cell>
          <cell r="E310">
            <v>8</v>
          </cell>
          <cell r="F310">
            <v>8</v>
          </cell>
          <cell r="G310">
            <v>8</v>
          </cell>
          <cell r="H310">
            <v>8</v>
          </cell>
          <cell r="I310">
            <v>1</v>
          </cell>
          <cell r="J310">
            <v>2</v>
          </cell>
          <cell r="K310">
            <v>203.5</v>
          </cell>
          <cell r="L310">
            <v>2</v>
          </cell>
          <cell r="M310">
            <v>38</v>
          </cell>
          <cell r="N310">
            <v>84</v>
          </cell>
          <cell r="O310">
            <v>93</v>
          </cell>
          <cell r="P310">
            <v>116</v>
          </cell>
          <cell r="Q310">
            <v>0</v>
          </cell>
          <cell r="R310">
            <v>0.13</v>
          </cell>
          <cell r="S310">
            <v>0.13</v>
          </cell>
          <cell r="T310">
            <v>0.13</v>
          </cell>
          <cell r="U310">
            <v>1</v>
          </cell>
          <cell r="V310">
            <v>15</v>
          </cell>
          <cell r="W310">
            <v>12</v>
          </cell>
          <cell r="X310">
            <v>1</v>
          </cell>
          <cell r="Y310">
            <v>1</v>
          </cell>
          <cell r="Z310">
            <v>50</v>
          </cell>
          <cell r="AA310">
            <v>50</v>
          </cell>
          <cell r="AB310">
            <v>0.04</v>
          </cell>
          <cell r="AC310">
            <v>0.04</v>
          </cell>
          <cell r="AD310">
            <v>1</v>
          </cell>
        </row>
        <row r="311">
          <cell r="A311">
            <v>310</v>
          </cell>
          <cell r="B311" t="str">
            <v>A6=35.5*28.0</v>
          </cell>
          <cell r="C311">
            <v>711</v>
          </cell>
          <cell r="D311">
            <v>902</v>
          </cell>
          <cell r="E311">
            <v>14</v>
          </cell>
          <cell r="F311">
            <v>14</v>
          </cell>
          <cell r="G311">
            <v>9</v>
          </cell>
          <cell r="H311">
            <v>9</v>
          </cell>
          <cell r="I311">
            <v>1</v>
          </cell>
          <cell r="J311">
            <v>1</v>
          </cell>
          <cell r="K311">
            <v>203.5</v>
          </cell>
          <cell r="L311">
            <v>1</v>
          </cell>
          <cell r="M311">
            <v>41</v>
          </cell>
          <cell r="N311">
            <v>90</v>
          </cell>
          <cell r="O311">
            <v>100</v>
          </cell>
          <cell r="P311">
            <v>125</v>
          </cell>
          <cell r="Q311">
            <v>0</v>
          </cell>
          <cell r="R311">
            <v>0.15</v>
          </cell>
          <cell r="S311">
            <v>0.4</v>
          </cell>
          <cell r="T311">
            <v>0.5</v>
          </cell>
          <cell r="U311">
            <v>3</v>
          </cell>
          <cell r="V311">
            <v>15</v>
          </cell>
          <cell r="W311">
            <v>12</v>
          </cell>
          <cell r="X311">
            <v>1</v>
          </cell>
          <cell r="Y311">
            <v>1</v>
          </cell>
          <cell r="Z311">
            <v>50</v>
          </cell>
          <cell r="AA311">
            <v>50</v>
          </cell>
          <cell r="AB311">
            <v>50</v>
          </cell>
          <cell r="AC311">
            <v>50</v>
          </cell>
          <cell r="AD311">
            <v>3</v>
          </cell>
        </row>
        <row r="312">
          <cell r="A312">
            <v>311</v>
          </cell>
          <cell r="B312" t="str">
            <v>A6 35.5*28.0</v>
          </cell>
          <cell r="C312">
            <v>711</v>
          </cell>
          <cell r="D312">
            <v>902</v>
          </cell>
          <cell r="E312">
            <v>14</v>
          </cell>
          <cell r="F312">
            <v>14</v>
          </cell>
          <cell r="G312">
            <v>9</v>
          </cell>
          <cell r="H312">
            <v>9</v>
          </cell>
          <cell r="I312">
            <v>1</v>
          </cell>
          <cell r="J312">
            <v>1</v>
          </cell>
          <cell r="K312">
            <v>203.5</v>
          </cell>
          <cell r="L312">
            <v>1</v>
          </cell>
          <cell r="M312">
            <v>41</v>
          </cell>
          <cell r="N312">
            <v>90</v>
          </cell>
          <cell r="O312">
            <v>100</v>
          </cell>
          <cell r="P312">
            <v>125</v>
          </cell>
          <cell r="Q312">
            <v>0</v>
          </cell>
          <cell r="R312">
            <v>0.15</v>
          </cell>
          <cell r="S312">
            <v>0.15</v>
          </cell>
          <cell r="T312">
            <v>0.15</v>
          </cell>
          <cell r="U312">
            <v>1</v>
          </cell>
          <cell r="V312">
            <v>15</v>
          </cell>
          <cell r="W312">
            <v>12</v>
          </cell>
          <cell r="X312">
            <v>1</v>
          </cell>
          <cell r="Y312">
            <v>1</v>
          </cell>
          <cell r="Z312">
            <v>50</v>
          </cell>
          <cell r="AA312">
            <v>50</v>
          </cell>
          <cell r="AB312">
            <v>0.04</v>
          </cell>
          <cell r="AC312">
            <v>0.04</v>
          </cell>
          <cell r="AD312">
            <v>1</v>
          </cell>
        </row>
        <row r="313">
          <cell r="A313">
            <v>312</v>
          </cell>
          <cell r="B313" t="str">
            <v>A6b35.5*28.0</v>
          </cell>
          <cell r="C313">
            <v>711</v>
          </cell>
          <cell r="D313">
            <v>902</v>
          </cell>
          <cell r="E313">
            <v>44</v>
          </cell>
          <cell r="F313">
            <v>44</v>
          </cell>
          <cell r="G313">
            <v>74</v>
          </cell>
          <cell r="H313">
            <v>74</v>
          </cell>
          <cell r="I313">
            <v>1</v>
          </cell>
          <cell r="J313">
            <v>1</v>
          </cell>
          <cell r="K313">
            <v>203.5</v>
          </cell>
          <cell r="L313">
            <v>1</v>
          </cell>
          <cell r="M313">
            <v>41</v>
          </cell>
          <cell r="N313">
            <v>90</v>
          </cell>
          <cell r="O313">
            <v>100</v>
          </cell>
          <cell r="P313">
            <v>125</v>
          </cell>
          <cell r="Q313">
            <v>0</v>
          </cell>
          <cell r="R313">
            <v>0.15</v>
          </cell>
          <cell r="S313">
            <v>0.15</v>
          </cell>
          <cell r="T313">
            <v>0.15</v>
          </cell>
          <cell r="U313">
            <v>1</v>
          </cell>
          <cell r="V313">
            <v>15</v>
          </cell>
          <cell r="W313">
            <v>12</v>
          </cell>
          <cell r="X313">
            <v>1</v>
          </cell>
          <cell r="Y313">
            <v>1</v>
          </cell>
          <cell r="Z313">
            <v>50</v>
          </cell>
          <cell r="AA313">
            <v>50</v>
          </cell>
          <cell r="AB313">
            <v>0.04</v>
          </cell>
          <cell r="AC313">
            <v>0.04</v>
          </cell>
          <cell r="AD313">
            <v>1</v>
          </cell>
        </row>
        <row r="314">
          <cell r="A314">
            <v>313</v>
          </cell>
          <cell r="B314" t="str">
            <v>A6h35.5*28.0</v>
          </cell>
          <cell r="C314">
            <v>711</v>
          </cell>
          <cell r="D314">
            <v>902</v>
          </cell>
          <cell r="E314">
            <v>8</v>
          </cell>
          <cell r="F314">
            <v>8</v>
          </cell>
          <cell r="G314">
            <v>8</v>
          </cell>
          <cell r="H314">
            <v>8</v>
          </cell>
          <cell r="I314">
            <v>1</v>
          </cell>
          <cell r="J314">
            <v>2</v>
          </cell>
          <cell r="K314">
            <v>203.5</v>
          </cell>
          <cell r="L314">
            <v>2</v>
          </cell>
          <cell r="M314">
            <v>41</v>
          </cell>
          <cell r="N314">
            <v>90</v>
          </cell>
          <cell r="O314">
            <v>100</v>
          </cell>
          <cell r="P314">
            <v>125</v>
          </cell>
          <cell r="Q314">
            <v>0</v>
          </cell>
          <cell r="R314">
            <v>0.15</v>
          </cell>
          <cell r="S314">
            <v>0.15</v>
          </cell>
          <cell r="T314">
            <v>0.15</v>
          </cell>
          <cell r="U314">
            <v>1</v>
          </cell>
          <cell r="V314">
            <v>15</v>
          </cell>
          <cell r="W314">
            <v>12</v>
          </cell>
          <cell r="X314">
            <v>1</v>
          </cell>
          <cell r="Y314">
            <v>1</v>
          </cell>
          <cell r="Z314">
            <v>50</v>
          </cell>
          <cell r="AA314">
            <v>50</v>
          </cell>
          <cell r="AB314">
            <v>0.04</v>
          </cell>
          <cell r="AC314">
            <v>0.04</v>
          </cell>
          <cell r="AD314">
            <v>1</v>
          </cell>
        </row>
        <row r="315">
          <cell r="A315">
            <v>314</v>
          </cell>
          <cell r="B315" t="str">
            <v/>
          </cell>
          <cell r="C315" t="str">
            <v/>
          </cell>
          <cell r="D315" t="str">
            <v/>
          </cell>
          <cell r="E315" t="str">
            <v/>
          </cell>
          <cell r="F315" t="str">
            <v/>
          </cell>
          <cell r="G315" t="str">
            <v/>
          </cell>
          <cell r="H315" t="str">
            <v/>
          </cell>
          <cell r="I315" t="str">
            <v/>
          </cell>
          <cell r="J315" t="str">
            <v/>
          </cell>
          <cell r="K315" t="str">
            <v/>
          </cell>
          <cell r="L315" t="str">
            <v/>
          </cell>
          <cell r="M315" t="str">
            <v/>
          </cell>
          <cell r="N315" t="str">
            <v/>
          </cell>
          <cell r="O315" t="str">
            <v/>
          </cell>
          <cell r="P315" t="str">
            <v/>
          </cell>
          <cell r="Q315" t="str">
            <v/>
          </cell>
          <cell r="R315" t="str">
            <v/>
          </cell>
          <cell r="S315" t="str">
            <v/>
          </cell>
          <cell r="T315" t="str">
            <v/>
          </cell>
          <cell r="V315" t="str">
            <v/>
          </cell>
          <cell r="W315" t="str">
            <v/>
          </cell>
          <cell r="X315" t="str">
            <v/>
          </cell>
          <cell r="Y315" t="str">
            <v/>
          </cell>
          <cell r="Z315" t="str">
            <v/>
          </cell>
          <cell r="AA315" t="str">
            <v/>
          </cell>
          <cell r="AB315" t="str">
            <v/>
          </cell>
        </row>
        <row r="316">
          <cell r="A316">
            <v>315</v>
          </cell>
          <cell r="B316" t="str">
            <v/>
          </cell>
          <cell r="C316" t="str">
            <v/>
          </cell>
          <cell r="D316" t="str">
            <v/>
          </cell>
          <cell r="E316" t="str">
            <v/>
          </cell>
          <cell r="F316" t="str">
            <v/>
          </cell>
          <cell r="G316" t="str">
            <v/>
          </cell>
          <cell r="H316" t="str">
            <v/>
          </cell>
          <cell r="I316" t="str">
            <v/>
          </cell>
          <cell r="J316" t="str">
            <v/>
          </cell>
          <cell r="K316" t="str">
            <v/>
          </cell>
          <cell r="L316" t="str">
            <v/>
          </cell>
          <cell r="M316" t="str">
            <v/>
          </cell>
          <cell r="N316" t="str">
            <v/>
          </cell>
          <cell r="O316" t="str">
            <v/>
          </cell>
          <cell r="P316" t="str">
            <v/>
          </cell>
          <cell r="Q316" t="str">
            <v/>
          </cell>
          <cell r="R316" t="str">
            <v/>
          </cell>
          <cell r="S316" t="str">
            <v/>
          </cell>
          <cell r="T316" t="str">
            <v/>
          </cell>
          <cell r="V316" t="str">
            <v/>
          </cell>
          <cell r="W316" t="str">
            <v/>
          </cell>
          <cell r="X316" t="str">
            <v/>
          </cell>
          <cell r="Y316" t="str">
            <v/>
          </cell>
          <cell r="Z316" t="str">
            <v/>
          </cell>
          <cell r="AA316" t="str">
            <v/>
          </cell>
          <cell r="AB316" t="str">
            <v/>
          </cell>
        </row>
        <row r="317">
          <cell r="A317">
            <v>316</v>
          </cell>
          <cell r="B317" t="str">
            <v>A7 35.5*28.0</v>
          </cell>
          <cell r="C317">
            <v>711</v>
          </cell>
          <cell r="D317">
            <v>902</v>
          </cell>
          <cell r="E317">
            <v>14</v>
          </cell>
          <cell r="F317">
            <v>14</v>
          </cell>
          <cell r="G317">
            <v>9</v>
          </cell>
          <cell r="H317">
            <v>9</v>
          </cell>
          <cell r="I317">
            <v>1</v>
          </cell>
          <cell r="J317">
            <v>1</v>
          </cell>
          <cell r="K317">
            <v>203.5</v>
          </cell>
          <cell r="L317">
            <v>1</v>
          </cell>
          <cell r="M317">
            <v>41</v>
          </cell>
          <cell r="N317">
            <v>90</v>
          </cell>
          <cell r="O317">
            <v>100</v>
          </cell>
          <cell r="P317">
            <v>125</v>
          </cell>
          <cell r="Q317">
            <v>0</v>
          </cell>
          <cell r="R317">
            <v>0.13</v>
          </cell>
          <cell r="S317">
            <v>0.13</v>
          </cell>
          <cell r="T317">
            <v>0.13</v>
          </cell>
          <cell r="U317">
            <v>1</v>
          </cell>
          <cell r="V317">
            <v>15</v>
          </cell>
          <cell r="W317">
            <v>12</v>
          </cell>
          <cell r="X317">
            <v>1</v>
          </cell>
          <cell r="Y317">
            <v>1</v>
          </cell>
          <cell r="Z317">
            <v>50</v>
          </cell>
          <cell r="AA317">
            <v>50</v>
          </cell>
          <cell r="AB317">
            <v>0.04</v>
          </cell>
          <cell r="AC317">
            <v>0.04</v>
          </cell>
          <cell r="AD317">
            <v>1</v>
          </cell>
        </row>
        <row r="318">
          <cell r="A318">
            <v>317</v>
          </cell>
          <cell r="B318" t="str">
            <v>A7b35.5*28.0</v>
          </cell>
          <cell r="C318">
            <v>711</v>
          </cell>
          <cell r="D318">
            <v>902</v>
          </cell>
          <cell r="E318">
            <v>44</v>
          </cell>
          <cell r="F318">
            <v>44</v>
          </cell>
          <cell r="G318">
            <v>74</v>
          </cell>
          <cell r="H318">
            <v>74</v>
          </cell>
          <cell r="I318">
            <v>1</v>
          </cell>
          <cell r="J318">
            <v>1</v>
          </cell>
          <cell r="K318">
            <v>203.5</v>
          </cell>
          <cell r="L318">
            <v>1</v>
          </cell>
          <cell r="M318">
            <v>41</v>
          </cell>
          <cell r="N318">
            <v>90</v>
          </cell>
          <cell r="O318">
            <v>100</v>
          </cell>
          <cell r="P318">
            <v>125</v>
          </cell>
          <cell r="Q318">
            <v>0</v>
          </cell>
          <cell r="R318">
            <v>0.13</v>
          </cell>
          <cell r="S318">
            <v>0.13</v>
          </cell>
          <cell r="T318">
            <v>0.13</v>
          </cell>
          <cell r="U318">
            <v>1</v>
          </cell>
          <cell r="V318">
            <v>15</v>
          </cell>
          <cell r="W318">
            <v>12</v>
          </cell>
          <cell r="X318">
            <v>1</v>
          </cell>
          <cell r="Y318">
            <v>1</v>
          </cell>
          <cell r="Z318">
            <v>50</v>
          </cell>
          <cell r="AA318">
            <v>50</v>
          </cell>
          <cell r="AB318">
            <v>0.04</v>
          </cell>
          <cell r="AC318">
            <v>0.04</v>
          </cell>
          <cell r="AD318">
            <v>1</v>
          </cell>
        </row>
        <row r="319">
          <cell r="A319">
            <v>318</v>
          </cell>
          <cell r="B319" t="str">
            <v>A7h35.5*28.0</v>
          </cell>
          <cell r="C319">
            <v>711</v>
          </cell>
          <cell r="D319">
            <v>902</v>
          </cell>
          <cell r="E319">
            <v>8</v>
          </cell>
          <cell r="F319">
            <v>8</v>
          </cell>
          <cell r="G319">
            <v>8</v>
          </cell>
          <cell r="H319">
            <v>8</v>
          </cell>
          <cell r="I319">
            <v>1</v>
          </cell>
          <cell r="J319">
            <v>2</v>
          </cell>
          <cell r="K319">
            <v>203.5</v>
          </cell>
          <cell r="L319">
            <v>2</v>
          </cell>
          <cell r="M319">
            <v>41</v>
          </cell>
          <cell r="N319">
            <v>90</v>
          </cell>
          <cell r="O319">
            <v>100</v>
          </cell>
          <cell r="P319">
            <v>125</v>
          </cell>
          <cell r="Q319">
            <v>0</v>
          </cell>
          <cell r="R319">
            <v>0.13</v>
          </cell>
          <cell r="S319">
            <v>0.13</v>
          </cell>
          <cell r="T319">
            <v>0.13</v>
          </cell>
          <cell r="U319">
            <v>1</v>
          </cell>
          <cell r="V319">
            <v>15</v>
          </cell>
          <cell r="W319">
            <v>12</v>
          </cell>
          <cell r="X319">
            <v>1</v>
          </cell>
          <cell r="Y319">
            <v>1</v>
          </cell>
          <cell r="Z319">
            <v>50</v>
          </cell>
          <cell r="AA319">
            <v>50</v>
          </cell>
          <cell r="AB319">
            <v>0.04</v>
          </cell>
          <cell r="AC319">
            <v>0.04</v>
          </cell>
          <cell r="AD319">
            <v>1</v>
          </cell>
        </row>
        <row r="320">
          <cell r="A320">
            <v>319</v>
          </cell>
          <cell r="B320" t="str">
            <v/>
          </cell>
          <cell r="C320" t="str">
            <v/>
          </cell>
          <cell r="D320" t="str">
            <v/>
          </cell>
          <cell r="E320" t="str">
            <v/>
          </cell>
          <cell r="F320" t="str">
            <v/>
          </cell>
          <cell r="G320" t="str">
            <v/>
          </cell>
          <cell r="H320" t="str">
            <v/>
          </cell>
          <cell r="I320" t="str">
            <v/>
          </cell>
          <cell r="J320" t="str">
            <v/>
          </cell>
          <cell r="K320" t="str">
            <v/>
          </cell>
          <cell r="L320" t="str">
            <v/>
          </cell>
          <cell r="M320" t="str">
            <v/>
          </cell>
          <cell r="N320" t="str">
            <v/>
          </cell>
          <cell r="O320" t="str">
            <v/>
          </cell>
          <cell r="P320" t="str">
            <v/>
          </cell>
          <cell r="Q320" t="str">
            <v/>
          </cell>
          <cell r="R320" t="str">
            <v/>
          </cell>
          <cell r="S320" t="str">
            <v/>
          </cell>
          <cell r="T320" t="str">
            <v/>
          </cell>
          <cell r="V320" t="str">
            <v/>
          </cell>
          <cell r="W320" t="str">
            <v/>
          </cell>
          <cell r="X320" t="str">
            <v/>
          </cell>
          <cell r="Y320" t="str">
            <v/>
          </cell>
          <cell r="Z320" t="str">
            <v/>
          </cell>
          <cell r="AA320" t="str">
            <v/>
          </cell>
          <cell r="AB320" t="str">
            <v/>
          </cell>
        </row>
        <row r="321">
          <cell r="A321">
            <v>320</v>
          </cell>
          <cell r="B321" t="str">
            <v>U6?35.5*28.0</v>
          </cell>
          <cell r="C321">
            <v>711</v>
          </cell>
          <cell r="D321">
            <v>902</v>
          </cell>
          <cell r="E321">
            <v>14</v>
          </cell>
          <cell r="F321">
            <v>14</v>
          </cell>
          <cell r="G321">
            <v>9</v>
          </cell>
          <cell r="H321">
            <v>9</v>
          </cell>
          <cell r="I321">
            <v>1</v>
          </cell>
          <cell r="J321">
            <v>1</v>
          </cell>
          <cell r="K321">
            <v>203.5</v>
          </cell>
          <cell r="L321">
            <v>1</v>
          </cell>
          <cell r="M321">
            <v>41</v>
          </cell>
          <cell r="N321">
            <v>90</v>
          </cell>
          <cell r="O321">
            <v>100</v>
          </cell>
          <cell r="P321">
            <v>125</v>
          </cell>
          <cell r="Q321">
            <v>0</v>
          </cell>
          <cell r="R321">
            <v>0.15</v>
          </cell>
          <cell r="S321">
            <v>0.4</v>
          </cell>
          <cell r="T321">
            <v>1</v>
          </cell>
          <cell r="U321">
            <v>3</v>
          </cell>
          <cell r="V321">
            <v>15</v>
          </cell>
          <cell r="W321">
            <v>12</v>
          </cell>
          <cell r="X321">
            <v>1</v>
          </cell>
          <cell r="Y321">
            <v>1</v>
          </cell>
          <cell r="Z321">
            <v>50</v>
          </cell>
          <cell r="AA321">
            <v>50</v>
          </cell>
          <cell r="AB321">
            <v>0.04</v>
          </cell>
          <cell r="AC321">
            <v>5</v>
          </cell>
          <cell r="AD321">
            <v>9999</v>
          </cell>
        </row>
        <row r="322">
          <cell r="A322">
            <v>321</v>
          </cell>
          <cell r="B322" t="str">
            <v>U6 35.5*28.0</v>
          </cell>
          <cell r="C322">
            <v>711</v>
          </cell>
          <cell r="D322">
            <v>902</v>
          </cell>
          <cell r="E322">
            <v>14</v>
          </cell>
          <cell r="F322">
            <v>14</v>
          </cell>
          <cell r="G322">
            <v>9</v>
          </cell>
          <cell r="H322">
            <v>9</v>
          </cell>
          <cell r="I322">
            <v>1</v>
          </cell>
          <cell r="J322">
            <v>1</v>
          </cell>
          <cell r="K322">
            <v>203.5</v>
          </cell>
          <cell r="L322">
            <v>1</v>
          </cell>
          <cell r="M322">
            <v>41</v>
          </cell>
          <cell r="N322">
            <v>90</v>
          </cell>
          <cell r="O322">
            <v>100</v>
          </cell>
          <cell r="P322">
            <v>125</v>
          </cell>
          <cell r="Q322">
            <v>0</v>
          </cell>
          <cell r="R322">
            <v>0.15</v>
          </cell>
          <cell r="S322">
            <v>0.15</v>
          </cell>
          <cell r="T322">
            <v>0.15</v>
          </cell>
          <cell r="U322">
            <v>1</v>
          </cell>
          <cell r="V322">
            <v>15</v>
          </cell>
          <cell r="W322">
            <v>12</v>
          </cell>
          <cell r="X322">
            <v>1</v>
          </cell>
          <cell r="Y322">
            <v>1</v>
          </cell>
          <cell r="Z322">
            <v>50</v>
          </cell>
          <cell r="AA322">
            <v>50</v>
          </cell>
          <cell r="AB322">
            <v>0.04</v>
          </cell>
          <cell r="AC322">
            <v>0.04</v>
          </cell>
          <cell r="AD322">
            <v>1</v>
          </cell>
        </row>
        <row r="323">
          <cell r="A323">
            <v>322</v>
          </cell>
          <cell r="B323" t="str">
            <v>U6b35.5*28.0</v>
          </cell>
          <cell r="C323">
            <v>711</v>
          </cell>
          <cell r="D323">
            <v>902</v>
          </cell>
          <cell r="E323">
            <v>44</v>
          </cell>
          <cell r="F323">
            <v>44</v>
          </cell>
          <cell r="G323">
            <v>74</v>
          </cell>
          <cell r="H323">
            <v>74</v>
          </cell>
          <cell r="I323">
            <v>1</v>
          </cell>
          <cell r="J323">
            <v>1</v>
          </cell>
          <cell r="K323">
            <v>203.5</v>
          </cell>
          <cell r="L323">
            <v>1</v>
          </cell>
          <cell r="M323">
            <v>41</v>
          </cell>
          <cell r="N323">
            <v>90</v>
          </cell>
          <cell r="O323">
            <v>100</v>
          </cell>
          <cell r="P323">
            <v>125</v>
          </cell>
          <cell r="Q323">
            <v>0</v>
          </cell>
          <cell r="R323">
            <v>0.15</v>
          </cell>
          <cell r="S323">
            <v>0.15</v>
          </cell>
          <cell r="T323">
            <v>0.15</v>
          </cell>
          <cell r="U323">
            <v>1</v>
          </cell>
          <cell r="V323">
            <v>15</v>
          </cell>
          <cell r="W323">
            <v>12</v>
          </cell>
          <cell r="X323">
            <v>1</v>
          </cell>
          <cell r="Y323">
            <v>1</v>
          </cell>
          <cell r="Z323">
            <v>50</v>
          </cell>
          <cell r="AA323">
            <v>50</v>
          </cell>
          <cell r="AB323">
            <v>0.04</v>
          </cell>
          <cell r="AC323">
            <v>0.04</v>
          </cell>
          <cell r="AD323">
            <v>1</v>
          </cell>
        </row>
        <row r="324">
          <cell r="A324">
            <v>323</v>
          </cell>
          <cell r="B324" t="str">
            <v>U6h35.5*28.0</v>
          </cell>
          <cell r="C324">
            <v>711</v>
          </cell>
          <cell r="D324">
            <v>902</v>
          </cell>
          <cell r="E324">
            <v>8</v>
          </cell>
          <cell r="F324">
            <v>8</v>
          </cell>
          <cell r="G324">
            <v>8</v>
          </cell>
          <cell r="H324">
            <v>8</v>
          </cell>
          <cell r="I324">
            <v>1</v>
          </cell>
          <cell r="J324">
            <v>2</v>
          </cell>
          <cell r="K324">
            <v>203.5</v>
          </cell>
          <cell r="L324">
            <v>2</v>
          </cell>
          <cell r="M324">
            <v>41</v>
          </cell>
          <cell r="N324">
            <v>90</v>
          </cell>
          <cell r="O324">
            <v>100</v>
          </cell>
          <cell r="P324">
            <v>125</v>
          </cell>
          <cell r="Q324">
            <v>0</v>
          </cell>
          <cell r="R324">
            <v>0.15</v>
          </cell>
          <cell r="S324">
            <v>0.15</v>
          </cell>
          <cell r="T324">
            <v>0.15</v>
          </cell>
          <cell r="U324">
            <v>1</v>
          </cell>
          <cell r="V324">
            <v>15</v>
          </cell>
          <cell r="W324">
            <v>12</v>
          </cell>
          <cell r="X324">
            <v>1</v>
          </cell>
          <cell r="Y324">
            <v>1</v>
          </cell>
          <cell r="Z324">
            <v>50</v>
          </cell>
          <cell r="AA324">
            <v>50</v>
          </cell>
          <cell r="AB324">
            <v>0.04</v>
          </cell>
          <cell r="AC324">
            <v>0.04</v>
          </cell>
          <cell r="AD324">
            <v>1</v>
          </cell>
        </row>
        <row r="325">
          <cell r="A325">
            <v>324</v>
          </cell>
          <cell r="B325" t="str">
            <v>U6a35.5*28.0</v>
          </cell>
          <cell r="C325">
            <v>711</v>
          </cell>
          <cell r="D325">
            <v>902</v>
          </cell>
          <cell r="E325">
            <v>74</v>
          </cell>
          <cell r="F325">
            <v>74</v>
          </cell>
          <cell r="G325">
            <v>114</v>
          </cell>
          <cell r="H325">
            <v>114</v>
          </cell>
          <cell r="I325">
            <v>1</v>
          </cell>
          <cell r="J325">
            <v>1</v>
          </cell>
          <cell r="K325">
            <v>203.5</v>
          </cell>
          <cell r="L325">
            <v>1</v>
          </cell>
          <cell r="M325">
            <v>41</v>
          </cell>
          <cell r="N325">
            <v>90</v>
          </cell>
          <cell r="O325">
            <v>100</v>
          </cell>
          <cell r="P325">
            <v>125</v>
          </cell>
          <cell r="Q325">
            <v>0</v>
          </cell>
          <cell r="R325">
            <v>0.15</v>
          </cell>
          <cell r="S325">
            <v>0.15</v>
          </cell>
          <cell r="T325">
            <v>0.15</v>
          </cell>
          <cell r="U325">
            <v>1</v>
          </cell>
          <cell r="V325">
            <v>15</v>
          </cell>
          <cell r="W325">
            <v>12</v>
          </cell>
          <cell r="X325">
            <v>1</v>
          </cell>
          <cell r="Y325">
            <v>1</v>
          </cell>
          <cell r="Z325">
            <v>50</v>
          </cell>
          <cell r="AA325">
            <v>50</v>
          </cell>
          <cell r="AB325">
            <v>0.04</v>
          </cell>
          <cell r="AC325">
            <v>0.04</v>
          </cell>
          <cell r="AD325">
            <v>1</v>
          </cell>
        </row>
        <row r="326">
          <cell r="A326">
            <v>325</v>
          </cell>
          <cell r="B326" t="str">
            <v>U6!35.5*28.0</v>
          </cell>
          <cell r="C326">
            <v>711</v>
          </cell>
          <cell r="D326">
            <v>902</v>
          </cell>
          <cell r="E326">
            <v>14</v>
          </cell>
          <cell r="F326">
            <v>14</v>
          </cell>
          <cell r="G326">
            <v>9</v>
          </cell>
          <cell r="H326">
            <v>9</v>
          </cell>
          <cell r="I326">
            <v>1</v>
          </cell>
          <cell r="J326">
            <v>1</v>
          </cell>
          <cell r="K326">
            <v>203.5</v>
          </cell>
          <cell r="L326">
            <v>1</v>
          </cell>
          <cell r="M326">
            <v>41</v>
          </cell>
          <cell r="N326">
            <v>90</v>
          </cell>
          <cell r="O326">
            <v>100</v>
          </cell>
          <cell r="P326">
            <v>125</v>
          </cell>
          <cell r="Q326">
            <v>0</v>
          </cell>
          <cell r="R326">
            <v>0.15</v>
          </cell>
          <cell r="S326">
            <v>0.15</v>
          </cell>
          <cell r="T326">
            <v>1</v>
          </cell>
          <cell r="U326">
            <v>3</v>
          </cell>
          <cell r="V326">
            <v>15</v>
          </cell>
          <cell r="W326">
            <v>12</v>
          </cell>
          <cell r="X326">
            <v>1</v>
          </cell>
          <cell r="Y326">
            <v>1</v>
          </cell>
          <cell r="Z326">
            <v>50</v>
          </cell>
          <cell r="AA326">
            <v>50</v>
          </cell>
          <cell r="AB326">
            <v>0.04</v>
          </cell>
          <cell r="AC326">
            <v>5</v>
          </cell>
          <cell r="AD326">
            <v>9999</v>
          </cell>
        </row>
        <row r="327">
          <cell r="A327">
            <v>326</v>
          </cell>
          <cell r="B327" t="str">
            <v>U7 35.5*28.0</v>
          </cell>
          <cell r="C327">
            <v>711</v>
          </cell>
          <cell r="D327">
            <v>902</v>
          </cell>
          <cell r="E327">
            <v>14</v>
          </cell>
          <cell r="F327">
            <v>14</v>
          </cell>
          <cell r="G327">
            <v>9</v>
          </cell>
          <cell r="H327">
            <v>9</v>
          </cell>
          <cell r="I327">
            <v>1</v>
          </cell>
          <cell r="J327">
            <v>1</v>
          </cell>
          <cell r="K327">
            <v>203.5</v>
          </cell>
          <cell r="L327">
            <v>1</v>
          </cell>
          <cell r="M327">
            <v>41</v>
          </cell>
          <cell r="N327">
            <v>90</v>
          </cell>
          <cell r="O327">
            <v>100</v>
          </cell>
          <cell r="P327">
            <v>125</v>
          </cell>
          <cell r="Q327">
            <v>0</v>
          </cell>
          <cell r="R327">
            <v>0.13</v>
          </cell>
          <cell r="S327">
            <v>0.13</v>
          </cell>
          <cell r="T327">
            <v>0.13</v>
          </cell>
          <cell r="U327">
            <v>1</v>
          </cell>
          <cell r="V327">
            <v>15</v>
          </cell>
          <cell r="W327">
            <v>12</v>
          </cell>
          <cell r="X327">
            <v>1</v>
          </cell>
          <cell r="Y327">
            <v>1</v>
          </cell>
          <cell r="Z327">
            <v>50</v>
          </cell>
          <cell r="AA327">
            <v>50</v>
          </cell>
          <cell r="AB327">
            <v>0.04</v>
          </cell>
          <cell r="AC327">
            <v>0.04</v>
          </cell>
          <cell r="AD327">
            <v>1</v>
          </cell>
        </row>
        <row r="328">
          <cell r="A328">
            <v>327</v>
          </cell>
          <cell r="B328" t="str">
            <v>U7b35.5*28.0</v>
          </cell>
          <cell r="C328">
            <v>711</v>
          </cell>
          <cell r="D328">
            <v>902</v>
          </cell>
          <cell r="E328">
            <v>44</v>
          </cell>
          <cell r="F328">
            <v>44</v>
          </cell>
          <cell r="G328">
            <v>74</v>
          </cell>
          <cell r="H328">
            <v>74</v>
          </cell>
          <cell r="I328">
            <v>1</v>
          </cell>
          <cell r="J328">
            <v>1</v>
          </cell>
          <cell r="K328">
            <v>203.5</v>
          </cell>
          <cell r="L328">
            <v>1</v>
          </cell>
          <cell r="M328">
            <v>41</v>
          </cell>
          <cell r="N328">
            <v>90</v>
          </cell>
          <cell r="O328">
            <v>100</v>
          </cell>
          <cell r="P328">
            <v>125</v>
          </cell>
          <cell r="Q328">
            <v>0</v>
          </cell>
          <cell r="R328">
            <v>0.13</v>
          </cell>
          <cell r="S328">
            <v>0.13</v>
          </cell>
          <cell r="T328">
            <v>0.13</v>
          </cell>
          <cell r="U328">
            <v>1</v>
          </cell>
          <cell r="V328">
            <v>15</v>
          </cell>
          <cell r="W328">
            <v>12</v>
          </cell>
          <cell r="X328">
            <v>1</v>
          </cell>
          <cell r="Y328">
            <v>1</v>
          </cell>
          <cell r="Z328">
            <v>50</v>
          </cell>
          <cell r="AA328">
            <v>50</v>
          </cell>
          <cell r="AB328">
            <v>0.04</v>
          </cell>
          <cell r="AC328">
            <v>0.04</v>
          </cell>
          <cell r="AD328">
            <v>1</v>
          </cell>
        </row>
        <row r="329">
          <cell r="A329">
            <v>328</v>
          </cell>
          <cell r="B329" t="str">
            <v>U7h35.5*28.0</v>
          </cell>
          <cell r="C329">
            <v>711</v>
          </cell>
          <cell r="D329">
            <v>902</v>
          </cell>
          <cell r="E329">
            <v>8</v>
          </cell>
          <cell r="F329">
            <v>8</v>
          </cell>
          <cell r="G329">
            <v>8</v>
          </cell>
          <cell r="H329">
            <v>8</v>
          </cell>
          <cell r="I329">
            <v>1</v>
          </cell>
          <cell r="J329">
            <v>2</v>
          </cell>
          <cell r="K329">
            <v>203.5</v>
          </cell>
          <cell r="L329">
            <v>2</v>
          </cell>
          <cell r="M329">
            <v>41</v>
          </cell>
          <cell r="N329">
            <v>90</v>
          </cell>
          <cell r="O329">
            <v>100</v>
          </cell>
          <cell r="P329">
            <v>125</v>
          </cell>
          <cell r="Q329">
            <v>0</v>
          </cell>
          <cell r="R329">
            <v>0.13</v>
          </cell>
          <cell r="S329">
            <v>0.13</v>
          </cell>
          <cell r="T329">
            <v>0.13</v>
          </cell>
          <cell r="U329">
            <v>1</v>
          </cell>
          <cell r="V329">
            <v>15</v>
          </cell>
          <cell r="W329">
            <v>12</v>
          </cell>
          <cell r="X329">
            <v>1</v>
          </cell>
          <cell r="Y329">
            <v>1</v>
          </cell>
          <cell r="Z329">
            <v>50</v>
          </cell>
          <cell r="AA329">
            <v>50</v>
          </cell>
          <cell r="AB329">
            <v>0.04</v>
          </cell>
          <cell r="AC329">
            <v>0.04</v>
          </cell>
          <cell r="AD329">
            <v>1</v>
          </cell>
        </row>
        <row r="330">
          <cell r="A330">
            <v>329</v>
          </cell>
          <cell r="B330" t="str">
            <v/>
          </cell>
          <cell r="C330" t="str">
            <v/>
          </cell>
          <cell r="D330" t="str">
            <v/>
          </cell>
          <cell r="E330" t="str">
            <v/>
          </cell>
          <cell r="F330" t="str">
            <v/>
          </cell>
          <cell r="G330" t="str">
            <v/>
          </cell>
          <cell r="H330" t="str">
            <v/>
          </cell>
          <cell r="I330" t="str">
            <v/>
          </cell>
          <cell r="J330" t="str">
            <v/>
          </cell>
          <cell r="K330" t="str">
            <v/>
          </cell>
          <cell r="L330" t="str">
            <v/>
          </cell>
          <cell r="M330" t="str">
            <v/>
          </cell>
          <cell r="N330" t="str">
            <v/>
          </cell>
          <cell r="O330" t="str">
            <v/>
          </cell>
          <cell r="P330" t="str">
            <v/>
          </cell>
          <cell r="Q330" t="str">
            <v/>
          </cell>
          <cell r="R330" t="str">
            <v/>
          </cell>
          <cell r="S330" t="str">
            <v/>
          </cell>
          <cell r="T330" t="str">
            <v/>
          </cell>
          <cell r="V330" t="str">
            <v/>
          </cell>
          <cell r="W330" t="str">
            <v/>
          </cell>
          <cell r="X330" t="str">
            <v/>
          </cell>
          <cell r="Y330" t="str">
            <v/>
          </cell>
          <cell r="Z330" t="str">
            <v/>
          </cell>
          <cell r="AA330" t="str">
            <v/>
          </cell>
          <cell r="AB330" t="str">
            <v/>
          </cell>
        </row>
        <row r="331">
          <cell r="A331">
            <v>330</v>
          </cell>
          <cell r="B331" t="str">
            <v>Q6=35.5*28.0</v>
          </cell>
          <cell r="C331">
            <v>711</v>
          </cell>
          <cell r="D331">
            <v>902</v>
          </cell>
          <cell r="E331">
            <v>14</v>
          </cell>
          <cell r="F331">
            <v>14</v>
          </cell>
          <cell r="G331">
            <v>9</v>
          </cell>
          <cell r="H331">
            <v>9</v>
          </cell>
          <cell r="I331">
            <v>1</v>
          </cell>
          <cell r="J331">
            <v>1</v>
          </cell>
          <cell r="K331">
            <v>203.5</v>
          </cell>
          <cell r="L331">
            <v>1</v>
          </cell>
          <cell r="M331">
            <v>41</v>
          </cell>
          <cell r="N331">
            <v>90</v>
          </cell>
          <cell r="O331">
            <v>100</v>
          </cell>
          <cell r="P331">
            <v>125</v>
          </cell>
          <cell r="Q331">
            <v>0</v>
          </cell>
          <cell r="R331">
            <v>0.15</v>
          </cell>
          <cell r="S331">
            <v>0.4</v>
          </cell>
          <cell r="T331">
            <v>0.5</v>
          </cell>
          <cell r="U331">
            <v>3</v>
          </cell>
          <cell r="V331">
            <v>15</v>
          </cell>
          <cell r="W331">
            <v>12</v>
          </cell>
          <cell r="X331">
            <v>1</v>
          </cell>
          <cell r="Y331">
            <v>1</v>
          </cell>
          <cell r="Z331">
            <v>50</v>
          </cell>
          <cell r="AA331">
            <v>50</v>
          </cell>
          <cell r="AB331">
            <v>50</v>
          </cell>
          <cell r="AC331">
            <v>50</v>
          </cell>
          <cell r="AD331">
            <v>3</v>
          </cell>
        </row>
        <row r="332">
          <cell r="A332">
            <v>331</v>
          </cell>
          <cell r="B332" t="str">
            <v>Q6 35.5*28.0</v>
          </cell>
          <cell r="C332">
            <v>711</v>
          </cell>
          <cell r="D332">
            <v>902</v>
          </cell>
          <cell r="E332">
            <v>14</v>
          </cell>
          <cell r="F332">
            <v>14</v>
          </cell>
          <cell r="G332">
            <v>9</v>
          </cell>
          <cell r="H332">
            <v>9</v>
          </cell>
          <cell r="I332">
            <v>1</v>
          </cell>
          <cell r="J332">
            <v>1</v>
          </cell>
          <cell r="K332">
            <v>203.5</v>
          </cell>
          <cell r="L332">
            <v>1</v>
          </cell>
          <cell r="M332">
            <v>41</v>
          </cell>
          <cell r="N332">
            <v>90</v>
          </cell>
          <cell r="O332">
            <v>100</v>
          </cell>
          <cell r="P332">
            <v>125</v>
          </cell>
          <cell r="Q332">
            <v>0</v>
          </cell>
          <cell r="R332">
            <v>0.15</v>
          </cell>
          <cell r="S332">
            <v>0.15</v>
          </cell>
          <cell r="T332">
            <v>0.15</v>
          </cell>
          <cell r="U332">
            <v>1</v>
          </cell>
          <cell r="V332">
            <v>15</v>
          </cell>
          <cell r="W332">
            <v>12</v>
          </cell>
          <cell r="X332">
            <v>1</v>
          </cell>
          <cell r="Y332">
            <v>1</v>
          </cell>
          <cell r="Z332">
            <v>50</v>
          </cell>
          <cell r="AA332">
            <v>50</v>
          </cell>
          <cell r="AB332">
            <v>0.04</v>
          </cell>
          <cell r="AC332">
            <v>0.04</v>
          </cell>
          <cell r="AD332">
            <v>1</v>
          </cell>
        </row>
        <row r="333">
          <cell r="A333">
            <v>332</v>
          </cell>
          <cell r="B333" t="str">
            <v>Q6b35.5*28.0</v>
          </cell>
          <cell r="C333">
            <v>711</v>
          </cell>
          <cell r="D333">
            <v>902</v>
          </cell>
          <cell r="E333">
            <v>44</v>
          </cell>
          <cell r="F333">
            <v>44</v>
          </cell>
          <cell r="G333">
            <v>74</v>
          </cell>
          <cell r="H333">
            <v>74</v>
          </cell>
          <cell r="I333">
            <v>1</v>
          </cell>
          <cell r="J333">
            <v>1</v>
          </cell>
          <cell r="K333">
            <v>203.5</v>
          </cell>
          <cell r="L333">
            <v>1</v>
          </cell>
          <cell r="M333">
            <v>41</v>
          </cell>
          <cell r="N333">
            <v>90</v>
          </cell>
          <cell r="O333">
            <v>100</v>
          </cell>
          <cell r="P333">
            <v>125</v>
          </cell>
          <cell r="Q333">
            <v>0</v>
          </cell>
          <cell r="R333">
            <v>0.15</v>
          </cell>
          <cell r="S333">
            <v>0.15</v>
          </cell>
          <cell r="T333">
            <v>0.15</v>
          </cell>
          <cell r="U333">
            <v>1</v>
          </cell>
          <cell r="V333">
            <v>15</v>
          </cell>
          <cell r="W333">
            <v>12</v>
          </cell>
          <cell r="X333">
            <v>1</v>
          </cell>
          <cell r="Y333">
            <v>1</v>
          </cell>
          <cell r="Z333">
            <v>50</v>
          </cell>
          <cell r="AA333">
            <v>50</v>
          </cell>
          <cell r="AB333">
            <v>0.04</v>
          </cell>
          <cell r="AC333">
            <v>0.04</v>
          </cell>
          <cell r="AD333">
            <v>1</v>
          </cell>
        </row>
        <row r="334">
          <cell r="A334">
            <v>333</v>
          </cell>
          <cell r="B334" t="str">
            <v>Q6h35.5*28.0</v>
          </cell>
          <cell r="C334">
            <v>711</v>
          </cell>
          <cell r="D334">
            <v>902</v>
          </cell>
          <cell r="E334">
            <v>8</v>
          </cell>
          <cell r="F334">
            <v>8</v>
          </cell>
          <cell r="G334">
            <v>8</v>
          </cell>
          <cell r="H334">
            <v>8</v>
          </cell>
          <cell r="I334">
            <v>1</v>
          </cell>
          <cell r="J334">
            <v>2</v>
          </cell>
          <cell r="K334">
            <v>203.5</v>
          </cell>
          <cell r="L334">
            <v>2</v>
          </cell>
          <cell r="M334">
            <v>41</v>
          </cell>
          <cell r="N334">
            <v>90</v>
          </cell>
          <cell r="O334">
            <v>100</v>
          </cell>
          <cell r="P334">
            <v>125</v>
          </cell>
          <cell r="Q334">
            <v>0</v>
          </cell>
          <cell r="R334">
            <v>0.15</v>
          </cell>
          <cell r="S334">
            <v>0.15</v>
          </cell>
          <cell r="T334">
            <v>0.15</v>
          </cell>
          <cell r="U334">
            <v>1</v>
          </cell>
          <cell r="V334">
            <v>15</v>
          </cell>
          <cell r="W334">
            <v>12</v>
          </cell>
          <cell r="X334">
            <v>1</v>
          </cell>
          <cell r="Y334">
            <v>1</v>
          </cell>
          <cell r="Z334">
            <v>50</v>
          </cell>
          <cell r="AA334">
            <v>50</v>
          </cell>
          <cell r="AB334">
            <v>0.04</v>
          </cell>
          <cell r="AC334">
            <v>0.04</v>
          </cell>
          <cell r="AD334">
            <v>1</v>
          </cell>
        </row>
        <row r="335">
          <cell r="A335">
            <v>334</v>
          </cell>
          <cell r="B335" t="str">
            <v/>
          </cell>
          <cell r="C335" t="str">
            <v/>
          </cell>
          <cell r="D335" t="str">
            <v/>
          </cell>
          <cell r="E335" t="str">
            <v/>
          </cell>
          <cell r="F335" t="str">
            <v/>
          </cell>
          <cell r="G335" t="str">
            <v/>
          </cell>
          <cell r="H335" t="str">
            <v/>
          </cell>
          <cell r="I335" t="str">
            <v/>
          </cell>
          <cell r="J335" t="str">
            <v/>
          </cell>
          <cell r="K335" t="str">
            <v/>
          </cell>
          <cell r="L335" t="str">
            <v/>
          </cell>
          <cell r="M335" t="str">
            <v/>
          </cell>
          <cell r="N335" t="str">
            <v/>
          </cell>
          <cell r="O335" t="str">
            <v/>
          </cell>
          <cell r="P335" t="str">
            <v/>
          </cell>
          <cell r="Q335" t="str">
            <v/>
          </cell>
          <cell r="R335" t="str">
            <v/>
          </cell>
          <cell r="S335" t="str">
            <v/>
          </cell>
          <cell r="T335" t="str">
            <v/>
          </cell>
          <cell r="V335" t="str">
            <v/>
          </cell>
          <cell r="W335" t="str">
            <v/>
          </cell>
          <cell r="X335" t="str">
            <v/>
          </cell>
          <cell r="Y335" t="str">
            <v/>
          </cell>
          <cell r="Z335" t="str">
            <v/>
          </cell>
          <cell r="AA335" t="str">
            <v/>
          </cell>
          <cell r="AB335" t="str">
            <v/>
          </cell>
        </row>
        <row r="336">
          <cell r="A336">
            <v>335</v>
          </cell>
          <cell r="B336" t="str">
            <v/>
          </cell>
          <cell r="C336" t="str">
            <v/>
          </cell>
          <cell r="D336" t="str">
            <v/>
          </cell>
          <cell r="E336" t="str">
            <v/>
          </cell>
          <cell r="F336" t="str">
            <v/>
          </cell>
          <cell r="G336" t="str">
            <v/>
          </cell>
          <cell r="H336" t="str">
            <v/>
          </cell>
          <cell r="I336" t="str">
            <v/>
          </cell>
          <cell r="J336" t="str">
            <v/>
          </cell>
          <cell r="K336" t="str">
            <v/>
          </cell>
          <cell r="L336" t="str">
            <v/>
          </cell>
          <cell r="M336" t="str">
            <v/>
          </cell>
          <cell r="N336" t="str">
            <v/>
          </cell>
          <cell r="O336" t="str">
            <v/>
          </cell>
          <cell r="P336" t="str">
            <v/>
          </cell>
          <cell r="Q336" t="str">
            <v/>
          </cell>
          <cell r="R336" t="str">
            <v/>
          </cell>
          <cell r="S336" t="str">
            <v/>
          </cell>
          <cell r="T336" t="str">
            <v/>
          </cell>
          <cell r="V336" t="str">
            <v/>
          </cell>
          <cell r="W336" t="str">
            <v/>
          </cell>
          <cell r="X336" t="str">
            <v/>
          </cell>
          <cell r="Y336" t="str">
            <v/>
          </cell>
          <cell r="Z336" t="str">
            <v/>
          </cell>
          <cell r="AA336" t="str">
            <v/>
          </cell>
          <cell r="AB336" t="str">
            <v/>
          </cell>
        </row>
        <row r="337">
          <cell r="A337">
            <v>336</v>
          </cell>
          <cell r="B337" t="str">
            <v>Q7 35.5*28.0</v>
          </cell>
          <cell r="C337">
            <v>711</v>
          </cell>
          <cell r="D337">
            <v>902</v>
          </cell>
          <cell r="E337">
            <v>14</v>
          </cell>
          <cell r="F337">
            <v>14</v>
          </cell>
          <cell r="G337">
            <v>9</v>
          </cell>
          <cell r="H337">
            <v>9</v>
          </cell>
          <cell r="I337">
            <v>1</v>
          </cell>
          <cell r="J337">
            <v>1</v>
          </cell>
          <cell r="K337">
            <v>203.5</v>
          </cell>
          <cell r="L337">
            <v>1</v>
          </cell>
          <cell r="M337">
            <v>41</v>
          </cell>
          <cell r="N337">
            <v>90</v>
          </cell>
          <cell r="O337">
            <v>100</v>
          </cell>
          <cell r="P337">
            <v>125</v>
          </cell>
          <cell r="Q337">
            <v>0</v>
          </cell>
          <cell r="R337">
            <v>0.13</v>
          </cell>
          <cell r="S337">
            <v>0.13</v>
          </cell>
          <cell r="T337">
            <v>0.13</v>
          </cell>
          <cell r="U337">
            <v>1</v>
          </cell>
          <cell r="V337">
            <v>15</v>
          </cell>
          <cell r="W337">
            <v>12</v>
          </cell>
          <cell r="X337">
            <v>1</v>
          </cell>
          <cell r="Y337">
            <v>1</v>
          </cell>
          <cell r="Z337">
            <v>50</v>
          </cell>
          <cell r="AA337">
            <v>50</v>
          </cell>
          <cell r="AB337">
            <v>0.04</v>
          </cell>
          <cell r="AC337">
            <v>0.04</v>
          </cell>
          <cell r="AD337">
            <v>1</v>
          </cell>
        </row>
        <row r="338">
          <cell r="A338">
            <v>337</v>
          </cell>
          <cell r="B338" t="str">
            <v>Q7b35.5*28.0</v>
          </cell>
          <cell r="C338">
            <v>711</v>
          </cell>
          <cell r="D338">
            <v>902</v>
          </cell>
          <cell r="E338">
            <v>44</v>
          </cell>
          <cell r="F338">
            <v>44</v>
          </cell>
          <cell r="G338">
            <v>74</v>
          </cell>
          <cell r="H338">
            <v>74</v>
          </cell>
          <cell r="I338">
            <v>1</v>
          </cell>
          <cell r="J338">
            <v>1</v>
          </cell>
          <cell r="K338">
            <v>203.5</v>
          </cell>
          <cell r="L338">
            <v>1</v>
          </cell>
          <cell r="M338">
            <v>41</v>
          </cell>
          <cell r="N338">
            <v>90</v>
          </cell>
          <cell r="O338">
            <v>100</v>
          </cell>
          <cell r="P338">
            <v>125</v>
          </cell>
          <cell r="Q338">
            <v>0</v>
          </cell>
          <cell r="R338">
            <v>0.13</v>
          </cell>
          <cell r="S338">
            <v>0.13</v>
          </cell>
          <cell r="T338">
            <v>0.13</v>
          </cell>
          <cell r="U338">
            <v>1</v>
          </cell>
          <cell r="V338">
            <v>15</v>
          </cell>
          <cell r="W338">
            <v>12</v>
          </cell>
          <cell r="X338">
            <v>1</v>
          </cell>
          <cell r="Y338">
            <v>1</v>
          </cell>
          <cell r="Z338">
            <v>50</v>
          </cell>
          <cell r="AA338">
            <v>50</v>
          </cell>
          <cell r="AB338">
            <v>0.04</v>
          </cell>
          <cell r="AC338">
            <v>0.04</v>
          </cell>
          <cell r="AD338">
            <v>1</v>
          </cell>
        </row>
        <row r="339">
          <cell r="A339">
            <v>338</v>
          </cell>
          <cell r="B339" t="str">
            <v>Q7h35.5*28.0</v>
          </cell>
          <cell r="C339">
            <v>711</v>
          </cell>
          <cell r="D339">
            <v>902</v>
          </cell>
          <cell r="E339">
            <v>8</v>
          </cell>
          <cell r="F339">
            <v>8</v>
          </cell>
          <cell r="G339">
            <v>8</v>
          </cell>
          <cell r="H339">
            <v>8</v>
          </cell>
          <cell r="I339">
            <v>1</v>
          </cell>
          <cell r="J339">
            <v>2</v>
          </cell>
          <cell r="K339">
            <v>203.5</v>
          </cell>
          <cell r="L339">
            <v>2</v>
          </cell>
          <cell r="M339">
            <v>41</v>
          </cell>
          <cell r="N339">
            <v>90</v>
          </cell>
          <cell r="O339">
            <v>100</v>
          </cell>
          <cell r="P339">
            <v>125</v>
          </cell>
          <cell r="Q339">
            <v>0</v>
          </cell>
          <cell r="R339">
            <v>0.13</v>
          </cell>
          <cell r="S339">
            <v>0.13</v>
          </cell>
          <cell r="T339">
            <v>0.13</v>
          </cell>
          <cell r="U339">
            <v>1</v>
          </cell>
          <cell r="V339">
            <v>15</v>
          </cell>
          <cell r="W339">
            <v>12</v>
          </cell>
          <cell r="X339">
            <v>1</v>
          </cell>
          <cell r="Y339">
            <v>1</v>
          </cell>
          <cell r="Z339">
            <v>50</v>
          </cell>
          <cell r="AA339">
            <v>50</v>
          </cell>
          <cell r="AB339">
            <v>0.04</v>
          </cell>
          <cell r="AC339">
            <v>0.04</v>
          </cell>
          <cell r="AD339">
            <v>1</v>
          </cell>
        </row>
        <row r="340">
          <cell r="A340">
            <v>339</v>
          </cell>
          <cell r="B340" t="str">
            <v/>
          </cell>
          <cell r="C340" t="str">
            <v/>
          </cell>
          <cell r="D340" t="str">
            <v/>
          </cell>
          <cell r="E340" t="str">
            <v/>
          </cell>
          <cell r="F340" t="str">
            <v/>
          </cell>
          <cell r="G340" t="str">
            <v/>
          </cell>
          <cell r="H340" t="str">
            <v/>
          </cell>
          <cell r="I340" t="str">
            <v/>
          </cell>
          <cell r="J340" t="str">
            <v/>
          </cell>
          <cell r="K340" t="str">
            <v/>
          </cell>
          <cell r="L340" t="str">
            <v/>
          </cell>
          <cell r="M340" t="str">
            <v/>
          </cell>
          <cell r="N340" t="str">
            <v/>
          </cell>
          <cell r="O340" t="str">
            <v/>
          </cell>
          <cell r="P340" t="str">
            <v/>
          </cell>
          <cell r="Q340" t="str">
            <v/>
          </cell>
          <cell r="R340" t="str">
            <v/>
          </cell>
          <cell r="S340" t="str">
            <v/>
          </cell>
          <cell r="T340" t="str">
            <v/>
          </cell>
          <cell r="V340" t="str">
            <v/>
          </cell>
          <cell r="W340" t="str">
            <v/>
          </cell>
          <cell r="X340" t="str">
            <v/>
          </cell>
          <cell r="Y340" t="str">
            <v/>
          </cell>
          <cell r="Z340" t="str">
            <v/>
          </cell>
          <cell r="AA340" t="str">
            <v/>
          </cell>
          <cell r="AB340" t="str">
            <v/>
          </cell>
        </row>
        <row r="341">
          <cell r="A341">
            <v>340</v>
          </cell>
          <cell r="B341" t="str">
            <v>Q7+35.5*28.0</v>
          </cell>
          <cell r="C341">
            <v>711</v>
          </cell>
          <cell r="D341">
            <v>902</v>
          </cell>
          <cell r="E341">
            <v>14</v>
          </cell>
          <cell r="F341">
            <v>14</v>
          </cell>
          <cell r="G341">
            <v>9</v>
          </cell>
          <cell r="H341">
            <v>9</v>
          </cell>
          <cell r="I341">
            <v>1</v>
          </cell>
          <cell r="J341">
            <v>1</v>
          </cell>
          <cell r="K341">
            <v>203.5</v>
          </cell>
          <cell r="L341">
            <v>1</v>
          </cell>
          <cell r="M341">
            <v>41</v>
          </cell>
          <cell r="N341">
            <v>90</v>
          </cell>
          <cell r="O341">
            <v>100</v>
          </cell>
          <cell r="P341">
            <v>125</v>
          </cell>
          <cell r="Q341">
            <v>0</v>
          </cell>
          <cell r="R341">
            <v>0.13</v>
          </cell>
          <cell r="S341">
            <v>0.13</v>
          </cell>
          <cell r="T341">
            <v>0.4</v>
          </cell>
          <cell r="U341">
            <v>3</v>
          </cell>
          <cell r="V341">
            <v>15</v>
          </cell>
          <cell r="W341">
            <v>12</v>
          </cell>
          <cell r="X341">
            <v>1</v>
          </cell>
          <cell r="Y341">
            <v>1</v>
          </cell>
          <cell r="Z341">
            <v>50</v>
          </cell>
          <cell r="AA341">
            <v>50</v>
          </cell>
          <cell r="AB341">
            <v>0.04</v>
          </cell>
          <cell r="AC341">
            <v>0.5</v>
          </cell>
          <cell r="AD341">
            <v>3</v>
          </cell>
        </row>
        <row r="342">
          <cell r="A342">
            <v>341</v>
          </cell>
          <cell r="B342" t="str">
            <v>Q7+37.0*30.0</v>
          </cell>
          <cell r="C342">
            <v>762</v>
          </cell>
          <cell r="D342">
            <v>940</v>
          </cell>
          <cell r="E342">
            <v>14</v>
          </cell>
          <cell r="F342">
            <v>14</v>
          </cell>
          <cell r="G342">
            <v>8</v>
          </cell>
          <cell r="H342">
            <v>8</v>
          </cell>
          <cell r="I342">
            <v>1</v>
          </cell>
          <cell r="J342">
            <v>1</v>
          </cell>
          <cell r="K342">
            <v>203.5</v>
          </cell>
          <cell r="L342">
            <v>1</v>
          </cell>
          <cell r="M342">
            <v>38</v>
          </cell>
          <cell r="N342">
            <v>84</v>
          </cell>
          <cell r="O342">
            <v>93</v>
          </cell>
          <cell r="P342">
            <v>116</v>
          </cell>
          <cell r="Q342">
            <v>0</v>
          </cell>
          <cell r="R342">
            <v>0.13</v>
          </cell>
          <cell r="S342">
            <v>0.13</v>
          </cell>
          <cell r="T342">
            <v>0.4</v>
          </cell>
          <cell r="U342">
            <v>3</v>
          </cell>
          <cell r="V342">
            <v>15</v>
          </cell>
          <cell r="W342">
            <v>12</v>
          </cell>
          <cell r="X342">
            <v>1</v>
          </cell>
          <cell r="Y342">
            <v>1</v>
          </cell>
          <cell r="Z342">
            <v>50</v>
          </cell>
          <cell r="AA342">
            <v>50</v>
          </cell>
          <cell r="AB342">
            <v>0.04</v>
          </cell>
          <cell r="AC342">
            <v>0.5</v>
          </cell>
          <cell r="AD342">
            <v>3</v>
          </cell>
        </row>
        <row r="343">
          <cell r="A343">
            <v>342</v>
          </cell>
          <cell r="B343" t="str">
            <v/>
          </cell>
          <cell r="C343" t="str">
            <v/>
          </cell>
          <cell r="D343" t="str">
            <v/>
          </cell>
          <cell r="E343" t="str">
            <v/>
          </cell>
          <cell r="F343" t="str">
            <v/>
          </cell>
          <cell r="G343" t="str">
            <v/>
          </cell>
          <cell r="H343" t="str">
            <v/>
          </cell>
          <cell r="I343" t="str">
            <v/>
          </cell>
          <cell r="J343" t="str">
            <v/>
          </cell>
          <cell r="K343" t="str">
            <v/>
          </cell>
          <cell r="L343" t="str">
            <v/>
          </cell>
          <cell r="M343" t="str">
            <v/>
          </cell>
          <cell r="N343" t="str">
            <v/>
          </cell>
          <cell r="O343" t="str">
            <v/>
          </cell>
          <cell r="P343" t="str">
            <v/>
          </cell>
          <cell r="Q343" t="str">
            <v/>
          </cell>
          <cell r="R343" t="str">
            <v/>
          </cell>
          <cell r="S343" t="str">
            <v/>
          </cell>
          <cell r="T343" t="str">
            <v/>
          </cell>
          <cell r="V343" t="str">
            <v/>
          </cell>
          <cell r="W343" t="str">
            <v/>
          </cell>
          <cell r="X343" t="str">
            <v/>
          </cell>
          <cell r="Y343" t="str">
            <v/>
          </cell>
          <cell r="Z343" t="str">
            <v/>
          </cell>
          <cell r="AA343" t="str">
            <v/>
          </cell>
          <cell r="AB343" t="str">
            <v/>
          </cell>
        </row>
        <row r="344">
          <cell r="A344">
            <v>343</v>
          </cell>
          <cell r="B344" t="str">
            <v/>
          </cell>
          <cell r="C344" t="str">
            <v/>
          </cell>
          <cell r="D344" t="str">
            <v/>
          </cell>
          <cell r="E344" t="str">
            <v/>
          </cell>
          <cell r="F344" t="str">
            <v/>
          </cell>
          <cell r="G344" t="str">
            <v/>
          </cell>
          <cell r="H344" t="str">
            <v/>
          </cell>
          <cell r="I344" t="str">
            <v/>
          </cell>
          <cell r="J344" t="str">
            <v/>
          </cell>
          <cell r="K344" t="str">
            <v/>
          </cell>
          <cell r="L344" t="str">
            <v/>
          </cell>
          <cell r="M344" t="str">
            <v/>
          </cell>
          <cell r="N344" t="str">
            <v/>
          </cell>
          <cell r="O344" t="str">
            <v/>
          </cell>
          <cell r="P344" t="str">
            <v/>
          </cell>
          <cell r="Q344" t="str">
            <v/>
          </cell>
          <cell r="R344" t="str">
            <v/>
          </cell>
          <cell r="S344" t="str">
            <v/>
          </cell>
          <cell r="T344" t="str">
            <v/>
          </cell>
          <cell r="V344" t="str">
            <v/>
          </cell>
          <cell r="W344" t="str">
            <v/>
          </cell>
          <cell r="X344" t="str">
            <v/>
          </cell>
          <cell r="Y344" t="str">
            <v/>
          </cell>
          <cell r="Z344" t="str">
            <v/>
          </cell>
          <cell r="AA344" t="str">
            <v/>
          </cell>
          <cell r="AB344" t="str">
            <v/>
          </cell>
        </row>
        <row r="345">
          <cell r="A345">
            <v>344</v>
          </cell>
          <cell r="B345" t="str">
            <v/>
          </cell>
          <cell r="C345" t="str">
            <v/>
          </cell>
          <cell r="D345" t="str">
            <v/>
          </cell>
          <cell r="E345" t="str">
            <v/>
          </cell>
          <cell r="F345" t="str">
            <v/>
          </cell>
          <cell r="G345" t="str">
            <v/>
          </cell>
          <cell r="H345" t="str">
            <v/>
          </cell>
          <cell r="I345" t="str">
            <v/>
          </cell>
          <cell r="J345" t="str">
            <v/>
          </cell>
          <cell r="K345" t="str">
            <v/>
          </cell>
          <cell r="L345" t="str">
            <v/>
          </cell>
          <cell r="M345" t="str">
            <v/>
          </cell>
          <cell r="N345" t="str">
            <v/>
          </cell>
          <cell r="O345" t="str">
            <v/>
          </cell>
          <cell r="P345" t="str">
            <v/>
          </cell>
          <cell r="Q345" t="str">
            <v/>
          </cell>
          <cell r="R345" t="str">
            <v/>
          </cell>
          <cell r="S345" t="str">
            <v/>
          </cell>
          <cell r="T345" t="str">
            <v/>
          </cell>
          <cell r="V345" t="str">
            <v/>
          </cell>
          <cell r="W345" t="str">
            <v/>
          </cell>
          <cell r="X345" t="str">
            <v/>
          </cell>
          <cell r="Y345" t="str">
            <v/>
          </cell>
          <cell r="Z345" t="str">
            <v/>
          </cell>
          <cell r="AA345" t="str">
            <v/>
          </cell>
          <cell r="AB345" t="str">
            <v/>
          </cell>
        </row>
        <row r="346">
          <cell r="A346">
            <v>345</v>
          </cell>
          <cell r="B346" t="str">
            <v>A6=37.5*30.0</v>
          </cell>
          <cell r="C346">
            <v>762</v>
          </cell>
          <cell r="D346">
            <v>953</v>
          </cell>
          <cell r="E346">
            <v>14</v>
          </cell>
          <cell r="F346">
            <v>14</v>
          </cell>
          <cell r="G346">
            <v>15</v>
          </cell>
          <cell r="H346">
            <v>15</v>
          </cell>
          <cell r="I346">
            <v>1</v>
          </cell>
          <cell r="J346">
            <v>1</v>
          </cell>
          <cell r="K346">
            <v>203.5</v>
          </cell>
          <cell r="L346">
            <v>1</v>
          </cell>
          <cell r="M346">
            <v>38</v>
          </cell>
          <cell r="N346">
            <v>84</v>
          </cell>
          <cell r="O346">
            <v>93</v>
          </cell>
          <cell r="P346">
            <v>116</v>
          </cell>
          <cell r="Q346">
            <v>0</v>
          </cell>
          <cell r="R346">
            <v>0.15</v>
          </cell>
          <cell r="S346">
            <v>0.4</v>
          </cell>
          <cell r="T346">
            <v>0.5</v>
          </cell>
          <cell r="U346">
            <v>3</v>
          </cell>
          <cell r="V346">
            <v>15</v>
          </cell>
          <cell r="W346">
            <v>12</v>
          </cell>
          <cell r="X346">
            <v>1</v>
          </cell>
          <cell r="Y346">
            <v>1</v>
          </cell>
          <cell r="Z346">
            <v>50</v>
          </cell>
          <cell r="AA346">
            <v>50</v>
          </cell>
          <cell r="AB346">
            <v>50</v>
          </cell>
          <cell r="AC346">
            <v>50</v>
          </cell>
          <cell r="AD346">
            <v>3</v>
          </cell>
        </row>
        <row r="347">
          <cell r="A347">
            <v>346</v>
          </cell>
          <cell r="AB347" t="str">
            <v/>
          </cell>
        </row>
        <row r="348">
          <cell r="A348">
            <v>347</v>
          </cell>
          <cell r="AB348" t="str">
            <v/>
          </cell>
        </row>
        <row r="349">
          <cell r="A349">
            <v>348</v>
          </cell>
          <cell r="B349" t="str">
            <v>A7x42.0*33.5</v>
          </cell>
          <cell r="C349">
            <v>851</v>
          </cell>
          <cell r="D349">
            <v>1067</v>
          </cell>
          <cell r="E349">
            <v>55</v>
          </cell>
          <cell r="F349">
            <v>55</v>
          </cell>
          <cell r="G349">
            <v>60</v>
          </cell>
          <cell r="H349">
            <v>60</v>
          </cell>
          <cell r="I349">
            <v>2</v>
          </cell>
          <cell r="J349">
            <v>2</v>
          </cell>
          <cell r="K349">
            <v>203.5</v>
          </cell>
          <cell r="L349">
            <v>4</v>
          </cell>
          <cell r="M349">
            <v>33</v>
          </cell>
          <cell r="N349">
            <v>74</v>
          </cell>
          <cell r="O349">
            <v>82</v>
          </cell>
          <cell r="P349">
            <v>102</v>
          </cell>
          <cell r="Q349">
            <v>0</v>
          </cell>
          <cell r="R349">
            <v>0.13</v>
          </cell>
          <cell r="S349">
            <v>0.13</v>
          </cell>
          <cell r="T349">
            <v>0.13</v>
          </cell>
          <cell r="U349">
            <v>1</v>
          </cell>
          <cell r="V349">
            <v>15</v>
          </cell>
          <cell r="W349">
            <v>12</v>
          </cell>
          <cell r="X349">
            <v>1</v>
          </cell>
          <cell r="Y349">
            <v>1</v>
          </cell>
          <cell r="Z349">
            <v>50</v>
          </cell>
          <cell r="AA349">
            <v>50</v>
          </cell>
          <cell r="AB349">
            <v>0.04</v>
          </cell>
          <cell r="AC349">
            <v>0.04</v>
          </cell>
          <cell r="AD349">
            <v>1</v>
          </cell>
        </row>
        <row r="350">
          <cell r="A350">
            <v>349</v>
          </cell>
          <cell r="B350" t="str">
            <v/>
          </cell>
          <cell r="C350" t="str">
            <v/>
          </cell>
          <cell r="D350" t="str">
            <v/>
          </cell>
          <cell r="E350" t="str">
            <v/>
          </cell>
          <cell r="F350" t="str">
            <v/>
          </cell>
          <cell r="G350" t="str">
            <v/>
          </cell>
          <cell r="H350" t="str">
            <v/>
          </cell>
          <cell r="I350" t="str">
            <v/>
          </cell>
          <cell r="J350" t="str">
            <v/>
          </cell>
          <cell r="K350" t="str">
            <v/>
          </cell>
          <cell r="L350" t="str">
            <v/>
          </cell>
          <cell r="M350" t="str">
            <v/>
          </cell>
          <cell r="N350" t="str">
            <v/>
          </cell>
          <cell r="O350" t="str">
            <v/>
          </cell>
          <cell r="P350" t="str">
            <v/>
          </cell>
          <cell r="Q350" t="str">
            <v/>
          </cell>
          <cell r="R350" t="str">
            <v/>
          </cell>
          <cell r="S350" t="str">
            <v/>
          </cell>
          <cell r="T350" t="str">
            <v/>
          </cell>
          <cell r="V350" t="str">
            <v/>
          </cell>
          <cell r="W350" t="str">
            <v/>
          </cell>
          <cell r="X350" t="str">
            <v/>
          </cell>
          <cell r="Y350" t="str">
            <v/>
          </cell>
          <cell r="Z350" t="str">
            <v/>
          </cell>
          <cell r="AA350" t="str">
            <v/>
          </cell>
          <cell r="AB350" t="str">
            <v/>
          </cell>
        </row>
        <row r="351">
          <cell r="A351">
            <v>350</v>
          </cell>
          <cell r="B351" t="str">
            <v>A6 49.0*41.0</v>
          </cell>
          <cell r="C351">
            <v>1041</v>
          </cell>
          <cell r="D351">
            <v>1245</v>
          </cell>
          <cell r="E351">
            <v>24</v>
          </cell>
          <cell r="F351">
            <v>24</v>
          </cell>
          <cell r="G351">
            <v>26</v>
          </cell>
          <cell r="H351">
            <v>26</v>
          </cell>
          <cell r="I351">
            <v>1</v>
          </cell>
          <cell r="J351">
            <v>1</v>
          </cell>
          <cell r="K351">
            <v>203.5</v>
          </cell>
          <cell r="L351">
            <v>1</v>
          </cell>
          <cell r="M351">
            <v>22</v>
          </cell>
          <cell r="N351">
            <v>48</v>
          </cell>
          <cell r="O351">
            <v>53</v>
          </cell>
          <cell r="P351">
            <v>67</v>
          </cell>
          <cell r="Q351">
            <v>0</v>
          </cell>
          <cell r="R351">
            <v>0.13</v>
          </cell>
          <cell r="S351">
            <v>0.13</v>
          </cell>
          <cell r="T351">
            <v>0.13</v>
          </cell>
          <cell r="U351">
            <v>1</v>
          </cell>
          <cell r="V351">
            <v>15</v>
          </cell>
          <cell r="W351">
            <v>12</v>
          </cell>
          <cell r="X351">
            <v>1</v>
          </cell>
          <cell r="Y351">
            <v>1</v>
          </cell>
          <cell r="Z351">
            <v>50</v>
          </cell>
          <cell r="AA351">
            <v>50</v>
          </cell>
          <cell r="AB351">
            <v>0.04</v>
          </cell>
          <cell r="AC351">
            <v>0.04</v>
          </cell>
          <cell r="AD351">
            <v>1</v>
          </cell>
        </row>
        <row r="352">
          <cell r="A352">
            <v>351</v>
          </cell>
          <cell r="B352" t="str">
            <v>A7 24.5*29.5</v>
          </cell>
          <cell r="C352">
            <v>749</v>
          </cell>
          <cell r="D352">
            <v>622</v>
          </cell>
          <cell r="E352">
            <v>8</v>
          </cell>
          <cell r="F352">
            <v>8</v>
          </cell>
          <cell r="G352">
            <v>8</v>
          </cell>
          <cell r="H352">
            <v>8</v>
          </cell>
          <cell r="I352">
            <v>1</v>
          </cell>
          <cell r="J352">
            <v>1</v>
          </cell>
          <cell r="K352">
            <v>203.5</v>
          </cell>
          <cell r="L352">
            <v>1</v>
          </cell>
          <cell r="M352">
            <v>38</v>
          </cell>
          <cell r="N352">
            <v>85</v>
          </cell>
          <cell r="O352">
            <v>95</v>
          </cell>
          <cell r="P352">
            <v>118</v>
          </cell>
          <cell r="Q352">
            <v>0</v>
          </cell>
          <cell r="R352">
            <v>0.15</v>
          </cell>
          <cell r="S352">
            <v>0.15</v>
          </cell>
          <cell r="T352">
            <v>0.15</v>
          </cell>
          <cell r="U352">
            <v>1</v>
          </cell>
          <cell r="V352">
            <v>15</v>
          </cell>
          <cell r="W352">
            <v>12</v>
          </cell>
          <cell r="X352">
            <v>1</v>
          </cell>
          <cell r="Y352">
            <v>1</v>
          </cell>
          <cell r="Z352">
            <v>50</v>
          </cell>
          <cell r="AA352">
            <v>50</v>
          </cell>
          <cell r="AB352">
            <v>0.04</v>
          </cell>
          <cell r="AC352">
            <v>0.04</v>
          </cell>
          <cell r="AD352">
            <v>1</v>
          </cell>
        </row>
        <row r="353">
          <cell r="A353">
            <v>352</v>
          </cell>
          <cell r="B353" t="str">
            <v>A7+24.5*29.5</v>
          </cell>
          <cell r="C353">
            <v>749</v>
          </cell>
          <cell r="D353">
            <v>622</v>
          </cell>
          <cell r="E353">
            <v>8</v>
          </cell>
          <cell r="F353">
            <v>8</v>
          </cell>
          <cell r="G353">
            <v>8</v>
          </cell>
          <cell r="H353">
            <v>8</v>
          </cell>
          <cell r="I353">
            <v>1</v>
          </cell>
          <cell r="J353">
            <v>1</v>
          </cell>
          <cell r="K353">
            <v>203.5</v>
          </cell>
          <cell r="L353">
            <v>1</v>
          </cell>
          <cell r="M353">
            <v>38</v>
          </cell>
          <cell r="N353">
            <v>85</v>
          </cell>
          <cell r="O353">
            <v>95</v>
          </cell>
          <cell r="P353">
            <v>118</v>
          </cell>
          <cell r="Q353">
            <v>0</v>
          </cell>
          <cell r="R353">
            <v>0.13</v>
          </cell>
          <cell r="S353">
            <v>0.13</v>
          </cell>
          <cell r="T353">
            <v>0.4</v>
          </cell>
          <cell r="U353">
            <v>3</v>
          </cell>
          <cell r="V353">
            <v>15</v>
          </cell>
          <cell r="W353">
            <v>12</v>
          </cell>
          <cell r="X353">
            <v>1</v>
          </cell>
          <cell r="Y353">
            <v>1</v>
          </cell>
          <cell r="Z353">
            <v>50</v>
          </cell>
          <cell r="AA353">
            <v>50</v>
          </cell>
          <cell r="AB353">
            <v>0.04</v>
          </cell>
          <cell r="AC353">
            <v>0.5</v>
          </cell>
          <cell r="AD353">
            <v>3</v>
          </cell>
        </row>
        <row r="354">
          <cell r="A354">
            <v>353</v>
          </cell>
          <cell r="B354" t="str">
            <v>A7!24.5*29.5</v>
          </cell>
          <cell r="C354">
            <v>749</v>
          </cell>
          <cell r="D354">
            <v>622</v>
          </cell>
          <cell r="E354">
            <v>8</v>
          </cell>
          <cell r="F354">
            <v>8</v>
          </cell>
          <cell r="G354">
            <v>8</v>
          </cell>
          <cell r="H354">
            <v>8</v>
          </cell>
          <cell r="I354">
            <v>1</v>
          </cell>
          <cell r="J354">
            <v>1</v>
          </cell>
          <cell r="K354">
            <v>203.5</v>
          </cell>
          <cell r="L354">
            <v>1</v>
          </cell>
          <cell r="M354">
            <v>38</v>
          </cell>
          <cell r="N354">
            <v>85</v>
          </cell>
          <cell r="O354">
            <v>95</v>
          </cell>
          <cell r="P354">
            <v>118</v>
          </cell>
          <cell r="Q354">
            <v>0</v>
          </cell>
          <cell r="R354">
            <v>0.13</v>
          </cell>
          <cell r="S354">
            <v>0.13</v>
          </cell>
          <cell r="T354">
            <v>1</v>
          </cell>
          <cell r="U354">
            <v>3</v>
          </cell>
          <cell r="V354">
            <v>15</v>
          </cell>
          <cell r="W354">
            <v>12</v>
          </cell>
          <cell r="X354">
            <v>1</v>
          </cell>
          <cell r="Y354">
            <v>1</v>
          </cell>
          <cell r="Z354">
            <v>50</v>
          </cell>
          <cell r="AA354">
            <v>50</v>
          </cell>
          <cell r="AB354">
            <v>50</v>
          </cell>
          <cell r="AC354">
            <v>50</v>
          </cell>
          <cell r="AD354">
            <v>3</v>
          </cell>
        </row>
        <row r="355">
          <cell r="A355">
            <v>354</v>
          </cell>
          <cell r="B355" t="str">
            <v/>
          </cell>
          <cell r="C355" t="str">
            <v/>
          </cell>
          <cell r="D355" t="str">
            <v/>
          </cell>
          <cell r="E355" t="str">
            <v/>
          </cell>
          <cell r="F355" t="str">
            <v/>
          </cell>
          <cell r="G355" t="str">
            <v/>
          </cell>
          <cell r="H355" t="str">
            <v/>
          </cell>
          <cell r="I355" t="str">
            <v/>
          </cell>
          <cell r="J355" t="str">
            <v/>
          </cell>
          <cell r="K355" t="str">
            <v/>
          </cell>
          <cell r="L355" t="str">
            <v/>
          </cell>
          <cell r="M355" t="str">
            <v/>
          </cell>
          <cell r="N355" t="str">
            <v/>
          </cell>
          <cell r="O355" t="str">
            <v/>
          </cell>
          <cell r="P355" t="str">
            <v/>
          </cell>
          <cell r="Q355" t="str">
            <v/>
          </cell>
          <cell r="R355" t="str">
            <v/>
          </cell>
          <cell r="S355" t="str">
            <v/>
          </cell>
          <cell r="T355" t="str">
            <v/>
          </cell>
          <cell r="V355" t="str">
            <v/>
          </cell>
          <cell r="W355" t="str">
            <v/>
          </cell>
          <cell r="X355" t="str">
            <v/>
          </cell>
          <cell r="Y355" t="str">
            <v/>
          </cell>
          <cell r="Z355" t="str">
            <v/>
          </cell>
          <cell r="AA355" t="str">
            <v/>
          </cell>
          <cell r="AB355" t="str">
            <v/>
          </cell>
        </row>
        <row r="356">
          <cell r="A356">
            <v>355</v>
          </cell>
          <cell r="B356" t="str">
            <v/>
          </cell>
          <cell r="C356" t="str">
            <v/>
          </cell>
          <cell r="D356" t="str">
            <v/>
          </cell>
          <cell r="E356" t="str">
            <v/>
          </cell>
          <cell r="F356" t="str">
            <v/>
          </cell>
          <cell r="G356" t="str">
            <v/>
          </cell>
          <cell r="H356" t="str">
            <v/>
          </cell>
          <cell r="I356" t="str">
            <v/>
          </cell>
          <cell r="J356" t="str">
            <v/>
          </cell>
          <cell r="K356" t="str">
            <v/>
          </cell>
          <cell r="L356" t="str">
            <v/>
          </cell>
          <cell r="M356" t="str">
            <v/>
          </cell>
          <cell r="N356" t="str">
            <v/>
          </cell>
          <cell r="O356" t="str">
            <v/>
          </cell>
          <cell r="P356" t="str">
            <v/>
          </cell>
          <cell r="Q356" t="str">
            <v/>
          </cell>
          <cell r="R356" t="str">
            <v/>
          </cell>
          <cell r="S356" t="str">
            <v/>
          </cell>
          <cell r="T356" t="str">
            <v/>
          </cell>
          <cell r="V356" t="str">
            <v/>
          </cell>
          <cell r="W356" t="str">
            <v/>
          </cell>
          <cell r="X356" t="str">
            <v/>
          </cell>
          <cell r="Y356" t="str">
            <v/>
          </cell>
          <cell r="Z356" t="str">
            <v/>
          </cell>
          <cell r="AA356" t="str">
            <v/>
          </cell>
          <cell r="AB356" t="str">
            <v/>
          </cell>
        </row>
        <row r="357">
          <cell r="A357">
            <v>356</v>
          </cell>
          <cell r="B357" t="str">
            <v>A7+29.5*24.5</v>
          </cell>
          <cell r="C357">
            <v>622</v>
          </cell>
          <cell r="D357">
            <v>749</v>
          </cell>
          <cell r="E357">
            <v>8</v>
          </cell>
          <cell r="F357">
            <v>8</v>
          </cell>
          <cell r="G357">
            <v>8</v>
          </cell>
          <cell r="H357">
            <v>8</v>
          </cell>
          <cell r="I357">
            <v>1</v>
          </cell>
          <cell r="J357">
            <v>1</v>
          </cell>
          <cell r="K357">
            <v>203.5</v>
          </cell>
          <cell r="L357">
            <v>1</v>
          </cell>
          <cell r="M357">
            <v>46</v>
          </cell>
          <cell r="N357">
            <v>102</v>
          </cell>
          <cell r="O357">
            <v>114</v>
          </cell>
          <cell r="P357">
            <v>142</v>
          </cell>
          <cell r="Q357">
            <v>0</v>
          </cell>
          <cell r="R357">
            <v>0.13</v>
          </cell>
          <cell r="S357">
            <v>0.13</v>
          </cell>
          <cell r="T357">
            <v>0.4</v>
          </cell>
          <cell r="U357">
            <v>3</v>
          </cell>
          <cell r="V357">
            <v>15</v>
          </cell>
          <cell r="W357">
            <v>12</v>
          </cell>
          <cell r="X357">
            <v>1</v>
          </cell>
          <cell r="Y357">
            <v>1</v>
          </cell>
          <cell r="Z357">
            <v>50</v>
          </cell>
          <cell r="AA357">
            <v>50</v>
          </cell>
          <cell r="AB357">
            <v>0.04</v>
          </cell>
          <cell r="AC357">
            <v>0.5</v>
          </cell>
          <cell r="AD357">
            <v>3</v>
          </cell>
        </row>
        <row r="358">
          <cell r="A358">
            <v>357</v>
          </cell>
          <cell r="B358" t="str">
            <v>A7!29.5*24.5</v>
          </cell>
          <cell r="C358">
            <v>622</v>
          </cell>
          <cell r="D358">
            <v>749</v>
          </cell>
          <cell r="E358">
            <v>8</v>
          </cell>
          <cell r="F358">
            <v>8</v>
          </cell>
          <cell r="G358">
            <v>8</v>
          </cell>
          <cell r="H358">
            <v>8</v>
          </cell>
          <cell r="I358">
            <v>1</v>
          </cell>
          <cell r="J358">
            <v>1</v>
          </cell>
          <cell r="K358">
            <v>203.5</v>
          </cell>
          <cell r="L358">
            <v>1</v>
          </cell>
          <cell r="M358">
            <v>46</v>
          </cell>
          <cell r="N358">
            <v>102</v>
          </cell>
          <cell r="O358">
            <v>114</v>
          </cell>
          <cell r="P358">
            <v>142</v>
          </cell>
          <cell r="Q358">
            <v>0</v>
          </cell>
          <cell r="R358">
            <v>0.13</v>
          </cell>
          <cell r="S358">
            <v>0.13</v>
          </cell>
          <cell r="T358">
            <v>1</v>
          </cell>
          <cell r="U358">
            <v>3</v>
          </cell>
          <cell r="V358">
            <v>15</v>
          </cell>
          <cell r="W358">
            <v>12</v>
          </cell>
          <cell r="X358">
            <v>1</v>
          </cell>
          <cell r="Y358">
            <v>1</v>
          </cell>
          <cell r="Z358">
            <v>50</v>
          </cell>
          <cell r="AA358">
            <v>50</v>
          </cell>
          <cell r="AB358">
            <v>50</v>
          </cell>
          <cell r="AC358">
            <v>50</v>
          </cell>
          <cell r="AD358">
            <v>3</v>
          </cell>
        </row>
        <row r="359">
          <cell r="A359">
            <v>358</v>
          </cell>
          <cell r="AB359" t="str">
            <v/>
          </cell>
        </row>
        <row r="360">
          <cell r="A360">
            <v>359</v>
          </cell>
          <cell r="AB360" t="str">
            <v/>
          </cell>
        </row>
        <row r="361">
          <cell r="A361">
            <v>360</v>
          </cell>
          <cell r="B361" t="str">
            <v>A7x44.5*36.5</v>
          </cell>
          <cell r="C361">
            <v>927</v>
          </cell>
          <cell r="D361">
            <v>1130</v>
          </cell>
          <cell r="E361">
            <v>90</v>
          </cell>
          <cell r="F361">
            <v>90</v>
          </cell>
          <cell r="G361">
            <v>90</v>
          </cell>
          <cell r="H361">
            <v>90</v>
          </cell>
          <cell r="I361">
            <v>2</v>
          </cell>
          <cell r="J361">
            <v>2</v>
          </cell>
          <cell r="K361">
            <v>203.5</v>
          </cell>
          <cell r="L361">
            <v>4</v>
          </cell>
          <cell r="M361">
            <v>30</v>
          </cell>
          <cell r="N361">
            <v>66</v>
          </cell>
          <cell r="O361">
            <v>73</v>
          </cell>
          <cell r="P361">
            <v>92</v>
          </cell>
          <cell r="Q361">
            <v>0</v>
          </cell>
          <cell r="R361">
            <v>0.13</v>
          </cell>
          <cell r="S361">
            <v>0.13</v>
          </cell>
          <cell r="T361">
            <v>0.13</v>
          </cell>
          <cell r="U361">
            <v>1</v>
          </cell>
          <cell r="V361">
            <v>15</v>
          </cell>
          <cell r="W361">
            <v>12</v>
          </cell>
          <cell r="X361">
            <v>1</v>
          </cell>
          <cell r="Y361">
            <v>1</v>
          </cell>
          <cell r="Z361">
            <v>50</v>
          </cell>
          <cell r="AA361">
            <v>50</v>
          </cell>
          <cell r="AB361">
            <v>0.04</v>
          </cell>
          <cell r="AC361">
            <v>0.04</v>
          </cell>
          <cell r="AD361">
            <v>1</v>
          </cell>
        </row>
        <row r="362">
          <cell r="A362">
            <v>361</v>
          </cell>
          <cell r="B362" t="str">
            <v>A6 33.5*27.0</v>
          </cell>
          <cell r="C362">
            <v>686</v>
          </cell>
          <cell r="D362">
            <v>851</v>
          </cell>
          <cell r="E362">
            <v>8</v>
          </cell>
          <cell r="F362">
            <v>8</v>
          </cell>
          <cell r="G362">
            <v>8</v>
          </cell>
          <cell r="H362">
            <v>8</v>
          </cell>
          <cell r="I362">
            <v>1</v>
          </cell>
          <cell r="J362">
            <v>1</v>
          </cell>
          <cell r="K362">
            <v>203.5</v>
          </cell>
          <cell r="L362">
            <v>1</v>
          </cell>
          <cell r="M362">
            <v>42</v>
          </cell>
          <cell r="N362">
            <v>93</v>
          </cell>
          <cell r="O362">
            <v>104</v>
          </cell>
          <cell r="P362">
            <v>130</v>
          </cell>
          <cell r="Q362">
            <v>0</v>
          </cell>
          <cell r="R362">
            <v>0.13</v>
          </cell>
          <cell r="S362">
            <v>0.13</v>
          </cell>
          <cell r="T362">
            <v>0.13</v>
          </cell>
          <cell r="U362">
            <v>1</v>
          </cell>
          <cell r="V362">
            <v>15</v>
          </cell>
          <cell r="W362">
            <v>12</v>
          </cell>
          <cell r="X362">
            <v>1</v>
          </cell>
          <cell r="Y362">
            <v>1</v>
          </cell>
          <cell r="Z362">
            <v>50</v>
          </cell>
          <cell r="AA362">
            <v>50</v>
          </cell>
          <cell r="AB362">
            <v>0.04</v>
          </cell>
          <cell r="AC362">
            <v>0.04</v>
          </cell>
          <cell r="AD362">
            <v>1</v>
          </cell>
        </row>
        <row r="363">
          <cell r="A363">
            <v>362</v>
          </cell>
          <cell r="B363" t="str">
            <v>A6b33.5*27.0</v>
          </cell>
          <cell r="C363">
            <v>686</v>
          </cell>
          <cell r="D363">
            <v>851</v>
          </cell>
          <cell r="E363">
            <v>31</v>
          </cell>
          <cell r="F363">
            <v>31</v>
          </cell>
          <cell r="G363">
            <v>49</v>
          </cell>
          <cell r="H363">
            <v>49</v>
          </cell>
          <cell r="I363">
            <v>1</v>
          </cell>
          <cell r="J363">
            <v>1</v>
          </cell>
          <cell r="K363">
            <v>203.5</v>
          </cell>
          <cell r="L363">
            <v>1</v>
          </cell>
          <cell r="M363">
            <v>42</v>
          </cell>
          <cell r="N363">
            <v>93</v>
          </cell>
          <cell r="O363">
            <v>104</v>
          </cell>
          <cell r="P363">
            <v>130</v>
          </cell>
          <cell r="Q363">
            <v>0</v>
          </cell>
          <cell r="R363">
            <v>0.13</v>
          </cell>
          <cell r="S363">
            <v>0.13</v>
          </cell>
          <cell r="T363">
            <v>0.13</v>
          </cell>
          <cell r="U363">
            <v>1</v>
          </cell>
          <cell r="V363">
            <v>15</v>
          </cell>
          <cell r="W363">
            <v>12</v>
          </cell>
          <cell r="X363">
            <v>1</v>
          </cell>
          <cell r="Y363">
            <v>1</v>
          </cell>
          <cell r="Z363">
            <v>50</v>
          </cell>
          <cell r="AA363">
            <v>50</v>
          </cell>
          <cell r="AB363">
            <v>0.04</v>
          </cell>
          <cell r="AC363">
            <v>0.04</v>
          </cell>
          <cell r="AD363">
            <v>1</v>
          </cell>
        </row>
        <row r="364">
          <cell r="A364">
            <v>363</v>
          </cell>
          <cell r="B364" t="str">
            <v/>
          </cell>
          <cell r="C364" t="str">
            <v/>
          </cell>
          <cell r="D364" t="str">
            <v/>
          </cell>
          <cell r="E364" t="str">
            <v/>
          </cell>
          <cell r="F364" t="str">
            <v/>
          </cell>
          <cell r="G364" t="str">
            <v/>
          </cell>
          <cell r="H364" t="str">
            <v/>
          </cell>
          <cell r="I364" t="str">
            <v/>
          </cell>
          <cell r="J364" t="str">
            <v/>
          </cell>
          <cell r="K364" t="str">
            <v/>
          </cell>
          <cell r="L364" t="str">
            <v/>
          </cell>
          <cell r="M364" t="str">
            <v/>
          </cell>
          <cell r="N364" t="str">
            <v/>
          </cell>
          <cell r="O364" t="str">
            <v/>
          </cell>
          <cell r="P364" t="str">
            <v/>
          </cell>
          <cell r="Q364" t="str">
            <v/>
          </cell>
          <cell r="R364" t="str">
            <v/>
          </cell>
          <cell r="S364" t="str">
            <v/>
          </cell>
          <cell r="T364" t="str">
            <v/>
          </cell>
          <cell r="V364" t="str">
            <v/>
          </cell>
          <cell r="W364" t="str">
            <v/>
          </cell>
          <cell r="X364" t="str">
            <v/>
          </cell>
          <cell r="Y364" t="str">
            <v/>
          </cell>
          <cell r="Z364" t="str">
            <v/>
          </cell>
          <cell r="AA364" t="str">
            <v/>
          </cell>
          <cell r="AB364" t="str">
            <v/>
          </cell>
        </row>
        <row r="365">
          <cell r="A365">
            <v>364</v>
          </cell>
          <cell r="B365" t="str">
            <v/>
          </cell>
          <cell r="C365" t="str">
            <v/>
          </cell>
          <cell r="D365" t="str">
            <v/>
          </cell>
          <cell r="E365" t="str">
            <v/>
          </cell>
          <cell r="F365" t="str">
            <v/>
          </cell>
          <cell r="G365" t="str">
            <v/>
          </cell>
          <cell r="H365" t="str">
            <v/>
          </cell>
          <cell r="I365" t="str">
            <v/>
          </cell>
          <cell r="J365" t="str">
            <v/>
          </cell>
          <cell r="K365" t="str">
            <v/>
          </cell>
          <cell r="L365" t="str">
            <v/>
          </cell>
          <cell r="M365" t="str">
            <v/>
          </cell>
          <cell r="N365" t="str">
            <v/>
          </cell>
          <cell r="O365" t="str">
            <v/>
          </cell>
          <cell r="P365" t="str">
            <v/>
          </cell>
          <cell r="Q365" t="str">
            <v/>
          </cell>
          <cell r="R365" t="str">
            <v/>
          </cell>
          <cell r="S365" t="str">
            <v/>
          </cell>
          <cell r="T365" t="str">
            <v/>
          </cell>
          <cell r="V365" t="str">
            <v/>
          </cell>
          <cell r="W365" t="str">
            <v/>
          </cell>
          <cell r="X365" t="str">
            <v/>
          </cell>
          <cell r="Y365" t="str">
            <v/>
          </cell>
          <cell r="Z365" t="str">
            <v/>
          </cell>
          <cell r="AA365" t="str">
            <v/>
          </cell>
          <cell r="AB365" t="str">
            <v/>
          </cell>
        </row>
        <row r="366">
          <cell r="A366">
            <v>365</v>
          </cell>
          <cell r="B366" t="str">
            <v/>
          </cell>
          <cell r="C366" t="str">
            <v/>
          </cell>
          <cell r="D366" t="str">
            <v/>
          </cell>
          <cell r="E366" t="str">
            <v/>
          </cell>
          <cell r="F366" t="str">
            <v/>
          </cell>
          <cell r="G366" t="str">
            <v/>
          </cell>
          <cell r="H366" t="str">
            <v/>
          </cell>
          <cell r="I366" t="str">
            <v/>
          </cell>
          <cell r="J366" t="str">
            <v/>
          </cell>
          <cell r="K366" t="str">
            <v/>
          </cell>
          <cell r="L366" t="str">
            <v/>
          </cell>
          <cell r="M366" t="str">
            <v/>
          </cell>
          <cell r="N366" t="str">
            <v/>
          </cell>
          <cell r="O366" t="str">
            <v/>
          </cell>
          <cell r="P366" t="str">
            <v/>
          </cell>
          <cell r="Q366" t="str">
            <v/>
          </cell>
          <cell r="R366" t="str">
            <v/>
          </cell>
          <cell r="S366" t="str">
            <v/>
          </cell>
          <cell r="T366" t="str">
            <v/>
          </cell>
          <cell r="V366" t="str">
            <v/>
          </cell>
          <cell r="W366" t="str">
            <v/>
          </cell>
          <cell r="X366" t="str">
            <v/>
          </cell>
          <cell r="Y366" t="str">
            <v/>
          </cell>
          <cell r="Z366" t="str">
            <v/>
          </cell>
          <cell r="AA366" t="str">
            <v/>
          </cell>
          <cell r="AB366" t="str">
            <v/>
          </cell>
        </row>
        <row r="367">
          <cell r="A367">
            <v>366</v>
          </cell>
          <cell r="B367" t="str">
            <v>A7 30.5*26.0</v>
          </cell>
          <cell r="C367">
            <v>660</v>
          </cell>
          <cell r="D367">
            <v>775</v>
          </cell>
          <cell r="E367">
            <v>8</v>
          </cell>
          <cell r="F367">
            <v>8</v>
          </cell>
          <cell r="G367">
            <v>8</v>
          </cell>
          <cell r="H367">
            <v>8</v>
          </cell>
          <cell r="I367">
            <v>1</v>
          </cell>
          <cell r="J367">
            <v>1</v>
          </cell>
          <cell r="K367">
            <v>203.5</v>
          </cell>
          <cell r="L367">
            <v>1</v>
          </cell>
          <cell r="M367">
            <v>44</v>
          </cell>
          <cell r="N367">
            <v>97</v>
          </cell>
          <cell r="O367">
            <v>108</v>
          </cell>
          <cell r="P367">
            <v>134</v>
          </cell>
          <cell r="Q367">
            <v>0</v>
          </cell>
          <cell r="R367">
            <v>0.13</v>
          </cell>
          <cell r="S367">
            <v>0.13</v>
          </cell>
          <cell r="T367">
            <v>0.13</v>
          </cell>
          <cell r="U367">
            <v>1</v>
          </cell>
          <cell r="V367">
            <v>15</v>
          </cell>
          <cell r="W367">
            <v>12</v>
          </cell>
          <cell r="X367">
            <v>1</v>
          </cell>
          <cell r="Y367">
            <v>1</v>
          </cell>
          <cell r="Z367">
            <v>50</v>
          </cell>
          <cell r="AA367">
            <v>50</v>
          </cell>
          <cell r="AB367">
            <v>0.04</v>
          </cell>
          <cell r="AC367">
            <v>0.04</v>
          </cell>
          <cell r="AD367">
            <v>1</v>
          </cell>
        </row>
        <row r="368">
          <cell r="A368">
            <v>367</v>
          </cell>
          <cell r="B368" t="str">
            <v>A7a30.5*26.0</v>
          </cell>
          <cell r="C368">
            <v>660</v>
          </cell>
          <cell r="D368">
            <v>775</v>
          </cell>
          <cell r="E368">
            <v>48</v>
          </cell>
          <cell r="F368">
            <v>48</v>
          </cell>
          <cell r="G368">
            <v>51</v>
          </cell>
          <cell r="H368">
            <v>51</v>
          </cell>
          <cell r="I368">
            <v>1</v>
          </cell>
          <cell r="J368">
            <v>1</v>
          </cell>
          <cell r="K368">
            <v>203.5</v>
          </cell>
          <cell r="L368">
            <v>1</v>
          </cell>
          <cell r="M368">
            <v>44</v>
          </cell>
          <cell r="N368">
            <v>97</v>
          </cell>
          <cell r="O368">
            <v>108</v>
          </cell>
          <cell r="P368">
            <v>134</v>
          </cell>
          <cell r="Q368">
            <v>0</v>
          </cell>
          <cell r="R368">
            <v>0.13</v>
          </cell>
          <cell r="S368">
            <v>0.13</v>
          </cell>
          <cell r="T368">
            <v>0.13</v>
          </cell>
          <cell r="U368">
            <v>1</v>
          </cell>
          <cell r="V368">
            <v>15</v>
          </cell>
          <cell r="W368">
            <v>12</v>
          </cell>
          <cell r="X368">
            <v>1</v>
          </cell>
          <cell r="Y368">
            <v>1</v>
          </cell>
          <cell r="Z368">
            <v>50</v>
          </cell>
          <cell r="AA368">
            <v>50</v>
          </cell>
          <cell r="AB368">
            <v>0.04</v>
          </cell>
          <cell r="AC368">
            <v>0.04</v>
          </cell>
          <cell r="AD368">
            <v>1</v>
          </cell>
        </row>
        <row r="369">
          <cell r="A369">
            <v>368</v>
          </cell>
          <cell r="B369" t="str">
            <v/>
          </cell>
          <cell r="C369" t="str">
            <v/>
          </cell>
          <cell r="D369" t="str">
            <v/>
          </cell>
          <cell r="E369" t="str">
            <v/>
          </cell>
          <cell r="F369" t="str">
            <v/>
          </cell>
          <cell r="G369" t="str">
            <v/>
          </cell>
          <cell r="H369" t="str">
            <v/>
          </cell>
          <cell r="I369" t="str">
            <v/>
          </cell>
          <cell r="J369" t="str">
            <v/>
          </cell>
          <cell r="K369" t="str">
            <v/>
          </cell>
          <cell r="L369" t="str">
            <v/>
          </cell>
          <cell r="M369" t="str">
            <v/>
          </cell>
          <cell r="N369" t="str">
            <v/>
          </cell>
          <cell r="O369" t="str">
            <v/>
          </cell>
          <cell r="P369" t="str">
            <v/>
          </cell>
          <cell r="Q369" t="str">
            <v/>
          </cell>
          <cell r="R369" t="str">
            <v/>
          </cell>
          <cell r="S369" t="str">
            <v/>
          </cell>
          <cell r="T369" t="str">
            <v/>
          </cell>
          <cell r="V369" t="str">
            <v/>
          </cell>
          <cell r="W369" t="str">
            <v/>
          </cell>
          <cell r="X369" t="str">
            <v/>
          </cell>
          <cell r="Y369" t="str">
            <v/>
          </cell>
          <cell r="Z369" t="str">
            <v/>
          </cell>
          <cell r="AA369" t="str">
            <v/>
          </cell>
          <cell r="AB369" t="str">
            <v/>
          </cell>
        </row>
        <row r="370">
          <cell r="A370">
            <v>369</v>
          </cell>
          <cell r="B370" t="str">
            <v/>
          </cell>
          <cell r="C370" t="str">
            <v/>
          </cell>
          <cell r="D370" t="str">
            <v/>
          </cell>
          <cell r="E370" t="str">
            <v/>
          </cell>
          <cell r="F370" t="str">
            <v/>
          </cell>
          <cell r="G370" t="str">
            <v/>
          </cell>
          <cell r="H370" t="str">
            <v/>
          </cell>
          <cell r="I370" t="str">
            <v/>
          </cell>
          <cell r="J370" t="str">
            <v/>
          </cell>
          <cell r="K370" t="str">
            <v/>
          </cell>
          <cell r="L370" t="str">
            <v/>
          </cell>
          <cell r="M370" t="str">
            <v/>
          </cell>
          <cell r="N370" t="str">
            <v/>
          </cell>
          <cell r="O370" t="str">
            <v/>
          </cell>
          <cell r="P370" t="str">
            <v/>
          </cell>
          <cell r="Q370" t="str">
            <v/>
          </cell>
          <cell r="R370" t="str">
            <v/>
          </cell>
          <cell r="S370" t="str">
            <v/>
          </cell>
          <cell r="T370" t="str">
            <v/>
          </cell>
          <cell r="V370" t="str">
            <v/>
          </cell>
          <cell r="W370" t="str">
            <v/>
          </cell>
          <cell r="X370" t="str">
            <v/>
          </cell>
          <cell r="Y370" t="str">
            <v/>
          </cell>
          <cell r="Z370" t="str">
            <v/>
          </cell>
          <cell r="AA370" t="str">
            <v/>
          </cell>
          <cell r="AB370" t="str">
            <v/>
          </cell>
        </row>
        <row r="371">
          <cell r="A371">
            <v>370</v>
          </cell>
          <cell r="B371" t="str">
            <v>Q6=37.5*30.0</v>
          </cell>
          <cell r="C371">
            <v>762</v>
          </cell>
          <cell r="D371">
            <v>953</v>
          </cell>
          <cell r="E371">
            <v>14</v>
          </cell>
          <cell r="F371">
            <v>14</v>
          </cell>
          <cell r="G371">
            <v>15</v>
          </cell>
          <cell r="H371">
            <v>15</v>
          </cell>
          <cell r="I371">
            <v>1</v>
          </cell>
          <cell r="J371">
            <v>1</v>
          </cell>
          <cell r="K371">
            <v>203.5</v>
          </cell>
          <cell r="L371">
            <v>1</v>
          </cell>
          <cell r="M371">
            <v>38</v>
          </cell>
          <cell r="N371">
            <v>84</v>
          </cell>
          <cell r="O371">
            <v>93</v>
          </cell>
          <cell r="P371">
            <v>116</v>
          </cell>
          <cell r="Q371">
            <v>0</v>
          </cell>
          <cell r="R371">
            <v>0.15</v>
          </cell>
          <cell r="S371">
            <v>0.4</v>
          </cell>
          <cell r="T371">
            <v>0.5</v>
          </cell>
          <cell r="U371">
            <v>3</v>
          </cell>
          <cell r="V371">
            <v>15</v>
          </cell>
          <cell r="W371">
            <v>12</v>
          </cell>
          <cell r="X371">
            <v>1</v>
          </cell>
          <cell r="Y371">
            <v>1</v>
          </cell>
          <cell r="Z371">
            <v>50</v>
          </cell>
          <cell r="AA371">
            <v>50</v>
          </cell>
          <cell r="AB371">
            <v>50</v>
          </cell>
          <cell r="AC371">
            <v>50</v>
          </cell>
          <cell r="AD371">
            <v>3</v>
          </cell>
        </row>
        <row r="372">
          <cell r="A372">
            <v>371</v>
          </cell>
          <cell r="B372" t="str">
            <v>Q6+30.5*25.5</v>
          </cell>
          <cell r="C372">
            <v>648</v>
          </cell>
          <cell r="D372">
            <v>775</v>
          </cell>
          <cell r="E372">
            <v>8</v>
          </cell>
          <cell r="F372">
            <v>8</v>
          </cell>
          <cell r="G372">
            <v>8</v>
          </cell>
          <cell r="H372">
            <v>8</v>
          </cell>
          <cell r="I372">
            <v>1</v>
          </cell>
          <cell r="J372">
            <v>1</v>
          </cell>
          <cell r="K372">
            <v>203.5</v>
          </cell>
          <cell r="L372">
            <v>1</v>
          </cell>
          <cell r="M372">
            <v>45</v>
          </cell>
          <cell r="N372">
            <v>99</v>
          </cell>
          <cell r="O372">
            <v>110</v>
          </cell>
          <cell r="P372">
            <v>137</v>
          </cell>
          <cell r="Q372">
            <v>0</v>
          </cell>
          <cell r="R372">
            <v>0.13</v>
          </cell>
          <cell r="S372">
            <v>0.13</v>
          </cell>
          <cell r="T372">
            <v>0.4</v>
          </cell>
          <cell r="U372">
            <v>3</v>
          </cell>
          <cell r="V372">
            <v>15</v>
          </cell>
          <cell r="W372">
            <v>12</v>
          </cell>
          <cell r="X372">
            <v>1</v>
          </cell>
          <cell r="Y372">
            <v>1</v>
          </cell>
          <cell r="Z372">
            <v>50</v>
          </cell>
          <cell r="AA372">
            <v>50</v>
          </cell>
          <cell r="AB372">
            <v>0.04</v>
          </cell>
          <cell r="AC372">
            <v>0.5</v>
          </cell>
          <cell r="AD372">
            <v>3</v>
          </cell>
        </row>
        <row r="373">
          <cell r="A373">
            <v>372</v>
          </cell>
          <cell r="B373" t="str">
            <v>Q6+33.5*27.0</v>
          </cell>
          <cell r="C373">
            <v>686</v>
          </cell>
          <cell r="D373">
            <v>851</v>
          </cell>
          <cell r="E373">
            <v>8</v>
          </cell>
          <cell r="F373">
            <v>8</v>
          </cell>
          <cell r="G373">
            <v>8</v>
          </cell>
          <cell r="H373">
            <v>8</v>
          </cell>
          <cell r="I373">
            <v>1</v>
          </cell>
          <cell r="J373">
            <v>1</v>
          </cell>
          <cell r="K373">
            <v>203.5</v>
          </cell>
          <cell r="L373">
            <v>1</v>
          </cell>
          <cell r="M373">
            <v>42</v>
          </cell>
          <cell r="N373">
            <v>93</v>
          </cell>
          <cell r="O373">
            <v>104</v>
          </cell>
          <cell r="P373">
            <v>130</v>
          </cell>
          <cell r="Q373">
            <v>0</v>
          </cell>
          <cell r="R373">
            <v>0.13</v>
          </cell>
          <cell r="S373">
            <v>0.13</v>
          </cell>
          <cell r="T373">
            <v>0.4</v>
          </cell>
          <cell r="U373">
            <v>3</v>
          </cell>
          <cell r="V373">
            <v>15</v>
          </cell>
          <cell r="W373">
            <v>12</v>
          </cell>
          <cell r="X373">
            <v>1</v>
          </cell>
          <cell r="Y373">
            <v>1</v>
          </cell>
          <cell r="Z373">
            <v>50</v>
          </cell>
          <cell r="AA373">
            <v>50</v>
          </cell>
          <cell r="AB373">
            <v>0.04</v>
          </cell>
          <cell r="AC373">
            <v>0.5</v>
          </cell>
          <cell r="AD373">
            <v>3</v>
          </cell>
        </row>
        <row r="374">
          <cell r="A374">
            <v>373</v>
          </cell>
          <cell r="B374" t="str">
            <v>Q6+35.5*28.0</v>
          </cell>
          <cell r="C374">
            <v>711</v>
          </cell>
          <cell r="D374">
            <v>902</v>
          </cell>
          <cell r="E374">
            <v>14</v>
          </cell>
          <cell r="F374">
            <v>14</v>
          </cell>
          <cell r="G374">
            <v>9</v>
          </cell>
          <cell r="H374">
            <v>9</v>
          </cell>
          <cell r="I374">
            <v>1</v>
          </cell>
          <cell r="J374">
            <v>1</v>
          </cell>
          <cell r="K374">
            <v>203.5</v>
          </cell>
          <cell r="L374">
            <v>1</v>
          </cell>
          <cell r="M374">
            <v>27</v>
          </cell>
          <cell r="N374">
            <v>60</v>
          </cell>
          <cell r="O374">
            <v>100</v>
          </cell>
          <cell r="P374">
            <v>125</v>
          </cell>
          <cell r="Q374">
            <v>0</v>
          </cell>
          <cell r="R374">
            <v>0.15</v>
          </cell>
          <cell r="S374">
            <v>0.15</v>
          </cell>
          <cell r="T374">
            <v>0.4</v>
          </cell>
          <cell r="U374">
            <v>3</v>
          </cell>
          <cell r="V374">
            <v>15</v>
          </cell>
          <cell r="W374">
            <v>12</v>
          </cell>
          <cell r="X374">
            <v>1</v>
          </cell>
          <cell r="Y374">
            <v>1</v>
          </cell>
          <cell r="Z374">
            <v>50</v>
          </cell>
          <cell r="AA374">
            <v>50</v>
          </cell>
          <cell r="AB374">
            <v>0.04</v>
          </cell>
          <cell r="AC374">
            <v>0.5</v>
          </cell>
          <cell r="AD374">
            <v>3</v>
          </cell>
        </row>
        <row r="375">
          <cell r="A375">
            <v>374</v>
          </cell>
          <cell r="B375" t="str">
            <v>Q6+37.5*30.0</v>
          </cell>
          <cell r="C375">
            <v>762</v>
          </cell>
          <cell r="D375">
            <v>953</v>
          </cell>
          <cell r="E375">
            <v>14</v>
          </cell>
          <cell r="F375">
            <v>14</v>
          </cell>
          <cell r="G375">
            <v>15</v>
          </cell>
          <cell r="H375">
            <v>15</v>
          </cell>
          <cell r="I375">
            <v>1</v>
          </cell>
          <cell r="J375">
            <v>1</v>
          </cell>
          <cell r="K375">
            <v>203.5</v>
          </cell>
          <cell r="L375">
            <v>1</v>
          </cell>
          <cell r="M375">
            <v>38</v>
          </cell>
          <cell r="N375">
            <v>84</v>
          </cell>
          <cell r="O375">
            <v>93</v>
          </cell>
          <cell r="P375">
            <v>116</v>
          </cell>
          <cell r="Q375">
            <v>0</v>
          </cell>
          <cell r="R375">
            <v>0.15</v>
          </cell>
          <cell r="S375">
            <v>0.15</v>
          </cell>
          <cell r="T375">
            <v>0.4</v>
          </cell>
          <cell r="U375">
            <v>3</v>
          </cell>
          <cell r="V375">
            <v>15</v>
          </cell>
          <cell r="W375">
            <v>12</v>
          </cell>
          <cell r="X375">
            <v>1</v>
          </cell>
          <cell r="Y375">
            <v>1</v>
          </cell>
          <cell r="Z375">
            <v>50</v>
          </cell>
          <cell r="AA375">
            <v>50</v>
          </cell>
          <cell r="AB375">
            <v>0.04</v>
          </cell>
          <cell r="AC375">
            <v>0.5</v>
          </cell>
          <cell r="AD375">
            <v>3</v>
          </cell>
        </row>
        <row r="376">
          <cell r="A376">
            <v>375</v>
          </cell>
          <cell r="B376" t="str">
            <v>Q7+30.5*26.0</v>
          </cell>
          <cell r="C376">
            <v>660</v>
          </cell>
          <cell r="D376">
            <v>775</v>
          </cell>
          <cell r="E376">
            <v>8</v>
          </cell>
          <cell r="F376">
            <v>8</v>
          </cell>
          <cell r="G376">
            <v>8</v>
          </cell>
          <cell r="H376">
            <v>8</v>
          </cell>
          <cell r="I376">
            <v>1</v>
          </cell>
          <cell r="J376">
            <v>1</v>
          </cell>
          <cell r="K376">
            <v>203.5</v>
          </cell>
          <cell r="L376">
            <v>1</v>
          </cell>
          <cell r="M376">
            <v>44</v>
          </cell>
          <cell r="N376">
            <v>97</v>
          </cell>
          <cell r="O376">
            <v>108</v>
          </cell>
          <cell r="P376">
            <v>134</v>
          </cell>
          <cell r="Q376">
            <v>0</v>
          </cell>
          <cell r="R376">
            <v>0.13</v>
          </cell>
          <cell r="S376">
            <v>0.13</v>
          </cell>
          <cell r="T376">
            <v>0.4</v>
          </cell>
          <cell r="U376">
            <v>3</v>
          </cell>
          <cell r="V376">
            <v>15</v>
          </cell>
          <cell r="W376">
            <v>12</v>
          </cell>
          <cell r="X376">
            <v>1</v>
          </cell>
          <cell r="Y376">
            <v>1</v>
          </cell>
          <cell r="Z376">
            <v>50</v>
          </cell>
          <cell r="AA376">
            <v>50</v>
          </cell>
          <cell r="AB376">
            <v>0.04</v>
          </cell>
          <cell r="AC376">
            <v>0.5</v>
          </cell>
          <cell r="AD376">
            <v>3</v>
          </cell>
        </row>
        <row r="377">
          <cell r="A377">
            <v>376</v>
          </cell>
          <cell r="B377" t="str">
            <v>Q7+33.5*26.5</v>
          </cell>
          <cell r="C377">
            <v>673</v>
          </cell>
          <cell r="D377">
            <v>851</v>
          </cell>
          <cell r="E377">
            <v>8</v>
          </cell>
          <cell r="F377">
            <v>8</v>
          </cell>
          <cell r="G377">
            <v>8</v>
          </cell>
          <cell r="H377">
            <v>8</v>
          </cell>
          <cell r="I377">
            <v>1</v>
          </cell>
          <cell r="J377">
            <v>1</v>
          </cell>
          <cell r="K377">
            <v>203.5</v>
          </cell>
          <cell r="L377">
            <v>1</v>
          </cell>
          <cell r="M377">
            <v>43</v>
          </cell>
          <cell r="N377">
            <v>95</v>
          </cell>
          <cell r="O377">
            <v>106</v>
          </cell>
          <cell r="P377">
            <v>132</v>
          </cell>
          <cell r="Q377">
            <v>0</v>
          </cell>
          <cell r="R377">
            <v>0.13</v>
          </cell>
          <cell r="S377">
            <v>0.13</v>
          </cell>
          <cell r="T377">
            <v>0.4</v>
          </cell>
          <cell r="U377">
            <v>3</v>
          </cell>
          <cell r="V377">
            <v>15</v>
          </cell>
          <cell r="W377">
            <v>12</v>
          </cell>
          <cell r="X377">
            <v>1</v>
          </cell>
          <cell r="Y377">
            <v>1</v>
          </cell>
          <cell r="Z377">
            <v>50</v>
          </cell>
          <cell r="AA377">
            <v>50</v>
          </cell>
          <cell r="AB377">
            <v>0.04</v>
          </cell>
          <cell r="AC377">
            <v>0.5</v>
          </cell>
          <cell r="AD377">
            <v>3</v>
          </cell>
        </row>
        <row r="378">
          <cell r="A378">
            <v>377</v>
          </cell>
          <cell r="B378" t="str">
            <v>Q7+35.5*28.0</v>
          </cell>
          <cell r="C378">
            <v>711</v>
          </cell>
          <cell r="D378">
            <v>902</v>
          </cell>
          <cell r="E378">
            <v>14</v>
          </cell>
          <cell r="F378">
            <v>14</v>
          </cell>
          <cell r="G378">
            <v>9</v>
          </cell>
          <cell r="H378">
            <v>9</v>
          </cell>
          <cell r="I378">
            <v>1</v>
          </cell>
          <cell r="J378">
            <v>1</v>
          </cell>
          <cell r="K378">
            <v>203.5</v>
          </cell>
          <cell r="L378">
            <v>1</v>
          </cell>
          <cell r="M378">
            <v>41</v>
          </cell>
          <cell r="N378">
            <v>90</v>
          </cell>
          <cell r="O378">
            <v>100</v>
          </cell>
          <cell r="P378">
            <v>125</v>
          </cell>
          <cell r="Q378">
            <v>0</v>
          </cell>
          <cell r="R378">
            <v>0.13</v>
          </cell>
          <cell r="S378">
            <v>0.13</v>
          </cell>
          <cell r="T378">
            <v>0.4</v>
          </cell>
          <cell r="U378">
            <v>3</v>
          </cell>
          <cell r="V378">
            <v>15</v>
          </cell>
          <cell r="W378">
            <v>12</v>
          </cell>
          <cell r="X378">
            <v>1</v>
          </cell>
          <cell r="Y378">
            <v>1</v>
          </cell>
          <cell r="Z378">
            <v>50</v>
          </cell>
          <cell r="AA378">
            <v>50</v>
          </cell>
          <cell r="AB378">
            <v>0.04</v>
          </cell>
          <cell r="AC378">
            <v>0.5</v>
          </cell>
          <cell r="AD378">
            <v>3</v>
          </cell>
        </row>
        <row r="379">
          <cell r="A379">
            <v>378</v>
          </cell>
          <cell r="B379" t="str">
            <v>Q7+37.0*30.0</v>
          </cell>
          <cell r="C379">
            <v>762</v>
          </cell>
          <cell r="D379">
            <v>940</v>
          </cell>
          <cell r="E379">
            <v>14</v>
          </cell>
          <cell r="F379">
            <v>14</v>
          </cell>
          <cell r="G379">
            <v>8</v>
          </cell>
          <cell r="H379">
            <v>8</v>
          </cell>
          <cell r="I379">
            <v>1</v>
          </cell>
          <cell r="J379">
            <v>1</v>
          </cell>
          <cell r="K379">
            <v>203.5</v>
          </cell>
          <cell r="L379">
            <v>1</v>
          </cell>
          <cell r="M379">
            <v>38</v>
          </cell>
          <cell r="N379">
            <v>84</v>
          </cell>
          <cell r="O379">
            <v>93</v>
          </cell>
          <cell r="P379">
            <v>116</v>
          </cell>
          <cell r="Q379">
            <v>0</v>
          </cell>
          <cell r="R379">
            <v>0.13</v>
          </cell>
          <cell r="S379">
            <v>0.13</v>
          </cell>
          <cell r="T379">
            <v>0.4</v>
          </cell>
          <cell r="U379">
            <v>3</v>
          </cell>
          <cell r="V379">
            <v>15</v>
          </cell>
          <cell r="W379">
            <v>12</v>
          </cell>
          <cell r="X379">
            <v>1</v>
          </cell>
          <cell r="Y379">
            <v>1</v>
          </cell>
          <cell r="Z379">
            <v>50</v>
          </cell>
          <cell r="AA379">
            <v>50</v>
          </cell>
          <cell r="AB379">
            <v>0.04</v>
          </cell>
          <cell r="AC379">
            <v>0.5</v>
          </cell>
          <cell r="AD379">
            <v>3</v>
          </cell>
        </row>
        <row r="380">
          <cell r="A380">
            <v>379</v>
          </cell>
          <cell r="B380" t="str">
            <v>Q7+28.5*36.0</v>
          </cell>
          <cell r="C380">
            <v>914</v>
          </cell>
          <cell r="D380">
            <v>724</v>
          </cell>
          <cell r="E380">
            <v>8</v>
          </cell>
          <cell r="F380">
            <v>8</v>
          </cell>
          <cell r="G380">
            <v>8</v>
          </cell>
          <cell r="H380">
            <v>8</v>
          </cell>
          <cell r="I380">
            <v>1</v>
          </cell>
          <cell r="J380">
            <v>1</v>
          </cell>
          <cell r="K380">
            <v>203.5</v>
          </cell>
          <cell r="L380">
            <v>1</v>
          </cell>
          <cell r="M380">
            <v>30</v>
          </cell>
          <cell r="N380">
            <v>67</v>
          </cell>
          <cell r="O380">
            <v>75</v>
          </cell>
          <cell r="P380">
            <v>93</v>
          </cell>
          <cell r="Q380">
            <v>0</v>
          </cell>
          <cell r="R380">
            <v>0.13</v>
          </cell>
          <cell r="S380">
            <v>0.13</v>
          </cell>
          <cell r="T380">
            <v>0.4</v>
          </cell>
          <cell r="U380">
            <v>3</v>
          </cell>
          <cell r="V380">
            <v>15</v>
          </cell>
          <cell r="W380">
            <v>12</v>
          </cell>
          <cell r="X380">
            <v>1</v>
          </cell>
          <cell r="Y380">
            <v>1</v>
          </cell>
          <cell r="Z380">
            <v>50</v>
          </cell>
          <cell r="AA380">
            <v>50</v>
          </cell>
          <cell r="AB380">
            <v>0.04</v>
          </cell>
          <cell r="AC380">
            <v>0.5</v>
          </cell>
          <cell r="AD380">
            <v>3</v>
          </cell>
        </row>
        <row r="381">
          <cell r="A381">
            <v>380</v>
          </cell>
          <cell r="B381" t="str">
            <v/>
          </cell>
          <cell r="C381" t="str">
            <v/>
          </cell>
          <cell r="D381" t="str">
            <v/>
          </cell>
          <cell r="E381" t="str">
            <v/>
          </cell>
          <cell r="F381" t="str">
            <v/>
          </cell>
          <cell r="G381" t="str">
            <v/>
          </cell>
          <cell r="H381" t="str">
            <v/>
          </cell>
          <cell r="I381" t="str">
            <v/>
          </cell>
          <cell r="J381" t="str">
            <v/>
          </cell>
          <cell r="K381" t="str">
            <v/>
          </cell>
          <cell r="L381" t="str">
            <v/>
          </cell>
          <cell r="M381" t="str">
            <v/>
          </cell>
          <cell r="N381" t="str">
            <v/>
          </cell>
          <cell r="O381" t="str">
            <v/>
          </cell>
          <cell r="P381" t="str">
            <v/>
          </cell>
          <cell r="Q381" t="str">
            <v/>
          </cell>
          <cell r="R381" t="str">
            <v/>
          </cell>
          <cell r="S381" t="str">
            <v/>
          </cell>
          <cell r="T381" t="str">
            <v/>
          </cell>
          <cell r="V381" t="str">
            <v/>
          </cell>
          <cell r="W381" t="str">
            <v/>
          </cell>
          <cell r="X381" t="str">
            <v/>
          </cell>
          <cell r="Y381" t="str">
            <v/>
          </cell>
          <cell r="Z381" t="str">
            <v/>
          </cell>
          <cell r="AA381" t="str">
            <v/>
          </cell>
          <cell r="AB381" t="str">
            <v/>
          </cell>
        </row>
        <row r="382">
          <cell r="A382">
            <v>381</v>
          </cell>
          <cell r="B382" t="str">
            <v>A6+30.5*25.5</v>
          </cell>
          <cell r="C382">
            <v>648</v>
          </cell>
          <cell r="D382">
            <v>775</v>
          </cell>
          <cell r="E382">
            <v>8</v>
          </cell>
          <cell r="F382">
            <v>8</v>
          </cell>
          <cell r="G382">
            <v>8</v>
          </cell>
          <cell r="H382">
            <v>8</v>
          </cell>
          <cell r="I382">
            <v>1</v>
          </cell>
          <cell r="J382">
            <v>1</v>
          </cell>
          <cell r="K382">
            <v>203.5</v>
          </cell>
          <cell r="L382">
            <v>1</v>
          </cell>
          <cell r="M382">
            <v>45</v>
          </cell>
          <cell r="N382">
            <v>99</v>
          </cell>
          <cell r="O382">
            <v>110</v>
          </cell>
          <cell r="P382">
            <v>137</v>
          </cell>
          <cell r="Q382">
            <v>0</v>
          </cell>
          <cell r="R382">
            <v>0.13</v>
          </cell>
          <cell r="S382">
            <v>0.13</v>
          </cell>
          <cell r="T382">
            <v>0.4</v>
          </cell>
          <cell r="U382">
            <v>3</v>
          </cell>
          <cell r="V382">
            <v>15</v>
          </cell>
          <cell r="W382">
            <v>12</v>
          </cell>
          <cell r="X382">
            <v>1</v>
          </cell>
          <cell r="Y382">
            <v>1</v>
          </cell>
          <cell r="Z382">
            <v>50</v>
          </cell>
          <cell r="AA382">
            <v>50</v>
          </cell>
          <cell r="AB382">
            <v>0.04</v>
          </cell>
          <cell r="AC382">
            <v>0.5</v>
          </cell>
          <cell r="AD382">
            <v>3</v>
          </cell>
        </row>
        <row r="383">
          <cell r="A383">
            <v>382</v>
          </cell>
          <cell r="B383" t="str">
            <v>A6+33.5*27.0</v>
          </cell>
          <cell r="C383">
            <v>686</v>
          </cell>
          <cell r="D383">
            <v>851</v>
          </cell>
          <cell r="E383">
            <v>8</v>
          </cell>
          <cell r="F383">
            <v>8</v>
          </cell>
          <cell r="G383">
            <v>8</v>
          </cell>
          <cell r="H383">
            <v>8</v>
          </cell>
          <cell r="I383">
            <v>1</v>
          </cell>
          <cell r="J383">
            <v>1</v>
          </cell>
          <cell r="K383">
            <v>203.5</v>
          </cell>
          <cell r="L383">
            <v>1</v>
          </cell>
          <cell r="M383">
            <v>42</v>
          </cell>
          <cell r="N383">
            <v>93</v>
          </cell>
          <cell r="O383">
            <v>104</v>
          </cell>
          <cell r="P383">
            <v>130</v>
          </cell>
          <cell r="Q383">
            <v>0</v>
          </cell>
          <cell r="R383">
            <v>0.13</v>
          </cell>
          <cell r="S383">
            <v>0.13</v>
          </cell>
          <cell r="T383">
            <v>0.4</v>
          </cell>
          <cell r="U383">
            <v>3</v>
          </cell>
          <cell r="V383">
            <v>15</v>
          </cell>
          <cell r="W383">
            <v>12</v>
          </cell>
          <cell r="X383">
            <v>1</v>
          </cell>
          <cell r="Y383">
            <v>1</v>
          </cell>
          <cell r="Z383">
            <v>50</v>
          </cell>
          <cell r="AA383">
            <v>50</v>
          </cell>
          <cell r="AB383">
            <v>0.04</v>
          </cell>
          <cell r="AC383">
            <v>0.5</v>
          </cell>
          <cell r="AD383">
            <v>3</v>
          </cell>
        </row>
        <row r="384">
          <cell r="A384">
            <v>383</v>
          </cell>
          <cell r="B384" t="str">
            <v>A6+35.5*28.0</v>
          </cell>
          <cell r="C384">
            <v>711</v>
          </cell>
          <cell r="D384">
            <v>902</v>
          </cell>
          <cell r="E384">
            <v>14</v>
          </cell>
          <cell r="F384">
            <v>14</v>
          </cell>
          <cell r="G384">
            <v>9</v>
          </cell>
          <cell r="H384">
            <v>9</v>
          </cell>
          <cell r="I384">
            <v>1</v>
          </cell>
          <cell r="J384">
            <v>1</v>
          </cell>
          <cell r="K384">
            <v>203.5</v>
          </cell>
          <cell r="L384">
            <v>1</v>
          </cell>
          <cell r="M384">
            <v>41</v>
          </cell>
          <cell r="N384">
            <v>90</v>
          </cell>
          <cell r="O384">
            <v>100</v>
          </cell>
          <cell r="P384">
            <v>125</v>
          </cell>
          <cell r="Q384">
            <v>0</v>
          </cell>
          <cell r="R384">
            <v>0.15</v>
          </cell>
          <cell r="S384">
            <v>0.15</v>
          </cell>
          <cell r="T384">
            <v>0.4</v>
          </cell>
          <cell r="U384">
            <v>3</v>
          </cell>
          <cell r="V384">
            <v>15</v>
          </cell>
          <cell r="W384">
            <v>12</v>
          </cell>
          <cell r="X384">
            <v>1</v>
          </cell>
          <cell r="Y384">
            <v>1</v>
          </cell>
          <cell r="Z384">
            <v>50</v>
          </cell>
          <cell r="AA384">
            <v>50</v>
          </cell>
          <cell r="AB384">
            <v>0.04</v>
          </cell>
          <cell r="AC384">
            <v>0.5</v>
          </cell>
          <cell r="AD384">
            <v>3</v>
          </cell>
        </row>
        <row r="385">
          <cell r="A385">
            <v>384</v>
          </cell>
          <cell r="B385" t="str">
            <v>A6+37.5*30.0</v>
          </cell>
          <cell r="C385">
            <v>762</v>
          </cell>
          <cell r="D385">
            <v>953</v>
          </cell>
          <cell r="E385">
            <v>14</v>
          </cell>
          <cell r="F385">
            <v>14</v>
          </cell>
          <cell r="G385">
            <v>15</v>
          </cell>
          <cell r="H385">
            <v>15</v>
          </cell>
          <cell r="I385">
            <v>1</v>
          </cell>
          <cell r="J385">
            <v>1</v>
          </cell>
          <cell r="K385">
            <v>203.5</v>
          </cell>
          <cell r="L385">
            <v>1</v>
          </cell>
          <cell r="M385">
            <v>38</v>
          </cell>
          <cell r="N385">
            <v>84</v>
          </cell>
          <cell r="O385">
            <v>93</v>
          </cell>
          <cell r="P385">
            <v>116</v>
          </cell>
          <cell r="Q385">
            <v>0</v>
          </cell>
          <cell r="R385">
            <v>0.15</v>
          </cell>
          <cell r="S385">
            <v>0.15</v>
          </cell>
          <cell r="T385">
            <v>0.4</v>
          </cell>
          <cell r="U385">
            <v>3</v>
          </cell>
          <cell r="V385">
            <v>15</v>
          </cell>
          <cell r="W385">
            <v>12</v>
          </cell>
          <cell r="X385">
            <v>1</v>
          </cell>
          <cell r="Y385">
            <v>1</v>
          </cell>
          <cell r="Z385">
            <v>50</v>
          </cell>
          <cell r="AA385">
            <v>50</v>
          </cell>
          <cell r="AB385">
            <v>0.04</v>
          </cell>
          <cell r="AC385">
            <v>0.5</v>
          </cell>
          <cell r="AD385">
            <v>3</v>
          </cell>
        </row>
        <row r="386">
          <cell r="A386">
            <v>385</v>
          </cell>
          <cell r="B386" t="str">
            <v>A7+30.5*26.0</v>
          </cell>
          <cell r="C386">
            <v>660</v>
          </cell>
          <cell r="D386">
            <v>775</v>
          </cell>
          <cell r="E386">
            <v>8</v>
          </cell>
          <cell r="F386">
            <v>8</v>
          </cell>
          <cell r="G386">
            <v>8</v>
          </cell>
          <cell r="H386">
            <v>8</v>
          </cell>
          <cell r="I386">
            <v>1</v>
          </cell>
          <cell r="J386">
            <v>1</v>
          </cell>
          <cell r="K386">
            <v>203.5</v>
          </cell>
          <cell r="L386">
            <v>1</v>
          </cell>
          <cell r="M386">
            <v>44</v>
          </cell>
          <cell r="N386">
            <v>97</v>
          </cell>
          <cell r="O386">
            <v>108</v>
          </cell>
          <cell r="P386">
            <v>134</v>
          </cell>
          <cell r="Q386">
            <v>0</v>
          </cell>
          <cell r="R386">
            <v>0.13</v>
          </cell>
          <cell r="S386">
            <v>0.13</v>
          </cell>
          <cell r="T386">
            <v>0.4</v>
          </cell>
          <cell r="U386">
            <v>3</v>
          </cell>
          <cell r="V386">
            <v>15</v>
          </cell>
          <cell r="W386">
            <v>12</v>
          </cell>
          <cell r="X386">
            <v>1</v>
          </cell>
          <cell r="Y386">
            <v>1</v>
          </cell>
          <cell r="Z386">
            <v>50</v>
          </cell>
          <cell r="AA386">
            <v>50</v>
          </cell>
          <cell r="AB386">
            <v>0.04</v>
          </cell>
          <cell r="AC386">
            <v>0.5</v>
          </cell>
          <cell r="AD386">
            <v>3</v>
          </cell>
        </row>
        <row r="387">
          <cell r="A387">
            <v>386</v>
          </cell>
          <cell r="B387" t="str">
            <v>A7+33.5*26.5</v>
          </cell>
          <cell r="C387">
            <v>673</v>
          </cell>
          <cell r="D387">
            <v>851</v>
          </cell>
          <cell r="E387">
            <v>8</v>
          </cell>
          <cell r="F387">
            <v>8</v>
          </cell>
          <cell r="G387">
            <v>8</v>
          </cell>
          <cell r="H387">
            <v>8</v>
          </cell>
          <cell r="I387">
            <v>1</v>
          </cell>
          <cell r="J387">
            <v>1</v>
          </cell>
          <cell r="K387">
            <v>203.5</v>
          </cell>
          <cell r="L387">
            <v>1</v>
          </cell>
          <cell r="M387">
            <v>43</v>
          </cell>
          <cell r="N387">
            <v>95</v>
          </cell>
          <cell r="O387">
            <v>106</v>
          </cell>
          <cell r="P387">
            <v>132</v>
          </cell>
          <cell r="Q387">
            <v>0</v>
          </cell>
          <cell r="R387">
            <v>0.13</v>
          </cell>
          <cell r="S387">
            <v>0.13</v>
          </cell>
          <cell r="T387">
            <v>0.4</v>
          </cell>
          <cell r="U387">
            <v>3</v>
          </cell>
          <cell r="V387">
            <v>15</v>
          </cell>
          <cell r="W387">
            <v>12</v>
          </cell>
          <cell r="X387">
            <v>1</v>
          </cell>
          <cell r="Y387">
            <v>1</v>
          </cell>
          <cell r="Z387">
            <v>50</v>
          </cell>
          <cell r="AA387">
            <v>50</v>
          </cell>
          <cell r="AB387">
            <v>0.04</v>
          </cell>
          <cell r="AC387">
            <v>0.5</v>
          </cell>
          <cell r="AD387">
            <v>3</v>
          </cell>
        </row>
        <row r="388">
          <cell r="A388">
            <v>387</v>
          </cell>
          <cell r="B388" t="str">
            <v>A7+35.5*28.0</v>
          </cell>
          <cell r="C388">
            <v>711</v>
          </cell>
          <cell r="D388">
            <v>902</v>
          </cell>
          <cell r="E388">
            <v>14</v>
          </cell>
          <cell r="F388">
            <v>14</v>
          </cell>
          <cell r="G388">
            <v>9</v>
          </cell>
          <cell r="H388">
            <v>9</v>
          </cell>
          <cell r="I388">
            <v>1</v>
          </cell>
          <cell r="J388">
            <v>1</v>
          </cell>
          <cell r="K388">
            <v>203.5</v>
          </cell>
          <cell r="L388">
            <v>1</v>
          </cell>
          <cell r="M388">
            <v>41</v>
          </cell>
          <cell r="N388">
            <v>90</v>
          </cell>
          <cell r="O388">
            <v>100</v>
          </cell>
          <cell r="P388">
            <v>125</v>
          </cell>
          <cell r="Q388">
            <v>0</v>
          </cell>
          <cell r="R388">
            <v>0.13</v>
          </cell>
          <cell r="S388">
            <v>0.13</v>
          </cell>
          <cell r="T388">
            <v>0.4</v>
          </cell>
          <cell r="U388">
            <v>3</v>
          </cell>
          <cell r="V388">
            <v>15</v>
          </cell>
          <cell r="W388">
            <v>12</v>
          </cell>
          <cell r="X388">
            <v>1</v>
          </cell>
          <cell r="Y388">
            <v>1</v>
          </cell>
          <cell r="Z388">
            <v>50</v>
          </cell>
          <cell r="AA388">
            <v>50</v>
          </cell>
          <cell r="AB388">
            <v>0.04</v>
          </cell>
          <cell r="AC388">
            <v>0.5</v>
          </cell>
          <cell r="AD388">
            <v>3</v>
          </cell>
        </row>
        <row r="389">
          <cell r="A389">
            <v>388</v>
          </cell>
          <cell r="B389" t="str">
            <v>A7+37.0*30.0</v>
          </cell>
          <cell r="C389">
            <v>762</v>
          </cell>
          <cell r="D389">
            <v>940</v>
          </cell>
          <cell r="E389">
            <v>14</v>
          </cell>
          <cell r="F389">
            <v>14</v>
          </cell>
          <cell r="G389">
            <v>8</v>
          </cell>
          <cell r="H389">
            <v>8</v>
          </cell>
          <cell r="I389">
            <v>1</v>
          </cell>
          <cell r="J389">
            <v>1</v>
          </cell>
          <cell r="K389">
            <v>203.5</v>
          </cell>
          <cell r="L389">
            <v>1</v>
          </cell>
          <cell r="M389">
            <v>38</v>
          </cell>
          <cell r="N389">
            <v>84</v>
          </cell>
          <cell r="O389">
            <v>93</v>
          </cell>
          <cell r="P389">
            <v>116</v>
          </cell>
          <cell r="Q389">
            <v>0</v>
          </cell>
          <cell r="R389">
            <v>0.13</v>
          </cell>
          <cell r="S389">
            <v>0.13</v>
          </cell>
          <cell r="T389">
            <v>0.4</v>
          </cell>
          <cell r="U389">
            <v>3</v>
          </cell>
          <cell r="V389">
            <v>15</v>
          </cell>
          <cell r="W389">
            <v>12</v>
          </cell>
          <cell r="X389">
            <v>1</v>
          </cell>
          <cell r="Y389">
            <v>1</v>
          </cell>
          <cell r="Z389">
            <v>50</v>
          </cell>
          <cell r="AA389">
            <v>50</v>
          </cell>
          <cell r="AB389">
            <v>0.04</v>
          </cell>
          <cell r="AC389">
            <v>0.5</v>
          </cell>
          <cell r="AD389">
            <v>3</v>
          </cell>
        </row>
        <row r="390">
          <cell r="A390">
            <v>389</v>
          </cell>
          <cell r="B390" t="str">
            <v/>
          </cell>
          <cell r="C390" t="str">
            <v/>
          </cell>
          <cell r="D390" t="str">
            <v/>
          </cell>
          <cell r="E390" t="str">
            <v/>
          </cell>
          <cell r="F390" t="str">
            <v/>
          </cell>
          <cell r="G390" t="str">
            <v/>
          </cell>
          <cell r="H390" t="str">
            <v/>
          </cell>
          <cell r="I390" t="str">
            <v/>
          </cell>
          <cell r="J390" t="str">
            <v/>
          </cell>
          <cell r="K390" t="str">
            <v/>
          </cell>
          <cell r="L390" t="str">
            <v/>
          </cell>
          <cell r="M390" t="str">
            <v/>
          </cell>
          <cell r="N390" t="str">
            <v/>
          </cell>
          <cell r="O390" t="str">
            <v/>
          </cell>
          <cell r="P390" t="str">
            <v/>
          </cell>
          <cell r="Q390" t="str">
            <v/>
          </cell>
          <cell r="R390" t="str">
            <v/>
          </cell>
          <cell r="S390" t="str">
            <v/>
          </cell>
          <cell r="T390" t="str">
            <v/>
          </cell>
          <cell r="V390" t="str">
            <v/>
          </cell>
          <cell r="W390" t="str">
            <v/>
          </cell>
          <cell r="X390" t="str">
            <v/>
          </cell>
          <cell r="Y390" t="str">
            <v/>
          </cell>
          <cell r="Z390" t="str">
            <v/>
          </cell>
          <cell r="AA390" t="str">
            <v/>
          </cell>
          <cell r="AB390" t="str">
            <v/>
          </cell>
        </row>
        <row r="391">
          <cell r="A391">
            <v>390</v>
          </cell>
          <cell r="B391" t="str">
            <v>U6=37.5*30.0</v>
          </cell>
          <cell r="C391">
            <v>762</v>
          </cell>
          <cell r="D391">
            <v>953</v>
          </cell>
          <cell r="E391">
            <v>14</v>
          </cell>
          <cell r="F391">
            <v>14</v>
          </cell>
          <cell r="G391">
            <v>15</v>
          </cell>
          <cell r="H391">
            <v>15</v>
          </cell>
          <cell r="I391">
            <v>1</v>
          </cell>
          <cell r="J391">
            <v>1</v>
          </cell>
          <cell r="K391">
            <v>203.5</v>
          </cell>
          <cell r="L391">
            <v>1</v>
          </cell>
          <cell r="M391">
            <v>38</v>
          </cell>
          <cell r="N391">
            <v>84</v>
          </cell>
          <cell r="O391">
            <v>93</v>
          </cell>
          <cell r="P391">
            <v>116</v>
          </cell>
          <cell r="Q391">
            <v>0</v>
          </cell>
          <cell r="R391">
            <v>0.15</v>
          </cell>
          <cell r="S391">
            <v>0.4</v>
          </cell>
          <cell r="T391">
            <v>0.5</v>
          </cell>
          <cell r="U391">
            <v>3</v>
          </cell>
          <cell r="V391">
            <v>15</v>
          </cell>
          <cell r="W391">
            <v>12</v>
          </cell>
          <cell r="X391">
            <v>1</v>
          </cell>
          <cell r="Y391">
            <v>1</v>
          </cell>
          <cell r="Z391">
            <v>50</v>
          </cell>
          <cell r="AA391">
            <v>50</v>
          </cell>
          <cell r="AB391">
            <v>50</v>
          </cell>
          <cell r="AC391">
            <v>50</v>
          </cell>
          <cell r="AD391">
            <v>3</v>
          </cell>
        </row>
        <row r="392">
          <cell r="A392">
            <v>391</v>
          </cell>
          <cell r="B392" t="str">
            <v>U6+30.5*25.5</v>
          </cell>
          <cell r="C392">
            <v>648</v>
          </cell>
          <cell r="D392">
            <v>775</v>
          </cell>
          <cell r="E392">
            <v>8</v>
          </cell>
          <cell r="F392">
            <v>8</v>
          </cell>
          <cell r="G392">
            <v>8</v>
          </cell>
          <cell r="H392">
            <v>8</v>
          </cell>
          <cell r="I392">
            <v>1</v>
          </cell>
          <cell r="J392">
            <v>1</v>
          </cell>
          <cell r="K392">
            <v>203.5</v>
          </cell>
          <cell r="L392">
            <v>1</v>
          </cell>
          <cell r="M392">
            <v>45</v>
          </cell>
          <cell r="N392">
            <v>99</v>
          </cell>
          <cell r="O392">
            <v>110</v>
          </cell>
          <cell r="P392">
            <v>137</v>
          </cell>
          <cell r="Q392">
            <v>0</v>
          </cell>
          <cell r="R392">
            <v>0.13</v>
          </cell>
          <cell r="S392">
            <v>0.13</v>
          </cell>
          <cell r="T392">
            <v>0.4</v>
          </cell>
          <cell r="U392">
            <v>3</v>
          </cell>
          <cell r="V392">
            <v>15</v>
          </cell>
          <cell r="W392">
            <v>12</v>
          </cell>
          <cell r="X392">
            <v>1</v>
          </cell>
          <cell r="Y392">
            <v>1</v>
          </cell>
          <cell r="Z392">
            <v>50</v>
          </cell>
          <cell r="AA392">
            <v>50</v>
          </cell>
          <cell r="AB392">
            <v>0.04</v>
          </cell>
          <cell r="AC392">
            <v>0.5</v>
          </cell>
          <cell r="AD392">
            <v>3</v>
          </cell>
        </row>
        <row r="393">
          <cell r="A393">
            <v>392</v>
          </cell>
          <cell r="B393" t="str">
            <v>U6+33.5*27.0</v>
          </cell>
          <cell r="C393">
            <v>686</v>
          </cell>
          <cell r="D393">
            <v>851</v>
          </cell>
          <cell r="E393">
            <v>8</v>
          </cell>
          <cell r="F393">
            <v>8</v>
          </cell>
          <cell r="G393">
            <v>8</v>
          </cell>
          <cell r="H393">
            <v>8</v>
          </cell>
          <cell r="I393">
            <v>1</v>
          </cell>
          <cell r="J393">
            <v>1</v>
          </cell>
          <cell r="K393">
            <v>203.5</v>
          </cell>
          <cell r="L393">
            <v>1</v>
          </cell>
          <cell r="M393">
            <v>42</v>
          </cell>
          <cell r="N393">
            <v>93</v>
          </cell>
          <cell r="O393">
            <v>104</v>
          </cell>
          <cell r="P393">
            <v>130</v>
          </cell>
          <cell r="Q393">
            <v>0</v>
          </cell>
          <cell r="R393">
            <v>0.13</v>
          </cell>
          <cell r="S393">
            <v>0.13</v>
          </cell>
          <cell r="T393">
            <v>0.4</v>
          </cell>
          <cell r="U393">
            <v>3</v>
          </cell>
          <cell r="V393">
            <v>15</v>
          </cell>
          <cell r="W393">
            <v>12</v>
          </cell>
          <cell r="X393">
            <v>1</v>
          </cell>
          <cell r="Y393">
            <v>1</v>
          </cell>
          <cell r="Z393">
            <v>50</v>
          </cell>
          <cell r="AA393">
            <v>50</v>
          </cell>
          <cell r="AB393">
            <v>0.04</v>
          </cell>
          <cell r="AC393">
            <v>0.5</v>
          </cell>
          <cell r="AD393">
            <v>3</v>
          </cell>
        </row>
        <row r="394">
          <cell r="A394">
            <v>393</v>
          </cell>
          <cell r="B394" t="str">
            <v>U6+35.5*28.0</v>
          </cell>
          <cell r="C394">
            <v>711</v>
          </cell>
          <cell r="D394">
            <v>902</v>
          </cell>
          <cell r="E394">
            <v>14</v>
          </cell>
          <cell r="F394">
            <v>14</v>
          </cell>
          <cell r="G394">
            <v>9</v>
          </cell>
          <cell r="H394">
            <v>9</v>
          </cell>
          <cell r="I394">
            <v>1</v>
          </cell>
          <cell r="J394">
            <v>1</v>
          </cell>
          <cell r="K394">
            <v>203.5</v>
          </cell>
          <cell r="L394">
            <v>1</v>
          </cell>
          <cell r="M394">
            <v>41</v>
          </cell>
          <cell r="N394">
            <v>90</v>
          </cell>
          <cell r="O394">
            <v>100</v>
          </cell>
          <cell r="P394">
            <v>125</v>
          </cell>
          <cell r="Q394">
            <v>0</v>
          </cell>
          <cell r="R394">
            <v>0.15</v>
          </cell>
          <cell r="S394">
            <v>0.15</v>
          </cell>
          <cell r="T394">
            <v>0.4</v>
          </cell>
          <cell r="U394">
            <v>3</v>
          </cell>
          <cell r="V394">
            <v>15</v>
          </cell>
          <cell r="W394">
            <v>12</v>
          </cell>
          <cell r="X394">
            <v>1</v>
          </cell>
          <cell r="Y394">
            <v>1</v>
          </cell>
          <cell r="Z394">
            <v>50</v>
          </cell>
          <cell r="AA394">
            <v>50</v>
          </cell>
          <cell r="AB394">
            <v>0.04</v>
          </cell>
          <cell r="AC394">
            <v>0.5</v>
          </cell>
          <cell r="AD394">
            <v>3</v>
          </cell>
        </row>
        <row r="395">
          <cell r="A395">
            <v>394</v>
          </cell>
          <cell r="B395" t="str">
            <v>U6+37.5*30.0</v>
          </cell>
          <cell r="C395">
            <v>762</v>
          </cell>
          <cell r="D395">
            <v>953</v>
          </cell>
          <cell r="E395">
            <v>14</v>
          </cell>
          <cell r="F395">
            <v>14</v>
          </cell>
          <cell r="G395">
            <v>15</v>
          </cell>
          <cell r="H395">
            <v>15</v>
          </cell>
          <cell r="I395">
            <v>1</v>
          </cell>
          <cell r="J395">
            <v>1</v>
          </cell>
          <cell r="K395">
            <v>203.5</v>
          </cell>
          <cell r="L395">
            <v>1</v>
          </cell>
          <cell r="M395">
            <v>38</v>
          </cell>
          <cell r="N395">
            <v>84</v>
          </cell>
          <cell r="O395">
            <v>93</v>
          </cell>
          <cell r="P395">
            <v>116</v>
          </cell>
          <cell r="Q395">
            <v>0</v>
          </cell>
          <cell r="R395">
            <v>0.15</v>
          </cell>
          <cell r="S395">
            <v>0.15</v>
          </cell>
          <cell r="T395">
            <v>0.4</v>
          </cell>
          <cell r="U395">
            <v>3</v>
          </cell>
          <cell r="V395">
            <v>15</v>
          </cell>
          <cell r="W395">
            <v>12</v>
          </cell>
          <cell r="X395">
            <v>1</v>
          </cell>
          <cell r="Y395">
            <v>1</v>
          </cell>
          <cell r="Z395">
            <v>50</v>
          </cell>
          <cell r="AA395">
            <v>50</v>
          </cell>
          <cell r="AB395">
            <v>0.04</v>
          </cell>
          <cell r="AC395">
            <v>0.5</v>
          </cell>
          <cell r="AD395">
            <v>3</v>
          </cell>
        </row>
        <row r="396">
          <cell r="A396">
            <v>395</v>
          </cell>
          <cell r="B396" t="str">
            <v>U7+30.5*26.0</v>
          </cell>
          <cell r="C396">
            <v>660</v>
          </cell>
          <cell r="D396">
            <v>775</v>
          </cell>
          <cell r="E396">
            <v>8</v>
          </cell>
          <cell r="F396">
            <v>8</v>
          </cell>
          <cell r="G396">
            <v>8</v>
          </cell>
          <cell r="H396">
            <v>8</v>
          </cell>
          <cell r="I396">
            <v>1</v>
          </cell>
          <cell r="J396">
            <v>1</v>
          </cell>
          <cell r="K396">
            <v>203.5</v>
          </cell>
          <cell r="L396">
            <v>1</v>
          </cell>
          <cell r="M396">
            <v>44</v>
          </cell>
          <cell r="N396">
            <v>97</v>
          </cell>
          <cell r="O396">
            <v>108</v>
          </cell>
          <cell r="P396">
            <v>134</v>
          </cell>
          <cell r="Q396">
            <v>0</v>
          </cell>
          <cell r="R396">
            <v>0.13</v>
          </cell>
          <cell r="S396">
            <v>0.13</v>
          </cell>
          <cell r="T396">
            <v>0.4</v>
          </cell>
          <cell r="U396">
            <v>3</v>
          </cell>
          <cell r="V396">
            <v>15</v>
          </cell>
          <cell r="W396">
            <v>12</v>
          </cell>
          <cell r="X396">
            <v>1</v>
          </cell>
          <cell r="Y396">
            <v>1</v>
          </cell>
          <cell r="Z396">
            <v>50</v>
          </cell>
          <cell r="AA396">
            <v>50</v>
          </cell>
          <cell r="AB396">
            <v>0.04</v>
          </cell>
          <cell r="AC396">
            <v>0.5</v>
          </cell>
          <cell r="AD396">
            <v>3</v>
          </cell>
        </row>
        <row r="397">
          <cell r="A397">
            <v>396</v>
          </cell>
          <cell r="B397" t="str">
            <v>U7+33.5*26.5</v>
          </cell>
          <cell r="C397">
            <v>673</v>
          </cell>
          <cell r="D397">
            <v>851</v>
          </cell>
          <cell r="E397">
            <v>8</v>
          </cell>
          <cell r="F397">
            <v>8</v>
          </cell>
          <cell r="G397">
            <v>8</v>
          </cell>
          <cell r="H397">
            <v>8</v>
          </cell>
          <cell r="I397">
            <v>1</v>
          </cell>
          <cell r="J397">
            <v>1</v>
          </cell>
          <cell r="K397">
            <v>203.5</v>
          </cell>
          <cell r="L397">
            <v>1</v>
          </cell>
          <cell r="M397">
            <v>43</v>
          </cell>
          <cell r="N397">
            <v>95</v>
          </cell>
          <cell r="O397">
            <v>106</v>
          </cell>
          <cell r="P397">
            <v>132</v>
          </cell>
          <cell r="Q397">
            <v>0</v>
          </cell>
          <cell r="R397">
            <v>0.13</v>
          </cell>
          <cell r="S397">
            <v>0.13</v>
          </cell>
          <cell r="T397">
            <v>0.4</v>
          </cell>
          <cell r="U397">
            <v>3</v>
          </cell>
          <cell r="V397">
            <v>15</v>
          </cell>
          <cell r="W397">
            <v>12</v>
          </cell>
          <cell r="X397">
            <v>1</v>
          </cell>
          <cell r="Y397">
            <v>1</v>
          </cell>
          <cell r="Z397">
            <v>50</v>
          </cell>
          <cell r="AA397">
            <v>50</v>
          </cell>
          <cell r="AB397">
            <v>0.04</v>
          </cell>
          <cell r="AC397">
            <v>0.5</v>
          </cell>
          <cell r="AD397">
            <v>3</v>
          </cell>
        </row>
        <row r="398">
          <cell r="A398">
            <v>397</v>
          </cell>
          <cell r="B398" t="str">
            <v>U7+35.5*28.0</v>
          </cell>
          <cell r="C398">
            <v>711</v>
          </cell>
          <cell r="D398">
            <v>902</v>
          </cell>
          <cell r="E398">
            <v>14</v>
          </cell>
          <cell r="F398">
            <v>14</v>
          </cell>
          <cell r="G398">
            <v>9</v>
          </cell>
          <cell r="H398">
            <v>9</v>
          </cell>
          <cell r="I398">
            <v>1</v>
          </cell>
          <cell r="J398">
            <v>1</v>
          </cell>
          <cell r="K398">
            <v>203.5</v>
          </cell>
          <cell r="L398">
            <v>1</v>
          </cell>
          <cell r="M398">
            <v>41</v>
          </cell>
          <cell r="N398">
            <v>90</v>
          </cell>
          <cell r="O398">
            <v>100</v>
          </cell>
          <cell r="P398">
            <v>125</v>
          </cell>
          <cell r="Q398">
            <v>0</v>
          </cell>
          <cell r="R398">
            <v>0.13</v>
          </cell>
          <cell r="S398">
            <v>0.13</v>
          </cell>
          <cell r="T398">
            <v>0.4</v>
          </cell>
          <cell r="U398">
            <v>3</v>
          </cell>
          <cell r="V398">
            <v>15</v>
          </cell>
          <cell r="W398">
            <v>12</v>
          </cell>
          <cell r="X398">
            <v>1</v>
          </cell>
          <cell r="Y398">
            <v>1</v>
          </cell>
          <cell r="Z398">
            <v>50</v>
          </cell>
          <cell r="AA398">
            <v>50</v>
          </cell>
          <cell r="AB398">
            <v>0.04</v>
          </cell>
          <cell r="AC398">
            <v>0.5</v>
          </cell>
          <cell r="AD398">
            <v>3</v>
          </cell>
        </row>
        <row r="399">
          <cell r="A399">
            <v>398</v>
          </cell>
          <cell r="B399" t="str">
            <v>U7+37.0*30.0</v>
          </cell>
          <cell r="C399">
            <v>762</v>
          </cell>
          <cell r="D399">
            <v>940</v>
          </cell>
          <cell r="E399">
            <v>14</v>
          </cell>
          <cell r="F399">
            <v>14</v>
          </cell>
          <cell r="G399">
            <v>8</v>
          </cell>
          <cell r="H399">
            <v>8</v>
          </cell>
          <cell r="I399">
            <v>1</v>
          </cell>
          <cell r="J399">
            <v>1</v>
          </cell>
          <cell r="K399">
            <v>203.5</v>
          </cell>
          <cell r="L399">
            <v>1</v>
          </cell>
          <cell r="M399">
            <v>38</v>
          </cell>
          <cell r="N399">
            <v>84</v>
          </cell>
          <cell r="O399">
            <v>93</v>
          </cell>
          <cell r="P399">
            <v>116</v>
          </cell>
          <cell r="Q399">
            <v>0</v>
          </cell>
          <cell r="R399">
            <v>0.13</v>
          </cell>
          <cell r="S399">
            <v>0.13</v>
          </cell>
          <cell r="T399">
            <v>0.4</v>
          </cell>
          <cell r="U399">
            <v>3</v>
          </cell>
          <cell r="V399">
            <v>15</v>
          </cell>
          <cell r="W399">
            <v>12</v>
          </cell>
          <cell r="X399">
            <v>1</v>
          </cell>
          <cell r="Y399">
            <v>1</v>
          </cell>
          <cell r="Z399">
            <v>50</v>
          </cell>
          <cell r="AA399">
            <v>50</v>
          </cell>
          <cell r="AB399">
            <v>0.04</v>
          </cell>
          <cell r="AC399">
            <v>0.5</v>
          </cell>
          <cell r="AD399">
            <v>3</v>
          </cell>
        </row>
        <row r="400">
          <cell r="A400">
            <v>399</v>
          </cell>
          <cell r="B400" t="str">
            <v>U7+39.0*30.5</v>
          </cell>
          <cell r="C400">
            <v>775</v>
          </cell>
          <cell r="D400">
            <v>991</v>
          </cell>
          <cell r="E400">
            <v>21</v>
          </cell>
          <cell r="F400">
            <v>21</v>
          </cell>
          <cell r="G400">
            <v>34</v>
          </cell>
          <cell r="H400">
            <v>34</v>
          </cell>
          <cell r="I400">
            <v>1</v>
          </cell>
          <cell r="J400">
            <v>1</v>
          </cell>
          <cell r="K400">
            <v>203.5</v>
          </cell>
          <cell r="L400">
            <v>1</v>
          </cell>
          <cell r="M400">
            <v>37</v>
          </cell>
          <cell r="N400">
            <v>82</v>
          </cell>
          <cell r="O400">
            <v>91</v>
          </cell>
          <cell r="P400">
            <v>114</v>
          </cell>
          <cell r="Q400">
            <v>0</v>
          </cell>
          <cell r="R400">
            <v>0.13</v>
          </cell>
          <cell r="S400">
            <v>0.13</v>
          </cell>
          <cell r="T400">
            <v>0.4</v>
          </cell>
          <cell r="U400">
            <v>3</v>
          </cell>
          <cell r="V400">
            <v>15</v>
          </cell>
          <cell r="W400">
            <v>12</v>
          </cell>
          <cell r="X400">
            <v>1</v>
          </cell>
          <cell r="Y400">
            <v>1</v>
          </cell>
          <cell r="Z400">
            <v>50</v>
          </cell>
          <cell r="AA400">
            <v>50</v>
          </cell>
          <cell r="AB400">
            <v>0.04</v>
          </cell>
          <cell r="AC400">
            <v>0.5</v>
          </cell>
          <cell r="AD400">
            <v>3</v>
          </cell>
        </row>
        <row r="401">
          <cell r="A401">
            <v>400</v>
          </cell>
          <cell r="B401" t="str">
            <v>U7+28.5*36.0</v>
          </cell>
          <cell r="C401">
            <v>914</v>
          </cell>
          <cell r="D401">
            <v>724</v>
          </cell>
          <cell r="E401">
            <v>8</v>
          </cell>
          <cell r="F401">
            <v>8</v>
          </cell>
          <cell r="G401">
            <v>8</v>
          </cell>
          <cell r="H401">
            <v>8</v>
          </cell>
          <cell r="I401">
            <v>1</v>
          </cell>
          <cell r="J401">
            <v>1</v>
          </cell>
          <cell r="K401">
            <v>203.5</v>
          </cell>
          <cell r="L401">
            <v>1</v>
          </cell>
          <cell r="M401">
            <v>30</v>
          </cell>
          <cell r="N401">
            <v>67</v>
          </cell>
          <cell r="O401">
            <v>75</v>
          </cell>
          <cell r="P401">
            <v>93</v>
          </cell>
          <cell r="Q401">
            <v>0</v>
          </cell>
          <cell r="R401">
            <v>0.13</v>
          </cell>
          <cell r="S401">
            <v>0.13</v>
          </cell>
          <cell r="T401">
            <v>0.4</v>
          </cell>
          <cell r="U401">
            <v>3</v>
          </cell>
          <cell r="V401">
            <v>15</v>
          </cell>
          <cell r="W401">
            <v>12</v>
          </cell>
          <cell r="X401">
            <v>1</v>
          </cell>
          <cell r="Y401">
            <v>1</v>
          </cell>
          <cell r="Z401">
            <v>50</v>
          </cell>
          <cell r="AA401">
            <v>50</v>
          </cell>
          <cell r="AB401">
            <v>0.04</v>
          </cell>
          <cell r="AC401">
            <v>0.5</v>
          </cell>
          <cell r="AD401">
            <v>3</v>
          </cell>
        </row>
        <row r="402">
          <cell r="A402">
            <v>401</v>
          </cell>
          <cell r="B402" t="str">
            <v>U6 49.5*41.0</v>
          </cell>
          <cell r="C402">
            <v>1041</v>
          </cell>
          <cell r="D402">
            <v>1257</v>
          </cell>
          <cell r="E402">
            <v>24</v>
          </cell>
          <cell r="F402">
            <v>24</v>
          </cell>
          <cell r="G402">
            <v>32</v>
          </cell>
          <cell r="H402">
            <v>32</v>
          </cell>
          <cell r="I402">
            <v>1</v>
          </cell>
          <cell r="J402">
            <v>1</v>
          </cell>
          <cell r="K402">
            <v>203.5</v>
          </cell>
          <cell r="L402">
            <v>1</v>
          </cell>
          <cell r="M402">
            <v>25</v>
          </cell>
          <cell r="N402">
            <v>56</v>
          </cell>
          <cell r="O402">
            <v>62</v>
          </cell>
          <cell r="P402">
            <v>78</v>
          </cell>
          <cell r="Q402">
            <v>0</v>
          </cell>
          <cell r="R402">
            <v>0.13</v>
          </cell>
          <cell r="S402">
            <v>0.13</v>
          </cell>
          <cell r="T402">
            <v>0.13</v>
          </cell>
          <cell r="U402">
            <v>1</v>
          </cell>
          <cell r="V402">
            <v>15</v>
          </cell>
          <cell r="W402">
            <v>12</v>
          </cell>
          <cell r="X402">
            <v>1</v>
          </cell>
          <cell r="Y402">
            <v>1</v>
          </cell>
          <cell r="Z402">
            <v>50</v>
          </cell>
          <cell r="AA402">
            <v>50</v>
          </cell>
          <cell r="AB402">
            <v>0.04</v>
          </cell>
          <cell r="AC402">
            <v>0.04</v>
          </cell>
          <cell r="AD402">
            <v>1</v>
          </cell>
        </row>
        <row r="403">
          <cell r="A403">
            <v>402</v>
          </cell>
          <cell r="B403" t="str">
            <v>U6c49.5*41.0</v>
          </cell>
          <cell r="C403">
            <v>1041</v>
          </cell>
          <cell r="D403">
            <v>1257</v>
          </cell>
          <cell r="E403">
            <v>179</v>
          </cell>
          <cell r="F403">
            <v>179</v>
          </cell>
          <cell r="G403">
            <v>187</v>
          </cell>
          <cell r="H403">
            <v>187</v>
          </cell>
          <cell r="I403">
            <v>1</v>
          </cell>
          <cell r="J403">
            <v>1</v>
          </cell>
          <cell r="K403">
            <v>203.5</v>
          </cell>
          <cell r="L403">
            <v>1</v>
          </cell>
          <cell r="M403">
            <v>25</v>
          </cell>
          <cell r="N403">
            <v>56</v>
          </cell>
          <cell r="O403">
            <v>62</v>
          </cell>
          <cell r="P403">
            <v>78</v>
          </cell>
          <cell r="Q403">
            <v>0</v>
          </cell>
          <cell r="R403">
            <v>0.13</v>
          </cell>
          <cell r="S403">
            <v>0.13</v>
          </cell>
          <cell r="T403">
            <v>0.13</v>
          </cell>
          <cell r="U403">
            <v>1</v>
          </cell>
          <cell r="V403">
            <v>15</v>
          </cell>
          <cell r="W403">
            <v>12</v>
          </cell>
          <cell r="X403">
            <v>1</v>
          </cell>
          <cell r="Y403">
            <v>1</v>
          </cell>
          <cell r="Z403">
            <v>50</v>
          </cell>
          <cell r="AA403">
            <v>50</v>
          </cell>
          <cell r="AB403">
            <v>0.04</v>
          </cell>
          <cell r="AC403">
            <v>0.04</v>
          </cell>
          <cell r="AD403">
            <v>1</v>
          </cell>
        </row>
        <row r="404">
          <cell r="A404">
            <v>403</v>
          </cell>
          <cell r="B404" t="str">
            <v>U6x49.5*41.0</v>
          </cell>
          <cell r="C404">
            <v>1041</v>
          </cell>
          <cell r="D404">
            <v>1257</v>
          </cell>
          <cell r="E404">
            <v>24</v>
          </cell>
          <cell r="F404">
            <v>24</v>
          </cell>
          <cell r="G404">
            <v>32</v>
          </cell>
          <cell r="H404">
            <v>32</v>
          </cell>
          <cell r="I404">
            <v>2</v>
          </cell>
          <cell r="J404">
            <v>2</v>
          </cell>
          <cell r="K404">
            <v>203.5</v>
          </cell>
          <cell r="L404">
            <v>4</v>
          </cell>
          <cell r="M404">
            <v>25</v>
          </cell>
          <cell r="N404">
            <v>56</v>
          </cell>
          <cell r="O404">
            <v>62</v>
          </cell>
          <cell r="P404">
            <v>78</v>
          </cell>
          <cell r="Q404">
            <v>0</v>
          </cell>
          <cell r="R404">
            <v>0.13</v>
          </cell>
          <cell r="S404">
            <v>0.13</v>
          </cell>
          <cell r="T404">
            <v>0.13</v>
          </cell>
          <cell r="U404">
            <v>1</v>
          </cell>
          <cell r="V404">
            <v>15</v>
          </cell>
          <cell r="W404">
            <v>12</v>
          </cell>
          <cell r="X404">
            <v>1</v>
          </cell>
          <cell r="Y404">
            <v>1</v>
          </cell>
          <cell r="Z404">
            <v>50</v>
          </cell>
          <cell r="AA404">
            <v>50</v>
          </cell>
          <cell r="AB404">
            <v>0.04</v>
          </cell>
          <cell r="AC404">
            <v>0.04</v>
          </cell>
          <cell r="AD404">
            <v>1</v>
          </cell>
        </row>
        <row r="405">
          <cell r="A405">
            <v>404</v>
          </cell>
          <cell r="B405" t="str">
            <v>U6+49.5*41.0</v>
          </cell>
          <cell r="C405">
            <v>1041</v>
          </cell>
          <cell r="D405">
            <v>1257</v>
          </cell>
          <cell r="E405">
            <v>24</v>
          </cell>
          <cell r="F405">
            <v>24</v>
          </cell>
          <cell r="G405">
            <v>32</v>
          </cell>
          <cell r="H405">
            <v>32</v>
          </cell>
          <cell r="I405">
            <v>1</v>
          </cell>
          <cell r="J405">
            <v>1</v>
          </cell>
          <cell r="K405">
            <v>203.5</v>
          </cell>
          <cell r="L405">
            <v>1</v>
          </cell>
          <cell r="M405">
            <v>25</v>
          </cell>
          <cell r="N405">
            <v>56</v>
          </cell>
          <cell r="O405">
            <v>62</v>
          </cell>
          <cell r="P405">
            <v>78</v>
          </cell>
          <cell r="Q405">
            <v>0</v>
          </cell>
          <cell r="R405">
            <v>0.13</v>
          </cell>
          <cell r="S405">
            <v>0.13</v>
          </cell>
          <cell r="T405">
            <v>0.4</v>
          </cell>
          <cell r="U405">
            <v>3</v>
          </cell>
          <cell r="V405">
            <v>15</v>
          </cell>
          <cell r="W405">
            <v>12</v>
          </cell>
          <cell r="X405">
            <v>1</v>
          </cell>
          <cell r="Y405">
            <v>1</v>
          </cell>
          <cell r="Z405">
            <v>50</v>
          </cell>
          <cell r="AA405">
            <v>50</v>
          </cell>
          <cell r="AB405">
            <v>0.04</v>
          </cell>
          <cell r="AC405">
            <v>0.5</v>
          </cell>
          <cell r="AD405">
            <v>3</v>
          </cell>
        </row>
        <row r="406">
          <cell r="A406">
            <v>405</v>
          </cell>
          <cell r="B406" t="str">
            <v>U6a49.0*41.0</v>
          </cell>
          <cell r="C406">
            <v>1041</v>
          </cell>
          <cell r="D406">
            <v>1245</v>
          </cell>
          <cell r="E406">
            <v>239</v>
          </cell>
          <cell r="F406">
            <v>239</v>
          </cell>
          <cell r="G406">
            <v>286</v>
          </cell>
          <cell r="H406">
            <v>286</v>
          </cell>
          <cell r="I406">
            <v>1</v>
          </cell>
          <cell r="J406">
            <v>1</v>
          </cell>
          <cell r="K406">
            <v>203.5</v>
          </cell>
          <cell r="L406">
            <v>1</v>
          </cell>
          <cell r="M406">
            <v>25</v>
          </cell>
          <cell r="N406">
            <v>56</v>
          </cell>
          <cell r="O406">
            <v>62</v>
          </cell>
          <cell r="P406">
            <v>78</v>
          </cell>
          <cell r="Q406">
            <v>0</v>
          </cell>
          <cell r="R406">
            <v>0.13</v>
          </cell>
          <cell r="S406">
            <v>0.13</v>
          </cell>
          <cell r="T406">
            <v>0.13</v>
          </cell>
          <cell r="U406">
            <v>1</v>
          </cell>
          <cell r="V406">
            <v>15</v>
          </cell>
          <cell r="W406">
            <v>12</v>
          </cell>
          <cell r="X406">
            <v>1</v>
          </cell>
          <cell r="Y406">
            <v>1</v>
          </cell>
          <cell r="Z406">
            <v>50</v>
          </cell>
          <cell r="AA406">
            <v>50</v>
          </cell>
          <cell r="AB406">
            <v>0.04</v>
          </cell>
          <cell r="AC406">
            <v>0.04</v>
          </cell>
          <cell r="AD406">
            <v>1</v>
          </cell>
        </row>
        <row r="407">
          <cell r="A407">
            <v>406</v>
          </cell>
          <cell r="B407" t="str">
            <v>U6 49.0*41.0</v>
          </cell>
          <cell r="C407">
            <v>1041</v>
          </cell>
          <cell r="D407">
            <v>1245</v>
          </cell>
          <cell r="E407">
            <v>24</v>
          </cell>
          <cell r="F407">
            <v>24</v>
          </cell>
          <cell r="G407">
            <v>26</v>
          </cell>
          <cell r="H407">
            <v>26</v>
          </cell>
          <cell r="I407">
            <v>1</v>
          </cell>
          <cell r="J407">
            <v>1</v>
          </cell>
          <cell r="K407">
            <v>203.5</v>
          </cell>
          <cell r="L407">
            <v>1</v>
          </cell>
          <cell r="M407">
            <v>25</v>
          </cell>
          <cell r="N407">
            <v>56</v>
          </cell>
          <cell r="O407">
            <v>62</v>
          </cell>
          <cell r="P407">
            <v>78</v>
          </cell>
          <cell r="Q407">
            <v>0</v>
          </cell>
          <cell r="R407">
            <v>0.13</v>
          </cell>
          <cell r="S407">
            <v>0.13</v>
          </cell>
          <cell r="T407">
            <v>0.13</v>
          </cell>
          <cell r="U407">
            <v>1</v>
          </cell>
          <cell r="V407">
            <v>15</v>
          </cell>
          <cell r="W407">
            <v>12</v>
          </cell>
          <cell r="X407">
            <v>1</v>
          </cell>
          <cell r="Y407">
            <v>1</v>
          </cell>
          <cell r="Z407">
            <v>50</v>
          </cell>
          <cell r="AA407">
            <v>50</v>
          </cell>
          <cell r="AB407">
            <v>0.04</v>
          </cell>
          <cell r="AC407">
            <v>0.04</v>
          </cell>
          <cell r="AD407">
            <v>1</v>
          </cell>
        </row>
        <row r="408">
          <cell r="A408">
            <v>407</v>
          </cell>
          <cell r="B408" t="str">
            <v>U6b49.0*41.0</v>
          </cell>
          <cell r="C408">
            <v>1041</v>
          </cell>
          <cell r="D408">
            <v>1245</v>
          </cell>
          <cell r="E408">
            <v>209</v>
          </cell>
          <cell r="F408">
            <v>209</v>
          </cell>
          <cell r="G408">
            <v>246</v>
          </cell>
          <cell r="H408">
            <v>246</v>
          </cell>
          <cell r="I408">
            <v>1</v>
          </cell>
          <cell r="J408">
            <v>1</v>
          </cell>
          <cell r="K408">
            <v>203.5</v>
          </cell>
          <cell r="L408">
            <v>1</v>
          </cell>
          <cell r="M408">
            <v>25</v>
          </cell>
          <cell r="N408">
            <v>56</v>
          </cell>
          <cell r="O408">
            <v>62</v>
          </cell>
          <cell r="P408">
            <v>78</v>
          </cell>
          <cell r="Q408">
            <v>0</v>
          </cell>
          <cell r="R408">
            <v>0.13</v>
          </cell>
          <cell r="S408">
            <v>0.13</v>
          </cell>
          <cell r="T408">
            <v>0.13</v>
          </cell>
          <cell r="U408">
            <v>1</v>
          </cell>
          <cell r="V408">
            <v>15</v>
          </cell>
          <cell r="W408">
            <v>12</v>
          </cell>
          <cell r="X408">
            <v>1</v>
          </cell>
          <cell r="Y408">
            <v>1</v>
          </cell>
          <cell r="Z408">
            <v>50</v>
          </cell>
          <cell r="AA408">
            <v>50</v>
          </cell>
          <cell r="AB408">
            <v>0.04</v>
          </cell>
          <cell r="AC408">
            <v>0.04</v>
          </cell>
          <cell r="AD408">
            <v>1</v>
          </cell>
        </row>
        <row r="409">
          <cell r="A409">
            <v>408</v>
          </cell>
          <cell r="B409" t="str">
            <v>U6c49.0*41.0</v>
          </cell>
          <cell r="C409">
            <v>1041</v>
          </cell>
          <cell r="D409">
            <v>1245</v>
          </cell>
          <cell r="E409">
            <v>179</v>
          </cell>
          <cell r="F409">
            <v>179</v>
          </cell>
          <cell r="G409">
            <v>181</v>
          </cell>
          <cell r="H409">
            <v>181</v>
          </cell>
          <cell r="I409">
            <v>1</v>
          </cell>
          <cell r="J409">
            <v>1</v>
          </cell>
          <cell r="K409">
            <v>203.5</v>
          </cell>
          <cell r="L409">
            <v>1</v>
          </cell>
          <cell r="M409">
            <v>25</v>
          </cell>
          <cell r="N409">
            <v>56</v>
          </cell>
          <cell r="O409">
            <v>62</v>
          </cell>
          <cell r="P409">
            <v>78</v>
          </cell>
          <cell r="Q409">
            <v>0</v>
          </cell>
          <cell r="R409">
            <v>0.13</v>
          </cell>
          <cell r="S409">
            <v>0.13</v>
          </cell>
          <cell r="T409">
            <v>0.13</v>
          </cell>
          <cell r="U409">
            <v>1</v>
          </cell>
          <cell r="V409">
            <v>15</v>
          </cell>
          <cell r="W409">
            <v>12</v>
          </cell>
          <cell r="X409">
            <v>1</v>
          </cell>
          <cell r="Y409">
            <v>1</v>
          </cell>
          <cell r="Z409">
            <v>50</v>
          </cell>
          <cell r="AA409">
            <v>50</v>
          </cell>
          <cell r="AB409">
            <v>0.04</v>
          </cell>
          <cell r="AC409">
            <v>0.04</v>
          </cell>
          <cell r="AD409">
            <v>1</v>
          </cell>
        </row>
        <row r="410">
          <cell r="A410">
            <v>409</v>
          </cell>
          <cell r="B410" t="str">
            <v>U6d49.0*41.0</v>
          </cell>
          <cell r="C410">
            <v>1041</v>
          </cell>
          <cell r="D410">
            <v>1245</v>
          </cell>
          <cell r="E410">
            <v>154</v>
          </cell>
          <cell r="F410">
            <v>154</v>
          </cell>
          <cell r="G410">
            <v>161</v>
          </cell>
          <cell r="H410">
            <v>161</v>
          </cell>
          <cell r="I410">
            <v>1</v>
          </cell>
          <cell r="J410">
            <v>1</v>
          </cell>
          <cell r="K410">
            <v>203.5</v>
          </cell>
          <cell r="L410">
            <v>1</v>
          </cell>
          <cell r="M410">
            <v>25</v>
          </cell>
          <cell r="N410">
            <v>56</v>
          </cell>
          <cell r="O410">
            <v>62</v>
          </cell>
          <cell r="P410">
            <v>78</v>
          </cell>
          <cell r="Q410">
            <v>0</v>
          </cell>
          <cell r="R410">
            <v>0.13</v>
          </cell>
          <cell r="S410">
            <v>0.13</v>
          </cell>
          <cell r="T410">
            <v>0.13</v>
          </cell>
          <cell r="U410">
            <v>1</v>
          </cell>
          <cell r="V410">
            <v>15</v>
          </cell>
          <cell r="W410">
            <v>12</v>
          </cell>
          <cell r="X410">
            <v>1</v>
          </cell>
          <cell r="Y410">
            <v>1</v>
          </cell>
          <cell r="Z410">
            <v>50</v>
          </cell>
          <cell r="AA410">
            <v>50</v>
          </cell>
          <cell r="AB410">
            <v>0.04</v>
          </cell>
          <cell r="AC410">
            <v>0.04</v>
          </cell>
          <cell r="AD410">
            <v>1</v>
          </cell>
        </row>
        <row r="411">
          <cell r="A411">
            <v>410</v>
          </cell>
          <cell r="B411" t="str">
            <v>U6+49.0*41.0</v>
          </cell>
          <cell r="C411">
            <v>1041</v>
          </cell>
          <cell r="D411">
            <v>1245</v>
          </cell>
          <cell r="E411">
            <v>24</v>
          </cell>
          <cell r="F411">
            <v>24</v>
          </cell>
          <cell r="G411">
            <v>26</v>
          </cell>
          <cell r="H411">
            <v>26</v>
          </cell>
          <cell r="I411">
            <v>1</v>
          </cell>
          <cell r="J411">
            <v>1</v>
          </cell>
          <cell r="K411">
            <v>203.5</v>
          </cell>
          <cell r="L411">
            <v>1</v>
          </cell>
          <cell r="M411">
            <v>25</v>
          </cell>
          <cell r="N411">
            <v>56</v>
          </cell>
          <cell r="O411">
            <v>62</v>
          </cell>
          <cell r="P411">
            <v>78</v>
          </cell>
          <cell r="Q411">
            <v>0</v>
          </cell>
          <cell r="R411">
            <v>0.13</v>
          </cell>
          <cell r="S411">
            <v>0.13</v>
          </cell>
          <cell r="T411">
            <v>0.4</v>
          </cell>
          <cell r="U411">
            <v>3</v>
          </cell>
          <cell r="V411">
            <v>15</v>
          </cell>
          <cell r="W411">
            <v>12</v>
          </cell>
          <cell r="X411">
            <v>1</v>
          </cell>
          <cell r="Y411">
            <v>1</v>
          </cell>
          <cell r="Z411">
            <v>50</v>
          </cell>
          <cell r="AA411">
            <v>50</v>
          </cell>
          <cell r="AB411">
            <v>0.04</v>
          </cell>
          <cell r="AC411">
            <v>0.5</v>
          </cell>
          <cell r="AD411">
            <v>3</v>
          </cell>
        </row>
        <row r="412">
          <cell r="A412">
            <v>411</v>
          </cell>
          <cell r="B412" t="str">
            <v>U6 53.0*45.0</v>
          </cell>
          <cell r="C412">
            <v>1143</v>
          </cell>
          <cell r="D412">
            <v>1346</v>
          </cell>
          <cell r="E412">
            <v>25</v>
          </cell>
          <cell r="F412">
            <v>25</v>
          </cell>
          <cell r="G412">
            <v>26</v>
          </cell>
          <cell r="H412">
            <v>26</v>
          </cell>
          <cell r="I412">
            <v>1</v>
          </cell>
          <cell r="J412">
            <v>1</v>
          </cell>
          <cell r="K412">
            <v>203.5</v>
          </cell>
          <cell r="L412">
            <v>1</v>
          </cell>
          <cell r="M412">
            <v>22</v>
          </cell>
          <cell r="N412">
            <v>48</v>
          </cell>
          <cell r="O412">
            <v>54</v>
          </cell>
          <cell r="P412">
            <v>67</v>
          </cell>
          <cell r="Q412">
            <v>0</v>
          </cell>
          <cell r="R412">
            <v>0.13</v>
          </cell>
          <cell r="S412">
            <v>0.13</v>
          </cell>
          <cell r="T412">
            <v>0.13</v>
          </cell>
          <cell r="U412">
            <v>1</v>
          </cell>
          <cell r="V412">
            <v>15</v>
          </cell>
          <cell r="W412">
            <v>12</v>
          </cell>
          <cell r="X412">
            <v>1</v>
          </cell>
          <cell r="Y412">
            <v>1</v>
          </cell>
          <cell r="Z412">
            <v>50</v>
          </cell>
          <cell r="AA412">
            <v>50</v>
          </cell>
          <cell r="AB412">
            <v>0.04</v>
          </cell>
          <cell r="AC412">
            <v>0.04</v>
          </cell>
          <cell r="AD412">
            <v>1</v>
          </cell>
        </row>
        <row r="413">
          <cell r="A413">
            <v>412</v>
          </cell>
          <cell r="B413" t="str">
            <v>U6d53.0*45.0</v>
          </cell>
          <cell r="C413">
            <v>1143</v>
          </cell>
          <cell r="D413">
            <v>1346</v>
          </cell>
          <cell r="E413">
            <v>205</v>
          </cell>
          <cell r="F413">
            <v>205</v>
          </cell>
          <cell r="G413">
            <v>211</v>
          </cell>
          <cell r="H413">
            <v>211</v>
          </cell>
          <cell r="I413">
            <v>1</v>
          </cell>
          <cell r="J413">
            <v>1</v>
          </cell>
          <cell r="K413">
            <v>203.5</v>
          </cell>
          <cell r="L413">
            <v>1</v>
          </cell>
          <cell r="M413">
            <v>22</v>
          </cell>
          <cell r="N413">
            <v>48</v>
          </cell>
          <cell r="O413">
            <v>54</v>
          </cell>
          <cell r="P413">
            <v>67</v>
          </cell>
          <cell r="Q413">
            <v>0</v>
          </cell>
          <cell r="R413">
            <v>0.13</v>
          </cell>
          <cell r="S413">
            <v>0.13</v>
          </cell>
          <cell r="T413">
            <v>0.13</v>
          </cell>
          <cell r="U413">
            <v>1</v>
          </cell>
          <cell r="V413">
            <v>15</v>
          </cell>
          <cell r="W413">
            <v>12</v>
          </cell>
          <cell r="X413">
            <v>1</v>
          </cell>
          <cell r="Y413">
            <v>1</v>
          </cell>
          <cell r="Z413">
            <v>50</v>
          </cell>
          <cell r="AA413">
            <v>50</v>
          </cell>
          <cell r="AB413">
            <v>0.04</v>
          </cell>
          <cell r="AC413">
            <v>0.04</v>
          </cell>
          <cell r="AD413">
            <v>1</v>
          </cell>
        </row>
        <row r="414">
          <cell r="A414">
            <v>413</v>
          </cell>
          <cell r="B414" t="str">
            <v>U6x53.0*45.0</v>
          </cell>
          <cell r="C414">
            <v>1143</v>
          </cell>
          <cell r="D414">
            <v>1346</v>
          </cell>
          <cell r="E414">
            <v>10</v>
          </cell>
          <cell r="F414">
            <v>10</v>
          </cell>
          <cell r="G414">
            <v>11</v>
          </cell>
          <cell r="H414">
            <v>11</v>
          </cell>
          <cell r="I414">
            <v>2</v>
          </cell>
          <cell r="J414">
            <v>2</v>
          </cell>
          <cell r="K414">
            <v>203.5</v>
          </cell>
          <cell r="L414">
            <v>4</v>
          </cell>
          <cell r="M414">
            <v>22</v>
          </cell>
          <cell r="N414">
            <v>48</v>
          </cell>
          <cell r="O414">
            <v>54</v>
          </cell>
          <cell r="P414">
            <v>67</v>
          </cell>
          <cell r="Q414">
            <v>0</v>
          </cell>
          <cell r="R414">
            <v>0.13</v>
          </cell>
          <cell r="S414">
            <v>0.13</v>
          </cell>
          <cell r="T414">
            <v>0.13</v>
          </cell>
          <cell r="U414">
            <v>1</v>
          </cell>
          <cell r="V414">
            <v>15</v>
          </cell>
          <cell r="W414">
            <v>12</v>
          </cell>
          <cell r="X414">
            <v>1</v>
          </cell>
          <cell r="Y414">
            <v>1</v>
          </cell>
          <cell r="Z414">
            <v>50</v>
          </cell>
          <cell r="AA414">
            <v>50</v>
          </cell>
          <cell r="AB414">
            <v>0.04</v>
          </cell>
          <cell r="AC414">
            <v>0.04</v>
          </cell>
          <cell r="AD414">
            <v>1</v>
          </cell>
        </row>
        <row r="415">
          <cell r="A415">
            <v>414</v>
          </cell>
          <cell r="B415" t="str">
            <v>U6+53.0*45.0</v>
          </cell>
          <cell r="C415">
            <v>1143</v>
          </cell>
          <cell r="D415">
            <v>1346</v>
          </cell>
          <cell r="E415">
            <v>25</v>
          </cell>
          <cell r="F415">
            <v>25</v>
          </cell>
          <cell r="G415">
            <v>26</v>
          </cell>
          <cell r="H415">
            <v>26</v>
          </cell>
          <cell r="I415">
            <v>1</v>
          </cell>
          <cell r="J415">
            <v>1</v>
          </cell>
          <cell r="K415">
            <v>203.5</v>
          </cell>
          <cell r="L415">
            <v>1</v>
          </cell>
          <cell r="M415">
            <v>22</v>
          </cell>
          <cell r="N415">
            <v>48</v>
          </cell>
          <cell r="O415">
            <v>54</v>
          </cell>
          <cell r="P415">
            <v>67</v>
          </cell>
          <cell r="Q415">
            <v>0</v>
          </cell>
          <cell r="R415">
            <v>0.13</v>
          </cell>
          <cell r="S415">
            <v>0.13</v>
          </cell>
          <cell r="T415">
            <v>0.4</v>
          </cell>
          <cell r="U415">
            <v>3</v>
          </cell>
          <cell r="V415">
            <v>15</v>
          </cell>
          <cell r="W415">
            <v>12</v>
          </cell>
          <cell r="X415">
            <v>1</v>
          </cell>
          <cell r="Y415">
            <v>1</v>
          </cell>
          <cell r="Z415">
            <v>50</v>
          </cell>
          <cell r="AA415">
            <v>50</v>
          </cell>
          <cell r="AB415">
            <v>0.04</v>
          </cell>
          <cell r="AC415">
            <v>0.5</v>
          </cell>
          <cell r="AD415">
            <v>3</v>
          </cell>
        </row>
        <row r="416">
          <cell r="A416">
            <v>415</v>
          </cell>
          <cell r="B416" t="str">
            <v/>
          </cell>
          <cell r="C416" t="str">
            <v/>
          </cell>
          <cell r="D416" t="str">
            <v/>
          </cell>
          <cell r="E416" t="str">
            <v/>
          </cell>
          <cell r="F416" t="str">
            <v/>
          </cell>
          <cell r="G416" t="str">
            <v/>
          </cell>
          <cell r="H416" t="str">
            <v/>
          </cell>
          <cell r="I416" t="str">
            <v/>
          </cell>
          <cell r="J416" t="str">
            <v/>
          </cell>
          <cell r="K416" t="str">
            <v/>
          </cell>
          <cell r="L416" t="str">
            <v/>
          </cell>
          <cell r="M416" t="str">
            <v/>
          </cell>
          <cell r="N416" t="str">
            <v/>
          </cell>
          <cell r="O416" t="str">
            <v/>
          </cell>
          <cell r="P416" t="str">
            <v/>
          </cell>
          <cell r="Q416" t="str">
            <v/>
          </cell>
          <cell r="R416" t="str">
            <v/>
          </cell>
          <cell r="S416" t="str">
            <v/>
          </cell>
          <cell r="T416" t="str">
            <v/>
          </cell>
          <cell r="V416" t="str">
            <v/>
          </cell>
          <cell r="W416" t="str">
            <v/>
          </cell>
          <cell r="X416" t="str">
            <v/>
          </cell>
          <cell r="Y416" t="str">
            <v/>
          </cell>
          <cell r="Z416" t="str">
            <v/>
          </cell>
          <cell r="AA416" t="str">
            <v/>
          </cell>
          <cell r="AB416" t="str">
            <v/>
          </cell>
        </row>
        <row r="417">
          <cell r="A417">
            <v>416</v>
          </cell>
          <cell r="B417" t="str">
            <v>U7 53.0*45.0</v>
          </cell>
          <cell r="C417">
            <v>1143</v>
          </cell>
          <cell r="D417">
            <v>1346</v>
          </cell>
          <cell r="E417">
            <v>25</v>
          </cell>
          <cell r="F417">
            <v>25</v>
          </cell>
          <cell r="G417">
            <v>26</v>
          </cell>
          <cell r="H417">
            <v>26</v>
          </cell>
          <cell r="I417">
            <v>1</v>
          </cell>
          <cell r="J417">
            <v>1</v>
          </cell>
          <cell r="K417">
            <v>203.5</v>
          </cell>
          <cell r="L417">
            <v>1</v>
          </cell>
          <cell r="M417">
            <v>22</v>
          </cell>
          <cell r="N417">
            <v>48</v>
          </cell>
          <cell r="O417">
            <v>54</v>
          </cell>
          <cell r="P417">
            <v>67</v>
          </cell>
          <cell r="Q417">
            <v>0</v>
          </cell>
          <cell r="R417">
            <v>0.13</v>
          </cell>
          <cell r="S417">
            <v>0.13</v>
          </cell>
          <cell r="T417">
            <v>0.13</v>
          </cell>
          <cell r="U417">
            <v>1</v>
          </cell>
          <cell r="V417">
            <v>15</v>
          </cell>
          <cell r="W417">
            <v>12</v>
          </cell>
          <cell r="X417">
            <v>1</v>
          </cell>
          <cell r="Y417">
            <v>1</v>
          </cell>
          <cell r="Z417">
            <v>50</v>
          </cell>
          <cell r="AA417">
            <v>50</v>
          </cell>
          <cell r="AB417">
            <v>0.04</v>
          </cell>
          <cell r="AC417">
            <v>0.04</v>
          </cell>
          <cell r="AD417">
            <v>1</v>
          </cell>
        </row>
        <row r="418">
          <cell r="A418">
            <v>417</v>
          </cell>
          <cell r="B418" t="str">
            <v>U7d53.0*45.0</v>
          </cell>
          <cell r="C418">
            <v>1143</v>
          </cell>
          <cell r="D418">
            <v>1346</v>
          </cell>
          <cell r="E418">
            <v>205</v>
          </cell>
          <cell r="F418">
            <v>205</v>
          </cell>
          <cell r="G418">
            <v>211</v>
          </cell>
          <cell r="H418">
            <v>211</v>
          </cell>
          <cell r="I418">
            <v>1</v>
          </cell>
          <cell r="J418">
            <v>1</v>
          </cell>
          <cell r="K418">
            <v>203.5</v>
          </cell>
          <cell r="L418">
            <v>1</v>
          </cell>
          <cell r="M418">
            <v>22</v>
          </cell>
          <cell r="N418">
            <v>48</v>
          </cell>
          <cell r="O418">
            <v>54</v>
          </cell>
          <cell r="P418">
            <v>67</v>
          </cell>
          <cell r="Q418">
            <v>0</v>
          </cell>
          <cell r="R418">
            <v>0.13</v>
          </cell>
          <cell r="S418">
            <v>0.13</v>
          </cell>
          <cell r="T418">
            <v>0.13</v>
          </cell>
          <cell r="U418">
            <v>1</v>
          </cell>
          <cell r="V418">
            <v>15</v>
          </cell>
          <cell r="W418">
            <v>12</v>
          </cell>
          <cell r="X418">
            <v>1</v>
          </cell>
          <cell r="Y418">
            <v>1</v>
          </cell>
          <cell r="Z418">
            <v>50</v>
          </cell>
          <cell r="AA418">
            <v>50</v>
          </cell>
          <cell r="AB418">
            <v>0.04</v>
          </cell>
          <cell r="AC418">
            <v>0.04</v>
          </cell>
          <cell r="AD418">
            <v>1</v>
          </cell>
        </row>
        <row r="419">
          <cell r="A419">
            <v>418</v>
          </cell>
          <cell r="B419" t="str">
            <v>U7x53.0*45.0</v>
          </cell>
          <cell r="C419">
            <v>1143</v>
          </cell>
          <cell r="D419">
            <v>1346</v>
          </cell>
          <cell r="E419">
            <v>10</v>
          </cell>
          <cell r="F419">
            <v>10</v>
          </cell>
          <cell r="G419">
            <v>11</v>
          </cell>
          <cell r="H419">
            <v>11</v>
          </cell>
          <cell r="I419">
            <v>2</v>
          </cell>
          <cell r="J419">
            <v>2</v>
          </cell>
          <cell r="K419">
            <v>203.5</v>
          </cell>
          <cell r="L419">
            <v>4</v>
          </cell>
          <cell r="M419">
            <v>22</v>
          </cell>
          <cell r="N419">
            <v>48</v>
          </cell>
          <cell r="O419">
            <v>54</v>
          </cell>
          <cell r="P419">
            <v>67</v>
          </cell>
          <cell r="Q419">
            <v>0</v>
          </cell>
          <cell r="R419">
            <v>0.13</v>
          </cell>
          <cell r="S419">
            <v>0.13</v>
          </cell>
          <cell r="T419">
            <v>0.13</v>
          </cell>
          <cell r="U419">
            <v>1</v>
          </cell>
          <cell r="V419">
            <v>15</v>
          </cell>
          <cell r="W419">
            <v>12</v>
          </cell>
          <cell r="X419">
            <v>1</v>
          </cell>
          <cell r="Y419">
            <v>1</v>
          </cell>
          <cell r="Z419">
            <v>50</v>
          </cell>
          <cell r="AA419">
            <v>50</v>
          </cell>
          <cell r="AB419">
            <v>0.04</v>
          </cell>
          <cell r="AC419">
            <v>0.04</v>
          </cell>
          <cell r="AD419">
            <v>1</v>
          </cell>
        </row>
        <row r="420">
          <cell r="A420">
            <v>419</v>
          </cell>
          <cell r="B420" t="str">
            <v>U7+53.0*45.0</v>
          </cell>
          <cell r="C420">
            <v>1143</v>
          </cell>
          <cell r="D420">
            <v>1346</v>
          </cell>
          <cell r="E420">
            <v>25</v>
          </cell>
          <cell r="F420">
            <v>25</v>
          </cell>
          <cell r="G420">
            <v>26</v>
          </cell>
          <cell r="H420">
            <v>26</v>
          </cell>
          <cell r="I420">
            <v>1</v>
          </cell>
          <cell r="J420">
            <v>1</v>
          </cell>
          <cell r="K420">
            <v>203.5</v>
          </cell>
          <cell r="L420">
            <v>1</v>
          </cell>
          <cell r="M420">
            <v>22</v>
          </cell>
          <cell r="N420">
            <v>48</v>
          </cell>
          <cell r="O420">
            <v>54</v>
          </cell>
          <cell r="P420">
            <v>67</v>
          </cell>
          <cell r="Q420">
            <v>0</v>
          </cell>
          <cell r="R420">
            <v>0.13</v>
          </cell>
          <cell r="S420">
            <v>0.13</v>
          </cell>
          <cell r="T420">
            <v>0.4</v>
          </cell>
          <cell r="U420">
            <v>9999</v>
          </cell>
          <cell r="V420">
            <v>15</v>
          </cell>
          <cell r="W420">
            <v>12</v>
          </cell>
          <cell r="X420">
            <v>1</v>
          </cell>
          <cell r="Y420">
            <v>1</v>
          </cell>
          <cell r="Z420">
            <v>50</v>
          </cell>
          <cell r="AA420">
            <v>50</v>
          </cell>
          <cell r="AB420">
            <v>0.04</v>
          </cell>
          <cell r="AC420">
            <v>0.5</v>
          </cell>
          <cell r="AD420">
            <v>9999</v>
          </cell>
        </row>
        <row r="421">
          <cell r="A421">
            <v>420</v>
          </cell>
          <cell r="B421" t="str">
            <v>U7 53.5*45.0</v>
          </cell>
          <cell r="C421">
            <v>1143</v>
          </cell>
          <cell r="D421">
            <v>1359</v>
          </cell>
          <cell r="E421">
            <v>25</v>
          </cell>
          <cell r="F421">
            <v>25</v>
          </cell>
          <cell r="G421">
            <v>33</v>
          </cell>
          <cell r="H421">
            <v>33</v>
          </cell>
          <cell r="I421">
            <v>1</v>
          </cell>
          <cell r="J421">
            <v>1</v>
          </cell>
          <cell r="K421">
            <v>203.5</v>
          </cell>
          <cell r="L421">
            <v>1</v>
          </cell>
          <cell r="M421">
            <v>22</v>
          </cell>
          <cell r="N421">
            <v>48</v>
          </cell>
          <cell r="O421">
            <v>54</v>
          </cell>
          <cell r="P421">
            <v>67</v>
          </cell>
          <cell r="Q421">
            <v>0</v>
          </cell>
          <cell r="R421">
            <v>0.13</v>
          </cell>
          <cell r="S421">
            <v>0.13</v>
          </cell>
          <cell r="T421">
            <v>0.13</v>
          </cell>
          <cell r="U421">
            <v>1</v>
          </cell>
          <cell r="V421">
            <v>15</v>
          </cell>
          <cell r="W421">
            <v>12</v>
          </cell>
          <cell r="X421">
            <v>1</v>
          </cell>
          <cell r="Y421">
            <v>1</v>
          </cell>
          <cell r="Z421">
            <v>50</v>
          </cell>
          <cell r="AA421">
            <v>50</v>
          </cell>
          <cell r="AB421">
            <v>0.04</v>
          </cell>
          <cell r="AC421">
            <v>0.04</v>
          </cell>
          <cell r="AD421">
            <v>1</v>
          </cell>
        </row>
        <row r="422">
          <cell r="A422">
            <v>421</v>
          </cell>
          <cell r="B422" t="str">
            <v>U7d53.5*45.0</v>
          </cell>
          <cell r="C422">
            <v>1143</v>
          </cell>
          <cell r="D422">
            <v>1359</v>
          </cell>
          <cell r="E422">
            <v>205</v>
          </cell>
          <cell r="F422">
            <v>205</v>
          </cell>
          <cell r="G422">
            <v>218</v>
          </cell>
          <cell r="H422">
            <v>218</v>
          </cell>
          <cell r="I422">
            <v>1</v>
          </cell>
          <cell r="J422">
            <v>1</v>
          </cell>
          <cell r="K422">
            <v>203.5</v>
          </cell>
          <cell r="L422">
            <v>1</v>
          </cell>
          <cell r="M422">
            <v>22</v>
          </cell>
          <cell r="N422">
            <v>48</v>
          </cell>
          <cell r="O422">
            <v>54</v>
          </cell>
          <cell r="P422">
            <v>67</v>
          </cell>
          <cell r="Q422">
            <v>0</v>
          </cell>
          <cell r="R422">
            <v>0.13</v>
          </cell>
          <cell r="S422">
            <v>0.13</v>
          </cell>
          <cell r="T422">
            <v>0.13</v>
          </cell>
          <cell r="U422">
            <v>1</v>
          </cell>
          <cell r="V422">
            <v>15</v>
          </cell>
          <cell r="W422">
            <v>12</v>
          </cell>
          <cell r="X422">
            <v>1</v>
          </cell>
          <cell r="Y422">
            <v>1</v>
          </cell>
          <cell r="Z422">
            <v>50</v>
          </cell>
          <cell r="AA422">
            <v>50</v>
          </cell>
          <cell r="AB422">
            <v>0.04</v>
          </cell>
          <cell r="AC422">
            <v>0.04</v>
          </cell>
          <cell r="AD422">
            <v>1</v>
          </cell>
        </row>
        <row r="423">
          <cell r="A423">
            <v>422</v>
          </cell>
          <cell r="B423" t="str">
            <v>U7x53.5*45.0</v>
          </cell>
          <cell r="C423">
            <v>1143</v>
          </cell>
          <cell r="D423">
            <v>1359</v>
          </cell>
          <cell r="E423">
            <v>10</v>
          </cell>
          <cell r="F423">
            <v>10</v>
          </cell>
          <cell r="G423">
            <v>8</v>
          </cell>
          <cell r="H423">
            <v>8</v>
          </cell>
          <cell r="I423">
            <v>2</v>
          </cell>
          <cell r="J423">
            <v>2</v>
          </cell>
          <cell r="K423">
            <v>203.5</v>
          </cell>
          <cell r="L423">
            <v>4</v>
          </cell>
          <cell r="M423">
            <v>22</v>
          </cell>
          <cell r="N423">
            <v>48</v>
          </cell>
          <cell r="O423">
            <v>54</v>
          </cell>
          <cell r="P423">
            <v>67</v>
          </cell>
          <cell r="Q423">
            <v>0</v>
          </cell>
          <cell r="R423">
            <v>0.13</v>
          </cell>
          <cell r="S423">
            <v>0.13</v>
          </cell>
          <cell r="T423">
            <v>0.13</v>
          </cell>
          <cell r="U423">
            <v>1</v>
          </cell>
          <cell r="V423">
            <v>15</v>
          </cell>
          <cell r="W423">
            <v>12</v>
          </cell>
          <cell r="X423">
            <v>1</v>
          </cell>
          <cell r="Y423">
            <v>1</v>
          </cell>
          <cell r="Z423">
            <v>50</v>
          </cell>
          <cell r="AA423">
            <v>50</v>
          </cell>
          <cell r="AB423">
            <v>0.04</v>
          </cell>
          <cell r="AC423">
            <v>0.04</v>
          </cell>
          <cell r="AD423">
            <v>1</v>
          </cell>
        </row>
        <row r="424">
          <cell r="A424">
            <v>423</v>
          </cell>
          <cell r="B424" t="str">
            <v>U7+53.5*45.0</v>
          </cell>
          <cell r="C424">
            <v>1143</v>
          </cell>
          <cell r="D424">
            <v>1359</v>
          </cell>
          <cell r="E424">
            <v>25</v>
          </cell>
          <cell r="F424">
            <v>25</v>
          </cell>
          <cell r="G424">
            <v>33</v>
          </cell>
          <cell r="H424">
            <v>33</v>
          </cell>
          <cell r="I424">
            <v>1</v>
          </cell>
          <cell r="J424">
            <v>1</v>
          </cell>
          <cell r="K424">
            <v>203.5</v>
          </cell>
          <cell r="L424">
            <v>1</v>
          </cell>
          <cell r="M424">
            <v>22</v>
          </cell>
          <cell r="N424">
            <v>48</v>
          </cell>
          <cell r="O424">
            <v>54</v>
          </cell>
          <cell r="P424">
            <v>67</v>
          </cell>
          <cell r="Q424">
            <v>0</v>
          </cell>
          <cell r="R424">
            <v>0.13</v>
          </cell>
          <cell r="S424">
            <v>0.13</v>
          </cell>
          <cell r="T424">
            <v>0.4</v>
          </cell>
          <cell r="U424">
            <v>9999</v>
          </cell>
          <cell r="V424">
            <v>15</v>
          </cell>
          <cell r="W424">
            <v>12</v>
          </cell>
          <cell r="X424">
            <v>1</v>
          </cell>
          <cell r="Y424">
            <v>1</v>
          </cell>
          <cell r="Z424">
            <v>50</v>
          </cell>
          <cell r="AA424">
            <v>50</v>
          </cell>
          <cell r="AB424">
            <v>0.04</v>
          </cell>
          <cell r="AC424">
            <v>0.5</v>
          </cell>
          <cell r="AD424">
            <v>9999</v>
          </cell>
        </row>
        <row r="425">
          <cell r="A425">
            <v>424</v>
          </cell>
          <cell r="B425" t="str">
            <v/>
          </cell>
          <cell r="C425" t="str">
            <v/>
          </cell>
          <cell r="D425" t="str">
            <v/>
          </cell>
          <cell r="E425" t="str">
            <v/>
          </cell>
          <cell r="F425" t="str">
            <v/>
          </cell>
          <cell r="G425" t="str">
            <v/>
          </cell>
          <cell r="H425" t="str">
            <v/>
          </cell>
          <cell r="I425" t="str">
            <v/>
          </cell>
          <cell r="J425" t="str">
            <v/>
          </cell>
          <cell r="K425" t="str">
            <v/>
          </cell>
          <cell r="L425" t="str">
            <v/>
          </cell>
          <cell r="M425" t="str">
            <v/>
          </cell>
          <cell r="N425" t="str">
            <v/>
          </cell>
          <cell r="O425" t="str">
            <v/>
          </cell>
          <cell r="P425" t="str">
            <v/>
          </cell>
          <cell r="Q425" t="str">
            <v/>
          </cell>
          <cell r="R425" t="str">
            <v/>
          </cell>
          <cell r="S425" t="str">
            <v/>
          </cell>
          <cell r="T425" t="str">
            <v/>
          </cell>
          <cell r="V425" t="str">
            <v/>
          </cell>
          <cell r="W425" t="str">
            <v/>
          </cell>
          <cell r="X425" t="str">
            <v/>
          </cell>
          <cell r="Y425" t="str">
            <v/>
          </cell>
          <cell r="Z425" t="str">
            <v/>
          </cell>
          <cell r="AA425" t="str">
            <v/>
          </cell>
          <cell r="AB425" t="str">
            <v/>
          </cell>
        </row>
        <row r="426">
          <cell r="A426">
            <v>425</v>
          </cell>
          <cell r="B426" t="str">
            <v>U6 53.5*45.0</v>
          </cell>
          <cell r="C426">
            <v>1143</v>
          </cell>
          <cell r="D426">
            <v>1359</v>
          </cell>
          <cell r="E426">
            <v>25</v>
          </cell>
          <cell r="F426">
            <v>25</v>
          </cell>
          <cell r="G426">
            <v>33</v>
          </cell>
          <cell r="H426">
            <v>33</v>
          </cell>
          <cell r="I426">
            <v>1</v>
          </cell>
          <cell r="J426">
            <v>1</v>
          </cell>
          <cell r="K426">
            <v>203.5</v>
          </cell>
          <cell r="L426">
            <v>1</v>
          </cell>
          <cell r="M426">
            <v>22</v>
          </cell>
          <cell r="N426">
            <v>48</v>
          </cell>
          <cell r="O426">
            <v>54</v>
          </cell>
          <cell r="P426">
            <v>67</v>
          </cell>
          <cell r="Q426">
            <v>0</v>
          </cell>
          <cell r="R426">
            <v>0.13</v>
          </cell>
          <cell r="S426">
            <v>0.13</v>
          </cell>
          <cell r="T426">
            <v>0.13</v>
          </cell>
          <cell r="U426">
            <v>1</v>
          </cell>
          <cell r="V426">
            <v>15</v>
          </cell>
          <cell r="W426">
            <v>12</v>
          </cell>
          <cell r="X426">
            <v>1</v>
          </cell>
          <cell r="Y426">
            <v>1</v>
          </cell>
          <cell r="Z426">
            <v>50</v>
          </cell>
          <cell r="AA426">
            <v>50</v>
          </cell>
          <cell r="AB426">
            <v>0.04</v>
          </cell>
          <cell r="AC426">
            <v>0.04</v>
          </cell>
          <cell r="AD426">
            <v>1</v>
          </cell>
        </row>
        <row r="427">
          <cell r="A427">
            <v>426</v>
          </cell>
          <cell r="B427" t="str">
            <v>U6d53.5*45.0</v>
          </cell>
          <cell r="C427">
            <v>1143</v>
          </cell>
          <cell r="D427">
            <v>1359</v>
          </cell>
          <cell r="E427">
            <v>205</v>
          </cell>
          <cell r="F427">
            <v>205</v>
          </cell>
          <cell r="G427">
            <v>218</v>
          </cell>
          <cell r="H427">
            <v>218</v>
          </cell>
          <cell r="I427">
            <v>1</v>
          </cell>
          <cell r="J427">
            <v>1</v>
          </cell>
          <cell r="K427">
            <v>203.5</v>
          </cell>
          <cell r="L427">
            <v>1</v>
          </cell>
          <cell r="M427">
            <v>22</v>
          </cell>
          <cell r="N427">
            <v>48</v>
          </cell>
          <cell r="O427">
            <v>54</v>
          </cell>
          <cell r="P427">
            <v>67</v>
          </cell>
          <cell r="Q427">
            <v>0</v>
          </cell>
          <cell r="R427">
            <v>0.13</v>
          </cell>
          <cell r="S427">
            <v>0.13</v>
          </cell>
          <cell r="T427">
            <v>0.13</v>
          </cell>
          <cell r="U427">
            <v>1</v>
          </cell>
          <cell r="V427">
            <v>15</v>
          </cell>
          <cell r="W427">
            <v>12</v>
          </cell>
          <cell r="X427">
            <v>1</v>
          </cell>
          <cell r="Y427">
            <v>1</v>
          </cell>
          <cell r="Z427">
            <v>50</v>
          </cell>
          <cell r="AA427">
            <v>50</v>
          </cell>
          <cell r="AB427">
            <v>0.04</v>
          </cell>
          <cell r="AC427">
            <v>0.04</v>
          </cell>
          <cell r="AD427">
            <v>1</v>
          </cell>
        </row>
        <row r="428">
          <cell r="A428">
            <v>427</v>
          </cell>
          <cell r="B428" t="str">
            <v>U6x53.5*45.0</v>
          </cell>
          <cell r="C428">
            <v>1143</v>
          </cell>
          <cell r="D428">
            <v>1359</v>
          </cell>
          <cell r="E428">
            <v>10</v>
          </cell>
          <cell r="F428">
            <v>10</v>
          </cell>
          <cell r="G428">
            <v>8</v>
          </cell>
          <cell r="H428">
            <v>8</v>
          </cell>
          <cell r="I428">
            <v>2</v>
          </cell>
          <cell r="J428">
            <v>2</v>
          </cell>
          <cell r="K428">
            <v>203.5</v>
          </cell>
          <cell r="L428">
            <v>4</v>
          </cell>
          <cell r="M428">
            <v>22</v>
          </cell>
          <cell r="N428">
            <v>48</v>
          </cell>
          <cell r="O428">
            <v>54</v>
          </cell>
          <cell r="P428">
            <v>67</v>
          </cell>
          <cell r="Q428">
            <v>0</v>
          </cell>
          <cell r="R428">
            <v>0.13</v>
          </cell>
          <cell r="S428">
            <v>0.13</v>
          </cell>
          <cell r="T428">
            <v>0.13</v>
          </cell>
          <cell r="U428">
            <v>1</v>
          </cell>
          <cell r="V428">
            <v>15</v>
          </cell>
          <cell r="W428">
            <v>12</v>
          </cell>
          <cell r="X428">
            <v>1</v>
          </cell>
          <cell r="Y428">
            <v>1</v>
          </cell>
          <cell r="Z428">
            <v>50</v>
          </cell>
          <cell r="AA428">
            <v>50</v>
          </cell>
          <cell r="AB428">
            <v>0.04</v>
          </cell>
          <cell r="AC428">
            <v>0.04</v>
          </cell>
          <cell r="AD428">
            <v>1</v>
          </cell>
        </row>
        <row r="429">
          <cell r="A429">
            <v>428</v>
          </cell>
          <cell r="B429" t="str">
            <v>U6+53.5*45.0</v>
          </cell>
          <cell r="C429">
            <v>1143</v>
          </cell>
          <cell r="D429">
            <v>1359</v>
          </cell>
          <cell r="E429">
            <v>25</v>
          </cell>
          <cell r="F429">
            <v>25</v>
          </cell>
          <cell r="G429">
            <v>33</v>
          </cell>
          <cell r="H429">
            <v>33</v>
          </cell>
          <cell r="I429">
            <v>1</v>
          </cell>
          <cell r="J429">
            <v>1</v>
          </cell>
          <cell r="K429">
            <v>203.5</v>
          </cell>
          <cell r="L429">
            <v>1</v>
          </cell>
          <cell r="M429">
            <v>22</v>
          </cell>
          <cell r="N429">
            <v>48</v>
          </cell>
          <cell r="O429">
            <v>54</v>
          </cell>
          <cell r="P429">
            <v>67</v>
          </cell>
          <cell r="Q429">
            <v>0</v>
          </cell>
          <cell r="R429">
            <v>0.13</v>
          </cell>
          <cell r="S429">
            <v>0.13</v>
          </cell>
          <cell r="T429">
            <v>0.4</v>
          </cell>
          <cell r="U429">
            <v>3</v>
          </cell>
          <cell r="V429">
            <v>15</v>
          </cell>
          <cell r="W429">
            <v>12</v>
          </cell>
          <cell r="X429">
            <v>1</v>
          </cell>
          <cell r="Y429">
            <v>1</v>
          </cell>
          <cell r="Z429">
            <v>50</v>
          </cell>
          <cell r="AA429">
            <v>50</v>
          </cell>
          <cell r="AB429">
            <v>0.04</v>
          </cell>
          <cell r="AC429">
            <v>0.5</v>
          </cell>
          <cell r="AD429">
            <v>3</v>
          </cell>
        </row>
        <row r="430">
          <cell r="A430">
            <v>429</v>
          </cell>
          <cell r="B430" t="str">
            <v/>
          </cell>
          <cell r="C430" t="str">
            <v/>
          </cell>
          <cell r="D430" t="str">
            <v/>
          </cell>
          <cell r="E430" t="str">
            <v/>
          </cell>
          <cell r="F430" t="str">
            <v/>
          </cell>
          <cell r="G430" t="str">
            <v/>
          </cell>
          <cell r="H430" t="str">
            <v/>
          </cell>
          <cell r="I430" t="str">
            <v/>
          </cell>
          <cell r="J430" t="str">
            <v/>
          </cell>
          <cell r="K430" t="str">
            <v/>
          </cell>
          <cell r="L430" t="str">
            <v/>
          </cell>
          <cell r="M430" t="str">
            <v/>
          </cell>
          <cell r="N430" t="str">
            <v/>
          </cell>
          <cell r="O430" t="str">
            <v/>
          </cell>
          <cell r="P430" t="str">
            <v/>
          </cell>
          <cell r="Q430" t="str">
            <v/>
          </cell>
          <cell r="R430" t="str">
            <v/>
          </cell>
          <cell r="S430" t="str">
            <v/>
          </cell>
          <cell r="T430" t="str">
            <v/>
          </cell>
          <cell r="V430" t="str">
            <v/>
          </cell>
          <cell r="W430" t="str">
            <v/>
          </cell>
          <cell r="X430" t="str">
            <v/>
          </cell>
          <cell r="Y430" t="str">
            <v/>
          </cell>
          <cell r="Z430" t="str">
            <v/>
          </cell>
          <cell r="AA430" t="str">
            <v/>
          </cell>
        </row>
        <row r="431">
          <cell r="A431">
            <v>430</v>
          </cell>
          <cell r="B431" t="str">
            <v/>
          </cell>
          <cell r="C431" t="str">
            <v/>
          </cell>
          <cell r="D431" t="str">
            <v/>
          </cell>
          <cell r="E431" t="str">
            <v/>
          </cell>
          <cell r="F431" t="str">
            <v/>
          </cell>
          <cell r="G431" t="str">
            <v/>
          </cell>
          <cell r="H431" t="str">
            <v/>
          </cell>
          <cell r="I431" t="str">
            <v/>
          </cell>
          <cell r="J431" t="str">
            <v/>
          </cell>
          <cell r="K431" t="str">
            <v/>
          </cell>
          <cell r="L431" t="str">
            <v/>
          </cell>
          <cell r="M431" t="str">
            <v/>
          </cell>
          <cell r="N431" t="str">
            <v/>
          </cell>
          <cell r="O431" t="str">
            <v/>
          </cell>
          <cell r="P431" t="str">
            <v/>
          </cell>
          <cell r="Q431" t="str">
            <v/>
          </cell>
          <cell r="R431" t="str">
            <v/>
          </cell>
          <cell r="S431" t="str">
            <v/>
          </cell>
          <cell r="T431" t="str">
            <v/>
          </cell>
          <cell r="V431" t="str">
            <v/>
          </cell>
          <cell r="W431" t="str">
            <v/>
          </cell>
          <cell r="X431" t="str">
            <v/>
          </cell>
          <cell r="Y431" t="str">
            <v/>
          </cell>
          <cell r="Z431" t="str">
            <v/>
          </cell>
          <cell r="AA431" t="str">
            <v/>
          </cell>
        </row>
        <row r="432">
          <cell r="A432">
            <v>431</v>
          </cell>
          <cell r="B432" t="str">
            <v>X7 53.5*45.0</v>
          </cell>
          <cell r="C432">
            <v>1143</v>
          </cell>
          <cell r="D432">
            <v>1359</v>
          </cell>
          <cell r="E432">
            <v>25</v>
          </cell>
          <cell r="F432">
            <v>25</v>
          </cell>
          <cell r="G432">
            <v>33</v>
          </cell>
          <cell r="H432">
            <v>33</v>
          </cell>
          <cell r="I432">
            <v>1</v>
          </cell>
          <cell r="J432">
            <v>1</v>
          </cell>
          <cell r="K432">
            <v>203.5</v>
          </cell>
          <cell r="L432">
            <v>1</v>
          </cell>
          <cell r="M432">
            <v>22</v>
          </cell>
          <cell r="N432">
            <v>48</v>
          </cell>
          <cell r="O432">
            <v>54</v>
          </cell>
          <cell r="P432">
            <v>67</v>
          </cell>
          <cell r="Q432">
            <v>0</v>
          </cell>
          <cell r="R432">
            <v>0.13</v>
          </cell>
          <cell r="S432">
            <v>0.13</v>
          </cell>
          <cell r="T432">
            <v>0.13</v>
          </cell>
          <cell r="U432">
            <v>1</v>
          </cell>
          <cell r="V432">
            <v>15</v>
          </cell>
          <cell r="W432">
            <v>12</v>
          </cell>
          <cell r="X432">
            <v>1</v>
          </cell>
          <cell r="Y432">
            <v>1</v>
          </cell>
          <cell r="Z432">
            <v>50</v>
          </cell>
          <cell r="AA432">
            <v>50</v>
          </cell>
          <cell r="AB432">
            <v>0.04</v>
          </cell>
          <cell r="AC432">
            <v>0.04</v>
          </cell>
          <cell r="AD432">
            <v>1</v>
          </cell>
        </row>
        <row r="433">
          <cell r="A433">
            <v>432</v>
          </cell>
          <cell r="B433" t="str">
            <v>X7d53.5*45.0</v>
          </cell>
          <cell r="C433">
            <v>1143</v>
          </cell>
          <cell r="D433">
            <v>1359</v>
          </cell>
          <cell r="E433">
            <v>205</v>
          </cell>
          <cell r="F433">
            <v>205</v>
          </cell>
          <cell r="G433">
            <v>218</v>
          </cell>
          <cell r="H433">
            <v>218</v>
          </cell>
          <cell r="I433">
            <v>1</v>
          </cell>
          <cell r="J433">
            <v>1</v>
          </cell>
          <cell r="K433">
            <v>203.5</v>
          </cell>
          <cell r="L433">
            <v>1</v>
          </cell>
          <cell r="M433">
            <v>22</v>
          </cell>
          <cell r="N433">
            <v>48</v>
          </cell>
          <cell r="O433">
            <v>54</v>
          </cell>
          <cell r="P433">
            <v>67</v>
          </cell>
          <cell r="Q433">
            <v>0</v>
          </cell>
          <cell r="R433">
            <v>0.13</v>
          </cell>
          <cell r="S433">
            <v>0.13</v>
          </cell>
          <cell r="T433">
            <v>0.13</v>
          </cell>
          <cell r="U433">
            <v>1</v>
          </cell>
          <cell r="V433">
            <v>15</v>
          </cell>
          <cell r="W433">
            <v>12</v>
          </cell>
          <cell r="X433">
            <v>1</v>
          </cell>
          <cell r="Y433">
            <v>1</v>
          </cell>
          <cell r="Z433">
            <v>50</v>
          </cell>
          <cell r="AA433">
            <v>50</v>
          </cell>
          <cell r="AB433">
            <v>0.04</v>
          </cell>
          <cell r="AC433">
            <v>0.04</v>
          </cell>
          <cell r="AD433">
            <v>1</v>
          </cell>
        </row>
        <row r="434">
          <cell r="A434">
            <v>433</v>
          </cell>
          <cell r="B434" t="str">
            <v>X7x53.5*45.0</v>
          </cell>
          <cell r="C434">
            <v>1143</v>
          </cell>
          <cell r="D434">
            <v>1359</v>
          </cell>
          <cell r="E434">
            <v>10</v>
          </cell>
          <cell r="F434">
            <v>10</v>
          </cell>
          <cell r="G434">
            <v>8</v>
          </cell>
          <cell r="H434">
            <v>8</v>
          </cell>
          <cell r="I434">
            <v>2</v>
          </cell>
          <cell r="J434">
            <v>2</v>
          </cell>
          <cell r="K434">
            <v>203.5</v>
          </cell>
          <cell r="L434">
            <v>4</v>
          </cell>
          <cell r="M434">
            <v>22</v>
          </cell>
          <cell r="N434">
            <v>48</v>
          </cell>
          <cell r="O434">
            <v>54</v>
          </cell>
          <cell r="P434">
            <v>67</v>
          </cell>
          <cell r="Q434">
            <v>0</v>
          </cell>
          <cell r="R434">
            <v>0.13</v>
          </cell>
          <cell r="S434">
            <v>0.13</v>
          </cell>
          <cell r="T434">
            <v>0.13</v>
          </cell>
          <cell r="U434">
            <v>1</v>
          </cell>
          <cell r="V434">
            <v>15</v>
          </cell>
          <cell r="W434">
            <v>12</v>
          </cell>
          <cell r="X434">
            <v>1</v>
          </cell>
          <cell r="Y434">
            <v>1</v>
          </cell>
          <cell r="Z434">
            <v>50</v>
          </cell>
          <cell r="AA434">
            <v>50</v>
          </cell>
          <cell r="AB434">
            <v>0.04</v>
          </cell>
          <cell r="AC434">
            <v>0.04</v>
          </cell>
          <cell r="AD434">
            <v>1</v>
          </cell>
        </row>
        <row r="435">
          <cell r="A435">
            <v>434</v>
          </cell>
          <cell r="B435" t="str">
            <v>X7+53.5*45.0</v>
          </cell>
          <cell r="C435">
            <v>1143</v>
          </cell>
          <cell r="D435">
            <v>1359</v>
          </cell>
          <cell r="E435">
            <v>25</v>
          </cell>
          <cell r="F435">
            <v>25</v>
          </cell>
          <cell r="G435">
            <v>33</v>
          </cell>
          <cell r="H435">
            <v>33</v>
          </cell>
          <cell r="I435">
            <v>1</v>
          </cell>
          <cell r="J435">
            <v>1</v>
          </cell>
          <cell r="K435">
            <v>203.5</v>
          </cell>
          <cell r="L435">
            <v>1</v>
          </cell>
          <cell r="M435">
            <v>22</v>
          </cell>
          <cell r="N435">
            <v>48</v>
          </cell>
          <cell r="O435">
            <v>54</v>
          </cell>
          <cell r="P435">
            <v>67</v>
          </cell>
          <cell r="Q435">
            <v>0</v>
          </cell>
          <cell r="R435">
            <v>0.13</v>
          </cell>
          <cell r="S435">
            <v>0.13</v>
          </cell>
          <cell r="T435">
            <v>0.4</v>
          </cell>
          <cell r="U435">
            <v>9999</v>
          </cell>
          <cell r="V435">
            <v>15</v>
          </cell>
          <cell r="W435">
            <v>12</v>
          </cell>
          <cell r="X435">
            <v>1</v>
          </cell>
          <cell r="Y435">
            <v>1</v>
          </cell>
          <cell r="Z435">
            <v>50</v>
          </cell>
          <cell r="AA435">
            <v>50</v>
          </cell>
          <cell r="AB435">
            <v>0.04</v>
          </cell>
          <cell r="AC435">
            <v>0.5</v>
          </cell>
          <cell r="AD435">
            <v>9999</v>
          </cell>
        </row>
        <row r="436">
          <cell r="A436">
            <v>435</v>
          </cell>
          <cell r="B436" t="str">
            <v>X7=53.5*45.0</v>
          </cell>
          <cell r="C436">
            <v>1143</v>
          </cell>
          <cell r="D436">
            <v>1359</v>
          </cell>
          <cell r="E436">
            <v>25</v>
          </cell>
          <cell r="F436">
            <v>25</v>
          </cell>
          <cell r="G436">
            <v>33</v>
          </cell>
          <cell r="H436">
            <v>33</v>
          </cell>
          <cell r="I436">
            <v>1</v>
          </cell>
          <cell r="J436">
            <v>1</v>
          </cell>
          <cell r="K436">
            <v>203.5</v>
          </cell>
          <cell r="L436">
            <v>1</v>
          </cell>
          <cell r="M436">
            <v>22</v>
          </cell>
          <cell r="N436">
            <v>48</v>
          </cell>
          <cell r="O436">
            <v>54</v>
          </cell>
          <cell r="P436">
            <v>67</v>
          </cell>
          <cell r="Q436">
            <v>0</v>
          </cell>
          <cell r="R436">
            <v>0.5</v>
          </cell>
          <cell r="S436">
            <v>0.5</v>
          </cell>
          <cell r="T436">
            <v>0.5</v>
          </cell>
          <cell r="U436">
            <v>1</v>
          </cell>
          <cell r="V436">
            <v>15</v>
          </cell>
          <cell r="W436">
            <v>12</v>
          </cell>
          <cell r="X436">
            <v>1</v>
          </cell>
          <cell r="Y436">
            <v>1</v>
          </cell>
          <cell r="Z436">
            <v>50</v>
          </cell>
          <cell r="AA436">
            <v>50</v>
          </cell>
          <cell r="AB436">
            <v>50</v>
          </cell>
          <cell r="AC436">
            <v>50</v>
          </cell>
          <cell r="AD436">
            <v>1</v>
          </cell>
        </row>
        <row r="437">
          <cell r="A437">
            <v>436</v>
          </cell>
          <cell r="B437" t="str">
            <v>X7!53.5*45.0</v>
          </cell>
          <cell r="C437">
            <v>1143</v>
          </cell>
          <cell r="D437">
            <v>1359</v>
          </cell>
          <cell r="E437">
            <v>25</v>
          </cell>
          <cell r="F437">
            <v>25</v>
          </cell>
          <cell r="G437">
            <v>33</v>
          </cell>
          <cell r="H437">
            <v>33</v>
          </cell>
          <cell r="I437">
            <v>1</v>
          </cell>
          <cell r="J437">
            <v>1</v>
          </cell>
          <cell r="K437">
            <v>203.5</v>
          </cell>
          <cell r="L437">
            <v>1</v>
          </cell>
          <cell r="M437">
            <v>22</v>
          </cell>
          <cell r="N437">
            <v>48</v>
          </cell>
          <cell r="O437">
            <v>54</v>
          </cell>
          <cell r="P437">
            <v>67</v>
          </cell>
          <cell r="Q437">
            <v>0</v>
          </cell>
          <cell r="R437">
            <v>0.5</v>
          </cell>
          <cell r="S437">
            <v>0.5</v>
          </cell>
          <cell r="T437">
            <v>1</v>
          </cell>
          <cell r="U437">
            <v>3</v>
          </cell>
          <cell r="V437">
            <v>15</v>
          </cell>
          <cell r="W437">
            <v>12</v>
          </cell>
          <cell r="X437">
            <v>1</v>
          </cell>
          <cell r="Y437">
            <v>1</v>
          </cell>
          <cell r="Z437">
            <v>50</v>
          </cell>
          <cell r="AA437">
            <v>50</v>
          </cell>
          <cell r="AB437">
            <v>50</v>
          </cell>
          <cell r="AC437">
            <v>50</v>
          </cell>
          <cell r="AD437">
            <v>3</v>
          </cell>
        </row>
        <row r="438">
          <cell r="A438">
            <v>437</v>
          </cell>
          <cell r="B438" t="str">
            <v/>
          </cell>
          <cell r="C438" t="str">
            <v/>
          </cell>
          <cell r="D438" t="str">
            <v/>
          </cell>
          <cell r="E438" t="str">
            <v/>
          </cell>
          <cell r="F438" t="str">
            <v/>
          </cell>
          <cell r="G438" t="str">
            <v/>
          </cell>
          <cell r="H438" t="str">
            <v/>
          </cell>
          <cell r="I438" t="str">
            <v/>
          </cell>
          <cell r="J438" t="str">
            <v/>
          </cell>
          <cell r="K438" t="str">
            <v/>
          </cell>
          <cell r="L438" t="str">
            <v/>
          </cell>
          <cell r="M438" t="str">
            <v/>
          </cell>
          <cell r="N438" t="str">
            <v/>
          </cell>
          <cell r="O438" t="str">
            <v/>
          </cell>
          <cell r="P438" t="str">
            <v/>
          </cell>
          <cell r="Q438" t="str">
            <v/>
          </cell>
          <cell r="R438" t="str">
            <v/>
          </cell>
          <cell r="S438" t="str">
            <v/>
          </cell>
          <cell r="T438" t="str">
            <v/>
          </cell>
          <cell r="V438" t="str">
            <v/>
          </cell>
          <cell r="W438" t="str">
            <v/>
          </cell>
          <cell r="X438" t="str">
            <v/>
          </cell>
          <cell r="Y438" t="str">
            <v/>
          </cell>
          <cell r="Z438" t="str">
            <v/>
          </cell>
          <cell r="AA438" t="str">
            <v/>
          </cell>
        </row>
        <row r="439">
          <cell r="A439">
            <v>438</v>
          </cell>
          <cell r="B439" t="str">
            <v>U5 39.5*30.5</v>
          </cell>
          <cell r="C439">
            <v>775</v>
          </cell>
          <cell r="D439">
            <v>1003</v>
          </cell>
          <cell r="E439">
            <v>12</v>
          </cell>
          <cell r="F439">
            <v>12</v>
          </cell>
          <cell r="G439">
            <v>12</v>
          </cell>
          <cell r="H439">
            <v>12</v>
          </cell>
          <cell r="I439">
            <v>1</v>
          </cell>
          <cell r="J439">
            <v>1</v>
          </cell>
          <cell r="K439">
            <v>203.5</v>
          </cell>
          <cell r="L439">
            <v>1</v>
          </cell>
          <cell r="M439">
            <v>37</v>
          </cell>
          <cell r="N439">
            <v>82</v>
          </cell>
          <cell r="O439">
            <v>91</v>
          </cell>
          <cell r="P439">
            <v>114</v>
          </cell>
          <cell r="Q439">
            <v>0</v>
          </cell>
          <cell r="R439">
            <v>0.15</v>
          </cell>
          <cell r="S439">
            <v>0.15</v>
          </cell>
          <cell r="T439">
            <v>0.15</v>
          </cell>
          <cell r="U439">
            <v>1</v>
          </cell>
          <cell r="V439">
            <v>15</v>
          </cell>
          <cell r="W439">
            <v>12</v>
          </cell>
          <cell r="X439">
            <v>1</v>
          </cell>
          <cell r="Y439">
            <v>1</v>
          </cell>
          <cell r="Z439">
            <v>50</v>
          </cell>
          <cell r="AA439">
            <v>50</v>
          </cell>
          <cell r="AB439">
            <v>0.04</v>
          </cell>
          <cell r="AC439">
            <v>0.04</v>
          </cell>
          <cell r="AD439">
            <v>1</v>
          </cell>
        </row>
        <row r="440">
          <cell r="A440">
            <v>439</v>
          </cell>
          <cell r="B440" t="str">
            <v>U5^39.5*30.5</v>
          </cell>
          <cell r="C440">
            <v>775</v>
          </cell>
          <cell r="D440">
            <v>1003</v>
          </cell>
          <cell r="E440">
            <v>46</v>
          </cell>
          <cell r="F440">
            <v>46</v>
          </cell>
          <cell r="G440">
            <v>60</v>
          </cell>
          <cell r="H440">
            <v>60</v>
          </cell>
          <cell r="I440">
            <v>1</v>
          </cell>
          <cell r="J440">
            <v>1</v>
          </cell>
          <cell r="K440">
            <v>203.5</v>
          </cell>
          <cell r="L440">
            <v>1</v>
          </cell>
          <cell r="M440">
            <v>37</v>
          </cell>
          <cell r="N440">
            <v>82</v>
          </cell>
          <cell r="O440">
            <v>91</v>
          </cell>
          <cell r="P440">
            <v>114</v>
          </cell>
          <cell r="Q440">
            <v>0</v>
          </cell>
          <cell r="R440">
            <v>0.06</v>
          </cell>
          <cell r="S440">
            <v>0.06</v>
          </cell>
          <cell r="T440">
            <v>0.06</v>
          </cell>
          <cell r="U440">
            <v>1</v>
          </cell>
          <cell r="V440">
            <v>15</v>
          </cell>
          <cell r="W440">
            <v>12</v>
          </cell>
          <cell r="X440">
            <v>1</v>
          </cell>
          <cell r="Y440">
            <v>1</v>
          </cell>
          <cell r="Z440">
            <v>50</v>
          </cell>
          <cell r="AA440">
            <v>50</v>
          </cell>
          <cell r="AB440">
            <v>0.04</v>
          </cell>
          <cell r="AC440">
            <v>0.04</v>
          </cell>
          <cell r="AD440">
            <v>1</v>
          </cell>
        </row>
        <row r="441">
          <cell r="A441">
            <v>440</v>
          </cell>
          <cell r="B441" t="str">
            <v>U5d49.5*42.0</v>
          </cell>
          <cell r="C441">
            <v>1067</v>
          </cell>
          <cell r="D441">
            <v>1257</v>
          </cell>
          <cell r="E441">
            <v>167</v>
          </cell>
          <cell r="F441">
            <v>167</v>
          </cell>
          <cell r="G441">
            <v>167</v>
          </cell>
          <cell r="H441">
            <v>167</v>
          </cell>
          <cell r="I441">
            <v>1</v>
          </cell>
          <cell r="J441">
            <v>1</v>
          </cell>
          <cell r="K441">
            <v>203.5</v>
          </cell>
          <cell r="L441">
            <v>1</v>
          </cell>
          <cell r="M441">
            <v>24</v>
          </cell>
          <cell r="N441">
            <v>54</v>
          </cell>
          <cell r="O441">
            <v>60</v>
          </cell>
          <cell r="P441">
            <v>75</v>
          </cell>
          <cell r="Q441">
            <v>0</v>
          </cell>
          <cell r="R441">
            <v>0.13</v>
          </cell>
          <cell r="S441">
            <v>0.13</v>
          </cell>
          <cell r="T441">
            <v>0.13</v>
          </cell>
          <cell r="U441">
            <v>1</v>
          </cell>
          <cell r="V441">
            <v>15</v>
          </cell>
          <cell r="W441">
            <v>12</v>
          </cell>
          <cell r="X441">
            <v>1</v>
          </cell>
          <cell r="Y441">
            <v>1</v>
          </cell>
          <cell r="Z441">
            <v>50</v>
          </cell>
          <cell r="AA441">
            <v>50</v>
          </cell>
          <cell r="AB441">
            <v>0.04</v>
          </cell>
          <cell r="AC441">
            <v>0.04</v>
          </cell>
          <cell r="AD441">
            <v>1</v>
          </cell>
        </row>
        <row r="442">
          <cell r="A442">
            <v>441</v>
          </cell>
          <cell r="B442" t="str">
            <v>U5d39.5*30.5</v>
          </cell>
          <cell r="C442">
            <v>775</v>
          </cell>
          <cell r="D442">
            <v>1003</v>
          </cell>
          <cell r="E442">
            <v>21</v>
          </cell>
          <cell r="F442">
            <v>21</v>
          </cell>
          <cell r="G442">
            <v>40</v>
          </cell>
          <cell r="H442">
            <v>40</v>
          </cell>
          <cell r="I442">
            <v>1</v>
          </cell>
          <cell r="J442">
            <v>1</v>
          </cell>
          <cell r="K442">
            <v>203.5</v>
          </cell>
          <cell r="L442">
            <v>1</v>
          </cell>
          <cell r="M442">
            <v>37</v>
          </cell>
          <cell r="N442">
            <v>82</v>
          </cell>
          <cell r="O442">
            <v>91</v>
          </cell>
          <cell r="P442">
            <v>114</v>
          </cell>
          <cell r="Q442">
            <v>0</v>
          </cell>
          <cell r="R442">
            <v>0.15</v>
          </cell>
          <cell r="S442">
            <v>0.15</v>
          </cell>
          <cell r="T442">
            <v>0.15</v>
          </cell>
          <cell r="U442">
            <v>1</v>
          </cell>
          <cell r="V442">
            <v>15</v>
          </cell>
          <cell r="W442">
            <v>12</v>
          </cell>
          <cell r="X442">
            <v>1</v>
          </cell>
          <cell r="Y442">
            <v>1</v>
          </cell>
          <cell r="Z442">
            <v>50</v>
          </cell>
          <cell r="AA442">
            <v>50</v>
          </cell>
          <cell r="AB442">
            <v>0.04</v>
          </cell>
          <cell r="AC442">
            <v>0.04</v>
          </cell>
          <cell r="AD442">
            <v>1</v>
          </cell>
        </row>
        <row r="443">
          <cell r="A443">
            <v>442</v>
          </cell>
          <cell r="B443" t="str">
            <v>U5c39.5*30.5</v>
          </cell>
          <cell r="C443">
            <v>775</v>
          </cell>
          <cell r="D443">
            <v>1003</v>
          </cell>
          <cell r="E443">
            <v>46</v>
          </cell>
          <cell r="F443">
            <v>46</v>
          </cell>
          <cell r="G443">
            <v>60</v>
          </cell>
          <cell r="H443">
            <v>60</v>
          </cell>
          <cell r="I443">
            <v>1</v>
          </cell>
          <cell r="J443">
            <v>1</v>
          </cell>
          <cell r="K443">
            <v>203.5</v>
          </cell>
          <cell r="L443">
            <v>1</v>
          </cell>
          <cell r="M443">
            <v>37</v>
          </cell>
          <cell r="N443">
            <v>82</v>
          </cell>
          <cell r="O443">
            <v>91</v>
          </cell>
          <cell r="P443">
            <v>114</v>
          </cell>
          <cell r="Q443">
            <v>0</v>
          </cell>
          <cell r="R443">
            <v>0.15</v>
          </cell>
          <cell r="S443">
            <v>0.15</v>
          </cell>
          <cell r="T443">
            <v>0.15</v>
          </cell>
          <cell r="U443">
            <v>1</v>
          </cell>
          <cell r="V443">
            <v>15</v>
          </cell>
          <cell r="W443">
            <v>12</v>
          </cell>
          <cell r="X443">
            <v>1</v>
          </cell>
          <cell r="Y443">
            <v>1</v>
          </cell>
          <cell r="Z443">
            <v>50</v>
          </cell>
          <cell r="AA443">
            <v>50</v>
          </cell>
          <cell r="AB443">
            <v>0.04</v>
          </cell>
          <cell r="AC443">
            <v>0.04</v>
          </cell>
          <cell r="AD443">
            <v>1</v>
          </cell>
        </row>
        <row r="444">
          <cell r="A444">
            <v>443</v>
          </cell>
          <cell r="B444" t="str">
            <v>U5+39.5*30.5</v>
          </cell>
          <cell r="C444">
            <v>775</v>
          </cell>
          <cell r="D444">
            <v>1003</v>
          </cell>
          <cell r="E444">
            <v>46</v>
          </cell>
          <cell r="F444">
            <v>46</v>
          </cell>
          <cell r="G444">
            <v>60</v>
          </cell>
          <cell r="H444">
            <v>60</v>
          </cell>
          <cell r="I444">
            <v>1</v>
          </cell>
          <cell r="J444">
            <v>1</v>
          </cell>
          <cell r="K444">
            <v>203.5</v>
          </cell>
          <cell r="L444">
            <v>1</v>
          </cell>
          <cell r="M444">
            <v>37</v>
          </cell>
          <cell r="N444">
            <v>82</v>
          </cell>
          <cell r="O444">
            <v>91</v>
          </cell>
          <cell r="P444">
            <v>114</v>
          </cell>
          <cell r="Q444">
            <v>0</v>
          </cell>
          <cell r="R444">
            <v>0.15</v>
          </cell>
          <cell r="S444">
            <v>0.15</v>
          </cell>
          <cell r="T444">
            <v>0.4</v>
          </cell>
          <cell r="U444">
            <v>3</v>
          </cell>
          <cell r="V444">
            <v>15</v>
          </cell>
          <cell r="W444">
            <v>12</v>
          </cell>
          <cell r="X444">
            <v>1</v>
          </cell>
          <cell r="Y444">
            <v>1</v>
          </cell>
          <cell r="Z444">
            <v>50</v>
          </cell>
          <cell r="AA444">
            <v>50</v>
          </cell>
          <cell r="AB444">
            <v>0.04</v>
          </cell>
          <cell r="AC444">
            <v>0.5</v>
          </cell>
          <cell r="AD444">
            <v>3</v>
          </cell>
        </row>
        <row r="445">
          <cell r="A445">
            <v>444</v>
          </cell>
          <cell r="B445" t="str">
            <v>U5=39.5*30.5</v>
          </cell>
          <cell r="C445">
            <v>775</v>
          </cell>
          <cell r="D445">
            <v>1003</v>
          </cell>
          <cell r="E445">
            <v>46</v>
          </cell>
          <cell r="F445">
            <v>46</v>
          </cell>
          <cell r="G445">
            <v>60</v>
          </cell>
          <cell r="H445">
            <v>60</v>
          </cell>
          <cell r="I445">
            <v>1</v>
          </cell>
          <cell r="J445">
            <v>1</v>
          </cell>
          <cell r="K445">
            <v>203.5</v>
          </cell>
          <cell r="L445">
            <v>1</v>
          </cell>
          <cell r="M445">
            <v>37</v>
          </cell>
          <cell r="N445">
            <v>82</v>
          </cell>
          <cell r="O445">
            <v>91</v>
          </cell>
          <cell r="P445">
            <v>114</v>
          </cell>
          <cell r="Q445">
            <v>0</v>
          </cell>
          <cell r="R445">
            <v>0.15</v>
          </cell>
          <cell r="S445">
            <v>0.15</v>
          </cell>
          <cell r="T445">
            <v>0.6</v>
          </cell>
          <cell r="U445">
            <v>3</v>
          </cell>
          <cell r="V445">
            <v>15</v>
          </cell>
          <cell r="W445">
            <v>12</v>
          </cell>
          <cell r="X445">
            <v>1</v>
          </cell>
          <cell r="Y445">
            <v>1</v>
          </cell>
          <cell r="Z445">
            <v>50</v>
          </cell>
          <cell r="AA445">
            <v>50</v>
          </cell>
          <cell r="AB445">
            <v>0.04</v>
          </cell>
          <cell r="AC445">
            <v>50</v>
          </cell>
          <cell r="AD445">
            <v>9999</v>
          </cell>
        </row>
        <row r="446">
          <cell r="A446">
            <v>445</v>
          </cell>
          <cell r="B446" t="str">
            <v>U5!39.5*30.5</v>
          </cell>
          <cell r="C446">
            <v>775</v>
          </cell>
          <cell r="D446">
            <v>1003</v>
          </cell>
          <cell r="E446">
            <v>46</v>
          </cell>
          <cell r="F446">
            <v>46</v>
          </cell>
          <cell r="G446">
            <v>60</v>
          </cell>
          <cell r="H446">
            <v>60</v>
          </cell>
          <cell r="I446">
            <v>1</v>
          </cell>
          <cell r="J446">
            <v>1</v>
          </cell>
          <cell r="K446">
            <v>203.5</v>
          </cell>
          <cell r="L446">
            <v>1</v>
          </cell>
          <cell r="M446">
            <v>37</v>
          </cell>
          <cell r="N446">
            <v>82</v>
          </cell>
          <cell r="O446">
            <v>91</v>
          </cell>
          <cell r="P446">
            <v>114</v>
          </cell>
          <cell r="Q446">
            <v>0</v>
          </cell>
          <cell r="R446">
            <v>0.15</v>
          </cell>
          <cell r="S446">
            <v>0.15</v>
          </cell>
          <cell r="T446">
            <v>1</v>
          </cell>
          <cell r="U446">
            <v>3</v>
          </cell>
          <cell r="V446">
            <v>15</v>
          </cell>
          <cell r="W446">
            <v>12</v>
          </cell>
          <cell r="X446">
            <v>1</v>
          </cell>
          <cell r="Y446">
            <v>1</v>
          </cell>
          <cell r="Z446">
            <v>50</v>
          </cell>
          <cell r="AA446">
            <v>50</v>
          </cell>
          <cell r="AB446">
            <v>0.04</v>
          </cell>
          <cell r="AC446">
            <v>50</v>
          </cell>
          <cell r="AD446">
            <v>9999</v>
          </cell>
        </row>
        <row r="447">
          <cell r="A447">
            <v>446</v>
          </cell>
          <cell r="B447" t="str">
            <v>U7+29.5*24.5</v>
          </cell>
          <cell r="C447">
            <v>622</v>
          </cell>
          <cell r="D447">
            <v>749</v>
          </cell>
          <cell r="E447">
            <v>8</v>
          </cell>
          <cell r="F447">
            <v>8</v>
          </cell>
          <cell r="G447">
            <v>8</v>
          </cell>
          <cell r="H447">
            <v>8</v>
          </cell>
          <cell r="I447">
            <v>1</v>
          </cell>
          <cell r="J447">
            <v>1</v>
          </cell>
          <cell r="K447">
            <v>203.5</v>
          </cell>
          <cell r="L447">
            <v>1</v>
          </cell>
          <cell r="M447">
            <v>46</v>
          </cell>
          <cell r="N447">
            <v>102</v>
          </cell>
          <cell r="O447">
            <v>114</v>
          </cell>
          <cell r="P447">
            <v>142</v>
          </cell>
          <cell r="Q447">
            <v>0</v>
          </cell>
          <cell r="R447">
            <v>0.13</v>
          </cell>
          <cell r="S447">
            <v>0.13</v>
          </cell>
          <cell r="T447">
            <v>0.4</v>
          </cell>
          <cell r="U447">
            <v>3</v>
          </cell>
          <cell r="V447">
            <v>15</v>
          </cell>
          <cell r="W447">
            <v>12</v>
          </cell>
          <cell r="X447">
            <v>1</v>
          </cell>
          <cell r="Y447">
            <v>1</v>
          </cell>
          <cell r="Z447">
            <v>50</v>
          </cell>
          <cell r="AA447">
            <v>50</v>
          </cell>
          <cell r="AB447">
            <v>0.04</v>
          </cell>
          <cell r="AC447">
            <v>0.5</v>
          </cell>
          <cell r="AD447">
            <v>3</v>
          </cell>
        </row>
        <row r="448">
          <cell r="A448">
            <v>447</v>
          </cell>
          <cell r="B448" t="str">
            <v>U7!29.5*24.5</v>
          </cell>
          <cell r="C448">
            <v>622</v>
          </cell>
          <cell r="D448">
            <v>749</v>
          </cell>
          <cell r="E448">
            <v>8</v>
          </cell>
          <cell r="F448">
            <v>8</v>
          </cell>
          <cell r="G448">
            <v>8</v>
          </cell>
          <cell r="H448">
            <v>8</v>
          </cell>
          <cell r="I448">
            <v>1</v>
          </cell>
          <cell r="J448">
            <v>1</v>
          </cell>
          <cell r="K448">
            <v>203.5</v>
          </cell>
          <cell r="L448">
            <v>1</v>
          </cell>
          <cell r="M448">
            <v>46</v>
          </cell>
          <cell r="N448">
            <v>102</v>
          </cell>
          <cell r="O448">
            <v>114</v>
          </cell>
          <cell r="P448">
            <v>142</v>
          </cell>
          <cell r="Q448">
            <v>0</v>
          </cell>
          <cell r="R448">
            <v>0.13</v>
          </cell>
          <cell r="S448">
            <v>0.13</v>
          </cell>
          <cell r="T448">
            <v>1</v>
          </cell>
          <cell r="U448">
            <v>3</v>
          </cell>
          <cell r="V448">
            <v>15</v>
          </cell>
          <cell r="W448">
            <v>12</v>
          </cell>
          <cell r="X448">
            <v>1</v>
          </cell>
          <cell r="Y448">
            <v>1</v>
          </cell>
          <cell r="Z448">
            <v>50</v>
          </cell>
          <cell r="AA448">
            <v>50</v>
          </cell>
          <cell r="AB448">
            <v>50</v>
          </cell>
          <cell r="AC448">
            <v>50</v>
          </cell>
          <cell r="AD448">
            <v>3</v>
          </cell>
        </row>
        <row r="449">
          <cell r="A449">
            <v>448</v>
          </cell>
          <cell r="B449" t="str">
            <v>U5x39.5*30.5</v>
          </cell>
          <cell r="C449">
            <v>775</v>
          </cell>
          <cell r="D449">
            <v>1003</v>
          </cell>
          <cell r="E449">
            <v>12</v>
          </cell>
          <cell r="F449">
            <v>12</v>
          </cell>
          <cell r="G449">
            <v>12</v>
          </cell>
          <cell r="H449">
            <v>12</v>
          </cell>
          <cell r="I449">
            <v>2</v>
          </cell>
          <cell r="J449">
            <v>2</v>
          </cell>
          <cell r="K449">
            <v>203.5</v>
          </cell>
          <cell r="L449">
            <v>4</v>
          </cell>
          <cell r="M449">
            <v>37</v>
          </cell>
          <cell r="N449">
            <v>82</v>
          </cell>
          <cell r="O449">
            <v>91</v>
          </cell>
          <cell r="P449">
            <v>114</v>
          </cell>
          <cell r="Q449">
            <v>0</v>
          </cell>
          <cell r="R449">
            <v>0.15</v>
          </cell>
          <cell r="S449">
            <v>0.15</v>
          </cell>
          <cell r="T449">
            <v>0.15</v>
          </cell>
          <cell r="U449">
            <v>1</v>
          </cell>
          <cell r="V449">
            <v>15</v>
          </cell>
          <cell r="W449">
            <v>12</v>
          </cell>
          <cell r="X449">
            <v>1</v>
          </cell>
          <cell r="Y449">
            <v>1</v>
          </cell>
          <cell r="Z449">
            <v>50</v>
          </cell>
          <cell r="AA449">
            <v>50</v>
          </cell>
          <cell r="AB449">
            <v>0.04</v>
          </cell>
          <cell r="AC449">
            <v>0.04</v>
          </cell>
          <cell r="AD449">
            <v>1</v>
          </cell>
        </row>
        <row r="450">
          <cell r="A450">
            <v>449</v>
          </cell>
          <cell r="B450" t="str">
            <v>U5b39.5*30.5</v>
          </cell>
          <cell r="C450">
            <v>775</v>
          </cell>
          <cell r="D450">
            <v>1003</v>
          </cell>
          <cell r="E450">
            <v>76</v>
          </cell>
          <cell r="F450">
            <v>76</v>
          </cell>
          <cell r="G450">
            <v>125</v>
          </cell>
          <cell r="H450">
            <v>125</v>
          </cell>
          <cell r="I450">
            <v>1</v>
          </cell>
          <cell r="J450">
            <v>1</v>
          </cell>
          <cell r="K450">
            <v>203.5</v>
          </cell>
          <cell r="L450">
            <v>1</v>
          </cell>
          <cell r="M450">
            <v>37</v>
          </cell>
          <cell r="N450">
            <v>82</v>
          </cell>
          <cell r="O450">
            <v>91</v>
          </cell>
          <cell r="P450">
            <v>114</v>
          </cell>
          <cell r="Q450">
            <v>0</v>
          </cell>
          <cell r="R450">
            <v>0.15</v>
          </cell>
          <cell r="S450">
            <v>0.15</v>
          </cell>
          <cell r="T450">
            <v>0.15</v>
          </cell>
          <cell r="U450">
            <v>1</v>
          </cell>
          <cell r="V450">
            <v>15</v>
          </cell>
          <cell r="W450">
            <v>12</v>
          </cell>
          <cell r="X450">
            <v>1</v>
          </cell>
          <cell r="Y450">
            <v>1</v>
          </cell>
          <cell r="Z450">
            <v>50</v>
          </cell>
          <cell r="AA450">
            <v>50</v>
          </cell>
          <cell r="AB450">
            <v>0.04</v>
          </cell>
          <cell r="AC450">
            <v>0.04</v>
          </cell>
          <cell r="AD450">
            <v>1</v>
          </cell>
        </row>
        <row r="451">
          <cell r="A451">
            <v>450</v>
          </cell>
          <cell r="B451" t="str">
            <v>U5\39.5*30.5</v>
          </cell>
          <cell r="C451">
            <v>775</v>
          </cell>
          <cell r="D451">
            <v>1003</v>
          </cell>
          <cell r="E451">
            <v>76</v>
          </cell>
          <cell r="F451">
            <v>76</v>
          </cell>
          <cell r="G451">
            <v>125</v>
          </cell>
          <cell r="H451">
            <v>125</v>
          </cell>
          <cell r="I451">
            <v>1</v>
          </cell>
          <cell r="J451">
            <v>1</v>
          </cell>
          <cell r="K451">
            <v>203.5</v>
          </cell>
          <cell r="L451">
            <v>1</v>
          </cell>
          <cell r="M451">
            <v>37</v>
          </cell>
          <cell r="N451">
            <v>82</v>
          </cell>
          <cell r="O451">
            <v>91</v>
          </cell>
          <cell r="P451">
            <v>114</v>
          </cell>
          <cell r="Q451">
            <v>0</v>
          </cell>
          <cell r="R451">
            <v>0.15</v>
          </cell>
          <cell r="S451">
            <v>0.15</v>
          </cell>
          <cell r="T451">
            <v>1</v>
          </cell>
          <cell r="U451">
            <v>2</v>
          </cell>
          <cell r="V451">
            <v>15</v>
          </cell>
          <cell r="W451">
            <v>12</v>
          </cell>
          <cell r="X451">
            <v>1</v>
          </cell>
          <cell r="Y451">
            <v>1</v>
          </cell>
          <cell r="Z451">
            <v>50</v>
          </cell>
          <cell r="AA451">
            <v>50</v>
          </cell>
          <cell r="AB451">
            <v>0.04</v>
          </cell>
          <cell r="AC451">
            <v>50</v>
          </cell>
          <cell r="AD451">
            <v>9999</v>
          </cell>
        </row>
        <row r="452">
          <cell r="A452">
            <v>451</v>
          </cell>
          <cell r="B452" t="str">
            <v>U6 49.0*30.0</v>
          </cell>
          <cell r="C452">
            <v>762</v>
          </cell>
          <cell r="D452">
            <v>1245</v>
          </cell>
          <cell r="E452">
            <v>14</v>
          </cell>
          <cell r="F452">
            <v>14</v>
          </cell>
          <cell r="G452">
            <v>161</v>
          </cell>
          <cell r="H452">
            <v>161</v>
          </cell>
          <cell r="I452">
            <v>1</v>
          </cell>
          <cell r="J452">
            <v>1</v>
          </cell>
          <cell r="K452">
            <v>203.5</v>
          </cell>
          <cell r="L452">
            <v>1</v>
          </cell>
          <cell r="M452">
            <v>38</v>
          </cell>
          <cell r="N452">
            <v>84</v>
          </cell>
          <cell r="O452">
            <v>93</v>
          </cell>
          <cell r="P452">
            <v>116</v>
          </cell>
          <cell r="Q452">
            <v>0</v>
          </cell>
          <cell r="R452">
            <v>0.13</v>
          </cell>
          <cell r="S452">
            <v>0.13</v>
          </cell>
          <cell r="T452">
            <v>0.13</v>
          </cell>
          <cell r="U452">
            <v>1</v>
          </cell>
          <cell r="V452">
            <v>15</v>
          </cell>
          <cell r="W452">
            <v>12</v>
          </cell>
          <cell r="X452">
            <v>1</v>
          </cell>
          <cell r="Y452">
            <v>1</v>
          </cell>
          <cell r="Z452">
            <v>50</v>
          </cell>
          <cell r="AA452">
            <v>50</v>
          </cell>
          <cell r="AB452">
            <v>0.04</v>
          </cell>
          <cell r="AC452">
            <v>0.04</v>
          </cell>
          <cell r="AD452">
            <v>1</v>
          </cell>
        </row>
        <row r="453">
          <cell r="A453">
            <v>452</v>
          </cell>
          <cell r="B453" t="str">
            <v>U6d49.0*30.0</v>
          </cell>
          <cell r="C453">
            <v>762</v>
          </cell>
          <cell r="D453">
            <v>1245</v>
          </cell>
          <cell r="E453">
            <v>14</v>
          </cell>
          <cell r="F453">
            <v>14</v>
          </cell>
          <cell r="G453">
            <v>161</v>
          </cell>
          <cell r="H453">
            <v>161</v>
          </cell>
          <cell r="I453">
            <v>1</v>
          </cell>
          <cell r="J453">
            <v>1</v>
          </cell>
          <cell r="K453">
            <v>203.5</v>
          </cell>
          <cell r="L453">
            <v>1</v>
          </cell>
          <cell r="M453">
            <v>38</v>
          </cell>
          <cell r="N453">
            <v>84</v>
          </cell>
          <cell r="O453">
            <v>93</v>
          </cell>
          <cell r="P453">
            <v>116</v>
          </cell>
          <cell r="Q453">
            <v>0</v>
          </cell>
          <cell r="R453">
            <v>0.13</v>
          </cell>
          <cell r="S453">
            <v>0.13</v>
          </cell>
          <cell r="T453">
            <v>0.13</v>
          </cell>
          <cell r="U453">
            <v>1</v>
          </cell>
          <cell r="V453">
            <v>15</v>
          </cell>
          <cell r="W453">
            <v>12</v>
          </cell>
          <cell r="X453">
            <v>1</v>
          </cell>
          <cell r="Y453">
            <v>1</v>
          </cell>
          <cell r="Z453">
            <v>50</v>
          </cell>
          <cell r="AA453">
            <v>50</v>
          </cell>
          <cell r="AB453">
            <v>0.04</v>
          </cell>
          <cell r="AC453">
            <v>0.04</v>
          </cell>
          <cell r="AD453">
            <v>1</v>
          </cell>
        </row>
        <row r="454">
          <cell r="A454">
            <v>453</v>
          </cell>
          <cell r="B454" t="str">
            <v>U6b49.0*30.0</v>
          </cell>
          <cell r="C454">
            <v>762</v>
          </cell>
          <cell r="D454">
            <v>1245</v>
          </cell>
          <cell r="E454">
            <v>69</v>
          </cell>
          <cell r="F454">
            <v>69</v>
          </cell>
          <cell r="G454">
            <v>246</v>
          </cell>
          <cell r="H454">
            <v>246</v>
          </cell>
          <cell r="I454">
            <v>1</v>
          </cell>
          <cell r="J454">
            <v>1</v>
          </cell>
          <cell r="K454">
            <v>203.5</v>
          </cell>
          <cell r="L454">
            <v>1</v>
          </cell>
          <cell r="M454">
            <v>38</v>
          </cell>
          <cell r="N454">
            <v>84</v>
          </cell>
          <cell r="O454">
            <v>93</v>
          </cell>
          <cell r="P454">
            <v>116</v>
          </cell>
          <cell r="Q454">
            <v>0</v>
          </cell>
          <cell r="R454">
            <v>0.13</v>
          </cell>
          <cell r="S454">
            <v>0.13</v>
          </cell>
          <cell r="T454">
            <v>0.13</v>
          </cell>
          <cell r="U454">
            <v>1</v>
          </cell>
          <cell r="V454">
            <v>15</v>
          </cell>
          <cell r="W454">
            <v>12</v>
          </cell>
          <cell r="X454">
            <v>1</v>
          </cell>
          <cell r="Y454">
            <v>1</v>
          </cell>
          <cell r="Z454">
            <v>50</v>
          </cell>
          <cell r="AA454">
            <v>50</v>
          </cell>
          <cell r="AB454">
            <v>0.04</v>
          </cell>
          <cell r="AC454">
            <v>0.04</v>
          </cell>
          <cell r="AD454">
            <v>1</v>
          </cell>
        </row>
        <row r="455">
          <cell r="A455">
            <v>454</v>
          </cell>
          <cell r="B455" t="str">
            <v>U5H39.5*30.5</v>
          </cell>
          <cell r="C455">
            <v>775</v>
          </cell>
          <cell r="D455">
            <v>1003</v>
          </cell>
          <cell r="E455">
            <v>110</v>
          </cell>
          <cell r="F455">
            <v>110</v>
          </cell>
          <cell r="G455">
            <v>60</v>
          </cell>
          <cell r="H455">
            <v>60</v>
          </cell>
          <cell r="I455">
            <v>1</v>
          </cell>
          <cell r="J455">
            <v>2</v>
          </cell>
          <cell r="K455">
            <v>203.5</v>
          </cell>
          <cell r="L455">
            <v>2</v>
          </cell>
          <cell r="M455">
            <v>37</v>
          </cell>
          <cell r="N455">
            <v>82</v>
          </cell>
          <cell r="O455">
            <v>91</v>
          </cell>
          <cell r="P455">
            <v>114</v>
          </cell>
          <cell r="Q455">
            <v>0</v>
          </cell>
          <cell r="R455">
            <v>0.15</v>
          </cell>
          <cell r="S455">
            <v>0.15</v>
          </cell>
          <cell r="T455">
            <v>0.4</v>
          </cell>
          <cell r="U455">
            <v>3</v>
          </cell>
          <cell r="V455">
            <v>15</v>
          </cell>
          <cell r="W455">
            <v>12</v>
          </cell>
          <cell r="X455">
            <v>1</v>
          </cell>
          <cell r="Y455">
            <v>1</v>
          </cell>
          <cell r="Z455">
            <v>50</v>
          </cell>
          <cell r="AA455">
            <v>50</v>
          </cell>
          <cell r="AB455">
            <v>0.04</v>
          </cell>
          <cell r="AC455">
            <v>0.5</v>
          </cell>
          <cell r="AD455">
            <v>3</v>
          </cell>
        </row>
        <row r="456">
          <cell r="A456">
            <v>455</v>
          </cell>
          <cell r="B456" t="str">
            <v>U5X39.5*30.5</v>
          </cell>
          <cell r="C456">
            <v>775</v>
          </cell>
          <cell r="D456">
            <v>1003</v>
          </cell>
          <cell r="E456">
            <v>12</v>
          </cell>
          <cell r="F456">
            <v>12</v>
          </cell>
          <cell r="G456">
            <v>12</v>
          </cell>
          <cell r="H456">
            <v>12</v>
          </cell>
          <cell r="I456">
            <v>2</v>
          </cell>
          <cell r="J456">
            <v>2</v>
          </cell>
          <cell r="K456">
            <v>203.5</v>
          </cell>
          <cell r="L456">
            <v>4</v>
          </cell>
          <cell r="M456">
            <v>37</v>
          </cell>
          <cell r="N456">
            <v>82</v>
          </cell>
          <cell r="O456">
            <v>91</v>
          </cell>
          <cell r="P456">
            <v>114</v>
          </cell>
          <cell r="Q456">
            <v>0</v>
          </cell>
          <cell r="R456">
            <v>0.15</v>
          </cell>
          <cell r="S456">
            <v>0.15</v>
          </cell>
          <cell r="T456">
            <v>1</v>
          </cell>
          <cell r="U456">
            <v>3</v>
          </cell>
          <cell r="V456">
            <v>15</v>
          </cell>
          <cell r="W456">
            <v>12</v>
          </cell>
          <cell r="X456">
            <v>1</v>
          </cell>
          <cell r="Y456">
            <v>1</v>
          </cell>
          <cell r="Z456">
            <v>50</v>
          </cell>
          <cell r="AA456">
            <v>50</v>
          </cell>
          <cell r="AB456">
            <v>0.04</v>
          </cell>
          <cell r="AC456">
            <v>50</v>
          </cell>
          <cell r="AD456">
            <v>9999</v>
          </cell>
        </row>
        <row r="457">
          <cell r="A457">
            <v>456</v>
          </cell>
          <cell r="B457" t="str">
            <v>U7 39.0*22.5</v>
          </cell>
          <cell r="C457">
            <v>572</v>
          </cell>
          <cell r="D457">
            <v>991</v>
          </cell>
          <cell r="E457">
            <v>8</v>
          </cell>
          <cell r="F457">
            <v>8</v>
          </cell>
          <cell r="G457">
            <v>8</v>
          </cell>
          <cell r="H457">
            <v>8</v>
          </cell>
          <cell r="I457">
            <v>1</v>
          </cell>
          <cell r="J457">
            <v>1</v>
          </cell>
          <cell r="K457">
            <v>203.5</v>
          </cell>
          <cell r="L457">
            <v>1</v>
          </cell>
          <cell r="M457">
            <v>50</v>
          </cell>
          <cell r="N457">
            <v>110</v>
          </cell>
          <cell r="O457">
            <v>122</v>
          </cell>
          <cell r="P457">
            <v>153</v>
          </cell>
          <cell r="Q457">
            <v>0</v>
          </cell>
          <cell r="R457">
            <v>0.13</v>
          </cell>
          <cell r="S457">
            <v>0.13</v>
          </cell>
          <cell r="T457">
            <v>0.13</v>
          </cell>
          <cell r="U457">
            <v>1</v>
          </cell>
          <cell r="V457">
            <v>15</v>
          </cell>
          <cell r="W457">
            <v>12</v>
          </cell>
          <cell r="X457">
            <v>1</v>
          </cell>
          <cell r="Y457">
            <v>1</v>
          </cell>
          <cell r="Z457">
            <v>50</v>
          </cell>
          <cell r="AA457">
            <v>50</v>
          </cell>
          <cell r="AB457">
            <v>0.04</v>
          </cell>
          <cell r="AC457">
            <v>0.04</v>
          </cell>
          <cell r="AD457">
            <v>1</v>
          </cell>
        </row>
        <row r="458">
          <cell r="A458">
            <v>457</v>
          </cell>
          <cell r="B458" t="str">
            <v>U7a39.0*22.5</v>
          </cell>
          <cell r="C458">
            <v>572</v>
          </cell>
          <cell r="D458">
            <v>991</v>
          </cell>
          <cell r="E458">
            <v>9</v>
          </cell>
          <cell r="F458">
            <v>9</v>
          </cell>
          <cell r="G458">
            <v>159</v>
          </cell>
          <cell r="H458">
            <v>159</v>
          </cell>
          <cell r="I458">
            <v>1</v>
          </cell>
          <cell r="J458">
            <v>1</v>
          </cell>
          <cell r="K458">
            <v>203.5</v>
          </cell>
          <cell r="L458">
            <v>1</v>
          </cell>
          <cell r="M458">
            <v>50</v>
          </cell>
          <cell r="N458">
            <v>110</v>
          </cell>
          <cell r="O458">
            <v>122</v>
          </cell>
          <cell r="P458">
            <v>153</v>
          </cell>
          <cell r="Q458">
            <v>0</v>
          </cell>
          <cell r="R458">
            <v>0.13</v>
          </cell>
          <cell r="S458">
            <v>0.13</v>
          </cell>
          <cell r="T458">
            <v>0.13</v>
          </cell>
          <cell r="U458">
            <v>1</v>
          </cell>
          <cell r="V458">
            <v>15</v>
          </cell>
          <cell r="W458">
            <v>12</v>
          </cell>
          <cell r="X458">
            <v>1</v>
          </cell>
          <cell r="Y458">
            <v>1</v>
          </cell>
          <cell r="Z458">
            <v>50</v>
          </cell>
          <cell r="AA458">
            <v>50</v>
          </cell>
          <cell r="AB458">
            <v>0.04</v>
          </cell>
          <cell r="AC458">
            <v>0.04</v>
          </cell>
          <cell r="AD458">
            <v>1</v>
          </cell>
        </row>
        <row r="459">
          <cell r="A459">
            <v>458</v>
          </cell>
          <cell r="B459" t="str">
            <v>U7h39.0*22.5</v>
          </cell>
          <cell r="C459">
            <v>572</v>
          </cell>
          <cell r="D459">
            <v>991</v>
          </cell>
          <cell r="E459">
            <v>8</v>
          </cell>
          <cell r="F459">
            <v>8</v>
          </cell>
          <cell r="G459">
            <v>8</v>
          </cell>
          <cell r="H459">
            <v>8</v>
          </cell>
          <cell r="I459">
            <v>1</v>
          </cell>
          <cell r="J459">
            <v>2</v>
          </cell>
          <cell r="K459">
            <v>203.5</v>
          </cell>
          <cell r="L459">
            <v>2</v>
          </cell>
          <cell r="M459">
            <v>50</v>
          </cell>
          <cell r="N459">
            <v>110</v>
          </cell>
          <cell r="O459">
            <v>122</v>
          </cell>
          <cell r="P459">
            <v>153</v>
          </cell>
          <cell r="Q459">
            <v>0</v>
          </cell>
          <cell r="R459">
            <v>0.13</v>
          </cell>
          <cell r="S459">
            <v>0.13</v>
          </cell>
          <cell r="T459">
            <v>0.13</v>
          </cell>
          <cell r="U459">
            <v>1</v>
          </cell>
          <cell r="V459">
            <v>15</v>
          </cell>
          <cell r="W459">
            <v>12</v>
          </cell>
          <cell r="X459">
            <v>1</v>
          </cell>
          <cell r="Y459">
            <v>1</v>
          </cell>
          <cell r="Z459">
            <v>50</v>
          </cell>
          <cell r="AA459">
            <v>50</v>
          </cell>
          <cell r="AB459">
            <v>0.04</v>
          </cell>
          <cell r="AC459">
            <v>0.04</v>
          </cell>
          <cell r="AD459">
            <v>1</v>
          </cell>
        </row>
        <row r="460">
          <cell r="A460">
            <v>459</v>
          </cell>
          <cell r="B460" t="str">
            <v>U5h39.5*30.5</v>
          </cell>
          <cell r="C460">
            <v>775</v>
          </cell>
          <cell r="D460">
            <v>1003</v>
          </cell>
          <cell r="E460">
            <v>110</v>
          </cell>
          <cell r="F460">
            <v>110</v>
          </cell>
          <cell r="G460">
            <v>60</v>
          </cell>
          <cell r="H460">
            <v>60</v>
          </cell>
          <cell r="I460">
            <v>1</v>
          </cell>
          <cell r="J460">
            <v>2</v>
          </cell>
          <cell r="K460">
            <v>203.5</v>
          </cell>
          <cell r="L460">
            <v>2</v>
          </cell>
          <cell r="M460">
            <v>37</v>
          </cell>
          <cell r="N460">
            <v>82</v>
          </cell>
          <cell r="O460">
            <v>91</v>
          </cell>
          <cell r="P460">
            <v>114</v>
          </cell>
          <cell r="Q460">
            <v>0</v>
          </cell>
          <cell r="R460">
            <v>0.15</v>
          </cell>
          <cell r="S460">
            <v>0.15</v>
          </cell>
          <cell r="T460">
            <v>0.15</v>
          </cell>
          <cell r="U460">
            <v>3</v>
          </cell>
          <cell r="V460">
            <v>15</v>
          </cell>
          <cell r="W460">
            <v>12</v>
          </cell>
          <cell r="X460">
            <v>1</v>
          </cell>
          <cell r="Y460">
            <v>1</v>
          </cell>
          <cell r="Z460">
            <v>50</v>
          </cell>
          <cell r="AA460">
            <v>50</v>
          </cell>
          <cell r="AB460">
            <v>0.04</v>
          </cell>
          <cell r="AC460">
            <v>0.04</v>
          </cell>
          <cell r="AD460">
            <v>1</v>
          </cell>
        </row>
        <row r="461">
          <cell r="A461">
            <v>460</v>
          </cell>
          <cell r="B461" t="str">
            <v>U5$39.5*30.5</v>
          </cell>
          <cell r="C461">
            <v>775</v>
          </cell>
          <cell r="D461">
            <v>1003</v>
          </cell>
          <cell r="E461">
            <v>76</v>
          </cell>
          <cell r="F461">
            <v>76</v>
          </cell>
          <cell r="G461">
            <v>125</v>
          </cell>
          <cell r="H461">
            <v>125</v>
          </cell>
          <cell r="I461">
            <v>1</v>
          </cell>
          <cell r="J461">
            <v>1</v>
          </cell>
          <cell r="K461">
            <v>203.5</v>
          </cell>
          <cell r="L461">
            <v>1</v>
          </cell>
          <cell r="M461">
            <v>37</v>
          </cell>
          <cell r="N461">
            <v>82</v>
          </cell>
          <cell r="O461">
            <v>91</v>
          </cell>
          <cell r="P461">
            <v>114</v>
          </cell>
          <cell r="Q461">
            <v>0</v>
          </cell>
          <cell r="R461">
            <v>0.15</v>
          </cell>
          <cell r="S461">
            <v>0.15</v>
          </cell>
          <cell r="T461">
            <v>0.4</v>
          </cell>
          <cell r="U461">
            <v>3</v>
          </cell>
          <cell r="V461">
            <v>15</v>
          </cell>
          <cell r="W461">
            <v>12</v>
          </cell>
          <cell r="X461">
            <v>1</v>
          </cell>
          <cell r="Y461">
            <v>1</v>
          </cell>
          <cell r="Z461">
            <v>50</v>
          </cell>
          <cell r="AA461">
            <v>50</v>
          </cell>
          <cell r="AB461">
            <v>0.04</v>
          </cell>
          <cell r="AC461">
            <v>0.5</v>
          </cell>
          <cell r="AD461">
            <v>3</v>
          </cell>
        </row>
        <row r="462">
          <cell r="A462">
            <v>461</v>
          </cell>
          <cell r="B462" t="str">
            <v>X7 35.5*28.0</v>
          </cell>
          <cell r="C462">
            <v>711</v>
          </cell>
          <cell r="D462">
            <v>902</v>
          </cell>
          <cell r="E462">
            <v>14</v>
          </cell>
          <cell r="F462">
            <v>14</v>
          </cell>
          <cell r="G462">
            <v>9</v>
          </cell>
          <cell r="H462">
            <v>9</v>
          </cell>
          <cell r="I462">
            <v>1</v>
          </cell>
          <cell r="J462">
            <v>1</v>
          </cell>
          <cell r="K462">
            <v>203.5</v>
          </cell>
          <cell r="L462">
            <v>1</v>
          </cell>
          <cell r="M462">
            <v>41</v>
          </cell>
          <cell r="N462">
            <v>90</v>
          </cell>
          <cell r="O462">
            <v>100</v>
          </cell>
          <cell r="P462">
            <v>125</v>
          </cell>
          <cell r="Q462">
            <v>0</v>
          </cell>
          <cell r="R462">
            <v>0.13</v>
          </cell>
          <cell r="S462">
            <v>0.13</v>
          </cell>
          <cell r="T462">
            <v>0.13</v>
          </cell>
          <cell r="U462">
            <v>1</v>
          </cell>
          <cell r="V462">
            <v>15</v>
          </cell>
          <cell r="W462">
            <v>12</v>
          </cell>
          <cell r="X462">
            <v>1</v>
          </cell>
          <cell r="Y462">
            <v>1</v>
          </cell>
          <cell r="Z462">
            <v>50</v>
          </cell>
          <cell r="AA462">
            <v>50</v>
          </cell>
          <cell r="AB462">
            <v>0.04</v>
          </cell>
          <cell r="AC462">
            <v>0.04</v>
          </cell>
          <cell r="AD462">
            <v>1</v>
          </cell>
        </row>
        <row r="463">
          <cell r="A463">
            <v>462</v>
          </cell>
          <cell r="B463" t="str">
            <v>X7b35.5*28.0</v>
          </cell>
          <cell r="C463">
            <v>711</v>
          </cell>
          <cell r="D463">
            <v>902</v>
          </cell>
          <cell r="E463">
            <v>44</v>
          </cell>
          <cell r="F463">
            <v>44</v>
          </cell>
          <cell r="G463">
            <v>74</v>
          </cell>
          <cell r="H463">
            <v>74</v>
          </cell>
          <cell r="I463">
            <v>1</v>
          </cell>
          <cell r="J463">
            <v>1</v>
          </cell>
          <cell r="K463">
            <v>203.5</v>
          </cell>
          <cell r="L463">
            <v>1</v>
          </cell>
          <cell r="M463">
            <v>41</v>
          </cell>
          <cell r="N463">
            <v>90</v>
          </cell>
          <cell r="O463">
            <v>100</v>
          </cell>
          <cell r="P463">
            <v>125</v>
          </cell>
          <cell r="Q463">
            <v>0</v>
          </cell>
          <cell r="R463">
            <v>0.13</v>
          </cell>
          <cell r="S463">
            <v>0.13</v>
          </cell>
          <cell r="T463">
            <v>0.13</v>
          </cell>
          <cell r="U463">
            <v>1</v>
          </cell>
          <cell r="V463">
            <v>15</v>
          </cell>
          <cell r="W463">
            <v>12</v>
          </cell>
          <cell r="X463">
            <v>1</v>
          </cell>
          <cell r="Y463">
            <v>1</v>
          </cell>
          <cell r="Z463">
            <v>50</v>
          </cell>
          <cell r="AA463">
            <v>50</v>
          </cell>
          <cell r="AB463">
            <v>0.04</v>
          </cell>
          <cell r="AC463">
            <v>0.04</v>
          </cell>
          <cell r="AD463">
            <v>1</v>
          </cell>
        </row>
        <row r="464">
          <cell r="A464">
            <v>463</v>
          </cell>
          <cell r="B464" t="str">
            <v>X7a35.5*28.0</v>
          </cell>
          <cell r="C464">
            <v>711</v>
          </cell>
          <cell r="D464">
            <v>902</v>
          </cell>
          <cell r="E464">
            <v>74</v>
          </cell>
          <cell r="F464">
            <v>74</v>
          </cell>
          <cell r="G464">
            <v>114</v>
          </cell>
          <cell r="H464">
            <v>114</v>
          </cell>
          <cell r="I464">
            <v>1</v>
          </cell>
          <cell r="J464">
            <v>1</v>
          </cell>
          <cell r="K464">
            <v>203.5</v>
          </cell>
          <cell r="L464">
            <v>1</v>
          </cell>
          <cell r="M464">
            <v>41</v>
          </cell>
          <cell r="N464">
            <v>90</v>
          </cell>
          <cell r="O464">
            <v>100</v>
          </cell>
          <cell r="P464">
            <v>125</v>
          </cell>
          <cell r="Q464">
            <v>0</v>
          </cell>
          <cell r="R464">
            <v>0.13</v>
          </cell>
          <cell r="S464">
            <v>0.13</v>
          </cell>
          <cell r="T464">
            <v>0.13</v>
          </cell>
          <cell r="U464">
            <v>1</v>
          </cell>
          <cell r="V464">
            <v>15</v>
          </cell>
          <cell r="W464">
            <v>12</v>
          </cell>
          <cell r="X464">
            <v>1</v>
          </cell>
          <cell r="Y464">
            <v>1</v>
          </cell>
          <cell r="Z464">
            <v>50</v>
          </cell>
          <cell r="AA464">
            <v>50</v>
          </cell>
          <cell r="AB464">
            <v>0.04</v>
          </cell>
          <cell r="AC464">
            <v>0.04</v>
          </cell>
          <cell r="AD464">
            <v>1</v>
          </cell>
        </row>
        <row r="465">
          <cell r="A465">
            <v>464</v>
          </cell>
          <cell r="B465" t="str">
            <v>X7+35.5*28.0</v>
          </cell>
          <cell r="C465">
            <v>711</v>
          </cell>
          <cell r="D465">
            <v>902</v>
          </cell>
          <cell r="E465">
            <v>14</v>
          </cell>
          <cell r="F465">
            <v>14</v>
          </cell>
          <cell r="G465">
            <v>9</v>
          </cell>
          <cell r="H465">
            <v>9</v>
          </cell>
          <cell r="I465">
            <v>1</v>
          </cell>
          <cell r="J465">
            <v>1</v>
          </cell>
          <cell r="K465">
            <v>203.5</v>
          </cell>
          <cell r="L465">
            <v>1</v>
          </cell>
          <cell r="M465">
            <v>41</v>
          </cell>
          <cell r="N465">
            <v>90</v>
          </cell>
          <cell r="O465">
            <v>100</v>
          </cell>
          <cell r="P465">
            <v>125</v>
          </cell>
          <cell r="Q465">
            <v>0</v>
          </cell>
          <cell r="R465">
            <v>0.13</v>
          </cell>
          <cell r="S465">
            <v>0.13</v>
          </cell>
          <cell r="T465">
            <v>0.4</v>
          </cell>
          <cell r="U465">
            <v>3</v>
          </cell>
          <cell r="V465">
            <v>15</v>
          </cell>
          <cell r="W465">
            <v>12</v>
          </cell>
          <cell r="X465">
            <v>1</v>
          </cell>
          <cell r="Y465">
            <v>1</v>
          </cell>
          <cell r="Z465">
            <v>50</v>
          </cell>
          <cell r="AA465">
            <v>50</v>
          </cell>
          <cell r="AB465">
            <v>0.04</v>
          </cell>
          <cell r="AC465">
            <v>0.5</v>
          </cell>
          <cell r="AD465">
            <v>3</v>
          </cell>
        </row>
        <row r="466">
          <cell r="A466">
            <v>465</v>
          </cell>
          <cell r="B466" t="str">
            <v>X7h35.5*28.0</v>
          </cell>
          <cell r="C466">
            <v>711</v>
          </cell>
          <cell r="D466">
            <v>902</v>
          </cell>
          <cell r="E466">
            <v>8</v>
          </cell>
          <cell r="F466">
            <v>8</v>
          </cell>
          <cell r="G466">
            <v>8</v>
          </cell>
          <cell r="H466">
            <v>8</v>
          </cell>
          <cell r="I466">
            <v>1</v>
          </cell>
          <cell r="J466">
            <v>2</v>
          </cell>
          <cell r="K466">
            <v>203.5</v>
          </cell>
          <cell r="L466">
            <v>2</v>
          </cell>
          <cell r="M466">
            <v>41</v>
          </cell>
          <cell r="N466">
            <v>90</v>
          </cell>
          <cell r="O466">
            <v>100</v>
          </cell>
          <cell r="P466">
            <v>125</v>
          </cell>
          <cell r="Q466">
            <v>0</v>
          </cell>
          <cell r="R466">
            <v>0.13</v>
          </cell>
          <cell r="S466">
            <v>0.13</v>
          </cell>
          <cell r="T466">
            <v>0.13</v>
          </cell>
          <cell r="U466">
            <v>1</v>
          </cell>
          <cell r="V466">
            <v>15</v>
          </cell>
          <cell r="W466">
            <v>12</v>
          </cell>
          <cell r="X466">
            <v>1</v>
          </cell>
          <cell r="Y466">
            <v>1</v>
          </cell>
          <cell r="Z466">
            <v>50</v>
          </cell>
          <cell r="AA466">
            <v>50</v>
          </cell>
          <cell r="AB466">
            <v>0.04</v>
          </cell>
          <cell r="AC466">
            <v>0.04</v>
          </cell>
          <cell r="AD466">
            <v>1</v>
          </cell>
        </row>
        <row r="467">
          <cell r="A467">
            <v>466</v>
          </cell>
          <cell r="B467" t="str">
            <v>X7 28.5*36.0</v>
          </cell>
          <cell r="C467">
            <v>914</v>
          </cell>
          <cell r="D467">
            <v>724</v>
          </cell>
          <cell r="E467">
            <v>8</v>
          </cell>
          <cell r="F467">
            <v>8</v>
          </cell>
          <cell r="G467">
            <v>8</v>
          </cell>
          <cell r="H467">
            <v>8</v>
          </cell>
          <cell r="I467">
            <v>1</v>
          </cell>
          <cell r="J467">
            <v>1</v>
          </cell>
          <cell r="K467">
            <v>203.5</v>
          </cell>
          <cell r="L467">
            <v>1</v>
          </cell>
          <cell r="M467">
            <v>30</v>
          </cell>
          <cell r="N467">
            <v>67</v>
          </cell>
          <cell r="O467">
            <v>75</v>
          </cell>
          <cell r="P467">
            <v>93</v>
          </cell>
          <cell r="Q467">
            <v>0</v>
          </cell>
          <cell r="R467">
            <v>0.13</v>
          </cell>
          <cell r="S467">
            <v>0.13</v>
          </cell>
          <cell r="T467">
            <v>0.13</v>
          </cell>
          <cell r="U467">
            <v>1</v>
          </cell>
          <cell r="V467">
            <v>15</v>
          </cell>
          <cell r="W467">
            <v>12</v>
          </cell>
          <cell r="X467">
            <v>1</v>
          </cell>
          <cell r="Y467">
            <v>1</v>
          </cell>
          <cell r="Z467">
            <v>50</v>
          </cell>
          <cell r="AA467">
            <v>50</v>
          </cell>
          <cell r="AB467">
            <v>0.04</v>
          </cell>
          <cell r="AC467">
            <v>0.04</v>
          </cell>
          <cell r="AD467">
            <v>1</v>
          </cell>
        </row>
        <row r="468">
          <cell r="A468">
            <v>467</v>
          </cell>
          <cell r="B468" t="str">
            <v>X7j28.5*36.0</v>
          </cell>
          <cell r="C468">
            <v>914</v>
          </cell>
          <cell r="D468">
            <v>724</v>
          </cell>
          <cell r="E468">
            <v>120</v>
          </cell>
          <cell r="F468">
            <v>120</v>
          </cell>
          <cell r="G468">
            <v>80</v>
          </cell>
          <cell r="H468">
            <v>80</v>
          </cell>
          <cell r="I468">
            <v>1</v>
          </cell>
          <cell r="J468">
            <v>1</v>
          </cell>
          <cell r="K468">
            <v>203.5</v>
          </cell>
          <cell r="L468">
            <v>1</v>
          </cell>
          <cell r="M468">
            <v>30</v>
          </cell>
          <cell r="N468">
            <v>67</v>
          </cell>
          <cell r="O468">
            <v>75</v>
          </cell>
          <cell r="P468">
            <v>93</v>
          </cell>
          <cell r="Q468">
            <v>0</v>
          </cell>
          <cell r="R468">
            <v>0.13</v>
          </cell>
          <cell r="S468">
            <v>0.13</v>
          </cell>
          <cell r="T468">
            <v>0.13</v>
          </cell>
          <cell r="U468">
            <v>1</v>
          </cell>
          <cell r="V468">
            <v>15</v>
          </cell>
          <cell r="W468">
            <v>12</v>
          </cell>
          <cell r="X468">
            <v>1</v>
          </cell>
          <cell r="Y468">
            <v>1</v>
          </cell>
          <cell r="Z468">
            <v>50</v>
          </cell>
          <cell r="AA468">
            <v>50</v>
          </cell>
          <cell r="AB468">
            <v>0.04</v>
          </cell>
          <cell r="AC468">
            <v>0.04</v>
          </cell>
          <cell r="AD468">
            <v>1</v>
          </cell>
        </row>
        <row r="469">
          <cell r="A469">
            <v>468</v>
          </cell>
          <cell r="B469" t="str">
            <v>X7h44.5*27.5</v>
          </cell>
          <cell r="C469">
            <v>699</v>
          </cell>
          <cell r="D469">
            <v>1130</v>
          </cell>
          <cell r="E469">
            <v>8</v>
          </cell>
          <cell r="F469">
            <v>8</v>
          </cell>
          <cell r="G469">
            <v>8</v>
          </cell>
          <cell r="H469">
            <v>8</v>
          </cell>
          <cell r="I469">
            <v>1</v>
          </cell>
          <cell r="J469">
            <v>2</v>
          </cell>
          <cell r="K469">
            <v>203.5</v>
          </cell>
          <cell r="L469">
            <v>2</v>
          </cell>
          <cell r="M469">
            <v>41</v>
          </cell>
          <cell r="N469">
            <v>92</v>
          </cell>
          <cell r="O469">
            <v>102</v>
          </cell>
          <cell r="P469">
            <v>127</v>
          </cell>
          <cell r="Q469">
            <v>0</v>
          </cell>
          <cell r="R469">
            <v>0.13</v>
          </cell>
          <cell r="S469">
            <v>0.13</v>
          </cell>
          <cell r="T469">
            <v>0.13</v>
          </cell>
          <cell r="U469">
            <v>1</v>
          </cell>
          <cell r="V469">
            <v>15</v>
          </cell>
          <cell r="W469">
            <v>12</v>
          </cell>
          <cell r="X469">
            <v>1</v>
          </cell>
          <cell r="Y469">
            <v>1</v>
          </cell>
          <cell r="Z469">
            <v>50</v>
          </cell>
          <cell r="AA469">
            <v>50</v>
          </cell>
          <cell r="AB469">
            <v>0.04</v>
          </cell>
          <cell r="AC469">
            <v>0.04</v>
          </cell>
          <cell r="AD469">
            <v>1</v>
          </cell>
        </row>
        <row r="470">
          <cell r="A470">
            <v>469</v>
          </cell>
          <cell r="B470" t="str">
            <v>X7+28.5*36.0</v>
          </cell>
          <cell r="C470">
            <v>914</v>
          </cell>
          <cell r="D470">
            <v>724</v>
          </cell>
          <cell r="E470">
            <v>8</v>
          </cell>
          <cell r="F470">
            <v>8</v>
          </cell>
          <cell r="G470">
            <v>8</v>
          </cell>
          <cell r="H470">
            <v>8</v>
          </cell>
          <cell r="I470">
            <v>1</v>
          </cell>
          <cell r="J470">
            <v>1</v>
          </cell>
          <cell r="K470">
            <v>203.5</v>
          </cell>
          <cell r="L470">
            <v>1</v>
          </cell>
          <cell r="M470">
            <v>30</v>
          </cell>
          <cell r="N470">
            <v>67</v>
          </cell>
          <cell r="O470">
            <v>75</v>
          </cell>
          <cell r="P470">
            <v>93</v>
          </cell>
          <cell r="Q470">
            <v>0</v>
          </cell>
          <cell r="R470">
            <v>0.13</v>
          </cell>
          <cell r="S470">
            <v>0.13</v>
          </cell>
          <cell r="T470">
            <v>0.4</v>
          </cell>
          <cell r="U470">
            <v>3</v>
          </cell>
          <cell r="V470">
            <v>15</v>
          </cell>
          <cell r="W470">
            <v>12</v>
          </cell>
          <cell r="X470">
            <v>1</v>
          </cell>
          <cell r="Y470">
            <v>1</v>
          </cell>
          <cell r="Z470">
            <v>50</v>
          </cell>
          <cell r="AA470">
            <v>50</v>
          </cell>
          <cell r="AB470">
            <v>0.04</v>
          </cell>
          <cell r="AC470">
            <v>0.5</v>
          </cell>
          <cell r="AD470">
            <v>3</v>
          </cell>
        </row>
        <row r="471">
          <cell r="A471">
            <v>470</v>
          </cell>
          <cell r="B471" t="str">
            <v>X7 37.0*30.0</v>
          </cell>
          <cell r="C471">
            <v>762</v>
          </cell>
          <cell r="D471">
            <v>940</v>
          </cell>
          <cell r="E471">
            <v>14</v>
          </cell>
          <cell r="F471">
            <v>14</v>
          </cell>
          <cell r="G471">
            <v>8</v>
          </cell>
          <cell r="H471">
            <v>8</v>
          </cell>
          <cell r="I471">
            <v>1</v>
          </cell>
          <cell r="J471">
            <v>1</v>
          </cell>
          <cell r="K471">
            <v>203.5</v>
          </cell>
          <cell r="L471">
            <v>1</v>
          </cell>
          <cell r="M471">
            <v>38</v>
          </cell>
          <cell r="N471">
            <v>84</v>
          </cell>
          <cell r="O471">
            <v>93</v>
          </cell>
          <cell r="P471">
            <v>116</v>
          </cell>
          <cell r="Q471">
            <v>0</v>
          </cell>
          <cell r="R471">
            <v>0.13</v>
          </cell>
          <cell r="S471">
            <v>0.13</v>
          </cell>
          <cell r="T471">
            <v>0.13</v>
          </cell>
          <cell r="U471">
            <v>1</v>
          </cell>
          <cell r="V471">
            <v>15</v>
          </cell>
          <cell r="W471">
            <v>12</v>
          </cell>
          <cell r="X471">
            <v>1</v>
          </cell>
          <cell r="Y471">
            <v>1</v>
          </cell>
          <cell r="Z471">
            <v>50</v>
          </cell>
          <cell r="AA471">
            <v>50</v>
          </cell>
          <cell r="AB471">
            <v>0.04</v>
          </cell>
          <cell r="AC471">
            <v>0.04</v>
          </cell>
          <cell r="AD471">
            <v>1</v>
          </cell>
        </row>
        <row r="472">
          <cell r="A472">
            <v>471</v>
          </cell>
          <cell r="B472" t="str">
            <v>X7c37.0*30.0</v>
          </cell>
          <cell r="C472">
            <v>762</v>
          </cell>
          <cell r="D472">
            <v>940</v>
          </cell>
          <cell r="E472">
            <v>39</v>
          </cell>
          <cell r="F472">
            <v>39</v>
          </cell>
          <cell r="G472">
            <v>28</v>
          </cell>
          <cell r="H472">
            <v>28</v>
          </cell>
          <cell r="I472">
            <v>1</v>
          </cell>
          <cell r="J472">
            <v>1</v>
          </cell>
          <cell r="K472">
            <v>203.5</v>
          </cell>
          <cell r="L472">
            <v>1</v>
          </cell>
          <cell r="M472">
            <v>38</v>
          </cell>
          <cell r="N472">
            <v>84</v>
          </cell>
          <cell r="O472">
            <v>93</v>
          </cell>
          <cell r="P472">
            <v>116</v>
          </cell>
          <cell r="Q472">
            <v>0</v>
          </cell>
          <cell r="R472">
            <v>0.13</v>
          </cell>
          <cell r="S472">
            <v>0.13</v>
          </cell>
          <cell r="T472">
            <v>0.13</v>
          </cell>
          <cell r="U472">
            <v>1</v>
          </cell>
          <cell r="V472">
            <v>15</v>
          </cell>
          <cell r="W472">
            <v>12</v>
          </cell>
          <cell r="X472">
            <v>1</v>
          </cell>
          <cell r="Y472">
            <v>1</v>
          </cell>
          <cell r="Z472">
            <v>50</v>
          </cell>
          <cell r="AA472">
            <v>50</v>
          </cell>
          <cell r="AB472">
            <v>0.04</v>
          </cell>
          <cell r="AC472">
            <v>0.04</v>
          </cell>
          <cell r="AD472">
            <v>1</v>
          </cell>
        </row>
        <row r="473">
          <cell r="A473">
            <v>472</v>
          </cell>
          <cell r="B473" t="str">
            <v>X7a37.0*30.0</v>
          </cell>
          <cell r="C473">
            <v>762</v>
          </cell>
          <cell r="D473">
            <v>940</v>
          </cell>
          <cell r="E473">
            <v>99</v>
          </cell>
          <cell r="F473">
            <v>99</v>
          </cell>
          <cell r="G473">
            <v>133</v>
          </cell>
          <cell r="H473">
            <v>133</v>
          </cell>
          <cell r="I473">
            <v>1</v>
          </cell>
          <cell r="J473">
            <v>1</v>
          </cell>
          <cell r="K473">
            <v>203.5</v>
          </cell>
          <cell r="L473">
            <v>1</v>
          </cell>
          <cell r="M473">
            <v>38</v>
          </cell>
          <cell r="N473">
            <v>84</v>
          </cell>
          <cell r="O473">
            <v>93</v>
          </cell>
          <cell r="P473">
            <v>116</v>
          </cell>
          <cell r="Q473">
            <v>0</v>
          </cell>
          <cell r="R473">
            <v>0.13</v>
          </cell>
          <cell r="S473">
            <v>0.13</v>
          </cell>
          <cell r="T473">
            <v>0.13</v>
          </cell>
          <cell r="U473">
            <v>1</v>
          </cell>
          <cell r="V473">
            <v>15</v>
          </cell>
          <cell r="W473">
            <v>12</v>
          </cell>
          <cell r="X473">
            <v>1</v>
          </cell>
          <cell r="Y473">
            <v>1</v>
          </cell>
          <cell r="Z473">
            <v>50</v>
          </cell>
          <cell r="AA473">
            <v>50</v>
          </cell>
          <cell r="AB473">
            <v>0.04</v>
          </cell>
          <cell r="AC473">
            <v>0.04</v>
          </cell>
          <cell r="AD473">
            <v>1</v>
          </cell>
        </row>
        <row r="474">
          <cell r="A474">
            <v>473</v>
          </cell>
          <cell r="B474" t="str">
            <v>X7+37.0*30.0</v>
          </cell>
          <cell r="C474">
            <v>762</v>
          </cell>
          <cell r="D474">
            <v>940</v>
          </cell>
          <cell r="E474">
            <v>14</v>
          </cell>
          <cell r="F474">
            <v>14</v>
          </cell>
          <cell r="G474">
            <v>8</v>
          </cell>
          <cell r="H474">
            <v>8</v>
          </cell>
          <cell r="I474">
            <v>1</v>
          </cell>
          <cell r="J474">
            <v>1</v>
          </cell>
          <cell r="K474">
            <v>203.5</v>
          </cell>
          <cell r="L474">
            <v>1</v>
          </cell>
          <cell r="M474">
            <v>38</v>
          </cell>
          <cell r="N474">
            <v>84</v>
          </cell>
          <cell r="O474">
            <v>93</v>
          </cell>
          <cell r="P474">
            <v>116</v>
          </cell>
          <cell r="Q474">
            <v>0</v>
          </cell>
          <cell r="R474">
            <v>0.13</v>
          </cell>
          <cell r="S474">
            <v>0.13</v>
          </cell>
          <cell r="T474">
            <v>0.4</v>
          </cell>
          <cell r="U474">
            <v>3</v>
          </cell>
          <cell r="V474">
            <v>15</v>
          </cell>
          <cell r="W474">
            <v>12</v>
          </cell>
          <cell r="X474">
            <v>1</v>
          </cell>
          <cell r="Y474">
            <v>1</v>
          </cell>
          <cell r="Z474">
            <v>50</v>
          </cell>
          <cell r="AA474">
            <v>50</v>
          </cell>
          <cell r="AB474">
            <v>0.04</v>
          </cell>
          <cell r="AC474">
            <v>0.5</v>
          </cell>
          <cell r="AD474">
            <v>3</v>
          </cell>
        </row>
        <row r="475">
          <cell r="A475">
            <v>474</v>
          </cell>
          <cell r="B475" t="str">
            <v>X7h37.0*30.0</v>
          </cell>
          <cell r="C475">
            <v>762</v>
          </cell>
          <cell r="D475">
            <v>940</v>
          </cell>
          <cell r="E475">
            <v>12</v>
          </cell>
          <cell r="F475">
            <v>12</v>
          </cell>
          <cell r="G475">
            <v>12</v>
          </cell>
          <cell r="H475">
            <v>12</v>
          </cell>
          <cell r="I475">
            <v>1</v>
          </cell>
          <cell r="J475">
            <v>2</v>
          </cell>
          <cell r="K475">
            <v>203.5</v>
          </cell>
          <cell r="L475">
            <v>2</v>
          </cell>
          <cell r="M475">
            <v>38</v>
          </cell>
          <cell r="N475">
            <v>84</v>
          </cell>
          <cell r="O475">
            <v>93</v>
          </cell>
          <cell r="P475">
            <v>116</v>
          </cell>
          <cell r="Q475">
            <v>0</v>
          </cell>
          <cell r="R475">
            <v>0.13</v>
          </cell>
          <cell r="S475">
            <v>0.13</v>
          </cell>
          <cell r="T475">
            <v>0.13</v>
          </cell>
          <cell r="U475">
            <v>1</v>
          </cell>
          <cell r="V475">
            <v>15</v>
          </cell>
          <cell r="W475">
            <v>12</v>
          </cell>
          <cell r="X475">
            <v>1</v>
          </cell>
          <cell r="Y475">
            <v>1</v>
          </cell>
          <cell r="Z475">
            <v>50</v>
          </cell>
          <cell r="AA475">
            <v>50</v>
          </cell>
          <cell r="AB475">
            <v>0.04</v>
          </cell>
          <cell r="AC475">
            <v>0.04</v>
          </cell>
          <cell r="AD475">
            <v>1</v>
          </cell>
        </row>
        <row r="476">
          <cell r="A476">
            <v>475</v>
          </cell>
          <cell r="B476" t="str">
            <v>X7 38.0*30.0</v>
          </cell>
          <cell r="C476">
            <v>762</v>
          </cell>
          <cell r="D476">
            <v>965</v>
          </cell>
          <cell r="E476">
            <v>14</v>
          </cell>
          <cell r="F476">
            <v>14</v>
          </cell>
          <cell r="G476">
            <v>20</v>
          </cell>
          <cell r="H476">
            <v>20</v>
          </cell>
          <cell r="I476">
            <v>1</v>
          </cell>
          <cell r="J476">
            <v>1</v>
          </cell>
          <cell r="K476">
            <v>203.5</v>
          </cell>
          <cell r="L476">
            <v>1</v>
          </cell>
          <cell r="M476">
            <v>38</v>
          </cell>
          <cell r="N476">
            <v>84</v>
          </cell>
          <cell r="O476">
            <v>93</v>
          </cell>
          <cell r="P476">
            <v>116</v>
          </cell>
          <cell r="Q476">
            <v>0</v>
          </cell>
          <cell r="R476">
            <v>0.13</v>
          </cell>
          <cell r="S476">
            <v>0.13</v>
          </cell>
          <cell r="T476">
            <v>0.13</v>
          </cell>
          <cell r="U476">
            <v>1</v>
          </cell>
          <cell r="V476">
            <v>15</v>
          </cell>
          <cell r="W476">
            <v>12</v>
          </cell>
          <cell r="X476">
            <v>1</v>
          </cell>
          <cell r="Y476">
            <v>1</v>
          </cell>
          <cell r="Z476">
            <v>50</v>
          </cell>
          <cell r="AA476">
            <v>50</v>
          </cell>
          <cell r="AB476">
            <v>0.04</v>
          </cell>
          <cell r="AC476">
            <v>0.04</v>
          </cell>
          <cell r="AD476">
            <v>1</v>
          </cell>
        </row>
        <row r="477">
          <cell r="A477">
            <v>476</v>
          </cell>
          <cell r="B477" t="str">
            <v>X7x38.0*30.0</v>
          </cell>
          <cell r="C477">
            <v>762</v>
          </cell>
          <cell r="D477">
            <v>965</v>
          </cell>
          <cell r="E477">
            <v>8</v>
          </cell>
          <cell r="F477">
            <v>8</v>
          </cell>
          <cell r="G477">
            <v>8</v>
          </cell>
          <cell r="H477">
            <v>8</v>
          </cell>
          <cell r="I477">
            <v>2</v>
          </cell>
          <cell r="J477">
            <v>2</v>
          </cell>
          <cell r="K477">
            <v>203.5</v>
          </cell>
          <cell r="L477">
            <v>4</v>
          </cell>
          <cell r="M477">
            <v>38</v>
          </cell>
          <cell r="N477">
            <v>84</v>
          </cell>
          <cell r="O477">
            <v>93</v>
          </cell>
          <cell r="P477">
            <v>116</v>
          </cell>
          <cell r="Q477">
            <v>0</v>
          </cell>
          <cell r="R477">
            <v>0.13</v>
          </cell>
          <cell r="S477">
            <v>0.13</v>
          </cell>
          <cell r="T477">
            <v>0.13</v>
          </cell>
          <cell r="U477">
            <v>1</v>
          </cell>
          <cell r="V477">
            <v>15</v>
          </cell>
          <cell r="W477">
            <v>12</v>
          </cell>
          <cell r="X477">
            <v>1</v>
          </cell>
          <cell r="Y477">
            <v>1</v>
          </cell>
          <cell r="Z477">
            <v>50</v>
          </cell>
          <cell r="AA477">
            <v>50</v>
          </cell>
          <cell r="AB477">
            <v>0.04</v>
          </cell>
          <cell r="AC477">
            <v>0.04</v>
          </cell>
          <cell r="AD477">
            <v>1</v>
          </cell>
        </row>
        <row r="478">
          <cell r="A478">
            <v>477</v>
          </cell>
          <cell r="B478" t="str">
            <v>X7b38.0*30.0</v>
          </cell>
          <cell r="C478">
            <v>762</v>
          </cell>
          <cell r="D478">
            <v>965</v>
          </cell>
          <cell r="E478">
            <v>69</v>
          </cell>
          <cell r="F478">
            <v>69</v>
          </cell>
          <cell r="G478">
            <v>105</v>
          </cell>
          <cell r="H478">
            <v>105</v>
          </cell>
          <cell r="I478">
            <v>1</v>
          </cell>
          <cell r="J478">
            <v>1</v>
          </cell>
          <cell r="K478">
            <v>203.5</v>
          </cell>
          <cell r="L478">
            <v>1</v>
          </cell>
          <cell r="M478">
            <v>38</v>
          </cell>
          <cell r="N478">
            <v>84</v>
          </cell>
          <cell r="O478">
            <v>93</v>
          </cell>
          <cell r="P478">
            <v>116</v>
          </cell>
          <cell r="Q478">
            <v>0</v>
          </cell>
          <cell r="R478">
            <v>0.13</v>
          </cell>
          <cell r="S478">
            <v>0.13</v>
          </cell>
          <cell r="T478">
            <v>0.13</v>
          </cell>
          <cell r="U478">
            <v>1</v>
          </cell>
          <cell r="V478">
            <v>15</v>
          </cell>
          <cell r="W478">
            <v>12</v>
          </cell>
          <cell r="X478">
            <v>1</v>
          </cell>
          <cell r="Y478">
            <v>1</v>
          </cell>
          <cell r="Z478">
            <v>50</v>
          </cell>
          <cell r="AA478">
            <v>50</v>
          </cell>
          <cell r="AB478">
            <v>0.04</v>
          </cell>
          <cell r="AC478">
            <v>0.04</v>
          </cell>
          <cell r="AD478">
            <v>1</v>
          </cell>
        </row>
        <row r="479">
          <cell r="A479">
            <v>478</v>
          </cell>
          <cell r="B479" t="str">
            <v>X7+38.0*30.0</v>
          </cell>
          <cell r="C479">
            <v>762</v>
          </cell>
          <cell r="D479">
            <v>965</v>
          </cell>
          <cell r="E479">
            <v>14</v>
          </cell>
          <cell r="F479">
            <v>14</v>
          </cell>
          <cell r="G479">
            <v>20</v>
          </cell>
          <cell r="H479">
            <v>20</v>
          </cell>
          <cell r="I479">
            <v>1</v>
          </cell>
          <cell r="J479">
            <v>1</v>
          </cell>
          <cell r="K479">
            <v>203.5</v>
          </cell>
          <cell r="L479">
            <v>1</v>
          </cell>
          <cell r="M479">
            <v>38</v>
          </cell>
          <cell r="N479">
            <v>84</v>
          </cell>
          <cell r="O479">
            <v>93</v>
          </cell>
          <cell r="P479">
            <v>116</v>
          </cell>
          <cell r="Q479">
            <v>0</v>
          </cell>
          <cell r="R479">
            <v>0.13</v>
          </cell>
          <cell r="S479">
            <v>0.13</v>
          </cell>
          <cell r="T479">
            <v>0.4</v>
          </cell>
          <cell r="U479">
            <v>3</v>
          </cell>
          <cell r="V479">
            <v>15</v>
          </cell>
          <cell r="W479">
            <v>12</v>
          </cell>
          <cell r="X479">
            <v>1</v>
          </cell>
          <cell r="Y479">
            <v>1</v>
          </cell>
          <cell r="Z479">
            <v>50</v>
          </cell>
          <cell r="AA479">
            <v>50</v>
          </cell>
          <cell r="AB479">
            <v>0.04</v>
          </cell>
          <cell r="AC479">
            <v>0.5</v>
          </cell>
          <cell r="AD479">
            <v>3</v>
          </cell>
        </row>
        <row r="480">
          <cell r="A480">
            <v>479</v>
          </cell>
          <cell r="B480" t="str">
            <v>X7-37.0*30.0</v>
          </cell>
          <cell r="C480">
            <v>762</v>
          </cell>
          <cell r="D480">
            <v>940</v>
          </cell>
          <cell r="E480">
            <v>14</v>
          </cell>
          <cell r="F480">
            <v>14</v>
          </cell>
          <cell r="G480">
            <v>8</v>
          </cell>
          <cell r="H480">
            <v>8</v>
          </cell>
          <cell r="I480">
            <v>1</v>
          </cell>
          <cell r="J480">
            <v>1</v>
          </cell>
          <cell r="K480">
            <v>203.5</v>
          </cell>
          <cell r="L480">
            <v>1</v>
          </cell>
          <cell r="M480">
            <v>38</v>
          </cell>
          <cell r="N480">
            <v>84</v>
          </cell>
          <cell r="O480">
            <v>93</v>
          </cell>
          <cell r="P480">
            <v>116</v>
          </cell>
          <cell r="Q480">
            <v>0</v>
          </cell>
          <cell r="R480">
            <v>0.11</v>
          </cell>
          <cell r="S480">
            <v>0.11</v>
          </cell>
          <cell r="T480">
            <v>0.11</v>
          </cell>
          <cell r="U480">
            <v>1</v>
          </cell>
          <cell r="V480">
            <v>15</v>
          </cell>
          <cell r="W480">
            <v>12</v>
          </cell>
          <cell r="X480">
            <v>1</v>
          </cell>
          <cell r="Y480">
            <v>1</v>
          </cell>
          <cell r="Z480">
            <v>50</v>
          </cell>
          <cell r="AA480">
            <v>50</v>
          </cell>
          <cell r="AB480">
            <v>0.04</v>
          </cell>
          <cell r="AC480">
            <v>0.04</v>
          </cell>
          <cell r="AD480">
            <v>1</v>
          </cell>
        </row>
        <row r="481">
          <cell r="A481">
            <v>480</v>
          </cell>
          <cell r="B481" t="str">
            <v>MN!30.5*26.0</v>
          </cell>
          <cell r="C481">
            <v>660</v>
          </cell>
          <cell r="D481">
            <v>775</v>
          </cell>
          <cell r="E481">
            <v>8</v>
          </cell>
          <cell r="F481">
            <v>8</v>
          </cell>
          <cell r="G481">
            <v>8</v>
          </cell>
          <cell r="H481">
            <v>8</v>
          </cell>
          <cell r="I481">
            <v>1</v>
          </cell>
          <cell r="J481">
            <v>1</v>
          </cell>
          <cell r="K481">
            <v>203.5</v>
          </cell>
          <cell r="L481">
            <v>1</v>
          </cell>
          <cell r="M481">
            <v>44</v>
          </cell>
          <cell r="N481">
            <v>97</v>
          </cell>
          <cell r="O481">
            <v>108</v>
          </cell>
          <cell r="P481">
            <v>134</v>
          </cell>
          <cell r="Q481">
            <v>0.4</v>
          </cell>
          <cell r="R481">
            <v>0.75</v>
          </cell>
          <cell r="S481">
            <v>1</v>
          </cell>
          <cell r="T481">
            <v>1</v>
          </cell>
          <cell r="U481">
            <v>1</v>
          </cell>
          <cell r="V481">
            <v>20</v>
          </cell>
          <cell r="W481">
            <v>20</v>
          </cell>
          <cell r="X481">
            <v>1</v>
          </cell>
          <cell r="Y481">
            <v>1</v>
          </cell>
          <cell r="Z481">
            <v>50</v>
          </cell>
          <cell r="AA481">
            <v>50</v>
          </cell>
          <cell r="AB481">
            <v>50</v>
          </cell>
          <cell r="AC481">
            <v>50</v>
          </cell>
          <cell r="AD481">
            <v>1</v>
          </cell>
        </row>
        <row r="482">
          <cell r="A482">
            <v>481</v>
          </cell>
          <cell r="B482" t="str">
            <v>MN!39.0*30.5</v>
          </cell>
          <cell r="C482">
            <v>775</v>
          </cell>
          <cell r="D482">
            <v>991</v>
          </cell>
          <cell r="E482">
            <v>21</v>
          </cell>
          <cell r="F482">
            <v>21</v>
          </cell>
          <cell r="G482">
            <v>34</v>
          </cell>
          <cell r="H482">
            <v>34</v>
          </cell>
          <cell r="I482">
            <v>1</v>
          </cell>
          <cell r="J482">
            <v>1</v>
          </cell>
          <cell r="K482">
            <v>203.5</v>
          </cell>
          <cell r="L482">
            <v>1</v>
          </cell>
          <cell r="M482">
            <v>37</v>
          </cell>
          <cell r="N482">
            <v>82</v>
          </cell>
          <cell r="O482">
            <v>91</v>
          </cell>
          <cell r="P482">
            <v>114</v>
          </cell>
          <cell r="Q482">
            <v>0.4</v>
          </cell>
          <cell r="R482">
            <v>0.75</v>
          </cell>
          <cell r="S482">
            <v>1</v>
          </cell>
          <cell r="T482">
            <v>1</v>
          </cell>
          <cell r="U482">
            <v>1</v>
          </cell>
          <cell r="V482">
            <v>20</v>
          </cell>
          <cell r="W482">
            <v>20</v>
          </cell>
          <cell r="X482">
            <v>1</v>
          </cell>
          <cell r="Y482">
            <v>1</v>
          </cell>
          <cell r="Z482">
            <v>50</v>
          </cell>
          <cell r="AA482">
            <v>50</v>
          </cell>
          <cell r="AB482">
            <v>50</v>
          </cell>
          <cell r="AC482">
            <v>50</v>
          </cell>
          <cell r="AD482">
            <v>1</v>
          </cell>
        </row>
        <row r="483">
          <cell r="A483">
            <v>482</v>
          </cell>
          <cell r="B483" t="str">
            <v>U5d39.5*30.6</v>
          </cell>
          <cell r="C483">
            <v>775</v>
          </cell>
          <cell r="D483">
            <v>1003</v>
          </cell>
          <cell r="E483">
            <v>21</v>
          </cell>
          <cell r="F483">
            <v>21</v>
          </cell>
          <cell r="G483">
            <v>40</v>
          </cell>
          <cell r="H483">
            <v>40</v>
          </cell>
          <cell r="I483">
            <v>1</v>
          </cell>
          <cell r="J483">
            <v>1</v>
          </cell>
          <cell r="K483">
            <v>203.5</v>
          </cell>
          <cell r="L483">
            <v>1</v>
          </cell>
          <cell r="M483">
            <v>37</v>
          </cell>
          <cell r="N483">
            <v>82</v>
          </cell>
          <cell r="O483">
            <v>91</v>
          </cell>
          <cell r="P483">
            <v>114</v>
          </cell>
          <cell r="Q483">
            <v>0</v>
          </cell>
          <cell r="R483">
            <v>0.15</v>
          </cell>
          <cell r="S483">
            <v>0.15</v>
          </cell>
          <cell r="T483">
            <v>0.15</v>
          </cell>
          <cell r="U483">
            <v>1</v>
          </cell>
          <cell r="V483">
            <v>15</v>
          </cell>
          <cell r="W483">
            <v>12</v>
          </cell>
          <cell r="X483">
            <v>1</v>
          </cell>
          <cell r="Y483">
            <v>1</v>
          </cell>
          <cell r="Z483">
            <v>50</v>
          </cell>
          <cell r="AA483">
            <v>50</v>
          </cell>
          <cell r="AB483">
            <v>0.04</v>
          </cell>
          <cell r="AC483">
            <v>0.04</v>
          </cell>
          <cell r="AD483">
            <v>1</v>
          </cell>
        </row>
        <row r="484">
          <cell r="A484">
            <v>483</v>
          </cell>
          <cell r="B484" t="str">
            <v>U5c39.5*30.6</v>
          </cell>
          <cell r="C484">
            <v>775</v>
          </cell>
          <cell r="D484">
            <v>1003</v>
          </cell>
          <cell r="E484">
            <v>46</v>
          </cell>
          <cell r="F484">
            <v>46</v>
          </cell>
          <cell r="G484">
            <v>60</v>
          </cell>
          <cell r="H484">
            <v>60</v>
          </cell>
          <cell r="I484">
            <v>1</v>
          </cell>
          <cell r="J484">
            <v>1</v>
          </cell>
          <cell r="K484">
            <v>203.5</v>
          </cell>
          <cell r="L484">
            <v>1</v>
          </cell>
          <cell r="M484">
            <v>37</v>
          </cell>
          <cell r="N484">
            <v>82</v>
          </cell>
          <cell r="O484">
            <v>91</v>
          </cell>
          <cell r="P484">
            <v>114</v>
          </cell>
          <cell r="Q484">
            <v>0</v>
          </cell>
          <cell r="R484">
            <v>0.15</v>
          </cell>
          <cell r="S484">
            <v>0.15</v>
          </cell>
          <cell r="T484">
            <v>0.15</v>
          </cell>
          <cell r="U484">
            <v>1</v>
          </cell>
          <cell r="V484">
            <v>15</v>
          </cell>
          <cell r="W484">
            <v>12</v>
          </cell>
          <cell r="X484">
            <v>1</v>
          </cell>
          <cell r="Y484">
            <v>1</v>
          </cell>
          <cell r="Z484">
            <v>50</v>
          </cell>
          <cell r="AA484">
            <v>50</v>
          </cell>
          <cell r="AB484">
            <v>0.04</v>
          </cell>
          <cell r="AC484">
            <v>0.04</v>
          </cell>
          <cell r="AD484">
            <v>1</v>
          </cell>
        </row>
        <row r="485">
          <cell r="A485">
            <v>484</v>
          </cell>
          <cell r="B485" t="str">
            <v>U5b39.5*30.6</v>
          </cell>
          <cell r="C485">
            <v>775</v>
          </cell>
          <cell r="D485">
            <v>1003</v>
          </cell>
          <cell r="E485">
            <v>76</v>
          </cell>
          <cell r="F485">
            <v>76</v>
          </cell>
          <cell r="G485">
            <v>125</v>
          </cell>
          <cell r="H485">
            <v>125</v>
          </cell>
          <cell r="I485">
            <v>1</v>
          </cell>
          <cell r="J485">
            <v>1</v>
          </cell>
          <cell r="K485">
            <v>203.5</v>
          </cell>
          <cell r="L485">
            <v>1</v>
          </cell>
          <cell r="M485">
            <v>37</v>
          </cell>
          <cell r="N485">
            <v>82</v>
          </cell>
          <cell r="O485">
            <v>91</v>
          </cell>
          <cell r="P485">
            <v>114</v>
          </cell>
          <cell r="Q485">
            <v>0</v>
          </cell>
          <cell r="R485">
            <v>0.15</v>
          </cell>
          <cell r="S485">
            <v>0.15</v>
          </cell>
          <cell r="T485">
            <v>0.15</v>
          </cell>
          <cell r="U485">
            <v>1</v>
          </cell>
          <cell r="V485">
            <v>15</v>
          </cell>
          <cell r="W485">
            <v>12</v>
          </cell>
          <cell r="X485">
            <v>1</v>
          </cell>
          <cell r="Y485">
            <v>1</v>
          </cell>
          <cell r="Z485">
            <v>50</v>
          </cell>
          <cell r="AA485">
            <v>50</v>
          </cell>
          <cell r="AB485">
            <v>0.04</v>
          </cell>
          <cell r="AC485">
            <v>0.04</v>
          </cell>
          <cell r="AD485">
            <v>1</v>
          </cell>
        </row>
        <row r="486">
          <cell r="A486">
            <v>485</v>
          </cell>
          <cell r="B486" t="str">
            <v>X7-38.0*30.0</v>
          </cell>
          <cell r="C486">
            <v>762</v>
          </cell>
          <cell r="D486">
            <v>965</v>
          </cell>
          <cell r="E486">
            <v>14</v>
          </cell>
          <cell r="F486">
            <v>14</v>
          </cell>
          <cell r="G486">
            <v>20</v>
          </cell>
          <cell r="H486">
            <v>20</v>
          </cell>
          <cell r="I486">
            <v>1</v>
          </cell>
          <cell r="J486">
            <v>1</v>
          </cell>
          <cell r="K486">
            <v>203.5</v>
          </cell>
          <cell r="L486">
            <v>1</v>
          </cell>
          <cell r="M486">
            <v>38</v>
          </cell>
          <cell r="N486">
            <v>84</v>
          </cell>
          <cell r="O486">
            <v>93</v>
          </cell>
          <cell r="P486">
            <v>116</v>
          </cell>
          <cell r="Q486">
            <v>0</v>
          </cell>
          <cell r="R486">
            <v>0.11</v>
          </cell>
          <cell r="S486">
            <v>0.11</v>
          </cell>
          <cell r="T486">
            <v>0.11</v>
          </cell>
          <cell r="U486">
            <v>1</v>
          </cell>
          <cell r="V486">
            <v>15</v>
          </cell>
          <cell r="W486">
            <v>12</v>
          </cell>
          <cell r="X486">
            <v>1</v>
          </cell>
          <cell r="Y486">
            <v>1</v>
          </cell>
          <cell r="Z486">
            <v>50</v>
          </cell>
          <cell r="AA486">
            <v>50</v>
          </cell>
          <cell r="AB486">
            <v>0.04</v>
          </cell>
          <cell r="AC486">
            <v>0.04</v>
          </cell>
          <cell r="AD486">
            <v>1</v>
          </cell>
        </row>
        <row r="487">
          <cell r="A487">
            <v>486</v>
          </cell>
          <cell r="B487" t="str">
            <v>A4X39.5*31.0</v>
          </cell>
          <cell r="C487">
            <v>787</v>
          </cell>
          <cell r="D487">
            <v>1003</v>
          </cell>
          <cell r="E487">
            <v>12</v>
          </cell>
          <cell r="F487">
            <v>12</v>
          </cell>
          <cell r="G487">
            <v>12</v>
          </cell>
          <cell r="H487">
            <v>12</v>
          </cell>
          <cell r="I487">
            <v>2</v>
          </cell>
          <cell r="J487">
            <v>2</v>
          </cell>
          <cell r="K487">
            <v>203.5</v>
          </cell>
          <cell r="L487">
            <v>4</v>
          </cell>
          <cell r="M487">
            <v>36</v>
          </cell>
          <cell r="N487">
            <v>81</v>
          </cell>
          <cell r="O487">
            <v>90</v>
          </cell>
          <cell r="P487">
            <v>112</v>
          </cell>
          <cell r="Q487">
            <v>0</v>
          </cell>
          <cell r="R487">
            <v>0.13</v>
          </cell>
          <cell r="S487">
            <v>0.13</v>
          </cell>
          <cell r="T487">
            <v>1</v>
          </cell>
          <cell r="U487">
            <v>9999</v>
          </cell>
          <cell r="V487">
            <v>15</v>
          </cell>
          <cell r="W487">
            <v>12</v>
          </cell>
          <cell r="X487">
            <v>1</v>
          </cell>
          <cell r="Y487">
            <v>1</v>
          </cell>
          <cell r="Z487">
            <v>50</v>
          </cell>
          <cell r="AA487">
            <v>50</v>
          </cell>
          <cell r="AB487">
            <v>50</v>
          </cell>
          <cell r="AC487">
            <v>50</v>
          </cell>
          <cell r="AD487">
            <v>9999</v>
          </cell>
        </row>
        <row r="488">
          <cell r="A488">
            <v>487</v>
          </cell>
          <cell r="B488" t="str">
            <v>A5h39.5*30.5</v>
          </cell>
          <cell r="C488">
            <v>775</v>
          </cell>
          <cell r="D488">
            <v>1003</v>
          </cell>
          <cell r="E488">
            <v>110</v>
          </cell>
          <cell r="F488">
            <v>110</v>
          </cell>
          <cell r="G488">
            <v>60</v>
          </cell>
          <cell r="H488">
            <v>60</v>
          </cell>
          <cell r="I488">
            <v>1</v>
          </cell>
          <cell r="J488">
            <v>2</v>
          </cell>
          <cell r="K488">
            <v>203.5</v>
          </cell>
          <cell r="L488">
            <v>2</v>
          </cell>
          <cell r="M488">
            <v>37</v>
          </cell>
          <cell r="N488">
            <v>82</v>
          </cell>
          <cell r="O488">
            <v>91</v>
          </cell>
          <cell r="P488">
            <v>114</v>
          </cell>
          <cell r="Q488">
            <v>0</v>
          </cell>
          <cell r="R488">
            <v>0.13</v>
          </cell>
          <cell r="S488">
            <v>0.13</v>
          </cell>
          <cell r="T488">
            <v>0.13</v>
          </cell>
          <cell r="U488">
            <v>1</v>
          </cell>
          <cell r="V488">
            <v>15</v>
          </cell>
          <cell r="W488">
            <v>12</v>
          </cell>
          <cell r="X488">
            <v>1</v>
          </cell>
          <cell r="Y488">
            <v>1</v>
          </cell>
          <cell r="Z488">
            <v>50</v>
          </cell>
          <cell r="AA488">
            <v>50</v>
          </cell>
          <cell r="AB488">
            <v>0.04</v>
          </cell>
          <cell r="AC488">
            <v>0.04</v>
          </cell>
          <cell r="AD488">
            <v>1</v>
          </cell>
        </row>
        <row r="489">
          <cell r="A489">
            <v>488</v>
          </cell>
          <cell r="B489" t="str">
            <v>A5H39.5*30.5</v>
          </cell>
          <cell r="C489">
            <v>775</v>
          </cell>
          <cell r="D489">
            <v>1003</v>
          </cell>
          <cell r="E489">
            <v>110</v>
          </cell>
          <cell r="F489">
            <v>110</v>
          </cell>
          <cell r="G489">
            <v>60</v>
          </cell>
          <cell r="H489">
            <v>60</v>
          </cell>
          <cell r="I489">
            <v>1</v>
          </cell>
          <cell r="J489">
            <v>2</v>
          </cell>
          <cell r="K489">
            <v>203.5</v>
          </cell>
          <cell r="L489">
            <v>2</v>
          </cell>
          <cell r="M489">
            <v>37</v>
          </cell>
          <cell r="N489">
            <v>82</v>
          </cell>
          <cell r="O489">
            <v>91</v>
          </cell>
          <cell r="P489">
            <v>114</v>
          </cell>
          <cell r="Q489">
            <v>0</v>
          </cell>
          <cell r="R489">
            <v>0.13</v>
          </cell>
          <cell r="S489">
            <v>0.13</v>
          </cell>
          <cell r="T489">
            <v>0.33</v>
          </cell>
          <cell r="U489">
            <v>3</v>
          </cell>
          <cell r="V489">
            <v>15</v>
          </cell>
          <cell r="W489">
            <v>12</v>
          </cell>
          <cell r="X489">
            <v>1</v>
          </cell>
          <cell r="Y489">
            <v>1</v>
          </cell>
          <cell r="Z489">
            <v>50</v>
          </cell>
          <cell r="AA489">
            <v>50</v>
          </cell>
          <cell r="AB489">
            <v>0.04</v>
          </cell>
          <cell r="AC489">
            <v>0.5</v>
          </cell>
          <cell r="AD489">
            <v>3</v>
          </cell>
        </row>
        <row r="490">
          <cell r="A490">
            <v>489</v>
          </cell>
          <cell r="B490" t="str">
            <v>A5$39.5*30.5</v>
          </cell>
          <cell r="C490">
            <v>775</v>
          </cell>
          <cell r="D490">
            <v>1003</v>
          </cell>
          <cell r="E490">
            <v>76</v>
          </cell>
          <cell r="F490">
            <v>76</v>
          </cell>
          <cell r="G490">
            <v>125</v>
          </cell>
          <cell r="H490">
            <v>125</v>
          </cell>
          <cell r="I490">
            <v>1</v>
          </cell>
          <cell r="J490">
            <v>1</v>
          </cell>
          <cell r="K490">
            <v>203.5</v>
          </cell>
          <cell r="L490">
            <v>1</v>
          </cell>
          <cell r="M490">
            <v>37</v>
          </cell>
          <cell r="N490">
            <v>82</v>
          </cell>
          <cell r="O490">
            <v>91</v>
          </cell>
          <cell r="P490">
            <v>114</v>
          </cell>
          <cell r="Q490">
            <v>0</v>
          </cell>
          <cell r="R490">
            <v>0.13</v>
          </cell>
          <cell r="S490">
            <v>0.13</v>
          </cell>
          <cell r="T490">
            <v>0.33</v>
          </cell>
          <cell r="U490">
            <v>3</v>
          </cell>
          <cell r="V490">
            <v>15</v>
          </cell>
          <cell r="W490">
            <v>12</v>
          </cell>
          <cell r="X490">
            <v>1</v>
          </cell>
          <cell r="Y490">
            <v>1</v>
          </cell>
          <cell r="Z490">
            <v>50</v>
          </cell>
          <cell r="AA490">
            <v>50</v>
          </cell>
          <cell r="AB490">
            <v>0.04</v>
          </cell>
          <cell r="AC490">
            <v>0.5</v>
          </cell>
          <cell r="AD490">
            <v>3</v>
          </cell>
        </row>
        <row r="491">
          <cell r="A491">
            <v>490</v>
          </cell>
          <cell r="B491" t="str">
            <v>A5b39.5*30.5</v>
          </cell>
          <cell r="C491">
            <v>775</v>
          </cell>
          <cell r="D491">
            <v>1003</v>
          </cell>
          <cell r="E491">
            <v>76</v>
          </cell>
          <cell r="F491">
            <v>76</v>
          </cell>
          <cell r="G491">
            <v>125</v>
          </cell>
          <cell r="H491">
            <v>125</v>
          </cell>
          <cell r="I491">
            <v>1</v>
          </cell>
          <cell r="J491">
            <v>1</v>
          </cell>
          <cell r="K491">
            <v>203.5</v>
          </cell>
          <cell r="L491">
            <v>1</v>
          </cell>
          <cell r="M491">
            <v>37</v>
          </cell>
          <cell r="N491">
            <v>82</v>
          </cell>
          <cell r="O491">
            <v>91</v>
          </cell>
          <cell r="P491">
            <v>114</v>
          </cell>
          <cell r="Q491">
            <v>0</v>
          </cell>
          <cell r="R491">
            <v>0.13</v>
          </cell>
          <cell r="S491">
            <v>0.13</v>
          </cell>
          <cell r="T491">
            <v>0.13</v>
          </cell>
          <cell r="U491">
            <v>1</v>
          </cell>
          <cell r="V491">
            <v>15</v>
          </cell>
          <cell r="W491">
            <v>12</v>
          </cell>
          <cell r="X491">
            <v>1</v>
          </cell>
          <cell r="Y491">
            <v>1</v>
          </cell>
          <cell r="Z491">
            <v>50</v>
          </cell>
          <cell r="AA491">
            <v>50</v>
          </cell>
          <cell r="AB491">
            <v>0.04</v>
          </cell>
          <cell r="AC491">
            <v>0.04</v>
          </cell>
          <cell r="AD491">
            <v>1</v>
          </cell>
        </row>
        <row r="492">
          <cell r="A492">
            <v>491</v>
          </cell>
          <cell r="B492" t="str">
            <v>A5X39.5*30.5</v>
          </cell>
          <cell r="C492">
            <v>775</v>
          </cell>
          <cell r="D492">
            <v>1003</v>
          </cell>
          <cell r="E492">
            <v>12</v>
          </cell>
          <cell r="F492">
            <v>12</v>
          </cell>
          <cell r="G492">
            <v>12</v>
          </cell>
          <cell r="H492">
            <v>12</v>
          </cell>
          <cell r="I492">
            <v>2</v>
          </cell>
          <cell r="J492">
            <v>2</v>
          </cell>
          <cell r="K492">
            <v>203.5</v>
          </cell>
          <cell r="L492">
            <v>4</v>
          </cell>
          <cell r="M492">
            <v>37</v>
          </cell>
          <cell r="N492">
            <v>82</v>
          </cell>
          <cell r="O492">
            <v>91</v>
          </cell>
          <cell r="P492">
            <v>114</v>
          </cell>
          <cell r="Q492">
            <v>0</v>
          </cell>
          <cell r="R492">
            <v>0.13</v>
          </cell>
          <cell r="S492">
            <v>0.13</v>
          </cell>
          <cell r="T492">
            <v>0.4</v>
          </cell>
          <cell r="U492">
            <v>3</v>
          </cell>
          <cell r="V492">
            <v>15</v>
          </cell>
          <cell r="W492">
            <v>12</v>
          </cell>
          <cell r="X492">
            <v>1</v>
          </cell>
          <cell r="Y492">
            <v>1</v>
          </cell>
          <cell r="Z492">
            <v>50</v>
          </cell>
          <cell r="AA492">
            <v>50</v>
          </cell>
          <cell r="AB492">
            <v>50</v>
          </cell>
          <cell r="AC492">
            <v>50</v>
          </cell>
          <cell r="AD492">
            <v>9999</v>
          </cell>
        </row>
        <row r="493">
          <cell r="A493">
            <v>492</v>
          </cell>
          <cell r="B493" t="str">
            <v>A5c39.5*30.5</v>
          </cell>
          <cell r="C493">
            <v>775</v>
          </cell>
          <cell r="D493">
            <v>1003</v>
          </cell>
          <cell r="E493">
            <v>46</v>
          </cell>
          <cell r="F493">
            <v>46</v>
          </cell>
          <cell r="G493">
            <v>60</v>
          </cell>
          <cell r="H493">
            <v>60</v>
          </cell>
          <cell r="I493">
            <v>1</v>
          </cell>
          <cell r="J493">
            <v>1</v>
          </cell>
          <cell r="K493">
            <v>203.5</v>
          </cell>
          <cell r="L493">
            <v>1</v>
          </cell>
          <cell r="M493">
            <v>37</v>
          </cell>
          <cell r="N493">
            <v>82</v>
          </cell>
          <cell r="O493">
            <v>91</v>
          </cell>
          <cell r="P493">
            <v>114</v>
          </cell>
          <cell r="Q493">
            <v>0</v>
          </cell>
          <cell r="R493">
            <v>0.13</v>
          </cell>
          <cell r="S493">
            <v>0.13</v>
          </cell>
          <cell r="T493">
            <v>0.13</v>
          </cell>
          <cell r="U493">
            <v>1</v>
          </cell>
          <cell r="V493">
            <v>15</v>
          </cell>
          <cell r="W493">
            <v>12</v>
          </cell>
          <cell r="X493">
            <v>1</v>
          </cell>
          <cell r="Y493">
            <v>1</v>
          </cell>
          <cell r="Z493">
            <v>50</v>
          </cell>
          <cell r="AA493">
            <v>50</v>
          </cell>
          <cell r="AB493">
            <v>0.04</v>
          </cell>
          <cell r="AC493">
            <v>0.04</v>
          </cell>
          <cell r="AD493">
            <v>1</v>
          </cell>
        </row>
        <row r="494">
          <cell r="A494">
            <v>493</v>
          </cell>
          <cell r="B494" t="str">
            <v>A5+39.5*30.5</v>
          </cell>
          <cell r="C494">
            <v>775</v>
          </cell>
          <cell r="D494">
            <v>1003</v>
          </cell>
          <cell r="E494">
            <v>46</v>
          </cell>
          <cell r="F494">
            <v>46</v>
          </cell>
          <cell r="G494">
            <v>60</v>
          </cell>
          <cell r="H494">
            <v>60</v>
          </cell>
          <cell r="I494">
            <v>1</v>
          </cell>
          <cell r="J494">
            <v>1</v>
          </cell>
          <cell r="K494">
            <v>203.5</v>
          </cell>
          <cell r="L494">
            <v>1</v>
          </cell>
          <cell r="M494">
            <v>37</v>
          </cell>
          <cell r="N494">
            <v>82</v>
          </cell>
          <cell r="O494">
            <v>91</v>
          </cell>
          <cell r="P494">
            <v>114</v>
          </cell>
          <cell r="Q494">
            <v>0</v>
          </cell>
          <cell r="R494">
            <v>0.13</v>
          </cell>
          <cell r="S494">
            <v>0.13</v>
          </cell>
          <cell r="T494">
            <v>0.4</v>
          </cell>
          <cell r="U494">
            <v>3</v>
          </cell>
          <cell r="V494">
            <v>15</v>
          </cell>
          <cell r="W494">
            <v>12</v>
          </cell>
          <cell r="X494">
            <v>1</v>
          </cell>
          <cell r="Y494">
            <v>1</v>
          </cell>
          <cell r="Z494">
            <v>50</v>
          </cell>
          <cell r="AA494">
            <v>50</v>
          </cell>
          <cell r="AB494">
            <v>0.04</v>
          </cell>
          <cell r="AC494">
            <v>0.5</v>
          </cell>
          <cell r="AD494">
            <v>3</v>
          </cell>
        </row>
        <row r="495">
          <cell r="A495">
            <v>494</v>
          </cell>
          <cell r="B495" t="str">
            <v>ZMB39.5*30.5</v>
          </cell>
          <cell r="C495">
            <v>775</v>
          </cell>
          <cell r="D495">
            <v>1003</v>
          </cell>
          <cell r="E495">
            <v>46</v>
          </cell>
          <cell r="F495">
            <v>46</v>
          </cell>
          <cell r="G495">
            <v>60</v>
          </cell>
          <cell r="H495">
            <v>60</v>
          </cell>
          <cell r="I495">
            <v>1</v>
          </cell>
          <cell r="J495">
            <v>1</v>
          </cell>
          <cell r="K495">
            <v>203.5</v>
          </cell>
          <cell r="L495">
            <v>1</v>
          </cell>
          <cell r="M495">
            <v>37</v>
          </cell>
          <cell r="N495">
            <v>82</v>
          </cell>
          <cell r="O495">
            <v>91</v>
          </cell>
          <cell r="P495">
            <v>114</v>
          </cell>
          <cell r="Q495">
            <v>2</v>
          </cell>
          <cell r="R495">
            <v>2</v>
          </cell>
          <cell r="S495">
            <v>0.15</v>
          </cell>
          <cell r="T495">
            <v>1</v>
          </cell>
          <cell r="U495">
            <v>11</v>
          </cell>
          <cell r="V495">
            <v>15</v>
          </cell>
          <cell r="W495">
            <v>12</v>
          </cell>
          <cell r="X495">
            <v>1</v>
          </cell>
          <cell r="Y495">
            <v>1</v>
          </cell>
          <cell r="Z495">
            <v>50</v>
          </cell>
          <cell r="AA495">
            <v>50</v>
          </cell>
          <cell r="AB495">
            <v>50</v>
          </cell>
          <cell r="AC495">
            <v>50</v>
          </cell>
          <cell r="AD495">
            <v>1</v>
          </cell>
        </row>
        <row r="496">
          <cell r="A496">
            <v>495</v>
          </cell>
          <cell r="B496" t="str">
            <v>A5c39.5*30.6</v>
          </cell>
          <cell r="C496">
            <v>775</v>
          </cell>
          <cell r="D496">
            <v>1003</v>
          </cell>
          <cell r="E496">
            <v>46</v>
          </cell>
          <cell r="F496">
            <v>46</v>
          </cell>
          <cell r="G496">
            <v>60</v>
          </cell>
          <cell r="H496">
            <v>60</v>
          </cell>
          <cell r="I496">
            <v>1</v>
          </cell>
          <cell r="J496">
            <v>1</v>
          </cell>
          <cell r="K496">
            <v>203.5</v>
          </cell>
          <cell r="L496">
            <v>1</v>
          </cell>
          <cell r="M496">
            <v>37</v>
          </cell>
          <cell r="N496">
            <v>82</v>
          </cell>
          <cell r="O496">
            <v>91</v>
          </cell>
          <cell r="P496">
            <v>114</v>
          </cell>
          <cell r="Q496">
            <v>0</v>
          </cell>
          <cell r="R496">
            <v>0.13</v>
          </cell>
          <cell r="S496">
            <v>0.13</v>
          </cell>
          <cell r="T496">
            <v>0.13</v>
          </cell>
          <cell r="U496">
            <v>1</v>
          </cell>
          <cell r="V496">
            <v>15</v>
          </cell>
          <cell r="W496">
            <v>12</v>
          </cell>
          <cell r="X496">
            <v>1</v>
          </cell>
          <cell r="Y496">
            <v>1</v>
          </cell>
          <cell r="Z496">
            <v>50</v>
          </cell>
          <cell r="AA496">
            <v>50</v>
          </cell>
          <cell r="AB496">
            <v>0.04</v>
          </cell>
          <cell r="AC496">
            <v>0.04</v>
          </cell>
          <cell r="AD496">
            <v>1</v>
          </cell>
        </row>
        <row r="497">
          <cell r="A497">
            <v>496</v>
          </cell>
          <cell r="B497" t="str">
            <v>A5+39.5*30.6</v>
          </cell>
          <cell r="C497">
            <v>775</v>
          </cell>
          <cell r="D497">
            <v>1003</v>
          </cell>
          <cell r="E497">
            <v>46</v>
          </cell>
          <cell r="F497">
            <v>46</v>
          </cell>
          <cell r="G497">
            <v>60</v>
          </cell>
          <cell r="H497">
            <v>60</v>
          </cell>
          <cell r="I497">
            <v>1</v>
          </cell>
          <cell r="J497">
            <v>1</v>
          </cell>
          <cell r="K497">
            <v>203.5</v>
          </cell>
          <cell r="L497">
            <v>1</v>
          </cell>
          <cell r="M497">
            <v>37</v>
          </cell>
          <cell r="N497">
            <v>82</v>
          </cell>
          <cell r="O497">
            <v>91</v>
          </cell>
          <cell r="P497">
            <v>114</v>
          </cell>
          <cell r="Q497">
            <v>0</v>
          </cell>
          <cell r="R497">
            <v>0.13</v>
          </cell>
          <cell r="S497">
            <v>0.13</v>
          </cell>
          <cell r="T497">
            <v>0.4</v>
          </cell>
          <cell r="U497">
            <v>3</v>
          </cell>
          <cell r="V497">
            <v>15</v>
          </cell>
          <cell r="W497">
            <v>12</v>
          </cell>
          <cell r="X497">
            <v>1</v>
          </cell>
          <cell r="Y497">
            <v>1</v>
          </cell>
          <cell r="Z497">
            <v>50</v>
          </cell>
          <cell r="AA497">
            <v>50</v>
          </cell>
          <cell r="AB497">
            <v>0.04</v>
          </cell>
          <cell r="AC497">
            <v>0.5</v>
          </cell>
          <cell r="AD497">
            <v>3</v>
          </cell>
        </row>
        <row r="498">
          <cell r="A498">
            <v>497</v>
          </cell>
          <cell r="B498" t="str">
            <v>ZMB39.5*30.6</v>
          </cell>
          <cell r="C498">
            <v>775</v>
          </cell>
          <cell r="D498">
            <v>1003</v>
          </cell>
          <cell r="E498">
            <v>46</v>
          </cell>
          <cell r="F498">
            <v>46</v>
          </cell>
          <cell r="G498">
            <v>60</v>
          </cell>
          <cell r="H498">
            <v>60</v>
          </cell>
          <cell r="I498">
            <v>1</v>
          </cell>
          <cell r="J498">
            <v>1</v>
          </cell>
          <cell r="K498">
            <v>203.5</v>
          </cell>
          <cell r="L498">
            <v>1</v>
          </cell>
          <cell r="M498">
            <v>37</v>
          </cell>
          <cell r="N498">
            <v>82</v>
          </cell>
          <cell r="O498">
            <v>91</v>
          </cell>
          <cell r="P498">
            <v>114</v>
          </cell>
          <cell r="Q498">
            <v>2</v>
          </cell>
          <cell r="R498">
            <v>2</v>
          </cell>
          <cell r="S498">
            <v>0.15</v>
          </cell>
          <cell r="T498">
            <v>1</v>
          </cell>
          <cell r="U498">
            <v>11</v>
          </cell>
          <cell r="V498">
            <v>15</v>
          </cell>
          <cell r="W498">
            <v>12</v>
          </cell>
          <cell r="X498">
            <v>1</v>
          </cell>
          <cell r="Y498">
            <v>1</v>
          </cell>
          <cell r="Z498">
            <v>50</v>
          </cell>
          <cell r="AA498">
            <v>50</v>
          </cell>
          <cell r="AB498">
            <v>50</v>
          </cell>
          <cell r="AC498">
            <v>50</v>
          </cell>
          <cell r="AD498">
            <v>1</v>
          </cell>
        </row>
        <row r="499">
          <cell r="A499">
            <v>498</v>
          </cell>
          <cell r="B499" t="str">
            <v>A5\39.5*30.5</v>
          </cell>
          <cell r="C499">
            <v>775</v>
          </cell>
          <cell r="D499">
            <v>1003</v>
          </cell>
          <cell r="E499">
            <v>76</v>
          </cell>
          <cell r="F499">
            <v>76</v>
          </cell>
          <cell r="G499">
            <v>125</v>
          </cell>
          <cell r="H499">
            <v>125</v>
          </cell>
          <cell r="I499">
            <v>1</v>
          </cell>
          <cell r="J499">
            <v>1</v>
          </cell>
          <cell r="K499">
            <v>203.5</v>
          </cell>
          <cell r="L499">
            <v>1</v>
          </cell>
          <cell r="M499">
            <v>37</v>
          </cell>
          <cell r="N499">
            <v>82</v>
          </cell>
          <cell r="O499">
            <v>91</v>
          </cell>
          <cell r="P499">
            <v>114</v>
          </cell>
          <cell r="Q499">
            <v>0</v>
          </cell>
          <cell r="R499">
            <v>0.13</v>
          </cell>
          <cell r="S499">
            <v>0.13</v>
          </cell>
          <cell r="T499">
            <v>1</v>
          </cell>
          <cell r="U499">
            <v>3</v>
          </cell>
          <cell r="V499">
            <v>15</v>
          </cell>
          <cell r="W499">
            <v>12</v>
          </cell>
          <cell r="X499">
            <v>1</v>
          </cell>
          <cell r="Y499">
            <v>1</v>
          </cell>
          <cell r="Z499">
            <v>50</v>
          </cell>
          <cell r="AA499">
            <v>50</v>
          </cell>
          <cell r="AB499">
            <v>0.04</v>
          </cell>
          <cell r="AC499">
            <v>50</v>
          </cell>
          <cell r="AD499">
            <v>9999</v>
          </cell>
        </row>
        <row r="500">
          <cell r="A500">
            <v>499</v>
          </cell>
          <cell r="B500" t="str">
            <v/>
          </cell>
          <cell r="C500" t="str">
            <v/>
          </cell>
          <cell r="D500" t="str">
            <v/>
          </cell>
          <cell r="E500" t="str">
            <v/>
          </cell>
          <cell r="F500" t="str">
            <v/>
          </cell>
          <cell r="G500" t="str">
            <v/>
          </cell>
          <cell r="H500" t="str">
            <v/>
          </cell>
          <cell r="I500" t="str">
            <v/>
          </cell>
          <cell r="J500" t="str">
            <v/>
          </cell>
          <cell r="K500" t="str">
            <v/>
          </cell>
          <cell r="L500" t="str">
            <v/>
          </cell>
          <cell r="M500" t="str">
            <v/>
          </cell>
          <cell r="N500" t="str">
            <v/>
          </cell>
          <cell r="O500" t="str">
            <v/>
          </cell>
          <cell r="P500" t="str">
            <v/>
          </cell>
          <cell r="Q500" t="str">
            <v/>
          </cell>
          <cell r="R500" t="str">
            <v/>
          </cell>
          <cell r="S500" t="str">
            <v/>
          </cell>
          <cell r="T500" t="str">
            <v/>
          </cell>
          <cell r="V500" t="str">
            <v/>
          </cell>
          <cell r="W500" t="str">
            <v/>
          </cell>
          <cell r="X500" t="str">
            <v/>
          </cell>
          <cell r="Y500" t="str">
            <v/>
          </cell>
          <cell r="Z500" t="str">
            <v/>
          </cell>
          <cell r="AA500" t="str">
            <v/>
          </cell>
        </row>
        <row r="501">
          <cell r="A501">
            <v>500</v>
          </cell>
          <cell r="B501" t="str">
            <v/>
          </cell>
          <cell r="C501" t="str">
            <v/>
          </cell>
          <cell r="D501" t="str">
            <v/>
          </cell>
          <cell r="E501" t="str">
            <v/>
          </cell>
          <cell r="F501" t="str">
            <v/>
          </cell>
          <cell r="G501" t="str">
            <v/>
          </cell>
          <cell r="H501" t="str">
            <v/>
          </cell>
          <cell r="I501" t="str">
            <v/>
          </cell>
          <cell r="J501" t="str">
            <v/>
          </cell>
          <cell r="K501" t="str">
            <v/>
          </cell>
          <cell r="L501" t="str">
            <v/>
          </cell>
          <cell r="M501" t="str">
            <v/>
          </cell>
          <cell r="N501" t="str">
            <v/>
          </cell>
          <cell r="O501" t="str">
            <v/>
          </cell>
          <cell r="P501" t="str">
            <v/>
          </cell>
          <cell r="Q501" t="str">
            <v/>
          </cell>
          <cell r="R501" t="str">
            <v/>
          </cell>
          <cell r="S501" t="str">
            <v/>
          </cell>
          <cell r="T501" t="str">
            <v/>
          </cell>
          <cell r="V501" t="str">
            <v/>
          </cell>
          <cell r="W501" t="str">
            <v/>
          </cell>
          <cell r="X501" t="str">
            <v/>
          </cell>
          <cell r="Y501" t="str">
            <v/>
          </cell>
          <cell r="Z501" t="str">
            <v/>
          </cell>
          <cell r="AA501" t="str">
            <v/>
          </cell>
        </row>
        <row r="502">
          <cell r="A502">
            <v>501</v>
          </cell>
          <cell r="B502" t="str">
            <v>Q6 49.5*41.0</v>
          </cell>
          <cell r="C502">
            <v>1041</v>
          </cell>
          <cell r="D502">
            <v>1257</v>
          </cell>
          <cell r="E502">
            <v>24</v>
          </cell>
          <cell r="F502">
            <v>24</v>
          </cell>
          <cell r="G502">
            <v>32</v>
          </cell>
          <cell r="H502">
            <v>32</v>
          </cell>
          <cell r="I502">
            <v>1</v>
          </cell>
          <cell r="J502">
            <v>1</v>
          </cell>
          <cell r="K502">
            <v>203.5</v>
          </cell>
          <cell r="L502">
            <v>1</v>
          </cell>
          <cell r="M502">
            <v>25</v>
          </cell>
          <cell r="N502">
            <v>56</v>
          </cell>
          <cell r="O502">
            <v>62</v>
          </cell>
          <cell r="P502">
            <v>78</v>
          </cell>
          <cell r="Q502">
            <v>0</v>
          </cell>
          <cell r="R502">
            <v>0.13</v>
          </cell>
          <cell r="S502">
            <v>0.13</v>
          </cell>
          <cell r="T502">
            <v>0.13</v>
          </cell>
          <cell r="U502">
            <v>1</v>
          </cell>
          <cell r="V502">
            <v>15</v>
          </cell>
          <cell r="W502">
            <v>12</v>
          </cell>
          <cell r="X502">
            <v>1</v>
          </cell>
          <cell r="Y502">
            <v>1</v>
          </cell>
          <cell r="Z502">
            <v>50</v>
          </cell>
          <cell r="AA502">
            <v>50</v>
          </cell>
          <cell r="AB502">
            <v>0.04</v>
          </cell>
          <cell r="AC502">
            <v>0.04</v>
          </cell>
          <cell r="AD502">
            <v>1</v>
          </cell>
        </row>
        <row r="503">
          <cell r="A503">
            <v>502</v>
          </cell>
          <cell r="B503" t="str">
            <v>Q6c49.5*41.0</v>
          </cell>
          <cell r="C503">
            <v>1041</v>
          </cell>
          <cell r="D503">
            <v>1257</v>
          </cell>
          <cell r="E503">
            <v>179</v>
          </cell>
          <cell r="F503">
            <v>179</v>
          </cell>
          <cell r="G503">
            <v>187</v>
          </cell>
          <cell r="H503">
            <v>187</v>
          </cell>
          <cell r="I503">
            <v>1</v>
          </cell>
          <cell r="J503">
            <v>1</v>
          </cell>
          <cell r="K503">
            <v>203.5</v>
          </cell>
          <cell r="L503">
            <v>1</v>
          </cell>
          <cell r="M503">
            <v>25</v>
          </cell>
          <cell r="N503">
            <v>56</v>
          </cell>
          <cell r="O503">
            <v>62</v>
          </cell>
          <cell r="P503">
            <v>78</v>
          </cell>
          <cell r="Q503">
            <v>0</v>
          </cell>
          <cell r="R503">
            <v>0.13</v>
          </cell>
          <cell r="S503">
            <v>0.13</v>
          </cell>
          <cell r="T503">
            <v>0.13</v>
          </cell>
          <cell r="U503">
            <v>1</v>
          </cell>
          <cell r="V503">
            <v>15</v>
          </cell>
          <cell r="W503">
            <v>12</v>
          </cell>
          <cell r="X503">
            <v>1</v>
          </cell>
          <cell r="Y503">
            <v>1</v>
          </cell>
          <cell r="Z503">
            <v>50</v>
          </cell>
          <cell r="AA503">
            <v>50</v>
          </cell>
          <cell r="AB503">
            <v>0.04</v>
          </cell>
          <cell r="AC503">
            <v>0.04</v>
          </cell>
          <cell r="AD503">
            <v>1</v>
          </cell>
        </row>
        <row r="504">
          <cell r="A504">
            <v>503</v>
          </cell>
          <cell r="B504" t="str">
            <v>Q6x49.5*41.0</v>
          </cell>
          <cell r="C504">
            <v>1041</v>
          </cell>
          <cell r="D504">
            <v>1257</v>
          </cell>
          <cell r="E504">
            <v>24</v>
          </cell>
          <cell r="F504">
            <v>24</v>
          </cell>
          <cell r="G504">
            <v>32</v>
          </cell>
          <cell r="H504">
            <v>32</v>
          </cell>
          <cell r="I504">
            <v>2</v>
          </cell>
          <cell r="J504">
            <v>2</v>
          </cell>
          <cell r="K504">
            <v>203.5</v>
          </cell>
          <cell r="L504">
            <v>4</v>
          </cell>
          <cell r="M504">
            <v>25</v>
          </cell>
          <cell r="N504">
            <v>56</v>
          </cell>
          <cell r="O504">
            <v>62</v>
          </cell>
          <cell r="P504">
            <v>78</v>
          </cell>
          <cell r="Q504">
            <v>0</v>
          </cell>
          <cell r="R504">
            <v>0.13</v>
          </cell>
          <cell r="S504">
            <v>0.13</v>
          </cell>
          <cell r="T504">
            <v>0.13</v>
          </cell>
          <cell r="U504">
            <v>1</v>
          </cell>
          <cell r="V504">
            <v>15</v>
          </cell>
          <cell r="W504">
            <v>12</v>
          </cell>
          <cell r="X504">
            <v>1</v>
          </cell>
          <cell r="Y504">
            <v>1</v>
          </cell>
          <cell r="Z504">
            <v>50</v>
          </cell>
          <cell r="AA504">
            <v>50</v>
          </cell>
          <cell r="AB504">
            <v>0.04</v>
          </cell>
          <cell r="AC504">
            <v>0.04</v>
          </cell>
          <cell r="AD504">
            <v>1</v>
          </cell>
        </row>
        <row r="505">
          <cell r="A505">
            <v>504</v>
          </cell>
          <cell r="B505" t="str">
            <v>Q6+49.5*41.0</v>
          </cell>
          <cell r="C505">
            <v>1041</v>
          </cell>
          <cell r="D505">
            <v>1257</v>
          </cell>
          <cell r="E505">
            <v>24</v>
          </cell>
          <cell r="F505">
            <v>24</v>
          </cell>
          <cell r="G505">
            <v>32</v>
          </cell>
          <cell r="H505">
            <v>32</v>
          </cell>
          <cell r="I505">
            <v>1</v>
          </cell>
          <cell r="J505">
            <v>1</v>
          </cell>
          <cell r="K505">
            <v>203.5</v>
          </cell>
          <cell r="L505">
            <v>1</v>
          </cell>
          <cell r="M505">
            <v>25</v>
          </cell>
          <cell r="N505">
            <v>56</v>
          </cell>
          <cell r="O505">
            <v>62</v>
          </cell>
          <cell r="P505">
            <v>78</v>
          </cell>
          <cell r="Q505">
            <v>0</v>
          </cell>
          <cell r="R505">
            <v>0.13</v>
          </cell>
          <cell r="S505">
            <v>0.13</v>
          </cell>
          <cell r="T505">
            <v>0.4</v>
          </cell>
          <cell r="U505">
            <v>3</v>
          </cell>
          <cell r="V505">
            <v>15</v>
          </cell>
          <cell r="W505">
            <v>12</v>
          </cell>
          <cell r="X505">
            <v>1</v>
          </cell>
          <cell r="Y505">
            <v>1</v>
          </cell>
          <cell r="Z505">
            <v>50</v>
          </cell>
          <cell r="AA505">
            <v>50</v>
          </cell>
          <cell r="AB505">
            <v>0.04</v>
          </cell>
          <cell r="AC505">
            <v>0.5</v>
          </cell>
          <cell r="AD505">
            <v>3</v>
          </cell>
        </row>
        <row r="506">
          <cell r="A506">
            <v>505</v>
          </cell>
          <cell r="B506" t="str">
            <v>Q6c49.0*41.0</v>
          </cell>
          <cell r="C506">
            <v>1041</v>
          </cell>
          <cell r="D506">
            <v>1245</v>
          </cell>
          <cell r="E506">
            <v>179</v>
          </cell>
          <cell r="F506">
            <v>179</v>
          </cell>
          <cell r="G506">
            <v>181</v>
          </cell>
          <cell r="H506">
            <v>181</v>
          </cell>
          <cell r="I506">
            <v>1</v>
          </cell>
          <cell r="J506">
            <v>1</v>
          </cell>
          <cell r="K506">
            <v>203.5</v>
          </cell>
          <cell r="L506">
            <v>1</v>
          </cell>
          <cell r="M506">
            <v>25</v>
          </cell>
          <cell r="N506">
            <v>56</v>
          </cell>
          <cell r="O506">
            <v>62</v>
          </cell>
          <cell r="P506">
            <v>78</v>
          </cell>
          <cell r="Q506">
            <v>0</v>
          </cell>
          <cell r="R506">
            <v>0.13</v>
          </cell>
          <cell r="S506">
            <v>0.13</v>
          </cell>
          <cell r="T506">
            <v>0.13</v>
          </cell>
          <cell r="U506">
            <v>1</v>
          </cell>
          <cell r="V506">
            <v>15</v>
          </cell>
          <cell r="W506">
            <v>12</v>
          </cell>
          <cell r="X506">
            <v>1</v>
          </cell>
          <cell r="Y506">
            <v>1</v>
          </cell>
          <cell r="Z506">
            <v>50</v>
          </cell>
          <cell r="AA506">
            <v>50</v>
          </cell>
          <cell r="AB506">
            <v>0.04</v>
          </cell>
          <cell r="AC506">
            <v>0.04</v>
          </cell>
          <cell r="AD506">
            <v>1</v>
          </cell>
        </row>
        <row r="507">
          <cell r="A507">
            <v>506</v>
          </cell>
          <cell r="B507" t="str">
            <v>Q6 49.0*41.0</v>
          </cell>
          <cell r="C507">
            <v>1041</v>
          </cell>
          <cell r="D507">
            <v>1245</v>
          </cell>
          <cell r="E507">
            <v>24</v>
          </cell>
          <cell r="F507">
            <v>24</v>
          </cell>
          <cell r="G507">
            <v>26</v>
          </cell>
          <cell r="H507">
            <v>26</v>
          </cell>
          <cell r="I507">
            <v>1</v>
          </cell>
          <cell r="J507">
            <v>1</v>
          </cell>
          <cell r="K507">
            <v>203.5</v>
          </cell>
          <cell r="L507">
            <v>1</v>
          </cell>
          <cell r="M507">
            <v>25</v>
          </cell>
          <cell r="N507">
            <v>56</v>
          </cell>
          <cell r="O507">
            <v>62</v>
          </cell>
          <cell r="P507">
            <v>78</v>
          </cell>
          <cell r="Q507">
            <v>0</v>
          </cell>
          <cell r="R507">
            <v>0.13</v>
          </cell>
          <cell r="S507">
            <v>0.13</v>
          </cell>
          <cell r="T507">
            <v>0.13</v>
          </cell>
          <cell r="U507">
            <v>1</v>
          </cell>
          <cell r="V507">
            <v>15</v>
          </cell>
          <cell r="W507">
            <v>12</v>
          </cell>
          <cell r="X507">
            <v>1</v>
          </cell>
          <cell r="Y507">
            <v>1</v>
          </cell>
          <cell r="Z507">
            <v>50</v>
          </cell>
          <cell r="AA507">
            <v>50</v>
          </cell>
          <cell r="AB507">
            <v>0.04</v>
          </cell>
          <cell r="AC507">
            <v>0.04</v>
          </cell>
          <cell r="AD507">
            <v>1</v>
          </cell>
        </row>
        <row r="508">
          <cell r="A508">
            <v>507</v>
          </cell>
          <cell r="B508" t="str">
            <v>Q6b49.0*41.0</v>
          </cell>
          <cell r="C508">
            <v>1041</v>
          </cell>
          <cell r="D508">
            <v>1245</v>
          </cell>
          <cell r="E508">
            <v>209</v>
          </cell>
          <cell r="F508">
            <v>209</v>
          </cell>
          <cell r="G508">
            <v>246</v>
          </cell>
          <cell r="H508">
            <v>246</v>
          </cell>
          <cell r="I508">
            <v>1</v>
          </cell>
          <cell r="J508">
            <v>1</v>
          </cell>
          <cell r="K508">
            <v>203.5</v>
          </cell>
          <cell r="L508">
            <v>1</v>
          </cell>
          <cell r="M508">
            <v>25</v>
          </cell>
          <cell r="N508">
            <v>56</v>
          </cell>
          <cell r="O508">
            <v>62</v>
          </cell>
          <cell r="P508">
            <v>78</v>
          </cell>
          <cell r="Q508">
            <v>0</v>
          </cell>
          <cell r="R508">
            <v>0.13</v>
          </cell>
          <cell r="S508">
            <v>0.13</v>
          </cell>
          <cell r="T508">
            <v>0.13</v>
          </cell>
          <cell r="U508">
            <v>1</v>
          </cell>
          <cell r="V508">
            <v>15</v>
          </cell>
          <cell r="W508">
            <v>12</v>
          </cell>
          <cell r="X508">
            <v>1</v>
          </cell>
          <cell r="Y508">
            <v>1</v>
          </cell>
          <cell r="Z508">
            <v>50</v>
          </cell>
          <cell r="AA508">
            <v>50</v>
          </cell>
          <cell r="AB508">
            <v>0.04</v>
          </cell>
          <cell r="AC508">
            <v>0.04</v>
          </cell>
          <cell r="AD508">
            <v>1</v>
          </cell>
        </row>
        <row r="509">
          <cell r="A509">
            <v>508</v>
          </cell>
          <cell r="B509" t="str">
            <v>Q6x49.0*41.0</v>
          </cell>
          <cell r="C509">
            <v>1041</v>
          </cell>
          <cell r="D509">
            <v>1245</v>
          </cell>
          <cell r="E509">
            <v>24</v>
          </cell>
          <cell r="F509">
            <v>24</v>
          </cell>
          <cell r="G509">
            <v>26</v>
          </cell>
          <cell r="H509">
            <v>26</v>
          </cell>
          <cell r="I509">
            <v>2</v>
          </cell>
          <cell r="J509">
            <v>2</v>
          </cell>
          <cell r="K509">
            <v>203.5</v>
          </cell>
          <cell r="L509">
            <v>4</v>
          </cell>
          <cell r="M509">
            <v>25</v>
          </cell>
          <cell r="N509">
            <v>56</v>
          </cell>
          <cell r="O509">
            <v>62</v>
          </cell>
          <cell r="P509">
            <v>78</v>
          </cell>
          <cell r="Q509">
            <v>0</v>
          </cell>
          <cell r="R509">
            <v>0.13</v>
          </cell>
          <cell r="S509">
            <v>0.13</v>
          </cell>
          <cell r="T509">
            <v>0.13</v>
          </cell>
          <cell r="U509">
            <v>1</v>
          </cell>
          <cell r="V509">
            <v>15</v>
          </cell>
          <cell r="W509">
            <v>12</v>
          </cell>
          <cell r="X509">
            <v>1</v>
          </cell>
          <cell r="Y509">
            <v>1</v>
          </cell>
          <cell r="Z509">
            <v>50</v>
          </cell>
          <cell r="AA509">
            <v>50</v>
          </cell>
          <cell r="AB509">
            <v>0.04</v>
          </cell>
          <cell r="AC509">
            <v>0.04</v>
          </cell>
          <cell r="AD509">
            <v>1</v>
          </cell>
        </row>
        <row r="510">
          <cell r="A510">
            <v>509</v>
          </cell>
          <cell r="B510" t="str">
            <v>Q6d49.0*41.0</v>
          </cell>
          <cell r="C510">
            <v>1041</v>
          </cell>
          <cell r="D510">
            <v>1245</v>
          </cell>
          <cell r="E510">
            <v>154</v>
          </cell>
          <cell r="F510">
            <v>154</v>
          </cell>
          <cell r="G510">
            <v>161</v>
          </cell>
          <cell r="H510">
            <v>161</v>
          </cell>
          <cell r="I510">
            <v>1</v>
          </cell>
          <cell r="J510">
            <v>1</v>
          </cell>
          <cell r="K510">
            <v>203.5</v>
          </cell>
          <cell r="L510">
            <v>1</v>
          </cell>
          <cell r="M510">
            <v>25</v>
          </cell>
          <cell r="N510">
            <v>56</v>
          </cell>
          <cell r="O510">
            <v>62</v>
          </cell>
          <cell r="P510">
            <v>78</v>
          </cell>
          <cell r="Q510">
            <v>0</v>
          </cell>
          <cell r="R510">
            <v>0.13</v>
          </cell>
          <cell r="S510">
            <v>0.13</v>
          </cell>
          <cell r="T510">
            <v>0.13</v>
          </cell>
          <cell r="U510">
            <v>1</v>
          </cell>
          <cell r="V510">
            <v>15</v>
          </cell>
          <cell r="W510">
            <v>12</v>
          </cell>
          <cell r="X510">
            <v>1</v>
          </cell>
          <cell r="Y510">
            <v>1</v>
          </cell>
          <cell r="Z510">
            <v>50</v>
          </cell>
          <cell r="AA510">
            <v>50</v>
          </cell>
          <cell r="AB510">
            <v>0.04</v>
          </cell>
          <cell r="AC510">
            <v>0.04</v>
          </cell>
          <cell r="AD510">
            <v>1</v>
          </cell>
        </row>
        <row r="511">
          <cell r="A511">
            <v>510</v>
          </cell>
          <cell r="B511" t="str">
            <v>Q6+49.0*41.0</v>
          </cell>
          <cell r="C511">
            <v>1041</v>
          </cell>
          <cell r="D511">
            <v>1245</v>
          </cell>
          <cell r="E511">
            <v>24</v>
          </cell>
          <cell r="F511">
            <v>24</v>
          </cell>
          <cell r="G511">
            <v>26</v>
          </cell>
          <cell r="H511">
            <v>26</v>
          </cell>
          <cell r="I511">
            <v>1</v>
          </cell>
          <cell r="J511">
            <v>1</v>
          </cell>
          <cell r="K511">
            <v>203.5</v>
          </cell>
          <cell r="L511">
            <v>1</v>
          </cell>
          <cell r="M511">
            <v>25</v>
          </cell>
          <cell r="N511">
            <v>56</v>
          </cell>
          <cell r="O511">
            <v>62</v>
          </cell>
          <cell r="P511">
            <v>78</v>
          </cell>
          <cell r="Q511">
            <v>0</v>
          </cell>
          <cell r="R511">
            <v>0.13</v>
          </cell>
          <cell r="S511">
            <v>0.13</v>
          </cell>
          <cell r="T511">
            <v>0.4</v>
          </cell>
          <cell r="U511">
            <v>3</v>
          </cell>
          <cell r="V511">
            <v>15</v>
          </cell>
          <cell r="W511">
            <v>12</v>
          </cell>
          <cell r="X511">
            <v>1</v>
          </cell>
          <cell r="Y511">
            <v>1</v>
          </cell>
          <cell r="Z511">
            <v>50</v>
          </cell>
          <cell r="AA511">
            <v>50</v>
          </cell>
          <cell r="AB511">
            <v>0.04</v>
          </cell>
          <cell r="AC511">
            <v>0.5</v>
          </cell>
          <cell r="AD511">
            <v>3</v>
          </cell>
        </row>
        <row r="512">
          <cell r="A512">
            <v>511</v>
          </cell>
          <cell r="B512" t="str">
            <v>Q6 53.0*45.0</v>
          </cell>
          <cell r="C512">
            <v>1143</v>
          </cell>
          <cell r="D512">
            <v>1346</v>
          </cell>
          <cell r="E512">
            <v>25</v>
          </cell>
          <cell r="F512">
            <v>25</v>
          </cell>
          <cell r="G512">
            <v>26</v>
          </cell>
          <cell r="H512">
            <v>26</v>
          </cell>
          <cell r="I512">
            <v>1</v>
          </cell>
          <cell r="J512">
            <v>1</v>
          </cell>
          <cell r="K512">
            <v>203.5</v>
          </cell>
          <cell r="L512">
            <v>1</v>
          </cell>
          <cell r="M512">
            <v>22</v>
          </cell>
          <cell r="N512">
            <v>48</v>
          </cell>
          <cell r="O512">
            <v>54</v>
          </cell>
          <cell r="P512">
            <v>67</v>
          </cell>
          <cell r="Q512">
            <v>0</v>
          </cell>
          <cell r="R512">
            <v>0.13</v>
          </cell>
          <cell r="S512">
            <v>0.13</v>
          </cell>
          <cell r="T512">
            <v>0.13</v>
          </cell>
          <cell r="U512">
            <v>1</v>
          </cell>
          <cell r="V512">
            <v>15</v>
          </cell>
          <cell r="W512">
            <v>12</v>
          </cell>
          <cell r="X512">
            <v>1</v>
          </cell>
          <cell r="Y512">
            <v>1</v>
          </cell>
          <cell r="Z512">
            <v>50</v>
          </cell>
          <cell r="AA512">
            <v>50</v>
          </cell>
          <cell r="AB512">
            <v>0.04</v>
          </cell>
          <cell r="AC512">
            <v>0.04</v>
          </cell>
          <cell r="AD512">
            <v>1</v>
          </cell>
        </row>
        <row r="513">
          <cell r="A513">
            <v>512</v>
          </cell>
          <cell r="B513" t="str">
            <v>Q6d53.0*45.0</v>
          </cell>
          <cell r="C513">
            <v>1143</v>
          </cell>
          <cell r="D513">
            <v>1346</v>
          </cell>
          <cell r="E513">
            <v>205</v>
          </cell>
          <cell r="F513">
            <v>205</v>
          </cell>
          <cell r="G513">
            <v>211</v>
          </cell>
          <cell r="H513">
            <v>211</v>
          </cell>
          <cell r="I513">
            <v>1</v>
          </cell>
          <cell r="J513">
            <v>1</v>
          </cell>
          <cell r="K513">
            <v>203.5</v>
          </cell>
          <cell r="L513">
            <v>1</v>
          </cell>
          <cell r="M513">
            <v>22</v>
          </cell>
          <cell r="N513">
            <v>48</v>
          </cell>
          <cell r="O513">
            <v>54</v>
          </cell>
          <cell r="P513">
            <v>67</v>
          </cell>
          <cell r="Q513">
            <v>0</v>
          </cell>
          <cell r="R513">
            <v>0.13</v>
          </cell>
          <cell r="S513">
            <v>0.13</v>
          </cell>
          <cell r="T513">
            <v>0.13</v>
          </cell>
          <cell r="U513">
            <v>1</v>
          </cell>
          <cell r="V513">
            <v>15</v>
          </cell>
          <cell r="W513">
            <v>12</v>
          </cell>
          <cell r="X513">
            <v>1</v>
          </cell>
          <cell r="Y513">
            <v>1</v>
          </cell>
          <cell r="Z513">
            <v>50</v>
          </cell>
          <cell r="AA513">
            <v>50</v>
          </cell>
          <cell r="AB513">
            <v>0.04</v>
          </cell>
          <cell r="AC513">
            <v>0.04</v>
          </cell>
          <cell r="AD513">
            <v>1</v>
          </cell>
        </row>
        <row r="514">
          <cell r="A514">
            <v>513</v>
          </cell>
          <cell r="B514" t="str">
            <v>Q6x53.0*45.0</v>
          </cell>
          <cell r="C514">
            <v>1143</v>
          </cell>
          <cell r="D514">
            <v>1346</v>
          </cell>
          <cell r="E514">
            <v>10</v>
          </cell>
          <cell r="F514">
            <v>10</v>
          </cell>
          <cell r="G514">
            <v>11</v>
          </cell>
          <cell r="H514">
            <v>11</v>
          </cell>
          <cell r="I514">
            <v>2</v>
          </cell>
          <cell r="J514">
            <v>2</v>
          </cell>
          <cell r="K514">
            <v>203.5</v>
          </cell>
          <cell r="L514">
            <v>4</v>
          </cell>
          <cell r="M514">
            <v>22</v>
          </cell>
          <cell r="N514">
            <v>48</v>
          </cell>
          <cell r="O514">
            <v>54</v>
          </cell>
          <cell r="P514">
            <v>67</v>
          </cell>
          <cell r="Q514">
            <v>0</v>
          </cell>
          <cell r="R514">
            <v>0.13</v>
          </cell>
          <cell r="S514">
            <v>0.13</v>
          </cell>
          <cell r="T514">
            <v>0.13</v>
          </cell>
          <cell r="U514">
            <v>1</v>
          </cell>
          <cell r="V514">
            <v>15</v>
          </cell>
          <cell r="W514">
            <v>12</v>
          </cell>
          <cell r="X514">
            <v>1</v>
          </cell>
          <cell r="Y514">
            <v>1</v>
          </cell>
          <cell r="Z514">
            <v>50</v>
          </cell>
          <cell r="AA514">
            <v>50</v>
          </cell>
          <cell r="AB514">
            <v>0.04</v>
          </cell>
          <cell r="AC514">
            <v>0.04</v>
          </cell>
          <cell r="AD514">
            <v>1</v>
          </cell>
        </row>
        <row r="515">
          <cell r="A515">
            <v>514</v>
          </cell>
          <cell r="B515" t="str">
            <v>Q6+53.0*45.0</v>
          </cell>
          <cell r="C515">
            <v>1143</v>
          </cell>
          <cell r="D515">
            <v>1346</v>
          </cell>
          <cell r="E515">
            <v>25</v>
          </cell>
          <cell r="F515">
            <v>25</v>
          </cell>
          <cell r="G515">
            <v>26</v>
          </cell>
          <cell r="H515">
            <v>26</v>
          </cell>
          <cell r="I515">
            <v>1</v>
          </cell>
          <cell r="J515">
            <v>1</v>
          </cell>
          <cell r="K515">
            <v>203.5</v>
          </cell>
          <cell r="L515">
            <v>1</v>
          </cell>
          <cell r="M515">
            <v>22</v>
          </cell>
          <cell r="N515">
            <v>48</v>
          </cell>
          <cell r="O515">
            <v>54</v>
          </cell>
          <cell r="P515">
            <v>67</v>
          </cell>
          <cell r="Q515">
            <v>0</v>
          </cell>
          <cell r="R515">
            <v>0.13</v>
          </cell>
          <cell r="S515">
            <v>0.13</v>
          </cell>
          <cell r="T515">
            <v>0.4</v>
          </cell>
          <cell r="U515">
            <v>3</v>
          </cell>
          <cell r="V515">
            <v>15</v>
          </cell>
          <cell r="W515">
            <v>12</v>
          </cell>
          <cell r="X515">
            <v>1</v>
          </cell>
          <cell r="Y515">
            <v>1</v>
          </cell>
          <cell r="Z515">
            <v>50</v>
          </cell>
          <cell r="AA515">
            <v>50</v>
          </cell>
          <cell r="AB515">
            <v>0.04</v>
          </cell>
          <cell r="AC515">
            <v>0.5</v>
          </cell>
          <cell r="AD515">
            <v>3</v>
          </cell>
        </row>
        <row r="516">
          <cell r="A516">
            <v>515</v>
          </cell>
          <cell r="B516" t="str">
            <v/>
          </cell>
          <cell r="C516" t="str">
            <v/>
          </cell>
          <cell r="D516" t="str">
            <v/>
          </cell>
          <cell r="E516" t="str">
            <v/>
          </cell>
          <cell r="F516" t="str">
            <v/>
          </cell>
          <cell r="G516" t="str">
            <v/>
          </cell>
          <cell r="H516" t="str">
            <v/>
          </cell>
          <cell r="I516" t="str">
            <v/>
          </cell>
          <cell r="J516" t="str">
            <v/>
          </cell>
          <cell r="K516" t="str">
            <v/>
          </cell>
          <cell r="L516" t="str">
            <v/>
          </cell>
          <cell r="M516" t="str">
            <v/>
          </cell>
          <cell r="N516" t="str">
            <v/>
          </cell>
          <cell r="O516" t="str">
            <v/>
          </cell>
          <cell r="P516" t="str">
            <v/>
          </cell>
          <cell r="Q516" t="str">
            <v/>
          </cell>
          <cell r="R516" t="str">
            <v/>
          </cell>
          <cell r="S516" t="str">
            <v/>
          </cell>
          <cell r="T516" t="str">
            <v/>
          </cell>
          <cell r="V516" t="str">
            <v/>
          </cell>
          <cell r="W516" t="str">
            <v/>
          </cell>
          <cell r="X516" t="str">
            <v/>
          </cell>
          <cell r="Y516" t="str">
            <v/>
          </cell>
          <cell r="Z516" t="str">
            <v/>
          </cell>
          <cell r="AA516" t="str">
            <v/>
          </cell>
          <cell r="AB516" t="str">
            <v/>
          </cell>
        </row>
        <row r="517">
          <cell r="A517">
            <v>516</v>
          </cell>
          <cell r="B517" t="str">
            <v>Q7 53.0*45.0</v>
          </cell>
          <cell r="C517">
            <v>1143</v>
          </cell>
          <cell r="D517">
            <v>1346</v>
          </cell>
          <cell r="E517">
            <v>25</v>
          </cell>
          <cell r="F517">
            <v>25</v>
          </cell>
          <cell r="G517">
            <v>26</v>
          </cell>
          <cell r="H517">
            <v>26</v>
          </cell>
          <cell r="I517">
            <v>1</v>
          </cell>
          <cell r="J517">
            <v>1</v>
          </cell>
          <cell r="K517">
            <v>203.5</v>
          </cell>
          <cell r="L517">
            <v>1</v>
          </cell>
          <cell r="M517">
            <v>22</v>
          </cell>
          <cell r="N517">
            <v>48</v>
          </cell>
          <cell r="O517">
            <v>54</v>
          </cell>
          <cell r="P517">
            <v>67</v>
          </cell>
          <cell r="Q517">
            <v>0</v>
          </cell>
          <cell r="R517">
            <v>0.13</v>
          </cell>
          <cell r="S517">
            <v>0.13</v>
          </cell>
          <cell r="T517">
            <v>0.13</v>
          </cell>
          <cell r="U517">
            <v>1</v>
          </cell>
          <cell r="V517">
            <v>15</v>
          </cell>
          <cell r="W517">
            <v>12</v>
          </cell>
          <cell r="X517">
            <v>1</v>
          </cell>
          <cell r="Y517">
            <v>1</v>
          </cell>
          <cell r="Z517">
            <v>50</v>
          </cell>
          <cell r="AA517">
            <v>50</v>
          </cell>
          <cell r="AB517">
            <v>0.04</v>
          </cell>
          <cell r="AC517">
            <v>0.04</v>
          </cell>
          <cell r="AD517">
            <v>1</v>
          </cell>
        </row>
        <row r="518">
          <cell r="A518">
            <v>517</v>
          </cell>
          <cell r="B518" t="str">
            <v>Q7d53.0*45.0</v>
          </cell>
          <cell r="C518">
            <v>1143</v>
          </cell>
          <cell r="D518">
            <v>1346</v>
          </cell>
          <cell r="E518">
            <v>205</v>
          </cell>
          <cell r="F518">
            <v>205</v>
          </cell>
          <cell r="G518">
            <v>211</v>
          </cell>
          <cell r="H518">
            <v>211</v>
          </cell>
          <cell r="I518">
            <v>1</v>
          </cell>
          <cell r="J518">
            <v>1</v>
          </cell>
          <cell r="K518">
            <v>203.5</v>
          </cell>
          <cell r="L518">
            <v>1</v>
          </cell>
          <cell r="M518">
            <v>22</v>
          </cell>
          <cell r="N518">
            <v>48</v>
          </cell>
          <cell r="O518">
            <v>54</v>
          </cell>
          <cell r="P518">
            <v>67</v>
          </cell>
          <cell r="Q518">
            <v>0</v>
          </cell>
          <cell r="R518">
            <v>0.13</v>
          </cell>
          <cell r="S518">
            <v>0.13</v>
          </cell>
          <cell r="T518">
            <v>0.13</v>
          </cell>
          <cell r="U518">
            <v>1</v>
          </cell>
          <cell r="V518">
            <v>15</v>
          </cell>
          <cell r="W518">
            <v>12</v>
          </cell>
          <cell r="X518">
            <v>1</v>
          </cell>
          <cell r="Y518">
            <v>1</v>
          </cell>
          <cell r="Z518">
            <v>50</v>
          </cell>
          <cell r="AA518">
            <v>50</v>
          </cell>
          <cell r="AB518">
            <v>0.04</v>
          </cell>
          <cell r="AC518">
            <v>0.04</v>
          </cell>
          <cell r="AD518">
            <v>1</v>
          </cell>
        </row>
        <row r="519">
          <cell r="A519">
            <v>518</v>
          </cell>
          <cell r="B519" t="str">
            <v>Q7x53.0*45.0</v>
          </cell>
          <cell r="C519">
            <v>1143</v>
          </cell>
          <cell r="D519">
            <v>1346</v>
          </cell>
          <cell r="E519">
            <v>10</v>
          </cell>
          <cell r="F519">
            <v>10</v>
          </cell>
          <cell r="G519">
            <v>11</v>
          </cell>
          <cell r="H519">
            <v>11</v>
          </cell>
          <cell r="I519">
            <v>2</v>
          </cell>
          <cell r="J519">
            <v>2</v>
          </cell>
          <cell r="K519">
            <v>203.5</v>
          </cell>
          <cell r="L519">
            <v>4</v>
          </cell>
          <cell r="M519">
            <v>22</v>
          </cell>
          <cell r="N519">
            <v>48</v>
          </cell>
          <cell r="O519">
            <v>54</v>
          </cell>
          <cell r="P519">
            <v>67</v>
          </cell>
          <cell r="Q519">
            <v>0</v>
          </cell>
          <cell r="R519">
            <v>0.13</v>
          </cell>
          <cell r="S519">
            <v>0.13</v>
          </cell>
          <cell r="T519">
            <v>0.13</v>
          </cell>
          <cell r="U519">
            <v>1</v>
          </cell>
          <cell r="V519">
            <v>15</v>
          </cell>
          <cell r="W519">
            <v>12</v>
          </cell>
          <cell r="X519">
            <v>1</v>
          </cell>
          <cell r="Y519">
            <v>1</v>
          </cell>
          <cell r="Z519">
            <v>50</v>
          </cell>
          <cell r="AA519">
            <v>50</v>
          </cell>
          <cell r="AB519">
            <v>0.04</v>
          </cell>
          <cell r="AC519">
            <v>0.04</v>
          </cell>
          <cell r="AD519">
            <v>1</v>
          </cell>
        </row>
        <row r="520">
          <cell r="A520">
            <v>519</v>
          </cell>
          <cell r="B520" t="str">
            <v>Q7+53.0*45.0</v>
          </cell>
          <cell r="C520">
            <v>1143</v>
          </cell>
          <cell r="D520">
            <v>1346</v>
          </cell>
          <cell r="E520">
            <v>25</v>
          </cell>
          <cell r="F520">
            <v>25</v>
          </cell>
          <cell r="G520">
            <v>26</v>
          </cell>
          <cell r="H520">
            <v>26</v>
          </cell>
          <cell r="I520">
            <v>1</v>
          </cell>
          <cell r="J520">
            <v>1</v>
          </cell>
          <cell r="K520">
            <v>203.5</v>
          </cell>
          <cell r="L520">
            <v>1</v>
          </cell>
          <cell r="M520">
            <v>22</v>
          </cell>
          <cell r="N520">
            <v>48</v>
          </cell>
          <cell r="O520">
            <v>54</v>
          </cell>
          <cell r="P520">
            <v>67</v>
          </cell>
          <cell r="Q520">
            <v>0</v>
          </cell>
          <cell r="R520">
            <v>0.13</v>
          </cell>
          <cell r="S520">
            <v>0.13</v>
          </cell>
          <cell r="T520">
            <v>0.4</v>
          </cell>
          <cell r="U520">
            <v>9999</v>
          </cell>
          <cell r="V520">
            <v>15</v>
          </cell>
          <cell r="W520">
            <v>12</v>
          </cell>
          <cell r="X520">
            <v>1</v>
          </cell>
          <cell r="Y520">
            <v>1</v>
          </cell>
          <cell r="Z520">
            <v>50</v>
          </cell>
          <cell r="AA520">
            <v>50</v>
          </cell>
          <cell r="AB520">
            <v>0.04</v>
          </cell>
          <cell r="AC520">
            <v>0.5</v>
          </cell>
          <cell r="AD520">
            <v>9999</v>
          </cell>
        </row>
        <row r="521">
          <cell r="A521">
            <v>520</v>
          </cell>
          <cell r="B521" t="str">
            <v>Q7 53.5*45.0</v>
          </cell>
          <cell r="C521">
            <v>1143</v>
          </cell>
          <cell r="D521">
            <v>1359</v>
          </cell>
          <cell r="E521">
            <v>25</v>
          </cell>
          <cell r="F521">
            <v>25</v>
          </cell>
          <cell r="G521">
            <v>33</v>
          </cell>
          <cell r="H521">
            <v>33</v>
          </cell>
          <cell r="I521">
            <v>1</v>
          </cell>
          <cell r="J521">
            <v>1</v>
          </cell>
          <cell r="K521">
            <v>203.5</v>
          </cell>
          <cell r="L521">
            <v>1</v>
          </cell>
          <cell r="M521">
            <v>22</v>
          </cell>
          <cell r="N521">
            <v>48</v>
          </cell>
          <cell r="O521">
            <v>54</v>
          </cell>
          <cell r="P521">
            <v>67</v>
          </cell>
          <cell r="Q521">
            <v>0</v>
          </cell>
          <cell r="R521">
            <v>0.13</v>
          </cell>
          <cell r="S521">
            <v>0.13</v>
          </cell>
          <cell r="T521">
            <v>0.13</v>
          </cell>
          <cell r="U521">
            <v>1</v>
          </cell>
          <cell r="V521">
            <v>15</v>
          </cell>
          <cell r="W521">
            <v>12</v>
          </cell>
          <cell r="X521">
            <v>1</v>
          </cell>
          <cell r="Y521">
            <v>1</v>
          </cell>
          <cell r="Z521">
            <v>50</v>
          </cell>
          <cell r="AA521">
            <v>50</v>
          </cell>
          <cell r="AB521">
            <v>0.04</v>
          </cell>
          <cell r="AC521">
            <v>0.04</v>
          </cell>
          <cell r="AD521">
            <v>1</v>
          </cell>
        </row>
        <row r="522">
          <cell r="A522">
            <v>521</v>
          </cell>
          <cell r="B522" t="str">
            <v>Q7d53.5*45.0</v>
          </cell>
          <cell r="C522">
            <v>1143</v>
          </cell>
          <cell r="D522">
            <v>1359</v>
          </cell>
          <cell r="E522">
            <v>205</v>
          </cell>
          <cell r="F522">
            <v>205</v>
          </cell>
          <cell r="G522">
            <v>218</v>
          </cell>
          <cell r="H522">
            <v>218</v>
          </cell>
          <cell r="I522">
            <v>1</v>
          </cell>
          <cell r="J522">
            <v>1</v>
          </cell>
          <cell r="K522">
            <v>203.5</v>
          </cell>
          <cell r="L522">
            <v>1</v>
          </cell>
          <cell r="M522">
            <v>22</v>
          </cell>
          <cell r="N522">
            <v>48</v>
          </cell>
          <cell r="O522">
            <v>54</v>
          </cell>
          <cell r="P522">
            <v>67</v>
          </cell>
          <cell r="Q522">
            <v>0</v>
          </cell>
          <cell r="R522">
            <v>0.13</v>
          </cell>
          <cell r="S522">
            <v>0.13</v>
          </cell>
          <cell r="T522">
            <v>0.13</v>
          </cell>
          <cell r="U522">
            <v>1</v>
          </cell>
          <cell r="V522">
            <v>15</v>
          </cell>
          <cell r="W522">
            <v>12</v>
          </cell>
          <cell r="X522">
            <v>1</v>
          </cell>
          <cell r="Y522">
            <v>1</v>
          </cell>
          <cell r="Z522">
            <v>50</v>
          </cell>
          <cell r="AA522">
            <v>50</v>
          </cell>
          <cell r="AB522">
            <v>0.04</v>
          </cell>
          <cell r="AC522">
            <v>0.04</v>
          </cell>
          <cell r="AD522">
            <v>1</v>
          </cell>
        </row>
        <row r="523">
          <cell r="A523">
            <v>522</v>
          </cell>
          <cell r="B523" t="str">
            <v>Q7x53.5*45.0</v>
          </cell>
          <cell r="C523">
            <v>1143</v>
          </cell>
          <cell r="D523">
            <v>1359</v>
          </cell>
          <cell r="E523">
            <v>10</v>
          </cell>
          <cell r="F523">
            <v>10</v>
          </cell>
          <cell r="G523">
            <v>8</v>
          </cell>
          <cell r="H523">
            <v>8</v>
          </cell>
          <cell r="I523">
            <v>2</v>
          </cell>
          <cell r="J523">
            <v>2</v>
          </cell>
          <cell r="K523">
            <v>203.5</v>
          </cell>
          <cell r="L523">
            <v>4</v>
          </cell>
          <cell r="M523">
            <v>22</v>
          </cell>
          <cell r="N523">
            <v>48</v>
          </cell>
          <cell r="O523">
            <v>54</v>
          </cell>
          <cell r="P523">
            <v>67</v>
          </cell>
          <cell r="Q523">
            <v>0</v>
          </cell>
          <cell r="R523">
            <v>0.13</v>
          </cell>
          <cell r="S523">
            <v>0.13</v>
          </cell>
          <cell r="T523">
            <v>0.13</v>
          </cell>
          <cell r="U523">
            <v>1</v>
          </cell>
          <cell r="V523">
            <v>15</v>
          </cell>
          <cell r="W523">
            <v>12</v>
          </cell>
          <cell r="X523">
            <v>1</v>
          </cell>
          <cell r="Y523">
            <v>1</v>
          </cell>
          <cell r="Z523">
            <v>50</v>
          </cell>
          <cell r="AA523">
            <v>50</v>
          </cell>
          <cell r="AB523">
            <v>0.04</v>
          </cell>
          <cell r="AC523">
            <v>0.04</v>
          </cell>
          <cell r="AD523">
            <v>1</v>
          </cell>
        </row>
        <row r="524">
          <cell r="A524">
            <v>523</v>
          </cell>
          <cell r="B524" t="str">
            <v>Q7+53.5*45.0</v>
          </cell>
          <cell r="C524">
            <v>1143</v>
          </cell>
          <cell r="D524">
            <v>1359</v>
          </cell>
          <cell r="E524">
            <v>25</v>
          </cell>
          <cell r="F524">
            <v>25</v>
          </cell>
          <cell r="G524">
            <v>33</v>
          </cell>
          <cell r="H524">
            <v>33</v>
          </cell>
          <cell r="I524">
            <v>1</v>
          </cell>
          <cell r="J524">
            <v>1</v>
          </cell>
          <cell r="K524">
            <v>203.5</v>
          </cell>
          <cell r="L524">
            <v>1</v>
          </cell>
          <cell r="M524">
            <v>22</v>
          </cell>
          <cell r="N524">
            <v>48</v>
          </cell>
          <cell r="O524">
            <v>54</v>
          </cell>
          <cell r="P524">
            <v>67</v>
          </cell>
          <cell r="Q524">
            <v>0</v>
          </cell>
          <cell r="R524">
            <v>0.13</v>
          </cell>
          <cell r="S524">
            <v>0.13</v>
          </cell>
          <cell r="T524">
            <v>0.4</v>
          </cell>
          <cell r="U524">
            <v>9999</v>
          </cell>
          <cell r="V524">
            <v>15</v>
          </cell>
          <cell r="W524">
            <v>12</v>
          </cell>
          <cell r="X524">
            <v>1</v>
          </cell>
          <cell r="Y524">
            <v>1</v>
          </cell>
          <cell r="Z524">
            <v>50</v>
          </cell>
          <cell r="AA524">
            <v>50</v>
          </cell>
          <cell r="AB524">
            <v>0.04</v>
          </cell>
          <cell r="AC524">
            <v>0.5</v>
          </cell>
          <cell r="AD524">
            <v>9999</v>
          </cell>
        </row>
        <row r="525">
          <cell r="A525">
            <v>524</v>
          </cell>
          <cell r="B525" t="str">
            <v>Q7!53.5*45.0</v>
          </cell>
          <cell r="C525">
            <v>1143</v>
          </cell>
          <cell r="D525">
            <v>1359</v>
          </cell>
          <cell r="E525">
            <v>25</v>
          </cell>
          <cell r="F525">
            <v>25</v>
          </cell>
          <cell r="G525">
            <v>33</v>
          </cell>
          <cell r="H525">
            <v>33</v>
          </cell>
          <cell r="I525">
            <v>1</v>
          </cell>
          <cell r="J525">
            <v>1</v>
          </cell>
          <cell r="K525">
            <v>203.5</v>
          </cell>
          <cell r="L525">
            <v>1</v>
          </cell>
          <cell r="M525">
            <v>22</v>
          </cell>
          <cell r="N525">
            <v>48</v>
          </cell>
          <cell r="O525">
            <v>54</v>
          </cell>
          <cell r="P525">
            <v>67</v>
          </cell>
          <cell r="Q525">
            <v>0</v>
          </cell>
          <cell r="R525">
            <v>0.5</v>
          </cell>
          <cell r="S525">
            <v>0.5</v>
          </cell>
          <cell r="T525">
            <v>1</v>
          </cell>
          <cell r="U525">
            <v>3</v>
          </cell>
          <cell r="V525">
            <v>15</v>
          </cell>
          <cell r="W525">
            <v>12</v>
          </cell>
          <cell r="X525">
            <v>1</v>
          </cell>
          <cell r="Y525">
            <v>1</v>
          </cell>
          <cell r="Z525">
            <v>50</v>
          </cell>
          <cell r="AA525">
            <v>50</v>
          </cell>
          <cell r="AB525">
            <v>50</v>
          </cell>
          <cell r="AC525">
            <v>50</v>
          </cell>
          <cell r="AD525">
            <v>3</v>
          </cell>
        </row>
        <row r="526">
          <cell r="A526">
            <v>525</v>
          </cell>
          <cell r="B526" t="str">
            <v>Q7=53.5*45.0</v>
          </cell>
          <cell r="C526">
            <v>1143</v>
          </cell>
          <cell r="D526">
            <v>1359</v>
          </cell>
          <cell r="E526">
            <v>25</v>
          </cell>
          <cell r="F526">
            <v>25</v>
          </cell>
          <cell r="G526">
            <v>33</v>
          </cell>
          <cell r="H526">
            <v>33</v>
          </cell>
          <cell r="I526">
            <v>1</v>
          </cell>
          <cell r="J526">
            <v>1</v>
          </cell>
          <cell r="K526">
            <v>203.5</v>
          </cell>
          <cell r="L526">
            <v>1</v>
          </cell>
          <cell r="M526">
            <v>22</v>
          </cell>
          <cell r="N526">
            <v>48</v>
          </cell>
          <cell r="O526">
            <v>54</v>
          </cell>
          <cell r="P526">
            <v>67</v>
          </cell>
          <cell r="Q526">
            <v>0</v>
          </cell>
          <cell r="R526">
            <v>0.5</v>
          </cell>
          <cell r="S526">
            <v>0.5</v>
          </cell>
          <cell r="T526">
            <v>0.5</v>
          </cell>
          <cell r="U526">
            <v>1</v>
          </cell>
          <cell r="V526">
            <v>15</v>
          </cell>
          <cell r="W526">
            <v>12</v>
          </cell>
          <cell r="X526">
            <v>1</v>
          </cell>
          <cell r="Y526">
            <v>1</v>
          </cell>
          <cell r="Z526">
            <v>50</v>
          </cell>
          <cell r="AA526">
            <v>50</v>
          </cell>
          <cell r="AB526">
            <v>50</v>
          </cell>
          <cell r="AC526">
            <v>50</v>
          </cell>
          <cell r="AD526">
            <v>1</v>
          </cell>
        </row>
        <row r="527">
          <cell r="A527">
            <v>526</v>
          </cell>
          <cell r="B527" t="str">
            <v>Q6 53.5*45.0</v>
          </cell>
          <cell r="C527">
            <v>1143</v>
          </cell>
          <cell r="D527">
            <v>1359</v>
          </cell>
          <cell r="E527">
            <v>25</v>
          </cell>
          <cell r="F527">
            <v>25</v>
          </cell>
          <cell r="G527">
            <v>33</v>
          </cell>
          <cell r="H527">
            <v>33</v>
          </cell>
          <cell r="I527">
            <v>1</v>
          </cell>
          <cell r="J527">
            <v>1</v>
          </cell>
          <cell r="K527">
            <v>203.5</v>
          </cell>
          <cell r="L527">
            <v>1</v>
          </cell>
          <cell r="M527">
            <v>22</v>
          </cell>
          <cell r="N527">
            <v>48</v>
          </cell>
          <cell r="O527">
            <v>54</v>
          </cell>
          <cell r="P527">
            <v>67</v>
          </cell>
          <cell r="Q527">
            <v>0</v>
          </cell>
          <cell r="R527">
            <v>0.13</v>
          </cell>
          <cell r="S527">
            <v>0.13</v>
          </cell>
          <cell r="T527">
            <v>0.13</v>
          </cell>
          <cell r="U527">
            <v>1</v>
          </cell>
          <cell r="V527">
            <v>15</v>
          </cell>
          <cell r="W527">
            <v>12</v>
          </cell>
          <cell r="X527">
            <v>1</v>
          </cell>
          <cell r="Y527">
            <v>1</v>
          </cell>
          <cell r="Z527">
            <v>50</v>
          </cell>
          <cell r="AA527">
            <v>50</v>
          </cell>
          <cell r="AB527">
            <v>0.04</v>
          </cell>
          <cell r="AC527">
            <v>0.04</v>
          </cell>
          <cell r="AD527">
            <v>1</v>
          </cell>
        </row>
        <row r="528">
          <cell r="A528">
            <v>527</v>
          </cell>
          <cell r="B528" t="str">
            <v>Q6d53.5*45.0</v>
          </cell>
          <cell r="C528">
            <v>1143</v>
          </cell>
          <cell r="D528">
            <v>1359</v>
          </cell>
          <cell r="E528">
            <v>205</v>
          </cell>
          <cell r="F528">
            <v>205</v>
          </cell>
          <cell r="G528">
            <v>218</v>
          </cell>
          <cell r="H528">
            <v>218</v>
          </cell>
          <cell r="I528">
            <v>1</v>
          </cell>
          <cell r="J528">
            <v>1</v>
          </cell>
          <cell r="K528">
            <v>203.5</v>
          </cell>
          <cell r="L528">
            <v>1</v>
          </cell>
          <cell r="M528">
            <v>22</v>
          </cell>
          <cell r="N528">
            <v>48</v>
          </cell>
          <cell r="O528">
            <v>54</v>
          </cell>
          <cell r="P528">
            <v>67</v>
          </cell>
          <cell r="Q528">
            <v>0</v>
          </cell>
          <cell r="R528">
            <v>0.13</v>
          </cell>
          <cell r="S528">
            <v>0.13</v>
          </cell>
          <cell r="T528">
            <v>0.13</v>
          </cell>
          <cell r="U528">
            <v>1</v>
          </cell>
          <cell r="V528">
            <v>15</v>
          </cell>
          <cell r="W528">
            <v>12</v>
          </cell>
          <cell r="X528">
            <v>1</v>
          </cell>
          <cell r="Y528">
            <v>1</v>
          </cell>
          <cell r="Z528">
            <v>50</v>
          </cell>
          <cell r="AA528">
            <v>50</v>
          </cell>
          <cell r="AB528">
            <v>0.04</v>
          </cell>
          <cell r="AC528">
            <v>0.04</v>
          </cell>
          <cell r="AD528">
            <v>1</v>
          </cell>
        </row>
        <row r="529">
          <cell r="A529">
            <v>528</v>
          </cell>
          <cell r="B529" t="str">
            <v>Q6x53.5*45.0</v>
          </cell>
          <cell r="C529">
            <v>1143</v>
          </cell>
          <cell r="D529">
            <v>1359</v>
          </cell>
          <cell r="E529">
            <v>10</v>
          </cell>
          <cell r="F529">
            <v>10</v>
          </cell>
          <cell r="G529">
            <v>8</v>
          </cell>
          <cell r="H529">
            <v>8</v>
          </cell>
          <cell r="I529">
            <v>2</v>
          </cell>
          <cell r="J529">
            <v>2</v>
          </cell>
          <cell r="K529">
            <v>203.5</v>
          </cell>
          <cell r="L529">
            <v>4</v>
          </cell>
          <cell r="M529">
            <v>22</v>
          </cell>
          <cell r="N529">
            <v>48</v>
          </cell>
          <cell r="O529">
            <v>54</v>
          </cell>
          <cell r="P529">
            <v>67</v>
          </cell>
          <cell r="Q529">
            <v>0</v>
          </cell>
          <cell r="R529">
            <v>0.13</v>
          </cell>
          <cell r="S529">
            <v>0.13</v>
          </cell>
          <cell r="T529">
            <v>0.13</v>
          </cell>
          <cell r="U529">
            <v>1</v>
          </cell>
          <cell r="V529">
            <v>15</v>
          </cell>
          <cell r="W529">
            <v>12</v>
          </cell>
          <cell r="X529">
            <v>1</v>
          </cell>
          <cell r="Y529">
            <v>1</v>
          </cell>
          <cell r="Z529">
            <v>50</v>
          </cell>
          <cell r="AA529">
            <v>50</v>
          </cell>
          <cell r="AB529">
            <v>0.04</v>
          </cell>
          <cell r="AC529">
            <v>0.04</v>
          </cell>
          <cell r="AD529">
            <v>1</v>
          </cell>
        </row>
        <row r="530">
          <cell r="A530">
            <v>529</v>
          </cell>
          <cell r="B530" t="str">
            <v>Q6+53.5*45.0</v>
          </cell>
          <cell r="C530">
            <v>1143</v>
          </cell>
          <cell r="D530">
            <v>1359</v>
          </cell>
          <cell r="E530">
            <v>25</v>
          </cell>
          <cell r="F530">
            <v>25</v>
          </cell>
          <cell r="G530">
            <v>33</v>
          </cell>
          <cell r="H530">
            <v>33</v>
          </cell>
          <cell r="I530">
            <v>1</v>
          </cell>
          <cell r="J530">
            <v>1</v>
          </cell>
          <cell r="K530">
            <v>203.5</v>
          </cell>
          <cell r="L530">
            <v>1</v>
          </cell>
          <cell r="M530">
            <v>22</v>
          </cell>
          <cell r="N530">
            <v>48</v>
          </cell>
          <cell r="O530">
            <v>54</v>
          </cell>
          <cell r="P530">
            <v>67</v>
          </cell>
          <cell r="Q530">
            <v>0</v>
          </cell>
          <cell r="R530">
            <v>0.13</v>
          </cell>
          <cell r="S530">
            <v>0.13</v>
          </cell>
          <cell r="T530">
            <v>0.4</v>
          </cell>
          <cell r="U530">
            <v>3</v>
          </cell>
          <cell r="V530">
            <v>15</v>
          </cell>
          <cell r="W530">
            <v>12</v>
          </cell>
          <cell r="X530">
            <v>1</v>
          </cell>
          <cell r="Y530">
            <v>1</v>
          </cell>
          <cell r="Z530">
            <v>50</v>
          </cell>
          <cell r="AA530">
            <v>50</v>
          </cell>
          <cell r="AB530">
            <v>0.04</v>
          </cell>
          <cell r="AC530">
            <v>0.5</v>
          </cell>
          <cell r="AD530">
            <v>3</v>
          </cell>
        </row>
        <row r="531">
          <cell r="A531">
            <v>530</v>
          </cell>
          <cell r="B531" t="str">
            <v/>
          </cell>
          <cell r="C531" t="str">
            <v/>
          </cell>
          <cell r="D531" t="str">
            <v/>
          </cell>
          <cell r="E531" t="str">
            <v/>
          </cell>
          <cell r="F531" t="str">
            <v/>
          </cell>
          <cell r="G531" t="str">
            <v/>
          </cell>
          <cell r="H531" t="str">
            <v/>
          </cell>
          <cell r="I531" t="str">
            <v/>
          </cell>
          <cell r="J531" t="str">
            <v/>
          </cell>
          <cell r="K531" t="str">
            <v/>
          </cell>
          <cell r="L531" t="str">
            <v/>
          </cell>
          <cell r="M531" t="str">
            <v/>
          </cell>
          <cell r="N531" t="str">
            <v/>
          </cell>
          <cell r="O531" t="str">
            <v/>
          </cell>
          <cell r="P531" t="str">
            <v/>
          </cell>
          <cell r="Q531" t="str">
            <v/>
          </cell>
          <cell r="R531" t="str">
            <v/>
          </cell>
          <cell r="S531" t="str">
            <v/>
          </cell>
          <cell r="T531" t="str">
            <v/>
          </cell>
          <cell r="V531" t="str">
            <v/>
          </cell>
          <cell r="W531" t="str">
            <v/>
          </cell>
          <cell r="X531" t="str">
            <v/>
          </cell>
          <cell r="Y531" t="str">
            <v/>
          </cell>
          <cell r="Z531" t="str">
            <v/>
          </cell>
          <cell r="AA531" t="str">
            <v/>
          </cell>
          <cell r="AB531" t="str">
            <v/>
          </cell>
        </row>
        <row r="532">
          <cell r="A532">
            <v>531</v>
          </cell>
          <cell r="B532" t="str">
            <v>Q7h44.5*28.0</v>
          </cell>
          <cell r="C532">
            <v>711</v>
          </cell>
          <cell r="D532">
            <v>1130</v>
          </cell>
          <cell r="E532">
            <v>8</v>
          </cell>
          <cell r="F532">
            <v>8</v>
          </cell>
          <cell r="G532">
            <v>8</v>
          </cell>
          <cell r="H532">
            <v>8</v>
          </cell>
          <cell r="I532">
            <v>1</v>
          </cell>
          <cell r="J532">
            <v>2</v>
          </cell>
          <cell r="K532">
            <v>203.5</v>
          </cell>
          <cell r="L532">
            <v>1</v>
          </cell>
          <cell r="M532">
            <v>41</v>
          </cell>
          <cell r="N532">
            <v>90</v>
          </cell>
          <cell r="O532">
            <v>100</v>
          </cell>
          <cell r="P532">
            <v>125</v>
          </cell>
          <cell r="Q532">
            <v>0</v>
          </cell>
          <cell r="R532">
            <v>0.13</v>
          </cell>
          <cell r="S532">
            <v>0.13</v>
          </cell>
          <cell r="T532">
            <v>0.13</v>
          </cell>
          <cell r="U532">
            <v>1</v>
          </cell>
          <cell r="V532">
            <v>15</v>
          </cell>
          <cell r="W532">
            <v>12</v>
          </cell>
          <cell r="X532">
            <v>1</v>
          </cell>
          <cell r="Y532">
            <v>1</v>
          </cell>
          <cell r="Z532">
            <v>50</v>
          </cell>
          <cell r="AA532">
            <v>50</v>
          </cell>
          <cell r="AB532">
            <v>0.04</v>
          </cell>
          <cell r="AC532">
            <v>0.04</v>
          </cell>
          <cell r="AD532">
            <v>1</v>
          </cell>
        </row>
        <row r="533">
          <cell r="A533">
            <v>532</v>
          </cell>
          <cell r="B533" t="str">
            <v>Q7c44.5*28.0</v>
          </cell>
          <cell r="C533">
            <v>711</v>
          </cell>
          <cell r="D533">
            <v>1130</v>
          </cell>
          <cell r="E533">
            <v>14</v>
          </cell>
          <cell r="F533">
            <v>14</v>
          </cell>
          <cell r="G533">
            <v>123</v>
          </cell>
          <cell r="H533">
            <v>123</v>
          </cell>
          <cell r="I533">
            <v>1</v>
          </cell>
          <cell r="J533">
            <v>1</v>
          </cell>
          <cell r="K533">
            <v>203.5</v>
          </cell>
          <cell r="L533">
            <v>1</v>
          </cell>
          <cell r="M533">
            <v>41</v>
          </cell>
          <cell r="N533">
            <v>90</v>
          </cell>
          <cell r="O533">
            <v>100</v>
          </cell>
          <cell r="P533">
            <v>125</v>
          </cell>
          <cell r="Q533">
            <v>0</v>
          </cell>
          <cell r="R533">
            <v>0.13</v>
          </cell>
          <cell r="S533">
            <v>0.13</v>
          </cell>
          <cell r="T533">
            <v>0.13</v>
          </cell>
          <cell r="U533">
            <v>1</v>
          </cell>
          <cell r="V533">
            <v>15</v>
          </cell>
          <cell r="W533">
            <v>12</v>
          </cell>
          <cell r="X533">
            <v>1</v>
          </cell>
          <cell r="Y533">
            <v>1</v>
          </cell>
          <cell r="Z533">
            <v>50</v>
          </cell>
          <cell r="AA533">
            <v>50</v>
          </cell>
          <cell r="AB533">
            <v>0.04</v>
          </cell>
          <cell r="AC533">
            <v>0.04</v>
          </cell>
          <cell r="AD533">
            <v>1</v>
          </cell>
        </row>
        <row r="534">
          <cell r="A534">
            <v>533</v>
          </cell>
          <cell r="B534" t="str">
            <v>Q7 44.5*28.0</v>
          </cell>
          <cell r="C534">
            <v>711</v>
          </cell>
          <cell r="D534">
            <v>1130</v>
          </cell>
          <cell r="E534">
            <v>14</v>
          </cell>
          <cell r="F534">
            <v>14</v>
          </cell>
          <cell r="G534">
            <v>123</v>
          </cell>
          <cell r="H534">
            <v>123</v>
          </cell>
          <cell r="I534">
            <v>1</v>
          </cell>
          <cell r="J534">
            <v>1</v>
          </cell>
          <cell r="K534">
            <v>203.5</v>
          </cell>
          <cell r="L534">
            <v>1</v>
          </cell>
          <cell r="M534">
            <v>41</v>
          </cell>
          <cell r="N534">
            <v>90</v>
          </cell>
          <cell r="O534">
            <v>100</v>
          </cell>
          <cell r="P534">
            <v>125</v>
          </cell>
          <cell r="Q534">
            <v>0</v>
          </cell>
          <cell r="R534">
            <v>0.13</v>
          </cell>
          <cell r="S534">
            <v>0.13</v>
          </cell>
          <cell r="T534">
            <v>0.13</v>
          </cell>
          <cell r="U534">
            <v>1</v>
          </cell>
          <cell r="V534">
            <v>15</v>
          </cell>
          <cell r="W534">
            <v>12</v>
          </cell>
          <cell r="X534">
            <v>1</v>
          </cell>
          <cell r="Y534">
            <v>1</v>
          </cell>
          <cell r="Z534">
            <v>50</v>
          </cell>
          <cell r="AA534">
            <v>50</v>
          </cell>
          <cell r="AB534">
            <v>0.04</v>
          </cell>
          <cell r="AC534">
            <v>0.04</v>
          </cell>
          <cell r="AD534">
            <v>1</v>
          </cell>
        </row>
        <row r="535">
          <cell r="A535">
            <v>534</v>
          </cell>
          <cell r="B535" t="str">
            <v/>
          </cell>
          <cell r="C535" t="str">
            <v/>
          </cell>
          <cell r="D535" t="str">
            <v/>
          </cell>
          <cell r="E535" t="str">
            <v/>
          </cell>
          <cell r="F535" t="str">
            <v/>
          </cell>
          <cell r="G535" t="str">
            <v/>
          </cell>
          <cell r="H535" t="str">
            <v/>
          </cell>
          <cell r="I535" t="str">
            <v/>
          </cell>
          <cell r="J535" t="str">
            <v/>
          </cell>
          <cell r="K535" t="str">
            <v/>
          </cell>
          <cell r="L535" t="str">
            <v/>
          </cell>
          <cell r="M535" t="str">
            <v/>
          </cell>
          <cell r="N535" t="str">
            <v/>
          </cell>
          <cell r="O535" t="str">
            <v/>
          </cell>
          <cell r="P535" t="str">
            <v/>
          </cell>
          <cell r="Q535" t="str">
            <v/>
          </cell>
          <cell r="R535" t="str">
            <v/>
          </cell>
          <cell r="S535" t="str">
            <v/>
          </cell>
          <cell r="T535" t="str">
            <v/>
          </cell>
          <cell r="V535" t="str">
            <v/>
          </cell>
          <cell r="W535" t="str">
            <v/>
          </cell>
          <cell r="X535" t="str">
            <v/>
          </cell>
          <cell r="Y535" t="str">
            <v/>
          </cell>
          <cell r="Z535" t="str">
            <v/>
          </cell>
          <cell r="AA535" t="str">
            <v/>
          </cell>
          <cell r="AB535" t="str">
            <v/>
          </cell>
        </row>
        <row r="536">
          <cell r="A536">
            <v>535</v>
          </cell>
          <cell r="B536" t="str">
            <v/>
          </cell>
          <cell r="C536" t="str">
            <v/>
          </cell>
          <cell r="D536" t="str">
            <v/>
          </cell>
          <cell r="E536" t="str">
            <v/>
          </cell>
          <cell r="F536" t="str">
            <v/>
          </cell>
          <cell r="G536" t="str">
            <v/>
          </cell>
          <cell r="H536" t="str">
            <v/>
          </cell>
          <cell r="I536" t="str">
            <v/>
          </cell>
          <cell r="J536" t="str">
            <v/>
          </cell>
          <cell r="K536" t="str">
            <v/>
          </cell>
          <cell r="L536" t="str">
            <v/>
          </cell>
          <cell r="M536" t="str">
            <v/>
          </cell>
          <cell r="N536" t="str">
            <v/>
          </cell>
          <cell r="O536" t="str">
            <v/>
          </cell>
          <cell r="P536" t="str">
            <v/>
          </cell>
          <cell r="Q536" t="str">
            <v/>
          </cell>
          <cell r="R536" t="str">
            <v/>
          </cell>
          <cell r="S536" t="str">
            <v/>
          </cell>
          <cell r="T536" t="str">
            <v/>
          </cell>
          <cell r="V536" t="str">
            <v/>
          </cell>
          <cell r="W536" t="str">
            <v/>
          </cell>
          <cell r="X536" t="str">
            <v/>
          </cell>
          <cell r="Y536" t="str">
            <v/>
          </cell>
          <cell r="Z536" t="str">
            <v/>
          </cell>
          <cell r="AA536" t="str">
            <v/>
          </cell>
          <cell r="AB536" t="str">
            <v/>
          </cell>
        </row>
        <row r="537">
          <cell r="A537">
            <v>536</v>
          </cell>
          <cell r="B537" t="str">
            <v>Q7 53.0*45.0</v>
          </cell>
          <cell r="C537">
            <v>1143</v>
          </cell>
          <cell r="D537">
            <v>1346</v>
          </cell>
          <cell r="E537">
            <v>25</v>
          </cell>
          <cell r="F537">
            <v>25</v>
          </cell>
          <cell r="G537">
            <v>26</v>
          </cell>
          <cell r="H537">
            <v>26</v>
          </cell>
          <cell r="I537">
            <v>1</v>
          </cell>
          <cell r="J537">
            <v>1</v>
          </cell>
          <cell r="K537">
            <v>203.5</v>
          </cell>
          <cell r="L537">
            <v>1</v>
          </cell>
          <cell r="M537">
            <v>22</v>
          </cell>
          <cell r="N537">
            <v>48</v>
          </cell>
          <cell r="O537">
            <v>54</v>
          </cell>
          <cell r="P537">
            <v>67</v>
          </cell>
          <cell r="Q537">
            <v>0</v>
          </cell>
          <cell r="R537">
            <v>0.13</v>
          </cell>
          <cell r="S537">
            <v>0.13</v>
          </cell>
          <cell r="T537">
            <v>0.13</v>
          </cell>
          <cell r="U537">
            <v>1</v>
          </cell>
          <cell r="V537">
            <v>15</v>
          </cell>
          <cell r="W537">
            <v>12</v>
          </cell>
          <cell r="X537">
            <v>1</v>
          </cell>
          <cell r="Y537">
            <v>1</v>
          </cell>
          <cell r="Z537">
            <v>50</v>
          </cell>
          <cell r="AA537">
            <v>50</v>
          </cell>
          <cell r="AB537">
            <v>0.04</v>
          </cell>
          <cell r="AC537">
            <v>0.04</v>
          </cell>
          <cell r="AD537">
            <v>1</v>
          </cell>
        </row>
        <row r="538">
          <cell r="A538">
            <v>537</v>
          </cell>
          <cell r="B538" t="str">
            <v>Q7+53.0*45.0</v>
          </cell>
          <cell r="C538">
            <v>1143</v>
          </cell>
          <cell r="D538">
            <v>1346</v>
          </cell>
          <cell r="E538">
            <v>25</v>
          </cell>
          <cell r="F538">
            <v>25</v>
          </cell>
          <cell r="G538">
            <v>26</v>
          </cell>
          <cell r="H538">
            <v>26</v>
          </cell>
          <cell r="I538">
            <v>1</v>
          </cell>
          <cell r="J538">
            <v>1</v>
          </cell>
          <cell r="K538">
            <v>203.5</v>
          </cell>
          <cell r="L538">
            <v>1</v>
          </cell>
          <cell r="M538">
            <v>22</v>
          </cell>
          <cell r="N538">
            <v>48</v>
          </cell>
          <cell r="O538">
            <v>54</v>
          </cell>
          <cell r="P538">
            <v>67</v>
          </cell>
          <cell r="Q538">
            <v>0</v>
          </cell>
          <cell r="R538">
            <v>0.13</v>
          </cell>
          <cell r="S538">
            <v>0.13</v>
          </cell>
          <cell r="T538">
            <v>0.4</v>
          </cell>
          <cell r="U538">
            <v>9999</v>
          </cell>
          <cell r="V538">
            <v>15</v>
          </cell>
          <cell r="W538">
            <v>12</v>
          </cell>
          <cell r="X538">
            <v>1</v>
          </cell>
          <cell r="Y538">
            <v>1</v>
          </cell>
          <cell r="Z538">
            <v>50</v>
          </cell>
          <cell r="AA538">
            <v>50</v>
          </cell>
          <cell r="AB538">
            <v>0.04</v>
          </cell>
          <cell r="AC538">
            <v>0.5</v>
          </cell>
          <cell r="AD538">
            <v>9999</v>
          </cell>
        </row>
        <row r="539">
          <cell r="A539">
            <v>538</v>
          </cell>
          <cell r="B539" t="str">
            <v>Q7!53.0*45.0</v>
          </cell>
          <cell r="C539">
            <v>1143</v>
          </cell>
          <cell r="D539">
            <v>1346</v>
          </cell>
          <cell r="E539">
            <v>25</v>
          </cell>
          <cell r="F539">
            <v>25</v>
          </cell>
          <cell r="G539">
            <v>26</v>
          </cell>
          <cell r="H539">
            <v>26</v>
          </cell>
          <cell r="I539">
            <v>1</v>
          </cell>
          <cell r="J539">
            <v>1</v>
          </cell>
          <cell r="K539">
            <v>203.5</v>
          </cell>
          <cell r="L539">
            <v>1</v>
          </cell>
          <cell r="M539">
            <v>22</v>
          </cell>
          <cell r="N539">
            <v>48</v>
          </cell>
          <cell r="O539">
            <v>54</v>
          </cell>
          <cell r="P539">
            <v>67</v>
          </cell>
          <cell r="Q539">
            <v>0</v>
          </cell>
          <cell r="R539">
            <v>0.5</v>
          </cell>
          <cell r="S539">
            <v>0.5</v>
          </cell>
          <cell r="T539">
            <v>1</v>
          </cell>
          <cell r="U539">
            <v>3</v>
          </cell>
          <cell r="V539">
            <v>15</v>
          </cell>
          <cell r="W539">
            <v>12</v>
          </cell>
          <cell r="X539">
            <v>1</v>
          </cell>
          <cell r="Y539">
            <v>1</v>
          </cell>
          <cell r="Z539">
            <v>50</v>
          </cell>
          <cell r="AA539">
            <v>50</v>
          </cell>
          <cell r="AB539">
            <v>50</v>
          </cell>
          <cell r="AC539">
            <v>50</v>
          </cell>
          <cell r="AD539">
            <v>3</v>
          </cell>
        </row>
        <row r="540">
          <cell r="A540">
            <v>539</v>
          </cell>
          <cell r="B540" t="str">
            <v>Q7=53.0*45.0</v>
          </cell>
          <cell r="C540">
            <v>1143</v>
          </cell>
          <cell r="D540">
            <v>1346</v>
          </cell>
          <cell r="E540">
            <v>25</v>
          </cell>
          <cell r="F540">
            <v>25</v>
          </cell>
          <cell r="G540">
            <v>26</v>
          </cell>
          <cell r="H540">
            <v>26</v>
          </cell>
          <cell r="I540">
            <v>1</v>
          </cell>
          <cell r="J540">
            <v>1</v>
          </cell>
          <cell r="K540">
            <v>203.5</v>
          </cell>
          <cell r="L540">
            <v>1</v>
          </cell>
          <cell r="M540">
            <v>22</v>
          </cell>
          <cell r="N540">
            <v>48</v>
          </cell>
          <cell r="O540">
            <v>54</v>
          </cell>
          <cell r="P540">
            <v>67</v>
          </cell>
          <cell r="Q540">
            <v>0</v>
          </cell>
          <cell r="R540">
            <v>0.5</v>
          </cell>
          <cell r="S540">
            <v>0.5</v>
          </cell>
          <cell r="T540">
            <v>0.5</v>
          </cell>
          <cell r="U540">
            <v>1</v>
          </cell>
          <cell r="V540">
            <v>15</v>
          </cell>
          <cell r="W540">
            <v>12</v>
          </cell>
          <cell r="X540">
            <v>1</v>
          </cell>
          <cell r="Y540">
            <v>1</v>
          </cell>
          <cell r="Z540">
            <v>50</v>
          </cell>
          <cell r="AA540">
            <v>50</v>
          </cell>
          <cell r="AB540">
            <v>50</v>
          </cell>
          <cell r="AC540">
            <v>50</v>
          </cell>
          <cell r="AD540">
            <v>1</v>
          </cell>
        </row>
        <row r="541">
          <cell r="A541">
            <v>540</v>
          </cell>
          <cell r="B541" t="str">
            <v/>
          </cell>
          <cell r="C541" t="str">
            <v/>
          </cell>
          <cell r="D541" t="str">
            <v/>
          </cell>
          <cell r="E541" t="str">
            <v/>
          </cell>
          <cell r="F541" t="str">
            <v/>
          </cell>
          <cell r="G541" t="str">
            <v/>
          </cell>
          <cell r="H541" t="str">
            <v/>
          </cell>
          <cell r="I541" t="str">
            <v/>
          </cell>
          <cell r="J541" t="str">
            <v/>
          </cell>
          <cell r="K541" t="str">
            <v/>
          </cell>
          <cell r="L541" t="str">
            <v/>
          </cell>
          <cell r="M541" t="str">
            <v/>
          </cell>
          <cell r="N541" t="str">
            <v/>
          </cell>
          <cell r="O541" t="str">
            <v/>
          </cell>
          <cell r="P541" t="str">
            <v/>
          </cell>
          <cell r="Q541" t="str">
            <v/>
          </cell>
          <cell r="R541" t="str">
            <v/>
          </cell>
          <cell r="S541" t="str">
            <v/>
          </cell>
          <cell r="T541" t="str">
            <v/>
          </cell>
          <cell r="V541" t="str">
            <v/>
          </cell>
          <cell r="W541" t="str">
            <v/>
          </cell>
          <cell r="X541" t="str">
            <v/>
          </cell>
          <cell r="Y541" t="str">
            <v/>
          </cell>
          <cell r="Z541" t="str">
            <v/>
          </cell>
          <cell r="AA541" t="str">
            <v/>
          </cell>
          <cell r="AB541" t="str">
            <v/>
          </cell>
        </row>
        <row r="542">
          <cell r="A542">
            <v>541</v>
          </cell>
          <cell r="B542" t="str">
            <v>MN 27.5*22.5</v>
          </cell>
          <cell r="C542">
            <v>572</v>
          </cell>
          <cell r="D542">
            <v>699</v>
          </cell>
          <cell r="E542">
            <v>8</v>
          </cell>
          <cell r="F542">
            <v>8</v>
          </cell>
          <cell r="G542">
            <v>8</v>
          </cell>
          <cell r="H542">
            <v>8</v>
          </cell>
          <cell r="I542">
            <v>1</v>
          </cell>
          <cell r="J542">
            <v>1</v>
          </cell>
          <cell r="K542">
            <v>203.5</v>
          </cell>
          <cell r="L542">
            <v>1</v>
          </cell>
          <cell r="M542">
            <v>50</v>
          </cell>
          <cell r="N542">
            <v>110</v>
          </cell>
          <cell r="O542">
            <v>122</v>
          </cell>
          <cell r="P542">
            <v>153</v>
          </cell>
          <cell r="Q542">
            <v>0.4</v>
          </cell>
          <cell r="R542">
            <v>0.4</v>
          </cell>
          <cell r="S542">
            <v>0.4</v>
          </cell>
          <cell r="T542">
            <v>0.4</v>
          </cell>
          <cell r="U542">
            <v>1</v>
          </cell>
          <cell r="V542">
            <v>20</v>
          </cell>
          <cell r="W542">
            <v>20</v>
          </cell>
          <cell r="X542">
            <v>1</v>
          </cell>
          <cell r="Y542">
            <v>1</v>
          </cell>
          <cell r="Z542">
            <v>50</v>
          </cell>
          <cell r="AA542">
            <v>50</v>
          </cell>
          <cell r="AB542">
            <v>0.5</v>
          </cell>
          <cell r="AC542">
            <v>0.5</v>
          </cell>
          <cell r="AD542">
            <v>1</v>
          </cell>
        </row>
        <row r="543">
          <cell r="A543">
            <v>542</v>
          </cell>
          <cell r="B543" t="str">
            <v>MN 27.5*23.0</v>
          </cell>
          <cell r="C543">
            <v>584</v>
          </cell>
          <cell r="D543">
            <v>699</v>
          </cell>
          <cell r="E543">
            <v>8</v>
          </cell>
          <cell r="F543">
            <v>8</v>
          </cell>
          <cell r="G543">
            <v>8</v>
          </cell>
          <cell r="H543">
            <v>8</v>
          </cell>
          <cell r="I543">
            <v>1</v>
          </cell>
          <cell r="J543">
            <v>1</v>
          </cell>
          <cell r="K543">
            <v>203.5</v>
          </cell>
          <cell r="L543">
            <v>1</v>
          </cell>
          <cell r="M543">
            <v>49</v>
          </cell>
          <cell r="N543">
            <v>108</v>
          </cell>
          <cell r="O543">
            <v>120</v>
          </cell>
          <cell r="P543">
            <v>150</v>
          </cell>
          <cell r="Q543">
            <v>0.4</v>
          </cell>
          <cell r="R543">
            <v>0.4</v>
          </cell>
          <cell r="S543">
            <v>0.4</v>
          </cell>
          <cell r="T543">
            <v>0.4</v>
          </cell>
          <cell r="U543">
            <v>1</v>
          </cell>
          <cell r="V543">
            <v>20</v>
          </cell>
          <cell r="W543">
            <v>20</v>
          </cell>
          <cell r="X543">
            <v>1</v>
          </cell>
          <cell r="Y543">
            <v>1</v>
          </cell>
          <cell r="Z543">
            <v>50</v>
          </cell>
          <cell r="AA543">
            <v>50</v>
          </cell>
          <cell r="AB543">
            <v>0.5</v>
          </cell>
          <cell r="AC543">
            <v>0.5</v>
          </cell>
          <cell r="AD543">
            <v>1</v>
          </cell>
        </row>
        <row r="544">
          <cell r="A544">
            <v>543</v>
          </cell>
          <cell r="B544" t="str">
            <v>MN!29.5*24.5</v>
          </cell>
          <cell r="C544">
            <v>622</v>
          </cell>
          <cell r="D544">
            <v>749</v>
          </cell>
          <cell r="E544">
            <v>8</v>
          </cell>
          <cell r="F544">
            <v>8</v>
          </cell>
          <cell r="G544">
            <v>8</v>
          </cell>
          <cell r="H544">
            <v>8</v>
          </cell>
          <cell r="I544">
            <v>1</v>
          </cell>
          <cell r="J544">
            <v>1</v>
          </cell>
          <cell r="K544">
            <v>203.5</v>
          </cell>
          <cell r="L544">
            <v>1</v>
          </cell>
          <cell r="M544">
            <v>46</v>
          </cell>
          <cell r="N544">
            <v>102</v>
          </cell>
          <cell r="O544">
            <v>114</v>
          </cell>
          <cell r="P544">
            <v>142</v>
          </cell>
          <cell r="Q544">
            <v>0.4</v>
          </cell>
          <cell r="R544">
            <v>0.4</v>
          </cell>
          <cell r="S544">
            <v>1</v>
          </cell>
          <cell r="T544">
            <v>1</v>
          </cell>
          <cell r="U544">
            <v>1</v>
          </cell>
          <cell r="V544">
            <v>20</v>
          </cell>
          <cell r="W544">
            <v>20</v>
          </cell>
          <cell r="X544">
            <v>1</v>
          </cell>
          <cell r="Y544">
            <v>1</v>
          </cell>
          <cell r="Z544">
            <v>50</v>
          </cell>
          <cell r="AA544">
            <v>50</v>
          </cell>
          <cell r="AB544">
            <v>50</v>
          </cell>
          <cell r="AC544">
            <v>50</v>
          </cell>
          <cell r="AD544">
            <v>1</v>
          </cell>
        </row>
        <row r="545">
          <cell r="A545">
            <v>544</v>
          </cell>
          <cell r="B545" t="str">
            <v>MN!24.5*29.5</v>
          </cell>
          <cell r="C545">
            <v>749</v>
          </cell>
          <cell r="D545">
            <v>622</v>
          </cell>
          <cell r="E545">
            <v>8</v>
          </cell>
          <cell r="F545">
            <v>8</v>
          </cell>
          <cell r="G545">
            <v>8</v>
          </cell>
          <cell r="H545">
            <v>8</v>
          </cell>
          <cell r="I545">
            <v>1</v>
          </cell>
          <cell r="J545">
            <v>1</v>
          </cell>
          <cell r="K545">
            <v>203.5</v>
          </cell>
          <cell r="L545">
            <v>1</v>
          </cell>
          <cell r="M545">
            <v>38</v>
          </cell>
          <cell r="N545">
            <v>85</v>
          </cell>
          <cell r="O545">
            <v>95</v>
          </cell>
          <cell r="P545">
            <v>118</v>
          </cell>
          <cell r="Q545">
            <v>0.4</v>
          </cell>
          <cell r="R545">
            <v>0.4</v>
          </cell>
          <cell r="S545">
            <v>1</v>
          </cell>
          <cell r="T545">
            <v>1</v>
          </cell>
          <cell r="U545">
            <v>1</v>
          </cell>
          <cell r="V545">
            <v>20</v>
          </cell>
          <cell r="W545">
            <v>20</v>
          </cell>
          <cell r="X545">
            <v>1</v>
          </cell>
          <cell r="Y545">
            <v>1</v>
          </cell>
          <cell r="Z545">
            <v>50</v>
          </cell>
          <cell r="AA545">
            <v>50</v>
          </cell>
          <cell r="AB545">
            <v>50</v>
          </cell>
          <cell r="AC545">
            <v>50</v>
          </cell>
          <cell r="AD545">
            <v>1</v>
          </cell>
        </row>
        <row r="546">
          <cell r="A546">
            <v>545</v>
          </cell>
          <cell r="B546" t="str">
            <v>MN 30.5*25.5</v>
          </cell>
          <cell r="C546">
            <v>648</v>
          </cell>
          <cell r="D546">
            <v>775</v>
          </cell>
          <cell r="E546">
            <v>8</v>
          </cell>
          <cell r="F546">
            <v>8</v>
          </cell>
          <cell r="G546">
            <v>8</v>
          </cell>
          <cell r="H546">
            <v>8</v>
          </cell>
          <cell r="I546">
            <v>1</v>
          </cell>
          <cell r="J546">
            <v>1</v>
          </cell>
          <cell r="K546">
            <v>203.5</v>
          </cell>
          <cell r="L546">
            <v>1</v>
          </cell>
          <cell r="M546">
            <v>45</v>
          </cell>
          <cell r="N546">
            <v>99</v>
          </cell>
          <cell r="O546">
            <v>110</v>
          </cell>
          <cell r="P546">
            <v>137</v>
          </cell>
          <cell r="Q546">
            <v>0.4</v>
          </cell>
          <cell r="R546">
            <v>0.4</v>
          </cell>
          <cell r="S546">
            <v>0.4</v>
          </cell>
          <cell r="T546">
            <v>0.4</v>
          </cell>
          <cell r="U546">
            <v>1</v>
          </cell>
          <cell r="V546">
            <v>20</v>
          </cell>
          <cell r="W546">
            <v>20</v>
          </cell>
          <cell r="X546">
            <v>1</v>
          </cell>
          <cell r="Y546">
            <v>1</v>
          </cell>
          <cell r="Z546">
            <v>50</v>
          </cell>
          <cell r="AA546">
            <v>50</v>
          </cell>
          <cell r="AB546">
            <v>0.5</v>
          </cell>
          <cell r="AC546">
            <v>0.5</v>
          </cell>
          <cell r="AD546">
            <v>1</v>
          </cell>
        </row>
        <row r="547">
          <cell r="A547">
            <v>546</v>
          </cell>
          <cell r="B547" t="str">
            <v>MN 30.5*26.0</v>
          </cell>
          <cell r="C547">
            <v>660</v>
          </cell>
          <cell r="D547">
            <v>775</v>
          </cell>
          <cell r="E547">
            <v>8</v>
          </cell>
          <cell r="F547">
            <v>8</v>
          </cell>
          <cell r="G547">
            <v>8</v>
          </cell>
          <cell r="H547">
            <v>8</v>
          </cell>
          <cell r="I547">
            <v>1</v>
          </cell>
          <cell r="J547">
            <v>1</v>
          </cell>
          <cell r="K547">
            <v>203.5</v>
          </cell>
          <cell r="L547">
            <v>1</v>
          </cell>
          <cell r="M547">
            <v>44</v>
          </cell>
          <cell r="N547">
            <v>97</v>
          </cell>
          <cell r="O547">
            <v>108</v>
          </cell>
          <cell r="P547">
            <v>134</v>
          </cell>
          <cell r="Q547">
            <v>0.4</v>
          </cell>
          <cell r="R547">
            <v>0.4</v>
          </cell>
          <cell r="S547">
            <v>0.4</v>
          </cell>
          <cell r="T547">
            <v>0.4</v>
          </cell>
          <cell r="U547">
            <v>1</v>
          </cell>
          <cell r="V547">
            <v>20</v>
          </cell>
          <cell r="W547">
            <v>20</v>
          </cell>
          <cell r="X547">
            <v>1</v>
          </cell>
          <cell r="Y547">
            <v>1</v>
          </cell>
          <cell r="Z547">
            <v>50</v>
          </cell>
          <cell r="AA547">
            <v>50</v>
          </cell>
          <cell r="AB547">
            <v>0.5</v>
          </cell>
          <cell r="AC547">
            <v>0.5</v>
          </cell>
          <cell r="AD547">
            <v>1</v>
          </cell>
        </row>
        <row r="548">
          <cell r="A548">
            <v>547</v>
          </cell>
          <cell r="B548" t="str">
            <v>MN 33.5*26.5</v>
          </cell>
          <cell r="C548">
            <v>673</v>
          </cell>
          <cell r="D548">
            <v>851</v>
          </cell>
          <cell r="E548">
            <v>8</v>
          </cell>
          <cell r="F548">
            <v>8</v>
          </cell>
          <cell r="G548">
            <v>8</v>
          </cell>
          <cell r="H548">
            <v>8</v>
          </cell>
          <cell r="I548">
            <v>1</v>
          </cell>
          <cell r="J548">
            <v>1</v>
          </cell>
          <cell r="K548">
            <v>203.5</v>
          </cell>
          <cell r="L548">
            <v>1</v>
          </cell>
          <cell r="M548">
            <v>43</v>
          </cell>
          <cell r="N548">
            <v>95</v>
          </cell>
          <cell r="O548">
            <v>106</v>
          </cell>
          <cell r="P548">
            <v>132</v>
          </cell>
          <cell r="Q548">
            <v>0.4</v>
          </cell>
          <cell r="R548">
            <v>0.4</v>
          </cell>
          <cell r="S548">
            <v>0.4</v>
          </cell>
          <cell r="T548">
            <v>0.4</v>
          </cell>
          <cell r="U548">
            <v>1</v>
          </cell>
          <cell r="V548">
            <v>20</v>
          </cell>
          <cell r="W548">
            <v>20</v>
          </cell>
          <cell r="X548">
            <v>1</v>
          </cell>
          <cell r="Y548">
            <v>1</v>
          </cell>
          <cell r="Z548">
            <v>50</v>
          </cell>
          <cell r="AA548">
            <v>50</v>
          </cell>
          <cell r="AB548">
            <v>0.5</v>
          </cell>
          <cell r="AC548">
            <v>0.5</v>
          </cell>
          <cell r="AD548">
            <v>1</v>
          </cell>
        </row>
        <row r="549">
          <cell r="A549">
            <v>548</v>
          </cell>
          <cell r="B549" t="str">
            <v>MN 33.5*27.0</v>
          </cell>
          <cell r="C549">
            <v>686</v>
          </cell>
          <cell r="D549">
            <v>851</v>
          </cell>
          <cell r="E549">
            <v>8</v>
          </cell>
          <cell r="F549">
            <v>8</v>
          </cell>
          <cell r="G549">
            <v>8</v>
          </cell>
          <cell r="H549">
            <v>8</v>
          </cell>
          <cell r="I549">
            <v>1</v>
          </cell>
          <cell r="J549">
            <v>1</v>
          </cell>
          <cell r="K549">
            <v>203.5</v>
          </cell>
          <cell r="L549">
            <v>1</v>
          </cell>
          <cell r="M549">
            <v>42</v>
          </cell>
          <cell r="N549">
            <v>93</v>
          </cell>
          <cell r="O549">
            <v>104</v>
          </cell>
          <cell r="P549">
            <v>130</v>
          </cell>
          <cell r="Q549">
            <v>0.4</v>
          </cell>
          <cell r="R549">
            <v>0.4</v>
          </cell>
          <cell r="S549">
            <v>0.4</v>
          </cell>
          <cell r="T549">
            <v>0.4</v>
          </cell>
          <cell r="U549">
            <v>1</v>
          </cell>
          <cell r="V549">
            <v>20</v>
          </cell>
          <cell r="W549">
            <v>20</v>
          </cell>
          <cell r="X549">
            <v>1</v>
          </cell>
          <cell r="Y549">
            <v>1</v>
          </cell>
          <cell r="Z549">
            <v>50</v>
          </cell>
          <cell r="AA549">
            <v>50</v>
          </cell>
          <cell r="AB549">
            <v>0.5</v>
          </cell>
          <cell r="AC549">
            <v>0.5</v>
          </cell>
          <cell r="AD549">
            <v>1</v>
          </cell>
        </row>
        <row r="550">
          <cell r="A550">
            <v>549</v>
          </cell>
          <cell r="B550" t="str">
            <v>MN 36.0*28.0</v>
          </cell>
          <cell r="C550">
            <v>711</v>
          </cell>
          <cell r="D550">
            <v>914</v>
          </cell>
          <cell r="E550">
            <v>14</v>
          </cell>
          <cell r="F550">
            <v>14</v>
          </cell>
          <cell r="G550">
            <v>15</v>
          </cell>
          <cell r="H550">
            <v>15</v>
          </cell>
          <cell r="I550">
            <v>1</v>
          </cell>
          <cell r="J550">
            <v>1</v>
          </cell>
          <cell r="K550">
            <v>203.5</v>
          </cell>
          <cell r="L550">
            <v>1</v>
          </cell>
          <cell r="M550">
            <v>41</v>
          </cell>
          <cell r="N550">
            <v>90</v>
          </cell>
          <cell r="O550">
            <v>100</v>
          </cell>
          <cell r="P550">
            <v>125</v>
          </cell>
          <cell r="Q550">
            <v>0.4</v>
          </cell>
          <cell r="R550">
            <v>0.4</v>
          </cell>
          <cell r="S550">
            <v>0.4</v>
          </cell>
          <cell r="T550">
            <v>0.4</v>
          </cell>
          <cell r="U550">
            <v>1</v>
          </cell>
          <cell r="V550">
            <v>20</v>
          </cell>
          <cell r="W550">
            <v>20</v>
          </cell>
          <cell r="X550">
            <v>1</v>
          </cell>
          <cell r="Y550">
            <v>1</v>
          </cell>
          <cell r="Z550">
            <v>50</v>
          </cell>
          <cell r="AA550">
            <v>50</v>
          </cell>
          <cell r="AB550">
            <v>0.5</v>
          </cell>
          <cell r="AC550">
            <v>0.5</v>
          </cell>
          <cell r="AD550">
            <v>1</v>
          </cell>
        </row>
        <row r="551">
          <cell r="A551">
            <v>550</v>
          </cell>
          <cell r="B551" t="str">
            <v>MN 36.5*28.0</v>
          </cell>
          <cell r="C551">
            <v>711</v>
          </cell>
          <cell r="D551">
            <v>927</v>
          </cell>
          <cell r="E551">
            <v>14</v>
          </cell>
          <cell r="F551">
            <v>14</v>
          </cell>
          <cell r="G551">
            <v>22</v>
          </cell>
          <cell r="H551">
            <v>22</v>
          </cell>
          <cell r="I551">
            <v>1</v>
          </cell>
          <cell r="J551">
            <v>1</v>
          </cell>
          <cell r="K551">
            <v>203.5</v>
          </cell>
          <cell r="L551">
            <v>1</v>
          </cell>
          <cell r="M551">
            <v>41</v>
          </cell>
          <cell r="N551">
            <v>90</v>
          </cell>
          <cell r="O551">
            <v>100</v>
          </cell>
          <cell r="P551">
            <v>125</v>
          </cell>
          <cell r="Q551">
            <v>0.4</v>
          </cell>
          <cell r="R551">
            <v>0.4</v>
          </cell>
          <cell r="S551">
            <v>0.4</v>
          </cell>
          <cell r="T551">
            <v>0.4</v>
          </cell>
          <cell r="U551">
            <v>1</v>
          </cell>
          <cell r="V551">
            <v>20</v>
          </cell>
          <cell r="W551">
            <v>20</v>
          </cell>
          <cell r="X551">
            <v>1</v>
          </cell>
          <cell r="Y551">
            <v>1</v>
          </cell>
          <cell r="Z551">
            <v>50</v>
          </cell>
          <cell r="AA551">
            <v>50</v>
          </cell>
          <cell r="AB551">
            <v>0.5</v>
          </cell>
          <cell r="AC551">
            <v>0.5</v>
          </cell>
          <cell r="AD551">
            <v>1</v>
          </cell>
        </row>
        <row r="552">
          <cell r="A552">
            <v>551</v>
          </cell>
          <cell r="B552" t="str">
            <v>MN 28.5*36.0</v>
          </cell>
          <cell r="C552">
            <v>914</v>
          </cell>
          <cell r="D552">
            <v>724</v>
          </cell>
          <cell r="E552">
            <v>8</v>
          </cell>
          <cell r="F552">
            <v>8</v>
          </cell>
          <cell r="G552">
            <v>8</v>
          </cell>
          <cell r="H552">
            <v>8</v>
          </cell>
          <cell r="I552">
            <v>1</v>
          </cell>
          <cell r="J552">
            <v>1</v>
          </cell>
          <cell r="K552">
            <v>203.5</v>
          </cell>
          <cell r="L552">
            <v>1</v>
          </cell>
          <cell r="M552">
            <v>30</v>
          </cell>
          <cell r="N552">
            <v>67</v>
          </cell>
          <cell r="O552">
            <v>75</v>
          </cell>
          <cell r="P552">
            <v>93</v>
          </cell>
          <cell r="Q552">
            <v>0.4</v>
          </cell>
          <cell r="R552">
            <v>0.4</v>
          </cell>
          <cell r="S552">
            <v>0.4</v>
          </cell>
          <cell r="T552">
            <v>0.4</v>
          </cell>
          <cell r="U552">
            <v>1</v>
          </cell>
          <cell r="V552">
            <v>20</v>
          </cell>
          <cell r="W552">
            <v>20</v>
          </cell>
          <cell r="X552">
            <v>1</v>
          </cell>
          <cell r="Y552">
            <v>1</v>
          </cell>
          <cell r="Z552">
            <v>50</v>
          </cell>
          <cell r="AA552">
            <v>50</v>
          </cell>
          <cell r="AB552">
            <v>0.5</v>
          </cell>
          <cell r="AC552">
            <v>0.5</v>
          </cell>
          <cell r="AD552">
            <v>1</v>
          </cell>
        </row>
        <row r="553">
          <cell r="A553">
            <v>552</v>
          </cell>
          <cell r="B553" t="str">
            <v>MN 28.5*36.5</v>
          </cell>
          <cell r="C553">
            <v>927</v>
          </cell>
          <cell r="D553">
            <v>724</v>
          </cell>
          <cell r="E553">
            <v>8</v>
          </cell>
          <cell r="F553">
            <v>8</v>
          </cell>
          <cell r="G553">
            <v>8</v>
          </cell>
          <cell r="H553">
            <v>8</v>
          </cell>
          <cell r="I553">
            <v>1</v>
          </cell>
          <cell r="J553">
            <v>1</v>
          </cell>
          <cell r="K553">
            <v>203.5</v>
          </cell>
          <cell r="L553">
            <v>1</v>
          </cell>
          <cell r="M553">
            <v>30</v>
          </cell>
          <cell r="N553">
            <v>66</v>
          </cell>
          <cell r="O553">
            <v>73</v>
          </cell>
          <cell r="P553">
            <v>92</v>
          </cell>
          <cell r="Q553">
            <v>0.4</v>
          </cell>
          <cell r="R553">
            <v>0.4</v>
          </cell>
          <cell r="S553">
            <v>0.4</v>
          </cell>
          <cell r="T553">
            <v>0.4</v>
          </cell>
          <cell r="U553">
            <v>1</v>
          </cell>
          <cell r="V553">
            <v>20</v>
          </cell>
          <cell r="W553">
            <v>20</v>
          </cell>
          <cell r="X553">
            <v>1</v>
          </cell>
          <cell r="Y553">
            <v>1</v>
          </cell>
          <cell r="Z553">
            <v>50</v>
          </cell>
          <cell r="AA553">
            <v>50</v>
          </cell>
          <cell r="AB553">
            <v>0.5</v>
          </cell>
          <cell r="AC553">
            <v>0.5</v>
          </cell>
          <cell r="AD553">
            <v>1</v>
          </cell>
        </row>
        <row r="554">
          <cell r="A554">
            <v>553</v>
          </cell>
          <cell r="B554" t="str">
            <v>MN 37.0*30.0</v>
          </cell>
          <cell r="C554">
            <v>762</v>
          </cell>
          <cell r="D554">
            <v>940</v>
          </cell>
          <cell r="E554">
            <v>14</v>
          </cell>
          <cell r="F554">
            <v>14</v>
          </cell>
          <cell r="G554">
            <v>8</v>
          </cell>
          <cell r="H554">
            <v>8</v>
          </cell>
          <cell r="I554">
            <v>1</v>
          </cell>
          <cell r="J554">
            <v>1</v>
          </cell>
          <cell r="K554">
            <v>203.5</v>
          </cell>
          <cell r="L554">
            <v>1</v>
          </cell>
          <cell r="M554">
            <v>38</v>
          </cell>
          <cell r="N554">
            <v>84</v>
          </cell>
          <cell r="O554">
            <v>93</v>
          </cell>
          <cell r="P554">
            <v>116</v>
          </cell>
          <cell r="Q554">
            <v>0.4</v>
          </cell>
          <cell r="R554">
            <v>0.4</v>
          </cell>
          <cell r="S554">
            <v>0.4</v>
          </cell>
          <cell r="T554">
            <v>0.4</v>
          </cell>
          <cell r="U554">
            <v>1</v>
          </cell>
          <cell r="V554">
            <v>20</v>
          </cell>
          <cell r="W554">
            <v>20</v>
          </cell>
          <cell r="X554">
            <v>1</v>
          </cell>
          <cell r="Y554">
            <v>1</v>
          </cell>
          <cell r="Z554">
            <v>50</v>
          </cell>
          <cell r="AA554">
            <v>50</v>
          </cell>
          <cell r="AB554">
            <v>0.5</v>
          </cell>
          <cell r="AC554">
            <v>0.5</v>
          </cell>
          <cell r="AD554">
            <v>1</v>
          </cell>
        </row>
        <row r="555">
          <cell r="A555">
            <v>554</v>
          </cell>
          <cell r="B555" t="str">
            <v>MN 37.5*30.0</v>
          </cell>
          <cell r="C555">
            <v>762</v>
          </cell>
          <cell r="D555">
            <v>953</v>
          </cell>
          <cell r="E555">
            <v>14</v>
          </cell>
          <cell r="F555">
            <v>14</v>
          </cell>
          <cell r="G555">
            <v>15</v>
          </cell>
          <cell r="H555">
            <v>15</v>
          </cell>
          <cell r="I555">
            <v>1</v>
          </cell>
          <cell r="J555">
            <v>1</v>
          </cell>
          <cell r="K555">
            <v>203.5</v>
          </cell>
          <cell r="L555">
            <v>1</v>
          </cell>
          <cell r="M555">
            <v>38</v>
          </cell>
          <cell r="N555">
            <v>84</v>
          </cell>
          <cell r="O555">
            <v>93</v>
          </cell>
          <cell r="P555">
            <v>116</v>
          </cell>
          <cell r="Q555">
            <v>0.4</v>
          </cell>
          <cell r="R555">
            <v>0.4</v>
          </cell>
          <cell r="S555">
            <v>0.4</v>
          </cell>
          <cell r="T555">
            <v>0.4</v>
          </cell>
          <cell r="U555">
            <v>1</v>
          </cell>
          <cell r="V555">
            <v>20</v>
          </cell>
          <cell r="W555">
            <v>20</v>
          </cell>
          <cell r="X555">
            <v>1</v>
          </cell>
          <cell r="Y555">
            <v>1</v>
          </cell>
          <cell r="Z555">
            <v>50</v>
          </cell>
          <cell r="AA555">
            <v>50</v>
          </cell>
          <cell r="AB555">
            <v>0.5</v>
          </cell>
          <cell r="AC555">
            <v>0.5</v>
          </cell>
          <cell r="AD555">
            <v>1</v>
          </cell>
        </row>
        <row r="556">
          <cell r="A556">
            <v>555</v>
          </cell>
          <cell r="B556" t="str">
            <v>MN 39.0*30.5</v>
          </cell>
          <cell r="C556">
            <v>775</v>
          </cell>
          <cell r="D556">
            <v>991</v>
          </cell>
          <cell r="E556">
            <v>21</v>
          </cell>
          <cell r="F556">
            <v>21</v>
          </cell>
          <cell r="G556">
            <v>34</v>
          </cell>
          <cell r="H556">
            <v>34</v>
          </cell>
          <cell r="I556">
            <v>1</v>
          </cell>
          <cell r="J556">
            <v>1</v>
          </cell>
          <cell r="K556">
            <v>203.5</v>
          </cell>
          <cell r="L556">
            <v>1</v>
          </cell>
          <cell r="M556">
            <v>37</v>
          </cell>
          <cell r="N556">
            <v>82</v>
          </cell>
          <cell r="O556">
            <v>91</v>
          </cell>
          <cell r="P556">
            <v>114</v>
          </cell>
          <cell r="Q556">
            <v>0.4</v>
          </cell>
          <cell r="R556">
            <v>0.4</v>
          </cell>
          <cell r="S556">
            <v>0.4</v>
          </cell>
          <cell r="T556">
            <v>0.4</v>
          </cell>
          <cell r="U556">
            <v>1</v>
          </cell>
          <cell r="V556">
            <v>20</v>
          </cell>
          <cell r="W556">
            <v>20</v>
          </cell>
          <cell r="X556">
            <v>1</v>
          </cell>
          <cell r="Y556">
            <v>1</v>
          </cell>
          <cell r="Z556">
            <v>50</v>
          </cell>
          <cell r="AA556">
            <v>50</v>
          </cell>
          <cell r="AB556">
            <v>0.5</v>
          </cell>
          <cell r="AC556">
            <v>0.5</v>
          </cell>
          <cell r="AD556">
            <v>1</v>
          </cell>
        </row>
        <row r="557">
          <cell r="A557">
            <v>556</v>
          </cell>
          <cell r="B557" t="str">
            <v>MN!39.5*30.5</v>
          </cell>
          <cell r="C557">
            <v>775</v>
          </cell>
          <cell r="D557">
            <v>1003</v>
          </cell>
          <cell r="E557">
            <v>21</v>
          </cell>
          <cell r="F557">
            <v>21</v>
          </cell>
          <cell r="G557">
            <v>40</v>
          </cell>
          <cell r="H557">
            <v>40</v>
          </cell>
          <cell r="I557">
            <v>1</v>
          </cell>
          <cell r="J557">
            <v>1</v>
          </cell>
          <cell r="K557">
            <v>203.5</v>
          </cell>
          <cell r="L557">
            <v>1</v>
          </cell>
          <cell r="M557">
            <v>37</v>
          </cell>
          <cell r="N557">
            <v>82</v>
          </cell>
          <cell r="O557">
            <v>91</v>
          </cell>
          <cell r="P557">
            <v>114</v>
          </cell>
          <cell r="Q557">
            <v>0.4</v>
          </cell>
          <cell r="R557">
            <v>0.4</v>
          </cell>
          <cell r="S557">
            <v>1</v>
          </cell>
          <cell r="T557">
            <v>1</v>
          </cell>
          <cell r="U557">
            <v>1</v>
          </cell>
          <cell r="V557">
            <v>20</v>
          </cell>
          <cell r="W557">
            <v>20</v>
          </cell>
          <cell r="X557">
            <v>1</v>
          </cell>
          <cell r="Y557">
            <v>1</v>
          </cell>
          <cell r="Z557">
            <v>50</v>
          </cell>
          <cell r="AA557">
            <v>50</v>
          </cell>
          <cell r="AB557">
            <v>50</v>
          </cell>
          <cell r="AC557">
            <v>50</v>
          </cell>
          <cell r="AD557">
            <v>1</v>
          </cell>
        </row>
        <row r="558">
          <cell r="A558">
            <v>557</v>
          </cell>
          <cell r="B558" t="str">
            <v>MN 39.5*31.0</v>
          </cell>
          <cell r="C558">
            <v>787</v>
          </cell>
          <cell r="D558">
            <v>1003</v>
          </cell>
          <cell r="E558">
            <v>27</v>
          </cell>
          <cell r="F558">
            <v>27</v>
          </cell>
          <cell r="G558">
            <v>40</v>
          </cell>
          <cell r="H558">
            <v>40</v>
          </cell>
          <cell r="I558">
            <v>1</v>
          </cell>
          <cell r="J558">
            <v>1</v>
          </cell>
          <cell r="K558">
            <v>203.5</v>
          </cell>
          <cell r="L558">
            <v>1</v>
          </cell>
          <cell r="M558">
            <v>36</v>
          </cell>
          <cell r="N558">
            <v>81</v>
          </cell>
          <cell r="O558">
            <v>90</v>
          </cell>
          <cell r="P558">
            <v>112</v>
          </cell>
          <cell r="Q558">
            <v>0.4</v>
          </cell>
          <cell r="R558">
            <v>0.4</v>
          </cell>
          <cell r="S558">
            <v>0.4</v>
          </cell>
          <cell r="T558">
            <v>0.4</v>
          </cell>
          <cell r="U558">
            <v>1</v>
          </cell>
          <cell r="V558">
            <v>20</v>
          </cell>
          <cell r="W558">
            <v>20</v>
          </cell>
          <cell r="X558">
            <v>1</v>
          </cell>
          <cell r="Y558">
            <v>1</v>
          </cell>
          <cell r="Z558">
            <v>50</v>
          </cell>
          <cell r="AA558">
            <v>50</v>
          </cell>
          <cell r="AB558">
            <v>0.5</v>
          </cell>
          <cell r="AC558">
            <v>0.5</v>
          </cell>
          <cell r="AD558">
            <v>1</v>
          </cell>
        </row>
        <row r="559">
          <cell r="A559">
            <v>558</v>
          </cell>
          <cell r="B559" t="str">
            <v>MN 42.0*33.5</v>
          </cell>
          <cell r="C559">
            <v>851</v>
          </cell>
          <cell r="D559">
            <v>1067</v>
          </cell>
          <cell r="E559">
            <v>8</v>
          </cell>
          <cell r="F559">
            <v>8</v>
          </cell>
          <cell r="G559">
            <v>8</v>
          </cell>
          <cell r="H559">
            <v>8</v>
          </cell>
          <cell r="I559">
            <v>1</v>
          </cell>
          <cell r="J559">
            <v>1</v>
          </cell>
          <cell r="K559">
            <v>203.5</v>
          </cell>
          <cell r="L559">
            <v>1</v>
          </cell>
          <cell r="M559">
            <v>33</v>
          </cell>
          <cell r="N559">
            <v>74</v>
          </cell>
          <cell r="O559">
            <v>82</v>
          </cell>
          <cell r="P559">
            <v>102</v>
          </cell>
          <cell r="Q559">
            <v>0.4</v>
          </cell>
          <cell r="R559">
            <v>0.4</v>
          </cell>
          <cell r="S559">
            <v>0.4</v>
          </cell>
          <cell r="T559">
            <v>0.4</v>
          </cell>
          <cell r="U559">
            <v>1</v>
          </cell>
          <cell r="V559">
            <v>20</v>
          </cell>
          <cell r="W559">
            <v>20</v>
          </cell>
          <cell r="X559">
            <v>1</v>
          </cell>
          <cell r="Y559">
            <v>1</v>
          </cell>
          <cell r="Z559">
            <v>50</v>
          </cell>
          <cell r="AA559">
            <v>50</v>
          </cell>
          <cell r="AB559">
            <v>0.5</v>
          </cell>
          <cell r="AC559">
            <v>0.5</v>
          </cell>
          <cell r="AD559">
            <v>1</v>
          </cell>
        </row>
        <row r="560">
          <cell r="A560">
            <v>559</v>
          </cell>
          <cell r="B560" t="str">
            <v>MN 33.5*42.0</v>
          </cell>
          <cell r="C560">
            <v>1067</v>
          </cell>
          <cell r="D560">
            <v>851</v>
          </cell>
          <cell r="E560">
            <v>8</v>
          </cell>
          <cell r="F560">
            <v>8</v>
          </cell>
          <cell r="G560">
            <v>8</v>
          </cell>
          <cell r="H560">
            <v>8</v>
          </cell>
          <cell r="I560">
            <v>1</v>
          </cell>
          <cell r="J560">
            <v>1</v>
          </cell>
          <cell r="K560">
            <v>203.5</v>
          </cell>
          <cell r="L560">
            <v>1</v>
          </cell>
          <cell r="M560">
            <v>24</v>
          </cell>
          <cell r="N560">
            <v>54</v>
          </cell>
          <cell r="O560">
            <v>60</v>
          </cell>
          <cell r="P560">
            <v>75</v>
          </cell>
          <cell r="Q560">
            <v>0.4</v>
          </cell>
          <cell r="R560">
            <v>0.4</v>
          </cell>
          <cell r="S560">
            <v>0.4</v>
          </cell>
          <cell r="T560">
            <v>0.4</v>
          </cell>
          <cell r="U560">
            <v>1</v>
          </cell>
          <cell r="V560">
            <v>20</v>
          </cell>
          <cell r="W560">
            <v>20</v>
          </cell>
          <cell r="X560">
            <v>1</v>
          </cell>
          <cell r="Y560">
            <v>1</v>
          </cell>
          <cell r="Z560">
            <v>50</v>
          </cell>
          <cell r="AA560">
            <v>50</v>
          </cell>
          <cell r="AB560">
            <v>0.5</v>
          </cell>
          <cell r="AC560">
            <v>0.5</v>
          </cell>
          <cell r="AD560">
            <v>1</v>
          </cell>
        </row>
        <row r="561">
          <cell r="A561">
            <v>560</v>
          </cell>
          <cell r="B561" t="str">
            <v>MN 44.5*36.5</v>
          </cell>
          <cell r="C561">
            <v>927</v>
          </cell>
          <cell r="D561">
            <v>1130</v>
          </cell>
          <cell r="E561">
            <v>8</v>
          </cell>
          <cell r="F561">
            <v>8</v>
          </cell>
          <cell r="G561">
            <v>8</v>
          </cell>
          <cell r="H561">
            <v>8</v>
          </cell>
          <cell r="I561">
            <v>1</v>
          </cell>
          <cell r="J561">
            <v>1</v>
          </cell>
          <cell r="K561">
            <v>203.5</v>
          </cell>
          <cell r="L561">
            <v>1</v>
          </cell>
          <cell r="M561">
            <v>30</v>
          </cell>
          <cell r="N561">
            <v>66</v>
          </cell>
          <cell r="O561">
            <v>73</v>
          </cell>
          <cell r="P561">
            <v>92</v>
          </cell>
          <cell r="Q561">
            <v>0.4</v>
          </cell>
          <cell r="R561">
            <v>0.4</v>
          </cell>
          <cell r="S561">
            <v>0.4</v>
          </cell>
          <cell r="T561">
            <v>0.4</v>
          </cell>
          <cell r="U561">
            <v>1</v>
          </cell>
          <cell r="V561">
            <v>20</v>
          </cell>
          <cell r="W561">
            <v>20</v>
          </cell>
          <cell r="X561">
            <v>1</v>
          </cell>
          <cell r="Y561">
            <v>1</v>
          </cell>
          <cell r="Z561">
            <v>50</v>
          </cell>
          <cell r="AA561">
            <v>50</v>
          </cell>
          <cell r="AB561">
            <v>0.5</v>
          </cell>
          <cell r="AC561">
            <v>0.5</v>
          </cell>
          <cell r="AD561">
            <v>1</v>
          </cell>
        </row>
        <row r="562">
          <cell r="A562">
            <v>561</v>
          </cell>
          <cell r="B562" t="str">
            <v>MN 36.5*44.5</v>
          </cell>
          <cell r="C562">
            <v>1130</v>
          </cell>
          <cell r="D562">
            <v>927</v>
          </cell>
          <cell r="E562">
            <v>8</v>
          </cell>
          <cell r="F562">
            <v>8</v>
          </cell>
          <cell r="G562">
            <v>8</v>
          </cell>
          <cell r="H562">
            <v>8</v>
          </cell>
          <cell r="I562">
            <v>1</v>
          </cell>
          <cell r="J562">
            <v>1</v>
          </cell>
          <cell r="K562">
            <v>203.5</v>
          </cell>
          <cell r="L562">
            <v>1</v>
          </cell>
          <cell r="M562">
            <v>22</v>
          </cell>
          <cell r="N562">
            <v>49</v>
          </cell>
          <cell r="O562">
            <v>55</v>
          </cell>
          <cell r="P562">
            <v>68</v>
          </cell>
          <cell r="Q562">
            <v>0.4</v>
          </cell>
          <cell r="R562">
            <v>0.4</v>
          </cell>
          <cell r="S562">
            <v>0.4</v>
          </cell>
          <cell r="T562">
            <v>0.4</v>
          </cell>
          <cell r="U562">
            <v>1</v>
          </cell>
          <cell r="V562">
            <v>20</v>
          </cell>
          <cell r="W562">
            <v>20</v>
          </cell>
          <cell r="X562">
            <v>1</v>
          </cell>
          <cell r="Y562">
            <v>1</v>
          </cell>
          <cell r="Z562">
            <v>50</v>
          </cell>
          <cell r="AA562">
            <v>50</v>
          </cell>
          <cell r="AB562">
            <v>0.5</v>
          </cell>
          <cell r="AC562">
            <v>0.5</v>
          </cell>
          <cell r="AD562">
            <v>1</v>
          </cell>
        </row>
        <row r="563">
          <cell r="A563">
            <v>562</v>
          </cell>
          <cell r="B563" t="str">
            <v>MN!35.5*28.0</v>
          </cell>
          <cell r="C563">
            <v>711</v>
          </cell>
          <cell r="D563">
            <v>902</v>
          </cell>
          <cell r="E563">
            <v>14</v>
          </cell>
          <cell r="F563">
            <v>14</v>
          </cell>
          <cell r="G563">
            <v>9</v>
          </cell>
          <cell r="H563">
            <v>9</v>
          </cell>
          <cell r="I563">
            <v>1</v>
          </cell>
          <cell r="J563">
            <v>1</v>
          </cell>
          <cell r="K563">
            <v>203.5</v>
          </cell>
          <cell r="L563">
            <v>1</v>
          </cell>
          <cell r="M563">
            <v>41</v>
          </cell>
          <cell r="N563">
            <v>90</v>
          </cell>
          <cell r="O563">
            <v>100</v>
          </cell>
          <cell r="P563">
            <v>125</v>
          </cell>
          <cell r="Q563">
            <v>0.4</v>
          </cell>
          <cell r="R563">
            <v>0.4</v>
          </cell>
          <cell r="S563">
            <v>1</v>
          </cell>
          <cell r="T563">
            <v>1</v>
          </cell>
          <cell r="U563">
            <v>1</v>
          </cell>
          <cell r="V563">
            <v>20</v>
          </cell>
          <cell r="W563">
            <v>20</v>
          </cell>
          <cell r="X563">
            <v>1</v>
          </cell>
          <cell r="Y563">
            <v>1</v>
          </cell>
          <cell r="Z563">
            <v>50</v>
          </cell>
          <cell r="AA563">
            <v>50</v>
          </cell>
          <cell r="AB563">
            <v>50</v>
          </cell>
          <cell r="AC563">
            <v>50</v>
          </cell>
          <cell r="AD563">
            <v>1</v>
          </cell>
        </row>
        <row r="564">
          <cell r="A564">
            <v>563</v>
          </cell>
          <cell r="B564" t="str">
            <v>MN!38.0*30.0</v>
          </cell>
          <cell r="C564">
            <v>762</v>
          </cell>
          <cell r="D564">
            <v>965</v>
          </cell>
          <cell r="E564">
            <v>14</v>
          </cell>
          <cell r="F564">
            <v>14</v>
          </cell>
          <cell r="G564">
            <v>20</v>
          </cell>
          <cell r="H564">
            <v>20</v>
          </cell>
          <cell r="I564">
            <v>1</v>
          </cell>
          <cell r="J564">
            <v>1</v>
          </cell>
          <cell r="K564">
            <v>203.5</v>
          </cell>
          <cell r="L564">
            <v>1</v>
          </cell>
          <cell r="M564">
            <v>37</v>
          </cell>
          <cell r="N564">
            <v>82</v>
          </cell>
          <cell r="O564">
            <v>91</v>
          </cell>
          <cell r="P564">
            <v>114</v>
          </cell>
          <cell r="Q564">
            <v>0.4</v>
          </cell>
          <cell r="R564">
            <v>0.4</v>
          </cell>
          <cell r="S564">
            <v>1</v>
          </cell>
          <cell r="T564">
            <v>1</v>
          </cell>
          <cell r="U564">
            <v>1</v>
          </cell>
          <cell r="V564">
            <v>20</v>
          </cell>
          <cell r="W564">
            <v>20</v>
          </cell>
          <cell r="X564">
            <v>1</v>
          </cell>
          <cell r="Y564">
            <v>1</v>
          </cell>
          <cell r="Z564">
            <v>50</v>
          </cell>
          <cell r="AA564">
            <v>50</v>
          </cell>
          <cell r="AB564">
            <v>50</v>
          </cell>
          <cell r="AC564">
            <v>50</v>
          </cell>
          <cell r="AD564">
            <v>1</v>
          </cell>
        </row>
        <row r="565">
          <cell r="A565">
            <v>564</v>
          </cell>
          <cell r="B565" t="str">
            <v>MN 49.0*41.0</v>
          </cell>
          <cell r="C565">
            <v>1041</v>
          </cell>
          <cell r="D565">
            <v>1245</v>
          </cell>
          <cell r="E565">
            <v>19</v>
          </cell>
          <cell r="F565">
            <v>19</v>
          </cell>
          <cell r="G565">
            <v>21</v>
          </cell>
          <cell r="H565">
            <v>21</v>
          </cell>
          <cell r="I565">
            <v>1</v>
          </cell>
          <cell r="J565">
            <v>1</v>
          </cell>
          <cell r="K565">
            <v>203.5</v>
          </cell>
          <cell r="L565">
            <v>1</v>
          </cell>
          <cell r="M565">
            <v>25</v>
          </cell>
          <cell r="N565">
            <v>56</v>
          </cell>
          <cell r="O565">
            <v>62</v>
          </cell>
          <cell r="P565">
            <v>115</v>
          </cell>
          <cell r="Q565">
            <v>0.4</v>
          </cell>
          <cell r="R565">
            <v>0.4</v>
          </cell>
          <cell r="S565">
            <v>0.4</v>
          </cell>
          <cell r="T565">
            <v>0.4</v>
          </cell>
          <cell r="U565">
            <v>1</v>
          </cell>
          <cell r="V565">
            <v>20</v>
          </cell>
          <cell r="W565">
            <v>20</v>
          </cell>
          <cell r="X565">
            <v>1</v>
          </cell>
          <cell r="Y565">
            <v>1</v>
          </cell>
          <cell r="Z565">
            <v>50</v>
          </cell>
          <cell r="AA565">
            <v>50</v>
          </cell>
          <cell r="AB565">
            <v>0.5</v>
          </cell>
          <cell r="AC565">
            <v>0.5</v>
          </cell>
          <cell r="AD565">
            <v>1</v>
          </cell>
        </row>
        <row r="566">
          <cell r="A566">
            <v>565</v>
          </cell>
          <cell r="B566" t="str">
            <v>MN 49.5*41.0</v>
          </cell>
          <cell r="C566">
            <v>1041</v>
          </cell>
          <cell r="D566">
            <v>1257</v>
          </cell>
          <cell r="E566">
            <v>19</v>
          </cell>
          <cell r="F566">
            <v>19</v>
          </cell>
          <cell r="G566">
            <v>27</v>
          </cell>
          <cell r="H566">
            <v>27</v>
          </cell>
          <cell r="I566">
            <v>1</v>
          </cell>
          <cell r="J566">
            <v>1</v>
          </cell>
          <cell r="K566">
            <v>203.5</v>
          </cell>
          <cell r="L566">
            <v>1</v>
          </cell>
          <cell r="M566">
            <v>25</v>
          </cell>
          <cell r="N566">
            <v>56</v>
          </cell>
          <cell r="O566">
            <v>62</v>
          </cell>
          <cell r="P566">
            <v>115</v>
          </cell>
          <cell r="Q566">
            <v>0.4</v>
          </cell>
          <cell r="R566">
            <v>0.4</v>
          </cell>
          <cell r="S566">
            <v>0.4</v>
          </cell>
          <cell r="T566">
            <v>0.4</v>
          </cell>
          <cell r="U566">
            <v>1</v>
          </cell>
          <cell r="V566">
            <v>20</v>
          </cell>
          <cell r="W566">
            <v>20</v>
          </cell>
          <cell r="X566">
            <v>1</v>
          </cell>
          <cell r="Y566">
            <v>1</v>
          </cell>
          <cell r="Z566">
            <v>50</v>
          </cell>
          <cell r="AA566">
            <v>50</v>
          </cell>
          <cell r="AB566">
            <v>0.5</v>
          </cell>
          <cell r="AC566">
            <v>0.5</v>
          </cell>
          <cell r="AD566">
            <v>1</v>
          </cell>
        </row>
        <row r="567">
          <cell r="A567">
            <v>566</v>
          </cell>
          <cell r="B567" t="str">
            <v>MN 51.0*45.0</v>
          </cell>
          <cell r="C567">
            <v>1143</v>
          </cell>
          <cell r="D567">
            <v>1295</v>
          </cell>
          <cell r="E567">
            <v>20</v>
          </cell>
          <cell r="F567">
            <v>20</v>
          </cell>
          <cell r="G567">
            <v>21</v>
          </cell>
          <cell r="H567">
            <v>21</v>
          </cell>
          <cell r="I567">
            <v>1</v>
          </cell>
          <cell r="J567">
            <v>1</v>
          </cell>
          <cell r="K567">
            <v>203.5</v>
          </cell>
          <cell r="L567">
            <v>1</v>
          </cell>
          <cell r="M567">
            <v>22</v>
          </cell>
          <cell r="N567">
            <v>48</v>
          </cell>
          <cell r="O567">
            <v>54</v>
          </cell>
          <cell r="P567">
            <v>95</v>
          </cell>
          <cell r="Q567">
            <v>0.4</v>
          </cell>
          <cell r="R567">
            <v>0.4</v>
          </cell>
          <cell r="S567">
            <v>0.4</v>
          </cell>
          <cell r="T567">
            <v>0.4</v>
          </cell>
          <cell r="U567">
            <v>1</v>
          </cell>
          <cell r="V567">
            <v>20</v>
          </cell>
          <cell r="W567">
            <v>20</v>
          </cell>
          <cell r="X567">
            <v>1</v>
          </cell>
          <cell r="Y567">
            <v>1</v>
          </cell>
          <cell r="Z567">
            <v>50</v>
          </cell>
          <cell r="AA567">
            <v>50</v>
          </cell>
          <cell r="AB567">
            <v>0.5</v>
          </cell>
          <cell r="AC567">
            <v>0.5</v>
          </cell>
          <cell r="AD567">
            <v>1</v>
          </cell>
        </row>
        <row r="568">
          <cell r="A568">
            <v>567</v>
          </cell>
          <cell r="B568" t="str">
            <v>MN 53.0*45.0</v>
          </cell>
          <cell r="C568">
            <v>1143</v>
          </cell>
          <cell r="D568">
            <v>1346</v>
          </cell>
          <cell r="E568">
            <v>20</v>
          </cell>
          <cell r="F568">
            <v>20</v>
          </cell>
          <cell r="G568">
            <v>21</v>
          </cell>
          <cell r="H568">
            <v>21</v>
          </cell>
          <cell r="I568">
            <v>1</v>
          </cell>
          <cell r="J568">
            <v>1</v>
          </cell>
          <cell r="K568">
            <v>203.5</v>
          </cell>
          <cell r="L568">
            <v>1</v>
          </cell>
          <cell r="M568">
            <v>22</v>
          </cell>
          <cell r="N568">
            <v>48</v>
          </cell>
          <cell r="O568">
            <v>54</v>
          </cell>
          <cell r="P568">
            <v>95</v>
          </cell>
          <cell r="Q568">
            <v>0.4</v>
          </cell>
          <cell r="R568">
            <v>0.4</v>
          </cell>
          <cell r="S568">
            <v>0.4</v>
          </cell>
          <cell r="T568">
            <v>0.4</v>
          </cell>
          <cell r="U568">
            <v>1</v>
          </cell>
          <cell r="V568">
            <v>20</v>
          </cell>
          <cell r="W568">
            <v>20</v>
          </cell>
          <cell r="X568">
            <v>1</v>
          </cell>
          <cell r="Y568">
            <v>1</v>
          </cell>
          <cell r="Z568">
            <v>50</v>
          </cell>
          <cell r="AA568">
            <v>50</v>
          </cell>
          <cell r="AB568">
            <v>0.5</v>
          </cell>
          <cell r="AC568">
            <v>0.5</v>
          </cell>
          <cell r="AD568">
            <v>1</v>
          </cell>
        </row>
        <row r="569">
          <cell r="A569">
            <v>568</v>
          </cell>
          <cell r="B569" t="str">
            <v>MN 53.5*45.0</v>
          </cell>
          <cell r="C569">
            <v>1143</v>
          </cell>
          <cell r="D569">
            <v>1359</v>
          </cell>
          <cell r="E569">
            <v>20</v>
          </cell>
          <cell r="F569">
            <v>20</v>
          </cell>
          <cell r="G569">
            <v>28</v>
          </cell>
          <cell r="H569">
            <v>28</v>
          </cell>
          <cell r="I569">
            <v>1</v>
          </cell>
          <cell r="J569">
            <v>1</v>
          </cell>
          <cell r="K569">
            <v>203.5</v>
          </cell>
          <cell r="L569">
            <v>1</v>
          </cell>
          <cell r="M569">
            <v>22</v>
          </cell>
          <cell r="N569">
            <v>48</v>
          </cell>
          <cell r="O569">
            <v>54</v>
          </cell>
          <cell r="P569">
            <v>95</v>
          </cell>
          <cell r="Q569">
            <v>0.4</v>
          </cell>
          <cell r="R569">
            <v>0.4</v>
          </cell>
          <cell r="S569">
            <v>0.4</v>
          </cell>
          <cell r="T569">
            <v>0.4</v>
          </cell>
          <cell r="U569">
            <v>1</v>
          </cell>
          <cell r="V569">
            <v>20</v>
          </cell>
          <cell r="W569">
            <v>20</v>
          </cell>
          <cell r="X569">
            <v>1</v>
          </cell>
          <cell r="Y569">
            <v>1</v>
          </cell>
          <cell r="Z569">
            <v>50</v>
          </cell>
          <cell r="AA569">
            <v>50</v>
          </cell>
          <cell r="AB569">
            <v>0.5</v>
          </cell>
          <cell r="AC569">
            <v>0.5</v>
          </cell>
          <cell r="AD569">
            <v>1</v>
          </cell>
        </row>
        <row r="570">
          <cell r="A570">
            <v>569</v>
          </cell>
          <cell r="B570" t="str">
            <v>Q7 1300*1100</v>
          </cell>
          <cell r="C570">
            <v>1100</v>
          </cell>
          <cell r="D570">
            <v>1300</v>
          </cell>
          <cell r="E570">
            <v>20</v>
          </cell>
          <cell r="F570">
            <v>20</v>
          </cell>
          <cell r="G570">
            <v>20</v>
          </cell>
          <cell r="H570">
            <v>20</v>
          </cell>
          <cell r="I570">
            <v>1</v>
          </cell>
          <cell r="J570">
            <v>1</v>
          </cell>
          <cell r="K570">
            <v>203.5</v>
          </cell>
          <cell r="L570">
            <v>1</v>
          </cell>
          <cell r="M570">
            <v>22</v>
          </cell>
          <cell r="N570">
            <v>48</v>
          </cell>
          <cell r="O570">
            <v>54</v>
          </cell>
          <cell r="P570">
            <v>95</v>
          </cell>
          <cell r="Q570">
            <v>0</v>
          </cell>
          <cell r="R570">
            <v>0.13</v>
          </cell>
          <cell r="S570">
            <v>0.13</v>
          </cell>
          <cell r="T570">
            <v>0.13</v>
          </cell>
          <cell r="U570">
            <v>1</v>
          </cell>
          <cell r="V570">
            <v>15</v>
          </cell>
          <cell r="W570">
            <v>12</v>
          </cell>
          <cell r="X570">
            <v>1</v>
          </cell>
          <cell r="Y570">
            <v>1</v>
          </cell>
          <cell r="Z570">
            <v>50</v>
          </cell>
          <cell r="AA570">
            <v>50</v>
          </cell>
          <cell r="AB570">
            <v>0.04</v>
          </cell>
          <cell r="AC570">
            <v>0.04</v>
          </cell>
          <cell r="AD570">
            <v>1</v>
          </cell>
        </row>
        <row r="571">
          <cell r="A571">
            <v>570</v>
          </cell>
          <cell r="B571" t="str">
            <v/>
          </cell>
          <cell r="C571" t="str">
            <v/>
          </cell>
          <cell r="D571" t="str">
            <v/>
          </cell>
          <cell r="E571" t="str">
            <v/>
          </cell>
          <cell r="F571" t="str">
            <v/>
          </cell>
          <cell r="G571" t="str">
            <v/>
          </cell>
          <cell r="H571" t="str">
            <v/>
          </cell>
          <cell r="I571" t="str">
            <v/>
          </cell>
          <cell r="J571" t="str">
            <v/>
          </cell>
          <cell r="K571" t="str">
            <v/>
          </cell>
          <cell r="L571" t="str">
            <v/>
          </cell>
          <cell r="M571" t="str">
            <v/>
          </cell>
          <cell r="N571" t="str">
            <v/>
          </cell>
          <cell r="O571" t="str">
            <v/>
          </cell>
          <cell r="P571" t="str">
            <v/>
          </cell>
          <cell r="Q571" t="str">
            <v/>
          </cell>
          <cell r="R571" t="str">
            <v/>
          </cell>
          <cell r="S571" t="str">
            <v/>
          </cell>
          <cell r="T571" t="str">
            <v/>
          </cell>
          <cell r="V571" t="str">
            <v/>
          </cell>
          <cell r="W571" t="str">
            <v/>
          </cell>
          <cell r="X571" t="str">
            <v/>
          </cell>
          <cell r="Y571" t="str">
            <v/>
          </cell>
          <cell r="Z571" t="str">
            <v/>
          </cell>
          <cell r="AA571" t="str">
            <v/>
          </cell>
          <cell r="AB571" t="str">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T3JC"/>
      <sheetName val="FF"/>
      <sheetName val="FFF-A"/>
      <sheetName val="3-A01"/>
      <sheetName val="A01Rev1"/>
      <sheetName val="3-A02"/>
      <sheetName val="3-01"/>
      <sheetName val="3-02"/>
      <sheetName val="3-03"/>
      <sheetName val="3-04"/>
      <sheetName val="3-05"/>
      <sheetName val="05Rev1"/>
      <sheetName val="3-07"/>
      <sheetName val="3-08"/>
      <sheetName val="08Rev1"/>
      <sheetName val="3-09"/>
      <sheetName val="09Rev1"/>
      <sheetName val="3-10"/>
      <sheetName val="10Rev1"/>
      <sheetName val="3-11"/>
      <sheetName val="3-12"/>
      <sheetName val="3-13"/>
      <sheetName val="3-14"/>
      <sheetName val="3-15"/>
      <sheetName val="3-16"/>
      <sheetName val="3-17"/>
      <sheetName val="3-19"/>
      <sheetName val="19Rev1"/>
      <sheetName val="3-20"/>
      <sheetName val="3-21"/>
      <sheetName val="3-22"/>
      <sheetName val="22Rev1"/>
      <sheetName val="3-26"/>
      <sheetName val="3-27"/>
      <sheetName val="3-28"/>
      <sheetName val="3-29"/>
      <sheetName val="3-30"/>
      <sheetName val="3-32"/>
      <sheetName val="3-33"/>
      <sheetName val="33Rev1"/>
      <sheetName val="Parameter"/>
    </sheetNames>
    <sheetDataSet>
      <sheetData sheetId="0">
        <row r="1">
          <cell r="A1" t="str">
            <v>品種NO</v>
          </cell>
          <cell r="B1">
            <v>1</v>
          </cell>
          <cell r="C1">
            <v>2</v>
          </cell>
          <cell r="D1">
            <v>3</v>
          </cell>
          <cell r="E1">
            <v>4</v>
          </cell>
          <cell r="F1">
            <v>5</v>
          </cell>
          <cell r="G1">
            <v>6</v>
          </cell>
          <cell r="H1">
            <v>7</v>
          </cell>
          <cell r="I1">
            <v>8</v>
          </cell>
          <cell r="J1">
            <v>9</v>
          </cell>
          <cell r="K1">
            <v>10</v>
          </cell>
          <cell r="L1">
            <v>11</v>
          </cell>
          <cell r="M1">
            <v>12</v>
          </cell>
          <cell r="N1">
            <v>13</v>
          </cell>
          <cell r="O1">
            <v>14</v>
          </cell>
          <cell r="P1">
            <v>15</v>
          </cell>
          <cell r="Q1">
            <v>16</v>
          </cell>
          <cell r="R1">
            <v>17</v>
          </cell>
          <cell r="S1">
            <v>18</v>
          </cell>
          <cell r="T1">
            <v>19</v>
          </cell>
          <cell r="U1">
            <v>20</v>
          </cell>
          <cell r="V1">
            <v>21</v>
          </cell>
          <cell r="W1">
            <v>22</v>
          </cell>
          <cell r="X1">
            <v>23</v>
          </cell>
          <cell r="Y1">
            <v>24</v>
          </cell>
          <cell r="Z1">
            <v>25</v>
          </cell>
          <cell r="AA1">
            <v>26</v>
          </cell>
          <cell r="AB1">
            <v>27</v>
          </cell>
          <cell r="AC1">
            <v>28</v>
          </cell>
          <cell r="AD1">
            <v>29</v>
          </cell>
        </row>
        <row r="2">
          <cell r="A2">
            <v>1</v>
          </cell>
          <cell r="B2" t="str">
            <v>A4x34.5*27.0</v>
          </cell>
          <cell r="C2">
            <v>686</v>
          </cell>
          <cell r="D2">
            <v>876</v>
          </cell>
          <cell r="E2">
            <v>8</v>
          </cell>
          <cell r="F2">
            <v>8</v>
          </cell>
          <cell r="G2">
            <v>11</v>
          </cell>
          <cell r="H2">
            <v>11</v>
          </cell>
          <cell r="I2">
            <v>2</v>
          </cell>
          <cell r="J2">
            <v>2</v>
          </cell>
          <cell r="K2">
            <v>203.5</v>
          </cell>
          <cell r="L2">
            <v>3</v>
          </cell>
          <cell r="M2">
            <v>42</v>
          </cell>
          <cell r="N2">
            <v>93</v>
          </cell>
          <cell r="O2">
            <v>104</v>
          </cell>
          <cell r="P2">
            <v>130</v>
          </cell>
          <cell r="Q2">
            <v>0</v>
          </cell>
          <cell r="R2">
            <v>0.13</v>
          </cell>
          <cell r="S2">
            <v>0.13</v>
          </cell>
          <cell r="T2">
            <v>0.13</v>
          </cell>
          <cell r="U2">
            <v>1</v>
          </cell>
          <cell r="V2">
            <v>15</v>
          </cell>
          <cell r="W2">
            <v>12</v>
          </cell>
          <cell r="X2">
            <v>1</v>
          </cell>
          <cell r="Y2">
            <v>1</v>
          </cell>
          <cell r="Z2">
            <v>50</v>
          </cell>
          <cell r="AA2">
            <v>50</v>
          </cell>
          <cell r="AB2">
            <v>0.04</v>
          </cell>
          <cell r="AC2">
            <v>0.04</v>
          </cell>
          <cell r="AD2">
            <v>1</v>
          </cell>
        </row>
        <row r="3">
          <cell r="A3">
            <v>2</v>
          </cell>
          <cell r="B3" t="str">
            <v>A4h34.5*27.0</v>
          </cell>
          <cell r="C3">
            <v>686</v>
          </cell>
          <cell r="D3">
            <v>876</v>
          </cell>
          <cell r="E3">
            <v>8</v>
          </cell>
          <cell r="F3">
            <v>8</v>
          </cell>
          <cell r="G3">
            <v>11</v>
          </cell>
          <cell r="H3">
            <v>11</v>
          </cell>
          <cell r="I3">
            <v>1</v>
          </cell>
          <cell r="J3">
            <v>2</v>
          </cell>
          <cell r="K3">
            <v>203.5</v>
          </cell>
          <cell r="L3">
            <v>2</v>
          </cell>
          <cell r="M3">
            <v>42</v>
          </cell>
          <cell r="N3">
            <v>93</v>
          </cell>
          <cell r="O3">
            <v>104</v>
          </cell>
          <cell r="P3">
            <v>130</v>
          </cell>
          <cell r="Q3">
            <v>0</v>
          </cell>
          <cell r="R3">
            <v>0.13</v>
          </cell>
          <cell r="S3">
            <v>0.13</v>
          </cell>
          <cell r="T3">
            <v>0.13</v>
          </cell>
          <cell r="U3">
            <v>1</v>
          </cell>
          <cell r="V3">
            <v>15</v>
          </cell>
          <cell r="W3">
            <v>12</v>
          </cell>
          <cell r="X3">
            <v>1</v>
          </cell>
          <cell r="Y3">
            <v>1</v>
          </cell>
          <cell r="Z3">
            <v>50</v>
          </cell>
          <cell r="AA3">
            <v>50</v>
          </cell>
          <cell r="AB3">
            <v>0.04</v>
          </cell>
          <cell r="AC3">
            <v>0.04</v>
          </cell>
          <cell r="AD3">
            <v>1</v>
          </cell>
        </row>
        <row r="4">
          <cell r="A4">
            <v>3</v>
          </cell>
          <cell r="B4" t="str">
            <v>A4x39.5*31.0</v>
          </cell>
          <cell r="C4">
            <v>787</v>
          </cell>
          <cell r="D4">
            <v>1003</v>
          </cell>
          <cell r="E4">
            <v>12</v>
          </cell>
          <cell r="F4">
            <v>12</v>
          </cell>
          <cell r="G4">
            <v>12</v>
          </cell>
          <cell r="H4">
            <v>12</v>
          </cell>
          <cell r="I4">
            <v>2</v>
          </cell>
          <cell r="J4">
            <v>2</v>
          </cell>
          <cell r="K4">
            <v>203.5</v>
          </cell>
          <cell r="L4">
            <v>4</v>
          </cell>
          <cell r="M4">
            <v>36</v>
          </cell>
          <cell r="N4">
            <v>81</v>
          </cell>
          <cell r="O4">
            <v>90</v>
          </cell>
          <cell r="P4">
            <v>112</v>
          </cell>
          <cell r="Q4">
            <v>0</v>
          </cell>
          <cell r="R4">
            <v>0.13</v>
          </cell>
          <cell r="S4">
            <v>0.13</v>
          </cell>
          <cell r="T4">
            <v>0.13</v>
          </cell>
          <cell r="U4">
            <v>1</v>
          </cell>
          <cell r="V4">
            <v>15</v>
          </cell>
          <cell r="W4">
            <v>12</v>
          </cell>
          <cell r="X4">
            <v>1</v>
          </cell>
          <cell r="Y4">
            <v>1</v>
          </cell>
          <cell r="Z4">
            <v>50</v>
          </cell>
          <cell r="AA4">
            <v>50</v>
          </cell>
          <cell r="AB4">
            <v>0.04</v>
          </cell>
          <cell r="AC4">
            <v>0.04</v>
          </cell>
          <cell r="AD4">
            <v>1</v>
          </cell>
        </row>
        <row r="5">
          <cell r="A5">
            <v>4</v>
          </cell>
          <cell r="B5" t="str">
            <v>A5+39.5*30.5</v>
          </cell>
          <cell r="C5">
            <v>775</v>
          </cell>
          <cell r="D5">
            <v>1003</v>
          </cell>
          <cell r="E5">
            <v>21</v>
          </cell>
          <cell r="F5">
            <v>21</v>
          </cell>
          <cell r="G5">
            <v>40</v>
          </cell>
          <cell r="H5">
            <v>40</v>
          </cell>
          <cell r="I5">
            <v>1</v>
          </cell>
          <cell r="J5">
            <v>1</v>
          </cell>
          <cell r="K5">
            <v>203.5</v>
          </cell>
          <cell r="L5">
            <v>1</v>
          </cell>
          <cell r="M5">
            <v>37</v>
          </cell>
          <cell r="N5">
            <v>82</v>
          </cell>
          <cell r="O5">
            <v>91</v>
          </cell>
          <cell r="P5">
            <v>114</v>
          </cell>
          <cell r="Q5">
            <v>0</v>
          </cell>
          <cell r="R5">
            <v>0.13</v>
          </cell>
          <cell r="S5">
            <v>0.13</v>
          </cell>
          <cell r="T5">
            <v>0.33</v>
          </cell>
          <cell r="U5">
            <v>3</v>
          </cell>
          <cell r="V5">
            <v>15</v>
          </cell>
          <cell r="W5">
            <v>12</v>
          </cell>
          <cell r="X5">
            <v>1</v>
          </cell>
          <cell r="Y5">
            <v>1</v>
          </cell>
          <cell r="Z5">
            <v>50</v>
          </cell>
          <cell r="AA5">
            <v>50</v>
          </cell>
          <cell r="AB5">
            <v>0.04</v>
          </cell>
          <cell r="AC5">
            <v>0.3</v>
          </cell>
          <cell r="AD5">
            <v>3</v>
          </cell>
        </row>
        <row r="6">
          <cell r="A6">
            <v>5</v>
          </cell>
          <cell r="B6" t="str">
            <v>A5 34.5*25.0</v>
          </cell>
          <cell r="C6">
            <v>635</v>
          </cell>
          <cell r="D6">
            <v>876</v>
          </cell>
          <cell r="E6">
            <v>8</v>
          </cell>
          <cell r="F6">
            <v>8</v>
          </cell>
          <cell r="G6">
            <v>8</v>
          </cell>
          <cell r="H6">
            <v>8</v>
          </cell>
          <cell r="I6">
            <v>1</v>
          </cell>
          <cell r="J6">
            <v>1</v>
          </cell>
          <cell r="K6">
            <v>203.5</v>
          </cell>
          <cell r="L6">
            <v>1</v>
          </cell>
          <cell r="M6">
            <v>45</v>
          </cell>
          <cell r="N6">
            <v>100</v>
          </cell>
          <cell r="O6">
            <v>112</v>
          </cell>
          <cell r="P6">
            <v>139</v>
          </cell>
          <cell r="Q6">
            <v>0</v>
          </cell>
          <cell r="R6">
            <v>0.13</v>
          </cell>
          <cell r="S6">
            <v>0.13</v>
          </cell>
          <cell r="T6">
            <v>0.13</v>
          </cell>
          <cell r="U6">
            <v>1</v>
          </cell>
          <cell r="V6">
            <v>15</v>
          </cell>
          <cell r="W6">
            <v>12</v>
          </cell>
          <cell r="X6">
            <v>1</v>
          </cell>
          <cell r="Y6">
            <v>1</v>
          </cell>
          <cell r="Z6">
            <v>50</v>
          </cell>
          <cell r="AA6">
            <v>50</v>
          </cell>
          <cell r="AB6">
            <v>0.04</v>
          </cell>
          <cell r="AC6">
            <v>0.04</v>
          </cell>
          <cell r="AD6">
            <v>1</v>
          </cell>
        </row>
        <row r="7">
          <cell r="A7">
            <v>6</v>
          </cell>
          <cell r="B7" t="str">
            <v>A5x34.5*25.0</v>
          </cell>
          <cell r="C7">
            <v>635</v>
          </cell>
          <cell r="D7">
            <v>876</v>
          </cell>
          <cell r="E7">
            <v>12</v>
          </cell>
          <cell r="F7">
            <v>12</v>
          </cell>
          <cell r="G7">
            <v>12</v>
          </cell>
          <cell r="H7">
            <v>12</v>
          </cell>
          <cell r="I7">
            <v>2</v>
          </cell>
          <cell r="J7">
            <v>2</v>
          </cell>
          <cell r="K7">
            <v>203.5</v>
          </cell>
          <cell r="L7">
            <v>3</v>
          </cell>
          <cell r="M7">
            <v>45</v>
          </cell>
          <cell r="N7">
            <v>100</v>
          </cell>
          <cell r="O7">
            <v>112</v>
          </cell>
          <cell r="P7">
            <v>139</v>
          </cell>
          <cell r="Q7">
            <v>0</v>
          </cell>
          <cell r="R7">
            <v>0.13</v>
          </cell>
          <cell r="S7">
            <v>0.13</v>
          </cell>
          <cell r="T7">
            <v>0.13</v>
          </cell>
          <cell r="U7">
            <v>1</v>
          </cell>
          <cell r="V7">
            <v>15</v>
          </cell>
          <cell r="W7">
            <v>12</v>
          </cell>
          <cell r="X7">
            <v>1</v>
          </cell>
          <cell r="Y7">
            <v>1</v>
          </cell>
          <cell r="Z7">
            <v>50</v>
          </cell>
          <cell r="AA7">
            <v>50</v>
          </cell>
          <cell r="AB7">
            <v>0.04</v>
          </cell>
          <cell r="AC7">
            <v>0.04</v>
          </cell>
          <cell r="AD7">
            <v>1</v>
          </cell>
        </row>
        <row r="8">
          <cell r="A8">
            <v>7</v>
          </cell>
          <cell r="B8" t="str">
            <v>A5 33.5*26.5</v>
          </cell>
          <cell r="C8">
            <v>673</v>
          </cell>
          <cell r="D8">
            <v>851</v>
          </cell>
          <cell r="E8">
            <v>8</v>
          </cell>
          <cell r="F8">
            <v>8</v>
          </cell>
          <cell r="G8">
            <v>8</v>
          </cell>
          <cell r="H8">
            <v>8</v>
          </cell>
          <cell r="I8">
            <v>1</v>
          </cell>
          <cell r="J8">
            <v>1</v>
          </cell>
          <cell r="K8">
            <v>203.5</v>
          </cell>
          <cell r="L8">
            <v>1</v>
          </cell>
          <cell r="M8">
            <v>43</v>
          </cell>
          <cell r="N8">
            <v>95</v>
          </cell>
          <cell r="O8">
            <v>106</v>
          </cell>
          <cell r="P8">
            <v>132</v>
          </cell>
          <cell r="Q8">
            <v>0</v>
          </cell>
          <cell r="R8">
            <v>0.13</v>
          </cell>
          <cell r="S8">
            <v>0.13</v>
          </cell>
          <cell r="T8">
            <v>0.13</v>
          </cell>
          <cell r="U8">
            <v>1</v>
          </cell>
          <cell r="V8">
            <v>15</v>
          </cell>
          <cell r="W8">
            <v>12</v>
          </cell>
          <cell r="X8">
            <v>1</v>
          </cell>
          <cell r="Y8">
            <v>1</v>
          </cell>
          <cell r="Z8">
            <v>50</v>
          </cell>
          <cell r="AA8">
            <v>50</v>
          </cell>
          <cell r="AB8">
            <v>0.04</v>
          </cell>
          <cell r="AC8">
            <v>0.04</v>
          </cell>
          <cell r="AD8">
            <v>1</v>
          </cell>
        </row>
        <row r="9">
          <cell r="A9">
            <v>8</v>
          </cell>
          <cell r="B9" t="str">
            <v>A5a33.5*26.5</v>
          </cell>
          <cell r="C9">
            <v>673</v>
          </cell>
          <cell r="D9">
            <v>851</v>
          </cell>
          <cell r="E9">
            <v>55</v>
          </cell>
          <cell r="F9">
            <v>55</v>
          </cell>
          <cell r="G9">
            <v>89</v>
          </cell>
          <cell r="H9">
            <v>89</v>
          </cell>
          <cell r="I9">
            <v>1</v>
          </cell>
          <cell r="J9">
            <v>1</v>
          </cell>
          <cell r="K9">
            <v>203.5</v>
          </cell>
          <cell r="L9">
            <v>1</v>
          </cell>
          <cell r="M9">
            <v>43</v>
          </cell>
          <cell r="N9">
            <v>95</v>
          </cell>
          <cell r="O9">
            <v>106</v>
          </cell>
          <cell r="P9">
            <v>132</v>
          </cell>
          <cell r="Q9">
            <v>0</v>
          </cell>
          <cell r="R9">
            <v>0.13</v>
          </cell>
          <cell r="S9">
            <v>0.13</v>
          </cell>
          <cell r="T9">
            <v>0.13</v>
          </cell>
          <cell r="U9">
            <v>1</v>
          </cell>
          <cell r="V9">
            <v>15</v>
          </cell>
          <cell r="W9">
            <v>12</v>
          </cell>
          <cell r="X9">
            <v>1</v>
          </cell>
          <cell r="Y9">
            <v>1</v>
          </cell>
          <cell r="Z9">
            <v>50</v>
          </cell>
          <cell r="AA9">
            <v>50</v>
          </cell>
          <cell r="AB9">
            <v>0.04</v>
          </cell>
          <cell r="AC9">
            <v>0.04</v>
          </cell>
          <cell r="AD9">
            <v>1</v>
          </cell>
        </row>
        <row r="10">
          <cell r="A10">
            <v>9</v>
          </cell>
          <cell r="B10" t="str">
            <v>A5h33.5*26.5</v>
          </cell>
          <cell r="C10">
            <v>673</v>
          </cell>
          <cell r="D10">
            <v>851</v>
          </cell>
          <cell r="E10">
            <v>8</v>
          </cell>
          <cell r="F10">
            <v>8</v>
          </cell>
          <cell r="G10">
            <v>8</v>
          </cell>
          <cell r="H10">
            <v>8</v>
          </cell>
          <cell r="I10">
            <v>1</v>
          </cell>
          <cell r="J10">
            <v>2</v>
          </cell>
          <cell r="K10">
            <v>203.5</v>
          </cell>
          <cell r="L10">
            <v>2</v>
          </cell>
          <cell r="M10">
            <v>43</v>
          </cell>
          <cell r="N10">
            <v>95</v>
          </cell>
          <cell r="O10">
            <v>106</v>
          </cell>
          <cell r="P10">
            <v>132</v>
          </cell>
          <cell r="Q10">
            <v>0</v>
          </cell>
          <cell r="R10">
            <v>0.13</v>
          </cell>
          <cell r="S10">
            <v>0.13</v>
          </cell>
          <cell r="T10">
            <v>0.13</v>
          </cell>
          <cell r="U10">
            <v>1</v>
          </cell>
          <cell r="V10">
            <v>15</v>
          </cell>
          <cell r="W10">
            <v>12</v>
          </cell>
          <cell r="X10">
            <v>1</v>
          </cell>
          <cell r="Y10">
            <v>1</v>
          </cell>
          <cell r="Z10">
            <v>50</v>
          </cell>
          <cell r="AA10">
            <v>50</v>
          </cell>
          <cell r="AB10">
            <v>0.04</v>
          </cell>
          <cell r="AC10">
            <v>0.04</v>
          </cell>
          <cell r="AD10">
            <v>1</v>
          </cell>
        </row>
        <row r="11">
          <cell r="A11">
            <v>10</v>
          </cell>
          <cell r="B11" t="str">
            <v>A5 39.5*31.0</v>
          </cell>
          <cell r="C11">
            <v>787</v>
          </cell>
          <cell r="D11">
            <v>1003</v>
          </cell>
          <cell r="E11">
            <v>27</v>
          </cell>
          <cell r="F11">
            <v>27</v>
          </cell>
          <cell r="G11">
            <v>40</v>
          </cell>
          <cell r="H11">
            <v>40</v>
          </cell>
          <cell r="I11">
            <v>1</v>
          </cell>
          <cell r="J11">
            <v>1</v>
          </cell>
          <cell r="K11">
            <v>203.5</v>
          </cell>
          <cell r="L11">
            <v>1</v>
          </cell>
          <cell r="M11">
            <v>36</v>
          </cell>
          <cell r="N11">
            <v>81</v>
          </cell>
          <cell r="O11">
            <v>90</v>
          </cell>
          <cell r="P11">
            <v>112</v>
          </cell>
          <cell r="Q11">
            <v>0</v>
          </cell>
          <cell r="R11">
            <v>0.13</v>
          </cell>
          <cell r="S11">
            <v>0.13</v>
          </cell>
          <cell r="T11">
            <v>0.13</v>
          </cell>
          <cell r="U11">
            <v>1</v>
          </cell>
          <cell r="V11">
            <v>15</v>
          </cell>
          <cell r="W11">
            <v>12</v>
          </cell>
          <cell r="X11">
            <v>1</v>
          </cell>
          <cell r="Y11">
            <v>1</v>
          </cell>
          <cell r="Z11">
            <v>50</v>
          </cell>
          <cell r="AA11">
            <v>50</v>
          </cell>
          <cell r="AB11">
            <v>0.04</v>
          </cell>
          <cell r="AC11">
            <v>0.04</v>
          </cell>
          <cell r="AD11">
            <v>1</v>
          </cell>
        </row>
        <row r="12">
          <cell r="A12">
            <v>11</v>
          </cell>
          <cell r="B12" t="str">
            <v>A5c39.5*31.0</v>
          </cell>
          <cell r="C12">
            <v>787</v>
          </cell>
          <cell r="D12">
            <v>1003</v>
          </cell>
          <cell r="E12">
            <v>52</v>
          </cell>
          <cell r="F12">
            <v>52</v>
          </cell>
          <cell r="G12">
            <v>60</v>
          </cell>
          <cell r="H12">
            <v>60</v>
          </cell>
          <cell r="I12">
            <v>1</v>
          </cell>
          <cell r="J12">
            <v>1</v>
          </cell>
          <cell r="K12">
            <v>203.5</v>
          </cell>
          <cell r="L12">
            <v>1</v>
          </cell>
          <cell r="M12">
            <v>36</v>
          </cell>
          <cell r="N12">
            <v>81</v>
          </cell>
          <cell r="O12">
            <v>90</v>
          </cell>
          <cell r="P12">
            <v>112</v>
          </cell>
          <cell r="Q12">
            <v>0</v>
          </cell>
          <cell r="R12">
            <v>0.13</v>
          </cell>
          <cell r="S12">
            <v>0.13</v>
          </cell>
          <cell r="T12">
            <v>0.13</v>
          </cell>
          <cell r="U12">
            <v>1</v>
          </cell>
          <cell r="V12">
            <v>15</v>
          </cell>
          <cell r="W12">
            <v>12</v>
          </cell>
          <cell r="X12">
            <v>1</v>
          </cell>
          <cell r="Y12">
            <v>1</v>
          </cell>
          <cell r="Z12">
            <v>50</v>
          </cell>
          <cell r="AA12">
            <v>50</v>
          </cell>
          <cell r="AB12">
            <v>0.04</v>
          </cell>
          <cell r="AC12">
            <v>0.04</v>
          </cell>
          <cell r="AD12">
            <v>1</v>
          </cell>
        </row>
        <row r="13">
          <cell r="A13">
            <v>12</v>
          </cell>
          <cell r="B13" t="str">
            <v>A5x39.5*31.0</v>
          </cell>
          <cell r="C13">
            <v>787</v>
          </cell>
          <cell r="D13">
            <v>1003</v>
          </cell>
          <cell r="E13">
            <v>12</v>
          </cell>
          <cell r="F13">
            <v>12</v>
          </cell>
          <cell r="G13">
            <v>12</v>
          </cell>
          <cell r="H13">
            <v>12</v>
          </cell>
          <cell r="I13">
            <v>2</v>
          </cell>
          <cell r="J13">
            <v>2</v>
          </cell>
          <cell r="K13">
            <v>203.5</v>
          </cell>
          <cell r="L13">
            <v>4</v>
          </cell>
          <cell r="M13">
            <v>36</v>
          </cell>
          <cell r="N13">
            <v>81</v>
          </cell>
          <cell r="O13">
            <v>90</v>
          </cell>
          <cell r="P13">
            <v>112</v>
          </cell>
          <cell r="Q13">
            <v>0</v>
          </cell>
          <cell r="R13">
            <v>0.13</v>
          </cell>
          <cell r="S13">
            <v>0.13</v>
          </cell>
          <cell r="T13">
            <v>0.13</v>
          </cell>
          <cell r="U13">
            <v>1</v>
          </cell>
          <cell r="V13">
            <v>15</v>
          </cell>
          <cell r="W13">
            <v>12</v>
          </cell>
          <cell r="X13">
            <v>1</v>
          </cell>
          <cell r="Y13">
            <v>1</v>
          </cell>
          <cell r="Z13">
            <v>50</v>
          </cell>
          <cell r="AA13">
            <v>50</v>
          </cell>
          <cell r="AB13">
            <v>0.04</v>
          </cell>
          <cell r="AC13">
            <v>0.04</v>
          </cell>
          <cell r="AD13">
            <v>1</v>
          </cell>
        </row>
        <row r="14">
          <cell r="A14">
            <v>13</v>
          </cell>
          <cell r="B14" t="str">
            <v>A5 39.5*30.5</v>
          </cell>
          <cell r="C14">
            <v>775</v>
          </cell>
          <cell r="D14">
            <v>1003</v>
          </cell>
          <cell r="E14">
            <v>21</v>
          </cell>
          <cell r="F14">
            <v>21</v>
          </cell>
          <cell r="G14">
            <v>40</v>
          </cell>
          <cell r="H14">
            <v>40</v>
          </cell>
          <cell r="I14">
            <v>1</v>
          </cell>
          <cell r="J14">
            <v>1</v>
          </cell>
          <cell r="K14">
            <v>203.5</v>
          </cell>
          <cell r="L14">
            <v>1</v>
          </cell>
          <cell r="M14">
            <v>37</v>
          </cell>
          <cell r="N14">
            <v>82</v>
          </cell>
          <cell r="O14">
            <v>91</v>
          </cell>
          <cell r="P14">
            <v>114</v>
          </cell>
          <cell r="Q14">
            <v>0</v>
          </cell>
          <cell r="R14">
            <v>0.13</v>
          </cell>
          <cell r="S14">
            <v>0.13</v>
          </cell>
          <cell r="T14">
            <v>0.13</v>
          </cell>
          <cell r="U14">
            <v>1</v>
          </cell>
          <cell r="V14">
            <v>15</v>
          </cell>
          <cell r="W14">
            <v>12</v>
          </cell>
          <cell r="X14">
            <v>1</v>
          </cell>
          <cell r="Y14">
            <v>1</v>
          </cell>
          <cell r="Z14">
            <v>50</v>
          </cell>
          <cell r="AA14">
            <v>50</v>
          </cell>
          <cell r="AB14">
            <v>0.04</v>
          </cell>
          <cell r="AC14">
            <v>0.04</v>
          </cell>
          <cell r="AD14">
            <v>1</v>
          </cell>
        </row>
        <row r="15">
          <cell r="A15">
            <v>14</v>
          </cell>
          <cell r="B15" t="str">
            <v>A5x41.5*33.0</v>
          </cell>
          <cell r="C15">
            <v>838</v>
          </cell>
          <cell r="D15">
            <v>1054</v>
          </cell>
          <cell r="E15">
            <v>12</v>
          </cell>
          <cell r="F15">
            <v>12</v>
          </cell>
          <cell r="G15">
            <v>12</v>
          </cell>
          <cell r="H15">
            <v>12</v>
          </cell>
          <cell r="I15">
            <v>2</v>
          </cell>
          <cell r="J15">
            <v>2</v>
          </cell>
          <cell r="K15">
            <v>203.5</v>
          </cell>
          <cell r="L15">
            <v>4</v>
          </cell>
          <cell r="M15">
            <v>34</v>
          </cell>
          <cell r="N15">
            <v>75</v>
          </cell>
          <cell r="O15">
            <v>83</v>
          </cell>
          <cell r="P15">
            <v>104</v>
          </cell>
          <cell r="Q15">
            <v>0</v>
          </cell>
          <cell r="R15">
            <v>0.13</v>
          </cell>
          <cell r="S15">
            <v>0.13</v>
          </cell>
          <cell r="T15">
            <v>0.13</v>
          </cell>
          <cell r="U15">
            <v>1</v>
          </cell>
          <cell r="V15">
            <v>15</v>
          </cell>
          <cell r="W15">
            <v>12</v>
          </cell>
          <cell r="X15">
            <v>1</v>
          </cell>
          <cell r="Y15">
            <v>1</v>
          </cell>
          <cell r="Z15">
            <v>50</v>
          </cell>
          <cell r="AA15">
            <v>50</v>
          </cell>
          <cell r="AB15">
            <v>0.04</v>
          </cell>
          <cell r="AC15">
            <v>0.04</v>
          </cell>
          <cell r="AD15">
            <v>1</v>
          </cell>
        </row>
        <row r="16">
          <cell r="A16">
            <v>15</v>
          </cell>
          <cell r="B16" t="str">
            <v>A5x39.5*30.5</v>
          </cell>
          <cell r="C16">
            <v>775</v>
          </cell>
          <cell r="D16">
            <v>1003</v>
          </cell>
          <cell r="E16">
            <v>12</v>
          </cell>
          <cell r="F16">
            <v>12</v>
          </cell>
          <cell r="G16">
            <v>12</v>
          </cell>
          <cell r="H16">
            <v>12</v>
          </cell>
          <cell r="I16">
            <v>2</v>
          </cell>
          <cell r="J16">
            <v>2</v>
          </cell>
          <cell r="K16">
            <v>203.5</v>
          </cell>
          <cell r="L16">
            <v>4</v>
          </cell>
          <cell r="M16">
            <v>37</v>
          </cell>
          <cell r="N16">
            <v>82</v>
          </cell>
          <cell r="O16">
            <v>91</v>
          </cell>
          <cell r="P16">
            <v>114</v>
          </cell>
          <cell r="Q16">
            <v>0</v>
          </cell>
          <cell r="R16">
            <v>0.13</v>
          </cell>
          <cell r="S16">
            <v>0.13</v>
          </cell>
          <cell r="T16">
            <v>0.13</v>
          </cell>
          <cell r="U16">
            <v>1</v>
          </cell>
          <cell r="V16">
            <v>15</v>
          </cell>
          <cell r="W16">
            <v>12</v>
          </cell>
          <cell r="X16">
            <v>1</v>
          </cell>
          <cell r="Y16">
            <v>1</v>
          </cell>
          <cell r="Z16">
            <v>50</v>
          </cell>
          <cell r="AA16">
            <v>50</v>
          </cell>
          <cell r="AB16">
            <v>0.04</v>
          </cell>
          <cell r="AC16">
            <v>0.04</v>
          </cell>
          <cell r="AD16">
            <v>1</v>
          </cell>
        </row>
        <row r="17">
          <cell r="A17">
            <v>16</v>
          </cell>
          <cell r="B17" t="str">
            <v>A6 27.5*23.0</v>
          </cell>
          <cell r="C17">
            <v>584</v>
          </cell>
          <cell r="D17">
            <v>699</v>
          </cell>
          <cell r="E17">
            <v>8</v>
          </cell>
          <cell r="F17">
            <v>8</v>
          </cell>
          <cell r="G17">
            <v>8</v>
          </cell>
          <cell r="H17">
            <v>8</v>
          </cell>
          <cell r="I17">
            <v>1</v>
          </cell>
          <cell r="J17">
            <v>1</v>
          </cell>
          <cell r="K17">
            <v>203.5</v>
          </cell>
          <cell r="L17">
            <v>1</v>
          </cell>
          <cell r="M17">
            <v>49</v>
          </cell>
          <cell r="N17">
            <v>108</v>
          </cell>
          <cell r="O17">
            <v>120</v>
          </cell>
          <cell r="P17">
            <v>150</v>
          </cell>
          <cell r="Q17">
            <v>0</v>
          </cell>
          <cell r="R17">
            <v>0.13</v>
          </cell>
          <cell r="S17">
            <v>0.13</v>
          </cell>
          <cell r="T17">
            <v>0.13</v>
          </cell>
          <cell r="U17">
            <v>1</v>
          </cell>
          <cell r="V17">
            <v>15</v>
          </cell>
          <cell r="W17">
            <v>12</v>
          </cell>
          <cell r="X17">
            <v>1</v>
          </cell>
          <cell r="Y17">
            <v>1</v>
          </cell>
          <cell r="Z17">
            <v>50</v>
          </cell>
          <cell r="AA17">
            <v>50</v>
          </cell>
          <cell r="AB17">
            <v>0.04</v>
          </cell>
          <cell r="AC17">
            <v>0.04</v>
          </cell>
          <cell r="AD17">
            <v>1</v>
          </cell>
        </row>
        <row r="18">
          <cell r="A18">
            <v>17</v>
          </cell>
          <cell r="B18" t="str">
            <v>A5=39.5*30.5</v>
          </cell>
          <cell r="C18">
            <v>775</v>
          </cell>
          <cell r="D18">
            <v>1003</v>
          </cell>
          <cell r="E18">
            <v>21</v>
          </cell>
          <cell r="F18">
            <v>21</v>
          </cell>
          <cell r="G18">
            <v>40</v>
          </cell>
          <cell r="H18">
            <v>40</v>
          </cell>
          <cell r="I18">
            <v>1</v>
          </cell>
          <cell r="J18">
            <v>1</v>
          </cell>
          <cell r="K18">
            <v>203.5</v>
          </cell>
          <cell r="L18">
            <v>1</v>
          </cell>
          <cell r="M18">
            <v>37</v>
          </cell>
          <cell r="N18">
            <v>82</v>
          </cell>
          <cell r="O18">
            <v>91</v>
          </cell>
          <cell r="P18">
            <v>114</v>
          </cell>
          <cell r="Q18">
            <v>0</v>
          </cell>
          <cell r="R18">
            <v>0.13</v>
          </cell>
          <cell r="S18">
            <v>0.13</v>
          </cell>
          <cell r="T18">
            <v>0.5</v>
          </cell>
          <cell r="U18">
            <v>3</v>
          </cell>
          <cell r="V18">
            <v>15</v>
          </cell>
          <cell r="W18">
            <v>12</v>
          </cell>
          <cell r="X18">
            <v>1</v>
          </cell>
          <cell r="Y18">
            <v>1</v>
          </cell>
          <cell r="Z18">
            <v>50</v>
          </cell>
          <cell r="AA18">
            <v>50</v>
          </cell>
          <cell r="AB18">
            <v>50</v>
          </cell>
          <cell r="AC18">
            <v>50</v>
          </cell>
          <cell r="AD18">
            <v>1</v>
          </cell>
        </row>
        <row r="19">
          <cell r="A19">
            <v>18</v>
          </cell>
          <cell r="B19" t="str">
            <v>A6 30.5*25.5</v>
          </cell>
          <cell r="C19">
            <v>648</v>
          </cell>
          <cell r="D19">
            <v>775</v>
          </cell>
          <cell r="E19">
            <v>8</v>
          </cell>
          <cell r="F19">
            <v>8</v>
          </cell>
          <cell r="G19">
            <v>8</v>
          </cell>
          <cell r="H19">
            <v>8</v>
          </cell>
          <cell r="I19">
            <v>1</v>
          </cell>
          <cell r="J19">
            <v>1</v>
          </cell>
          <cell r="K19">
            <v>203.5</v>
          </cell>
          <cell r="L19">
            <v>1</v>
          </cell>
          <cell r="M19">
            <v>45</v>
          </cell>
          <cell r="N19">
            <v>99</v>
          </cell>
          <cell r="O19">
            <v>110</v>
          </cell>
          <cell r="P19">
            <v>137</v>
          </cell>
          <cell r="Q19">
            <v>0</v>
          </cell>
          <cell r="R19">
            <v>0.13</v>
          </cell>
          <cell r="S19">
            <v>0.13</v>
          </cell>
          <cell r="T19">
            <v>0.13</v>
          </cell>
          <cell r="U19">
            <v>1</v>
          </cell>
          <cell r="V19">
            <v>15</v>
          </cell>
          <cell r="W19">
            <v>12</v>
          </cell>
          <cell r="X19">
            <v>1</v>
          </cell>
          <cell r="Y19">
            <v>1</v>
          </cell>
          <cell r="Z19">
            <v>50</v>
          </cell>
          <cell r="AA19">
            <v>50</v>
          </cell>
          <cell r="AB19">
            <v>0.04</v>
          </cell>
          <cell r="AC19">
            <v>0.04</v>
          </cell>
          <cell r="AD19">
            <v>1</v>
          </cell>
        </row>
        <row r="20">
          <cell r="A20">
            <v>19</v>
          </cell>
          <cell r="B20" t="str">
            <v>A6a30.5*25.5</v>
          </cell>
          <cell r="C20">
            <v>648</v>
          </cell>
          <cell r="D20">
            <v>775</v>
          </cell>
          <cell r="E20">
            <v>42</v>
          </cell>
          <cell r="F20">
            <v>42</v>
          </cell>
          <cell r="G20">
            <v>51</v>
          </cell>
          <cell r="H20">
            <v>51</v>
          </cell>
          <cell r="I20">
            <v>1</v>
          </cell>
          <cell r="J20">
            <v>1</v>
          </cell>
          <cell r="K20">
            <v>203.5</v>
          </cell>
          <cell r="L20">
            <v>1</v>
          </cell>
          <cell r="M20">
            <v>45</v>
          </cell>
          <cell r="N20">
            <v>99</v>
          </cell>
          <cell r="O20">
            <v>110</v>
          </cell>
          <cell r="P20">
            <v>137</v>
          </cell>
          <cell r="Q20">
            <v>0</v>
          </cell>
          <cell r="R20">
            <v>0.13</v>
          </cell>
          <cell r="S20">
            <v>0.13</v>
          </cell>
          <cell r="T20">
            <v>0.13</v>
          </cell>
          <cell r="U20">
            <v>1</v>
          </cell>
          <cell r="V20">
            <v>15</v>
          </cell>
          <cell r="W20">
            <v>12</v>
          </cell>
          <cell r="X20">
            <v>1</v>
          </cell>
          <cell r="Y20">
            <v>1</v>
          </cell>
          <cell r="Z20">
            <v>50</v>
          </cell>
          <cell r="AA20">
            <v>50</v>
          </cell>
          <cell r="AB20">
            <v>0.04</v>
          </cell>
          <cell r="AC20">
            <v>0.04</v>
          </cell>
          <cell r="AD20">
            <v>1</v>
          </cell>
        </row>
        <row r="21">
          <cell r="A21">
            <v>20</v>
          </cell>
          <cell r="B21" t="str">
            <v>A6 33.5*27.0</v>
          </cell>
          <cell r="C21">
            <v>686</v>
          </cell>
          <cell r="D21">
            <v>851</v>
          </cell>
          <cell r="E21">
            <v>8</v>
          </cell>
          <cell r="F21">
            <v>8</v>
          </cell>
          <cell r="G21">
            <v>8</v>
          </cell>
          <cell r="H21">
            <v>8</v>
          </cell>
          <cell r="I21">
            <v>1</v>
          </cell>
          <cell r="J21">
            <v>1</v>
          </cell>
          <cell r="K21">
            <v>203.5</v>
          </cell>
          <cell r="L21">
            <v>1</v>
          </cell>
          <cell r="M21">
            <v>42</v>
          </cell>
          <cell r="N21">
            <v>93</v>
          </cell>
          <cell r="O21">
            <v>104</v>
          </cell>
          <cell r="P21">
            <v>130</v>
          </cell>
          <cell r="Q21">
            <v>0</v>
          </cell>
          <cell r="R21">
            <v>0.13</v>
          </cell>
          <cell r="S21">
            <v>0.13</v>
          </cell>
          <cell r="T21">
            <v>0.13</v>
          </cell>
          <cell r="U21">
            <v>1</v>
          </cell>
          <cell r="V21">
            <v>15</v>
          </cell>
          <cell r="W21">
            <v>12</v>
          </cell>
          <cell r="X21">
            <v>1</v>
          </cell>
          <cell r="Y21">
            <v>1</v>
          </cell>
          <cell r="Z21">
            <v>50</v>
          </cell>
          <cell r="AA21">
            <v>50</v>
          </cell>
          <cell r="AB21">
            <v>0.04</v>
          </cell>
          <cell r="AC21">
            <v>0.04</v>
          </cell>
          <cell r="AD21">
            <v>1</v>
          </cell>
        </row>
        <row r="22">
          <cell r="A22">
            <v>21</v>
          </cell>
          <cell r="B22" t="str">
            <v>A6b33.5*27.0</v>
          </cell>
          <cell r="C22">
            <v>686</v>
          </cell>
          <cell r="D22">
            <v>851</v>
          </cell>
          <cell r="E22">
            <v>31</v>
          </cell>
          <cell r="F22">
            <v>31</v>
          </cell>
          <cell r="G22">
            <v>49</v>
          </cell>
          <cell r="H22">
            <v>49</v>
          </cell>
          <cell r="I22">
            <v>1</v>
          </cell>
          <cell r="J22">
            <v>1</v>
          </cell>
          <cell r="K22">
            <v>203.5</v>
          </cell>
          <cell r="L22">
            <v>1</v>
          </cell>
          <cell r="M22">
            <v>42</v>
          </cell>
          <cell r="N22">
            <v>93</v>
          </cell>
          <cell r="O22">
            <v>104</v>
          </cell>
          <cell r="P22">
            <v>130</v>
          </cell>
          <cell r="Q22">
            <v>0</v>
          </cell>
          <cell r="R22">
            <v>0.13</v>
          </cell>
          <cell r="S22">
            <v>0.13</v>
          </cell>
          <cell r="T22">
            <v>0.13</v>
          </cell>
          <cell r="U22">
            <v>1</v>
          </cell>
          <cell r="V22">
            <v>15</v>
          </cell>
          <cell r="W22">
            <v>12</v>
          </cell>
          <cell r="X22">
            <v>1</v>
          </cell>
          <cell r="Y22">
            <v>1</v>
          </cell>
          <cell r="Z22">
            <v>50</v>
          </cell>
          <cell r="AA22">
            <v>50</v>
          </cell>
          <cell r="AB22">
            <v>0.04</v>
          </cell>
          <cell r="AC22">
            <v>0.04</v>
          </cell>
          <cell r="AD22">
            <v>1</v>
          </cell>
        </row>
        <row r="23">
          <cell r="A23">
            <v>22</v>
          </cell>
          <cell r="B23" t="str">
            <v>A6h33.5*27.0</v>
          </cell>
          <cell r="C23">
            <v>686</v>
          </cell>
          <cell r="D23">
            <v>851</v>
          </cell>
          <cell r="E23">
            <v>8</v>
          </cell>
          <cell r="F23">
            <v>8</v>
          </cell>
          <cell r="G23">
            <v>8</v>
          </cell>
          <cell r="H23">
            <v>8</v>
          </cell>
          <cell r="I23">
            <v>1</v>
          </cell>
          <cell r="J23">
            <v>2</v>
          </cell>
          <cell r="K23">
            <v>203.5</v>
          </cell>
          <cell r="L23">
            <v>2</v>
          </cell>
          <cell r="M23">
            <v>42</v>
          </cell>
          <cell r="N23">
            <v>93</v>
          </cell>
          <cell r="O23">
            <v>104</v>
          </cell>
          <cell r="P23">
            <v>130</v>
          </cell>
          <cell r="Q23">
            <v>0</v>
          </cell>
          <cell r="R23">
            <v>0.13</v>
          </cell>
          <cell r="S23">
            <v>0.13</v>
          </cell>
          <cell r="T23">
            <v>0.13</v>
          </cell>
          <cell r="U23">
            <v>1</v>
          </cell>
          <cell r="V23">
            <v>15</v>
          </cell>
          <cell r="W23">
            <v>12</v>
          </cell>
          <cell r="X23">
            <v>1</v>
          </cell>
          <cell r="Y23">
            <v>1</v>
          </cell>
          <cell r="Z23">
            <v>50</v>
          </cell>
          <cell r="AA23">
            <v>50</v>
          </cell>
          <cell r="AB23">
            <v>0.04</v>
          </cell>
          <cell r="AC23">
            <v>0.04</v>
          </cell>
          <cell r="AD23">
            <v>1</v>
          </cell>
        </row>
        <row r="24">
          <cell r="A24">
            <v>23</v>
          </cell>
          <cell r="B24" t="str">
            <v>A6 36.5*28.0</v>
          </cell>
          <cell r="C24">
            <v>711</v>
          </cell>
          <cell r="D24">
            <v>927</v>
          </cell>
          <cell r="E24">
            <v>14</v>
          </cell>
          <cell r="F24">
            <v>14</v>
          </cell>
          <cell r="G24">
            <v>22</v>
          </cell>
          <cell r="H24">
            <v>22</v>
          </cell>
          <cell r="I24">
            <v>1</v>
          </cell>
          <cell r="J24">
            <v>1</v>
          </cell>
          <cell r="K24">
            <v>203.5</v>
          </cell>
          <cell r="L24">
            <v>1</v>
          </cell>
          <cell r="M24">
            <v>41</v>
          </cell>
          <cell r="N24">
            <v>90</v>
          </cell>
          <cell r="O24">
            <v>100</v>
          </cell>
          <cell r="P24">
            <v>125</v>
          </cell>
          <cell r="Q24">
            <v>0</v>
          </cell>
          <cell r="R24">
            <v>0.13</v>
          </cell>
          <cell r="S24">
            <v>0.13</v>
          </cell>
          <cell r="T24">
            <v>0.13</v>
          </cell>
          <cell r="U24">
            <v>1</v>
          </cell>
          <cell r="V24">
            <v>15</v>
          </cell>
          <cell r="W24">
            <v>12</v>
          </cell>
          <cell r="X24">
            <v>1</v>
          </cell>
          <cell r="Y24">
            <v>1</v>
          </cell>
          <cell r="Z24">
            <v>50</v>
          </cell>
          <cell r="AA24">
            <v>50</v>
          </cell>
          <cell r="AB24">
            <v>0.04</v>
          </cell>
          <cell r="AC24">
            <v>0.04</v>
          </cell>
          <cell r="AD24">
            <v>1</v>
          </cell>
        </row>
        <row r="25">
          <cell r="A25">
            <v>24</v>
          </cell>
          <cell r="B25" t="str">
            <v>A6b36.5*28.0</v>
          </cell>
          <cell r="C25">
            <v>711</v>
          </cell>
          <cell r="D25">
            <v>927</v>
          </cell>
          <cell r="E25">
            <v>44</v>
          </cell>
          <cell r="F25">
            <v>44</v>
          </cell>
          <cell r="G25">
            <v>87</v>
          </cell>
          <cell r="H25">
            <v>87</v>
          </cell>
          <cell r="I25">
            <v>1</v>
          </cell>
          <cell r="J25">
            <v>1</v>
          </cell>
          <cell r="K25">
            <v>203.5</v>
          </cell>
          <cell r="L25">
            <v>1</v>
          </cell>
          <cell r="M25">
            <v>41</v>
          </cell>
          <cell r="N25">
            <v>90</v>
          </cell>
          <cell r="O25">
            <v>100</v>
          </cell>
          <cell r="P25">
            <v>125</v>
          </cell>
          <cell r="Q25">
            <v>0</v>
          </cell>
          <cell r="R25">
            <v>0.13</v>
          </cell>
          <cell r="S25">
            <v>0.13</v>
          </cell>
          <cell r="T25">
            <v>0.13</v>
          </cell>
          <cell r="U25">
            <v>1</v>
          </cell>
          <cell r="V25">
            <v>15</v>
          </cell>
          <cell r="W25">
            <v>12</v>
          </cell>
          <cell r="X25">
            <v>1</v>
          </cell>
          <cell r="Y25">
            <v>1</v>
          </cell>
          <cell r="Z25">
            <v>50</v>
          </cell>
          <cell r="AA25">
            <v>50</v>
          </cell>
          <cell r="AB25">
            <v>0.04</v>
          </cell>
          <cell r="AC25">
            <v>0.04</v>
          </cell>
          <cell r="AD25">
            <v>1</v>
          </cell>
        </row>
        <row r="26">
          <cell r="A26">
            <v>25</v>
          </cell>
          <cell r="B26" t="str">
            <v>A6h36.5*28.0</v>
          </cell>
          <cell r="C26">
            <v>711</v>
          </cell>
          <cell r="D26">
            <v>927</v>
          </cell>
          <cell r="E26">
            <v>8</v>
          </cell>
          <cell r="F26">
            <v>8</v>
          </cell>
          <cell r="G26">
            <v>8</v>
          </cell>
          <cell r="H26">
            <v>8</v>
          </cell>
          <cell r="I26">
            <v>1</v>
          </cell>
          <cell r="J26">
            <v>2</v>
          </cell>
          <cell r="K26">
            <v>203.5</v>
          </cell>
          <cell r="L26">
            <v>2</v>
          </cell>
          <cell r="M26">
            <v>41</v>
          </cell>
          <cell r="N26">
            <v>90</v>
          </cell>
          <cell r="O26">
            <v>100</v>
          </cell>
          <cell r="P26">
            <v>125</v>
          </cell>
          <cell r="Q26">
            <v>0</v>
          </cell>
          <cell r="R26">
            <v>0.13</v>
          </cell>
          <cell r="S26">
            <v>0.13</v>
          </cell>
          <cell r="T26">
            <v>0.13</v>
          </cell>
          <cell r="U26">
            <v>1</v>
          </cell>
          <cell r="V26">
            <v>15</v>
          </cell>
          <cell r="W26">
            <v>12</v>
          </cell>
          <cell r="X26">
            <v>1</v>
          </cell>
          <cell r="Y26">
            <v>1</v>
          </cell>
          <cell r="Z26">
            <v>50</v>
          </cell>
          <cell r="AA26">
            <v>50</v>
          </cell>
          <cell r="AB26">
            <v>0.04</v>
          </cell>
          <cell r="AC26">
            <v>0.04</v>
          </cell>
          <cell r="AD26">
            <v>1</v>
          </cell>
        </row>
        <row r="27">
          <cell r="A27">
            <v>26</v>
          </cell>
          <cell r="B27" t="str">
            <v>A5c39.5*30.5</v>
          </cell>
          <cell r="C27">
            <v>775</v>
          </cell>
          <cell r="D27">
            <v>1003</v>
          </cell>
          <cell r="E27">
            <v>46</v>
          </cell>
          <cell r="F27">
            <v>46</v>
          </cell>
          <cell r="G27">
            <v>60</v>
          </cell>
          <cell r="H27">
            <v>60</v>
          </cell>
          <cell r="I27">
            <v>1</v>
          </cell>
          <cell r="J27">
            <v>1</v>
          </cell>
          <cell r="K27">
            <v>203.5</v>
          </cell>
          <cell r="L27">
            <v>1</v>
          </cell>
          <cell r="M27">
            <v>37</v>
          </cell>
          <cell r="N27">
            <v>82</v>
          </cell>
          <cell r="O27">
            <v>91</v>
          </cell>
          <cell r="P27">
            <v>114</v>
          </cell>
          <cell r="Q27">
            <v>0</v>
          </cell>
          <cell r="R27">
            <v>0.13</v>
          </cell>
          <cell r="S27">
            <v>0.13</v>
          </cell>
          <cell r="T27">
            <v>0.13</v>
          </cell>
          <cell r="U27">
            <v>1</v>
          </cell>
          <cell r="V27">
            <v>15</v>
          </cell>
          <cell r="W27">
            <v>12</v>
          </cell>
          <cell r="X27">
            <v>1</v>
          </cell>
          <cell r="Y27">
            <v>1</v>
          </cell>
          <cell r="Z27">
            <v>50</v>
          </cell>
          <cell r="AA27">
            <v>50</v>
          </cell>
          <cell r="AB27">
            <v>0.04</v>
          </cell>
          <cell r="AC27">
            <v>0.04</v>
          </cell>
          <cell r="AD27">
            <v>1</v>
          </cell>
        </row>
        <row r="28">
          <cell r="A28">
            <v>27</v>
          </cell>
          <cell r="B28" t="str">
            <v>A6 28.5*36.5</v>
          </cell>
          <cell r="C28">
            <v>927</v>
          </cell>
          <cell r="D28">
            <v>724</v>
          </cell>
          <cell r="E28">
            <v>8</v>
          </cell>
          <cell r="F28">
            <v>8</v>
          </cell>
          <cell r="G28">
            <v>8</v>
          </cell>
          <cell r="H28">
            <v>8</v>
          </cell>
          <cell r="I28">
            <v>1</v>
          </cell>
          <cell r="J28">
            <v>1</v>
          </cell>
          <cell r="K28">
            <v>203.5</v>
          </cell>
          <cell r="L28">
            <v>1</v>
          </cell>
          <cell r="M28">
            <v>30</v>
          </cell>
          <cell r="N28">
            <v>66</v>
          </cell>
          <cell r="O28">
            <v>73</v>
          </cell>
          <cell r="P28">
            <v>92</v>
          </cell>
          <cell r="Q28">
            <v>0</v>
          </cell>
          <cell r="R28">
            <v>0.13</v>
          </cell>
          <cell r="S28">
            <v>0.13</v>
          </cell>
          <cell r="T28">
            <v>0.13</v>
          </cell>
          <cell r="U28">
            <v>1</v>
          </cell>
          <cell r="V28">
            <v>15</v>
          </cell>
          <cell r="W28">
            <v>12</v>
          </cell>
          <cell r="X28">
            <v>1</v>
          </cell>
          <cell r="Y28">
            <v>1</v>
          </cell>
          <cell r="Z28">
            <v>50</v>
          </cell>
          <cell r="AA28">
            <v>50</v>
          </cell>
          <cell r="AB28">
            <v>0.04</v>
          </cell>
          <cell r="AC28">
            <v>0.04</v>
          </cell>
          <cell r="AD28">
            <v>1</v>
          </cell>
        </row>
        <row r="29">
          <cell r="A29">
            <v>28</v>
          </cell>
          <cell r="B29" t="str">
            <v>A6a28.5*36.5</v>
          </cell>
          <cell r="C29">
            <v>927</v>
          </cell>
          <cell r="D29">
            <v>724</v>
          </cell>
          <cell r="E29">
            <v>182</v>
          </cell>
          <cell r="F29">
            <v>182</v>
          </cell>
          <cell r="G29">
            <v>25</v>
          </cell>
          <cell r="H29">
            <v>25</v>
          </cell>
          <cell r="I29">
            <v>1</v>
          </cell>
          <cell r="J29">
            <v>1</v>
          </cell>
          <cell r="K29">
            <v>203.5</v>
          </cell>
          <cell r="L29">
            <v>1</v>
          </cell>
          <cell r="M29">
            <v>30</v>
          </cell>
          <cell r="N29">
            <v>66</v>
          </cell>
          <cell r="O29">
            <v>73</v>
          </cell>
          <cell r="P29">
            <v>92</v>
          </cell>
          <cell r="Q29">
            <v>0</v>
          </cell>
          <cell r="R29">
            <v>0.13</v>
          </cell>
          <cell r="S29">
            <v>0.13</v>
          </cell>
          <cell r="T29">
            <v>0.13</v>
          </cell>
          <cell r="U29">
            <v>1</v>
          </cell>
          <cell r="V29">
            <v>15</v>
          </cell>
          <cell r="W29">
            <v>12</v>
          </cell>
          <cell r="X29">
            <v>1</v>
          </cell>
          <cell r="Y29">
            <v>1</v>
          </cell>
          <cell r="Z29">
            <v>50</v>
          </cell>
          <cell r="AA29">
            <v>50</v>
          </cell>
          <cell r="AB29">
            <v>0.04</v>
          </cell>
          <cell r="AC29">
            <v>0.04</v>
          </cell>
          <cell r="AD29">
            <v>1</v>
          </cell>
        </row>
        <row r="30">
          <cell r="A30">
            <v>29</v>
          </cell>
          <cell r="B30" t="str">
            <v>A6 37.5*30.0</v>
          </cell>
          <cell r="C30">
            <v>762</v>
          </cell>
          <cell r="D30">
            <v>953</v>
          </cell>
          <cell r="E30">
            <v>14</v>
          </cell>
          <cell r="F30">
            <v>14</v>
          </cell>
          <cell r="G30">
            <v>15</v>
          </cell>
          <cell r="H30">
            <v>15</v>
          </cell>
          <cell r="I30">
            <v>1</v>
          </cell>
          <cell r="J30">
            <v>1</v>
          </cell>
          <cell r="K30">
            <v>203.5</v>
          </cell>
          <cell r="L30">
            <v>1</v>
          </cell>
          <cell r="M30">
            <v>38</v>
          </cell>
          <cell r="N30">
            <v>84</v>
          </cell>
          <cell r="O30">
            <v>93</v>
          </cell>
          <cell r="P30">
            <v>116</v>
          </cell>
          <cell r="Q30">
            <v>0</v>
          </cell>
          <cell r="R30">
            <v>0.15</v>
          </cell>
          <cell r="S30">
            <v>0.15</v>
          </cell>
          <cell r="T30">
            <v>0.15</v>
          </cell>
          <cell r="U30">
            <v>1</v>
          </cell>
          <cell r="V30">
            <v>15</v>
          </cell>
          <cell r="W30">
            <v>12</v>
          </cell>
          <cell r="X30">
            <v>1</v>
          </cell>
          <cell r="Y30">
            <v>1</v>
          </cell>
          <cell r="Z30">
            <v>50</v>
          </cell>
          <cell r="AA30">
            <v>50</v>
          </cell>
          <cell r="AB30">
            <v>0.04</v>
          </cell>
          <cell r="AC30">
            <v>0.04</v>
          </cell>
          <cell r="AD30">
            <v>1</v>
          </cell>
        </row>
        <row r="31">
          <cell r="A31">
            <v>30</v>
          </cell>
          <cell r="B31" t="str">
            <v>A6b37.5*30.0</v>
          </cell>
          <cell r="C31">
            <v>762</v>
          </cell>
          <cell r="D31">
            <v>953</v>
          </cell>
          <cell r="E31">
            <v>69</v>
          </cell>
          <cell r="F31">
            <v>69</v>
          </cell>
          <cell r="G31">
            <v>100</v>
          </cell>
          <cell r="H31">
            <v>100</v>
          </cell>
          <cell r="I31">
            <v>1</v>
          </cell>
          <cell r="J31">
            <v>1</v>
          </cell>
          <cell r="K31">
            <v>203.5</v>
          </cell>
          <cell r="L31">
            <v>1</v>
          </cell>
          <cell r="M31">
            <v>38</v>
          </cell>
          <cell r="N31">
            <v>84</v>
          </cell>
          <cell r="O31">
            <v>93</v>
          </cell>
          <cell r="P31">
            <v>116</v>
          </cell>
          <cell r="Q31">
            <v>0</v>
          </cell>
          <cell r="R31">
            <v>0.15</v>
          </cell>
          <cell r="S31">
            <v>0.15</v>
          </cell>
          <cell r="T31">
            <v>0.15</v>
          </cell>
          <cell r="U31">
            <v>1</v>
          </cell>
          <cell r="V31">
            <v>15</v>
          </cell>
          <cell r="W31">
            <v>12</v>
          </cell>
          <cell r="X31">
            <v>1</v>
          </cell>
          <cell r="Y31">
            <v>1</v>
          </cell>
          <cell r="Z31">
            <v>50</v>
          </cell>
          <cell r="AA31">
            <v>50</v>
          </cell>
          <cell r="AB31">
            <v>0.04</v>
          </cell>
          <cell r="AC31">
            <v>0.04</v>
          </cell>
          <cell r="AD31">
            <v>1</v>
          </cell>
        </row>
        <row r="32">
          <cell r="A32">
            <v>31</v>
          </cell>
          <cell r="B32" t="str">
            <v>A6h37.5*30.0</v>
          </cell>
          <cell r="C32">
            <v>762</v>
          </cell>
          <cell r="D32">
            <v>953</v>
          </cell>
          <cell r="E32">
            <v>8</v>
          </cell>
          <cell r="F32">
            <v>8</v>
          </cell>
          <cell r="G32">
            <v>8</v>
          </cell>
          <cell r="H32">
            <v>8</v>
          </cell>
          <cell r="I32">
            <v>1</v>
          </cell>
          <cell r="J32">
            <v>2</v>
          </cell>
          <cell r="K32">
            <v>203.5</v>
          </cell>
          <cell r="L32">
            <v>2</v>
          </cell>
          <cell r="M32">
            <v>38</v>
          </cell>
          <cell r="N32">
            <v>84</v>
          </cell>
          <cell r="O32">
            <v>93</v>
          </cell>
          <cell r="P32">
            <v>116</v>
          </cell>
          <cell r="Q32">
            <v>0</v>
          </cell>
          <cell r="R32">
            <v>0.15</v>
          </cell>
          <cell r="S32">
            <v>0.15</v>
          </cell>
          <cell r="T32">
            <v>0.15</v>
          </cell>
          <cell r="U32">
            <v>1</v>
          </cell>
          <cell r="V32">
            <v>15</v>
          </cell>
          <cell r="W32">
            <v>12</v>
          </cell>
          <cell r="X32">
            <v>1</v>
          </cell>
          <cell r="Y32">
            <v>1</v>
          </cell>
          <cell r="Z32">
            <v>50</v>
          </cell>
          <cell r="AA32">
            <v>50</v>
          </cell>
          <cell r="AB32">
            <v>0.04</v>
          </cell>
          <cell r="AC32">
            <v>0.04</v>
          </cell>
          <cell r="AD32">
            <v>1</v>
          </cell>
        </row>
        <row r="33">
          <cell r="A33">
            <v>32</v>
          </cell>
          <cell r="B33" t="str">
            <v>A6 39.5*30.5</v>
          </cell>
          <cell r="C33">
            <v>775</v>
          </cell>
          <cell r="D33">
            <v>1003</v>
          </cell>
          <cell r="E33">
            <v>21</v>
          </cell>
          <cell r="F33">
            <v>21</v>
          </cell>
          <cell r="G33">
            <v>40</v>
          </cell>
          <cell r="H33">
            <v>40</v>
          </cell>
          <cell r="I33">
            <v>1</v>
          </cell>
          <cell r="J33">
            <v>1</v>
          </cell>
          <cell r="K33">
            <v>203.5</v>
          </cell>
          <cell r="L33">
            <v>1</v>
          </cell>
          <cell r="M33">
            <v>37</v>
          </cell>
          <cell r="N33">
            <v>82</v>
          </cell>
          <cell r="O33">
            <v>91</v>
          </cell>
          <cell r="P33">
            <v>114</v>
          </cell>
          <cell r="Q33">
            <v>0</v>
          </cell>
          <cell r="R33">
            <v>0.13</v>
          </cell>
          <cell r="S33">
            <v>0.13</v>
          </cell>
          <cell r="T33">
            <v>0.13</v>
          </cell>
          <cell r="U33">
            <v>1</v>
          </cell>
          <cell r="V33">
            <v>15</v>
          </cell>
          <cell r="W33">
            <v>12</v>
          </cell>
          <cell r="X33">
            <v>1</v>
          </cell>
          <cell r="Y33">
            <v>1</v>
          </cell>
          <cell r="Z33">
            <v>50</v>
          </cell>
          <cell r="AA33">
            <v>50</v>
          </cell>
          <cell r="AB33">
            <v>0.04</v>
          </cell>
          <cell r="AC33">
            <v>0.04</v>
          </cell>
          <cell r="AD33">
            <v>1</v>
          </cell>
        </row>
        <row r="34">
          <cell r="A34">
            <v>33</v>
          </cell>
          <cell r="B34" t="str">
            <v>A6b39.5*30.5</v>
          </cell>
          <cell r="C34">
            <v>775</v>
          </cell>
          <cell r="D34">
            <v>1003</v>
          </cell>
          <cell r="E34">
            <v>76</v>
          </cell>
          <cell r="F34">
            <v>76</v>
          </cell>
          <cell r="G34">
            <v>125</v>
          </cell>
          <cell r="H34">
            <v>125</v>
          </cell>
          <cell r="I34">
            <v>1</v>
          </cell>
          <cell r="J34">
            <v>1</v>
          </cell>
          <cell r="K34">
            <v>203.5</v>
          </cell>
          <cell r="L34">
            <v>1</v>
          </cell>
          <cell r="M34">
            <v>37</v>
          </cell>
          <cell r="N34">
            <v>82</v>
          </cell>
          <cell r="O34">
            <v>91</v>
          </cell>
          <cell r="P34">
            <v>114</v>
          </cell>
          <cell r="Q34">
            <v>0</v>
          </cell>
          <cell r="R34">
            <v>0.13</v>
          </cell>
          <cell r="S34">
            <v>0.13</v>
          </cell>
          <cell r="T34">
            <v>0.13</v>
          </cell>
          <cell r="U34">
            <v>1</v>
          </cell>
          <cell r="V34">
            <v>15</v>
          </cell>
          <cell r="W34">
            <v>12</v>
          </cell>
          <cell r="X34">
            <v>1</v>
          </cell>
          <cell r="Y34">
            <v>1</v>
          </cell>
          <cell r="Z34">
            <v>50</v>
          </cell>
          <cell r="AA34">
            <v>50</v>
          </cell>
          <cell r="AB34">
            <v>0.04</v>
          </cell>
          <cell r="AC34">
            <v>0.04</v>
          </cell>
          <cell r="AD34">
            <v>1</v>
          </cell>
        </row>
        <row r="35">
          <cell r="A35">
            <v>34</v>
          </cell>
          <cell r="B35" t="str">
            <v>A6x39.5*30.5</v>
          </cell>
          <cell r="C35">
            <v>775</v>
          </cell>
          <cell r="D35">
            <v>1003</v>
          </cell>
          <cell r="E35">
            <v>12</v>
          </cell>
          <cell r="F35">
            <v>12</v>
          </cell>
          <cell r="G35">
            <v>12</v>
          </cell>
          <cell r="H35">
            <v>12</v>
          </cell>
          <cell r="I35">
            <v>2</v>
          </cell>
          <cell r="J35">
            <v>2</v>
          </cell>
          <cell r="K35">
            <v>203.5</v>
          </cell>
          <cell r="L35">
            <v>4</v>
          </cell>
          <cell r="M35">
            <v>37</v>
          </cell>
          <cell r="N35">
            <v>82</v>
          </cell>
          <cell r="O35">
            <v>91</v>
          </cell>
          <cell r="P35">
            <v>114</v>
          </cell>
          <cell r="Q35">
            <v>0</v>
          </cell>
          <cell r="R35">
            <v>0.13</v>
          </cell>
          <cell r="S35">
            <v>0.13</v>
          </cell>
          <cell r="T35">
            <v>0.13</v>
          </cell>
          <cell r="U35">
            <v>1</v>
          </cell>
          <cell r="V35">
            <v>15</v>
          </cell>
          <cell r="W35">
            <v>12</v>
          </cell>
          <cell r="X35">
            <v>1</v>
          </cell>
          <cell r="Y35">
            <v>1</v>
          </cell>
          <cell r="Z35">
            <v>50</v>
          </cell>
          <cell r="AA35">
            <v>50</v>
          </cell>
          <cell r="AB35">
            <v>0.04</v>
          </cell>
          <cell r="AC35">
            <v>0.04</v>
          </cell>
          <cell r="AD35">
            <v>1</v>
          </cell>
        </row>
        <row r="36">
          <cell r="A36">
            <v>35</v>
          </cell>
          <cell r="B36" t="str">
            <v/>
          </cell>
          <cell r="C36" t="str">
            <v/>
          </cell>
          <cell r="D36" t="str">
            <v/>
          </cell>
          <cell r="E36" t="str">
            <v/>
          </cell>
          <cell r="F36" t="str">
            <v/>
          </cell>
          <cell r="G36" t="str">
            <v/>
          </cell>
          <cell r="H36" t="str">
            <v/>
          </cell>
          <cell r="I36" t="str">
            <v/>
          </cell>
          <cell r="J36" t="str">
            <v/>
          </cell>
          <cell r="K36" t="str">
            <v/>
          </cell>
          <cell r="L36" t="str">
            <v/>
          </cell>
          <cell r="M36" t="str">
            <v/>
          </cell>
          <cell r="N36" t="str">
            <v/>
          </cell>
          <cell r="O36" t="str">
            <v/>
          </cell>
          <cell r="P36" t="str">
            <v/>
          </cell>
          <cell r="Q36" t="str">
            <v/>
          </cell>
          <cell r="R36" t="str">
            <v/>
          </cell>
          <cell r="S36" t="str">
            <v/>
          </cell>
          <cell r="T36" t="str">
            <v/>
          </cell>
          <cell r="V36" t="str">
            <v/>
          </cell>
          <cell r="W36" t="str">
            <v/>
          </cell>
          <cell r="X36" t="str">
            <v/>
          </cell>
          <cell r="Y36" t="str">
            <v/>
          </cell>
          <cell r="Z36" t="str">
            <v/>
          </cell>
          <cell r="AA36" t="str">
            <v/>
          </cell>
          <cell r="AB36" t="str">
            <v/>
          </cell>
        </row>
        <row r="37">
          <cell r="A37">
            <v>36</v>
          </cell>
          <cell r="B37" t="str">
            <v>A6h45.0*27.5</v>
          </cell>
          <cell r="C37">
            <v>699</v>
          </cell>
          <cell r="D37">
            <v>1143</v>
          </cell>
          <cell r="E37">
            <v>12</v>
          </cell>
          <cell r="F37">
            <v>12</v>
          </cell>
          <cell r="G37">
            <v>12</v>
          </cell>
          <cell r="H37">
            <v>12</v>
          </cell>
          <cell r="I37">
            <v>1</v>
          </cell>
          <cell r="J37">
            <v>2</v>
          </cell>
          <cell r="K37">
            <v>203.5</v>
          </cell>
          <cell r="L37">
            <v>2</v>
          </cell>
          <cell r="M37">
            <v>41</v>
          </cell>
          <cell r="N37">
            <v>92</v>
          </cell>
          <cell r="O37">
            <v>102</v>
          </cell>
          <cell r="P37">
            <v>127</v>
          </cell>
          <cell r="Q37">
            <v>0</v>
          </cell>
          <cell r="R37">
            <v>0.13</v>
          </cell>
          <cell r="S37">
            <v>0.13</v>
          </cell>
          <cell r="T37">
            <v>0.13</v>
          </cell>
          <cell r="U37">
            <v>1</v>
          </cell>
          <cell r="V37">
            <v>15</v>
          </cell>
          <cell r="W37">
            <v>12</v>
          </cell>
          <cell r="X37">
            <v>1</v>
          </cell>
          <cell r="Y37">
            <v>1</v>
          </cell>
          <cell r="Z37">
            <v>50</v>
          </cell>
          <cell r="AA37">
            <v>50</v>
          </cell>
          <cell r="AB37">
            <v>0.04</v>
          </cell>
          <cell r="AC37">
            <v>0.04</v>
          </cell>
          <cell r="AD37">
            <v>1</v>
          </cell>
        </row>
        <row r="38">
          <cell r="A38">
            <v>37</v>
          </cell>
          <cell r="B38" t="str">
            <v/>
          </cell>
          <cell r="C38" t="str">
            <v/>
          </cell>
          <cell r="D38" t="str">
            <v/>
          </cell>
          <cell r="E38" t="str">
            <v/>
          </cell>
          <cell r="F38" t="str">
            <v/>
          </cell>
          <cell r="G38" t="str">
            <v/>
          </cell>
          <cell r="H38" t="str">
            <v/>
          </cell>
          <cell r="I38" t="str">
            <v/>
          </cell>
          <cell r="J38" t="str">
            <v/>
          </cell>
          <cell r="K38" t="str">
            <v/>
          </cell>
          <cell r="L38" t="str">
            <v/>
          </cell>
          <cell r="M38" t="str">
            <v/>
          </cell>
          <cell r="N38" t="str">
            <v/>
          </cell>
          <cell r="O38" t="str">
            <v/>
          </cell>
          <cell r="P38" t="str">
            <v/>
          </cell>
          <cell r="Q38" t="str">
            <v/>
          </cell>
          <cell r="R38" t="str">
            <v/>
          </cell>
          <cell r="S38" t="str">
            <v/>
          </cell>
          <cell r="T38" t="str">
            <v/>
          </cell>
          <cell r="V38" t="str">
            <v/>
          </cell>
          <cell r="W38" t="str">
            <v/>
          </cell>
          <cell r="X38" t="str">
            <v/>
          </cell>
          <cell r="Y38" t="str">
            <v/>
          </cell>
          <cell r="Z38" t="str">
            <v/>
          </cell>
          <cell r="AA38" t="str">
            <v/>
          </cell>
          <cell r="AB38" t="str">
            <v/>
          </cell>
        </row>
        <row r="39">
          <cell r="A39">
            <v>38</v>
          </cell>
          <cell r="B39" t="str">
            <v>A6 49.5*41.0</v>
          </cell>
          <cell r="C39">
            <v>1041</v>
          </cell>
          <cell r="D39">
            <v>1257</v>
          </cell>
          <cell r="E39">
            <v>24</v>
          </cell>
          <cell r="F39">
            <v>24</v>
          </cell>
          <cell r="G39">
            <v>32</v>
          </cell>
          <cell r="H39">
            <v>32</v>
          </cell>
          <cell r="I39">
            <v>1</v>
          </cell>
          <cell r="J39">
            <v>1</v>
          </cell>
          <cell r="K39">
            <v>203.5</v>
          </cell>
          <cell r="L39">
            <v>1</v>
          </cell>
          <cell r="M39">
            <v>25</v>
          </cell>
          <cell r="N39">
            <v>56</v>
          </cell>
          <cell r="O39">
            <v>62</v>
          </cell>
          <cell r="P39">
            <v>78</v>
          </cell>
          <cell r="Q39">
            <v>0</v>
          </cell>
          <cell r="R39">
            <v>0.13</v>
          </cell>
          <cell r="S39">
            <v>0.13</v>
          </cell>
          <cell r="T39">
            <v>0.13</v>
          </cell>
          <cell r="U39">
            <v>1</v>
          </cell>
          <cell r="V39">
            <v>15</v>
          </cell>
          <cell r="W39">
            <v>12</v>
          </cell>
          <cell r="X39">
            <v>1</v>
          </cell>
          <cell r="Y39">
            <v>1</v>
          </cell>
          <cell r="Z39">
            <v>50</v>
          </cell>
          <cell r="AA39">
            <v>50</v>
          </cell>
          <cell r="AB39">
            <v>0.04</v>
          </cell>
          <cell r="AC39">
            <v>0.04</v>
          </cell>
          <cell r="AD39">
            <v>1</v>
          </cell>
        </row>
        <row r="40">
          <cell r="A40">
            <v>39</v>
          </cell>
          <cell r="B40" t="str">
            <v>A6c49.5*41.0</v>
          </cell>
          <cell r="C40">
            <v>1041</v>
          </cell>
          <cell r="D40">
            <v>1257</v>
          </cell>
          <cell r="E40">
            <v>179</v>
          </cell>
          <cell r="F40">
            <v>179</v>
          </cell>
          <cell r="G40">
            <v>187</v>
          </cell>
          <cell r="H40">
            <v>187</v>
          </cell>
          <cell r="I40">
            <v>1</v>
          </cell>
          <cell r="J40">
            <v>1</v>
          </cell>
          <cell r="K40">
            <v>203.5</v>
          </cell>
          <cell r="L40">
            <v>1</v>
          </cell>
          <cell r="M40">
            <v>25</v>
          </cell>
          <cell r="N40">
            <v>56</v>
          </cell>
          <cell r="O40">
            <v>62</v>
          </cell>
          <cell r="P40">
            <v>78</v>
          </cell>
          <cell r="Q40">
            <v>0</v>
          </cell>
          <cell r="R40">
            <v>0.13</v>
          </cell>
          <cell r="S40">
            <v>0.13</v>
          </cell>
          <cell r="T40">
            <v>0.13</v>
          </cell>
          <cell r="U40">
            <v>1</v>
          </cell>
          <cell r="V40">
            <v>15</v>
          </cell>
          <cell r="W40">
            <v>12</v>
          </cell>
          <cell r="X40">
            <v>1</v>
          </cell>
          <cell r="Y40">
            <v>1</v>
          </cell>
          <cell r="Z40">
            <v>50</v>
          </cell>
          <cell r="AA40">
            <v>50</v>
          </cell>
          <cell r="AB40">
            <v>0.04</v>
          </cell>
          <cell r="AC40">
            <v>0.04</v>
          </cell>
          <cell r="AD40">
            <v>1</v>
          </cell>
        </row>
        <row r="41">
          <cell r="A41">
            <v>40</v>
          </cell>
          <cell r="B41" t="str">
            <v>A6x49.5*41.0</v>
          </cell>
          <cell r="C41">
            <v>1041</v>
          </cell>
          <cell r="D41">
            <v>1257</v>
          </cell>
          <cell r="E41">
            <v>24</v>
          </cell>
          <cell r="F41">
            <v>24</v>
          </cell>
          <cell r="G41">
            <v>32</v>
          </cell>
          <cell r="H41">
            <v>32</v>
          </cell>
          <cell r="I41">
            <v>2</v>
          </cell>
          <cell r="J41">
            <v>2</v>
          </cell>
          <cell r="K41">
            <v>203.5</v>
          </cell>
          <cell r="L41">
            <v>4</v>
          </cell>
          <cell r="M41">
            <v>25</v>
          </cell>
          <cell r="N41">
            <v>56</v>
          </cell>
          <cell r="O41">
            <v>62</v>
          </cell>
          <cell r="P41">
            <v>78</v>
          </cell>
          <cell r="Q41">
            <v>0</v>
          </cell>
          <cell r="R41">
            <v>0.13</v>
          </cell>
          <cell r="S41">
            <v>0.13</v>
          </cell>
          <cell r="T41">
            <v>0.13</v>
          </cell>
          <cell r="U41">
            <v>1</v>
          </cell>
          <cell r="V41">
            <v>15</v>
          </cell>
          <cell r="W41">
            <v>12</v>
          </cell>
          <cell r="X41">
            <v>1</v>
          </cell>
          <cell r="Y41">
            <v>1</v>
          </cell>
          <cell r="Z41">
            <v>50</v>
          </cell>
          <cell r="AA41">
            <v>50</v>
          </cell>
          <cell r="AB41">
            <v>0.04</v>
          </cell>
          <cell r="AC41">
            <v>0.04</v>
          </cell>
          <cell r="AD41">
            <v>1</v>
          </cell>
        </row>
        <row r="42">
          <cell r="A42">
            <v>41</v>
          </cell>
          <cell r="B42" t="str">
            <v/>
          </cell>
          <cell r="C42" t="str">
            <v/>
          </cell>
          <cell r="D42" t="str">
            <v/>
          </cell>
          <cell r="E42" t="str">
            <v/>
          </cell>
          <cell r="F42" t="str">
            <v/>
          </cell>
          <cell r="G42" t="str">
            <v/>
          </cell>
          <cell r="H42" t="str">
            <v/>
          </cell>
          <cell r="I42" t="str">
            <v/>
          </cell>
          <cell r="J42" t="str">
            <v/>
          </cell>
          <cell r="K42" t="str">
            <v/>
          </cell>
          <cell r="L42" t="str">
            <v/>
          </cell>
          <cell r="M42" t="str">
            <v/>
          </cell>
          <cell r="N42" t="str">
            <v/>
          </cell>
          <cell r="O42" t="str">
            <v/>
          </cell>
          <cell r="P42" t="str">
            <v/>
          </cell>
          <cell r="Q42" t="str">
            <v/>
          </cell>
          <cell r="R42" t="str">
            <v/>
          </cell>
          <cell r="S42" t="str">
            <v/>
          </cell>
          <cell r="T42" t="str">
            <v/>
          </cell>
          <cell r="V42" t="str">
            <v/>
          </cell>
          <cell r="W42" t="str">
            <v/>
          </cell>
          <cell r="X42" t="str">
            <v/>
          </cell>
          <cell r="Y42" t="str">
            <v/>
          </cell>
          <cell r="Z42" t="str">
            <v/>
          </cell>
          <cell r="AA42" t="str">
            <v/>
          </cell>
          <cell r="AB42" t="str">
            <v/>
          </cell>
        </row>
        <row r="43">
          <cell r="A43">
            <v>42</v>
          </cell>
          <cell r="B43" t="str">
            <v>A6 51.0*45.0</v>
          </cell>
          <cell r="C43">
            <v>1143</v>
          </cell>
          <cell r="D43">
            <v>1295</v>
          </cell>
          <cell r="E43">
            <v>25</v>
          </cell>
          <cell r="F43">
            <v>25</v>
          </cell>
          <cell r="G43">
            <v>26</v>
          </cell>
          <cell r="H43">
            <v>26</v>
          </cell>
          <cell r="I43">
            <v>1</v>
          </cell>
          <cell r="J43">
            <v>1</v>
          </cell>
          <cell r="K43">
            <v>203.5</v>
          </cell>
          <cell r="L43">
            <v>1</v>
          </cell>
          <cell r="M43">
            <v>22</v>
          </cell>
          <cell r="N43">
            <v>48</v>
          </cell>
          <cell r="O43">
            <v>54</v>
          </cell>
          <cell r="P43">
            <v>67</v>
          </cell>
          <cell r="Q43">
            <v>0</v>
          </cell>
          <cell r="R43">
            <v>0.13</v>
          </cell>
          <cell r="S43">
            <v>0.13</v>
          </cell>
          <cell r="T43">
            <v>0.13</v>
          </cell>
          <cell r="U43">
            <v>1</v>
          </cell>
          <cell r="V43">
            <v>15</v>
          </cell>
          <cell r="W43">
            <v>12</v>
          </cell>
          <cell r="X43">
            <v>1</v>
          </cell>
          <cell r="Y43">
            <v>1</v>
          </cell>
          <cell r="Z43">
            <v>50</v>
          </cell>
          <cell r="AA43">
            <v>50</v>
          </cell>
          <cell r="AB43">
            <v>0.04</v>
          </cell>
          <cell r="AC43">
            <v>0.04</v>
          </cell>
          <cell r="AD43">
            <v>1</v>
          </cell>
        </row>
        <row r="44">
          <cell r="A44">
            <v>43</v>
          </cell>
          <cell r="B44" t="str">
            <v>A6c51.0*45.0</v>
          </cell>
          <cell r="C44">
            <v>1143</v>
          </cell>
          <cell r="D44">
            <v>1295</v>
          </cell>
          <cell r="E44">
            <v>230</v>
          </cell>
          <cell r="F44">
            <v>230</v>
          </cell>
          <cell r="G44">
            <v>206</v>
          </cell>
          <cell r="H44">
            <v>206</v>
          </cell>
          <cell r="I44">
            <v>1</v>
          </cell>
          <cell r="J44">
            <v>1</v>
          </cell>
          <cell r="K44">
            <v>203.5</v>
          </cell>
          <cell r="L44">
            <v>1</v>
          </cell>
          <cell r="M44">
            <v>22</v>
          </cell>
          <cell r="N44">
            <v>48</v>
          </cell>
          <cell r="O44">
            <v>54</v>
          </cell>
          <cell r="P44">
            <v>67</v>
          </cell>
          <cell r="Q44">
            <v>0</v>
          </cell>
          <cell r="R44">
            <v>0.13</v>
          </cell>
          <cell r="S44">
            <v>0.13</v>
          </cell>
          <cell r="T44">
            <v>0.13</v>
          </cell>
          <cell r="U44">
            <v>1</v>
          </cell>
          <cell r="V44">
            <v>15</v>
          </cell>
          <cell r="W44">
            <v>12</v>
          </cell>
          <cell r="X44">
            <v>1</v>
          </cell>
          <cell r="Y44">
            <v>1</v>
          </cell>
          <cell r="Z44">
            <v>50</v>
          </cell>
          <cell r="AA44">
            <v>50</v>
          </cell>
          <cell r="AB44">
            <v>0.04</v>
          </cell>
          <cell r="AC44">
            <v>0.04</v>
          </cell>
          <cell r="AD44">
            <v>1</v>
          </cell>
        </row>
        <row r="45">
          <cell r="A45">
            <v>44</v>
          </cell>
          <cell r="B45" t="str">
            <v>A6x51.0*45.0</v>
          </cell>
          <cell r="C45">
            <v>1143</v>
          </cell>
          <cell r="D45">
            <v>1295</v>
          </cell>
          <cell r="E45">
            <v>25</v>
          </cell>
          <cell r="F45">
            <v>25</v>
          </cell>
          <cell r="G45">
            <v>26</v>
          </cell>
          <cell r="H45">
            <v>26</v>
          </cell>
          <cell r="I45">
            <v>2</v>
          </cell>
          <cell r="J45">
            <v>2</v>
          </cell>
          <cell r="K45">
            <v>203.5</v>
          </cell>
          <cell r="L45">
            <v>4</v>
          </cell>
          <cell r="M45">
            <v>22</v>
          </cell>
          <cell r="N45">
            <v>48</v>
          </cell>
          <cell r="O45">
            <v>54</v>
          </cell>
          <cell r="P45">
            <v>67</v>
          </cell>
          <cell r="Q45">
            <v>0</v>
          </cell>
          <cell r="R45">
            <v>0.13</v>
          </cell>
          <cell r="S45">
            <v>0.13</v>
          </cell>
          <cell r="T45">
            <v>0.13</v>
          </cell>
          <cell r="U45">
            <v>1</v>
          </cell>
          <cell r="V45">
            <v>15</v>
          </cell>
          <cell r="W45">
            <v>12</v>
          </cell>
          <cell r="X45">
            <v>1</v>
          </cell>
          <cell r="Y45">
            <v>1</v>
          </cell>
          <cell r="Z45">
            <v>50</v>
          </cell>
          <cell r="AA45">
            <v>50</v>
          </cell>
          <cell r="AB45">
            <v>0.04</v>
          </cell>
          <cell r="AC45">
            <v>0.04</v>
          </cell>
          <cell r="AD45">
            <v>1</v>
          </cell>
        </row>
        <row r="46">
          <cell r="A46">
            <v>45</v>
          </cell>
          <cell r="B46" t="str">
            <v/>
          </cell>
          <cell r="C46" t="str">
            <v/>
          </cell>
          <cell r="D46" t="str">
            <v/>
          </cell>
          <cell r="E46" t="str">
            <v/>
          </cell>
          <cell r="F46" t="str">
            <v/>
          </cell>
          <cell r="G46" t="str">
            <v/>
          </cell>
          <cell r="H46" t="str">
            <v/>
          </cell>
          <cell r="I46" t="str">
            <v/>
          </cell>
          <cell r="J46" t="str">
            <v/>
          </cell>
          <cell r="K46" t="str">
            <v/>
          </cell>
          <cell r="L46" t="str">
            <v/>
          </cell>
          <cell r="M46" t="str">
            <v/>
          </cell>
          <cell r="N46" t="str">
            <v/>
          </cell>
          <cell r="O46" t="str">
            <v/>
          </cell>
          <cell r="P46" t="str">
            <v/>
          </cell>
          <cell r="Q46" t="str">
            <v/>
          </cell>
          <cell r="R46" t="str">
            <v/>
          </cell>
          <cell r="S46" t="str">
            <v/>
          </cell>
          <cell r="T46" t="str">
            <v/>
          </cell>
          <cell r="V46" t="str">
            <v/>
          </cell>
          <cell r="W46" t="str">
            <v/>
          </cell>
          <cell r="X46" t="str">
            <v/>
          </cell>
          <cell r="Y46" t="str">
            <v/>
          </cell>
          <cell r="Z46" t="str">
            <v/>
          </cell>
          <cell r="AA46" t="str">
            <v/>
          </cell>
          <cell r="AB46" t="str">
            <v/>
          </cell>
        </row>
        <row r="47">
          <cell r="A47">
            <v>46</v>
          </cell>
          <cell r="B47" t="str">
            <v>A6 53.0*45.0</v>
          </cell>
          <cell r="C47">
            <v>1143</v>
          </cell>
          <cell r="D47">
            <v>1346</v>
          </cell>
          <cell r="E47">
            <v>25</v>
          </cell>
          <cell r="F47">
            <v>25</v>
          </cell>
          <cell r="G47">
            <v>26</v>
          </cell>
          <cell r="H47">
            <v>26</v>
          </cell>
          <cell r="I47">
            <v>1</v>
          </cell>
          <cell r="J47">
            <v>1</v>
          </cell>
          <cell r="K47">
            <v>203.5</v>
          </cell>
          <cell r="L47">
            <v>1</v>
          </cell>
          <cell r="M47">
            <v>22</v>
          </cell>
          <cell r="N47">
            <v>48</v>
          </cell>
          <cell r="O47">
            <v>54</v>
          </cell>
          <cell r="P47">
            <v>67</v>
          </cell>
          <cell r="Q47">
            <v>0</v>
          </cell>
          <cell r="R47">
            <v>0.13</v>
          </cell>
          <cell r="S47">
            <v>0.13</v>
          </cell>
          <cell r="T47">
            <v>0.13</v>
          </cell>
          <cell r="U47">
            <v>1</v>
          </cell>
          <cell r="V47">
            <v>15</v>
          </cell>
          <cell r="W47">
            <v>12</v>
          </cell>
          <cell r="X47">
            <v>1</v>
          </cell>
          <cell r="Y47">
            <v>1</v>
          </cell>
          <cell r="Z47">
            <v>50</v>
          </cell>
          <cell r="AA47">
            <v>50</v>
          </cell>
          <cell r="AB47">
            <v>0.04</v>
          </cell>
          <cell r="AC47">
            <v>0.04</v>
          </cell>
          <cell r="AD47">
            <v>1</v>
          </cell>
        </row>
        <row r="48">
          <cell r="A48">
            <v>47</v>
          </cell>
          <cell r="B48" t="str">
            <v>A6c53.0*45.0</v>
          </cell>
          <cell r="C48">
            <v>1143</v>
          </cell>
          <cell r="D48">
            <v>1346</v>
          </cell>
          <cell r="E48">
            <v>230</v>
          </cell>
          <cell r="F48">
            <v>230</v>
          </cell>
          <cell r="G48">
            <v>231</v>
          </cell>
          <cell r="H48">
            <v>231</v>
          </cell>
          <cell r="I48">
            <v>1</v>
          </cell>
          <cell r="J48">
            <v>1</v>
          </cell>
          <cell r="K48">
            <v>203.5</v>
          </cell>
          <cell r="L48">
            <v>1</v>
          </cell>
          <cell r="M48">
            <v>22</v>
          </cell>
          <cell r="N48">
            <v>48</v>
          </cell>
          <cell r="O48">
            <v>54</v>
          </cell>
          <cell r="P48">
            <v>67</v>
          </cell>
          <cell r="Q48">
            <v>0</v>
          </cell>
          <cell r="R48">
            <v>0.13</v>
          </cell>
          <cell r="S48">
            <v>0.13</v>
          </cell>
          <cell r="T48">
            <v>0.13</v>
          </cell>
          <cell r="U48">
            <v>1</v>
          </cell>
          <cell r="V48">
            <v>15</v>
          </cell>
          <cell r="W48">
            <v>12</v>
          </cell>
          <cell r="X48">
            <v>1</v>
          </cell>
          <cell r="Y48">
            <v>1</v>
          </cell>
          <cell r="Z48">
            <v>50</v>
          </cell>
          <cell r="AA48">
            <v>50</v>
          </cell>
          <cell r="AB48">
            <v>0.04</v>
          </cell>
          <cell r="AC48">
            <v>0.04</v>
          </cell>
          <cell r="AD48">
            <v>1</v>
          </cell>
        </row>
        <row r="49">
          <cell r="A49">
            <v>48</v>
          </cell>
          <cell r="B49" t="str">
            <v>A6x53.0*45.0</v>
          </cell>
          <cell r="C49">
            <v>1143</v>
          </cell>
          <cell r="D49">
            <v>1346</v>
          </cell>
          <cell r="E49">
            <v>10</v>
          </cell>
          <cell r="F49">
            <v>10</v>
          </cell>
          <cell r="G49">
            <v>11</v>
          </cell>
          <cell r="H49">
            <v>11</v>
          </cell>
          <cell r="I49">
            <v>2</v>
          </cell>
          <cell r="J49">
            <v>2</v>
          </cell>
          <cell r="K49">
            <v>203.5</v>
          </cell>
          <cell r="L49">
            <v>4</v>
          </cell>
          <cell r="M49">
            <v>22</v>
          </cell>
          <cell r="N49">
            <v>48</v>
          </cell>
          <cell r="O49">
            <v>54</v>
          </cell>
          <cell r="P49">
            <v>67</v>
          </cell>
          <cell r="Q49">
            <v>0</v>
          </cell>
          <cell r="R49">
            <v>0.13</v>
          </cell>
          <cell r="S49">
            <v>0.13</v>
          </cell>
          <cell r="T49">
            <v>0.13</v>
          </cell>
          <cell r="U49">
            <v>1</v>
          </cell>
          <cell r="V49">
            <v>15</v>
          </cell>
          <cell r="W49">
            <v>12</v>
          </cell>
          <cell r="X49">
            <v>1</v>
          </cell>
          <cell r="Y49">
            <v>1</v>
          </cell>
          <cell r="Z49">
            <v>50</v>
          </cell>
          <cell r="AA49">
            <v>50</v>
          </cell>
          <cell r="AB49">
            <v>0.04</v>
          </cell>
          <cell r="AC49">
            <v>0.04</v>
          </cell>
          <cell r="AD49">
            <v>1</v>
          </cell>
        </row>
        <row r="50">
          <cell r="A50">
            <v>49</v>
          </cell>
          <cell r="B50" t="str">
            <v/>
          </cell>
          <cell r="C50" t="str">
            <v/>
          </cell>
          <cell r="D50" t="str">
            <v/>
          </cell>
          <cell r="E50" t="str">
            <v/>
          </cell>
          <cell r="F50" t="str">
            <v/>
          </cell>
          <cell r="G50" t="str">
            <v/>
          </cell>
          <cell r="H50" t="str">
            <v/>
          </cell>
          <cell r="I50" t="str">
            <v/>
          </cell>
          <cell r="J50" t="str">
            <v/>
          </cell>
          <cell r="K50" t="str">
            <v/>
          </cell>
          <cell r="L50" t="str">
            <v/>
          </cell>
          <cell r="M50" t="str">
            <v/>
          </cell>
          <cell r="N50" t="str">
            <v/>
          </cell>
          <cell r="O50" t="str">
            <v/>
          </cell>
          <cell r="P50" t="str">
            <v/>
          </cell>
          <cell r="Q50" t="str">
            <v/>
          </cell>
          <cell r="R50" t="str">
            <v/>
          </cell>
          <cell r="S50" t="str">
            <v/>
          </cell>
          <cell r="T50" t="str">
            <v/>
          </cell>
          <cell r="V50" t="str">
            <v/>
          </cell>
          <cell r="W50" t="str">
            <v/>
          </cell>
          <cell r="X50" t="str">
            <v/>
          </cell>
          <cell r="Y50" t="str">
            <v/>
          </cell>
          <cell r="Z50" t="str">
            <v/>
          </cell>
          <cell r="AA50" t="str">
            <v/>
          </cell>
          <cell r="AB50" t="str">
            <v/>
          </cell>
        </row>
        <row r="51">
          <cell r="A51">
            <v>50</v>
          </cell>
          <cell r="B51" t="str">
            <v/>
          </cell>
          <cell r="C51" t="str">
            <v/>
          </cell>
          <cell r="D51" t="str">
            <v/>
          </cell>
          <cell r="E51" t="str">
            <v/>
          </cell>
          <cell r="F51" t="str">
            <v/>
          </cell>
          <cell r="G51" t="str">
            <v/>
          </cell>
          <cell r="H51" t="str">
            <v/>
          </cell>
          <cell r="I51" t="str">
            <v/>
          </cell>
          <cell r="J51" t="str">
            <v/>
          </cell>
          <cell r="K51" t="str">
            <v/>
          </cell>
          <cell r="L51" t="str">
            <v/>
          </cell>
          <cell r="M51" t="str">
            <v/>
          </cell>
          <cell r="N51" t="str">
            <v/>
          </cell>
          <cell r="O51" t="str">
            <v/>
          </cell>
          <cell r="P51" t="str">
            <v/>
          </cell>
          <cell r="Q51" t="str">
            <v/>
          </cell>
          <cell r="R51" t="str">
            <v/>
          </cell>
          <cell r="S51" t="str">
            <v/>
          </cell>
          <cell r="T51" t="str">
            <v/>
          </cell>
          <cell r="V51" t="str">
            <v/>
          </cell>
          <cell r="W51" t="str">
            <v/>
          </cell>
          <cell r="X51" t="str">
            <v/>
          </cell>
          <cell r="Y51" t="str">
            <v/>
          </cell>
          <cell r="Z51" t="str">
            <v/>
          </cell>
          <cell r="AA51" t="str">
            <v/>
          </cell>
          <cell r="AB51" t="str">
            <v/>
          </cell>
        </row>
        <row r="52">
          <cell r="A52">
            <v>51</v>
          </cell>
          <cell r="B52" t="str">
            <v>A7 27.5*22.5</v>
          </cell>
          <cell r="C52">
            <v>572</v>
          </cell>
          <cell r="D52">
            <v>699</v>
          </cell>
          <cell r="E52">
            <v>8</v>
          </cell>
          <cell r="F52">
            <v>8</v>
          </cell>
          <cell r="G52">
            <v>8</v>
          </cell>
          <cell r="H52">
            <v>8</v>
          </cell>
          <cell r="I52">
            <v>1</v>
          </cell>
          <cell r="J52">
            <v>1</v>
          </cell>
          <cell r="K52">
            <v>203.5</v>
          </cell>
          <cell r="L52">
            <v>1</v>
          </cell>
          <cell r="M52">
            <v>50</v>
          </cell>
          <cell r="N52">
            <v>110</v>
          </cell>
          <cell r="O52">
            <v>122</v>
          </cell>
          <cell r="P52">
            <v>153</v>
          </cell>
          <cell r="Q52">
            <v>0</v>
          </cell>
          <cell r="R52">
            <v>0.13</v>
          </cell>
          <cell r="S52">
            <v>0.13</v>
          </cell>
          <cell r="T52">
            <v>0.13</v>
          </cell>
          <cell r="U52">
            <v>1</v>
          </cell>
          <cell r="V52">
            <v>15</v>
          </cell>
          <cell r="W52">
            <v>12</v>
          </cell>
          <cell r="X52">
            <v>1</v>
          </cell>
          <cell r="Y52">
            <v>1</v>
          </cell>
          <cell r="Z52">
            <v>50</v>
          </cell>
          <cell r="AA52">
            <v>50</v>
          </cell>
          <cell r="AB52">
            <v>0.04</v>
          </cell>
          <cell r="AC52">
            <v>0.04</v>
          </cell>
          <cell r="AD52">
            <v>1</v>
          </cell>
        </row>
        <row r="53">
          <cell r="A53">
            <v>52</v>
          </cell>
          <cell r="B53" t="str">
            <v>A7 27.5*23.0</v>
          </cell>
          <cell r="C53">
            <v>584</v>
          </cell>
          <cell r="D53">
            <v>699</v>
          </cell>
          <cell r="E53">
            <v>8</v>
          </cell>
          <cell r="F53">
            <v>8</v>
          </cell>
          <cell r="G53">
            <v>8</v>
          </cell>
          <cell r="H53">
            <v>8</v>
          </cell>
          <cell r="I53">
            <v>1</v>
          </cell>
          <cell r="J53">
            <v>1</v>
          </cell>
          <cell r="K53">
            <v>203.5</v>
          </cell>
          <cell r="L53">
            <v>1</v>
          </cell>
          <cell r="M53">
            <v>49</v>
          </cell>
          <cell r="N53">
            <v>108</v>
          </cell>
          <cell r="O53">
            <v>120</v>
          </cell>
          <cell r="P53">
            <v>150</v>
          </cell>
          <cell r="Q53">
            <v>0</v>
          </cell>
          <cell r="R53">
            <v>0.13</v>
          </cell>
          <cell r="S53">
            <v>0.13</v>
          </cell>
          <cell r="T53">
            <v>0.13</v>
          </cell>
          <cell r="U53">
            <v>1</v>
          </cell>
          <cell r="V53">
            <v>15</v>
          </cell>
          <cell r="W53">
            <v>12</v>
          </cell>
          <cell r="X53">
            <v>1</v>
          </cell>
          <cell r="Y53">
            <v>1</v>
          </cell>
          <cell r="Z53">
            <v>50</v>
          </cell>
          <cell r="AA53">
            <v>50</v>
          </cell>
          <cell r="AB53">
            <v>0.04</v>
          </cell>
          <cell r="AC53">
            <v>0.04</v>
          </cell>
          <cell r="AD53">
            <v>1</v>
          </cell>
        </row>
        <row r="54">
          <cell r="A54">
            <v>53</v>
          </cell>
          <cell r="B54" t="str">
            <v/>
          </cell>
          <cell r="C54" t="str">
            <v/>
          </cell>
          <cell r="D54" t="str">
            <v/>
          </cell>
          <cell r="E54" t="str">
            <v/>
          </cell>
          <cell r="F54" t="str">
            <v/>
          </cell>
          <cell r="G54" t="str">
            <v/>
          </cell>
          <cell r="H54" t="str">
            <v/>
          </cell>
          <cell r="I54" t="str">
            <v/>
          </cell>
          <cell r="J54" t="str">
            <v/>
          </cell>
          <cell r="K54" t="str">
            <v/>
          </cell>
          <cell r="L54" t="str">
            <v/>
          </cell>
          <cell r="M54" t="str">
            <v/>
          </cell>
          <cell r="N54" t="str">
            <v/>
          </cell>
          <cell r="O54" t="str">
            <v/>
          </cell>
          <cell r="P54" t="str">
            <v/>
          </cell>
          <cell r="Q54" t="str">
            <v/>
          </cell>
          <cell r="R54" t="str">
            <v/>
          </cell>
          <cell r="S54" t="str">
            <v/>
          </cell>
          <cell r="T54" t="str">
            <v/>
          </cell>
          <cell r="V54" t="str">
            <v/>
          </cell>
          <cell r="W54" t="str">
            <v/>
          </cell>
          <cell r="X54" t="str">
            <v/>
          </cell>
          <cell r="Y54" t="str">
            <v/>
          </cell>
          <cell r="Z54" t="str">
            <v/>
          </cell>
          <cell r="AA54" t="str">
            <v/>
          </cell>
          <cell r="AB54" t="str">
            <v/>
          </cell>
        </row>
        <row r="55">
          <cell r="A55">
            <v>54</v>
          </cell>
          <cell r="B55" t="str">
            <v>A7 29.5*24.5</v>
          </cell>
          <cell r="C55">
            <v>622</v>
          </cell>
          <cell r="D55">
            <v>749</v>
          </cell>
          <cell r="E55">
            <v>8</v>
          </cell>
          <cell r="F55">
            <v>8</v>
          </cell>
          <cell r="G55">
            <v>8</v>
          </cell>
          <cell r="H55">
            <v>8</v>
          </cell>
          <cell r="I55">
            <v>1</v>
          </cell>
          <cell r="J55">
            <v>1</v>
          </cell>
          <cell r="K55">
            <v>203.5</v>
          </cell>
          <cell r="L55">
            <v>1</v>
          </cell>
          <cell r="M55">
            <v>46</v>
          </cell>
          <cell r="N55">
            <v>102</v>
          </cell>
          <cell r="O55">
            <v>114</v>
          </cell>
          <cell r="P55">
            <v>142</v>
          </cell>
          <cell r="Q55">
            <v>0</v>
          </cell>
          <cell r="R55">
            <v>0.13</v>
          </cell>
          <cell r="S55">
            <v>0.13</v>
          </cell>
          <cell r="T55">
            <v>0.13</v>
          </cell>
          <cell r="U55">
            <v>1</v>
          </cell>
          <cell r="V55">
            <v>15</v>
          </cell>
          <cell r="W55">
            <v>12</v>
          </cell>
          <cell r="X55">
            <v>1</v>
          </cell>
          <cell r="Y55">
            <v>1</v>
          </cell>
          <cell r="Z55">
            <v>50</v>
          </cell>
          <cell r="AA55">
            <v>50</v>
          </cell>
          <cell r="AB55">
            <v>0.04</v>
          </cell>
          <cell r="AC55">
            <v>0.04</v>
          </cell>
          <cell r="AD55">
            <v>1</v>
          </cell>
        </row>
        <row r="56">
          <cell r="A56">
            <v>55</v>
          </cell>
          <cell r="B56" t="str">
            <v>A7 29.5*25.0</v>
          </cell>
          <cell r="C56">
            <v>635</v>
          </cell>
          <cell r="D56">
            <v>749</v>
          </cell>
          <cell r="E56">
            <v>8</v>
          </cell>
          <cell r="F56">
            <v>8</v>
          </cell>
          <cell r="G56">
            <v>8</v>
          </cell>
          <cell r="H56">
            <v>8</v>
          </cell>
          <cell r="I56">
            <v>1</v>
          </cell>
          <cell r="J56">
            <v>1</v>
          </cell>
          <cell r="K56">
            <v>203.5</v>
          </cell>
          <cell r="L56">
            <v>1</v>
          </cell>
          <cell r="M56">
            <v>45</v>
          </cell>
          <cell r="N56">
            <v>100</v>
          </cell>
          <cell r="O56">
            <v>112</v>
          </cell>
          <cell r="P56">
            <v>139</v>
          </cell>
          <cell r="Q56">
            <v>0</v>
          </cell>
          <cell r="R56">
            <v>0.13</v>
          </cell>
          <cell r="S56">
            <v>0.13</v>
          </cell>
          <cell r="T56">
            <v>0.13</v>
          </cell>
          <cell r="U56">
            <v>1</v>
          </cell>
          <cell r="V56">
            <v>15</v>
          </cell>
          <cell r="W56">
            <v>12</v>
          </cell>
          <cell r="X56">
            <v>1</v>
          </cell>
          <cell r="Y56">
            <v>1</v>
          </cell>
          <cell r="Z56">
            <v>50</v>
          </cell>
          <cell r="AA56">
            <v>50</v>
          </cell>
          <cell r="AB56">
            <v>0.04</v>
          </cell>
          <cell r="AC56">
            <v>0.04</v>
          </cell>
          <cell r="AD56">
            <v>1</v>
          </cell>
        </row>
        <row r="57">
          <cell r="A57">
            <v>56</v>
          </cell>
          <cell r="B57" t="str">
            <v>A7 30.5*26.0</v>
          </cell>
          <cell r="C57">
            <v>660</v>
          </cell>
          <cell r="D57">
            <v>775</v>
          </cell>
          <cell r="E57">
            <v>8</v>
          </cell>
          <cell r="F57">
            <v>8</v>
          </cell>
          <cell r="G57">
            <v>8</v>
          </cell>
          <cell r="H57">
            <v>8</v>
          </cell>
          <cell r="I57">
            <v>1</v>
          </cell>
          <cell r="J57">
            <v>1</v>
          </cell>
          <cell r="K57">
            <v>203.5</v>
          </cell>
          <cell r="L57">
            <v>1</v>
          </cell>
          <cell r="M57">
            <v>44</v>
          </cell>
          <cell r="N57">
            <v>97</v>
          </cell>
          <cell r="O57">
            <v>108</v>
          </cell>
          <cell r="P57">
            <v>134</v>
          </cell>
          <cell r="Q57">
            <v>0</v>
          </cell>
          <cell r="R57">
            <v>0.13</v>
          </cell>
          <cell r="S57">
            <v>0.13</v>
          </cell>
          <cell r="T57">
            <v>0.13</v>
          </cell>
          <cell r="U57">
            <v>1</v>
          </cell>
          <cell r="V57">
            <v>15</v>
          </cell>
          <cell r="W57">
            <v>12</v>
          </cell>
          <cell r="X57">
            <v>1</v>
          </cell>
          <cell r="Y57">
            <v>1</v>
          </cell>
          <cell r="Z57">
            <v>50</v>
          </cell>
          <cell r="AA57">
            <v>50</v>
          </cell>
          <cell r="AB57">
            <v>0.04</v>
          </cell>
          <cell r="AC57">
            <v>0.04</v>
          </cell>
          <cell r="AD57">
            <v>1</v>
          </cell>
        </row>
        <row r="58">
          <cell r="A58">
            <v>57</v>
          </cell>
          <cell r="B58" t="str">
            <v>A7a30.5*26.0</v>
          </cell>
          <cell r="C58">
            <v>660</v>
          </cell>
          <cell r="D58">
            <v>775</v>
          </cell>
          <cell r="E58">
            <v>48</v>
          </cell>
          <cell r="F58">
            <v>48</v>
          </cell>
          <cell r="G58">
            <v>51</v>
          </cell>
          <cell r="H58">
            <v>51</v>
          </cell>
          <cell r="I58">
            <v>1</v>
          </cell>
          <cell r="J58">
            <v>1</v>
          </cell>
          <cell r="K58">
            <v>203.5</v>
          </cell>
          <cell r="L58">
            <v>1</v>
          </cell>
          <cell r="M58">
            <v>44</v>
          </cell>
          <cell r="N58">
            <v>97</v>
          </cell>
          <cell r="O58">
            <v>108</v>
          </cell>
          <cell r="P58">
            <v>134</v>
          </cell>
          <cell r="Q58">
            <v>0</v>
          </cell>
          <cell r="R58">
            <v>0.13</v>
          </cell>
          <cell r="S58">
            <v>0.13</v>
          </cell>
          <cell r="T58">
            <v>0.13</v>
          </cell>
          <cell r="U58">
            <v>1</v>
          </cell>
          <cell r="V58">
            <v>15</v>
          </cell>
          <cell r="W58">
            <v>12</v>
          </cell>
          <cell r="X58">
            <v>1</v>
          </cell>
          <cell r="Y58">
            <v>1</v>
          </cell>
          <cell r="Z58">
            <v>50</v>
          </cell>
          <cell r="AA58">
            <v>50</v>
          </cell>
          <cell r="AB58">
            <v>0.04</v>
          </cell>
          <cell r="AC58">
            <v>0.04</v>
          </cell>
          <cell r="AD58">
            <v>1</v>
          </cell>
        </row>
        <row r="59">
          <cell r="A59">
            <v>58</v>
          </cell>
          <cell r="B59" t="str">
            <v>A7 33.5*26.5</v>
          </cell>
          <cell r="C59">
            <v>673</v>
          </cell>
          <cell r="D59">
            <v>851</v>
          </cell>
          <cell r="E59">
            <v>8</v>
          </cell>
          <cell r="F59">
            <v>8</v>
          </cell>
          <cell r="G59">
            <v>8</v>
          </cell>
          <cell r="H59">
            <v>8</v>
          </cell>
          <cell r="I59">
            <v>1</v>
          </cell>
          <cell r="J59">
            <v>1</v>
          </cell>
          <cell r="K59">
            <v>203.5</v>
          </cell>
          <cell r="L59">
            <v>1</v>
          </cell>
          <cell r="M59">
            <v>43</v>
          </cell>
          <cell r="N59">
            <v>95</v>
          </cell>
          <cell r="O59">
            <v>106</v>
          </cell>
          <cell r="P59">
            <v>132</v>
          </cell>
          <cell r="Q59">
            <v>0</v>
          </cell>
          <cell r="R59">
            <v>0.13</v>
          </cell>
          <cell r="S59">
            <v>0.13</v>
          </cell>
          <cell r="T59">
            <v>0.13</v>
          </cell>
          <cell r="U59">
            <v>1</v>
          </cell>
          <cell r="V59">
            <v>15</v>
          </cell>
          <cell r="W59">
            <v>12</v>
          </cell>
          <cell r="X59">
            <v>1</v>
          </cell>
          <cell r="Y59">
            <v>1</v>
          </cell>
          <cell r="Z59">
            <v>50</v>
          </cell>
          <cell r="AA59">
            <v>50</v>
          </cell>
          <cell r="AB59">
            <v>0.04</v>
          </cell>
          <cell r="AC59">
            <v>0.04</v>
          </cell>
          <cell r="AD59">
            <v>1</v>
          </cell>
        </row>
        <row r="60">
          <cell r="A60">
            <v>59</v>
          </cell>
          <cell r="B60" t="str">
            <v>A7b33.5*26.5</v>
          </cell>
          <cell r="C60">
            <v>673</v>
          </cell>
          <cell r="D60">
            <v>851</v>
          </cell>
          <cell r="E60">
            <v>25</v>
          </cell>
          <cell r="F60">
            <v>25</v>
          </cell>
          <cell r="G60">
            <v>49</v>
          </cell>
          <cell r="H60">
            <v>49</v>
          </cell>
          <cell r="I60">
            <v>1</v>
          </cell>
          <cell r="J60">
            <v>1</v>
          </cell>
          <cell r="K60">
            <v>203.5</v>
          </cell>
          <cell r="L60">
            <v>1</v>
          </cell>
          <cell r="M60">
            <v>43</v>
          </cell>
          <cell r="N60">
            <v>95</v>
          </cell>
          <cell r="O60">
            <v>106</v>
          </cell>
          <cell r="P60">
            <v>132</v>
          </cell>
          <cell r="Q60">
            <v>0</v>
          </cell>
          <cell r="R60">
            <v>0.13</v>
          </cell>
          <cell r="S60">
            <v>0.13</v>
          </cell>
          <cell r="T60">
            <v>0.13</v>
          </cell>
          <cell r="U60">
            <v>1</v>
          </cell>
          <cell r="V60">
            <v>15</v>
          </cell>
          <cell r="W60">
            <v>12</v>
          </cell>
          <cell r="X60">
            <v>1</v>
          </cell>
          <cell r="Y60">
            <v>1</v>
          </cell>
          <cell r="Z60">
            <v>50</v>
          </cell>
          <cell r="AA60">
            <v>50</v>
          </cell>
          <cell r="AB60">
            <v>0.04</v>
          </cell>
          <cell r="AC60">
            <v>0.04</v>
          </cell>
          <cell r="AD60">
            <v>1</v>
          </cell>
        </row>
        <row r="61">
          <cell r="A61">
            <v>60</v>
          </cell>
          <cell r="B61" t="str">
            <v>A7h33.5*26.5</v>
          </cell>
          <cell r="C61">
            <v>673</v>
          </cell>
          <cell r="D61">
            <v>851</v>
          </cell>
          <cell r="E61">
            <v>8</v>
          </cell>
          <cell r="F61">
            <v>8</v>
          </cell>
          <cell r="G61">
            <v>8</v>
          </cell>
          <cell r="H61">
            <v>8</v>
          </cell>
          <cell r="I61">
            <v>1</v>
          </cell>
          <cell r="J61">
            <v>2</v>
          </cell>
          <cell r="K61">
            <v>203.5</v>
          </cell>
          <cell r="L61">
            <v>2</v>
          </cell>
          <cell r="M61">
            <v>43</v>
          </cell>
          <cell r="N61">
            <v>95</v>
          </cell>
          <cell r="O61">
            <v>106</v>
          </cell>
          <cell r="P61">
            <v>132</v>
          </cell>
          <cell r="Q61">
            <v>0</v>
          </cell>
          <cell r="R61">
            <v>0.13</v>
          </cell>
          <cell r="S61">
            <v>0.13</v>
          </cell>
          <cell r="T61">
            <v>0.13</v>
          </cell>
          <cell r="U61">
            <v>1</v>
          </cell>
          <cell r="V61">
            <v>15</v>
          </cell>
          <cell r="W61">
            <v>12</v>
          </cell>
          <cell r="X61">
            <v>1</v>
          </cell>
          <cell r="Y61">
            <v>1</v>
          </cell>
          <cell r="Z61">
            <v>50</v>
          </cell>
          <cell r="AA61">
            <v>50</v>
          </cell>
          <cell r="AB61">
            <v>0.04</v>
          </cell>
          <cell r="AC61">
            <v>0.04</v>
          </cell>
          <cell r="AD61">
            <v>1</v>
          </cell>
        </row>
        <row r="62">
          <cell r="A62">
            <v>61</v>
          </cell>
          <cell r="B62" t="str">
            <v>A7 33.0*25.5</v>
          </cell>
          <cell r="C62">
            <v>648</v>
          </cell>
          <cell r="D62">
            <v>838</v>
          </cell>
          <cell r="E62">
            <v>8</v>
          </cell>
          <cell r="F62">
            <v>8</v>
          </cell>
          <cell r="G62">
            <v>8</v>
          </cell>
          <cell r="H62">
            <v>8</v>
          </cell>
          <cell r="I62">
            <v>1</v>
          </cell>
          <cell r="J62">
            <v>1</v>
          </cell>
          <cell r="K62">
            <v>203.5</v>
          </cell>
          <cell r="L62">
            <v>1</v>
          </cell>
          <cell r="M62">
            <v>45</v>
          </cell>
          <cell r="N62">
            <v>99</v>
          </cell>
          <cell r="O62">
            <v>110</v>
          </cell>
          <cell r="P62">
            <v>137</v>
          </cell>
          <cell r="Q62">
            <v>0</v>
          </cell>
          <cell r="R62">
            <v>0.13</v>
          </cell>
          <cell r="S62">
            <v>0.13</v>
          </cell>
          <cell r="T62">
            <v>0.13</v>
          </cell>
          <cell r="U62">
            <v>1</v>
          </cell>
          <cell r="V62">
            <v>15</v>
          </cell>
          <cell r="W62">
            <v>12</v>
          </cell>
          <cell r="X62">
            <v>1</v>
          </cell>
          <cell r="Y62">
            <v>1</v>
          </cell>
          <cell r="Z62">
            <v>50</v>
          </cell>
          <cell r="AA62">
            <v>50</v>
          </cell>
          <cell r="AB62">
            <v>0.04</v>
          </cell>
          <cell r="AC62">
            <v>0.04</v>
          </cell>
          <cell r="AD62">
            <v>1</v>
          </cell>
        </row>
        <row r="63">
          <cell r="A63">
            <v>62</v>
          </cell>
          <cell r="B63" t="str">
            <v>A7 36.0*28.0</v>
          </cell>
          <cell r="C63">
            <v>711</v>
          </cell>
          <cell r="D63">
            <v>914</v>
          </cell>
          <cell r="E63">
            <v>14</v>
          </cell>
          <cell r="F63">
            <v>14</v>
          </cell>
          <cell r="G63">
            <v>15</v>
          </cell>
          <cell r="H63">
            <v>15</v>
          </cell>
          <cell r="I63">
            <v>1</v>
          </cell>
          <cell r="J63">
            <v>1</v>
          </cell>
          <cell r="K63">
            <v>203.5</v>
          </cell>
          <cell r="L63">
            <v>1</v>
          </cell>
          <cell r="M63">
            <v>41</v>
          </cell>
          <cell r="N63">
            <v>90</v>
          </cell>
          <cell r="O63">
            <v>100</v>
          </cell>
          <cell r="P63">
            <v>125</v>
          </cell>
          <cell r="Q63">
            <v>0</v>
          </cell>
          <cell r="R63">
            <v>0.13</v>
          </cell>
          <cell r="S63">
            <v>0.13</v>
          </cell>
          <cell r="T63">
            <v>0.13</v>
          </cell>
          <cell r="U63">
            <v>1</v>
          </cell>
          <cell r="V63">
            <v>15</v>
          </cell>
          <cell r="W63">
            <v>12</v>
          </cell>
          <cell r="X63">
            <v>1</v>
          </cell>
          <cell r="Y63">
            <v>1</v>
          </cell>
          <cell r="Z63">
            <v>50</v>
          </cell>
          <cell r="AA63">
            <v>50</v>
          </cell>
          <cell r="AB63">
            <v>0.04</v>
          </cell>
          <cell r="AC63">
            <v>0.04</v>
          </cell>
          <cell r="AD63">
            <v>1</v>
          </cell>
        </row>
        <row r="64">
          <cell r="A64">
            <v>63</v>
          </cell>
          <cell r="B64" t="str">
            <v>A7b36.0*28.0</v>
          </cell>
          <cell r="C64">
            <v>711</v>
          </cell>
          <cell r="D64">
            <v>914</v>
          </cell>
          <cell r="E64">
            <v>44</v>
          </cell>
          <cell r="F64">
            <v>44</v>
          </cell>
          <cell r="G64">
            <v>80</v>
          </cell>
          <cell r="H64">
            <v>80</v>
          </cell>
          <cell r="I64">
            <v>1</v>
          </cell>
          <cell r="J64">
            <v>1</v>
          </cell>
          <cell r="K64">
            <v>203.5</v>
          </cell>
          <cell r="L64">
            <v>1</v>
          </cell>
          <cell r="M64">
            <v>41</v>
          </cell>
          <cell r="N64">
            <v>90</v>
          </cell>
          <cell r="O64">
            <v>100</v>
          </cell>
          <cell r="P64">
            <v>125</v>
          </cell>
          <cell r="Q64">
            <v>0</v>
          </cell>
          <cell r="R64">
            <v>0.13</v>
          </cell>
          <cell r="S64">
            <v>0.13</v>
          </cell>
          <cell r="T64">
            <v>0.13</v>
          </cell>
          <cell r="U64">
            <v>1</v>
          </cell>
          <cell r="V64">
            <v>15</v>
          </cell>
          <cell r="W64">
            <v>12</v>
          </cell>
          <cell r="X64">
            <v>1</v>
          </cell>
          <cell r="Y64">
            <v>1</v>
          </cell>
          <cell r="Z64">
            <v>50</v>
          </cell>
          <cell r="AA64">
            <v>50</v>
          </cell>
          <cell r="AB64">
            <v>0.04</v>
          </cell>
          <cell r="AC64">
            <v>0.04</v>
          </cell>
          <cell r="AD64">
            <v>1</v>
          </cell>
        </row>
        <row r="65">
          <cell r="A65">
            <v>64</v>
          </cell>
          <cell r="B65" t="str">
            <v>A7h36.0*28.0</v>
          </cell>
          <cell r="C65">
            <v>711</v>
          </cell>
          <cell r="D65">
            <v>914</v>
          </cell>
          <cell r="E65">
            <v>8</v>
          </cell>
          <cell r="F65">
            <v>8</v>
          </cell>
          <cell r="G65">
            <v>8</v>
          </cell>
          <cell r="H65">
            <v>8</v>
          </cell>
          <cell r="I65">
            <v>1</v>
          </cell>
          <cell r="J65">
            <v>2</v>
          </cell>
          <cell r="K65">
            <v>203.5</v>
          </cell>
          <cell r="L65">
            <v>2</v>
          </cell>
          <cell r="M65">
            <v>41</v>
          </cell>
          <cell r="N65">
            <v>90</v>
          </cell>
          <cell r="O65">
            <v>100</v>
          </cell>
          <cell r="P65">
            <v>125</v>
          </cell>
          <cell r="Q65">
            <v>0</v>
          </cell>
          <cell r="R65">
            <v>0.13</v>
          </cell>
          <cell r="S65">
            <v>0.13</v>
          </cell>
          <cell r="T65">
            <v>0.13</v>
          </cell>
          <cell r="U65">
            <v>1</v>
          </cell>
          <cell r="V65">
            <v>15</v>
          </cell>
          <cell r="W65">
            <v>12</v>
          </cell>
          <cell r="X65">
            <v>1</v>
          </cell>
          <cell r="Y65">
            <v>1</v>
          </cell>
          <cell r="Z65">
            <v>50</v>
          </cell>
          <cell r="AA65">
            <v>50</v>
          </cell>
          <cell r="AB65">
            <v>0.04</v>
          </cell>
          <cell r="AC65">
            <v>0.04</v>
          </cell>
          <cell r="AD65">
            <v>1</v>
          </cell>
        </row>
        <row r="66">
          <cell r="A66">
            <v>65</v>
          </cell>
          <cell r="B66" t="str">
            <v>A7a33.0*25.5</v>
          </cell>
          <cell r="C66">
            <v>648</v>
          </cell>
          <cell r="D66">
            <v>838</v>
          </cell>
          <cell r="E66">
            <v>42</v>
          </cell>
          <cell r="F66">
            <v>42</v>
          </cell>
          <cell r="G66">
            <v>82</v>
          </cell>
          <cell r="H66">
            <v>82</v>
          </cell>
          <cell r="I66">
            <v>1</v>
          </cell>
          <cell r="J66">
            <v>1</v>
          </cell>
          <cell r="K66">
            <v>203.5</v>
          </cell>
          <cell r="L66">
            <v>1</v>
          </cell>
          <cell r="M66">
            <v>45</v>
          </cell>
          <cell r="N66">
            <v>99</v>
          </cell>
          <cell r="O66">
            <v>110</v>
          </cell>
          <cell r="P66">
            <v>137</v>
          </cell>
          <cell r="Q66">
            <v>0</v>
          </cell>
          <cell r="R66">
            <v>0.13</v>
          </cell>
          <cell r="S66">
            <v>0.13</v>
          </cell>
          <cell r="T66">
            <v>0.13</v>
          </cell>
          <cell r="U66">
            <v>1</v>
          </cell>
          <cell r="V66">
            <v>15</v>
          </cell>
          <cell r="W66">
            <v>12</v>
          </cell>
          <cell r="X66">
            <v>1</v>
          </cell>
          <cell r="Y66">
            <v>1</v>
          </cell>
          <cell r="Z66">
            <v>50</v>
          </cell>
          <cell r="AA66">
            <v>50</v>
          </cell>
          <cell r="AB66">
            <v>0.04</v>
          </cell>
          <cell r="AC66">
            <v>0.04</v>
          </cell>
          <cell r="AD66">
            <v>1</v>
          </cell>
        </row>
        <row r="67">
          <cell r="A67">
            <v>66</v>
          </cell>
          <cell r="B67" t="str">
            <v>A7 28.5*36.0</v>
          </cell>
          <cell r="C67">
            <v>914</v>
          </cell>
          <cell r="D67">
            <v>724</v>
          </cell>
          <cell r="E67">
            <v>8</v>
          </cell>
          <cell r="F67">
            <v>8</v>
          </cell>
          <cell r="G67">
            <v>8</v>
          </cell>
          <cell r="H67">
            <v>8</v>
          </cell>
          <cell r="I67">
            <v>1</v>
          </cell>
          <cell r="J67">
            <v>1</v>
          </cell>
          <cell r="K67">
            <v>203.5</v>
          </cell>
          <cell r="L67">
            <v>1</v>
          </cell>
          <cell r="M67">
            <v>30</v>
          </cell>
          <cell r="N67">
            <v>67</v>
          </cell>
          <cell r="O67">
            <v>75</v>
          </cell>
          <cell r="P67">
            <v>93</v>
          </cell>
          <cell r="Q67">
            <v>0</v>
          </cell>
          <cell r="R67">
            <v>0.13</v>
          </cell>
          <cell r="S67">
            <v>0.13</v>
          </cell>
          <cell r="T67">
            <v>0.13</v>
          </cell>
          <cell r="U67">
            <v>1</v>
          </cell>
          <cell r="V67">
            <v>15</v>
          </cell>
          <cell r="W67">
            <v>12</v>
          </cell>
          <cell r="X67">
            <v>1</v>
          </cell>
          <cell r="Y67">
            <v>1</v>
          </cell>
          <cell r="Z67">
            <v>50</v>
          </cell>
          <cell r="AA67">
            <v>50</v>
          </cell>
          <cell r="AB67">
            <v>0.04</v>
          </cell>
          <cell r="AC67">
            <v>0.04</v>
          </cell>
          <cell r="AD67">
            <v>1</v>
          </cell>
        </row>
        <row r="68">
          <cell r="A68">
            <v>67</v>
          </cell>
          <cell r="B68" t="str">
            <v>A7a28.5*36.0</v>
          </cell>
          <cell r="C68">
            <v>914</v>
          </cell>
          <cell r="D68">
            <v>724</v>
          </cell>
          <cell r="E68">
            <v>175</v>
          </cell>
          <cell r="F68">
            <v>175</v>
          </cell>
          <cell r="G68">
            <v>25</v>
          </cell>
          <cell r="H68">
            <v>25</v>
          </cell>
          <cell r="I68">
            <v>1</v>
          </cell>
          <cell r="J68">
            <v>1</v>
          </cell>
          <cell r="K68">
            <v>203.5</v>
          </cell>
          <cell r="L68">
            <v>1</v>
          </cell>
          <cell r="M68">
            <v>30</v>
          </cell>
          <cell r="N68">
            <v>67</v>
          </cell>
          <cell r="O68">
            <v>75</v>
          </cell>
          <cell r="P68">
            <v>93</v>
          </cell>
          <cell r="Q68">
            <v>0</v>
          </cell>
          <cell r="R68">
            <v>0.13</v>
          </cell>
          <cell r="S68">
            <v>0.13</v>
          </cell>
          <cell r="T68">
            <v>0.13</v>
          </cell>
          <cell r="U68">
            <v>1</v>
          </cell>
          <cell r="V68">
            <v>15</v>
          </cell>
          <cell r="W68">
            <v>12</v>
          </cell>
          <cell r="X68">
            <v>1</v>
          </cell>
          <cell r="Y68">
            <v>1</v>
          </cell>
          <cell r="Z68">
            <v>50</v>
          </cell>
          <cell r="AA68">
            <v>50</v>
          </cell>
          <cell r="AB68">
            <v>0.04</v>
          </cell>
          <cell r="AC68">
            <v>0.04</v>
          </cell>
          <cell r="AD68">
            <v>1</v>
          </cell>
        </row>
        <row r="69">
          <cell r="A69">
            <v>68</v>
          </cell>
          <cell r="B69" t="str">
            <v>A7 37.0*30.0</v>
          </cell>
          <cell r="C69">
            <v>762</v>
          </cell>
          <cell r="D69">
            <v>940</v>
          </cell>
          <cell r="E69">
            <v>14</v>
          </cell>
          <cell r="F69">
            <v>14</v>
          </cell>
          <cell r="G69">
            <v>8</v>
          </cell>
          <cell r="H69">
            <v>8</v>
          </cell>
          <cell r="I69">
            <v>1</v>
          </cell>
          <cell r="J69">
            <v>1</v>
          </cell>
          <cell r="K69">
            <v>203.5</v>
          </cell>
          <cell r="L69">
            <v>1</v>
          </cell>
          <cell r="M69">
            <v>38</v>
          </cell>
          <cell r="N69">
            <v>84</v>
          </cell>
          <cell r="O69">
            <v>93</v>
          </cell>
          <cell r="P69">
            <v>116</v>
          </cell>
          <cell r="Q69">
            <v>0</v>
          </cell>
          <cell r="R69">
            <v>0.13</v>
          </cell>
          <cell r="S69">
            <v>0.13</v>
          </cell>
          <cell r="T69">
            <v>0.13</v>
          </cell>
          <cell r="U69">
            <v>1</v>
          </cell>
          <cell r="V69">
            <v>15</v>
          </cell>
          <cell r="W69">
            <v>12</v>
          </cell>
          <cell r="X69">
            <v>1</v>
          </cell>
          <cell r="Y69">
            <v>1</v>
          </cell>
          <cell r="Z69">
            <v>50</v>
          </cell>
          <cell r="AA69">
            <v>50</v>
          </cell>
          <cell r="AB69">
            <v>0.04</v>
          </cell>
          <cell r="AC69">
            <v>0.04</v>
          </cell>
          <cell r="AD69">
            <v>1</v>
          </cell>
        </row>
        <row r="70">
          <cell r="A70">
            <v>69</v>
          </cell>
          <cell r="B70" t="str">
            <v>A7b37.0*30.0</v>
          </cell>
          <cell r="C70">
            <v>762</v>
          </cell>
          <cell r="D70">
            <v>940</v>
          </cell>
          <cell r="E70">
            <v>69</v>
          </cell>
          <cell r="F70">
            <v>69</v>
          </cell>
          <cell r="G70">
            <v>93</v>
          </cell>
          <cell r="H70">
            <v>93</v>
          </cell>
          <cell r="I70">
            <v>1</v>
          </cell>
          <cell r="J70">
            <v>1</v>
          </cell>
          <cell r="K70">
            <v>203.5</v>
          </cell>
          <cell r="L70">
            <v>1</v>
          </cell>
          <cell r="M70">
            <v>38</v>
          </cell>
          <cell r="N70">
            <v>84</v>
          </cell>
          <cell r="O70">
            <v>93</v>
          </cell>
          <cell r="P70">
            <v>116</v>
          </cell>
          <cell r="Q70">
            <v>0</v>
          </cell>
          <cell r="R70">
            <v>0.13</v>
          </cell>
          <cell r="S70">
            <v>0.13</v>
          </cell>
          <cell r="T70">
            <v>0.13</v>
          </cell>
          <cell r="U70">
            <v>1</v>
          </cell>
          <cell r="V70">
            <v>15</v>
          </cell>
          <cell r="W70">
            <v>12</v>
          </cell>
          <cell r="X70">
            <v>1</v>
          </cell>
          <cell r="Y70">
            <v>1</v>
          </cell>
          <cell r="Z70">
            <v>50</v>
          </cell>
          <cell r="AA70">
            <v>50</v>
          </cell>
          <cell r="AB70">
            <v>0.04</v>
          </cell>
          <cell r="AC70">
            <v>0.04</v>
          </cell>
          <cell r="AD70">
            <v>1</v>
          </cell>
        </row>
        <row r="71">
          <cell r="A71">
            <v>70</v>
          </cell>
          <cell r="B71" t="str">
            <v>A7 39.0*30.5</v>
          </cell>
          <cell r="C71">
            <v>775</v>
          </cell>
          <cell r="D71">
            <v>991</v>
          </cell>
          <cell r="E71">
            <v>21</v>
          </cell>
          <cell r="F71">
            <v>21</v>
          </cell>
          <cell r="G71">
            <v>34</v>
          </cell>
          <cell r="H71">
            <v>34</v>
          </cell>
          <cell r="I71">
            <v>1</v>
          </cell>
          <cell r="J71">
            <v>1</v>
          </cell>
          <cell r="K71">
            <v>203.5</v>
          </cell>
          <cell r="L71">
            <v>1</v>
          </cell>
          <cell r="M71">
            <v>37</v>
          </cell>
          <cell r="N71">
            <v>82</v>
          </cell>
          <cell r="O71">
            <v>91</v>
          </cell>
          <cell r="P71">
            <v>114</v>
          </cell>
          <cell r="Q71">
            <v>0</v>
          </cell>
          <cell r="R71">
            <v>0.13</v>
          </cell>
          <cell r="S71">
            <v>0.13</v>
          </cell>
          <cell r="T71">
            <v>0.13</v>
          </cell>
          <cell r="U71">
            <v>1</v>
          </cell>
          <cell r="V71">
            <v>15</v>
          </cell>
          <cell r="W71">
            <v>12</v>
          </cell>
          <cell r="X71">
            <v>1</v>
          </cell>
          <cell r="Y71">
            <v>1</v>
          </cell>
          <cell r="Z71">
            <v>50</v>
          </cell>
          <cell r="AA71">
            <v>50</v>
          </cell>
          <cell r="AB71">
            <v>0.04</v>
          </cell>
          <cell r="AC71">
            <v>0.04</v>
          </cell>
          <cell r="AD71">
            <v>1</v>
          </cell>
        </row>
        <row r="72">
          <cell r="A72">
            <v>71</v>
          </cell>
          <cell r="B72" t="str">
            <v>A7b39.0*30.5</v>
          </cell>
          <cell r="C72">
            <v>775</v>
          </cell>
          <cell r="D72">
            <v>991</v>
          </cell>
          <cell r="E72">
            <v>76</v>
          </cell>
          <cell r="F72">
            <v>76</v>
          </cell>
          <cell r="G72">
            <v>119</v>
          </cell>
          <cell r="H72">
            <v>119</v>
          </cell>
          <cell r="I72">
            <v>1</v>
          </cell>
          <cell r="J72">
            <v>1</v>
          </cell>
          <cell r="K72">
            <v>203.5</v>
          </cell>
          <cell r="L72">
            <v>1</v>
          </cell>
          <cell r="M72">
            <v>37</v>
          </cell>
          <cell r="N72">
            <v>82</v>
          </cell>
          <cell r="O72">
            <v>91</v>
          </cell>
          <cell r="P72">
            <v>114</v>
          </cell>
          <cell r="Q72">
            <v>0</v>
          </cell>
          <cell r="R72">
            <v>0.13</v>
          </cell>
          <cell r="S72">
            <v>0.13</v>
          </cell>
          <cell r="T72">
            <v>0.13</v>
          </cell>
          <cell r="U72">
            <v>1</v>
          </cell>
          <cell r="V72">
            <v>15</v>
          </cell>
          <cell r="W72">
            <v>12</v>
          </cell>
          <cell r="X72">
            <v>1</v>
          </cell>
          <cell r="Y72">
            <v>1</v>
          </cell>
          <cell r="Z72">
            <v>50</v>
          </cell>
          <cell r="AA72">
            <v>50</v>
          </cell>
          <cell r="AB72">
            <v>0.04</v>
          </cell>
          <cell r="AC72">
            <v>0.04</v>
          </cell>
          <cell r="AD72">
            <v>1</v>
          </cell>
        </row>
        <row r="73">
          <cell r="A73">
            <v>72</v>
          </cell>
          <cell r="B73" t="str">
            <v>A7x39.0*30.5</v>
          </cell>
          <cell r="C73">
            <v>775</v>
          </cell>
          <cell r="D73">
            <v>991</v>
          </cell>
          <cell r="E73">
            <v>12</v>
          </cell>
          <cell r="F73">
            <v>12</v>
          </cell>
          <cell r="G73">
            <v>12</v>
          </cell>
          <cell r="H73">
            <v>12</v>
          </cell>
          <cell r="I73">
            <v>2</v>
          </cell>
          <cell r="J73">
            <v>2</v>
          </cell>
          <cell r="K73">
            <v>203.5</v>
          </cell>
          <cell r="L73">
            <v>4</v>
          </cell>
          <cell r="M73">
            <v>37</v>
          </cell>
          <cell r="N73">
            <v>82</v>
          </cell>
          <cell r="O73">
            <v>91</v>
          </cell>
          <cell r="P73">
            <v>114</v>
          </cell>
          <cell r="Q73">
            <v>0</v>
          </cell>
          <cell r="R73">
            <v>0.13</v>
          </cell>
          <cell r="S73">
            <v>0.13</v>
          </cell>
          <cell r="T73">
            <v>0.13</v>
          </cell>
          <cell r="U73">
            <v>1</v>
          </cell>
          <cell r="V73">
            <v>15</v>
          </cell>
          <cell r="W73">
            <v>12</v>
          </cell>
          <cell r="X73">
            <v>1</v>
          </cell>
          <cell r="Y73">
            <v>1</v>
          </cell>
          <cell r="Z73">
            <v>50</v>
          </cell>
          <cell r="AA73">
            <v>50</v>
          </cell>
          <cell r="AB73">
            <v>0.04</v>
          </cell>
          <cell r="AC73">
            <v>0.04</v>
          </cell>
          <cell r="AD73">
            <v>1</v>
          </cell>
        </row>
        <row r="74">
          <cell r="A74">
            <v>73</v>
          </cell>
          <cell r="B74" t="str">
            <v>A7 42.0*33.5</v>
          </cell>
          <cell r="C74">
            <v>851</v>
          </cell>
          <cell r="D74">
            <v>1067</v>
          </cell>
          <cell r="E74">
            <v>12</v>
          </cell>
          <cell r="F74">
            <v>12</v>
          </cell>
          <cell r="G74">
            <v>10</v>
          </cell>
          <cell r="H74">
            <v>10</v>
          </cell>
          <cell r="I74">
            <v>2</v>
          </cell>
          <cell r="J74">
            <v>2</v>
          </cell>
          <cell r="K74">
            <v>203.5</v>
          </cell>
          <cell r="L74">
            <v>3</v>
          </cell>
          <cell r="M74">
            <v>33</v>
          </cell>
          <cell r="N74">
            <v>74</v>
          </cell>
          <cell r="O74">
            <v>82</v>
          </cell>
          <cell r="P74">
            <v>102</v>
          </cell>
          <cell r="Q74">
            <v>0</v>
          </cell>
          <cell r="R74">
            <v>0.13</v>
          </cell>
          <cell r="S74">
            <v>0.13</v>
          </cell>
          <cell r="T74">
            <v>0.13</v>
          </cell>
          <cell r="U74">
            <v>1</v>
          </cell>
          <cell r="V74">
            <v>15</v>
          </cell>
          <cell r="W74">
            <v>12</v>
          </cell>
          <cell r="X74">
            <v>1</v>
          </cell>
          <cell r="Y74">
            <v>1</v>
          </cell>
          <cell r="Z74">
            <v>50</v>
          </cell>
          <cell r="AA74">
            <v>50</v>
          </cell>
          <cell r="AB74">
            <v>0.04</v>
          </cell>
          <cell r="AC74">
            <v>0.04</v>
          </cell>
          <cell r="AD74">
            <v>1</v>
          </cell>
        </row>
        <row r="75">
          <cell r="A75">
            <v>74</v>
          </cell>
          <cell r="B75" t="str">
            <v>A7 33.5*42.0</v>
          </cell>
          <cell r="C75">
            <v>1067</v>
          </cell>
          <cell r="D75">
            <v>851</v>
          </cell>
          <cell r="E75">
            <v>10</v>
          </cell>
          <cell r="F75">
            <v>10</v>
          </cell>
          <cell r="G75">
            <v>12</v>
          </cell>
          <cell r="H75">
            <v>12</v>
          </cell>
          <cell r="I75">
            <v>2</v>
          </cell>
          <cell r="J75">
            <v>2</v>
          </cell>
          <cell r="K75">
            <v>203.5</v>
          </cell>
          <cell r="L75">
            <v>3</v>
          </cell>
          <cell r="M75">
            <v>24</v>
          </cell>
          <cell r="N75">
            <v>54</v>
          </cell>
          <cell r="O75">
            <v>60</v>
          </cell>
          <cell r="P75">
            <v>75</v>
          </cell>
          <cell r="Q75">
            <v>0</v>
          </cell>
          <cell r="R75">
            <v>0.13</v>
          </cell>
          <cell r="S75">
            <v>0.13</v>
          </cell>
          <cell r="T75">
            <v>0.13</v>
          </cell>
          <cell r="U75">
            <v>1</v>
          </cell>
          <cell r="V75">
            <v>15</v>
          </cell>
          <cell r="W75">
            <v>12</v>
          </cell>
          <cell r="X75">
            <v>1</v>
          </cell>
          <cell r="Y75">
            <v>1</v>
          </cell>
          <cell r="Z75">
            <v>50</v>
          </cell>
          <cell r="AA75">
            <v>50</v>
          </cell>
          <cell r="AB75">
            <v>0.04</v>
          </cell>
          <cell r="AC75">
            <v>0.04</v>
          </cell>
          <cell r="AD75">
            <v>1</v>
          </cell>
        </row>
        <row r="76">
          <cell r="A76">
            <v>75</v>
          </cell>
          <cell r="B76" t="str">
            <v>A7h37.0*30.0</v>
          </cell>
          <cell r="C76">
            <v>762</v>
          </cell>
          <cell r="D76">
            <v>940</v>
          </cell>
          <cell r="E76">
            <v>8</v>
          </cell>
          <cell r="F76">
            <v>8</v>
          </cell>
          <cell r="G76">
            <v>8</v>
          </cell>
          <cell r="H76">
            <v>8</v>
          </cell>
          <cell r="I76">
            <v>1</v>
          </cell>
          <cell r="J76">
            <v>2</v>
          </cell>
          <cell r="K76">
            <v>203.5</v>
          </cell>
          <cell r="L76">
            <v>2</v>
          </cell>
          <cell r="M76">
            <v>38</v>
          </cell>
          <cell r="N76">
            <v>84</v>
          </cell>
          <cell r="O76">
            <v>93</v>
          </cell>
          <cell r="P76">
            <v>116</v>
          </cell>
          <cell r="Q76">
            <v>0</v>
          </cell>
          <cell r="R76">
            <v>0.13</v>
          </cell>
          <cell r="S76">
            <v>0.13</v>
          </cell>
          <cell r="T76">
            <v>0.13</v>
          </cell>
          <cell r="U76">
            <v>1</v>
          </cell>
          <cell r="V76">
            <v>15</v>
          </cell>
          <cell r="W76">
            <v>12</v>
          </cell>
          <cell r="X76">
            <v>1</v>
          </cell>
          <cell r="Y76">
            <v>1</v>
          </cell>
          <cell r="Z76">
            <v>50</v>
          </cell>
          <cell r="AA76">
            <v>50</v>
          </cell>
          <cell r="AB76">
            <v>0.04</v>
          </cell>
          <cell r="AC76">
            <v>0.04</v>
          </cell>
          <cell r="AD76">
            <v>1</v>
          </cell>
        </row>
        <row r="77">
          <cell r="A77">
            <v>76</v>
          </cell>
          <cell r="B77" t="str">
            <v>A7 44.5*36.5</v>
          </cell>
          <cell r="C77">
            <v>927</v>
          </cell>
          <cell r="D77">
            <v>1130</v>
          </cell>
          <cell r="E77">
            <v>10</v>
          </cell>
          <cell r="F77">
            <v>10</v>
          </cell>
          <cell r="G77">
            <v>12</v>
          </cell>
          <cell r="H77">
            <v>12</v>
          </cell>
          <cell r="I77">
            <v>2</v>
          </cell>
          <cell r="J77">
            <v>2</v>
          </cell>
          <cell r="K77">
            <v>203.5</v>
          </cell>
          <cell r="L77">
            <v>3</v>
          </cell>
          <cell r="M77">
            <v>30</v>
          </cell>
          <cell r="N77">
            <v>66</v>
          </cell>
          <cell r="O77">
            <v>73</v>
          </cell>
          <cell r="P77">
            <v>92</v>
          </cell>
          <cell r="Q77">
            <v>0</v>
          </cell>
          <cell r="R77">
            <v>0.13</v>
          </cell>
          <cell r="S77">
            <v>0.13</v>
          </cell>
          <cell r="T77">
            <v>0.13</v>
          </cell>
          <cell r="U77">
            <v>1</v>
          </cell>
          <cell r="V77">
            <v>15</v>
          </cell>
          <cell r="W77">
            <v>12</v>
          </cell>
          <cell r="X77">
            <v>1</v>
          </cell>
          <cell r="Y77">
            <v>1</v>
          </cell>
          <cell r="Z77">
            <v>50</v>
          </cell>
          <cell r="AA77">
            <v>50</v>
          </cell>
          <cell r="AB77">
            <v>0.04</v>
          </cell>
          <cell r="AC77">
            <v>0.04</v>
          </cell>
          <cell r="AD77">
            <v>1</v>
          </cell>
        </row>
        <row r="78">
          <cell r="A78">
            <v>77</v>
          </cell>
          <cell r="B78" t="str">
            <v>A7 36.5*44.5</v>
          </cell>
          <cell r="C78">
            <v>1130</v>
          </cell>
          <cell r="D78">
            <v>927</v>
          </cell>
          <cell r="E78">
            <v>12</v>
          </cell>
          <cell r="F78">
            <v>12</v>
          </cell>
          <cell r="G78">
            <v>10</v>
          </cell>
          <cell r="H78">
            <v>10</v>
          </cell>
          <cell r="I78">
            <v>2</v>
          </cell>
          <cell r="J78">
            <v>2</v>
          </cell>
          <cell r="K78">
            <v>203.5</v>
          </cell>
          <cell r="L78">
            <v>3</v>
          </cell>
          <cell r="M78">
            <v>22</v>
          </cell>
          <cell r="N78">
            <v>49</v>
          </cell>
          <cell r="O78">
            <v>55</v>
          </cell>
          <cell r="P78">
            <v>68</v>
          </cell>
          <cell r="Q78">
            <v>0</v>
          </cell>
          <cell r="R78">
            <v>0.13</v>
          </cell>
          <cell r="S78">
            <v>0.13</v>
          </cell>
          <cell r="T78">
            <v>0.13</v>
          </cell>
          <cell r="U78">
            <v>1</v>
          </cell>
          <cell r="V78">
            <v>15</v>
          </cell>
          <cell r="W78">
            <v>12</v>
          </cell>
          <cell r="X78">
            <v>1</v>
          </cell>
          <cell r="Y78">
            <v>1</v>
          </cell>
          <cell r="Z78">
            <v>50</v>
          </cell>
          <cell r="AA78">
            <v>50</v>
          </cell>
          <cell r="AB78">
            <v>0.04</v>
          </cell>
          <cell r="AC78">
            <v>0.04</v>
          </cell>
          <cell r="AD78">
            <v>1</v>
          </cell>
        </row>
        <row r="79">
          <cell r="A79">
            <v>78</v>
          </cell>
          <cell r="B79" t="str">
            <v>E7 39.0*30.0</v>
          </cell>
          <cell r="C79">
            <v>762</v>
          </cell>
          <cell r="D79">
            <v>991</v>
          </cell>
          <cell r="E79">
            <v>8</v>
          </cell>
          <cell r="F79">
            <v>8</v>
          </cell>
          <cell r="G79">
            <v>12</v>
          </cell>
          <cell r="H79">
            <v>12</v>
          </cell>
          <cell r="I79">
            <v>2</v>
          </cell>
          <cell r="J79">
            <v>2</v>
          </cell>
          <cell r="K79">
            <v>203.5</v>
          </cell>
          <cell r="L79">
            <v>4</v>
          </cell>
          <cell r="M79">
            <v>38</v>
          </cell>
          <cell r="N79">
            <v>84</v>
          </cell>
          <cell r="O79">
            <v>93</v>
          </cell>
          <cell r="P79">
            <v>116</v>
          </cell>
          <cell r="Q79">
            <v>0</v>
          </cell>
          <cell r="R79">
            <v>0.13</v>
          </cell>
          <cell r="S79">
            <v>0.13</v>
          </cell>
          <cell r="T79">
            <v>0.13</v>
          </cell>
          <cell r="U79">
            <v>1</v>
          </cell>
          <cell r="V79">
            <v>15</v>
          </cell>
          <cell r="W79">
            <v>12</v>
          </cell>
          <cell r="X79">
            <v>1</v>
          </cell>
          <cell r="Y79">
            <v>1</v>
          </cell>
          <cell r="Z79">
            <v>50</v>
          </cell>
          <cell r="AA79">
            <v>50</v>
          </cell>
          <cell r="AB79">
            <v>0.04</v>
          </cell>
          <cell r="AC79">
            <v>0.04</v>
          </cell>
          <cell r="AD79">
            <v>1</v>
          </cell>
        </row>
        <row r="80">
          <cell r="A80">
            <v>79</v>
          </cell>
          <cell r="B80" t="str">
            <v>A7 44.5*27.0</v>
          </cell>
          <cell r="C80">
            <v>686</v>
          </cell>
          <cell r="D80">
            <v>1130</v>
          </cell>
          <cell r="E80">
            <v>8</v>
          </cell>
          <cell r="F80">
            <v>8</v>
          </cell>
          <cell r="G80">
            <v>8</v>
          </cell>
          <cell r="H80">
            <v>8</v>
          </cell>
          <cell r="I80">
            <v>1</v>
          </cell>
          <cell r="J80">
            <v>2</v>
          </cell>
          <cell r="K80">
            <v>203.5</v>
          </cell>
          <cell r="L80">
            <v>2</v>
          </cell>
          <cell r="M80">
            <v>42</v>
          </cell>
          <cell r="N80">
            <v>93</v>
          </cell>
          <cell r="O80">
            <v>104</v>
          </cell>
          <cell r="P80">
            <v>130</v>
          </cell>
          <cell r="Q80">
            <v>0</v>
          </cell>
          <cell r="R80">
            <v>0.13</v>
          </cell>
          <cell r="S80">
            <v>0.13</v>
          </cell>
          <cell r="T80">
            <v>0.13</v>
          </cell>
          <cell r="U80">
            <v>1</v>
          </cell>
          <cell r="V80">
            <v>15</v>
          </cell>
          <cell r="W80">
            <v>12</v>
          </cell>
          <cell r="X80">
            <v>1</v>
          </cell>
          <cell r="Y80">
            <v>1</v>
          </cell>
          <cell r="Z80">
            <v>50</v>
          </cell>
          <cell r="AA80">
            <v>50</v>
          </cell>
          <cell r="AB80">
            <v>0.04</v>
          </cell>
          <cell r="AC80">
            <v>0.04</v>
          </cell>
          <cell r="AD80">
            <v>1</v>
          </cell>
        </row>
        <row r="81">
          <cell r="A81">
            <v>80</v>
          </cell>
          <cell r="B81" t="str">
            <v/>
          </cell>
          <cell r="C81" t="str">
            <v/>
          </cell>
          <cell r="D81" t="str">
            <v/>
          </cell>
          <cell r="E81" t="str">
            <v/>
          </cell>
          <cell r="F81" t="str">
            <v/>
          </cell>
          <cell r="G81" t="str">
            <v/>
          </cell>
          <cell r="H81" t="str">
            <v/>
          </cell>
          <cell r="I81" t="str">
            <v/>
          </cell>
          <cell r="J81" t="str">
            <v/>
          </cell>
          <cell r="K81" t="str">
            <v/>
          </cell>
          <cell r="L81" t="str">
            <v/>
          </cell>
          <cell r="M81" t="str">
            <v/>
          </cell>
          <cell r="N81" t="str">
            <v/>
          </cell>
          <cell r="O81" t="str">
            <v/>
          </cell>
          <cell r="P81" t="str">
            <v/>
          </cell>
          <cell r="Q81" t="str">
            <v/>
          </cell>
          <cell r="R81" t="str">
            <v/>
          </cell>
          <cell r="S81" t="str">
            <v/>
          </cell>
          <cell r="T81" t="str">
            <v/>
          </cell>
          <cell r="V81" t="str">
            <v/>
          </cell>
          <cell r="W81" t="str">
            <v/>
          </cell>
          <cell r="X81" t="str">
            <v/>
          </cell>
          <cell r="Y81" t="str">
            <v/>
          </cell>
          <cell r="Z81" t="str">
            <v/>
          </cell>
          <cell r="AA81" t="str">
            <v/>
          </cell>
          <cell r="AB81" t="str">
            <v/>
          </cell>
        </row>
        <row r="82">
          <cell r="A82">
            <v>81</v>
          </cell>
          <cell r="B82" t="str">
            <v>A7 44.5*27.5</v>
          </cell>
          <cell r="C82">
            <v>699</v>
          </cell>
          <cell r="D82">
            <v>1130</v>
          </cell>
          <cell r="E82">
            <v>8</v>
          </cell>
          <cell r="F82">
            <v>8</v>
          </cell>
          <cell r="G82">
            <v>8</v>
          </cell>
          <cell r="H82">
            <v>8</v>
          </cell>
          <cell r="I82">
            <v>1</v>
          </cell>
          <cell r="J82">
            <v>2</v>
          </cell>
          <cell r="K82">
            <v>203.5</v>
          </cell>
          <cell r="L82">
            <v>2</v>
          </cell>
          <cell r="M82">
            <v>41</v>
          </cell>
          <cell r="N82">
            <v>92</v>
          </cell>
          <cell r="O82">
            <v>102</v>
          </cell>
          <cell r="P82">
            <v>127</v>
          </cell>
          <cell r="Q82">
            <v>0</v>
          </cell>
          <cell r="R82">
            <v>0.13</v>
          </cell>
          <cell r="S82">
            <v>0.13</v>
          </cell>
          <cell r="T82">
            <v>0.13</v>
          </cell>
          <cell r="U82">
            <v>1</v>
          </cell>
          <cell r="V82">
            <v>15</v>
          </cell>
          <cell r="W82">
            <v>12</v>
          </cell>
          <cell r="X82">
            <v>1</v>
          </cell>
          <cell r="Y82">
            <v>1</v>
          </cell>
          <cell r="Z82">
            <v>50</v>
          </cell>
          <cell r="AA82">
            <v>50</v>
          </cell>
          <cell r="AB82">
            <v>0.04</v>
          </cell>
          <cell r="AC82">
            <v>0.04</v>
          </cell>
          <cell r="AD82">
            <v>1</v>
          </cell>
        </row>
        <row r="83">
          <cell r="A83">
            <v>82</v>
          </cell>
          <cell r="B83" t="str">
            <v/>
          </cell>
          <cell r="C83" t="str">
            <v/>
          </cell>
          <cell r="D83" t="str">
            <v/>
          </cell>
          <cell r="E83" t="str">
            <v/>
          </cell>
          <cell r="F83" t="str">
            <v/>
          </cell>
          <cell r="G83" t="str">
            <v/>
          </cell>
          <cell r="H83" t="str">
            <v/>
          </cell>
          <cell r="I83" t="str">
            <v/>
          </cell>
          <cell r="J83" t="str">
            <v/>
          </cell>
          <cell r="K83" t="str">
            <v/>
          </cell>
          <cell r="L83" t="str">
            <v/>
          </cell>
          <cell r="M83" t="str">
            <v/>
          </cell>
          <cell r="N83" t="str">
            <v/>
          </cell>
          <cell r="O83" t="str">
            <v/>
          </cell>
          <cell r="P83" t="str">
            <v/>
          </cell>
          <cell r="Q83" t="str">
            <v/>
          </cell>
          <cell r="R83" t="str">
            <v/>
          </cell>
          <cell r="S83" t="str">
            <v/>
          </cell>
          <cell r="T83" t="str">
            <v/>
          </cell>
          <cell r="V83" t="str">
            <v/>
          </cell>
          <cell r="W83" t="str">
            <v/>
          </cell>
          <cell r="X83" t="str">
            <v/>
          </cell>
          <cell r="Y83" t="str">
            <v/>
          </cell>
          <cell r="Z83" t="str">
            <v/>
          </cell>
          <cell r="AA83" t="str">
            <v/>
          </cell>
          <cell r="AB83" t="str">
            <v/>
          </cell>
        </row>
        <row r="84">
          <cell r="A84">
            <v>83</v>
          </cell>
          <cell r="B84" t="str">
            <v>A7 1200*1000</v>
          </cell>
          <cell r="C84">
            <v>1000</v>
          </cell>
          <cell r="D84">
            <v>1200</v>
          </cell>
          <cell r="E84">
            <v>8</v>
          </cell>
          <cell r="F84">
            <v>8</v>
          </cell>
          <cell r="G84">
            <v>8</v>
          </cell>
          <cell r="H84">
            <v>8</v>
          </cell>
          <cell r="I84">
            <v>1</v>
          </cell>
          <cell r="J84">
            <v>1</v>
          </cell>
          <cell r="K84">
            <v>203.5</v>
          </cell>
          <cell r="L84">
            <v>1</v>
          </cell>
          <cell r="M84">
            <v>27</v>
          </cell>
          <cell r="N84">
            <v>59</v>
          </cell>
          <cell r="O84">
            <v>66</v>
          </cell>
          <cell r="P84">
            <v>83</v>
          </cell>
          <cell r="Q84">
            <v>0</v>
          </cell>
          <cell r="R84">
            <v>0.13</v>
          </cell>
          <cell r="S84">
            <v>0.13</v>
          </cell>
          <cell r="T84">
            <v>0.13</v>
          </cell>
          <cell r="U84">
            <v>1</v>
          </cell>
          <cell r="V84">
            <v>15</v>
          </cell>
          <cell r="W84">
            <v>12</v>
          </cell>
          <cell r="X84">
            <v>1</v>
          </cell>
          <cell r="Y84">
            <v>1</v>
          </cell>
          <cell r="Z84">
            <v>50</v>
          </cell>
          <cell r="AA84">
            <v>50</v>
          </cell>
          <cell r="AB84">
            <v>0.04</v>
          </cell>
          <cell r="AC84">
            <v>0.04</v>
          </cell>
          <cell r="AD84">
            <v>1</v>
          </cell>
        </row>
        <row r="85">
          <cell r="A85">
            <v>84</v>
          </cell>
          <cell r="B85" t="str">
            <v/>
          </cell>
          <cell r="C85" t="str">
            <v/>
          </cell>
          <cell r="D85" t="str">
            <v/>
          </cell>
          <cell r="E85" t="str">
            <v/>
          </cell>
          <cell r="F85" t="str">
            <v/>
          </cell>
          <cell r="G85" t="str">
            <v/>
          </cell>
          <cell r="H85" t="str">
            <v/>
          </cell>
          <cell r="I85" t="str">
            <v/>
          </cell>
          <cell r="J85" t="str">
            <v/>
          </cell>
          <cell r="K85" t="str">
            <v/>
          </cell>
          <cell r="L85" t="str">
            <v/>
          </cell>
          <cell r="M85" t="str">
            <v/>
          </cell>
          <cell r="N85" t="str">
            <v/>
          </cell>
          <cell r="O85" t="str">
            <v/>
          </cell>
          <cell r="P85" t="str">
            <v/>
          </cell>
          <cell r="Q85" t="str">
            <v/>
          </cell>
          <cell r="R85" t="str">
            <v/>
          </cell>
          <cell r="S85" t="str">
            <v/>
          </cell>
          <cell r="T85" t="str">
            <v/>
          </cell>
          <cell r="V85" t="str">
            <v/>
          </cell>
          <cell r="W85" t="str">
            <v/>
          </cell>
          <cell r="X85" t="str">
            <v/>
          </cell>
          <cell r="Y85" t="str">
            <v/>
          </cell>
          <cell r="Z85" t="str">
            <v/>
          </cell>
          <cell r="AA85" t="str">
            <v/>
          </cell>
          <cell r="AB85" t="str">
            <v/>
          </cell>
        </row>
        <row r="86">
          <cell r="A86">
            <v>85</v>
          </cell>
          <cell r="B86" t="str">
            <v>A7 49.0*41.0</v>
          </cell>
          <cell r="C86">
            <v>1041</v>
          </cell>
          <cell r="D86">
            <v>1245</v>
          </cell>
          <cell r="E86">
            <v>24</v>
          </cell>
          <cell r="F86">
            <v>24</v>
          </cell>
          <cell r="G86">
            <v>26</v>
          </cell>
          <cell r="H86">
            <v>26</v>
          </cell>
          <cell r="I86">
            <v>1</v>
          </cell>
          <cell r="J86">
            <v>1</v>
          </cell>
          <cell r="K86">
            <v>203.5</v>
          </cell>
          <cell r="L86">
            <v>1</v>
          </cell>
          <cell r="M86">
            <v>25</v>
          </cell>
          <cell r="N86">
            <v>56</v>
          </cell>
          <cell r="O86">
            <v>62</v>
          </cell>
          <cell r="P86">
            <v>78</v>
          </cell>
          <cell r="Q86">
            <v>0</v>
          </cell>
          <cell r="R86">
            <v>0.13</v>
          </cell>
          <cell r="S86">
            <v>0.13</v>
          </cell>
          <cell r="T86">
            <v>0.13</v>
          </cell>
          <cell r="U86">
            <v>1</v>
          </cell>
          <cell r="V86">
            <v>15</v>
          </cell>
          <cell r="W86">
            <v>12</v>
          </cell>
          <cell r="X86">
            <v>1</v>
          </cell>
          <cell r="Y86">
            <v>1</v>
          </cell>
          <cell r="Z86">
            <v>50</v>
          </cell>
          <cell r="AA86">
            <v>50</v>
          </cell>
          <cell r="AB86">
            <v>0.04</v>
          </cell>
          <cell r="AC86">
            <v>0.04</v>
          </cell>
          <cell r="AD86">
            <v>1</v>
          </cell>
        </row>
        <row r="87">
          <cell r="A87">
            <v>86</v>
          </cell>
          <cell r="B87" t="str">
            <v>A7c49.0*41.0</v>
          </cell>
          <cell r="C87">
            <v>1041</v>
          </cell>
          <cell r="D87">
            <v>1245</v>
          </cell>
          <cell r="E87">
            <v>179</v>
          </cell>
          <cell r="F87">
            <v>179</v>
          </cell>
          <cell r="G87">
            <v>181</v>
          </cell>
          <cell r="H87">
            <v>181</v>
          </cell>
          <cell r="I87">
            <v>1</v>
          </cell>
          <cell r="J87">
            <v>1</v>
          </cell>
          <cell r="K87">
            <v>203.5</v>
          </cell>
          <cell r="L87">
            <v>1</v>
          </cell>
          <cell r="M87">
            <v>25</v>
          </cell>
          <cell r="N87">
            <v>56</v>
          </cell>
          <cell r="O87">
            <v>62</v>
          </cell>
          <cell r="P87">
            <v>78</v>
          </cell>
          <cell r="Q87">
            <v>0</v>
          </cell>
          <cell r="R87">
            <v>0.13</v>
          </cell>
          <cell r="S87">
            <v>0.13</v>
          </cell>
          <cell r="T87">
            <v>0.13</v>
          </cell>
          <cell r="U87">
            <v>1</v>
          </cell>
          <cell r="V87">
            <v>15</v>
          </cell>
          <cell r="W87">
            <v>12</v>
          </cell>
          <cell r="X87">
            <v>1</v>
          </cell>
          <cell r="Y87">
            <v>1</v>
          </cell>
          <cell r="Z87">
            <v>50</v>
          </cell>
          <cell r="AA87">
            <v>50</v>
          </cell>
          <cell r="AB87">
            <v>0.04</v>
          </cell>
          <cell r="AC87">
            <v>0.04</v>
          </cell>
          <cell r="AD87">
            <v>1</v>
          </cell>
        </row>
        <row r="88">
          <cell r="A88">
            <v>87</v>
          </cell>
          <cell r="B88" t="str">
            <v>A7x49.0*41.0</v>
          </cell>
          <cell r="C88">
            <v>1041</v>
          </cell>
          <cell r="D88">
            <v>1245</v>
          </cell>
          <cell r="E88">
            <v>24</v>
          </cell>
          <cell r="F88">
            <v>24</v>
          </cell>
          <cell r="G88">
            <v>26</v>
          </cell>
          <cell r="H88">
            <v>26</v>
          </cell>
          <cell r="I88">
            <v>2</v>
          </cell>
          <cell r="J88">
            <v>2</v>
          </cell>
          <cell r="K88">
            <v>203.5</v>
          </cell>
          <cell r="L88">
            <v>4</v>
          </cell>
          <cell r="M88">
            <v>25</v>
          </cell>
          <cell r="N88">
            <v>56</v>
          </cell>
          <cell r="O88">
            <v>62</v>
          </cell>
          <cell r="P88">
            <v>78</v>
          </cell>
          <cell r="Q88">
            <v>0</v>
          </cell>
          <cell r="R88">
            <v>0.13</v>
          </cell>
          <cell r="S88">
            <v>0.13</v>
          </cell>
          <cell r="T88">
            <v>0.13</v>
          </cell>
          <cell r="U88">
            <v>1</v>
          </cell>
          <cell r="V88">
            <v>15</v>
          </cell>
          <cell r="W88">
            <v>12</v>
          </cell>
          <cell r="X88">
            <v>1</v>
          </cell>
          <cell r="Y88">
            <v>1</v>
          </cell>
          <cell r="Z88">
            <v>50</v>
          </cell>
          <cell r="AA88">
            <v>50</v>
          </cell>
          <cell r="AB88">
            <v>0.04</v>
          </cell>
          <cell r="AC88">
            <v>0.04</v>
          </cell>
          <cell r="AD88">
            <v>1</v>
          </cell>
        </row>
        <row r="89">
          <cell r="A89">
            <v>88</v>
          </cell>
          <cell r="B89" t="str">
            <v>A7 24.5*29.5</v>
          </cell>
          <cell r="C89">
            <v>749</v>
          </cell>
          <cell r="D89">
            <v>622</v>
          </cell>
          <cell r="E89">
            <v>8</v>
          </cell>
          <cell r="F89">
            <v>8</v>
          </cell>
          <cell r="G89">
            <v>8</v>
          </cell>
          <cell r="H89">
            <v>8</v>
          </cell>
          <cell r="I89">
            <v>1</v>
          </cell>
          <cell r="J89">
            <v>1</v>
          </cell>
          <cell r="K89">
            <v>203.5</v>
          </cell>
          <cell r="L89">
            <v>1</v>
          </cell>
          <cell r="M89">
            <v>38</v>
          </cell>
          <cell r="N89">
            <v>85</v>
          </cell>
          <cell r="O89">
            <v>95</v>
          </cell>
          <cell r="P89">
            <v>118</v>
          </cell>
          <cell r="Q89">
            <v>0</v>
          </cell>
          <cell r="R89">
            <v>0.13</v>
          </cell>
          <cell r="S89">
            <v>0.13</v>
          </cell>
          <cell r="T89">
            <v>0.13</v>
          </cell>
          <cell r="U89">
            <v>1</v>
          </cell>
          <cell r="V89">
            <v>15</v>
          </cell>
          <cell r="W89">
            <v>12</v>
          </cell>
          <cell r="X89">
            <v>1</v>
          </cell>
          <cell r="Y89">
            <v>1</v>
          </cell>
          <cell r="Z89">
            <v>50</v>
          </cell>
          <cell r="AA89">
            <v>50</v>
          </cell>
          <cell r="AB89">
            <v>0.04</v>
          </cell>
          <cell r="AC89">
            <v>0.04</v>
          </cell>
          <cell r="AD89">
            <v>1</v>
          </cell>
        </row>
        <row r="90">
          <cell r="A90">
            <v>89</v>
          </cell>
          <cell r="B90" t="str">
            <v>A7c39.0*30.5</v>
          </cell>
          <cell r="C90">
            <v>775</v>
          </cell>
          <cell r="D90">
            <v>991</v>
          </cell>
          <cell r="E90">
            <v>46</v>
          </cell>
          <cell r="F90">
            <v>46</v>
          </cell>
          <cell r="G90">
            <v>54</v>
          </cell>
          <cell r="H90">
            <v>54</v>
          </cell>
          <cell r="I90">
            <v>1</v>
          </cell>
          <cell r="J90">
            <v>1</v>
          </cell>
          <cell r="K90">
            <v>203.5</v>
          </cell>
          <cell r="L90">
            <v>1</v>
          </cell>
          <cell r="M90">
            <v>37</v>
          </cell>
          <cell r="N90">
            <v>82</v>
          </cell>
          <cell r="O90">
            <v>91</v>
          </cell>
          <cell r="P90">
            <v>114</v>
          </cell>
          <cell r="Q90">
            <v>0</v>
          </cell>
          <cell r="R90">
            <v>0.13</v>
          </cell>
          <cell r="S90">
            <v>0.13</v>
          </cell>
          <cell r="T90">
            <v>0.13</v>
          </cell>
          <cell r="U90">
            <v>1</v>
          </cell>
          <cell r="V90">
            <v>15</v>
          </cell>
          <cell r="W90">
            <v>12</v>
          </cell>
          <cell r="X90">
            <v>1</v>
          </cell>
          <cell r="Y90">
            <v>1</v>
          </cell>
          <cell r="Z90">
            <v>50</v>
          </cell>
          <cell r="AA90">
            <v>50</v>
          </cell>
          <cell r="AB90">
            <v>0.04</v>
          </cell>
          <cell r="AC90">
            <v>0.04</v>
          </cell>
          <cell r="AD90">
            <v>1</v>
          </cell>
        </row>
        <row r="91">
          <cell r="A91">
            <v>90</v>
          </cell>
          <cell r="B91" t="str">
            <v/>
          </cell>
          <cell r="C91" t="str">
            <v/>
          </cell>
          <cell r="D91" t="str">
            <v/>
          </cell>
          <cell r="E91" t="str">
            <v/>
          </cell>
          <cell r="F91" t="str">
            <v/>
          </cell>
          <cell r="G91" t="str">
            <v/>
          </cell>
          <cell r="H91" t="str">
            <v/>
          </cell>
          <cell r="I91" t="str">
            <v/>
          </cell>
          <cell r="J91" t="str">
            <v/>
          </cell>
          <cell r="K91" t="str">
            <v/>
          </cell>
          <cell r="L91" t="str">
            <v/>
          </cell>
          <cell r="M91" t="str">
            <v/>
          </cell>
          <cell r="N91" t="str">
            <v/>
          </cell>
          <cell r="O91" t="str">
            <v/>
          </cell>
          <cell r="P91" t="str">
            <v/>
          </cell>
          <cell r="Q91" t="str">
            <v/>
          </cell>
          <cell r="R91" t="str">
            <v/>
          </cell>
          <cell r="S91" t="str">
            <v/>
          </cell>
          <cell r="T91" t="str">
            <v/>
          </cell>
          <cell r="V91" t="str">
            <v/>
          </cell>
          <cell r="W91" t="str">
            <v/>
          </cell>
          <cell r="X91" t="str">
            <v/>
          </cell>
          <cell r="Y91" t="str">
            <v/>
          </cell>
          <cell r="Z91" t="str">
            <v/>
          </cell>
          <cell r="AA91" t="str">
            <v/>
          </cell>
          <cell r="AB91" t="str">
            <v/>
          </cell>
        </row>
        <row r="92">
          <cell r="A92">
            <v>91</v>
          </cell>
          <cell r="B92" t="str">
            <v>A7 51.0*45.0</v>
          </cell>
          <cell r="C92">
            <v>1143</v>
          </cell>
          <cell r="D92">
            <v>1295</v>
          </cell>
          <cell r="E92">
            <v>25</v>
          </cell>
          <cell r="F92">
            <v>25</v>
          </cell>
          <cell r="G92">
            <v>26</v>
          </cell>
          <cell r="H92">
            <v>26</v>
          </cell>
          <cell r="I92">
            <v>1</v>
          </cell>
          <cell r="J92">
            <v>1</v>
          </cell>
          <cell r="K92">
            <v>203.5</v>
          </cell>
          <cell r="L92">
            <v>1</v>
          </cell>
          <cell r="M92">
            <v>22</v>
          </cell>
          <cell r="N92">
            <v>48</v>
          </cell>
          <cell r="O92">
            <v>54</v>
          </cell>
          <cell r="P92">
            <v>67</v>
          </cell>
          <cell r="Q92">
            <v>0</v>
          </cell>
          <cell r="R92">
            <v>0.13</v>
          </cell>
          <cell r="S92">
            <v>0.13</v>
          </cell>
          <cell r="T92">
            <v>0.13</v>
          </cell>
          <cell r="U92">
            <v>1</v>
          </cell>
          <cell r="V92">
            <v>15</v>
          </cell>
          <cell r="W92">
            <v>12</v>
          </cell>
          <cell r="X92">
            <v>1</v>
          </cell>
          <cell r="Y92">
            <v>1</v>
          </cell>
          <cell r="Z92">
            <v>50</v>
          </cell>
          <cell r="AA92">
            <v>50</v>
          </cell>
          <cell r="AB92">
            <v>0.04</v>
          </cell>
          <cell r="AC92">
            <v>0.04</v>
          </cell>
          <cell r="AD92">
            <v>1</v>
          </cell>
        </row>
        <row r="93">
          <cell r="A93">
            <v>92</v>
          </cell>
          <cell r="B93" t="str">
            <v>A7c51.0*45.0</v>
          </cell>
          <cell r="C93">
            <v>1143</v>
          </cell>
          <cell r="D93">
            <v>1295</v>
          </cell>
          <cell r="E93">
            <v>230</v>
          </cell>
          <cell r="F93">
            <v>230</v>
          </cell>
          <cell r="G93">
            <v>206</v>
          </cell>
          <cell r="H93">
            <v>206</v>
          </cell>
          <cell r="I93">
            <v>1</v>
          </cell>
          <cell r="J93">
            <v>1</v>
          </cell>
          <cell r="K93">
            <v>203.5</v>
          </cell>
          <cell r="L93">
            <v>1</v>
          </cell>
          <cell r="M93">
            <v>22</v>
          </cell>
          <cell r="N93">
            <v>48</v>
          </cell>
          <cell r="O93">
            <v>54</v>
          </cell>
          <cell r="P93">
            <v>67</v>
          </cell>
          <cell r="Q93">
            <v>0</v>
          </cell>
          <cell r="R93">
            <v>0.13</v>
          </cell>
          <cell r="S93">
            <v>0.13</v>
          </cell>
          <cell r="T93">
            <v>0.13</v>
          </cell>
          <cell r="U93">
            <v>1</v>
          </cell>
          <cell r="V93">
            <v>15</v>
          </cell>
          <cell r="W93">
            <v>12</v>
          </cell>
          <cell r="X93">
            <v>1</v>
          </cell>
          <cell r="Y93">
            <v>1</v>
          </cell>
          <cell r="Z93">
            <v>50</v>
          </cell>
          <cell r="AA93">
            <v>50</v>
          </cell>
          <cell r="AB93">
            <v>0.04</v>
          </cell>
          <cell r="AC93">
            <v>0.04</v>
          </cell>
          <cell r="AD93">
            <v>1</v>
          </cell>
        </row>
        <row r="94">
          <cell r="A94">
            <v>93</v>
          </cell>
          <cell r="B94" t="str">
            <v>A7x51.0*45.0</v>
          </cell>
          <cell r="C94">
            <v>1143</v>
          </cell>
          <cell r="D94">
            <v>1295</v>
          </cell>
          <cell r="E94">
            <v>25</v>
          </cell>
          <cell r="F94">
            <v>25</v>
          </cell>
          <cell r="G94">
            <v>26</v>
          </cell>
          <cell r="H94">
            <v>26</v>
          </cell>
          <cell r="I94">
            <v>2</v>
          </cell>
          <cell r="J94">
            <v>2</v>
          </cell>
          <cell r="K94">
            <v>203.5</v>
          </cell>
          <cell r="L94">
            <v>4</v>
          </cell>
          <cell r="M94">
            <v>22</v>
          </cell>
          <cell r="N94">
            <v>48</v>
          </cell>
          <cell r="O94">
            <v>54</v>
          </cell>
          <cell r="P94">
            <v>67</v>
          </cell>
          <cell r="Q94">
            <v>0</v>
          </cell>
          <cell r="R94">
            <v>0.13</v>
          </cell>
          <cell r="S94">
            <v>0.13</v>
          </cell>
          <cell r="T94">
            <v>0.13</v>
          </cell>
          <cell r="U94">
            <v>1</v>
          </cell>
          <cell r="V94">
            <v>15</v>
          </cell>
          <cell r="W94">
            <v>12</v>
          </cell>
          <cell r="X94">
            <v>1</v>
          </cell>
          <cell r="Y94">
            <v>1</v>
          </cell>
          <cell r="Z94">
            <v>50</v>
          </cell>
          <cell r="AA94">
            <v>50</v>
          </cell>
          <cell r="AB94">
            <v>0.04</v>
          </cell>
          <cell r="AC94">
            <v>0.04</v>
          </cell>
          <cell r="AD94">
            <v>1</v>
          </cell>
        </row>
        <row r="95">
          <cell r="A95">
            <v>94</v>
          </cell>
          <cell r="B95" t="str">
            <v/>
          </cell>
          <cell r="C95" t="str">
            <v/>
          </cell>
          <cell r="D95" t="str">
            <v/>
          </cell>
          <cell r="E95" t="str">
            <v/>
          </cell>
          <cell r="F95" t="str">
            <v/>
          </cell>
          <cell r="G95" t="str">
            <v/>
          </cell>
          <cell r="H95" t="str">
            <v/>
          </cell>
          <cell r="I95" t="str">
            <v/>
          </cell>
          <cell r="J95" t="str">
            <v/>
          </cell>
          <cell r="K95" t="str">
            <v/>
          </cell>
          <cell r="L95" t="str">
            <v/>
          </cell>
          <cell r="M95" t="str">
            <v/>
          </cell>
          <cell r="N95" t="str">
            <v/>
          </cell>
          <cell r="O95" t="str">
            <v/>
          </cell>
          <cell r="P95" t="str">
            <v/>
          </cell>
          <cell r="Q95" t="str">
            <v/>
          </cell>
          <cell r="R95" t="str">
            <v/>
          </cell>
          <cell r="S95" t="str">
            <v/>
          </cell>
          <cell r="T95" t="str">
            <v/>
          </cell>
          <cell r="V95" t="str">
            <v/>
          </cell>
          <cell r="W95" t="str">
            <v/>
          </cell>
          <cell r="X95" t="str">
            <v/>
          </cell>
          <cell r="Y95" t="str">
            <v/>
          </cell>
          <cell r="Z95" t="str">
            <v/>
          </cell>
          <cell r="AA95" t="str">
            <v/>
          </cell>
          <cell r="AB95" t="str">
            <v/>
          </cell>
        </row>
        <row r="96">
          <cell r="A96">
            <v>95</v>
          </cell>
          <cell r="B96" t="str">
            <v/>
          </cell>
          <cell r="C96" t="str">
            <v/>
          </cell>
          <cell r="D96" t="str">
            <v/>
          </cell>
          <cell r="E96" t="str">
            <v/>
          </cell>
          <cell r="F96" t="str">
            <v/>
          </cell>
          <cell r="G96" t="str">
            <v/>
          </cell>
          <cell r="H96" t="str">
            <v/>
          </cell>
          <cell r="I96" t="str">
            <v/>
          </cell>
          <cell r="J96" t="str">
            <v/>
          </cell>
          <cell r="K96" t="str">
            <v/>
          </cell>
          <cell r="L96" t="str">
            <v/>
          </cell>
          <cell r="M96" t="str">
            <v/>
          </cell>
          <cell r="N96" t="str">
            <v/>
          </cell>
          <cell r="O96" t="str">
            <v/>
          </cell>
          <cell r="P96" t="str">
            <v/>
          </cell>
          <cell r="Q96" t="str">
            <v/>
          </cell>
          <cell r="R96" t="str">
            <v/>
          </cell>
          <cell r="S96" t="str">
            <v/>
          </cell>
          <cell r="T96" t="str">
            <v/>
          </cell>
          <cell r="V96" t="str">
            <v/>
          </cell>
          <cell r="W96" t="str">
            <v/>
          </cell>
          <cell r="X96" t="str">
            <v/>
          </cell>
          <cell r="Y96" t="str">
            <v/>
          </cell>
          <cell r="Z96" t="str">
            <v/>
          </cell>
          <cell r="AA96" t="str">
            <v/>
          </cell>
          <cell r="AB96" t="str">
            <v/>
          </cell>
        </row>
        <row r="97">
          <cell r="A97">
            <v>96</v>
          </cell>
          <cell r="B97" t="str">
            <v>A7 53.0*45.0</v>
          </cell>
          <cell r="C97">
            <v>1143</v>
          </cell>
          <cell r="D97">
            <v>1346</v>
          </cell>
          <cell r="E97">
            <v>25</v>
          </cell>
          <cell r="F97">
            <v>25</v>
          </cell>
          <cell r="G97">
            <v>26</v>
          </cell>
          <cell r="H97">
            <v>26</v>
          </cell>
          <cell r="I97">
            <v>1</v>
          </cell>
          <cell r="J97">
            <v>1</v>
          </cell>
          <cell r="K97">
            <v>203.5</v>
          </cell>
          <cell r="L97">
            <v>1</v>
          </cell>
          <cell r="M97">
            <v>22</v>
          </cell>
          <cell r="N97">
            <v>48</v>
          </cell>
          <cell r="O97">
            <v>54</v>
          </cell>
          <cell r="P97">
            <v>67</v>
          </cell>
          <cell r="Q97">
            <v>0</v>
          </cell>
          <cell r="R97">
            <v>0.13</v>
          </cell>
          <cell r="S97">
            <v>0.13</v>
          </cell>
          <cell r="T97">
            <v>0.13</v>
          </cell>
          <cell r="U97">
            <v>1</v>
          </cell>
          <cell r="V97">
            <v>15</v>
          </cell>
          <cell r="W97">
            <v>12</v>
          </cell>
          <cell r="X97">
            <v>1</v>
          </cell>
          <cell r="Y97">
            <v>1</v>
          </cell>
          <cell r="Z97">
            <v>50</v>
          </cell>
          <cell r="AA97">
            <v>50</v>
          </cell>
          <cell r="AB97">
            <v>0.04</v>
          </cell>
          <cell r="AC97">
            <v>0.04</v>
          </cell>
          <cell r="AD97">
            <v>1</v>
          </cell>
        </row>
        <row r="98">
          <cell r="A98">
            <v>97</v>
          </cell>
          <cell r="B98" t="str">
            <v>A7c53.0*45.0</v>
          </cell>
          <cell r="C98">
            <v>1143</v>
          </cell>
          <cell r="D98">
            <v>1346</v>
          </cell>
          <cell r="E98">
            <v>230</v>
          </cell>
          <cell r="F98">
            <v>230</v>
          </cell>
          <cell r="G98">
            <v>231</v>
          </cell>
          <cell r="H98">
            <v>231</v>
          </cell>
          <cell r="I98">
            <v>1</v>
          </cell>
          <cell r="J98">
            <v>1</v>
          </cell>
          <cell r="K98">
            <v>203.5</v>
          </cell>
          <cell r="L98">
            <v>1</v>
          </cell>
          <cell r="M98">
            <v>22</v>
          </cell>
          <cell r="N98">
            <v>48</v>
          </cell>
          <cell r="O98">
            <v>54</v>
          </cell>
          <cell r="P98">
            <v>67</v>
          </cell>
          <cell r="Q98">
            <v>0</v>
          </cell>
          <cell r="R98">
            <v>0.13</v>
          </cell>
          <cell r="S98">
            <v>0.13</v>
          </cell>
          <cell r="T98">
            <v>0.13</v>
          </cell>
          <cell r="U98">
            <v>1</v>
          </cell>
          <cell r="V98">
            <v>15</v>
          </cell>
          <cell r="W98">
            <v>12</v>
          </cell>
          <cell r="X98">
            <v>1</v>
          </cell>
          <cell r="Y98">
            <v>1</v>
          </cell>
          <cell r="Z98">
            <v>50</v>
          </cell>
          <cell r="AA98">
            <v>50</v>
          </cell>
          <cell r="AB98">
            <v>0.04</v>
          </cell>
          <cell r="AC98">
            <v>0.04</v>
          </cell>
          <cell r="AD98">
            <v>1</v>
          </cell>
        </row>
        <row r="99">
          <cell r="A99">
            <v>98</v>
          </cell>
          <cell r="B99" t="str">
            <v>A7x53.0*45.0</v>
          </cell>
          <cell r="C99">
            <v>1143</v>
          </cell>
          <cell r="D99">
            <v>1346</v>
          </cell>
          <cell r="E99">
            <v>10</v>
          </cell>
          <cell r="F99">
            <v>10</v>
          </cell>
          <cell r="G99">
            <v>11</v>
          </cell>
          <cell r="H99">
            <v>11</v>
          </cell>
          <cell r="I99">
            <v>2</v>
          </cell>
          <cell r="J99">
            <v>2</v>
          </cell>
          <cell r="K99">
            <v>203.5</v>
          </cell>
          <cell r="L99">
            <v>4</v>
          </cell>
          <cell r="M99">
            <v>22</v>
          </cell>
          <cell r="N99">
            <v>48</v>
          </cell>
          <cell r="O99">
            <v>54</v>
          </cell>
          <cell r="P99">
            <v>67</v>
          </cell>
          <cell r="Q99">
            <v>0</v>
          </cell>
          <cell r="R99">
            <v>0.13</v>
          </cell>
          <cell r="S99">
            <v>0.13</v>
          </cell>
          <cell r="T99">
            <v>0.13</v>
          </cell>
          <cell r="U99">
            <v>1</v>
          </cell>
          <cell r="V99">
            <v>15</v>
          </cell>
          <cell r="W99">
            <v>12</v>
          </cell>
          <cell r="X99">
            <v>1</v>
          </cell>
          <cell r="Y99">
            <v>1</v>
          </cell>
          <cell r="Z99">
            <v>50</v>
          </cell>
          <cell r="AA99">
            <v>50</v>
          </cell>
          <cell r="AB99">
            <v>0.04</v>
          </cell>
          <cell r="AC99">
            <v>0.04</v>
          </cell>
          <cell r="AD99">
            <v>1</v>
          </cell>
        </row>
        <row r="100">
          <cell r="A100">
            <v>99</v>
          </cell>
          <cell r="B100" t="str">
            <v/>
          </cell>
          <cell r="C100" t="str">
            <v/>
          </cell>
          <cell r="D100" t="str">
            <v/>
          </cell>
          <cell r="E100" t="str">
            <v/>
          </cell>
          <cell r="F100" t="str">
            <v/>
          </cell>
          <cell r="G100" t="str">
            <v/>
          </cell>
          <cell r="H100" t="str">
            <v/>
          </cell>
          <cell r="I100" t="str">
            <v/>
          </cell>
          <cell r="J100" t="str">
            <v/>
          </cell>
          <cell r="K100" t="str">
            <v/>
          </cell>
          <cell r="L100" t="str">
            <v/>
          </cell>
          <cell r="M100" t="str">
            <v/>
          </cell>
          <cell r="N100" t="str">
            <v/>
          </cell>
          <cell r="O100" t="str">
            <v/>
          </cell>
          <cell r="P100" t="str">
            <v/>
          </cell>
          <cell r="Q100" t="str">
            <v/>
          </cell>
          <cell r="R100" t="str">
            <v/>
          </cell>
          <cell r="S100" t="str">
            <v/>
          </cell>
          <cell r="T100" t="str">
            <v/>
          </cell>
          <cell r="V100" t="str">
            <v/>
          </cell>
          <cell r="W100" t="str">
            <v/>
          </cell>
          <cell r="X100" t="str">
            <v/>
          </cell>
          <cell r="Y100" t="str">
            <v/>
          </cell>
          <cell r="Z100" t="str">
            <v/>
          </cell>
          <cell r="AA100" t="str">
            <v/>
          </cell>
          <cell r="AB100" t="str">
            <v/>
          </cell>
        </row>
        <row r="101">
          <cell r="A101">
            <v>100</v>
          </cell>
          <cell r="B101" t="str">
            <v/>
          </cell>
          <cell r="C101" t="str">
            <v/>
          </cell>
          <cell r="D101" t="str">
            <v/>
          </cell>
          <cell r="E101" t="str">
            <v/>
          </cell>
          <cell r="F101" t="str">
            <v/>
          </cell>
          <cell r="G101" t="str">
            <v/>
          </cell>
          <cell r="H101" t="str">
            <v/>
          </cell>
          <cell r="I101" t="str">
            <v/>
          </cell>
          <cell r="J101" t="str">
            <v/>
          </cell>
          <cell r="K101" t="str">
            <v/>
          </cell>
          <cell r="L101" t="str">
            <v/>
          </cell>
          <cell r="M101" t="str">
            <v/>
          </cell>
          <cell r="N101" t="str">
            <v/>
          </cell>
          <cell r="O101" t="str">
            <v/>
          </cell>
          <cell r="P101" t="str">
            <v/>
          </cell>
          <cell r="Q101" t="str">
            <v/>
          </cell>
          <cell r="R101" t="str">
            <v/>
          </cell>
          <cell r="S101" t="str">
            <v/>
          </cell>
          <cell r="T101" t="str">
            <v/>
          </cell>
          <cell r="V101" t="str">
            <v/>
          </cell>
          <cell r="W101" t="str">
            <v/>
          </cell>
          <cell r="X101" t="str">
            <v/>
          </cell>
          <cell r="Y101" t="str">
            <v/>
          </cell>
          <cell r="Z101" t="str">
            <v/>
          </cell>
          <cell r="AA101" t="str">
            <v/>
          </cell>
          <cell r="AB101" t="str">
            <v/>
          </cell>
        </row>
        <row r="102">
          <cell r="A102">
            <v>101</v>
          </cell>
          <cell r="B102" t="str">
            <v>U4x34.5*27.0</v>
          </cell>
          <cell r="C102">
            <v>686</v>
          </cell>
          <cell r="D102">
            <v>876</v>
          </cell>
          <cell r="E102">
            <v>8</v>
          </cell>
          <cell r="F102">
            <v>8</v>
          </cell>
          <cell r="G102">
            <v>11</v>
          </cell>
          <cell r="H102">
            <v>11</v>
          </cell>
          <cell r="I102">
            <v>2</v>
          </cell>
          <cell r="J102">
            <v>2</v>
          </cell>
          <cell r="K102">
            <v>203.5</v>
          </cell>
          <cell r="L102">
            <v>3</v>
          </cell>
          <cell r="M102">
            <v>42</v>
          </cell>
          <cell r="N102">
            <v>93</v>
          </cell>
          <cell r="O102">
            <v>104</v>
          </cell>
          <cell r="P102">
            <v>130</v>
          </cell>
          <cell r="Q102">
            <v>0</v>
          </cell>
          <cell r="R102">
            <v>0.13</v>
          </cell>
          <cell r="S102">
            <v>0.13</v>
          </cell>
          <cell r="T102">
            <v>0.13</v>
          </cell>
          <cell r="U102">
            <v>1</v>
          </cell>
          <cell r="V102">
            <v>15</v>
          </cell>
          <cell r="W102">
            <v>12</v>
          </cell>
          <cell r="X102">
            <v>1</v>
          </cell>
          <cell r="Y102">
            <v>1</v>
          </cell>
          <cell r="Z102">
            <v>50</v>
          </cell>
          <cell r="AA102">
            <v>50</v>
          </cell>
          <cell r="AB102">
            <v>0.04</v>
          </cell>
          <cell r="AC102">
            <v>0.04</v>
          </cell>
          <cell r="AD102">
            <v>1</v>
          </cell>
        </row>
        <row r="103">
          <cell r="A103">
            <v>102</v>
          </cell>
          <cell r="B103" t="str">
            <v>U4h34.5*27.0</v>
          </cell>
          <cell r="C103">
            <v>686</v>
          </cell>
          <cell r="D103">
            <v>876</v>
          </cell>
          <cell r="E103">
            <v>8</v>
          </cell>
          <cell r="F103">
            <v>8</v>
          </cell>
          <cell r="G103">
            <v>11</v>
          </cell>
          <cell r="H103">
            <v>11</v>
          </cell>
          <cell r="I103">
            <v>1</v>
          </cell>
          <cell r="J103">
            <v>2</v>
          </cell>
          <cell r="K103">
            <v>203.5</v>
          </cell>
          <cell r="L103">
            <v>2</v>
          </cell>
          <cell r="M103">
            <v>42</v>
          </cell>
          <cell r="N103">
            <v>93</v>
          </cell>
          <cell r="O103">
            <v>104</v>
          </cell>
          <cell r="P103">
            <v>130</v>
          </cell>
          <cell r="Q103">
            <v>0</v>
          </cell>
          <cell r="R103">
            <v>0.13</v>
          </cell>
          <cell r="S103">
            <v>0.13</v>
          </cell>
          <cell r="T103">
            <v>0.13</v>
          </cell>
          <cell r="U103">
            <v>1</v>
          </cell>
          <cell r="V103">
            <v>15</v>
          </cell>
          <cell r="W103">
            <v>12</v>
          </cell>
          <cell r="X103">
            <v>1</v>
          </cell>
          <cell r="Y103">
            <v>1</v>
          </cell>
          <cell r="Z103">
            <v>50</v>
          </cell>
          <cell r="AA103">
            <v>50</v>
          </cell>
          <cell r="AB103">
            <v>0.04</v>
          </cell>
          <cell r="AC103">
            <v>0.04</v>
          </cell>
          <cell r="AD103">
            <v>1</v>
          </cell>
        </row>
        <row r="104">
          <cell r="A104">
            <v>103</v>
          </cell>
          <cell r="B104" t="str">
            <v>U4x39.5*31.0</v>
          </cell>
          <cell r="C104">
            <v>787</v>
          </cell>
          <cell r="D104">
            <v>1003</v>
          </cell>
          <cell r="E104">
            <v>12</v>
          </cell>
          <cell r="F104">
            <v>12</v>
          </cell>
          <cell r="G104">
            <v>12</v>
          </cell>
          <cell r="H104">
            <v>12</v>
          </cell>
          <cell r="I104">
            <v>2</v>
          </cell>
          <cell r="J104">
            <v>2</v>
          </cell>
          <cell r="K104">
            <v>203.5</v>
          </cell>
          <cell r="L104">
            <v>3</v>
          </cell>
          <cell r="M104">
            <v>36</v>
          </cell>
          <cell r="N104">
            <v>81</v>
          </cell>
          <cell r="O104">
            <v>90</v>
          </cell>
          <cell r="P104">
            <v>112</v>
          </cell>
          <cell r="Q104">
            <v>0</v>
          </cell>
          <cell r="R104">
            <v>0.13</v>
          </cell>
          <cell r="S104">
            <v>0.13</v>
          </cell>
          <cell r="T104">
            <v>0.13</v>
          </cell>
          <cell r="U104">
            <v>1</v>
          </cell>
          <cell r="V104">
            <v>15</v>
          </cell>
          <cell r="W104">
            <v>12</v>
          </cell>
          <cell r="X104">
            <v>1</v>
          </cell>
          <cell r="Y104">
            <v>1</v>
          </cell>
          <cell r="Z104">
            <v>50</v>
          </cell>
          <cell r="AA104">
            <v>50</v>
          </cell>
          <cell r="AB104">
            <v>0.04</v>
          </cell>
          <cell r="AC104">
            <v>0.04</v>
          </cell>
          <cell r="AD104">
            <v>1</v>
          </cell>
        </row>
        <row r="105">
          <cell r="A105">
            <v>104</v>
          </cell>
        </row>
        <row r="106">
          <cell r="A106">
            <v>105</v>
          </cell>
          <cell r="B106" t="str">
            <v>U5 34.5*25.0</v>
          </cell>
          <cell r="C106">
            <v>635</v>
          </cell>
          <cell r="D106">
            <v>876</v>
          </cell>
          <cell r="E106">
            <v>8</v>
          </cell>
          <cell r="F106">
            <v>8</v>
          </cell>
          <cell r="G106">
            <v>8</v>
          </cell>
          <cell r="H106">
            <v>8</v>
          </cell>
          <cell r="I106">
            <v>1</v>
          </cell>
          <cell r="J106">
            <v>1</v>
          </cell>
          <cell r="K106">
            <v>203.5</v>
          </cell>
          <cell r="L106">
            <v>1</v>
          </cell>
          <cell r="M106">
            <v>45</v>
          </cell>
          <cell r="N106">
            <v>100</v>
          </cell>
          <cell r="O106">
            <v>112</v>
          </cell>
          <cell r="P106">
            <v>139</v>
          </cell>
          <cell r="Q106">
            <v>0</v>
          </cell>
          <cell r="R106">
            <v>0.13</v>
          </cell>
          <cell r="S106">
            <v>0.13</v>
          </cell>
          <cell r="T106">
            <v>0.13</v>
          </cell>
          <cell r="U106">
            <v>1</v>
          </cell>
          <cell r="V106">
            <v>15</v>
          </cell>
          <cell r="W106">
            <v>12</v>
          </cell>
          <cell r="X106">
            <v>1</v>
          </cell>
          <cell r="Y106">
            <v>1</v>
          </cell>
          <cell r="Z106">
            <v>50</v>
          </cell>
          <cell r="AA106">
            <v>50</v>
          </cell>
          <cell r="AB106">
            <v>0.04</v>
          </cell>
          <cell r="AC106">
            <v>0.04</v>
          </cell>
          <cell r="AD106">
            <v>1</v>
          </cell>
        </row>
        <row r="107">
          <cell r="A107">
            <v>106</v>
          </cell>
          <cell r="B107" t="str">
            <v>U5x34.5*25.0</v>
          </cell>
          <cell r="C107">
            <v>635</v>
          </cell>
          <cell r="D107">
            <v>876</v>
          </cell>
          <cell r="E107">
            <v>12</v>
          </cell>
          <cell r="F107">
            <v>12</v>
          </cell>
          <cell r="G107">
            <v>12</v>
          </cell>
          <cell r="H107">
            <v>12</v>
          </cell>
          <cell r="I107">
            <v>2</v>
          </cell>
          <cell r="J107">
            <v>2</v>
          </cell>
          <cell r="K107">
            <v>203.5</v>
          </cell>
          <cell r="L107">
            <v>3</v>
          </cell>
          <cell r="M107">
            <v>45</v>
          </cell>
          <cell r="N107">
            <v>100</v>
          </cell>
          <cell r="O107">
            <v>112</v>
          </cell>
          <cell r="P107">
            <v>139</v>
          </cell>
          <cell r="Q107">
            <v>0</v>
          </cell>
          <cell r="R107">
            <v>0.13</v>
          </cell>
          <cell r="S107">
            <v>0.13</v>
          </cell>
          <cell r="T107">
            <v>0.13</v>
          </cell>
          <cell r="U107">
            <v>1</v>
          </cell>
          <cell r="V107">
            <v>15</v>
          </cell>
          <cell r="W107">
            <v>12</v>
          </cell>
          <cell r="X107">
            <v>1</v>
          </cell>
          <cell r="Y107">
            <v>1</v>
          </cell>
          <cell r="Z107">
            <v>50</v>
          </cell>
          <cell r="AA107">
            <v>50</v>
          </cell>
          <cell r="AB107">
            <v>0.04</v>
          </cell>
          <cell r="AC107">
            <v>0.04</v>
          </cell>
          <cell r="AD107">
            <v>1</v>
          </cell>
        </row>
        <row r="108">
          <cell r="A108">
            <v>107</v>
          </cell>
          <cell r="B108" t="str">
            <v>U5 33.5*26.5</v>
          </cell>
          <cell r="C108">
            <v>673</v>
          </cell>
          <cell r="D108">
            <v>851</v>
          </cell>
          <cell r="E108">
            <v>8</v>
          </cell>
          <cell r="F108">
            <v>8</v>
          </cell>
          <cell r="G108">
            <v>8</v>
          </cell>
          <cell r="H108">
            <v>8</v>
          </cell>
          <cell r="I108">
            <v>1</v>
          </cell>
          <cell r="J108">
            <v>1</v>
          </cell>
          <cell r="K108">
            <v>203.5</v>
          </cell>
          <cell r="L108">
            <v>1</v>
          </cell>
          <cell r="M108">
            <v>43</v>
          </cell>
          <cell r="N108">
            <v>95</v>
          </cell>
          <cell r="O108">
            <v>106</v>
          </cell>
          <cell r="P108">
            <v>132</v>
          </cell>
          <cell r="Q108">
            <v>0</v>
          </cell>
          <cell r="R108">
            <v>0.13</v>
          </cell>
          <cell r="S108">
            <v>0.13</v>
          </cell>
          <cell r="T108">
            <v>0.13</v>
          </cell>
          <cell r="U108">
            <v>1</v>
          </cell>
          <cell r="V108">
            <v>15</v>
          </cell>
          <cell r="W108">
            <v>12</v>
          </cell>
          <cell r="X108">
            <v>1</v>
          </cell>
          <cell r="Y108">
            <v>1</v>
          </cell>
          <cell r="Z108">
            <v>50</v>
          </cell>
          <cell r="AA108">
            <v>50</v>
          </cell>
          <cell r="AB108">
            <v>0.04</v>
          </cell>
          <cell r="AC108">
            <v>0.04</v>
          </cell>
          <cell r="AD108">
            <v>1</v>
          </cell>
        </row>
        <row r="109">
          <cell r="A109">
            <v>108</v>
          </cell>
          <cell r="B109" t="str">
            <v>U5a33.5*26.5</v>
          </cell>
          <cell r="C109">
            <v>673</v>
          </cell>
          <cell r="D109">
            <v>851</v>
          </cell>
          <cell r="E109">
            <v>55</v>
          </cell>
          <cell r="F109">
            <v>55</v>
          </cell>
          <cell r="G109">
            <v>89</v>
          </cell>
          <cell r="H109">
            <v>89</v>
          </cell>
          <cell r="I109">
            <v>1</v>
          </cell>
          <cell r="J109">
            <v>1</v>
          </cell>
          <cell r="K109">
            <v>203.5</v>
          </cell>
          <cell r="L109">
            <v>1</v>
          </cell>
          <cell r="M109">
            <v>43</v>
          </cell>
          <cell r="N109">
            <v>95</v>
          </cell>
          <cell r="O109">
            <v>106</v>
          </cell>
          <cell r="P109">
            <v>132</v>
          </cell>
          <cell r="Q109">
            <v>0</v>
          </cell>
          <cell r="R109">
            <v>0.13</v>
          </cell>
          <cell r="S109">
            <v>0.13</v>
          </cell>
          <cell r="T109">
            <v>0.13</v>
          </cell>
          <cell r="U109">
            <v>1</v>
          </cell>
          <cell r="V109">
            <v>15</v>
          </cell>
          <cell r="W109">
            <v>12</v>
          </cell>
          <cell r="X109">
            <v>1</v>
          </cell>
          <cell r="Y109">
            <v>1</v>
          </cell>
          <cell r="Z109">
            <v>50</v>
          </cell>
          <cell r="AA109">
            <v>50</v>
          </cell>
          <cell r="AB109">
            <v>0.04</v>
          </cell>
          <cell r="AC109">
            <v>0.04</v>
          </cell>
          <cell r="AD109">
            <v>1</v>
          </cell>
        </row>
        <row r="110">
          <cell r="A110">
            <v>109</v>
          </cell>
          <cell r="B110" t="str">
            <v>U5h33.5*26.5</v>
          </cell>
          <cell r="C110">
            <v>673</v>
          </cell>
          <cell r="D110">
            <v>851</v>
          </cell>
          <cell r="E110">
            <v>8</v>
          </cell>
          <cell r="F110">
            <v>8</v>
          </cell>
          <cell r="G110">
            <v>8</v>
          </cell>
          <cell r="H110">
            <v>8</v>
          </cell>
          <cell r="I110">
            <v>1</v>
          </cell>
          <cell r="J110">
            <v>2</v>
          </cell>
          <cell r="K110">
            <v>203.5</v>
          </cell>
          <cell r="L110">
            <v>2</v>
          </cell>
          <cell r="M110">
            <v>43</v>
          </cell>
          <cell r="N110">
            <v>95</v>
          </cell>
          <cell r="O110">
            <v>106</v>
          </cell>
          <cell r="P110">
            <v>132</v>
          </cell>
          <cell r="Q110">
            <v>0</v>
          </cell>
          <cell r="R110">
            <v>0.13</v>
          </cell>
          <cell r="S110">
            <v>0.13</v>
          </cell>
          <cell r="T110">
            <v>0.13</v>
          </cell>
          <cell r="U110">
            <v>1</v>
          </cell>
          <cell r="V110">
            <v>15</v>
          </cell>
          <cell r="W110">
            <v>12</v>
          </cell>
          <cell r="X110">
            <v>1</v>
          </cell>
          <cell r="Y110">
            <v>1</v>
          </cell>
          <cell r="Z110">
            <v>50</v>
          </cell>
          <cell r="AA110">
            <v>50</v>
          </cell>
          <cell r="AB110">
            <v>0.04</v>
          </cell>
          <cell r="AC110">
            <v>0.04</v>
          </cell>
          <cell r="AD110">
            <v>1</v>
          </cell>
        </row>
        <row r="111">
          <cell r="A111">
            <v>110</v>
          </cell>
          <cell r="B111" t="str">
            <v>U5 39.5*31.0</v>
          </cell>
          <cell r="C111">
            <v>787</v>
          </cell>
          <cell r="D111">
            <v>1003</v>
          </cell>
          <cell r="E111">
            <v>27</v>
          </cell>
          <cell r="F111">
            <v>27</v>
          </cell>
          <cell r="G111">
            <v>40</v>
          </cell>
          <cell r="H111">
            <v>40</v>
          </cell>
          <cell r="I111">
            <v>1</v>
          </cell>
          <cell r="J111">
            <v>1</v>
          </cell>
          <cell r="K111">
            <v>203.5</v>
          </cell>
          <cell r="L111">
            <v>1</v>
          </cell>
          <cell r="M111">
            <v>36</v>
          </cell>
          <cell r="N111">
            <v>81</v>
          </cell>
          <cell r="O111">
            <v>90</v>
          </cell>
          <cell r="P111">
            <v>112</v>
          </cell>
          <cell r="Q111">
            <v>0</v>
          </cell>
          <cell r="R111">
            <v>0.13</v>
          </cell>
          <cell r="S111">
            <v>0.13</v>
          </cell>
          <cell r="T111">
            <v>0.13</v>
          </cell>
          <cell r="U111">
            <v>1</v>
          </cell>
          <cell r="V111">
            <v>15</v>
          </cell>
          <cell r="W111">
            <v>12</v>
          </cell>
          <cell r="X111">
            <v>1</v>
          </cell>
          <cell r="Y111">
            <v>1</v>
          </cell>
          <cell r="Z111">
            <v>50</v>
          </cell>
          <cell r="AA111">
            <v>50</v>
          </cell>
          <cell r="AB111">
            <v>0.04</v>
          </cell>
          <cell r="AC111">
            <v>0.04</v>
          </cell>
          <cell r="AD111">
            <v>1</v>
          </cell>
        </row>
        <row r="112">
          <cell r="A112">
            <v>111</v>
          </cell>
          <cell r="B112" t="str">
            <v>U5c39.5*31.0</v>
          </cell>
          <cell r="C112">
            <v>787</v>
          </cell>
          <cell r="D112">
            <v>1003</v>
          </cell>
          <cell r="E112">
            <v>52</v>
          </cell>
          <cell r="F112">
            <v>52</v>
          </cell>
          <cell r="G112">
            <v>60</v>
          </cell>
          <cell r="H112">
            <v>60</v>
          </cell>
          <cell r="I112">
            <v>1</v>
          </cell>
          <cell r="J112">
            <v>1</v>
          </cell>
          <cell r="K112">
            <v>203.5</v>
          </cell>
          <cell r="L112">
            <v>1</v>
          </cell>
          <cell r="M112">
            <v>36</v>
          </cell>
          <cell r="N112">
            <v>81</v>
          </cell>
          <cell r="O112">
            <v>90</v>
          </cell>
          <cell r="P112">
            <v>112</v>
          </cell>
          <cell r="Q112">
            <v>0</v>
          </cell>
          <cell r="R112">
            <v>0.13</v>
          </cell>
          <cell r="S112">
            <v>0.13</v>
          </cell>
          <cell r="T112">
            <v>0.13</v>
          </cell>
          <cell r="U112">
            <v>1</v>
          </cell>
          <cell r="V112">
            <v>15</v>
          </cell>
          <cell r="W112">
            <v>12</v>
          </cell>
          <cell r="X112">
            <v>1</v>
          </cell>
          <cell r="Y112">
            <v>1</v>
          </cell>
          <cell r="Z112">
            <v>50</v>
          </cell>
          <cell r="AA112">
            <v>50</v>
          </cell>
          <cell r="AB112">
            <v>0.04</v>
          </cell>
          <cell r="AC112">
            <v>0.04</v>
          </cell>
          <cell r="AD112">
            <v>1</v>
          </cell>
        </row>
        <row r="113">
          <cell r="A113">
            <v>112</v>
          </cell>
          <cell r="B113" t="str">
            <v>U5x39.5*31.0</v>
          </cell>
          <cell r="C113">
            <v>787</v>
          </cell>
          <cell r="D113">
            <v>1003</v>
          </cell>
          <cell r="E113">
            <v>12</v>
          </cell>
          <cell r="F113">
            <v>12</v>
          </cell>
          <cell r="G113">
            <v>12</v>
          </cell>
          <cell r="H113">
            <v>12</v>
          </cell>
          <cell r="I113">
            <v>2</v>
          </cell>
          <cell r="J113">
            <v>2</v>
          </cell>
          <cell r="K113">
            <v>203.5</v>
          </cell>
          <cell r="L113">
            <v>4</v>
          </cell>
          <cell r="M113">
            <v>36</v>
          </cell>
          <cell r="N113">
            <v>81</v>
          </cell>
          <cell r="O113">
            <v>90</v>
          </cell>
          <cell r="P113">
            <v>112</v>
          </cell>
          <cell r="Q113">
            <v>0</v>
          </cell>
          <cell r="R113">
            <v>0.13</v>
          </cell>
          <cell r="S113">
            <v>0.13</v>
          </cell>
          <cell r="T113">
            <v>0.13</v>
          </cell>
          <cell r="U113">
            <v>1</v>
          </cell>
          <cell r="V113">
            <v>15</v>
          </cell>
          <cell r="W113">
            <v>12</v>
          </cell>
          <cell r="X113">
            <v>1</v>
          </cell>
          <cell r="Y113">
            <v>1</v>
          </cell>
          <cell r="Z113">
            <v>50</v>
          </cell>
          <cell r="AA113">
            <v>50</v>
          </cell>
          <cell r="AB113">
            <v>0.04</v>
          </cell>
          <cell r="AC113">
            <v>0.04</v>
          </cell>
          <cell r="AD113">
            <v>1</v>
          </cell>
        </row>
        <row r="114">
          <cell r="A114">
            <v>113</v>
          </cell>
          <cell r="B114" t="str">
            <v>U5+33.5*26.5</v>
          </cell>
          <cell r="C114">
            <v>673</v>
          </cell>
          <cell r="D114">
            <v>851</v>
          </cell>
          <cell r="E114">
            <v>8</v>
          </cell>
          <cell r="F114">
            <v>8</v>
          </cell>
          <cell r="G114">
            <v>8</v>
          </cell>
          <cell r="H114">
            <v>8</v>
          </cell>
          <cell r="I114">
            <v>1</v>
          </cell>
          <cell r="J114">
            <v>1</v>
          </cell>
          <cell r="K114">
            <v>203.5</v>
          </cell>
          <cell r="L114">
            <v>1</v>
          </cell>
          <cell r="M114">
            <v>43</v>
          </cell>
          <cell r="N114">
            <v>95</v>
          </cell>
          <cell r="O114">
            <v>106</v>
          </cell>
          <cell r="P114">
            <v>132</v>
          </cell>
          <cell r="Q114">
            <v>0</v>
          </cell>
          <cell r="R114">
            <v>0.13</v>
          </cell>
          <cell r="S114">
            <v>0.13</v>
          </cell>
          <cell r="T114">
            <v>0.33</v>
          </cell>
          <cell r="U114">
            <v>3</v>
          </cell>
          <cell r="V114">
            <v>15</v>
          </cell>
          <cell r="W114">
            <v>12</v>
          </cell>
          <cell r="X114">
            <v>1</v>
          </cell>
          <cell r="Y114">
            <v>1</v>
          </cell>
          <cell r="Z114">
            <v>50</v>
          </cell>
          <cell r="AA114">
            <v>50</v>
          </cell>
          <cell r="AB114">
            <v>0.04</v>
          </cell>
          <cell r="AC114">
            <v>0.3</v>
          </cell>
          <cell r="AD114">
            <v>3</v>
          </cell>
        </row>
        <row r="115">
          <cell r="A115">
            <v>114</v>
          </cell>
          <cell r="B115" t="str">
            <v>U5+39.5*31.0</v>
          </cell>
          <cell r="C115">
            <v>787</v>
          </cell>
          <cell r="D115">
            <v>1003</v>
          </cell>
          <cell r="E115">
            <v>27</v>
          </cell>
          <cell r="F115">
            <v>27</v>
          </cell>
          <cell r="G115">
            <v>40</v>
          </cell>
          <cell r="H115">
            <v>40</v>
          </cell>
          <cell r="I115">
            <v>1</v>
          </cell>
          <cell r="J115">
            <v>1</v>
          </cell>
          <cell r="K115">
            <v>203.5</v>
          </cell>
          <cell r="L115">
            <v>1</v>
          </cell>
          <cell r="M115">
            <v>36</v>
          </cell>
          <cell r="N115">
            <v>81</v>
          </cell>
          <cell r="O115">
            <v>90</v>
          </cell>
          <cell r="P115">
            <v>112</v>
          </cell>
          <cell r="Q115">
            <v>0</v>
          </cell>
          <cell r="R115">
            <v>0.13</v>
          </cell>
          <cell r="S115">
            <v>0.13</v>
          </cell>
          <cell r="T115">
            <v>0.33</v>
          </cell>
          <cell r="U115">
            <v>3</v>
          </cell>
          <cell r="V115">
            <v>15</v>
          </cell>
          <cell r="W115">
            <v>12</v>
          </cell>
          <cell r="X115">
            <v>1</v>
          </cell>
          <cell r="Y115">
            <v>1</v>
          </cell>
          <cell r="Z115">
            <v>50</v>
          </cell>
          <cell r="AA115">
            <v>50</v>
          </cell>
          <cell r="AB115">
            <v>0.04</v>
          </cell>
          <cell r="AC115">
            <v>0.3</v>
          </cell>
          <cell r="AD115">
            <v>3</v>
          </cell>
        </row>
        <row r="116">
          <cell r="A116">
            <v>115</v>
          </cell>
          <cell r="B116" t="str">
            <v/>
          </cell>
          <cell r="C116" t="str">
            <v/>
          </cell>
          <cell r="D116" t="str">
            <v/>
          </cell>
          <cell r="E116" t="str">
            <v/>
          </cell>
          <cell r="F116" t="str">
            <v/>
          </cell>
          <cell r="G116" t="str">
            <v/>
          </cell>
          <cell r="H116" t="str">
            <v/>
          </cell>
          <cell r="I116" t="str">
            <v/>
          </cell>
          <cell r="J116" t="str">
            <v/>
          </cell>
          <cell r="K116" t="str">
            <v/>
          </cell>
          <cell r="L116" t="str">
            <v/>
          </cell>
          <cell r="M116" t="str">
            <v/>
          </cell>
          <cell r="N116" t="str">
            <v/>
          </cell>
          <cell r="O116" t="str">
            <v/>
          </cell>
          <cell r="P116" t="str">
            <v/>
          </cell>
          <cell r="Q116" t="str">
            <v/>
          </cell>
          <cell r="R116" t="str">
            <v/>
          </cell>
          <cell r="S116" t="str">
            <v/>
          </cell>
          <cell r="T116" t="str">
            <v/>
          </cell>
          <cell r="V116" t="str">
            <v/>
          </cell>
          <cell r="W116" t="str">
            <v/>
          </cell>
          <cell r="X116" t="str">
            <v/>
          </cell>
          <cell r="Y116" t="str">
            <v/>
          </cell>
          <cell r="Z116" t="str">
            <v/>
          </cell>
          <cell r="AA116" t="str">
            <v/>
          </cell>
          <cell r="AB116" t="str">
            <v/>
          </cell>
        </row>
        <row r="117">
          <cell r="A117">
            <v>116</v>
          </cell>
          <cell r="B117" t="str">
            <v>U6 27.5*23.0</v>
          </cell>
          <cell r="C117">
            <v>584</v>
          </cell>
          <cell r="D117">
            <v>699</v>
          </cell>
          <cell r="E117">
            <v>8</v>
          </cell>
          <cell r="F117">
            <v>8</v>
          </cell>
          <cell r="G117">
            <v>8</v>
          </cell>
          <cell r="H117">
            <v>8</v>
          </cell>
          <cell r="I117">
            <v>1</v>
          </cell>
          <cell r="J117">
            <v>1</v>
          </cell>
          <cell r="K117">
            <v>203.5</v>
          </cell>
          <cell r="L117">
            <v>1</v>
          </cell>
          <cell r="M117">
            <v>49</v>
          </cell>
          <cell r="N117">
            <v>108</v>
          </cell>
          <cell r="O117">
            <v>120</v>
          </cell>
          <cell r="P117">
            <v>150</v>
          </cell>
          <cell r="Q117">
            <v>0</v>
          </cell>
          <cell r="R117">
            <v>0.13</v>
          </cell>
          <cell r="S117">
            <v>0.13</v>
          </cell>
          <cell r="T117">
            <v>0.13</v>
          </cell>
          <cell r="U117">
            <v>1</v>
          </cell>
          <cell r="V117">
            <v>15</v>
          </cell>
          <cell r="W117">
            <v>12</v>
          </cell>
          <cell r="X117">
            <v>1</v>
          </cell>
          <cell r="Y117">
            <v>1</v>
          </cell>
          <cell r="Z117">
            <v>50</v>
          </cell>
          <cell r="AA117">
            <v>50</v>
          </cell>
          <cell r="AB117">
            <v>0.04</v>
          </cell>
          <cell r="AC117">
            <v>0.04</v>
          </cell>
          <cell r="AD117">
            <v>1</v>
          </cell>
        </row>
        <row r="118">
          <cell r="A118">
            <v>117</v>
          </cell>
          <cell r="B118" t="str">
            <v/>
          </cell>
          <cell r="C118" t="str">
            <v/>
          </cell>
          <cell r="D118" t="str">
            <v/>
          </cell>
          <cell r="E118" t="str">
            <v/>
          </cell>
          <cell r="F118" t="str">
            <v/>
          </cell>
          <cell r="G118" t="str">
            <v/>
          </cell>
          <cell r="H118" t="str">
            <v/>
          </cell>
          <cell r="I118" t="str">
            <v/>
          </cell>
          <cell r="J118" t="str">
            <v/>
          </cell>
          <cell r="K118" t="str">
            <v/>
          </cell>
          <cell r="L118" t="str">
            <v/>
          </cell>
          <cell r="M118" t="str">
            <v/>
          </cell>
          <cell r="N118" t="str">
            <v/>
          </cell>
          <cell r="O118" t="str">
            <v/>
          </cell>
          <cell r="P118" t="str">
            <v/>
          </cell>
          <cell r="Q118" t="str">
            <v/>
          </cell>
          <cell r="R118" t="str">
            <v/>
          </cell>
          <cell r="S118" t="str">
            <v/>
          </cell>
          <cell r="T118" t="str">
            <v/>
          </cell>
          <cell r="V118" t="str">
            <v/>
          </cell>
          <cell r="W118" t="str">
            <v/>
          </cell>
          <cell r="X118" t="str">
            <v/>
          </cell>
          <cell r="Y118" t="str">
            <v/>
          </cell>
          <cell r="Z118" t="str">
            <v/>
          </cell>
          <cell r="AA118" t="str">
            <v/>
          </cell>
          <cell r="AB118" t="str">
            <v/>
          </cell>
        </row>
        <row r="119">
          <cell r="A119">
            <v>118</v>
          </cell>
          <cell r="B119" t="str">
            <v>U6 30.5*25.5</v>
          </cell>
          <cell r="C119">
            <v>648</v>
          </cell>
          <cell r="D119">
            <v>775</v>
          </cell>
          <cell r="E119">
            <v>8</v>
          </cell>
          <cell r="F119">
            <v>8</v>
          </cell>
          <cell r="G119">
            <v>8</v>
          </cell>
          <cell r="H119">
            <v>8</v>
          </cell>
          <cell r="I119">
            <v>1</v>
          </cell>
          <cell r="J119">
            <v>1</v>
          </cell>
          <cell r="K119">
            <v>203.5</v>
          </cell>
          <cell r="L119">
            <v>1</v>
          </cell>
          <cell r="M119">
            <v>45</v>
          </cell>
          <cell r="N119">
            <v>99</v>
          </cell>
          <cell r="O119">
            <v>110</v>
          </cell>
          <cell r="P119">
            <v>137</v>
          </cell>
          <cell r="Q119">
            <v>0</v>
          </cell>
          <cell r="R119">
            <v>0.13</v>
          </cell>
          <cell r="S119">
            <v>0.13</v>
          </cell>
          <cell r="T119">
            <v>0.13</v>
          </cell>
          <cell r="U119">
            <v>1</v>
          </cell>
          <cell r="V119">
            <v>15</v>
          </cell>
          <cell r="W119">
            <v>12</v>
          </cell>
          <cell r="X119">
            <v>1</v>
          </cell>
          <cell r="Y119">
            <v>1</v>
          </cell>
          <cell r="Z119">
            <v>50</v>
          </cell>
          <cell r="AA119">
            <v>50</v>
          </cell>
          <cell r="AB119">
            <v>0.04</v>
          </cell>
          <cell r="AC119">
            <v>0.04</v>
          </cell>
          <cell r="AD119">
            <v>1</v>
          </cell>
        </row>
        <row r="120">
          <cell r="A120">
            <v>119</v>
          </cell>
          <cell r="B120" t="str">
            <v>U6a30.5*25.5</v>
          </cell>
          <cell r="C120">
            <v>648</v>
          </cell>
          <cell r="D120">
            <v>775</v>
          </cell>
          <cell r="E120">
            <v>42</v>
          </cell>
          <cell r="F120">
            <v>42</v>
          </cell>
          <cell r="G120">
            <v>51</v>
          </cell>
          <cell r="H120">
            <v>51</v>
          </cell>
          <cell r="I120">
            <v>1</v>
          </cell>
          <cell r="J120">
            <v>1</v>
          </cell>
          <cell r="K120">
            <v>203.5</v>
          </cell>
          <cell r="L120">
            <v>1</v>
          </cell>
          <cell r="M120">
            <v>45</v>
          </cell>
          <cell r="N120">
            <v>99</v>
          </cell>
          <cell r="O120">
            <v>110</v>
          </cell>
          <cell r="P120">
            <v>137</v>
          </cell>
          <cell r="Q120">
            <v>0</v>
          </cell>
          <cell r="R120">
            <v>0.13</v>
          </cell>
          <cell r="S120">
            <v>0.13</v>
          </cell>
          <cell r="T120">
            <v>0.13</v>
          </cell>
          <cell r="U120">
            <v>1</v>
          </cell>
          <cell r="V120">
            <v>15</v>
          </cell>
          <cell r="W120">
            <v>12</v>
          </cell>
          <cell r="X120">
            <v>1</v>
          </cell>
          <cell r="Y120">
            <v>1</v>
          </cell>
          <cell r="Z120">
            <v>50</v>
          </cell>
          <cell r="AA120">
            <v>50</v>
          </cell>
          <cell r="AB120">
            <v>0.04</v>
          </cell>
          <cell r="AC120">
            <v>0.04</v>
          </cell>
          <cell r="AD120">
            <v>1</v>
          </cell>
        </row>
        <row r="121">
          <cell r="A121">
            <v>120</v>
          </cell>
          <cell r="B121" t="str">
            <v>U6 33.5*27.0</v>
          </cell>
          <cell r="C121">
            <v>686</v>
          </cell>
          <cell r="D121">
            <v>851</v>
          </cell>
          <cell r="E121">
            <v>8</v>
          </cell>
          <cell r="F121">
            <v>8</v>
          </cell>
          <cell r="G121">
            <v>8</v>
          </cell>
          <cell r="H121">
            <v>8</v>
          </cell>
          <cell r="I121">
            <v>1</v>
          </cell>
          <cell r="J121">
            <v>1</v>
          </cell>
          <cell r="K121">
            <v>203.5</v>
          </cell>
          <cell r="L121">
            <v>1</v>
          </cell>
          <cell r="M121">
            <v>42</v>
          </cell>
          <cell r="N121">
            <v>93</v>
          </cell>
          <cell r="O121">
            <v>104</v>
          </cell>
          <cell r="P121">
            <v>130</v>
          </cell>
          <cell r="Q121">
            <v>0</v>
          </cell>
          <cell r="R121">
            <v>0.13</v>
          </cell>
          <cell r="S121">
            <v>0.13</v>
          </cell>
          <cell r="T121">
            <v>0.13</v>
          </cell>
          <cell r="U121">
            <v>1</v>
          </cell>
          <cell r="V121">
            <v>15</v>
          </cell>
          <cell r="W121">
            <v>12</v>
          </cell>
          <cell r="X121">
            <v>1</v>
          </cell>
          <cell r="Y121">
            <v>1</v>
          </cell>
          <cell r="Z121">
            <v>50</v>
          </cell>
          <cell r="AA121">
            <v>50</v>
          </cell>
          <cell r="AB121">
            <v>0.04</v>
          </cell>
          <cell r="AC121">
            <v>0.04</v>
          </cell>
          <cell r="AD121">
            <v>1</v>
          </cell>
        </row>
        <row r="122">
          <cell r="A122">
            <v>121</v>
          </cell>
          <cell r="B122" t="str">
            <v>U6b33.5*27.0</v>
          </cell>
          <cell r="C122">
            <v>686</v>
          </cell>
          <cell r="D122">
            <v>851</v>
          </cell>
          <cell r="E122">
            <v>31</v>
          </cell>
          <cell r="F122">
            <v>31</v>
          </cell>
          <cell r="G122">
            <v>49</v>
          </cell>
          <cell r="H122">
            <v>49</v>
          </cell>
          <cell r="I122">
            <v>1</v>
          </cell>
          <cell r="J122">
            <v>1</v>
          </cell>
          <cell r="K122">
            <v>203.5</v>
          </cell>
          <cell r="L122">
            <v>1</v>
          </cell>
          <cell r="M122">
            <v>42</v>
          </cell>
          <cell r="N122">
            <v>93</v>
          </cell>
          <cell r="O122">
            <v>104</v>
          </cell>
          <cell r="P122">
            <v>130</v>
          </cell>
          <cell r="Q122">
            <v>0</v>
          </cell>
          <cell r="R122">
            <v>0.13</v>
          </cell>
          <cell r="S122">
            <v>0.13</v>
          </cell>
          <cell r="T122">
            <v>0.13</v>
          </cell>
          <cell r="U122">
            <v>1</v>
          </cell>
          <cell r="V122">
            <v>15</v>
          </cell>
          <cell r="W122">
            <v>12</v>
          </cell>
          <cell r="X122">
            <v>1</v>
          </cell>
          <cell r="Y122">
            <v>1</v>
          </cell>
          <cell r="Z122">
            <v>50</v>
          </cell>
          <cell r="AA122">
            <v>50</v>
          </cell>
          <cell r="AB122">
            <v>0.04</v>
          </cell>
          <cell r="AC122">
            <v>0.04</v>
          </cell>
          <cell r="AD122">
            <v>1</v>
          </cell>
        </row>
        <row r="123">
          <cell r="A123">
            <v>122</v>
          </cell>
          <cell r="B123" t="str">
            <v>U6h33.5*27.0</v>
          </cell>
          <cell r="C123">
            <v>686</v>
          </cell>
          <cell r="D123">
            <v>851</v>
          </cell>
          <cell r="E123">
            <v>8</v>
          </cell>
          <cell r="F123">
            <v>8</v>
          </cell>
          <cell r="G123">
            <v>8</v>
          </cell>
          <cell r="H123">
            <v>8</v>
          </cell>
          <cell r="I123">
            <v>1</v>
          </cell>
          <cell r="J123">
            <v>2</v>
          </cell>
          <cell r="K123">
            <v>203.5</v>
          </cell>
          <cell r="L123">
            <v>2</v>
          </cell>
          <cell r="M123">
            <v>42</v>
          </cell>
          <cell r="N123">
            <v>93</v>
          </cell>
          <cell r="O123">
            <v>104</v>
          </cell>
          <cell r="P123">
            <v>130</v>
          </cell>
          <cell r="Q123">
            <v>0</v>
          </cell>
          <cell r="R123">
            <v>0.13</v>
          </cell>
          <cell r="S123">
            <v>0.13</v>
          </cell>
          <cell r="T123">
            <v>0.13</v>
          </cell>
          <cell r="U123">
            <v>1</v>
          </cell>
          <cell r="V123">
            <v>15</v>
          </cell>
          <cell r="W123">
            <v>12</v>
          </cell>
          <cell r="X123">
            <v>1</v>
          </cell>
          <cell r="Y123">
            <v>1</v>
          </cell>
          <cell r="Z123">
            <v>50</v>
          </cell>
          <cell r="AA123">
            <v>50</v>
          </cell>
          <cell r="AB123">
            <v>0.04</v>
          </cell>
          <cell r="AC123">
            <v>0.04</v>
          </cell>
          <cell r="AD123">
            <v>1</v>
          </cell>
        </row>
        <row r="124">
          <cell r="A124">
            <v>123</v>
          </cell>
          <cell r="B124" t="str">
            <v>U6 36.5*28.0</v>
          </cell>
          <cell r="C124">
            <v>711</v>
          </cell>
          <cell r="D124">
            <v>927</v>
          </cell>
          <cell r="E124">
            <v>14</v>
          </cell>
          <cell r="F124">
            <v>14</v>
          </cell>
          <cell r="G124">
            <v>22</v>
          </cell>
          <cell r="H124">
            <v>22</v>
          </cell>
          <cell r="I124">
            <v>1</v>
          </cell>
          <cell r="J124">
            <v>1</v>
          </cell>
          <cell r="K124">
            <v>203.5</v>
          </cell>
          <cell r="L124">
            <v>1</v>
          </cell>
          <cell r="M124">
            <v>41</v>
          </cell>
          <cell r="N124">
            <v>90</v>
          </cell>
          <cell r="O124">
            <v>100</v>
          </cell>
          <cell r="P124">
            <v>125</v>
          </cell>
          <cell r="Q124">
            <v>0</v>
          </cell>
          <cell r="R124">
            <v>0.13</v>
          </cell>
          <cell r="S124">
            <v>0.13</v>
          </cell>
          <cell r="T124">
            <v>0.13</v>
          </cell>
          <cell r="U124">
            <v>1</v>
          </cell>
          <cell r="V124">
            <v>15</v>
          </cell>
          <cell r="W124">
            <v>12</v>
          </cell>
          <cell r="X124">
            <v>1</v>
          </cell>
          <cell r="Y124">
            <v>1</v>
          </cell>
          <cell r="Z124">
            <v>50</v>
          </cell>
          <cell r="AA124">
            <v>50</v>
          </cell>
          <cell r="AB124">
            <v>0.04</v>
          </cell>
          <cell r="AC124">
            <v>0.04</v>
          </cell>
          <cell r="AD124">
            <v>1</v>
          </cell>
        </row>
        <row r="125">
          <cell r="A125">
            <v>124</v>
          </cell>
          <cell r="B125" t="str">
            <v>U6b36.5*28.0</v>
          </cell>
          <cell r="C125">
            <v>711</v>
          </cell>
          <cell r="D125">
            <v>927</v>
          </cell>
          <cell r="E125">
            <v>44</v>
          </cell>
          <cell r="F125">
            <v>44</v>
          </cell>
          <cell r="G125">
            <v>87</v>
          </cell>
          <cell r="H125">
            <v>87</v>
          </cell>
          <cell r="I125">
            <v>1</v>
          </cell>
          <cell r="J125">
            <v>1</v>
          </cell>
          <cell r="K125">
            <v>203.5</v>
          </cell>
          <cell r="L125">
            <v>1</v>
          </cell>
          <cell r="M125">
            <v>41</v>
          </cell>
          <cell r="N125">
            <v>90</v>
          </cell>
          <cell r="O125">
            <v>100</v>
          </cell>
          <cell r="P125">
            <v>125</v>
          </cell>
          <cell r="Q125">
            <v>0</v>
          </cell>
          <cell r="R125">
            <v>0.13</v>
          </cell>
          <cell r="S125">
            <v>0.13</v>
          </cell>
          <cell r="T125">
            <v>0.13</v>
          </cell>
          <cell r="U125">
            <v>1</v>
          </cell>
          <cell r="V125">
            <v>15</v>
          </cell>
          <cell r="W125">
            <v>12</v>
          </cell>
          <cell r="X125">
            <v>1</v>
          </cell>
          <cell r="Y125">
            <v>1</v>
          </cell>
          <cell r="Z125">
            <v>50</v>
          </cell>
          <cell r="AA125">
            <v>50</v>
          </cell>
          <cell r="AB125">
            <v>0.04</v>
          </cell>
          <cell r="AC125">
            <v>0.04</v>
          </cell>
          <cell r="AD125">
            <v>1</v>
          </cell>
        </row>
        <row r="126">
          <cell r="A126">
            <v>125</v>
          </cell>
          <cell r="B126" t="str">
            <v>U6h36.5*28.0</v>
          </cell>
          <cell r="C126">
            <v>711</v>
          </cell>
          <cell r="D126">
            <v>927</v>
          </cell>
          <cell r="E126">
            <v>8</v>
          </cell>
          <cell r="F126">
            <v>8</v>
          </cell>
          <cell r="G126">
            <v>8</v>
          </cell>
          <cell r="H126">
            <v>8</v>
          </cell>
          <cell r="I126">
            <v>1</v>
          </cell>
          <cell r="J126">
            <v>2</v>
          </cell>
          <cell r="K126">
            <v>203.5</v>
          </cell>
          <cell r="L126">
            <v>2</v>
          </cell>
          <cell r="M126">
            <v>41</v>
          </cell>
          <cell r="N126">
            <v>90</v>
          </cell>
          <cell r="O126">
            <v>100</v>
          </cell>
          <cell r="P126">
            <v>125</v>
          </cell>
          <cell r="Q126">
            <v>0</v>
          </cell>
          <cell r="R126">
            <v>0.13</v>
          </cell>
          <cell r="S126">
            <v>0.13</v>
          </cell>
          <cell r="T126">
            <v>0.13</v>
          </cell>
          <cell r="U126">
            <v>1</v>
          </cell>
          <cell r="V126">
            <v>15</v>
          </cell>
          <cell r="W126">
            <v>12</v>
          </cell>
          <cell r="X126">
            <v>1</v>
          </cell>
          <cell r="Y126">
            <v>1</v>
          </cell>
          <cell r="Z126">
            <v>50</v>
          </cell>
          <cell r="AA126">
            <v>50</v>
          </cell>
          <cell r="AB126">
            <v>0.04</v>
          </cell>
          <cell r="AC126">
            <v>0.04</v>
          </cell>
          <cell r="AD126">
            <v>1</v>
          </cell>
        </row>
        <row r="127">
          <cell r="A127">
            <v>126</v>
          </cell>
          <cell r="B127" t="str">
            <v/>
          </cell>
          <cell r="C127" t="str">
            <v/>
          </cell>
          <cell r="D127" t="str">
            <v/>
          </cell>
          <cell r="E127" t="str">
            <v/>
          </cell>
          <cell r="F127" t="str">
            <v/>
          </cell>
          <cell r="G127" t="str">
            <v/>
          </cell>
          <cell r="H127" t="str">
            <v/>
          </cell>
          <cell r="I127" t="str">
            <v/>
          </cell>
          <cell r="J127" t="str">
            <v/>
          </cell>
          <cell r="K127" t="str">
            <v/>
          </cell>
          <cell r="L127" t="str">
            <v/>
          </cell>
          <cell r="M127" t="str">
            <v/>
          </cell>
          <cell r="N127" t="str">
            <v/>
          </cell>
          <cell r="O127" t="str">
            <v/>
          </cell>
          <cell r="P127" t="str">
            <v/>
          </cell>
          <cell r="Q127" t="str">
            <v/>
          </cell>
          <cell r="R127" t="str">
            <v/>
          </cell>
          <cell r="S127" t="str">
            <v/>
          </cell>
          <cell r="T127" t="str">
            <v/>
          </cell>
          <cell r="V127" t="str">
            <v/>
          </cell>
          <cell r="W127" t="str">
            <v/>
          </cell>
          <cell r="X127" t="str">
            <v/>
          </cell>
          <cell r="Y127" t="str">
            <v/>
          </cell>
          <cell r="Z127" t="str">
            <v/>
          </cell>
          <cell r="AA127" t="str">
            <v/>
          </cell>
          <cell r="AB127" t="str">
            <v/>
          </cell>
        </row>
        <row r="128">
          <cell r="A128">
            <v>127</v>
          </cell>
          <cell r="B128" t="str">
            <v>U6 28.5*36.5</v>
          </cell>
          <cell r="C128">
            <v>927</v>
          </cell>
          <cell r="D128">
            <v>724</v>
          </cell>
          <cell r="E128">
            <v>8</v>
          </cell>
          <cell r="F128">
            <v>8</v>
          </cell>
          <cell r="G128">
            <v>8</v>
          </cell>
          <cell r="H128">
            <v>8</v>
          </cell>
          <cell r="I128">
            <v>1</v>
          </cell>
          <cell r="J128">
            <v>1</v>
          </cell>
          <cell r="K128">
            <v>203.5</v>
          </cell>
          <cell r="L128">
            <v>1</v>
          </cell>
          <cell r="M128">
            <v>30</v>
          </cell>
          <cell r="N128">
            <v>66</v>
          </cell>
          <cell r="O128">
            <v>73</v>
          </cell>
          <cell r="P128">
            <v>92</v>
          </cell>
          <cell r="Q128">
            <v>0</v>
          </cell>
          <cell r="R128">
            <v>0.13</v>
          </cell>
          <cell r="S128">
            <v>0.13</v>
          </cell>
          <cell r="T128">
            <v>0.13</v>
          </cell>
          <cell r="U128">
            <v>1</v>
          </cell>
          <cell r="V128">
            <v>15</v>
          </cell>
          <cell r="W128">
            <v>12</v>
          </cell>
          <cell r="X128">
            <v>1</v>
          </cell>
          <cell r="Y128">
            <v>1</v>
          </cell>
          <cell r="Z128">
            <v>50</v>
          </cell>
          <cell r="AA128">
            <v>50</v>
          </cell>
          <cell r="AB128">
            <v>0.04</v>
          </cell>
          <cell r="AC128">
            <v>0.04</v>
          </cell>
          <cell r="AD128">
            <v>1</v>
          </cell>
        </row>
        <row r="129">
          <cell r="A129">
            <v>128</v>
          </cell>
          <cell r="B129" t="str">
            <v>U6a28.5*36.5</v>
          </cell>
          <cell r="C129">
            <v>927</v>
          </cell>
          <cell r="D129">
            <v>724</v>
          </cell>
          <cell r="E129">
            <v>182</v>
          </cell>
          <cell r="F129">
            <v>182</v>
          </cell>
          <cell r="G129">
            <v>25</v>
          </cell>
          <cell r="H129">
            <v>25</v>
          </cell>
          <cell r="I129">
            <v>1</v>
          </cell>
          <cell r="J129">
            <v>1</v>
          </cell>
          <cell r="K129">
            <v>203.5</v>
          </cell>
          <cell r="L129">
            <v>1</v>
          </cell>
          <cell r="M129">
            <v>30</v>
          </cell>
          <cell r="N129">
            <v>66</v>
          </cell>
          <cell r="O129">
            <v>73</v>
          </cell>
          <cell r="P129">
            <v>92</v>
          </cell>
          <cell r="Q129">
            <v>0</v>
          </cell>
          <cell r="R129">
            <v>0.13</v>
          </cell>
          <cell r="S129">
            <v>0.13</v>
          </cell>
          <cell r="T129">
            <v>0.13</v>
          </cell>
          <cell r="U129">
            <v>1</v>
          </cell>
          <cell r="V129">
            <v>15</v>
          </cell>
          <cell r="W129">
            <v>12</v>
          </cell>
          <cell r="X129">
            <v>1</v>
          </cell>
          <cell r="Y129">
            <v>1</v>
          </cell>
          <cell r="Z129">
            <v>50</v>
          </cell>
          <cell r="AA129">
            <v>50</v>
          </cell>
          <cell r="AB129">
            <v>0.04</v>
          </cell>
          <cell r="AC129">
            <v>0.04</v>
          </cell>
          <cell r="AD129">
            <v>1</v>
          </cell>
        </row>
        <row r="130">
          <cell r="A130">
            <v>129</v>
          </cell>
          <cell r="B130" t="str">
            <v>U6 37.5*30.0</v>
          </cell>
          <cell r="C130">
            <v>762</v>
          </cell>
          <cell r="D130">
            <v>953</v>
          </cell>
          <cell r="E130">
            <v>14</v>
          </cell>
          <cell r="F130">
            <v>14</v>
          </cell>
          <cell r="G130">
            <v>15</v>
          </cell>
          <cell r="H130">
            <v>15</v>
          </cell>
          <cell r="I130">
            <v>1</v>
          </cell>
          <cell r="J130">
            <v>1</v>
          </cell>
          <cell r="K130">
            <v>203.5</v>
          </cell>
          <cell r="L130">
            <v>1</v>
          </cell>
          <cell r="M130">
            <v>38</v>
          </cell>
          <cell r="N130">
            <v>84</v>
          </cell>
          <cell r="O130">
            <v>93</v>
          </cell>
          <cell r="P130">
            <v>116</v>
          </cell>
          <cell r="Q130">
            <v>0</v>
          </cell>
          <cell r="R130">
            <v>0.15</v>
          </cell>
          <cell r="S130">
            <v>0.15</v>
          </cell>
          <cell r="T130">
            <v>0.15</v>
          </cell>
          <cell r="U130">
            <v>1</v>
          </cell>
          <cell r="V130">
            <v>15</v>
          </cell>
          <cell r="W130">
            <v>12</v>
          </cell>
          <cell r="X130">
            <v>1</v>
          </cell>
          <cell r="Y130">
            <v>1</v>
          </cell>
          <cell r="Z130">
            <v>50</v>
          </cell>
          <cell r="AA130">
            <v>50</v>
          </cell>
          <cell r="AB130">
            <v>0.04</v>
          </cell>
          <cell r="AC130">
            <v>0.04</v>
          </cell>
          <cell r="AD130">
            <v>1</v>
          </cell>
        </row>
        <row r="131">
          <cell r="A131">
            <v>130</v>
          </cell>
          <cell r="B131" t="str">
            <v>U6b37.5*30.0</v>
          </cell>
          <cell r="C131">
            <v>762</v>
          </cell>
          <cell r="D131">
            <v>953</v>
          </cell>
          <cell r="E131">
            <v>69</v>
          </cell>
          <cell r="F131">
            <v>69</v>
          </cell>
          <cell r="G131">
            <v>100</v>
          </cell>
          <cell r="H131">
            <v>100</v>
          </cell>
          <cell r="I131">
            <v>1</v>
          </cell>
          <cell r="J131">
            <v>1</v>
          </cell>
          <cell r="K131">
            <v>203.5</v>
          </cell>
          <cell r="L131">
            <v>1</v>
          </cell>
          <cell r="M131">
            <v>38</v>
          </cell>
          <cell r="N131">
            <v>84</v>
          </cell>
          <cell r="O131">
            <v>93</v>
          </cell>
          <cell r="P131">
            <v>116</v>
          </cell>
          <cell r="Q131">
            <v>0</v>
          </cell>
          <cell r="R131">
            <v>0.15</v>
          </cell>
          <cell r="S131">
            <v>0.15</v>
          </cell>
          <cell r="T131">
            <v>0.15</v>
          </cell>
          <cell r="U131">
            <v>1</v>
          </cell>
          <cell r="V131">
            <v>15</v>
          </cell>
          <cell r="W131">
            <v>12</v>
          </cell>
          <cell r="X131">
            <v>1</v>
          </cell>
          <cell r="Y131">
            <v>1</v>
          </cell>
          <cell r="Z131">
            <v>50</v>
          </cell>
          <cell r="AA131">
            <v>50</v>
          </cell>
          <cell r="AB131">
            <v>0.04</v>
          </cell>
          <cell r="AC131">
            <v>0.04</v>
          </cell>
          <cell r="AD131">
            <v>1</v>
          </cell>
        </row>
        <row r="132">
          <cell r="A132">
            <v>131</v>
          </cell>
          <cell r="B132" t="str">
            <v/>
          </cell>
          <cell r="C132" t="str">
            <v/>
          </cell>
          <cell r="D132" t="str">
            <v/>
          </cell>
          <cell r="E132" t="str">
            <v/>
          </cell>
          <cell r="F132" t="str">
            <v/>
          </cell>
          <cell r="G132" t="str">
            <v/>
          </cell>
          <cell r="H132" t="str">
            <v/>
          </cell>
          <cell r="I132" t="str">
            <v/>
          </cell>
          <cell r="J132" t="str">
            <v/>
          </cell>
          <cell r="K132" t="str">
            <v/>
          </cell>
          <cell r="L132" t="str">
            <v/>
          </cell>
          <cell r="M132" t="str">
            <v/>
          </cell>
          <cell r="N132" t="str">
            <v/>
          </cell>
          <cell r="O132" t="str">
            <v/>
          </cell>
          <cell r="P132" t="str">
            <v/>
          </cell>
          <cell r="Q132" t="str">
            <v/>
          </cell>
          <cell r="R132" t="str">
            <v/>
          </cell>
          <cell r="S132" t="str">
            <v/>
          </cell>
          <cell r="T132" t="str">
            <v/>
          </cell>
          <cell r="V132" t="str">
            <v/>
          </cell>
          <cell r="W132" t="str">
            <v/>
          </cell>
          <cell r="X132" t="str">
            <v/>
          </cell>
          <cell r="Y132" t="str">
            <v/>
          </cell>
          <cell r="Z132" t="str">
            <v/>
          </cell>
          <cell r="AA132" t="str">
            <v/>
          </cell>
          <cell r="AB132" t="str">
            <v/>
          </cell>
        </row>
        <row r="133">
          <cell r="A133">
            <v>132</v>
          </cell>
          <cell r="B133" t="str">
            <v>U6 39.5*30.5</v>
          </cell>
          <cell r="C133">
            <v>775</v>
          </cell>
          <cell r="D133">
            <v>1003</v>
          </cell>
          <cell r="E133">
            <v>21</v>
          </cell>
          <cell r="F133">
            <v>21</v>
          </cell>
          <cell r="G133">
            <v>40</v>
          </cell>
          <cell r="H133">
            <v>40</v>
          </cell>
          <cell r="I133">
            <v>1</v>
          </cell>
          <cell r="J133">
            <v>1</v>
          </cell>
          <cell r="K133">
            <v>203.5</v>
          </cell>
          <cell r="L133">
            <v>1</v>
          </cell>
          <cell r="M133">
            <v>37</v>
          </cell>
          <cell r="N133">
            <v>82</v>
          </cell>
          <cell r="O133">
            <v>91</v>
          </cell>
          <cell r="P133">
            <v>114</v>
          </cell>
          <cell r="Q133">
            <v>0</v>
          </cell>
          <cell r="R133">
            <v>0.13</v>
          </cell>
          <cell r="S133">
            <v>0.13</v>
          </cell>
          <cell r="T133">
            <v>0.13</v>
          </cell>
          <cell r="U133">
            <v>1</v>
          </cell>
          <cell r="V133">
            <v>15</v>
          </cell>
          <cell r="W133">
            <v>12</v>
          </cell>
          <cell r="X133">
            <v>1</v>
          </cell>
          <cell r="Y133">
            <v>1</v>
          </cell>
          <cell r="Z133">
            <v>50</v>
          </cell>
          <cell r="AA133">
            <v>50</v>
          </cell>
          <cell r="AB133">
            <v>0.04</v>
          </cell>
          <cell r="AC133">
            <v>0.04</v>
          </cell>
          <cell r="AD133">
            <v>1</v>
          </cell>
        </row>
        <row r="134">
          <cell r="A134">
            <v>133</v>
          </cell>
          <cell r="B134" t="str">
            <v>U6b39.5*30.5</v>
          </cell>
          <cell r="C134">
            <v>775</v>
          </cell>
          <cell r="D134">
            <v>1003</v>
          </cell>
          <cell r="E134">
            <v>76</v>
          </cell>
          <cell r="F134">
            <v>76</v>
          </cell>
          <cell r="G134">
            <v>125</v>
          </cell>
          <cell r="H134">
            <v>125</v>
          </cell>
          <cell r="I134">
            <v>1</v>
          </cell>
          <cell r="J134">
            <v>1</v>
          </cell>
          <cell r="K134">
            <v>203.5</v>
          </cell>
          <cell r="L134">
            <v>1</v>
          </cell>
          <cell r="M134">
            <v>37</v>
          </cell>
          <cell r="N134">
            <v>82</v>
          </cell>
          <cell r="O134">
            <v>91</v>
          </cell>
          <cell r="P134">
            <v>114</v>
          </cell>
          <cell r="Q134">
            <v>0</v>
          </cell>
          <cell r="R134">
            <v>0.13</v>
          </cell>
          <cell r="S134">
            <v>0.13</v>
          </cell>
          <cell r="T134">
            <v>0.13</v>
          </cell>
          <cell r="U134">
            <v>1</v>
          </cell>
          <cell r="V134">
            <v>15</v>
          </cell>
          <cell r="W134">
            <v>12</v>
          </cell>
          <cell r="X134">
            <v>1</v>
          </cell>
          <cell r="Y134">
            <v>1</v>
          </cell>
          <cell r="Z134">
            <v>50</v>
          </cell>
          <cell r="AA134">
            <v>50</v>
          </cell>
          <cell r="AB134">
            <v>0.04</v>
          </cell>
          <cell r="AC134">
            <v>0.04</v>
          </cell>
          <cell r="AD134">
            <v>1</v>
          </cell>
        </row>
        <row r="135">
          <cell r="A135">
            <v>134</v>
          </cell>
          <cell r="B135" t="str">
            <v>U6x39.5*30.5</v>
          </cell>
          <cell r="C135">
            <v>775</v>
          </cell>
          <cell r="D135">
            <v>1003</v>
          </cell>
          <cell r="E135">
            <v>12</v>
          </cell>
          <cell r="F135">
            <v>12</v>
          </cell>
          <cell r="G135">
            <v>12</v>
          </cell>
          <cell r="H135">
            <v>12</v>
          </cell>
          <cell r="I135">
            <v>2</v>
          </cell>
          <cell r="J135">
            <v>2</v>
          </cell>
          <cell r="K135">
            <v>203.5</v>
          </cell>
          <cell r="L135">
            <v>4</v>
          </cell>
          <cell r="M135">
            <v>37</v>
          </cell>
          <cell r="N135">
            <v>82</v>
          </cell>
          <cell r="O135">
            <v>91</v>
          </cell>
          <cell r="P135">
            <v>114</v>
          </cell>
          <cell r="Q135">
            <v>0</v>
          </cell>
          <cell r="R135">
            <v>0.13</v>
          </cell>
          <cell r="S135">
            <v>0.13</v>
          </cell>
          <cell r="T135">
            <v>0.13</v>
          </cell>
          <cell r="U135">
            <v>1</v>
          </cell>
          <cell r="V135">
            <v>15</v>
          </cell>
          <cell r="W135">
            <v>12</v>
          </cell>
          <cell r="X135">
            <v>1</v>
          </cell>
          <cell r="Y135">
            <v>1</v>
          </cell>
          <cell r="Z135">
            <v>50</v>
          </cell>
          <cell r="AA135">
            <v>50</v>
          </cell>
          <cell r="AB135">
            <v>0.04</v>
          </cell>
          <cell r="AC135">
            <v>0.04</v>
          </cell>
          <cell r="AD135">
            <v>1</v>
          </cell>
        </row>
        <row r="136">
          <cell r="A136">
            <v>135</v>
          </cell>
          <cell r="B136" t="str">
            <v/>
          </cell>
          <cell r="C136" t="str">
            <v/>
          </cell>
          <cell r="D136" t="str">
            <v/>
          </cell>
          <cell r="E136" t="str">
            <v/>
          </cell>
          <cell r="F136" t="str">
            <v/>
          </cell>
          <cell r="G136" t="str">
            <v/>
          </cell>
          <cell r="H136" t="str">
            <v/>
          </cell>
          <cell r="I136" t="str">
            <v/>
          </cell>
          <cell r="J136" t="str">
            <v/>
          </cell>
          <cell r="K136" t="str">
            <v/>
          </cell>
          <cell r="L136" t="str">
            <v/>
          </cell>
          <cell r="M136" t="str">
            <v/>
          </cell>
          <cell r="N136" t="str">
            <v/>
          </cell>
          <cell r="O136" t="str">
            <v/>
          </cell>
          <cell r="P136" t="str">
            <v/>
          </cell>
          <cell r="Q136" t="str">
            <v/>
          </cell>
          <cell r="R136" t="str">
            <v/>
          </cell>
          <cell r="S136" t="str">
            <v/>
          </cell>
          <cell r="T136" t="str">
            <v/>
          </cell>
          <cell r="V136" t="str">
            <v/>
          </cell>
          <cell r="W136" t="str">
            <v/>
          </cell>
          <cell r="X136" t="str">
            <v/>
          </cell>
          <cell r="Y136" t="str">
            <v/>
          </cell>
          <cell r="Z136" t="str">
            <v/>
          </cell>
          <cell r="AA136" t="str">
            <v/>
          </cell>
          <cell r="AB136" t="str">
            <v/>
          </cell>
        </row>
        <row r="137">
          <cell r="A137">
            <v>136</v>
          </cell>
          <cell r="B137" t="str">
            <v>U6h45.0*27.5</v>
          </cell>
          <cell r="C137">
            <v>699</v>
          </cell>
          <cell r="D137">
            <v>1143</v>
          </cell>
          <cell r="E137">
            <v>12</v>
          </cell>
          <cell r="F137">
            <v>12</v>
          </cell>
          <cell r="G137">
            <v>12</v>
          </cell>
          <cell r="H137">
            <v>12</v>
          </cell>
          <cell r="I137">
            <v>1</v>
          </cell>
          <cell r="J137">
            <v>2</v>
          </cell>
          <cell r="K137">
            <v>203.5</v>
          </cell>
          <cell r="L137">
            <v>2</v>
          </cell>
          <cell r="M137">
            <v>41</v>
          </cell>
          <cell r="N137">
            <v>92</v>
          </cell>
          <cell r="O137">
            <v>102</v>
          </cell>
          <cell r="P137">
            <v>127</v>
          </cell>
          <cell r="Q137">
            <v>0</v>
          </cell>
          <cell r="R137">
            <v>0.13</v>
          </cell>
          <cell r="S137">
            <v>0.13</v>
          </cell>
          <cell r="T137">
            <v>0.13</v>
          </cell>
          <cell r="U137">
            <v>1</v>
          </cell>
          <cell r="V137">
            <v>15</v>
          </cell>
          <cell r="W137">
            <v>12</v>
          </cell>
          <cell r="X137">
            <v>1</v>
          </cell>
          <cell r="Y137">
            <v>1</v>
          </cell>
          <cell r="Z137">
            <v>50</v>
          </cell>
          <cell r="AA137">
            <v>50</v>
          </cell>
          <cell r="AB137">
            <v>0.04</v>
          </cell>
          <cell r="AC137">
            <v>0.04</v>
          </cell>
          <cell r="AD137">
            <v>1</v>
          </cell>
        </row>
        <row r="138">
          <cell r="A138">
            <v>137</v>
          </cell>
          <cell r="B138" t="str">
            <v/>
          </cell>
          <cell r="C138" t="str">
            <v/>
          </cell>
          <cell r="D138" t="str">
            <v/>
          </cell>
          <cell r="E138" t="str">
            <v/>
          </cell>
          <cell r="F138" t="str">
            <v/>
          </cell>
          <cell r="G138" t="str">
            <v/>
          </cell>
          <cell r="H138" t="str">
            <v/>
          </cell>
          <cell r="I138" t="str">
            <v/>
          </cell>
          <cell r="J138" t="str">
            <v/>
          </cell>
          <cell r="K138" t="str">
            <v/>
          </cell>
          <cell r="L138" t="str">
            <v/>
          </cell>
          <cell r="M138" t="str">
            <v/>
          </cell>
          <cell r="N138" t="str">
            <v/>
          </cell>
          <cell r="O138" t="str">
            <v/>
          </cell>
          <cell r="P138" t="str">
            <v/>
          </cell>
          <cell r="Q138" t="str">
            <v/>
          </cell>
          <cell r="R138" t="str">
            <v/>
          </cell>
          <cell r="S138" t="str">
            <v/>
          </cell>
          <cell r="T138" t="str">
            <v/>
          </cell>
          <cell r="V138" t="str">
            <v/>
          </cell>
          <cell r="W138" t="str">
            <v/>
          </cell>
          <cell r="X138" t="str">
            <v/>
          </cell>
          <cell r="Y138" t="str">
            <v/>
          </cell>
          <cell r="Z138" t="str">
            <v/>
          </cell>
          <cell r="AA138" t="str">
            <v/>
          </cell>
          <cell r="AB138" t="str">
            <v/>
          </cell>
        </row>
        <row r="139">
          <cell r="A139">
            <v>138</v>
          </cell>
          <cell r="B139" t="str">
            <v>U6 49.5*41.0</v>
          </cell>
          <cell r="C139">
            <v>1041</v>
          </cell>
          <cell r="D139">
            <v>1257</v>
          </cell>
          <cell r="E139">
            <v>24</v>
          </cell>
          <cell r="F139">
            <v>24</v>
          </cell>
          <cell r="G139">
            <v>32</v>
          </cell>
          <cell r="H139">
            <v>32</v>
          </cell>
          <cell r="I139">
            <v>1</v>
          </cell>
          <cell r="J139">
            <v>1</v>
          </cell>
          <cell r="K139">
            <v>203.5</v>
          </cell>
          <cell r="L139">
            <v>1</v>
          </cell>
          <cell r="M139">
            <v>25</v>
          </cell>
          <cell r="N139">
            <v>56</v>
          </cell>
          <cell r="O139">
            <v>62</v>
          </cell>
          <cell r="P139">
            <v>78</v>
          </cell>
          <cell r="Q139">
            <v>0</v>
          </cell>
          <cell r="R139">
            <v>0.13</v>
          </cell>
          <cell r="S139">
            <v>0.13</v>
          </cell>
          <cell r="T139">
            <v>0.13</v>
          </cell>
          <cell r="U139">
            <v>1</v>
          </cell>
          <cell r="V139">
            <v>15</v>
          </cell>
          <cell r="W139">
            <v>12</v>
          </cell>
          <cell r="X139">
            <v>1</v>
          </cell>
          <cell r="Y139">
            <v>1</v>
          </cell>
          <cell r="Z139">
            <v>50</v>
          </cell>
          <cell r="AA139">
            <v>50</v>
          </cell>
          <cell r="AB139">
            <v>0.04</v>
          </cell>
          <cell r="AC139">
            <v>0.04</v>
          </cell>
          <cell r="AD139">
            <v>1</v>
          </cell>
        </row>
        <row r="140">
          <cell r="A140">
            <v>139</v>
          </cell>
          <cell r="B140" t="str">
            <v>U6c49.5*41.0</v>
          </cell>
          <cell r="C140">
            <v>1041</v>
          </cell>
          <cell r="D140">
            <v>1257</v>
          </cell>
          <cell r="E140">
            <v>179</v>
          </cell>
          <cell r="F140">
            <v>179</v>
          </cell>
          <cell r="G140">
            <v>187</v>
          </cell>
          <cell r="H140">
            <v>187</v>
          </cell>
          <cell r="I140">
            <v>1</v>
          </cell>
          <cell r="J140">
            <v>1</v>
          </cell>
          <cell r="K140">
            <v>203.5</v>
          </cell>
          <cell r="L140">
            <v>1</v>
          </cell>
          <cell r="M140">
            <v>25</v>
          </cell>
          <cell r="N140">
            <v>56</v>
          </cell>
          <cell r="O140">
            <v>62</v>
          </cell>
          <cell r="P140">
            <v>78</v>
          </cell>
          <cell r="Q140">
            <v>0</v>
          </cell>
          <cell r="R140">
            <v>0.13</v>
          </cell>
          <cell r="S140">
            <v>0.13</v>
          </cell>
          <cell r="T140">
            <v>0.13</v>
          </cell>
          <cell r="U140">
            <v>1</v>
          </cell>
          <cell r="V140">
            <v>15</v>
          </cell>
          <cell r="W140">
            <v>12</v>
          </cell>
          <cell r="X140">
            <v>1</v>
          </cell>
          <cell r="Y140">
            <v>1</v>
          </cell>
          <cell r="Z140">
            <v>50</v>
          </cell>
          <cell r="AA140">
            <v>50</v>
          </cell>
          <cell r="AB140">
            <v>0.04</v>
          </cell>
          <cell r="AC140">
            <v>0.04</v>
          </cell>
          <cell r="AD140">
            <v>1</v>
          </cell>
        </row>
        <row r="141">
          <cell r="A141">
            <v>140</v>
          </cell>
          <cell r="B141" t="str">
            <v>U6x49.5*41.0</v>
          </cell>
          <cell r="C141">
            <v>1041</v>
          </cell>
          <cell r="D141">
            <v>1257</v>
          </cell>
          <cell r="E141">
            <v>24</v>
          </cell>
          <cell r="F141">
            <v>24</v>
          </cell>
          <cell r="G141">
            <v>32</v>
          </cell>
          <cell r="H141">
            <v>32</v>
          </cell>
          <cell r="I141">
            <v>2</v>
          </cell>
          <cell r="J141">
            <v>2</v>
          </cell>
          <cell r="K141">
            <v>203.5</v>
          </cell>
          <cell r="L141">
            <v>4</v>
          </cell>
          <cell r="M141">
            <v>25</v>
          </cell>
          <cell r="N141">
            <v>56</v>
          </cell>
          <cell r="O141">
            <v>62</v>
          </cell>
          <cell r="P141">
            <v>78</v>
          </cell>
          <cell r="Q141">
            <v>0</v>
          </cell>
          <cell r="R141">
            <v>0.13</v>
          </cell>
          <cell r="S141">
            <v>0.13</v>
          </cell>
          <cell r="T141">
            <v>0.13</v>
          </cell>
          <cell r="U141">
            <v>1</v>
          </cell>
          <cell r="V141">
            <v>15</v>
          </cell>
          <cell r="W141">
            <v>12</v>
          </cell>
          <cell r="X141">
            <v>1</v>
          </cell>
          <cell r="Y141">
            <v>1</v>
          </cell>
          <cell r="Z141">
            <v>50</v>
          </cell>
          <cell r="AA141">
            <v>50</v>
          </cell>
          <cell r="AB141">
            <v>0.04</v>
          </cell>
          <cell r="AC141">
            <v>0.04</v>
          </cell>
          <cell r="AD141">
            <v>1</v>
          </cell>
        </row>
        <row r="142">
          <cell r="A142">
            <v>141</v>
          </cell>
          <cell r="B142" t="str">
            <v>U6 49.0*30.0</v>
          </cell>
          <cell r="C142">
            <v>762</v>
          </cell>
          <cell r="D142">
            <v>1245</v>
          </cell>
          <cell r="E142">
            <v>14</v>
          </cell>
          <cell r="F142">
            <v>14</v>
          </cell>
          <cell r="G142">
            <v>161</v>
          </cell>
          <cell r="H142">
            <v>161</v>
          </cell>
          <cell r="I142">
            <v>1</v>
          </cell>
          <cell r="J142">
            <v>1</v>
          </cell>
          <cell r="K142">
            <v>203.5</v>
          </cell>
          <cell r="L142">
            <v>1</v>
          </cell>
          <cell r="M142">
            <v>38</v>
          </cell>
          <cell r="N142">
            <v>84</v>
          </cell>
          <cell r="O142">
            <v>93</v>
          </cell>
          <cell r="P142">
            <v>116</v>
          </cell>
          <cell r="Q142">
            <v>0</v>
          </cell>
          <cell r="R142">
            <v>0.13</v>
          </cell>
          <cell r="S142">
            <v>0.13</v>
          </cell>
          <cell r="T142">
            <v>0.13</v>
          </cell>
          <cell r="U142">
            <v>1</v>
          </cell>
          <cell r="V142">
            <v>15</v>
          </cell>
          <cell r="W142">
            <v>12</v>
          </cell>
          <cell r="X142">
            <v>1</v>
          </cell>
          <cell r="Y142">
            <v>1</v>
          </cell>
          <cell r="Z142">
            <v>50</v>
          </cell>
          <cell r="AA142">
            <v>50</v>
          </cell>
          <cell r="AB142">
            <v>0.04</v>
          </cell>
          <cell r="AC142">
            <v>0.04</v>
          </cell>
          <cell r="AD142">
            <v>1</v>
          </cell>
        </row>
        <row r="143">
          <cell r="A143">
            <v>142</v>
          </cell>
          <cell r="B143" t="str">
            <v>U6 51.0*45.0</v>
          </cell>
          <cell r="C143">
            <v>1143</v>
          </cell>
          <cell r="D143">
            <v>1295</v>
          </cell>
          <cell r="E143">
            <v>25</v>
          </cell>
          <cell r="F143">
            <v>25</v>
          </cell>
          <cell r="G143">
            <v>26</v>
          </cell>
          <cell r="H143">
            <v>26</v>
          </cell>
          <cell r="I143">
            <v>1</v>
          </cell>
          <cell r="J143">
            <v>1</v>
          </cell>
          <cell r="K143">
            <v>203.5</v>
          </cell>
          <cell r="L143">
            <v>1</v>
          </cell>
          <cell r="M143">
            <v>22</v>
          </cell>
          <cell r="N143">
            <v>48</v>
          </cell>
          <cell r="O143">
            <v>54</v>
          </cell>
          <cell r="P143">
            <v>67</v>
          </cell>
          <cell r="Q143">
            <v>0</v>
          </cell>
          <cell r="R143">
            <v>0.13</v>
          </cell>
          <cell r="S143">
            <v>0.13</v>
          </cell>
          <cell r="T143">
            <v>0.13</v>
          </cell>
          <cell r="U143">
            <v>1</v>
          </cell>
          <cell r="V143">
            <v>15</v>
          </cell>
          <cell r="W143">
            <v>12</v>
          </cell>
          <cell r="X143">
            <v>1</v>
          </cell>
          <cell r="Y143">
            <v>1</v>
          </cell>
          <cell r="Z143">
            <v>50</v>
          </cell>
          <cell r="AA143">
            <v>50</v>
          </cell>
          <cell r="AB143">
            <v>0.04</v>
          </cell>
          <cell r="AC143">
            <v>0.04</v>
          </cell>
          <cell r="AD143">
            <v>1</v>
          </cell>
        </row>
        <row r="144">
          <cell r="A144">
            <v>143</v>
          </cell>
          <cell r="B144" t="str">
            <v>U6c51.0*45.0</v>
          </cell>
          <cell r="C144">
            <v>1143</v>
          </cell>
          <cell r="D144">
            <v>1295</v>
          </cell>
          <cell r="E144">
            <v>230</v>
          </cell>
          <cell r="F144">
            <v>230</v>
          </cell>
          <cell r="G144">
            <v>206</v>
          </cell>
          <cell r="H144">
            <v>206</v>
          </cell>
          <cell r="I144">
            <v>1</v>
          </cell>
          <cell r="J144">
            <v>1</v>
          </cell>
          <cell r="K144">
            <v>203.5</v>
          </cell>
          <cell r="L144">
            <v>1</v>
          </cell>
          <cell r="M144">
            <v>22</v>
          </cell>
          <cell r="N144">
            <v>48</v>
          </cell>
          <cell r="O144">
            <v>54</v>
          </cell>
          <cell r="P144">
            <v>67</v>
          </cell>
          <cell r="Q144">
            <v>0</v>
          </cell>
          <cell r="R144">
            <v>0.13</v>
          </cell>
          <cell r="S144">
            <v>0.13</v>
          </cell>
          <cell r="T144">
            <v>0.13</v>
          </cell>
          <cell r="U144">
            <v>1</v>
          </cell>
          <cell r="V144">
            <v>15</v>
          </cell>
          <cell r="W144">
            <v>12</v>
          </cell>
          <cell r="X144">
            <v>1</v>
          </cell>
          <cell r="Y144">
            <v>1</v>
          </cell>
          <cell r="Z144">
            <v>50</v>
          </cell>
          <cell r="AA144">
            <v>50</v>
          </cell>
          <cell r="AB144">
            <v>0.04</v>
          </cell>
          <cell r="AC144">
            <v>0.04</v>
          </cell>
          <cell r="AD144">
            <v>1</v>
          </cell>
        </row>
        <row r="145">
          <cell r="A145">
            <v>144</v>
          </cell>
          <cell r="B145" t="str">
            <v>U6x51.0*45.0</v>
          </cell>
          <cell r="C145">
            <v>1143</v>
          </cell>
          <cell r="D145">
            <v>1295</v>
          </cell>
          <cell r="E145">
            <v>25</v>
          </cell>
          <cell r="F145">
            <v>25</v>
          </cell>
          <cell r="G145">
            <v>26</v>
          </cell>
          <cell r="H145">
            <v>26</v>
          </cell>
          <cell r="I145">
            <v>2</v>
          </cell>
          <cell r="J145">
            <v>2</v>
          </cell>
          <cell r="K145">
            <v>203.5</v>
          </cell>
          <cell r="L145">
            <v>4</v>
          </cell>
          <cell r="M145">
            <v>22</v>
          </cell>
          <cell r="N145">
            <v>48</v>
          </cell>
          <cell r="O145">
            <v>54</v>
          </cell>
          <cell r="P145">
            <v>67</v>
          </cell>
          <cell r="Q145">
            <v>0</v>
          </cell>
          <cell r="R145">
            <v>0.13</v>
          </cell>
          <cell r="S145">
            <v>0.13</v>
          </cell>
          <cell r="T145">
            <v>0.13</v>
          </cell>
          <cell r="U145">
            <v>1</v>
          </cell>
          <cell r="V145">
            <v>15</v>
          </cell>
          <cell r="W145">
            <v>12</v>
          </cell>
          <cell r="X145">
            <v>1</v>
          </cell>
          <cell r="Y145">
            <v>1</v>
          </cell>
          <cell r="Z145">
            <v>50</v>
          </cell>
          <cell r="AA145">
            <v>50</v>
          </cell>
          <cell r="AB145">
            <v>0.04</v>
          </cell>
          <cell r="AC145">
            <v>0.04</v>
          </cell>
          <cell r="AD145">
            <v>1</v>
          </cell>
        </row>
        <row r="146">
          <cell r="A146">
            <v>145</v>
          </cell>
          <cell r="B146" t="str">
            <v/>
          </cell>
          <cell r="C146" t="str">
            <v/>
          </cell>
          <cell r="D146" t="str">
            <v/>
          </cell>
          <cell r="E146" t="str">
            <v/>
          </cell>
          <cell r="F146" t="str">
            <v/>
          </cell>
          <cell r="G146" t="str">
            <v/>
          </cell>
          <cell r="H146" t="str">
            <v/>
          </cell>
          <cell r="I146" t="str">
            <v/>
          </cell>
          <cell r="J146" t="str">
            <v/>
          </cell>
          <cell r="K146" t="str">
            <v/>
          </cell>
          <cell r="L146" t="str">
            <v/>
          </cell>
          <cell r="M146" t="str">
            <v/>
          </cell>
          <cell r="N146" t="str">
            <v/>
          </cell>
          <cell r="O146" t="str">
            <v/>
          </cell>
          <cell r="P146" t="str">
            <v/>
          </cell>
          <cell r="Q146" t="str">
            <v/>
          </cell>
          <cell r="R146" t="str">
            <v/>
          </cell>
          <cell r="S146" t="str">
            <v/>
          </cell>
          <cell r="T146" t="str">
            <v/>
          </cell>
          <cell r="V146" t="str">
            <v/>
          </cell>
          <cell r="W146" t="str">
            <v/>
          </cell>
          <cell r="X146" t="str">
            <v/>
          </cell>
          <cell r="Y146" t="str">
            <v/>
          </cell>
          <cell r="Z146" t="str">
            <v/>
          </cell>
          <cell r="AA146" t="str">
            <v/>
          </cell>
          <cell r="AB146" t="str">
            <v/>
          </cell>
        </row>
        <row r="147">
          <cell r="A147">
            <v>146</v>
          </cell>
          <cell r="B147" t="str">
            <v>U6 53.0*45.0</v>
          </cell>
          <cell r="C147">
            <v>1143</v>
          </cell>
          <cell r="D147">
            <v>1346</v>
          </cell>
          <cell r="E147">
            <v>25</v>
          </cell>
          <cell r="F147">
            <v>25</v>
          </cell>
          <cell r="G147">
            <v>26</v>
          </cell>
          <cell r="H147">
            <v>26</v>
          </cell>
          <cell r="I147">
            <v>1</v>
          </cell>
          <cell r="J147">
            <v>1</v>
          </cell>
          <cell r="K147">
            <v>203.5</v>
          </cell>
          <cell r="L147">
            <v>1</v>
          </cell>
          <cell r="M147">
            <v>22</v>
          </cell>
          <cell r="N147">
            <v>48</v>
          </cell>
          <cell r="O147">
            <v>54</v>
          </cell>
          <cell r="P147">
            <v>67</v>
          </cell>
          <cell r="Q147">
            <v>0</v>
          </cell>
          <cell r="R147">
            <v>0.13</v>
          </cell>
          <cell r="S147">
            <v>0.13</v>
          </cell>
          <cell r="T147">
            <v>0.13</v>
          </cell>
          <cell r="U147">
            <v>1</v>
          </cell>
          <cell r="V147">
            <v>15</v>
          </cell>
          <cell r="W147">
            <v>12</v>
          </cell>
          <cell r="X147">
            <v>1</v>
          </cell>
          <cell r="Y147">
            <v>1</v>
          </cell>
          <cell r="Z147">
            <v>50</v>
          </cell>
          <cell r="AA147">
            <v>50</v>
          </cell>
          <cell r="AB147">
            <v>0.04</v>
          </cell>
          <cell r="AC147">
            <v>0.04</v>
          </cell>
          <cell r="AD147">
            <v>1</v>
          </cell>
        </row>
        <row r="148">
          <cell r="A148">
            <v>147</v>
          </cell>
          <cell r="B148" t="str">
            <v>U6c53.0*45.0</v>
          </cell>
          <cell r="C148">
            <v>1143</v>
          </cell>
          <cell r="D148">
            <v>1346</v>
          </cell>
          <cell r="E148">
            <v>230</v>
          </cell>
          <cell r="F148">
            <v>230</v>
          </cell>
          <cell r="G148">
            <v>231</v>
          </cell>
          <cell r="H148">
            <v>231</v>
          </cell>
          <cell r="I148">
            <v>1</v>
          </cell>
          <cell r="J148">
            <v>1</v>
          </cell>
          <cell r="K148">
            <v>203.5</v>
          </cell>
          <cell r="L148">
            <v>1</v>
          </cell>
          <cell r="M148">
            <v>22</v>
          </cell>
          <cell r="N148">
            <v>48</v>
          </cell>
          <cell r="O148">
            <v>54</v>
          </cell>
          <cell r="P148">
            <v>67</v>
          </cell>
          <cell r="Q148">
            <v>0</v>
          </cell>
          <cell r="R148">
            <v>0.13</v>
          </cell>
          <cell r="S148">
            <v>0.13</v>
          </cell>
          <cell r="T148">
            <v>0.13</v>
          </cell>
          <cell r="U148">
            <v>1</v>
          </cell>
          <cell r="V148">
            <v>15</v>
          </cell>
          <cell r="W148">
            <v>12</v>
          </cell>
          <cell r="X148">
            <v>1</v>
          </cell>
          <cell r="Y148">
            <v>1</v>
          </cell>
          <cell r="Z148">
            <v>50</v>
          </cell>
          <cell r="AA148">
            <v>50</v>
          </cell>
          <cell r="AB148">
            <v>0.04</v>
          </cell>
          <cell r="AC148">
            <v>0.04</v>
          </cell>
          <cell r="AD148">
            <v>1</v>
          </cell>
        </row>
        <row r="149">
          <cell r="A149">
            <v>148</v>
          </cell>
          <cell r="B149" t="str">
            <v>U6x53.0*45.0</v>
          </cell>
          <cell r="C149">
            <v>1143</v>
          </cell>
          <cell r="D149">
            <v>1346</v>
          </cell>
          <cell r="E149">
            <v>10</v>
          </cell>
          <cell r="F149">
            <v>10</v>
          </cell>
          <cell r="G149">
            <v>11</v>
          </cell>
          <cell r="H149">
            <v>11</v>
          </cell>
          <cell r="I149">
            <v>2</v>
          </cell>
          <cell r="J149">
            <v>2</v>
          </cell>
          <cell r="K149">
            <v>203.5</v>
          </cell>
          <cell r="L149">
            <v>4</v>
          </cell>
          <cell r="M149">
            <v>22</v>
          </cell>
          <cell r="N149">
            <v>48</v>
          </cell>
          <cell r="O149">
            <v>54</v>
          </cell>
          <cell r="P149">
            <v>67</v>
          </cell>
          <cell r="Q149">
            <v>0</v>
          </cell>
          <cell r="R149">
            <v>0.13</v>
          </cell>
          <cell r="S149">
            <v>0.13</v>
          </cell>
          <cell r="T149">
            <v>0.13</v>
          </cell>
          <cell r="U149">
            <v>1</v>
          </cell>
          <cell r="V149">
            <v>15</v>
          </cell>
          <cell r="W149">
            <v>12</v>
          </cell>
          <cell r="X149">
            <v>1</v>
          </cell>
          <cell r="Y149">
            <v>1</v>
          </cell>
          <cell r="Z149">
            <v>50</v>
          </cell>
          <cell r="AA149">
            <v>50</v>
          </cell>
          <cell r="AB149">
            <v>0.04</v>
          </cell>
          <cell r="AC149">
            <v>0.04</v>
          </cell>
          <cell r="AD149">
            <v>1</v>
          </cell>
        </row>
        <row r="150">
          <cell r="A150">
            <v>149</v>
          </cell>
          <cell r="B150" t="str">
            <v/>
          </cell>
          <cell r="C150" t="str">
            <v/>
          </cell>
          <cell r="D150" t="str">
            <v/>
          </cell>
          <cell r="E150" t="str">
            <v/>
          </cell>
          <cell r="F150" t="str">
            <v/>
          </cell>
          <cell r="G150" t="str">
            <v/>
          </cell>
          <cell r="H150" t="str">
            <v/>
          </cell>
          <cell r="I150" t="str">
            <v/>
          </cell>
          <cell r="J150" t="str">
            <v/>
          </cell>
          <cell r="K150" t="str">
            <v/>
          </cell>
          <cell r="L150" t="str">
            <v/>
          </cell>
          <cell r="M150" t="str">
            <v/>
          </cell>
          <cell r="N150" t="str">
            <v/>
          </cell>
          <cell r="O150" t="str">
            <v/>
          </cell>
          <cell r="P150" t="str">
            <v/>
          </cell>
          <cell r="Q150" t="str">
            <v/>
          </cell>
          <cell r="R150" t="str">
            <v/>
          </cell>
          <cell r="S150" t="str">
            <v/>
          </cell>
          <cell r="T150" t="str">
            <v/>
          </cell>
          <cell r="V150" t="str">
            <v/>
          </cell>
          <cell r="W150" t="str">
            <v/>
          </cell>
          <cell r="X150" t="str">
            <v/>
          </cell>
          <cell r="Y150" t="str">
            <v/>
          </cell>
          <cell r="Z150" t="str">
            <v/>
          </cell>
          <cell r="AA150" t="str">
            <v/>
          </cell>
          <cell r="AB150" t="str">
            <v/>
          </cell>
        </row>
        <row r="151">
          <cell r="A151">
            <v>150</v>
          </cell>
          <cell r="B151" t="str">
            <v/>
          </cell>
          <cell r="C151" t="str">
            <v/>
          </cell>
          <cell r="D151" t="str">
            <v/>
          </cell>
          <cell r="E151" t="str">
            <v/>
          </cell>
          <cell r="F151" t="str">
            <v/>
          </cell>
          <cell r="G151" t="str">
            <v/>
          </cell>
          <cell r="H151" t="str">
            <v/>
          </cell>
          <cell r="I151" t="str">
            <v/>
          </cell>
          <cell r="J151" t="str">
            <v/>
          </cell>
          <cell r="K151" t="str">
            <v/>
          </cell>
          <cell r="L151" t="str">
            <v/>
          </cell>
          <cell r="M151" t="str">
            <v/>
          </cell>
          <cell r="N151" t="str">
            <v/>
          </cell>
          <cell r="O151" t="str">
            <v/>
          </cell>
          <cell r="P151" t="str">
            <v/>
          </cell>
          <cell r="Q151" t="str">
            <v/>
          </cell>
          <cell r="R151" t="str">
            <v/>
          </cell>
          <cell r="S151" t="str">
            <v/>
          </cell>
          <cell r="T151" t="str">
            <v/>
          </cell>
          <cell r="V151" t="str">
            <v/>
          </cell>
          <cell r="W151" t="str">
            <v/>
          </cell>
          <cell r="X151" t="str">
            <v/>
          </cell>
          <cell r="Y151" t="str">
            <v/>
          </cell>
          <cell r="Z151" t="str">
            <v/>
          </cell>
          <cell r="AA151" t="str">
            <v/>
          </cell>
          <cell r="AB151" t="str">
            <v/>
          </cell>
        </row>
        <row r="152">
          <cell r="A152">
            <v>151</v>
          </cell>
          <cell r="B152" t="str">
            <v>U7 27.5*22.5</v>
          </cell>
          <cell r="C152">
            <v>572</v>
          </cell>
          <cell r="D152">
            <v>699</v>
          </cell>
          <cell r="E152">
            <v>8</v>
          </cell>
          <cell r="F152">
            <v>8</v>
          </cell>
          <cell r="G152">
            <v>8</v>
          </cell>
          <cell r="H152">
            <v>8</v>
          </cell>
          <cell r="I152">
            <v>1</v>
          </cell>
          <cell r="J152">
            <v>1</v>
          </cell>
          <cell r="K152">
            <v>203.5</v>
          </cell>
          <cell r="L152">
            <v>1</v>
          </cell>
          <cell r="M152">
            <v>50</v>
          </cell>
          <cell r="N152">
            <v>110</v>
          </cell>
          <cell r="O152">
            <v>122</v>
          </cell>
          <cell r="P152">
            <v>153</v>
          </cell>
          <cell r="Q152">
            <v>0</v>
          </cell>
          <cell r="R152">
            <v>0.13</v>
          </cell>
          <cell r="S152">
            <v>0.13</v>
          </cell>
          <cell r="T152">
            <v>0.13</v>
          </cell>
          <cell r="U152">
            <v>1</v>
          </cell>
          <cell r="V152">
            <v>15</v>
          </cell>
          <cell r="W152">
            <v>12</v>
          </cell>
          <cell r="X152">
            <v>1</v>
          </cell>
          <cell r="Y152">
            <v>1</v>
          </cell>
          <cell r="Z152">
            <v>50</v>
          </cell>
          <cell r="AA152">
            <v>50</v>
          </cell>
          <cell r="AB152">
            <v>0.04</v>
          </cell>
          <cell r="AC152">
            <v>0.04</v>
          </cell>
          <cell r="AD152">
            <v>1</v>
          </cell>
        </row>
        <row r="153">
          <cell r="A153">
            <v>152</v>
          </cell>
          <cell r="B153" t="str">
            <v>U7 27.5*23.0</v>
          </cell>
          <cell r="C153">
            <v>584</v>
          </cell>
          <cell r="D153">
            <v>699</v>
          </cell>
          <cell r="E153">
            <v>8</v>
          </cell>
          <cell r="F153">
            <v>8</v>
          </cell>
          <cell r="G153">
            <v>8</v>
          </cell>
          <cell r="H153">
            <v>8</v>
          </cell>
          <cell r="I153">
            <v>1</v>
          </cell>
          <cell r="J153">
            <v>1</v>
          </cell>
          <cell r="K153">
            <v>203.5</v>
          </cell>
          <cell r="L153">
            <v>1</v>
          </cell>
          <cell r="M153">
            <v>49</v>
          </cell>
          <cell r="N153">
            <v>108</v>
          </cell>
          <cell r="O153">
            <v>120</v>
          </cell>
          <cell r="P153">
            <v>150</v>
          </cell>
          <cell r="Q153">
            <v>0</v>
          </cell>
          <cell r="R153">
            <v>0.13</v>
          </cell>
          <cell r="S153">
            <v>0.13</v>
          </cell>
          <cell r="T153">
            <v>0.13</v>
          </cell>
          <cell r="U153">
            <v>1</v>
          </cell>
          <cell r="V153">
            <v>15</v>
          </cell>
          <cell r="W153">
            <v>12</v>
          </cell>
          <cell r="X153">
            <v>1</v>
          </cell>
          <cell r="Y153">
            <v>1</v>
          </cell>
          <cell r="Z153">
            <v>50</v>
          </cell>
          <cell r="AA153">
            <v>50</v>
          </cell>
          <cell r="AB153">
            <v>0.04</v>
          </cell>
          <cell r="AC153">
            <v>0.04</v>
          </cell>
          <cell r="AD153">
            <v>1</v>
          </cell>
        </row>
        <row r="154">
          <cell r="A154">
            <v>153</v>
          </cell>
          <cell r="B154" t="str">
            <v/>
          </cell>
          <cell r="C154" t="str">
            <v/>
          </cell>
          <cell r="D154" t="str">
            <v/>
          </cell>
          <cell r="E154" t="str">
            <v/>
          </cell>
          <cell r="F154" t="str">
            <v/>
          </cell>
          <cell r="G154" t="str">
            <v/>
          </cell>
          <cell r="H154" t="str">
            <v/>
          </cell>
          <cell r="I154" t="str">
            <v/>
          </cell>
          <cell r="J154" t="str">
            <v/>
          </cell>
          <cell r="K154" t="str">
            <v/>
          </cell>
          <cell r="L154" t="str">
            <v/>
          </cell>
          <cell r="M154" t="str">
            <v/>
          </cell>
          <cell r="N154" t="str">
            <v/>
          </cell>
          <cell r="O154" t="str">
            <v/>
          </cell>
          <cell r="P154" t="str">
            <v/>
          </cell>
          <cell r="Q154" t="str">
            <v/>
          </cell>
          <cell r="R154" t="str">
            <v/>
          </cell>
          <cell r="S154" t="str">
            <v/>
          </cell>
          <cell r="T154" t="str">
            <v/>
          </cell>
          <cell r="V154" t="str">
            <v/>
          </cell>
          <cell r="W154" t="str">
            <v/>
          </cell>
          <cell r="X154" t="str">
            <v/>
          </cell>
          <cell r="Y154" t="str">
            <v/>
          </cell>
          <cell r="Z154" t="str">
            <v/>
          </cell>
          <cell r="AA154" t="str">
            <v/>
          </cell>
          <cell r="AB154" t="str">
            <v/>
          </cell>
        </row>
        <row r="155">
          <cell r="A155">
            <v>154</v>
          </cell>
          <cell r="B155" t="str">
            <v>U7 29.5*24.5</v>
          </cell>
          <cell r="C155">
            <v>622</v>
          </cell>
          <cell r="D155">
            <v>749</v>
          </cell>
          <cell r="E155">
            <v>8</v>
          </cell>
          <cell r="F155">
            <v>8</v>
          </cell>
          <cell r="G155">
            <v>8</v>
          </cell>
          <cell r="H155">
            <v>8</v>
          </cell>
          <cell r="I155">
            <v>1</v>
          </cell>
          <cell r="J155">
            <v>1</v>
          </cell>
          <cell r="K155">
            <v>203.5</v>
          </cell>
          <cell r="L155">
            <v>1</v>
          </cell>
          <cell r="M155">
            <v>46</v>
          </cell>
          <cell r="N155">
            <v>102</v>
          </cell>
          <cell r="O155">
            <v>114</v>
          </cell>
          <cell r="P155">
            <v>142</v>
          </cell>
          <cell r="Q155">
            <v>0</v>
          </cell>
          <cell r="R155">
            <v>0.13</v>
          </cell>
          <cell r="S155">
            <v>0.13</v>
          </cell>
          <cell r="T155">
            <v>0.13</v>
          </cell>
          <cell r="U155">
            <v>1</v>
          </cell>
          <cell r="V155">
            <v>15</v>
          </cell>
          <cell r="W155">
            <v>12</v>
          </cell>
          <cell r="X155">
            <v>1</v>
          </cell>
          <cell r="Y155">
            <v>1</v>
          </cell>
          <cell r="Z155">
            <v>50</v>
          </cell>
          <cell r="AA155">
            <v>50</v>
          </cell>
          <cell r="AB155">
            <v>0.04</v>
          </cell>
          <cell r="AC155">
            <v>0.04</v>
          </cell>
          <cell r="AD155">
            <v>1</v>
          </cell>
        </row>
        <row r="156">
          <cell r="A156">
            <v>155</v>
          </cell>
          <cell r="B156" t="str">
            <v>U7 29.5*25.0</v>
          </cell>
          <cell r="C156">
            <v>635</v>
          </cell>
          <cell r="D156">
            <v>749</v>
          </cell>
          <cell r="E156">
            <v>8</v>
          </cell>
          <cell r="F156">
            <v>8</v>
          </cell>
          <cell r="G156">
            <v>8</v>
          </cell>
          <cell r="H156">
            <v>8</v>
          </cell>
          <cell r="I156">
            <v>1</v>
          </cell>
          <cell r="J156">
            <v>1</v>
          </cell>
          <cell r="K156">
            <v>203.5</v>
          </cell>
          <cell r="L156">
            <v>1</v>
          </cell>
          <cell r="M156">
            <v>45</v>
          </cell>
          <cell r="N156">
            <v>100</v>
          </cell>
          <cell r="O156">
            <v>112</v>
          </cell>
          <cell r="P156">
            <v>139</v>
          </cell>
          <cell r="Q156">
            <v>0</v>
          </cell>
          <cell r="R156">
            <v>0.13</v>
          </cell>
          <cell r="S156">
            <v>0.13</v>
          </cell>
          <cell r="T156">
            <v>0.13</v>
          </cell>
          <cell r="U156">
            <v>1</v>
          </cell>
          <cell r="V156">
            <v>15</v>
          </cell>
          <cell r="W156">
            <v>12</v>
          </cell>
          <cell r="X156">
            <v>1</v>
          </cell>
          <cell r="Y156">
            <v>1</v>
          </cell>
          <cell r="Z156">
            <v>50</v>
          </cell>
          <cell r="AA156">
            <v>50</v>
          </cell>
          <cell r="AB156">
            <v>0.04</v>
          </cell>
          <cell r="AC156">
            <v>0.04</v>
          </cell>
          <cell r="AD156">
            <v>1</v>
          </cell>
        </row>
        <row r="157">
          <cell r="A157">
            <v>156</v>
          </cell>
          <cell r="B157" t="str">
            <v>U7 30.5*26.0</v>
          </cell>
          <cell r="C157">
            <v>660</v>
          </cell>
          <cell r="D157">
            <v>775</v>
          </cell>
          <cell r="E157">
            <v>8</v>
          </cell>
          <cell r="F157">
            <v>8</v>
          </cell>
          <cell r="G157">
            <v>8</v>
          </cell>
          <cell r="H157">
            <v>8</v>
          </cell>
          <cell r="I157">
            <v>1</v>
          </cell>
          <cell r="J157">
            <v>1</v>
          </cell>
          <cell r="K157">
            <v>203.5</v>
          </cell>
          <cell r="L157">
            <v>1</v>
          </cell>
          <cell r="M157">
            <v>44</v>
          </cell>
          <cell r="N157">
            <v>97</v>
          </cell>
          <cell r="O157">
            <v>108</v>
          </cell>
          <cell r="P157">
            <v>134</v>
          </cell>
          <cell r="Q157">
            <v>0</v>
          </cell>
          <cell r="R157">
            <v>0.13</v>
          </cell>
          <cell r="S157">
            <v>0.13</v>
          </cell>
          <cell r="T157">
            <v>0.13</v>
          </cell>
          <cell r="U157">
            <v>1</v>
          </cell>
          <cell r="V157">
            <v>15</v>
          </cell>
          <cell r="W157">
            <v>12</v>
          </cell>
          <cell r="X157">
            <v>1</v>
          </cell>
          <cell r="Y157">
            <v>1</v>
          </cell>
          <cell r="Z157">
            <v>50</v>
          </cell>
          <cell r="AA157">
            <v>50</v>
          </cell>
          <cell r="AB157">
            <v>0.04</v>
          </cell>
          <cell r="AC157">
            <v>0.04</v>
          </cell>
          <cell r="AD157">
            <v>1</v>
          </cell>
        </row>
        <row r="158">
          <cell r="A158">
            <v>157</v>
          </cell>
          <cell r="B158" t="str">
            <v>U7a30.5*26.0</v>
          </cell>
          <cell r="C158">
            <v>660</v>
          </cell>
          <cell r="D158">
            <v>775</v>
          </cell>
          <cell r="E158">
            <v>48</v>
          </cell>
          <cell r="F158">
            <v>48</v>
          </cell>
          <cell r="G158">
            <v>51</v>
          </cell>
          <cell r="H158">
            <v>51</v>
          </cell>
          <cell r="I158">
            <v>1</v>
          </cell>
          <cell r="J158">
            <v>1</v>
          </cell>
          <cell r="K158">
            <v>203.5</v>
          </cell>
          <cell r="L158">
            <v>1</v>
          </cell>
          <cell r="M158">
            <v>44</v>
          </cell>
          <cell r="N158">
            <v>97</v>
          </cell>
          <cell r="O158">
            <v>108</v>
          </cell>
          <cell r="P158">
            <v>134</v>
          </cell>
          <cell r="Q158">
            <v>0</v>
          </cell>
          <cell r="R158">
            <v>0.13</v>
          </cell>
          <cell r="S158">
            <v>0.13</v>
          </cell>
          <cell r="T158">
            <v>0.13</v>
          </cell>
          <cell r="U158">
            <v>1</v>
          </cell>
          <cell r="V158">
            <v>15</v>
          </cell>
          <cell r="W158">
            <v>12</v>
          </cell>
          <cell r="X158">
            <v>1</v>
          </cell>
          <cell r="Y158">
            <v>1</v>
          </cell>
          <cell r="Z158">
            <v>50</v>
          </cell>
          <cell r="AA158">
            <v>50</v>
          </cell>
          <cell r="AB158">
            <v>0.04</v>
          </cell>
          <cell r="AC158">
            <v>0.04</v>
          </cell>
          <cell r="AD158">
            <v>1</v>
          </cell>
        </row>
        <row r="159">
          <cell r="A159">
            <v>158</v>
          </cell>
          <cell r="B159" t="str">
            <v>U7 33.5*26.5</v>
          </cell>
          <cell r="C159">
            <v>673</v>
          </cell>
          <cell r="D159">
            <v>851</v>
          </cell>
          <cell r="E159">
            <v>8</v>
          </cell>
          <cell r="F159">
            <v>8</v>
          </cell>
          <cell r="G159">
            <v>8</v>
          </cell>
          <cell r="H159">
            <v>8</v>
          </cell>
          <cell r="I159">
            <v>1</v>
          </cell>
          <cell r="J159">
            <v>1</v>
          </cell>
          <cell r="K159">
            <v>203.5</v>
          </cell>
          <cell r="L159">
            <v>1</v>
          </cell>
          <cell r="M159">
            <v>43</v>
          </cell>
          <cell r="N159">
            <v>95</v>
          </cell>
          <cell r="O159">
            <v>106</v>
          </cell>
          <cell r="P159">
            <v>132</v>
          </cell>
          <cell r="Q159">
            <v>0</v>
          </cell>
          <cell r="R159">
            <v>0.13</v>
          </cell>
          <cell r="S159">
            <v>0.13</v>
          </cell>
          <cell r="T159">
            <v>0.13</v>
          </cell>
          <cell r="U159">
            <v>1</v>
          </cell>
          <cell r="V159">
            <v>15</v>
          </cell>
          <cell r="W159">
            <v>12</v>
          </cell>
          <cell r="X159">
            <v>1</v>
          </cell>
          <cell r="Y159">
            <v>1</v>
          </cell>
          <cell r="Z159">
            <v>50</v>
          </cell>
          <cell r="AA159">
            <v>50</v>
          </cell>
          <cell r="AB159">
            <v>0.04</v>
          </cell>
          <cell r="AC159">
            <v>0.04</v>
          </cell>
          <cell r="AD159">
            <v>1</v>
          </cell>
        </row>
        <row r="160">
          <cell r="A160">
            <v>159</v>
          </cell>
          <cell r="B160" t="str">
            <v>U7b33.5*26.5</v>
          </cell>
          <cell r="C160">
            <v>673</v>
          </cell>
          <cell r="D160">
            <v>851</v>
          </cell>
          <cell r="E160">
            <v>25</v>
          </cell>
          <cell r="F160">
            <v>25</v>
          </cell>
          <cell r="G160">
            <v>49</v>
          </cell>
          <cell r="H160">
            <v>49</v>
          </cell>
          <cell r="I160">
            <v>1</v>
          </cell>
          <cell r="J160">
            <v>1</v>
          </cell>
          <cell r="K160">
            <v>203.5</v>
          </cell>
          <cell r="L160">
            <v>1</v>
          </cell>
          <cell r="M160">
            <v>43</v>
          </cell>
          <cell r="N160">
            <v>95</v>
          </cell>
          <cell r="O160">
            <v>106</v>
          </cell>
          <cell r="P160">
            <v>132</v>
          </cell>
          <cell r="Q160">
            <v>0</v>
          </cell>
          <cell r="R160">
            <v>0.13</v>
          </cell>
          <cell r="S160">
            <v>0.13</v>
          </cell>
          <cell r="T160">
            <v>0.13</v>
          </cell>
          <cell r="U160">
            <v>1</v>
          </cell>
          <cell r="V160">
            <v>15</v>
          </cell>
          <cell r="W160">
            <v>12</v>
          </cell>
          <cell r="X160">
            <v>1</v>
          </cell>
          <cell r="Y160">
            <v>1</v>
          </cell>
          <cell r="Z160">
            <v>50</v>
          </cell>
          <cell r="AA160">
            <v>50</v>
          </cell>
          <cell r="AB160">
            <v>0.04</v>
          </cell>
          <cell r="AC160">
            <v>0.04</v>
          </cell>
          <cell r="AD160">
            <v>1</v>
          </cell>
        </row>
        <row r="161">
          <cell r="A161">
            <v>160</v>
          </cell>
          <cell r="B161" t="str">
            <v>U7h33.5*26.5</v>
          </cell>
          <cell r="C161">
            <v>673</v>
          </cell>
          <cell r="D161">
            <v>851</v>
          </cell>
          <cell r="E161">
            <v>8</v>
          </cell>
          <cell r="F161">
            <v>8</v>
          </cell>
          <cell r="G161">
            <v>8</v>
          </cell>
          <cell r="H161">
            <v>8</v>
          </cell>
          <cell r="I161">
            <v>1</v>
          </cell>
          <cell r="J161">
            <v>2</v>
          </cell>
          <cell r="K161">
            <v>203.5</v>
          </cell>
          <cell r="L161">
            <v>2</v>
          </cell>
          <cell r="M161">
            <v>43</v>
          </cell>
          <cell r="N161">
            <v>95</v>
          </cell>
          <cell r="O161">
            <v>106</v>
          </cell>
          <cell r="P161">
            <v>132</v>
          </cell>
          <cell r="Q161">
            <v>0</v>
          </cell>
          <cell r="R161">
            <v>0.13</v>
          </cell>
          <cell r="S161">
            <v>0.13</v>
          </cell>
          <cell r="T161">
            <v>0.13</v>
          </cell>
          <cell r="U161">
            <v>1</v>
          </cell>
          <cell r="V161">
            <v>15</v>
          </cell>
          <cell r="W161">
            <v>12</v>
          </cell>
          <cell r="X161">
            <v>1</v>
          </cell>
          <cell r="Y161">
            <v>1</v>
          </cell>
          <cell r="Z161">
            <v>50</v>
          </cell>
          <cell r="AA161">
            <v>50</v>
          </cell>
          <cell r="AB161">
            <v>0.04</v>
          </cell>
          <cell r="AC161">
            <v>0.04</v>
          </cell>
          <cell r="AD161">
            <v>1</v>
          </cell>
        </row>
        <row r="162">
          <cell r="A162">
            <v>161</v>
          </cell>
          <cell r="B162" t="str">
            <v/>
          </cell>
          <cell r="C162" t="str">
            <v/>
          </cell>
          <cell r="D162" t="str">
            <v/>
          </cell>
          <cell r="E162" t="str">
            <v/>
          </cell>
          <cell r="F162" t="str">
            <v/>
          </cell>
          <cell r="G162" t="str">
            <v/>
          </cell>
          <cell r="H162" t="str">
            <v/>
          </cell>
          <cell r="I162" t="str">
            <v/>
          </cell>
          <cell r="J162" t="str">
            <v/>
          </cell>
          <cell r="K162" t="str">
            <v/>
          </cell>
          <cell r="L162" t="str">
            <v/>
          </cell>
          <cell r="M162" t="str">
            <v/>
          </cell>
          <cell r="N162" t="str">
            <v/>
          </cell>
          <cell r="O162" t="str">
            <v/>
          </cell>
          <cell r="P162" t="str">
            <v/>
          </cell>
          <cell r="Q162" t="str">
            <v/>
          </cell>
          <cell r="R162" t="str">
            <v/>
          </cell>
          <cell r="S162" t="str">
            <v/>
          </cell>
          <cell r="T162" t="str">
            <v/>
          </cell>
          <cell r="V162" t="str">
            <v/>
          </cell>
          <cell r="W162" t="str">
            <v/>
          </cell>
          <cell r="X162" t="str">
            <v/>
          </cell>
          <cell r="Y162" t="str">
            <v/>
          </cell>
          <cell r="Z162" t="str">
            <v/>
          </cell>
          <cell r="AA162" t="str">
            <v/>
          </cell>
          <cell r="AB162" t="str">
            <v/>
          </cell>
        </row>
        <row r="163">
          <cell r="A163">
            <v>162</v>
          </cell>
          <cell r="B163" t="str">
            <v>U7 36.0*28.0</v>
          </cell>
          <cell r="C163">
            <v>711</v>
          </cell>
          <cell r="D163">
            <v>914</v>
          </cell>
          <cell r="E163">
            <v>14</v>
          </cell>
          <cell r="F163">
            <v>14</v>
          </cell>
          <cell r="G163">
            <v>15</v>
          </cell>
          <cell r="H163">
            <v>15</v>
          </cell>
          <cell r="I163">
            <v>1</v>
          </cell>
          <cell r="J163">
            <v>1</v>
          </cell>
          <cell r="K163">
            <v>203.5</v>
          </cell>
          <cell r="L163">
            <v>1</v>
          </cell>
          <cell r="M163">
            <v>41</v>
          </cell>
          <cell r="N163">
            <v>90</v>
          </cell>
          <cell r="O163">
            <v>100</v>
          </cell>
          <cell r="P163">
            <v>125</v>
          </cell>
          <cell r="Q163">
            <v>0</v>
          </cell>
          <cell r="R163">
            <v>0.13</v>
          </cell>
          <cell r="S163">
            <v>0.13</v>
          </cell>
          <cell r="T163">
            <v>0.13</v>
          </cell>
          <cell r="U163">
            <v>1</v>
          </cell>
          <cell r="V163">
            <v>15</v>
          </cell>
          <cell r="W163">
            <v>12</v>
          </cell>
          <cell r="X163">
            <v>1</v>
          </cell>
          <cell r="Y163">
            <v>1</v>
          </cell>
          <cell r="Z163">
            <v>50</v>
          </cell>
          <cell r="AA163">
            <v>50</v>
          </cell>
          <cell r="AB163">
            <v>0.04</v>
          </cell>
          <cell r="AC163">
            <v>0.04</v>
          </cell>
          <cell r="AD163">
            <v>1</v>
          </cell>
        </row>
        <row r="164">
          <cell r="A164">
            <v>163</v>
          </cell>
          <cell r="B164" t="str">
            <v>U7b36.0*28.0</v>
          </cell>
          <cell r="C164">
            <v>711</v>
          </cell>
          <cell r="D164">
            <v>914</v>
          </cell>
          <cell r="E164">
            <v>44</v>
          </cell>
          <cell r="F164">
            <v>44</v>
          </cell>
          <cell r="G164">
            <v>80</v>
          </cell>
          <cell r="H164">
            <v>80</v>
          </cell>
          <cell r="I164">
            <v>1</v>
          </cell>
          <cell r="J164">
            <v>1</v>
          </cell>
          <cell r="K164">
            <v>203.5</v>
          </cell>
          <cell r="L164">
            <v>1</v>
          </cell>
          <cell r="M164">
            <v>41</v>
          </cell>
          <cell r="N164">
            <v>90</v>
          </cell>
          <cell r="O164">
            <v>100</v>
          </cell>
          <cell r="P164">
            <v>125</v>
          </cell>
          <cell r="Q164">
            <v>0</v>
          </cell>
          <cell r="R164">
            <v>0.13</v>
          </cell>
          <cell r="S164">
            <v>0.13</v>
          </cell>
          <cell r="T164">
            <v>0.13</v>
          </cell>
          <cell r="U164">
            <v>1</v>
          </cell>
          <cell r="V164">
            <v>15</v>
          </cell>
          <cell r="W164">
            <v>12</v>
          </cell>
          <cell r="X164">
            <v>1</v>
          </cell>
          <cell r="Y164">
            <v>1</v>
          </cell>
          <cell r="Z164">
            <v>50</v>
          </cell>
          <cell r="AA164">
            <v>50</v>
          </cell>
          <cell r="AB164">
            <v>0.04</v>
          </cell>
          <cell r="AC164">
            <v>0.04</v>
          </cell>
          <cell r="AD164">
            <v>1</v>
          </cell>
        </row>
        <row r="165">
          <cell r="A165">
            <v>164</v>
          </cell>
          <cell r="B165" t="str">
            <v>U7h36.0*28.0</v>
          </cell>
          <cell r="C165">
            <v>711</v>
          </cell>
          <cell r="D165">
            <v>914</v>
          </cell>
          <cell r="E165">
            <v>8</v>
          </cell>
          <cell r="F165">
            <v>8</v>
          </cell>
          <cell r="G165">
            <v>8</v>
          </cell>
          <cell r="H165">
            <v>8</v>
          </cell>
          <cell r="I165">
            <v>1</v>
          </cell>
          <cell r="J165">
            <v>2</v>
          </cell>
          <cell r="K165">
            <v>203.5</v>
          </cell>
          <cell r="L165">
            <v>2</v>
          </cell>
          <cell r="M165">
            <v>41</v>
          </cell>
          <cell r="N165">
            <v>90</v>
          </cell>
          <cell r="O165">
            <v>100</v>
          </cell>
          <cell r="P165">
            <v>125</v>
          </cell>
          <cell r="Q165">
            <v>0</v>
          </cell>
          <cell r="R165">
            <v>0.13</v>
          </cell>
          <cell r="S165">
            <v>0.13</v>
          </cell>
          <cell r="T165">
            <v>0.13</v>
          </cell>
          <cell r="U165">
            <v>1</v>
          </cell>
          <cell r="V165">
            <v>15</v>
          </cell>
          <cell r="W165">
            <v>12</v>
          </cell>
          <cell r="X165">
            <v>1</v>
          </cell>
          <cell r="Y165">
            <v>1</v>
          </cell>
          <cell r="Z165">
            <v>50</v>
          </cell>
          <cell r="AA165">
            <v>50</v>
          </cell>
          <cell r="AB165">
            <v>0.04</v>
          </cell>
          <cell r="AC165">
            <v>0.04</v>
          </cell>
          <cell r="AD165">
            <v>1</v>
          </cell>
        </row>
        <row r="166">
          <cell r="A166">
            <v>165</v>
          </cell>
          <cell r="B166" t="str">
            <v>U7j28.5*36.0</v>
          </cell>
          <cell r="C166">
            <v>914</v>
          </cell>
          <cell r="D166">
            <v>724</v>
          </cell>
          <cell r="E166">
            <v>120</v>
          </cell>
          <cell r="F166">
            <v>120</v>
          </cell>
          <cell r="G166">
            <v>80</v>
          </cell>
          <cell r="H166">
            <v>80</v>
          </cell>
          <cell r="I166">
            <v>1</v>
          </cell>
          <cell r="J166">
            <v>1</v>
          </cell>
          <cell r="K166">
            <v>203.5</v>
          </cell>
          <cell r="L166">
            <v>1</v>
          </cell>
          <cell r="M166">
            <v>30</v>
          </cell>
          <cell r="N166">
            <v>67</v>
          </cell>
          <cell r="O166">
            <v>75</v>
          </cell>
          <cell r="P166">
            <v>93</v>
          </cell>
          <cell r="Q166">
            <v>0</v>
          </cell>
          <cell r="R166">
            <v>0.13</v>
          </cell>
          <cell r="S166">
            <v>0.13</v>
          </cell>
          <cell r="T166">
            <v>0.13</v>
          </cell>
          <cell r="U166">
            <v>1</v>
          </cell>
          <cell r="V166">
            <v>15</v>
          </cell>
          <cell r="W166">
            <v>12</v>
          </cell>
          <cell r="X166">
            <v>1</v>
          </cell>
          <cell r="Y166">
            <v>1</v>
          </cell>
          <cell r="Z166">
            <v>50</v>
          </cell>
          <cell r="AA166">
            <v>50</v>
          </cell>
          <cell r="AB166">
            <v>0.04</v>
          </cell>
          <cell r="AC166">
            <v>0.04</v>
          </cell>
          <cell r="AD166">
            <v>1</v>
          </cell>
        </row>
        <row r="167">
          <cell r="A167">
            <v>166</v>
          </cell>
          <cell r="B167" t="str">
            <v>U7 28.5*36.0</v>
          </cell>
          <cell r="C167">
            <v>914</v>
          </cell>
          <cell r="D167">
            <v>724</v>
          </cell>
          <cell r="E167">
            <v>8</v>
          </cell>
          <cell r="F167">
            <v>8</v>
          </cell>
          <cell r="G167">
            <v>8</v>
          </cell>
          <cell r="H167">
            <v>8</v>
          </cell>
          <cell r="I167">
            <v>1</v>
          </cell>
          <cell r="J167">
            <v>1</v>
          </cell>
          <cell r="K167">
            <v>203.5</v>
          </cell>
          <cell r="L167">
            <v>1</v>
          </cell>
          <cell r="M167">
            <v>30</v>
          </cell>
          <cell r="N167">
            <v>67</v>
          </cell>
          <cell r="O167">
            <v>75</v>
          </cell>
          <cell r="P167">
            <v>93</v>
          </cell>
          <cell r="Q167">
            <v>0</v>
          </cell>
          <cell r="R167">
            <v>0.13</v>
          </cell>
          <cell r="S167">
            <v>0.13</v>
          </cell>
          <cell r="T167">
            <v>0.13</v>
          </cell>
          <cell r="U167">
            <v>1</v>
          </cell>
          <cell r="V167">
            <v>15</v>
          </cell>
          <cell r="W167">
            <v>12</v>
          </cell>
          <cell r="X167">
            <v>1</v>
          </cell>
          <cell r="Y167">
            <v>1</v>
          </cell>
          <cell r="Z167">
            <v>50</v>
          </cell>
          <cell r="AA167">
            <v>50</v>
          </cell>
          <cell r="AB167">
            <v>0.04</v>
          </cell>
          <cell r="AC167">
            <v>0.04</v>
          </cell>
          <cell r="AD167">
            <v>1</v>
          </cell>
        </row>
        <row r="168">
          <cell r="A168">
            <v>167</v>
          </cell>
          <cell r="B168" t="str">
            <v>U7a28.5*36.0</v>
          </cell>
          <cell r="C168">
            <v>914</v>
          </cell>
          <cell r="D168">
            <v>724</v>
          </cell>
          <cell r="E168">
            <v>175</v>
          </cell>
          <cell r="F168">
            <v>175</v>
          </cell>
          <cell r="G168">
            <v>25</v>
          </cell>
          <cell r="H168">
            <v>25</v>
          </cell>
          <cell r="I168">
            <v>1</v>
          </cell>
          <cell r="J168">
            <v>1</v>
          </cell>
          <cell r="K168">
            <v>203.5</v>
          </cell>
          <cell r="L168">
            <v>1</v>
          </cell>
          <cell r="M168">
            <v>30</v>
          </cell>
          <cell r="N168">
            <v>67</v>
          </cell>
          <cell r="O168">
            <v>75</v>
          </cell>
          <cell r="P168">
            <v>93</v>
          </cell>
          <cell r="Q168">
            <v>0</v>
          </cell>
          <cell r="R168">
            <v>0.13</v>
          </cell>
          <cell r="S168">
            <v>0.13</v>
          </cell>
          <cell r="T168">
            <v>0.13</v>
          </cell>
          <cell r="U168">
            <v>1</v>
          </cell>
          <cell r="V168">
            <v>15</v>
          </cell>
          <cell r="W168">
            <v>12</v>
          </cell>
          <cell r="X168">
            <v>1</v>
          </cell>
          <cell r="Y168">
            <v>1</v>
          </cell>
          <cell r="Z168">
            <v>50</v>
          </cell>
          <cell r="AA168">
            <v>50</v>
          </cell>
          <cell r="AB168">
            <v>0.04</v>
          </cell>
          <cell r="AC168">
            <v>0.04</v>
          </cell>
          <cell r="AD168">
            <v>1</v>
          </cell>
        </row>
        <row r="169">
          <cell r="A169">
            <v>168</v>
          </cell>
          <cell r="B169" t="str">
            <v>U7 37.0*30.0</v>
          </cell>
          <cell r="C169">
            <v>762</v>
          </cell>
          <cell r="D169">
            <v>940</v>
          </cell>
          <cell r="E169">
            <v>14</v>
          </cell>
          <cell r="F169">
            <v>14</v>
          </cell>
          <cell r="G169">
            <v>8</v>
          </cell>
          <cell r="H169">
            <v>8</v>
          </cell>
          <cell r="I169">
            <v>1</v>
          </cell>
          <cell r="J169">
            <v>1</v>
          </cell>
          <cell r="K169">
            <v>203.5</v>
          </cell>
          <cell r="L169">
            <v>1</v>
          </cell>
          <cell r="M169">
            <v>38</v>
          </cell>
          <cell r="N169">
            <v>84</v>
          </cell>
          <cell r="O169">
            <v>93</v>
          </cell>
          <cell r="P169">
            <v>116</v>
          </cell>
          <cell r="Q169">
            <v>0</v>
          </cell>
          <cell r="R169">
            <v>0.13</v>
          </cell>
          <cell r="S169">
            <v>0.13</v>
          </cell>
          <cell r="T169">
            <v>0.13</v>
          </cell>
          <cell r="U169">
            <v>1</v>
          </cell>
          <cell r="V169">
            <v>15</v>
          </cell>
          <cell r="W169">
            <v>12</v>
          </cell>
          <cell r="X169">
            <v>1</v>
          </cell>
          <cell r="Y169">
            <v>1</v>
          </cell>
          <cell r="Z169">
            <v>50</v>
          </cell>
          <cell r="AA169">
            <v>50</v>
          </cell>
          <cell r="AB169">
            <v>0.04</v>
          </cell>
          <cell r="AC169">
            <v>0.04</v>
          </cell>
          <cell r="AD169">
            <v>1</v>
          </cell>
        </row>
        <row r="170">
          <cell r="A170">
            <v>169</v>
          </cell>
          <cell r="B170" t="str">
            <v>U7b37.0*30.0</v>
          </cell>
          <cell r="C170">
            <v>762</v>
          </cell>
          <cell r="D170">
            <v>940</v>
          </cell>
          <cell r="E170">
            <v>69</v>
          </cell>
          <cell r="F170">
            <v>69</v>
          </cell>
          <cell r="G170">
            <v>93</v>
          </cell>
          <cell r="H170">
            <v>93</v>
          </cell>
          <cell r="I170">
            <v>1</v>
          </cell>
          <cell r="J170">
            <v>1</v>
          </cell>
          <cell r="K170">
            <v>203.5</v>
          </cell>
          <cell r="L170">
            <v>1</v>
          </cell>
          <cell r="M170">
            <v>38</v>
          </cell>
          <cell r="N170">
            <v>84</v>
          </cell>
          <cell r="O170">
            <v>93</v>
          </cell>
          <cell r="P170">
            <v>116</v>
          </cell>
          <cell r="Q170">
            <v>0</v>
          </cell>
          <cell r="R170">
            <v>0.13</v>
          </cell>
          <cell r="S170">
            <v>0.13</v>
          </cell>
          <cell r="T170">
            <v>0.13</v>
          </cell>
          <cell r="U170">
            <v>1</v>
          </cell>
          <cell r="V170">
            <v>15</v>
          </cell>
          <cell r="W170">
            <v>12</v>
          </cell>
          <cell r="X170">
            <v>1</v>
          </cell>
          <cell r="Y170">
            <v>1</v>
          </cell>
          <cell r="Z170">
            <v>50</v>
          </cell>
          <cell r="AA170">
            <v>50</v>
          </cell>
          <cell r="AB170">
            <v>0.04</v>
          </cell>
          <cell r="AC170">
            <v>0.04</v>
          </cell>
          <cell r="AD170">
            <v>1</v>
          </cell>
        </row>
        <row r="171">
          <cell r="A171">
            <v>170</v>
          </cell>
          <cell r="B171" t="str">
            <v>U7 39.0*30.5</v>
          </cell>
          <cell r="C171">
            <v>775</v>
          </cell>
          <cell r="D171">
            <v>991</v>
          </cell>
          <cell r="E171">
            <v>21</v>
          </cell>
          <cell r="F171">
            <v>21</v>
          </cell>
          <cell r="G171">
            <v>34</v>
          </cell>
          <cell r="H171">
            <v>34</v>
          </cell>
          <cell r="I171">
            <v>1</v>
          </cell>
          <cell r="J171">
            <v>1</v>
          </cell>
          <cell r="K171">
            <v>203.5</v>
          </cell>
          <cell r="L171">
            <v>1</v>
          </cell>
          <cell r="M171">
            <v>37</v>
          </cell>
          <cell r="N171">
            <v>82</v>
          </cell>
          <cell r="O171">
            <v>91</v>
          </cell>
          <cell r="P171">
            <v>114</v>
          </cell>
          <cell r="Q171">
            <v>0</v>
          </cell>
          <cell r="R171">
            <v>0.13</v>
          </cell>
          <cell r="S171">
            <v>0.13</v>
          </cell>
          <cell r="T171">
            <v>0.13</v>
          </cell>
          <cell r="U171">
            <v>1</v>
          </cell>
          <cell r="V171">
            <v>15</v>
          </cell>
          <cell r="W171">
            <v>12</v>
          </cell>
          <cell r="X171">
            <v>1</v>
          </cell>
          <cell r="Y171">
            <v>1</v>
          </cell>
          <cell r="Z171">
            <v>50</v>
          </cell>
          <cell r="AA171">
            <v>50</v>
          </cell>
          <cell r="AB171">
            <v>0.04</v>
          </cell>
          <cell r="AC171">
            <v>0.04</v>
          </cell>
          <cell r="AD171">
            <v>1</v>
          </cell>
        </row>
        <row r="172">
          <cell r="A172">
            <v>171</v>
          </cell>
          <cell r="B172" t="str">
            <v>U7b39.0*30.5</v>
          </cell>
          <cell r="C172">
            <v>775</v>
          </cell>
          <cell r="D172">
            <v>991</v>
          </cell>
          <cell r="E172">
            <v>76</v>
          </cell>
          <cell r="F172">
            <v>76</v>
          </cell>
          <cell r="G172">
            <v>119</v>
          </cell>
          <cell r="H172">
            <v>119</v>
          </cell>
          <cell r="I172">
            <v>1</v>
          </cell>
          <cell r="J172">
            <v>1</v>
          </cell>
          <cell r="K172">
            <v>203.5</v>
          </cell>
          <cell r="L172">
            <v>1</v>
          </cell>
          <cell r="M172">
            <v>37</v>
          </cell>
          <cell r="N172">
            <v>82</v>
          </cell>
          <cell r="O172">
            <v>91</v>
          </cell>
          <cell r="P172">
            <v>114</v>
          </cell>
          <cell r="Q172">
            <v>0</v>
          </cell>
          <cell r="R172">
            <v>0.13</v>
          </cell>
          <cell r="S172">
            <v>0.13</v>
          </cell>
          <cell r="T172">
            <v>0.13</v>
          </cell>
          <cell r="U172">
            <v>1</v>
          </cell>
          <cell r="V172">
            <v>15</v>
          </cell>
          <cell r="W172">
            <v>12</v>
          </cell>
          <cell r="X172">
            <v>1</v>
          </cell>
          <cell r="Y172">
            <v>1</v>
          </cell>
          <cell r="Z172">
            <v>50</v>
          </cell>
          <cell r="AA172">
            <v>50</v>
          </cell>
          <cell r="AB172">
            <v>0.04</v>
          </cell>
          <cell r="AC172">
            <v>0.04</v>
          </cell>
          <cell r="AD172">
            <v>1</v>
          </cell>
        </row>
        <row r="173">
          <cell r="A173">
            <v>172</v>
          </cell>
          <cell r="B173" t="str">
            <v>U7x39.0*30.5</v>
          </cell>
          <cell r="C173">
            <v>775</v>
          </cell>
          <cell r="D173">
            <v>991</v>
          </cell>
          <cell r="E173">
            <v>12</v>
          </cell>
          <cell r="F173">
            <v>12</v>
          </cell>
          <cell r="G173">
            <v>12</v>
          </cell>
          <cell r="H173">
            <v>12</v>
          </cell>
          <cell r="I173">
            <v>2</v>
          </cell>
          <cell r="J173">
            <v>2</v>
          </cell>
          <cell r="K173">
            <v>203.5</v>
          </cell>
          <cell r="L173">
            <v>4</v>
          </cell>
          <cell r="M173">
            <v>37</v>
          </cell>
          <cell r="N173">
            <v>82</v>
          </cell>
          <cell r="O173">
            <v>91</v>
          </cell>
          <cell r="P173">
            <v>114</v>
          </cell>
          <cell r="Q173">
            <v>0</v>
          </cell>
          <cell r="R173">
            <v>0.13</v>
          </cell>
          <cell r="S173">
            <v>0.13</v>
          </cell>
          <cell r="T173">
            <v>0.13</v>
          </cell>
          <cell r="U173">
            <v>1</v>
          </cell>
          <cell r="V173">
            <v>15</v>
          </cell>
          <cell r="W173">
            <v>12</v>
          </cell>
          <cell r="X173">
            <v>1</v>
          </cell>
          <cell r="Y173">
            <v>1</v>
          </cell>
          <cell r="Z173">
            <v>50</v>
          </cell>
          <cell r="AA173">
            <v>50</v>
          </cell>
          <cell r="AB173">
            <v>0.04</v>
          </cell>
          <cell r="AC173">
            <v>0.04</v>
          </cell>
          <cell r="AD173">
            <v>1</v>
          </cell>
        </row>
        <row r="174">
          <cell r="A174">
            <v>173</v>
          </cell>
          <cell r="B174" t="str">
            <v>U7 42.0*33.5</v>
          </cell>
          <cell r="C174">
            <v>851</v>
          </cell>
          <cell r="D174">
            <v>1067</v>
          </cell>
          <cell r="E174">
            <v>12</v>
          </cell>
          <cell r="F174">
            <v>12</v>
          </cell>
          <cell r="G174">
            <v>10</v>
          </cell>
          <cell r="H174">
            <v>10</v>
          </cell>
          <cell r="I174">
            <v>2</v>
          </cell>
          <cell r="J174">
            <v>2</v>
          </cell>
          <cell r="K174">
            <v>203.5</v>
          </cell>
          <cell r="L174">
            <v>3</v>
          </cell>
          <cell r="M174">
            <v>33</v>
          </cell>
          <cell r="N174">
            <v>74</v>
          </cell>
          <cell r="O174">
            <v>82</v>
          </cell>
          <cell r="P174">
            <v>102</v>
          </cell>
          <cell r="Q174">
            <v>0</v>
          </cell>
          <cell r="R174">
            <v>0.13</v>
          </cell>
          <cell r="S174">
            <v>0.13</v>
          </cell>
          <cell r="T174">
            <v>0.13</v>
          </cell>
          <cell r="U174">
            <v>1</v>
          </cell>
          <cell r="V174">
            <v>15</v>
          </cell>
          <cell r="W174">
            <v>12</v>
          </cell>
          <cell r="X174">
            <v>1</v>
          </cell>
          <cell r="Y174">
            <v>1</v>
          </cell>
          <cell r="Z174">
            <v>50</v>
          </cell>
          <cell r="AA174">
            <v>50</v>
          </cell>
          <cell r="AB174">
            <v>0.04</v>
          </cell>
          <cell r="AC174">
            <v>0.04</v>
          </cell>
          <cell r="AD174">
            <v>1</v>
          </cell>
        </row>
        <row r="175">
          <cell r="A175">
            <v>174</v>
          </cell>
          <cell r="B175" t="str">
            <v>U7 33.5*42.0</v>
          </cell>
          <cell r="C175">
            <v>1067</v>
          </cell>
          <cell r="D175">
            <v>851</v>
          </cell>
          <cell r="E175">
            <v>10</v>
          </cell>
          <cell r="F175">
            <v>10</v>
          </cell>
          <cell r="G175">
            <v>12</v>
          </cell>
          <cell r="H175">
            <v>12</v>
          </cell>
          <cell r="I175">
            <v>2</v>
          </cell>
          <cell r="J175">
            <v>2</v>
          </cell>
          <cell r="K175">
            <v>203.5</v>
          </cell>
          <cell r="L175">
            <v>3</v>
          </cell>
          <cell r="M175">
            <v>24</v>
          </cell>
          <cell r="N175">
            <v>54</v>
          </cell>
          <cell r="O175">
            <v>60</v>
          </cell>
          <cell r="P175">
            <v>75</v>
          </cell>
          <cell r="Q175">
            <v>0</v>
          </cell>
          <cell r="R175">
            <v>0.13</v>
          </cell>
          <cell r="S175">
            <v>0.13</v>
          </cell>
          <cell r="T175">
            <v>0.13</v>
          </cell>
          <cell r="U175">
            <v>1</v>
          </cell>
          <cell r="V175">
            <v>15</v>
          </cell>
          <cell r="W175">
            <v>12</v>
          </cell>
          <cell r="X175">
            <v>1</v>
          </cell>
          <cell r="Y175">
            <v>1</v>
          </cell>
          <cell r="Z175">
            <v>50</v>
          </cell>
          <cell r="AA175">
            <v>50</v>
          </cell>
          <cell r="AB175">
            <v>0.04</v>
          </cell>
          <cell r="AC175">
            <v>0.04</v>
          </cell>
          <cell r="AD175">
            <v>1</v>
          </cell>
        </row>
        <row r="176">
          <cell r="A176">
            <v>175</v>
          </cell>
          <cell r="B176" t="str">
            <v/>
          </cell>
          <cell r="C176" t="str">
            <v/>
          </cell>
          <cell r="D176" t="str">
            <v/>
          </cell>
          <cell r="E176" t="str">
            <v/>
          </cell>
          <cell r="F176" t="str">
            <v/>
          </cell>
          <cell r="G176" t="str">
            <v/>
          </cell>
          <cell r="H176" t="str">
            <v/>
          </cell>
          <cell r="I176" t="str">
            <v/>
          </cell>
          <cell r="J176" t="str">
            <v/>
          </cell>
          <cell r="K176" t="str">
            <v/>
          </cell>
          <cell r="L176" t="str">
            <v/>
          </cell>
          <cell r="M176" t="str">
            <v/>
          </cell>
          <cell r="N176" t="str">
            <v/>
          </cell>
          <cell r="O176" t="str">
            <v/>
          </cell>
          <cell r="P176" t="str">
            <v/>
          </cell>
          <cell r="Q176" t="str">
            <v/>
          </cell>
          <cell r="R176" t="str">
            <v/>
          </cell>
          <cell r="S176" t="str">
            <v/>
          </cell>
          <cell r="T176" t="str">
            <v/>
          </cell>
          <cell r="V176" t="str">
            <v/>
          </cell>
          <cell r="W176" t="str">
            <v/>
          </cell>
          <cell r="X176" t="str">
            <v/>
          </cell>
          <cell r="Y176" t="str">
            <v/>
          </cell>
          <cell r="Z176" t="str">
            <v/>
          </cell>
          <cell r="AA176" t="str">
            <v/>
          </cell>
          <cell r="AB176" t="str">
            <v/>
          </cell>
        </row>
        <row r="177">
          <cell r="A177">
            <v>176</v>
          </cell>
          <cell r="B177" t="str">
            <v>U7 44.5*36.5</v>
          </cell>
          <cell r="C177">
            <v>927</v>
          </cell>
          <cell r="D177">
            <v>1130</v>
          </cell>
          <cell r="E177">
            <v>10</v>
          </cell>
          <cell r="F177">
            <v>10</v>
          </cell>
          <cell r="G177">
            <v>12</v>
          </cell>
          <cell r="H177">
            <v>12</v>
          </cell>
          <cell r="I177">
            <v>2</v>
          </cell>
          <cell r="J177">
            <v>2</v>
          </cell>
          <cell r="K177">
            <v>203.5</v>
          </cell>
          <cell r="L177">
            <v>3</v>
          </cell>
          <cell r="M177">
            <v>30</v>
          </cell>
          <cell r="N177">
            <v>66</v>
          </cell>
          <cell r="O177">
            <v>73</v>
          </cell>
          <cell r="P177">
            <v>92</v>
          </cell>
          <cell r="Q177">
            <v>0</v>
          </cell>
          <cell r="R177">
            <v>0.13</v>
          </cell>
          <cell r="S177">
            <v>0.13</v>
          </cell>
          <cell r="T177">
            <v>0.13</v>
          </cell>
          <cell r="U177">
            <v>1</v>
          </cell>
          <cell r="V177">
            <v>15</v>
          </cell>
          <cell r="W177">
            <v>12</v>
          </cell>
          <cell r="X177">
            <v>1</v>
          </cell>
          <cell r="Y177">
            <v>1</v>
          </cell>
          <cell r="Z177">
            <v>50</v>
          </cell>
          <cell r="AA177">
            <v>50</v>
          </cell>
          <cell r="AB177">
            <v>0.04</v>
          </cell>
          <cell r="AC177">
            <v>0.04</v>
          </cell>
          <cell r="AD177">
            <v>1</v>
          </cell>
        </row>
        <row r="178">
          <cell r="A178">
            <v>177</v>
          </cell>
          <cell r="B178" t="str">
            <v>U7 36.5*44.5</v>
          </cell>
          <cell r="C178">
            <v>1130</v>
          </cell>
          <cell r="D178">
            <v>927</v>
          </cell>
          <cell r="E178">
            <v>12</v>
          </cell>
          <cell r="F178">
            <v>12</v>
          </cell>
          <cell r="G178">
            <v>10</v>
          </cell>
          <cell r="H178">
            <v>10</v>
          </cell>
          <cell r="I178">
            <v>2</v>
          </cell>
          <cell r="J178">
            <v>2</v>
          </cell>
          <cell r="K178">
            <v>203.5</v>
          </cell>
          <cell r="L178">
            <v>3</v>
          </cell>
          <cell r="M178">
            <v>22</v>
          </cell>
          <cell r="N178">
            <v>49</v>
          </cell>
          <cell r="O178">
            <v>55</v>
          </cell>
          <cell r="P178">
            <v>68</v>
          </cell>
          <cell r="Q178">
            <v>0</v>
          </cell>
          <cell r="R178">
            <v>0.13</v>
          </cell>
          <cell r="S178">
            <v>0.13</v>
          </cell>
          <cell r="T178">
            <v>0.13</v>
          </cell>
          <cell r="U178">
            <v>1</v>
          </cell>
          <cell r="V178">
            <v>15</v>
          </cell>
          <cell r="W178">
            <v>12</v>
          </cell>
          <cell r="X178">
            <v>1</v>
          </cell>
          <cell r="Y178">
            <v>1</v>
          </cell>
          <cell r="Z178">
            <v>50</v>
          </cell>
          <cell r="AA178">
            <v>50</v>
          </cell>
          <cell r="AB178">
            <v>0.04</v>
          </cell>
          <cell r="AC178">
            <v>0.04</v>
          </cell>
          <cell r="AD178">
            <v>1</v>
          </cell>
        </row>
        <row r="179">
          <cell r="A179">
            <v>178</v>
          </cell>
          <cell r="B179" t="str">
            <v/>
          </cell>
          <cell r="C179" t="str">
            <v/>
          </cell>
          <cell r="D179" t="str">
            <v/>
          </cell>
          <cell r="E179" t="str">
            <v/>
          </cell>
          <cell r="F179" t="str">
            <v/>
          </cell>
          <cell r="G179" t="str">
            <v/>
          </cell>
          <cell r="H179" t="str">
            <v/>
          </cell>
          <cell r="I179" t="str">
            <v/>
          </cell>
          <cell r="J179" t="str">
            <v/>
          </cell>
          <cell r="K179" t="str">
            <v/>
          </cell>
          <cell r="L179" t="str">
            <v/>
          </cell>
          <cell r="M179" t="str">
            <v/>
          </cell>
          <cell r="N179" t="str">
            <v/>
          </cell>
          <cell r="O179" t="str">
            <v/>
          </cell>
          <cell r="P179" t="str">
            <v/>
          </cell>
          <cell r="Q179" t="str">
            <v/>
          </cell>
          <cell r="R179" t="str">
            <v/>
          </cell>
          <cell r="S179" t="str">
            <v/>
          </cell>
          <cell r="T179" t="str">
            <v/>
          </cell>
          <cell r="V179" t="str">
            <v/>
          </cell>
          <cell r="W179" t="str">
            <v/>
          </cell>
          <cell r="X179" t="str">
            <v/>
          </cell>
          <cell r="Y179" t="str">
            <v/>
          </cell>
          <cell r="Z179" t="str">
            <v/>
          </cell>
          <cell r="AA179" t="str">
            <v/>
          </cell>
          <cell r="AB179" t="str">
            <v/>
          </cell>
        </row>
        <row r="180">
          <cell r="A180">
            <v>179</v>
          </cell>
          <cell r="B180" t="str">
            <v>U7 44.5*27.0</v>
          </cell>
          <cell r="C180">
            <v>686</v>
          </cell>
          <cell r="D180">
            <v>1130</v>
          </cell>
          <cell r="E180">
            <v>8</v>
          </cell>
          <cell r="F180">
            <v>8</v>
          </cell>
          <cell r="G180">
            <v>8</v>
          </cell>
          <cell r="H180">
            <v>8</v>
          </cell>
          <cell r="I180">
            <v>1</v>
          </cell>
          <cell r="J180">
            <v>2</v>
          </cell>
          <cell r="K180">
            <v>203.5</v>
          </cell>
          <cell r="L180">
            <v>2</v>
          </cell>
          <cell r="M180">
            <v>42</v>
          </cell>
          <cell r="N180">
            <v>93</v>
          </cell>
          <cell r="O180">
            <v>104</v>
          </cell>
          <cell r="P180">
            <v>130</v>
          </cell>
          <cell r="Q180">
            <v>0</v>
          </cell>
          <cell r="R180">
            <v>0.13</v>
          </cell>
          <cell r="S180">
            <v>0.13</v>
          </cell>
          <cell r="T180">
            <v>0.13</v>
          </cell>
          <cell r="U180">
            <v>1</v>
          </cell>
          <cell r="V180">
            <v>15</v>
          </cell>
          <cell r="W180">
            <v>12</v>
          </cell>
          <cell r="X180">
            <v>1</v>
          </cell>
          <cell r="Y180">
            <v>1</v>
          </cell>
          <cell r="Z180">
            <v>50</v>
          </cell>
          <cell r="AA180">
            <v>50</v>
          </cell>
          <cell r="AB180">
            <v>0.04</v>
          </cell>
          <cell r="AC180">
            <v>0.04</v>
          </cell>
          <cell r="AD180">
            <v>1</v>
          </cell>
        </row>
        <row r="181">
          <cell r="A181">
            <v>180</v>
          </cell>
          <cell r="B181" t="str">
            <v/>
          </cell>
          <cell r="C181" t="str">
            <v/>
          </cell>
          <cell r="D181" t="str">
            <v/>
          </cell>
          <cell r="E181" t="str">
            <v/>
          </cell>
          <cell r="F181" t="str">
            <v/>
          </cell>
          <cell r="G181" t="str">
            <v/>
          </cell>
          <cell r="H181" t="str">
            <v/>
          </cell>
          <cell r="I181" t="str">
            <v/>
          </cell>
          <cell r="J181" t="str">
            <v/>
          </cell>
          <cell r="K181" t="str">
            <v/>
          </cell>
          <cell r="L181" t="str">
            <v/>
          </cell>
          <cell r="M181" t="str">
            <v/>
          </cell>
          <cell r="N181" t="str">
            <v/>
          </cell>
          <cell r="O181" t="str">
            <v/>
          </cell>
          <cell r="P181" t="str">
            <v/>
          </cell>
          <cell r="Q181" t="str">
            <v/>
          </cell>
          <cell r="R181" t="str">
            <v/>
          </cell>
          <cell r="S181" t="str">
            <v/>
          </cell>
          <cell r="T181" t="str">
            <v/>
          </cell>
          <cell r="V181" t="str">
            <v/>
          </cell>
          <cell r="W181" t="str">
            <v/>
          </cell>
          <cell r="X181" t="str">
            <v/>
          </cell>
          <cell r="Y181" t="str">
            <v/>
          </cell>
          <cell r="Z181" t="str">
            <v/>
          </cell>
          <cell r="AA181" t="str">
            <v/>
          </cell>
          <cell r="AB181" t="str">
            <v/>
          </cell>
        </row>
        <row r="182">
          <cell r="A182">
            <v>181</v>
          </cell>
          <cell r="B182" t="str">
            <v>U7 44.5*27.5</v>
          </cell>
          <cell r="C182">
            <v>699</v>
          </cell>
          <cell r="D182">
            <v>1130</v>
          </cell>
          <cell r="E182">
            <v>8</v>
          </cell>
          <cell r="F182">
            <v>8</v>
          </cell>
          <cell r="G182">
            <v>8</v>
          </cell>
          <cell r="H182">
            <v>8</v>
          </cell>
          <cell r="I182">
            <v>1</v>
          </cell>
          <cell r="J182">
            <v>2</v>
          </cell>
          <cell r="K182">
            <v>203.5</v>
          </cell>
          <cell r="L182">
            <v>2</v>
          </cell>
          <cell r="M182">
            <v>41</v>
          </cell>
          <cell r="N182">
            <v>92</v>
          </cell>
          <cell r="O182">
            <v>102</v>
          </cell>
          <cell r="P182">
            <v>127</v>
          </cell>
          <cell r="Q182">
            <v>0</v>
          </cell>
          <cell r="R182">
            <v>0.13</v>
          </cell>
          <cell r="S182">
            <v>0.13</v>
          </cell>
          <cell r="T182">
            <v>0.13</v>
          </cell>
          <cell r="U182">
            <v>1</v>
          </cell>
          <cell r="V182">
            <v>15</v>
          </cell>
          <cell r="W182">
            <v>12</v>
          </cell>
          <cell r="X182">
            <v>1</v>
          </cell>
          <cell r="Y182">
            <v>1</v>
          </cell>
          <cell r="Z182">
            <v>50</v>
          </cell>
          <cell r="AA182">
            <v>50</v>
          </cell>
          <cell r="AB182">
            <v>0.04</v>
          </cell>
          <cell r="AC182">
            <v>0.04</v>
          </cell>
          <cell r="AD182">
            <v>1</v>
          </cell>
        </row>
        <row r="183">
          <cell r="A183">
            <v>182</v>
          </cell>
          <cell r="B183" t="str">
            <v/>
          </cell>
          <cell r="C183" t="str">
            <v/>
          </cell>
          <cell r="D183" t="str">
            <v/>
          </cell>
          <cell r="E183" t="str">
            <v/>
          </cell>
          <cell r="F183" t="str">
            <v/>
          </cell>
          <cell r="G183" t="str">
            <v/>
          </cell>
          <cell r="H183" t="str">
            <v/>
          </cell>
          <cell r="I183" t="str">
            <v/>
          </cell>
          <cell r="J183" t="str">
            <v/>
          </cell>
          <cell r="K183" t="str">
            <v/>
          </cell>
          <cell r="L183" t="str">
            <v/>
          </cell>
          <cell r="M183" t="str">
            <v/>
          </cell>
          <cell r="N183" t="str">
            <v/>
          </cell>
          <cell r="O183" t="str">
            <v/>
          </cell>
          <cell r="P183" t="str">
            <v/>
          </cell>
          <cell r="Q183" t="str">
            <v/>
          </cell>
          <cell r="R183" t="str">
            <v/>
          </cell>
          <cell r="S183" t="str">
            <v/>
          </cell>
          <cell r="T183" t="str">
            <v/>
          </cell>
          <cell r="V183" t="str">
            <v/>
          </cell>
          <cell r="W183" t="str">
            <v/>
          </cell>
          <cell r="X183" t="str">
            <v/>
          </cell>
          <cell r="Y183" t="str">
            <v/>
          </cell>
          <cell r="Z183" t="str">
            <v/>
          </cell>
          <cell r="AA183" t="str">
            <v/>
          </cell>
          <cell r="AB183" t="str">
            <v/>
          </cell>
        </row>
        <row r="184">
          <cell r="A184">
            <v>183</v>
          </cell>
          <cell r="B184" t="str">
            <v>U7 1200*1000</v>
          </cell>
          <cell r="C184">
            <v>1000</v>
          </cell>
          <cell r="D184">
            <v>1200</v>
          </cell>
          <cell r="E184">
            <v>8</v>
          </cell>
          <cell r="F184">
            <v>8</v>
          </cell>
          <cell r="G184">
            <v>8</v>
          </cell>
          <cell r="H184">
            <v>8</v>
          </cell>
          <cell r="I184">
            <v>1</v>
          </cell>
          <cell r="J184">
            <v>1</v>
          </cell>
          <cell r="K184">
            <v>203.5</v>
          </cell>
          <cell r="L184">
            <v>1</v>
          </cell>
          <cell r="M184">
            <v>27</v>
          </cell>
          <cell r="N184">
            <v>59</v>
          </cell>
          <cell r="O184">
            <v>66</v>
          </cell>
          <cell r="P184">
            <v>83</v>
          </cell>
          <cell r="Q184">
            <v>0</v>
          </cell>
          <cell r="R184">
            <v>0.13</v>
          </cell>
          <cell r="S184">
            <v>0.13</v>
          </cell>
          <cell r="T184">
            <v>0.13</v>
          </cell>
          <cell r="U184">
            <v>1</v>
          </cell>
          <cell r="V184">
            <v>15</v>
          </cell>
          <cell r="W184">
            <v>12</v>
          </cell>
          <cell r="X184">
            <v>1</v>
          </cell>
          <cell r="Y184">
            <v>1</v>
          </cell>
          <cell r="Z184">
            <v>50</v>
          </cell>
          <cell r="AA184">
            <v>50</v>
          </cell>
          <cell r="AB184">
            <v>0.04</v>
          </cell>
          <cell r="AC184">
            <v>0.04</v>
          </cell>
          <cell r="AD184">
            <v>1</v>
          </cell>
        </row>
        <row r="185">
          <cell r="A185">
            <v>184</v>
          </cell>
          <cell r="B185" t="str">
            <v/>
          </cell>
          <cell r="C185" t="str">
            <v/>
          </cell>
          <cell r="D185" t="str">
            <v/>
          </cell>
          <cell r="E185" t="str">
            <v/>
          </cell>
          <cell r="F185" t="str">
            <v/>
          </cell>
          <cell r="G185" t="str">
            <v/>
          </cell>
          <cell r="H185" t="str">
            <v/>
          </cell>
          <cell r="I185" t="str">
            <v/>
          </cell>
          <cell r="J185" t="str">
            <v/>
          </cell>
          <cell r="K185" t="str">
            <v/>
          </cell>
          <cell r="L185" t="str">
            <v/>
          </cell>
          <cell r="M185" t="str">
            <v/>
          </cell>
          <cell r="N185" t="str">
            <v/>
          </cell>
          <cell r="O185" t="str">
            <v/>
          </cell>
          <cell r="P185" t="str">
            <v/>
          </cell>
          <cell r="Q185" t="str">
            <v/>
          </cell>
          <cell r="R185" t="str">
            <v/>
          </cell>
          <cell r="S185" t="str">
            <v/>
          </cell>
          <cell r="T185" t="str">
            <v/>
          </cell>
          <cell r="V185" t="str">
            <v/>
          </cell>
          <cell r="W185" t="str">
            <v/>
          </cell>
          <cell r="X185" t="str">
            <v/>
          </cell>
          <cell r="Y185" t="str">
            <v/>
          </cell>
          <cell r="Z185" t="str">
            <v/>
          </cell>
          <cell r="AA185" t="str">
            <v/>
          </cell>
          <cell r="AB185" t="str">
            <v/>
          </cell>
        </row>
        <row r="186">
          <cell r="A186">
            <v>185</v>
          </cell>
          <cell r="B186" t="str">
            <v>U7 49.0*41.0</v>
          </cell>
          <cell r="C186">
            <v>1041</v>
          </cell>
          <cell r="D186">
            <v>1245</v>
          </cell>
          <cell r="E186">
            <v>24</v>
          </cell>
          <cell r="F186">
            <v>24</v>
          </cell>
          <cell r="G186">
            <v>26</v>
          </cell>
          <cell r="H186">
            <v>26</v>
          </cell>
          <cell r="I186">
            <v>1</v>
          </cell>
          <cell r="J186">
            <v>1</v>
          </cell>
          <cell r="K186">
            <v>203.5</v>
          </cell>
          <cell r="L186">
            <v>1</v>
          </cell>
          <cell r="M186">
            <v>25</v>
          </cell>
          <cell r="N186">
            <v>56</v>
          </cell>
          <cell r="O186">
            <v>62</v>
          </cell>
          <cell r="P186">
            <v>78</v>
          </cell>
          <cell r="Q186">
            <v>0</v>
          </cell>
          <cell r="R186">
            <v>0.13</v>
          </cell>
          <cell r="S186">
            <v>0.13</v>
          </cell>
          <cell r="T186">
            <v>0.13</v>
          </cell>
          <cell r="U186">
            <v>1</v>
          </cell>
          <cell r="V186">
            <v>15</v>
          </cell>
          <cell r="W186">
            <v>12</v>
          </cell>
          <cell r="X186">
            <v>1</v>
          </cell>
          <cell r="Y186">
            <v>1</v>
          </cell>
          <cell r="Z186">
            <v>50</v>
          </cell>
          <cell r="AA186">
            <v>50</v>
          </cell>
          <cell r="AB186">
            <v>0.04</v>
          </cell>
          <cell r="AC186">
            <v>0.04</v>
          </cell>
          <cell r="AD186">
            <v>1</v>
          </cell>
        </row>
        <row r="187">
          <cell r="A187">
            <v>186</v>
          </cell>
          <cell r="B187" t="str">
            <v>U7c49.0*41.0</v>
          </cell>
          <cell r="C187">
            <v>1041</v>
          </cell>
          <cell r="D187">
            <v>1245</v>
          </cell>
          <cell r="E187">
            <v>179</v>
          </cell>
          <cell r="F187">
            <v>179</v>
          </cell>
          <cell r="G187">
            <v>181</v>
          </cell>
          <cell r="H187">
            <v>181</v>
          </cell>
          <cell r="I187">
            <v>1</v>
          </cell>
          <cell r="J187">
            <v>1</v>
          </cell>
          <cell r="K187">
            <v>203.5</v>
          </cell>
          <cell r="L187">
            <v>1</v>
          </cell>
          <cell r="M187">
            <v>25</v>
          </cell>
          <cell r="N187">
            <v>56</v>
          </cell>
          <cell r="O187">
            <v>62</v>
          </cell>
          <cell r="P187">
            <v>78</v>
          </cell>
          <cell r="Q187">
            <v>0</v>
          </cell>
          <cell r="R187">
            <v>0.13</v>
          </cell>
          <cell r="S187">
            <v>0.13</v>
          </cell>
          <cell r="T187">
            <v>0.13</v>
          </cell>
          <cell r="U187">
            <v>1</v>
          </cell>
          <cell r="V187">
            <v>15</v>
          </cell>
          <cell r="W187">
            <v>12</v>
          </cell>
          <cell r="X187">
            <v>1</v>
          </cell>
          <cell r="Y187">
            <v>1</v>
          </cell>
          <cell r="Z187">
            <v>50</v>
          </cell>
          <cell r="AA187">
            <v>50</v>
          </cell>
          <cell r="AB187">
            <v>0.04</v>
          </cell>
          <cell r="AC187">
            <v>0.04</v>
          </cell>
          <cell r="AD187">
            <v>1</v>
          </cell>
        </row>
        <row r="188">
          <cell r="A188">
            <v>187</v>
          </cell>
          <cell r="B188" t="str">
            <v>U7x49.0*41.0</v>
          </cell>
          <cell r="C188">
            <v>1041</v>
          </cell>
          <cell r="D188">
            <v>1245</v>
          </cell>
          <cell r="E188">
            <v>24</v>
          </cell>
          <cell r="F188">
            <v>24</v>
          </cell>
          <cell r="G188">
            <v>26</v>
          </cell>
          <cell r="H188">
            <v>26</v>
          </cell>
          <cell r="I188">
            <v>2</v>
          </cell>
          <cell r="J188">
            <v>2</v>
          </cell>
          <cell r="K188">
            <v>203.5</v>
          </cell>
          <cell r="L188">
            <v>4</v>
          </cell>
          <cell r="M188">
            <v>25</v>
          </cell>
          <cell r="N188">
            <v>56</v>
          </cell>
          <cell r="O188">
            <v>62</v>
          </cell>
          <cell r="P188">
            <v>78</v>
          </cell>
          <cell r="Q188">
            <v>0</v>
          </cell>
          <cell r="R188">
            <v>0.13</v>
          </cell>
          <cell r="S188">
            <v>0.13</v>
          </cell>
          <cell r="T188">
            <v>0.13</v>
          </cell>
          <cell r="U188">
            <v>1</v>
          </cell>
          <cell r="V188">
            <v>15</v>
          </cell>
          <cell r="W188">
            <v>12</v>
          </cell>
          <cell r="X188">
            <v>1</v>
          </cell>
          <cell r="Y188">
            <v>1</v>
          </cell>
          <cell r="Z188">
            <v>50</v>
          </cell>
          <cell r="AA188">
            <v>50</v>
          </cell>
          <cell r="AB188">
            <v>0.04</v>
          </cell>
          <cell r="AC188">
            <v>0.04</v>
          </cell>
          <cell r="AD188">
            <v>1</v>
          </cell>
        </row>
        <row r="189">
          <cell r="A189">
            <v>188</v>
          </cell>
          <cell r="B189" t="str">
            <v/>
          </cell>
          <cell r="C189" t="str">
            <v/>
          </cell>
          <cell r="D189" t="str">
            <v/>
          </cell>
          <cell r="E189" t="str">
            <v/>
          </cell>
          <cell r="F189" t="str">
            <v/>
          </cell>
          <cell r="G189" t="str">
            <v/>
          </cell>
          <cell r="H189" t="str">
            <v/>
          </cell>
          <cell r="I189" t="str">
            <v/>
          </cell>
          <cell r="J189" t="str">
            <v/>
          </cell>
          <cell r="K189" t="str">
            <v/>
          </cell>
          <cell r="L189" t="str">
            <v/>
          </cell>
          <cell r="M189" t="str">
            <v/>
          </cell>
          <cell r="N189" t="str">
            <v/>
          </cell>
          <cell r="O189" t="str">
            <v/>
          </cell>
          <cell r="P189" t="str">
            <v/>
          </cell>
          <cell r="Q189" t="str">
            <v/>
          </cell>
          <cell r="R189" t="str">
            <v/>
          </cell>
          <cell r="S189" t="str">
            <v/>
          </cell>
          <cell r="T189" t="str">
            <v/>
          </cell>
          <cell r="V189" t="str">
            <v/>
          </cell>
          <cell r="W189" t="str">
            <v/>
          </cell>
          <cell r="X189" t="str">
            <v/>
          </cell>
          <cell r="Y189" t="str">
            <v/>
          </cell>
          <cell r="Z189" t="str">
            <v/>
          </cell>
          <cell r="AA189" t="str">
            <v/>
          </cell>
          <cell r="AB189" t="str">
            <v/>
          </cell>
        </row>
        <row r="190">
          <cell r="A190">
            <v>189</v>
          </cell>
          <cell r="B190" t="str">
            <v/>
          </cell>
          <cell r="C190" t="str">
            <v/>
          </cell>
          <cell r="D190" t="str">
            <v/>
          </cell>
          <cell r="E190" t="str">
            <v/>
          </cell>
          <cell r="F190" t="str">
            <v/>
          </cell>
          <cell r="G190" t="str">
            <v/>
          </cell>
          <cell r="H190" t="str">
            <v/>
          </cell>
          <cell r="I190" t="str">
            <v/>
          </cell>
          <cell r="J190" t="str">
            <v/>
          </cell>
          <cell r="K190" t="str">
            <v/>
          </cell>
          <cell r="L190" t="str">
            <v/>
          </cell>
          <cell r="M190" t="str">
            <v/>
          </cell>
          <cell r="N190" t="str">
            <v/>
          </cell>
          <cell r="O190" t="str">
            <v/>
          </cell>
          <cell r="P190" t="str">
            <v/>
          </cell>
          <cell r="Q190" t="str">
            <v/>
          </cell>
          <cell r="R190" t="str">
            <v/>
          </cell>
          <cell r="S190" t="str">
            <v/>
          </cell>
          <cell r="T190" t="str">
            <v/>
          </cell>
          <cell r="V190" t="str">
            <v/>
          </cell>
          <cell r="W190" t="str">
            <v/>
          </cell>
          <cell r="X190" t="str">
            <v/>
          </cell>
          <cell r="Y190" t="str">
            <v/>
          </cell>
          <cell r="Z190" t="str">
            <v/>
          </cell>
          <cell r="AA190" t="str">
            <v/>
          </cell>
          <cell r="AB190" t="str">
            <v/>
          </cell>
        </row>
        <row r="191">
          <cell r="A191">
            <v>190</v>
          </cell>
          <cell r="B191" t="str">
            <v/>
          </cell>
          <cell r="C191" t="str">
            <v/>
          </cell>
          <cell r="D191" t="str">
            <v/>
          </cell>
          <cell r="E191" t="str">
            <v/>
          </cell>
          <cell r="F191" t="str">
            <v/>
          </cell>
          <cell r="G191" t="str">
            <v/>
          </cell>
          <cell r="H191" t="str">
            <v/>
          </cell>
          <cell r="I191" t="str">
            <v/>
          </cell>
          <cell r="J191" t="str">
            <v/>
          </cell>
          <cell r="K191" t="str">
            <v/>
          </cell>
          <cell r="L191" t="str">
            <v/>
          </cell>
          <cell r="M191" t="str">
            <v/>
          </cell>
          <cell r="N191" t="str">
            <v/>
          </cell>
          <cell r="O191" t="str">
            <v/>
          </cell>
          <cell r="P191" t="str">
            <v/>
          </cell>
          <cell r="Q191" t="str">
            <v/>
          </cell>
          <cell r="R191" t="str">
            <v/>
          </cell>
          <cell r="S191" t="str">
            <v/>
          </cell>
          <cell r="T191" t="str">
            <v/>
          </cell>
          <cell r="V191" t="str">
            <v/>
          </cell>
          <cell r="W191" t="str">
            <v/>
          </cell>
          <cell r="X191" t="str">
            <v/>
          </cell>
          <cell r="Y191" t="str">
            <v/>
          </cell>
          <cell r="Z191" t="str">
            <v/>
          </cell>
          <cell r="AA191" t="str">
            <v/>
          </cell>
          <cell r="AB191" t="str">
            <v/>
          </cell>
        </row>
        <row r="192">
          <cell r="A192">
            <v>191</v>
          </cell>
          <cell r="B192" t="str">
            <v>U7 51.0*45.0</v>
          </cell>
          <cell r="C192">
            <v>1143</v>
          </cell>
          <cell r="D192">
            <v>1295</v>
          </cell>
          <cell r="E192">
            <v>25</v>
          </cell>
          <cell r="F192">
            <v>25</v>
          </cell>
          <cell r="G192">
            <v>26</v>
          </cell>
          <cell r="H192">
            <v>26</v>
          </cell>
          <cell r="I192">
            <v>1</v>
          </cell>
          <cell r="J192">
            <v>1</v>
          </cell>
          <cell r="K192">
            <v>203.5</v>
          </cell>
          <cell r="L192">
            <v>1</v>
          </cell>
          <cell r="M192">
            <v>22</v>
          </cell>
          <cell r="N192">
            <v>48</v>
          </cell>
          <cell r="O192">
            <v>54</v>
          </cell>
          <cell r="P192">
            <v>67</v>
          </cell>
          <cell r="Q192">
            <v>0</v>
          </cell>
          <cell r="R192">
            <v>0.13</v>
          </cell>
          <cell r="S192">
            <v>0.13</v>
          </cell>
          <cell r="T192">
            <v>0.13</v>
          </cell>
          <cell r="U192">
            <v>1</v>
          </cell>
          <cell r="V192">
            <v>15</v>
          </cell>
          <cell r="W192">
            <v>12</v>
          </cell>
          <cell r="X192">
            <v>1</v>
          </cell>
          <cell r="Y192">
            <v>1</v>
          </cell>
          <cell r="Z192">
            <v>50</v>
          </cell>
          <cell r="AA192">
            <v>50</v>
          </cell>
          <cell r="AB192">
            <v>0.04</v>
          </cell>
          <cell r="AC192">
            <v>0.04</v>
          </cell>
          <cell r="AD192">
            <v>1</v>
          </cell>
        </row>
        <row r="193">
          <cell r="A193">
            <v>192</v>
          </cell>
          <cell r="B193" t="str">
            <v>U7c51.0*45.0</v>
          </cell>
          <cell r="C193">
            <v>1143</v>
          </cell>
          <cell r="D193">
            <v>1295</v>
          </cell>
          <cell r="E193">
            <v>230</v>
          </cell>
          <cell r="F193">
            <v>230</v>
          </cell>
          <cell r="G193">
            <v>206</v>
          </cell>
          <cell r="H193">
            <v>206</v>
          </cell>
          <cell r="I193">
            <v>1</v>
          </cell>
          <cell r="J193">
            <v>1</v>
          </cell>
          <cell r="K193">
            <v>203.5</v>
          </cell>
          <cell r="L193">
            <v>1</v>
          </cell>
          <cell r="M193">
            <v>22</v>
          </cell>
          <cell r="N193">
            <v>48</v>
          </cell>
          <cell r="O193">
            <v>54</v>
          </cell>
          <cell r="P193">
            <v>67</v>
          </cell>
          <cell r="Q193">
            <v>0</v>
          </cell>
          <cell r="R193">
            <v>0.13</v>
          </cell>
          <cell r="S193">
            <v>0.13</v>
          </cell>
          <cell r="T193">
            <v>0.13</v>
          </cell>
          <cell r="U193">
            <v>1</v>
          </cell>
          <cell r="V193">
            <v>15</v>
          </cell>
          <cell r="W193">
            <v>12</v>
          </cell>
          <cell r="X193">
            <v>1</v>
          </cell>
          <cell r="Y193">
            <v>1</v>
          </cell>
          <cell r="Z193">
            <v>50</v>
          </cell>
          <cell r="AA193">
            <v>50</v>
          </cell>
          <cell r="AB193">
            <v>0.04</v>
          </cell>
          <cell r="AC193">
            <v>0.04</v>
          </cell>
          <cell r="AD193">
            <v>1</v>
          </cell>
        </row>
        <row r="194">
          <cell r="A194">
            <v>193</v>
          </cell>
          <cell r="B194" t="str">
            <v>U7x51.0*45.0</v>
          </cell>
          <cell r="C194">
            <v>1143</v>
          </cell>
          <cell r="D194">
            <v>1295</v>
          </cell>
          <cell r="E194">
            <v>25</v>
          </cell>
          <cell r="F194">
            <v>25</v>
          </cell>
          <cell r="G194">
            <v>26</v>
          </cell>
          <cell r="H194">
            <v>26</v>
          </cell>
          <cell r="I194">
            <v>2</v>
          </cell>
          <cell r="J194">
            <v>2</v>
          </cell>
          <cell r="K194">
            <v>203.5</v>
          </cell>
          <cell r="L194">
            <v>4</v>
          </cell>
          <cell r="M194">
            <v>22</v>
          </cell>
          <cell r="N194">
            <v>48</v>
          </cell>
          <cell r="O194">
            <v>54</v>
          </cell>
          <cell r="P194">
            <v>67</v>
          </cell>
          <cell r="Q194">
            <v>0</v>
          </cell>
          <cell r="R194">
            <v>0.13</v>
          </cell>
          <cell r="S194">
            <v>0.13</v>
          </cell>
          <cell r="T194">
            <v>0.13</v>
          </cell>
          <cell r="U194">
            <v>1</v>
          </cell>
          <cell r="V194">
            <v>15</v>
          </cell>
          <cell r="W194">
            <v>12</v>
          </cell>
          <cell r="X194">
            <v>1</v>
          </cell>
          <cell r="Y194">
            <v>1</v>
          </cell>
          <cell r="Z194">
            <v>50</v>
          </cell>
          <cell r="AA194">
            <v>50</v>
          </cell>
          <cell r="AB194">
            <v>0.04</v>
          </cell>
          <cell r="AC194">
            <v>0.04</v>
          </cell>
          <cell r="AD194">
            <v>1</v>
          </cell>
        </row>
        <row r="195">
          <cell r="A195">
            <v>194</v>
          </cell>
          <cell r="B195" t="str">
            <v/>
          </cell>
          <cell r="C195" t="str">
            <v/>
          </cell>
          <cell r="D195" t="str">
            <v/>
          </cell>
          <cell r="E195" t="str">
            <v/>
          </cell>
          <cell r="F195" t="str">
            <v/>
          </cell>
          <cell r="G195" t="str">
            <v/>
          </cell>
          <cell r="H195" t="str">
            <v/>
          </cell>
          <cell r="I195" t="str">
            <v/>
          </cell>
          <cell r="J195" t="str">
            <v/>
          </cell>
          <cell r="K195" t="str">
            <v/>
          </cell>
          <cell r="L195" t="str">
            <v/>
          </cell>
          <cell r="M195" t="str">
            <v/>
          </cell>
          <cell r="N195" t="str">
            <v/>
          </cell>
          <cell r="O195" t="str">
            <v/>
          </cell>
          <cell r="P195" t="str">
            <v/>
          </cell>
          <cell r="Q195" t="str">
            <v/>
          </cell>
          <cell r="R195" t="str">
            <v/>
          </cell>
          <cell r="S195" t="str">
            <v/>
          </cell>
          <cell r="T195" t="str">
            <v/>
          </cell>
          <cell r="V195" t="str">
            <v/>
          </cell>
          <cell r="W195" t="str">
            <v/>
          </cell>
          <cell r="X195" t="str">
            <v/>
          </cell>
          <cell r="Y195" t="str">
            <v/>
          </cell>
          <cell r="Z195" t="str">
            <v/>
          </cell>
          <cell r="AA195" t="str">
            <v/>
          </cell>
          <cell r="AB195" t="str">
            <v/>
          </cell>
        </row>
        <row r="196">
          <cell r="A196">
            <v>195</v>
          </cell>
          <cell r="B196" t="str">
            <v/>
          </cell>
          <cell r="C196" t="str">
            <v/>
          </cell>
          <cell r="D196" t="str">
            <v/>
          </cell>
          <cell r="E196" t="str">
            <v/>
          </cell>
          <cell r="F196" t="str">
            <v/>
          </cell>
          <cell r="G196" t="str">
            <v/>
          </cell>
          <cell r="H196" t="str">
            <v/>
          </cell>
          <cell r="I196" t="str">
            <v/>
          </cell>
          <cell r="J196" t="str">
            <v/>
          </cell>
          <cell r="K196" t="str">
            <v/>
          </cell>
          <cell r="L196" t="str">
            <v/>
          </cell>
          <cell r="M196" t="str">
            <v/>
          </cell>
          <cell r="N196" t="str">
            <v/>
          </cell>
          <cell r="O196" t="str">
            <v/>
          </cell>
          <cell r="P196" t="str">
            <v/>
          </cell>
          <cell r="Q196" t="str">
            <v/>
          </cell>
          <cell r="R196" t="str">
            <v/>
          </cell>
          <cell r="S196" t="str">
            <v/>
          </cell>
          <cell r="T196" t="str">
            <v/>
          </cell>
          <cell r="V196" t="str">
            <v/>
          </cell>
          <cell r="W196" t="str">
            <v/>
          </cell>
          <cell r="X196" t="str">
            <v/>
          </cell>
          <cell r="Y196" t="str">
            <v/>
          </cell>
          <cell r="Z196" t="str">
            <v/>
          </cell>
          <cell r="AA196" t="str">
            <v/>
          </cell>
          <cell r="AB196" t="str">
            <v/>
          </cell>
        </row>
        <row r="197">
          <cell r="A197">
            <v>196</v>
          </cell>
          <cell r="B197" t="str">
            <v>U7 53.0*45.0</v>
          </cell>
          <cell r="C197">
            <v>1143</v>
          </cell>
          <cell r="D197">
            <v>1346</v>
          </cell>
          <cell r="E197">
            <v>25</v>
          </cell>
          <cell r="F197">
            <v>25</v>
          </cell>
          <cell r="G197">
            <v>26</v>
          </cell>
          <cell r="H197">
            <v>26</v>
          </cell>
          <cell r="I197">
            <v>1</v>
          </cell>
          <cell r="J197">
            <v>1</v>
          </cell>
          <cell r="K197">
            <v>203.5</v>
          </cell>
          <cell r="L197">
            <v>1</v>
          </cell>
          <cell r="M197">
            <v>22</v>
          </cell>
          <cell r="N197">
            <v>48</v>
          </cell>
          <cell r="O197">
            <v>54</v>
          </cell>
          <cell r="P197">
            <v>67</v>
          </cell>
          <cell r="Q197">
            <v>0</v>
          </cell>
          <cell r="R197">
            <v>0.13</v>
          </cell>
          <cell r="S197">
            <v>0.13</v>
          </cell>
          <cell r="T197">
            <v>0.13</v>
          </cell>
          <cell r="U197">
            <v>1</v>
          </cell>
          <cell r="V197">
            <v>15</v>
          </cell>
          <cell r="W197">
            <v>12</v>
          </cell>
          <cell r="X197">
            <v>1</v>
          </cell>
          <cell r="Y197">
            <v>1</v>
          </cell>
          <cell r="Z197">
            <v>50</v>
          </cell>
          <cell r="AA197">
            <v>50</v>
          </cell>
          <cell r="AB197">
            <v>0.04</v>
          </cell>
          <cell r="AC197">
            <v>0.04</v>
          </cell>
          <cell r="AD197">
            <v>1</v>
          </cell>
        </row>
        <row r="198">
          <cell r="A198">
            <v>197</v>
          </cell>
          <cell r="B198" t="str">
            <v>U7c53.0*45.0</v>
          </cell>
          <cell r="C198">
            <v>1143</v>
          </cell>
          <cell r="D198">
            <v>1346</v>
          </cell>
          <cell r="E198">
            <v>230</v>
          </cell>
          <cell r="F198">
            <v>230</v>
          </cell>
          <cell r="G198">
            <v>231</v>
          </cell>
          <cell r="H198">
            <v>231</v>
          </cell>
          <cell r="I198">
            <v>1</v>
          </cell>
          <cell r="J198">
            <v>1</v>
          </cell>
          <cell r="K198">
            <v>203.5</v>
          </cell>
          <cell r="L198">
            <v>1</v>
          </cell>
          <cell r="M198">
            <v>22</v>
          </cell>
          <cell r="N198">
            <v>48</v>
          </cell>
          <cell r="O198">
            <v>54</v>
          </cell>
          <cell r="P198">
            <v>67</v>
          </cell>
          <cell r="Q198">
            <v>0</v>
          </cell>
          <cell r="R198">
            <v>0.13</v>
          </cell>
          <cell r="S198">
            <v>0.13</v>
          </cell>
          <cell r="T198">
            <v>0.13</v>
          </cell>
          <cell r="U198">
            <v>1</v>
          </cell>
          <cell r="V198">
            <v>15</v>
          </cell>
          <cell r="W198">
            <v>12</v>
          </cell>
          <cell r="X198">
            <v>1</v>
          </cell>
          <cell r="Y198">
            <v>1</v>
          </cell>
          <cell r="Z198">
            <v>50</v>
          </cell>
          <cell r="AA198">
            <v>50</v>
          </cell>
          <cell r="AB198">
            <v>0.04</v>
          </cell>
          <cell r="AC198">
            <v>0.04</v>
          </cell>
          <cell r="AD198">
            <v>1</v>
          </cell>
        </row>
        <row r="199">
          <cell r="A199">
            <v>198</v>
          </cell>
          <cell r="B199" t="str">
            <v>U7x53.0*45.0</v>
          </cell>
          <cell r="C199">
            <v>1143</v>
          </cell>
          <cell r="D199">
            <v>1346</v>
          </cell>
          <cell r="E199">
            <v>10</v>
          </cell>
          <cell r="F199">
            <v>10</v>
          </cell>
          <cell r="G199">
            <v>11</v>
          </cell>
          <cell r="H199">
            <v>11</v>
          </cell>
          <cell r="I199">
            <v>2</v>
          </cell>
          <cell r="J199">
            <v>2</v>
          </cell>
          <cell r="K199">
            <v>203.5</v>
          </cell>
          <cell r="L199">
            <v>4</v>
          </cell>
          <cell r="M199">
            <v>22</v>
          </cell>
          <cell r="N199">
            <v>48</v>
          </cell>
          <cell r="O199">
            <v>54</v>
          </cell>
          <cell r="P199">
            <v>67</v>
          </cell>
          <cell r="Q199">
            <v>0</v>
          </cell>
          <cell r="R199">
            <v>0.13</v>
          </cell>
          <cell r="S199">
            <v>0.13</v>
          </cell>
          <cell r="T199">
            <v>0.13</v>
          </cell>
          <cell r="U199">
            <v>1</v>
          </cell>
          <cell r="V199">
            <v>15</v>
          </cell>
          <cell r="W199">
            <v>12</v>
          </cell>
          <cell r="X199">
            <v>1</v>
          </cell>
          <cell r="Y199">
            <v>1</v>
          </cell>
          <cell r="Z199">
            <v>50</v>
          </cell>
          <cell r="AA199">
            <v>50</v>
          </cell>
          <cell r="AB199">
            <v>0.04</v>
          </cell>
          <cell r="AC199">
            <v>0.04</v>
          </cell>
          <cell r="AD199">
            <v>1</v>
          </cell>
        </row>
        <row r="200">
          <cell r="A200">
            <v>199</v>
          </cell>
          <cell r="B200" t="str">
            <v/>
          </cell>
          <cell r="C200" t="str">
            <v/>
          </cell>
          <cell r="D200" t="str">
            <v/>
          </cell>
          <cell r="E200" t="str">
            <v/>
          </cell>
          <cell r="F200" t="str">
            <v/>
          </cell>
          <cell r="G200" t="str">
            <v/>
          </cell>
          <cell r="H200" t="str">
            <v/>
          </cell>
          <cell r="I200" t="str">
            <v/>
          </cell>
          <cell r="J200" t="str">
            <v/>
          </cell>
          <cell r="K200" t="str">
            <v/>
          </cell>
          <cell r="L200" t="str">
            <v/>
          </cell>
          <cell r="M200" t="str">
            <v/>
          </cell>
          <cell r="N200" t="str">
            <v/>
          </cell>
          <cell r="O200" t="str">
            <v/>
          </cell>
          <cell r="P200" t="str">
            <v/>
          </cell>
          <cell r="Q200" t="str">
            <v/>
          </cell>
          <cell r="R200" t="str">
            <v/>
          </cell>
          <cell r="S200" t="str">
            <v/>
          </cell>
          <cell r="T200" t="str">
            <v/>
          </cell>
          <cell r="V200" t="str">
            <v/>
          </cell>
          <cell r="W200" t="str">
            <v/>
          </cell>
          <cell r="X200" t="str">
            <v/>
          </cell>
          <cell r="Y200" t="str">
            <v/>
          </cell>
          <cell r="Z200" t="str">
            <v/>
          </cell>
          <cell r="AA200" t="str">
            <v/>
          </cell>
          <cell r="AB200" t="str">
            <v/>
          </cell>
        </row>
        <row r="201">
          <cell r="A201">
            <v>200</v>
          </cell>
          <cell r="B201" t="str">
            <v/>
          </cell>
          <cell r="C201" t="str">
            <v/>
          </cell>
          <cell r="D201" t="str">
            <v/>
          </cell>
          <cell r="E201" t="str">
            <v/>
          </cell>
          <cell r="F201" t="str">
            <v/>
          </cell>
          <cell r="G201" t="str">
            <v/>
          </cell>
          <cell r="H201" t="str">
            <v/>
          </cell>
          <cell r="I201" t="str">
            <v/>
          </cell>
          <cell r="J201" t="str">
            <v/>
          </cell>
          <cell r="K201" t="str">
            <v/>
          </cell>
          <cell r="L201" t="str">
            <v/>
          </cell>
          <cell r="M201" t="str">
            <v/>
          </cell>
          <cell r="N201" t="str">
            <v/>
          </cell>
          <cell r="O201" t="str">
            <v/>
          </cell>
          <cell r="P201" t="str">
            <v/>
          </cell>
          <cell r="Q201" t="str">
            <v/>
          </cell>
          <cell r="R201" t="str">
            <v/>
          </cell>
          <cell r="S201" t="str">
            <v/>
          </cell>
          <cell r="T201" t="str">
            <v/>
          </cell>
          <cell r="V201" t="str">
            <v/>
          </cell>
          <cell r="W201" t="str">
            <v/>
          </cell>
          <cell r="X201" t="str">
            <v/>
          </cell>
          <cell r="Y201" t="str">
            <v/>
          </cell>
          <cell r="Z201" t="str">
            <v/>
          </cell>
          <cell r="AA201" t="str">
            <v/>
          </cell>
          <cell r="AB201" t="str">
            <v/>
          </cell>
        </row>
        <row r="202">
          <cell r="A202">
            <v>201</v>
          </cell>
          <cell r="B202" t="str">
            <v>Q4x34.5*27.0</v>
          </cell>
          <cell r="C202">
            <v>686</v>
          </cell>
          <cell r="D202">
            <v>876</v>
          </cell>
          <cell r="E202">
            <v>8</v>
          </cell>
          <cell r="F202">
            <v>8</v>
          </cell>
          <cell r="G202">
            <v>11</v>
          </cell>
          <cell r="H202">
            <v>11</v>
          </cell>
          <cell r="I202">
            <v>2</v>
          </cell>
          <cell r="J202">
            <v>2</v>
          </cell>
          <cell r="K202">
            <v>203.5</v>
          </cell>
          <cell r="L202">
            <v>3</v>
          </cell>
          <cell r="M202">
            <v>42</v>
          </cell>
          <cell r="N202">
            <v>93</v>
          </cell>
          <cell r="O202">
            <v>104</v>
          </cell>
          <cell r="P202">
            <v>130</v>
          </cell>
          <cell r="Q202">
            <v>0</v>
          </cell>
          <cell r="R202">
            <v>0.13</v>
          </cell>
          <cell r="S202">
            <v>0.13</v>
          </cell>
          <cell r="T202">
            <v>0.13</v>
          </cell>
          <cell r="U202">
            <v>1</v>
          </cell>
          <cell r="V202">
            <v>15</v>
          </cell>
          <cell r="W202">
            <v>12</v>
          </cell>
          <cell r="X202">
            <v>1</v>
          </cell>
          <cell r="Y202">
            <v>1</v>
          </cell>
          <cell r="Z202">
            <v>50</v>
          </cell>
          <cell r="AA202">
            <v>50</v>
          </cell>
          <cell r="AB202">
            <v>0.04</v>
          </cell>
          <cell r="AC202">
            <v>0.04</v>
          </cell>
          <cell r="AD202">
            <v>1</v>
          </cell>
        </row>
        <row r="203">
          <cell r="A203">
            <v>202</v>
          </cell>
          <cell r="B203" t="str">
            <v>Q4h34.5*27.0</v>
          </cell>
          <cell r="C203">
            <v>686</v>
          </cell>
          <cell r="D203">
            <v>876</v>
          </cell>
          <cell r="E203">
            <v>8</v>
          </cell>
          <cell r="F203">
            <v>8</v>
          </cell>
          <cell r="G203">
            <v>11</v>
          </cell>
          <cell r="H203">
            <v>11</v>
          </cell>
          <cell r="I203">
            <v>1</v>
          </cell>
          <cell r="J203">
            <v>2</v>
          </cell>
          <cell r="K203">
            <v>203.5</v>
          </cell>
          <cell r="L203">
            <v>2</v>
          </cell>
          <cell r="M203">
            <v>42</v>
          </cell>
          <cell r="N203">
            <v>93</v>
          </cell>
          <cell r="O203">
            <v>104</v>
          </cell>
          <cell r="P203">
            <v>130</v>
          </cell>
          <cell r="Q203">
            <v>0</v>
          </cell>
          <cell r="R203">
            <v>0.13</v>
          </cell>
          <cell r="S203">
            <v>0.13</v>
          </cell>
          <cell r="T203">
            <v>0.13</v>
          </cell>
          <cell r="U203">
            <v>1</v>
          </cell>
          <cell r="V203">
            <v>15</v>
          </cell>
          <cell r="W203">
            <v>12</v>
          </cell>
          <cell r="X203">
            <v>1</v>
          </cell>
          <cell r="Y203">
            <v>1</v>
          </cell>
          <cell r="Z203">
            <v>50</v>
          </cell>
          <cell r="AA203">
            <v>50</v>
          </cell>
          <cell r="AB203">
            <v>0.04</v>
          </cell>
          <cell r="AC203">
            <v>0.04</v>
          </cell>
          <cell r="AD203">
            <v>1</v>
          </cell>
        </row>
        <row r="204">
          <cell r="A204">
            <v>203</v>
          </cell>
          <cell r="B204" t="str">
            <v>Q4x39.5*31.0</v>
          </cell>
          <cell r="C204">
            <v>787</v>
          </cell>
          <cell r="D204">
            <v>1003</v>
          </cell>
          <cell r="E204">
            <v>12</v>
          </cell>
          <cell r="F204">
            <v>12</v>
          </cell>
          <cell r="G204">
            <v>12</v>
          </cell>
          <cell r="H204">
            <v>12</v>
          </cell>
          <cell r="I204">
            <v>2</v>
          </cell>
          <cell r="J204">
            <v>2</v>
          </cell>
          <cell r="K204">
            <v>203.5</v>
          </cell>
          <cell r="L204">
            <v>3</v>
          </cell>
          <cell r="M204">
            <v>36</v>
          </cell>
          <cell r="N204">
            <v>81</v>
          </cell>
          <cell r="O204">
            <v>90</v>
          </cell>
          <cell r="P204">
            <v>112</v>
          </cell>
          <cell r="Q204">
            <v>0</v>
          </cell>
          <cell r="R204">
            <v>0.13</v>
          </cell>
          <cell r="S204">
            <v>0.13</v>
          </cell>
          <cell r="T204">
            <v>0.13</v>
          </cell>
          <cell r="U204">
            <v>1</v>
          </cell>
          <cell r="V204">
            <v>15</v>
          </cell>
          <cell r="W204">
            <v>12</v>
          </cell>
          <cell r="X204">
            <v>1</v>
          </cell>
          <cell r="Y204">
            <v>1</v>
          </cell>
          <cell r="Z204">
            <v>50</v>
          </cell>
          <cell r="AA204">
            <v>50</v>
          </cell>
          <cell r="AB204">
            <v>0.04</v>
          </cell>
          <cell r="AC204">
            <v>0.04</v>
          </cell>
          <cell r="AD204">
            <v>1</v>
          </cell>
        </row>
        <row r="205">
          <cell r="A205">
            <v>204</v>
          </cell>
          <cell r="B205" t="str">
            <v/>
          </cell>
          <cell r="C205" t="str">
            <v/>
          </cell>
          <cell r="D205" t="str">
            <v/>
          </cell>
          <cell r="E205" t="str">
            <v/>
          </cell>
          <cell r="F205" t="str">
            <v/>
          </cell>
          <cell r="G205" t="str">
            <v/>
          </cell>
          <cell r="H205" t="str">
            <v/>
          </cell>
          <cell r="I205" t="str">
            <v/>
          </cell>
          <cell r="J205" t="str">
            <v/>
          </cell>
          <cell r="K205" t="str">
            <v/>
          </cell>
          <cell r="L205" t="str">
            <v/>
          </cell>
          <cell r="M205" t="str">
            <v/>
          </cell>
          <cell r="N205" t="str">
            <v/>
          </cell>
          <cell r="O205" t="str">
            <v/>
          </cell>
          <cell r="P205" t="str">
            <v/>
          </cell>
          <cell r="Q205" t="str">
            <v/>
          </cell>
          <cell r="R205" t="str">
            <v/>
          </cell>
          <cell r="S205" t="str">
            <v/>
          </cell>
          <cell r="T205" t="str">
            <v/>
          </cell>
          <cell r="V205" t="str">
            <v/>
          </cell>
          <cell r="W205" t="str">
            <v/>
          </cell>
          <cell r="X205" t="str">
            <v/>
          </cell>
          <cell r="Y205" t="str">
            <v/>
          </cell>
          <cell r="Z205" t="str">
            <v/>
          </cell>
          <cell r="AA205" t="str">
            <v/>
          </cell>
          <cell r="AB205" t="str">
            <v/>
          </cell>
        </row>
        <row r="206">
          <cell r="A206">
            <v>205</v>
          </cell>
          <cell r="B206" t="str">
            <v>Q5 34.5*25.0</v>
          </cell>
          <cell r="C206">
            <v>635</v>
          </cell>
          <cell r="D206">
            <v>876</v>
          </cell>
          <cell r="E206">
            <v>8</v>
          </cell>
          <cell r="F206">
            <v>8</v>
          </cell>
          <cell r="G206">
            <v>8</v>
          </cell>
          <cell r="H206">
            <v>8</v>
          </cell>
          <cell r="I206">
            <v>1</v>
          </cell>
          <cell r="J206">
            <v>1</v>
          </cell>
          <cell r="K206">
            <v>203.5</v>
          </cell>
          <cell r="L206">
            <v>1</v>
          </cell>
          <cell r="M206">
            <v>45</v>
          </cell>
          <cell r="N206">
            <v>100</v>
          </cell>
          <cell r="O206">
            <v>112</v>
          </cell>
          <cell r="P206">
            <v>139</v>
          </cell>
          <cell r="Q206">
            <v>0</v>
          </cell>
          <cell r="R206">
            <v>0.13</v>
          </cell>
          <cell r="S206">
            <v>0.13</v>
          </cell>
          <cell r="T206">
            <v>0.13</v>
          </cell>
          <cell r="U206">
            <v>1</v>
          </cell>
          <cell r="V206">
            <v>15</v>
          </cell>
          <cell r="W206">
            <v>12</v>
          </cell>
          <cell r="X206">
            <v>1</v>
          </cell>
          <cell r="Y206">
            <v>1</v>
          </cell>
          <cell r="Z206">
            <v>50</v>
          </cell>
          <cell r="AA206">
            <v>50</v>
          </cell>
          <cell r="AB206">
            <v>0.04</v>
          </cell>
          <cell r="AC206">
            <v>0.04</v>
          </cell>
          <cell r="AD206">
            <v>1</v>
          </cell>
        </row>
        <row r="207">
          <cell r="A207">
            <v>206</v>
          </cell>
          <cell r="B207" t="str">
            <v>Q5x34.5*25.0</v>
          </cell>
          <cell r="C207">
            <v>635</v>
          </cell>
          <cell r="D207">
            <v>876</v>
          </cell>
          <cell r="E207">
            <v>12</v>
          </cell>
          <cell r="F207">
            <v>12</v>
          </cell>
          <cell r="G207">
            <v>12</v>
          </cell>
          <cell r="H207">
            <v>12</v>
          </cell>
          <cell r="I207">
            <v>2</v>
          </cell>
          <cell r="J207">
            <v>2</v>
          </cell>
          <cell r="K207">
            <v>203.5</v>
          </cell>
          <cell r="L207">
            <v>3</v>
          </cell>
          <cell r="M207">
            <v>45</v>
          </cell>
          <cell r="N207">
            <v>100</v>
          </cell>
          <cell r="O207">
            <v>112</v>
          </cell>
          <cell r="P207">
            <v>139</v>
          </cell>
          <cell r="Q207">
            <v>0</v>
          </cell>
          <cell r="R207">
            <v>0.13</v>
          </cell>
          <cell r="S207">
            <v>0.13</v>
          </cell>
          <cell r="T207">
            <v>0.13</v>
          </cell>
          <cell r="U207">
            <v>1</v>
          </cell>
          <cell r="V207">
            <v>15</v>
          </cell>
          <cell r="W207">
            <v>12</v>
          </cell>
          <cell r="X207">
            <v>1</v>
          </cell>
          <cell r="Y207">
            <v>1</v>
          </cell>
          <cell r="Z207">
            <v>50</v>
          </cell>
          <cell r="AA207">
            <v>50</v>
          </cell>
          <cell r="AB207">
            <v>0.04</v>
          </cell>
          <cell r="AC207">
            <v>0.04</v>
          </cell>
          <cell r="AD207">
            <v>1</v>
          </cell>
        </row>
        <row r="208">
          <cell r="A208">
            <v>207</v>
          </cell>
          <cell r="B208" t="str">
            <v>Q5 33.5*26.5</v>
          </cell>
          <cell r="C208">
            <v>673</v>
          </cell>
          <cell r="D208">
            <v>851</v>
          </cell>
          <cell r="E208">
            <v>8</v>
          </cell>
          <cell r="F208">
            <v>8</v>
          </cell>
          <cell r="G208">
            <v>8</v>
          </cell>
          <cell r="H208">
            <v>8</v>
          </cell>
          <cell r="I208">
            <v>1</v>
          </cell>
          <cell r="J208">
            <v>1</v>
          </cell>
          <cell r="K208">
            <v>203.5</v>
          </cell>
          <cell r="L208">
            <v>1</v>
          </cell>
          <cell r="M208">
            <v>43</v>
          </cell>
          <cell r="N208">
            <v>95</v>
          </cell>
          <cell r="O208">
            <v>106</v>
          </cell>
          <cell r="P208">
            <v>132</v>
          </cell>
          <cell r="Q208">
            <v>0</v>
          </cell>
          <cell r="R208">
            <v>0.13</v>
          </cell>
          <cell r="S208">
            <v>0.13</v>
          </cell>
          <cell r="T208">
            <v>0.13</v>
          </cell>
          <cell r="U208">
            <v>1</v>
          </cell>
          <cell r="V208">
            <v>15</v>
          </cell>
          <cell r="W208">
            <v>12</v>
          </cell>
          <cell r="X208">
            <v>1</v>
          </cell>
          <cell r="Y208">
            <v>1</v>
          </cell>
          <cell r="Z208">
            <v>50</v>
          </cell>
          <cell r="AA208">
            <v>50</v>
          </cell>
          <cell r="AB208">
            <v>0.04</v>
          </cell>
          <cell r="AC208">
            <v>0.04</v>
          </cell>
          <cell r="AD208">
            <v>1</v>
          </cell>
        </row>
        <row r="209">
          <cell r="A209">
            <v>208</v>
          </cell>
          <cell r="B209" t="str">
            <v>Q5a33.5*26.5</v>
          </cell>
          <cell r="C209">
            <v>673</v>
          </cell>
          <cell r="D209">
            <v>851</v>
          </cell>
          <cell r="E209">
            <v>55</v>
          </cell>
          <cell r="F209">
            <v>55</v>
          </cell>
          <cell r="G209">
            <v>89</v>
          </cell>
          <cell r="H209">
            <v>89</v>
          </cell>
          <cell r="I209">
            <v>1</v>
          </cell>
          <cell r="J209">
            <v>1</v>
          </cell>
          <cell r="K209">
            <v>203.5</v>
          </cell>
          <cell r="L209">
            <v>1</v>
          </cell>
          <cell r="M209">
            <v>43</v>
          </cell>
          <cell r="N209">
            <v>95</v>
          </cell>
          <cell r="O209">
            <v>106</v>
          </cell>
          <cell r="P209">
            <v>132</v>
          </cell>
          <cell r="Q209">
            <v>0</v>
          </cell>
          <cell r="R209">
            <v>0.13</v>
          </cell>
          <cell r="S209">
            <v>0.13</v>
          </cell>
          <cell r="T209">
            <v>0.13</v>
          </cell>
          <cell r="U209">
            <v>1</v>
          </cell>
          <cell r="V209">
            <v>15</v>
          </cell>
          <cell r="W209">
            <v>12</v>
          </cell>
          <cell r="X209">
            <v>1</v>
          </cell>
          <cell r="Y209">
            <v>1</v>
          </cell>
          <cell r="Z209">
            <v>50</v>
          </cell>
          <cell r="AA209">
            <v>50</v>
          </cell>
          <cell r="AB209">
            <v>0.04</v>
          </cell>
          <cell r="AC209">
            <v>0.04</v>
          </cell>
          <cell r="AD209">
            <v>1</v>
          </cell>
        </row>
        <row r="210">
          <cell r="A210">
            <v>209</v>
          </cell>
          <cell r="B210" t="str">
            <v>Q5h33.5*26.5</v>
          </cell>
          <cell r="C210">
            <v>673</v>
          </cell>
          <cell r="D210">
            <v>851</v>
          </cell>
          <cell r="E210">
            <v>8</v>
          </cell>
          <cell r="F210">
            <v>8</v>
          </cell>
          <cell r="G210">
            <v>8</v>
          </cell>
          <cell r="H210">
            <v>8</v>
          </cell>
          <cell r="I210">
            <v>1</v>
          </cell>
          <cell r="J210">
            <v>2</v>
          </cell>
          <cell r="K210">
            <v>203.5</v>
          </cell>
          <cell r="L210">
            <v>2</v>
          </cell>
          <cell r="M210">
            <v>43</v>
          </cell>
          <cell r="N210">
            <v>95</v>
          </cell>
          <cell r="O210">
            <v>106</v>
          </cell>
          <cell r="P210">
            <v>132</v>
          </cell>
          <cell r="Q210">
            <v>0</v>
          </cell>
          <cell r="R210">
            <v>0.13</v>
          </cell>
          <cell r="S210">
            <v>0.13</v>
          </cell>
          <cell r="T210">
            <v>0.13</v>
          </cell>
          <cell r="U210">
            <v>1</v>
          </cell>
          <cell r="V210">
            <v>15</v>
          </cell>
          <cell r="W210">
            <v>12</v>
          </cell>
          <cell r="X210">
            <v>1</v>
          </cell>
          <cell r="Y210">
            <v>1</v>
          </cell>
          <cell r="Z210">
            <v>50</v>
          </cell>
          <cell r="AA210">
            <v>50</v>
          </cell>
          <cell r="AB210">
            <v>0.04</v>
          </cell>
          <cell r="AC210">
            <v>0.04</v>
          </cell>
          <cell r="AD210">
            <v>1</v>
          </cell>
        </row>
        <row r="211">
          <cell r="A211">
            <v>210</v>
          </cell>
          <cell r="B211" t="str">
            <v>Q5 39.5*31.0</v>
          </cell>
          <cell r="C211">
            <v>787</v>
          </cell>
          <cell r="D211">
            <v>1003</v>
          </cell>
          <cell r="E211">
            <v>27</v>
          </cell>
          <cell r="F211">
            <v>27</v>
          </cell>
          <cell r="G211">
            <v>40</v>
          </cell>
          <cell r="H211">
            <v>40</v>
          </cell>
          <cell r="I211">
            <v>1</v>
          </cell>
          <cell r="J211">
            <v>1</v>
          </cell>
          <cell r="K211">
            <v>203.5</v>
          </cell>
          <cell r="L211">
            <v>1</v>
          </cell>
          <cell r="M211">
            <v>36</v>
          </cell>
          <cell r="N211">
            <v>81</v>
          </cell>
          <cell r="O211">
            <v>90</v>
          </cell>
          <cell r="P211">
            <v>112</v>
          </cell>
          <cell r="Q211">
            <v>0</v>
          </cell>
          <cell r="R211">
            <v>0.13</v>
          </cell>
          <cell r="S211">
            <v>0.13</v>
          </cell>
          <cell r="T211">
            <v>0.13</v>
          </cell>
          <cell r="U211">
            <v>1</v>
          </cell>
          <cell r="V211">
            <v>15</v>
          </cell>
          <cell r="W211">
            <v>12</v>
          </cell>
          <cell r="X211">
            <v>1</v>
          </cell>
          <cell r="Y211">
            <v>1</v>
          </cell>
          <cell r="Z211">
            <v>50</v>
          </cell>
          <cell r="AA211">
            <v>50</v>
          </cell>
          <cell r="AB211">
            <v>0.04</v>
          </cell>
          <cell r="AC211">
            <v>0.04</v>
          </cell>
          <cell r="AD211">
            <v>1</v>
          </cell>
        </row>
        <row r="212">
          <cell r="A212">
            <v>211</v>
          </cell>
          <cell r="B212" t="str">
            <v>Q5c39.5*31.0</v>
          </cell>
          <cell r="C212">
            <v>787</v>
          </cell>
          <cell r="D212">
            <v>1003</v>
          </cell>
          <cell r="E212">
            <v>52</v>
          </cell>
          <cell r="F212">
            <v>52</v>
          </cell>
          <cell r="G212">
            <v>60</v>
          </cell>
          <cell r="H212">
            <v>60</v>
          </cell>
          <cell r="I212">
            <v>1</v>
          </cell>
          <cell r="J212">
            <v>1</v>
          </cell>
          <cell r="K212">
            <v>203.5</v>
          </cell>
          <cell r="L212">
            <v>1</v>
          </cell>
          <cell r="M212">
            <v>36</v>
          </cell>
          <cell r="N212">
            <v>81</v>
          </cell>
          <cell r="O212">
            <v>90</v>
          </cell>
          <cell r="P212">
            <v>112</v>
          </cell>
          <cell r="Q212">
            <v>0</v>
          </cell>
          <cell r="R212">
            <v>0.13</v>
          </cell>
          <cell r="S212">
            <v>0.13</v>
          </cell>
          <cell r="T212">
            <v>0.13</v>
          </cell>
          <cell r="U212">
            <v>1</v>
          </cell>
          <cell r="V212">
            <v>15</v>
          </cell>
          <cell r="W212">
            <v>12</v>
          </cell>
          <cell r="X212">
            <v>1</v>
          </cell>
          <cell r="Y212">
            <v>1</v>
          </cell>
          <cell r="Z212">
            <v>50</v>
          </cell>
          <cell r="AA212">
            <v>50</v>
          </cell>
          <cell r="AB212">
            <v>0.04</v>
          </cell>
          <cell r="AC212">
            <v>0.04</v>
          </cell>
          <cell r="AD212">
            <v>1</v>
          </cell>
        </row>
        <row r="213">
          <cell r="A213">
            <v>212</v>
          </cell>
          <cell r="B213" t="str">
            <v>Q5x39.5*31.0</v>
          </cell>
          <cell r="C213">
            <v>787</v>
          </cell>
          <cell r="D213">
            <v>1003</v>
          </cell>
          <cell r="E213">
            <v>12</v>
          </cell>
          <cell r="F213">
            <v>12</v>
          </cell>
          <cell r="G213">
            <v>12</v>
          </cell>
          <cell r="H213">
            <v>12</v>
          </cell>
          <cell r="I213">
            <v>2</v>
          </cell>
          <cell r="J213">
            <v>2</v>
          </cell>
          <cell r="K213">
            <v>203.5</v>
          </cell>
          <cell r="L213">
            <v>4</v>
          </cell>
          <cell r="M213">
            <v>36</v>
          </cell>
          <cell r="N213">
            <v>81</v>
          </cell>
          <cell r="O213">
            <v>90</v>
          </cell>
          <cell r="P213">
            <v>112</v>
          </cell>
          <cell r="Q213">
            <v>0</v>
          </cell>
          <cell r="R213">
            <v>0.13</v>
          </cell>
          <cell r="S213">
            <v>0.13</v>
          </cell>
          <cell r="T213">
            <v>0.13</v>
          </cell>
          <cell r="U213">
            <v>1</v>
          </cell>
          <cell r="V213">
            <v>15</v>
          </cell>
          <cell r="W213">
            <v>12</v>
          </cell>
          <cell r="X213">
            <v>1</v>
          </cell>
          <cell r="Y213">
            <v>1</v>
          </cell>
          <cell r="Z213">
            <v>50</v>
          </cell>
          <cell r="AA213">
            <v>50</v>
          </cell>
          <cell r="AB213">
            <v>0.04</v>
          </cell>
          <cell r="AC213">
            <v>0.04</v>
          </cell>
          <cell r="AD213">
            <v>1</v>
          </cell>
        </row>
        <row r="214">
          <cell r="A214">
            <v>213</v>
          </cell>
          <cell r="B214" t="str">
            <v/>
          </cell>
          <cell r="C214" t="str">
            <v/>
          </cell>
          <cell r="D214" t="str">
            <v/>
          </cell>
          <cell r="E214" t="str">
            <v/>
          </cell>
          <cell r="F214" t="str">
            <v/>
          </cell>
          <cell r="G214" t="str">
            <v/>
          </cell>
          <cell r="H214" t="str">
            <v/>
          </cell>
          <cell r="I214" t="str">
            <v/>
          </cell>
          <cell r="J214" t="str">
            <v/>
          </cell>
          <cell r="K214" t="str">
            <v/>
          </cell>
          <cell r="L214" t="str">
            <v/>
          </cell>
          <cell r="M214" t="str">
            <v/>
          </cell>
          <cell r="N214" t="str">
            <v/>
          </cell>
          <cell r="O214" t="str">
            <v/>
          </cell>
          <cell r="P214" t="str">
            <v/>
          </cell>
          <cell r="Q214" t="str">
            <v/>
          </cell>
          <cell r="R214" t="str">
            <v/>
          </cell>
          <cell r="S214" t="str">
            <v/>
          </cell>
          <cell r="T214" t="str">
            <v/>
          </cell>
          <cell r="V214" t="str">
            <v/>
          </cell>
          <cell r="W214" t="str">
            <v/>
          </cell>
          <cell r="X214" t="str">
            <v/>
          </cell>
          <cell r="Y214" t="str">
            <v/>
          </cell>
          <cell r="Z214" t="str">
            <v/>
          </cell>
          <cell r="AA214" t="str">
            <v/>
          </cell>
          <cell r="AB214" t="str">
            <v/>
          </cell>
        </row>
        <row r="215">
          <cell r="A215">
            <v>214</v>
          </cell>
          <cell r="B215" t="str">
            <v>Q5 53.0*45.0</v>
          </cell>
          <cell r="C215">
            <v>1143</v>
          </cell>
          <cell r="D215">
            <v>1346</v>
          </cell>
          <cell r="E215">
            <v>25</v>
          </cell>
          <cell r="F215">
            <v>25</v>
          </cell>
          <cell r="G215">
            <v>26</v>
          </cell>
          <cell r="H215">
            <v>26</v>
          </cell>
          <cell r="I215">
            <v>1</v>
          </cell>
          <cell r="J215">
            <v>1</v>
          </cell>
          <cell r="K215">
            <v>203.5</v>
          </cell>
          <cell r="L215">
            <v>1</v>
          </cell>
          <cell r="M215">
            <v>22</v>
          </cell>
          <cell r="N215">
            <v>48</v>
          </cell>
          <cell r="O215">
            <v>54</v>
          </cell>
          <cell r="P215">
            <v>67</v>
          </cell>
          <cell r="Q215">
            <v>0</v>
          </cell>
          <cell r="R215">
            <v>0.13</v>
          </cell>
          <cell r="S215">
            <v>0.13</v>
          </cell>
          <cell r="T215">
            <v>0.13</v>
          </cell>
          <cell r="U215">
            <v>1</v>
          </cell>
          <cell r="V215">
            <v>15</v>
          </cell>
          <cell r="W215">
            <v>12</v>
          </cell>
          <cell r="X215">
            <v>1</v>
          </cell>
          <cell r="Y215">
            <v>1</v>
          </cell>
          <cell r="Z215">
            <v>50</v>
          </cell>
          <cell r="AA215">
            <v>50</v>
          </cell>
          <cell r="AB215">
            <v>0.04</v>
          </cell>
          <cell r="AC215">
            <v>0.04</v>
          </cell>
          <cell r="AD215">
            <v>1</v>
          </cell>
        </row>
        <row r="216">
          <cell r="A216">
            <v>215</v>
          </cell>
          <cell r="B216" t="str">
            <v/>
          </cell>
          <cell r="C216" t="str">
            <v/>
          </cell>
          <cell r="D216" t="str">
            <v/>
          </cell>
          <cell r="E216" t="str">
            <v/>
          </cell>
          <cell r="F216" t="str">
            <v/>
          </cell>
          <cell r="G216" t="str">
            <v/>
          </cell>
          <cell r="H216" t="str">
            <v/>
          </cell>
          <cell r="I216" t="str">
            <v/>
          </cell>
          <cell r="J216" t="str">
            <v/>
          </cell>
          <cell r="K216" t="str">
            <v/>
          </cell>
          <cell r="L216" t="str">
            <v/>
          </cell>
          <cell r="M216" t="str">
            <v/>
          </cell>
          <cell r="N216" t="str">
            <v/>
          </cell>
          <cell r="O216" t="str">
            <v/>
          </cell>
          <cell r="P216" t="str">
            <v/>
          </cell>
          <cell r="Q216" t="str">
            <v/>
          </cell>
          <cell r="R216" t="str">
            <v/>
          </cell>
          <cell r="S216" t="str">
            <v/>
          </cell>
          <cell r="T216" t="str">
            <v/>
          </cell>
          <cell r="V216" t="str">
            <v/>
          </cell>
          <cell r="W216" t="str">
            <v/>
          </cell>
          <cell r="X216" t="str">
            <v/>
          </cell>
          <cell r="Y216" t="str">
            <v/>
          </cell>
          <cell r="Z216" t="str">
            <v/>
          </cell>
          <cell r="AA216" t="str">
            <v/>
          </cell>
          <cell r="AB216" t="str">
            <v/>
          </cell>
        </row>
        <row r="217">
          <cell r="A217">
            <v>216</v>
          </cell>
          <cell r="B217" t="str">
            <v>Q6 27.5*23.0</v>
          </cell>
          <cell r="C217">
            <v>584</v>
          </cell>
          <cell r="D217">
            <v>699</v>
          </cell>
          <cell r="E217">
            <v>8</v>
          </cell>
          <cell r="F217">
            <v>8</v>
          </cell>
          <cell r="G217">
            <v>8</v>
          </cell>
          <cell r="H217">
            <v>8</v>
          </cell>
          <cell r="I217">
            <v>1</v>
          </cell>
          <cell r="J217">
            <v>1</v>
          </cell>
          <cell r="K217">
            <v>203.5</v>
          </cell>
          <cell r="L217">
            <v>1</v>
          </cell>
          <cell r="M217">
            <v>49</v>
          </cell>
          <cell r="N217">
            <v>108</v>
          </cell>
          <cell r="O217">
            <v>120</v>
          </cell>
          <cell r="P217">
            <v>150</v>
          </cell>
          <cell r="Q217">
            <v>0</v>
          </cell>
          <cell r="R217">
            <v>0.13</v>
          </cell>
          <cell r="S217">
            <v>0.13</v>
          </cell>
          <cell r="T217">
            <v>0.13</v>
          </cell>
          <cell r="U217">
            <v>1</v>
          </cell>
          <cell r="V217">
            <v>15</v>
          </cell>
          <cell r="W217">
            <v>12</v>
          </cell>
          <cell r="X217">
            <v>1</v>
          </cell>
          <cell r="Y217">
            <v>1</v>
          </cell>
          <cell r="Z217">
            <v>50</v>
          </cell>
          <cell r="AA217">
            <v>50</v>
          </cell>
          <cell r="AB217">
            <v>0.04</v>
          </cell>
          <cell r="AC217">
            <v>0.04</v>
          </cell>
          <cell r="AD217">
            <v>1</v>
          </cell>
        </row>
        <row r="218">
          <cell r="A218">
            <v>217</v>
          </cell>
          <cell r="B218" t="str">
            <v/>
          </cell>
          <cell r="C218" t="str">
            <v/>
          </cell>
          <cell r="D218" t="str">
            <v/>
          </cell>
          <cell r="E218" t="str">
            <v/>
          </cell>
          <cell r="F218" t="str">
            <v/>
          </cell>
          <cell r="G218" t="str">
            <v/>
          </cell>
          <cell r="H218" t="str">
            <v/>
          </cell>
          <cell r="I218" t="str">
            <v/>
          </cell>
          <cell r="J218" t="str">
            <v/>
          </cell>
          <cell r="K218" t="str">
            <v/>
          </cell>
          <cell r="L218" t="str">
            <v/>
          </cell>
          <cell r="M218" t="str">
            <v/>
          </cell>
          <cell r="N218" t="str">
            <v/>
          </cell>
          <cell r="O218" t="str">
            <v/>
          </cell>
          <cell r="P218" t="str">
            <v/>
          </cell>
          <cell r="Q218" t="str">
            <v/>
          </cell>
          <cell r="R218" t="str">
            <v/>
          </cell>
          <cell r="S218" t="str">
            <v/>
          </cell>
          <cell r="T218" t="str">
            <v/>
          </cell>
          <cell r="V218" t="str">
            <v/>
          </cell>
          <cell r="W218" t="str">
            <v/>
          </cell>
          <cell r="X218" t="str">
            <v/>
          </cell>
          <cell r="Y218" t="str">
            <v/>
          </cell>
          <cell r="Z218" t="str">
            <v/>
          </cell>
          <cell r="AA218" t="str">
            <v/>
          </cell>
          <cell r="AB218" t="str">
            <v/>
          </cell>
        </row>
        <row r="219">
          <cell r="A219">
            <v>218</v>
          </cell>
          <cell r="B219" t="str">
            <v>Q6 30.5*25.5</v>
          </cell>
          <cell r="C219">
            <v>648</v>
          </cell>
          <cell r="D219">
            <v>775</v>
          </cell>
          <cell r="E219">
            <v>8</v>
          </cell>
          <cell r="F219">
            <v>8</v>
          </cell>
          <cell r="G219">
            <v>8</v>
          </cell>
          <cell r="H219">
            <v>8</v>
          </cell>
          <cell r="I219">
            <v>1</v>
          </cell>
          <cell r="J219">
            <v>1</v>
          </cell>
          <cell r="K219">
            <v>203.5</v>
          </cell>
          <cell r="L219">
            <v>1</v>
          </cell>
          <cell r="M219">
            <v>45</v>
          </cell>
          <cell r="N219">
            <v>99</v>
          </cell>
          <cell r="O219">
            <v>110</v>
          </cell>
          <cell r="P219">
            <v>137</v>
          </cell>
          <cell r="Q219">
            <v>0</v>
          </cell>
          <cell r="R219">
            <v>0.13</v>
          </cell>
          <cell r="S219">
            <v>0.13</v>
          </cell>
          <cell r="T219">
            <v>0.13</v>
          </cell>
          <cell r="U219">
            <v>1</v>
          </cell>
          <cell r="V219">
            <v>15</v>
          </cell>
          <cell r="W219">
            <v>12</v>
          </cell>
          <cell r="X219">
            <v>1</v>
          </cell>
          <cell r="Y219">
            <v>1</v>
          </cell>
          <cell r="Z219">
            <v>50</v>
          </cell>
          <cell r="AA219">
            <v>50</v>
          </cell>
          <cell r="AB219">
            <v>0.04</v>
          </cell>
          <cell r="AC219">
            <v>0.04</v>
          </cell>
          <cell r="AD219">
            <v>1</v>
          </cell>
        </row>
        <row r="220">
          <cell r="A220">
            <v>219</v>
          </cell>
          <cell r="B220" t="str">
            <v>Q6a30.5*25.5</v>
          </cell>
          <cell r="C220">
            <v>648</v>
          </cell>
          <cell r="D220">
            <v>775</v>
          </cell>
          <cell r="E220">
            <v>42</v>
          </cell>
          <cell r="F220">
            <v>42</v>
          </cell>
          <cell r="G220">
            <v>51</v>
          </cell>
          <cell r="H220">
            <v>51</v>
          </cell>
          <cell r="I220">
            <v>1</v>
          </cell>
          <cell r="J220">
            <v>1</v>
          </cell>
          <cell r="K220">
            <v>203.5</v>
          </cell>
          <cell r="L220">
            <v>1</v>
          </cell>
          <cell r="M220">
            <v>45</v>
          </cell>
          <cell r="N220">
            <v>99</v>
          </cell>
          <cell r="O220">
            <v>110</v>
          </cell>
          <cell r="P220">
            <v>137</v>
          </cell>
          <cell r="Q220">
            <v>0</v>
          </cell>
          <cell r="R220">
            <v>0.13</v>
          </cell>
          <cell r="S220">
            <v>0.13</v>
          </cell>
          <cell r="T220">
            <v>0.13</v>
          </cell>
          <cell r="U220">
            <v>1</v>
          </cell>
          <cell r="V220">
            <v>15</v>
          </cell>
          <cell r="W220">
            <v>12</v>
          </cell>
          <cell r="X220">
            <v>1</v>
          </cell>
          <cell r="Y220">
            <v>1</v>
          </cell>
          <cell r="Z220">
            <v>50</v>
          </cell>
          <cell r="AA220">
            <v>50</v>
          </cell>
          <cell r="AB220">
            <v>0.04</v>
          </cell>
          <cell r="AC220">
            <v>0.04</v>
          </cell>
          <cell r="AD220">
            <v>1</v>
          </cell>
        </row>
        <row r="221">
          <cell r="A221">
            <v>220</v>
          </cell>
          <cell r="B221" t="str">
            <v>Q6 33.5*27.0</v>
          </cell>
          <cell r="C221">
            <v>686</v>
          </cell>
          <cell r="D221">
            <v>851</v>
          </cell>
          <cell r="E221">
            <v>8</v>
          </cell>
          <cell r="F221">
            <v>8</v>
          </cell>
          <cell r="G221">
            <v>8</v>
          </cell>
          <cell r="H221">
            <v>8</v>
          </cell>
          <cell r="I221">
            <v>1</v>
          </cell>
          <cell r="J221">
            <v>1</v>
          </cell>
          <cell r="K221">
            <v>203.5</v>
          </cell>
          <cell r="L221">
            <v>1</v>
          </cell>
          <cell r="M221">
            <v>42</v>
          </cell>
          <cell r="N221">
            <v>93</v>
          </cell>
          <cell r="O221">
            <v>104</v>
          </cell>
          <cell r="P221">
            <v>130</v>
          </cell>
          <cell r="Q221">
            <v>0</v>
          </cell>
          <cell r="R221">
            <v>0.13</v>
          </cell>
          <cell r="S221">
            <v>0.13</v>
          </cell>
          <cell r="T221">
            <v>0.13</v>
          </cell>
          <cell r="U221">
            <v>1</v>
          </cell>
          <cell r="V221">
            <v>15</v>
          </cell>
          <cell r="W221">
            <v>12</v>
          </cell>
          <cell r="X221">
            <v>1</v>
          </cell>
          <cell r="Y221">
            <v>1</v>
          </cell>
          <cell r="Z221">
            <v>50</v>
          </cell>
          <cell r="AA221">
            <v>50</v>
          </cell>
          <cell r="AB221">
            <v>0.04</v>
          </cell>
          <cell r="AC221">
            <v>0.04</v>
          </cell>
          <cell r="AD221">
            <v>1</v>
          </cell>
        </row>
        <row r="222">
          <cell r="A222">
            <v>221</v>
          </cell>
          <cell r="B222" t="str">
            <v>Q6b33.5*27.0</v>
          </cell>
          <cell r="C222">
            <v>686</v>
          </cell>
          <cell r="D222">
            <v>851</v>
          </cell>
          <cell r="E222">
            <v>31</v>
          </cell>
          <cell r="F222">
            <v>31</v>
          </cell>
          <cell r="G222">
            <v>49</v>
          </cell>
          <cell r="H222">
            <v>49</v>
          </cell>
          <cell r="I222">
            <v>1</v>
          </cell>
          <cell r="J222">
            <v>1</v>
          </cell>
          <cell r="K222">
            <v>203.5</v>
          </cell>
          <cell r="L222">
            <v>1</v>
          </cell>
          <cell r="M222">
            <v>42</v>
          </cell>
          <cell r="N222">
            <v>93</v>
          </cell>
          <cell r="O222">
            <v>104</v>
          </cell>
          <cell r="P222">
            <v>130</v>
          </cell>
          <cell r="Q222">
            <v>0</v>
          </cell>
          <cell r="R222">
            <v>0.13</v>
          </cell>
          <cell r="S222">
            <v>0.13</v>
          </cell>
          <cell r="T222">
            <v>0.13</v>
          </cell>
          <cell r="U222">
            <v>1</v>
          </cell>
          <cell r="V222">
            <v>15</v>
          </cell>
          <cell r="W222">
            <v>12</v>
          </cell>
          <cell r="X222">
            <v>1</v>
          </cell>
          <cell r="Y222">
            <v>1</v>
          </cell>
          <cell r="Z222">
            <v>50</v>
          </cell>
          <cell r="AA222">
            <v>50</v>
          </cell>
          <cell r="AB222">
            <v>0.04</v>
          </cell>
          <cell r="AC222">
            <v>0.04</v>
          </cell>
          <cell r="AD222">
            <v>1</v>
          </cell>
        </row>
        <row r="223">
          <cell r="A223">
            <v>222</v>
          </cell>
          <cell r="B223" t="str">
            <v>Q6h33.5*27.0</v>
          </cell>
          <cell r="C223">
            <v>686</v>
          </cell>
          <cell r="D223">
            <v>851</v>
          </cell>
          <cell r="E223">
            <v>8</v>
          </cell>
          <cell r="F223">
            <v>8</v>
          </cell>
          <cell r="G223">
            <v>8</v>
          </cell>
          <cell r="H223">
            <v>8</v>
          </cell>
          <cell r="I223">
            <v>1</v>
          </cell>
          <cell r="J223">
            <v>2</v>
          </cell>
          <cell r="K223">
            <v>203.5</v>
          </cell>
          <cell r="L223">
            <v>2</v>
          </cell>
          <cell r="M223">
            <v>42</v>
          </cell>
          <cell r="N223">
            <v>93</v>
          </cell>
          <cell r="O223">
            <v>104</v>
          </cell>
          <cell r="P223">
            <v>130</v>
          </cell>
          <cell r="Q223">
            <v>0</v>
          </cell>
          <cell r="R223">
            <v>0.13</v>
          </cell>
          <cell r="S223">
            <v>0.13</v>
          </cell>
          <cell r="T223">
            <v>0.13</v>
          </cell>
          <cell r="U223">
            <v>1</v>
          </cell>
          <cell r="V223">
            <v>15</v>
          </cell>
          <cell r="W223">
            <v>12</v>
          </cell>
          <cell r="X223">
            <v>1</v>
          </cell>
          <cell r="Y223">
            <v>1</v>
          </cell>
          <cell r="Z223">
            <v>50</v>
          </cell>
          <cell r="AA223">
            <v>50</v>
          </cell>
          <cell r="AB223">
            <v>0.04</v>
          </cell>
          <cell r="AC223">
            <v>0.04</v>
          </cell>
          <cell r="AD223">
            <v>1</v>
          </cell>
        </row>
        <row r="224">
          <cell r="A224">
            <v>223</v>
          </cell>
          <cell r="B224" t="str">
            <v>Q6 36.5*28.0</v>
          </cell>
          <cell r="C224">
            <v>711</v>
          </cell>
          <cell r="D224">
            <v>927</v>
          </cell>
          <cell r="E224">
            <v>14</v>
          </cell>
          <cell r="F224">
            <v>14</v>
          </cell>
          <cell r="G224">
            <v>22</v>
          </cell>
          <cell r="H224">
            <v>22</v>
          </cell>
          <cell r="I224">
            <v>1</v>
          </cell>
          <cell r="J224">
            <v>1</v>
          </cell>
          <cell r="K224">
            <v>203.5</v>
          </cell>
          <cell r="L224">
            <v>1</v>
          </cell>
          <cell r="M224">
            <v>41</v>
          </cell>
          <cell r="N224">
            <v>90</v>
          </cell>
          <cell r="O224">
            <v>100</v>
          </cell>
          <cell r="P224">
            <v>125</v>
          </cell>
          <cell r="Q224">
            <v>0</v>
          </cell>
          <cell r="R224">
            <v>0.13</v>
          </cell>
          <cell r="S224">
            <v>0.13</v>
          </cell>
          <cell r="T224">
            <v>0.13</v>
          </cell>
          <cell r="U224">
            <v>1</v>
          </cell>
          <cell r="V224">
            <v>15</v>
          </cell>
          <cell r="W224">
            <v>12</v>
          </cell>
          <cell r="X224">
            <v>1</v>
          </cell>
          <cell r="Y224">
            <v>1</v>
          </cell>
          <cell r="Z224">
            <v>50</v>
          </cell>
          <cell r="AA224">
            <v>50</v>
          </cell>
          <cell r="AB224">
            <v>0.04</v>
          </cell>
          <cell r="AC224">
            <v>0.04</v>
          </cell>
          <cell r="AD224">
            <v>1</v>
          </cell>
        </row>
        <row r="225">
          <cell r="A225">
            <v>224</v>
          </cell>
          <cell r="B225" t="str">
            <v>Q6b36.5*28.0</v>
          </cell>
          <cell r="C225">
            <v>711</v>
          </cell>
          <cell r="D225">
            <v>927</v>
          </cell>
          <cell r="E225">
            <v>44</v>
          </cell>
          <cell r="F225">
            <v>44</v>
          </cell>
          <cell r="G225">
            <v>87</v>
          </cell>
          <cell r="H225">
            <v>87</v>
          </cell>
          <cell r="I225">
            <v>1</v>
          </cell>
          <cell r="J225">
            <v>1</v>
          </cell>
          <cell r="K225">
            <v>203.5</v>
          </cell>
          <cell r="L225">
            <v>1</v>
          </cell>
          <cell r="M225">
            <v>41</v>
          </cell>
          <cell r="N225">
            <v>90</v>
          </cell>
          <cell r="O225">
            <v>100</v>
          </cell>
          <cell r="P225">
            <v>125</v>
          </cell>
          <cell r="Q225">
            <v>0</v>
          </cell>
          <cell r="R225">
            <v>0.13</v>
          </cell>
          <cell r="S225">
            <v>0.13</v>
          </cell>
          <cell r="T225">
            <v>0.13</v>
          </cell>
          <cell r="U225">
            <v>1</v>
          </cell>
          <cell r="V225">
            <v>15</v>
          </cell>
          <cell r="W225">
            <v>12</v>
          </cell>
          <cell r="X225">
            <v>1</v>
          </cell>
          <cell r="Y225">
            <v>1</v>
          </cell>
          <cell r="Z225">
            <v>50</v>
          </cell>
          <cell r="AA225">
            <v>50</v>
          </cell>
          <cell r="AB225">
            <v>0.04</v>
          </cell>
          <cell r="AC225">
            <v>0.04</v>
          </cell>
          <cell r="AD225">
            <v>1</v>
          </cell>
        </row>
        <row r="226">
          <cell r="A226">
            <v>225</v>
          </cell>
          <cell r="B226" t="str">
            <v>Q6h36.5*28.0</v>
          </cell>
          <cell r="C226">
            <v>711</v>
          </cell>
          <cell r="D226">
            <v>927</v>
          </cell>
          <cell r="E226">
            <v>8</v>
          </cell>
          <cell r="F226">
            <v>8</v>
          </cell>
          <cell r="G226">
            <v>8</v>
          </cell>
          <cell r="H226">
            <v>8</v>
          </cell>
          <cell r="I226">
            <v>1</v>
          </cell>
          <cell r="J226">
            <v>2</v>
          </cell>
          <cell r="K226">
            <v>203.5</v>
          </cell>
          <cell r="L226">
            <v>2</v>
          </cell>
          <cell r="M226">
            <v>41</v>
          </cell>
          <cell r="N226">
            <v>90</v>
          </cell>
          <cell r="O226">
            <v>100</v>
          </cell>
          <cell r="P226">
            <v>125</v>
          </cell>
          <cell r="Q226">
            <v>0</v>
          </cell>
          <cell r="R226">
            <v>0.13</v>
          </cell>
          <cell r="S226">
            <v>0.13</v>
          </cell>
          <cell r="T226">
            <v>0.13</v>
          </cell>
          <cell r="U226">
            <v>1</v>
          </cell>
          <cell r="V226">
            <v>15</v>
          </cell>
          <cell r="W226">
            <v>12</v>
          </cell>
          <cell r="X226">
            <v>1</v>
          </cell>
          <cell r="Y226">
            <v>1</v>
          </cell>
          <cell r="Z226">
            <v>50</v>
          </cell>
          <cell r="AA226">
            <v>50</v>
          </cell>
          <cell r="AB226">
            <v>0.04</v>
          </cell>
          <cell r="AC226">
            <v>0.04</v>
          </cell>
          <cell r="AD226">
            <v>1</v>
          </cell>
        </row>
        <row r="227">
          <cell r="A227">
            <v>226</v>
          </cell>
          <cell r="B227" t="str">
            <v>Q6+28.5*36.5</v>
          </cell>
          <cell r="C227">
            <v>927</v>
          </cell>
          <cell r="D227">
            <v>724</v>
          </cell>
          <cell r="E227">
            <v>8</v>
          </cell>
          <cell r="F227">
            <v>8</v>
          </cell>
          <cell r="G227">
            <v>8</v>
          </cell>
          <cell r="H227">
            <v>8</v>
          </cell>
          <cell r="I227">
            <v>1</v>
          </cell>
          <cell r="J227">
            <v>1</v>
          </cell>
          <cell r="K227">
            <v>203.5</v>
          </cell>
          <cell r="L227">
            <v>1</v>
          </cell>
          <cell r="M227">
            <v>30</v>
          </cell>
          <cell r="N227">
            <v>66</v>
          </cell>
          <cell r="O227">
            <v>73</v>
          </cell>
          <cell r="P227">
            <v>92</v>
          </cell>
          <cell r="Q227">
            <v>0</v>
          </cell>
          <cell r="R227">
            <v>0.13</v>
          </cell>
          <cell r="S227">
            <v>0.13</v>
          </cell>
          <cell r="T227">
            <v>0.33</v>
          </cell>
          <cell r="U227">
            <v>3</v>
          </cell>
          <cell r="V227">
            <v>15</v>
          </cell>
          <cell r="W227">
            <v>12</v>
          </cell>
          <cell r="X227">
            <v>1</v>
          </cell>
          <cell r="Y227">
            <v>1</v>
          </cell>
          <cell r="Z227">
            <v>50</v>
          </cell>
          <cell r="AA227">
            <v>50</v>
          </cell>
          <cell r="AB227">
            <v>0.04</v>
          </cell>
          <cell r="AC227">
            <v>0.3</v>
          </cell>
          <cell r="AD227">
            <v>3</v>
          </cell>
        </row>
        <row r="228">
          <cell r="A228">
            <v>227</v>
          </cell>
          <cell r="B228" t="str">
            <v>Q6 28.5*36.5</v>
          </cell>
          <cell r="C228">
            <v>927</v>
          </cell>
          <cell r="D228">
            <v>724</v>
          </cell>
          <cell r="E228">
            <v>8</v>
          </cell>
          <cell r="F228">
            <v>8</v>
          </cell>
          <cell r="G228">
            <v>8</v>
          </cell>
          <cell r="H228">
            <v>8</v>
          </cell>
          <cell r="I228">
            <v>1</v>
          </cell>
          <cell r="J228">
            <v>1</v>
          </cell>
          <cell r="K228">
            <v>203.5</v>
          </cell>
          <cell r="L228">
            <v>1</v>
          </cell>
          <cell r="M228">
            <v>30</v>
          </cell>
          <cell r="N228">
            <v>66</v>
          </cell>
          <cell r="O228">
            <v>73</v>
          </cell>
          <cell r="P228">
            <v>92</v>
          </cell>
          <cell r="Q228">
            <v>0</v>
          </cell>
          <cell r="R228">
            <v>0.13</v>
          </cell>
          <cell r="S228">
            <v>0.13</v>
          </cell>
          <cell r="T228">
            <v>0.13</v>
          </cell>
          <cell r="U228">
            <v>1</v>
          </cell>
          <cell r="V228">
            <v>15</v>
          </cell>
          <cell r="W228">
            <v>12</v>
          </cell>
          <cell r="X228">
            <v>1</v>
          </cell>
          <cell r="Y228">
            <v>1</v>
          </cell>
          <cell r="Z228">
            <v>50</v>
          </cell>
          <cell r="AA228">
            <v>50</v>
          </cell>
          <cell r="AB228">
            <v>0.04</v>
          </cell>
          <cell r="AC228">
            <v>0.04</v>
          </cell>
          <cell r="AD228">
            <v>1</v>
          </cell>
        </row>
        <row r="229">
          <cell r="A229">
            <v>228</v>
          </cell>
          <cell r="B229" t="str">
            <v>Q6a28.5*36.5</v>
          </cell>
          <cell r="C229">
            <v>927</v>
          </cell>
          <cell r="D229">
            <v>724</v>
          </cell>
          <cell r="E229">
            <v>182</v>
          </cell>
          <cell r="F229">
            <v>182</v>
          </cell>
          <cell r="G229">
            <v>25</v>
          </cell>
          <cell r="H229">
            <v>25</v>
          </cell>
          <cell r="I229">
            <v>1</v>
          </cell>
          <cell r="J229">
            <v>1</v>
          </cell>
          <cell r="K229">
            <v>203.5</v>
          </cell>
          <cell r="L229">
            <v>1</v>
          </cell>
          <cell r="M229">
            <v>30</v>
          </cell>
          <cell r="N229">
            <v>66</v>
          </cell>
          <cell r="O229">
            <v>73</v>
          </cell>
          <cell r="P229">
            <v>92</v>
          </cell>
          <cell r="Q229">
            <v>0</v>
          </cell>
          <cell r="R229">
            <v>0.13</v>
          </cell>
          <cell r="S229">
            <v>0.13</v>
          </cell>
          <cell r="T229">
            <v>0.13</v>
          </cell>
          <cell r="U229">
            <v>1</v>
          </cell>
          <cell r="V229">
            <v>15</v>
          </cell>
          <cell r="W229">
            <v>12</v>
          </cell>
          <cell r="X229">
            <v>1</v>
          </cell>
          <cell r="Y229">
            <v>1</v>
          </cell>
          <cell r="Z229">
            <v>50</v>
          </cell>
          <cell r="AA229">
            <v>50</v>
          </cell>
          <cell r="AB229">
            <v>0.04</v>
          </cell>
          <cell r="AC229">
            <v>0.04</v>
          </cell>
          <cell r="AD229">
            <v>1</v>
          </cell>
        </row>
        <row r="230">
          <cell r="A230">
            <v>229</v>
          </cell>
          <cell r="B230" t="str">
            <v>Q6 37.5*30.0</v>
          </cell>
          <cell r="C230">
            <v>762</v>
          </cell>
          <cell r="D230">
            <v>953</v>
          </cell>
          <cell r="E230">
            <v>14</v>
          </cell>
          <cell r="F230">
            <v>14</v>
          </cell>
          <cell r="G230">
            <v>15</v>
          </cell>
          <cell r="H230">
            <v>15</v>
          </cell>
          <cell r="I230">
            <v>1</v>
          </cell>
          <cell r="J230">
            <v>1</v>
          </cell>
          <cell r="K230">
            <v>203.5</v>
          </cell>
          <cell r="L230">
            <v>1</v>
          </cell>
          <cell r="M230">
            <v>38</v>
          </cell>
          <cell r="N230">
            <v>84</v>
          </cell>
          <cell r="O230">
            <v>93</v>
          </cell>
          <cell r="P230">
            <v>116</v>
          </cell>
          <cell r="Q230">
            <v>0</v>
          </cell>
          <cell r="R230">
            <v>0.15</v>
          </cell>
          <cell r="S230">
            <v>0.15</v>
          </cell>
          <cell r="T230">
            <v>0.15</v>
          </cell>
          <cell r="U230">
            <v>1</v>
          </cell>
          <cell r="V230">
            <v>15</v>
          </cell>
          <cell r="W230">
            <v>12</v>
          </cell>
          <cell r="X230">
            <v>1</v>
          </cell>
          <cell r="Y230">
            <v>1</v>
          </cell>
          <cell r="Z230">
            <v>50</v>
          </cell>
          <cell r="AA230">
            <v>50</v>
          </cell>
          <cell r="AB230">
            <v>0.04</v>
          </cell>
          <cell r="AC230">
            <v>0.04</v>
          </cell>
          <cell r="AD230">
            <v>1</v>
          </cell>
        </row>
        <row r="231">
          <cell r="A231">
            <v>230</v>
          </cell>
          <cell r="B231" t="str">
            <v>Q6b37.5*30.0</v>
          </cell>
          <cell r="C231">
            <v>762</v>
          </cell>
          <cell r="D231">
            <v>953</v>
          </cell>
          <cell r="E231">
            <v>69</v>
          </cell>
          <cell r="F231">
            <v>69</v>
          </cell>
          <cell r="G231">
            <v>100</v>
          </cell>
          <cell r="H231">
            <v>100</v>
          </cell>
          <cell r="I231">
            <v>1</v>
          </cell>
          <cell r="J231">
            <v>1</v>
          </cell>
          <cell r="K231">
            <v>203.5</v>
          </cell>
          <cell r="L231">
            <v>1</v>
          </cell>
          <cell r="M231">
            <v>38</v>
          </cell>
          <cell r="N231">
            <v>84</v>
          </cell>
          <cell r="O231">
            <v>93</v>
          </cell>
          <cell r="P231">
            <v>116</v>
          </cell>
          <cell r="Q231">
            <v>0</v>
          </cell>
          <cell r="R231">
            <v>0.15</v>
          </cell>
          <cell r="S231">
            <v>0.15</v>
          </cell>
          <cell r="T231">
            <v>0.15</v>
          </cell>
          <cell r="U231">
            <v>1</v>
          </cell>
          <cell r="V231">
            <v>15</v>
          </cell>
          <cell r="W231">
            <v>12</v>
          </cell>
          <cell r="X231">
            <v>1</v>
          </cell>
          <cell r="Y231">
            <v>1</v>
          </cell>
          <cell r="Z231">
            <v>50</v>
          </cell>
          <cell r="AA231">
            <v>50</v>
          </cell>
          <cell r="AB231">
            <v>0.04</v>
          </cell>
          <cell r="AC231">
            <v>0.04</v>
          </cell>
          <cell r="AD231">
            <v>1</v>
          </cell>
        </row>
        <row r="232">
          <cell r="A232">
            <v>231</v>
          </cell>
          <cell r="B232" t="str">
            <v/>
          </cell>
          <cell r="C232" t="str">
            <v/>
          </cell>
          <cell r="D232" t="str">
            <v/>
          </cell>
          <cell r="E232" t="str">
            <v/>
          </cell>
          <cell r="F232" t="str">
            <v/>
          </cell>
          <cell r="G232" t="str">
            <v/>
          </cell>
          <cell r="H232" t="str">
            <v/>
          </cell>
          <cell r="I232" t="str">
            <v/>
          </cell>
          <cell r="J232" t="str">
            <v/>
          </cell>
          <cell r="K232" t="str">
            <v/>
          </cell>
          <cell r="L232" t="str">
            <v/>
          </cell>
          <cell r="M232" t="str">
            <v/>
          </cell>
          <cell r="N232" t="str">
            <v/>
          </cell>
          <cell r="O232" t="str">
            <v/>
          </cell>
          <cell r="P232" t="str">
            <v/>
          </cell>
          <cell r="Q232" t="str">
            <v/>
          </cell>
          <cell r="R232" t="str">
            <v/>
          </cell>
          <cell r="S232" t="str">
            <v/>
          </cell>
          <cell r="T232" t="str">
            <v/>
          </cell>
          <cell r="V232" t="str">
            <v/>
          </cell>
          <cell r="W232" t="str">
            <v/>
          </cell>
          <cell r="X232" t="str">
            <v/>
          </cell>
          <cell r="Y232" t="str">
            <v/>
          </cell>
          <cell r="Z232" t="str">
            <v/>
          </cell>
          <cell r="AA232" t="str">
            <v/>
          </cell>
          <cell r="AB232" t="str">
            <v/>
          </cell>
        </row>
        <row r="233">
          <cell r="A233">
            <v>232</v>
          </cell>
          <cell r="B233" t="str">
            <v>Q6 39.5*30.5</v>
          </cell>
          <cell r="C233">
            <v>775</v>
          </cell>
          <cell r="D233">
            <v>1003</v>
          </cell>
          <cell r="E233">
            <v>21</v>
          </cell>
          <cell r="F233">
            <v>21</v>
          </cell>
          <cell r="G233">
            <v>40</v>
          </cell>
          <cell r="H233">
            <v>40</v>
          </cell>
          <cell r="I233">
            <v>1</v>
          </cell>
          <cell r="J233">
            <v>1</v>
          </cell>
          <cell r="K233">
            <v>203.5</v>
          </cell>
          <cell r="L233">
            <v>1</v>
          </cell>
          <cell r="M233">
            <v>37</v>
          </cell>
          <cell r="N233">
            <v>82</v>
          </cell>
          <cell r="O233">
            <v>91</v>
          </cell>
          <cell r="P233">
            <v>114</v>
          </cell>
          <cell r="Q233">
            <v>0</v>
          </cell>
          <cell r="R233">
            <v>0.13</v>
          </cell>
          <cell r="S233">
            <v>0.13</v>
          </cell>
          <cell r="T233">
            <v>0.13</v>
          </cell>
          <cell r="U233">
            <v>1</v>
          </cell>
          <cell r="V233">
            <v>15</v>
          </cell>
          <cell r="W233">
            <v>12</v>
          </cell>
          <cell r="X233">
            <v>1</v>
          </cell>
          <cell r="Y233">
            <v>1</v>
          </cell>
          <cell r="Z233">
            <v>50</v>
          </cell>
          <cell r="AA233">
            <v>50</v>
          </cell>
          <cell r="AB233">
            <v>0.04</v>
          </cell>
          <cell r="AC233">
            <v>0.04</v>
          </cell>
          <cell r="AD233">
            <v>1</v>
          </cell>
        </row>
        <row r="234">
          <cell r="A234">
            <v>233</v>
          </cell>
          <cell r="B234" t="str">
            <v>Q6b39.5*30.5</v>
          </cell>
          <cell r="C234">
            <v>775</v>
          </cell>
          <cell r="D234">
            <v>1003</v>
          </cell>
          <cell r="E234">
            <v>76</v>
          </cell>
          <cell r="F234">
            <v>76</v>
          </cell>
          <cell r="G234">
            <v>125</v>
          </cell>
          <cell r="H234">
            <v>125</v>
          </cell>
          <cell r="I234">
            <v>1</v>
          </cell>
          <cell r="J234">
            <v>1</v>
          </cell>
          <cell r="K234">
            <v>203.5</v>
          </cell>
          <cell r="L234">
            <v>1</v>
          </cell>
          <cell r="M234">
            <v>37</v>
          </cell>
          <cell r="N234">
            <v>82</v>
          </cell>
          <cell r="O234">
            <v>91</v>
          </cell>
          <cell r="P234">
            <v>114</v>
          </cell>
          <cell r="Q234">
            <v>0</v>
          </cell>
          <cell r="R234">
            <v>0.13</v>
          </cell>
          <cell r="S234">
            <v>0.13</v>
          </cell>
          <cell r="T234">
            <v>0.13</v>
          </cell>
          <cell r="U234">
            <v>1</v>
          </cell>
          <cell r="V234">
            <v>15</v>
          </cell>
          <cell r="W234">
            <v>12</v>
          </cell>
          <cell r="X234">
            <v>1</v>
          </cell>
          <cell r="Y234">
            <v>1</v>
          </cell>
          <cell r="Z234">
            <v>50</v>
          </cell>
          <cell r="AA234">
            <v>50</v>
          </cell>
          <cell r="AB234">
            <v>0.04</v>
          </cell>
          <cell r="AC234">
            <v>0.04</v>
          </cell>
          <cell r="AD234">
            <v>1</v>
          </cell>
        </row>
        <row r="235">
          <cell r="A235">
            <v>234</v>
          </cell>
          <cell r="B235" t="str">
            <v>Q6x39.5*30.5</v>
          </cell>
          <cell r="C235">
            <v>775</v>
          </cell>
          <cell r="D235">
            <v>1003</v>
          </cell>
          <cell r="E235">
            <v>12</v>
          </cell>
          <cell r="F235">
            <v>12</v>
          </cell>
          <cell r="G235">
            <v>12</v>
          </cell>
          <cell r="H235">
            <v>12</v>
          </cell>
          <cell r="I235">
            <v>2</v>
          </cell>
          <cell r="J235">
            <v>2</v>
          </cell>
          <cell r="K235">
            <v>203.5</v>
          </cell>
          <cell r="L235">
            <v>4</v>
          </cell>
          <cell r="M235">
            <v>37</v>
          </cell>
          <cell r="N235">
            <v>82</v>
          </cell>
          <cell r="O235">
            <v>91</v>
          </cell>
          <cell r="P235">
            <v>114</v>
          </cell>
          <cell r="Q235">
            <v>0</v>
          </cell>
          <cell r="R235">
            <v>0.13</v>
          </cell>
          <cell r="S235">
            <v>0.13</v>
          </cell>
          <cell r="T235">
            <v>0.13</v>
          </cell>
          <cell r="U235">
            <v>1</v>
          </cell>
          <cell r="V235">
            <v>15</v>
          </cell>
          <cell r="W235">
            <v>12</v>
          </cell>
          <cell r="X235">
            <v>1</v>
          </cell>
          <cell r="Y235">
            <v>1</v>
          </cell>
          <cell r="Z235">
            <v>50</v>
          </cell>
          <cell r="AA235">
            <v>50</v>
          </cell>
          <cell r="AB235">
            <v>0.04</v>
          </cell>
          <cell r="AC235">
            <v>0.04</v>
          </cell>
          <cell r="AD235">
            <v>1</v>
          </cell>
        </row>
        <row r="236">
          <cell r="A236">
            <v>235</v>
          </cell>
          <cell r="B236" t="str">
            <v/>
          </cell>
          <cell r="C236" t="str">
            <v/>
          </cell>
          <cell r="D236" t="str">
            <v/>
          </cell>
          <cell r="E236" t="str">
            <v/>
          </cell>
          <cell r="F236" t="str">
            <v/>
          </cell>
          <cell r="G236" t="str">
            <v/>
          </cell>
          <cell r="H236" t="str">
            <v/>
          </cell>
          <cell r="I236" t="str">
            <v/>
          </cell>
          <cell r="J236" t="str">
            <v/>
          </cell>
          <cell r="K236" t="str">
            <v/>
          </cell>
          <cell r="L236" t="str">
            <v/>
          </cell>
          <cell r="M236" t="str">
            <v/>
          </cell>
          <cell r="N236" t="str">
            <v/>
          </cell>
          <cell r="O236" t="str">
            <v/>
          </cell>
          <cell r="P236" t="str">
            <v/>
          </cell>
          <cell r="Q236" t="str">
            <v/>
          </cell>
          <cell r="R236" t="str">
            <v/>
          </cell>
          <cell r="S236" t="str">
            <v/>
          </cell>
          <cell r="T236" t="str">
            <v/>
          </cell>
          <cell r="V236" t="str">
            <v/>
          </cell>
          <cell r="W236" t="str">
            <v/>
          </cell>
          <cell r="X236" t="str">
            <v/>
          </cell>
          <cell r="Y236" t="str">
            <v/>
          </cell>
          <cell r="Z236" t="str">
            <v/>
          </cell>
          <cell r="AA236" t="str">
            <v/>
          </cell>
          <cell r="AB236" t="str">
            <v/>
          </cell>
        </row>
        <row r="237">
          <cell r="A237">
            <v>236</v>
          </cell>
          <cell r="B237" t="str">
            <v>Q6h45.0*27.5</v>
          </cell>
          <cell r="C237">
            <v>699</v>
          </cell>
          <cell r="D237">
            <v>1143</v>
          </cell>
          <cell r="E237">
            <v>12</v>
          </cell>
          <cell r="F237">
            <v>12</v>
          </cell>
          <cell r="G237">
            <v>12</v>
          </cell>
          <cell r="H237">
            <v>12</v>
          </cell>
          <cell r="I237">
            <v>1</v>
          </cell>
          <cell r="J237">
            <v>2</v>
          </cell>
          <cell r="K237">
            <v>203.5</v>
          </cell>
          <cell r="L237">
            <v>2</v>
          </cell>
          <cell r="M237">
            <v>41</v>
          </cell>
          <cell r="N237">
            <v>92</v>
          </cell>
          <cell r="O237">
            <v>102</v>
          </cell>
          <cell r="P237">
            <v>127</v>
          </cell>
          <cell r="Q237">
            <v>0</v>
          </cell>
          <cell r="R237">
            <v>0.13</v>
          </cell>
          <cell r="S237">
            <v>0.13</v>
          </cell>
          <cell r="T237">
            <v>0.13</v>
          </cell>
          <cell r="U237">
            <v>1</v>
          </cell>
          <cell r="V237">
            <v>15</v>
          </cell>
          <cell r="W237">
            <v>12</v>
          </cell>
          <cell r="X237">
            <v>1</v>
          </cell>
          <cell r="Y237">
            <v>1</v>
          </cell>
          <cell r="Z237">
            <v>50</v>
          </cell>
          <cell r="AA237">
            <v>50</v>
          </cell>
          <cell r="AB237">
            <v>0.04</v>
          </cell>
          <cell r="AC237">
            <v>0.04</v>
          </cell>
          <cell r="AD237">
            <v>1</v>
          </cell>
        </row>
        <row r="238">
          <cell r="A238">
            <v>237</v>
          </cell>
          <cell r="B238" t="str">
            <v/>
          </cell>
          <cell r="C238" t="str">
            <v/>
          </cell>
          <cell r="D238" t="str">
            <v/>
          </cell>
          <cell r="E238" t="str">
            <v/>
          </cell>
          <cell r="F238" t="str">
            <v/>
          </cell>
          <cell r="G238" t="str">
            <v/>
          </cell>
          <cell r="H238" t="str">
            <v/>
          </cell>
          <cell r="I238" t="str">
            <v/>
          </cell>
          <cell r="J238" t="str">
            <v/>
          </cell>
          <cell r="K238" t="str">
            <v/>
          </cell>
          <cell r="L238" t="str">
            <v/>
          </cell>
          <cell r="M238" t="str">
            <v/>
          </cell>
          <cell r="N238" t="str">
            <v/>
          </cell>
          <cell r="O238" t="str">
            <v/>
          </cell>
          <cell r="P238" t="str">
            <v/>
          </cell>
          <cell r="Q238" t="str">
            <v/>
          </cell>
          <cell r="R238" t="str">
            <v/>
          </cell>
          <cell r="S238" t="str">
            <v/>
          </cell>
          <cell r="T238" t="str">
            <v/>
          </cell>
          <cell r="V238" t="str">
            <v/>
          </cell>
          <cell r="W238" t="str">
            <v/>
          </cell>
          <cell r="X238" t="str">
            <v/>
          </cell>
          <cell r="Y238" t="str">
            <v/>
          </cell>
          <cell r="Z238" t="str">
            <v/>
          </cell>
          <cell r="AA238" t="str">
            <v/>
          </cell>
          <cell r="AB238" t="str">
            <v/>
          </cell>
        </row>
        <row r="239">
          <cell r="A239">
            <v>238</v>
          </cell>
          <cell r="B239" t="str">
            <v>Q6 49.5*41.0</v>
          </cell>
          <cell r="C239">
            <v>1041</v>
          </cell>
          <cell r="D239">
            <v>1257</v>
          </cell>
          <cell r="E239">
            <v>24</v>
          </cell>
          <cell r="F239">
            <v>24</v>
          </cell>
          <cell r="G239">
            <v>32</v>
          </cell>
          <cell r="H239">
            <v>32</v>
          </cell>
          <cell r="I239">
            <v>1</v>
          </cell>
          <cell r="J239">
            <v>1</v>
          </cell>
          <cell r="K239">
            <v>203.5</v>
          </cell>
          <cell r="L239">
            <v>1</v>
          </cell>
          <cell r="M239">
            <v>25</v>
          </cell>
          <cell r="N239">
            <v>56</v>
          </cell>
          <cell r="O239">
            <v>62</v>
          </cell>
          <cell r="P239">
            <v>78</v>
          </cell>
          <cell r="Q239">
            <v>0</v>
          </cell>
          <cell r="R239">
            <v>0.13</v>
          </cell>
          <cell r="S239">
            <v>0.13</v>
          </cell>
          <cell r="T239">
            <v>0.13</v>
          </cell>
          <cell r="U239">
            <v>1</v>
          </cell>
          <cell r="V239">
            <v>15</v>
          </cell>
          <cell r="W239">
            <v>12</v>
          </cell>
          <cell r="X239">
            <v>1</v>
          </cell>
          <cell r="Y239">
            <v>1</v>
          </cell>
          <cell r="Z239">
            <v>50</v>
          </cell>
          <cell r="AA239">
            <v>50</v>
          </cell>
          <cell r="AB239">
            <v>0.04</v>
          </cell>
          <cell r="AC239">
            <v>0.04</v>
          </cell>
          <cell r="AD239">
            <v>1</v>
          </cell>
        </row>
        <row r="240">
          <cell r="A240">
            <v>239</v>
          </cell>
          <cell r="B240" t="str">
            <v>Q6c49.5*41.0</v>
          </cell>
          <cell r="C240">
            <v>1041</v>
          </cell>
          <cell r="D240">
            <v>1257</v>
          </cell>
          <cell r="E240">
            <v>179</v>
          </cell>
          <cell r="F240">
            <v>179</v>
          </cell>
          <cell r="G240">
            <v>187</v>
          </cell>
          <cell r="H240">
            <v>187</v>
          </cell>
          <cell r="I240">
            <v>1</v>
          </cell>
          <cell r="J240">
            <v>1</v>
          </cell>
          <cell r="K240">
            <v>203.5</v>
          </cell>
          <cell r="L240">
            <v>1</v>
          </cell>
          <cell r="M240">
            <v>25</v>
          </cell>
          <cell r="N240">
            <v>56</v>
          </cell>
          <cell r="O240">
            <v>62</v>
          </cell>
          <cell r="P240">
            <v>78</v>
          </cell>
          <cell r="Q240">
            <v>0</v>
          </cell>
          <cell r="R240">
            <v>0.13</v>
          </cell>
          <cell r="S240">
            <v>0.13</v>
          </cell>
          <cell r="T240">
            <v>0.13</v>
          </cell>
          <cell r="U240">
            <v>1</v>
          </cell>
          <cell r="V240">
            <v>15</v>
          </cell>
          <cell r="W240">
            <v>12</v>
          </cell>
          <cell r="X240">
            <v>1</v>
          </cell>
          <cell r="Y240">
            <v>1</v>
          </cell>
          <cell r="Z240">
            <v>50</v>
          </cell>
          <cell r="AA240">
            <v>50</v>
          </cell>
          <cell r="AB240">
            <v>0.04</v>
          </cell>
          <cell r="AC240">
            <v>0.04</v>
          </cell>
          <cell r="AD240">
            <v>1</v>
          </cell>
        </row>
        <row r="241">
          <cell r="A241">
            <v>240</v>
          </cell>
          <cell r="B241" t="str">
            <v>Q6x49.5*41.0</v>
          </cell>
          <cell r="C241">
            <v>1041</v>
          </cell>
          <cell r="D241">
            <v>1257</v>
          </cell>
          <cell r="E241">
            <v>24</v>
          </cell>
          <cell r="F241">
            <v>24</v>
          </cell>
          <cell r="G241">
            <v>32</v>
          </cell>
          <cell r="H241">
            <v>32</v>
          </cell>
          <cell r="I241">
            <v>2</v>
          </cell>
          <cell r="J241">
            <v>2</v>
          </cell>
          <cell r="K241">
            <v>203.5</v>
          </cell>
          <cell r="L241">
            <v>4</v>
          </cell>
          <cell r="M241">
            <v>25</v>
          </cell>
          <cell r="N241">
            <v>56</v>
          </cell>
          <cell r="O241">
            <v>62</v>
          </cell>
          <cell r="P241">
            <v>78</v>
          </cell>
          <cell r="Q241">
            <v>0</v>
          </cell>
          <cell r="R241">
            <v>0.13</v>
          </cell>
          <cell r="S241">
            <v>0.13</v>
          </cell>
          <cell r="T241">
            <v>0.13</v>
          </cell>
          <cell r="U241">
            <v>1</v>
          </cell>
          <cell r="V241">
            <v>15</v>
          </cell>
          <cell r="W241">
            <v>12</v>
          </cell>
          <cell r="X241">
            <v>1</v>
          </cell>
          <cell r="Y241">
            <v>1</v>
          </cell>
          <cell r="Z241">
            <v>50</v>
          </cell>
          <cell r="AA241">
            <v>50</v>
          </cell>
          <cell r="AB241">
            <v>0.04</v>
          </cell>
          <cell r="AC241">
            <v>0.04</v>
          </cell>
          <cell r="AD241">
            <v>1</v>
          </cell>
        </row>
        <row r="242">
          <cell r="A242">
            <v>241</v>
          </cell>
          <cell r="B242" t="str">
            <v/>
          </cell>
          <cell r="C242" t="str">
            <v/>
          </cell>
          <cell r="D242" t="str">
            <v/>
          </cell>
          <cell r="E242" t="str">
            <v/>
          </cell>
          <cell r="F242" t="str">
            <v/>
          </cell>
          <cell r="G242" t="str">
            <v/>
          </cell>
          <cell r="H242" t="str">
            <v/>
          </cell>
          <cell r="I242" t="str">
            <v/>
          </cell>
          <cell r="J242" t="str">
            <v/>
          </cell>
          <cell r="K242" t="str">
            <v/>
          </cell>
          <cell r="L242" t="str">
            <v/>
          </cell>
          <cell r="M242" t="str">
            <v/>
          </cell>
          <cell r="N242" t="str">
            <v/>
          </cell>
          <cell r="O242" t="str">
            <v/>
          </cell>
          <cell r="P242" t="str">
            <v/>
          </cell>
          <cell r="Q242" t="str">
            <v/>
          </cell>
          <cell r="R242" t="str">
            <v/>
          </cell>
          <cell r="S242" t="str">
            <v/>
          </cell>
          <cell r="T242" t="str">
            <v/>
          </cell>
          <cell r="V242" t="str">
            <v/>
          </cell>
          <cell r="W242" t="str">
            <v/>
          </cell>
          <cell r="X242" t="str">
            <v/>
          </cell>
          <cell r="Y242" t="str">
            <v/>
          </cell>
          <cell r="Z242" t="str">
            <v/>
          </cell>
          <cell r="AA242" t="str">
            <v/>
          </cell>
          <cell r="AB242" t="str">
            <v/>
          </cell>
        </row>
        <row r="243">
          <cell r="A243">
            <v>242</v>
          </cell>
          <cell r="B243" t="str">
            <v>Q6 51.0*45.0</v>
          </cell>
          <cell r="C243">
            <v>1143</v>
          </cell>
          <cell r="D243">
            <v>1295</v>
          </cell>
          <cell r="E243">
            <v>25</v>
          </cell>
          <cell r="F243">
            <v>25</v>
          </cell>
          <cell r="G243">
            <v>26</v>
          </cell>
          <cell r="H243">
            <v>26</v>
          </cell>
          <cell r="I243">
            <v>1</v>
          </cell>
          <cell r="J243">
            <v>1</v>
          </cell>
          <cell r="K243">
            <v>203.5</v>
          </cell>
          <cell r="L243">
            <v>1</v>
          </cell>
          <cell r="M243">
            <v>22</v>
          </cell>
          <cell r="N243">
            <v>48</v>
          </cell>
          <cell r="O243">
            <v>54</v>
          </cell>
          <cell r="P243">
            <v>67</v>
          </cell>
          <cell r="Q243">
            <v>0</v>
          </cell>
          <cell r="R243">
            <v>0.13</v>
          </cell>
          <cell r="S243">
            <v>0.13</v>
          </cell>
          <cell r="T243">
            <v>0.13</v>
          </cell>
          <cell r="U243">
            <v>1</v>
          </cell>
          <cell r="V243">
            <v>15</v>
          </cell>
          <cell r="W243">
            <v>12</v>
          </cell>
          <cell r="X243">
            <v>1</v>
          </cell>
          <cell r="Y243">
            <v>1</v>
          </cell>
          <cell r="Z243">
            <v>50</v>
          </cell>
          <cell r="AA243">
            <v>50</v>
          </cell>
          <cell r="AB243">
            <v>0.04</v>
          </cell>
          <cell r="AC243">
            <v>0.04</v>
          </cell>
          <cell r="AD243">
            <v>1</v>
          </cell>
        </row>
        <row r="244">
          <cell r="A244">
            <v>243</v>
          </cell>
          <cell r="B244" t="str">
            <v>Q6c51.0*45.0</v>
          </cell>
          <cell r="C244">
            <v>1143</v>
          </cell>
          <cell r="D244">
            <v>1295</v>
          </cell>
          <cell r="E244">
            <v>230</v>
          </cell>
          <cell r="F244">
            <v>230</v>
          </cell>
          <cell r="G244">
            <v>206</v>
          </cell>
          <cell r="H244">
            <v>206</v>
          </cell>
          <cell r="I244">
            <v>1</v>
          </cell>
          <cell r="J244">
            <v>1</v>
          </cell>
          <cell r="K244">
            <v>203.5</v>
          </cell>
          <cell r="L244">
            <v>1</v>
          </cell>
          <cell r="M244">
            <v>22</v>
          </cell>
          <cell r="N244">
            <v>48</v>
          </cell>
          <cell r="O244">
            <v>54</v>
          </cell>
          <cell r="P244">
            <v>67</v>
          </cell>
          <cell r="Q244">
            <v>0</v>
          </cell>
          <cell r="R244">
            <v>0.13</v>
          </cell>
          <cell r="S244">
            <v>0.13</v>
          </cell>
          <cell r="T244">
            <v>0.13</v>
          </cell>
          <cell r="U244">
            <v>1</v>
          </cell>
          <cell r="V244">
            <v>15</v>
          </cell>
          <cell r="W244">
            <v>12</v>
          </cell>
          <cell r="X244">
            <v>1</v>
          </cell>
          <cell r="Y244">
            <v>1</v>
          </cell>
          <cell r="Z244">
            <v>50</v>
          </cell>
          <cell r="AA244">
            <v>50</v>
          </cell>
          <cell r="AB244">
            <v>0.04</v>
          </cell>
          <cell r="AC244">
            <v>0.04</v>
          </cell>
          <cell r="AD244">
            <v>1</v>
          </cell>
        </row>
        <row r="245">
          <cell r="A245">
            <v>244</v>
          </cell>
          <cell r="B245" t="str">
            <v>Q6x51.0*45.0</v>
          </cell>
          <cell r="C245">
            <v>1143</v>
          </cell>
          <cell r="D245">
            <v>1295</v>
          </cell>
          <cell r="E245">
            <v>25</v>
          </cell>
          <cell r="F245">
            <v>25</v>
          </cell>
          <cell r="G245">
            <v>26</v>
          </cell>
          <cell r="H245">
            <v>26</v>
          </cell>
          <cell r="I245">
            <v>2</v>
          </cell>
          <cell r="J245">
            <v>2</v>
          </cell>
          <cell r="K245">
            <v>203.5</v>
          </cell>
          <cell r="L245">
            <v>4</v>
          </cell>
          <cell r="M245">
            <v>22</v>
          </cell>
          <cell r="N245">
            <v>48</v>
          </cell>
          <cell r="O245">
            <v>54</v>
          </cell>
          <cell r="P245">
            <v>67</v>
          </cell>
          <cell r="Q245">
            <v>0</v>
          </cell>
          <cell r="R245">
            <v>0.13</v>
          </cell>
          <cell r="S245">
            <v>0.13</v>
          </cell>
          <cell r="T245">
            <v>0.13</v>
          </cell>
          <cell r="U245">
            <v>1</v>
          </cell>
          <cell r="V245">
            <v>15</v>
          </cell>
          <cell r="W245">
            <v>12</v>
          </cell>
          <cell r="X245">
            <v>1</v>
          </cell>
          <cell r="Y245">
            <v>1</v>
          </cell>
          <cell r="Z245">
            <v>50</v>
          </cell>
          <cell r="AA245">
            <v>50</v>
          </cell>
          <cell r="AB245">
            <v>0.04</v>
          </cell>
          <cell r="AC245">
            <v>0.04</v>
          </cell>
          <cell r="AD245">
            <v>1</v>
          </cell>
        </row>
        <row r="246">
          <cell r="A246">
            <v>245</v>
          </cell>
          <cell r="B246" t="str">
            <v/>
          </cell>
          <cell r="C246" t="str">
            <v/>
          </cell>
          <cell r="D246" t="str">
            <v/>
          </cell>
          <cell r="E246" t="str">
            <v/>
          </cell>
          <cell r="F246" t="str">
            <v/>
          </cell>
          <cell r="G246" t="str">
            <v/>
          </cell>
          <cell r="H246" t="str">
            <v/>
          </cell>
          <cell r="I246" t="str">
            <v/>
          </cell>
          <cell r="J246" t="str">
            <v/>
          </cell>
          <cell r="K246" t="str">
            <v/>
          </cell>
          <cell r="L246" t="str">
            <v/>
          </cell>
          <cell r="M246" t="str">
            <v/>
          </cell>
          <cell r="N246" t="str">
            <v/>
          </cell>
          <cell r="O246" t="str">
            <v/>
          </cell>
          <cell r="P246" t="str">
            <v/>
          </cell>
          <cell r="Q246" t="str">
            <v/>
          </cell>
          <cell r="R246" t="str">
            <v/>
          </cell>
          <cell r="S246" t="str">
            <v/>
          </cell>
          <cell r="T246" t="str">
            <v/>
          </cell>
          <cell r="V246" t="str">
            <v/>
          </cell>
          <cell r="W246" t="str">
            <v/>
          </cell>
          <cell r="X246" t="str">
            <v/>
          </cell>
          <cell r="Y246" t="str">
            <v/>
          </cell>
          <cell r="Z246" t="str">
            <v/>
          </cell>
          <cell r="AA246" t="str">
            <v/>
          </cell>
          <cell r="AB246" t="str">
            <v/>
          </cell>
        </row>
        <row r="247">
          <cell r="A247">
            <v>246</v>
          </cell>
          <cell r="B247" t="str">
            <v>Q6 53.0*45.0</v>
          </cell>
          <cell r="C247">
            <v>1143</v>
          </cell>
          <cell r="D247">
            <v>1346</v>
          </cell>
          <cell r="E247">
            <v>25</v>
          </cell>
          <cell r="F247">
            <v>25</v>
          </cell>
          <cell r="G247">
            <v>26</v>
          </cell>
          <cell r="H247">
            <v>26</v>
          </cell>
          <cell r="I247">
            <v>1</v>
          </cell>
          <cell r="J247">
            <v>1</v>
          </cell>
          <cell r="K247">
            <v>203.5</v>
          </cell>
          <cell r="L247">
            <v>1</v>
          </cell>
          <cell r="M247">
            <v>22</v>
          </cell>
          <cell r="N247">
            <v>48</v>
          </cell>
          <cell r="O247">
            <v>54</v>
          </cell>
          <cell r="P247">
            <v>67</v>
          </cell>
          <cell r="Q247">
            <v>0</v>
          </cell>
          <cell r="R247">
            <v>0.13</v>
          </cell>
          <cell r="S247">
            <v>0.13</v>
          </cell>
          <cell r="T247">
            <v>0.13</v>
          </cell>
          <cell r="U247">
            <v>1</v>
          </cell>
          <cell r="V247">
            <v>15</v>
          </cell>
          <cell r="W247">
            <v>12</v>
          </cell>
          <cell r="X247">
            <v>1</v>
          </cell>
          <cell r="Y247">
            <v>1</v>
          </cell>
          <cell r="Z247">
            <v>50</v>
          </cell>
          <cell r="AA247">
            <v>50</v>
          </cell>
          <cell r="AB247">
            <v>0.04</v>
          </cell>
          <cell r="AC247">
            <v>0.04</v>
          </cell>
          <cell r="AD247">
            <v>1</v>
          </cell>
        </row>
        <row r="248">
          <cell r="A248">
            <v>247</v>
          </cell>
          <cell r="B248" t="str">
            <v>Q6c53.0*45.0</v>
          </cell>
          <cell r="C248">
            <v>1143</v>
          </cell>
          <cell r="D248">
            <v>1346</v>
          </cell>
          <cell r="E248">
            <v>230</v>
          </cell>
          <cell r="F248">
            <v>230</v>
          </cell>
          <cell r="G248">
            <v>231</v>
          </cell>
          <cell r="H248">
            <v>231</v>
          </cell>
          <cell r="I248">
            <v>1</v>
          </cell>
          <cell r="J248">
            <v>1</v>
          </cell>
          <cell r="K248">
            <v>203.5</v>
          </cell>
          <cell r="L248">
            <v>1</v>
          </cell>
          <cell r="M248">
            <v>22</v>
          </cell>
          <cell r="N248">
            <v>48</v>
          </cell>
          <cell r="O248">
            <v>54</v>
          </cell>
          <cell r="P248">
            <v>67</v>
          </cell>
          <cell r="Q248">
            <v>0</v>
          </cell>
          <cell r="R248">
            <v>0.13</v>
          </cell>
          <cell r="S248">
            <v>0.13</v>
          </cell>
          <cell r="T248">
            <v>0.13</v>
          </cell>
          <cell r="U248">
            <v>1</v>
          </cell>
          <cell r="V248">
            <v>15</v>
          </cell>
          <cell r="W248">
            <v>12</v>
          </cell>
          <cell r="X248">
            <v>1</v>
          </cell>
          <cell r="Y248">
            <v>1</v>
          </cell>
          <cell r="Z248">
            <v>50</v>
          </cell>
          <cell r="AA248">
            <v>50</v>
          </cell>
          <cell r="AB248">
            <v>0.04</v>
          </cell>
          <cell r="AC248">
            <v>0.04</v>
          </cell>
          <cell r="AD248">
            <v>1</v>
          </cell>
        </row>
        <row r="249">
          <cell r="A249">
            <v>248</v>
          </cell>
          <cell r="B249" t="str">
            <v>Q6x53.0*45.0</v>
          </cell>
          <cell r="C249">
            <v>1143</v>
          </cell>
          <cell r="D249">
            <v>1346</v>
          </cell>
          <cell r="E249">
            <v>10</v>
          </cell>
          <cell r="F249">
            <v>10</v>
          </cell>
          <cell r="G249">
            <v>11</v>
          </cell>
          <cell r="H249">
            <v>11</v>
          </cell>
          <cell r="I249">
            <v>2</v>
          </cell>
          <cell r="J249">
            <v>2</v>
          </cell>
          <cell r="K249">
            <v>203.5</v>
          </cell>
          <cell r="L249">
            <v>4</v>
          </cell>
          <cell r="M249">
            <v>22</v>
          </cell>
          <cell r="N249">
            <v>48</v>
          </cell>
          <cell r="O249">
            <v>54</v>
          </cell>
          <cell r="P249">
            <v>67</v>
          </cell>
          <cell r="Q249">
            <v>0</v>
          </cell>
          <cell r="R249">
            <v>0.13</v>
          </cell>
          <cell r="S249">
            <v>0.13</v>
          </cell>
          <cell r="T249">
            <v>0.13</v>
          </cell>
          <cell r="U249">
            <v>1</v>
          </cell>
          <cell r="V249">
            <v>15</v>
          </cell>
          <cell r="W249">
            <v>12</v>
          </cell>
          <cell r="X249">
            <v>1</v>
          </cell>
          <cell r="Y249">
            <v>1</v>
          </cell>
          <cell r="Z249">
            <v>50</v>
          </cell>
          <cell r="AA249">
            <v>50</v>
          </cell>
          <cell r="AB249">
            <v>0.04</v>
          </cell>
          <cell r="AC249">
            <v>0.04</v>
          </cell>
          <cell r="AD249">
            <v>1</v>
          </cell>
        </row>
        <row r="250">
          <cell r="A250">
            <v>249</v>
          </cell>
          <cell r="B250" t="str">
            <v/>
          </cell>
          <cell r="C250" t="str">
            <v/>
          </cell>
          <cell r="D250" t="str">
            <v/>
          </cell>
          <cell r="E250" t="str">
            <v/>
          </cell>
          <cell r="F250" t="str">
            <v/>
          </cell>
          <cell r="G250" t="str">
            <v/>
          </cell>
          <cell r="H250" t="str">
            <v/>
          </cell>
          <cell r="I250" t="str">
            <v/>
          </cell>
          <cell r="J250" t="str">
            <v/>
          </cell>
          <cell r="K250" t="str">
            <v/>
          </cell>
          <cell r="L250" t="str">
            <v/>
          </cell>
          <cell r="M250" t="str">
            <v/>
          </cell>
          <cell r="N250" t="str">
            <v/>
          </cell>
          <cell r="O250" t="str">
            <v/>
          </cell>
          <cell r="P250" t="str">
            <v/>
          </cell>
          <cell r="Q250" t="str">
            <v/>
          </cell>
          <cell r="R250" t="str">
            <v/>
          </cell>
          <cell r="S250" t="str">
            <v/>
          </cell>
          <cell r="T250" t="str">
            <v/>
          </cell>
          <cell r="V250" t="str">
            <v/>
          </cell>
          <cell r="W250" t="str">
            <v/>
          </cell>
          <cell r="X250" t="str">
            <v/>
          </cell>
          <cell r="Y250" t="str">
            <v/>
          </cell>
          <cell r="Z250" t="str">
            <v/>
          </cell>
          <cell r="AA250" t="str">
            <v/>
          </cell>
          <cell r="AB250" t="str">
            <v/>
          </cell>
        </row>
        <row r="251">
          <cell r="A251">
            <v>250</v>
          </cell>
          <cell r="B251" t="str">
            <v/>
          </cell>
          <cell r="C251" t="str">
            <v/>
          </cell>
          <cell r="D251" t="str">
            <v/>
          </cell>
          <cell r="E251" t="str">
            <v/>
          </cell>
          <cell r="F251" t="str">
            <v/>
          </cell>
          <cell r="G251" t="str">
            <v/>
          </cell>
          <cell r="H251" t="str">
            <v/>
          </cell>
          <cell r="I251" t="str">
            <v/>
          </cell>
          <cell r="J251" t="str">
            <v/>
          </cell>
          <cell r="K251" t="str">
            <v/>
          </cell>
          <cell r="L251" t="str">
            <v/>
          </cell>
          <cell r="M251" t="str">
            <v/>
          </cell>
          <cell r="N251" t="str">
            <v/>
          </cell>
          <cell r="O251" t="str">
            <v/>
          </cell>
          <cell r="P251" t="str">
            <v/>
          </cell>
          <cell r="Q251" t="str">
            <v/>
          </cell>
          <cell r="R251" t="str">
            <v/>
          </cell>
          <cell r="S251" t="str">
            <v/>
          </cell>
          <cell r="T251" t="str">
            <v/>
          </cell>
          <cell r="V251" t="str">
            <v/>
          </cell>
          <cell r="W251" t="str">
            <v/>
          </cell>
          <cell r="X251" t="str">
            <v/>
          </cell>
          <cell r="Y251" t="str">
            <v/>
          </cell>
          <cell r="Z251" t="str">
            <v/>
          </cell>
          <cell r="AA251" t="str">
            <v/>
          </cell>
          <cell r="AB251" t="str">
            <v/>
          </cell>
        </row>
        <row r="252">
          <cell r="A252">
            <v>251</v>
          </cell>
          <cell r="B252" t="str">
            <v>Q7 27.5*22.5</v>
          </cell>
          <cell r="C252">
            <v>572</v>
          </cell>
          <cell r="D252">
            <v>699</v>
          </cell>
          <cell r="E252">
            <v>8</v>
          </cell>
          <cell r="F252">
            <v>8</v>
          </cell>
          <cell r="G252">
            <v>8</v>
          </cell>
          <cell r="H252">
            <v>8</v>
          </cell>
          <cell r="I252">
            <v>1</v>
          </cell>
          <cell r="J252">
            <v>1</v>
          </cell>
          <cell r="K252">
            <v>203.5</v>
          </cell>
          <cell r="L252">
            <v>1</v>
          </cell>
          <cell r="M252">
            <v>50</v>
          </cell>
          <cell r="N252">
            <v>110</v>
          </cell>
          <cell r="O252">
            <v>122</v>
          </cell>
          <cell r="P252">
            <v>153</v>
          </cell>
          <cell r="Q252">
            <v>0</v>
          </cell>
          <cell r="R252">
            <v>0.13</v>
          </cell>
          <cell r="S252">
            <v>0.13</v>
          </cell>
          <cell r="T252">
            <v>0.13</v>
          </cell>
          <cell r="U252">
            <v>1</v>
          </cell>
          <cell r="V252">
            <v>15</v>
          </cell>
          <cell r="W252">
            <v>12</v>
          </cell>
          <cell r="X252">
            <v>1</v>
          </cell>
          <cell r="Y252">
            <v>1</v>
          </cell>
          <cell r="Z252">
            <v>50</v>
          </cell>
          <cell r="AA252">
            <v>50</v>
          </cell>
          <cell r="AB252">
            <v>0.04</v>
          </cell>
          <cell r="AC252">
            <v>0.04</v>
          </cell>
          <cell r="AD252">
            <v>1</v>
          </cell>
        </row>
        <row r="253">
          <cell r="A253">
            <v>252</v>
          </cell>
          <cell r="B253" t="str">
            <v>Q7 27.5*23.0</v>
          </cell>
          <cell r="C253">
            <v>584</v>
          </cell>
          <cell r="D253">
            <v>699</v>
          </cell>
          <cell r="E253">
            <v>8</v>
          </cell>
          <cell r="F253">
            <v>8</v>
          </cell>
          <cell r="G253">
            <v>8</v>
          </cell>
          <cell r="H253">
            <v>8</v>
          </cell>
          <cell r="I253">
            <v>1</v>
          </cell>
          <cell r="J253">
            <v>1</v>
          </cell>
          <cell r="K253">
            <v>203.5</v>
          </cell>
          <cell r="L253">
            <v>1</v>
          </cell>
          <cell r="M253">
            <v>49</v>
          </cell>
          <cell r="N253">
            <v>108</v>
          </cell>
          <cell r="O253">
            <v>120</v>
          </cell>
          <cell r="P253">
            <v>150</v>
          </cell>
          <cell r="Q253">
            <v>0</v>
          </cell>
          <cell r="R253">
            <v>0.13</v>
          </cell>
          <cell r="S253">
            <v>0.13</v>
          </cell>
          <cell r="T253">
            <v>0.13</v>
          </cell>
          <cell r="U253">
            <v>1</v>
          </cell>
          <cell r="V253">
            <v>15</v>
          </cell>
          <cell r="W253">
            <v>12</v>
          </cell>
          <cell r="X253">
            <v>1</v>
          </cell>
          <cell r="Y253">
            <v>1</v>
          </cell>
          <cell r="Z253">
            <v>50</v>
          </cell>
          <cell r="AA253">
            <v>50</v>
          </cell>
          <cell r="AB253">
            <v>0.04</v>
          </cell>
          <cell r="AC253">
            <v>0.04</v>
          </cell>
          <cell r="AD253">
            <v>1</v>
          </cell>
        </row>
        <row r="254">
          <cell r="A254">
            <v>253</v>
          </cell>
          <cell r="B254" t="str">
            <v/>
          </cell>
          <cell r="C254" t="str">
            <v/>
          </cell>
          <cell r="D254" t="str">
            <v/>
          </cell>
          <cell r="E254" t="str">
            <v/>
          </cell>
          <cell r="F254" t="str">
            <v/>
          </cell>
          <cell r="G254" t="str">
            <v/>
          </cell>
          <cell r="H254" t="str">
            <v/>
          </cell>
          <cell r="I254" t="str">
            <v/>
          </cell>
          <cell r="J254" t="str">
            <v/>
          </cell>
          <cell r="K254" t="str">
            <v/>
          </cell>
          <cell r="L254" t="str">
            <v/>
          </cell>
          <cell r="M254" t="str">
            <v/>
          </cell>
          <cell r="N254" t="str">
            <v/>
          </cell>
          <cell r="O254" t="str">
            <v/>
          </cell>
          <cell r="P254" t="str">
            <v/>
          </cell>
          <cell r="Q254" t="str">
            <v/>
          </cell>
          <cell r="R254" t="str">
            <v/>
          </cell>
          <cell r="S254" t="str">
            <v/>
          </cell>
          <cell r="T254" t="str">
            <v/>
          </cell>
          <cell r="V254" t="str">
            <v/>
          </cell>
          <cell r="W254" t="str">
            <v/>
          </cell>
          <cell r="X254" t="str">
            <v/>
          </cell>
          <cell r="Y254" t="str">
            <v/>
          </cell>
          <cell r="Z254" t="str">
            <v/>
          </cell>
          <cell r="AA254" t="str">
            <v/>
          </cell>
          <cell r="AB254" t="str">
            <v/>
          </cell>
        </row>
        <row r="255">
          <cell r="A255">
            <v>254</v>
          </cell>
          <cell r="B255" t="str">
            <v>Q7 29.5*24.5</v>
          </cell>
          <cell r="C255">
            <v>622</v>
          </cell>
          <cell r="D255">
            <v>749</v>
          </cell>
          <cell r="E255">
            <v>8</v>
          </cell>
          <cell r="F255">
            <v>8</v>
          </cell>
          <cell r="G255">
            <v>8</v>
          </cell>
          <cell r="H255">
            <v>8</v>
          </cell>
          <cell r="I255">
            <v>1</v>
          </cell>
          <cell r="J255">
            <v>1</v>
          </cell>
          <cell r="K255">
            <v>203.5</v>
          </cell>
          <cell r="L255">
            <v>1</v>
          </cell>
          <cell r="M255">
            <v>46</v>
          </cell>
          <cell r="N255">
            <v>102</v>
          </cell>
          <cell r="O255">
            <v>114</v>
          </cell>
          <cell r="P255">
            <v>142</v>
          </cell>
          <cell r="Q255">
            <v>0</v>
          </cell>
          <cell r="R255">
            <v>0.13</v>
          </cell>
          <cell r="S255">
            <v>0.13</v>
          </cell>
          <cell r="T255">
            <v>0.13</v>
          </cell>
          <cell r="U255">
            <v>1</v>
          </cell>
          <cell r="V255">
            <v>15</v>
          </cell>
          <cell r="W255">
            <v>12</v>
          </cell>
          <cell r="X255">
            <v>1</v>
          </cell>
          <cell r="Y255">
            <v>1</v>
          </cell>
          <cell r="Z255">
            <v>50</v>
          </cell>
          <cell r="AA255">
            <v>50</v>
          </cell>
          <cell r="AB255">
            <v>0.04</v>
          </cell>
          <cell r="AC255">
            <v>0.04</v>
          </cell>
          <cell r="AD255">
            <v>1</v>
          </cell>
        </row>
        <row r="256">
          <cell r="A256">
            <v>255</v>
          </cell>
          <cell r="B256" t="str">
            <v>Q7 29.5*25.0</v>
          </cell>
          <cell r="C256">
            <v>635</v>
          </cell>
          <cell r="D256">
            <v>749</v>
          </cell>
          <cell r="E256">
            <v>8</v>
          </cell>
          <cell r="F256">
            <v>8</v>
          </cell>
          <cell r="G256">
            <v>8</v>
          </cell>
          <cell r="H256">
            <v>8</v>
          </cell>
          <cell r="I256">
            <v>1</v>
          </cell>
          <cell r="J256">
            <v>1</v>
          </cell>
          <cell r="K256">
            <v>203.5</v>
          </cell>
          <cell r="L256">
            <v>1</v>
          </cell>
          <cell r="M256">
            <v>45</v>
          </cell>
          <cell r="N256">
            <v>100</v>
          </cell>
          <cell r="O256">
            <v>112</v>
          </cell>
          <cell r="P256">
            <v>139</v>
          </cell>
          <cell r="Q256">
            <v>0</v>
          </cell>
          <cell r="R256">
            <v>0.13</v>
          </cell>
          <cell r="S256">
            <v>0.13</v>
          </cell>
          <cell r="T256">
            <v>0.13</v>
          </cell>
          <cell r="U256">
            <v>1</v>
          </cell>
          <cell r="V256">
            <v>15</v>
          </cell>
          <cell r="W256">
            <v>12</v>
          </cell>
          <cell r="X256">
            <v>1</v>
          </cell>
          <cell r="Y256">
            <v>1</v>
          </cell>
          <cell r="Z256">
            <v>50</v>
          </cell>
          <cell r="AA256">
            <v>50</v>
          </cell>
          <cell r="AB256">
            <v>0.04</v>
          </cell>
          <cell r="AC256">
            <v>0.04</v>
          </cell>
          <cell r="AD256">
            <v>1</v>
          </cell>
        </row>
        <row r="257">
          <cell r="A257">
            <v>256</v>
          </cell>
          <cell r="B257" t="str">
            <v>Q7 30.5*26.0</v>
          </cell>
          <cell r="C257">
            <v>660</v>
          </cell>
          <cell r="D257">
            <v>775</v>
          </cell>
          <cell r="E257">
            <v>8</v>
          </cell>
          <cell r="F257">
            <v>8</v>
          </cell>
          <cell r="G257">
            <v>8</v>
          </cell>
          <cell r="H257">
            <v>8</v>
          </cell>
          <cell r="I257">
            <v>1</v>
          </cell>
          <cell r="J257">
            <v>1</v>
          </cell>
          <cell r="K257">
            <v>203.5</v>
          </cell>
          <cell r="L257">
            <v>1</v>
          </cell>
          <cell r="M257">
            <v>44</v>
          </cell>
          <cell r="N257">
            <v>97</v>
          </cell>
          <cell r="O257">
            <v>108</v>
          </cell>
          <cell r="P257">
            <v>134</v>
          </cell>
          <cell r="Q257">
            <v>0</v>
          </cell>
          <cell r="R257">
            <v>0.13</v>
          </cell>
          <cell r="S257">
            <v>0.13</v>
          </cell>
          <cell r="T257">
            <v>0.13</v>
          </cell>
          <cell r="U257">
            <v>1</v>
          </cell>
          <cell r="V257">
            <v>15</v>
          </cell>
          <cell r="W257">
            <v>12</v>
          </cell>
          <cell r="X257">
            <v>1</v>
          </cell>
          <cell r="Y257">
            <v>1</v>
          </cell>
          <cell r="Z257">
            <v>50</v>
          </cell>
          <cell r="AA257">
            <v>50</v>
          </cell>
          <cell r="AB257">
            <v>0.04</v>
          </cell>
          <cell r="AC257">
            <v>0.04</v>
          </cell>
          <cell r="AD257">
            <v>1</v>
          </cell>
        </row>
        <row r="258">
          <cell r="A258">
            <v>257</v>
          </cell>
          <cell r="B258" t="str">
            <v>Q7a30.5*26.0</v>
          </cell>
          <cell r="C258">
            <v>660</v>
          </cell>
          <cell r="D258">
            <v>775</v>
          </cell>
          <cell r="E258">
            <v>48</v>
          </cell>
          <cell r="F258">
            <v>48</v>
          </cell>
          <cell r="G258">
            <v>51</v>
          </cell>
          <cell r="H258">
            <v>51</v>
          </cell>
          <cell r="I258">
            <v>1</v>
          </cell>
          <cell r="J258">
            <v>1</v>
          </cell>
          <cell r="K258">
            <v>203.5</v>
          </cell>
          <cell r="L258">
            <v>1</v>
          </cell>
          <cell r="M258">
            <v>44</v>
          </cell>
          <cell r="N258">
            <v>97</v>
          </cell>
          <cell r="O258">
            <v>108</v>
          </cell>
          <cell r="P258">
            <v>134</v>
          </cell>
          <cell r="Q258">
            <v>0</v>
          </cell>
          <cell r="R258">
            <v>0.13</v>
          </cell>
          <cell r="S258">
            <v>0.13</v>
          </cell>
          <cell r="T258">
            <v>0.13</v>
          </cell>
          <cell r="U258">
            <v>1</v>
          </cell>
          <cell r="V258">
            <v>15</v>
          </cell>
          <cell r="W258">
            <v>12</v>
          </cell>
          <cell r="X258">
            <v>1</v>
          </cell>
          <cell r="Y258">
            <v>1</v>
          </cell>
          <cell r="Z258">
            <v>50</v>
          </cell>
          <cell r="AA258">
            <v>50</v>
          </cell>
          <cell r="AB258">
            <v>0.04</v>
          </cell>
          <cell r="AC258">
            <v>0.04</v>
          </cell>
          <cell r="AD258">
            <v>1</v>
          </cell>
        </row>
        <row r="259">
          <cell r="A259">
            <v>258</v>
          </cell>
          <cell r="B259" t="str">
            <v>Q7 33.5*26.5</v>
          </cell>
          <cell r="C259">
            <v>673</v>
          </cell>
          <cell r="D259">
            <v>851</v>
          </cell>
          <cell r="E259">
            <v>8</v>
          </cell>
          <cell r="F259">
            <v>8</v>
          </cell>
          <cell r="G259">
            <v>8</v>
          </cell>
          <cell r="H259">
            <v>8</v>
          </cell>
          <cell r="I259">
            <v>1</v>
          </cell>
          <cell r="J259">
            <v>1</v>
          </cell>
          <cell r="K259">
            <v>203.5</v>
          </cell>
          <cell r="L259">
            <v>1</v>
          </cell>
          <cell r="M259">
            <v>43</v>
          </cell>
          <cell r="N259">
            <v>95</v>
          </cell>
          <cell r="O259">
            <v>106</v>
          </cell>
          <cell r="P259">
            <v>132</v>
          </cell>
          <cell r="Q259">
            <v>0</v>
          </cell>
          <cell r="R259">
            <v>0.13</v>
          </cell>
          <cell r="S259">
            <v>0.13</v>
          </cell>
          <cell r="T259">
            <v>0.13</v>
          </cell>
          <cell r="U259">
            <v>1</v>
          </cell>
          <cell r="V259">
            <v>15</v>
          </cell>
          <cell r="W259">
            <v>12</v>
          </cell>
          <cell r="X259">
            <v>1</v>
          </cell>
          <cell r="Y259">
            <v>1</v>
          </cell>
          <cell r="Z259">
            <v>50</v>
          </cell>
          <cell r="AA259">
            <v>50</v>
          </cell>
          <cell r="AB259">
            <v>0.04</v>
          </cell>
          <cell r="AC259">
            <v>0.04</v>
          </cell>
          <cell r="AD259">
            <v>1</v>
          </cell>
        </row>
        <row r="260">
          <cell r="A260">
            <v>259</v>
          </cell>
          <cell r="B260" t="str">
            <v>Q7b33.5*26.5</v>
          </cell>
          <cell r="C260">
            <v>673</v>
          </cell>
          <cell r="D260">
            <v>851</v>
          </cell>
          <cell r="E260">
            <v>25</v>
          </cell>
          <cell r="F260">
            <v>25</v>
          </cell>
          <cell r="G260">
            <v>49</v>
          </cell>
          <cell r="H260">
            <v>49</v>
          </cell>
          <cell r="I260">
            <v>1</v>
          </cell>
          <cell r="J260">
            <v>1</v>
          </cell>
          <cell r="K260">
            <v>203.5</v>
          </cell>
          <cell r="L260">
            <v>1</v>
          </cell>
          <cell r="M260">
            <v>43</v>
          </cell>
          <cell r="N260">
            <v>95</v>
          </cell>
          <cell r="O260">
            <v>106</v>
          </cell>
          <cell r="P260">
            <v>132</v>
          </cell>
          <cell r="Q260">
            <v>0</v>
          </cell>
          <cell r="R260">
            <v>0.13</v>
          </cell>
          <cell r="S260">
            <v>0.13</v>
          </cell>
          <cell r="T260">
            <v>0.13</v>
          </cell>
          <cell r="U260">
            <v>1</v>
          </cell>
          <cell r="V260">
            <v>15</v>
          </cell>
          <cell r="W260">
            <v>12</v>
          </cell>
          <cell r="X260">
            <v>1</v>
          </cell>
          <cell r="Y260">
            <v>1</v>
          </cell>
          <cell r="Z260">
            <v>50</v>
          </cell>
          <cell r="AA260">
            <v>50</v>
          </cell>
          <cell r="AB260">
            <v>0.04</v>
          </cell>
          <cell r="AC260">
            <v>0.04</v>
          </cell>
          <cell r="AD260">
            <v>1</v>
          </cell>
        </row>
        <row r="261">
          <cell r="A261">
            <v>260</v>
          </cell>
          <cell r="B261" t="str">
            <v>Q7h33.5*26.5</v>
          </cell>
          <cell r="C261">
            <v>673</v>
          </cell>
          <cell r="D261">
            <v>851</v>
          </cell>
          <cell r="E261">
            <v>8</v>
          </cell>
          <cell r="F261">
            <v>8</v>
          </cell>
          <cell r="G261">
            <v>8</v>
          </cell>
          <cell r="H261">
            <v>8</v>
          </cell>
          <cell r="I261">
            <v>1</v>
          </cell>
          <cell r="J261">
            <v>2</v>
          </cell>
          <cell r="K261">
            <v>203.5</v>
          </cell>
          <cell r="L261">
            <v>2</v>
          </cell>
          <cell r="M261">
            <v>43</v>
          </cell>
          <cell r="N261">
            <v>95</v>
          </cell>
          <cell r="O261">
            <v>106</v>
          </cell>
          <cell r="P261">
            <v>132</v>
          </cell>
          <cell r="Q261">
            <v>0</v>
          </cell>
          <cell r="R261">
            <v>0.13</v>
          </cell>
          <cell r="S261">
            <v>0.13</v>
          </cell>
          <cell r="T261">
            <v>0.13</v>
          </cell>
          <cell r="U261">
            <v>1</v>
          </cell>
          <cell r="V261">
            <v>15</v>
          </cell>
          <cell r="W261">
            <v>12</v>
          </cell>
          <cell r="X261">
            <v>1</v>
          </cell>
          <cell r="Y261">
            <v>1</v>
          </cell>
          <cell r="Z261">
            <v>50</v>
          </cell>
          <cell r="AA261">
            <v>50</v>
          </cell>
          <cell r="AB261">
            <v>0.04</v>
          </cell>
          <cell r="AC261">
            <v>0.04</v>
          </cell>
          <cell r="AD261">
            <v>1</v>
          </cell>
        </row>
        <row r="262">
          <cell r="A262">
            <v>261</v>
          </cell>
          <cell r="B262" t="str">
            <v/>
          </cell>
          <cell r="C262" t="str">
            <v/>
          </cell>
          <cell r="D262" t="str">
            <v/>
          </cell>
          <cell r="E262" t="str">
            <v/>
          </cell>
          <cell r="F262" t="str">
            <v/>
          </cell>
          <cell r="G262" t="str">
            <v/>
          </cell>
          <cell r="H262" t="str">
            <v/>
          </cell>
          <cell r="I262" t="str">
            <v/>
          </cell>
          <cell r="J262" t="str">
            <v/>
          </cell>
          <cell r="K262" t="str">
            <v/>
          </cell>
          <cell r="L262" t="str">
            <v/>
          </cell>
          <cell r="M262" t="str">
            <v/>
          </cell>
          <cell r="N262" t="str">
            <v/>
          </cell>
          <cell r="O262" t="str">
            <v/>
          </cell>
          <cell r="P262" t="str">
            <v/>
          </cell>
          <cell r="Q262" t="str">
            <v/>
          </cell>
          <cell r="R262" t="str">
            <v/>
          </cell>
          <cell r="S262" t="str">
            <v/>
          </cell>
          <cell r="T262" t="str">
            <v/>
          </cell>
          <cell r="V262" t="str">
            <v/>
          </cell>
          <cell r="W262" t="str">
            <v/>
          </cell>
          <cell r="X262" t="str">
            <v/>
          </cell>
          <cell r="Y262" t="str">
            <v/>
          </cell>
          <cell r="Z262" t="str">
            <v/>
          </cell>
          <cell r="AA262" t="str">
            <v/>
          </cell>
          <cell r="AB262" t="str">
            <v/>
          </cell>
        </row>
        <row r="263">
          <cell r="A263">
            <v>262</v>
          </cell>
          <cell r="B263" t="str">
            <v>Q7 36.0*28.0</v>
          </cell>
          <cell r="C263">
            <v>711</v>
          </cell>
          <cell r="D263">
            <v>914</v>
          </cell>
          <cell r="E263">
            <v>14</v>
          </cell>
          <cell r="F263">
            <v>14</v>
          </cell>
          <cell r="G263">
            <v>15</v>
          </cell>
          <cell r="H263">
            <v>15</v>
          </cell>
          <cell r="I263">
            <v>1</v>
          </cell>
          <cell r="J263">
            <v>1</v>
          </cell>
          <cell r="K263">
            <v>203.5</v>
          </cell>
          <cell r="L263">
            <v>1</v>
          </cell>
          <cell r="M263">
            <v>41</v>
          </cell>
          <cell r="N263">
            <v>90</v>
          </cell>
          <cell r="O263">
            <v>100</v>
          </cell>
          <cell r="P263">
            <v>125</v>
          </cell>
          <cell r="Q263">
            <v>0</v>
          </cell>
          <cell r="R263">
            <v>0.13</v>
          </cell>
          <cell r="S263">
            <v>0.13</v>
          </cell>
          <cell r="T263">
            <v>0.13</v>
          </cell>
          <cell r="U263">
            <v>1</v>
          </cell>
          <cell r="V263">
            <v>15</v>
          </cell>
          <cell r="W263">
            <v>12</v>
          </cell>
          <cell r="X263">
            <v>1</v>
          </cell>
          <cell r="Y263">
            <v>1</v>
          </cell>
          <cell r="Z263">
            <v>50</v>
          </cell>
          <cell r="AA263">
            <v>50</v>
          </cell>
          <cell r="AB263">
            <v>0.04</v>
          </cell>
          <cell r="AC263">
            <v>0.04</v>
          </cell>
          <cell r="AD263">
            <v>1</v>
          </cell>
        </row>
        <row r="264">
          <cell r="A264">
            <v>263</v>
          </cell>
          <cell r="B264" t="str">
            <v>Q7b36.0*28.0</v>
          </cell>
          <cell r="C264">
            <v>711</v>
          </cell>
          <cell r="D264">
            <v>914</v>
          </cell>
          <cell r="E264">
            <v>44</v>
          </cell>
          <cell r="F264">
            <v>44</v>
          </cell>
          <cell r="G264">
            <v>80</v>
          </cell>
          <cell r="H264">
            <v>80</v>
          </cell>
          <cell r="I264">
            <v>1</v>
          </cell>
          <cell r="J264">
            <v>1</v>
          </cell>
          <cell r="K264">
            <v>203.5</v>
          </cell>
          <cell r="L264">
            <v>1</v>
          </cell>
          <cell r="M264">
            <v>41</v>
          </cell>
          <cell r="N264">
            <v>90</v>
          </cell>
          <cell r="O264">
            <v>100</v>
          </cell>
          <cell r="P264">
            <v>125</v>
          </cell>
          <cell r="Q264">
            <v>0</v>
          </cell>
          <cell r="R264">
            <v>0.13</v>
          </cell>
          <cell r="S264">
            <v>0.13</v>
          </cell>
          <cell r="T264">
            <v>0.13</v>
          </cell>
          <cell r="U264">
            <v>1</v>
          </cell>
          <cell r="V264">
            <v>15</v>
          </cell>
          <cell r="W264">
            <v>12</v>
          </cell>
          <cell r="X264">
            <v>1</v>
          </cell>
          <cell r="Y264">
            <v>1</v>
          </cell>
          <cell r="Z264">
            <v>50</v>
          </cell>
          <cell r="AA264">
            <v>50</v>
          </cell>
          <cell r="AB264">
            <v>0.04</v>
          </cell>
          <cell r="AC264">
            <v>0.04</v>
          </cell>
          <cell r="AD264">
            <v>1</v>
          </cell>
        </row>
        <row r="265">
          <cell r="A265">
            <v>264</v>
          </cell>
          <cell r="B265" t="str">
            <v>Q7h36.0*28.0</v>
          </cell>
          <cell r="C265">
            <v>711</v>
          </cell>
          <cell r="D265">
            <v>914</v>
          </cell>
          <cell r="E265">
            <v>8</v>
          </cell>
          <cell r="F265">
            <v>8</v>
          </cell>
          <cell r="G265">
            <v>8</v>
          </cell>
          <cell r="H265">
            <v>8</v>
          </cell>
          <cell r="I265">
            <v>1</v>
          </cell>
          <cell r="J265">
            <v>2</v>
          </cell>
          <cell r="K265">
            <v>203.5</v>
          </cell>
          <cell r="L265">
            <v>2</v>
          </cell>
          <cell r="M265">
            <v>41</v>
          </cell>
          <cell r="N265">
            <v>90</v>
          </cell>
          <cell r="O265">
            <v>100</v>
          </cell>
          <cell r="P265">
            <v>125</v>
          </cell>
          <cell r="Q265">
            <v>0</v>
          </cell>
          <cell r="R265">
            <v>0.13</v>
          </cell>
          <cell r="S265">
            <v>0.13</v>
          </cell>
          <cell r="T265">
            <v>0.13</v>
          </cell>
          <cell r="U265">
            <v>1</v>
          </cell>
          <cell r="V265">
            <v>15</v>
          </cell>
          <cell r="W265">
            <v>12</v>
          </cell>
          <cell r="X265">
            <v>1</v>
          </cell>
          <cell r="Y265">
            <v>1</v>
          </cell>
          <cell r="Z265">
            <v>50</v>
          </cell>
          <cell r="AA265">
            <v>50</v>
          </cell>
          <cell r="AB265">
            <v>0.04</v>
          </cell>
          <cell r="AC265">
            <v>0.04</v>
          </cell>
          <cell r="AD265">
            <v>1</v>
          </cell>
        </row>
        <row r="266">
          <cell r="A266">
            <v>265</v>
          </cell>
          <cell r="B266" t="str">
            <v/>
          </cell>
          <cell r="C266" t="str">
            <v/>
          </cell>
          <cell r="D266" t="str">
            <v/>
          </cell>
          <cell r="E266" t="str">
            <v/>
          </cell>
          <cell r="F266" t="str">
            <v/>
          </cell>
          <cell r="G266" t="str">
            <v/>
          </cell>
          <cell r="H266" t="str">
            <v/>
          </cell>
          <cell r="I266" t="str">
            <v/>
          </cell>
          <cell r="J266" t="str">
            <v/>
          </cell>
          <cell r="K266" t="str">
            <v/>
          </cell>
          <cell r="L266" t="str">
            <v/>
          </cell>
          <cell r="M266" t="str">
            <v/>
          </cell>
          <cell r="N266" t="str">
            <v/>
          </cell>
          <cell r="O266" t="str">
            <v/>
          </cell>
          <cell r="P266" t="str">
            <v/>
          </cell>
          <cell r="Q266" t="str">
            <v/>
          </cell>
          <cell r="R266" t="str">
            <v/>
          </cell>
          <cell r="S266" t="str">
            <v/>
          </cell>
          <cell r="T266" t="str">
            <v/>
          </cell>
          <cell r="V266" t="str">
            <v/>
          </cell>
          <cell r="W266" t="str">
            <v/>
          </cell>
          <cell r="X266" t="str">
            <v/>
          </cell>
          <cell r="Y266" t="str">
            <v/>
          </cell>
          <cell r="Z266" t="str">
            <v/>
          </cell>
          <cell r="AA266" t="str">
            <v/>
          </cell>
          <cell r="AB266" t="str">
            <v/>
          </cell>
        </row>
        <row r="267">
          <cell r="A267">
            <v>266</v>
          </cell>
          <cell r="B267" t="str">
            <v>Q7 28.5*36.0</v>
          </cell>
          <cell r="C267">
            <v>914</v>
          </cell>
          <cell r="D267">
            <v>724</v>
          </cell>
          <cell r="E267">
            <v>8</v>
          </cell>
          <cell r="F267">
            <v>8</v>
          </cell>
          <cell r="G267">
            <v>8</v>
          </cell>
          <cell r="H267">
            <v>8</v>
          </cell>
          <cell r="I267">
            <v>1</v>
          </cell>
          <cell r="J267">
            <v>1</v>
          </cell>
          <cell r="K267">
            <v>203.5</v>
          </cell>
          <cell r="L267">
            <v>1</v>
          </cell>
          <cell r="M267">
            <v>30</v>
          </cell>
          <cell r="N267">
            <v>67</v>
          </cell>
          <cell r="O267">
            <v>75</v>
          </cell>
          <cell r="P267">
            <v>93</v>
          </cell>
          <cell r="Q267">
            <v>0</v>
          </cell>
          <cell r="R267">
            <v>0.13</v>
          </cell>
          <cell r="S267">
            <v>0.13</v>
          </cell>
          <cell r="T267">
            <v>0.13</v>
          </cell>
          <cell r="U267">
            <v>1</v>
          </cell>
          <cell r="V267">
            <v>15</v>
          </cell>
          <cell r="W267">
            <v>12</v>
          </cell>
          <cell r="X267">
            <v>1</v>
          </cell>
          <cell r="Y267">
            <v>1</v>
          </cell>
          <cell r="Z267">
            <v>50</v>
          </cell>
          <cell r="AA267">
            <v>50</v>
          </cell>
          <cell r="AB267">
            <v>0.04</v>
          </cell>
          <cell r="AC267">
            <v>0.04</v>
          </cell>
          <cell r="AD267">
            <v>1</v>
          </cell>
        </row>
        <row r="268">
          <cell r="A268">
            <v>267</v>
          </cell>
          <cell r="B268" t="str">
            <v>Q7j28.5*36.0</v>
          </cell>
          <cell r="C268">
            <v>914</v>
          </cell>
          <cell r="D268">
            <v>724</v>
          </cell>
          <cell r="E268">
            <v>120</v>
          </cell>
          <cell r="F268">
            <v>120</v>
          </cell>
          <cell r="G268">
            <v>80</v>
          </cell>
          <cell r="H268">
            <v>80</v>
          </cell>
          <cell r="I268">
            <v>1</v>
          </cell>
          <cell r="J268">
            <v>1</v>
          </cell>
          <cell r="K268">
            <v>203.5</v>
          </cell>
          <cell r="L268">
            <v>1</v>
          </cell>
          <cell r="M268">
            <v>30</v>
          </cell>
          <cell r="N268">
            <v>67</v>
          </cell>
          <cell r="O268">
            <v>75</v>
          </cell>
          <cell r="P268">
            <v>93</v>
          </cell>
          <cell r="Q268">
            <v>0</v>
          </cell>
          <cell r="R268">
            <v>0.13</v>
          </cell>
          <cell r="S268">
            <v>0.13</v>
          </cell>
          <cell r="T268">
            <v>0.13</v>
          </cell>
          <cell r="U268">
            <v>1</v>
          </cell>
          <cell r="V268">
            <v>15</v>
          </cell>
          <cell r="W268">
            <v>12</v>
          </cell>
          <cell r="X268">
            <v>1</v>
          </cell>
          <cell r="Y268">
            <v>1</v>
          </cell>
          <cell r="Z268">
            <v>50</v>
          </cell>
          <cell r="AA268">
            <v>50</v>
          </cell>
          <cell r="AB268">
            <v>0.04</v>
          </cell>
          <cell r="AC268">
            <v>0.04</v>
          </cell>
          <cell r="AD268">
            <v>1</v>
          </cell>
        </row>
        <row r="269">
          <cell r="A269">
            <v>268</v>
          </cell>
          <cell r="B269" t="str">
            <v>Q7 37.0*30.0</v>
          </cell>
          <cell r="C269">
            <v>762</v>
          </cell>
          <cell r="D269">
            <v>940</v>
          </cell>
          <cell r="E269">
            <v>14</v>
          </cell>
          <cell r="F269">
            <v>14</v>
          </cell>
          <cell r="G269">
            <v>8</v>
          </cell>
          <cell r="H269">
            <v>8</v>
          </cell>
          <cell r="I269">
            <v>1</v>
          </cell>
          <cell r="J269">
            <v>1</v>
          </cell>
          <cell r="K269">
            <v>203.5</v>
          </cell>
          <cell r="L269">
            <v>1</v>
          </cell>
          <cell r="M269">
            <v>38</v>
          </cell>
          <cell r="N269">
            <v>84</v>
          </cell>
          <cell r="O269">
            <v>93</v>
          </cell>
          <cell r="P269">
            <v>116</v>
          </cell>
          <cell r="Q269">
            <v>0</v>
          </cell>
          <cell r="R269">
            <v>0.13</v>
          </cell>
          <cell r="S269">
            <v>0.13</v>
          </cell>
          <cell r="T269">
            <v>0.13</v>
          </cell>
          <cell r="U269">
            <v>1</v>
          </cell>
          <cell r="V269">
            <v>15</v>
          </cell>
          <cell r="W269">
            <v>12</v>
          </cell>
          <cell r="X269">
            <v>1</v>
          </cell>
          <cell r="Y269">
            <v>1</v>
          </cell>
          <cell r="Z269">
            <v>50</v>
          </cell>
          <cell r="AA269">
            <v>50</v>
          </cell>
          <cell r="AB269">
            <v>0.04</v>
          </cell>
          <cell r="AC269">
            <v>0.04</v>
          </cell>
          <cell r="AD269">
            <v>1</v>
          </cell>
        </row>
        <row r="270">
          <cell r="A270">
            <v>269</v>
          </cell>
          <cell r="B270" t="str">
            <v>Q7b37.0*30.0</v>
          </cell>
          <cell r="C270">
            <v>762</v>
          </cell>
          <cell r="D270">
            <v>940</v>
          </cell>
          <cell r="E270">
            <v>69</v>
          </cell>
          <cell r="F270">
            <v>69</v>
          </cell>
          <cell r="G270">
            <v>93</v>
          </cell>
          <cell r="H270">
            <v>93</v>
          </cell>
          <cell r="I270">
            <v>1</v>
          </cell>
          <cell r="J270">
            <v>1</v>
          </cell>
          <cell r="K270">
            <v>203.5</v>
          </cell>
          <cell r="L270">
            <v>1</v>
          </cell>
          <cell r="M270">
            <v>38</v>
          </cell>
          <cell r="N270">
            <v>84</v>
          </cell>
          <cell r="O270">
            <v>93</v>
          </cell>
          <cell r="P270">
            <v>116</v>
          </cell>
          <cell r="Q270">
            <v>0</v>
          </cell>
          <cell r="R270">
            <v>0.13</v>
          </cell>
          <cell r="S270">
            <v>0.13</v>
          </cell>
          <cell r="T270">
            <v>0.13</v>
          </cell>
          <cell r="U270">
            <v>1</v>
          </cell>
          <cell r="V270">
            <v>15</v>
          </cell>
          <cell r="W270">
            <v>12</v>
          </cell>
          <cell r="X270">
            <v>1</v>
          </cell>
          <cell r="Y270">
            <v>1</v>
          </cell>
          <cell r="Z270">
            <v>50</v>
          </cell>
          <cell r="AA270">
            <v>50</v>
          </cell>
          <cell r="AB270">
            <v>0.04</v>
          </cell>
          <cell r="AC270">
            <v>0.04</v>
          </cell>
          <cell r="AD270">
            <v>1</v>
          </cell>
        </row>
        <row r="271">
          <cell r="A271">
            <v>270</v>
          </cell>
          <cell r="B271" t="str">
            <v>Q7 39.0*30.5</v>
          </cell>
          <cell r="C271">
            <v>775</v>
          </cell>
          <cell r="D271">
            <v>991</v>
          </cell>
          <cell r="E271">
            <v>21</v>
          </cell>
          <cell r="F271">
            <v>21</v>
          </cell>
          <cell r="G271">
            <v>34</v>
          </cell>
          <cell r="H271">
            <v>34</v>
          </cell>
          <cell r="I271">
            <v>1</v>
          </cell>
          <cell r="J271">
            <v>1</v>
          </cell>
          <cell r="K271">
            <v>203.5</v>
          </cell>
          <cell r="L271">
            <v>1</v>
          </cell>
          <cell r="M271">
            <v>37</v>
          </cell>
          <cell r="N271">
            <v>82</v>
          </cell>
          <cell r="O271">
            <v>91</v>
          </cell>
          <cell r="P271">
            <v>114</v>
          </cell>
          <cell r="Q271">
            <v>0</v>
          </cell>
          <cell r="R271">
            <v>0.13</v>
          </cell>
          <cell r="S271">
            <v>0.13</v>
          </cell>
          <cell r="T271">
            <v>0.13</v>
          </cell>
          <cell r="U271">
            <v>1</v>
          </cell>
          <cell r="V271">
            <v>15</v>
          </cell>
          <cell r="W271">
            <v>12</v>
          </cell>
          <cell r="X271">
            <v>1</v>
          </cell>
          <cell r="Y271">
            <v>1</v>
          </cell>
          <cell r="Z271">
            <v>50</v>
          </cell>
          <cell r="AA271">
            <v>50</v>
          </cell>
          <cell r="AB271">
            <v>0.04</v>
          </cell>
          <cell r="AC271">
            <v>0.04</v>
          </cell>
          <cell r="AD271">
            <v>1</v>
          </cell>
        </row>
        <row r="272">
          <cell r="A272">
            <v>271</v>
          </cell>
          <cell r="B272" t="str">
            <v>Q7b39.0*30.5</v>
          </cell>
          <cell r="C272">
            <v>775</v>
          </cell>
          <cell r="D272">
            <v>991</v>
          </cell>
          <cell r="E272">
            <v>76</v>
          </cell>
          <cell r="F272">
            <v>76</v>
          </cell>
          <cell r="G272">
            <v>119</v>
          </cell>
          <cell r="H272">
            <v>119</v>
          </cell>
          <cell r="I272">
            <v>1</v>
          </cell>
          <cell r="J272">
            <v>1</v>
          </cell>
          <cell r="K272">
            <v>203.5</v>
          </cell>
          <cell r="L272">
            <v>1</v>
          </cell>
          <cell r="M272">
            <v>37</v>
          </cell>
          <cell r="N272">
            <v>82</v>
          </cell>
          <cell r="O272">
            <v>91</v>
          </cell>
          <cell r="P272">
            <v>114</v>
          </cell>
          <cell r="Q272">
            <v>0</v>
          </cell>
          <cell r="R272">
            <v>0.13</v>
          </cell>
          <cell r="S272">
            <v>0.13</v>
          </cell>
          <cell r="T272">
            <v>0.13</v>
          </cell>
          <cell r="U272">
            <v>1</v>
          </cell>
          <cell r="V272">
            <v>15</v>
          </cell>
          <cell r="W272">
            <v>12</v>
          </cell>
          <cell r="X272">
            <v>1</v>
          </cell>
          <cell r="Y272">
            <v>1</v>
          </cell>
          <cell r="Z272">
            <v>50</v>
          </cell>
          <cell r="AA272">
            <v>50</v>
          </cell>
          <cell r="AB272">
            <v>0.04</v>
          </cell>
          <cell r="AC272">
            <v>0.04</v>
          </cell>
          <cell r="AD272">
            <v>1</v>
          </cell>
        </row>
        <row r="273">
          <cell r="A273">
            <v>272</v>
          </cell>
          <cell r="B273" t="str">
            <v>Q7x39.0*30.5</v>
          </cell>
          <cell r="C273">
            <v>775</v>
          </cell>
          <cell r="D273">
            <v>991</v>
          </cell>
          <cell r="E273">
            <v>12</v>
          </cell>
          <cell r="F273">
            <v>12</v>
          </cell>
          <cell r="G273">
            <v>12</v>
          </cell>
          <cell r="H273">
            <v>12</v>
          </cell>
          <cell r="I273">
            <v>2</v>
          </cell>
          <cell r="J273">
            <v>2</v>
          </cell>
          <cell r="K273">
            <v>203.5</v>
          </cell>
          <cell r="L273">
            <v>4</v>
          </cell>
          <cell r="M273">
            <v>37</v>
          </cell>
          <cell r="N273">
            <v>82</v>
          </cell>
          <cell r="O273">
            <v>91</v>
          </cell>
          <cell r="P273">
            <v>114</v>
          </cell>
          <cell r="Q273">
            <v>0</v>
          </cell>
          <cell r="R273">
            <v>0.13</v>
          </cell>
          <cell r="S273">
            <v>0.13</v>
          </cell>
          <cell r="T273">
            <v>0.13</v>
          </cell>
          <cell r="U273">
            <v>1</v>
          </cell>
          <cell r="V273">
            <v>15</v>
          </cell>
          <cell r="W273">
            <v>12</v>
          </cell>
          <cell r="X273">
            <v>1</v>
          </cell>
          <cell r="Y273">
            <v>1</v>
          </cell>
          <cell r="Z273">
            <v>50</v>
          </cell>
          <cell r="AA273">
            <v>50</v>
          </cell>
          <cell r="AB273">
            <v>0.04</v>
          </cell>
          <cell r="AC273">
            <v>0.04</v>
          </cell>
          <cell r="AD273">
            <v>1</v>
          </cell>
        </row>
        <row r="274">
          <cell r="A274">
            <v>273</v>
          </cell>
          <cell r="B274" t="str">
            <v>Q7 42.0*33.5</v>
          </cell>
          <cell r="C274">
            <v>851</v>
          </cell>
          <cell r="D274">
            <v>1067</v>
          </cell>
          <cell r="E274">
            <v>12</v>
          </cell>
          <cell r="F274">
            <v>12</v>
          </cell>
          <cell r="G274">
            <v>10</v>
          </cell>
          <cell r="H274">
            <v>10</v>
          </cell>
          <cell r="I274">
            <v>2</v>
          </cell>
          <cell r="J274">
            <v>2</v>
          </cell>
          <cell r="K274">
            <v>203.5</v>
          </cell>
          <cell r="L274">
            <v>3</v>
          </cell>
          <cell r="M274">
            <v>33</v>
          </cell>
          <cell r="N274">
            <v>74</v>
          </cell>
          <cell r="O274">
            <v>82</v>
          </cell>
          <cell r="P274">
            <v>102</v>
          </cell>
          <cell r="Q274">
            <v>0</v>
          </cell>
          <cell r="R274">
            <v>0.13</v>
          </cell>
          <cell r="S274">
            <v>0.13</v>
          </cell>
          <cell r="T274">
            <v>0.13</v>
          </cell>
          <cell r="U274">
            <v>1</v>
          </cell>
          <cell r="V274">
            <v>15</v>
          </cell>
          <cell r="W274">
            <v>12</v>
          </cell>
          <cell r="X274">
            <v>1</v>
          </cell>
          <cell r="Y274">
            <v>1</v>
          </cell>
          <cell r="Z274">
            <v>50</v>
          </cell>
          <cell r="AA274">
            <v>50</v>
          </cell>
          <cell r="AB274">
            <v>0.04</v>
          </cell>
          <cell r="AC274">
            <v>0.04</v>
          </cell>
          <cell r="AD274">
            <v>1</v>
          </cell>
        </row>
        <row r="275">
          <cell r="A275">
            <v>274</v>
          </cell>
          <cell r="B275" t="str">
            <v>Q7 33.5*42.0</v>
          </cell>
          <cell r="C275">
            <v>1067</v>
          </cell>
          <cell r="D275">
            <v>851</v>
          </cell>
          <cell r="E275">
            <v>10</v>
          </cell>
          <cell r="F275">
            <v>10</v>
          </cell>
          <cell r="G275">
            <v>12</v>
          </cell>
          <cell r="H275">
            <v>12</v>
          </cell>
          <cell r="I275">
            <v>2</v>
          </cell>
          <cell r="J275">
            <v>2</v>
          </cell>
          <cell r="K275">
            <v>203.5</v>
          </cell>
          <cell r="L275">
            <v>3</v>
          </cell>
          <cell r="M275">
            <v>24</v>
          </cell>
          <cell r="N275">
            <v>54</v>
          </cell>
          <cell r="O275">
            <v>60</v>
          </cell>
          <cell r="P275">
            <v>75</v>
          </cell>
          <cell r="Q275">
            <v>0</v>
          </cell>
          <cell r="R275">
            <v>0.13</v>
          </cell>
          <cell r="S275">
            <v>0.13</v>
          </cell>
          <cell r="T275">
            <v>0.13</v>
          </cell>
          <cell r="U275">
            <v>1</v>
          </cell>
          <cell r="V275">
            <v>15</v>
          </cell>
          <cell r="W275">
            <v>12</v>
          </cell>
          <cell r="X275">
            <v>1</v>
          </cell>
          <cell r="Y275">
            <v>1</v>
          </cell>
          <cell r="Z275">
            <v>50</v>
          </cell>
          <cell r="AA275">
            <v>50</v>
          </cell>
          <cell r="AB275">
            <v>0.04</v>
          </cell>
          <cell r="AC275">
            <v>0.04</v>
          </cell>
          <cell r="AD275">
            <v>1</v>
          </cell>
        </row>
        <row r="276">
          <cell r="A276">
            <v>275</v>
          </cell>
          <cell r="B276" t="str">
            <v/>
          </cell>
          <cell r="C276" t="str">
            <v/>
          </cell>
          <cell r="D276" t="str">
            <v/>
          </cell>
          <cell r="E276" t="str">
            <v/>
          </cell>
          <cell r="F276" t="str">
            <v/>
          </cell>
          <cell r="G276" t="str">
            <v/>
          </cell>
          <cell r="H276" t="str">
            <v/>
          </cell>
          <cell r="I276" t="str">
            <v/>
          </cell>
          <cell r="J276" t="str">
            <v/>
          </cell>
          <cell r="K276" t="str">
            <v/>
          </cell>
          <cell r="L276" t="str">
            <v/>
          </cell>
          <cell r="M276" t="str">
            <v/>
          </cell>
          <cell r="N276" t="str">
            <v/>
          </cell>
          <cell r="O276" t="str">
            <v/>
          </cell>
          <cell r="P276" t="str">
            <v/>
          </cell>
          <cell r="Q276" t="str">
            <v/>
          </cell>
          <cell r="R276" t="str">
            <v/>
          </cell>
          <cell r="S276" t="str">
            <v/>
          </cell>
          <cell r="T276" t="str">
            <v/>
          </cell>
          <cell r="V276" t="str">
            <v/>
          </cell>
          <cell r="W276" t="str">
            <v/>
          </cell>
          <cell r="X276" t="str">
            <v/>
          </cell>
          <cell r="Y276" t="str">
            <v/>
          </cell>
          <cell r="Z276" t="str">
            <v/>
          </cell>
          <cell r="AA276" t="str">
            <v/>
          </cell>
          <cell r="AB276" t="str">
            <v/>
          </cell>
        </row>
        <row r="277">
          <cell r="A277">
            <v>276</v>
          </cell>
          <cell r="B277" t="str">
            <v>Q7 44.5*36.5</v>
          </cell>
          <cell r="C277">
            <v>927</v>
          </cell>
          <cell r="D277">
            <v>1130</v>
          </cell>
          <cell r="E277">
            <v>10</v>
          </cell>
          <cell r="F277">
            <v>10</v>
          </cell>
          <cell r="G277">
            <v>12</v>
          </cell>
          <cell r="H277">
            <v>12</v>
          </cell>
          <cell r="I277">
            <v>2</v>
          </cell>
          <cell r="J277">
            <v>2</v>
          </cell>
          <cell r="K277">
            <v>203.5</v>
          </cell>
          <cell r="L277">
            <v>3</v>
          </cell>
          <cell r="M277">
            <v>30</v>
          </cell>
          <cell r="N277">
            <v>66</v>
          </cell>
          <cell r="O277">
            <v>73</v>
          </cell>
          <cell r="P277">
            <v>92</v>
          </cell>
          <cell r="Q277">
            <v>0</v>
          </cell>
          <cell r="R277">
            <v>0.13</v>
          </cell>
          <cell r="S277">
            <v>0.13</v>
          </cell>
          <cell r="T277">
            <v>0.13</v>
          </cell>
          <cell r="U277">
            <v>1</v>
          </cell>
          <cell r="V277">
            <v>15</v>
          </cell>
          <cell r="W277">
            <v>12</v>
          </cell>
          <cell r="X277">
            <v>1</v>
          </cell>
          <cell r="Y277">
            <v>1</v>
          </cell>
          <cell r="Z277">
            <v>50</v>
          </cell>
          <cell r="AA277">
            <v>50</v>
          </cell>
          <cell r="AB277">
            <v>0.04</v>
          </cell>
          <cell r="AC277">
            <v>0.04</v>
          </cell>
          <cell r="AD277">
            <v>1</v>
          </cell>
        </row>
        <row r="278">
          <cell r="A278">
            <v>277</v>
          </cell>
          <cell r="B278" t="str">
            <v>Q7 36.5*44.5</v>
          </cell>
          <cell r="C278">
            <v>1130</v>
          </cell>
          <cell r="D278">
            <v>927</v>
          </cell>
          <cell r="E278">
            <v>12</v>
          </cell>
          <cell r="F278">
            <v>12</v>
          </cell>
          <cell r="G278">
            <v>10</v>
          </cell>
          <cell r="H278">
            <v>10</v>
          </cell>
          <cell r="I278">
            <v>2</v>
          </cell>
          <cell r="J278">
            <v>2</v>
          </cell>
          <cell r="K278">
            <v>203.5</v>
          </cell>
          <cell r="L278">
            <v>3</v>
          </cell>
          <cell r="M278">
            <v>22</v>
          </cell>
          <cell r="N278">
            <v>49</v>
          </cell>
          <cell r="O278">
            <v>55</v>
          </cell>
          <cell r="P278">
            <v>68</v>
          </cell>
          <cell r="Q278">
            <v>0</v>
          </cell>
          <cell r="R278">
            <v>0.13</v>
          </cell>
          <cell r="S278">
            <v>0.13</v>
          </cell>
          <cell r="T278">
            <v>0.13</v>
          </cell>
          <cell r="U278">
            <v>1</v>
          </cell>
          <cell r="V278">
            <v>15</v>
          </cell>
          <cell r="W278">
            <v>12</v>
          </cell>
          <cell r="X278">
            <v>1</v>
          </cell>
          <cell r="Y278">
            <v>1</v>
          </cell>
          <cell r="Z278">
            <v>50</v>
          </cell>
          <cell r="AA278">
            <v>50</v>
          </cell>
          <cell r="AB278">
            <v>0.04</v>
          </cell>
          <cell r="AC278">
            <v>0.04</v>
          </cell>
          <cell r="AD278">
            <v>1</v>
          </cell>
        </row>
        <row r="279">
          <cell r="A279">
            <v>278</v>
          </cell>
          <cell r="B279" t="str">
            <v/>
          </cell>
          <cell r="C279" t="str">
            <v/>
          </cell>
          <cell r="D279" t="str">
            <v/>
          </cell>
          <cell r="E279" t="str">
            <v/>
          </cell>
          <cell r="F279" t="str">
            <v/>
          </cell>
          <cell r="G279" t="str">
            <v/>
          </cell>
          <cell r="H279" t="str">
            <v/>
          </cell>
          <cell r="I279" t="str">
            <v/>
          </cell>
          <cell r="J279" t="str">
            <v/>
          </cell>
          <cell r="K279" t="str">
            <v/>
          </cell>
          <cell r="L279" t="str">
            <v/>
          </cell>
          <cell r="M279" t="str">
            <v/>
          </cell>
          <cell r="N279" t="str">
            <v/>
          </cell>
          <cell r="O279" t="str">
            <v/>
          </cell>
          <cell r="P279" t="str">
            <v/>
          </cell>
          <cell r="Q279" t="str">
            <v/>
          </cell>
          <cell r="R279" t="str">
            <v/>
          </cell>
          <cell r="S279" t="str">
            <v/>
          </cell>
          <cell r="T279" t="str">
            <v/>
          </cell>
          <cell r="V279" t="str">
            <v/>
          </cell>
          <cell r="W279" t="str">
            <v/>
          </cell>
          <cell r="X279" t="str">
            <v/>
          </cell>
          <cell r="Y279" t="str">
            <v/>
          </cell>
          <cell r="Z279" t="str">
            <v/>
          </cell>
          <cell r="AA279" t="str">
            <v/>
          </cell>
          <cell r="AB279" t="str">
            <v/>
          </cell>
        </row>
        <row r="280">
          <cell r="A280">
            <v>279</v>
          </cell>
          <cell r="B280" t="str">
            <v>Q7 44.5*27.0</v>
          </cell>
          <cell r="C280">
            <v>686</v>
          </cell>
          <cell r="D280">
            <v>1130</v>
          </cell>
          <cell r="E280">
            <v>8</v>
          </cell>
          <cell r="F280">
            <v>8</v>
          </cell>
          <cell r="G280">
            <v>8</v>
          </cell>
          <cell r="H280">
            <v>8</v>
          </cell>
          <cell r="I280">
            <v>1</v>
          </cell>
          <cell r="J280">
            <v>2</v>
          </cell>
          <cell r="K280">
            <v>203.5</v>
          </cell>
          <cell r="L280">
            <v>2</v>
          </cell>
          <cell r="M280">
            <v>42</v>
          </cell>
          <cell r="N280">
            <v>93</v>
          </cell>
          <cell r="O280">
            <v>104</v>
          </cell>
          <cell r="P280">
            <v>130</v>
          </cell>
          <cell r="Q280">
            <v>0</v>
          </cell>
          <cell r="R280">
            <v>0.13</v>
          </cell>
          <cell r="S280">
            <v>0.13</v>
          </cell>
          <cell r="T280">
            <v>0.13</v>
          </cell>
          <cell r="U280">
            <v>1</v>
          </cell>
          <cell r="V280">
            <v>15</v>
          </cell>
          <cell r="W280">
            <v>12</v>
          </cell>
          <cell r="X280">
            <v>1</v>
          </cell>
          <cell r="Y280">
            <v>1</v>
          </cell>
          <cell r="Z280">
            <v>50</v>
          </cell>
          <cell r="AA280">
            <v>50</v>
          </cell>
          <cell r="AB280">
            <v>0.04</v>
          </cell>
          <cell r="AC280">
            <v>0.04</v>
          </cell>
          <cell r="AD280">
            <v>1</v>
          </cell>
        </row>
        <row r="281">
          <cell r="A281">
            <v>280</v>
          </cell>
          <cell r="B281" t="str">
            <v>Q7 44.5*27.5</v>
          </cell>
          <cell r="C281">
            <v>699</v>
          </cell>
          <cell r="D281">
            <v>1130</v>
          </cell>
          <cell r="E281">
            <v>8</v>
          </cell>
          <cell r="F281">
            <v>8</v>
          </cell>
          <cell r="G281">
            <v>8</v>
          </cell>
          <cell r="H281">
            <v>8</v>
          </cell>
          <cell r="I281">
            <v>1</v>
          </cell>
          <cell r="J281">
            <v>1</v>
          </cell>
          <cell r="K281">
            <v>203.5</v>
          </cell>
          <cell r="L281">
            <v>1</v>
          </cell>
          <cell r="M281">
            <v>41</v>
          </cell>
          <cell r="N281">
            <v>92</v>
          </cell>
          <cell r="O281">
            <v>102</v>
          </cell>
          <cell r="P281">
            <v>127</v>
          </cell>
          <cell r="Q281">
            <v>0</v>
          </cell>
          <cell r="R281">
            <v>0.13</v>
          </cell>
          <cell r="S281">
            <v>0.13</v>
          </cell>
          <cell r="T281">
            <v>0.13</v>
          </cell>
          <cell r="U281">
            <v>1</v>
          </cell>
          <cell r="V281">
            <v>15</v>
          </cell>
          <cell r="W281">
            <v>12</v>
          </cell>
          <cell r="X281">
            <v>1</v>
          </cell>
          <cell r="Y281">
            <v>1</v>
          </cell>
          <cell r="Z281">
            <v>50</v>
          </cell>
          <cell r="AA281">
            <v>50</v>
          </cell>
          <cell r="AB281">
            <v>0.04</v>
          </cell>
          <cell r="AC281">
            <v>0.04</v>
          </cell>
          <cell r="AD281">
            <v>1</v>
          </cell>
        </row>
        <row r="282">
          <cell r="A282">
            <v>281</v>
          </cell>
          <cell r="B282" t="str">
            <v>Q7h44.5*27.5</v>
          </cell>
          <cell r="C282">
            <v>699</v>
          </cell>
          <cell r="D282">
            <v>1130</v>
          </cell>
          <cell r="E282">
            <v>8</v>
          </cell>
          <cell r="F282">
            <v>8</v>
          </cell>
          <cell r="G282">
            <v>8</v>
          </cell>
          <cell r="H282">
            <v>8</v>
          </cell>
          <cell r="I282">
            <v>1</v>
          </cell>
          <cell r="J282">
            <v>2</v>
          </cell>
          <cell r="K282">
            <v>203.5</v>
          </cell>
          <cell r="L282">
            <v>2</v>
          </cell>
          <cell r="M282">
            <v>41</v>
          </cell>
          <cell r="N282">
            <v>92</v>
          </cell>
          <cell r="O282">
            <v>102</v>
          </cell>
          <cell r="P282">
            <v>127</v>
          </cell>
          <cell r="Q282">
            <v>0</v>
          </cell>
          <cell r="R282">
            <v>0.13</v>
          </cell>
          <cell r="S282">
            <v>0.13</v>
          </cell>
          <cell r="T282">
            <v>0.13</v>
          </cell>
          <cell r="U282">
            <v>1</v>
          </cell>
          <cell r="V282">
            <v>15</v>
          </cell>
          <cell r="W282">
            <v>12</v>
          </cell>
          <cell r="X282">
            <v>1</v>
          </cell>
          <cell r="Y282">
            <v>1</v>
          </cell>
          <cell r="Z282">
            <v>50</v>
          </cell>
          <cell r="AA282">
            <v>50</v>
          </cell>
          <cell r="AB282">
            <v>0.04</v>
          </cell>
          <cell r="AC282">
            <v>0.04</v>
          </cell>
          <cell r="AD282">
            <v>1</v>
          </cell>
        </row>
        <row r="283">
          <cell r="A283">
            <v>282</v>
          </cell>
          <cell r="B283" t="str">
            <v>Q7b44.5*27.5</v>
          </cell>
          <cell r="C283">
            <v>699</v>
          </cell>
          <cell r="D283">
            <v>1130</v>
          </cell>
          <cell r="E283">
            <v>38</v>
          </cell>
          <cell r="F283">
            <v>38</v>
          </cell>
          <cell r="G283">
            <v>188</v>
          </cell>
          <cell r="H283">
            <v>188</v>
          </cell>
          <cell r="I283">
            <v>1</v>
          </cell>
          <cell r="J283">
            <v>1</v>
          </cell>
          <cell r="K283">
            <v>203.5</v>
          </cell>
          <cell r="L283">
            <v>1</v>
          </cell>
          <cell r="M283">
            <v>41</v>
          </cell>
          <cell r="N283">
            <v>92</v>
          </cell>
          <cell r="O283">
            <v>102</v>
          </cell>
          <cell r="P283">
            <v>127</v>
          </cell>
          <cell r="Q283">
            <v>0</v>
          </cell>
          <cell r="R283">
            <v>0.13</v>
          </cell>
          <cell r="S283">
            <v>0.13</v>
          </cell>
          <cell r="T283">
            <v>0.13</v>
          </cell>
          <cell r="U283">
            <v>1</v>
          </cell>
          <cell r="V283">
            <v>15</v>
          </cell>
          <cell r="W283">
            <v>12</v>
          </cell>
          <cell r="X283">
            <v>1</v>
          </cell>
          <cell r="Y283">
            <v>1</v>
          </cell>
          <cell r="Z283">
            <v>50</v>
          </cell>
          <cell r="AA283">
            <v>50</v>
          </cell>
          <cell r="AB283">
            <v>0.04</v>
          </cell>
          <cell r="AC283">
            <v>0.04</v>
          </cell>
          <cell r="AD283">
            <v>1</v>
          </cell>
        </row>
        <row r="284">
          <cell r="A284">
            <v>283</v>
          </cell>
          <cell r="B284" t="str">
            <v>Q7 1200*1000</v>
          </cell>
          <cell r="C284">
            <v>1000</v>
          </cell>
          <cell r="D284">
            <v>1200</v>
          </cell>
          <cell r="E284">
            <v>8</v>
          </cell>
          <cell r="F284">
            <v>8</v>
          </cell>
          <cell r="G284">
            <v>8</v>
          </cell>
          <cell r="H284">
            <v>8</v>
          </cell>
          <cell r="I284">
            <v>1</v>
          </cell>
          <cell r="J284">
            <v>1</v>
          </cell>
          <cell r="K284">
            <v>203.5</v>
          </cell>
          <cell r="L284">
            <v>1</v>
          </cell>
          <cell r="M284">
            <v>27</v>
          </cell>
          <cell r="N284">
            <v>59</v>
          </cell>
          <cell r="O284">
            <v>66</v>
          </cell>
          <cell r="P284">
            <v>83</v>
          </cell>
          <cell r="Q284">
            <v>0</v>
          </cell>
          <cell r="R284">
            <v>0.13</v>
          </cell>
          <cell r="S284">
            <v>0.13</v>
          </cell>
          <cell r="T284">
            <v>0.13</v>
          </cell>
          <cell r="U284">
            <v>1</v>
          </cell>
          <cell r="V284">
            <v>15</v>
          </cell>
          <cell r="W284">
            <v>12</v>
          </cell>
          <cell r="X284">
            <v>1</v>
          </cell>
          <cell r="Y284">
            <v>1</v>
          </cell>
          <cell r="Z284">
            <v>50</v>
          </cell>
          <cell r="AA284">
            <v>50</v>
          </cell>
          <cell r="AB284">
            <v>0.04</v>
          </cell>
          <cell r="AC284">
            <v>0.04</v>
          </cell>
          <cell r="AD284">
            <v>1</v>
          </cell>
        </row>
        <row r="285">
          <cell r="A285">
            <v>284</v>
          </cell>
          <cell r="B285" t="str">
            <v/>
          </cell>
          <cell r="C285" t="str">
            <v/>
          </cell>
          <cell r="D285" t="str">
            <v/>
          </cell>
          <cell r="E285" t="str">
            <v/>
          </cell>
          <cell r="F285" t="str">
            <v/>
          </cell>
          <cell r="G285" t="str">
            <v/>
          </cell>
          <cell r="H285" t="str">
            <v/>
          </cell>
          <cell r="I285" t="str">
            <v/>
          </cell>
          <cell r="J285" t="str">
            <v/>
          </cell>
          <cell r="K285" t="str">
            <v/>
          </cell>
          <cell r="L285" t="str">
            <v/>
          </cell>
          <cell r="M285" t="str">
            <v/>
          </cell>
          <cell r="N285" t="str">
            <v/>
          </cell>
          <cell r="O285" t="str">
            <v/>
          </cell>
          <cell r="P285" t="str">
            <v/>
          </cell>
          <cell r="Q285" t="str">
            <v/>
          </cell>
          <cell r="R285" t="str">
            <v/>
          </cell>
          <cell r="S285" t="str">
            <v/>
          </cell>
          <cell r="T285" t="str">
            <v/>
          </cell>
          <cell r="V285" t="str">
            <v/>
          </cell>
          <cell r="W285" t="str">
            <v/>
          </cell>
          <cell r="X285" t="str">
            <v/>
          </cell>
          <cell r="Y285" t="str">
            <v/>
          </cell>
          <cell r="Z285" t="str">
            <v/>
          </cell>
          <cell r="AA285" t="str">
            <v/>
          </cell>
          <cell r="AB285" t="str">
            <v/>
          </cell>
        </row>
        <row r="286">
          <cell r="A286">
            <v>285</v>
          </cell>
          <cell r="B286" t="str">
            <v>Q7 49.0*41.0</v>
          </cell>
          <cell r="C286">
            <v>1041</v>
          </cell>
          <cell r="D286">
            <v>1245</v>
          </cell>
          <cell r="E286">
            <v>24</v>
          </cell>
          <cell r="F286">
            <v>24</v>
          </cell>
          <cell r="G286">
            <v>26</v>
          </cell>
          <cell r="H286">
            <v>26</v>
          </cell>
          <cell r="I286">
            <v>1</v>
          </cell>
          <cell r="J286">
            <v>1</v>
          </cell>
          <cell r="K286">
            <v>203.5</v>
          </cell>
          <cell r="L286">
            <v>1</v>
          </cell>
          <cell r="M286">
            <v>25</v>
          </cell>
          <cell r="N286">
            <v>56</v>
          </cell>
          <cell r="O286">
            <v>62</v>
          </cell>
          <cell r="P286">
            <v>78</v>
          </cell>
          <cell r="Q286">
            <v>0</v>
          </cell>
          <cell r="R286">
            <v>0.13</v>
          </cell>
          <cell r="S286">
            <v>0.13</v>
          </cell>
          <cell r="T286">
            <v>0.13</v>
          </cell>
          <cell r="U286">
            <v>1</v>
          </cell>
          <cell r="V286">
            <v>15</v>
          </cell>
          <cell r="W286">
            <v>12</v>
          </cell>
          <cell r="X286">
            <v>1</v>
          </cell>
          <cell r="Y286">
            <v>1</v>
          </cell>
          <cell r="Z286">
            <v>50</v>
          </cell>
          <cell r="AA286">
            <v>50</v>
          </cell>
          <cell r="AB286">
            <v>0.04</v>
          </cell>
          <cell r="AC286">
            <v>0.04</v>
          </cell>
          <cell r="AD286">
            <v>1</v>
          </cell>
        </row>
        <row r="287">
          <cell r="A287">
            <v>286</v>
          </cell>
          <cell r="B287" t="str">
            <v>Q7c49.0*41.0</v>
          </cell>
          <cell r="C287">
            <v>1041</v>
          </cell>
          <cell r="D287">
            <v>1245</v>
          </cell>
          <cell r="E287">
            <v>179</v>
          </cell>
          <cell r="F287">
            <v>179</v>
          </cell>
          <cell r="G287">
            <v>181</v>
          </cell>
          <cell r="H287">
            <v>181</v>
          </cell>
          <cell r="I287">
            <v>1</v>
          </cell>
          <cell r="J287">
            <v>1</v>
          </cell>
          <cell r="K287">
            <v>203.5</v>
          </cell>
          <cell r="L287">
            <v>1</v>
          </cell>
          <cell r="M287">
            <v>25</v>
          </cell>
          <cell r="N287">
            <v>56</v>
          </cell>
          <cell r="O287">
            <v>62</v>
          </cell>
          <cell r="P287">
            <v>78</v>
          </cell>
          <cell r="Q287">
            <v>0</v>
          </cell>
          <cell r="R287">
            <v>0.13</v>
          </cell>
          <cell r="S287">
            <v>0.13</v>
          </cell>
          <cell r="T287">
            <v>0.13</v>
          </cell>
          <cell r="U287">
            <v>1</v>
          </cell>
          <cell r="V287">
            <v>15</v>
          </cell>
          <cell r="W287">
            <v>12</v>
          </cell>
          <cell r="X287">
            <v>1</v>
          </cell>
          <cell r="Y287">
            <v>1</v>
          </cell>
          <cell r="Z287">
            <v>50</v>
          </cell>
          <cell r="AA287">
            <v>50</v>
          </cell>
          <cell r="AB287">
            <v>0.04</v>
          </cell>
          <cell r="AC287">
            <v>0.04</v>
          </cell>
          <cell r="AD287">
            <v>1</v>
          </cell>
        </row>
        <row r="288">
          <cell r="A288">
            <v>287</v>
          </cell>
          <cell r="B288" t="str">
            <v>Q7x49.0*41.0</v>
          </cell>
          <cell r="C288">
            <v>1041</v>
          </cell>
          <cell r="D288">
            <v>1245</v>
          </cell>
          <cell r="E288">
            <v>24</v>
          </cell>
          <cell r="F288">
            <v>24</v>
          </cell>
          <cell r="G288">
            <v>26</v>
          </cell>
          <cell r="H288">
            <v>26</v>
          </cell>
          <cell r="I288">
            <v>2</v>
          </cell>
          <cell r="J288">
            <v>2</v>
          </cell>
          <cell r="K288">
            <v>203.5</v>
          </cell>
          <cell r="L288">
            <v>4</v>
          </cell>
          <cell r="M288">
            <v>25</v>
          </cell>
          <cell r="N288">
            <v>56</v>
          </cell>
          <cell r="O288">
            <v>62</v>
          </cell>
          <cell r="P288">
            <v>78</v>
          </cell>
          <cell r="Q288">
            <v>0</v>
          </cell>
          <cell r="R288">
            <v>0.13</v>
          </cell>
          <cell r="S288">
            <v>0.13</v>
          </cell>
          <cell r="T288">
            <v>0.13</v>
          </cell>
          <cell r="U288">
            <v>1</v>
          </cell>
          <cell r="V288">
            <v>15</v>
          </cell>
          <cell r="W288">
            <v>12</v>
          </cell>
          <cell r="X288">
            <v>1</v>
          </cell>
          <cell r="Y288">
            <v>1</v>
          </cell>
          <cell r="Z288">
            <v>50</v>
          </cell>
          <cell r="AA288">
            <v>50</v>
          </cell>
          <cell r="AB288">
            <v>0.04</v>
          </cell>
          <cell r="AC288">
            <v>0.04</v>
          </cell>
          <cell r="AD288">
            <v>1</v>
          </cell>
        </row>
        <row r="289">
          <cell r="A289">
            <v>288</v>
          </cell>
          <cell r="B289" t="str">
            <v/>
          </cell>
          <cell r="C289" t="str">
            <v/>
          </cell>
          <cell r="D289" t="str">
            <v/>
          </cell>
          <cell r="E289" t="str">
            <v/>
          </cell>
          <cell r="F289" t="str">
            <v/>
          </cell>
          <cell r="G289" t="str">
            <v/>
          </cell>
          <cell r="H289" t="str">
            <v/>
          </cell>
          <cell r="I289" t="str">
            <v/>
          </cell>
          <cell r="J289" t="str">
            <v/>
          </cell>
          <cell r="K289" t="str">
            <v/>
          </cell>
          <cell r="L289" t="str">
            <v/>
          </cell>
          <cell r="M289" t="str">
            <v/>
          </cell>
          <cell r="N289" t="str">
            <v/>
          </cell>
          <cell r="O289" t="str">
            <v/>
          </cell>
          <cell r="P289" t="str">
            <v/>
          </cell>
          <cell r="Q289" t="str">
            <v/>
          </cell>
          <cell r="R289" t="str">
            <v/>
          </cell>
          <cell r="S289" t="str">
            <v/>
          </cell>
          <cell r="T289" t="str">
            <v/>
          </cell>
          <cell r="V289" t="str">
            <v/>
          </cell>
          <cell r="W289" t="str">
            <v/>
          </cell>
          <cell r="X289" t="str">
            <v/>
          </cell>
          <cell r="Y289" t="str">
            <v/>
          </cell>
          <cell r="Z289" t="str">
            <v/>
          </cell>
          <cell r="AA289" t="str">
            <v/>
          </cell>
          <cell r="AB289" t="str">
            <v/>
          </cell>
        </row>
        <row r="290">
          <cell r="A290">
            <v>289</v>
          </cell>
          <cell r="B290" t="str">
            <v/>
          </cell>
          <cell r="C290" t="str">
            <v/>
          </cell>
          <cell r="D290" t="str">
            <v/>
          </cell>
          <cell r="E290" t="str">
            <v/>
          </cell>
          <cell r="F290" t="str">
            <v/>
          </cell>
          <cell r="G290" t="str">
            <v/>
          </cell>
          <cell r="H290" t="str">
            <v/>
          </cell>
          <cell r="I290" t="str">
            <v/>
          </cell>
          <cell r="J290" t="str">
            <v/>
          </cell>
          <cell r="K290" t="str">
            <v/>
          </cell>
          <cell r="L290" t="str">
            <v/>
          </cell>
          <cell r="M290" t="str">
            <v/>
          </cell>
          <cell r="N290" t="str">
            <v/>
          </cell>
          <cell r="O290" t="str">
            <v/>
          </cell>
          <cell r="P290" t="str">
            <v/>
          </cell>
          <cell r="Q290" t="str">
            <v/>
          </cell>
          <cell r="R290" t="str">
            <v/>
          </cell>
          <cell r="S290" t="str">
            <v/>
          </cell>
          <cell r="T290" t="str">
            <v/>
          </cell>
          <cell r="V290" t="str">
            <v/>
          </cell>
          <cell r="W290" t="str">
            <v/>
          </cell>
          <cell r="X290" t="str">
            <v/>
          </cell>
          <cell r="Y290" t="str">
            <v/>
          </cell>
          <cell r="Z290" t="str">
            <v/>
          </cell>
          <cell r="AA290" t="str">
            <v/>
          </cell>
          <cell r="AB290" t="str">
            <v/>
          </cell>
        </row>
        <row r="291">
          <cell r="A291">
            <v>290</v>
          </cell>
          <cell r="B291" t="str">
            <v/>
          </cell>
          <cell r="C291" t="str">
            <v/>
          </cell>
          <cell r="D291" t="str">
            <v/>
          </cell>
          <cell r="E291" t="str">
            <v/>
          </cell>
          <cell r="F291" t="str">
            <v/>
          </cell>
          <cell r="G291" t="str">
            <v/>
          </cell>
          <cell r="H291" t="str">
            <v/>
          </cell>
          <cell r="I291" t="str">
            <v/>
          </cell>
          <cell r="J291" t="str">
            <v/>
          </cell>
          <cell r="K291" t="str">
            <v/>
          </cell>
          <cell r="L291" t="str">
            <v/>
          </cell>
          <cell r="M291" t="str">
            <v/>
          </cell>
          <cell r="N291" t="str">
            <v/>
          </cell>
          <cell r="O291" t="str">
            <v/>
          </cell>
          <cell r="P291" t="str">
            <v/>
          </cell>
          <cell r="Q291" t="str">
            <v/>
          </cell>
          <cell r="R291" t="str">
            <v/>
          </cell>
          <cell r="S291" t="str">
            <v/>
          </cell>
          <cell r="T291" t="str">
            <v/>
          </cell>
          <cell r="V291" t="str">
            <v/>
          </cell>
          <cell r="W291" t="str">
            <v/>
          </cell>
          <cell r="X291" t="str">
            <v/>
          </cell>
          <cell r="Y291" t="str">
            <v/>
          </cell>
          <cell r="Z291" t="str">
            <v/>
          </cell>
          <cell r="AA291" t="str">
            <v/>
          </cell>
          <cell r="AB291" t="str">
            <v/>
          </cell>
        </row>
        <row r="292">
          <cell r="A292">
            <v>291</v>
          </cell>
          <cell r="B292" t="str">
            <v>Q7 51.0*45.0</v>
          </cell>
          <cell r="C292">
            <v>1143</v>
          </cell>
          <cell r="D292">
            <v>1295</v>
          </cell>
          <cell r="E292">
            <v>25</v>
          </cell>
          <cell r="F292">
            <v>25</v>
          </cell>
          <cell r="G292">
            <v>26</v>
          </cell>
          <cell r="H292">
            <v>26</v>
          </cell>
          <cell r="I292">
            <v>1</v>
          </cell>
          <cell r="J292">
            <v>1</v>
          </cell>
          <cell r="K292">
            <v>203.5</v>
          </cell>
          <cell r="L292">
            <v>1</v>
          </cell>
          <cell r="M292">
            <v>22</v>
          </cell>
          <cell r="N292">
            <v>48</v>
          </cell>
          <cell r="O292">
            <v>54</v>
          </cell>
          <cell r="P292">
            <v>67</v>
          </cell>
          <cell r="Q292">
            <v>0</v>
          </cell>
          <cell r="R292">
            <v>0.13</v>
          </cell>
          <cell r="S292">
            <v>0.13</v>
          </cell>
          <cell r="T292">
            <v>0.13</v>
          </cell>
          <cell r="U292">
            <v>1</v>
          </cell>
          <cell r="V292">
            <v>15</v>
          </cell>
          <cell r="W292">
            <v>12</v>
          </cell>
          <cell r="X292">
            <v>1</v>
          </cell>
          <cell r="Y292">
            <v>1</v>
          </cell>
          <cell r="Z292">
            <v>50</v>
          </cell>
          <cell r="AA292">
            <v>50</v>
          </cell>
          <cell r="AB292">
            <v>0.04</v>
          </cell>
          <cell r="AC292">
            <v>0.04</v>
          </cell>
          <cell r="AD292">
            <v>1</v>
          </cell>
        </row>
        <row r="293">
          <cell r="A293">
            <v>292</v>
          </cell>
          <cell r="B293" t="str">
            <v>Q7c51.0*45.0</v>
          </cell>
          <cell r="C293">
            <v>1143</v>
          </cell>
          <cell r="D293">
            <v>1295</v>
          </cell>
          <cell r="E293">
            <v>230</v>
          </cell>
          <cell r="F293">
            <v>230</v>
          </cell>
          <cell r="G293">
            <v>206</v>
          </cell>
          <cell r="H293">
            <v>206</v>
          </cell>
          <cell r="I293">
            <v>1</v>
          </cell>
          <cell r="J293">
            <v>1</v>
          </cell>
          <cell r="K293">
            <v>203.5</v>
          </cell>
          <cell r="L293">
            <v>1</v>
          </cell>
          <cell r="M293">
            <v>22</v>
          </cell>
          <cell r="N293">
            <v>48</v>
          </cell>
          <cell r="O293">
            <v>54</v>
          </cell>
          <cell r="P293">
            <v>67</v>
          </cell>
          <cell r="Q293">
            <v>0</v>
          </cell>
          <cell r="R293">
            <v>0.13</v>
          </cell>
          <cell r="S293">
            <v>0.13</v>
          </cell>
          <cell r="T293">
            <v>0.13</v>
          </cell>
          <cell r="U293">
            <v>1</v>
          </cell>
          <cell r="V293">
            <v>15</v>
          </cell>
          <cell r="W293">
            <v>12</v>
          </cell>
          <cell r="X293">
            <v>1</v>
          </cell>
          <cell r="Y293">
            <v>1</v>
          </cell>
          <cell r="Z293">
            <v>50</v>
          </cell>
          <cell r="AA293">
            <v>50</v>
          </cell>
          <cell r="AB293">
            <v>0.04</v>
          </cell>
          <cell r="AC293">
            <v>0.04</v>
          </cell>
          <cell r="AD293">
            <v>1</v>
          </cell>
        </row>
        <row r="294">
          <cell r="A294">
            <v>293</v>
          </cell>
          <cell r="B294" t="str">
            <v>Q7x51.0*45.0</v>
          </cell>
          <cell r="C294">
            <v>1143</v>
          </cell>
          <cell r="D294">
            <v>1295</v>
          </cell>
          <cell r="E294">
            <v>25</v>
          </cell>
          <cell r="F294">
            <v>25</v>
          </cell>
          <cell r="G294">
            <v>26</v>
          </cell>
          <cell r="H294">
            <v>26</v>
          </cell>
          <cell r="I294">
            <v>2</v>
          </cell>
          <cell r="J294">
            <v>2</v>
          </cell>
          <cell r="K294">
            <v>203.5</v>
          </cell>
          <cell r="L294">
            <v>4</v>
          </cell>
          <cell r="M294">
            <v>22</v>
          </cell>
          <cell r="N294">
            <v>48</v>
          </cell>
          <cell r="O294">
            <v>54</v>
          </cell>
          <cell r="P294">
            <v>67</v>
          </cell>
          <cell r="Q294">
            <v>0</v>
          </cell>
          <cell r="R294">
            <v>0.13</v>
          </cell>
          <cell r="S294">
            <v>0.13</v>
          </cell>
          <cell r="T294">
            <v>0.13</v>
          </cell>
          <cell r="U294">
            <v>1</v>
          </cell>
          <cell r="V294">
            <v>15</v>
          </cell>
          <cell r="W294">
            <v>12</v>
          </cell>
          <cell r="X294">
            <v>1</v>
          </cell>
          <cell r="Y294">
            <v>1</v>
          </cell>
          <cell r="Z294">
            <v>50</v>
          </cell>
          <cell r="AA294">
            <v>50</v>
          </cell>
          <cell r="AB294">
            <v>0.04</v>
          </cell>
          <cell r="AC294">
            <v>0.04</v>
          </cell>
          <cell r="AD294">
            <v>1</v>
          </cell>
        </row>
        <row r="295">
          <cell r="A295">
            <v>294</v>
          </cell>
          <cell r="B295" t="str">
            <v/>
          </cell>
          <cell r="C295" t="str">
            <v/>
          </cell>
          <cell r="D295" t="str">
            <v/>
          </cell>
          <cell r="E295" t="str">
            <v/>
          </cell>
          <cell r="F295" t="str">
            <v/>
          </cell>
          <cell r="G295" t="str">
            <v/>
          </cell>
          <cell r="H295" t="str">
            <v/>
          </cell>
          <cell r="I295" t="str">
            <v/>
          </cell>
          <cell r="J295" t="str">
            <v/>
          </cell>
          <cell r="K295" t="str">
            <v/>
          </cell>
          <cell r="L295" t="str">
            <v/>
          </cell>
          <cell r="M295" t="str">
            <v/>
          </cell>
          <cell r="N295" t="str">
            <v/>
          </cell>
          <cell r="O295" t="str">
            <v/>
          </cell>
          <cell r="P295" t="str">
            <v/>
          </cell>
          <cell r="Q295" t="str">
            <v/>
          </cell>
          <cell r="R295" t="str">
            <v/>
          </cell>
          <cell r="S295" t="str">
            <v/>
          </cell>
          <cell r="T295" t="str">
            <v/>
          </cell>
          <cell r="V295" t="str">
            <v/>
          </cell>
          <cell r="W295" t="str">
            <v/>
          </cell>
          <cell r="X295" t="str">
            <v/>
          </cell>
          <cell r="Y295" t="str">
            <v/>
          </cell>
          <cell r="Z295" t="str">
            <v/>
          </cell>
          <cell r="AA295" t="str">
            <v/>
          </cell>
          <cell r="AB295" t="str">
            <v/>
          </cell>
        </row>
        <row r="296">
          <cell r="A296">
            <v>295</v>
          </cell>
          <cell r="B296" t="str">
            <v/>
          </cell>
          <cell r="C296" t="str">
            <v/>
          </cell>
          <cell r="D296" t="str">
            <v/>
          </cell>
          <cell r="E296" t="str">
            <v/>
          </cell>
          <cell r="F296" t="str">
            <v/>
          </cell>
          <cell r="G296" t="str">
            <v/>
          </cell>
          <cell r="H296" t="str">
            <v/>
          </cell>
          <cell r="I296" t="str">
            <v/>
          </cell>
          <cell r="J296" t="str">
            <v/>
          </cell>
          <cell r="K296" t="str">
            <v/>
          </cell>
          <cell r="L296" t="str">
            <v/>
          </cell>
          <cell r="M296" t="str">
            <v/>
          </cell>
          <cell r="N296" t="str">
            <v/>
          </cell>
          <cell r="O296" t="str">
            <v/>
          </cell>
          <cell r="P296" t="str">
            <v/>
          </cell>
          <cell r="Q296" t="str">
            <v/>
          </cell>
          <cell r="R296" t="str">
            <v/>
          </cell>
          <cell r="S296" t="str">
            <v/>
          </cell>
          <cell r="T296" t="str">
            <v/>
          </cell>
          <cell r="V296" t="str">
            <v/>
          </cell>
          <cell r="W296" t="str">
            <v/>
          </cell>
          <cell r="X296" t="str">
            <v/>
          </cell>
          <cell r="Y296" t="str">
            <v/>
          </cell>
          <cell r="Z296" t="str">
            <v/>
          </cell>
          <cell r="AA296" t="str">
            <v/>
          </cell>
          <cell r="AB296" t="str">
            <v/>
          </cell>
        </row>
        <row r="297">
          <cell r="A297">
            <v>296</v>
          </cell>
          <cell r="B297" t="str">
            <v>Q7 53.0*45.0</v>
          </cell>
          <cell r="C297">
            <v>1143</v>
          </cell>
          <cell r="D297">
            <v>1346</v>
          </cell>
          <cell r="E297">
            <v>25</v>
          </cell>
          <cell r="F297">
            <v>25</v>
          </cell>
          <cell r="G297">
            <v>26</v>
          </cell>
          <cell r="H297">
            <v>26</v>
          </cell>
          <cell r="I297">
            <v>1</v>
          </cell>
          <cell r="J297">
            <v>1</v>
          </cell>
          <cell r="K297">
            <v>203.5</v>
          </cell>
          <cell r="L297">
            <v>1</v>
          </cell>
          <cell r="M297">
            <v>22</v>
          </cell>
          <cell r="N297">
            <v>48</v>
          </cell>
          <cell r="O297">
            <v>54</v>
          </cell>
          <cell r="P297">
            <v>67</v>
          </cell>
          <cell r="Q297">
            <v>0</v>
          </cell>
          <cell r="R297">
            <v>0.13</v>
          </cell>
          <cell r="S297">
            <v>0.13</v>
          </cell>
          <cell r="T297">
            <v>0.13</v>
          </cell>
          <cell r="U297">
            <v>1</v>
          </cell>
          <cell r="V297">
            <v>15</v>
          </cell>
          <cell r="W297">
            <v>12</v>
          </cell>
          <cell r="X297">
            <v>1</v>
          </cell>
          <cell r="Y297">
            <v>1</v>
          </cell>
          <cell r="Z297">
            <v>50</v>
          </cell>
          <cell r="AA297">
            <v>50</v>
          </cell>
          <cell r="AB297">
            <v>0.04</v>
          </cell>
          <cell r="AC297">
            <v>0.04</v>
          </cell>
          <cell r="AD297">
            <v>1</v>
          </cell>
        </row>
        <row r="298">
          <cell r="A298">
            <v>297</v>
          </cell>
          <cell r="B298" t="str">
            <v>Q7c53.0*45.0</v>
          </cell>
          <cell r="C298">
            <v>1143</v>
          </cell>
          <cell r="D298">
            <v>1346</v>
          </cell>
          <cell r="E298">
            <v>230</v>
          </cell>
          <cell r="F298">
            <v>230</v>
          </cell>
          <cell r="G298">
            <v>231</v>
          </cell>
          <cell r="H298">
            <v>231</v>
          </cell>
          <cell r="I298">
            <v>1</v>
          </cell>
          <cell r="J298">
            <v>1</v>
          </cell>
          <cell r="K298">
            <v>203.5</v>
          </cell>
          <cell r="L298">
            <v>1</v>
          </cell>
          <cell r="M298">
            <v>22</v>
          </cell>
          <cell r="N298">
            <v>48</v>
          </cell>
          <cell r="O298">
            <v>54</v>
          </cell>
          <cell r="P298">
            <v>67</v>
          </cell>
          <cell r="Q298">
            <v>0</v>
          </cell>
          <cell r="R298">
            <v>0.13</v>
          </cell>
          <cell r="S298">
            <v>0.13</v>
          </cell>
          <cell r="T298">
            <v>0.13</v>
          </cell>
          <cell r="U298">
            <v>1</v>
          </cell>
          <cell r="V298">
            <v>15</v>
          </cell>
          <cell r="W298">
            <v>12</v>
          </cell>
          <cell r="X298">
            <v>1</v>
          </cell>
          <cell r="Y298">
            <v>1</v>
          </cell>
          <cell r="Z298">
            <v>50</v>
          </cell>
          <cell r="AA298">
            <v>50</v>
          </cell>
          <cell r="AB298">
            <v>0.04</v>
          </cell>
          <cell r="AC298">
            <v>0.04</v>
          </cell>
          <cell r="AD298">
            <v>1</v>
          </cell>
        </row>
        <row r="299">
          <cell r="A299">
            <v>298</v>
          </cell>
          <cell r="B299" t="str">
            <v>Q7x53.0*45.0</v>
          </cell>
          <cell r="C299">
            <v>1143</v>
          </cell>
          <cell r="D299">
            <v>1346</v>
          </cell>
          <cell r="E299">
            <v>10</v>
          </cell>
          <cell r="F299">
            <v>10</v>
          </cell>
          <cell r="G299">
            <v>11</v>
          </cell>
          <cell r="H299">
            <v>11</v>
          </cell>
          <cell r="I299">
            <v>2</v>
          </cell>
          <cell r="J299">
            <v>2</v>
          </cell>
          <cell r="K299">
            <v>203.5</v>
          </cell>
          <cell r="L299">
            <v>4</v>
          </cell>
          <cell r="M299">
            <v>22</v>
          </cell>
          <cell r="N299">
            <v>48</v>
          </cell>
          <cell r="O299">
            <v>54</v>
          </cell>
          <cell r="P299">
            <v>67</v>
          </cell>
          <cell r="Q299">
            <v>0</v>
          </cell>
          <cell r="R299">
            <v>0.13</v>
          </cell>
          <cell r="S299">
            <v>0.13</v>
          </cell>
          <cell r="T299">
            <v>0.13</v>
          </cell>
          <cell r="U299">
            <v>1</v>
          </cell>
          <cell r="V299">
            <v>15</v>
          </cell>
          <cell r="W299">
            <v>12</v>
          </cell>
          <cell r="X299">
            <v>1</v>
          </cell>
          <cell r="Y299">
            <v>1</v>
          </cell>
          <cell r="Z299">
            <v>50</v>
          </cell>
          <cell r="AA299">
            <v>50</v>
          </cell>
          <cell r="AB299">
            <v>0.04</v>
          </cell>
          <cell r="AC299">
            <v>0.04</v>
          </cell>
          <cell r="AD299">
            <v>1</v>
          </cell>
        </row>
        <row r="300">
          <cell r="A300">
            <v>299</v>
          </cell>
          <cell r="B300" t="str">
            <v/>
          </cell>
          <cell r="C300" t="str">
            <v/>
          </cell>
          <cell r="D300" t="str">
            <v/>
          </cell>
          <cell r="E300" t="str">
            <v/>
          </cell>
          <cell r="F300" t="str">
            <v/>
          </cell>
          <cell r="G300" t="str">
            <v/>
          </cell>
          <cell r="H300" t="str">
            <v/>
          </cell>
          <cell r="I300" t="str">
            <v/>
          </cell>
          <cell r="J300" t="str">
            <v/>
          </cell>
          <cell r="K300" t="str">
            <v/>
          </cell>
          <cell r="L300" t="str">
            <v/>
          </cell>
          <cell r="M300" t="str">
            <v/>
          </cell>
          <cell r="N300" t="str">
            <v/>
          </cell>
          <cell r="O300" t="str">
            <v/>
          </cell>
          <cell r="P300" t="str">
            <v/>
          </cell>
          <cell r="Q300" t="str">
            <v/>
          </cell>
          <cell r="R300" t="str">
            <v/>
          </cell>
          <cell r="S300" t="str">
            <v/>
          </cell>
          <cell r="T300" t="str">
            <v/>
          </cell>
          <cell r="V300" t="str">
            <v/>
          </cell>
          <cell r="W300" t="str">
            <v/>
          </cell>
          <cell r="X300" t="str">
            <v/>
          </cell>
          <cell r="Y300" t="str">
            <v/>
          </cell>
          <cell r="Z300" t="str">
            <v/>
          </cell>
          <cell r="AA300" t="str">
            <v/>
          </cell>
          <cell r="AB300" t="str">
            <v/>
          </cell>
        </row>
        <row r="301">
          <cell r="A301">
            <v>300</v>
          </cell>
          <cell r="B301" t="str">
            <v/>
          </cell>
          <cell r="C301" t="str">
            <v/>
          </cell>
          <cell r="D301" t="str">
            <v/>
          </cell>
          <cell r="E301" t="str">
            <v/>
          </cell>
          <cell r="F301" t="str">
            <v/>
          </cell>
          <cell r="G301" t="str">
            <v/>
          </cell>
          <cell r="H301" t="str">
            <v/>
          </cell>
          <cell r="I301" t="str">
            <v/>
          </cell>
          <cell r="J301" t="str">
            <v/>
          </cell>
          <cell r="K301" t="str">
            <v/>
          </cell>
          <cell r="L301" t="str">
            <v/>
          </cell>
          <cell r="M301" t="str">
            <v/>
          </cell>
          <cell r="N301" t="str">
            <v/>
          </cell>
          <cell r="O301" t="str">
            <v/>
          </cell>
          <cell r="P301" t="str">
            <v/>
          </cell>
          <cell r="Q301" t="str">
            <v/>
          </cell>
          <cell r="R301" t="str">
            <v/>
          </cell>
          <cell r="S301" t="str">
            <v/>
          </cell>
          <cell r="T301" t="str">
            <v/>
          </cell>
          <cell r="V301" t="str">
            <v/>
          </cell>
          <cell r="W301" t="str">
            <v/>
          </cell>
          <cell r="X301" t="str">
            <v/>
          </cell>
          <cell r="Y301" t="str">
            <v/>
          </cell>
          <cell r="Z301" t="str">
            <v/>
          </cell>
          <cell r="AA301" t="str">
            <v/>
          </cell>
          <cell r="AB301" t="str">
            <v/>
          </cell>
        </row>
        <row r="302">
          <cell r="A302">
            <v>301</v>
          </cell>
          <cell r="B302" t="str">
            <v>T6 35.5*28.0</v>
          </cell>
          <cell r="C302">
            <v>711</v>
          </cell>
          <cell r="D302">
            <v>902</v>
          </cell>
          <cell r="E302">
            <v>14</v>
          </cell>
          <cell r="F302">
            <v>14</v>
          </cell>
          <cell r="G302">
            <v>9</v>
          </cell>
          <cell r="H302">
            <v>9</v>
          </cell>
          <cell r="I302">
            <v>1</v>
          </cell>
          <cell r="J302">
            <v>1</v>
          </cell>
          <cell r="K302">
            <v>203.5</v>
          </cell>
          <cell r="L302">
            <v>1</v>
          </cell>
          <cell r="M302">
            <v>41</v>
          </cell>
          <cell r="N302">
            <v>90</v>
          </cell>
          <cell r="O302">
            <v>100</v>
          </cell>
          <cell r="P302">
            <v>125</v>
          </cell>
          <cell r="Q302">
            <v>0</v>
          </cell>
          <cell r="R302">
            <v>0.15</v>
          </cell>
          <cell r="S302">
            <v>0.15</v>
          </cell>
          <cell r="T302">
            <v>0.15</v>
          </cell>
          <cell r="U302">
            <v>1</v>
          </cell>
          <cell r="V302">
            <v>15</v>
          </cell>
          <cell r="W302">
            <v>12</v>
          </cell>
          <cell r="X302">
            <v>1</v>
          </cell>
          <cell r="Y302">
            <v>1</v>
          </cell>
          <cell r="Z302">
            <v>50</v>
          </cell>
          <cell r="AA302">
            <v>50</v>
          </cell>
          <cell r="AB302">
            <v>0.04</v>
          </cell>
          <cell r="AC302">
            <v>0.04</v>
          </cell>
          <cell r="AD302">
            <v>1</v>
          </cell>
        </row>
        <row r="303">
          <cell r="A303">
            <v>302</v>
          </cell>
          <cell r="B303" t="str">
            <v>T6+35.5*28.0</v>
          </cell>
          <cell r="C303">
            <v>711</v>
          </cell>
          <cell r="D303">
            <v>902</v>
          </cell>
          <cell r="E303">
            <v>14</v>
          </cell>
          <cell r="F303">
            <v>14</v>
          </cell>
          <cell r="G303">
            <v>9</v>
          </cell>
          <cell r="H303">
            <v>9</v>
          </cell>
          <cell r="I303">
            <v>1</v>
          </cell>
          <cell r="J303">
            <v>1</v>
          </cell>
          <cell r="K303">
            <v>203.5</v>
          </cell>
          <cell r="L303">
            <v>1</v>
          </cell>
          <cell r="M303">
            <v>41</v>
          </cell>
          <cell r="N303">
            <v>90</v>
          </cell>
          <cell r="O303">
            <v>100</v>
          </cell>
          <cell r="P303">
            <v>125</v>
          </cell>
          <cell r="Q303">
            <v>0</v>
          </cell>
          <cell r="R303">
            <v>0.15</v>
          </cell>
          <cell r="S303">
            <v>0.15</v>
          </cell>
          <cell r="T303">
            <v>0.4</v>
          </cell>
          <cell r="U303">
            <v>3</v>
          </cell>
          <cell r="V303">
            <v>15</v>
          </cell>
          <cell r="W303">
            <v>12</v>
          </cell>
          <cell r="X303">
            <v>1</v>
          </cell>
          <cell r="Y303">
            <v>1</v>
          </cell>
          <cell r="Z303">
            <v>50</v>
          </cell>
          <cell r="AA303">
            <v>50</v>
          </cell>
          <cell r="AB303">
            <v>0.04</v>
          </cell>
          <cell r="AC303">
            <v>0.3</v>
          </cell>
          <cell r="AD303">
            <v>3</v>
          </cell>
        </row>
        <row r="304">
          <cell r="A304">
            <v>303</v>
          </cell>
          <cell r="B304" t="str">
            <v>T6=35.5*28.0</v>
          </cell>
          <cell r="C304">
            <v>711</v>
          </cell>
          <cell r="D304">
            <v>902</v>
          </cell>
          <cell r="E304">
            <v>14</v>
          </cell>
          <cell r="F304">
            <v>14</v>
          </cell>
          <cell r="G304">
            <v>9</v>
          </cell>
          <cell r="H304">
            <v>9</v>
          </cell>
          <cell r="I304">
            <v>1</v>
          </cell>
          <cell r="J304">
            <v>1</v>
          </cell>
          <cell r="K304">
            <v>203.5</v>
          </cell>
          <cell r="L304">
            <v>1</v>
          </cell>
          <cell r="M304">
            <v>41</v>
          </cell>
          <cell r="N304">
            <v>90</v>
          </cell>
          <cell r="O304">
            <v>100</v>
          </cell>
          <cell r="P304">
            <v>125</v>
          </cell>
          <cell r="Q304">
            <v>0</v>
          </cell>
          <cell r="R304">
            <v>0.15</v>
          </cell>
          <cell r="S304">
            <v>0.15</v>
          </cell>
          <cell r="T304">
            <v>0.5</v>
          </cell>
          <cell r="U304">
            <v>3</v>
          </cell>
          <cell r="V304">
            <v>15</v>
          </cell>
          <cell r="W304">
            <v>12</v>
          </cell>
          <cell r="X304">
            <v>1</v>
          </cell>
          <cell r="Y304">
            <v>1</v>
          </cell>
          <cell r="Z304">
            <v>50</v>
          </cell>
          <cell r="AA304">
            <v>50</v>
          </cell>
          <cell r="AB304">
            <v>50</v>
          </cell>
          <cell r="AC304">
            <v>50</v>
          </cell>
          <cell r="AD304">
            <v>3</v>
          </cell>
        </row>
        <row r="305">
          <cell r="A305">
            <v>304</v>
          </cell>
          <cell r="B305" t="str">
            <v>T6!35.5*28.0</v>
          </cell>
          <cell r="C305">
            <v>711</v>
          </cell>
          <cell r="D305">
            <v>902</v>
          </cell>
          <cell r="E305">
            <v>14</v>
          </cell>
          <cell r="F305">
            <v>14</v>
          </cell>
          <cell r="G305">
            <v>9</v>
          </cell>
          <cell r="H305">
            <v>9</v>
          </cell>
          <cell r="I305">
            <v>1</v>
          </cell>
          <cell r="J305">
            <v>1</v>
          </cell>
          <cell r="K305">
            <v>203.5</v>
          </cell>
          <cell r="L305">
            <v>1</v>
          </cell>
          <cell r="M305">
            <v>41</v>
          </cell>
          <cell r="N305">
            <v>90</v>
          </cell>
          <cell r="O305">
            <v>100</v>
          </cell>
          <cell r="P305">
            <v>125</v>
          </cell>
          <cell r="Q305">
            <v>0</v>
          </cell>
          <cell r="R305">
            <v>0.15</v>
          </cell>
          <cell r="S305">
            <v>0.15</v>
          </cell>
          <cell r="T305">
            <v>1</v>
          </cell>
          <cell r="U305">
            <v>3</v>
          </cell>
          <cell r="V305">
            <v>15</v>
          </cell>
          <cell r="W305">
            <v>12</v>
          </cell>
          <cell r="X305">
            <v>1</v>
          </cell>
          <cell r="Y305">
            <v>1</v>
          </cell>
          <cell r="Z305">
            <v>50</v>
          </cell>
          <cell r="AA305">
            <v>50</v>
          </cell>
          <cell r="AB305">
            <v>50</v>
          </cell>
          <cell r="AC305">
            <v>50</v>
          </cell>
          <cell r="AD305">
            <v>3</v>
          </cell>
        </row>
        <row r="306">
          <cell r="A306">
            <v>305</v>
          </cell>
          <cell r="B306" t="str">
            <v>Q7x38.0*30.0</v>
          </cell>
          <cell r="C306">
            <v>762</v>
          </cell>
          <cell r="D306">
            <v>965</v>
          </cell>
          <cell r="E306">
            <v>8</v>
          </cell>
          <cell r="F306">
            <v>8</v>
          </cell>
          <cell r="G306">
            <v>8</v>
          </cell>
          <cell r="H306">
            <v>8</v>
          </cell>
          <cell r="I306">
            <v>2</v>
          </cell>
          <cell r="J306">
            <v>2</v>
          </cell>
          <cell r="K306">
            <v>203.5</v>
          </cell>
          <cell r="L306">
            <v>4</v>
          </cell>
          <cell r="M306">
            <v>38</v>
          </cell>
          <cell r="N306">
            <v>84</v>
          </cell>
          <cell r="O306">
            <v>93</v>
          </cell>
          <cell r="P306">
            <v>116</v>
          </cell>
          <cell r="Q306">
            <v>0</v>
          </cell>
          <cell r="R306">
            <v>0.13</v>
          </cell>
          <cell r="S306">
            <v>0.13</v>
          </cell>
          <cell r="T306">
            <v>0.13</v>
          </cell>
          <cell r="U306">
            <v>1</v>
          </cell>
          <cell r="V306">
            <v>15</v>
          </cell>
          <cell r="W306">
            <v>12</v>
          </cell>
          <cell r="X306">
            <v>1</v>
          </cell>
          <cell r="Y306">
            <v>1</v>
          </cell>
          <cell r="Z306">
            <v>50</v>
          </cell>
          <cell r="AA306">
            <v>50</v>
          </cell>
          <cell r="AB306">
            <v>0.04</v>
          </cell>
          <cell r="AC306">
            <v>0.04</v>
          </cell>
          <cell r="AD306">
            <v>1</v>
          </cell>
        </row>
        <row r="307">
          <cell r="A307">
            <v>306</v>
          </cell>
          <cell r="B307" t="str">
            <v>Q7 38.0*30.0</v>
          </cell>
          <cell r="C307">
            <v>762</v>
          </cell>
          <cell r="D307">
            <v>965</v>
          </cell>
          <cell r="E307">
            <v>14</v>
          </cell>
          <cell r="F307">
            <v>14</v>
          </cell>
          <cell r="G307">
            <v>21</v>
          </cell>
          <cell r="H307">
            <v>21</v>
          </cell>
          <cell r="I307">
            <v>1</v>
          </cell>
          <cell r="J307">
            <v>1</v>
          </cell>
          <cell r="K307">
            <v>203.5</v>
          </cell>
          <cell r="L307">
            <v>1</v>
          </cell>
          <cell r="M307">
            <v>38</v>
          </cell>
          <cell r="N307">
            <v>84</v>
          </cell>
          <cell r="O307">
            <v>93</v>
          </cell>
          <cell r="P307">
            <v>116</v>
          </cell>
          <cell r="Q307">
            <v>0</v>
          </cell>
          <cell r="R307">
            <v>0.13</v>
          </cell>
          <cell r="S307">
            <v>0.13</v>
          </cell>
          <cell r="T307">
            <v>0.13</v>
          </cell>
          <cell r="U307">
            <v>1</v>
          </cell>
          <cell r="V307">
            <v>15</v>
          </cell>
          <cell r="W307">
            <v>12</v>
          </cell>
          <cell r="X307">
            <v>1</v>
          </cell>
          <cell r="Y307">
            <v>1</v>
          </cell>
          <cell r="Z307">
            <v>50</v>
          </cell>
          <cell r="AA307">
            <v>50</v>
          </cell>
          <cell r="AB307">
            <v>0.04</v>
          </cell>
          <cell r="AC307">
            <v>0.04</v>
          </cell>
          <cell r="AD307">
            <v>1</v>
          </cell>
        </row>
        <row r="308">
          <cell r="A308">
            <v>307</v>
          </cell>
          <cell r="B308" t="str">
            <v>Q7b38.0*30.0</v>
          </cell>
          <cell r="C308">
            <v>762</v>
          </cell>
          <cell r="D308">
            <v>965</v>
          </cell>
          <cell r="E308">
            <v>69</v>
          </cell>
          <cell r="F308">
            <v>69</v>
          </cell>
          <cell r="G308">
            <v>105</v>
          </cell>
          <cell r="H308">
            <v>105</v>
          </cell>
          <cell r="I308">
            <v>1</v>
          </cell>
          <cell r="J308">
            <v>1</v>
          </cell>
          <cell r="K308">
            <v>203.5</v>
          </cell>
          <cell r="L308">
            <v>1</v>
          </cell>
          <cell r="M308">
            <v>38</v>
          </cell>
          <cell r="N308">
            <v>84</v>
          </cell>
          <cell r="O308">
            <v>93</v>
          </cell>
          <cell r="P308">
            <v>116</v>
          </cell>
          <cell r="Q308">
            <v>0</v>
          </cell>
          <cell r="R308">
            <v>0.13</v>
          </cell>
          <cell r="S308">
            <v>0.13</v>
          </cell>
          <cell r="T308">
            <v>0.13</v>
          </cell>
          <cell r="U308">
            <v>1</v>
          </cell>
          <cell r="V308">
            <v>15</v>
          </cell>
          <cell r="W308">
            <v>12</v>
          </cell>
          <cell r="X308">
            <v>1</v>
          </cell>
          <cell r="Y308">
            <v>1</v>
          </cell>
          <cell r="Z308">
            <v>50</v>
          </cell>
          <cell r="AA308">
            <v>50</v>
          </cell>
          <cell r="AB308">
            <v>0.04</v>
          </cell>
          <cell r="AC308">
            <v>0.04</v>
          </cell>
          <cell r="AD308">
            <v>1</v>
          </cell>
        </row>
        <row r="309">
          <cell r="A309">
            <v>308</v>
          </cell>
          <cell r="B309" t="str">
            <v>Q7+38.0*30.0</v>
          </cell>
          <cell r="C309">
            <v>762</v>
          </cell>
          <cell r="D309">
            <v>965</v>
          </cell>
          <cell r="E309">
            <v>14</v>
          </cell>
          <cell r="F309">
            <v>14</v>
          </cell>
          <cell r="G309">
            <v>21</v>
          </cell>
          <cell r="H309">
            <v>21</v>
          </cell>
          <cell r="I309">
            <v>1</v>
          </cell>
          <cell r="J309">
            <v>1</v>
          </cell>
          <cell r="K309">
            <v>203.5</v>
          </cell>
          <cell r="L309">
            <v>1</v>
          </cell>
          <cell r="M309">
            <v>38</v>
          </cell>
          <cell r="N309">
            <v>84</v>
          </cell>
          <cell r="O309">
            <v>93</v>
          </cell>
          <cell r="P309">
            <v>116</v>
          </cell>
          <cell r="Q309">
            <v>0</v>
          </cell>
          <cell r="R309">
            <v>0.13</v>
          </cell>
          <cell r="S309">
            <v>0.13</v>
          </cell>
          <cell r="T309">
            <v>0.33</v>
          </cell>
          <cell r="U309">
            <v>3</v>
          </cell>
          <cell r="V309">
            <v>15</v>
          </cell>
          <cell r="W309">
            <v>12</v>
          </cell>
          <cell r="X309">
            <v>1</v>
          </cell>
          <cell r="Y309">
            <v>1</v>
          </cell>
          <cell r="Z309">
            <v>50</v>
          </cell>
          <cell r="AA309">
            <v>50</v>
          </cell>
          <cell r="AB309">
            <v>0.04</v>
          </cell>
          <cell r="AC309">
            <v>0.3</v>
          </cell>
          <cell r="AD309">
            <v>3</v>
          </cell>
        </row>
        <row r="310">
          <cell r="A310">
            <v>309</v>
          </cell>
          <cell r="B310" t="str">
            <v>Q7=38.0*30.0</v>
          </cell>
          <cell r="C310">
            <v>762</v>
          </cell>
          <cell r="D310">
            <v>965</v>
          </cell>
          <cell r="E310">
            <v>14</v>
          </cell>
          <cell r="F310">
            <v>14</v>
          </cell>
          <cell r="G310">
            <v>21</v>
          </cell>
          <cell r="H310">
            <v>21</v>
          </cell>
          <cell r="I310">
            <v>1</v>
          </cell>
          <cell r="J310">
            <v>1</v>
          </cell>
          <cell r="K310">
            <v>203.5</v>
          </cell>
          <cell r="L310">
            <v>1</v>
          </cell>
          <cell r="M310">
            <v>38</v>
          </cell>
          <cell r="N310">
            <v>84</v>
          </cell>
          <cell r="O310">
            <v>93</v>
          </cell>
          <cell r="P310">
            <v>116</v>
          </cell>
          <cell r="Q310">
            <v>0</v>
          </cell>
          <cell r="R310">
            <v>0.13</v>
          </cell>
          <cell r="S310">
            <v>0.33</v>
          </cell>
          <cell r="T310">
            <v>0.5</v>
          </cell>
          <cell r="U310">
            <v>3</v>
          </cell>
          <cell r="V310">
            <v>15</v>
          </cell>
          <cell r="W310">
            <v>12</v>
          </cell>
          <cell r="X310">
            <v>1</v>
          </cell>
          <cell r="Y310">
            <v>1</v>
          </cell>
          <cell r="Z310">
            <v>50</v>
          </cell>
          <cell r="AA310">
            <v>50</v>
          </cell>
          <cell r="AB310">
            <v>50</v>
          </cell>
          <cell r="AC310">
            <v>50</v>
          </cell>
          <cell r="AD310">
            <v>3</v>
          </cell>
        </row>
        <row r="311">
          <cell r="A311">
            <v>310</v>
          </cell>
          <cell r="B311" t="str">
            <v>A6=35.5*28.0</v>
          </cell>
          <cell r="C311">
            <v>711</v>
          </cell>
          <cell r="D311">
            <v>902</v>
          </cell>
          <cell r="E311">
            <v>14</v>
          </cell>
          <cell r="F311">
            <v>14</v>
          </cell>
          <cell r="G311">
            <v>9</v>
          </cell>
          <cell r="H311">
            <v>9</v>
          </cell>
          <cell r="I311">
            <v>1</v>
          </cell>
          <cell r="J311">
            <v>1</v>
          </cell>
          <cell r="K311">
            <v>203.5</v>
          </cell>
          <cell r="L311">
            <v>1</v>
          </cell>
          <cell r="M311">
            <v>41</v>
          </cell>
          <cell r="N311">
            <v>90</v>
          </cell>
          <cell r="O311">
            <v>100</v>
          </cell>
          <cell r="P311">
            <v>125</v>
          </cell>
          <cell r="Q311">
            <v>0</v>
          </cell>
          <cell r="R311">
            <v>0.15</v>
          </cell>
          <cell r="S311">
            <v>0.4</v>
          </cell>
          <cell r="T311">
            <v>0.5</v>
          </cell>
          <cell r="U311">
            <v>3</v>
          </cell>
          <cell r="V311">
            <v>15</v>
          </cell>
          <cell r="W311">
            <v>12</v>
          </cell>
          <cell r="X311">
            <v>1</v>
          </cell>
          <cell r="Y311">
            <v>1</v>
          </cell>
          <cell r="Z311">
            <v>50</v>
          </cell>
          <cell r="AA311">
            <v>50</v>
          </cell>
          <cell r="AB311">
            <v>50</v>
          </cell>
          <cell r="AC311">
            <v>50</v>
          </cell>
          <cell r="AD311">
            <v>3</v>
          </cell>
        </row>
        <row r="312">
          <cell r="A312">
            <v>311</v>
          </cell>
          <cell r="B312" t="str">
            <v>A6 35.5*28.0</v>
          </cell>
          <cell r="C312">
            <v>711</v>
          </cell>
          <cell r="D312">
            <v>902</v>
          </cell>
          <cell r="E312">
            <v>14</v>
          </cell>
          <cell r="F312">
            <v>14</v>
          </cell>
          <cell r="G312">
            <v>9</v>
          </cell>
          <cell r="H312">
            <v>9</v>
          </cell>
          <cell r="I312">
            <v>1</v>
          </cell>
          <cell r="J312">
            <v>1</v>
          </cell>
          <cell r="K312">
            <v>203.5</v>
          </cell>
          <cell r="L312">
            <v>1</v>
          </cell>
          <cell r="M312">
            <v>41</v>
          </cell>
          <cell r="N312">
            <v>90</v>
          </cell>
          <cell r="O312">
            <v>100</v>
          </cell>
          <cell r="P312">
            <v>125</v>
          </cell>
          <cell r="Q312">
            <v>0</v>
          </cell>
          <cell r="R312">
            <v>0.15</v>
          </cell>
          <cell r="S312">
            <v>0.15</v>
          </cell>
          <cell r="T312">
            <v>0.15</v>
          </cell>
          <cell r="U312">
            <v>1</v>
          </cell>
          <cell r="V312">
            <v>15</v>
          </cell>
          <cell r="W312">
            <v>12</v>
          </cell>
          <cell r="X312">
            <v>1</v>
          </cell>
          <cell r="Y312">
            <v>1</v>
          </cell>
          <cell r="Z312">
            <v>50</v>
          </cell>
          <cell r="AA312">
            <v>50</v>
          </cell>
          <cell r="AB312">
            <v>0.04</v>
          </cell>
          <cell r="AC312">
            <v>0.04</v>
          </cell>
          <cell r="AD312">
            <v>1</v>
          </cell>
        </row>
        <row r="313">
          <cell r="A313">
            <v>312</v>
          </cell>
          <cell r="B313" t="str">
            <v>A6b35.5*28.0</v>
          </cell>
          <cell r="C313">
            <v>711</v>
          </cell>
          <cell r="D313">
            <v>902</v>
          </cell>
          <cell r="E313">
            <v>44</v>
          </cell>
          <cell r="F313">
            <v>44</v>
          </cell>
          <cell r="G313">
            <v>74</v>
          </cell>
          <cell r="H313">
            <v>74</v>
          </cell>
          <cell r="I313">
            <v>1</v>
          </cell>
          <cell r="J313">
            <v>1</v>
          </cell>
          <cell r="K313">
            <v>203.5</v>
          </cell>
          <cell r="L313">
            <v>1</v>
          </cell>
          <cell r="M313">
            <v>41</v>
          </cell>
          <cell r="N313">
            <v>90</v>
          </cell>
          <cell r="O313">
            <v>100</v>
          </cell>
          <cell r="P313">
            <v>125</v>
          </cell>
          <cell r="Q313">
            <v>0</v>
          </cell>
          <cell r="R313">
            <v>0.15</v>
          </cell>
          <cell r="S313">
            <v>0.15</v>
          </cell>
          <cell r="T313">
            <v>0.15</v>
          </cell>
          <cell r="U313">
            <v>1</v>
          </cell>
          <cell r="V313">
            <v>15</v>
          </cell>
          <cell r="W313">
            <v>12</v>
          </cell>
          <cell r="X313">
            <v>1</v>
          </cell>
          <cell r="Y313">
            <v>1</v>
          </cell>
          <cell r="Z313">
            <v>50</v>
          </cell>
          <cell r="AA313">
            <v>50</v>
          </cell>
          <cell r="AB313">
            <v>0.04</v>
          </cell>
          <cell r="AC313">
            <v>0.04</v>
          </cell>
          <cell r="AD313">
            <v>1</v>
          </cell>
        </row>
        <row r="314">
          <cell r="A314">
            <v>313</v>
          </cell>
          <cell r="B314" t="str">
            <v>A6h35.5*28.0</v>
          </cell>
          <cell r="C314">
            <v>711</v>
          </cell>
          <cell r="D314">
            <v>902</v>
          </cell>
          <cell r="E314">
            <v>8</v>
          </cell>
          <cell r="F314">
            <v>8</v>
          </cell>
          <cell r="G314">
            <v>8</v>
          </cell>
          <cell r="H314">
            <v>8</v>
          </cell>
          <cell r="I314">
            <v>1</v>
          </cell>
          <cell r="J314">
            <v>2</v>
          </cell>
          <cell r="K314">
            <v>203.5</v>
          </cell>
          <cell r="L314">
            <v>2</v>
          </cell>
          <cell r="M314">
            <v>41</v>
          </cell>
          <cell r="N314">
            <v>90</v>
          </cell>
          <cell r="O314">
            <v>100</v>
          </cell>
          <cell r="P314">
            <v>125</v>
          </cell>
          <cell r="Q314">
            <v>0</v>
          </cell>
          <cell r="R314">
            <v>0.15</v>
          </cell>
          <cell r="S314">
            <v>0.15</v>
          </cell>
          <cell r="T314">
            <v>0.15</v>
          </cell>
          <cell r="U314">
            <v>1</v>
          </cell>
          <cell r="V314">
            <v>15</v>
          </cell>
          <cell r="W314">
            <v>12</v>
          </cell>
          <cell r="X314">
            <v>1</v>
          </cell>
          <cell r="Y314">
            <v>1</v>
          </cell>
          <cell r="Z314">
            <v>50</v>
          </cell>
          <cell r="AA314">
            <v>50</v>
          </cell>
          <cell r="AB314">
            <v>0.04</v>
          </cell>
          <cell r="AC314">
            <v>0.04</v>
          </cell>
          <cell r="AD314">
            <v>1</v>
          </cell>
        </row>
        <row r="315">
          <cell r="A315">
            <v>314</v>
          </cell>
          <cell r="B315" t="str">
            <v/>
          </cell>
          <cell r="C315" t="str">
            <v/>
          </cell>
          <cell r="D315" t="str">
            <v/>
          </cell>
          <cell r="E315" t="str">
            <v/>
          </cell>
          <cell r="F315" t="str">
            <v/>
          </cell>
          <cell r="G315" t="str">
            <v/>
          </cell>
          <cell r="H315" t="str">
            <v/>
          </cell>
          <cell r="I315" t="str">
            <v/>
          </cell>
          <cell r="J315" t="str">
            <v/>
          </cell>
          <cell r="K315" t="str">
            <v/>
          </cell>
          <cell r="L315" t="str">
            <v/>
          </cell>
          <cell r="M315" t="str">
            <v/>
          </cell>
          <cell r="N315" t="str">
            <v/>
          </cell>
          <cell r="O315" t="str">
            <v/>
          </cell>
          <cell r="P315" t="str">
            <v/>
          </cell>
          <cell r="Q315" t="str">
            <v/>
          </cell>
          <cell r="R315" t="str">
            <v/>
          </cell>
          <cell r="S315" t="str">
            <v/>
          </cell>
          <cell r="T315" t="str">
            <v/>
          </cell>
          <cell r="V315" t="str">
            <v/>
          </cell>
          <cell r="W315" t="str">
            <v/>
          </cell>
          <cell r="X315" t="str">
            <v/>
          </cell>
          <cell r="Y315" t="str">
            <v/>
          </cell>
          <cell r="Z315" t="str">
            <v/>
          </cell>
          <cell r="AA315" t="str">
            <v/>
          </cell>
          <cell r="AB315" t="str">
            <v/>
          </cell>
        </row>
        <row r="316">
          <cell r="A316">
            <v>315</v>
          </cell>
          <cell r="B316" t="str">
            <v/>
          </cell>
          <cell r="C316" t="str">
            <v/>
          </cell>
          <cell r="D316" t="str">
            <v/>
          </cell>
          <cell r="E316" t="str">
            <v/>
          </cell>
          <cell r="F316" t="str">
            <v/>
          </cell>
          <cell r="G316" t="str">
            <v/>
          </cell>
          <cell r="H316" t="str">
            <v/>
          </cell>
          <cell r="I316" t="str">
            <v/>
          </cell>
          <cell r="J316" t="str">
            <v/>
          </cell>
          <cell r="K316" t="str">
            <v/>
          </cell>
          <cell r="L316" t="str">
            <v/>
          </cell>
          <cell r="M316" t="str">
            <v/>
          </cell>
          <cell r="N316" t="str">
            <v/>
          </cell>
          <cell r="O316" t="str">
            <v/>
          </cell>
          <cell r="P316" t="str">
            <v/>
          </cell>
          <cell r="Q316" t="str">
            <v/>
          </cell>
          <cell r="R316" t="str">
            <v/>
          </cell>
          <cell r="S316" t="str">
            <v/>
          </cell>
          <cell r="T316" t="str">
            <v/>
          </cell>
          <cell r="V316" t="str">
            <v/>
          </cell>
          <cell r="W316" t="str">
            <v/>
          </cell>
          <cell r="X316" t="str">
            <v/>
          </cell>
          <cell r="Y316" t="str">
            <v/>
          </cell>
          <cell r="Z316" t="str">
            <v/>
          </cell>
          <cell r="AA316" t="str">
            <v/>
          </cell>
          <cell r="AB316" t="str">
            <v/>
          </cell>
        </row>
        <row r="317">
          <cell r="A317">
            <v>316</v>
          </cell>
          <cell r="B317" t="str">
            <v>A7 35.5*28.0</v>
          </cell>
          <cell r="C317">
            <v>711</v>
          </cell>
          <cell r="D317">
            <v>902</v>
          </cell>
          <cell r="E317">
            <v>14</v>
          </cell>
          <cell r="F317">
            <v>14</v>
          </cell>
          <cell r="G317">
            <v>9</v>
          </cell>
          <cell r="H317">
            <v>9</v>
          </cell>
          <cell r="I317">
            <v>1</v>
          </cell>
          <cell r="J317">
            <v>1</v>
          </cell>
          <cell r="K317">
            <v>203.5</v>
          </cell>
          <cell r="L317">
            <v>1</v>
          </cell>
          <cell r="M317">
            <v>41</v>
          </cell>
          <cell r="N317">
            <v>90</v>
          </cell>
          <cell r="O317">
            <v>100</v>
          </cell>
          <cell r="P317">
            <v>125</v>
          </cell>
          <cell r="Q317">
            <v>0</v>
          </cell>
          <cell r="R317">
            <v>0.13</v>
          </cell>
          <cell r="S317">
            <v>0.13</v>
          </cell>
          <cell r="T317">
            <v>0.13</v>
          </cell>
          <cell r="U317">
            <v>1</v>
          </cell>
          <cell r="V317">
            <v>15</v>
          </cell>
          <cell r="W317">
            <v>12</v>
          </cell>
          <cell r="X317">
            <v>1</v>
          </cell>
          <cell r="Y317">
            <v>1</v>
          </cell>
          <cell r="Z317">
            <v>50</v>
          </cell>
          <cell r="AA317">
            <v>50</v>
          </cell>
          <cell r="AB317">
            <v>0.04</v>
          </cell>
          <cell r="AC317">
            <v>0.04</v>
          </cell>
          <cell r="AD317">
            <v>1</v>
          </cell>
        </row>
        <row r="318">
          <cell r="A318">
            <v>317</v>
          </cell>
          <cell r="B318" t="str">
            <v>A7b35.5*28.0</v>
          </cell>
          <cell r="C318">
            <v>711</v>
          </cell>
          <cell r="D318">
            <v>902</v>
          </cell>
          <cell r="E318">
            <v>44</v>
          </cell>
          <cell r="F318">
            <v>44</v>
          </cell>
          <cell r="G318">
            <v>74</v>
          </cell>
          <cell r="H318">
            <v>74</v>
          </cell>
          <cell r="I318">
            <v>1</v>
          </cell>
          <cell r="J318">
            <v>1</v>
          </cell>
          <cell r="K318">
            <v>203.5</v>
          </cell>
          <cell r="L318">
            <v>1</v>
          </cell>
          <cell r="M318">
            <v>41</v>
          </cell>
          <cell r="N318">
            <v>90</v>
          </cell>
          <cell r="O318">
            <v>100</v>
          </cell>
          <cell r="P318">
            <v>125</v>
          </cell>
          <cell r="Q318">
            <v>0</v>
          </cell>
          <cell r="R318">
            <v>0.13</v>
          </cell>
          <cell r="S318">
            <v>0.13</v>
          </cell>
          <cell r="T318">
            <v>0.13</v>
          </cell>
          <cell r="U318">
            <v>1</v>
          </cell>
          <cell r="V318">
            <v>15</v>
          </cell>
          <cell r="W318">
            <v>12</v>
          </cell>
          <cell r="X318">
            <v>1</v>
          </cell>
          <cell r="Y318">
            <v>1</v>
          </cell>
          <cell r="Z318">
            <v>50</v>
          </cell>
          <cell r="AA318">
            <v>50</v>
          </cell>
          <cell r="AB318">
            <v>0.04</v>
          </cell>
          <cell r="AC318">
            <v>0.04</v>
          </cell>
          <cell r="AD318">
            <v>1</v>
          </cell>
        </row>
        <row r="319">
          <cell r="A319">
            <v>318</v>
          </cell>
          <cell r="B319" t="str">
            <v>A7h35.5*28.0</v>
          </cell>
          <cell r="C319">
            <v>711</v>
          </cell>
          <cell r="D319">
            <v>902</v>
          </cell>
          <cell r="E319">
            <v>8</v>
          </cell>
          <cell r="F319">
            <v>8</v>
          </cell>
          <cell r="G319">
            <v>8</v>
          </cell>
          <cell r="H319">
            <v>8</v>
          </cell>
          <cell r="I319">
            <v>1</v>
          </cell>
          <cell r="J319">
            <v>2</v>
          </cell>
          <cell r="K319">
            <v>203.5</v>
          </cell>
          <cell r="L319">
            <v>2</v>
          </cell>
          <cell r="M319">
            <v>41</v>
          </cell>
          <cell r="N319">
            <v>90</v>
          </cell>
          <cell r="O319">
            <v>100</v>
          </cell>
          <cell r="P319">
            <v>125</v>
          </cell>
          <cell r="Q319">
            <v>0</v>
          </cell>
          <cell r="R319">
            <v>0.13</v>
          </cell>
          <cell r="S319">
            <v>0.13</v>
          </cell>
          <cell r="T319">
            <v>0.13</v>
          </cell>
          <cell r="U319">
            <v>1</v>
          </cell>
          <cell r="V319">
            <v>15</v>
          </cell>
          <cell r="W319">
            <v>12</v>
          </cell>
          <cell r="X319">
            <v>1</v>
          </cell>
          <cell r="Y319">
            <v>1</v>
          </cell>
          <cell r="Z319">
            <v>50</v>
          </cell>
          <cell r="AA319">
            <v>50</v>
          </cell>
          <cell r="AB319">
            <v>0.04</v>
          </cell>
          <cell r="AC319">
            <v>0.04</v>
          </cell>
          <cell r="AD319">
            <v>1</v>
          </cell>
        </row>
        <row r="320">
          <cell r="A320">
            <v>319</v>
          </cell>
          <cell r="B320" t="str">
            <v/>
          </cell>
          <cell r="C320" t="str">
            <v/>
          </cell>
          <cell r="D320" t="str">
            <v/>
          </cell>
          <cell r="E320" t="str">
            <v/>
          </cell>
          <cell r="F320" t="str">
            <v/>
          </cell>
          <cell r="G320" t="str">
            <v/>
          </cell>
          <cell r="H320" t="str">
            <v/>
          </cell>
          <cell r="I320" t="str">
            <v/>
          </cell>
          <cell r="J320" t="str">
            <v/>
          </cell>
          <cell r="K320" t="str">
            <v/>
          </cell>
          <cell r="L320" t="str">
            <v/>
          </cell>
          <cell r="M320" t="str">
            <v/>
          </cell>
          <cell r="N320" t="str">
            <v/>
          </cell>
          <cell r="O320" t="str">
            <v/>
          </cell>
          <cell r="P320" t="str">
            <v/>
          </cell>
          <cell r="Q320" t="str">
            <v/>
          </cell>
          <cell r="R320" t="str">
            <v/>
          </cell>
          <cell r="S320" t="str">
            <v/>
          </cell>
          <cell r="T320" t="str">
            <v/>
          </cell>
          <cell r="V320" t="str">
            <v/>
          </cell>
          <cell r="W320" t="str">
            <v/>
          </cell>
          <cell r="X320" t="str">
            <v/>
          </cell>
          <cell r="Y320" t="str">
            <v/>
          </cell>
          <cell r="Z320" t="str">
            <v/>
          </cell>
          <cell r="AA320" t="str">
            <v/>
          </cell>
          <cell r="AB320" t="str">
            <v/>
          </cell>
        </row>
        <row r="321">
          <cell r="A321">
            <v>320</v>
          </cell>
          <cell r="B321" t="str">
            <v>U6=35.5*28.0</v>
          </cell>
          <cell r="C321">
            <v>711</v>
          </cell>
          <cell r="D321">
            <v>902</v>
          </cell>
          <cell r="E321">
            <v>14</v>
          </cell>
          <cell r="F321">
            <v>14</v>
          </cell>
          <cell r="G321">
            <v>9</v>
          </cell>
          <cell r="H321">
            <v>9</v>
          </cell>
          <cell r="I321">
            <v>1</v>
          </cell>
          <cell r="J321">
            <v>1</v>
          </cell>
          <cell r="K321">
            <v>203.5</v>
          </cell>
          <cell r="L321">
            <v>1</v>
          </cell>
          <cell r="M321">
            <v>41</v>
          </cell>
          <cell r="N321">
            <v>90</v>
          </cell>
          <cell r="O321">
            <v>100</v>
          </cell>
          <cell r="P321">
            <v>125</v>
          </cell>
          <cell r="Q321">
            <v>0</v>
          </cell>
          <cell r="R321">
            <v>0.15</v>
          </cell>
          <cell r="S321">
            <v>0.4</v>
          </cell>
          <cell r="T321">
            <v>0.5</v>
          </cell>
          <cell r="U321">
            <v>3</v>
          </cell>
          <cell r="V321">
            <v>15</v>
          </cell>
          <cell r="W321">
            <v>12</v>
          </cell>
          <cell r="X321">
            <v>1</v>
          </cell>
          <cell r="Y321">
            <v>1</v>
          </cell>
          <cell r="Z321">
            <v>50</v>
          </cell>
          <cell r="AA321">
            <v>50</v>
          </cell>
          <cell r="AB321">
            <v>50</v>
          </cell>
          <cell r="AC321">
            <v>50</v>
          </cell>
          <cell r="AD321">
            <v>3</v>
          </cell>
        </row>
        <row r="322">
          <cell r="A322">
            <v>321</v>
          </cell>
          <cell r="B322" t="str">
            <v>U6 35.5*28.0</v>
          </cell>
          <cell r="C322">
            <v>711</v>
          </cell>
          <cell r="D322">
            <v>902</v>
          </cell>
          <cell r="E322">
            <v>14</v>
          </cell>
          <cell r="F322">
            <v>14</v>
          </cell>
          <cell r="G322">
            <v>9</v>
          </cell>
          <cell r="H322">
            <v>9</v>
          </cell>
          <cell r="I322">
            <v>1</v>
          </cell>
          <cell r="J322">
            <v>1</v>
          </cell>
          <cell r="K322">
            <v>203.5</v>
          </cell>
          <cell r="L322">
            <v>1</v>
          </cell>
          <cell r="M322">
            <v>41</v>
          </cell>
          <cell r="N322">
            <v>90</v>
          </cell>
          <cell r="O322">
            <v>100</v>
          </cell>
          <cell r="P322">
            <v>125</v>
          </cell>
          <cell r="Q322">
            <v>0</v>
          </cell>
          <cell r="R322">
            <v>0.15</v>
          </cell>
          <cell r="S322">
            <v>0.15</v>
          </cell>
          <cell r="T322">
            <v>0.15</v>
          </cell>
          <cell r="U322">
            <v>1</v>
          </cell>
          <cell r="V322">
            <v>15</v>
          </cell>
          <cell r="W322">
            <v>12</v>
          </cell>
          <cell r="X322">
            <v>1</v>
          </cell>
          <cell r="Y322">
            <v>1</v>
          </cell>
          <cell r="Z322">
            <v>50</v>
          </cell>
          <cell r="AA322">
            <v>50</v>
          </cell>
          <cell r="AB322">
            <v>0.04</v>
          </cell>
          <cell r="AC322">
            <v>0.04</v>
          </cell>
          <cell r="AD322">
            <v>1</v>
          </cell>
        </row>
        <row r="323">
          <cell r="A323">
            <v>322</v>
          </cell>
          <cell r="B323" t="str">
            <v>U6b35.5*28.0</v>
          </cell>
          <cell r="C323">
            <v>711</v>
          </cell>
          <cell r="D323">
            <v>902</v>
          </cell>
          <cell r="E323">
            <v>44</v>
          </cell>
          <cell r="F323">
            <v>44</v>
          </cell>
          <cell r="G323">
            <v>74</v>
          </cell>
          <cell r="H323">
            <v>74</v>
          </cell>
          <cell r="I323">
            <v>1</v>
          </cell>
          <cell r="J323">
            <v>1</v>
          </cell>
          <cell r="K323">
            <v>203.5</v>
          </cell>
          <cell r="L323">
            <v>1</v>
          </cell>
          <cell r="M323">
            <v>41</v>
          </cell>
          <cell r="N323">
            <v>90</v>
          </cell>
          <cell r="O323">
            <v>100</v>
          </cell>
          <cell r="P323">
            <v>125</v>
          </cell>
          <cell r="Q323">
            <v>0</v>
          </cell>
          <cell r="R323">
            <v>0.15</v>
          </cell>
          <cell r="S323">
            <v>0.15</v>
          </cell>
          <cell r="T323">
            <v>0.15</v>
          </cell>
          <cell r="U323">
            <v>1</v>
          </cell>
          <cell r="V323">
            <v>15</v>
          </cell>
          <cell r="W323">
            <v>12</v>
          </cell>
          <cell r="X323">
            <v>1</v>
          </cell>
          <cell r="Y323">
            <v>1</v>
          </cell>
          <cell r="Z323">
            <v>50</v>
          </cell>
          <cell r="AA323">
            <v>50</v>
          </cell>
          <cell r="AB323">
            <v>0.04</v>
          </cell>
          <cell r="AC323">
            <v>0.04</v>
          </cell>
          <cell r="AD323">
            <v>1</v>
          </cell>
        </row>
        <row r="324">
          <cell r="A324">
            <v>323</v>
          </cell>
          <cell r="B324" t="str">
            <v>U6h35.5*28.0</v>
          </cell>
          <cell r="C324">
            <v>711</v>
          </cell>
          <cell r="D324">
            <v>902</v>
          </cell>
          <cell r="E324">
            <v>8</v>
          </cell>
          <cell r="F324">
            <v>8</v>
          </cell>
          <cell r="G324">
            <v>8</v>
          </cell>
          <cell r="H324">
            <v>8</v>
          </cell>
          <cell r="I324">
            <v>1</v>
          </cell>
          <cell r="J324">
            <v>2</v>
          </cell>
          <cell r="K324">
            <v>203.5</v>
          </cell>
          <cell r="L324">
            <v>2</v>
          </cell>
          <cell r="M324">
            <v>41</v>
          </cell>
          <cell r="N324">
            <v>90</v>
          </cell>
          <cell r="O324">
            <v>100</v>
          </cell>
          <cell r="P324">
            <v>125</v>
          </cell>
          <cell r="Q324">
            <v>0</v>
          </cell>
          <cell r="R324">
            <v>0.15</v>
          </cell>
          <cell r="S324">
            <v>0.15</v>
          </cell>
          <cell r="T324">
            <v>0.15</v>
          </cell>
          <cell r="U324">
            <v>1</v>
          </cell>
          <cell r="V324">
            <v>15</v>
          </cell>
          <cell r="W324">
            <v>12</v>
          </cell>
          <cell r="X324">
            <v>1</v>
          </cell>
          <cell r="Y324">
            <v>1</v>
          </cell>
          <cell r="Z324">
            <v>50</v>
          </cell>
          <cell r="AA324">
            <v>50</v>
          </cell>
          <cell r="AB324">
            <v>0.04</v>
          </cell>
          <cell r="AC324">
            <v>0.04</v>
          </cell>
          <cell r="AD324">
            <v>1</v>
          </cell>
        </row>
        <row r="325">
          <cell r="A325">
            <v>324</v>
          </cell>
          <cell r="B325" t="str">
            <v/>
          </cell>
          <cell r="C325" t="str">
            <v/>
          </cell>
          <cell r="D325" t="str">
            <v/>
          </cell>
          <cell r="E325" t="str">
            <v/>
          </cell>
          <cell r="F325" t="str">
            <v/>
          </cell>
          <cell r="G325" t="str">
            <v/>
          </cell>
          <cell r="H325" t="str">
            <v/>
          </cell>
          <cell r="I325" t="str">
            <v/>
          </cell>
          <cell r="J325" t="str">
            <v/>
          </cell>
          <cell r="K325" t="str">
            <v/>
          </cell>
          <cell r="L325" t="str">
            <v/>
          </cell>
          <cell r="M325" t="str">
            <v/>
          </cell>
          <cell r="N325" t="str">
            <v/>
          </cell>
          <cell r="O325" t="str">
            <v/>
          </cell>
          <cell r="P325" t="str">
            <v/>
          </cell>
          <cell r="Q325" t="str">
            <v/>
          </cell>
          <cell r="R325" t="str">
            <v/>
          </cell>
          <cell r="S325" t="str">
            <v/>
          </cell>
          <cell r="T325" t="str">
            <v/>
          </cell>
          <cell r="V325" t="str">
            <v/>
          </cell>
          <cell r="W325" t="str">
            <v/>
          </cell>
          <cell r="X325" t="str">
            <v/>
          </cell>
          <cell r="Y325" t="str">
            <v/>
          </cell>
          <cell r="Z325" t="str">
            <v/>
          </cell>
          <cell r="AA325" t="str">
            <v/>
          </cell>
          <cell r="AB325" t="str">
            <v/>
          </cell>
        </row>
        <row r="326">
          <cell r="A326">
            <v>325</v>
          </cell>
          <cell r="B326" t="str">
            <v/>
          </cell>
          <cell r="C326" t="str">
            <v/>
          </cell>
          <cell r="D326" t="str">
            <v/>
          </cell>
          <cell r="E326" t="str">
            <v/>
          </cell>
          <cell r="F326" t="str">
            <v/>
          </cell>
          <cell r="G326" t="str">
            <v/>
          </cell>
          <cell r="H326" t="str">
            <v/>
          </cell>
          <cell r="I326" t="str">
            <v/>
          </cell>
          <cell r="J326" t="str">
            <v/>
          </cell>
          <cell r="K326" t="str">
            <v/>
          </cell>
          <cell r="L326" t="str">
            <v/>
          </cell>
          <cell r="M326" t="str">
            <v/>
          </cell>
          <cell r="N326" t="str">
            <v/>
          </cell>
          <cell r="O326" t="str">
            <v/>
          </cell>
          <cell r="P326" t="str">
            <v/>
          </cell>
          <cell r="Q326" t="str">
            <v/>
          </cell>
          <cell r="R326" t="str">
            <v/>
          </cell>
          <cell r="S326" t="str">
            <v/>
          </cell>
          <cell r="T326" t="str">
            <v/>
          </cell>
          <cell r="V326" t="str">
            <v/>
          </cell>
          <cell r="W326" t="str">
            <v/>
          </cell>
          <cell r="X326" t="str">
            <v/>
          </cell>
          <cell r="Y326" t="str">
            <v/>
          </cell>
          <cell r="Z326" t="str">
            <v/>
          </cell>
          <cell r="AA326" t="str">
            <v/>
          </cell>
          <cell r="AB326" t="str">
            <v/>
          </cell>
        </row>
        <row r="327">
          <cell r="A327">
            <v>326</v>
          </cell>
          <cell r="B327" t="str">
            <v>U7 35.5*28.0</v>
          </cell>
          <cell r="C327">
            <v>711</v>
          </cell>
          <cell r="D327">
            <v>902</v>
          </cell>
          <cell r="E327">
            <v>14</v>
          </cell>
          <cell r="F327">
            <v>14</v>
          </cell>
          <cell r="G327">
            <v>9</v>
          </cell>
          <cell r="H327">
            <v>9</v>
          </cell>
          <cell r="I327">
            <v>1</v>
          </cell>
          <cell r="J327">
            <v>1</v>
          </cell>
          <cell r="K327">
            <v>203.5</v>
          </cell>
          <cell r="L327">
            <v>1</v>
          </cell>
          <cell r="M327">
            <v>41</v>
          </cell>
          <cell r="N327">
            <v>90</v>
          </cell>
          <cell r="O327">
            <v>100</v>
          </cell>
          <cell r="P327">
            <v>125</v>
          </cell>
          <cell r="Q327">
            <v>0</v>
          </cell>
          <cell r="R327">
            <v>0.13</v>
          </cell>
          <cell r="S327">
            <v>0.13</v>
          </cell>
          <cell r="T327">
            <v>0.13</v>
          </cell>
          <cell r="U327">
            <v>1</v>
          </cell>
          <cell r="V327">
            <v>15</v>
          </cell>
          <cell r="W327">
            <v>12</v>
          </cell>
          <cell r="X327">
            <v>1</v>
          </cell>
          <cell r="Y327">
            <v>1</v>
          </cell>
          <cell r="Z327">
            <v>50</v>
          </cell>
          <cell r="AA327">
            <v>50</v>
          </cell>
          <cell r="AB327">
            <v>0.04</v>
          </cell>
          <cell r="AC327">
            <v>0.04</v>
          </cell>
          <cell r="AD327">
            <v>1</v>
          </cell>
        </row>
        <row r="328">
          <cell r="A328">
            <v>327</v>
          </cell>
          <cell r="B328" t="str">
            <v>U7b35.5*28.0</v>
          </cell>
          <cell r="C328">
            <v>711</v>
          </cell>
          <cell r="D328">
            <v>902</v>
          </cell>
          <cell r="E328">
            <v>44</v>
          </cell>
          <cell r="F328">
            <v>44</v>
          </cell>
          <cell r="G328">
            <v>74</v>
          </cell>
          <cell r="H328">
            <v>74</v>
          </cell>
          <cell r="I328">
            <v>1</v>
          </cell>
          <cell r="J328">
            <v>1</v>
          </cell>
          <cell r="K328">
            <v>203.5</v>
          </cell>
          <cell r="L328">
            <v>1</v>
          </cell>
          <cell r="M328">
            <v>41</v>
          </cell>
          <cell r="N328">
            <v>90</v>
          </cell>
          <cell r="O328">
            <v>100</v>
          </cell>
          <cell r="P328">
            <v>125</v>
          </cell>
          <cell r="Q328">
            <v>0</v>
          </cell>
          <cell r="R328">
            <v>0.13</v>
          </cell>
          <cell r="S328">
            <v>0.13</v>
          </cell>
          <cell r="T328">
            <v>0.13</v>
          </cell>
          <cell r="U328">
            <v>1</v>
          </cell>
          <cell r="V328">
            <v>15</v>
          </cell>
          <cell r="W328">
            <v>12</v>
          </cell>
          <cell r="X328">
            <v>1</v>
          </cell>
          <cell r="Y328">
            <v>1</v>
          </cell>
          <cell r="Z328">
            <v>50</v>
          </cell>
          <cell r="AA328">
            <v>50</v>
          </cell>
          <cell r="AB328">
            <v>0.04</v>
          </cell>
          <cell r="AC328">
            <v>0.04</v>
          </cell>
          <cell r="AD328">
            <v>1</v>
          </cell>
        </row>
        <row r="329">
          <cell r="A329">
            <v>328</v>
          </cell>
          <cell r="B329" t="str">
            <v>U7h35.5*28.0</v>
          </cell>
          <cell r="C329">
            <v>711</v>
          </cell>
          <cell r="D329">
            <v>902</v>
          </cell>
          <cell r="E329">
            <v>8</v>
          </cell>
          <cell r="F329">
            <v>8</v>
          </cell>
          <cell r="G329">
            <v>8</v>
          </cell>
          <cell r="H329">
            <v>8</v>
          </cell>
          <cell r="I329">
            <v>1</v>
          </cell>
          <cell r="J329">
            <v>2</v>
          </cell>
          <cell r="K329">
            <v>203.5</v>
          </cell>
          <cell r="L329">
            <v>2</v>
          </cell>
          <cell r="M329">
            <v>41</v>
          </cell>
          <cell r="N329">
            <v>90</v>
          </cell>
          <cell r="O329">
            <v>100</v>
          </cell>
          <cell r="P329">
            <v>125</v>
          </cell>
          <cell r="Q329">
            <v>0</v>
          </cell>
          <cell r="R329">
            <v>0.13</v>
          </cell>
          <cell r="S329">
            <v>0.13</v>
          </cell>
          <cell r="T329">
            <v>0.13</v>
          </cell>
          <cell r="U329">
            <v>1</v>
          </cell>
          <cell r="V329">
            <v>15</v>
          </cell>
          <cell r="W329">
            <v>12</v>
          </cell>
          <cell r="X329">
            <v>1</v>
          </cell>
          <cell r="Y329">
            <v>1</v>
          </cell>
          <cell r="Z329">
            <v>50</v>
          </cell>
          <cell r="AA329">
            <v>50</v>
          </cell>
          <cell r="AB329">
            <v>0.04</v>
          </cell>
          <cell r="AC329">
            <v>0.04</v>
          </cell>
          <cell r="AD329">
            <v>1</v>
          </cell>
        </row>
        <row r="330">
          <cell r="A330">
            <v>329</v>
          </cell>
          <cell r="B330" t="str">
            <v/>
          </cell>
          <cell r="C330" t="str">
            <v/>
          </cell>
          <cell r="D330" t="str">
            <v/>
          </cell>
          <cell r="E330" t="str">
            <v/>
          </cell>
          <cell r="F330" t="str">
            <v/>
          </cell>
          <cell r="G330" t="str">
            <v/>
          </cell>
          <cell r="H330" t="str">
            <v/>
          </cell>
          <cell r="I330" t="str">
            <v/>
          </cell>
          <cell r="J330" t="str">
            <v/>
          </cell>
          <cell r="K330" t="str">
            <v/>
          </cell>
          <cell r="L330" t="str">
            <v/>
          </cell>
          <cell r="M330" t="str">
            <v/>
          </cell>
          <cell r="N330" t="str">
            <v/>
          </cell>
          <cell r="O330" t="str">
            <v/>
          </cell>
          <cell r="P330" t="str">
            <v/>
          </cell>
          <cell r="Q330" t="str">
            <v/>
          </cell>
          <cell r="R330" t="str">
            <v/>
          </cell>
          <cell r="S330" t="str">
            <v/>
          </cell>
          <cell r="T330" t="str">
            <v/>
          </cell>
          <cell r="V330" t="str">
            <v/>
          </cell>
          <cell r="W330" t="str">
            <v/>
          </cell>
          <cell r="X330" t="str">
            <v/>
          </cell>
          <cell r="Y330" t="str">
            <v/>
          </cell>
          <cell r="Z330" t="str">
            <v/>
          </cell>
          <cell r="AA330" t="str">
            <v/>
          </cell>
          <cell r="AB330" t="str">
            <v/>
          </cell>
        </row>
        <row r="331">
          <cell r="A331">
            <v>330</v>
          </cell>
          <cell r="B331" t="str">
            <v>Q6=35.5*28.0</v>
          </cell>
          <cell r="C331">
            <v>711</v>
          </cell>
          <cell r="D331">
            <v>902</v>
          </cell>
          <cell r="E331">
            <v>14</v>
          </cell>
          <cell r="F331">
            <v>14</v>
          </cell>
          <cell r="G331">
            <v>9</v>
          </cell>
          <cell r="H331">
            <v>9</v>
          </cell>
          <cell r="I331">
            <v>1</v>
          </cell>
          <cell r="J331">
            <v>1</v>
          </cell>
          <cell r="K331">
            <v>203.5</v>
          </cell>
          <cell r="L331">
            <v>1</v>
          </cell>
          <cell r="M331">
            <v>41</v>
          </cell>
          <cell r="N331">
            <v>90</v>
          </cell>
          <cell r="O331">
            <v>100</v>
          </cell>
          <cell r="P331">
            <v>125</v>
          </cell>
          <cell r="Q331">
            <v>0</v>
          </cell>
          <cell r="R331">
            <v>0.15</v>
          </cell>
          <cell r="S331">
            <v>0.4</v>
          </cell>
          <cell r="T331">
            <v>0.5</v>
          </cell>
          <cell r="U331">
            <v>3</v>
          </cell>
          <cell r="V331">
            <v>15</v>
          </cell>
          <cell r="W331">
            <v>12</v>
          </cell>
          <cell r="X331">
            <v>1</v>
          </cell>
          <cell r="Y331">
            <v>1</v>
          </cell>
          <cell r="Z331">
            <v>50</v>
          </cell>
          <cell r="AA331">
            <v>50</v>
          </cell>
          <cell r="AB331">
            <v>50</v>
          </cell>
          <cell r="AC331">
            <v>50</v>
          </cell>
          <cell r="AD331">
            <v>3</v>
          </cell>
        </row>
        <row r="332">
          <cell r="A332">
            <v>331</v>
          </cell>
          <cell r="B332" t="str">
            <v>Q6 35.5*28.0</v>
          </cell>
          <cell r="C332">
            <v>711</v>
          </cell>
          <cell r="D332">
            <v>902</v>
          </cell>
          <cell r="E332">
            <v>14</v>
          </cell>
          <cell r="F332">
            <v>14</v>
          </cell>
          <cell r="G332">
            <v>9</v>
          </cell>
          <cell r="H332">
            <v>9</v>
          </cell>
          <cell r="I332">
            <v>1</v>
          </cell>
          <cell r="J332">
            <v>1</v>
          </cell>
          <cell r="K332">
            <v>203.5</v>
          </cell>
          <cell r="L332">
            <v>1</v>
          </cell>
          <cell r="M332">
            <v>41</v>
          </cell>
          <cell r="N332">
            <v>90</v>
          </cell>
          <cell r="O332">
            <v>100</v>
          </cell>
          <cell r="P332">
            <v>125</v>
          </cell>
          <cell r="Q332">
            <v>0</v>
          </cell>
          <cell r="R332">
            <v>0.15</v>
          </cell>
          <cell r="S332">
            <v>0.15</v>
          </cell>
          <cell r="T332">
            <v>0.15</v>
          </cell>
          <cell r="U332">
            <v>1</v>
          </cell>
          <cell r="V332">
            <v>15</v>
          </cell>
          <cell r="W332">
            <v>12</v>
          </cell>
          <cell r="X332">
            <v>1</v>
          </cell>
          <cell r="Y332">
            <v>1</v>
          </cell>
          <cell r="Z332">
            <v>50</v>
          </cell>
          <cell r="AA332">
            <v>50</v>
          </cell>
          <cell r="AB332">
            <v>0.04</v>
          </cell>
          <cell r="AC332">
            <v>0.04</v>
          </cell>
          <cell r="AD332">
            <v>1</v>
          </cell>
        </row>
        <row r="333">
          <cell r="A333">
            <v>332</v>
          </cell>
          <cell r="B333" t="str">
            <v>Q6b35.5*28.0</v>
          </cell>
          <cell r="C333">
            <v>711</v>
          </cell>
          <cell r="D333">
            <v>902</v>
          </cell>
          <cell r="E333">
            <v>44</v>
          </cell>
          <cell r="F333">
            <v>44</v>
          </cell>
          <cell r="G333">
            <v>74</v>
          </cell>
          <cell r="H333">
            <v>74</v>
          </cell>
          <cell r="I333">
            <v>1</v>
          </cell>
          <cell r="J333">
            <v>1</v>
          </cell>
          <cell r="K333">
            <v>203.5</v>
          </cell>
          <cell r="L333">
            <v>1</v>
          </cell>
          <cell r="M333">
            <v>41</v>
          </cell>
          <cell r="N333">
            <v>90</v>
          </cell>
          <cell r="O333">
            <v>100</v>
          </cell>
          <cell r="P333">
            <v>125</v>
          </cell>
          <cell r="Q333">
            <v>0</v>
          </cell>
          <cell r="R333">
            <v>0.15</v>
          </cell>
          <cell r="S333">
            <v>0.15</v>
          </cell>
          <cell r="T333">
            <v>0.15</v>
          </cell>
          <cell r="U333">
            <v>1</v>
          </cell>
          <cell r="V333">
            <v>15</v>
          </cell>
          <cell r="W333">
            <v>12</v>
          </cell>
          <cell r="X333">
            <v>1</v>
          </cell>
          <cell r="Y333">
            <v>1</v>
          </cell>
          <cell r="Z333">
            <v>50</v>
          </cell>
          <cell r="AA333">
            <v>50</v>
          </cell>
          <cell r="AB333">
            <v>0.04</v>
          </cell>
          <cell r="AC333">
            <v>0.04</v>
          </cell>
          <cell r="AD333">
            <v>1</v>
          </cell>
        </row>
        <row r="334">
          <cell r="A334">
            <v>333</v>
          </cell>
          <cell r="B334" t="str">
            <v>Q6h35.5*28.0</v>
          </cell>
          <cell r="C334">
            <v>711</v>
          </cell>
          <cell r="D334">
            <v>902</v>
          </cell>
          <cell r="E334">
            <v>8</v>
          </cell>
          <cell r="F334">
            <v>8</v>
          </cell>
          <cell r="G334">
            <v>8</v>
          </cell>
          <cell r="H334">
            <v>8</v>
          </cell>
          <cell r="I334">
            <v>1</v>
          </cell>
          <cell r="J334">
            <v>2</v>
          </cell>
          <cell r="K334">
            <v>203.5</v>
          </cell>
          <cell r="L334">
            <v>2</v>
          </cell>
          <cell r="M334">
            <v>41</v>
          </cell>
          <cell r="N334">
            <v>90</v>
          </cell>
          <cell r="O334">
            <v>100</v>
          </cell>
          <cell r="P334">
            <v>125</v>
          </cell>
          <cell r="Q334">
            <v>0</v>
          </cell>
          <cell r="R334">
            <v>0.15</v>
          </cell>
          <cell r="S334">
            <v>0.15</v>
          </cell>
          <cell r="T334">
            <v>0.15</v>
          </cell>
          <cell r="U334">
            <v>1</v>
          </cell>
          <cell r="V334">
            <v>15</v>
          </cell>
          <cell r="W334">
            <v>12</v>
          </cell>
          <cell r="X334">
            <v>1</v>
          </cell>
          <cell r="Y334">
            <v>1</v>
          </cell>
          <cell r="Z334">
            <v>50</v>
          </cell>
          <cell r="AA334">
            <v>50</v>
          </cell>
          <cell r="AB334">
            <v>0.04</v>
          </cell>
          <cell r="AC334">
            <v>0.04</v>
          </cell>
          <cell r="AD334">
            <v>1</v>
          </cell>
        </row>
        <row r="335">
          <cell r="A335">
            <v>334</v>
          </cell>
          <cell r="B335" t="str">
            <v/>
          </cell>
          <cell r="C335" t="str">
            <v/>
          </cell>
          <cell r="D335" t="str">
            <v/>
          </cell>
          <cell r="E335" t="str">
            <v/>
          </cell>
          <cell r="F335" t="str">
            <v/>
          </cell>
          <cell r="G335" t="str">
            <v/>
          </cell>
          <cell r="H335" t="str">
            <v/>
          </cell>
          <cell r="I335" t="str">
            <v/>
          </cell>
          <cell r="J335" t="str">
            <v/>
          </cell>
          <cell r="K335" t="str">
            <v/>
          </cell>
          <cell r="L335" t="str">
            <v/>
          </cell>
          <cell r="M335" t="str">
            <v/>
          </cell>
          <cell r="N335" t="str">
            <v/>
          </cell>
          <cell r="O335" t="str">
            <v/>
          </cell>
          <cell r="P335" t="str">
            <v/>
          </cell>
          <cell r="Q335" t="str">
            <v/>
          </cell>
          <cell r="R335" t="str">
            <v/>
          </cell>
          <cell r="S335" t="str">
            <v/>
          </cell>
          <cell r="T335" t="str">
            <v/>
          </cell>
          <cell r="V335" t="str">
            <v/>
          </cell>
          <cell r="W335" t="str">
            <v/>
          </cell>
          <cell r="X335" t="str">
            <v/>
          </cell>
          <cell r="Y335" t="str">
            <v/>
          </cell>
          <cell r="Z335" t="str">
            <v/>
          </cell>
          <cell r="AA335" t="str">
            <v/>
          </cell>
          <cell r="AB335" t="str">
            <v/>
          </cell>
        </row>
        <row r="336">
          <cell r="A336">
            <v>335</v>
          </cell>
          <cell r="B336" t="str">
            <v/>
          </cell>
          <cell r="C336" t="str">
            <v/>
          </cell>
          <cell r="D336" t="str">
            <v/>
          </cell>
          <cell r="E336" t="str">
            <v/>
          </cell>
          <cell r="F336" t="str">
            <v/>
          </cell>
          <cell r="G336" t="str">
            <v/>
          </cell>
          <cell r="H336" t="str">
            <v/>
          </cell>
          <cell r="I336" t="str">
            <v/>
          </cell>
          <cell r="J336" t="str">
            <v/>
          </cell>
          <cell r="K336" t="str">
            <v/>
          </cell>
          <cell r="L336" t="str">
            <v/>
          </cell>
          <cell r="M336" t="str">
            <v/>
          </cell>
          <cell r="N336" t="str">
            <v/>
          </cell>
          <cell r="O336" t="str">
            <v/>
          </cell>
          <cell r="P336" t="str">
            <v/>
          </cell>
          <cell r="Q336" t="str">
            <v/>
          </cell>
          <cell r="R336" t="str">
            <v/>
          </cell>
          <cell r="S336" t="str">
            <v/>
          </cell>
          <cell r="T336" t="str">
            <v/>
          </cell>
          <cell r="V336" t="str">
            <v/>
          </cell>
          <cell r="W336" t="str">
            <v/>
          </cell>
          <cell r="X336" t="str">
            <v/>
          </cell>
          <cell r="Y336" t="str">
            <v/>
          </cell>
          <cell r="Z336" t="str">
            <v/>
          </cell>
          <cell r="AA336" t="str">
            <v/>
          </cell>
          <cell r="AB336" t="str">
            <v/>
          </cell>
        </row>
        <row r="337">
          <cell r="A337">
            <v>336</v>
          </cell>
          <cell r="B337" t="str">
            <v>Q7 35.5*28.0</v>
          </cell>
          <cell r="C337">
            <v>711</v>
          </cell>
          <cell r="D337">
            <v>902</v>
          </cell>
          <cell r="E337">
            <v>14</v>
          </cell>
          <cell r="F337">
            <v>14</v>
          </cell>
          <cell r="G337">
            <v>9</v>
          </cell>
          <cell r="H337">
            <v>9</v>
          </cell>
          <cell r="I337">
            <v>1</v>
          </cell>
          <cell r="J337">
            <v>1</v>
          </cell>
          <cell r="K337">
            <v>203.5</v>
          </cell>
          <cell r="L337">
            <v>1</v>
          </cell>
          <cell r="M337">
            <v>41</v>
          </cell>
          <cell r="N337">
            <v>90</v>
          </cell>
          <cell r="O337">
            <v>100</v>
          </cell>
          <cell r="P337">
            <v>125</v>
          </cell>
          <cell r="Q337">
            <v>0</v>
          </cell>
          <cell r="R337">
            <v>0.13</v>
          </cell>
          <cell r="S337">
            <v>0.13</v>
          </cell>
          <cell r="T337">
            <v>0.13</v>
          </cell>
          <cell r="U337">
            <v>1</v>
          </cell>
          <cell r="V337">
            <v>15</v>
          </cell>
          <cell r="W337">
            <v>12</v>
          </cell>
          <cell r="X337">
            <v>1</v>
          </cell>
          <cell r="Y337">
            <v>1</v>
          </cell>
          <cell r="Z337">
            <v>50</v>
          </cell>
          <cell r="AA337">
            <v>50</v>
          </cell>
          <cell r="AB337">
            <v>0.04</v>
          </cell>
          <cell r="AC337">
            <v>0.04</v>
          </cell>
          <cell r="AD337">
            <v>1</v>
          </cell>
        </row>
        <row r="338">
          <cell r="A338">
            <v>337</v>
          </cell>
          <cell r="B338" t="str">
            <v>Q7b35.5*28.0</v>
          </cell>
          <cell r="C338">
            <v>711</v>
          </cell>
          <cell r="D338">
            <v>902</v>
          </cell>
          <cell r="E338">
            <v>44</v>
          </cell>
          <cell r="F338">
            <v>44</v>
          </cell>
          <cell r="G338">
            <v>74</v>
          </cell>
          <cell r="H338">
            <v>74</v>
          </cell>
          <cell r="I338">
            <v>1</v>
          </cell>
          <cell r="J338">
            <v>1</v>
          </cell>
          <cell r="K338">
            <v>203.5</v>
          </cell>
          <cell r="L338">
            <v>1</v>
          </cell>
          <cell r="M338">
            <v>41</v>
          </cell>
          <cell r="N338">
            <v>90</v>
          </cell>
          <cell r="O338">
            <v>100</v>
          </cell>
          <cell r="P338">
            <v>125</v>
          </cell>
          <cell r="Q338">
            <v>0</v>
          </cell>
          <cell r="R338">
            <v>0.13</v>
          </cell>
          <cell r="S338">
            <v>0.13</v>
          </cell>
          <cell r="T338">
            <v>0.13</v>
          </cell>
          <cell r="U338">
            <v>1</v>
          </cell>
          <cell r="V338">
            <v>15</v>
          </cell>
          <cell r="W338">
            <v>12</v>
          </cell>
          <cell r="X338">
            <v>1</v>
          </cell>
          <cell r="Y338">
            <v>1</v>
          </cell>
          <cell r="Z338">
            <v>50</v>
          </cell>
          <cell r="AA338">
            <v>50</v>
          </cell>
          <cell r="AB338">
            <v>0.04</v>
          </cell>
          <cell r="AC338">
            <v>0.04</v>
          </cell>
          <cell r="AD338">
            <v>1</v>
          </cell>
        </row>
        <row r="339">
          <cell r="A339">
            <v>338</v>
          </cell>
          <cell r="B339" t="str">
            <v>Q7h35.5*28.0</v>
          </cell>
          <cell r="C339">
            <v>711</v>
          </cell>
          <cell r="D339">
            <v>902</v>
          </cell>
          <cell r="E339">
            <v>8</v>
          </cell>
          <cell r="F339">
            <v>8</v>
          </cell>
          <cell r="G339">
            <v>8</v>
          </cell>
          <cell r="H339">
            <v>8</v>
          </cell>
          <cell r="I339">
            <v>1</v>
          </cell>
          <cell r="J339">
            <v>2</v>
          </cell>
          <cell r="K339">
            <v>203.5</v>
          </cell>
          <cell r="L339">
            <v>2</v>
          </cell>
          <cell r="M339">
            <v>41</v>
          </cell>
          <cell r="N339">
            <v>90</v>
          </cell>
          <cell r="O339">
            <v>100</v>
          </cell>
          <cell r="P339">
            <v>125</v>
          </cell>
          <cell r="Q339">
            <v>0</v>
          </cell>
          <cell r="R339">
            <v>0.13</v>
          </cell>
          <cell r="S339">
            <v>0.13</v>
          </cell>
          <cell r="T339">
            <v>0.13</v>
          </cell>
          <cell r="U339">
            <v>1</v>
          </cell>
          <cell r="V339">
            <v>15</v>
          </cell>
          <cell r="W339">
            <v>12</v>
          </cell>
          <cell r="X339">
            <v>1</v>
          </cell>
          <cell r="Y339">
            <v>1</v>
          </cell>
          <cell r="Z339">
            <v>50</v>
          </cell>
          <cell r="AA339">
            <v>50</v>
          </cell>
          <cell r="AB339">
            <v>0.04</v>
          </cell>
          <cell r="AC339">
            <v>0.04</v>
          </cell>
          <cell r="AD339">
            <v>1</v>
          </cell>
        </row>
        <row r="340">
          <cell r="A340">
            <v>339</v>
          </cell>
          <cell r="B340" t="str">
            <v/>
          </cell>
          <cell r="C340" t="str">
            <v/>
          </cell>
          <cell r="D340" t="str">
            <v/>
          </cell>
          <cell r="E340" t="str">
            <v/>
          </cell>
          <cell r="F340" t="str">
            <v/>
          </cell>
          <cell r="G340" t="str">
            <v/>
          </cell>
          <cell r="H340" t="str">
            <v/>
          </cell>
          <cell r="I340" t="str">
            <v/>
          </cell>
          <cell r="J340" t="str">
            <v/>
          </cell>
          <cell r="K340" t="str">
            <v/>
          </cell>
          <cell r="L340" t="str">
            <v/>
          </cell>
          <cell r="M340" t="str">
            <v/>
          </cell>
          <cell r="N340" t="str">
            <v/>
          </cell>
          <cell r="O340" t="str">
            <v/>
          </cell>
          <cell r="P340" t="str">
            <v/>
          </cell>
          <cell r="Q340" t="str">
            <v/>
          </cell>
          <cell r="R340" t="str">
            <v/>
          </cell>
          <cell r="S340" t="str">
            <v/>
          </cell>
          <cell r="T340" t="str">
            <v/>
          </cell>
          <cell r="V340" t="str">
            <v/>
          </cell>
          <cell r="W340" t="str">
            <v/>
          </cell>
          <cell r="X340" t="str">
            <v/>
          </cell>
          <cell r="Y340" t="str">
            <v/>
          </cell>
          <cell r="Z340" t="str">
            <v/>
          </cell>
          <cell r="AA340" t="str">
            <v/>
          </cell>
          <cell r="AB340" t="str">
            <v/>
          </cell>
        </row>
        <row r="341">
          <cell r="A341">
            <v>340</v>
          </cell>
          <cell r="B341" t="str">
            <v>Q7+35.5*28.0</v>
          </cell>
          <cell r="C341">
            <v>711</v>
          </cell>
          <cell r="D341">
            <v>902</v>
          </cell>
          <cell r="E341">
            <v>14</v>
          </cell>
          <cell r="F341">
            <v>14</v>
          </cell>
          <cell r="G341">
            <v>9</v>
          </cell>
          <cell r="H341">
            <v>9</v>
          </cell>
          <cell r="I341">
            <v>1</v>
          </cell>
          <cell r="J341">
            <v>1</v>
          </cell>
          <cell r="K341">
            <v>203.5</v>
          </cell>
          <cell r="L341">
            <v>1</v>
          </cell>
          <cell r="M341">
            <v>41</v>
          </cell>
          <cell r="N341">
            <v>90</v>
          </cell>
          <cell r="O341">
            <v>100</v>
          </cell>
          <cell r="P341">
            <v>125</v>
          </cell>
          <cell r="Q341">
            <v>0</v>
          </cell>
          <cell r="R341">
            <v>0.13</v>
          </cell>
          <cell r="S341">
            <v>0.13</v>
          </cell>
          <cell r="T341">
            <v>0.33</v>
          </cell>
          <cell r="U341">
            <v>3</v>
          </cell>
          <cell r="V341">
            <v>15</v>
          </cell>
          <cell r="W341">
            <v>12</v>
          </cell>
          <cell r="X341">
            <v>1</v>
          </cell>
          <cell r="Y341">
            <v>1</v>
          </cell>
          <cell r="Z341">
            <v>50</v>
          </cell>
          <cell r="AA341">
            <v>50</v>
          </cell>
          <cell r="AB341">
            <v>0.04</v>
          </cell>
          <cell r="AC341">
            <v>0.3</v>
          </cell>
          <cell r="AD341">
            <v>3</v>
          </cell>
        </row>
        <row r="342">
          <cell r="A342">
            <v>341</v>
          </cell>
          <cell r="B342" t="str">
            <v>Q7+37.0*30.0</v>
          </cell>
          <cell r="C342">
            <v>762</v>
          </cell>
          <cell r="D342">
            <v>940</v>
          </cell>
          <cell r="E342">
            <v>14</v>
          </cell>
          <cell r="F342">
            <v>14</v>
          </cell>
          <cell r="G342">
            <v>8</v>
          </cell>
          <cell r="H342">
            <v>8</v>
          </cell>
          <cell r="I342">
            <v>1</v>
          </cell>
          <cell r="J342">
            <v>1</v>
          </cell>
          <cell r="K342">
            <v>203.5</v>
          </cell>
          <cell r="L342">
            <v>1</v>
          </cell>
          <cell r="M342">
            <v>38</v>
          </cell>
          <cell r="N342">
            <v>84</v>
          </cell>
          <cell r="O342">
            <v>93</v>
          </cell>
          <cell r="P342">
            <v>116</v>
          </cell>
          <cell r="Q342">
            <v>0</v>
          </cell>
          <cell r="R342">
            <v>0.13</v>
          </cell>
          <cell r="S342">
            <v>0.13</v>
          </cell>
          <cell r="T342">
            <v>0.33</v>
          </cell>
          <cell r="U342">
            <v>3</v>
          </cell>
          <cell r="V342">
            <v>15</v>
          </cell>
          <cell r="W342">
            <v>12</v>
          </cell>
          <cell r="X342">
            <v>1</v>
          </cell>
          <cell r="Y342">
            <v>1</v>
          </cell>
          <cell r="Z342">
            <v>50</v>
          </cell>
          <cell r="AA342">
            <v>50</v>
          </cell>
          <cell r="AB342">
            <v>0.04</v>
          </cell>
          <cell r="AC342">
            <v>0.3</v>
          </cell>
          <cell r="AD342">
            <v>3</v>
          </cell>
        </row>
        <row r="343">
          <cell r="A343">
            <v>342</v>
          </cell>
          <cell r="B343" t="str">
            <v/>
          </cell>
          <cell r="C343" t="str">
            <v/>
          </cell>
          <cell r="D343" t="str">
            <v/>
          </cell>
          <cell r="E343" t="str">
            <v/>
          </cell>
          <cell r="F343" t="str">
            <v/>
          </cell>
          <cell r="G343" t="str">
            <v/>
          </cell>
          <cell r="H343" t="str">
            <v/>
          </cell>
          <cell r="I343" t="str">
            <v/>
          </cell>
          <cell r="J343" t="str">
            <v/>
          </cell>
          <cell r="K343" t="str">
            <v/>
          </cell>
          <cell r="L343" t="str">
            <v/>
          </cell>
          <cell r="M343" t="str">
            <v/>
          </cell>
          <cell r="N343" t="str">
            <v/>
          </cell>
          <cell r="O343" t="str">
            <v/>
          </cell>
          <cell r="P343" t="str">
            <v/>
          </cell>
          <cell r="Q343" t="str">
            <v/>
          </cell>
          <cell r="R343" t="str">
            <v/>
          </cell>
          <cell r="S343" t="str">
            <v/>
          </cell>
          <cell r="T343" t="str">
            <v/>
          </cell>
          <cell r="V343" t="str">
            <v/>
          </cell>
          <cell r="W343" t="str">
            <v/>
          </cell>
          <cell r="X343" t="str">
            <v/>
          </cell>
          <cell r="Y343" t="str">
            <v/>
          </cell>
          <cell r="Z343" t="str">
            <v/>
          </cell>
          <cell r="AA343" t="str">
            <v/>
          </cell>
          <cell r="AB343" t="str">
            <v/>
          </cell>
        </row>
        <row r="344">
          <cell r="A344">
            <v>343</v>
          </cell>
          <cell r="B344" t="str">
            <v/>
          </cell>
          <cell r="C344" t="str">
            <v/>
          </cell>
          <cell r="D344" t="str">
            <v/>
          </cell>
          <cell r="E344" t="str">
            <v/>
          </cell>
          <cell r="F344" t="str">
            <v/>
          </cell>
          <cell r="G344" t="str">
            <v/>
          </cell>
          <cell r="H344" t="str">
            <v/>
          </cell>
          <cell r="I344" t="str">
            <v/>
          </cell>
          <cell r="J344" t="str">
            <v/>
          </cell>
          <cell r="K344" t="str">
            <v/>
          </cell>
          <cell r="L344" t="str">
            <v/>
          </cell>
          <cell r="M344" t="str">
            <v/>
          </cell>
          <cell r="N344" t="str">
            <v/>
          </cell>
          <cell r="O344" t="str">
            <v/>
          </cell>
          <cell r="P344" t="str">
            <v/>
          </cell>
          <cell r="Q344" t="str">
            <v/>
          </cell>
          <cell r="R344" t="str">
            <v/>
          </cell>
          <cell r="S344" t="str">
            <v/>
          </cell>
          <cell r="T344" t="str">
            <v/>
          </cell>
          <cell r="V344" t="str">
            <v/>
          </cell>
          <cell r="W344" t="str">
            <v/>
          </cell>
          <cell r="X344" t="str">
            <v/>
          </cell>
          <cell r="Y344" t="str">
            <v/>
          </cell>
          <cell r="Z344" t="str">
            <v/>
          </cell>
          <cell r="AA344" t="str">
            <v/>
          </cell>
          <cell r="AB344" t="str">
            <v/>
          </cell>
        </row>
        <row r="345">
          <cell r="A345">
            <v>344</v>
          </cell>
          <cell r="B345" t="str">
            <v/>
          </cell>
          <cell r="C345" t="str">
            <v/>
          </cell>
          <cell r="D345" t="str">
            <v/>
          </cell>
          <cell r="E345" t="str">
            <v/>
          </cell>
          <cell r="F345" t="str">
            <v/>
          </cell>
          <cell r="G345" t="str">
            <v/>
          </cell>
          <cell r="H345" t="str">
            <v/>
          </cell>
          <cell r="I345" t="str">
            <v/>
          </cell>
          <cell r="J345" t="str">
            <v/>
          </cell>
          <cell r="K345" t="str">
            <v/>
          </cell>
          <cell r="L345" t="str">
            <v/>
          </cell>
          <cell r="M345" t="str">
            <v/>
          </cell>
          <cell r="N345" t="str">
            <v/>
          </cell>
          <cell r="O345" t="str">
            <v/>
          </cell>
          <cell r="P345" t="str">
            <v/>
          </cell>
          <cell r="Q345" t="str">
            <v/>
          </cell>
          <cell r="R345" t="str">
            <v/>
          </cell>
          <cell r="S345" t="str">
            <v/>
          </cell>
          <cell r="T345" t="str">
            <v/>
          </cell>
          <cell r="V345" t="str">
            <v/>
          </cell>
          <cell r="W345" t="str">
            <v/>
          </cell>
          <cell r="X345" t="str">
            <v/>
          </cell>
          <cell r="Y345" t="str">
            <v/>
          </cell>
          <cell r="Z345" t="str">
            <v/>
          </cell>
          <cell r="AA345" t="str">
            <v/>
          </cell>
          <cell r="AB345" t="str">
            <v/>
          </cell>
        </row>
        <row r="346">
          <cell r="A346">
            <v>345</v>
          </cell>
          <cell r="B346" t="str">
            <v>A6=37.5*30.0</v>
          </cell>
          <cell r="C346">
            <v>762</v>
          </cell>
          <cell r="D346">
            <v>953</v>
          </cell>
          <cell r="E346">
            <v>14</v>
          </cell>
          <cell r="F346">
            <v>14</v>
          </cell>
          <cell r="G346">
            <v>15</v>
          </cell>
          <cell r="H346">
            <v>15</v>
          </cell>
          <cell r="I346">
            <v>1</v>
          </cell>
          <cell r="J346">
            <v>1</v>
          </cell>
          <cell r="K346">
            <v>203.5</v>
          </cell>
          <cell r="L346">
            <v>1</v>
          </cell>
          <cell r="M346">
            <v>38</v>
          </cell>
          <cell r="N346">
            <v>84</v>
          </cell>
          <cell r="O346">
            <v>93</v>
          </cell>
          <cell r="P346">
            <v>116</v>
          </cell>
          <cell r="Q346">
            <v>0</v>
          </cell>
          <cell r="R346">
            <v>0.15</v>
          </cell>
          <cell r="S346">
            <v>0.4</v>
          </cell>
          <cell r="T346">
            <v>0.5</v>
          </cell>
          <cell r="U346">
            <v>3</v>
          </cell>
          <cell r="V346">
            <v>15</v>
          </cell>
          <cell r="W346">
            <v>12</v>
          </cell>
          <cell r="X346">
            <v>1</v>
          </cell>
          <cell r="Y346">
            <v>1</v>
          </cell>
          <cell r="Z346">
            <v>50</v>
          </cell>
          <cell r="AA346">
            <v>50</v>
          </cell>
          <cell r="AB346">
            <v>50</v>
          </cell>
          <cell r="AC346">
            <v>50</v>
          </cell>
          <cell r="AD346">
            <v>3</v>
          </cell>
        </row>
        <row r="347">
          <cell r="A347">
            <v>346</v>
          </cell>
        </row>
        <row r="348">
          <cell r="A348">
            <v>347</v>
          </cell>
        </row>
        <row r="349">
          <cell r="A349">
            <v>348</v>
          </cell>
          <cell r="B349" t="str">
            <v>A7x42.0*33.5</v>
          </cell>
          <cell r="C349">
            <v>851</v>
          </cell>
          <cell r="D349">
            <v>1067</v>
          </cell>
          <cell r="E349">
            <v>55</v>
          </cell>
          <cell r="F349">
            <v>55</v>
          </cell>
          <cell r="G349">
            <v>60</v>
          </cell>
          <cell r="H349">
            <v>60</v>
          </cell>
          <cell r="I349">
            <v>2</v>
          </cell>
          <cell r="J349">
            <v>2</v>
          </cell>
          <cell r="K349">
            <v>203.5</v>
          </cell>
          <cell r="L349">
            <v>4</v>
          </cell>
          <cell r="M349">
            <v>33</v>
          </cell>
          <cell r="N349">
            <v>74</v>
          </cell>
          <cell r="O349">
            <v>82</v>
          </cell>
          <cell r="P349">
            <v>102</v>
          </cell>
          <cell r="Q349">
            <v>0</v>
          </cell>
          <cell r="R349">
            <v>0.13</v>
          </cell>
          <cell r="S349">
            <v>0.13</v>
          </cell>
          <cell r="T349">
            <v>0.13</v>
          </cell>
          <cell r="U349">
            <v>1</v>
          </cell>
          <cell r="V349">
            <v>15</v>
          </cell>
          <cell r="W349">
            <v>12</v>
          </cell>
          <cell r="X349">
            <v>1</v>
          </cell>
          <cell r="Y349">
            <v>1</v>
          </cell>
          <cell r="Z349">
            <v>50</v>
          </cell>
          <cell r="AA349">
            <v>50</v>
          </cell>
          <cell r="AB349">
            <v>0.04</v>
          </cell>
          <cell r="AC349">
            <v>0.04</v>
          </cell>
          <cell r="AD349">
            <v>1</v>
          </cell>
        </row>
        <row r="350">
          <cell r="A350">
            <v>349</v>
          </cell>
          <cell r="B350" t="str">
            <v/>
          </cell>
          <cell r="C350" t="str">
            <v/>
          </cell>
          <cell r="D350" t="str">
            <v/>
          </cell>
          <cell r="E350" t="str">
            <v/>
          </cell>
          <cell r="F350" t="str">
            <v/>
          </cell>
          <cell r="G350" t="str">
            <v/>
          </cell>
          <cell r="H350" t="str">
            <v/>
          </cell>
          <cell r="I350" t="str">
            <v/>
          </cell>
          <cell r="J350" t="str">
            <v/>
          </cell>
          <cell r="K350" t="str">
            <v/>
          </cell>
          <cell r="L350" t="str">
            <v/>
          </cell>
          <cell r="M350" t="str">
            <v/>
          </cell>
          <cell r="N350" t="str">
            <v/>
          </cell>
          <cell r="O350" t="str">
            <v/>
          </cell>
          <cell r="P350" t="str">
            <v/>
          </cell>
          <cell r="Q350" t="str">
            <v/>
          </cell>
          <cell r="R350" t="str">
            <v/>
          </cell>
          <cell r="S350" t="str">
            <v/>
          </cell>
          <cell r="T350" t="str">
            <v/>
          </cell>
          <cell r="V350" t="str">
            <v/>
          </cell>
          <cell r="W350" t="str">
            <v/>
          </cell>
          <cell r="X350" t="str">
            <v/>
          </cell>
          <cell r="Y350" t="str">
            <v/>
          </cell>
          <cell r="Z350" t="str">
            <v/>
          </cell>
          <cell r="AA350" t="str">
            <v/>
          </cell>
          <cell r="AB350" t="str">
            <v/>
          </cell>
        </row>
        <row r="351">
          <cell r="A351">
            <v>350</v>
          </cell>
          <cell r="B351" t="str">
            <v>A6 49.0*41.0</v>
          </cell>
          <cell r="C351">
            <v>1041</v>
          </cell>
          <cell r="D351">
            <v>1245</v>
          </cell>
          <cell r="E351">
            <v>24</v>
          </cell>
          <cell r="F351">
            <v>24</v>
          </cell>
          <cell r="G351">
            <v>26</v>
          </cell>
          <cell r="H351">
            <v>26</v>
          </cell>
          <cell r="I351">
            <v>1</v>
          </cell>
          <cell r="J351">
            <v>1</v>
          </cell>
          <cell r="K351">
            <v>203.5</v>
          </cell>
          <cell r="L351">
            <v>1</v>
          </cell>
          <cell r="M351">
            <v>22</v>
          </cell>
          <cell r="N351">
            <v>48</v>
          </cell>
          <cell r="O351">
            <v>53</v>
          </cell>
          <cell r="P351">
            <v>67</v>
          </cell>
          <cell r="Q351">
            <v>0</v>
          </cell>
          <cell r="R351">
            <v>0.13</v>
          </cell>
          <cell r="S351">
            <v>0.13</v>
          </cell>
          <cell r="T351">
            <v>0.13</v>
          </cell>
          <cell r="U351">
            <v>1</v>
          </cell>
          <cell r="V351">
            <v>15</v>
          </cell>
          <cell r="W351">
            <v>12</v>
          </cell>
          <cell r="X351">
            <v>1</v>
          </cell>
          <cell r="Y351">
            <v>1</v>
          </cell>
          <cell r="Z351">
            <v>50</v>
          </cell>
          <cell r="AA351">
            <v>50</v>
          </cell>
          <cell r="AB351">
            <v>0.04</v>
          </cell>
          <cell r="AC351">
            <v>0.04</v>
          </cell>
          <cell r="AD351">
            <v>1</v>
          </cell>
        </row>
        <row r="352">
          <cell r="A352">
            <v>351</v>
          </cell>
          <cell r="B352" t="str">
            <v>A7 24.5*29.5</v>
          </cell>
          <cell r="C352">
            <v>749</v>
          </cell>
          <cell r="D352">
            <v>622</v>
          </cell>
          <cell r="E352">
            <v>8</v>
          </cell>
          <cell r="F352">
            <v>8</v>
          </cell>
          <cell r="G352">
            <v>8</v>
          </cell>
          <cell r="H352">
            <v>8</v>
          </cell>
          <cell r="I352">
            <v>1</v>
          </cell>
          <cell r="J352">
            <v>1</v>
          </cell>
          <cell r="K352">
            <v>203.5</v>
          </cell>
          <cell r="L352">
            <v>1</v>
          </cell>
          <cell r="M352">
            <v>38</v>
          </cell>
          <cell r="N352">
            <v>85</v>
          </cell>
          <cell r="O352">
            <v>95</v>
          </cell>
          <cell r="P352">
            <v>118</v>
          </cell>
          <cell r="Q352">
            <v>0</v>
          </cell>
          <cell r="R352">
            <v>0.13</v>
          </cell>
          <cell r="S352">
            <v>0.13</v>
          </cell>
          <cell r="T352">
            <v>0.13</v>
          </cell>
          <cell r="U352">
            <v>1</v>
          </cell>
          <cell r="V352">
            <v>15</v>
          </cell>
          <cell r="W352">
            <v>12</v>
          </cell>
          <cell r="X352">
            <v>1</v>
          </cell>
          <cell r="Y352">
            <v>1</v>
          </cell>
          <cell r="Z352">
            <v>50</v>
          </cell>
          <cell r="AA352">
            <v>50</v>
          </cell>
          <cell r="AB352">
            <v>0.04</v>
          </cell>
          <cell r="AC352">
            <v>0.04</v>
          </cell>
          <cell r="AD352">
            <v>1</v>
          </cell>
        </row>
        <row r="353">
          <cell r="A353">
            <v>352</v>
          </cell>
          <cell r="B353" t="str">
            <v>A7+24.5*29.5</v>
          </cell>
          <cell r="C353">
            <v>749</v>
          </cell>
          <cell r="D353">
            <v>622</v>
          </cell>
          <cell r="E353">
            <v>8</v>
          </cell>
          <cell r="F353">
            <v>8</v>
          </cell>
          <cell r="G353">
            <v>8</v>
          </cell>
          <cell r="H353">
            <v>8</v>
          </cell>
          <cell r="I353">
            <v>1</v>
          </cell>
          <cell r="J353">
            <v>1</v>
          </cell>
          <cell r="K353">
            <v>203.5</v>
          </cell>
          <cell r="L353">
            <v>1</v>
          </cell>
          <cell r="M353">
            <v>38</v>
          </cell>
          <cell r="N353">
            <v>85</v>
          </cell>
          <cell r="O353">
            <v>95</v>
          </cell>
          <cell r="P353">
            <v>118</v>
          </cell>
          <cell r="Q353">
            <v>0</v>
          </cell>
          <cell r="R353">
            <v>0.13</v>
          </cell>
          <cell r="S353">
            <v>0.13</v>
          </cell>
          <cell r="T353">
            <v>0.33</v>
          </cell>
          <cell r="U353">
            <v>3</v>
          </cell>
          <cell r="V353">
            <v>15</v>
          </cell>
          <cell r="W353">
            <v>12</v>
          </cell>
          <cell r="X353">
            <v>1</v>
          </cell>
          <cell r="Y353">
            <v>1</v>
          </cell>
          <cell r="Z353">
            <v>50</v>
          </cell>
          <cell r="AA353">
            <v>50</v>
          </cell>
          <cell r="AB353">
            <v>0.04</v>
          </cell>
          <cell r="AC353">
            <v>0.3</v>
          </cell>
          <cell r="AD353">
            <v>3</v>
          </cell>
        </row>
        <row r="354">
          <cell r="A354">
            <v>353</v>
          </cell>
          <cell r="B354" t="str">
            <v>A7!24.5*29.5</v>
          </cell>
          <cell r="C354">
            <v>749</v>
          </cell>
          <cell r="D354">
            <v>622</v>
          </cell>
          <cell r="E354">
            <v>8</v>
          </cell>
          <cell r="F354">
            <v>8</v>
          </cell>
          <cell r="G354">
            <v>8</v>
          </cell>
          <cell r="H354">
            <v>8</v>
          </cell>
          <cell r="I354">
            <v>1</v>
          </cell>
          <cell r="J354">
            <v>1</v>
          </cell>
          <cell r="K354">
            <v>203.5</v>
          </cell>
          <cell r="L354">
            <v>1</v>
          </cell>
          <cell r="M354">
            <v>38</v>
          </cell>
          <cell r="N354">
            <v>85</v>
          </cell>
          <cell r="O354">
            <v>95</v>
          </cell>
          <cell r="P354">
            <v>118</v>
          </cell>
          <cell r="Q354">
            <v>0</v>
          </cell>
          <cell r="R354">
            <v>0.13</v>
          </cell>
          <cell r="S354">
            <v>0.13</v>
          </cell>
          <cell r="T354">
            <v>1</v>
          </cell>
          <cell r="U354">
            <v>3</v>
          </cell>
          <cell r="V354">
            <v>15</v>
          </cell>
          <cell r="W354">
            <v>12</v>
          </cell>
          <cell r="X354">
            <v>1</v>
          </cell>
          <cell r="Y354">
            <v>1</v>
          </cell>
          <cell r="Z354">
            <v>50</v>
          </cell>
          <cell r="AA354">
            <v>50</v>
          </cell>
          <cell r="AB354">
            <v>50</v>
          </cell>
          <cell r="AC354">
            <v>50</v>
          </cell>
          <cell r="AD354">
            <v>3</v>
          </cell>
        </row>
        <row r="355">
          <cell r="A355">
            <v>354</v>
          </cell>
          <cell r="B355" t="str">
            <v/>
          </cell>
          <cell r="C355" t="str">
            <v/>
          </cell>
          <cell r="D355" t="str">
            <v/>
          </cell>
          <cell r="E355" t="str">
            <v/>
          </cell>
          <cell r="F355" t="str">
            <v/>
          </cell>
          <cell r="G355" t="str">
            <v/>
          </cell>
          <cell r="H355" t="str">
            <v/>
          </cell>
          <cell r="I355" t="str">
            <v/>
          </cell>
          <cell r="J355" t="str">
            <v/>
          </cell>
          <cell r="K355" t="str">
            <v/>
          </cell>
          <cell r="L355" t="str">
            <v/>
          </cell>
          <cell r="M355" t="str">
            <v/>
          </cell>
          <cell r="N355" t="str">
            <v/>
          </cell>
          <cell r="O355" t="str">
            <v/>
          </cell>
          <cell r="P355" t="str">
            <v/>
          </cell>
          <cell r="Q355" t="str">
            <v/>
          </cell>
          <cell r="R355" t="str">
            <v/>
          </cell>
          <cell r="S355" t="str">
            <v/>
          </cell>
          <cell r="T355" t="str">
            <v/>
          </cell>
          <cell r="V355" t="str">
            <v/>
          </cell>
          <cell r="W355" t="str">
            <v/>
          </cell>
          <cell r="X355" t="str">
            <v/>
          </cell>
          <cell r="Y355" t="str">
            <v/>
          </cell>
          <cell r="Z355" t="str">
            <v/>
          </cell>
          <cell r="AA355" t="str">
            <v/>
          </cell>
          <cell r="AB355" t="str">
            <v/>
          </cell>
        </row>
        <row r="356">
          <cell r="A356">
            <v>355</v>
          </cell>
          <cell r="B356" t="str">
            <v/>
          </cell>
          <cell r="C356" t="str">
            <v/>
          </cell>
          <cell r="D356" t="str">
            <v/>
          </cell>
          <cell r="E356" t="str">
            <v/>
          </cell>
          <cell r="F356" t="str">
            <v/>
          </cell>
          <cell r="G356" t="str">
            <v/>
          </cell>
          <cell r="H356" t="str">
            <v/>
          </cell>
          <cell r="I356" t="str">
            <v/>
          </cell>
          <cell r="J356" t="str">
            <v/>
          </cell>
          <cell r="K356" t="str">
            <v/>
          </cell>
          <cell r="L356" t="str">
            <v/>
          </cell>
          <cell r="M356" t="str">
            <v/>
          </cell>
          <cell r="N356" t="str">
            <v/>
          </cell>
          <cell r="O356" t="str">
            <v/>
          </cell>
          <cell r="P356" t="str">
            <v/>
          </cell>
          <cell r="Q356" t="str">
            <v/>
          </cell>
          <cell r="R356" t="str">
            <v/>
          </cell>
          <cell r="S356" t="str">
            <v/>
          </cell>
          <cell r="T356" t="str">
            <v/>
          </cell>
          <cell r="V356" t="str">
            <v/>
          </cell>
          <cell r="W356" t="str">
            <v/>
          </cell>
          <cell r="X356" t="str">
            <v/>
          </cell>
          <cell r="Y356" t="str">
            <v/>
          </cell>
          <cell r="Z356" t="str">
            <v/>
          </cell>
          <cell r="AA356" t="str">
            <v/>
          </cell>
          <cell r="AB356" t="str">
            <v/>
          </cell>
        </row>
        <row r="357">
          <cell r="A357">
            <v>356</v>
          </cell>
          <cell r="B357" t="str">
            <v>A7+29.5*24.5</v>
          </cell>
          <cell r="C357">
            <v>622</v>
          </cell>
          <cell r="D357">
            <v>749</v>
          </cell>
          <cell r="E357">
            <v>8</v>
          </cell>
          <cell r="F357">
            <v>8</v>
          </cell>
          <cell r="G357">
            <v>8</v>
          </cell>
          <cell r="H357">
            <v>8</v>
          </cell>
          <cell r="I357">
            <v>1</v>
          </cell>
          <cell r="J357">
            <v>1</v>
          </cell>
          <cell r="K357">
            <v>203.5</v>
          </cell>
          <cell r="L357">
            <v>1</v>
          </cell>
          <cell r="M357">
            <v>46</v>
          </cell>
          <cell r="N357">
            <v>102</v>
          </cell>
          <cell r="O357">
            <v>114</v>
          </cell>
          <cell r="P357">
            <v>142</v>
          </cell>
          <cell r="Q357">
            <v>0</v>
          </cell>
          <cell r="R357">
            <v>0.13</v>
          </cell>
          <cell r="S357">
            <v>0.13</v>
          </cell>
          <cell r="T357">
            <v>0.33</v>
          </cell>
          <cell r="U357">
            <v>3</v>
          </cell>
          <cell r="V357">
            <v>15</v>
          </cell>
          <cell r="W357">
            <v>12</v>
          </cell>
          <cell r="X357">
            <v>1</v>
          </cell>
          <cell r="Y357">
            <v>1</v>
          </cell>
          <cell r="Z357">
            <v>50</v>
          </cell>
          <cell r="AA357">
            <v>50</v>
          </cell>
          <cell r="AB357">
            <v>0.04</v>
          </cell>
          <cell r="AC357">
            <v>0.3</v>
          </cell>
          <cell r="AD357">
            <v>3</v>
          </cell>
        </row>
        <row r="358">
          <cell r="A358">
            <v>357</v>
          </cell>
          <cell r="B358" t="str">
            <v>A7!29.5*24.5</v>
          </cell>
          <cell r="C358">
            <v>622</v>
          </cell>
          <cell r="D358">
            <v>749</v>
          </cell>
          <cell r="E358">
            <v>8</v>
          </cell>
          <cell r="F358">
            <v>8</v>
          </cell>
          <cell r="G358">
            <v>8</v>
          </cell>
          <cell r="H358">
            <v>8</v>
          </cell>
          <cell r="I358">
            <v>1</v>
          </cell>
          <cell r="J358">
            <v>1</v>
          </cell>
          <cell r="K358">
            <v>203.5</v>
          </cell>
          <cell r="L358">
            <v>1</v>
          </cell>
          <cell r="M358">
            <v>46</v>
          </cell>
          <cell r="N358">
            <v>102</v>
          </cell>
          <cell r="O358">
            <v>114</v>
          </cell>
          <cell r="P358">
            <v>142</v>
          </cell>
          <cell r="Q358">
            <v>0</v>
          </cell>
          <cell r="R358">
            <v>0.13</v>
          </cell>
          <cell r="S358">
            <v>0.13</v>
          </cell>
          <cell r="T358">
            <v>1</v>
          </cell>
          <cell r="U358">
            <v>3</v>
          </cell>
          <cell r="V358">
            <v>15</v>
          </cell>
          <cell r="W358">
            <v>12</v>
          </cell>
          <cell r="X358">
            <v>1</v>
          </cell>
          <cell r="Y358">
            <v>1</v>
          </cell>
          <cell r="Z358">
            <v>50</v>
          </cell>
          <cell r="AA358">
            <v>50</v>
          </cell>
          <cell r="AB358">
            <v>50</v>
          </cell>
          <cell r="AC358">
            <v>50</v>
          </cell>
          <cell r="AD358">
            <v>3</v>
          </cell>
        </row>
        <row r="359">
          <cell r="A359">
            <v>358</v>
          </cell>
        </row>
        <row r="360">
          <cell r="A360">
            <v>359</v>
          </cell>
        </row>
        <row r="361">
          <cell r="A361">
            <v>360</v>
          </cell>
          <cell r="B361" t="str">
            <v>A7x44.5*36.5</v>
          </cell>
          <cell r="C361">
            <v>927</v>
          </cell>
          <cell r="D361">
            <v>1130</v>
          </cell>
          <cell r="E361">
            <v>90</v>
          </cell>
          <cell r="F361">
            <v>90</v>
          </cell>
          <cell r="G361">
            <v>90</v>
          </cell>
          <cell r="H361">
            <v>90</v>
          </cell>
          <cell r="I361">
            <v>2</v>
          </cell>
          <cell r="J361">
            <v>2</v>
          </cell>
          <cell r="K361">
            <v>203.5</v>
          </cell>
          <cell r="L361">
            <v>4</v>
          </cell>
          <cell r="M361">
            <v>30</v>
          </cell>
          <cell r="N361">
            <v>66</v>
          </cell>
          <cell r="O361">
            <v>73</v>
          </cell>
          <cell r="P361">
            <v>92</v>
          </cell>
          <cell r="Q361">
            <v>0</v>
          </cell>
          <cell r="R361">
            <v>0.13</v>
          </cell>
          <cell r="S361">
            <v>0.13</v>
          </cell>
          <cell r="T361">
            <v>0.13</v>
          </cell>
          <cell r="U361">
            <v>1</v>
          </cell>
          <cell r="V361">
            <v>15</v>
          </cell>
          <cell r="W361">
            <v>12</v>
          </cell>
          <cell r="X361">
            <v>1</v>
          </cell>
          <cell r="Y361">
            <v>1</v>
          </cell>
          <cell r="Z361">
            <v>50</v>
          </cell>
          <cell r="AA361">
            <v>50</v>
          </cell>
          <cell r="AB361">
            <v>0.04</v>
          </cell>
          <cell r="AC361">
            <v>0.04</v>
          </cell>
          <cell r="AD361">
            <v>1</v>
          </cell>
        </row>
        <row r="362">
          <cell r="A362">
            <v>361</v>
          </cell>
          <cell r="B362" t="str">
            <v>A6 33.5*27.0</v>
          </cell>
          <cell r="C362">
            <v>686</v>
          </cell>
          <cell r="D362">
            <v>851</v>
          </cell>
          <cell r="E362">
            <v>8</v>
          </cell>
          <cell r="F362">
            <v>8</v>
          </cell>
          <cell r="G362">
            <v>8</v>
          </cell>
          <cell r="H362">
            <v>8</v>
          </cell>
          <cell r="I362">
            <v>1</v>
          </cell>
          <cell r="J362">
            <v>1</v>
          </cell>
          <cell r="K362">
            <v>203.5</v>
          </cell>
          <cell r="L362">
            <v>1</v>
          </cell>
          <cell r="M362">
            <v>42</v>
          </cell>
          <cell r="N362">
            <v>93</v>
          </cell>
          <cell r="O362">
            <v>104</v>
          </cell>
          <cell r="P362">
            <v>130</v>
          </cell>
          <cell r="Q362">
            <v>0</v>
          </cell>
          <cell r="R362">
            <v>0.13</v>
          </cell>
          <cell r="S362">
            <v>0.13</v>
          </cell>
          <cell r="T362">
            <v>0.13</v>
          </cell>
          <cell r="U362">
            <v>1</v>
          </cell>
          <cell r="V362">
            <v>15</v>
          </cell>
          <cell r="W362">
            <v>12</v>
          </cell>
          <cell r="X362">
            <v>1</v>
          </cell>
          <cell r="Y362">
            <v>1</v>
          </cell>
          <cell r="Z362">
            <v>50</v>
          </cell>
          <cell r="AA362">
            <v>50</v>
          </cell>
          <cell r="AB362">
            <v>0.04</v>
          </cell>
          <cell r="AC362">
            <v>0.04</v>
          </cell>
          <cell r="AD362">
            <v>1</v>
          </cell>
        </row>
        <row r="363">
          <cell r="A363">
            <v>362</v>
          </cell>
          <cell r="B363" t="str">
            <v>A6b33.5*27.0</v>
          </cell>
          <cell r="C363">
            <v>686</v>
          </cell>
          <cell r="D363">
            <v>851</v>
          </cell>
          <cell r="E363">
            <v>31</v>
          </cell>
          <cell r="F363">
            <v>31</v>
          </cell>
          <cell r="G363">
            <v>49</v>
          </cell>
          <cell r="H363">
            <v>49</v>
          </cell>
          <cell r="I363">
            <v>1</v>
          </cell>
          <cell r="J363">
            <v>1</v>
          </cell>
          <cell r="K363">
            <v>203.5</v>
          </cell>
          <cell r="L363">
            <v>1</v>
          </cell>
          <cell r="M363">
            <v>42</v>
          </cell>
          <cell r="N363">
            <v>93</v>
          </cell>
          <cell r="O363">
            <v>104</v>
          </cell>
          <cell r="P363">
            <v>130</v>
          </cell>
          <cell r="Q363">
            <v>0</v>
          </cell>
          <cell r="R363">
            <v>0.13</v>
          </cell>
          <cell r="S363">
            <v>0.13</v>
          </cell>
          <cell r="T363">
            <v>0.13</v>
          </cell>
          <cell r="U363">
            <v>1</v>
          </cell>
          <cell r="V363">
            <v>15</v>
          </cell>
          <cell r="W363">
            <v>12</v>
          </cell>
          <cell r="X363">
            <v>1</v>
          </cell>
          <cell r="Y363">
            <v>1</v>
          </cell>
          <cell r="Z363">
            <v>50</v>
          </cell>
          <cell r="AA363">
            <v>50</v>
          </cell>
          <cell r="AB363">
            <v>0.04</v>
          </cell>
          <cell r="AC363">
            <v>0.04</v>
          </cell>
          <cell r="AD363">
            <v>1</v>
          </cell>
        </row>
        <row r="364">
          <cell r="A364">
            <v>363</v>
          </cell>
          <cell r="B364" t="str">
            <v/>
          </cell>
          <cell r="C364" t="str">
            <v/>
          </cell>
          <cell r="D364" t="str">
            <v/>
          </cell>
          <cell r="E364" t="str">
            <v/>
          </cell>
          <cell r="F364" t="str">
            <v/>
          </cell>
          <cell r="G364" t="str">
            <v/>
          </cell>
          <cell r="H364" t="str">
            <v/>
          </cell>
          <cell r="I364" t="str">
            <v/>
          </cell>
          <cell r="J364" t="str">
            <v/>
          </cell>
          <cell r="K364" t="str">
            <v/>
          </cell>
          <cell r="L364" t="str">
            <v/>
          </cell>
          <cell r="M364" t="str">
            <v/>
          </cell>
          <cell r="N364" t="str">
            <v/>
          </cell>
          <cell r="O364" t="str">
            <v/>
          </cell>
          <cell r="P364" t="str">
            <v/>
          </cell>
          <cell r="Q364" t="str">
            <v/>
          </cell>
          <cell r="R364" t="str">
            <v/>
          </cell>
          <cell r="S364" t="str">
            <v/>
          </cell>
          <cell r="T364" t="str">
            <v/>
          </cell>
          <cell r="V364" t="str">
            <v/>
          </cell>
          <cell r="W364" t="str">
            <v/>
          </cell>
          <cell r="X364" t="str">
            <v/>
          </cell>
          <cell r="Y364" t="str">
            <v/>
          </cell>
          <cell r="Z364" t="str">
            <v/>
          </cell>
          <cell r="AA364" t="str">
            <v/>
          </cell>
          <cell r="AB364" t="str">
            <v/>
          </cell>
        </row>
        <row r="365">
          <cell r="A365">
            <v>364</v>
          </cell>
          <cell r="B365" t="str">
            <v/>
          </cell>
          <cell r="C365" t="str">
            <v/>
          </cell>
          <cell r="D365" t="str">
            <v/>
          </cell>
          <cell r="E365" t="str">
            <v/>
          </cell>
          <cell r="F365" t="str">
            <v/>
          </cell>
          <cell r="G365" t="str">
            <v/>
          </cell>
          <cell r="H365" t="str">
            <v/>
          </cell>
          <cell r="I365" t="str">
            <v/>
          </cell>
          <cell r="J365" t="str">
            <v/>
          </cell>
          <cell r="K365" t="str">
            <v/>
          </cell>
          <cell r="L365" t="str">
            <v/>
          </cell>
          <cell r="M365" t="str">
            <v/>
          </cell>
          <cell r="N365" t="str">
            <v/>
          </cell>
          <cell r="O365" t="str">
            <v/>
          </cell>
          <cell r="P365" t="str">
            <v/>
          </cell>
          <cell r="Q365" t="str">
            <v/>
          </cell>
          <cell r="R365" t="str">
            <v/>
          </cell>
          <cell r="S365" t="str">
            <v/>
          </cell>
          <cell r="T365" t="str">
            <v/>
          </cell>
          <cell r="V365" t="str">
            <v/>
          </cell>
          <cell r="W365" t="str">
            <v/>
          </cell>
          <cell r="X365" t="str">
            <v/>
          </cell>
          <cell r="Y365" t="str">
            <v/>
          </cell>
          <cell r="Z365" t="str">
            <v/>
          </cell>
          <cell r="AA365" t="str">
            <v/>
          </cell>
          <cell r="AB365" t="str">
            <v/>
          </cell>
        </row>
        <row r="366">
          <cell r="A366">
            <v>365</v>
          </cell>
          <cell r="B366" t="str">
            <v/>
          </cell>
          <cell r="C366" t="str">
            <v/>
          </cell>
          <cell r="D366" t="str">
            <v/>
          </cell>
          <cell r="E366" t="str">
            <v/>
          </cell>
          <cell r="F366" t="str">
            <v/>
          </cell>
          <cell r="G366" t="str">
            <v/>
          </cell>
          <cell r="H366" t="str">
            <v/>
          </cell>
          <cell r="I366" t="str">
            <v/>
          </cell>
          <cell r="J366" t="str">
            <v/>
          </cell>
          <cell r="K366" t="str">
            <v/>
          </cell>
          <cell r="L366" t="str">
            <v/>
          </cell>
          <cell r="M366" t="str">
            <v/>
          </cell>
          <cell r="N366" t="str">
            <v/>
          </cell>
          <cell r="O366" t="str">
            <v/>
          </cell>
          <cell r="P366" t="str">
            <v/>
          </cell>
          <cell r="Q366" t="str">
            <v/>
          </cell>
          <cell r="R366" t="str">
            <v/>
          </cell>
          <cell r="S366" t="str">
            <v/>
          </cell>
          <cell r="T366" t="str">
            <v/>
          </cell>
          <cell r="V366" t="str">
            <v/>
          </cell>
          <cell r="W366" t="str">
            <v/>
          </cell>
          <cell r="X366" t="str">
            <v/>
          </cell>
          <cell r="Y366" t="str">
            <v/>
          </cell>
          <cell r="Z366" t="str">
            <v/>
          </cell>
          <cell r="AA366" t="str">
            <v/>
          </cell>
          <cell r="AB366" t="str">
            <v/>
          </cell>
        </row>
        <row r="367">
          <cell r="A367">
            <v>366</v>
          </cell>
          <cell r="B367" t="str">
            <v>A7 30.5*26.0</v>
          </cell>
          <cell r="C367">
            <v>660</v>
          </cell>
          <cell r="D367">
            <v>775</v>
          </cell>
          <cell r="E367">
            <v>8</v>
          </cell>
          <cell r="F367">
            <v>8</v>
          </cell>
          <cell r="G367">
            <v>8</v>
          </cell>
          <cell r="H367">
            <v>8</v>
          </cell>
          <cell r="I367">
            <v>1</v>
          </cell>
          <cell r="J367">
            <v>1</v>
          </cell>
          <cell r="K367">
            <v>203.5</v>
          </cell>
          <cell r="L367">
            <v>1</v>
          </cell>
          <cell r="M367">
            <v>44</v>
          </cell>
          <cell r="N367">
            <v>97</v>
          </cell>
          <cell r="O367">
            <v>108</v>
          </cell>
          <cell r="P367">
            <v>134</v>
          </cell>
          <cell r="Q367">
            <v>0</v>
          </cell>
          <cell r="R367">
            <v>0.13</v>
          </cell>
          <cell r="S367">
            <v>0.13</v>
          </cell>
          <cell r="T367">
            <v>0.13</v>
          </cell>
          <cell r="U367">
            <v>1</v>
          </cell>
          <cell r="V367">
            <v>15</v>
          </cell>
          <cell r="W367">
            <v>12</v>
          </cell>
          <cell r="X367">
            <v>1</v>
          </cell>
          <cell r="Y367">
            <v>1</v>
          </cell>
          <cell r="Z367">
            <v>50</v>
          </cell>
          <cell r="AA367">
            <v>50</v>
          </cell>
          <cell r="AB367">
            <v>0.04</v>
          </cell>
          <cell r="AC367">
            <v>0.04</v>
          </cell>
          <cell r="AD367">
            <v>1</v>
          </cell>
        </row>
        <row r="368">
          <cell r="A368">
            <v>367</v>
          </cell>
          <cell r="B368" t="str">
            <v>A7a30.5*26.0</v>
          </cell>
          <cell r="C368">
            <v>660</v>
          </cell>
          <cell r="D368">
            <v>775</v>
          </cell>
          <cell r="E368">
            <v>48</v>
          </cell>
          <cell r="F368">
            <v>48</v>
          </cell>
          <cell r="G368">
            <v>51</v>
          </cell>
          <cell r="H368">
            <v>51</v>
          </cell>
          <cell r="I368">
            <v>1</v>
          </cell>
          <cell r="J368">
            <v>1</v>
          </cell>
          <cell r="K368">
            <v>203.5</v>
          </cell>
          <cell r="L368">
            <v>1</v>
          </cell>
          <cell r="M368">
            <v>44</v>
          </cell>
          <cell r="N368">
            <v>97</v>
          </cell>
          <cell r="O368">
            <v>108</v>
          </cell>
          <cell r="P368">
            <v>134</v>
          </cell>
          <cell r="Q368">
            <v>0</v>
          </cell>
          <cell r="R368">
            <v>0.13</v>
          </cell>
          <cell r="S368">
            <v>0.13</v>
          </cell>
          <cell r="T368">
            <v>0.13</v>
          </cell>
          <cell r="U368">
            <v>1</v>
          </cell>
          <cell r="V368">
            <v>15</v>
          </cell>
          <cell r="W368">
            <v>12</v>
          </cell>
          <cell r="X368">
            <v>1</v>
          </cell>
          <cell r="Y368">
            <v>1</v>
          </cell>
          <cell r="Z368">
            <v>50</v>
          </cell>
          <cell r="AA368">
            <v>50</v>
          </cell>
          <cell r="AB368">
            <v>0.04</v>
          </cell>
          <cell r="AC368">
            <v>0.04</v>
          </cell>
          <cell r="AD368">
            <v>1</v>
          </cell>
        </row>
        <row r="369">
          <cell r="A369">
            <v>368</v>
          </cell>
          <cell r="B369" t="str">
            <v/>
          </cell>
          <cell r="C369" t="str">
            <v/>
          </cell>
          <cell r="D369" t="str">
            <v/>
          </cell>
          <cell r="E369" t="str">
            <v/>
          </cell>
          <cell r="F369" t="str">
            <v/>
          </cell>
          <cell r="G369" t="str">
            <v/>
          </cell>
          <cell r="H369" t="str">
            <v/>
          </cell>
          <cell r="I369" t="str">
            <v/>
          </cell>
          <cell r="J369" t="str">
            <v/>
          </cell>
          <cell r="K369" t="str">
            <v/>
          </cell>
          <cell r="L369" t="str">
            <v/>
          </cell>
          <cell r="M369" t="str">
            <v/>
          </cell>
          <cell r="N369" t="str">
            <v/>
          </cell>
          <cell r="O369" t="str">
            <v/>
          </cell>
          <cell r="P369" t="str">
            <v/>
          </cell>
          <cell r="Q369" t="str">
            <v/>
          </cell>
          <cell r="R369" t="str">
            <v/>
          </cell>
          <cell r="S369" t="str">
            <v/>
          </cell>
          <cell r="T369" t="str">
            <v/>
          </cell>
          <cell r="V369" t="str">
            <v/>
          </cell>
          <cell r="W369" t="str">
            <v/>
          </cell>
          <cell r="X369" t="str">
            <v/>
          </cell>
          <cell r="Y369" t="str">
            <v/>
          </cell>
          <cell r="Z369" t="str">
            <v/>
          </cell>
          <cell r="AA369" t="str">
            <v/>
          </cell>
          <cell r="AB369" t="str">
            <v/>
          </cell>
        </row>
        <row r="370">
          <cell r="A370">
            <v>369</v>
          </cell>
          <cell r="B370" t="str">
            <v/>
          </cell>
          <cell r="C370" t="str">
            <v/>
          </cell>
          <cell r="D370" t="str">
            <v/>
          </cell>
          <cell r="E370" t="str">
            <v/>
          </cell>
          <cell r="F370" t="str">
            <v/>
          </cell>
          <cell r="G370" t="str">
            <v/>
          </cell>
          <cell r="H370" t="str">
            <v/>
          </cell>
          <cell r="I370" t="str">
            <v/>
          </cell>
          <cell r="J370" t="str">
            <v/>
          </cell>
          <cell r="K370" t="str">
            <v/>
          </cell>
          <cell r="L370" t="str">
            <v/>
          </cell>
          <cell r="M370" t="str">
            <v/>
          </cell>
          <cell r="N370" t="str">
            <v/>
          </cell>
          <cell r="O370" t="str">
            <v/>
          </cell>
          <cell r="P370" t="str">
            <v/>
          </cell>
          <cell r="Q370" t="str">
            <v/>
          </cell>
          <cell r="R370" t="str">
            <v/>
          </cell>
          <cell r="S370" t="str">
            <v/>
          </cell>
          <cell r="T370" t="str">
            <v/>
          </cell>
          <cell r="V370" t="str">
            <v/>
          </cell>
          <cell r="W370" t="str">
            <v/>
          </cell>
          <cell r="X370" t="str">
            <v/>
          </cell>
          <cell r="Y370" t="str">
            <v/>
          </cell>
          <cell r="Z370" t="str">
            <v/>
          </cell>
          <cell r="AA370" t="str">
            <v/>
          </cell>
          <cell r="AB370" t="str">
            <v/>
          </cell>
        </row>
        <row r="371">
          <cell r="A371">
            <v>370</v>
          </cell>
          <cell r="B371" t="str">
            <v>Q6=37.5*30.0</v>
          </cell>
          <cell r="C371">
            <v>762</v>
          </cell>
          <cell r="D371">
            <v>953</v>
          </cell>
          <cell r="E371">
            <v>14</v>
          </cell>
          <cell r="F371">
            <v>14</v>
          </cell>
          <cell r="G371">
            <v>15</v>
          </cell>
          <cell r="H371">
            <v>15</v>
          </cell>
          <cell r="I371">
            <v>1</v>
          </cell>
          <cell r="J371">
            <v>1</v>
          </cell>
          <cell r="K371">
            <v>203.5</v>
          </cell>
          <cell r="L371">
            <v>1</v>
          </cell>
          <cell r="M371">
            <v>38</v>
          </cell>
          <cell r="N371">
            <v>84</v>
          </cell>
          <cell r="O371">
            <v>93</v>
          </cell>
          <cell r="P371">
            <v>116</v>
          </cell>
          <cell r="Q371">
            <v>0</v>
          </cell>
          <cell r="R371">
            <v>0.15</v>
          </cell>
          <cell r="S371">
            <v>0.4</v>
          </cell>
          <cell r="T371">
            <v>0.5</v>
          </cell>
          <cell r="U371">
            <v>3</v>
          </cell>
          <cell r="V371">
            <v>15</v>
          </cell>
          <cell r="W371">
            <v>12</v>
          </cell>
          <cell r="X371">
            <v>1</v>
          </cell>
          <cell r="Y371">
            <v>1</v>
          </cell>
          <cell r="Z371">
            <v>50</v>
          </cell>
          <cell r="AA371">
            <v>50</v>
          </cell>
          <cell r="AB371">
            <v>50</v>
          </cell>
          <cell r="AC371">
            <v>50</v>
          </cell>
          <cell r="AD371">
            <v>3</v>
          </cell>
        </row>
        <row r="372">
          <cell r="A372">
            <v>371</v>
          </cell>
          <cell r="B372" t="str">
            <v>Q6+30.5*25.5</v>
          </cell>
          <cell r="C372">
            <v>648</v>
          </cell>
          <cell r="D372">
            <v>775</v>
          </cell>
          <cell r="E372">
            <v>8</v>
          </cell>
          <cell r="F372">
            <v>8</v>
          </cell>
          <cell r="G372">
            <v>8</v>
          </cell>
          <cell r="H372">
            <v>8</v>
          </cell>
          <cell r="I372">
            <v>1</v>
          </cell>
          <cell r="J372">
            <v>1</v>
          </cell>
          <cell r="K372">
            <v>203.5</v>
          </cell>
          <cell r="L372">
            <v>1</v>
          </cell>
          <cell r="M372">
            <v>45</v>
          </cell>
          <cell r="N372">
            <v>99</v>
          </cell>
          <cell r="O372">
            <v>110</v>
          </cell>
          <cell r="P372">
            <v>137</v>
          </cell>
          <cell r="Q372">
            <v>0</v>
          </cell>
          <cell r="R372">
            <v>0.13</v>
          </cell>
          <cell r="S372">
            <v>0.13</v>
          </cell>
          <cell r="T372">
            <v>0.33</v>
          </cell>
          <cell r="U372">
            <v>3</v>
          </cell>
          <cell r="V372">
            <v>15</v>
          </cell>
          <cell r="W372">
            <v>12</v>
          </cell>
          <cell r="X372">
            <v>1</v>
          </cell>
          <cell r="Y372">
            <v>1</v>
          </cell>
          <cell r="Z372">
            <v>50</v>
          </cell>
          <cell r="AA372">
            <v>50</v>
          </cell>
          <cell r="AB372">
            <v>0.04</v>
          </cell>
          <cell r="AC372">
            <v>0.3</v>
          </cell>
          <cell r="AD372">
            <v>3</v>
          </cell>
        </row>
        <row r="373">
          <cell r="A373">
            <v>372</v>
          </cell>
          <cell r="B373" t="str">
            <v>Q6+33.5*27.0</v>
          </cell>
          <cell r="C373">
            <v>686</v>
          </cell>
          <cell r="D373">
            <v>851</v>
          </cell>
          <cell r="E373">
            <v>8</v>
          </cell>
          <cell r="F373">
            <v>8</v>
          </cell>
          <cell r="G373">
            <v>8</v>
          </cell>
          <cell r="H373">
            <v>8</v>
          </cell>
          <cell r="I373">
            <v>1</v>
          </cell>
          <cell r="J373">
            <v>1</v>
          </cell>
          <cell r="K373">
            <v>203.5</v>
          </cell>
          <cell r="L373">
            <v>1</v>
          </cell>
          <cell r="M373">
            <v>42</v>
          </cell>
          <cell r="N373">
            <v>93</v>
          </cell>
          <cell r="O373">
            <v>104</v>
          </cell>
          <cell r="P373">
            <v>130</v>
          </cell>
          <cell r="Q373">
            <v>0</v>
          </cell>
          <cell r="R373">
            <v>0.13</v>
          </cell>
          <cell r="S373">
            <v>0.13</v>
          </cell>
          <cell r="T373">
            <v>0.33</v>
          </cell>
          <cell r="U373">
            <v>3</v>
          </cell>
          <cell r="V373">
            <v>15</v>
          </cell>
          <cell r="W373">
            <v>12</v>
          </cell>
          <cell r="X373">
            <v>1</v>
          </cell>
          <cell r="Y373">
            <v>1</v>
          </cell>
          <cell r="Z373">
            <v>50</v>
          </cell>
          <cell r="AA373">
            <v>50</v>
          </cell>
          <cell r="AB373">
            <v>0.04</v>
          </cell>
          <cell r="AC373">
            <v>0.3</v>
          </cell>
          <cell r="AD373">
            <v>3</v>
          </cell>
        </row>
        <row r="374">
          <cell r="A374">
            <v>373</v>
          </cell>
          <cell r="B374" t="str">
            <v>Q6+35.5*28.0</v>
          </cell>
          <cell r="C374">
            <v>711</v>
          </cell>
          <cell r="D374">
            <v>902</v>
          </cell>
          <cell r="E374">
            <v>14</v>
          </cell>
          <cell r="F374">
            <v>14</v>
          </cell>
          <cell r="G374">
            <v>9</v>
          </cell>
          <cell r="H374">
            <v>9</v>
          </cell>
          <cell r="I374">
            <v>1</v>
          </cell>
          <cell r="J374">
            <v>1</v>
          </cell>
          <cell r="K374">
            <v>203.5</v>
          </cell>
          <cell r="L374">
            <v>1</v>
          </cell>
          <cell r="M374">
            <v>27</v>
          </cell>
          <cell r="N374">
            <v>60</v>
          </cell>
          <cell r="O374">
            <v>100</v>
          </cell>
          <cell r="P374">
            <v>125</v>
          </cell>
          <cell r="Q374">
            <v>0</v>
          </cell>
          <cell r="R374">
            <v>0.15</v>
          </cell>
          <cell r="S374">
            <v>0.15</v>
          </cell>
          <cell r="T374">
            <v>0.4</v>
          </cell>
          <cell r="U374">
            <v>3</v>
          </cell>
          <cell r="V374">
            <v>15</v>
          </cell>
          <cell r="W374">
            <v>12</v>
          </cell>
          <cell r="X374">
            <v>1</v>
          </cell>
          <cell r="Y374">
            <v>1</v>
          </cell>
          <cell r="Z374">
            <v>50</v>
          </cell>
          <cell r="AA374">
            <v>50</v>
          </cell>
          <cell r="AB374">
            <v>0.04</v>
          </cell>
          <cell r="AC374">
            <v>0.3</v>
          </cell>
          <cell r="AD374">
            <v>3</v>
          </cell>
        </row>
        <row r="375">
          <cell r="A375">
            <v>374</v>
          </cell>
          <cell r="B375" t="str">
            <v>Q6+37.5*30.0</v>
          </cell>
          <cell r="C375">
            <v>762</v>
          </cell>
          <cell r="D375">
            <v>953</v>
          </cell>
          <cell r="E375">
            <v>14</v>
          </cell>
          <cell r="F375">
            <v>14</v>
          </cell>
          <cell r="G375">
            <v>15</v>
          </cell>
          <cell r="H375">
            <v>15</v>
          </cell>
          <cell r="I375">
            <v>1</v>
          </cell>
          <cell r="J375">
            <v>1</v>
          </cell>
          <cell r="K375">
            <v>203.5</v>
          </cell>
          <cell r="L375">
            <v>1</v>
          </cell>
          <cell r="M375">
            <v>38</v>
          </cell>
          <cell r="N375">
            <v>84</v>
          </cell>
          <cell r="O375">
            <v>93</v>
          </cell>
          <cell r="P375">
            <v>116</v>
          </cell>
          <cell r="Q375">
            <v>0</v>
          </cell>
          <cell r="R375">
            <v>0.15</v>
          </cell>
          <cell r="S375">
            <v>0.15</v>
          </cell>
          <cell r="T375">
            <v>0.4</v>
          </cell>
          <cell r="U375">
            <v>3</v>
          </cell>
          <cell r="V375">
            <v>15</v>
          </cell>
          <cell r="W375">
            <v>12</v>
          </cell>
          <cell r="X375">
            <v>1</v>
          </cell>
          <cell r="Y375">
            <v>1</v>
          </cell>
          <cell r="Z375">
            <v>50</v>
          </cell>
          <cell r="AA375">
            <v>50</v>
          </cell>
          <cell r="AB375">
            <v>0.04</v>
          </cell>
          <cell r="AC375">
            <v>0.3</v>
          </cell>
          <cell r="AD375">
            <v>3</v>
          </cell>
        </row>
        <row r="376">
          <cell r="A376">
            <v>375</v>
          </cell>
          <cell r="B376" t="str">
            <v>Q7+30.5*26.0</v>
          </cell>
          <cell r="C376">
            <v>660</v>
          </cell>
          <cell r="D376">
            <v>775</v>
          </cell>
          <cell r="E376">
            <v>8</v>
          </cell>
          <cell r="F376">
            <v>8</v>
          </cell>
          <cell r="G376">
            <v>8</v>
          </cell>
          <cell r="H376">
            <v>8</v>
          </cell>
          <cell r="I376">
            <v>1</v>
          </cell>
          <cell r="J376">
            <v>1</v>
          </cell>
          <cell r="K376">
            <v>203.5</v>
          </cell>
          <cell r="L376">
            <v>1</v>
          </cell>
          <cell r="M376">
            <v>44</v>
          </cell>
          <cell r="N376">
            <v>97</v>
          </cell>
          <cell r="O376">
            <v>108</v>
          </cell>
          <cell r="P376">
            <v>134</v>
          </cell>
          <cell r="Q376">
            <v>0</v>
          </cell>
          <cell r="R376">
            <v>0.13</v>
          </cell>
          <cell r="S376">
            <v>0.13</v>
          </cell>
          <cell r="T376">
            <v>0.33</v>
          </cell>
          <cell r="U376">
            <v>3</v>
          </cell>
          <cell r="V376">
            <v>15</v>
          </cell>
          <cell r="W376">
            <v>12</v>
          </cell>
          <cell r="X376">
            <v>1</v>
          </cell>
          <cell r="Y376">
            <v>1</v>
          </cell>
          <cell r="Z376">
            <v>50</v>
          </cell>
          <cell r="AA376">
            <v>50</v>
          </cell>
          <cell r="AB376">
            <v>0.04</v>
          </cell>
          <cell r="AC376">
            <v>0.3</v>
          </cell>
          <cell r="AD376">
            <v>3</v>
          </cell>
        </row>
        <row r="377">
          <cell r="A377">
            <v>376</v>
          </cell>
          <cell r="B377" t="str">
            <v>Q7+33.5*26.5</v>
          </cell>
          <cell r="C377">
            <v>673</v>
          </cell>
          <cell r="D377">
            <v>851</v>
          </cell>
          <cell r="E377">
            <v>8</v>
          </cell>
          <cell r="F377">
            <v>8</v>
          </cell>
          <cell r="G377">
            <v>8</v>
          </cell>
          <cell r="H377">
            <v>8</v>
          </cell>
          <cell r="I377">
            <v>1</v>
          </cell>
          <cell r="J377">
            <v>1</v>
          </cell>
          <cell r="K377">
            <v>203.5</v>
          </cell>
          <cell r="L377">
            <v>1</v>
          </cell>
          <cell r="M377">
            <v>43</v>
          </cell>
          <cell r="N377">
            <v>95</v>
          </cell>
          <cell r="O377">
            <v>106</v>
          </cell>
          <cell r="P377">
            <v>132</v>
          </cell>
          <cell r="Q377">
            <v>0</v>
          </cell>
          <cell r="R377">
            <v>0.13</v>
          </cell>
          <cell r="S377">
            <v>0.13</v>
          </cell>
          <cell r="T377">
            <v>0.33</v>
          </cell>
          <cell r="U377">
            <v>3</v>
          </cell>
          <cell r="V377">
            <v>15</v>
          </cell>
          <cell r="W377">
            <v>12</v>
          </cell>
          <cell r="X377">
            <v>1</v>
          </cell>
          <cell r="Y377">
            <v>1</v>
          </cell>
          <cell r="Z377">
            <v>50</v>
          </cell>
          <cell r="AA377">
            <v>50</v>
          </cell>
          <cell r="AB377">
            <v>0.04</v>
          </cell>
          <cell r="AC377">
            <v>0.3</v>
          </cell>
          <cell r="AD377">
            <v>3</v>
          </cell>
        </row>
        <row r="378">
          <cell r="A378">
            <v>377</v>
          </cell>
          <cell r="B378" t="str">
            <v>Q7+35.5*28.0</v>
          </cell>
          <cell r="C378">
            <v>711</v>
          </cell>
          <cell r="D378">
            <v>902</v>
          </cell>
          <cell r="E378">
            <v>14</v>
          </cell>
          <cell r="F378">
            <v>14</v>
          </cell>
          <cell r="G378">
            <v>9</v>
          </cell>
          <cell r="H378">
            <v>9</v>
          </cell>
          <cell r="I378">
            <v>1</v>
          </cell>
          <cell r="J378">
            <v>1</v>
          </cell>
          <cell r="K378">
            <v>203.5</v>
          </cell>
          <cell r="L378">
            <v>1</v>
          </cell>
          <cell r="M378">
            <v>41</v>
          </cell>
          <cell r="N378">
            <v>90</v>
          </cell>
          <cell r="O378">
            <v>100</v>
          </cell>
          <cell r="P378">
            <v>125</v>
          </cell>
          <cell r="Q378">
            <v>0</v>
          </cell>
          <cell r="R378">
            <v>0.13</v>
          </cell>
          <cell r="S378">
            <v>0.13</v>
          </cell>
          <cell r="T378">
            <v>0.33</v>
          </cell>
          <cell r="U378">
            <v>3</v>
          </cell>
          <cell r="V378">
            <v>15</v>
          </cell>
          <cell r="W378">
            <v>12</v>
          </cell>
          <cell r="X378">
            <v>1</v>
          </cell>
          <cell r="Y378">
            <v>1</v>
          </cell>
          <cell r="Z378">
            <v>50</v>
          </cell>
          <cell r="AA378">
            <v>50</v>
          </cell>
          <cell r="AB378">
            <v>0.04</v>
          </cell>
          <cell r="AC378">
            <v>0.3</v>
          </cell>
          <cell r="AD378">
            <v>3</v>
          </cell>
        </row>
        <row r="379">
          <cell r="A379">
            <v>378</v>
          </cell>
          <cell r="B379" t="str">
            <v>Q7+37.0*30.0</v>
          </cell>
          <cell r="C379">
            <v>762</v>
          </cell>
          <cell r="D379">
            <v>940</v>
          </cell>
          <cell r="E379">
            <v>14</v>
          </cell>
          <cell r="F379">
            <v>14</v>
          </cell>
          <cell r="G379">
            <v>8</v>
          </cell>
          <cell r="H379">
            <v>8</v>
          </cell>
          <cell r="I379">
            <v>1</v>
          </cell>
          <cell r="J379">
            <v>1</v>
          </cell>
          <cell r="K379">
            <v>203.5</v>
          </cell>
          <cell r="L379">
            <v>1</v>
          </cell>
          <cell r="M379">
            <v>38</v>
          </cell>
          <cell r="N379">
            <v>84</v>
          </cell>
          <cell r="O379">
            <v>93</v>
          </cell>
          <cell r="P379">
            <v>116</v>
          </cell>
          <cell r="Q379">
            <v>0</v>
          </cell>
          <cell r="R379">
            <v>0.13</v>
          </cell>
          <cell r="S379">
            <v>0.13</v>
          </cell>
          <cell r="T379">
            <v>0.33</v>
          </cell>
          <cell r="U379">
            <v>3</v>
          </cell>
          <cell r="V379">
            <v>15</v>
          </cell>
          <cell r="W379">
            <v>12</v>
          </cell>
          <cell r="X379">
            <v>1</v>
          </cell>
          <cell r="Y379">
            <v>1</v>
          </cell>
          <cell r="Z379">
            <v>50</v>
          </cell>
          <cell r="AA379">
            <v>50</v>
          </cell>
          <cell r="AB379">
            <v>0.04</v>
          </cell>
          <cell r="AC379">
            <v>0.3</v>
          </cell>
          <cell r="AD379">
            <v>3</v>
          </cell>
        </row>
        <row r="380">
          <cell r="A380">
            <v>379</v>
          </cell>
          <cell r="B380" t="str">
            <v>Q7+28.5*36.0</v>
          </cell>
          <cell r="C380">
            <v>914</v>
          </cell>
          <cell r="D380">
            <v>724</v>
          </cell>
          <cell r="E380">
            <v>8</v>
          </cell>
          <cell r="F380">
            <v>8</v>
          </cell>
          <cell r="G380">
            <v>8</v>
          </cell>
          <cell r="H380">
            <v>8</v>
          </cell>
          <cell r="I380">
            <v>1</v>
          </cell>
          <cell r="J380">
            <v>1</v>
          </cell>
          <cell r="K380">
            <v>203.5</v>
          </cell>
          <cell r="L380">
            <v>1</v>
          </cell>
          <cell r="M380">
            <v>30</v>
          </cell>
          <cell r="N380">
            <v>67</v>
          </cell>
          <cell r="O380">
            <v>75</v>
          </cell>
          <cell r="P380">
            <v>93</v>
          </cell>
          <cell r="Q380">
            <v>0</v>
          </cell>
          <cell r="R380">
            <v>0.13</v>
          </cell>
          <cell r="S380">
            <v>0.13</v>
          </cell>
          <cell r="T380">
            <v>0.33</v>
          </cell>
          <cell r="U380">
            <v>3</v>
          </cell>
          <cell r="V380">
            <v>15</v>
          </cell>
          <cell r="W380">
            <v>12</v>
          </cell>
          <cell r="X380">
            <v>1</v>
          </cell>
          <cell r="Y380">
            <v>1</v>
          </cell>
          <cell r="Z380">
            <v>50</v>
          </cell>
          <cell r="AA380">
            <v>50</v>
          </cell>
          <cell r="AB380">
            <v>0.04</v>
          </cell>
          <cell r="AC380">
            <v>0.3</v>
          </cell>
          <cell r="AD380">
            <v>3</v>
          </cell>
        </row>
        <row r="381">
          <cell r="A381">
            <v>380</v>
          </cell>
          <cell r="B381" t="str">
            <v/>
          </cell>
          <cell r="C381" t="str">
            <v/>
          </cell>
          <cell r="D381" t="str">
            <v/>
          </cell>
          <cell r="E381" t="str">
            <v/>
          </cell>
          <cell r="F381" t="str">
            <v/>
          </cell>
          <cell r="G381" t="str">
            <v/>
          </cell>
          <cell r="H381" t="str">
            <v/>
          </cell>
          <cell r="I381" t="str">
            <v/>
          </cell>
          <cell r="J381" t="str">
            <v/>
          </cell>
          <cell r="K381" t="str">
            <v/>
          </cell>
          <cell r="L381" t="str">
            <v/>
          </cell>
          <cell r="M381" t="str">
            <v/>
          </cell>
          <cell r="N381" t="str">
            <v/>
          </cell>
          <cell r="O381" t="str">
            <v/>
          </cell>
          <cell r="P381" t="str">
            <v/>
          </cell>
          <cell r="Q381" t="str">
            <v/>
          </cell>
          <cell r="R381" t="str">
            <v/>
          </cell>
          <cell r="S381" t="str">
            <v/>
          </cell>
          <cell r="T381" t="str">
            <v/>
          </cell>
          <cell r="V381" t="str">
            <v/>
          </cell>
          <cell r="W381" t="str">
            <v/>
          </cell>
          <cell r="X381" t="str">
            <v/>
          </cell>
          <cell r="Y381" t="str">
            <v/>
          </cell>
          <cell r="Z381" t="str">
            <v/>
          </cell>
          <cell r="AA381" t="str">
            <v/>
          </cell>
          <cell r="AB381" t="str">
            <v/>
          </cell>
        </row>
        <row r="382">
          <cell r="A382">
            <v>381</v>
          </cell>
          <cell r="B382" t="str">
            <v>A6+30.5*25.5</v>
          </cell>
          <cell r="C382">
            <v>648</v>
          </cell>
          <cell r="D382">
            <v>775</v>
          </cell>
          <cell r="E382">
            <v>8</v>
          </cell>
          <cell r="F382">
            <v>8</v>
          </cell>
          <cell r="G382">
            <v>8</v>
          </cell>
          <cell r="H382">
            <v>8</v>
          </cell>
          <cell r="I382">
            <v>1</v>
          </cell>
          <cell r="J382">
            <v>1</v>
          </cell>
          <cell r="K382">
            <v>203.5</v>
          </cell>
          <cell r="L382">
            <v>1</v>
          </cell>
          <cell r="M382">
            <v>45</v>
          </cell>
          <cell r="N382">
            <v>99</v>
          </cell>
          <cell r="O382">
            <v>110</v>
          </cell>
          <cell r="P382">
            <v>137</v>
          </cell>
          <cell r="Q382">
            <v>0</v>
          </cell>
          <cell r="R382">
            <v>0.13</v>
          </cell>
          <cell r="S382">
            <v>0.13</v>
          </cell>
          <cell r="T382">
            <v>0.33</v>
          </cell>
          <cell r="U382">
            <v>3</v>
          </cell>
          <cell r="V382">
            <v>15</v>
          </cell>
          <cell r="W382">
            <v>12</v>
          </cell>
          <cell r="X382">
            <v>1</v>
          </cell>
          <cell r="Y382">
            <v>1</v>
          </cell>
          <cell r="Z382">
            <v>50</v>
          </cell>
          <cell r="AA382">
            <v>50</v>
          </cell>
          <cell r="AB382">
            <v>0.04</v>
          </cell>
          <cell r="AC382">
            <v>0.3</v>
          </cell>
          <cell r="AD382">
            <v>3</v>
          </cell>
        </row>
        <row r="383">
          <cell r="A383">
            <v>382</v>
          </cell>
          <cell r="B383" t="str">
            <v>A6+33.5*27.0</v>
          </cell>
          <cell r="C383">
            <v>686</v>
          </cell>
          <cell r="D383">
            <v>851</v>
          </cell>
          <cell r="E383">
            <v>8</v>
          </cell>
          <cell r="F383">
            <v>8</v>
          </cell>
          <cell r="G383">
            <v>8</v>
          </cell>
          <cell r="H383">
            <v>8</v>
          </cell>
          <cell r="I383">
            <v>1</v>
          </cell>
          <cell r="J383">
            <v>1</v>
          </cell>
          <cell r="K383">
            <v>203.5</v>
          </cell>
          <cell r="L383">
            <v>1</v>
          </cell>
          <cell r="M383">
            <v>42</v>
          </cell>
          <cell r="N383">
            <v>93</v>
          </cell>
          <cell r="O383">
            <v>104</v>
          </cell>
          <cell r="P383">
            <v>130</v>
          </cell>
          <cell r="Q383">
            <v>0</v>
          </cell>
          <cell r="R383">
            <v>0.13</v>
          </cell>
          <cell r="S383">
            <v>0.13</v>
          </cell>
          <cell r="T383">
            <v>0.33</v>
          </cell>
          <cell r="U383">
            <v>3</v>
          </cell>
          <cell r="V383">
            <v>15</v>
          </cell>
          <cell r="W383">
            <v>12</v>
          </cell>
          <cell r="X383">
            <v>1</v>
          </cell>
          <cell r="Y383">
            <v>1</v>
          </cell>
          <cell r="Z383">
            <v>50</v>
          </cell>
          <cell r="AA383">
            <v>50</v>
          </cell>
          <cell r="AB383">
            <v>0.04</v>
          </cell>
          <cell r="AC383">
            <v>0.3</v>
          </cell>
          <cell r="AD383">
            <v>3</v>
          </cell>
        </row>
        <row r="384">
          <cell r="A384">
            <v>383</v>
          </cell>
          <cell r="B384" t="str">
            <v>A6+35.5*28.0</v>
          </cell>
          <cell r="C384">
            <v>711</v>
          </cell>
          <cell r="D384">
            <v>902</v>
          </cell>
          <cell r="E384">
            <v>14</v>
          </cell>
          <cell r="F384">
            <v>14</v>
          </cell>
          <cell r="G384">
            <v>9</v>
          </cell>
          <cell r="H384">
            <v>9</v>
          </cell>
          <cell r="I384">
            <v>1</v>
          </cell>
          <cell r="J384">
            <v>1</v>
          </cell>
          <cell r="K384">
            <v>203.5</v>
          </cell>
          <cell r="L384">
            <v>1</v>
          </cell>
          <cell r="M384">
            <v>41</v>
          </cell>
          <cell r="N384">
            <v>90</v>
          </cell>
          <cell r="O384">
            <v>100</v>
          </cell>
          <cell r="P384">
            <v>125</v>
          </cell>
          <cell r="Q384">
            <v>0</v>
          </cell>
          <cell r="R384">
            <v>0.15</v>
          </cell>
          <cell r="S384">
            <v>0.15</v>
          </cell>
          <cell r="T384">
            <v>0.4</v>
          </cell>
          <cell r="U384">
            <v>3</v>
          </cell>
          <cell r="V384">
            <v>15</v>
          </cell>
          <cell r="W384">
            <v>12</v>
          </cell>
          <cell r="X384">
            <v>1</v>
          </cell>
          <cell r="Y384">
            <v>1</v>
          </cell>
          <cell r="Z384">
            <v>50</v>
          </cell>
          <cell r="AA384">
            <v>50</v>
          </cell>
          <cell r="AB384">
            <v>0.04</v>
          </cell>
          <cell r="AC384">
            <v>0.3</v>
          </cell>
          <cell r="AD384">
            <v>3</v>
          </cell>
        </row>
        <row r="385">
          <cell r="A385">
            <v>384</v>
          </cell>
          <cell r="B385" t="str">
            <v>A6+37.5*30.0</v>
          </cell>
          <cell r="C385">
            <v>762</v>
          </cell>
          <cell r="D385">
            <v>953</v>
          </cell>
          <cell r="E385">
            <v>14</v>
          </cell>
          <cell r="F385">
            <v>14</v>
          </cell>
          <cell r="G385">
            <v>15</v>
          </cell>
          <cell r="H385">
            <v>15</v>
          </cell>
          <cell r="I385">
            <v>1</v>
          </cell>
          <cell r="J385">
            <v>1</v>
          </cell>
          <cell r="K385">
            <v>203.5</v>
          </cell>
          <cell r="L385">
            <v>1</v>
          </cell>
          <cell r="M385">
            <v>38</v>
          </cell>
          <cell r="N385">
            <v>84</v>
          </cell>
          <cell r="O385">
            <v>93</v>
          </cell>
          <cell r="P385">
            <v>116</v>
          </cell>
          <cell r="Q385">
            <v>0</v>
          </cell>
          <cell r="R385">
            <v>0.15</v>
          </cell>
          <cell r="S385">
            <v>0.15</v>
          </cell>
          <cell r="T385">
            <v>0.4</v>
          </cell>
          <cell r="U385">
            <v>3</v>
          </cell>
          <cell r="V385">
            <v>15</v>
          </cell>
          <cell r="W385">
            <v>12</v>
          </cell>
          <cell r="X385">
            <v>1</v>
          </cell>
          <cell r="Y385">
            <v>1</v>
          </cell>
          <cell r="Z385">
            <v>50</v>
          </cell>
          <cell r="AA385">
            <v>50</v>
          </cell>
          <cell r="AB385">
            <v>0.04</v>
          </cell>
          <cell r="AC385">
            <v>0.3</v>
          </cell>
          <cell r="AD385">
            <v>3</v>
          </cell>
        </row>
        <row r="386">
          <cell r="A386">
            <v>385</v>
          </cell>
          <cell r="B386" t="str">
            <v>A7+30.5*26.0</v>
          </cell>
          <cell r="C386">
            <v>660</v>
          </cell>
          <cell r="D386">
            <v>775</v>
          </cell>
          <cell r="E386">
            <v>8</v>
          </cell>
          <cell r="F386">
            <v>8</v>
          </cell>
          <cell r="G386">
            <v>8</v>
          </cell>
          <cell r="H386">
            <v>8</v>
          </cell>
          <cell r="I386">
            <v>1</v>
          </cell>
          <cell r="J386">
            <v>1</v>
          </cell>
          <cell r="K386">
            <v>203.5</v>
          </cell>
          <cell r="L386">
            <v>1</v>
          </cell>
          <cell r="M386">
            <v>44</v>
          </cell>
          <cell r="N386">
            <v>97</v>
          </cell>
          <cell r="O386">
            <v>108</v>
          </cell>
          <cell r="P386">
            <v>134</v>
          </cell>
          <cell r="Q386">
            <v>0</v>
          </cell>
          <cell r="R386">
            <v>0.13</v>
          </cell>
          <cell r="S386">
            <v>0.13</v>
          </cell>
          <cell r="T386">
            <v>0.33</v>
          </cell>
          <cell r="U386">
            <v>3</v>
          </cell>
          <cell r="V386">
            <v>15</v>
          </cell>
          <cell r="W386">
            <v>12</v>
          </cell>
          <cell r="X386">
            <v>1</v>
          </cell>
          <cell r="Y386">
            <v>1</v>
          </cell>
          <cell r="Z386">
            <v>50</v>
          </cell>
          <cell r="AA386">
            <v>50</v>
          </cell>
          <cell r="AB386">
            <v>0.04</v>
          </cell>
          <cell r="AC386">
            <v>0.3</v>
          </cell>
          <cell r="AD386">
            <v>3</v>
          </cell>
        </row>
        <row r="387">
          <cell r="A387">
            <v>386</v>
          </cell>
          <cell r="B387" t="str">
            <v>A7+33.5*26.5</v>
          </cell>
          <cell r="C387">
            <v>673</v>
          </cell>
          <cell r="D387">
            <v>851</v>
          </cell>
          <cell r="E387">
            <v>8</v>
          </cell>
          <cell r="F387">
            <v>8</v>
          </cell>
          <cell r="G387">
            <v>8</v>
          </cell>
          <cell r="H387">
            <v>8</v>
          </cell>
          <cell r="I387">
            <v>1</v>
          </cell>
          <cell r="J387">
            <v>1</v>
          </cell>
          <cell r="K387">
            <v>203.5</v>
          </cell>
          <cell r="L387">
            <v>1</v>
          </cell>
          <cell r="M387">
            <v>43</v>
          </cell>
          <cell r="N387">
            <v>95</v>
          </cell>
          <cell r="O387">
            <v>106</v>
          </cell>
          <cell r="P387">
            <v>132</v>
          </cell>
          <cell r="Q387">
            <v>0</v>
          </cell>
          <cell r="R387">
            <v>0.13</v>
          </cell>
          <cell r="S387">
            <v>0.13</v>
          </cell>
          <cell r="T387">
            <v>0.33</v>
          </cell>
          <cell r="U387">
            <v>3</v>
          </cell>
          <cell r="V387">
            <v>15</v>
          </cell>
          <cell r="W387">
            <v>12</v>
          </cell>
          <cell r="X387">
            <v>1</v>
          </cell>
          <cell r="Y387">
            <v>1</v>
          </cell>
          <cell r="Z387">
            <v>50</v>
          </cell>
          <cell r="AA387">
            <v>50</v>
          </cell>
          <cell r="AB387">
            <v>0.04</v>
          </cell>
          <cell r="AC387">
            <v>0.3</v>
          </cell>
          <cell r="AD387">
            <v>3</v>
          </cell>
        </row>
        <row r="388">
          <cell r="A388">
            <v>387</v>
          </cell>
          <cell r="B388" t="str">
            <v>A7+35.5*28.0</v>
          </cell>
          <cell r="C388">
            <v>711</v>
          </cell>
          <cell r="D388">
            <v>902</v>
          </cell>
          <cell r="E388">
            <v>14</v>
          </cell>
          <cell r="F388">
            <v>14</v>
          </cell>
          <cell r="G388">
            <v>9</v>
          </cell>
          <cell r="H388">
            <v>9</v>
          </cell>
          <cell r="I388">
            <v>1</v>
          </cell>
          <cell r="J388">
            <v>1</v>
          </cell>
          <cell r="K388">
            <v>203.5</v>
          </cell>
          <cell r="L388">
            <v>1</v>
          </cell>
          <cell r="M388">
            <v>41</v>
          </cell>
          <cell r="N388">
            <v>90</v>
          </cell>
          <cell r="O388">
            <v>100</v>
          </cell>
          <cell r="P388">
            <v>125</v>
          </cell>
          <cell r="Q388">
            <v>0</v>
          </cell>
          <cell r="R388">
            <v>0.13</v>
          </cell>
          <cell r="S388">
            <v>0.13</v>
          </cell>
          <cell r="T388">
            <v>0.33</v>
          </cell>
          <cell r="U388">
            <v>3</v>
          </cell>
          <cell r="V388">
            <v>15</v>
          </cell>
          <cell r="W388">
            <v>12</v>
          </cell>
          <cell r="X388">
            <v>1</v>
          </cell>
          <cell r="Y388">
            <v>1</v>
          </cell>
          <cell r="Z388">
            <v>50</v>
          </cell>
          <cell r="AA388">
            <v>50</v>
          </cell>
          <cell r="AB388">
            <v>0.04</v>
          </cell>
          <cell r="AC388">
            <v>0.3</v>
          </cell>
          <cell r="AD388">
            <v>3</v>
          </cell>
        </row>
        <row r="389">
          <cell r="A389">
            <v>388</v>
          </cell>
          <cell r="B389" t="str">
            <v>A7+37.0*30.0</v>
          </cell>
          <cell r="C389">
            <v>762</v>
          </cell>
          <cell r="D389">
            <v>940</v>
          </cell>
          <cell r="E389">
            <v>14</v>
          </cell>
          <cell r="F389">
            <v>14</v>
          </cell>
          <cell r="G389">
            <v>8</v>
          </cell>
          <cell r="H389">
            <v>8</v>
          </cell>
          <cell r="I389">
            <v>1</v>
          </cell>
          <cell r="J389">
            <v>1</v>
          </cell>
          <cell r="K389">
            <v>203.5</v>
          </cell>
          <cell r="L389">
            <v>1</v>
          </cell>
          <cell r="M389">
            <v>38</v>
          </cell>
          <cell r="N389">
            <v>84</v>
          </cell>
          <cell r="O389">
            <v>93</v>
          </cell>
          <cell r="P389">
            <v>116</v>
          </cell>
          <cell r="Q389">
            <v>0</v>
          </cell>
          <cell r="R389">
            <v>0.13</v>
          </cell>
          <cell r="S389">
            <v>0.13</v>
          </cell>
          <cell r="T389">
            <v>0.33</v>
          </cell>
          <cell r="U389">
            <v>3</v>
          </cell>
          <cell r="V389">
            <v>15</v>
          </cell>
          <cell r="W389">
            <v>12</v>
          </cell>
          <cell r="X389">
            <v>1</v>
          </cell>
          <cell r="Y389">
            <v>1</v>
          </cell>
          <cell r="Z389">
            <v>50</v>
          </cell>
          <cell r="AA389">
            <v>50</v>
          </cell>
          <cell r="AB389">
            <v>0.04</v>
          </cell>
          <cell r="AC389">
            <v>0.3</v>
          </cell>
          <cell r="AD389">
            <v>3</v>
          </cell>
        </row>
        <row r="390">
          <cell r="A390">
            <v>389</v>
          </cell>
          <cell r="B390" t="str">
            <v/>
          </cell>
          <cell r="C390" t="str">
            <v/>
          </cell>
          <cell r="D390" t="str">
            <v/>
          </cell>
          <cell r="E390" t="str">
            <v/>
          </cell>
          <cell r="F390" t="str">
            <v/>
          </cell>
          <cell r="G390" t="str">
            <v/>
          </cell>
          <cell r="H390" t="str">
            <v/>
          </cell>
          <cell r="I390" t="str">
            <v/>
          </cell>
          <cell r="J390" t="str">
            <v/>
          </cell>
          <cell r="K390" t="str">
            <v/>
          </cell>
          <cell r="L390" t="str">
            <v/>
          </cell>
          <cell r="M390" t="str">
            <v/>
          </cell>
          <cell r="N390" t="str">
            <v/>
          </cell>
          <cell r="O390" t="str">
            <v/>
          </cell>
          <cell r="P390" t="str">
            <v/>
          </cell>
          <cell r="Q390" t="str">
            <v/>
          </cell>
          <cell r="R390" t="str">
            <v/>
          </cell>
          <cell r="S390" t="str">
            <v/>
          </cell>
          <cell r="T390" t="str">
            <v/>
          </cell>
          <cell r="V390" t="str">
            <v/>
          </cell>
          <cell r="W390" t="str">
            <v/>
          </cell>
          <cell r="X390" t="str">
            <v/>
          </cell>
          <cell r="Y390" t="str">
            <v/>
          </cell>
          <cell r="Z390" t="str">
            <v/>
          </cell>
          <cell r="AA390" t="str">
            <v/>
          </cell>
          <cell r="AB390" t="str">
            <v/>
          </cell>
        </row>
        <row r="391">
          <cell r="A391">
            <v>390</v>
          </cell>
          <cell r="B391" t="str">
            <v>U6=37.5*30.0</v>
          </cell>
          <cell r="C391">
            <v>762</v>
          </cell>
          <cell r="D391">
            <v>953</v>
          </cell>
          <cell r="E391">
            <v>14</v>
          </cell>
          <cell r="F391">
            <v>14</v>
          </cell>
          <cell r="G391">
            <v>15</v>
          </cell>
          <cell r="H391">
            <v>15</v>
          </cell>
          <cell r="I391">
            <v>1</v>
          </cell>
          <cell r="J391">
            <v>1</v>
          </cell>
          <cell r="K391">
            <v>203.5</v>
          </cell>
          <cell r="L391">
            <v>1</v>
          </cell>
          <cell r="M391">
            <v>38</v>
          </cell>
          <cell r="N391">
            <v>84</v>
          </cell>
          <cell r="O391">
            <v>93</v>
          </cell>
          <cell r="P391">
            <v>116</v>
          </cell>
          <cell r="Q391">
            <v>0</v>
          </cell>
          <cell r="R391">
            <v>0.15</v>
          </cell>
          <cell r="S391">
            <v>0.4</v>
          </cell>
          <cell r="T391">
            <v>0.5</v>
          </cell>
          <cell r="U391">
            <v>3</v>
          </cell>
          <cell r="V391">
            <v>15</v>
          </cell>
          <cell r="W391">
            <v>12</v>
          </cell>
          <cell r="X391">
            <v>1</v>
          </cell>
          <cell r="Y391">
            <v>1</v>
          </cell>
          <cell r="Z391">
            <v>50</v>
          </cell>
          <cell r="AA391">
            <v>50</v>
          </cell>
          <cell r="AB391">
            <v>50</v>
          </cell>
          <cell r="AC391">
            <v>50</v>
          </cell>
          <cell r="AD391">
            <v>3</v>
          </cell>
        </row>
        <row r="392">
          <cell r="A392">
            <v>391</v>
          </cell>
          <cell r="B392" t="str">
            <v>U6+30.5*25.5</v>
          </cell>
          <cell r="C392">
            <v>648</v>
          </cell>
          <cell r="D392">
            <v>775</v>
          </cell>
          <cell r="E392">
            <v>8</v>
          </cell>
          <cell r="F392">
            <v>8</v>
          </cell>
          <cell r="G392">
            <v>8</v>
          </cell>
          <cell r="H392">
            <v>8</v>
          </cell>
          <cell r="I392">
            <v>1</v>
          </cell>
          <cell r="J392">
            <v>1</v>
          </cell>
          <cell r="K392">
            <v>203.5</v>
          </cell>
          <cell r="L392">
            <v>1</v>
          </cell>
          <cell r="M392">
            <v>45</v>
          </cell>
          <cell r="N392">
            <v>99</v>
          </cell>
          <cell r="O392">
            <v>110</v>
          </cell>
          <cell r="P392">
            <v>137</v>
          </cell>
          <cell r="Q392">
            <v>0</v>
          </cell>
          <cell r="R392">
            <v>0.13</v>
          </cell>
          <cell r="S392">
            <v>0.13</v>
          </cell>
          <cell r="T392">
            <v>0.33</v>
          </cell>
          <cell r="U392">
            <v>3</v>
          </cell>
          <cell r="V392">
            <v>15</v>
          </cell>
          <cell r="W392">
            <v>12</v>
          </cell>
          <cell r="X392">
            <v>1</v>
          </cell>
          <cell r="Y392">
            <v>1</v>
          </cell>
          <cell r="Z392">
            <v>50</v>
          </cell>
          <cell r="AA392">
            <v>50</v>
          </cell>
          <cell r="AB392">
            <v>0.04</v>
          </cell>
          <cell r="AC392">
            <v>0.3</v>
          </cell>
          <cell r="AD392">
            <v>3</v>
          </cell>
        </row>
        <row r="393">
          <cell r="A393">
            <v>392</v>
          </cell>
          <cell r="B393" t="str">
            <v>U6+33.5*27.0</v>
          </cell>
          <cell r="C393">
            <v>686</v>
          </cell>
          <cell r="D393">
            <v>851</v>
          </cell>
          <cell r="E393">
            <v>8</v>
          </cell>
          <cell r="F393">
            <v>8</v>
          </cell>
          <cell r="G393">
            <v>8</v>
          </cell>
          <cell r="H393">
            <v>8</v>
          </cell>
          <cell r="I393">
            <v>1</v>
          </cell>
          <cell r="J393">
            <v>1</v>
          </cell>
          <cell r="K393">
            <v>203.5</v>
          </cell>
          <cell r="L393">
            <v>1</v>
          </cell>
          <cell r="M393">
            <v>42</v>
          </cell>
          <cell r="N393">
            <v>93</v>
          </cell>
          <cell r="O393">
            <v>104</v>
          </cell>
          <cell r="P393">
            <v>130</v>
          </cell>
          <cell r="Q393">
            <v>0</v>
          </cell>
          <cell r="R393">
            <v>0.13</v>
          </cell>
          <cell r="S393">
            <v>0.13</v>
          </cell>
          <cell r="T393">
            <v>0.33</v>
          </cell>
          <cell r="U393">
            <v>3</v>
          </cell>
          <cell r="V393">
            <v>15</v>
          </cell>
          <cell r="W393">
            <v>12</v>
          </cell>
          <cell r="X393">
            <v>1</v>
          </cell>
          <cell r="Y393">
            <v>1</v>
          </cell>
          <cell r="Z393">
            <v>50</v>
          </cell>
          <cell r="AA393">
            <v>50</v>
          </cell>
          <cell r="AB393">
            <v>0.04</v>
          </cell>
          <cell r="AC393">
            <v>0.3</v>
          </cell>
          <cell r="AD393">
            <v>3</v>
          </cell>
        </row>
        <row r="394">
          <cell r="A394">
            <v>393</v>
          </cell>
          <cell r="B394" t="str">
            <v>U6+35.5*28.0</v>
          </cell>
          <cell r="C394">
            <v>711</v>
          </cell>
          <cell r="D394">
            <v>902</v>
          </cell>
          <cell r="E394">
            <v>14</v>
          </cell>
          <cell r="F394">
            <v>14</v>
          </cell>
          <cell r="G394">
            <v>9</v>
          </cell>
          <cell r="H394">
            <v>9</v>
          </cell>
          <cell r="I394">
            <v>1</v>
          </cell>
          <cell r="J394">
            <v>1</v>
          </cell>
          <cell r="K394">
            <v>203.5</v>
          </cell>
          <cell r="L394">
            <v>1</v>
          </cell>
          <cell r="M394">
            <v>41</v>
          </cell>
          <cell r="N394">
            <v>90</v>
          </cell>
          <cell r="O394">
            <v>100</v>
          </cell>
          <cell r="P394">
            <v>125</v>
          </cell>
          <cell r="Q394">
            <v>0</v>
          </cell>
          <cell r="R394">
            <v>0.15</v>
          </cell>
          <cell r="S394">
            <v>0.15</v>
          </cell>
          <cell r="T394">
            <v>0.4</v>
          </cell>
          <cell r="U394">
            <v>3</v>
          </cell>
          <cell r="V394">
            <v>15</v>
          </cell>
          <cell r="W394">
            <v>12</v>
          </cell>
          <cell r="X394">
            <v>1</v>
          </cell>
          <cell r="Y394">
            <v>1</v>
          </cell>
          <cell r="Z394">
            <v>50</v>
          </cell>
          <cell r="AA394">
            <v>50</v>
          </cell>
          <cell r="AB394">
            <v>0.04</v>
          </cell>
          <cell r="AC394">
            <v>0.3</v>
          </cell>
          <cell r="AD394">
            <v>3</v>
          </cell>
        </row>
        <row r="395">
          <cell r="A395">
            <v>394</v>
          </cell>
          <cell r="B395" t="str">
            <v>U6+37.5*30.0</v>
          </cell>
          <cell r="C395">
            <v>762</v>
          </cell>
          <cell r="D395">
            <v>953</v>
          </cell>
          <cell r="E395">
            <v>14</v>
          </cell>
          <cell r="F395">
            <v>14</v>
          </cell>
          <cell r="G395">
            <v>15</v>
          </cell>
          <cell r="H395">
            <v>15</v>
          </cell>
          <cell r="I395">
            <v>1</v>
          </cell>
          <cell r="J395">
            <v>1</v>
          </cell>
          <cell r="K395">
            <v>203.5</v>
          </cell>
          <cell r="L395">
            <v>1</v>
          </cell>
          <cell r="M395">
            <v>38</v>
          </cell>
          <cell r="N395">
            <v>84</v>
          </cell>
          <cell r="O395">
            <v>93</v>
          </cell>
          <cell r="P395">
            <v>116</v>
          </cell>
          <cell r="Q395">
            <v>0</v>
          </cell>
          <cell r="R395">
            <v>0.15</v>
          </cell>
          <cell r="S395">
            <v>0.15</v>
          </cell>
          <cell r="T395">
            <v>0.4</v>
          </cell>
          <cell r="U395">
            <v>3</v>
          </cell>
          <cell r="V395">
            <v>15</v>
          </cell>
          <cell r="W395">
            <v>12</v>
          </cell>
          <cell r="X395">
            <v>1</v>
          </cell>
          <cell r="Y395">
            <v>1</v>
          </cell>
          <cell r="Z395">
            <v>50</v>
          </cell>
          <cell r="AA395">
            <v>50</v>
          </cell>
          <cell r="AB395">
            <v>0.04</v>
          </cell>
          <cell r="AC395">
            <v>0.3</v>
          </cell>
          <cell r="AD395">
            <v>3</v>
          </cell>
        </row>
        <row r="396">
          <cell r="A396">
            <v>395</v>
          </cell>
          <cell r="B396" t="str">
            <v>U7+30.5*26.0</v>
          </cell>
          <cell r="C396">
            <v>660</v>
          </cell>
          <cell r="D396">
            <v>775</v>
          </cell>
          <cell r="E396">
            <v>8</v>
          </cell>
          <cell r="F396">
            <v>8</v>
          </cell>
          <cell r="G396">
            <v>8</v>
          </cell>
          <cell r="H396">
            <v>8</v>
          </cell>
          <cell r="I396">
            <v>1</v>
          </cell>
          <cell r="J396">
            <v>1</v>
          </cell>
          <cell r="K396">
            <v>203.5</v>
          </cell>
          <cell r="L396">
            <v>1</v>
          </cell>
          <cell r="M396">
            <v>44</v>
          </cell>
          <cell r="N396">
            <v>97</v>
          </cell>
          <cell r="O396">
            <v>108</v>
          </cell>
          <cell r="P396">
            <v>134</v>
          </cell>
          <cell r="Q396">
            <v>0</v>
          </cell>
          <cell r="R396">
            <v>0.13</v>
          </cell>
          <cell r="S396">
            <v>0.13</v>
          </cell>
          <cell r="T396">
            <v>0.33</v>
          </cell>
          <cell r="U396">
            <v>3</v>
          </cell>
          <cell r="V396">
            <v>15</v>
          </cell>
          <cell r="W396">
            <v>12</v>
          </cell>
          <cell r="X396">
            <v>1</v>
          </cell>
          <cell r="Y396">
            <v>1</v>
          </cell>
          <cell r="Z396">
            <v>50</v>
          </cell>
          <cell r="AA396">
            <v>50</v>
          </cell>
          <cell r="AB396">
            <v>0.04</v>
          </cell>
          <cell r="AC396">
            <v>0.3</v>
          </cell>
          <cell r="AD396">
            <v>3</v>
          </cell>
        </row>
        <row r="397">
          <cell r="A397">
            <v>396</v>
          </cell>
          <cell r="B397" t="str">
            <v>U7+33.5*26.5</v>
          </cell>
          <cell r="C397">
            <v>673</v>
          </cell>
          <cell r="D397">
            <v>851</v>
          </cell>
          <cell r="E397">
            <v>8</v>
          </cell>
          <cell r="F397">
            <v>8</v>
          </cell>
          <cell r="G397">
            <v>8</v>
          </cell>
          <cell r="H397">
            <v>8</v>
          </cell>
          <cell r="I397">
            <v>1</v>
          </cell>
          <cell r="J397">
            <v>1</v>
          </cell>
          <cell r="K397">
            <v>203.5</v>
          </cell>
          <cell r="L397">
            <v>1</v>
          </cell>
          <cell r="M397">
            <v>43</v>
          </cell>
          <cell r="N397">
            <v>95</v>
          </cell>
          <cell r="O397">
            <v>106</v>
          </cell>
          <cell r="P397">
            <v>132</v>
          </cell>
          <cell r="Q397">
            <v>0</v>
          </cell>
          <cell r="R397">
            <v>0.13</v>
          </cell>
          <cell r="S397">
            <v>0.13</v>
          </cell>
          <cell r="T397">
            <v>0.33</v>
          </cell>
          <cell r="U397">
            <v>3</v>
          </cell>
          <cell r="V397">
            <v>15</v>
          </cell>
          <cell r="W397">
            <v>12</v>
          </cell>
          <cell r="X397">
            <v>1</v>
          </cell>
          <cell r="Y397">
            <v>1</v>
          </cell>
          <cell r="Z397">
            <v>50</v>
          </cell>
          <cell r="AA397">
            <v>50</v>
          </cell>
          <cell r="AB397">
            <v>0.04</v>
          </cell>
          <cell r="AC397">
            <v>0.3</v>
          </cell>
          <cell r="AD397">
            <v>3</v>
          </cell>
        </row>
        <row r="398">
          <cell r="A398">
            <v>397</v>
          </cell>
          <cell r="B398" t="str">
            <v>U7+35.5*28.0</v>
          </cell>
          <cell r="C398">
            <v>711</v>
          </cell>
          <cell r="D398">
            <v>902</v>
          </cell>
          <cell r="E398">
            <v>14</v>
          </cell>
          <cell r="F398">
            <v>14</v>
          </cell>
          <cell r="G398">
            <v>9</v>
          </cell>
          <cell r="H398">
            <v>9</v>
          </cell>
          <cell r="I398">
            <v>1</v>
          </cell>
          <cell r="J398">
            <v>1</v>
          </cell>
          <cell r="K398">
            <v>203.5</v>
          </cell>
          <cell r="L398">
            <v>1</v>
          </cell>
          <cell r="M398">
            <v>41</v>
          </cell>
          <cell r="N398">
            <v>90</v>
          </cell>
          <cell r="O398">
            <v>100</v>
          </cell>
          <cell r="P398">
            <v>125</v>
          </cell>
          <cell r="Q398">
            <v>0</v>
          </cell>
          <cell r="R398">
            <v>0.13</v>
          </cell>
          <cell r="S398">
            <v>0.13</v>
          </cell>
          <cell r="T398">
            <v>0.33</v>
          </cell>
          <cell r="U398">
            <v>3</v>
          </cell>
          <cell r="V398">
            <v>15</v>
          </cell>
          <cell r="W398">
            <v>12</v>
          </cell>
          <cell r="X398">
            <v>1</v>
          </cell>
          <cell r="Y398">
            <v>1</v>
          </cell>
          <cell r="Z398">
            <v>50</v>
          </cell>
          <cell r="AA398">
            <v>50</v>
          </cell>
          <cell r="AB398">
            <v>0.04</v>
          </cell>
          <cell r="AC398">
            <v>0.3</v>
          </cell>
          <cell r="AD398">
            <v>3</v>
          </cell>
        </row>
        <row r="399">
          <cell r="A399">
            <v>398</v>
          </cell>
          <cell r="B399" t="str">
            <v>U7+37.0*30.0</v>
          </cell>
          <cell r="C399">
            <v>762</v>
          </cell>
          <cell r="D399">
            <v>940</v>
          </cell>
          <cell r="E399">
            <v>14</v>
          </cell>
          <cell r="F399">
            <v>14</v>
          </cell>
          <cell r="G399">
            <v>8</v>
          </cell>
          <cell r="H399">
            <v>8</v>
          </cell>
          <cell r="I399">
            <v>1</v>
          </cell>
          <cell r="J399">
            <v>1</v>
          </cell>
          <cell r="K399">
            <v>203.5</v>
          </cell>
          <cell r="L399">
            <v>1</v>
          </cell>
          <cell r="M399">
            <v>38</v>
          </cell>
          <cell r="N399">
            <v>84</v>
          </cell>
          <cell r="O399">
            <v>93</v>
          </cell>
          <cell r="P399">
            <v>116</v>
          </cell>
          <cell r="Q399">
            <v>0</v>
          </cell>
          <cell r="R399">
            <v>0.13</v>
          </cell>
          <cell r="S399">
            <v>0.13</v>
          </cell>
          <cell r="T399">
            <v>0.33</v>
          </cell>
          <cell r="U399">
            <v>3</v>
          </cell>
          <cell r="V399">
            <v>15</v>
          </cell>
          <cell r="W399">
            <v>12</v>
          </cell>
          <cell r="X399">
            <v>1</v>
          </cell>
          <cell r="Y399">
            <v>1</v>
          </cell>
          <cell r="Z399">
            <v>50</v>
          </cell>
          <cell r="AA399">
            <v>50</v>
          </cell>
          <cell r="AB399">
            <v>0.04</v>
          </cell>
          <cell r="AC399">
            <v>0.3</v>
          </cell>
          <cell r="AD399">
            <v>3</v>
          </cell>
        </row>
        <row r="400">
          <cell r="A400">
            <v>399</v>
          </cell>
          <cell r="B400" t="str">
            <v>U7+39.0*30.5</v>
          </cell>
          <cell r="C400">
            <v>775</v>
          </cell>
          <cell r="D400">
            <v>991</v>
          </cell>
          <cell r="E400">
            <v>21</v>
          </cell>
          <cell r="F400">
            <v>21</v>
          </cell>
          <cell r="G400">
            <v>34</v>
          </cell>
          <cell r="H400">
            <v>34</v>
          </cell>
          <cell r="I400">
            <v>1</v>
          </cell>
          <cell r="J400">
            <v>1</v>
          </cell>
          <cell r="K400">
            <v>203.5</v>
          </cell>
          <cell r="L400">
            <v>1</v>
          </cell>
          <cell r="M400">
            <v>37</v>
          </cell>
          <cell r="N400">
            <v>82</v>
          </cell>
          <cell r="O400">
            <v>91</v>
          </cell>
          <cell r="P400">
            <v>114</v>
          </cell>
          <cell r="Q400">
            <v>0</v>
          </cell>
          <cell r="R400">
            <v>0.13</v>
          </cell>
          <cell r="S400">
            <v>0.13</v>
          </cell>
          <cell r="T400">
            <v>0.33</v>
          </cell>
          <cell r="U400">
            <v>3</v>
          </cell>
          <cell r="V400">
            <v>15</v>
          </cell>
          <cell r="W400">
            <v>12</v>
          </cell>
          <cell r="X400">
            <v>1</v>
          </cell>
          <cell r="Y400">
            <v>1</v>
          </cell>
          <cell r="Z400">
            <v>50</v>
          </cell>
          <cell r="AA400">
            <v>50</v>
          </cell>
          <cell r="AB400">
            <v>0.04</v>
          </cell>
          <cell r="AC400">
            <v>0.3</v>
          </cell>
          <cell r="AD400">
            <v>3</v>
          </cell>
        </row>
        <row r="401">
          <cell r="A401">
            <v>400</v>
          </cell>
          <cell r="B401" t="str">
            <v/>
          </cell>
          <cell r="C401" t="str">
            <v/>
          </cell>
          <cell r="D401" t="str">
            <v/>
          </cell>
          <cell r="E401" t="str">
            <v/>
          </cell>
          <cell r="F401" t="str">
            <v/>
          </cell>
          <cell r="G401" t="str">
            <v/>
          </cell>
          <cell r="H401" t="str">
            <v/>
          </cell>
          <cell r="I401" t="str">
            <v/>
          </cell>
          <cell r="J401" t="str">
            <v/>
          </cell>
          <cell r="K401" t="str">
            <v/>
          </cell>
          <cell r="L401" t="str">
            <v/>
          </cell>
          <cell r="M401" t="str">
            <v/>
          </cell>
          <cell r="N401" t="str">
            <v/>
          </cell>
          <cell r="O401" t="str">
            <v/>
          </cell>
          <cell r="P401" t="str">
            <v/>
          </cell>
          <cell r="Q401" t="str">
            <v/>
          </cell>
          <cell r="R401" t="str">
            <v/>
          </cell>
          <cell r="S401" t="str">
            <v/>
          </cell>
          <cell r="T401" t="str">
            <v/>
          </cell>
          <cell r="V401" t="str">
            <v/>
          </cell>
          <cell r="W401" t="str">
            <v/>
          </cell>
          <cell r="X401" t="str">
            <v/>
          </cell>
          <cell r="Y401" t="str">
            <v/>
          </cell>
          <cell r="Z401" t="str">
            <v/>
          </cell>
          <cell r="AA401" t="str">
            <v/>
          </cell>
          <cell r="AB401" t="str">
            <v/>
          </cell>
        </row>
        <row r="402">
          <cell r="A402">
            <v>401</v>
          </cell>
          <cell r="B402" t="str">
            <v>U6 49.5*41.0</v>
          </cell>
          <cell r="C402">
            <v>1041</v>
          </cell>
          <cell r="D402">
            <v>1257</v>
          </cell>
          <cell r="E402">
            <v>24</v>
          </cell>
          <cell r="F402">
            <v>24</v>
          </cell>
          <cell r="G402">
            <v>32</v>
          </cell>
          <cell r="H402">
            <v>32</v>
          </cell>
          <cell r="I402">
            <v>1</v>
          </cell>
          <cell r="J402">
            <v>1</v>
          </cell>
          <cell r="K402">
            <v>203.5</v>
          </cell>
          <cell r="L402">
            <v>1</v>
          </cell>
          <cell r="M402">
            <v>25</v>
          </cell>
          <cell r="N402">
            <v>56</v>
          </cell>
          <cell r="O402">
            <v>62</v>
          </cell>
          <cell r="P402">
            <v>78</v>
          </cell>
          <cell r="Q402">
            <v>0</v>
          </cell>
          <cell r="R402">
            <v>0.13</v>
          </cell>
          <cell r="S402">
            <v>0.13</v>
          </cell>
          <cell r="T402">
            <v>0.13</v>
          </cell>
          <cell r="U402">
            <v>1</v>
          </cell>
          <cell r="V402">
            <v>15</v>
          </cell>
          <cell r="W402">
            <v>12</v>
          </cell>
          <cell r="X402">
            <v>1</v>
          </cell>
          <cell r="Y402">
            <v>1</v>
          </cell>
          <cell r="Z402">
            <v>50</v>
          </cell>
          <cell r="AA402">
            <v>50</v>
          </cell>
          <cell r="AB402">
            <v>0.04</v>
          </cell>
          <cell r="AC402">
            <v>0.04</v>
          </cell>
          <cell r="AD402">
            <v>1</v>
          </cell>
        </row>
        <row r="403">
          <cell r="A403">
            <v>402</v>
          </cell>
          <cell r="B403" t="str">
            <v>U6c49.5*41.0</v>
          </cell>
          <cell r="C403">
            <v>1041</v>
          </cell>
          <cell r="D403">
            <v>1257</v>
          </cell>
          <cell r="E403">
            <v>179</v>
          </cell>
          <cell r="F403">
            <v>179</v>
          </cell>
          <cell r="G403">
            <v>187</v>
          </cell>
          <cell r="H403">
            <v>187</v>
          </cell>
          <cell r="I403">
            <v>1</v>
          </cell>
          <cell r="J403">
            <v>1</v>
          </cell>
          <cell r="K403">
            <v>203.5</v>
          </cell>
          <cell r="L403">
            <v>1</v>
          </cell>
          <cell r="M403">
            <v>25</v>
          </cell>
          <cell r="N403">
            <v>56</v>
          </cell>
          <cell r="O403">
            <v>62</v>
          </cell>
          <cell r="P403">
            <v>78</v>
          </cell>
          <cell r="Q403">
            <v>0</v>
          </cell>
          <cell r="R403">
            <v>0.13</v>
          </cell>
          <cell r="S403">
            <v>0.13</v>
          </cell>
          <cell r="T403">
            <v>0.13</v>
          </cell>
          <cell r="U403">
            <v>1</v>
          </cell>
          <cell r="V403">
            <v>15</v>
          </cell>
          <cell r="W403">
            <v>12</v>
          </cell>
          <cell r="X403">
            <v>1</v>
          </cell>
          <cell r="Y403">
            <v>1</v>
          </cell>
          <cell r="Z403">
            <v>50</v>
          </cell>
          <cell r="AA403">
            <v>50</v>
          </cell>
          <cell r="AB403">
            <v>0.04</v>
          </cell>
          <cell r="AC403">
            <v>0.04</v>
          </cell>
          <cell r="AD403">
            <v>1</v>
          </cell>
        </row>
        <row r="404">
          <cell r="A404">
            <v>403</v>
          </cell>
          <cell r="B404" t="str">
            <v>U6x49.5*41.0</v>
          </cell>
          <cell r="C404">
            <v>1041</v>
          </cell>
          <cell r="D404">
            <v>1257</v>
          </cell>
          <cell r="E404">
            <v>24</v>
          </cell>
          <cell r="F404">
            <v>24</v>
          </cell>
          <cell r="G404">
            <v>32</v>
          </cell>
          <cell r="H404">
            <v>32</v>
          </cell>
          <cell r="I404">
            <v>2</v>
          </cell>
          <cell r="J404">
            <v>2</v>
          </cell>
          <cell r="K404">
            <v>203.5</v>
          </cell>
          <cell r="L404">
            <v>4</v>
          </cell>
          <cell r="M404">
            <v>25</v>
          </cell>
          <cell r="N404">
            <v>56</v>
          </cell>
          <cell r="O404">
            <v>62</v>
          </cell>
          <cell r="P404">
            <v>78</v>
          </cell>
          <cell r="Q404">
            <v>0</v>
          </cell>
          <cell r="R404">
            <v>0.13</v>
          </cell>
          <cell r="S404">
            <v>0.13</v>
          </cell>
          <cell r="T404">
            <v>0.13</v>
          </cell>
          <cell r="U404">
            <v>1</v>
          </cell>
          <cell r="V404">
            <v>15</v>
          </cell>
          <cell r="W404">
            <v>12</v>
          </cell>
          <cell r="X404">
            <v>1</v>
          </cell>
          <cell r="Y404">
            <v>1</v>
          </cell>
          <cell r="Z404">
            <v>50</v>
          </cell>
          <cell r="AA404">
            <v>50</v>
          </cell>
          <cell r="AB404">
            <v>0.04</v>
          </cell>
          <cell r="AC404">
            <v>0.04</v>
          </cell>
          <cell r="AD404">
            <v>1</v>
          </cell>
        </row>
        <row r="405">
          <cell r="A405">
            <v>404</v>
          </cell>
          <cell r="B405" t="str">
            <v>U6+49.5*41.0</v>
          </cell>
          <cell r="C405">
            <v>1041</v>
          </cell>
          <cell r="D405">
            <v>1257</v>
          </cell>
          <cell r="E405">
            <v>24</v>
          </cell>
          <cell r="F405">
            <v>24</v>
          </cell>
          <cell r="G405">
            <v>32</v>
          </cell>
          <cell r="H405">
            <v>32</v>
          </cell>
          <cell r="I405">
            <v>1</v>
          </cell>
          <cell r="J405">
            <v>1</v>
          </cell>
          <cell r="K405">
            <v>203.5</v>
          </cell>
          <cell r="L405">
            <v>1</v>
          </cell>
          <cell r="M405">
            <v>25</v>
          </cell>
          <cell r="N405">
            <v>56</v>
          </cell>
          <cell r="O405">
            <v>62</v>
          </cell>
          <cell r="P405">
            <v>78</v>
          </cell>
          <cell r="Q405">
            <v>0</v>
          </cell>
          <cell r="R405">
            <v>0.13</v>
          </cell>
          <cell r="S405">
            <v>0.13</v>
          </cell>
          <cell r="T405">
            <v>0.33</v>
          </cell>
          <cell r="U405">
            <v>3</v>
          </cell>
          <cell r="V405">
            <v>15</v>
          </cell>
          <cell r="W405">
            <v>12</v>
          </cell>
          <cell r="X405">
            <v>1</v>
          </cell>
          <cell r="Y405">
            <v>1</v>
          </cell>
          <cell r="Z405">
            <v>50</v>
          </cell>
          <cell r="AA405">
            <v>50</v>
          </cell>
          <cell r="AB405">
            <v>0.04</v>
          </cell>
          <cell r="AC405">
            <v>0.3</v>
          </cell>
          <cell r="AD405">
            <v>3</v>
          </cell>
        </row>
        <row r="406">
          <cell r="A406">
            <v>405</v>
          </cell>
          <cell r="B406" t="str">
            <v>U6a49.0*41.0</v>
          </cell>
          <cell r="C406">
            <v>1041</v>
          </cell>
          <cell r="D406">
            <v>1245</v>
          </cell>
          <cell r="E406">
            <v>239</v>
          </cell>
          <cell r="F406">
            <v>239</v>
          </cell>
          <cell r="G406">
            <v>286</v>
          </cell>
          <cell r="H406">
            <v>286</v>
          </cell>
          <cell r="I406">
            <v>1</v>
          </cell>
          <cell r="J406">
            <v>1</v>
          </cell>
          <cell r="K406">
            <v>203.5</v>
          </cell>
          <cell r="L406">
            <v>1</v>
          </cell>
          <cell r="M406">
            <v>25</v>
          </cell>
          <cell r="N406">
            <v>56</v>
          </cell>
          <cell r="O406">
            <v>62</v>
          </cell>
          <cell r="P406">
            <v>78</v>
          </cell>
          <cell r="Q406">
            <v>0</v>
          </cell>
          <cell r="R406">
            <v>0.13</v>
          </cell>
          <cell r="S406">
            <v>0.13</v>
          </cell>
          <cell r="T406">
            <v>0.13</v>
          </cell>
          <cell r="U406">
            <v>1</v>
          </cell>
          <cell r="V406">
            <v>15</v>
          </cell>
          <cell r="W406">
            <v>12</v>
          </cell>
          <cell r="X406">
            <v>1</v>
          </cell>
          <cell r="Y406">
            <v>1</v>
          </cell>
          <cell r="Z406">
            <v>50</v>
          </cell>
          <cell r="AA406">
            <v>50</v>
          </cell>
          <cell r="AB406">
            <v>0.04</v>
          </cell>
          <cell r="AC406">
            <v>0.04</v>
          </cell>
          <cell r="AD406">
            <v>1</v>
          </cell>
        </row>
        <row r="407">
          <cell r="A407">
            <v>406</v>
          </cell>
          <cell r="B407" t="str">
            <v>U6 49.0*41.0</v>
          </cell>
          <cell r="C407">
            <v>1041</v>
          </cell>
          <cell r="D407">
            <v>1245</v>
          </cell>
          <cell r="E407">
            <v>24</v>
          </cell>
          <cell r="F407">
            <v>24</v>
          </cell>
          <cell r="G407">
            <v>26</v>
          </cell>
          <cell r="H407">
            <v>26</v>
          </cell>
          <cell r="I407">
            <v>1</v>
          </cell>
          <cell r="J407">
            <v>1</v>
          </cell>
          <cell r="K407">
            <v>203.5</v>
          </cell>
          <cell r="L407">
            <v>1</v>
          </cell>
          <cell r="M407">
            <v>25</v>
          </cell>
          <cell r="N407">
            <v>56</v>
          </cell>
          <cell r="O407">
            <v>62</v>
          </cell>
          <cell r="P407">
            <v>78</v>
          </cell>
          <cell r="Q407">
            <v>0</v>
          </cell>
          <cell r="R407">
            <v>0.13</v>
          </cell>
          <cell r="S407">
            <v>0.13</v>
          </cell>
          <cell r="T407">
            <v>0.13</v>
          </cell>
          <cell r="U407">
            <v>1</v>
          </cell>
          <cell r="V407">
            <v>15</v>
          </cell>
          <cell r="W407">
            <v>12</v>
          </cell>
          <cell r="X407">
            <v>1</v>
          </cell>
          <cell r="Y407">
            <v>1</v>
          </cell>
          <cell r="Z407">
            <v>50</v>
          </cell>
          <cell r="AA407">
            <v>50</v>
          </cell>
          <cell r="AB407">
            <v>0.04</v>
          </cell>
          <cell r="AC407">
            <v>0.04</v>
          </cell>
          <cell r="AD407">
            <v>1</v>
          </cell>
        </row>
        <row r="408">
          <cell r="A408">
            <v>407</v>
          </cell>
          <cell r="B408" t="str">
            <v>U6b49.0*41.0</v>
          </cell>
          <cell r="C408">
            <v>1041</v>
          </cell>
          <cell r="D408">
            <v>1245</v>
          </cell>
          <cell r="E408">
            <v>209</v>
          </cell>
          <cell r="F408">
            <v>209</v>
          </cell>
          <cell r="G408">
            <v>246</v>
          </cell>
          <cell r="H408">
            <v>246</v>
          </cell>
          <cell r="I408">
            <v>1</v>
          </cell>
          <cell r="J408">
            <v>1</v>
          </cell>
          <cell r="K408">
            <v>203.5</v>
          </cell>
          <cell r="L408">
            <v>1</v>
          </cell>
          <cell r="M408">
            <v>25</v>
          </cell>
          <cell r="N408">
            <v>56</v>
          </cell>
          <cell r="O408">
            <v>62</v>
          </cell>
          <cell r="P408">
            <v>78</v>
          </cell>
          <cell r="Q408">
            <v>0</v>
          </cell>
          <cell r="R408">
            <v>0.13</v>
          </cell>
          <cell r="S408">
            <v>0.13</v>
          </cell>
          <cell r="T408">
            <v>0.13</v>
          </cell>
          <cell r="U408">
            <v>1</v>
          </cell>
          <cell r="V408">
            <v>15</v>
          </cell>
          <cell r="W408">
            <v>12</v>
          </cell>
          <cell r="X408">
            <v>1</v>
          </cell>
          <cell r="Y408">
            <v>1</v>
          </cell>
          <cell r="Z408">
            <v>50</v>
          </cell>
          <cell r="AA408">
            <v>50</v>
          </cell>
          <cell r="AB408">
            <v>0.04</v>
          </cell>
          <cell r="AC408">
            <v>0.04</v>
          </cell>
          <cell r="AD408">
            <v>1</v>
          </cell>
        </row>
        <row r="409">
          <cell r="A409">
            <v>408</v>
          </cell>
          <cell r="B409" t="str">
            <v>U6c49.0*41.0</v>
          </cell>
          <cell r="C409">
            <v>1041</v>
          </cell>
          <cell r="D409">
            <v>1245</v>
          </cell>
          <cell r="E409">
            <v>179</v>
          </cell>
          <cell r="F409">
            <v>179</v>
          </cell>
          <cell r="G409">
            <v>181</v>
          </cell>
          <cell r="H409">
            <v>181</v>
          </cell>
          <cell r="I409">
            <v>1</v>
          </cell>
          <cell r="J409">
            <v>1</v>
          </cell>
          <cell r="K409">
            <v>203.5</v>
          </cell>
          <cell r="L409">
            <v>1</v>
          </cell>
          <cell r="M409">
            <v>25</v>
          </cell>
          <cell r="N409">
            <v>56</v>
          </cell>
          <cell r="O409">
            <v>62</v>
          </cell>
          <cell r="P409">
            <v>78</v>
          </cell>
          <cell r="Q409">
            <v>0</v>
          </cell>
          <cell r="R409">
            <v>0.13</v>
          </cell>
          <cell r="S409">
            <v>0.13</v>
          </cell>
          <cell r="T409">
            <v>0.13</v>
          </cell>
          <cell r="U409">
            <v>1</v>
          </cell>
          <cell r="V409">
            <v>15</v>
          </cell>
          <cell r="W409">
            <v>12</v>
          </cell>
          <cell r="X409">
            <v>1</v>
          </cell>
          <cell r="Y409">
            <v>1</v>
          </cell>
          <cell r="Z409">
            <v>50</v>
          </cell>
          <cell r="AA409">
            <v>50</v>
          </cell>
          <cell r="AB409">
            <v>0.04</v>
          </cell>
          <cell r="AC409">
            <v>0.04</v>
          </cell>
          <cell r="AD409">
            <v>1</v>
          </cell>
        </row>
        <row r="410">
          <cell r="A410">
            <v>409</v>
          </cell>
          <cell r="B410" t="str">
            <v>U6d49.0*41.0</v>
          </cell>
          <cell r="C410">
            <v>1041</v>
          </cell>
          <cell r="D410">
            <v>1245</v>
          </cell>
          <cell r="E410">
            <v>154</v>
          </cell>
          <cell r="F410">
            <v>154</v>
          </cell>
          <cell r="G410">
            <v>161</v>
          </cell>
          <cell r="H410">
            <v>161</v>
          </cell>
          <cell r="I410">
            <v>1</v>
          </cell>
          <cell r="J410">
            <v>1</v>
          </cell>
          <cell r="K410">
            <v>203.5</v>
          </cell>
          <cell r="L410">
            <v>1</v>
          </cell>
          <cell r="M410">
            <v>25</v>
          </cell>
          <cell r="N410">
            <v>56</v>
          </cell>
          <cell r="O410">
            <v>62</v>
          </cell>
          <cell r="P410">
            <v>78</v>
          </cell>
          <cell r="Q410">
            <v>0</v>
          </cell>
          <cell r="R410">
            <v>0.13</v>
          </cell>
          <cell r="S410">
            <v>0.13</v>
          </cell>
          <cell r="T410">
            <v>0.13</v>
          </cell>
          <cell r="U410">
            <v>1</v>
          </cell>
          <cell r="V410">
            <v>15</v>
          </cell>
          <cell r="W410">
            <v>12</v>
          </cell>
          <cell r="X410">
            <v>1</v>
          </cell>
          <cell r="Y410">
            <v>1</v>
          </cell>
          <cell r="Z410">
            <v>50</v>
          </cell>
          <cell r="AA410">
            <v>50</v>
          </cell>
          <cell r="AB410">
            <v>0.04</v>
          </cell>
          <cell r="AC410">
            <v>0.04</v>
          </cell>
          <cell r="AD410">
            <v>1</v>
          </cell>
        </row>
        <row r="411">
          <cell r="A411">
            <v>410</v>
          </cell>
          <cell r="B411" t="str">
            <v>U6+49.0*41.0</v>
          </cell>
          <cell r="C411">
            <v>1041</v>
          </cell>
          <cell r="D411">
            <v>1245</v>
          </cell>
          <cell r="E411">
            <v>24</v>
          </cell>
          <cell r="F411">
            <v>24</v>
          </cell>
          <cell r="G411">
            <v>26</v>
          </cell>
          <cell r="H411">
            <v>26</v>
          </cell>
          <cell r="I411">
            <v>1</v>
          </cell>
          <cell r="J411">
            <v>1</v>
          </cell>
          <cell r="K411">
            <v>203.5</v>
          </cell>
          <cell r="L411">
            <v>1</v>
          </cell>
          <cell r="M411">
            <v>25</v>
          </cell>
          <cell r="N411">
            <v>56</v>
          </cell>
          <cell r="O411">
            <v>62</v>
          </cell>
          <cell r="P411">
            <v>78</v>
          </cell>
          <cell r="Q411">
            <v>0</v>
          </cell>
          <cell r="R411">
            <v>0.13</v>
          </cell>
          <cell r="S411">
            <v>0.13</v>
          </cell>
          <cell r="T411">
            <v>0.33</v>
          </cell>
          <cell r="U411">
            <v>3</v>
          </cell>
          <cell r="V411">
            <v>15</v>
          </cell>
          <cell r="W411">
            <v>12</v>
          </cell>
          <cell r="X411">
            <v>1</v>
          </cell>
          <cell r="Y411">
            <v>1</v>
          </cell>
          <cell r="Z411">
            <v>50</v>
          </cell>
          <cell r="AA411">
            <v>50</v>
          </cell>
          <cell r="AB411">
            <v>0.04</v>
          </cell>
          <cell r="AC411">
            <v>0.3</v>
          </cell>
          <cell r="AD411">
            <v>3</v>
          </cell>
        </row>
        <row r="412">
          <cell r="A412">
            <v>411</v>
          </cell>
          <cell r="B412" t="str">
            <v>U6 53.0*45.0</v>
          </cell>
          <cell r="C412">
            <v>1143</v>
          </cell>
          <cell r="D412">
            <v>1346</v>
          </cell>
          <cell r="E412">
            <v>25</v>
          </cell>
          <cell r="F412">
            <v>25</v>
          </cell>
          <cell r="G412">
            <v>26</v>
          </cell>
          <cell r="H412">
            <v>26</v>
          </cell>
          <cell r="I412">
            <v>1</v>
          </cell>
          <cell r="J412">
            <v>1</v>
          </cell>
          <cell r="K412">
            <v>203.5</v>
          </cell>
          <cell r="L412">
            <v>1</v>
          </cell>
          <cell r="M412">
            <v>22</v>
          </cell>
          <cell r="N412">
            <v>48</v>
          </cell>
          <cell r="O412">
            <v>54</v>
          </cell>
          <cell r="P412">
            <v>67</v>
          </cell>
          <cell r="Q412">
            <v>0</v>
          </cell>
          <cell r="R412">
            <v>0.13</v>
          </cell>
          <cell r="S412">
            <v>0.13</v>
          </cell>
          <cell r="T412">
            <v>0.13</v>
          </cell>
          <cell r="U412">
            <v>1</v>
          </cell>
          <cell r="V412">
            <v>15</v>
          </cell>
          <cell r="W412">
            <v>12</v>
          </cell>
          <cell r="X412">
            <v>1</v>
          </cell>
          <cell r="Y412">
            <v>1</v>
          </cell>
          <cell r="Z412">
            <v>50</v>
          </cell>
          <cell r="AA412">
            <v>50</v>
          </cell>
          <cell r="AB412">
            <v>0.04</v>
          </cell>
          <cell r="AC412">
            <v>0.04</v>
          </cell>
          <cell r="AD412">
            <v>1</v>
          </cell>
        </row>
        <row r="413">
          <cell r="A413">
            <v>412</v>
          </cell>
          <cell r="B413" t="str">
            <v>U6d53.0*45.0</v>
          </cell>
          <cell r="C413">
            <v>1143</v>
          </cell>
          <cell r="D413">
            <v>1346</v>
          </cell>
          <cell r="E413">
            <v>205</v>
          </cell>
          <cell r="F413">
            <v>205</v>
          </cell>
          <cell r="G413">
            <v>211</v>
          </cell>
          <cell r="H413">
            <v>211</v>
          </cell>
          <cell r="I413">
            <v>1</v>
          </cell>
          <cell r="J413">
            <v>1</v>
          </cell>
          <cell r="K413">
            <v>203.5</v>
          </cell>
          <cell r="L413">
            <v>1</v>
          </cell>
          <cell r="M413">
            <v>22</v>
          </cell>
          <cell r="N413">
            <v>48</v>
          </cell>
          <cell r="O413">
            <v>54</v>
          </cell>
          <cell r="P413">
            <v>67</v>
          </cell>
          <cell r="Q413">
            <v>0</v>
          </cell>
          <cell r="R413">
            <v>0.13</v>
          </cell>
          <cell r="S413">
            <v>0.13</v>
          </cell>
          <cell r="T413">
            <v>0.13</v>
          </cell>
          <cell r="U413">
            <v>1</v>
          </cell>
          <cell r="V413">
            <v>15</v>
          </cell>
          <cell r="W413">
            <v>12</v>
          </cell>
          <cell r="X413">
            <v>1</v>
          </cell>
          <cell r="Y413">
            <v>1</v>
          </cell>
          <cell r="Z413">
            <v>50</v>
          </cell>
          <cell r="AA413">
            <v>50</v>
          </cell>
          <cell r="AB413">
            <v>0.04</v>
          </cell>
          <cell r="AC413">
            <v>0.04</v>
          </cell>
          <cell r="AD413">
            <v>1</v>
          </cell>
        </row>
        <row r="414">
          <cell r="A414">
            <v>413</v>
          </cell>
          <cell r="B414" t="str">
            <v>U6x53.0*45.0</v>
          </cell>
          <cell r="C414">
            <v>1143</v>
          </cell>
          <cell r="D414">
            <v>1346</v>
          </cell>
          <cell r="E414">
            <v>10</v>
          </cell>
          <cell r="F414">
            <v>10</v>
          </cell>
          <cell r="G414">
            <v>11</v>
          </cell>
          <cell r="H414">
            <v>11</v>
          </cell>
          <cell r="I414">
            <v>2</v>
          </cell>
          <cell r="J414">
            <v>2</v>
          </cell>
          <cell r="K414">
            <v>203.5</v>
          </cell>
          <cell r="L414">
            <v>4</v>
          </cell>
          <cell r="M414">
            <v>22</v>
          </cell>
          <cell r="N414">
            <v>48</v>
          </cell>
          <cell r="O414">
            <v>54</v>
          </cell>
          <cell r="P414">
            <v>67</v>
          </cell>
          <cell r="Q414">
            <v>0</v>
          </cell>
          <cell r="R414">
            <v>0.13</v>
          </cell>
          <cell r="S414">
            <v>0.13</v>
          </cell>
          <cell r="T414">
            <v>0.13</v>
          </cell>
          <cell r="U414">
            <v>1</v>
          </cell>
          <cell r="V414">
            <v>15</v>
          </cell>
          <cell r="W414">
            <v>12</v>
          </cell>
          <cell r="X414">
            <v>1</v>
          </cell>
          <cell r="Y414">
            <v>1</v>
          </cell>
          <cell r="Z414">
            <v>50</v>
          </cell>
          <cell r="AA414">
            <v>50</v>
          </cell>
          <cell r="AB414">
            <v>0.04</v>
          </cell>
          <cell r="AC414">
            <v>0.04</v>
          </cell>
          <cell r="AD414">
            <v>1</v>
          </cell>
        </row>
        <row r="415">
          <cell r="A415">
            <v>414</v>
          </cell>
          <cell r="B415" t="str">
            <v>U6+53.0*45.0</v>
          </cell>
          <cell r="C415">
            <v>1143</v>
          </cell>
          <cell r="D415">
            <v>1346</v>
          </cell>
          <cell r="E415">
            <v>25</v>
          </cell>
          <cell r="F415">
            <v>25</v>
          </cell>
          <cell r="G415">
            <v>26</v>
          </cell>
          <cell r="H415">
            <v>26</v>
          </cell>
          <cell r="I415">
            <v>1</v>
          </cell>
          <cell r="J415">
            <v>1</v>
          </cell>
          <cell r="K415">
            <v>203.5</v>
          </cell>
          <cell r="L415">
            <v>1</v>
          </cell>
          <cell r="M415">
            <v>22</v>
          </cell>
          <cell r="N415">
            <v>48</v>
          </cell>
          <cell r="O415">
            <v>54</v>
          </cell>
          <cell r="P415">
            <v>67</v>
          </cell>
          <cell r="Q415">
            <v>0</v>
          </cell>
          <cell r="R415">
            <v>0.13</v>
          </cell>
          <cell r="S415">
            <v>0.13</v>
          </cell>
          <cell r="T415">
            <v>0.33</v>
          </cell>
          <cell r="U415">
            <v>3</v>
          </cell>
          <cell r="V415">
            <v>15</v>
          </cell>
          <cell r="W415">
            <v>12</v>
          </cell>
          <cell r="X415">
            <v>1</v>
          </cell>
          <cell r="Y415">
            <v>1</v>
          </cell>
          <cell r="Z415">
            <v>50</v>
          </cell>
          <cell r="AA415">
            <v>50</v>
          </cell>
          <cell r="AB415">
            <v>0.04</v>
          </cell>
          <cell r="AC415">
            <v>0.3</v>
          </cell>
          <cell r="AD415">
            <v>3</v>
          </cell>
        </row>
        <row r="416">
          <cell r="A416">
            <v>415</v>
          </cell>
          <cell r="B416" t="str">
            <v/>
          </cell>
          <cell r="C416" t="str">
            <v/>
          </cell>
          <cell r="D416" t="str">
            <v/>
          </cell>
          <cell r="E416" t="str">
            <v/>
          </cell>
          <cell r="F416" t="str">
            <v/>
          </cell>
          <cell r="G416" t="str">
            <v/>
          </cell>
          <cell r="H416" t="str">
            <v/>
          </cell>
          <cell r="I416" t="str">
            <v/>
          </cell>
          <cell r="J416" t="str">
            <v/>
          </cell>
          <cell r="K416" t="str">
            <v/>
          </cell>
          <cell r="L416" t="str">
            <v/>
          </cell>
          <cell r="M416" t="str">
            <v/>
          </cell>
          <cell r="N416" t="str">
            <v/>
          </cell>
          <cell r="O416" t="str">
            <v/>
          </cell>
          <cell r="P416" t="str">
            <v/>
          </cell>
          <cell r="Q416" t="str">
            <v/>
          </cell>
          <cell r="R416" t="str">
            <v/>
          </cell>
          <cell r="S416" t="str">
            <v/>
          </cell>
          <cell r="T416" t="str">
            <v/>
          </cell>
          <cell r="V416" t="str">
            <v/>
          </cell>
          <cell r="W416" t="str">
            <v/>
          </cell>
          <cell r="X416" t="str">
            <v/>
          </cell>
          <cell r="Y416" t="str">
            <v/>
          </cell>
          <cell r="Z416" t="str">
            <v/>
          </cell>
          <cell r="AA416" t="str">
            <v/>
          </cell>
          <cell r="AB416" t="str">
            <v/>
          </cell>
        </row>
        <row r="417">
          <cell r="A417">
            <v>416</v>
          </cell>
          <cell r="B417" t="str">
            <v>U7 53.0*45.0</v>
          </cell>
          <cell r="C417">
            <v>1143</v>
          </cell>
          <cell r="D417">
            <v>1346</v>
          </cell>
          <cell r="E417">
            <v>25</v>
          </cell>
          <cell r="F417">
            <v>25</v>
          </cell>
          <cell r="G417">
            <v>26</v>
          </cell>
          <cell r="H417">
            <v>26</v>
          </cell>
          <cell r="I417">
            <v>1</v>
          </cell>
          <cell r="J417">
            <v>1</v>
          </cell>
          <cell r="K417">
            <v>203.5</v>
          </cell>
          <cell r="L417">
            <v>1</v>
          </cell>
          <cell r="M417">
            <v>22</v>
          </cell>
          <cell r="N417">
            <v>48</v>
          </cell>
          <cell r="O417">
            <v>54</v>
          </cell>
          <cell r="P417">
            <v>67</v>
          </cell>
          <cell r="Q417">
            <v>0</v>
          </cell>
          <cell r="R417">
            <v>0.13</v>
          </cell>
          <cell r="S417">
            <v>0.13</v>
          </cell>
          <cell r="T417">
            <v>0.13</v>
          </cell>
          <cell r="U417">
            <v>1</v>
          </cell>
          <cell r="V417">
            <v>15</v>
          </cell>
          <cell r="W417">
            <v>12</v>
          </cell>
          <cell r="X417">
            <v>1</v>
          </cell>
          <cell r="Y417">
            <v>1</v>
          </cell>
          <cell r="Z417">
            <v>50</v>
          </cell>
          <cell r="AA417">
            <v>50</v>
          </cell>
          <cell r="AB417">
            <v>0.04</v>
          </cell>
          <cell r="AC417">
            <v>0.04</v>
          </cell>
          <cell r="AD417">
            <v>1</v>
          </cell>
        </row>
        <row r="418">
          <cell r="A418">
            <v>417</v>
          </cell>
          <cell r="B418" t="str">
            <v>U7d53.0*45.0</v>
          </cell>
          <cell r="C418">
            <v>1143</v>
          </cell>
          <cell r="D418">
            <v>1346</v>
          </cell>
          <cell r="E418">
            <v>205</v>
          </cell>
          <cell r="F418">
            <v>205</v>
          </cell>
          <cell r="G418">
            <v>211</v>
          </cell>
          <cell r="H418">
            <v>211</v>
          </cell>
          <cell r="I418">
            <v>1</v>
          </cell>
          <cell r="J418">
            <v>1</v>
          </cell>
          <cell r="K418">
            <v>203.5</v>
          </cell>
          <cell r="L418">
            <v>1</v>
          </cell>
          <cell r="M418">
            <v>22</v>
          </cell>
          <cell r="N418">
            <v>48</v>
          </cell>
          <cell r="O418">
            <v>54</v>
          </cell>
          <cell r="P418">
            <v>67</v>
          </cell>
          <cell r="Q418">
            <v>0</v>
          </cell>
          <cell r="R418">
            <v>0.13</v>
          </cell>
          <cell r="S418">
            <v>0.13</v>
          </cell>
          <cell r="T418">
            <v>0.13</v>
          </cell>
          <cell r="U418">
            <v>1</v>
          </cell>
          <cell r="V418">
            <v>15</v>
          </cell>
          <cell r="W418">
            <v>12</v>
          </cell>
          <cell r="X418">
            <v>1</v>
          </cell>
          <cell r="Y418">
            <v>1</v>
          </cell>
          <cell r="Z418">
            <v>50</v>
          </cell>
          <cell r="AA418">
            <v>50</v>
          </cell>
          <cell r="AB418">
            <v>0.04</v>
          </cell>
          <cell r="AC418">
            <v>0.04</v>
          </cell>
          <cell r="AD418">
            <v>1</v>
          </cell>
        </row>
        <row r="419">
          <cell r="A419">
            <v>418</v>
          </cell>
          <cell r="B419" t="str">
            <v>U7x53.0*45.0</v>
          </cell>
          <cell r="C419">
            <v>1143</v>
          </cell>
          <cell r="D419">
            <v>1346</v>
          </cell>
          <cell r="E419">
            <v>10</v>
          </cell>
          <cell r="F419">
            <v>10</v>
          </cell>
          <cell r="G419">
            <v>11</v>
          </cell>
          <cell r="H419">
            <v>11</v>
          </cell>
          <cell r="I419">
            <v>2</v>
          </cell>
          <cell r="J419">
            <v>2</v>
          </cell>
          <cell r="K419">
            <v>203.5</v>
          </cell>
          <cell r="L419">
            <v>4</v>
          </cell>
          <cell r="M419">
            <v>22</v>
          </cell>
          <cell r="N419">
            <v>48</v>
          </cell>
          <cell r="O419">
            <v>54</v>
          </cell>
          <cell r="P419">
            <v>67</v>
          </cell>
          <cell r="Q419">
            <v>0</v>
          </cell>
          <cell r="R419">
            <v>0.13</v>
          </cell>
          <cell r="S419">
            <v>0.13</v>
          </cell>
          <cell r="T419">
            <v>0.13</v>
          </cell>
          <cell r="U419">
            <v>1</v>
          </cell>
          <cell r="V419">
            <v>15</v>
          </cell>
          <cell r="W419">
            <v>12</v>
          </cell>
          <cell r="X419">
            <v>1</v>
          </cell>
          <cell r="Y419">
            <v>1</v>
          </cell>
          <cell r="Z419">
            <v>50</v>
          </cell>
          <cell r="AA419">
            <v>50</v>
          </cell>
          <cell r="AB419">
            <v>0.04</v>
          </cell>
          <cell r="AC419">
            <v>0.04</v>
          </cell>
          <cell r="AD419">
            <v>1</v>
          </cell>
        </row>
        <row r="420">
          <cell r="A420">
            <v>419</v>
          </cell>
          <cell r="B420" t="str">
            <v>U7+53.0*45.0</v>
          </cell>
          <cell r="C420">
            <v>1143</v>
          </cell>
          <cell r="D420">
            <v>1346</v>
          </cell>
          <cell r="E420">
            <v>25</v>
          </cell>
          <cell r="F420">
            <v>25</v>
          </cell>
          <cell r="G420">
            <v>26</v>
          </cell>
          <cell r="H420">
            <v>26</v>
          </cell>
          <cell r="I420">
            <v>1</v>
          </cell>
          <cell r="J420">
            <v>1</v>
          </cell>
          <cell r="K420">
            <v>203.5</v>
          </cell>
          <cell r="L420">
            <v>1</v>
          </cell>
          <cell r="M420">
            <v>22</v>
          </cell>
          <cell r="N420">
            <v>48</v>
          </cell>
          <cell r="O420">
            <v>54</v>
          </cell>
          <cell r="P420">
            <v>67</v>
          </cell>
          <cell r="Q420">
            <v>0</v>
          </cell>
          <cell r="R420">
            <v>0.13</v>
          </cell>
          <cell r="S420">
            <v>0.13</v>
          </cell>
          <cell r="T420">
            <v>0.33</v>
          </cell>
          <cell r="U420">
            <v>9999</v>
          </cell>
          <cell r="V420">
            <v>15</v>
          </cell>
          <cell r="W420">
            <v>12</v>
          </cell>
          <cell r="X420">
            <v>1</v>
          </cell>
          <cell r="Y420">
            <v>1</v>
          </cell>
          <cell r="Z420">
            <v>50</v>
          </cell>
          <cell r="AA420">
            <v>50</v>
          </cell>
          <cell r="AB420">
            <v>0.04</v>
          </cell>
          <cell r="AC420">
            <v>0.3</v>
          </cell>
          <cell r="AD420">
            <v>9999</v>
          </cell>
        </row>
        <row r="421">
          <cell r="A421">
            <v>420</v>
          </cell>
          <cell r="B421" t="str">
            <v>U7 53.5*45.0</v>
          </cell>
          <cell r="C421">
            <v>1143</v>
          </cell>
          <cell r="D421">
            <v>1359</v>
          </cell>
          <cell r="E421">
            <v>25</v>
          </cell>
          <cell r="F421">
            <v>25</v>
          </cell>
          <cell r="G421">
            <v>33</v>
          </cell>
          <cell r="H421">
            <v>33</v>
          </cell>
          <cell r="I421">
            <v>1</v>
          </cell>
          <cell r="J421">
            <v>1</v>
          </cell>
          <cell r="K421">
            <v>203.5</v>
          </cell>
          <cell r="L421">
            <v>1</v>
          </cell>
          <cell r="M421">
            <v>22</v>
          </cell>
          <cell r="N421">
            <v>48</v>
          </cell>
          <cell r="O421">
            <v>54</v>
          </cell>
          <cell r="P421">
            <v>67</v>
          </cell>
          <cell r="Q421">
            <v>0</v>
          </cell>
          <cell r="R421">
            <v>0.13</v>
          </cell>
          <cell r="S421">
            <v>0.13</v>
          </cell>
          <cell r="T421">
            <v>0.13</v>
          </cell>
          <cell r="U421">
            <v>1</v>
          </cell>
          <cell r="V421">
            <v>15</v>
          </cell>
          <cell r="W421">
            <v>12</v>
          </cell>
          <cell r="X421">
            <v>1</v>
          </cell>
          <cell r="Y421">
            <v>1</v>
          </cell>
          <cell r="Z421">
            <v>50</v>
          </cell>
          <cell r="AA421">
            <v>50</v>
          </cell>
          <cell r="AB421">
            <v>0.04</v>
          </cell>
          <cell r="AC421">
            <v>0.04</v>
          </cell>
          <cell r="AD421">
            <v>1</v>
          </cell>
        </row>
        <row r="422">
          <cell r="A422">
            <v>421</v>
          </cell>
          <cell r="B422" t="str">
            <v>U7d53.5*45.0</v>
          </cell>
          <cell r="C422">
            <v>1143</v>
          </cell>
          <cell r="D422">
            <v>1359</v>
          </cell>
          <cell r="E422">
            <v>205</v>
          </cell>
          <cell r="F422">
            <v>205</v>
          </cell>
          <cell r="G422">
            <v>218</v>
          </cell>
          <cell r="H422">
            <v>218</v>
          </cell>
          <cell r="I422">
            <v>1</v>
          </cell>
          <cell r="J422">
            <v>1</v>
          </cell>
          <cell r="K422">
            <v>203.5</v>
          </cell>
          <cell r="L422">
            <v>1</v>
          </cell>
          <cell r="M422">
            <v>22</v>
          </cell>
          <cell r="N422">
            <v>48</v>
          </cell>
          <cell r="O422">
            <v>54</v>
          </cell>
          <cell r="P422">
            <v>67</v>
          </cell>
          <cell r="Q422">
            <v>0</v>
          </cell>
          <cell r="R422">
            <v>0.13</v>
          </cell>
          <cell r="S422">
            <v>0.13</v>
          </cell>
          <cell r="T422">
            <v>0.13</v>
          </cell>
          <cell r="U422">
            <v>1</v>
          </cell>
          <cell r="V422">
            <v>15</v>
          </cell>
          <cell r="W422">
            <v>12</v>
          </cell>
          <cell r="X422">
            <v>1</v>
          </cell>
          <cell r="Y422">
            <v>1</v>
          </cell>
          <cell r="Z422">
            <v>50</v>
          </cell>
          <cell r="AA422">
            <v>50</v>
          </cell>
          <cell r="AB422">
            <v>0.04</v>
          </cell>
          <cell r="AC422">
            <v>0.04</v>
          </cell>
          <cell r="AD422">
            <v>1</v>
          </cell>
        </row>
        <row r="423">
          <cell r="A423">
            <v>422</v>
          </cell>
          <cell r="B423" t="str">
            <v>U7x53.5*45.0</v>
          </cell>
          <cell r="C423">
            <v>1143</v>
          </cell>
          <cell r="D423">
            <v>1359</v>
          </cell>
          <cell r="E423">
            <v>10</v>
          </cell>
          <cell r="F423">
            <v>10</v>
          </cell>
          <cell r="G423">
            <v>8</v>
          </cell>
          <cell r="H423">
            <v>8</v>
          </cell>
          <cell r="I423">
            <v>2</v>
          </cell>
          <cell r="J423">
            <v>2</v>
          </cell>
          <cell r="K423">
            <v>203.5</v>
          </cell>
          <cell r="L423">
            <v>4</v>
          </cell>
          <cell r="M423">
            <v>22</v>
          </cell>
          <cell r="N423">
            <v>48</v>
          </cell>
          <cell r="O423">
            <v>54</v>
          </cell>
          <cell r="P423">
            <v>67</v>
          </cell>
          <cell r="Q423">
            <v>0</v>
          </cell>
          <cell r="R423">
            <v>0.13</v>
          </cell>
          <cell r="S423">
            <v>0.13</v>
          </cell>
          <cell r="T423">
            <v>0.13</v>
          </cell>
          <cell r="U423">
            <v>1</v>
          </cell>
          <cell r="V423">
            <v>15</v>
          </cell>
          <cell r="W423">
            <v>12</v>
          </cell>
          <cell r="X423">
            <v>1</v>
          </cell>
          <cell r="Y423">
            <v>1</v>
          </cell>
          <cell r="Z423">
            <v>50</v>
          </cell>
          <cell r="AA423">
            <v>50</v>
          </cell>
          <cell r="AB423">
            <v>0.04</v>
          </cell>
          <cell r="AC423">
            <v>0.04</v>
          </cell>
          <cell r="AD423">
            <v>1</v>
          </cell>
        </row>
        <row r="424">
          <cell r="A424">
            <v>423</v>
          </cell>
          <cell r="B424" t="str">
            <v>U7+53.5*45.0</v>
          </cell>
          <cell r="C424">
            <v>1143</v>
          </cell>
          <cell r="D424">
            <v>1359</v>
          </cell>
          <cell r="E424">
            <v>25</v>
          </cell>
          <cell r="F424">
            <v>25</v>
          </cell>
          <cell r="G424">
            <v>33</v>
          </cell>
          <cell r="H424">
            <v>33</v>
          </cell>
          <cell r="I424">
            <v>1</v>
          </cell>
          <cell r="J424">
            <v>1</v>
          </cell>
          <cell r="K424">
            <v>203.5</v>
          </cell>
          <cell r="L424">
            <v>1</v>
          </cell>
          <cell r="M424">
            <v>22</v>
          </cell>
          <cell r="N424">
            <v>48</v>
          </cell>
          <cell r="O424">
            <v>54</v>
          </cell>
          <cell r="P424">
            <v>67</v>
          </cell>
          <cell r="Q424">
            <v>0</v>
          </cell>
          <cell r="R424">
            <v>0.13</v>
          </cell>
          <cell r="S424">
            <v>0.13</v>
          </cell>
          <cell r="T424">
            <v>0.33</v>
          </cell>
          <cell r="U424">
            <v>9999</v>
          </cell>
          <cell r="V424">
            <v>15</v>
          </cell>
          <cell r="W424">
            <v>12</v>
          </cell>
          <cell r="X424">
            <v>1</v>
          </cell>
          <cell r="Y424">
            <v>1</v>
          </cell>
          <cell r="Z424">
            <v>50</v>
          </cell>
          <cell r="AA424">
            <v>50</v>
          </cell>
          <cell r="AB424">
            <v>0.04</v>
          </cell>
          <cell r="AC424">
            <v>0.3</v>
          </cell>
          <cell r="AD424">
            <v>9999</v>
          </cell>
        </row>
        <row r="425">
          <cell r="A425">
            <v>424</v>
          </cell>
          <cell r="B425" t="str">
            <v/>
          </cell>
          <cell r="C425" t="str">
            <v/>
          </cell>
          <cell r="D425" t="str">
            <v/>
          </cell>
          <cell r="E425" t="str">
            <v/>
          </cell>
          <cell r="F425" t="str">
            <v/>
          </cell>
          <cell r="G425" t="str">
            <v/>
          </cell>
          <cell r="H425" t="str">
            <v/>
          </cell>
          <cell r="I425" t="str">
            <v/>
          </cell>
          <cell r="J425" t="str">
            <v/>
          </cell>
          <cell r="K425" t="str">
            <v/>
          </cell>
          <cell r="L425" t="str">
            <v/>
          </cell>
          <cell r="M425" t="str">
            <v/>
          </cell>
          <cell r="N425" t="str">
            <v/>
          </cell>
          <cell r="O425" t="str">
            <v/>
          </cell>
          <cell r="P425" t="str">
            <v/>
          </cell>
          <cell r="Q425" t="str">
            <v/>
          </cell>
          <cell r="R425" t="str">
            <v/>
          </cell>
          <cell r="S425" t="str">
            <v/>
          </cell>
          <cell r="T425" t="str">
            <v/>
          </cell>
          <cell r="V425" t="str">
            <v/>
          </cell>
          <cell r="W425" t="str">
            <v/>
          </cell>
          <cell r="X425" t="str">
            <v/>
          </cell>
          <cell r="Y425" t="str">
            <v/>
          </cell>
          <cell r="Z425" t="str">
            <v/>
          </cell>
          <cell r="AA425" t="str">
            <v/>
          </cell>
          <cell r="AB425" t="str">
            <v/>
          </cell>
        </row>
        <row r="426">
          <cell r="A426">
            <v>425</v>
          </cell>
          <cell r="B426" t="str">
            <v>U6 53.5*45.0</v>
          </cell>
          <cell r="C426">
            <v>1143</v>
          </cell>
          <cell r="D426">
            <v>1359</v>
          </cell>
          <cell r="E426">
            <v>25</v>
          </cell>
          <cell r="F426">
            <v>25</v>
          </cell>
          <cell r="G426">
            <v>33</v>
          </cell>
          <cell r="H426">
            <v>33</v>
          </cell>
          <cell r="I426">
            <v>1</v>
          </cell>
          <cell r="J426">
            <v>1</v>
          </cell>
          <cell r="K426">
            <v>203.5</v>
          </cell>
          <cell r="L426">
            <v>1</v>
          </cell>
          <cell r="M426">
            <v>22</v>
          </cell>
          <cell r="N426">
            <v>48</v>
          </cell>
          <cell r="O426">
            <v>54</v>
          </cell>
          <cell r="P426">
            <v>67</v>
          </cell>
          <cell r="Q426">
            <v>0</v>
          </cell>
          <cell r="R426">
            <v>0.13</v>
          </cell>
          <cell r="S426">
            <v>0.13</v>
          </cell>
          <cell r="T426">
            <v>0.13</v>
          </cell>
          <cell r="U426">
            <v>1</v>
          </cell>
          <cell r="V426">
            <v>15</v>
          </cell>
          <cell r="W426">
            <v>12</v>
          </cell>
          <cell r="X426">
            <v>1</v>
          </cell>
          <cell r="Y426">
            <v>1</v>
          </cell>
          <cell r="Z426">
            <v>50</v>
          </cell>
          <cell r="AA426">
            <v>50</v>
          </cell>
          <cell r="AB426">
            <v>0.04</v>
          </cell>
          <cell r="AC426">
            <v>0.04</v>
          </cell>
          <cell r="AD426">
            <v>1</v>
          </cell>
        </row>
        <row r="427">
          <cell r="A427">
            <v>426</v>
          </cell>
          <cell r="B427" t="str">
            <v>U6d53.5*45.0</v>
          </cell>
          <cell r="C427">
            <v>1143</v>
          </cell>
          <cell r="D427">
            <v>1359</v>
          </cell>
          <cell r="E427">
            <v>205</v>
          </cell>
          <cell r="F427">
            <v>205</v>
          </cell>
          <cell r="G427">
            <v>218</v>
          </cell>
          <cell r="H427">
            <v>218</v>
          </cell>
          <cell r="I427">
            <v>1</v>
          </cell>
          <cell r="J427">
            <v>1</v>
          </cell>
          <cell r="K427">
            <v>203.5</v>
          </cell>
          <cell r="L427">
            <v>1</v>
          </cell>
          <cell r="M427">
            <v>22</v>
          </cell>
          <cell r="N427">
            <v>48</v>
          </cell>
          <cell r="O427">
            <v>54</v>
          </cell>
          <cell r="P427">
            <v>67</v>
          </cell>
          <cell r="Q427">
            <v>0</v>
          </cell>
          <cell r="R427">
            <v>0.13</v>
          </cell>
          <cell r="S427">
            <v>0.13</v>
          </cell>
          <cell r="T427">
            <v>0.13</v>
          </cell>
          <cell r="U427">
            <v>1</v>
          </cell>
          <cell r="V427">
            <v>15</v>
          </cell>
          <cell r="W427">
            <v>12</v>
          </cell>
          <cell r="X427">
            <v>1</v>
          </cell>
          <cell r="Y427">
            <v>1</v>
          </cell>
          <cell r="Z427">
            <v>50</v>
          </cell>
          <cell r="AA427">
            <v>50</v>
          </cell>
          <cell r="AB427">
            <v>0.04</v>
          </cell>
          <cell r="AC427">
            <v>0.04</v>
          </cell>
          <cell r="AD427">
            <v>1</v>
          </cell>
        </row>
        <row r="428">
          <cell r="A428">
            <v>427</v>
          </cell>
          <cell r="B428" t="str">
            <v>U6x53.5*45.0</v>
          </cell>
          <cell r="C428">
            <v>1143</v>
          </cell>
          <cell r="D428">
            <v>1359</v>
          </cell>
          <cell r="E428">
            <v>10</v>
          </cell>
          <cell r="F428">
            <v>10</v>
          </cell>
          <cell r="G428">
            <v>8</v>
          </cell>
          <cell r="H428">
            <v>8</v>
          </cell>
          <cell r="I428">
            <v>2</v>
          </cell>
          <cell r="J428">
            <v>2</v>
          </cell>
          <cell r="K428">
            <v>203.5</v>
          </cell>
          <cell r="L428">
            <v>4</v>
          </cell>
          <cell r="M428">
            <v>22</v>
          </cell>
          <cell r="N428">
            <v>48</v>
          </cell>
          <cell r="O428">
            <v>54</v>
          </cell>
          <cell r="P428">
            <v>67</v>
          </cell>
          <cell r="Q428">
            <v>0</v>
          </cell>
          <cell r="R428">
            <v>0.13</v>
          </cell>
          <cell r="S428">
            <v>0.13</v>
          </cell>
          <cell r="T428">
            <v>0.13</v>
          </cell>
          <cell r="U428">
            <v>1</v>
          </cell>
          <cell r="V428">
            <v>15</v>
          </cell>
          <cell r="W428">
            <v>12</v>
          </cell>
          <cell r="X428">
            <v>1</v>
          </cell>
          <cell r="Y428">
            <v>1</v>
          </cell>
          <cell r="Z428">
            <v>50</v>
          </cell>
          <cell r="AA428">
            <v>50</v>
          </cell>
          <cell r="AB428">
            <v>0.04</v>
          </cell>
          <cell r="AC428">
            <v>0.04</v>
          </cell>
          <cell r="AD428">
            <v>1</v>
          </cell>
        </row>
        <row r="429">
          <cell r="A429">
            <v>428</v>
          </cell>
          <cell r="B429" t="str">
            <v>U6+53.5*45.0</v>
          </cell>
          <cell r="C429">
            <v>1143</v>
          </cell>
          <cell r="D429">
            <v>1359</v>
          </cell>
          <cell r="E429">
            <v>25</v>
          </cell>
          <cell r="F429">
            <v>25</v>
          </cell>
          <cell r="G429">
            <v>33</v>
          </cell>
          <cell r="H429">
            <v>33</v>
          </cell>
          <cell r="I429">
            <v>1</v>
          </cell>
          <cell r="J429">
            <v>1</v>
          </cell>
          <cell r="K429">
            <v>203.5</v>
          </cell>
          <cell r="L429">
            <v>1</v>
          </cell>
          <cell r="M429">
            <v>22</v>
          </cell>
          <cell r="N429">
            <v>48</v>
          </cell>
          <cell r="O429">
            <v>54</v>
          </cell>
          <cell r="P429">
            <v>67</v>
          </cell>
          <cell r="Q429">
            <v>0</v>
          </cell>
          <cell r="R429">
            <v>0.13</v>
          </cell>
          <cell r="S429">
            <v>0.13</v>
          </cell>
          <cell r="T429">
            <v>0.33</v>
          </cell>
          <cell r="U429">
            <v>3</v>
          </cell>
          <cell r="V429">
            <v>15</v>
          </cell>
          <cell r="W429">
            <v>12</v>
          </cell>
          <cell r="X429">
            <v>1</v>
          </cell>
          <cell r="Y429">
            <v>1</v>
          </cell>
          <cell r="Z429">
            <v>50</v>
          </cell>
          <cell r="AA429">
            <v>50</v>
          </cell>
          <cell r="AB429">
            <v>0.04</v>
          </cell>
          <cell r="AC429">
            <v>0.3</v>
          </cell>
          <cell r="AD429">
            <v>3</v>
          </cell>
        </row>
        <row r="430">
          <cell r="A430">
            <v>429</v>
          </cell>
          <cell r="B430" t="str">
            <v/>
          </cell>
          <cell r="C430" t="str">
            <v/>
          </cell>
          <cell r="D430" t="str">
            <v/>
          </cell>
          <cell r="E430" t="str">
            <v/>
          </cell>
          <cell r="F430" t="str">
            <v/>
          </cell>
          <cell r="G430" t="str">
            <v/>
          </cell>
          <cell r="H430" t="str">
            <v/>
          </cell>
          <cell r="I430" t="str">
            <v/>
          </cell>
          <cell r="J430" t="str">
            <v/>
          </cell>
          <cell r="K430" t="str">
            <v/>
          </cell>
          <cell r="L430" t="str">
            <v/>
          </cell>
          <cell r="M430" t="str">
            <v/>
          </cell>
          <cell r="N430" t="str">
            <v/>
          </cell>
          <cell r="O430" t="str">
            <v/>
          </cell>
          <cell r="P430" t="str">
            <v/>
          </cell>
          <cell r="Q430" t="str">
            <v/>
          </cell>
          <cell r="R430" t="str">
            <v/>
          </cell>
          <cell r="S430" t="str">
            <v/>
          </cell>
          <cell r="T430" t="str">
            <v/>
          </cell>
          <cell r="V430" t="str">
            <v/>
          </cell>
          <cell r="W430" t="str">
            <v/>
          </cell>
          <cell r="X430" t="str">
            <v/>
          </cell>
          <cell r="Y430" t="str">
            <v/>
          </cell>
          <cell r="Z430" t="str">
            <v/>
          </cell>
          <cell r="AA430" t="str">
            <v/>
          </cell>
        </row>
        <row r="431">
          <cell r="A431">
            <v>430</v>
          </cell>
          <cell r="B431" t="str">
            <v/>
          </cell>
          <cell r="C431" t="str">
            <v/>
          </cell>
          <cell r="D431" t="str">
            <v/>
          </cell>
          <cell r="E431" t="str">
            <v/>
          </cell>
          <cell r="F431" t="str">
            <v/>
          </cell>
          <cell r="G431" t="str">
            <v/>
          </cell>
          <cell r="H431" t="str">
            <v/>
          </cell>
          <cell r="I431" t="str">
            <v/>
          </cell>
          <cell r="J431" t="str">
            <v/>
          </cell>
          <cell r="K431" t="str">
            <v/>
          </cell>
          <cell r="L431" t="str">
            <v/>
          </cell>
          <cell r="M431" t="str">
            <v/>
          </cell>
          <cell r="N431" t="str">
            <v/>
          </cell>
          <cell r="O431" t="str">
            <v/>
          </cell>
          <cell r="P431" t="str">
            <v/>
          </cell>
          <cell r="Q431" t="str">
            <v/>
          </cell>
          <cell r="R431" t="str">
            <v/>
          </cell>
          <cell r="S431" t="str">
            <v/>
          </cell>
          <cell r="T431" t="str">
            <v/>
          </cell>
          <cell r="V431" t="str">
            <v/>
          </cell>
          <cell r="W431" t="str">
            <v/>
          </cell>
          <cell r="X431" t="str">
            <v/>
          </cell>
          <cell r="Y431" t="str">
            <v/>
          </cell>
          <cell r="Z431" t="str">
            <v/>
          </cell>
          <cell r="AA431" t="str">
            <v/>
          </cell>
        </row>
        <row r="432">
          <cell r="A432">
            <v>431</v>
          </cell>
          <cell r="B432" t="str">
            <v>X7 53.5*45.0</v>
          </cell>
          <cell r="C432">
            <v>1143</v>
          </cell>
          <cell r="D432">
            <v>1359</v>
          </cell>
          <cell r="E432">
            <v>25</v>
          </cell>
          <cell r="F432">
            <v>25</v>
          </cell>
          <cell r="G432">
            <v>33</v>
          </cell>
          <cell r="H432">
            <v>33</v>
          </cell>
          <cell r="I432">
            <v>1</v>
          </cell>
          <cell r="J432">
            <v>1</v>
          </cell>
          <cell r="K432">
            <v>203.5</v>
          </cell>
          <cell r="L432">
            <v>1</v>
          </cell>
          <cell r="M432">
            <v>22</v>
          </cell>
          <cell r="N432">
            <v>48</v>
          </cell>
          <cell r="O432">
            <v>54</v>
          </cell>
          <cell r="P432">
            <v>67</v>
          </cell>
          <cell r="Q432">
            <v>0</v>
          </cell>
          <cell r="R432">
            <v>0.13</v>
          </cell>
          <cell r="S432">
            <v>0.13</v>
          </cell>
          <cell r="T432">
            <v>0.13</v>
          </cell>
          <cell r="U432">
            <v>1</v>
          </cell>
          <cell r="V432">
            <v>15</v>
          </cell>
          <cell r="W432">
            <v>12</v>
          </cell>
          <cell r="X432">
            <v>1</v>
          </cell>
          <cell r="Y432">
            <v>1</v>
          </cell>
          <cell r="Z432">
            <v>50</v>
          </cell>
          <cell r="AA432">
            <v>50</v>
          </cell>
          <cell r="AB432">
            <v>0.04</v>
          </cell>
          <cell r="AC432">
            <v>0.04</v>
          </cell>
          <cell r="AD432">
            <v>1</v>
          </cell>
        </row>
        <row r="433">
          <cell r="A433">
            <v>432</v>
          </cell>
          <cell r="B433" t="str">
            <v>X7d53.5*45.0</v>
          </cell>
          <cell r="C433">
            <v>1143</v>
          </cell>
          <cell r="D433">
            <v>1359</v>
          </cell>
          <cell r="E433">
            <v>205</v>
          </cell>
          <cell r="F433">
            <v>205</v>
          </cell>
          <cell r="G433">
            <v>218</v>
          </cell>
          <cell r="H433">
            <v>218</v>
          </cell>
          <cell r="I433">
            <v>1</v>
          </cell>
          <cell r="J433">
            <v>1</v>
          </cell>
          <cell r="K433">
            <v>203.5</v>
          </cell>
          <cell r="L433">
            <v>1</v>
          </cell>
          <cell r="M433">
            <v>22</v>
          </cell>
          <cell r="N433">
            <v>48</v>
          </cell>
          <cell r="O433">
            <v>54</v>
          </cell>
          <cell r="P433">
            <v>67</v>
          </cell>
          <cell r="Q433">
            <v>0</v>
          </cell>
          <cell r="R433">
            <v>0.13</v>
          </cell>
          <cell r="S433">
            <v>0.13</v>
          </cell>
          <cell r="T433">
            <v>0.13</v>
          </cell>
          <cell r="U433">
            <v>1</v>
          </cell>
          <cell r="V433">
            <v>15</v>
          </cell>
          <cell r="W433">
            <v>12</v>
          </cell>
          <cell r="X433">
            <v>1</v>
          </cell>
          <cell r="Y433">
            <v>1</v>
          </cell>
          <cell r="Z433">
            <v>50</v>
          </cell>
          <cell r="AA433">
            <v>50</v>
          </cell>
          <cell r="AB433">
            <v>0.04</v>
          </cell>
          <cell r="AC433">
            <v>0.04</v>
          </cell>
          <cell r="AD433">
            <v>1</v>
          </cell>
        </row>
        <row r="434">
          <cell r="A434">
            <v>433</v>
          </cell>
          <cell r="B434" t="str">
            <v>X7x53.5*45.0</v>
          </cell>
          <cell r="C434">
            <v>1143</v>
          </cell>
          <cell r="D434">
            <v>1359</v>
          </cell>
          <cell r="E434">
            <v>10</v>
          </cell>
          <cell r="F434">
            <v>10</v>
          </cell>
          <cell r="G434">
            <v>8</v>
          </cell>
          <cell r="H434">
            <v>8</v>
          </cell>
          <cell r="I434">
            <v>2</v>
          </cell>
          <cell r="J434">
            <v>2</v>
          </cell>
          <cell r="K434">
            <v>203.5</v>
          </cell>
          <cell r="L434">
            <v>4</v>
          </cell>
          <cell r="M434">
            <v>22</v>
          </cell>
          <cell r="N434">
            <v>48</v>
          </cell>
          <cell r="O434">
            <v>54</v>
          </cell>
          <cell r="P434">
            <v>67</v>
          </cell>
          <cell r="Q434">
            <v>0</v>
          </cell>
          <cell r="R434">
            <v>0.13</v>
          </cell>
          <cell r="S434">
            <v>0.13</v>
          </cell>
          <cell r="T434">
            <v>0.13</v>
          </cell>
          <cell r="U434">
            <v>1</v>
          </cell>
          <cell r="V434">
            <v>15</v>
          </cell>
          <cell r="W434">
            <v>12</v>
          </cell>
          <cell r="X434">
            <v>1</v>
          </cell>
          <cell r="Y434">
            <v>1</v>
          </cell>
          <cell r="Z434">
            <v>50</v>
          </cell>
          <cell r="AA434">
            <v>50</v>
          </cell>
          <cell r="AB434">
            <v>0.04</v>
          </cell>
          <cell r="AC434">
            <v>0.04</v>
          </cell>
          <cell r="AD434">
            <v>1</v>
          </cell>
        </row>
        <row r="435">
          <cell r="A435">
            <v>434</v>
          </cell>
          <cell r="B435" t="str">
            <v>X7+53.5*45.0</v>
          </cell>
          <cell r="C435">
            <v>1143</v>
          </cell>
          <cell r="D435">
            <v>1359</v>
          </cell>
          <cell r="E435">
            <v>25</v>
          </cell>
          <cell r="F435">
            <v>25</v>
          </cell>
          <cell r="G435">
            <v>33</v>
          </cell>
          <cell r="H435">
            <v>33</v>
          </cell>
          <cell r="I435">
            <v>1</v>
          </cell>
          <cell r="J435">
            <v>1</v>
          </cell>
          <cell r="K435">
            <v>203.5</v>
          </cell>
          <cell r="L435">
            <v>1</v>
          </cell>
          <cell r="M435">
            <v>22</v>
          </cell>
          <cell r="N435">
            <v>48</v>
          </cell>
          <cell r="O435">
            <v>54</v>
          </cell>
          <cell r="P435">
            <v>67</v>
          </cell>
          <cell r="Q435">
            <v>0</v>
          </cell>
          <cell r="R435">
            <v>0.13</v>
          </cell>
          <cell r="S435">
            <v>0.13</v>
          </cell>
          <cell r="T435">
            <v>0.33</v>
          </cell>
          <cell r="U435">
            <v>9999</v>
          </cell>
          <cell r="V435">
            <v>15</v>
          </cell>
          <cell r="W435">
            <v>12</v>
          </cell>
          <cell r="X435">
            <v>1</v>
          </cell>
          <cell r="Y435">
            <v>1</v>
          </cell>
          <cell r="Z435">
            <v>50</v>
          </cell>
          <cell r="AA435">
            <v>50</v>
          </cell>
          <cell r="AB435">
            <v>0.04</v>
          </cell>
          <cell r="AC435">
            <v>0.3</v>
          </cell>
          <cell r="AD435">
            <v>9999</v>
          </cell>
        </row>
        <row r="436">
          <cell r="A436">
            <v>435</v>
          </cell>
          <cell r="B436" t="str">
            <v>X7=53.5*45.0</v>
          </cell>
          <cell r="C436">
            <v>1143</v>
          </cell>
          <cell r="D436">
            <v>1359</v>
          </cell>
          <cell r="E436">
            <v>25</v>
          </cell>
          <cell r="F436">
            <v>25</v>
          </cell>
          <cell r="G436">
            <v>33</v>
          </cell>
          <cell r="H436">
            <v>33</v>
          </cell>
          <cell r="I436">
            <v>1</v>
          </cell>
          <cell r="J436">
            <v>1</v>
          </cell>
          <cell r="K436">
            <v>203.5</v>
          </cell>
          <cell r="L436">
            <v>1</v>
          </cell>
          <cell r="M436">
            <v>22</v>
          </cell>
          <cell r="N436">
            <v>48</v>
          </cell>
          <cell r="O436">
            <v>54</v>
          </cell>
          <cell r="P436">
            <v>67</v>
          </cell>
          <cell r="Q436">
            <v>0</v>
          </cell>
          <cell r="R436">
            <v>0.5</v>
          </cell>
          <cell r="S436">
            <v>0.5</v>
          </cell>
          <cell r="T436">
            <v>0.5</v>
          </cell>
          <cell r="U436">
            <v>1</v>
          </cell>
          <cell r="V436">
            <v>15</v>
          </cell>
          <cell r="W436">
            <v>12</v>
          </cell>
          <cell r="X436">
            <v>1</v>
          </cell>
          <cell r="Y436">
            <v>1</v>
          </cell>
          <cell r="Z436">
            <v>50</v>
          </cell>
          <cell r="AA436">
            <v>50</v>
          </cell>
          <cell r="AB436">
            <v>50</v>
          </cell>
          <cell r="AC436">
            <v>50</v>
          </cell>
          <cell r="AD436">
            <v>1</v>
          </cell>
        </row>
        <row r="437">
          <cell r="A437">
            <v>436</v>
          </cell>
          <cell r="B437" t="str">
            <v>X7!53.5*45.0</v>
          </cell>
          <cell r="C437">
            <v>1143</v>
          </cell>
          <cell r="D437">
            <v>1359</v>
          </cell>
          <cell r="E437">
            <v>25</v>
          </cell>
          <cell r="F437">
            <v>25</v>
          </cell>
          <cell r="G437">
            <v>33</v>
          </cell>
          <cell r="H437">
            <v>33</v>
          </cell>
          <cell r="I437">
            <v>1</v>
          </cell>
          <cell r="J437">
            <v>1</v>
          </cell>
          <cell r="K437">
            <v>203.5</v>
          </cell>
          <cell r="L437">
            <v>1</v>
          </cell>
          <cell r="M437">
            <v>22</v>
          </cell>
          <cell r="N437">
            <v>48</v>
          </cell>
          <cell r="O437">
            <v>54</v>
          </cell>
          <cell r="P437">
            <v>67</v>
          </cell>
          <cell r="Q437">
            <v>0</v>
          </cell>
          <cell r="R437">
            <v>0.5</v>
          </cell>
          <cell r="S437">
            <v>0.5</v>
          </cell>
          <cell r="T437">
            <v>1</v>
          </cell>
          <cell r="U437">
            <v>3</v>
          </cell>
          <cell r="V437">
            <v>15</v>
          </cell>
          <cell r="W437">
            <v>12</v>
          </cell>
          <cell r="X437">
            <v>1</v>
          </cell>
          <cell r="Y437">
            <v>1</v>
          </cell>
          <cell r="Z437">
            <v>50</v>
          </cell>
          <cell r="AA437">
            <v>50</v>
          </cell>
          <cell r="AB437">
            <v>50</v>
          </cell>
          <cell r="AC437">
            <v>50</v>
          </cell>
          <cell r="AD437">
            <v>3</v>
          </cell>
        </row>
        <row r="438">
          <cell r="A438">
            <v>437</v>
          </cell>
          <cell r="B438" t="str">
            <v/>
          </cell>
          <cell r="C438" t="str">
            <v/>
          </cell>
          <cell r="D438" t="str">
            <v/>
          </cell>
          <cell r="E438" t="str">
            <v/>
          </cell>
          <cell r="F438" t="str">
            <v/>
          </cell>
          <cell r="G438" t="str">
            <v/>
          </cell>
          <cell r="H438" t="str">
            <v/>
          </cell>
          <cell r="I438" t="str">
            <v/>
          </cell>
          <cell r="J438" t="str">
            <v/>
          </cell>
          <cell r="K438" t="str">
            <v/>
          </cell>
          <cell r="L438" t="str">
            <v/>
          </cell>
          <cell r="M438" t="str">
            <v/>
          </cell>
          <cell r="N438" t="str">
            <v/>
          </cell>
          <cell r="O438" t="str">
            <v/>
          </cell>
          <cell r="P438" t="str">
            <v/>
          </cell>
          <cell r="Q438" t="str">
            <v/>
          </cell>
          <cell r="R438" t="str">
            <v/>
          </cell>
          <cell r="S438" t="str">
            <v/>
          </cell>
          <cell r="T438" t="str">
            <v/>
          </cell>
          <cell r="V438" t="str">
            <v/>
          </cell>
          <cell r="W438" t="str">
            <v/>
          </cell>
          <cell r="X438" t="str">
            <v/>
          </cell>
          <cell r="Y438" t="str">
            <v/>
          </cell>
          <cell r="Z438" t="str">
            <v/>
          </cell>
          <cell r="AA438" t="str">
            <v/>
          </cell>
        </row>
        <row r="439">
          <cell r="A439">
            <v>438</v>
          </cell>
          <cell r="B439" t="str">
            <v>U5 39.5*30.5</v>
          </cell>
          <cell r="C439">
            <v>775</v>
          </cell>
          <cell r="D439">
            <v>1003</v>
          </cell>
          <cell r="E439">
            <v>12</v>
          </cell>
          <cell r="F439">
            <v>12</v>
          </cell>
          <cell r="G439">
            <v>12</v>
          </cell>
          <cell r="H439">
            <v>12</v>
          </cell>
          <cell r="I439">
            <v>1</v>
          </cell>
          <cell r="J439">
            <v>1</v>
          </cell>
          <cell r="K439">
            <v>203.5</v>
          </cell>
          <cell r="L439">
            <v>1</v>
          </cell>
          <cell r="M439">
            <v>37</v>
          </cell>
          <cell r="N439">
            <v>82</v>
          </cell>
          <cell r="O439">
            <v>91</v>
          </cell>
          <cell r="P439">
            <v>114</v>
          </cell>
          <cell r="Q439">
            <v>0</v>
          </cell>
          <cell r="R439">
            <v>0.15</v>
          </cell>
          <cell r="S439">
            <v>0.15</v>
          </cell>
          <cell r="T439">
            <v>0.15</v>
          </cell>
          <cell r="U439">
            <v>1</v>
          </cell>
          <cell r="V439">
            <v>15</v>
          </cell>
          <cell r="W439">
            <v>12</v>
          </cell>
          <cell r="X439">
            <v>1</v>
          </cell>
          <cell r="Y439">
            <v>1</v>
          </cell>
          <cell r="Z439">
            <v>50</v>
          </cell>
          <cell r="AA439">
            <v>50</v>
          </cell>
          <cell r="AB439">
            <v>0.04</v>
          </cell>
          <cell r="AC439">
            <v>0.04</v>
          </cell>
          <cell r="AD439">
            <v>1</v>
          </cell>
        </row>
        <row r="440">
          <cell r="A440">
            <v>439</v>
          </cell>
          <cell r="B440" t="str">
            <v>U5^39.5*30.5</v>
          </cell>
          <cell r="C440">
            <v>775</v>
          </cell>
          <cell r="D440">
            <v>1003</v>
          </cell>
          <cell r="E440">
            <v>46</v>
          </cell>
          <cell r="F440">
            <v>46</v>
          </cell>
          <cell r="G440">
            <v>60</v>
          </cell>
          <cell r="H440">
            <v>60</v>
          </cell>
          <cell r="I440">
            <v>1</v>
          </cell>
          <cell r="J440">
            <v>1</v>
          </cell>
          <cell r="K440">
            <v>203.5</v>
          </cell>
          <cell r="L440">
            <v>1</v>
          </cell>
          <cell r="M440">
            <v>37</v>
          </cell>
          <cell r="N440">
            <v>82</v>
          </cell>
          <cell r="O440">
            <v>91</v>
          </cell>
          <cell r="P440">
            <v>114</v>
          </cell>
          <cell r="Q440">
            <v>0</v>
          </cell>
          <cell r="R440">
            <v>0.06</v>
          </cell>
          <cell r="S440">
            <v>0.06</v>
          </cell>
          <cell r="T440">
            <v>0.06</v>
          </cell>
          <cell r="U440">
            <v>1</v>
          </cell>
          <cell r="V440">
            <v>15</v>
          </cell>
          <cell r="W440">
            <v>12</v>
          </cell>
          <cell r="X440">
            <v>1</v>
          </cell>
          <cell r="Y440">
            <v>1</v>
          </cell>
          <cell r="Z440">
            <v>50</v>
          </cell>
          <cell r="AA440">
            <v>50</v>
          </cell>
          <cell r="AB440">
            <v>0.04</v>
          </cell>
          <cell r="AC440">
            <v>0.04</v>
          </cell>
          <cell r="AD440">
            <v>1</v>
          </cell>
        </row>
        <row r="441">
          <cell r="A441">
            <v>440</v>
          </cell>
          <cell r="B441" t="str">
            <v>U5d49.5*42.0</v>
          </cell>
          <cell r="C441">
            <v>1067</v>
          </cell>
          <cell r="D441">
            <v>1257</v>
          </cell>
          <cell r="E441">
            <v>167</v>
          </cell>
          <cell r="F441">
            <v>167</v>
          </cell>
          <cell r="G441">
            <v>167</v>
          </cell>
          <cell r="H441">
            <v>167</v>
          </cell>
          <cell r="I441">
            <v>1</v>
          </cell>
          <cell r="J441">
            <v>1</v>
          </cell>
          <cell r="K441">
            <v>203.5</v>
          </cell>
          <cell r="L441">
            <v>1</v>
          </cell>
          <cell r="M441">
            <v>24</v>
          </cell>
          <cell r="N441">
            <v>54</v>
          </cell>
          <cell r="O441">
            <v>60</v>
          </cell>
          <cell r="P441">
            <v>75</v>
          </cell>
          <cell r="Q441">
            <v>0</v>
          </cell>
          <cell r="R441">
            <v>0.13</v>
          </cell>
          <cell r="S441">
            <v>0.13</v>
          </cell>
          <cell r="T441">
            <v>0.13</v>
          </cell>
          <cell r="U441">
            <v>1</v>
          </cell>
          <cell r="V441">
            <v>15</v>
          </cell>
          <cell r="W441">
            <v>12</v>
          </cell>
          <cell r="X441">
            <v>1</v>
          </cell>
          <cell r="Y441">
            <v>1</v>
          </cell>
          <cell r="Z441">
            <v>50</v>
          </cell>
          <cell r="AA441">
            <v>50</v>
          </cell>
          <cell r="AB441">
            <v>0.04</v>
          </cell>
          <cell r="AC441">
            <v>0.04</v>
          </cell>
          <cell r="AD441">
            <v>1</v>
          </cell>
        </row>
        <row r="442">
          <cell r="A442">
            <v>441</v>
          </cell>
          <cell r="B442" t="str">
            <v>U5d39.5*30.5</v>
          </cell>
          <cell r="C442">
            <v>775</v>
          </cell>
          <cell r="D442">
            <v>1003</v>
          </cell>
          <cell r="E442">
            <v>21</v>
          </cell>
          <cell r="F442">
            <v>21</v>
          </cell>
          <cell r="G442">
            <v>40</v>
          </cell>
          <cell r="H442">
            <v>40</v>
          </cell>
          <cell r="I442">
            <v>1</v>
          </cell>
          <cell r="J442">
            <v>1</v>
          </cell>
          <cell r="K442">
            <v>203.5</v>
          </cell>
          <cell r="L442">
            <v>1</v>
          </cell>
          <cell r="M442">
            <v>37</v>
          </cell>
          <cell r="N442">
            <v>82</v>
          </cell>
          <cell r="O442">
            <v>91</v>
          </cell>
          <cell r="P442">
            <v>114</v>
          </cell>
          <cell r="Q442">
            <v>0</v>
          </cell>
          <cell r="R442">
            <v>0.15</v>
          </cell>
          <cell r="S442">
            <v>0.15</v>
          </cell>
          <cell r="T442">
            <v>0.15</v>
          </cell>
          <cell r="U442">
            <v>1</v>
          </cell>
          <cell r="V442">
            <v>15</v>
          </cell>
          <cell r="W442">
            <v>12</v>
          </cell>
          <cell r="X442">
            <v>1</v>
          </cell>
          <cell r="Y442">
            <v>1</v>
          </cell>
          <cell r="Z442">
            <v>50</v>
          </cell>
          <cell r="AA442">
            <v>50</v>
          </cell>
          <cell r="AB442">
            <v>0.04</v>
          </cell>
          <cell r="AC442">
            <v>0.04</v>
          </cell>
          <cell r="AD442">
            <v>1</v>
          </cell>
        </row>
        <row r="443">
          <cell r="A443">
            <v>442</v>
          </cell>
          <cell r="B443" t="str">
            <v>U5c39.5*30.5</v>
          </cell>
          <cell r="C443">
            <v>775</v>
          </cell>
          <cell r="D443">
            <v>1003</v>
          </cell>
          <cell r="E443">
            <v>46</v>
          </cell>
          <cell r="F443">
            <v>46</v>
          </cell>
          <cell r="G443">
            <v>60</v>
          </cell>
          <cell r="H443">
            <v>60</v>
          </cell>
          <cell r="I443">
            <v>1</v>
          </cell>
          <cell r="J443">
            <v>1</v>
          </cell>
          <cell r="K443">
            <v>203.5</v>
          </cell>
          <cell r="L443">
            <v>1</v>
          </cell>
          <cell r="M443">
            <v>37</v>
          </cell>
          <cell r="N443">
            <v>82</v>
          </cell>
          <cell r="O443">
            <v>91</v>
          </cell>
          <cell r="P443">
            <v>114</v>
          </cell>
          <cell r="Q443">
            <v>0</v>
          </cell>
          <cell r="R443">
            <v>0.15</v>
          </cell>
          <cell r="S443">
            <v>0.15</v>
          </cell>
          <cell r="T443">
            <v>0.15</v>
          </cell>
          <cell r="U443">
            <v>1</v>
          </cell>
          <cell r="V443">
            <v>15</v>
          </cell>
          <cell r="W443">
            <v>12</v>
          </cell>
          <cell r="X443">
            <v>1</v>
          </cell>
          <cell r="Y443">
            <v>1</v>
          </cell>
          <cell r="Z443">
            <v>50</v>
          </cell>
          <cell r="AA443">
            <v>50</v>
          </cell>
          <cell r="AB443">
            <v>0.04</v>
          </cell>
          <cell r="AC443">
            <v>0.04</v>
          </cell>
          <cell r="AD443">
            <v>1</v>
          </cell>
        </row>
        <row r="444">
          <cell r="A444">
            <v>443</v>
          </cell>
          <cell r="B444" t="str">
            <v>U5+39.5*30.5</v>
          </cell>
          <cell r="C444">
            <v>775</v>
          </cell>
          <cell r="D444">
            <v>1003</v>
          </cell>
          <cell r="E444">
            <v>46</v>
          </cell>
          <cell r="F444">
            <v>46</v>
          </cell>
          <cell r="G444">
            <v>60</v>
          </cell>
          <cell r="H444">
            <v>60</v>
          </cell>
          <cell r="I444">
            <v>1</v>
          </cell>
          <cell r="J444">
            <v>1</v>
          </cell>
          <cell r="K444">
            <v>203.5</v>
          </cell>
          <cell r="L444">
            <v>1</v>
          </cell>
          <cell r="M444">
            <v>37</v>
          </cell>
          <cell r="N444">
            <v>82</v>
          </cell>
          <cell r="O444">
            <v>91</v>
          </cell>
          <cell r="P444">
            <v>114</v>
          </cell>
          <cell r="Q444">
            <v>0</v>
          </cell>
          <cell r="R444">
            <v>0.15</v>
          </cell>
          <cell r="S444">
            <v>0.15</v>
          </cell>
          <cell r="T444">
            <v>0.4</v>
          </cell>
          <cell r="U444">
            <v>3</v>
          </cell>
          <cell r="V444">
            <v>15</v>
          </cell>
          <cell r="W444">
            <v>12</v>
          </cell>
          <cell r="X444">
            <v>1</v>
          </cell>
          <cell r="Y444">
            <v>1</v>
          </cell>
          <cell r="Z444">
            <v>50</v>
          </cell>
          <cell r="AA444">
            <v>50</v>
          </cell>
          <cell r="AB444">
            <v>0.04</v>
          </cell>
          <cell r="AC444">
            <v>0.3</v>
          </cell>
          <cell r="AD444">
            <v>3</v>
          </cell>
        </row>
        <row r="445">
          <cell r="A445">
            <v>444</v>
          </cell>
          <cell r="B445" t="str">
            <v>U5=39.5*30.5</v>
          </cell>
          <cell r="C445">
            <v>775</v>
          </cell>
          <cell r="D445">
            <v>1003</v>
          </cell>
          <cell r="E445">
            <v>46</v>
          </cell>
          <cell r="F445">
            <v>46</v>
          </cell>
          <cell r="G445">
            <v>60</v>
          </cell>
          <cell r="H445">
            <v>60</v>
          </cell>
          <cell r="I445">
            <v>1</v>
          </cell>
          <cell r="J445">
            <v>1</v>
          </cell>
          <cell r="K445">
            <v>203.5</v>
          </cell>
          <cell r="L445">
            <v>1</v>
          </cell>
          <cell r="M445">
            <v>37</v>
          </cell>
          <cell r="N445">
            <v>82</v>
          </cell>
          <cell r="O445">
            <v>91</v>
          </cell>
          <cell r="P445">
            <v>114</v>
          </cell>
          <cell r="Q445">
            <v>0</v>
          </cell>
          <cell r="R445">
            <v>0.15</v>
          </cell>
          <cell r="S445">
            <v>0.15</v>
          </cell>
          <cell r="T445">
            <v>0.6</v>
          </cell>
          <cell r="U445">
            <v>3</v>
          </cell>
          <cell r="V445">
            <v>15</v>
          </cell>
          <cell r="W445">
            <v>12</v>
          </cell>
          <cell r="X445">
            <v>1</v>
          </cell>
          <cell r="Y445">
            <v>1</v>
          </cell>
          <cell r="Z445">
            <v>50</v>
          </cell>
          <cell r="AA445">
            <v>50</v>
          </cell>
          <cell r="AB445">
            <v>0.04</v>
          </cell>
          <cell r="AC445">
            <v>50</v>
          </cell>
          <cell r="AD445">
            <v>9999</v>
          </cell>
        </row>
        <row r="446">
          <cell r="A446">
            <v>445</v>
          </cell>
          <cell r="B446" t="str">
            <v>U5!39.5*30.5</v>
          </cell>
          <cell r="C446">
            <v>775</v>
          </cell>
          <cell r="D446">
            <v>1003</v>
          </cell>
          <cell r="E446">
            <v>46</v>
          </cell>
          <cell r="F446">
            <v>46</v>
          </cell>
          <cell r="G446">
            <v>60</v>
          </cell>
          <cell r="H446">
            <v>60</v>
          </cell>
          <cell r="I446">
            <v>1</v>
          </cell>
          <cell r="J446">
            <v>1</v>
          </cell>
          <cell r="K446">
            <v>203.5</v>
          </cell>
          <cell r="L446">
            <v>1</v>
          </cell>
          <cell r="M446">
            <v>37</v>
          </cell>
          <cell r="N446">
            <v>82</v>
          </cell>
          <cell r="O446">
            <v>91</v>
          </cell>
          <cell r="P446">
            <v>114</v>
          </cell>
          <cell r="Q446">
            <v>0</v>
          </cell>
          <cell r="R446">
            <v>0.15</v>
          </cell>
          <cell r="S446">
            <v>0.15</v>
          </cell>
          <cell r="T446">
            <v>1</v>
          </cell>
          <cell r="U446">
            <v>3</v>
          </cell>
          <cell r="V446">
            <v>15</v>
          </cell>
          <cell r="W446">
            <v>12</v>
          </cell>
          <cell r="X446">
            <v>1</v>
          </cell>
          <cell r="Y446">
            <v>1</v>
          </cell>
          <cell r="Z446">
            <v>50</v>
          </cell>
          <cell r="AA446">
            <v>50</v>
          </cell>
          <cell r="AB446">
            <v>0.04</v>
          </cell>
          <cell r="AC446">
            <v>50</v>
          </cell>
          <cell r="AD446">
            <v>9999</v>
          </cell>
        </row>
        <row r="447">
          <cell r="A447">
            <v>446</v>
          </cell>
          <cell r="B447" t="str">
            <v>U7+29.5*24.5</v>
          </cell>
          <cell r="C447">
            <v>622</v>
          </cell>
          <cell r="D447">
            <v>749</v>
          </cell>
          <cell r="E447">
            <v>8</v>
          </cell>
          <cell r="F447">
            <v>8</v>
          </cell>
          <cell r="G447">
            <v>8</v>
          </cell>
          <cell r="H447">
            <v>8</v>
          </cell>
          <cell r="I447">
            <v>1</v>
          </cell>
          <cell r="J447">
            <v>1</v>
          </cell>
          <cell r="K447">
            <v>203.5</v>
          </cell>
          <cell r="L447">
            <v>1</v>
          </cell>
          <cell r="M447">
            <v>46</v>
          </cell>
          <cell r="N447">
            <v>102</v>
          </cell>
          <cell r="O447">
            <v>114</v>
          </cell>
          <cell r="P447">
            <v>142</v>
          </cell>
          <cell r="Q447">
            <v>0</v>
          </cell>
          <cell r="R447">
            <v>0.13</v>
          </cell>
          <cell r="S447">
            <v>0.13</v>
          </cell>
          <cell r="T447">
            <v>0.33</v>
          </cell>
          <cell r="U447">
            <v>3</v>
          </cell>
          <cell r="V447">
            <v>15</v>
          </cell>
          <cell r="W447">
            <v>12</v>
          </cell>
          <cell r="X447">
            <v>1</v>
          </cell>
          <cell r="Y447">
            <v>1</v>
          </cell>
          <cell r="Z447">
            <v>50</v>
          </cell>
          <cell r="AA447">
            <v>50</v>
          </cell>
          <cell r="AB447">
            <v>0.04</v>
          </cell>
          <cell r="AC447">
            <v>0.3</v>
          </cell>
          <cell r="AD447">
            <v>3</v>
          </cell>
        </row>
        <row r="448">
          <cell r="A448">
            <v>447</v>
          </cell>
          <cell r="B448" t="str">
            <v>U7!29.5*24.5</v>
          </cell>
          <cell r="C448">
            <v>622</v>
          </cell>
          <cell r="D448">
            <v>749</v>
          </cell>
          <cell r="E448">
            <v>8</v>
          </cell>
          <cell r="F448">
            <v>8</v>
          </cell>
          <cell r="G448">
            <v>8</v>
          </cell>
          <cell r="H448">
            <v>8</v>
          </cell>
          <cell r="I448">
            <v>1</v>
          </cell>
          <cell r="J448">
            <v>1</v>
          </cell>
          <cell r="K448">
            <v>203.5</v>
          </cell>
          <cell r="L448">
            <v>1</v>
          </cell>
          <cell r="M448">
            <v>46</v>
          </cell>
          <cell r="N448">
            <v>102</v>
          </cell>
          <cell r="O448">
            <v>114</v>
          </cell>
          <cell r="P448">
            <v>142</v>
          </cell>
          <cell r="Q448">
            <v>0</v>
          </cell>
          <cell r="R448">
            <v>0.13</v>
          </cell>
          <cell r="S448">
            <v>0.13</v>
          </cell>
          <cell r="T448">
            <v>1</v>
          </cell>
          <cell r="U448">
            <v>3</v>
          </cell>
          <cell r="V448">
            <v>15</v>
          </cell>
          <cell r="W448">
            <v>12</v>
          </cell>
          <cell r="X448">
            <v>1</v>
          </cell>
          <cell r="Y448">
            <v>1</v>
          </cell>
          <cell r="Z448">
            <v>50</v>
          </cell>
          <cell r="AA448">
            <v>50</v>
          </cell>
          <cell r="AB448">
            <v>50</v>
          </cell>
          <cell r="AC448">
            <v>50</v>
          </cell>
          <cell r="AD448">
            <v>3</v>
          </cell>
        </row>
        <row r="449">
          <cell r="A449">
            <v>448</v>
          </cell>
          <cell r="B449" t="str">
            <v>U5x39.5*30.5</v>
          </cell>
          <cell r="C449">
            <v>775</v>
          </cell>
          <cell r="D449">
            <v>1003</v>
          </cell>
          <cell r="E449">
            <v>12</v>
          </cell>
          <cell r="F449">
            <v>12</v>
          </cell>
          <cell r="G449">
            <v>12</v>
          </cell>
          <cell r="H449">
            <v>12</v>
          </cell>
          <cell r="I449">
            <v>2</v>
          </cell>
          <cell r="J449">
            <v>2</v>
          </cell>
          <cell r="K449">
            <v>203.5</v>
          </cell>
          <cell r="L449">
            <v>4</v>
          </cell>
          <cell r="M449">
            <v>37</v>
          </cell>
          <cell r="N449">
            <v>82</v>
          </cell>
          <cell r="O449">
            <v>91</v>
          </cell>
          <cell r="P449">
            <v>114</v>
          </cell>
          <cell r="Q449">
            <v>0</v>
          </cell>
          <cell r="R449">
            <v>0.15</v>
          </cell>
          <cell r="S449">
            <v>0.15</v>
          </cell>
          <cell r="T449">
            <v>0.15</v>
          </cell>
          <cell r="U449">
            <v>1</v>
          </cell>
          <cell r="V449">
            <v>15</v>
          </cell>
          <cell r="W449">
            <v>12</v>
          </cell>
          <cell r="X449">
            <v>1</v>
          </cell>
          <cell r="Y449">
            <v>1</v>
          </cell>
          <cell r="Z449">
            <v>50</v>
          </cell>
          <cell r="AA449">
            <v>50</v>
          </cell>
          <cell r="AB449">
            <v>0.04</v>
          </cell>
          <cell r="AC449">
            <v>0.04</v>
          </cell>
          <cell r="AD449">
            <v>1</v>
          </cell>
        </row>
        <row r="450">
          <cell r="A450">
            <v>449</v>
          </cell>
          <cell r="B450" t="str">
            <v>U5b39.5*30.5</v>
          </cell>
          <cell r="C450">
            <v>775</v>
          </cell>
          <cell r="D450">
            <v>1003</v>
          </cell>
          <cell r="E450">
            <v>76</v>
          </cell>
          <cell r="F450">
            <v>76</v>
          </cell>
          <cell r="G450">
            <v>125</v>
          </cell>
          <cell r="H450">
            <v>125</v>
          </cell>
          <cell r="I450">
            <v>1</v>
          </cell>
          <cell r="J450">
            <v>1</v>
          </cell>
          <cell r="K450">
            <v>203.5</v>
          </cell>
          <cell r="L450">
            <v>1</v>
          </cell>
          <cell r="M450">
            <v>37</v>
          </cell>
          <cell r="N450">
            <v>82</v>
          </cell>
          <cell r="O450">
            <v>91</v>
          </cell>
          <cell r="P450">
            <v>114</v>
          </cell>
          <cell r="Q450">
            <v>0</v>
          </cell>
          <cell r="R450">
            <v>0.15</v>
          </cell>
          <cell r="S450">
            <v>0.15</v>
          </cell>
          <cell r="T450">
            <v>0.15</v>
          </cell>
          <cell r="U450">
            <v>1</v>
          </cell>
          <cell r="V450">
            <v>15</v>
          </cell>
          <cell r="W450">
            <v>12</v>
          </cell>
          <cell r="X450">
            <v>1</v>
          </cell>
          <cell r="Y450">
            <v>1</v>
          </cell>
          <cell r="Z450">
            <v>50</v>
          </cell>
          <cell r="AA450">
            <v>50</v>
          </cell>
          <cell r="AB450">
            <v>0.04</v>
          </cell>
          <cell r="AC450">
            <v>0.04</v>
          </cell>
          <cell r="AD450">
            <v>1</v>
          </cell>
        </row>
        <row r="451">
          <cell r="A451">
            <v>450</v>
          </cell>
          <cell r="B451" t="str">
            <v>U5\39.5*30.5</v>
          </cell>
          <cell r="C451">
            <v>775</v>
          </cell>
          <cell r="D451">
            <v>1003</v>
          </cell>
          <cell r="E451">
            <v>76</v>
          </cell>
          <cell r="F451">
            <v>76</v>
          </cell>
          <cell r="G451">
            <v>125</v>
          </cell>
          <cell r="H451">
            <v>125</v>
          </cell>
          <cell r="I451">
            <v>1</v>
          </cell>
          <cell r="J451">
            <v>1</v>
          </cell>
          <cell r="K451">
            <v>203.5</v>
          </cell>
          <cell r="L451">
            <v>1</v>
          </cell>
          <cell r="M451">
            <v>37</v>
          </cell>
          <cell r="N451">
            <v>82</v>
          </cell>
          <cell r="O451">
            <v>91</v>
          </cell>
          <cell r="P451">
            <v>114</v>
          </cell>
          <cell r="Q451">
            <v>0</v>
          </cell>
          <cell r="R451">
            <v>0.15</v>
          </cell>
          <cell r="S451">
            <v>0.15</v>
          </cell>
          <cell r="T451">
            <v>1</v>
          </cell>
          <cell r="U451">
            <v>2</v>
          </cell>
          <cell r="V451">
            <v>15</v>
          </cell>
          <cell r="W451">
            <v>12</v>
          </cell>
          <cell r="X451">
            <v>1</v>
          </cell>
          <cell r="Y451">
            <v>1</v>
          </cell>
          <cell r="Z451">
            <v>50</v>
          </cell>
          <cell r="AA451">
            <v>50</v>
          </cell>
          <cell r="AB451">
            <v>0.04</v>
          </cell>
          <cell r="AC451">
            <v>50</v>
          </cell>
          <cell r="AD451">
            <v>9999</v>
          </cell>
        </row>
        <row r="452">
          <cell r="A452">
            <v>451</v>
          </cell>
          <cell r="B452" t="str">
            <v>U6 49.0*30.0</v>
          </cell>
          <cell r="C452">
            <v>762</v>
          </cell>
          <cell r="D452">
            <v>1245</v>
          </cell>
          <cell r="E452">
            <v>14</v>
          </cell>
          <cell r="F452">
            <v>14</v>
          </cell>
          <cell r="G452">
            <v>161</v>
          </cell>
          <cell r="H452">
            <v>161</v>
          </cell>
          <cell r="I452">
            <v>1</v>
          </cell>
          <cell r="J452">
            <v>1</v>
          </cell>
          <cell r="K452">
            <v>203.5</v>
          </cell>
          <cell r="L452">
            <v>1</v>
          </cell>
          <cell r="M452">
            <v>38</v>
          </cell>
          <cell r="N452">
            <v>84</v>
          </cell>
          <cell r="O452">
            <v>93</v>
          </cell>
          <cell r="P452">
            <v>116</v>
          </cell>
          <cell r="Q452">
            <v>0</v>
          </cell>
          <cell r="R452">
            <v>0.13</v>
          </cell>
          <cell r="S452">
            <v>0.13</v>
          </cell>
          <cell r="T452">
            <v>0.13</v>
          </cell>
          <cell r="U452">
            <v>1</v>
          </cell>
          <cell r="V452">
            <v>15</v>
          </cell>
          <cell r="W452">
            <v>12</v>
          </cell>
          <cell r="X452">
            <v>1</v>
          </cell>
          <cell r="Y452">
            <v>1</v>
          </cell>
          <cell r="Z452">
            <v>50</v>
          </cell>
          <cell r="AA452">
            <v>50</v>
          </cell>
          <cell r="AB452">
            <v>0.04</v>
          </cell>
          <cell r="AC452">
            <v>0.04</v>
          </cell>
          <cell r="AD452">
            <v>1</v>
          </cell>
        </row>
        <row r="453">
          <cell r="A453">
            <v>452</v>
          </cell>
          <cell r="B453" t="str">
            <v>U6d49.0*30.0</v>
          </cell>
          <cell r="C453">
            <v>762</v>
          </cell>
          <cell r="D453">
            <v>1245</v>
          </cell>
          <cell r="E453">
            <v>14</v>
          </cell>
          <cell r="F453">
            <v>14</v>
          </cell>
          <cell r="G453">
            <v>161</v>
          </cell>
          <cell r="H453">
            <v>161</v>
          </cell>
          <cell r="I453">
            <v>1</v>
          </cell>
          <cell r="J453">
            <v>1</v>
          </cell>
          <cell r="K453">
            <v>203.5</v>
          </cell>
          <cell r="L453">
            <v>1</v>
          </cell>
          <cell r="M453">
            <v>38</v>
          </cell>
          <cell r="N453">
            <v>84</v>
          </cell>
          <cell r="O453">
            <v>93</v>
          </cell>
          <cell r="P453">
            <v>116</v>
          </cell>
          <cell r="Q453">
            <v>0</v>
          </cell>
          <cell r="R453">
            <v>0.13</v>
          </cell>
          <cell r="S453">
            <v>0.13</v>
          </cell>
          <cell r="T453">
            <v>0.13</v>
          </cell>
          <cell r="U453">
            <v>1</v>
          </cell>
          <cell r="V453">
            <v>15</v>
          </cell>
          <cell r="W453">
            <v>12</v>
          </cell>
          <cell r="X453">
            <v>1</v>
          </cell>
          <cell r="Y453">
            <v>1</v>
          </cell>
          <cell r="Z453">
            <v>50</v>
          </cell>
          <cell r="AA453">
            <v>50</v>
          </cell>
          <cell r="AB453">
            <v>0.04</v>
          </cell>
          <cell r="AC453">
            <v>0.04</v>
          </cell>
          <cell r="AD453">
            <v>1</v>
          </cell>
        </row>
        <row r="454">
          <cell r="A454">
            <v>453</v>
          </cell>
          <cell r="B454" t="str">
            <v>U6b49.0*30.0</v>
          </cell>
          <cell r="C454">
            <v>762</v>
          </cell>
          <cell r="D454">
            <v>1245</v>
          </cell>
          <cell r="E454">
            <v>69</v>
          </cell>
          <cell r="F454">
            <v>69</v>
          </cell>
          <cell r="G454">
            <v>246</v>
          </cell>
          <cell r="H454">
            <v>246</v>
          </cell>
          <cell r="I454">
            <v>1</v>
          </cell>
          <cell r="J454">
            <v>1</v>
          </cell>
          <cell r="K454">
            <v>203.5</v>
          </cell>
          <cell r="L454">
            <v>1</v>
          </cell>
          <cell r="M454">
            <v>38</v>
          </cell>
          <cell r="N454">
            <v>84</v>
          </cell>
          <cell r="O454">
            <v>93</v>
          </cell>
          <cell r="P454">
            <v>116</v>
          </cell>
          <cell r="Q454">
            <v>0</v>
          </cell>
          <cell r="R454">
            <v>0.13</v>
          </cell>
          <cell r="S454">
            <v>0.13</v>
          </cell>
          <cell r="T454">
            <v>0.13</v>
          </cell>
          <cell r="U454">
            <v>1</v>
          </cell>
          <cell r="V454">
            <v>15</v>
          </cell>
          <cell r="W454">
            <v>12</v>
          </cell>
          <cell r="X454">
            <v>1</v>
          </cell>
          <cell r="Y454">
            <v>1</v>
          </cell>
          <cell r="Z454">
            <v>50</v>
          </cell>
          <cell r="AA454">
            <v>50</v>
          </cell>
          <cell r="AB454">
            <v>0.04</v>
          </cell>
          <cell r="AC454">
            <v>0.04</v>
          </cell>
          <cell r="AD454">
            <v>1</v>
          </cell>
        </row>
        <row r="455">
          <cell r="A455">
            <v>454</v>
          </cell>
          <cell r="B455" t="str">
            <v>U5H39.5*30.5</v>
          </cell>
          <cell r="C455">
            <v>775</v>
          </cell>
          <cell r="D455">
            <v>1003</v>
          </cell>
          <cell r="E455">
            <v>110</v>
          </cell>
          <cell r="F455">
            <v>110</v>
          </cell>
          <cell r="G455">
            <v>60</v>
          </cell>
          <cell r="H455">
            <v>60</v>
          </cell>
          <cell r="I455">
            <v>1</v>
          </cell>
          <cell r="J455">
            <v>2</v>
          </cell>
          <cell r="K455">
            <v>203.5</v>
          </cell>
          <cell r="L455">
            <v>2</v>
          </cell>
          <cell r="M455">
            <v>37</v>
          </cell>
          <cell r="N455">
            <v>82</v>
          </cell>
          <cell r="O455">
            <v>91</v>
          </cell>
          <cell r="P455">
            <v>114</v>
          </cell>
          <cell r="Q455">
            <v>0</v>
          </cell>
          <cell r="R455">
            <v>0.15</v>
          </cell>
          <cell r="S455">
            <v>0.15</v>
          </cell>
          <cell r="T455">
            <v>0.4</v>
          </cell>
          <cell r="U455">
            <v>3</v>
          </cell>
          <cell r="V455">
            <v>15</v>
          </cell>
          <cell r="W455">
            <v>12</v>
          </cell>
          <cell r="X455">
            <v>1</v>
          </cell>
          <cell r="Y455">
            <v>1</v>
          </cell>
          <cell r="Z455">
            <v>50</v>
          </cell>
          <cell r="AA455">
            <v>50</v>
          </cell>
          <cell r="AB455">
            <v>0.04</v>
          </cell>
          <cell r="AC455">
            <v>0.3</v>
          </cell>
          <cell r="AD455">
            <v>3</v>
          </cell>
        </row>
        <row r="456">
          <cell r="A456">
            <v>455</v>
          </cell>
          <cell r="B456" t="str">
            <v>U5X39.5*30.5</v>
          </cell>
          <cell r="C456">
            <v>775</v>
          </cell>
          <cell r="D456">
            <v>1003</v>
          </cell>
          <cell r="E456">
            <v>12</v>
          </cell>
          <cell r="F456">
            <v>12</v>
          </cell>
          <cell r="G456">
            <v>12</v>
          </cell>
          <cell r="H456">
            <v>12</v>
          </cell>
          <cell r="I456">
            <v>2</v>
          </cell>
          <cell r="J456">
            <v>2</v>
          </cell>
          <cell r="K456">
            <v>203.5</v>
          </cell>
          <cell r="L456">
            <v>4</v>
          </cell>
          <cell r="M456">
            <v>37</v>
          </cell>
          <cell r="N456">
            <v>82</v>
          </cell>
          <cell r="O456">
            <v>91</v>
          </cell>
          <cell r="P456">
            <v>114</v>
          </cell>
          <cell r="Q456">
            <v>0</v>
          </cell>
          <cell r="R456">
            <v>0.15</v>
          </cell>
          <cell r="S456">
            <v>0.15</v>
          </cell>
          <cell r="T456">
            <v>1</v>
          </cell>
          <cell r="U456">
            <v>3</v>
          </cell>
          <cell r="V456">
            <v>15</v>
          </cell>
          <cell r="W456">
            <v>12</v>
          </cell>
          <cell r="X456">
            <v>1</v>
          </cell>
          <cell r="Y456">
            <v>1</v>
          </cell>
          <cell r="Z456">
            <v>50</v>
          </cell>
          <cell r="AA456">
            <v>50</v>
          </cell>
          <cell r="AB456">
            <v>0.04</v>
          </cell>
          <cell r="AC456">
            <v>50</v>
          </cell>
          <cell r="AD456">
            <v>9999</v>
          </cell>
        </row>
        <row r="457">
          <cell r="A457">
            <v>456</v>
          </cell>
          <cell r="B457" t="str">
            <v>U7 39.0*22.5</v>
          </cell>
          <cell r="C457">
            <v>572</v>
          </cell>
          <cell r="D457">
            <v>991</v>
          </cell>
          <cell r="E457">
            <v>8</v>
          </cell>
          <cell r="F457">
            <v>8</v>
          </cell>
          <cell r="G457">
            <v>8</v>
          </cell>
          <cell r="H457">
            <v>8</v>
          </cell>
          <cell r="I457">
            <v>1</v>
          </cell>
          <cell r="J457">
            <v>1</v>
          </cell>
          <cell r="K457">
            <v>203.5</v>
          </cell>
          <cell r="L457">
            <v>1</v>
          </cell>
          <cell r="M457">
            <v>50</v>
          </cell>
          <cell r="N457">
            <v>110</v>
          </cell>
          <cell r="O457">
            <v>122</v>
          </cell>
          <cell r="P457">
            <v>153</v>
          </cell>
          <cell r="Q457">
            <v>0</v>
          </cell>
          <cell r="R457">
            <v>0.13</v>
          </cell>
          <cell r="S457">
            <v>0.13</v>
          </cell>
          <cell r="T457">
            <v>0.13</v>
          </cell>
          <cell r="U457">
            <v>1</v>
          </cell>
          <cell r="V457">
            <v>15</v>
          </cell>
          <cell r="W457">
            <v>12</v>
          </cell>
          <cell r="X457">
            <v>1</v>
          </cell>
          <cell r="Y457">
            <v>1</v>
          </cell>
          <cell r="Z457">
            <v>50</v>
          </cell>
          <cell r="AA457">
            <v>50</v>
          </cell>
          <cell r="AB457">
            <v>0.04</v>
          </cell>
          <cell r="AC457">
            <v>0.04</v>
          </cell>
          <cell r="AD457">
            <v>1</v>
          </cell>
        </row>
        <row r="458">
          <cell r="A458">
            <v>457</v>
          </cell>
          <cell r="B458" t="str">
            <v>U7a39.0*22.5</v>
          </cell>
          <cell r="C458">
            <v>572</v>
          </cell>
          <cell r="D458">
            <v>991</v>
          </cell>
          <cell r="E458">
            <v>9</v>
          </cell>
          <cell r="F458">
            <v>9</v>
          </cell>
          <cell r="G458">
            <v>159</v>
          </cell>
          <cell r="H458">
            <v>159</v>
          </cell>
          <cell r="I458">
            <v>1</v>
          </cell>
          <cell r="J458">
            <v>1</v>
          </cell>
          <cell r="K458">
            <v>203.5</v>
          </cell>
          <cell r="L458">
            <v>1</v>
          </cell>
          <cell r="M458">
            <v>50</v>
          </cell>
          <cell r="N458">
            <v>110</v>
          </cell>
          <cell r="O458">
            <v>122</v>
          </cell>
          <cell r="P458">
            <v>153</v>
          </cell>
          <cell r="Q458">
            <v>0</v>
          </cell>
          <cell r="R458">
            <v>0.13</v>
          </cell>
          <cell r="S458">
            <v>0.13</v>
          </cell>
          <cell r="T458">
            <v>0.13</v>
          </cell>
          <cell r="U458">
            <v>1</v>
          </cell>
          <cell r="V458">
            <v>15</v>
          </cell>
          <cell r="W458">
            <v>12</v>
          </cell>
          <cell r="X458">
            <v>1</v>
          </cell>
          <cell r="Y458">
            <v>1</v>
          </cell>
          <cell r="Z458">
            <v>50</v>
          </cell>
          <cell r="AA458">
            <v>50</v>
          </cell>
          <cell r="AB458">
            <v>0.04</v>
          </cell>
          <cell r="AC458">
            <v>0.04</v>
          </cell>
          <cell r="AD458">
            <v>1</v>
          </cell>
        </row>
        <row r="459">
          <cell r="A459">
            <v>458</v>
          </cell>
          <cell r="B459" t="str">
            <v>U7h39.0*22.5</v>
          </cell>
          <cell r="C459">
            <v>572</v>
          </cell>
          <cell r="D459">
            <v>991</v>
          </cell>
          <cell r="E459">
            <v>8</v>
          </cell>
          <cell r="F459">
            <v>8</v>
          </cell>
          <cell r="G459">
            <v>8</v>
          </cell>
          <cell r="H459">
            <v>8</v>
          </cell>
          <cell r="I459">
            <v>1</v>
          </cell>
          <cell r="J459">
            <v>2</v>
          </cell>
          <cell r="K459">
            <v>203.5</v>
          </cell>
          <cell r="L459">
            <v>2</v>
          </cell>
          <cell r="M459">
            <v>50</v>
          </cell>
          <cell r="N459">
            <v>110</v>
          </cell>
          <cell r="O459">
            <v>122</v>
          </cell>
          <cell r="P459">
            <v>153</v>
          </cell>
          <cell r="Q459">
            <v>0</v>
          </cell>
          <cell r="R459">
            <v>0.13</v>
          </cell>
          <cell r="S459">
            <v>0.13</v>
          </cell>
          <cell r="T459">
            <v>0.13</v>
          </cell>
          <cell r="U459">
            <v>1</v>
          </cell>
          <cell r="V459">
            <v>15</v>
          </cell>
          <cell r="W459">
            <v>12</v>
          </cell>
          <cell r="X459">
            <v>1</v>
          </cell>
          <cell r="Y459">
            <v>1</v>
          </cell>
          <cell r="Z459">
            <v>50</v>
          </cell>
          <cell r="AA459">
            <v>50</v>
          </cell>
          <cell r="AB459">
            <v>0.04</v>
          </cell>
          <cell r="AC459">
            <v>0.04</v>
          </cell>
          <cell r="AD459">
            <v>1</v>
          </cell>
        </row>
        <row r="460">
          <cell r="A460">
            <v>459</v>
          </cell>
          <cell r="B460" t="str">
            <v>U5h39.5*30.5</v>
          </cell>
          <cell r="C460">
            <v>775</v>
          </cell>
          <cell r="D460">
            <v>1003</v>
          </cell>
          <cell r="E460">
            <v>110</v>
          </cell>
          <cell r="F460">
            <v>110</v>
          </cell>
          <cell r="G460">
            <v>60</v>
          </cell>
          <cell r="H460">
            <v>60</v>
          </cell>
          <cell r="I460">
            <v>1</v>
          </cell>
          <cell r="J460">
            <v>2</v>
          </cell>
          <cell r="K460">
            <v>203.5</v>
          </cell>
          <cell r="L460">
            <v>2</v>
          </cell>
          <cell r="M460">
            <v>37</v>
          </cell>
          <cell r="N460">
            <v>82</v>
          </cell>
          <cell r="O460">
            <v>91</v>
          </cell>
          <cell r="P460">
            <v>114</v>
          </cell>
          <cell r="Q460">
            <v>0</v>
          </cell>
          <cell r="R460">
            <v>0.15</v>
          </cell>
          <cell r="S460">
            <v>0.15</v>
          </cell>
          <cell r="T460">
            <v>0.15</v>
          </cell>
          <cell r="U460">
            <v>3</v>
          </cell>
          <cell r="V460">
            <v>15</v>
          </cell>
          <cell r="W460">
            <v>12</v>
          </cell>
          <cell r="X460">
            <v>1</v>
          </cell>
          <cell r="Y460">
            <v>1</v>
          </cell>
          <cell r="Z460">
            <v>50</v>
          </cell>
          <cell r="AA460">
            <v>50</v>
          </cell>
          <cell r="AB460">
            <v>0.04</v>
          </cell>
          <cell r="AC460">
            <v>0.04</v>
          </cell>
          <cell r="AD460">
            <v>1</v>
          </cell>
        </row>
        <row r="461">
          <cell r="A461">
            <v>460</v>
          </cell>
          <cell r="B461" t="str">
            <v>U5b39.5*30.5</v>
          </cell>
          <cell r="C461">
            <v>775</v>
          </cell>
          <cell r="D461">
            <v>1003</v>
          </cell>
          <cell r="E461">
            <v>76</v>
          </cell>
          <cell r="F461">
            <v>76</v>
          </cell>
          <cell r="G461">
            <v>125</v>
          </cell>
          <cell r="H461">
            <v>125</v>
          </cell>
          <cell r="I461">
            <v>1</v>
          </cell>
          <cell r="J461">
            <v>1</v>
          </cell>
          <cell r="K461">
            <v>203.5</v>
          </cell>
          <cell r="L461">
            <v>1</v>
          </cell>
          <cell r="M461">
            <v>37</v>
          </cell>
          <cell r="N461">
            <v>82</v>
          </cell>
          <cell r="O461">
            <v>91</v>
          </cell>
          <cell r="P461">
            <v>114</v>
          </cell>
          <cell r="Q461">
            <v>0</v>
          </cell>
          <cell r="R461">
            <v>0.15</v>
          </cell>
          <cell r="S461">
            <v>0.15</v>
          </cell>
          <cell r="T461">
            <v>0.4</v>
          </cell>
          <cell r="U461">
            <v>3</v>
          </cell>
          <cell r="V461">
            <v>15</v>
          </cell>
          <cell r="W461">
            <v>12</v>
          </cell>
          <cell r="X461">
            <v>1</v>
          </cell>
          <cell r="Y461">
            <v>1</v>
          </cell>
          <cell r="Z461">
            <v>50</v>
          </cell>
          <cell r="AA461">
            <v>50</v>
          </cell>
          <cell r="AB461">
            <v>0.04</v>
          </cell>
          <cell r="AC461">
            <v>0.3</v>
          </cell>
          <cell r="AD461">
            <v>3</v>
          </cell>
        </row>
        <row r="462">
          <cell r="A462">
            <v>461</v>
          </cell>
          <cell r="B462" t="str">
            <v>X7 35.5*28.0</v>
          </cell>
          <cell r="C462">
            <v>711</v>
          </cell>
          <cell r="D462">
            <v>902</v>
          </cell>
          <cell r="E462">
            <v>14</v>
          </cell>
          <cell r="F462">
            <v>14</v>
          </cell>
          <cell r="G462">
            <v>9</v>
          </cell>
          <cell r="H462">
            <v>9</v>
          </cell>
          <cell r="I462">
            <v>1</v>
          </cell>
          <cell r="J462">
            <v>1</v>
          </cell>
          <cell r="K462">
            <v>203.5</v>
          </cell>
          <cell r="L462">
            <v>1</v>
          </cell>
          <cell r="M462">
            <v>41</v>
          </cell>
          <cell r="N462">
            <v>90</v>
          </cell>
          <cell r="O462">
            <v>100</v>
          </cell>
          <cell r="P462">
            <v>125</v>
          </cell>
          <cell r="Q462">
            <v>0</v>
          </cell>
          <cell r="R462">
            <v>0.13</v>
          </cell>
          <cell r="S462">
            <v>0.13</v>
          </cell>
          <cell r="T462">
            <v>0.13</v>
          </cell>
          <cell r="U462">
            <v>1</v>
          </cell>
          <cell r="V462">
            <v>15</v>
          </cell>
          <cell r="W462">
            <v>12</v>
          </cell>
          <cell r="X462">
            <v>1</v>
          </cell>
          <cell r="Y462">
            <v>1</v>
          </cell>
          <cell r="Z462">
            <v>50</v>
          </cell>
          <cell r="AA462">
            <v>50</v>
          </cell>
          <cell r="AB462">
            <v>0.04</v>
          </cell>
          <cell r="AC462">
            <v>0.04</v>
          </cell>
          <cell r="AD462">
            <v>1</v>
          </cell>
        </row>
        <row r="463">
          <cell r="A463">
            <v>462</v>
          </cell>
          <cell r="B463" t="str">
            <v>X7b35.5*28.0</v>
          </cell>
          <cell r="C463">
            <v>711</v>
          </cell>
          <cell r="D463">
            <v>902</v>
          </cell>
          <cell r="E463">
            <v>44</v>
          </cell>
          <cell r="F463">
            <v>44</v>
          </cell>
          <cell r="G463">
            <v>74</v>
          </cell>
          <cell r="H463">
            <v>74</v>
          </cell>
          <cell r="I463">
            <v>1</v>
          </cell>
          <cell r="J463">
            <v>1</v>
          </cell>
          <cell r="K463">
            <v>203.5</v>
          </cell>
          <cell r="L463">
            <v>1</v>
          </cell>
          <cell r="M463">
            <v>41</v>
          </cell>
          <cell r="N463">
            <v>90</v>
          </cell>
          <cell r="O463">
            <v>100</v>
          </cell>
          <cell r="P463">
            <v>125</v>
          </cell>
          <cell r="Q463">
            <v>0</v>
          </cell>
          <cell r="R463">
            <v>0.13</v>
          </cell>
          <cell r="S463">
            <v>0.13</v>
          </cell>
          <cell r="T463">
            <v>0.13</v>
          </cell>
          <cell r="U463">
            <v>1</v>
          </cell>
          <cell r="V463">
            <v>15</v>
          </cell>
          <cell r="W463">
            <v>12</v>
          </cell>
          <cell r="X463">
            <v>1</v>
          </cell>
          <cell r="Y463">
            <v>1</v>
          </cell>
          <cell r="Z463">
            <v>50</v>
          </cell>
          <cell r="AA463">
            <v>50</v>
          </cell>
          <cell r="AB463">
            <v>0.04</v>
          </cell>
          <cell r="AC463">
            <v>0.04</v>
          </cell>
          <cell r="AD463">
            <v>1</v>
          </cell>
        </row>
        <row r="464">
          <cell r="A464">
            <v>463</v>
          </cell>
          <cell r="B464" t="str">
            <v>X7a35.5*28.0</v>
          </cell>
          <cell r="C464">
            <v>711</v>
          </cell>
          <cell r="D464">
            <v>902</v>
          </cell>
          <cell r="E464">
            <v>74</v>
          </cell>
          <cell r="F464">
            <v>74</v>
          </cell>
          <cell r="G464">
            <v>114</v>
          </cell>
          <cell r="H464">
            <v>114</v>
          </cell>
          <cell r="I464">
            <v>1</v>
          </cell>
          <cell r="J464">
            <v>1</v>
          </cell>
          <cell r="K464">
            <v>203.5</v>
          </cell>
          <cell r="L464">
            <v>1</v>
          </cell>
          <cell r="M464">
            <v>41</v>
          </cell>
          <cell r="N464">
            <v>90</v>
          </cell>
          <cell r="O464">
            <v>100</v>
          </cell>
          <cell r="P464">
            <v>125</v>
          </cell>
          <cell r="Q464">
            <v>0</v>
          </cell>
          <cell r="R464">
            <v>0.13</v>
          </cell>
          <cell r="S464">
            <v>0.13</v>
          </cell>
          <cell r="T464">
            <v>0.13</v>
          </cell>
          <cell r="U464">
            <v>1</v>
          </cell>
          <cell r="V464">
            <v>15</v>
          </cell>
          <cell r="W464">
            <v>12</v>
          </cell>
          <cell r="X464">
            <v>1</v>
          </cell>
          <cell r="Y464">
            <v>1</v>
          </cell>
          <cell r="Z464">
            <v>50</v>
          </cell>
          <cell r="AA464">
            <v>50</v>
          </cell>
          <cell r="AB464">
            <v>0.04</v>
          </cell>
          <cell r="AC464">
            <v>0.04</v>
          </cell>
          <cell r="AD464">
            <v>1</v>
          </cell>
        </row>
        <row r="465">
          <cell r="A465">
            <v>464</v>
          </cell>
          <cell r="B465" t="str">
            <v>X7+35.5*28.0</v>
          </cell>
          <cell r="C465">
            <v>711</v>
          </cell>
          <cell r="D465">
            <v>902</v>
          </cell>
          <cell r="E465">
            <v>14</v>
          </cell>
          <cell r="F465">
            <v>14</v>
          </cell>
          <cell r="G465">
            <v>9</v>
          </cell>
          <cell r="H465">
            <v>9</v>
          </cell>
          <cell r="I465">
            <v>1</v>
          </cell>
          <cell r="J465">
            <v>1</v>
          </cell>
          <cell r="K465">
            <v>203.5</v>
          </cell>
          <cell r="L465">
            <v>1</v>
          </cell>
          <cell r="M465">
            <v>41</v>
          </cell>
          <cell r="N465">
            <v>90</v>
          </cell>
          <cell r="O465">
            <v>100</v>
          </cell>
          <cell r="P465">
            <v>125</v>
          </cell>
          <cell r="Q465">
            <v>0</v>
          </cell>
          <cell r="R465">
            <v>0.13</v>
          </cell>
          <cell r="S465">
            <v>0.13</v>
          </cell>
          <cell r="T465">
            <v>0.33</v>
          </cell>
          <cell r="U465">
            <v>3</v>
          </cell>
          <cell r="V465">
            <v>15</v>
          </cell>
          <cell r="W465">
            <v>12</v>
          </cell>
          <cell r="X465">
            <v>1</v>
          </cell>
          <cell r="Y465">
            <v>1</v>
          </cell>
          <cell r="Z465">
            <v>50</v>
          </cell>
          <cell r="AA465">
            <v>50</v>
          </cell>
          <cell r="AB465">
            <v>0.04</v>
          </cell>
          <cell r="AC465">
            <v>0.3</v>
          </cell>
          <cell r="AD465">
            <v>3</v>
          </cell>
        </row>
        <row r="466">
          <cell r="A466">
            <v>465</v>
          </cell>
          <cell r="B466" t="str">
            <v>X7h35.5*28.0</v>
          </cell>
          <cell r="C466">
            <v>711</v>
          </cell>
          <cell r="D466">
            <v>902</v>
          </cell>
          <cell r="E466">
            <v>8</v>
          </cell>
          <cell r="F466">
            <v>8</v>
          </cell>
          <cell r="G466">
            <v>8</v>
          </cell>
          <cell r="H466">
            <v>8</v>
          </cell>
          <cell r="I466">
            <v>1</v>
          </cell>
          <cell r="J466">
            <v>2</v>
          </cell>
          <cell r="K466">
            <v>203.5</v>
          </cell>
          <cell r="L466">
            <v>2</v>
          </cell>
          <cell r="M466">
            <v>41</v>
          </cell>
          <cell r="N466">
            <v>90</v>
          </cell>
          <cell r="O466">
            <v>100</v>
          </cell>
          <cell r="P466">
            <v>125</v>
          </cell>
          <cell r="Q466">
            <v>0</v>
          </cell>
          <cell r="R466">
            <v>0.13</v>
          </cell>
          <cell r="S466">
            <v>0.13</v>
          </cell>
          <cell r="T466">
            <v>0.13</v>
          </cell>
          <cell r="U466">
            <v>1</v>
          </cell>
          <cell r="V466">
            <v>15</v>
          </cell>
          <cell r="W466">
            <v>12</v>
          </cell>
          <cell r="X466">
            <v>1</v>
          </cell>
          <cell r="Y466">
            <v>1</v>
          </cell>
          <cell r="Z466">
            <v>50</v>
          </cell>
          <cell r="AA466">
            <v>50</v>
          </cell>
          <cell r="AB466">
            <v>0.04</v>
          </cell>
          <cell r="AC466">
            <v>0.04</v>
          </cell>
          <cell r="AD466">
            <v>1</v>
          </cell>
        </row>
        <row r="467">
          <cell r="A467">
            <v>466</v>
          </cell>
          <cell r="B467" t="str">
            <v>X7 28.5*36.0</v>
          </cell>
          <cell r="C467">
            <v>914</v>
          </cell>
          <cell r="D467">
            <v>724</v>
          </cell>
          <cell r="E467">
            <v>8</v>
          </cell>
          <cell r="F467">
            <v>8</v>
          </cell>
          <cell r="G467">
            <v>8</v>
          </cell>
          <cell r="H467">
            <v>8</v>
          </cell>
          <cell r="I467">
            <v>1</v>
          </cell>
          <cell r="J467">
            <v>1</v>
          </cell>
          <cell r="K467">
            <v>203.5</v>
          </cell>
          <cell r="L467">
            <v>1</v>
          </cell>
          <cell r="M467">
            <v>30</v>
          </cell>
          <cell r="N467">
            <v>67</v>
          </cell>
          <cell r="O467">
            <v>75</v>
          </cell>
          <cell r="P467">
            <v>93</v>
          </cell>
          <cell r="Q467">
            <v>0</v>
          </cell>
          <cell r="R467">
            <v>0.13</v>
          </cell>
          <cell r="S467">
            <v>0.13</v>
          </cell>
          <cell r="T467">
            <v>0.13</v>
          </cell>
          <cell r="U467">
            <v>1</v>
          </cell>
          <cell r="V467">
            <v>15</v>
          </cell>
          <cell r="W467">
            <v>12</v>
          </cell>
          <cell r="X467">
            <v>1</v>
          </cell>
          <cell r="Y467">
            <v>1</v>
          </cell>
          <cell r="Z467">
            <v>50</v>
          </cell>
          <cell r="AA467">
            <v>50</v>
          </cell>
          <cell r="AB467">
            <v>0.04</v>
          </cell>
          <cell r="AC467">
            <v>0.04</v>
          </cell>
          <cell r="AD467">
            <v>1</v>
          </cell>
        </row>
        <row r="468">
          <cell r="A468">
            <v>467</v>
          </cell>
          <cell r="B468" t="str">
            <v>X7j28.5*36.0</v>
          </cell>
          <cell r="C468">
            <v>914</v>
          </cell>
          <cell r="D468">
            <v>724</v>
          </cell>
          <cell r="E468">
            <v>120</v>
          </cell>
          <cell r="F468">
            <v>120</v>
          </cell>
          <cell r="G468">
            <v>80</v>
          </cell>
          <cell r="H468">
            <v>80</v>
          </cell>
          <cell r="I468">
            <v>1</v>
          </cell>
          <cell r="J468">
            <v>1</v>
          </cell>
          <cell r="K468">
            <v>203.5</v>
          </cell>
          <cell r="L468">
            <v>1</v>
          </cell>
          <cell r="M468">
            <v>30</v>
          </cell>
          <cell r="N468">
            <v>67</v>
          </cell>
          <cell r="O468">
            <v>75</v>
          </cell>
          <cell r="P468">
            <v>93</v>
          </cell>
          <cell r="Q468">
            <v>0</v>
          </cell>
          <cell r="R468">
            <v>0.13</v>
          </cell>
          <cell r="S468">
            <v>0.13</v>
          </cell>
          <cell r="T468">
            <v>0.13</v>
          </cell>
          <cell r="U468">
            <v>1</v>
          </cell>
          <cell r="V468">
            <v>15</v>
          </cell>
          <cell r="W468">
            <v>12</v>
          </cell>
          <cell r="X468">
            <v>1</v>
          </cell>
          <cell r="Y468">
            <v>1</v>
          </cell>
          <cell r="Z468">
            <v>50</v>
          </cell>
          <cell r="AA468">
            <v>50</v>
          </cell>
          <cell r="AB468">
            <v>0.04</v>
          </cell>
          <cell r="AC468">
            <v>0.04</v>
          </cell>
          <cell r="AD468">
            <v>1</v>
          </cell>
        </row>
        <row r="469">
          <cell r="A469">
            <v>468</v>
          </cell>
          <cell r="B469" t="str">
            <v>U7h44.5*27.5</v>
          </cell>
          <cell r="C469">
            <v>699</v>
          </cell>
          <cell r="D469">
            <v>1130</v>
          </cell>
          <cell r="E469">
            <v>8</v>
          </cell>
          <cell r="F469">
            <v>8</v>
          </cell>
          <cell r="G469">
            <v>8</v>
          </cell>
          <cell r="H469">
            <v>8</v>
          </cell>
          <cell r="I469">
            <v>1</v>
          </cell>
          <cell r="J469">
            <v>2</v>
          </cell>
          <cell r="K469">
            <v>203.5</v>
          </cell>
          <cell r="L469">
            <v>2</v>
          </cell>
          <cell r="M469">
            <v>41</v>
          </cell>
          <cell r="N469">
            <v>92</v>
          </cell>
          <cell r="O469">
            <v>102</v>
          </cell>
          <cell r="P469">
            <v>127</v>
          </cell>
          <cell r="Q469">
            <v>0</v>
          </cell>
          <cell r="R469">
            <v>0.13</v>
          </cell>
          <cell r="S469">
            <v>0.13</v>
          </cell>
          <cell r="T469">
            <v>0.13</v>
          </cell>
          <cell r="U469">
            <v>1</v>
          </cell>
          <cell r="V469">
            <v>15</v>
          </cell>
          <cell r="W469">
            <v>12</v>
          </cell>
          <cell r="X469">
            <v>1</v>
          </cell>
          <cell r="Y469">
            <v>1</v>
          </cell>
          <cell r="Z469">
            <v>50</v>
          </cell>
          <cell r="AA469">
            <v>50</v>
          </cell>
          <cell r="AB469">
            <v>0.04</v>
          </cell>
          <cell r="AC469">
            <v>0.04</v>
          </cell>
          <cell r="AD469">
            <v>1</v>
          </cell>
        </row>
        <row r="470">
          <cell r="A470">
            <v>469</v>
          </cell>
          <cell r="B470" t="str">
            <v/>
          </cell>
          <cell r="C470" t="str">
            <v/>
          </cell>
          <cell r="D470" t="str">
            <v/>
          </cell>
          <cell r="E470" t="str">
            <v/>
          </cell>
          <cell r="F470" t="str">
            <v/>
          </cell>
          <cell r="G470" t="str">
            <v/>
          </cell>
          <cell r="H470" t="str">
            <v/>
          </cell>
          <cell r="I470" t="str">
            <v/>
          </cell>
          <cell r="J470" t="str">
            <v/>
          </cell>
          <cell r="K470" t="str">
            <v/>
          </cell>
          <cell r="L470" t="str">
            <v/>
          </cell>
          <cell r="M470" t="str">
            <v/>
          </cell>
          <cell r="N470" t="str">
            <v/>
          </cell>
          <cell r="O470" t="str">
            <v/>
          </cell>
          <cell r="P470" t="str">
            <v/>
          </cell>
          <cell r="Q470" t="str">
            <v/>
          </cell>
          <cell r="R470" t="str">
            <v/>
          </cell>
          <cell r="S470" t="str">
            <v/>
          </cell>
          <cell r="T470" t="str">
            <v/>
          </cell>
          <cell r="V470" t="str">
            <v/>
          </cell>
          <cell r="W470" t="str">
            <v/>
          </cell>
          <cell r="X470" t="str">
            <v/>
          </cell>
          <cell r="Y470" t="str">
            <v/>
          </cell>
          <cell r="Z470" t="str">
            <v/>
          </cell>
          <cell r="AA470" t="str">
            <v/>
          </cell>
        </row>
        <row r="471">
          <cell r="A471">
            <v>470</v>
          </cell>
          <cell r="B471" t="str">
            <v>X7 37.0*30.0</v>
          </cell>
          <cell r="C471">
            <v>762</v>
          </cell>
          <cell r="D471">
            <v>940</v>
          </cell>
          <cell r="E471">
            <v>14</v>
          </cell>
          <cell r="F471">
            <v>14</v>
          </cell>
          <cell r="G471">
            <v>8</v>
          </cell>
          <cell r="H471">
            <v>8</v>
          </cell>
          <cell r="I471">
            <v>1</v>
          </cell>
          <cell r="J471">
            <v>1</v>
          </cell>
          <cell r="K471">
            <v>203.5</v>
          </cell>
          <cell r="L471">
            <v>1</v>
          </cell>
          <cell r="M471">
            <v>38</v>
          </cell>
          <cell r="N471">
            <v>84</v>
          </cell>
          <cell r="O471">
            <v>93</v>
          </cell>
          <cell r="P471">
            <v>116</v>
          </cell>
          <cell r="Q471">
            <v>0</v>
          </cell>
          <cell r="R471">
            <v>0.13</v>
          </cell>
          <cell r="S471">
            <v>0.13</v>
          </cell>
          <cell r="T471">
            <v>0.13</v>
          </cell>
          <cell r="U471">
            <v>1</v>
          </cell>
          <cell r="V471">
            <v>15</v>
          </cell>
          <cell r="W471">
            <v>12</v>
          </cell>
          <cell r="X471">
            <v>1</v>
          </cell>
          <cell r="Y471">
            <v>1</v>
          </cell>
          <cell r="Z471">
            <v>50</v>
          </cell>
          <cell r="AA471">
            <v>50</v>
          </cell>
          <cell r="AB471">
            <v>0.04</v>
          </cell>
          <cell r="AC471">
            <v>0.04</v>
          </cell>
          <cell r="AD471">
            <v>1</v>
          </cell>
        </row>
        <row r="472">
          <cell r="A472">
            <v>471</v>
          </cell>
          <cell r="B472" t="str">
            <v>X7c37.0*30.0</v>
          </cell>
          <cell r="C472">
            <v>762</v>
          </cell>
          <cell r="D472">
            <v>940</v>
          </cell>
          <cell r="E472">
            <v>39</v>
          </cell>
          <cell r="F472">
            <v>39</v>
          </cell>
          <cell r="G472">
            <v>28</v>
          </cell>
          <cell r="H472">
            <v>28</v>
          </cell>
          <cell r="I472">
            <v>1</v>
          </cell>
          <cell r="J472">
            <v>1</v>
          </cell>
          <cell r="K472">
            <v>203.5</v>
          </cell>
          <cell r="L472">
            <v>1</v>
          </cell>
          <cell r="M472">
            <v>38</v>
          </cell>
          <cell r="N472">
            <v>84</v>
          </cell>
          <cell r="O472">
            <v>93</v>
          </cell>
          <cell r="P472">
            <v>116</v>
          </cell>
          <cell r="Q472">
            <v>0</v>
          </cell>
          <cell r="R472">
            <v>0.13</v>
          </cell>
          <cell r="S472">
            <v>0.13</v>
          </cell>
          <cell r="T472">
            <v>0.13</v>
          </cell>
          <cell r="U472">
            <v>1</v>
          </cell>
          <cell r="V472">
            <v>15</v>
          </cell>
          <cell r="W472">
            <v>12</v>
          </cell>
          <cell r="X472">
            <v>1</v>
          </cell>
          <cell r="Y472">
            <v>1</v>
          </cell>
          <cell r="Z472">
            <v>50</v>
          </cell>
          <cell r="AA472">
            <v>50</v>
          </cell>
          <cell r="AB472">
            <v>0.04</v>
          </cell>
          <cell r="AC472">
            <v>0.04</v>
          </cell>
          <cell r="AD472">
            <v>1</v>
          </cell>
        </row>
        <row r="473">
          <cell r="A473">
            <v>472</v>
          </cell>
          <cell r="B473" t="str">
            <v>X7a37.0*30.0</v>
          </cell>
          <cell r="C473">
            <v>762</v>
          </cell>
          <cell r="D473">
            <v>940</v>
          </cell>
          <cell r="E473">
            <v>99</v>
          </cell>
          <cell r="F473">
            <v>99</v>
          </cell>
          <cell r="G473">
            <v>133</v>
          </cell>
          <cell r="H473">
            <v>133</v>
          </cell>
          <cell r="I473">
            <v>1</v>
          </cell>
          <cell r="J473">
            <v>1</v>
          </cell>
          <cell r="K473">
            <v>203.5</v>
          </cell>
          <cell r="L473">
            <v>1</v>
          </cell>
          <cell r="M473">
            <v>38</v>
          </cell>
          <cell r="N473">
            <v>84</v>
          </cell>
          <cell r="O473">
            <v>93</v>
          </cell>
          <cell r="P473">
            <v>116</v>
          </cell>
          <cell r="Q473">
            <v>0</v>
          </cell>
          <cell r="R473">
            <v>0.13</v>
          </cell>
          <cell r="S473">
            <v>0.13</v>
          </cell>
          <cell r="T473">
            <v>0.13</v>
          </cell>
          <cell r="U473">
            <v>1</v>
          </cell>
          <cell r="V473">
            <v>15</v>
          </cell>
          <cell r="W473">
            <v>12</v>
          </cell>
          <cell r="X473">
            <v>1</v>
          </cell>
          <cell r="Y473">
            <v>1</v>
          </cell>
          <cell r="Z473">
            <v>50</v>
          </cell>
          <cell r="AA473">
            <v>50</v>
          </cell>
          <cell r="AB473">
            <v>0.04</v>
          </cell>
          <cell r="AC473">
            <v>0.04</v>
          </cell>
          <cell r="AD473">
            <v>1</v>
          </cell>
        </row>
        <row r="474">
          <cell r="A474">
            <v>473</v>
          </cell>
          <cell r="B474" t="str">
            <v>X7+37.0*30.0</v>
          </cell>
          <cell r="C474">
            <v>762</v>
          </cell>
          <cell r="D474">
            <v>940</v>
          </cell>
          <cell r="E474">
            <v>14</v>
          </cell>
          <cell r="F474">
            <v>14</v>
          </cell>
          <cell r="G474">
            <v>8</v>
          </cell>
          <cell r="H474">
            <v>8</v>
          </cell>
          <cell r="I474">
            <v>1</v>
          </cell>
          <cell r="J474">
            <v>1</v>
          </cell>
          <cell r="K474">
            <v>203.5</v>
          </cell>
          <cell r="L474">
            <v>1</v>
          </cell>
          <cell r="M474">
            <v>38</v>
          </cell>
          <cell r="N474">
            <v>84</v>
          </cell>
          <cell r="O474">
            <v>93</v>
          </cell>
          <cell r="P474">
            <v>116</v>
          </cell>
          <cell r="Q474">
            <v>0</v>
          </cell>
          <cell r="R474">
            <v>0.13</v>
          </cell>
          <cell r="S474">
            <v>0.13</v>
          </cell>
          <cell r="T474">
            <v>0.33</v>
          </cell>
          <cell r="U474">
            <v>3</v>
          </cell>
          <cell r="V474">
            <v>15</v>
          </cell>
          <cell r="W474">
            <v>12</v>
          </cell>
          <cell r="X474">
            <v>1</v>
          </cell>
          <cell r="Y474">
            <v>1</v>
          </cell>
          <cell r="Z474">
            <v>50</v>
          </cell>
          <cell r="AA474">
            <v>50</v>
          </cell>
          <cell r="AB474">
            <v>0.04</v>
          </cell>
          <cell r="AC474">
            <v>0.3</v>
          </cell>
          <cell r="AD474">
            <v>3</v>
          </cell>
        </row>
        <row r="475">
          <cell r="A475">
            <v>474</v>
          </cell>
          <cell r="B475" t="str">
            <v>X7h37.0*30.0</v>
          </cell>
          <cell r="C475">
            <v>762</v>
          </cell>
          <cell r="D475">
            <v>940</v>
          </cell>
          <cell r="E475">
            <v>12</v>
          </cell>
          <cell r="F475">
            <v>12</v>
          </cell>
          <cell r="G475">
            <v>12</v>
          </cell>
          <cell r="H475">
            <v>12</v>
          </cell>
          <cell r="I475">
            <v>1</v>
          </cell>
          <cell r="J475">
            <v>2</v>
          </cell>
          <cell r="K475">
            <v>203.5</v>
          </cell>
          <cell r="L475">
            <v>2</v>
          </cell>
          <cell r="M475">
            <v>38</v>
          </cell>
          <cell r="N475">
            <v>84</v>
          </cell>
          <cell r="O475">
            <v>93</v>
          </cell>
          <cell r="P475">
            <v>116</v>
          </cell>
          <cell r="Q475">
            <v>0</v>
          </cell>
          <cell r="R475">
            <v>0.13</v>
          </cell>
          <cell r="S475">
            <v>0.13</v>
          </cell>
          <cell r="T475">
            <v>0.13</v>
          </cell>
          <cell r="U475">
            <v>1</v>
          </cell>
          <cell r="V475">
            <v>15</v>
          </cell>
          <cell r="W475">
            <v>12</v>
          </cell>
          <cell r="X475">
            <v>1</v>
          </cell>
          <cell r="Y475">
            <v>1</v>
          </cell>
          <cell r="Z475">
            <v>50</v>
          </cell>
          <cell r="AA475">
            <v>50</v>
          </cell>
          <cell r="AB475">
            <v>0.04</v>
          </cell>
          <cell r="AC475">
            <v>0.04</v>
          </cell>
          <cell r="AD475">
            <v>1</v>
          </cell>
        </row>
        <row r="476">
          <cell r="A476">
            <v>475</v>
          </cell>
          <cell r="B476" t="str">
            <v>X7 38.0*30.0</v>
          </cell>
          <cell r="C476">
            <v>762</v>
          </cell>
          <cell r="D476">
            <v>965</v>
          </cell>
          <cell r="E476">
            <v>14</v>
          </cell>
          <cell r="F476">
            <v>14</v>
          </cell>
          <cell r="G476">
            <v>20</v>
          </cell>
          <cell r="H476">
            <v>20</v>
          </cell>
          <cell r="I476">
            <v>1</v>
          </cell>
          <cell r="J476">
            <v>1</v>
          </cell>
          <cell r="K476">
            <v>203.5</v>
          </cell>
          <cell r="L476">
            <v>1</v>
          </cell>
          <cell r="M476">
            <v>38</v>
          </cell>
          <cell r="N476">
            <v>84</v>
          </cell>
          <cell r="O476">
            <v>93</v>
          </cell>
          <cell r="P476">
            <v>116</v>
          </cell>
          <cell r="Q476">
            <v>0</v>
          </cell>
          <cell r="R476">
            <v>0.13</v>
          </cell>
          <cell r="S476">
            <v>0.13</v>
          </cell>
          <cell r="T476">
            <v>0.13</v>
          </cell>
          <cell r="U476">
            <v>1</v>
          </cell>
          <cell r="V476">
            <v>15</v>
          </cell>
          <cell r="W476">
            <v>12</v>
          </cell>
          <cell r="X476">
            <v>1</v>
          </cell>
          <cell r="Y476">
            <v>1</v>
          </cell>
          <cell r="Z476">
            <v>50</v>
          </cell>
          <cell r="AA476">
            <v>50</v>
          </cell>
          <cell r="AB476">
            <v>0.04</v>
          </cell>
          <cell r="AC476">
            <v>0.04</v>
          </cell>
          <cell r="AD476">
            <v>1</v>
          </cell>
        </row>
        <row r="477">
          <cell r="A477">
            <v>476</v>
          </cell>
          <cell r="B477" t="str">
            <v>X7x38.0*30.0</v>
          </cell>
          <cell r="C477">
            <v>762</v>
          </cell>
          <cell r="D477">
            <v>965</v>
          </cell>
          <cell r="E477">
            <v>8</v>
          </cell>
          <cell r="F477">
            <v>8</v>
          </cell>
          <cell r="G477">
            <v>8</v>
          </cell>
          <cell r="H477">
            <v>8</v>
          </cell>
          <cell r="I477">
            <v>2</v>
          </cell>
          <cell r="J477">
            <v>2</v>
          </cell>
          <cell r="K477">
            <v>203.5</v>
          </cell>
          <cell r="L477">
            <v>4</v>
          </cell>
          <cell r="M477">
            <v>38</v>
          </cell>
          <cell r="N477">
            <v>84</v>
          </cell>
          <cell r="O477">
            <v>93</v>
          </cell>
          <cell r="P477">
            <v>116</v>
          </cell>
          <cell r="Q477">
            <v>0</v>
          </cell>
          <cell r="R477">
            <v>0.13</v>
          </cell>
          <cell r="S477">
            <v>0.13</v>
          </cell>
          <cell r="T477">
            <v>0.13</v>
          </cell>
          <cell r="U477">
            <v>1</v>
          </cell>
          <cell r="V477">
            <v>15</v>
          </cell>
          <cell r="W477">
            <v>12</v>
          </cell>
          <cell r="X477">
            <v>1</v>
          </cell>
          <cell r="Y477">
            <v>1</v>
          </cell>
          <cell r="Z477">
            <v>50</v>
          </cell>
          <cell r="AA477">
            <v>50</v>
          </cell>
          <cell r="AB477">
            <v>0.04</v>
          </cell>
          <cell r="AC477">
            <v>0.04</v>
          </cell>
          <cell r="AD477">
            <v>1</v>
          </cell>
        </row>
        <row r="478">
          <cell r="A478">
            <v>477</v>
          </cell>
          <cell r="B478" t="str">
            <v>X7b38.0*30.0</v>
          </cell>
          <cell r="C478">
            <v>762</v>
          </cell>
          <cell r="D478">
            <v>965</v>
          </cell>
          <cell r="E478">
            <v>69</v>
          </cell>
          <cell r="F478">
            <v>69</v>
          </cell>
          <cell r="G478">
            <v>105</v>
          </cell>
          <cell r="H478">
            <v>105</v>
          </cell>
          <cell r="I478">
            <v>1</v>
          </cell>
          <cell r="J478">
            <v>1</v>
          </cell>
          <cell r="K478">
            <v>203.5</v>
          </cell>
          <cell r="L478">
            <v>1</v>
          </cell>
          <cell r="M478">
            <v>38</v>
          </cell>
          <cell r="N478">
            <v>84</v>
          </cell>
          <cell r="O478">
            <v>93</v>
          </cell>
          <cell r="P478">
            <v>116</v>
          </cell>
          <cell r="Q478">
            <v>0</v>
          </cell>
          <cell r="R478">
            <v>0.13</v>
          </cell>
          <cell r="S478">
            <v>0.13</v>
          </cell>
          <cell r="T478">
            <v>0.13</v>
          </cell>
          <cell r="U478">
            <v>1</v>
          </cell>
          <cell r="V478">
            <v>15</v>
          </cell>
          <cell r="W478">
            <v>12</v>
          </cell>
          <cell r="X478">
            <v>1</v>
          </cell>
          <cell r="Y478">
            <v>1</v>
          </cell>
          <cell r="Z478">
            <v>50</v>
          </cell>
          <cell r="AA478">
            <v>50</v>
          </cell>
          <cell r="AB478">
            <v>0.04</v>
          </cell>
          <cell r="AC478">
            <v>0.04</v>
          </cell>
          <cell r="AD478">
            <v>1</v>
          </cell>
        </row>
        <row r="479">
          <cell r="A479">
            <v>478</v>
          </cell>
          <cell r="B479" t="str">
            <v>X7+38.0*30.0</v>
          </cell>
          <cell r="C479">
            <v>762</v>
          </cell>
          <cell r="D479">
            <v>965</v>
          </cell>
          <cell r="E479">
            <v>14</v>
          </cell>
          <cell r="F479">
            <v>14</v>
          </cell>
          <cell r="G479">
            <v>20</v>
          </cell>
          <cell r="H479">
            <v>20</v>
          </cell>
          <cell r="I479">
            <v>1</v>
          </cell>
          <cell r="J479">
            <v>1</v>
          </cell>
          <cell r="K479">
            <v>203.5</v>
          </cell>
          <cell r="L479">
            <v>1</v>
          </cell>
          <cell r="M479">
            <v>38</v>
          </cell>
          <cell r="N479">
            <v>84</v>
          </cell>
          <cell r="O479">
            <v>93</v>
          </cell>
          <cell r="P479">
            <v>116</v>
          </cell>
          <cell r="Q479">
            <v>0</v>
          </cell>
          <cell r="R479">
            <v>0.13</v>
          </cell>
          <cell r="S479">
            <v>0.13</v>
          </cell>
          <cell r="T479">
            <v>0.33</v>
          </cell>
          <cell r="U479">
            <v>3</v>
          </cell>
          <cell r="V479">
            <v>15</v>
          </cell>
          <cell r="W479">
            <v>12</v>
          </cell>
          <cell r="X479">
            <v>1</v>
          </cell>
          <cell r="Y479">
            <v>1</v>
          </cell>
          <cell r="Z479">
            <v>50</v>
          </cell>
          <cell r="AA479">
            <v>50</v>
          </cell>
          <cell r="AB479">
            <v>0.04</v>
          </cell>
          <cell r="AC479">
            <v>0.3</v>
          </cell>
          <cell r="AD479">
            <v>3</v>
          </cell>
        </row>
        <row r="480">
          <cell r="A480">
            <v>479</v>
          </cell>
          <cell r="B480" t="str">
            <v/>
          </cell>
          <cell r="C480" t="str">
            <v/>
          </cell>
          <cell r="D480" t="str">
            <v/>
          </cell>
          <cell r="E480" t="str">
            <v/>
          </cell>
          <cell r="F480" t="str">
            <v/>
          </cell>
          <cell r="G480" t="str">
            <v/>
          </cell>
          <cell r="H480" t="str">
            <v/>
          </cell>
          <cell r="I480" t="str">
            <v/>
          </cell>
          <cell r="J480" t="str">
            <v/>
          </cell>
          <cell r="K480" t="str">
            <v/>
          </cell>
          <cell r="L480" t="str">
            <v/>
          </cell>
          <cell r="M480" t="str">
            <v/>
          </cell>
          <cell r="N480" t="str">
            <v/>
          </cell>
          <cell r="O480" t="str">
            <v/>
          </cell>
          <cell r="P480" t="str">
            <v/>
          </cell>
          <cell r="Q480" t="str">
            <v/>
          </cell>
          <cell r="R480" t="str">
            <v/>
          </cell>
          <cell r="S480" t="str">
            <v/>
          </cell>
          <cell r="T480" t="str">
            <v/>
          </cell>
          <cell r="V480" t="str">
            <v/>
          </cell>
          <cell r="W480" t="str">
            <v/>
          </cell>
          <cell r="X480" t="str">
            <v/>
          </cell>
          <cell r="Y480" t="str">
            <v/>
          </cell>
          <cell r="Z480" t="str">
            <v/>
          </cell>
          <cell r="AA480" t="str">
            <v/>
          </cell>
        </row>
        <row r="481">
          <cell r="A481">
            <v>480</v>
          </cell>
          <cell r="B481" t="str">
            <v>MN!30.5*26.0</v>
          </cell>
          <cell r="C481">
            <v>660</v>
          </cell>
          <cell r="D481">
            <v>775</v>
          </cell>
          <cell r="E481">
            <v>8</v>
          </cell>
          <cell r="F481">
            <v>8</v>
          </cell>
          <cell r="G481">
            <v>8</v>
          </cell>
          <cell r="H481">
            <v>8</v>
          </cell>
          <cell r="I481">
            <v>1</v>
          </cell>
          <cell r="J481">
            <v>1</v>
          </cell>
          <cell r="K481">
            <v>203.5</v>
          </cell>
          <cell r="L481">
            <v>1</v>
          </cell>
          <cell r="M481">
            <v>44</v>
          </cell>
          <cell r="N481">
            <v>97</v>
          </cell>
          <cell r="O481">
            <v>108</v>
          </cell>
          <cell r="P481">
            <v>134</v>
          </cell>
          <cell r="Q481">
            <v>0.4</v>
          </cell>
          <cell r="R481">
            <v>0.75</v>
          </cell>
          <cell r="S481">
            <v>1</v>
          </cell>
          <cell r="T481">
            <v>1</v>
          </cell>
          <cell r="U481">
            <v>1</v>
          </cell>
          <cell r="V481">
            <v>20</v>
          </cell>
          <cell r="W481">
            <v>20</v>
          </cell>
          <cell r="X481">
            <v>1</v>
          </cell>
          <cell r="Y481">
            <v>1</v>
          </cell>
          <cell r="Z481">
            <v>50</v>
          </cell>
          <cell r="AA481">
            <v>50</v>
          </cell>
          <cell r="AB481">
            <v>50</v>
          </cell>
          <cell r="AC481">
            <v>50</v>
          </cell>
          <cell r="AD481">
            <v>1</v>
          </cell>
        </row>
        <row r="482">
          <cell r="A482">
            <v>481</v>
          </cell>
          <cell r="B482" t="str">
            <v>MN!39.0*30.5</v>
          </cell>
          <cell r="C482">
            <v>775</v>
          </cell>
          <cell r="D482">
            <v>991</v>
          </cell>
          <cell r="E482">
            <v>21</v>
          </cell>
          <cell r="F482">
            <v>21</v>
          </cell>
          <cell r="G482">
            <v>34</v>
          </cell>
          <cell r="H482">
            <v>34</v>
          </cell>
          <cell r="I482">
            <v>1</v>
          </cell>
          <cell r="J482">
            <v>1</v>
          </cell>
          <cell r="K482">
            <v>203.5</v>
          </cell>
          <cell r="L482">
            <v>1</v>
          </cell>
          <cell r="M482">
            <v>37</v>
          </cell>
          <cell r="N482">
            <v>82</v>
          </cell>
          <cell r="O482">
            <v>91</v>
          </cell>
          <cell r="P482">
            <v>114</v>
          </cell>
          <cell r="Q482">
            <v>0.4</v>
          </cell>
          <cell r="R482">
            <v>0.75</v>
          </cell>
          <cell r="S482">
            <v>1</v>
          </cell>
          <cell r="T482">
            <v>1</v>
          </cell>
          <cell r="U482">
            <v>1</v>
          </cell>
          <cell r="V482">
            <v>20</v>
          </cell>
          <cell r="W482">
            <v>20</v>
          </cell>
          <cell r="X482">
            <v>1</v>
          </cell>
          <cell r="Y482">
            <v>1</v>
          </cell>
          <cell r="Z482">
            <v>50</v>
          </cell>
          <cell r="AA482">
            <v>50</v>
          </cell>
          <cell r="AB482">
            <v>50</v>
          </cell>
          <cell r="AC482">
            <v>50</v>
          </cell>
          <cell r="AD482">
            <v>1</v>
          </cell>
        </row>
        <row r="483">
          <cell r="A483">
            <v>482</v>
          </cell>
          <cell r="B483" t="str">
            <v>U5d39.5*30.6</v>
          </cell>
          <cell r="C483">
            <v>775</v>
          </cell>
          <cell r="D483">
            <v>1003</v>
          </cell>
          <cell r="E483">
            <v>21</v>
          </cell>
          <cell r="F483">
            <v>21</v>
          </cell>
          <cell r="G483">
            <v>40</v>
          </cell>
          <cell r="H483">
            <v>40</v>
          </cell>
          <cell r="I483">
            <v>1</v>
          </cell>
          <cell r="J483">
            <v>1</v>
          </cell>
          <cell r="K483">
            <v>203.5</v>
          </cell>
          <cell r="L483">
            <v>1</v>
          </cell>
          <cell r="M483">
            <v>37</v>
          </cell>
          <cell r="N483">
            <v>82</v>
          </cell>
          <cell r="O483">
            <v>91</v>
          </cell>
          <cell r="P483">
            <v>114</v>
          </cell>
          <cell r="Q483">
            <v>0</v>
          </cell>
          <cell r="R483">
            <v>0.15</v>
          </cell>
          <cell r="S483">
            <v>0.15</v>
          </cell>
          <cell r="T483">
            <v>0.15</v>
          </cell>
          <cell r="U483">
            <v>1</v>
          </cell>
          <cell r="V483">
            <v>15</v>
          </cell>
          <cell r="W483">
            <v>12</v>
          </cell>
          <cell r="X483">
            <v>1</v>
          </cell>
          <cell r="Y483">
            <v>1</v>
          </cell>
          <cell r="Z483">
            <v>50</v>
          </cell>
          <cell r="AA483">
            <v>50</v>
          </cell>
          <cell r="AB483">
            <v>0.04</v>
          </cell>
          <cell r="AC483">
            <v>0.04</v>
          </cell>
          <cell r="AD483">
            <v>1</v>
          </cell>
        </row>
        <row r="484">
          <cell r="A484">
            <v>483</v>
          </cell>
          <cell r="B484" t="str">
            <v>U5c39.5*30.6</v>
          </cell>
          <cell r="C484">
            <v>775</v>
          </cell>
          <cell r="D484">
            <v>1003</v>
          </cell>
          <cell r="E484">
            <v>46</v>
          </cell>
          <cell r="F484">
            <v>46</v>
          </cell>
          <cell r="G484">
            <v>60</v>
          </cell>
          <cell r="H484">
            <v>60</v>
          </cell>
          <cell r="I484">
            <v>1</v>
          </cell>
          <cell r="J484">
            <v>1</v>
          </cell>
          <cell r="K484">
            <v>203.5</v>
          </cell>
          <cell r="L484">
            <v>1</v>
          </cell>
          <cell r="M484">
            <v>37</v>
          </cell>
          <cell r="N484">
            <v>82</v>
          </cell>
          <cell r="O484">
            <v>91</v>
          </cell>
          <cell r="P484">
            <v>114</v>
          </cell>
          <cell r="Q484">
            <v>0</v>
          </cell>
          <cell r="R484">
            <v>0.15</v>
          </cell>
          <cell r="S484">
            <v>0.15</v>
          </cell>
          <cell r="T484">
            <v>0.15</v>
          </cell>
          <cell r="U484">
            <v>1</v>
          </cell>
          <cell r="V484">
            <v>15</v>
          </cell>
          <cell r="W484">
            <v>12</v>
          </cell>
          <cell r="X484">
            <v>1</v>
          </cell>
          <cell r="Y484">
            <v>1</v>
          </cell>
          <cell r="Z484">
            <v>50</v>
          </cell>
          <cell r="AA484">
            <v>50</v>
          </cell>
          <cell r="AB484">
            <v>0.04</v>
          </cell>
          <cell r="AC484">
            <v>0.04</v>
          </cell>
          <cell r="AD484">
            <v>1</v>
          </cell>
        </row>
        <row r="485">
          <cell r="A485">
            <v>484</v>
          </cell>
          <cell r="B485" t="str">
            <v>U5b39.5*30.6</v>
          </cell>
          <cell r="C485">
            <v>775</v>
          </cell>
          <cell r="D485">
            <v>1003</v>
          </cell>
          <cell r="E485">
            <v>76</v>
          </cell>
          <cell r="F485">
            <v>76</v>
          </cell>
          <cell r="G485">
            <v>125</v>
          </cell>
          <cell r="H485">
            <v>125</v>
          </cell>
          <cell r="I485">
            <v>1</v>
          </cell>
          <cell r="J485">
            <v>1</v>
          </cell>
          <cell r="K485">
            <v>203.5</v>
          </cell>
          <cell r="L485">
            <v>1</v>
          </cell>
          <cell r="M485">
            <v>37</v>
          </cell>
          <cell r="N485">
            <v>82</v>
          </cell>
          <cell r="O485">
            <v>91</v>
          </cell>
          <cell r="P485">
            <v>114</v>
          </cell>
          <cell r="Q485">
            <v>0</v>
          </cell>
          <cell r="R485">
            <v>0.15</v>
          </cell>
          <cell r="S485">
            <v>0.15</v>
          </cell>
          <cell r="T485">
            <v>0.15</v>
          </cell>
          <cell r="U485">
            <v>1</v>
          </cell>
          <cell r="V485">
            <v>15</v>
          </cell>
          <cell r="W485">
            <v>12</v>
          </cell>
          <cell r="X485">
            <v>1</v>
          </cell>
          <cell r="Y485">
            <v>1</v>
          </cell>
          <cell r="Z485">
            <v>50</v>
          </cell>
          <cell r="AA485">
            <v>50</v>
          </cell>
          <cell r="AB485">
            <v>0.04</v>
          </cell>
          <cell r="AC485">
            <v>0.04</v>
          </cell>
          <cell r="AD485">
            <v>1</v>
          </cell>
        </row>
        <row r="486">
          <cell r="A486">
            <v>485</v>
          </cell>
          <cell r="B486" t="str">
            <v/>
          </cell>
          <cell r="C486" t="str">
            <v/>
          </cell>
          <cell r="D486" t="str">
            <v/>
          </cell>
          <cell r="E486" t="str">
            <v/>
          </cell>
          <cell r="F486" t="str">
            <v/>
          </cell>
          <cell r="G486" t="str">
            <v/>
          </cell>
          <cell r="H486" t="str">
            <v/>
          </cell>
          <cell r="I486" t="str">
            <v/>
          </cell>
          <cell r="J486" t="str">
            <v/>
          </cell>
          <cell r="K486" t="str">
            <v/>
          </cell>
          <cell r="L486" t="str">
            <v/>
          </cell>
          <cell r="M486" t="str">
            <v/>
          </cell>
          <cell r="N486" t="str">
            <v/>
          </cell>
          <cell r="O486" t="str">
            <v/>
          </cell>
          <cell r="P486" t="str">
            <v/>
          </cell>
          <cell r="Q486" t="str">
            <v/>
          </cell>
          <cell r="R486" t="str">
            <v/>
          </cell>
          <cell r="S486" t="str">
            <v/>
          </cell>
          <cell r="T486" t="str">
            <v/>
          </cell>
          <cell r="V486" t="str">
            <v/>
          </cell>
          <cell r="W486" t="str">
            <v/>
          </cell>
          <cell r="X486" t="str">
            <v/>
          </cell>
          <cell r="Y486" t="str">
            <v/>
          </cell>
          <cell r="Z486" t="str">
            <v/>
          </cell>
          <cell r="AA486" t="str">
            <v/>
          </cell>
        </row>
        <row r="487">
          <cell r="A487">
            <v>486</v>
          </cell>
          <cell r="B487" t="str">
            <v>A4X39.5*31.0</v>
          </cell>
          <cell r="C487">
            <v>787</v>
          </cell>
          <cell r="D487">
            <v>1003</v>
          </cell>
          <cell r="E487">
            <v>12</v>
          </cell>
          <cell r="F487">
            <v>12</v>
          </cell>
          <cell r="G487">
            <v>12</v>
          </cell>
          <cell r="H487">
            <v>12</v>
          </cell>
          <cell r="I487">
            <v>2</v>
          </cell>
          <cell r="J487">
            <v>2</v>
          </cell>
          <cell r="K487">
            <v>203.5</v>
          </cell>
          <cell r="L487">
            <v>4</v>
          </cell>
          <cell r="M487">
            <v>36</v>
          </cell>
          <cell r="N487">
            <v>81</v>
          </cell>
          <cell r="O487">
            <v>90</v>
          </cell>
          <cell r="P487">
            <v>112</v>
          </cell>
          <cell r="Q487">
            <v>0</v>
          </cell>
          <cell r="R487">
            <v>0.13</v>
          </cell>
          <cell r="S487">
            <v>0.13</v>
          </cell>
          <cell r="T487">
            <v>1</v>
          </cell>
          <cell r="U487">
            <v>9999</v>
          </cell>
          <cell r="V487">
            <v>15</v>
          </cell>
          <cell r="W487">
            <v>12</v>
          </cell>
          <cell r="X487">
            <v>1</v>
          </cell>
          <cell r="Y487">
            <v>1</v>
          </cell>
          <cell r="Z487">
            <v>50</v>
          </cell>
          <cell r="AA487">
            <v>50</v>
          </cell>
          <cell r="AB487">
            <v>0.04</v>
          </cell>
          <cell r="AC487">
            <v>50</v>
          </cell>
          <cell r="AD487">
            <v>9999</v>
          </cell>
        </row>
        <row r="488">
          <cell r="A488">
            <v>487</v>
          </cell>
          <cell r="B488" t="str">
            <v>A5h39.5*30.5</v>
          </cell>
          <cell r="C488">
            <v>775</v>
          </cell>
          <cell r="D488">
            <v>1003</v>
          </cell>
          <cell r="E488">
            <v>110</v>
          </cell>
          <cell r="F488">
            <v>110</v>
          </cell>
          <cell r="G488">
            <v>60</v>
          </cell>
          <cell r="H488">
            <v>60</v>
          </cell>
          <cell r="I488">
            <v>1</v>
          </cell>
          <cell r="J488">
            <v>2</v>
          </cell>
          <cell r="K488">
            <v>203.5</v>
          </cell>
          <cell r="L488">
            <v>2</v>
          </cell>
          <cell r="M488">
            <v>37</v>
          </cell>
          <cell r="N488">
            <v>82</v>
          </cell>
          <cell r="O488">
            <v>91</v>
          </cell>
          <cell r="P488">
            <v>114</v>
          </cell>
          <cell r="Q488">
            <v>0</v>
          </cell>
          <cell r="R488">
            <v>0.13</v>
          </cell>
          <cell r="S488">
            <v>0.13</v>
          </cell>
          <cell r="T488">
            <v>0.13</v>
          </cell>
          <cell r="U488">
            <v>1</v>
          </cell>
          <cell r="V488">
            <v>15</v>
          </cell>
          <cell r="W488">
            <v>12</v>
          </cell>
          <cell r="X488">
            <v>1</v>
          </cell>
          <cell r="Y488">
            <v>1</v>
          </cell>
          <cell r="Z488">
            <v>50</v>
          </cell>
          <cell r="AA488">
            <v>50</v>
          </cell>
          <cell r="AB488">
            <v>0.04</v>
          </cell>
          <cell r="AC488">
            <v>0.04</v>
          </cell>
          <cell r="AD488">
            <v>1</v>
          </cell>
        </row>
        <row r="489">
          <cell r="A489">
            <v>488</v>
          </cell>
          <cell r="B489" t="str">
            <v>A5H39.5*30.5</v>
          </cell>
          <cell r="C489">
            <v>775</v>
          </cell>
          <cell r="D489">
            <v>1003</v>
          </cell>
          <cell r="E489">
            <v>110</v>
          </cell>
          <cell r="F489">
            <v>110</v>
          </cell>
          <cell r="G489">
            <v>60</v>
          </cell>
          <cell r="H489">
            <v>60</v>
          </cell>
          <cell r="I489">
            <v>1</v>
          </cell>
          <cell r="J489">
            <v>2</v>
          </cell>
          <cell r="K489">
            <v>203.5</v>
          </cell>
          <cell r="L489">
            <v>2</v>
          </cell>
          <cell r="M489">
            <v>37</v>
          </cell>
          <cell r="N489">
            <v>82</v>
          </cell>
          <cell r="O489">
            <v>91</v>
          </cell>
          <cell r="P489">
            <v>114</v>
          </cell>
          <cell r="Q489">
            <v>0</v>
          </cell>
          <cell r="R489">
            <v>0.13</v>
          </cell>
          <cell r="S489">
            <v>0.13</v>
          </cell>
          <cell r="T489">
            <v>0.33</v>
          </cell>
          <cell r="U489">
            <v>3</v>
          </cell>
          <cell r="V489">
            <v>15</v>
          </cell>
          <cell r="W489">
            <v>12</v>
          </cell>
          <cell r="X489">
            <v>1</v>
          </cell>
          <cell r="Y489">
            <v>1</v>
          </cell>
          <cell r="Z489">
            <v>50</v>
          </cell>
          <cell r="AA489">
            <v>50</v>
          </cell>
          <cell r="AB489">
            <v>0.04</v>
          </cell>
          <cell r="AC489">
            <v>0.3</v>
          </cell>
          <cell r="AD489">
            <v>3</v>
          </cell>
        </row>
        <row r="490">
          <cell r="A490">
            <v>489</v>
          </cell>
          <cell r="B490" t="str">
            <v>A5$39.5*30.5</v>
          </cell>
          <cell r="C490">
            <v>775</v>
          </cell>
          <cell r="D490">
            <v>1003</v>
          </cell>
          <cell r="E490">
            <v>76</v>
          </cell>
          <cell r="F490">
            <v>76</v>
          </cell>
          <cell r="G490">
            <v>125</v>
          </cell>
          <cell r="H490">
            <v>125</v>
          </cell>
          <cell r="I490">
            <v>1</v>
          </cell>
          <cell r="J490">
            <v>1</v>
          </cell>
          <cell r="K490">
            <v>203.5</v>
          </cell>
          <cell r="L490">
            <v>1</v>
          </cell>
          <cell r="M490">
            <v>37</v>
          </cell>
          <cell r="N490">
            <v>82</v>
          </cell>
          <cell r="O490">
            <v>91</v>
          </cell>
          <cell r="P490">
            <v>114</v>
          </cell>
          <cell r="Q490">
            <v>0</v>
          </cell>
          <cell r="R490">
            <v>0.13</v>
          </cell>
          <cell r="S490">
            <v>0.13</v>
          </cell>
          <cell r="T490">
            <v>0.33</v>
          </cell>
          <cell r="U490">
            <v>3</v>
          </cell>
          <cell r="V490">
            <v>15</v>
          </cell>
          <cell r="W490">
            <v>12</v>
          </cell>
          <cell r="X490">
            <v>1</v>
          </cell>
          <cell r="Y490">
            <v>1</v>
          </cell>
          <cell r="Z490">
            <v>50</v>
          </cell>
          <cell r="AA490">
            <v>50</v>
          </cell>
          <cell r="AB490">
            <v>0.04</v>
          </cell>
          <cell r="AC490">
            <v>0.3</v>
          </cell>
          <cell r="AD490">
            <v>3</v>
          </cell>
        </row>
        <row r="491">
          <cell r="A491">
            <v>490</v>
          </cell>
          <cell r="B491" t="str">
            <v>A5b39.5*30.5</v>
          </cell>
          <cell r="C491">
            <v>775</v>
          </cell>
          <cell r="D491">
            <v>1003</v>
          </cell>
          <cell r="E491">
            <v>76</v>
          </cell>
          <cell r="F491">
            <v>76</v>
          </cell>
          <cell r="G491">
            <v>125</v>
          </cell>
          <cell r="H491">
            <v>125</v>
          </cell>
          <cell r="I491">
            <v>1</v>
          </cell>
          <cell r="J491">
            <v>1</v>
          </cell>
          <cell r="K491">
            <v>203.5</v>
          </cell>
          <cell r="L491">
            <v>1</v>
          </cell>
          <cell r="M491">
            <v>37</v>
          </cell>
          <cell r="N491">
            <v>82</v>
          </cell>
          <cell r="O491">
            <v>91</v>
          </cell>
          <cell r="P491">
            <v>114</v>
          </cell>
          <cell r="Q491">
            <v>0</v>
          </cell>
          <cell r="R491">
            <v>0.13</v>
          </cell>
          <cell r="S491">
            <v>0.13</v>
          </cell>
          <cell r="T491">
            <v>0.13</v>
          </cell>
          <cell r="U491">
            <v>1</v>
          </cell>
          <cell r="V491">
            <v>15</v>
          </cell>
          <cell r="W491">
            <v>12</v>
          </cell>
          <cell r="X491">
            <v>1</v>
          </cell>
          <cell r="Y491">
            <v>1</v>
          </cell>
          <cell r="Z491">
            <v>50</v>
          </cell>
          <cell r="AA491">
            <v>50</v>
          </cell>
          <cell r="AB491">
            <v>0.04</v>
          </cell>
          <cell r="AC491">
            <v>0.04</v>
          </cell>
          <cell r="AD491">
            <v>1</v>
          </cell>
        </row>
        <row r="492">
          <cell r="A492">
            <v>491</v>
          </cell>
          <cell r="B492" t="str">
            <v>A5X39.5*30.5</v>
          </cell>
          <cell r="C492">
            <v>775</v>
          </cell>
          <cell r="D492">
            <v>1003</v>
          </cell>
          <cell r="E492">
            <v>12</v>
          </cell>
          <cell r="F492">
            <v>12</v>
          </cell>
          <cell r="G492">
            <v>12</v>
          </cell>
          <cell r="H492">
            <v>12</v>
          </cell>
          <cell r="I492">
            <v>2</v>
          </cell>
          <cell r="J492">
            <v>2</v>
          </cell>
          <cell r="K492">
            <v>203.5</v>
          </cell>
          <cell r="L492">
            <v>4</v>
          </cell>
          <cell r="M492">
            <v>37</v>
          </cell>
          <cell r="N492">
            <v>82</v>
          </cell>
          <cell r="O492">
            <v>91</v>
          </cell>
          <cell r="P492">
            <v>114</v>
          </cell>
          <cell r="Q492">
            <v>0</v>
          </cell>
          <cell r="R492">
            <v>0.13</v>
          </cell>
          <cell r="S492">
            <v>0.13</v>
          </cell>
          <cell r="T492">
            <v>1</v>
          </cell>
          <cell r="U492">
            <v>3</v>
          </cell>
          <cell r="V492">
            <v>15</v>
          </cell>
          <cell r="W492">
            <v>12</v>
          </cell>
          <cell r="X492">
            <v>1</v>
          </cell>
          <cell r="Y492">
            <v>1</v>
          </cell>
          <cell r="Z492">
            <v>50</v>
          </cell>
          <cell r="AA492">
            <v>50</v>
          </cell>
          <cell r="AB492">
            <v>0.04</v>
          </cell>
          <cell r="AC492">
            <v>50</v>
          </cell>
          <cell r="AD492">
            <v>9999</v>
          </cell>
        </row>
        <row r="493">
          <cell r="A493">
            <v>492</v>
          </cell>
          <cell r="B493" t="str">
            <v>A5c39.5*30.5</v>
          </cell>
          <cell r="C493">
            <v>775</v>
          </cell>
          <cell r="D493">
            <v>1003</v>
          </cell>
          <cell r="E493">
            <v>46</v>
          </cell>
          <cell r="F493">
            <v>46</v>
          </cell>
          <cell r="G493">
            <v>60</v>
          </cell>
          <cell r="H493">
            <v>60</v>
          </cell>
          <cell r="I493">
            <v>1</v>
          </cell>
          <cell r="J493">
            <v>1</v>
          </cell>
          <cell r="K493">
            <v>203.5</v>
          </cell>
          <cell r="L493">
            <v>1</v>
          </cell>
          <cell r="M493">
            <v>37</v>
          </cell>
          <cell r="N493">
            <v>82</v>
          </cell>
          <cell r="O493">
            <v>91</v>
          </cell>
          <cell r="P493">
            <v>114</v>
          </cell>
          <cell r="Q493">
            <v>0</v>
          </cell>
          <cell r="R493">
            <v>0.13</v>
          </cell>
          <cell r="S493">
            <v>0.13</v>
          </cell>
          <cell r="T493">
            <v>0.13</v>
          </cell>
          <cell r="U493">
            <v>1</v>
          </cell>
          <cell r="V493">
            <v>15</v>
          </cell>
          <cell r="W493">
            <v>12</v>
          </cell>
          <cell r="X493">
            <v>1</v>
          </cell>
          <cell r="Y493">
            <v>1</v>
          </cell>
          <cell r="Z493">
            <v>50</v>
          </cell>
          <cell r="AA493">
            <v>50</v>
          </cell>
          <cell r="AB493">
            <v>0.04</v>
          </cell>
          <cell r="AC493">
            <v>0.04</v>
          </cell>
          <cell r="AD493">
            <v>1</v>
          </cell>
        </row>
        <row r="494">
          <cell r="A494">
            <v>493</v>
          </cell>
          <cell r="B494" t="str">
            <v>A5+39.5*30.5</v>
          </cell>
          <cell r="C494">
            <v>775</v>
          </cell>
          <cell r="D494">
            <v>1003</v>
          </cell>
          <cell r="E494">
            <v>46</v>
          </cell>
          <cell r="F494">
            <v>46</v>
          </cell>
          <cell r="G494">
            <v>60</v>
          </cell>
          <cell r="H494">
            <v>60</v>
          </cell>
          <cell r="I494">
            <v>1</v>
          </cell>
          <cell r="J494">
            <v>1</v>
          </cell>
          <cell r="K494">
            <v>203.5</v>
          </cell>
          <cell r="L494">
            <v>1</v>
          </cell>
          <cell r="M494">
            <v>37</v>
          </cell>
          <cell r="N494">
            <v>82</v>
          </cell>
          <cell r="O494">
            <v>91</v>
          </cell>
          <cell r="P494">
            <v>114</v>
          </cell>
          <cell r="Q494">
            <v>0</v>
          </cell>
          <cell r="R494">
            <v>0.13</v>
          </cell>
          <cell r="S494">
            <v>0.13</v>
          </cell>
          <cell r="T494">
            <v>0.33</v>
          </cell>
          <cell r="U494">
            <v>3</v>
          </cell>
          <cell r="V494">
            <v>15</v>
          </cell>
          <cell r="W494">
            <v>12</v>
          </cell>
          <cell r="X494">
            <v>1</v>
          </cell>
          <cell r="Y494">
            <v>1</v>
          </cell>
          <cell r="Z494">
            <v>50</v>
          </cell>
          <cell r="AA494">
            <v>50</v>
          </cell>
          <cell r="AB494">
            <v>0.04</v>
          </cell>
          <cell r="AC494">
            <v>0.3</v>
          </cell>
          <cell r="AD494">
            <v>3</v>
          </cell>
        </row>
        <row r="495">
          <cell r="A495">
            <v>494</v>
          </cell>
          <cell r="B495" t="str">
            <v>ZMB39.5*30.5</v>
          </cell>
          <cell r="C495">
            <v>775</v>
          </cell>
          <cell r="D495">
            <v>1003</v>
          </cell>
          <cell r="E495">
            <v>46</v>
          </cell>
          <cell r="F495">
            <v>46</v>
          </cell>
          <cell r="G495">
            <v>60</v>
          </cell>
          <cell r="H495">
            <v>60</v>
          </cell>
          <cell r="I495">
            <v>1</v>
          </cell>
          <cell r="J495">
            <v>1</v>
          </cell>
          <cell r="K495">
            <v>203.5</v>
          </cell>
          <cell r="L495">
            <v>1</v>
          </cell>
          <cell r="M495">
            <v>37</v>
          </cell>
          <cell r="N495">
            <v>82</v>
          </cell>
          <cell r="O495">
            <v>91</v>
          </cell>
          <cell r="P495">
            <v>114</v>
          </cell>
          <cell r="Q495">
            <v>2</v>
          </cell>
          <cell r="R495">
            <v>2</v>
          </cell>
          <cell r="S495">
            <v>0.15</v>
          </cell>
          <cell r="T495">
            <v>1</v>
          </cell>
          <cell r="U495">
            <v>11</v>
          </cell>
          <cell r="V495">
            <v>15</v>
          </cell>
          <cell r="W495">
            <v>12</v>
          </cell>
          <cell r="X495">
            <v>1</v>
          </cell>
          <cell r="Y495">
            <v>1</v>
          </cell>
          <cell r="Z495">
            <v>50</v>
          </cell>
          <cell r="AA495">
            <v>50</v>
          </cell>
          <cell r="AB495">
            <v>50</v>
          </cell>
          <cell r="AC495">
            <v>50</v>
          </cell>
          <cell r="AD495">
            <v>1</v>
          </cell>
        </row>
        <row r="496">
          <cell r="A496">
            <v>495</v>
          </cell>
          <cell r="B496" t="str">
            <v>A5c39.5*30.6</v>
          </cell>
          <cell r="C496">
            <v>775</v>
          </cell>
          <cell r="D496">
            <v>1003</v>
          </cell>
          <cell r="E496">
            <v>46</v>
          </cell>
          <cell r="F496">
            <v>46</v>
          </cell>
          <cell r="G496">
            <v>60</v>
          </cell>
          <cell r="H496">
            <v>60</v>
          </cell>
          <cell r="I496">
            <v>1</v>
          </cell>
          <cell r="J496">
            <v>1</v>
          </cell>
          <cell r="K496">
            <v>203.5</v>
          </cell>
          <cell r="L496">
            <v>1</v>
          </cell>
          <cell r="M496">
            <v>37</v>
          </cell>
          <cell r="N496">
            <v>82</v>
          </cell>
          <cell r="O496">
            <v>91</v>
          </cell>
          <cell r="P496">
            <v>114</v>
          </cell>
          <cell r="Q496">
            <v>0</v>
          </cell>
          <cell r="R496">
            <v>0.13</v>
          </cell>
          <cell r="S496">
            <v>0.13</v>
          </cell>
          <cell r="T496">
            <v>0.13</v>
          </cell>
          <cell r="U496">
            <v>1</v>
          </cell>
          <cell r="V496">
            <v>15</v>
          </cell>
          <cell r="W496">
            <v>12</v>
          </cell>
          <cell r="X496">
            <v>1</v>
          </cell>
          <cell r="Y496">
            <v>1</v>
          </cell>
          <cell r="Z496">
            <v>50</v>
          </cell>
          <cell r="AA496">
            <v>50</v>
          </cell>
          <cell r="AB496">
            <v>0.04</v>
          </cell>
          <cell r="AC496">
            <v>0.04</v>
          </cell>
          <cell r="AD496">
            <v>1</v>
          </cell>
        </row>
        <row r="497">
          <cell r="A497">
            <v>496</v>
          </cell>
          <cell r="B497" t="str">
            <v>A5+39.5*30.6</v>
          </cell>
          <cell r="C497">
            <v>775</v>
          </cell>
          <cell r="D497">
            <v>1003</v>
          </cell>
          <cell r="E497">
            <v>46</v>
          </cell>
          <cell r="F497">
            <v>46</v>
          </cell>
          <cell r="G497">
            <v>60</v>
          </cell>
          <cell r="H497">
            <v>60</v>
          </cell>
          <cell r="I497">
            <v>1</v>
          </cell>
          <cell r="J497">
            <v>1</v>
          </cell>
          <cell r="K497">
            <v>203.5</v>
          </cell>
          <cell r="L497">
            <v>1</v>
          </cell>
          <cell r="M497">
            <v>37</v>
          </cell>
          <cell r="N497">
            <v>82</v>
          </cell>
          <cell r="O497">
            <v>91</v>
          </cell>
          <cell r="P497">
            <v>114</v>
          </cell>
          <cell r="Q497">
            <v>0</v>
          </cell>
          <cell r="R497">
            <v>0.13</v>
          </cell>
          <cell r="S497">
            <v>0.13</v>
          </cell>
          <cell r="T497">
            <v>0.33</v>
          </cell>
          <cell r="U497">
            <v>3</v>
          </cell>
          <cell r="V497">
            <v>15</v>
          </cell>
          <cell r="W497">
            <v>12</v>
          </cell>
          <cell r="X497">
            <v>1</v>
          </cell>
          <cell r="Y497">
            <v>1</v>
          </cell>
          <cell r="Z497">
            <v>50</v>
          </cell>
          <cell r="AA497">
            <v>50</v>
          </cell>
          <cell r="AB497">
            <v>0.04</v>
          </cell>
          <cell r="AC497">
            <v>0.3</v>
          </cell>
          <cell r="AD497">
            <v>3</v>
          </cell>
        </row>
        <row r="498">
          <cell r="A498">
            <v>497</v>
          </cell>
          <cell r="B498" t="str">
            <v>ZMB39.5*30.6</v>
          </cell>
          <cell r="C498">
            <v>775</v>
          </cell>
          <cell r="D498">
            <v>1003</v>
          </cell>
          <cell r="E498">
            <v>46</v>
          </cell>
          <cell r="F498">
            <v>46</v>
          </cell>
          <cell r="G498">
            <v>60</v>
          </cell>
          <cell r="H498">
            <v>60</v>
          </cell>
          <cell r="I498">
            <v>1</v>
          </cell>
          <cell r="J498">
            <v>1</v>
          </cell>
          <cell r="K498">
            <v>203.5</v>
          </cell>
          <cell r="L498">
            <v>1</v>
          </cell>
          <cell r="M498">
            <v>37</v>
          </cell>
          <cell r="N498">
            <v>82</v>
          </cell>
          <cell r="O498">
            <v>91</v>
          </cell>
          <cell r="P498">
            <v>114</v>
          </cell>
          <cell r="Q498">
            <v>2</v>
          </cell>
          <cell r="R498">
            <v>2</v>
          </cell>
          <cell r="S498">
            <v>0.15</v>
          </cell>
          <cell r="T498">
            <v>1</v>
          </cell>
          <cell r="U498">
            <v>11</v>
          </cell>
          <cell r="V498">
            <v>15</v>
          </cell>
          <cell r="W498">
            <v>12</v>
          </cell>
          <cell r="X498">
            <v>1</v>
          </cell>
          <cell r="Y498">
            <v>1</v>
          </cell>
          <cell r="Z498">
            <v>50</v>
          </cell>
          <cell r="AA498">
            <v>50</v>
          </cell>
          <cell r="AB498">
            <v>50</v>
          </cell>
          <cell r="AC498">
            <v>50</v>
          </cell>
          <cell r="AD498">
            <v>1</v>
          </cell>
        </row>
        <row r="499">
          <cell r="A499">
            <v>498</v>
          </cell>
          <cell r="B499" t="str">
            <v>A5\39.5*30.6</v>
          </cell>
          <cell r="C499">
            <v>775</v>
          </cell>
          <cell r="D499">
            <v>1003</v>
          </cell>
          <cell r="E499">
            <v>76</v>
          </cell>
          <cell r="F499">
            <v>76</v>
          </cell>
          <cell r="G499">
            <v>125</v>
          </cell>
          <cell r="H499">
            <v>125</v>
          </cell>
          <cell r="I499">
            <v>1</v>
          </cell>
          <cell r="J499">
            <v>1</v>
          </cell>
          <cell r="K499">
            <v>203.5</v>
          </cell>
          <cell r="L499">
            <v>1</v>
          </cell>
          <cell r="M499">
            <v>37</v>
          </cell>
          <cell r="N499">
            <v>82</v>
          </cell>
          <cell r="O499">
            <v>91</v>
          </cell>
          <cell r="P499">
            <v>114</v>
          </cell>
          <cell r="Q499">
            <v>0</v>
          </cell>
          <cell r="R499">
            <v>0.13</v>
          </cell>
          <cell r="S499">
            <v>0.13</v>
          </cell>
          <cell r="T499">
            <v>0.75</v>
          </cell>
          <cell r="U499">
            <v>2</v>
          </cell>
          <cell r="V499">
            <v>15</v>
          </cell>
          <cell r="W499">
            <v>12</v>
          </cell>
          <cell r="X499">
            <v>1</v>
          </cell>
          <cell r="Y499">
            <v>1</v>
          </cell>
          <cell r="Z499">
            <v>50</v>
          </cell>
          <cell r="AA499">
            <v>50</v>
          </cell>
          <cell r="AB499">
            <v>50</v>
          </cell>
          <cell r="AC499">
            <v>50</v>
          </cell>
          <cell r="AD499">
            <v>1</v>
          </cell>
        </row>
        <row r="500">
          <cell r="A500">
            <v>499</v>
          </cell>
          <cell r="B500" t="str">
            <v/>
          </cell>
          <cell r="C500" t="str">
            <v/>
          </cell>
          <cell r="D500" t="str">
            <v/>
          </cell>
          <cell r="E500" t="str">
            <v/>
          </cell>
          <cell r="F500" t="str">
            <v/>
          </cell>
          <cell r="G500" t="str">
            <v/>
          </cell>
          <cell r="H500" t="str">
            <v/>
          </cell>
          <cell r="I500" t="str">
            <v/>
          </cell>
          <cell r="J500" t="str">
            <v/>
          </cell>
          <cell r="K500" t="str">
            <v/>
          </cell>
          <cell r="L500" t="str">
            <v/>
          </cell>
          <cell r="M500" t="str">
            <v/>
          </cell>
          <cell r="N500" t="str">
            <v/>
          </cell>
          <cell r="O500" t="str">
            <v/>
          </cell>
          <cell r="P500" t="str">
            <v/>
          </cell>
          <cell r="Q500" t="str">
            <v/>
          </cell>
          <cell r="R500" t="str">
            <v/>
          </cell>
          <cell r="S500" t="str">
            <v/>
          </cell>
          <cell r="T500" t="str">
            <v/>
          </cell>
          <cell r="V500" t="str">
            <v/>
          </cell>
          <cell r="W500" t="str">
            <v/>
          </cell>
          <cell r="X500" t="str">
            <v/>
          </cell>
          <cell r="Y500" t="str">
            <v/>
          </cell>
          <cell r="Z500" t="str">
            <v/>
          </cell>
          <cell r="AA500" t="str">
            <v/>
          </cell>
        </row>
        <row r="501">
          <cell r="A501">
            <v>500</v>
          </cell>
          <cell r="B501" t="str">
            <v/>
          </cell>
          <cell r="C501" t="str">
            <v/>
          </cell>
          <cell r="D501" t="str">
            <v/>
          </cell>
          <cell r="E501" t="str">
            <v/>
          </cell>
          <cell r="F501" t="str">
            <v/>
          </cell>
          <cell r="G501" t="str">
            <v/>
          </cell>
          <cell r="H501" t="str">
            <v/>
          </cell>
          <cell r="I501" t="str">
            <v/>
          </cell>
          <cell r="J501" t="str">
            <v/>
          </cell>
          <cell r="K501" t="str">
            <v/>
          </cell>
          <cell r="L501" t="str">
            <v/>
          </cell>
          <cell r="M501" t="str">
            <v/>
          </cell>
          <cell r="N501" t="str">
            <v/>
          </cell>
          <cell r="O501" t="str">
            <v/>
          </cell>
          <cell r="P501" t="str">
            <v/>
          </cell>
          <cell r="Q501" t="str">
            <v/>
          </cell>
          <cell r="R501" t="str">
            <v/>
          </cell>
          <cell r="S501" t="str">
            <v/>
          </cell>
          <cell r="T501" t="str">
            <v/>
          </cell>
          <cell r="V501" t="str">
            <v/>
          </cell>
          <cell r="W501" t="str">
            <v/>
          </cell>
          <cell r="X501" t="str">
            <v/>
          </cell>
          <cell r="Y501" t="str">
            <v/>
          </cell>
          <cell r="Z501" t="str">
            <v/>
          </cell>
          <cell r="AA501" t="str">
            <v/>
          </cell>
        </row>
        <row r="502">
          <cell r="A502">
            <v>501</v>
          </cell>
          <cell r="B502" t="str">
            <v>Q6 49.5*41.0</v>
          </cell>
          <cell r="C502">
            <v>1041</v>
          </cell>
          <cell r="D502">
            <v>1257</v>
          </cell>
          <cell r="E502">
            <v>24</v>
          </cell>
          <cell r="F502">
            <v>24</v>
          </cell>
          <cell r="G502">
            <v>32</v>
          </cell>
          <cell r="H502">
            <v>32</v>
          </cell>
          <cell r="I502">
            <v>1</v>
          </cell>
          <cell r="J502">
            <v>1</v>
          </cell>
          <cell r="K502">
            <v>203.5</v>
          </cell>
          <cell r="L502">
            <v>1</v>
          </cell>
          <cell r="M502">
            <v>25</v>
          </cell>
          <cell r="N502">
            <v>56</v>
          </cell>
          <cell r="O502">
            <v>62</v>
          </cell>
          <cell r="P502">
            <v>78</v>
          </cell>
          <cell r="Q502">
            <v>0</v>
          </cell>
          <cell r="R502">
            <v>0.13</v>
          </cell>
          <cell r="S502">
            <v>0.13</v>
          </cell>
          <cell r="T502">
            <v>0.13</v>
          </cell>
          <cell r="U502">
            <v>1</v>
          </cell>
          <cell r="V502">
            <v>15</v>
          </cell>
          <cell r="W502">
            <v>12</v>
          </cell>
          <cell r="X502">
            <v>1</v>
          </cell>
          <cell r="Y502">
            <v>1</v>
          </cell>
          <cell r="Z502">
            <v>50</v>
          </cell>
          <cell r="AA502">
            <v>50</v>
          </cell>
          <cell r="AB502">
            <v>0.04</v>
          </cell>
          <cell r="AC502">
            <v>0.04</v>
          </cell>
          <cell r="AD502">
            <v>1</v>
          </cell>
        </row>
        <row r="503">
          <cell r="A503">
            <v>502</v>
          </cell>
          <cell r="B503" t="str">
            <v>Q6c49.5*41.0</v>
          </cell>
          <cell r="C503">
            <v>1041</v>
          </cell>
          <cell r="D503">
            <v>1257</v>
          </cell>
          <cell r="E503">
            <v>179</v>
          </cell>
          <cell r="F503">
            <v>179</v>
          </cell>
          <cell r="G503">
            <v>187</v>
          </cell>
          <cell r="H503">
            <v>187</v>
          </cell>
          <cell r="I503">
            <v>1</v>
          </cell>
          <cell r="J503">
            <v>1</v>
          </cell>
          <cell r="K503">
            <v>203.5</v>
          </cell>
          <cell r="L503">
            <v>1</v>
          </cell>
          <cell r="M503">
            <v>25</v>
          </cell>
          <cell r="N503">
            <v>56</v>
          </cell>
          <cell r="O503">
            <v>62</v>
          </cell>
          <cell r="P503">
            <v>78</v>
          </cell>
          <cell r="Q503">
            <v>0</v>
          </cell>
          <cell r="R503">
            <v>0.13</v>
          </cell>
          <cell r="S503">
            <v>0.13</v>
          </cell>
          <cell r="T503">
            <v>0.13</v>
          </cell>
          <cell r="U503">
            <v>1</v>
          </cell>
          <cell r="V503">
            <v>15</v>
          </cell>
          <cell r="W503">
            <v>12</v>
          </cell>
          <cell r="X503">
            <v>1</v>
          </cell>
          <cell r="Y503">
            <v>1</v>
          </cell>
          <cell r="Z503">
            <v>50</v>
          </cell>
          <cell r="AA503">
            <v>50</v>
          </cell>
          <cell r="AB503">
            <v>0.04</v>
          </cell>
          <cell r="AC503">
            <v>0.04</v>
          </cell>
          <cell r="AD503">
            <v>1</v>
          </cell>
        </row>
        <row r="504">
          <cell r="A504">
            <v>503</v>
          </cell>
          <cell r="B504" t="str">
            <v>Q6x49.5*41.0</v>
          </cell>
          <cell r="C504">
            <v>1041</v>
          </cell>
          <cell r="D504">
            <v>1257</v>
          </cell>
          <cell r="E504">
            <v>24</v>
          </cell>
          <cell r="F504">
            <v>24</v>
          </cell>
          <cell r="G504">
            <v>32</v>
          </cell>
          <cell r="H504">
            <v>32</v>
          </cell>
          <cell r="I504">
            <v>2</v>
          </cell>
          <cell r="J504">
            <v>2</v>
          </cell>
          <cell r="K504">
            <v>203.5</v>
          </cell>
          <cell r="L504">
            <v>4</v>
          </cell>
          <cell r="M504">
            <v>25</v>
          </cell>
          <cell r="N504">
            <v>56</v>
          </cell>
          <cell r="O504">
            <v>62</v>
          </cell>
          <cell r="P504">
            <v>78</v>
          </cell>
          <cell r="Q504">
            <v>0</v>
          </cell>
          <cell r="R504">
            <v>0.13</v>
          </cell>
          <cell r="S504">
            <v>0.13</v>
          </cell>
          <cell r="T504">
            <v>0.13</v>
          </cell>
          <cell r="U504">
            <v>1</v>
          </cell>
          <cell r="V504">
            <v>15</v>
          </cell>
          <cell r="W504">
            <v>12</v>
          </cell>
          <cell r="X504">
            <v>1</v>
          </cell>
          <cell r="Y504">
            <v>1</v>
          </cell>
          <cell r="Z504">
            <v>50</v>
          </cell>
          <cell r="AA504">
            <v>50</v>
          </cell>
          <cell r="AB504">
            <v>0.04</v>
          </cell>
          <cell r="AC504">
            <v>0.04</v>
          </cell>
          <cell r="AD504">
            <v>1</v>
          </cell>
        </row>
        <row r="505">
          <cell r="A505">
            <v>504</v>
          </cell>
          <cell r="B505" t="str">
            <v>Q6+49.5*41.0</v>
          </cell>
          <cell r="C505">
            <v>1041</v>
          </cell>
          <cell r="D505">
            <v>1257</v>
          </cell>
          <cell r="E505">
            <v>24</v>
          </cell>
          <cell r="F505">
            <v>24</v>
          </cell>
          <cell r="G505">
            <v>32</v>
          </cell>
          <cell r="H505">
            <v>32</v>
          </cell>
          <cell r="I505">
            <v>1</v>
          </cell>
          <cell r="J505">
            <v>1</v>
          </cell>
          <cell r="K505">
            <v>203.5</v>
          </cell>
          <cell r="L505">
            <v>1</v>
          </cell>
          <cell r="M505">
            <v>25</v>
          </cell>
          <cell r="N505">
            <v>56</v>
          </cell>
          <cell r="O505">
            <v>62</v>
          </cell>
          <cell r="P505">
            <v>78</v>
          </cell>
          <cell r="Q505">
            <v>0</v>
          </cell>
          <cell r="R505">
            <v>0.13</v>
          </cell>
          <cell r="S505">
            <v>0.13</v>
          </cell>
          <cell r="T505">
            <v>0.33</v>
          </cell>
          <cell r="U505">
            <v>3</v>
          </cell>
          <cell r="V505">
            <v>15</v>
          </cell>
          <cell r="W505">
            <v>12</v>
          </cell>
          <cell r="X505">
            <v>1</v>
          </cell>
          <cell r="Y505">
            <v>1</v>
          </cell>
          <cell r="Z505">
            <v>50</v>
          </cell>
          <cell r="AA505">
            <v>50</v>
          </cell>
          <cell r="AB505">
            <v>0.04</v>
          </cell>
          <cell r="AC505">
            <v>0.3</v>
          </cell>
          <cell r="AD505">
            <v>3</v>
          </cell>
        </row>
        <row r="506">
          <cell r="A506">
            <v>505</v>
          </cell>
          <cell r="B506" t="str">
            <v>Q6c49.0*41.0</v>
          </cell>
          <cell r="C506">
            <v>1041</v>
          </cell>
          <cell r="D506">
            <v>1245</v>
          </cell>
          <cell r="E506">
            <v>179</v>
          </cell>
          <cell r="F506">
            <v>179</v>
          </cell>
          <cell r="G506">
            <v>181</v>
          </cell>
          <cell r="H506">
            <v>181</v>
          </cell>
          <cell r="I506">
            <v>1</v>
          </cell>
          <cell r="J506">
            <v>1</v>
          </cell>
          <cell r="K506">
            <v>203.5</v>
          </cell>
          <cell r="L506">
            <v>1</v>
          </cell>
          <cell r="M506">
            <v>25</v>
          </cell>
          <cell r="N506">
            <v>56</v>
          </cell>
          <cell r="O506">
            <v>62</v>
          </cell>
          <cell r="P506">
            <v>78</v>
          </cell>
          <cell r="Q506">
            <v>0</v>
          </cell>
          <cell r="R506">
            <v>0.13</v>
          </cell>
          <cell r="S506">
            <v>0.13</v>
          </cell>
          <cell r="T506">
            <v>0.13</v>
          </cell>
          <cell r="U506">
            <v>1</v>
          </cell>
          <cell r="V506">
            <v>15</v>
          </cell>
          <cell r="W506">
            <v>12</v>
          </cell>
          <cell r="X506">
            <v>1</v>
          </cell>
          <cell r="Y506">
            <v>1</v>
          </cell>
          <cell r="Z506">
            <v>50</v>
          </cell>
          <cell r="AA506">
            <v>50</v>
          </cell>
          <cell r="AB506">
            <v>0.04</v>
          </cell>
          <cell r="AC506">
            <v>0.04</v>
          </cell>
          <cell r="AD506">
            <v>1</v>
          </cell>
        </row>
        <row r="507">
          <cell r="A507">
            <v>506</v>
          </cell>
          <cell r="B507" t="str">
            <v>Q6 49.0*41.0</v>
          </cell>
          <cell r="C507">
            <v>1041</v>
          </cell>
          <cell r="D507">
            <v>1245</v>
          </cell>
          <cell r="E507">
            <v>24</v>
          </cell>
          <cell r="F507">
            <v>24</v>
          </cell>
          <cell r="G507">
            <v>26</v>
          </cell>
          <cell r="H507">
            <v>26</v>
          </cell>
          <cell r="I507">
            <v>1</v>
          </cell>
          <cell r="J507">
            <v>1</v>
          </cell>
          <cell r="K507">
            <v>203.5</v>
          </cell>
          <cell r="L507">
            <v>1</v>
          </cell>
          <cell r="M507">
            <v>25</v>
          </cell>
          <cell r="N507">
            <v>56</v>
          </cell>
          <cell r="O507">
            <v>62</v>
          </cell>
          <cell r="P507">
            <v>78</v>
          </cell>
          <cell r="Q507">
            <v>0</v>
          </cell>
          <cell r="R507">
            <v>0.13</v>
          </cell>
          <cell r="S507">
            <v>0.13</v>
          </cell>
          <cell r="T507">
            <v>0.13</v>
          </cell>
          <cell r="U507">
            <v>1</v>
          </cell>
          <cell r="V507">
            <v>15</v>
          </cell>
          <cell r="W507">
            <v>12</v>
          </cell>
          <cell r="X507">
            <v>1</v>
          </cell>
          <cell r="Y507">
            <v>1</v>
          </cell>
          <cell r="Z507">
            <v>50</v>
          </cell>
          <cell r="AA507">
            <v>50</v>
          </cell>
          <cell r="AB507">
            <v>0.04</v>
          </cell>
          <cell r="AC507">
            <v>0.04</v>
          </cell>
          <cell r="AD507">
            <v>1</v>
          </cell>
        </row>
        <row r="508">
          <cell r="A508">
            <v>507</v>
          </cell>
          <cell r="B508" t="str">
            <v>Q6b49.0*41.0</v>
          </cell>
          <cell r="C508">
            <v>1041</v>
          </cell>
          <cell r="D508">
            <v>1245</v>
          </cell>
          <cell r="E508">
            <v>209</v>
          </cell>
          <cell r="F508">
            <v>209</v>
          </cell>
          <cell r="G508">
            <v>246</v>
          </cell>
          <cell r="H508">
            <v>246</v>
          </cell>
          <cell r="I508">
            <v>1</v>
          </cell>
          <cell r="J508">
            <v>1</v>
          </cell>
          <cell r="K508">
            <v>203.5</v>
          </cell>
          <cell r="L508">
            <v>1</v>
          </cell>
          <cell r="M508">
            <v>25</v>
          </cell>
          <cell r="N508">
            <v>56</v>
          </cell>
          <cell r="O508">
            <v>62</v>
          </cell>
          <cell r="P508">
            <v>78</v>
          </cell>
          <cell r="Q508">
            <v>0</v>
          </cell>
          <cell r="R508">
            <v>0.13</v>
          </cell>
          <cell r="S508">
            <v>0.13</v>
          </cell>
          <cell r="T508">
            <v>0.13</v>
          </cell>
          <cell r="U508">
            <v>1</v>
          </cell>
          <cell r="V508">
            <v>15</v>
          </cell>
          <cell r="W508">
            <v>12</v>
          </cell>
          <cell r="X508">
            <v>1</v>
          </cell>
          <cell r="Y508">
            <v>1</v>
          </cell>
          <cell r="Z508">
            <v>50</v>
          </cell>
          <cell r="AA508">
            <v>50</v>
          </cell>
          <cell r="AB508">
            <v>0.04</v>
          </cell>
          <cell r="AC508">
            <v>0.04</v>
          </cell>
          <cell r="AD508">
            <v>1</v>
          </cell>
        </row>
        <row r="509">
          <cell r="A509">
            <v>508</v>
          </cell>
          <cell r="B509" t="str">
            <v>Q6x49.0*41.0</v>
          </cell>
          <cell r="C509">
            <v>1041</v>
          </cell>
          <cell r="D509">
            <v>1245</v>
          </cell>
          <cell r="E509">
            <v>24</v>
          </cell>
          <cell r="F509">
            <v>24</v>
          </cell>
          <cell r="G509">
            <v>26</v>
          </cell>
          <cell r="H509">
            <v>26</v>
          </cell>
          <cell r="I509">
            <v>2</v>
          </cell>
          <cell r="J509">
            <v>2</v>
          </cell>
          <cell r="K509">
            <v>203.5</v>
          </cell>
          <cell r="L509">
            <v>4</v>
          </cell>
          <cell r="M509">
            <v>25</v>
          </cell>
          <cell r="N509">
            <v>56</v>
          </cell>
          <cell r="O509">
            <v>62</v>
          </cell>
          <cell r="P509">
            <v>78</v>
          </cell>
          <cell r="Q509">
            <v>0</v>
          </cell>
          <cell r="R509">
            <v>0.13</v>
          </cell>
          <cell r="S509">
            <v>0.13</v>
          </cell>
          <cell r="T509">
            <v>0.13</v>
          </cell>
          <cell r="U509">
            <v>1</v>
          </cell>
          <cell r="V509">
            <v>15</v>
          </cell>
          <cell r="W509">
            <v>12</v>
          </cell>
          <cell r="X509">
            <v>1</v>
          </cell>
          <cell r="Y509">
            <v>1</v>
          </cell>
          <cell r="Z509">
            <v>50</v>
          </cell>
          <cell r="AA509">
            <v>50</v>
          </cell>
          <cell r="AB509">
            <v>0.04</v>
          </cell>
          <cell r="AC509">
            <v>0.04</v>
          </cell>
          <cell r="AD509">
            <v>1</v>
          </cell>
        </row>
        <row r="510">
          <cell r="A510">
            <v>509</v>
          </cell>
          <cell r="B510" t="str">
            <v>Q6d49.0*41.0</v>
          </cell>
          <cell r="C510">
            <v>1041</v>
          </cell>
          <cell r="D510">
            <v>1245</v>
          </cell>
          <cell r="E510">
            <v>154</v>
          </cell>
          <cell r="F510">
            <v>154</v>
          </cell>
          <cell r="G510">
            <v>161</v>
          </cell>
          <cell r="H510">
            <v>161</v>
          </cell>
          <cell r="I510">
            <v>1</v>
          </cell>
          <cell r="J510">
            <v>1</v>
          </cell>
          <cell r="K510">
            <v>203.5</v>
          </cell>
          <cell r="L510">
            <v>1</v>
          </cell>
          <cell r="M510">
            <v>25</v>
          </cell>
          <cell r="N510">
            <v>56</v>
          </cell>
          <cell r="O510">
            <v>62</v>
          </cell>
          <cell r="P510">
            <v>78</v>
          </cell>
          <cell r="Q510">
            <v>0</v>
          </cell>
          <cell r="R510">
            <v>0.13</v>
          </cell>
          <cell r="S510">
            <v>0.13</v>
          </cell>
          <cell r="T510">
            <v>0.13</v>
          </cell>
          <cell r="U510">
            <v>1</v>
          </cell>
          <cell r="V510">
            <v>15</v>
          </cell>
          <cell r="W510">
            <v>12</v>
          </cell>
          <cell r="X510">
            <v>1</v>
          </cell>
          <cell r="Y510">
            <v>1</v>
          </cell>
          <cell r="Z510">
            <v>50</v>
          </cell>
          <cell r="AA510">
            <v>50</v>
          </cell>
          <cell r="AB510">
            <v>0.04</v>
          </cell>
          <cell r="AC510">
            <v>0.04</v>
          </cell>
          <cell r="AD510">
            <v>1</v>
          </cell>
        </row>
        <row r="511">
          <cell r="A511">
            <v>510</v>
          </cell>
          <cell r="B511" t="str">
            <v>Q6+49.0*41.0</v>
          </cell>
          <cell r="C511">
            <v>1041</v>
          </cell>
          <cell r="D511">
            <v>1245</v>
          </cell>
          <cell r="E511">
            <v>24</v>
          </cell>
          <cell r="F511">
            <v>24</v>
          </cell>
          <cell r="G511">
            <v>26</v>
          </cell>
          <cell r="H511">
            <v>26</v>
          </cell>
          <cell r="I511">
            <v>1</v>
          </cell>
          <cell r="J511">
            <v>1</v>
          </cell>
          <cell r="K511">
            <v>203.5</v>
          </cell>
          <cell r="L511">
            <v>1</v>
          </cell>
          <cell r="M511">
            <v>25</v>
          </cell>
          <cell r="N511">
            <v>56</v>
          </cell>
          <cell r="O511">
            <v>62</v>
          </cell>
          <cell r="P511">
            <v>78</v>
          </cell>
          <cell r="Q511">
            <v>0</v>
          </cell>
          <cell r="R511">
            <v>0.13</v>
          </cell>
          <cell r="S511">
            <v>0.13</v>
          </cell>
          <cell r="T511">
            <v>0.33</v>
          </cell>
          <cell r="U511">
            <v>3</v>
          </cell>
          <cell r="V511">
            <v>15</v>
          </cell>
          <cell r="W511">
            <v>12</v>
          </cell>
          <cell r="X511">
            <v>1</v>
          </cell>
          <cell r="Y511">
            <v>1</v>
          </cell>
          <cell r="Z511">
            <v>50</v>
          </cell>
          <cell r="AA511">
            <v>50</v>
          </cell>
          <cell r="AB511">
            <v>0.04</v>
          </cell>
          <cell r="AC511">
            <v>0.3</v>
          </cell>
          <cell r="AD511">
            <v>3</v>
          </cell>
        </row>
        <row r="512">
          <cell r="A512">
            <v>511</v>
          </cell>
          <cell r="B512" t="str">
            <v>Q6 53.0*45.0</v>
          </cell>
          <cell r="C512">
            <v>1143</v>
          </cell>
          <cell r="D512">
            <v>1346</v>
          </cell>
          <cell r="E512">
            <v>25</v>
          </cell>
          <cell r="F512">
            <v>25</v>
          </cell>
          <cell r="G512">
            <v>26</v>
          </cell>
          <cell r="H512">
            <v>26</v>
          </cell>
          <cell r="I512">
            <v>1</v>
          </cell>
          <cell r="J512">
            <v>1</v>
          </cell>
          <cell r="K512">
            <v>203.5</v>
          </cell>
          <cell r="L512">
            <v>1</v>
          </cell>
          <cell r="M512">
            <v>22</v>
          </cell>
          <cell r="N512">
            <v>48</v>
          </cell>
          <cell r="O512">
            <v>54</v>
          </cell>
          <cell r="P512">
            <v>67</v>
          </cell>
          <cell r="Q512">
            <v>0</v>
          </cell>
          <cell r="R512">
            <v>0.13</v>
          </cell>
          <cell r="S512">
            <v>0.13</v>
          </cell>
          <cell r="T512">
            <v>0.13</v>
          </cell>
          <cell r="U512">
            <v>1</v>
          </cell>
          <cell r="V512">
            <v>15</v>
          </cell>
          <cell r="W512">
            <v>12</v>
          </cell>
          <cell r="X512">
            <v>1</v>
          </cell>
          <cell r="Y512">
            <v>1</v>
          </cell>
          <cell r="Z512">
            <v>50</v>
          </cell>
          <cell r="AA512">
            <v>50</v>
          </cell>
          <cell r="AB512">
            <v>0.04</v>
          </cell>
          <cell r="AC512">
            <v>0.04</v>
          </cell>
          <cell r="AD512">
            <v>1</v>
          </cell>
        </row>
        <row r="513">
          <cell r="A513">
            <v>512</v>
          </cell>
          <cell r="B513" t="str">
            <v>Q6d53.0*45.0</v>
          </cell>
          <cell r="C513">
            <v>1143</v>
          </cell>
          <cell r="D513">
            <v>1346</v>
          </cell>
          <cell r="E513">
            <v>205</v>
          </cell>
          <cell r="F513">
            <v>205</v>
          </cell>
          <cell r="G513">
            <v>211</v>
          </cell>
          <cell r="H513">
            <v>211</v>
          </cell>
          <cell r="I513">
            <v>1</v>
          </cell>
          <cell r="J513">
            <v>1</v>
          </cell>
          <cell r="K513">
            <v>203.5</v>
          </cell>
          <cell r="L513">
            <v>1</v>
          </cell>
          <cell r="M513">
            <v>22</v>
          </cell>
          <cell r="N513">
            <v>48</v>
          </cell>
          <cell r="O513">
            <v>54</v>
          </cell>
          <cell r="P513">
            <v>67</v>
          </cell>
          <cell r="Q513">
            <v>0</v>
          </cell>
          <cell r="R513">
            <v>0.13</v>
          </cell>
          <cell r="S513">
            <v>0.13</v>
          </cell>
          <cell r="T513">
            <v>0.13</v>
          </cell>
          <cell r="U513">
            <v>1</v>
          </cell>
          <cell r="V513">
            <v>15</v>
          </cell>
          <cell r="W513">
            <v>12</v>
          </cell>
          <cell r="X513">
            <v>1</v>
          </cell>
          <cell r="Y513">
            <v>1</v>
          </cell>
          <cell r="Z513">
            <v>50</v>
          </cell>
          <cell r="AA513">
            <v>50</v>
          </cell>
          <cell r="AB513">
            <v>0.04</v>
          </cell>
          <cell r="AC513">
            <v>0.04</v>
          </cell>
          <cell r="AD513">
            <v>1</v>
          </cell>
        </row>
        <row r="514">
          <cell r="A514">
            <v>513</v>
          </cell>
          <cell r="B514" t="str">
            <v>Q6x53.0*45.0</v>
          </cell>
          <cell r="C514">
            <v>1143</v>
          </cell>
          <cell r="D514">
            <v>1346</v>
          </cell>
          <cell r="E514">
            <v>10</v>
          </cell>
          <cell r="F514">
            <v>10</v>
          </cell>
          <cell r="G514">
            <v>11</v>
          </cell>
          <cell r="H514">
            <v>11</v>
          </cell>
          <cell r="I514">
            <v>2</v>
          </cell>
          <cell r="J514">
            <v>2</v>
          </cell>
          <cell r="K514">
            <v>203.5</v>
          </cell>
          <cell r="L514">
            <v>4</v>
          </cell>
          <cell r="M514">
            <v>22</v>
          </cell>
          <cell r="N514">
            <v>48</v>
          </cell>
          <cell r="O514">
            <v>54</v>
          </cell>
          <cell r="P514">
            <v>67</v>
          </cell>
          <cell r="Q514">
            <v>0</v>
          </cell>
          <cell r="R514">
            <v>0.13</v>
          </cell>
          <cell r="S514">
            <v>0.13</v>
          </cell>
          <cell r="T514">
            <v>0.13</v>
          </cell>
          <cell r="U514">
            <v>1</v>
          </cell>
          <cell r="V514">
            <v>15</v>
          </cell>
          <cell r="W514">
            <v>12</v>
          </cell>
          <cell r="X514">
            <v>1</v>
          </cell>
          <cell r="Y514">
            <v>1</v>
          </cell>
          <cell r="Z514">
            <v>50</v>
          </cell>
          <cell r="AA514">
            <v>50</v>
          </cell>
          <cell r="AB514">
            <v>0.04</v>
          </cell>
          <cell r="AC514">
            <v>0.04</v>
          </cell>
          <cell r="AD514">
            <v>1</v>
          </cell>
        </row>
        <row r="515">
          <cell r="A515">
            <v>514</v>
          </cell>
          <cell r="B515" t="str">
            <v>Q6+53.0*45.0</v>
          </cell>
          <cell r="C515">
            <v>1143</v>
          </cell>
          <cell r="D515">
            <v>1346</v>
          </cell>
          <cell r="E515">
            <v>25</v>
          </cell>
          <cell r="F515">
            <v>25</v>
          </cell>
          <cell r="G515">
            <v>26</v>
          </cell>
          <cell r="H515">
            <v>26</v>
          </cell>
          <cell r="I515">
            <v>1</v>
          </cell>
          <cell r="J515">
            <v>1</v>
          </cell>
          <cell r="K515">
            <v>203.5</v>
          </cell>
          <cell r="L515">
            <v>1</v>
          </cell>
          <cell r="M515">
            <v>22</v>
          </cell>
          <cell r="N515">
            <v>48</v>
          </cell>
          <cell r="O515">
            <v>54</v>
          </cell>
          <cell r="P515">
            <v>67</v>
          </cell>
          <cell r="Q515">
            <v>0</v>
          </cell>
          <cell r="R515">
            <v>0.13</v>
          </cell>
          <cell r="S515">
            <v>0.13</v>
          </cell>
          <cell r="T515">
            <v>0.33</v>
          </cell>
          <cell r="U515">
            <v>3</v>
          </cell>
          <cell r="V515">
            <v>15</v>
          </cell>
          <cell r="W515">
            <v>12</v>
          </cell>
          <cell r="X515">
            <v>1</v>
          </cell>
          <cell r="Y515">
            <v>1</v>
          </cell>
          <cell r="Z515">
            <v>50</v>
          </cell>
          <cell r="AA515">
            <v>50</v>
          </cell>
          <cell r="AB515">
            <v>0.04</v>
          </cell>
          <cell r="AC515">
            <v>0.3</v>
          </cell>
          <cell r="AD515">
            <v>3</v>
          </cell>
        </row>
        <row r="516">
          <cell r="A516">
            <v>515</v>
          </cell>
          <cell r="B516" t="str">
            <v/>
          </cell>
          <cell r="C516" t="str">
            <v/>
          </cell>
          <cell r="D516" t="str">
            <v/>
          </cell>
          <cell r="E516" t="str">
            <v/>
          </cell>
          <cell r="F516" t="str">
            <v/>
          </cell>
          <cell r="G516" t="str">
            <v/>
          </cell>
          <cell r="H516" t="str">
            <v/>
          </cell>
          <cell r="I516" t="str">
            <v/>
          </cell>
          <cell r="J516" t="str">
            <v/>
          </cell>
          <cell r="K516" t="str">
            <v/>
          </cell>
          <cell r="L516" t="str">
            <v/>
          </cell>
          <cell r="M516" t="str">
            <v/>
          </cell>
          <cell r="N516" t="str">
            <v/>
          </cell>
          <cell r="O516" t="str">
            <v/>
          </cell>
          <cell r="P516" t="str">
            <v/>
          </cell>
          <cell r="Q516" t="str">
            <v/>
          </cell>
          <cell r="R516" t="str">
            <v/>
          </cell>
          <cell r="S516" t="str">
            <v/>
          </cell>
          <cell r="T516" t="str">
            <v/>
          </cell>
          <cell r="V516" t="str">
            <v/>
          </cell>
          <cell r="W516" t="str">
            <v/>
          </cell>
          <cell r="X516" t="str">
            <v/>
          </cell>
          <cell r="Y516" t="str">
            <v/>
          </cell>
          <cell r="Z516" t="str">
            <v/>
          </cell>
          <cell r="AA516" t="str">
            <v/>
          </cell>
          <cell r="AB516" t="str">
            <v/>
          </cell>
        </row>
        <row r="517">
          <cell r="A517">
            <v>516</v>
          </cell>
          <cell r="B517" t="str">
            <v>Q7 53.0*45.0</v>
          </cell>
          <cell r="C517">
            <v>1143</v>
          </cell>
          <cell r="D517">
            <v>1346</v>
          </cell>
          <cell r="E517">
            <v>25</v>
          </cell>
          <cell r="F517">
            <v>25</v>
          </cell>
          <cell r="G517">
            <v>26</v>
          </cell>
          <cell r="H517">
            <v>26</v>
          </cell>
          <cell r="I517">
            <v>1</v>
          </cell>
          <cell r="J517">
            <v>1</v>
          </cell>
          <cell r="K517">
            <v>203.5</v>
          </cell>
          <cell r="L517">
            <v>1</v>
          </cell>
          <cell r="M517">
            <v>22</v>
          </cell>
          <cell r="N517">
            <v>48</v>
          </cell>
          <cell r="O517">
            <v>54</v>
          </cell>
          <cell r="P517">
            <v>67</v>
          </cell>
          <cell r="Q517">
            <v>0</v>
          </cell>
          <cell r="R517">
            <v>0.13</v>
          </cell>
          <cell r="S517">
            <v>0.13</v>
          </cell>
          <cell r="T517">
            <v>0.13</v>
          </cell>
          <cell r="U517">
            <v>1</v>
          </cell>
          <cell r="V517">
            <v>15</v>
          </cell>
          <cell r="W517">
            <v>12</v>
          </cell>
          <cell r="X517">
            <v>1</v>
          </cell>
          <cell r="Y517">
            <v>1</v>
          </cell>
          <cell r="Z517">
            <v>50</v>
          </cell>
          <cell r="AA517">
            <v>50</v>
          </cell>
          <cell r="AB517">
            <v>0.04</v>
          </cell>
          <cell r="AC517">
            <v>0.04</v>
          </cell>
          <cell r="AD517">
            <v>1</v>
          </cell>
        </row>
        <row r="518">
          <cell r="A518">
            <v>517</v>
          </cell>
          <cell r="B518" t="str">
            <v>Q7d53.0*45.0</v>
          </cell>
          <cell r="C518">
            <v>1143</v>
          </cell>
          <cell r="D518">
            <v>1346</v>
          </cell>
          <cell r="E518">
            <v>205</v>
          </cell>
          <cell r="F518">
            <v>205</v>
          </cell>
          <cell r="G518">
            <v>211</v>
          </cell>
          <cell r="H518">
            <v>211</v>
          </cell>
          <cell r="I518">
            <v>1</v>
          </cell>
          <cell r="J518">
            <v>1</v>
          </cell>
          <cell r="K518">
            <v>203.5</v>
          </cell>
          <cell r="L518">
            <v>1</v>
          </cell>
          <cell r="M518">
            <v>22</v>
          </cell>
          <cell r="N518">
            <v>48</v>
          </cell>
          <cell r="O518">
            <v>54</v>
          </cell>
          <cell r="P518">
            <v>67</v>
          </cell>
          <cell r="Q518">
            <v>0</v>
          </cell>
          <cell r="R518">
            <v>0.13</v>
          </cell>
          <cell r="S518">
            <v>0.13</v>
          </cell>
          <cell r="T518">
            <v>0.13</v>
          </cell>
          <cell r="U518">
            <v>1</v>
          </cell>
          <cell r="V518">
            <v>15</v>
          </cell>
          <cell r="W518">
            <v>12</v>
          </cell>
          <cell r="X518">
            <v>1</v>
          </cell>
          <cell r="Y518">
            <v>1</v>
          </cell>
          <cell r="Z518">
            <v>50</v>
          </cell>
          <cell r="AA518">
            <v>50</v>
          </cell>
          <cell r="AB518">
            <v>0.04</v>
          </cell>
          <cell r="AC518">
            <v>0.04</v>
          </cell>
          <cell r="AD518">
            <v>1</v>
          </cell>
        </row>
        <row r="519">
          <cell r="A519">
            <v>518</v>
          </cell>
          <cell r="B519" t="str">
            <v>Q7x53.0*45.0</v>
          </cell>
          <cell r="C519">
            <v>1143</v>
          </cell>
          <cell r="D519">
            <v>1346</v>
          </cell>
          <cell r="E519">
            <v>10</v>
          </cell>
          <cell r="F519">
            <v>10</v>
          </cell>
          <cell r="G519">
            <v>11</v>
          </cell>
          <cell r="H519">
            <v>11</v>
          </cell>
          <cell r="I519">
            <v>2</v>
          </cell>
          <cell r="J519">
            <v>2</v>
          </cell>
          <cell r="K519">
            <v>203.5</v>
          </cell>
          <cell r="L519">
            <v>4</v>
          </cell>
          <cell r="M519">
            <v>22</v>
          </cell>
          <cell r="N519">
            <v>48</v>
          </cell>
          <cell r="O519">
            <v>54</v>
          </cell>
          <cell r="P519">
            <v>67</v>
          </cell>
          <cell r="Q519">
            <v>0</v>
          </cell>
          <cell r="R519">
            <v>0.13</v>
          </cell>
          <cell r="S519">
            <v>0.13</v>
          </cell>
          <cell r="T519">
            <v>0.13</v>
          </cell>
          <cell r="U519">
            <v>1</v>
          </cell>
          <cell r="V519">
            <v>15</v>
          </cell>
          <cell r="W519">
            <v>12</v>
          </cell>
          <cell r="X519">
            <v>1</v>
          </cell>
          <cell r="Y519">
            <v>1</v>
          </cell>
          <cell r="Z519">
            <v>50</v>
          </cell>
          <cell r="AA519">
            <v>50</v>
          </cell>
          <cell r="AB519">
            <v>0.04</v>
          </cell>
          <cell r="AC519">
            <v>0.04</v>
          </cell>
          <cell r="AD519">
            <v>1</v>
          </cell>
        </row>
        <row r="520">
          <cell r="A520">
            <v>519</v>
          </cell>
          <cell r="B520" t="str">
            <v>Q7+53.0*45.0</v>
          </cell>
          <cell r="C520">
            <v>1143</v>
          </cell>
          <cell r="D520">
            <v>1346</v>
          </cell>
          <cell r="E520">
            <v>25</v>
          </cell>
          <cell r="F520">
            <v>25</v>
          </cell>
          <cell r="G520">
            <v>26</v>
          </cell>
          <cell r="H520">
            <v>26</v>
          </cell>
          <cell r="I520">
            <v>1</v>
          </cell>
          <cell r="J520">
            <v>1</v>
          </cell>
          <cell r="K520">
            <v>203.5</v>
          </cell>
          <cell r="L520">
            <v>1</v>
          </cell>
          <cell r="M520">
            <v>22</v>
          </cell>
          <cell r="N520">
            <v>48</v>
          </cell>
          <cell r="O520">
            <v>54</v>
          </cell>
          <cell r="P520">
            <v>67</v>
          </cell>
          <cell r="Q520">
            <v>0</v>
          </cell>
          <cell r="R520">
            <v>0.13</v>
          </cell>
          <cell r="S520">
            <v>0.13</v>
          </cell>
          <cell r="T520">
            <v>0.33</v>
          </cell>
          <cell r="U520">
            <v>9999</v>
          </cell>
          <cell r="V520">
            <v>15</v>
          </cell>
          <cell r="W520">
            <v>12</v>
          </cell>
          <cell r="X520">
            <v>1</v>
          </cell>
          <cell r="Y520">
            <v>1</v>
          </cell>
          <cell r="Z520">
            <v>50</v>
          </cell>
          <cell r="AA520">
            <v>50</v>
          </cell>
          <cell r="AB520">
            <v>0.04</v>
          </cell>
          <cell r="AC520">
            <v>0.3</v>
          </cell>
          <cell r="AD520">
            <v>9999</v>
          </cell>
        </row>
        <row r="521">
          <cell r="A521">
            <v>520</v>
          </cell>
          <cell r="B521" t="str">
            <v>Q7 53.5*45.0</v>
          </cell>
          <cell r="C521">
            <v>1143</v>
          </cell>
          <cell r="D521">
            <v>1359</v>
          </cell>
          <cell r="E521">
            <v>25</v>
          </cell>
          <cell r="F521">
            <v>25</v>
          </cell>
          <cell r="G521">
            <v>33</v>
          </cell>
          <cell r="H521">
            <v>33</v>
          </cell>
          <cell r="I521">
            <v>1</v>
          </cell>
          <cell r="J521">
            <v>1</v>
          </cell>
          <cell r="K521">
            <v>203.5</v>
          </cell>
          <cell r="L521">
            <v>1</v>
          </cell>
          <cell r="M521">
            <v>22</v>
          </cell>
          <cell r="N521">
            <v>48</v>
          </cell>
          <cell r="O521">
            <v>54</v>
          </cell>
          <cell r="P521">
            <v>67</v>
          </cell>
          <cell r="Q521">
            <v>0</v>
          </cell>
          <cell r="R521">
            <v>0.13</v>
          </cell>
          <cell r="S521">
            <v>0.13</v>
          </cell>
          <cell r="T521">
            <v>0.13</v>
          </cell>
          <cell r="U521">
            <v>1</v>
          </cell>
          <cell r="V521">
            <v>15</v>
          </cell>
          <cell r="W521">
            <v>12</v>
          </cell>
          <cell r="X521">
            <v>1</v>
          </cell>
          <cell r="Y521">
            <v>1</v>
          </cell>
          <cell r="Z521">
            <v>50</v>
          </cell>
          <cell r="AA521">
            <v>50</v>
          </cell>
          <cell r="AB521">
            <v>0.04</v>
          </cell>
          <cell r="AC521">
            <v>0.04</v>
          </cell>
          <cell r="AD521">
            <v>1</v>
          </cell>
        </row>
        <row r="522">
          <cell r="A522">
            <v>521</v>
          </cell>
          <cell r="B522" t="str">
            <v>Q7d53.5*45.0</v>
          </cell>
          <cell r="C522">
            <v>1143</v>
          </cell>
          <cell r="D522">
            <v>1359</v>
          </cell>
          <cell r="E522">
            <v>205</v>
          </cell>
          <cell r="F522">
            <v>205</v>
          </cell>
          <cell r="G522">
            <v>218</v>
          </cell>
          <cell r="H522">
            <v>218</v>
          </cell>
          <cell r="I522">
            <v>1</v>
          </cell>
          <cell r="J522">
            <v>1</v>
          </cell>
          <cell r="K522">
            <v>203.5</v>
          </cell>
          <cell r="L522">
            <v>1</v>
          </cell>
          <cell r="M522">
            <v>22</v>
          </cell>
          <cell r="N522">
            <v>48</v>
          </cell>
          <cell r="O522">
            <v>54</v>
          </cell>
          <cell r="P522">
            <v>67</v>
          </cell>
          <cell r="Q522">
            <v>0</v>
          </cell>
          <cell r="R522">
            <v>0.13</v>
          </cell>
          <cell r="S522">
            <v>0.13</v>
          </cell>
          <cell r="T522">
            <v>0.13</v>
          </cell>
          <cell r="U522">
            <v>1</v>
          </cell>
          <cell r="V522">
            <v>15</v>
          </cell>
          <cell r="W522">
            <v>12</v>
          </cell>
          <cell r="X522">
            <v>1</v>
          </cell>
          <cell r="Y522">
            <v>1</v>
          </cell>
          <cell r="Z522">
            <v>50</v>
          </cell>
          <cell r="AA522">
            <v>50</v>
          </cell>
          <cell r="AB522">
            <v>0.04</v>
          </cell>
          <cell r="AC522">
            <v>0.04</v>
          </cell>
          <cell r="AD522">
            <v>1</v>
          </cell>
        </row>
        <row r="523">
          <cell r="A523">
            <v>522</v>
          </cell>
          <cell r="B523" t="str">
            <v>Q7x53.5*45.0</v>
          </cell>
          <cell r="C523">
            <v>1143</v>
          </cell>
          <cell r="D523">
            <v>1359</v>
          </cell>
          <cell r="E523">
            <v>10</v>
          </cell>
          <cell r="F523">
            <v>10</v>
          </cell>
          <cell r="G523">
            <v>8</v>
          </cell>
          <cell r="H523">
            <v>8</v>
          </cell>
          <cell r="I523">
            <v>2</v>
          </cell>
          <cell r="J523">
            <v>2</v>
          </cell>
          <cell r="K523">
            <v>203.5</v>
          </cell>
          <cell r="L523">
            <v>4</v>
          </cell>
          <cell r="M523">
            <v>22</v>
          </cell>
          <cell r="N523">
            <v>48</v>
          </cell>
          <cell r="O523">
            <v>54</v>
          </cell>
          <cell r="P523">
            <v>67</v>
          </cell>
          <cell r="Q523">
            <v>0</v>
          </cell>
          <cell r="R523">
            <v>0.13</v>
          </cell>
          <cell r="S523">
            <v>0.13</v>
          </cell>
          <cell r="T523">
            <v>0.13</v>
          </cell>
          <cell r="U523">
            <v>1</v>
          </cell>
          <cell r="V523">
            <v>15</v>
          </cell>
          <cell r="W523">
            <v>12</v>
          </cell>
          <cell r="X523">
            <v>1</v>
          </cell>
          <cell r="Y523">
            <v>1</v>
          </cell>
          <cell r="Z523">
            <v>50</v>
          </cell>
          <cell r="AA523">
            <v>50</v>
          </cell>
          <cell r="AB523">
            <v>0.04</v>
          </cell>
          <cell r="AC523">
            <v>0.04</v>
          </cell>
          <cell r="AD523">
            <v>1</v>
          </cell>
        </row>
        <row r="524">
          <cell r="A524">
            <v>523</v>
          </cell>
          <cell r="B524" t="str">
            <v>Q7+53.5*45.0</v>
          </cell>
          <cell r="C524">
            <v>1143</v>
          </cell>
          <cell r="D524">
            <v>1359</v>
          </cell>
          <cell r="E524">
            <v>25</v>
          </cell>
          <cell r="F524">
            <v>25</v>
          </cell>
          <cell r="G524">
            <v>33</v>
          </cell>
          <cell r="H524">
            <v>33</v>
          </cell>
          <cell r="I524">
            <v>1</v>
          </cell>
          <cell r="J524">
            <v>1</v>
          </cell>
          <cell r="K524">
            <v>203.5</v>
          </cell>
          <cell r="L524">
            <v>1</v>
          </cell>
          <cell r="M524">
            <v>22</v>
          </cell>
          <cell r="N524">
            <v>48</v>
          </cell>
          <cell r="O524">
            <v>54</v>
          </cell>
          <cell r="P524">
            <v>67</v>
          </cell>
          <cell r="Q524">
            <v>0</v>
          </cell>
          <cell r="R524">
            <v>0.13</v>
          </cell>
          <cell r="S524">
            <v>0.13</v>
          </cell>
          <cell r="T524">
            <v>0.33</v>
          </cell>
          <cell r="U524">
            <v>9999</v>
          </cell>
          <cell r="V524">
            <v>15</v>
          </cell>
          <cell r="W524">
            <v>12</v>
          </cell>
          <cell r="X524">
            <v>1</v>
          </cell>
          <cell r="Y524">
            <v>1</v>
          </cell>
          <cell r="Z524">
            <v>50</v>
          </cell>
          <cell r="AA524">
            <v>50</v>
          </cell>
          <cell r="AB524">
            <v>0.04</v>
          </cell>
          <cell r="AC524">
            <v>0.3</v>
          </cell>
          <cell r="AD524">
            <v>9999</v>
          </cell>
        </row>
        <row r="525">
          <cell r="A525">
            <v>524</v>
          </cell>
          <cell r="B525" t="str">
            <v>Q7!53.5*45.0</v>
          </cell>
          <cell r="C525">
            <v>1143</v>
          </cell>
          <cell r="D525">
            <v>1359</v>
          </cell>
          <cell r="E525">
            <v>25</v>
          </cell>
          <cell r="F525">
            <v>25</v>
          </cell>
          <cell r="G525">
            <v>33</v>
          </cell>
          <cell r="H525">
            <v>33</v>
          </cell>
          <cell r="I525">
            <v>1</v>
          </cell>
          <cell r="J525">
            <v>1</v>
          </cell>
          <cell r="K525">
            <v>203.5</v>
          </cell>
          <cell r="L525">
            <v>1</v>
          </cell>
          <cell r="M525">
            <v>22</v>
          </cell>
          <cell r="N525">
            <v>48</v>
          </cell>
          <cell r="O525">
            <v>54</v>
          </cell>
          <cell r="P525">
            <v>67</v>
          </cell>
          <cell r="Q525">
            <v>0</v>
          </cell>
          <cell r="R525">
            <v>0.5</v>
          </cell>
          <cell r="S525">
            <v>0.5</v>
          </cell>
          <cell r="T525">
            <v>1</v>
          </cell>
          <cell r="U525">
            <v>3</v>
          </cell>
          <cell r="V525">
            <v>15</v>
          </cell>
          <cell r="W525">
            <v>12</v>
          </cell>
          <cell r="X525">
            <v>1</v>
          </cell>
          <cell r="Y525">
            <v>1</v>
          </cell>
          <cell r="Z525">
            <v>50</v>
          </cell>
          <cell r="AA525">
            <v>50</v>
          </cell>
          <cell r="AB525">
            <v>50</v>
          </cell>
          <cell r="AC525">
            <v>50</v>
          </cell>
          <cell r="AD525">
            <v>3</v>
          </cell>
        </row>
        <row r="526">
          <cell r="A526">
            <v>525</v>
          </cell>
          <cell r="B526" t="str">
            <v>Q7=53.5*45.0</v>
          </cell>
          <cell r="C526">
            <v>1143</v>
          </cell>
          <cell r="D526">
            <v>1359</v>
          </cell>
          <cell r="E526">
            <v>25</v>
          </cell>
          <cell r="F526">
            <v>25</v>
          </cell>
          <cell r="G526">
            <v>33</v>
          </cell>
          <cell r="H526">
            <v>33</v>
          </cell>
          <cell r="I526">
            <v>1</v>
          </cell>
          <cell r="J526">
            <v>1</v>
          </cell>
          <cell r="K526">
            <v>203.5</v>
          </cell>
          <cell r="L526">
            <v>1</v>
          </cell>
          <cell r="M526">
            <v>22</v>
          </cell>
          <cell r="N526">
            <v>48</v>
          </cell>
          <cell r="O526">
            <v>54</v>
          </cell>
          <cell r="P526">
            <v>67</v>
          </cell>
          <cell r="Q526">
            <v>0</v>
          </cell>
          <cell r="R526">
            <v>0.5</v>
          </cell>
          <cell r="S526">
            <v>0.5</v>
          </cell>
          <cell r="T526">
            <v>0.5</v>
          </cell>
          <cell r="U526">
            <v>1</v>
          </cell>
          <cell r="V526">
            <v>15</v>
          </cell>
          <cell r="W526">
            <v>12</v>
          </cell>
          <cell r="X526">
            <v>1</v>
          </cell>
          <cell r="Y526">
            <v>1</v>
          </cell>
          <cell r="Z526">
            <v>50</v>
          </cell>
          <cell r="AA526">
            <v>50</v>
          </cell>
          <cell r="AB526">
            <v>50</v>
          </cell>
          <cell r="AC526">
            <v>50</v>
          </cell>
          <cell r="AD526">
            <v>1</v>
          </cell>
        </row>
        <row r="527">
          <cell r="A527">
            <v>526</v>
          </cell>
          <cell r="B527" t="str">
            <v>Q6 53.5*45.0</v>
          </cell>
          <cell r="C527">
            <v>1143</v>
          </cell>
          <cell r="D527">
            <v>1359</v>
          </cell>
          <cell r="E527">
            <v>25</v>
          </cell>
          <cell r="F527">
            <v>25</v>
          </cell>
          <cell r="G527">
            <v>33</v>
          </cell>
          <cell r="H527">
            <v>33</v>
          </cell>
          <cell r="I527">
            <v>1</v>
          </cell>
          <cell r="J527">
            <v>1</v>
          </cell>
          <cell r="K527">
            <v>203.5</v>
          </cell>
          <cell r="L527">
            <v>1</v>
          </cell>
          <cell r="M527">
            <v>22</v>
          </cell>
          <cell r="N527">
            <v>48</v>
          </cell>
          <cell r="O527">
            <v>54</v>
          </cell>
          <cell r="P527">
            <v>67</v>
          </cell>
          <cell r="Q527">
            <v>0</v>
          </cell>
          <cell r="R527">
            <v>0.13</v>
          </cell>
          <cell r="S527">
            <v>0.13</v>
          </cell>
          <cell r="T527">
            <v>0.13</v>
          </cell>
          <cell r="U527">
            <v>1</v>
          </cell>
          <cell r="V527">
            <v>15</v>
          </cell>
          <cell r="W527">
            <v>12</v>
          </cell>
          <cell r="X527">
            <v>1</v>
          </cell>
          <cell r="Y527">
            <v>1</v>
          </cell>
          <cell r="Z527">
            <v>50</v>
          </cell>
          <cell r="AA527">
            <v>50</v>
          </cell>
          <cell r="AB527">
            <v>0.04</v>
          </cell>
          <cell r="AC527">
            <v>0.04</v>
          </cell>
          <cell r="AD527">
            <v>1</v>
          </cell>
        </row>
        <row r="528">
          <cell r="A528">
            <v>527</v>
          </cell>
          <cell r="B528" t="str">
            <v>Q6d53.5*45.0</v>
          </cell>
          <cell r="C528">
            <v>1143</v>
          </cell>
          <cell r="D528">
            <v>1359</v>
          </cell>
          <cell r="E528">
            <v>205</v>
          </cell>
          <cell r="F528">
            <v>205</v>
          </cell>
          <cell r="G528">
            <v>218</v>
          </cell>
          <cell r="H528">
            <v>218</v>
          </cell>
          <cell r="I528">
            <v>1</v>
          </cell>
          <cell r="J528">
            <v>1</v>
          </cell>
          <cell r="K528">
            <v>203.5</v>
          </cell>
          <cell r="L528">
            <v>1</v>
          </cell>
          <cell r="M528">
            <v>22</v>
          </cell>
          <cell r="N528">
            <v>48</v>
          </cell>
          <cell r="O528">
            <v>54</v>
          </cell>
          <cell r="P528">
            <v>67</v>
          </cell>
          <cell r="Q528">
            <v>0</v>
          </cell>
          <cell r="R528">
            <v>0.13</v>
          </cell>
          <cell r="S528">
            <v>0.13</v>
          </cell>
          <cell r="T528">
            <v>0.13</v>
          </cell>
          <cell r="U528">
            <v>1</v>
          </cell>
          <cell r="V528">
            <v>15</v>
          </cell>
          <cell r="W528">
            <v>12</v>
          </cell>
          <cell r="X528">
            <v>1</v>
          </cell>
          <cell r="Y528">
            <v>1</v>
          </cell>
          <cell r="Z528">
            <v>50</v>
          </cell>
          <cell r="AA528">
            <v>50</v>
          </cell>
          <cell r="AB528">
            <v>0.04</v>
          </cell>
          <cell r="AC528">
            <v>0.04</v>
          </cell>
          <cell r="AD528">
            <v>1</v>
          </cell>
        </row>
        <row r="529">
          <cell r="A529">
            <v>528</v>
          </cell>
          <cell r="B529" t="str">
            <v>Q6x53.5*45.0</v>
          </cell>
          <cell r="C529">
            <v>1143</v>
          </cell>
          <cell r="D529">
            <v>1359</v>
          </cell>
          <cell r="E529">
            <v>10</v>
          </cell>
          <cell r="F529">
            <v>10</v>
          </cell>
          <cell r="G529">
            <v>8</v>
          </cell>
          <cell r="H529">
            <v>8</v>
          </cell>
          <cell r="I529">
            <v>2</v>
          </cell>
          <cell r="J529">
            <v>2</v>
          </cell>
          <cell r="K529">
            <v>203.5</v>
          </cell>
          <cell r="L529">
            <v>4</v>
          </cell>
          <cell r="M529">
            <v>22</v>
          </cell>
          <cell r="N529">
            <v>48</v>
          </cell>
          <cell r="O529">
            <v>54</v>
          </cell>
          <cell r="P529">
            <v>67</v>
          </cell>
          <cell r="Q529">
            <v>0</v>
          </cell>
          <cell r="R529">
            <v>0.13</v>
          </cell>
          <cell r="S529">
            <v>0.13</v>
          </cell>
          <cell r="T529">
            <v>0.13</v>
          </cell>
          <cell r="U529">
            <v>1</v>
          </cell>
          <cell r="V529">
            <v>15</v>
          </cell>
          <cell r="W529">
            <v>12</v>
          </cell>
          <cell r="X529">
            <v>1</v>
          </cell>
          <cell r="Y529">
            <v>1</v>
          </cell>
          <cell r="Z529">
            <v>50</v>
          </cell>
          <cell r="AA529">
            <v>50</v>
          </cell>
          <cell r="AB529">
            <v>0.04</v>
          </cell>
          <cell r="AC529">
            <v>0.04</v>
          </cell>
          <cell r="AD529">
            <v>1</v>
          </cell>
        </row>
        <row r="530">
          <cell r="A530">
            <v>529</v>
          </cell>
          <cell r="B530" t="str">
            <v>Q6+53.5*45.0</v>
          </cell>
          <cell r="C530">
            <v>1143</v>
          </cell>
          <cell r="D530">
            <v>1359</v>
          </cell>
          <cell r="E530">
            <v>25</v>
          </cell>
          <cell r="F530">
            <v>25</v>
          </cell>
          <cell r="G530">
            <v>33</v>
          </cell>
          <cell r="H530">
            <v>33</v>
          </cell>
          <cell r="I530">
            <v>1</v>
          </cell>
          <cell r="J530">
            <v>1</v>
          </cell>
          <cell r="K530">
            <v>203.5</v>
          </cell>
          <cell r="L530">
            <v>1</v>
          </cell>
          <cell r="M530">
            <v>22</v>
          </cell>
          <cell r="N530">
            <v>48</v>
          </cell>
          <cell r="O530">
            <v>54</v>
          </cell>
          <cell r="P530">
            <v>67</v>
          </cell>
          <cell r="Q530">
            <v>0</v>
          </cell>
          <cell r="R530">
            <v>0.13</v>
          </cell>
          <cell r="S530">
            <v>0.13</v>
          </cell>
          <cell r="T530">
            <v>0.33</v>
          </cell>
          <cell r="U530">
            <v>3</v>
          </cell>
          <cell r="V530">
            <v>15</v>
          </cell>
          <cell r="W530">
            <v>12</v>
          </cell>
          <cell r="X530">
            <v>1</v>
          </cell>
          <cell r="Y530">
            <v>1</v>
          </cell>
          <cell r="Z530">
            <v>50</v>
          </cell>
          <cell r="AA530">
            <v>50</v>
          </cell>
          <cell r="AB530">
            <v>0.04</v>
          </cell>
          <cell r="AC530">
            <v>0.3</v>
          </cell>
          <cell r="AD530">
            <v>3</v>
          </cell>
        </row>
        <row r="531">
          <cell r="A531">
            <v>530</v>
          </cell>
          <cell r="B531" t="str">
            <v/>
          </cell>
          <cell r="C531" t="str">
            <v/>
          </cell>
          <cell r="D531" t="str">
            <v/>
          </cell>
          <cell r="E531" t="str">
            <v/>
          </cell>
          <cell r="F531" t="str">
            <v/>
          </cell>
          <cell r="G531" t="str">
            <v/>
          </cell>
          <cell r="H531" t="str">
            <v/>
          </cell>
          <cell r="I531" t="str">
            <v/>
          </cell>
          <cell r="J531" t="str">
            <v/>
          </cell>
          <cell r="K531" t="str">
            <v/>
          </cell>
          <cell r="L531" t="str">
            <v/>
          </cell>
          <cell r="M531" t="str">
            <v/>
          </cell>
          <cell r="N531" t="str">
            <v/>
          </cell>
          <cell r="O531" t="str">
            <v/>
          </cell>
          <cell r="P531" t="str">
            <v/>
          </cell>
          <cell r="Q531" t="str">
            <v/>
          </cell>
          <cell r="R531" t="str">
            <v/>
          </cell>
          <cell r="S531" t="str">
            <v/>
          </cell>
          <cell r="T531" t="str">
            <v/>
          </cell>
          <cell r="V531" t="str">
            <v/>
          </cell>
          <cell r="W531" t="str">
            <v/>
          </cell>
          <cell r="X531" t="str">
            <v/>
          </cell>
          <cell r="Y531" t="str">
            <v/>
          </cell>
          <cell r="Z531" t="str">
            <v/>
          </cell>
          <cell r="AA531" t="str">
            <v/>
          </cell>
          <cell r="AB531" t="str">
            <v/>
          </cell>
        </row>
        <row r="532">
          <cell r="A532">
            <v>531</v>
          </cell>
          <cell r="B532" t="str">
            <v>Q7h44.5*28.0</v>
          </cell>
          <cell r="C532">
            <v>711</v>
          </cell>
          <cell r="D532">
            <v>1130</v>
          </cell>
          <cell r="E532">
            <v>8</v>
          </cell>
          <cell r="F532">
            <v>8</v>
          </cell>
          <cell r="G532">
            <v>8</v>
          </cell>
          <cell r="H532">
            <v>8</v>
          </cell>
          <cell r="I532">
            <v>1</v>
          </cell>
          <cell r="J532">
            <v>2</v>
          </cell>
          <cell r="K532">
            <v>203.5</v>
          </cell>
          <cell r="L532">
            <v>1</v>
          </cell>
          <cell r="M532">
            <v>41</v>
          </cell>
          <cell r="N532">
            <v>90</v>
          </cell>
          <cell r="O532">
            <v>100</v>
          </cell>
          <cell r="P532">
            <v>125</v>
          </cell>
          <cell r="Q532">
            <v>0</v>
          </cell>
          <cell r="R532">
            <v>0.13</v>
          </cell>
          <cell r="S532">
            <v>0.13</v>
          </cell>
          <cell r="T532">
            <v>0.13</v>
          </cell>
          <cell r="U532">
            <v>1</v>
          </cell>
          <cell r="V532">
            <v>15</v>
          </cell>
          <cell r="W532">
            <v>12</v>
          </cell>
          <cell r="X532">
            <v>1</v>
          </cell>
          <cell r="Y532">
            <v>1</v>
          </cell>
          <cell r="Z532">
            <v>50</v>
          </cell>
          <cell r="AA532">
            <v>50</v>
          </cell>
          <cell r="AB532">
            <v>0.04</v>
          </cell>
          <cell r="AC532">
            <v>0.04</v>
          </cell>
          <cell r="AD532">
            <v>1</v>
          </cell>
        </row>
        <row r="533">
          <cell r="A533">
            <v>532</v>
          </cell>
          <cell r="B533" t="str">
            <v>Q7c44.5*28.0</v>
          </cell>
          <cell r="C533">
            <v>711</v>
          </cell>
          <cell r="D533">
            <v>1130</v>
          </cell>
          <cell r="E533">
            <v>14</v>
          </cell>
          <cell r="F533">
            <v>14</v>
          </cell>
          <cell r="G533">
            <v>123</v>
          </cell>
          <cell r="H533">
            <v>123</v>
          </cell>
          <cell r="I533">
            <v>1</v>
          </cell>
          <cell r="J533">
            <v>1</v>
          </cell>
          <cell r="K533">
            <v>203.5</v>
          </cell>
          <cell r="L533">
            <v>1</v>
          </cell>
          <cell r="M533">
            <v>41</v>
          </cell>
          <cell r="N533">
            <v>90</v>
          </cell>
          <cell r="O533">
            <v>100</v>
          </cell>
          <cell r="P533">
            <v>125</v>
          </cell>
          <cell r="Q533">
            <v>0</v>
          </cell>
          <cell r="R533">
            <v>0.13</v>
          </cell>
          <cell r="S533">
            <v>0.13</v>
          </cell>
          <cell r="T533">
            <v>0.13</v>
          </cell>
          <cell r="U533">
            <v>1</v>
          </cell>
          <cell r="V533">
            <v>15</v>
          </cell>
          <cell r="W533">
            <v>12</v>
          </cell>
          <cell r="X533">
            <v>1</v>
          </cell>
          <cell r="Y533">
            <v>1</v>
          </cell>
          <cell r="Z533">
            <v>50</v>
          </cell>
          <cell r="AA533">
            <v>50</v>
          </cell>
          <cell r="AB533">
            <v>0.04</v>
          </cell>
          <cell r="AC533">
            <v>0.04</v>
          </cell>
          <cell r="AD533">
            <v>1</v>
          </cell>
        </row>
        <row r="534">
          <cell r="A534">
            <v>533</v>
          </cell>
          <cell r="B534" t="str">
            <v>Q7 44.5*28.0</v>
          </cell>
          <cell r="C534">
            <v>711</v>
          </cell>
          <cell r="D534">
            <v>1130</v>
          </cell>
          <cell r="E534">
            <v>14</v>
          </cell>
          <cell r="F534">
            <v>14</v>
          </cell>
          <cell r="G534">
            <v>123</v>
          </cell>
          <cell r="H534">
            <v>123</v>
          </cell>
          <cell r="I534">
            <v>1</v>
          </cell>
          <cell r="J534">
            <v>1</v>
          </cell>
          <cell r="K534">
            <v>203.5</v>
          </cell>
          <cell r="L534">
            <v>1</v>
          </cell>
          <cell r="M534">
            <v>41</v>
          </cell>
          <cell r="N534">
            <v>90</v>
          </cell>
          <cell r="O534">
            <v>100</v>
          </cell>
          <cell r="P534">
            <v>125</v>
          </cell>
          <cell r="Q534">
            <v>0</v>
          </cell>
          <cell r="R534">
            <v>0.13</v>
          </cell>
          <cell r="S534">
            <v>0.13</v>
          </cell>
          <cell r="T534">
            <v>0.13</v>
          </cell>
          <cell r="U534">
            <v>1</v>
          </cell>
          <cell r="V534">
            <v>15</v>
          </cell>
          <cell r="W534">
            <v>12</v>
          </cell>
          <cell r="X534">
            <v>1</v>
          </cell>
          <cell r="Y534">
            <v>1</v>
          </cell>
          <cell r="Z534">
            <v>50</v>
          </cell>
          <cell r="AA534">
            <v>50</v>
          </cell>
          <cell r="AB534">
            <v>0.04</v>
          </cell>
          <cell r="AC534">
            <v>0.04</v>
          </cell>
          <cell r="AD534">
            <v>1</v>
          </cell>
        </row>
        <row r="535">
          <cell r="A535">
            <v>534</v>
          </cell>
          <cell r="B535" t="str">
            <v/>
          </cell>
          <cell r="C535" t="str">
            <v/>
          </cell>
          <cell r="D535" t="str">
            <v/>
          </cell>
          <cell r="E535" t="str">
            <v/>
          </cell>
          <cell r="F535" t="str">
            <v/>
          </cell>
          <cell r="G535" t="str">
            <v/>
          </cell>
          <cell r="H535" t="str">
            <v/>
          </cell>
          <cell r="I535" t="str">
            <v/>
          </cell>
          <cell r="J535" t="str">
            <v/>
          </cell>
          <cell r="K535" t="str">
            <v/>
          </cell>
          <cell r="L535" t="str">
            <v/>
          </cell>
          <cell r="M535" t="str">
            <v/>
          </cell>
          <cell r="N535" t="str">
            <v/>
          </cell>
          <cell r="O535" t="str">
            <v/>
          </cell>
          <cell r="P535" t="str">
            <v/>
          </cell>
          <cell r="Q535" t="str">
            <v/>
          </cell>
          <cell r="R535" t="str">
            <v/>
          </cell>
          <cell r="S535" t="str">
            <v/>
          </cell>
          <cell r="T535" t="str">
            <v/>
          </cell>
          <cell r="V535" t="str">
            <v/>
          </cell>
          <cell r="W535" t="str">
            <v/>
          </cell>
          <cell r="X535" t="str">
            <v/>
          </cell>
          <cell r="Y535" t="str">
            <v/>
          </cell>
          <cell r="Z535" t="str">
            <v/>
          </cell>
          <cell r="AA535" t="str">
            <v/>
          </cell>
          <cell r="AB535" t="str">
            <v/>
          </cell>
        </row>
        <row r="536">
          <cell r="A536">
            <v>535</v>
          </cell>
          <cell r="B536" t="str">
            <v/>
          </cell>
          <cell r="C536" t="str">
            <v/>
          </cell>
          <cell r="D536" t="str">
            <v/>
          </cell>
          <cell r="E536" t="str">
            <v/>
          </cell>
          <cell r="F536" t="str">
            <v/>
          </cell>
          <cell r="G536" t="str">
            <v/>
          </cell>
          <cell r="H536" t="str">
            <v/>
          </cell>
          <cell r="I536" t="str">
            <v/>
          </cell>
          <cell r="J536" t="str">
            <v/>
          </cell>
          <cell r="K536" t="str">
            <v/>
          </cell>
          <cell r="L536" t="str">
            <v/>
          </cell>
          <cell r="M536" t="str">
            <v/>
          </cell>
          <cell r="N536" t="str">
            <v/>
          </cell>
          <cell r="O536" t="str">
            <v/>
          </cell>
          <cell r="P536" t="str">
            <v/>
          </cell>
          <cell r="Q536" t="str">
            <v/>
          </cell>
          <cell r="R536" t="str">
            <v/>
          </cell>
          <cell r="S536" t="str">
            <v/>
          </cell>
          <cell r="T536" t="str">
            <v/>
          </cell>
          <cell r="V536" t="str">
            <v/>
          </cell>
          <cell r="W536" t="str">
            <v/>
          </cell>
          <cell r="X536" t="str">
            <v/>
          </cell>
          <cell r="Y536" t="str">
            <v/>
          </cell>
          <cell r="Z536" t="str">
            <v/>
          </cell>
          <cell r="AA536" t="str">
            <v/>
          </cell>
          <cell r="AB536" t="str">
            <v/>
          </cell>
        </row>
        <row r="537">
          <cell r="A537">
            <v>536</v>
          </cell>
          <cell r="B537" t="str">
            <v>Q7 53.0*45.0</v>
          </cell>
          <cell r="C537">
            <v>1143</v>
          </cell>
          <cell r="D537">
            <v>1346</v>
          </cell>
          <cell r="E537">
            <v>25</v>
          </cell>
          <cell r="F537">
            <v>25</v>
          </cell>
          <cell r="G537">
            <v>26</v>
          </cell>
          <cell r="H537">
            <v>26</v>
          </cell>
          <cell r="I537">
            <v>1</v>
          </cell>
          <cell r="J537">
            <v>1</v>
          </cell>
          <cell r="K537">
            <v>203.5</v>
          </cell>
          <cell r="L537">
            <v>1</v>
          </cell>
          <cell r="M537">
            <v>22</v>
          </cell>
          <cell r="N537">
            <v>48</v>
          </cell>
          <cell r="O537">
            <v>54</v>
          </cell>
          <cell r="P537">
            <v>67</v>
          </cell>
          <cell r="Q537">
            <v>0</v>
          </cell>
          <cell r="R537">
            <v>0.13</v>
          </cell>
          <cell r="S537">
            <v>0.13</v>
          </cell>
          <cell r="T537">
            <v>0.13</v>
          </cell>
          <cell r="U537">
            <v>1</v>
          </cell>
          <cell r="V537">
            <v>15</v>
          </cell>
          <cell r="W537">
            <v>12</v>
          </cell>
          <cell r="X537">
            <v>1</v>
          </cell>
          <cell r="Y537">
            <v>1</v>
          </cell>
          <cell r="Z537">
            <v>50</v>
          </cell>
          <cell r="AA537">
            <v>50</v>
          </cell>
          <cell r="AB537">
            <v>0.04</v>
          </cell>
          <cell r="AC537">
            <v>0.04</v>
          </cell>
          <cell r="AD537">
            <v>1</v>
          </cell>
        </row>
        <row r="538">
          <cell r="A538">
            <v>537</v>
          </cell>
          <cell r="B538" t="str">
            <v>Q7+53.0*45.0</v>
          </cell>
          <cell r="C538">
            <v>1143</v>
          </cell>
          <cell r="D538">
            <v>1346</v>
          </cell>
          <cell r="E538">
            <v>25</v>
          </cell>
          <cell r="F538">
            <v>25</v>
          </cell>
          <cell r="G538">
            <v>26</v>
          </cell>
          <cell r="H538">
            <v>26</v>
          </cell>
          <cell r="I538">
            <v>1</v>
          </cell>
          <cell r="J538">
            <v>1</v>
          </cell>
          <cell r="K538">
            <v>203.5</v>
          </cell>
          <cell r="L538">
            <v>1</v>
          </cell>
          <cell r="M538">
            <v>22</v>
          </cell>
          <cell r="N538">
            <v>48</v>
          </cell>
          <cell r="O538">
            <v>54</v>
          </cell>
          <cell r="P538">
            <v>67</v>
          </cell>
          <cell r="Q538">
            <v>0</v>
          </cell>
          <cell r="R538">
            <v>0.13</v>
          </cell>
          <cell r="S538">
            <v>0.13</v>
          </cell>
          <cell r="T538">
            <v>0.33</v>
          </cell>
          <cell r="U538">
            <v>9999</v>
          </cell>
          <cell r="V538">
            <v>15</v>
          </cell>
          <cell r="W538">
            <v>12</v>
          </cell>
          <cell r="X538">
            <v>1</v>
          </cell>
          <cell r="Y538">
            <v>1</v>
          </cell>
          <cell r="Z538">
            <v>50</v>
          </cell>
          <cell r="AA538">
            <v>50</v>
          </cell>
          <cell r="AB538">
            <v>0.04</v>
          </cell>
          <cell r="AC538">
            <v>0.3</v>
          </cell>
          <cell r="AD538">
            <v>9999</v>
          </cell>
        </row>
        <row r="539">
          <cell r="A539">
            <v>538</v>
          </cell>
          <cell r="B539" t="str">
            <v>Q7!53.0*45.0</v>
          </cell>
          <cell r="C539">
            <v>1143</v>
          </cell>
          <cell r="D539">
            <v>1346</v>
          </cell>
          <cell r="E539">
            <v>25</v>
          </cell>
          <cell r="F539">
            <v>25</v>
          </cell>
          <cell r="G539">
            <v>26</v>
          </cell>
          <cell r="H539">
            <v>26</v>
          </cell>
          <cell r="I539">
            <v>1</v>
          </cell>
          <cell r="J539">
            <v>1</v>
          </cell>
          <cell r="K539">
            <v>203.5</v>
          </cell>
          <cell r="L539">
            <v>1</v>
          </cell>
          <cell r="M539">
            <v>22</v>
          </cell>
          <cell r="N539">
            <v>48</v>
          </cell>
          <cell r="O539">
            <v>54</v>
          </cell>
          <cell r="P539">
            <v>67</v>
          </cell>
          <cell r="Q539">
            <v>0</v>
          </cell>
          <cell r="R539">
            <v>0.5</v>
          </cell>
          <cell r="S539">
            <v>0.5</v>
          </cell>
          <cell r="T539">
            <v>1</v>
          </cell>
          <cell r="U539">
            <v>3</v>
          </cell>
          <cell r="V539">
            <v>15</v>
          </cell>
          <cell r="W539">
            <v>12</v>
          </cell>
          <cell r="X539">
            <v>1</v>
          </cell>
          <cell r="Y539">
            <v>1</v>
          </cell>
          <cell r="Z539">
            <v>50</v>
          </cell>
          <cell r="AA539">
            <v>50</v>
          </cell>
          <cell r="AB539">
            <v>50</v>
          </cell>
          <cell r="AC539">
            <v>50</v>
          </cell>
          <cell r="AD539">
            <v>3</v>
          </cell>
        </row>
        <row r="540">
          <cell r="A540">
            <v>539</v>
          </cell>
          <cell r="B540" t="str">
            <v>Q7=53.0*45.0</v>
          </cell>
          <cell r="C540">
            <v>1143</v>
          </cell>
          <cell r="D540">
            <v>1346</v>
          </cell>
          <cell r="E540">
            <v>25</v>
          </cell>
          <cell r="F540">
            <v>25</v>
          </cell>
          <cell r="G540">
            <v>26</v>
          </cell>
          <cell r="H540">
            <v>26</v>
          </cell>
          <cell r="I540">
            <v>1</v>
          </cell>
          <cell r="J540">
            <v>1</v>
          </cell>
          <cell r="K540">
            <v>203.5</v>
          </cell>
          <cell r="L540">
            <v>1</v>
          </cell>
          <cell r="M540">
            <v>22</v>
          </cell>
          <cell r="N540">
            <v>48</v>
          </cell>
          <cell r="O540">
            <v>54</v>
          </cell>
          <cell r="P540">
            <v>67</v>
          </cell>
          <cell r="Q540">
            <v>0</v>
          </cell>
          <cell r="R540">
            <v>0.5</v>
          </cell>
          <cell r="S540">
            <v>0.5</v>
          </cell>
          <cell r="T540">
            <v>0.5</v>
          </cell>
          <cell r="U540">
            <v>1</v>
          </cell>
          <cell r="V540">
            <v>15</v>
          </cell>
          <cell r="W540">
            <v>12</v>
          </cell>
          <cell r="X540">
            <v>1</v>
          </cell>
          <cell r="Y540">
            <v>1</v>
          </cell>
          <cell r="Z540">
            <v>50</v>
          </cell>
          <cell r="AA540">
            <v>50</v>
          </cell>
          <cell r="AB540">
            <v>50</v>
          </cell>
          <cell r="AC540">
            <v>50</v>
          </cell>
          <cell r="AD540">
            <v>1</v>
          </cell>
        </row>
        <row r="541">
          <cell r="A541">
            <v>540</v>
          </cell>
          <cell r="B541" t="str">
            <v/>
          </cell>
          <cell r="C541" t="str">
            <v/>
          </cell>
          <cell r="D541" t="str">
            <v/>
          </cell>
          <cell r="E541" t="str">
            <v/>
          </cell>
          <cell r="F541" t="str">
            <v/>
          </cell>
          <cell r="G541" t="str">
            <v/>
          </cell>
          <cell r="H541" t="str">
            <v/>
          </cell>
          <cell r="I541" t="str">
            <v/>
          </cell>
          <cell r="J541" t="str">
            <v/>
          </cell>
          <cell r="K541" t="str">
            <v/>
          </cell>
          <cell r="L541" t="str">
            <v/>
          </cell>
          <cell r="M541" t="str">
            <v/>
          </cell>
          <cell r="N541" t="str">
            <v/>
          </cell>
          <cell r="O541" t="str">
            <v/>
          </cell>
          <cell r="P541" t="str">
            <v/>
          </cell>
          <cell r="Q541" t="str">
            <v/>
          </cell>
          <cell r="R541" t="str">
            <v/>
          </cell>
          <cell r="S541" t="str">
            <v/>
          </cell>
          <cell r="T541" t="str">
            <v/>
          </cell>
          <cell r="V541" t="str">
            <v/>
          </cell>
          <cell r="W541" t="str">
            <v/>
          </cell>
          <cell r="X541" t="str">
            <v/>
          </cell>
          <cell r="Y541" t="str">
            <v/>
          </cell>
          <cell r="Z541" t="str">
            <v/>
          </cell>
          <cell r="AA541" t="str">
            <v/>
          </cell>
          <cell r="AB541" t="str">
            <v/>
          </cell>
        </row>
        <row r="542">
          <cell r="A542">
            <v>541</v>
          </cell>
          <cell r="B542" t="str">
            <v>MN 27.5*22.5</v>
          </cell>
          <cell r="C542">
            <v>572</v>
          </cell>
          <cell r="D542">
            <v>699</v>
          </cell>
          <cell r="E542">
            <v>8</v>
          </cell>
          <cell r="F542">
            <v>8</v>
          </cell>
          <cell r="G542">
            <v>8</v>
          </cell>
          <cell r="H542">
            <v>8</v>
          </cell>
          <cell r="I542">
            <v>1</v>
          </cell>
          <cell r="J542">
            <v>1</v>
          </cell>
          <cell r="K542">
            <v>203.5</v>
          </cell>
          <cell r="L542">
            <v>1</v>
          </cell>
          <cell r="M542">
            <v>50</v>
          </cell>
          <cell r="N542">
            <v>110</v>
          </cell>
          <cell r="O542">
            <v>122</v>
          </cell>
          <cell r="P542">
            <v>153</v>
          </cell>
          <cell r="Q542">
            <v>0.4</v>
          </cell>
          <cell r="R542">
            <v>0.4</v>
          </cell>
          <cell r="S542">
            <v>0.4</v>
          </cell>
          <cell r="T542">
            <v>0.4</v>
          </cell>
          <cell r="U542">
            <v>1</v>
          </cell>
          <cell r="V542">
            <v>20</v>
          </cell>
          <cell r="W542">
            <v>20</v>
          </cell>
          <cell r="X542">
            <v>1</v>
          </cell>
          <cell r="Y542">
            <v>1</v>
          </cell>
          <cell r="Z542">
            <v>50</v>
          </cell>
          <cell r="AA542">
            <v>50</v>
          </cell>
          <cell r="AB542">
            <v>0.3</v>
          </cell>
          <cell r="AC542">
            <v>0.3</v>
          </cell>
          <cell r="AD542">
            <v>1</v>
          </cell>
        </row>
        <row r="543">
          <cell r="A543">
            <v>542</v>
          </cell>
          <cell r="B543" t="str">
            <v>MN 27.5*23.0</v>
          </cell>
          <cell r="C543">
            <v>584</v>
          </cell>
          <cell r="D543">
            <v>699</v>
          </cell>
          <cell r="E543">
            <v>8</v>
          </cell>
          <cell r="F543">
            <v>8</v>
          </cell>
          <cell r="G543">
            <v>8</v>
          </cell>
          <cell r="H543">
            <v>8</v>
          </cell>
          <cell r="I543">
            <v>1</v>
          </cell>
          <cell r="J543">
            <v>1</v>
          </cell>
          <cell r="K543">
            <v>203.5</v>
          </cell>
          <cell r="L543">
            <v>1</v>
          </cell>
          <cell r="M543">
            <v>49</v>
          </cell>
          <cell r="N543">
            <v>108</v>
          </cell>
          <cell r="O543">
            <v>120</v>
          </cell>
          <cell r="P543">
            <v>150</v>
          </cell>
          <cell r="Q543">
            <v>0.4</v>
          </cell>
          <cell r="R543">
            <v>0.4</v>
          </cell>
          <cell r="S543">
            <v>0.4</v>
          </cell>
          <cell r="T543">
            <v>0.4</v>
          </cell>
          <cell r="U543">
            <v>1</v>
          </cell>
          <cell r="V543">
            <v>20</v>
          </cell>
          <cell r="W543">
            <v>20</v>
          </cell>
          <cell r="X543">
            <v>1</v>
          </cell>
          <cell r="Y543">
            <v>1</v>
          </cell>
          <cell r="Z543">
            <v>50</v>
          </cell>
          <cell r="AA543">
            <v>50</v>
          </cell>
          <cell r="AB543">
            <v>0.3</v>
          </cell>
          <cell r="AC543">
            <v>0.3</v>
          </cell>
          <cell r="AD543">
            <v>1</v>
          </cell>
        </row>
        <row r="544">
          <cell r="A544">
            <v>543</v>
          </cell>
          <cell r="B544" t="str">
            <v>MN!29.5*24.5</v>
          </cell>
          <cell r="C544">
            <v>622</v>
          </cell>
          <cell r="D544">
            <v>749</v>
          </cell>
          <cell r="E544">
            <v>8</v>
          </cell>
          <cell r="F544">
            <v>8</v>
          </cell>
          <cell r="G544">
            <v>8</v>
          </cell>
          <cell r="H544">
            <v>8</v>
          </cell>
          <cell r="I544">
            <v>1</v>
          </cell>
          <cell r="J544">
            <v>1</v>
          </cell>
          <cell r="K544">
            <v>203.5</v>
          </cell>
          <cell r="L544">
            <v>1</v>
          </cell>
          <cell r="M544">
            <v>46</v>
          </cell>
          <cell r="N544">
            <v>102</v>
          </cell>
          <cell r="O544">
            <v>114</v>
          </cell>
          <cell r="P544">
            <v>142</v>
          </cell>
          <cell r="Q544">
            <v>0.4</v>
          </cell>
          <cell r="R544">
            <v>0.4</v>
          </cell>
          <cell r="S544">
            <v>1</v>
          </cell>
          <cell r="T544">
            <v>1</v>
          </cell>
          <cell r="U544">
            <v>1</v>
          </cell>
          <cell r="V544">
            <v>20</v>
          </cell>
          <cell r="W544">
            <v>20</v>
          </cell>
          <cell r="X544">
            <v>1</v>
          </cell>
          <cell r="Y544">
            <v>1</v>
          </cell>
          <cell r="Z544">
            <v>50</v>
          </cell>
          <cell r="AA544">
            <v>50</v>
          </cell>
          <cell r="AB544">
            <v>0.3</v>
          </cell>
          <cell r="AC544">
            <v>0.3</v>
          </cell>
          <cell r="AD544">
            <v>1</v>
          </cell>
        </row>
        <row r="545">
          <cell r="A545">
            <v>544</v>
          </cell>
          <cell r="B545" t="str">
            <v>MN!24.5*29.5</v>
          </cell>
          <cell r="C545">
            <v>622</v>
          </cell>
          <cell r="D545">
            <v>749</v>
          </cell>
          <cell r="E545">
            <v>8</v>
          </cell>
          <cell r="F545">
            <v>8</v>
          </cell>
          <cell r="G545">
            <v>8</v>
          </cell>
          <cell r="H545">
            <v>8</v>
          </cell>
          <cell r="I545">
            <v>1</v>
          </cell>
          <cell r="J545">
            <v>1</v>
          </cell>
          <cell r="K545">
            <v>203.5</v>
          </cell>
          <cell r="L545">
            <v>1</v>
          </cell>
          <cell r="M545">
            <v>38</v>
          </cell>
          <cell r="N545">
            <v>85</v>
          </cell>
          <cell r="O545">
            <v>95</v>
          </cell>
          <cell r="P545">
            <v>118</v>
          </cell>
          <cell r="Q545">
            <v>0.4</v>
          </cell>
          <cell r="R545">
            <v>0.4</v>
          </cell>
          <cell r="S545">
            <v>1</v>
          </cell>
          <cell r="T545">
            <v>1</v>
          </cell>
          <cell r="U545">
            <v>1</v>
          </cell>
          <cell r="V545">
            <v>20</v>
          </cell>
          <cell r="W545">
            <v>20</v>
          </cell>
          <cell r="X545">
            <v>1</v>
          </cell>
          <cell r="Y545">
            <v>1</v>
          </cell>
          <cell r="Z545">
            <v>50</v>
          </cell>
          <cell r="AA545">
            <v>50</v>
          </cell>
          <cell r="AB545">
            <v>0.3</v>
          </cell>
          <cell r="AC545">
            <v>0.3</v>
          </cell>
          <cell r="AD545">
            <v>1</v>
          </cell>
        </row>
        <row r="546">
          <cell r="A546">
            <v>545</v>
          </cell>
          <cell r="B546" t="str">
            <v>MN 30.5*25.5</v>
          </cell>
          <cell r="C546">
            <v>648</v>
          </cell>
          <cell r="D546">
            <v>775</v>
          </cell>
          <cell r="E546">
            <v>8</v>
          </cell>
          <cell r="F546">
            <v>8</v>
          </cell>
          <cell r="G546">
            <v>8</v>
          </cell>
          <cell r="H546">
            <v>8</v>
          </cell>
          <cell r="I546">
            <v>1</v>
          </cell>
          <cell r="J546">
            <v>1</v>
          </cell>
          <cell r="K546">
            <v>203.5</v>
          </cell>
          <cell r="L546">
            <v>1</v>
          </cell>
          <cell r="M546">
            <v>45</v>
          </cell>
          <cell r="N546">
            <v>99</v>
          </cell>
          <cell r="O546">
            <v>110</v>
          </cell>
          <cell r="P546">
            <v>137</v>
          </cell>
          <cell r="Q546">
            <v>0.4</v>
          </cell>
          <cell r="R546">
            <v>0.4</v>
          </cell>
          <cell r="S546">
            <v>0.4</v>
          </cell>
          <cell r="T546">
            <v>0.4</v>
          </cell>
          <cell r="U546">
            <v>1</v>
          </cell>
          <cell r="V546">
            <v>20</v>
          </cell>
          <cell r="W546">
            <v>20</v>
          </cell>
          <cell r="X546">
            <v>1</v>
          </cell>
          <cell r="Y546">
            <v>1</v>
          </cell>
          <cell r="Z546">
            <v>50</v>
          </cell>
          <cell r="AA546">
            <v>50</v>
          </cell>
          <cell r="AB546">
            <v>0.3</v>
          </cell>
          <cell r="AC546">
            <v>0.3</v>
          </cell>
          <cell r="AD546">
            <v>1</v>
          </cell>
        </row>
        <row r="547">
          <cell r="A547">
            <v>546</v>
          </cell>
          <cell r="B547" t="str">
            <v>MN 30.5*26.0</v>
          </cell>
          <cell r="C547">
            <v>660</v>
          </cell>
          <cell r="D547">
            <v>775</v>
          </cell>
          <cell r="E547">
            <v>8</v>
          </cell>
          <cell r="F547">
            <v>8</v>
          </cell>
          <cell r="G547">
            <v>8</v>
          </cell>
          <cell r="H547">
            <v>8</v>
          </cell>
          <cell r="I547">
            <v>1</v>
          </cell>
          <cell r="J547">
            <v>1</v>
          </cell>
          <cell r="K547">
            <v>203.5</v>
          </cell>
          <cell r="L547">
            <v>1</v>
          </cell>
          <cell r="M547">
            <v>44</v>
          </cell>
          <cell r="N547">
            <v>97</v>
          </cell>
          <cell r="O547">
            <v>108</v>
          </cell>
          <cell r="P547">
            <v>134</v>
          </cell>
          <cell r="Q547">
            <v>0.4</v>
          </cell>
          <cell r="R547">
            <v>0.4</v>
          </cell>
          <cell r="S547">
            <v>0.4</v>
          </cell>
          <cell r="T547">
            <v>0.4</v>
          </cell>
          <cell r="U547">
            <v>1</v>
          </cell>
          <cell r="V547">
            <v>20</v>
          </cell>
          <cell r="W547">
            <v>20</v>
          </cell>
          <cell r="X547">
            <v>1</v>
          </cell>
          <cell r="Y547">
            <v>1</v>
          </cell>
          <cell r="Z547">
            <v>50</v>
          </cell>
          <cell r="AA547">
            <v>50</v>
          </cell>
          <cell r="AB547">
            <v>0.3</v>
          </cell>
          <cell r="AC547">
            <v>0.3</v>
          </cell>
          <cell r="AD547">
            <v>1</v>
          </cell>
        </row>
        <row r="548">
          <cell r="A548">
            <v>547</v>
          </cell>
          <cell r="B548" t="str">
            <v>MN 33.5*26.5</v>
          </cell>
          <cell r="C548">
            <v>673</v>
          </cell>
          <cell r="D548">
            <v>851</v>
          </cell>
          <cell r="E548">
            <v>8</v>
          </cell>
          <cell r="F548">
            <v>8</v>
          </cell>
          <cell r="G548">
            <v>8</v>
          </cell>
          <cell r="H548">
            <v>8</v>
          </cell>
          <cell r="I548">
            <v>1</v>
          </cell>
          <cell r="J548">
            <v>1</v>
          </cell>
          <cell r="K548">
            <v>203.5</v>
          </cell>
          <cell r="L548">
            <v>1</v>
          </cell>
          <cell r="M548">
            <v>43</v>
          </cell>
          <cell r="N548">
            <v>95</v>
          </cell>
          <cell r="O548">
            <v>106</v>
          </cell>
          <cell r="P548">
            <v>132</v>
          </cell>
          <cell r="Q548">
            <v>0.4</v>
          </cell>
          <cell r="R548">
            <v>0.4</v>
          </cell>
          <cell r="S548">
            <v>0.4</v>
          </cell>
          <cell r="T548">
            <v>0.4</v>
          </cell>
          <cell r="U548">
            <v>1</v>
          </cell>
          <cell r="V548">
            <v>20</v>
          </cell>
          <cell r="W548">
            <v>20</v>
          </cell>
          <cell r="X548">
            <v>1</v>
          </cell>
          <cell r="Y548">
            <v>1</v>
          </cell>
          <cell r="Z548">
            <v>50</v>
          </cell>
          <cell r="AA548">
            <v>50</v>
          </cell>
          <cell r="AB548">
            <v>0.3</v>
          </cell>
          <cell r="AC548">
            <v>0.3</v>
          </cell>
          <cell r="AD548">
            <v>1</v>
          </cell>
        </row>
        <row r="549">
          <cell r="A549">
            <v>548</v>
          </cell>
          <cell r="B549" t="str">
            <v>MN 33.5*27.0</v>
          </cell>
          <cell r="C549">
            <v>686</v>
          </cell>
          <cell r="D549">
            <v>851</v>
          </cell>
          <cell r="E549">
            <v>8</v>
          </cell>
          <cell r="F549">
            <v>8</v>
          </cell>
          <cell r="G549">
            <v>8</v>
          </cell>
          <cell r="H549">
            <v>8</v>
          </cell>
          <cell r="I549">
            <v>1</v>
          </cell>
          <cell r="J549">
            <v>1</v>
          </cell>
          <cell r="K549">
            <v>203.5</v>
          </cell>
          <cell r="L549">
            <v>1</v>
          </cell>
          <cell r="M549">
            <v>42</v>
          </cell>
          <cell r="N549">
            <v>93</v>
          </cell>
          <cell r="O549">
            <v>104</v>
          </cell>
          <cell r="P549">
            <v>130</v>
          </cell>
          <cell r="Q549">
            <v>0.4</v>
          </cell>
          <cell r="R549">
            <v>0.4</v>
          </cell>
          <cell r="S549">
            <v>0.4</v>
          </cell>
          <cell r="T549">
            <v>0.4</v>
          </cell>
          <cell r="U549">
            <v>1</v>
          </cell>
          <cell r="V549">
            <v>20</v>
          </cell>
          <cell r="W549">
            <v>20</v>
          </cell>
          <cell r="X549">
            <v>1</v>
          </cell>
          <cell r="Y549">
            <v>1</v>
          </cell>
          <cell r="Z549">
            <v>50</v>
          </cell>
          <cell r="AA549">
            <v>50</v>
          </cell>
          <cell r="AB549">
            <v>0.3</v>
          </cell>
          <cell r="AC549">
            <v>0.3</v>
          </cell>
          <cell r="AD549">
            <v>1</v>
          </cell>
        </row>
        <row r="550">
          <cell r="A550">
            <v>549</v>
          </cell>
          <cell r="B550" t="str">
            <v>MN 36.0*28.0</v>
          </cell>
          <cell r="C550">
            <v>711</v>
          </cell>
          <cell r="D550">
            <v>914</v>
          </cell>
          <cell r="E550">
            <v>14</v>
          </cell>
          <cell r="F550">
            <v>14</v>
          </cell>
          <cell r="G550">
            <v>15</v>
          </cell>
          <cell r="H550">
            <v>15</v>
          </cell>
          <cell r="I550">
            <v>1</v>
          </cell>
          <cell r="J550">
            <v>1</v>
          </cell>
          <cell r="K550">
            <v>203.5</v>
          </cell>
          <cell r="L550">
            <v>1</v>
          </cell>
          <cell r="M550">
            <v>41</v>
          </cell>
          <cell r="N550">
            <v>90</v>
          </cell>
          <cell r="O550">
            <v>100</v>
          </cell>
          <cell r="P550">
            <v>125</v>
          </cell>
          <cell r="Q550">
            <v>0.4</v>
          </cell>
          <cell r="R550">
            <v>0.4</v>
          </cell>
          <cell r="S550">
            <v>0.4</v>
          </cell>
          <cell r="T550">
            <v>0.4</v>
          </cell>
          <cell r="U550">
            <v>1</v>
          </cell>
          <cell r="V550">
            <v>20</v>
          </cell>
          <cell r="W550">
            <v>20</v>
          </cell>
          <cell r="X550">
            <v>1</v>
          </cell>
          <cell r="Y550">
            <v>1</v>
          </cell>
          <cell r="Z550">
            <v>50</v>
          </cell>
          <cell r="AA550">
            <v>50</v>
          </cell>
          <cell r="AB550">
            <v>0.3</v>
          </cell>
          <cell r="AC550">
            <v>0.3</v>
          </cell>
          <cell r="AD550">
            <v>1</v>
          </cell>
        </row>
        <row r="551">
          <cell r="A551">
            <v>550</v>
          </cell>
          <cell r="B551" t="str">
            <v>MN 36.5*28.0</v>
          </cell>
          <cell r="C551">
            <v>711</v>
          </cell>
          <cell r="D551">
            <v>927</v>
          </cell>
          <cell r="E551">
            <v>14</v>
          </cell>
          <cell r="F551">
            <v>14</v>
          </cell>
          <cell r="G551">
            <v>22</v>
          </cell>
          <cell r="H551">
            <v>22</v>
          </cell>
          <cell r="I551">
            <v>1</v>
          </cell>
          <cell r="J551">
            <v>1</v>
          </cell>
          <cell r="K551">
            <v>203.5</v>
          </cell>
          <cell r="L551">
            <v>1</v>
          </cell>
          <cell r="M551">
            <v>41</v>
          </cell>
          <cell r="N551">
            <v>90</v>
          </cell>
          <cell r="O551">
            <v>100</v>
          </cell>
          <cell r="P551">
            <v>125</v>
          </cell>
          <cell r="Q551">
            <v>0.4</v>
          </cell>
          <cell r="R551">
            <v>0.4</v>
          </cell>
          <cell r="S551">
            <v>0.4</v>
          </cell>
          <cell r="T551">
            <v>0.4</v>
          </cell>
          <cell r="U551">
            <v>1</v>
          </cell>
          <cell r="V551">
            <v>20</v>
          </cell>
          <cell r="W551">
            <v>20</v>
          </cell>
          <cell r="X551">
            <v>1</v>
          </cell>
          <cell r="Y551">
            <v>1</v>
          </cell>
          <cell r="Z551">
            <v>50</v>
          </cell>
          <cell r="AA551">
            <v>50</v>
          </cell>
          <cell r="AB551">
            <v>0.3</v>
          </cell>
          <cell r="AC551">
            <v>0.3</v>
          </cell>
          <cell r="AD551">
            <v>1</v>
          </cell>
        </row>
        <row r="552">
          <cell r="A552">
            <v>551</v>
          </cell>
          <cell r="B552" t="str">
            <v>MN 28.5*36.0</v>
          </cell>
          <cell r="C552">
            <v>914</v>
          </cell>
          <cell r="D552">
            <v>724</v>
          </cell>
          <cell r="E552">
            <v>8</v>
          </cell>
          <cell r="F552">
            <v>8</v>
          </cell>
          <cell r="G552">
            <v>8</v>
          </cell>
          <cell r="H552">
            <v>8</v>
          </cell>
          <cell r="I552">
            <v>1</v>
          </cell>
          <cell r="J552">
            <v>1</v>
          </cell>
          <cell r="K552">
            <v>203.5</v>
          </cell>
          <cell r="L552">
            <v>1</v>
          </cell>
          <cell r="M552">
            <v>30</v>
          </cell>
          <cell r="N552">
            <v>67</v>
          </cell>
          <cell r="O552">
            <v>75</v>
          </cell>
          <cell r="P552">
            <v>93</v>
          </cell>
          <cell r="Q552">
            <v>0.4</v>
          </cell>
          <cell r="R552">
            <v>0.4</v>
          </cell>
          <cell r="S552">
            <v>0.4</v>
          </cell>
          <cell r="T552">
            <v>0.4</v>
          </cell>
          <cell r="U552">
            <v>1</v>
          </cell>
          <cell r="V552">
            <v>20</v>
          </cell>
          <cell r="W552">
            <v>20</v>
          </cell>
          <cell r="X552">
            <v>1</v>
          </cell>
          <cell r="Y552">
            <v>1</v>
          </cell>
          <cell r="Z552">
            <v>50</v>
          </cell>
          <cell r="AA552">
            <v>50</v>
          </cell>
          <cell r="AB552">
            <v>0.3</v>
          </cell>
          <cell r="AC552">
            <v>0.3</v>
          </cell>
          <cell r="AD552">
            <v>1</v>
          </cell>
        </row>
        <row r="553">
          <cell r="A553">
            <v>552</v>
          </cell>
          <cell r="B553" t="str">
            <v>MN 28.5*36.5</v>
          </cell>
          <cell r="C553">
            <v>927</v>
          </cell>
          <cell r="D553">
            <v>724</v>
          </cell>
          <cell r="E553">
            <v>8</v>
          </cell>
          <cell r="F553">
            <v>8</v>
          </cell>
          <cell r="G553">
            <v>8</v>
          </cell>
          <cell r="H553">
            <v>8</v>
          </cell>
          <cell r="I553">
            <v>1</v>
          </cell>
          <cell r="J553">
            <v>1</v>
          </cell>
          <cell r="K553">
            <v>203.5</v>
          </cell>
          <cell r="L553">
            <v>1</v>
          </cell>
          <cell r="M553">
            <v>30</v>
          </cell>
          <cell r="N553">
            <v>66</v>
          </cell>
          <cell r="O553">
            <v>73</v>
          </cell>
          <cell r="P553">
            <v>92</v>
          </cell>
          <cell r="Q553">
            <v>0.4</v>
          </cell>
          <cell r="R553">
            <v>0.4</v>
          </cell>
          <cell r="S553">
            <v>0.4</v>
          </cell>
          <cell r="T553">
            <v>0.4</v>
          </cell>
          <cell r="U553">
            <v>1</v>
          </cell>
          <cell r="V553">
            <v>20</v>
          </cell>
          <cell r="W553">
            <v>20</v>
          </cell>
          <cell r="X553">
            <v>1</v>
          </cell>
          <cell r="Y553">
            <v>1</v>
          </cell>
          <cell r="Z553">
            <v>50</v>
          </cell>
          <cell r="AA553">
            <v>50</v>
          </cell>
          <cell r="AB553">
            <v>0.3</v>
          </cell>
          <cell r="AC553">
            <v>0.3</v>
          </cell>
          <cell r="AD553">
            <v>1</v>
          </cell>
        </row>
        <row r="554">
          <cell r="A554">
            <v>553</v>
          </cell>
          <cell r="B554" t="str">
            <v>MN 37.0*30.0</v>
          </cell>
          <cell r="C554">
            <v>762</v>
          </cell>
          <cell r="D554">
            <v>940</v>
          </cell>
          <cell r="E554">
            <v>14</v>
          </cell>
          <cell r="F554">
            <v>14</v>
          </cell>
          <cell r="G554">
            <v>8</v>
          </cell>
          <cell r="H554">
            <v>8</v>
          </cell>
          <cell r="I554">
            <v>1</v>
          </cell>
          <cell r="J554">
            <v>1</v>
          </cell>
          <cell r="K554">
            <v>203.5</v>
          </cell>
          <cell r="L554">
            <v>1</v>
          </cell>
          <cell r="M554">
            <v>38</v>
          </cell>
          <cell r="N554">
            <v>84</v>
          </cell>
          <cell r="O554">
            <v>93</v>
          </cell>
          <cell r="P554">
            <v>116</v>
          </cell>
          <cell r="Q554">
            <v>0.4</v>
          </cell>
          <cell r="R554">
            <v>0.4</v>
          </cell>
          <cell r="S554">
            <v>0.4</v>
          </cell>
          <cell r="T554">
            <v>0.4</v>
          </cell>
          <cell r="U554">
            <v>1</v>
          </cell>
          <cell r="V554">
            <v>20</v>
          </cell>
          <cell r="W554">
            <v>20</v>
          </cell>
          <cell r="X554">
            <v>1</v>
          </cell>
          <cell r="Y554">
            <v>1</v>
          </cell>
          <cell r="Z554">
            <v>50</v>
          </cell>
          <cell r="AA554">
            <v>50</v>
          </cell>
          <cell r="AB554">
            <v>0.3</v>
          </cell>
          <cell r="AC554">
            <v>0.3</v>
          </cell>
          <cell r="AD554">
            <v>1</v>
          </cell>
        </row>
        <row r="555">
          <cell r="A555">
            <v>554</v>
          </cell>
          <cell r="B555" t="str">
            <v>MN 37.5*30.0</v>
          </cell>
          <cell r="C555">
            <v>762</v>
          </cell>
          <cell r="D555">
            <v>953</v>
          </cell>
          <cell r="E555">
            <v>14</v>
          </cell>
          <cell r="F555">
            <v>14</v>
          </cell>
          <cell r="G555">
            <v>15</v>
          </cell>
          <cell r="H555">
            <v>15</v>
          </cell>
          <cell r="I555">
            <v>1</v>
          </cell>
          <cell r="J555">
            <v>1</v>
          </cell>
          <cell r="K555">
            <v>203.5</v>
          </cell>
          <cell r="L555">
            <v>1</v>
          </cell>
          <cell r="M555">
            <v>38</v>
          </cell>
          <cell r="N555">
            <v>84</v>
          </cell>
          <cell r="O555">
            <v>93</v>
          </cell>
          <cell r="P555">
            <v>116</v>
          </cell>
          <cell r="Q555">
            <v>0.4</v>
          </cell>
          <cell r="R555">
            <v>0.4</v>
          </cell>
          <cell r="S555">
            <v>0.4</v>
          </cell>
          <cell r="T555">
            <v>0.4</v>
          </cell>
          <cell r="U555">
            <v>1</v>
          </cell>
          <cell r="V555">
            <v>20</v>
          </cell>
          <cell r="W555">
            <v>20</v>
          </cell>
          <cell r="X555">
            <v>1</v>
          </cell>
          <cell r="Y555">
            <v>1</v>
          </cell>
          <cell r="Z555">
            <v>50</v>
          </cell>
          <cell r="AA555">
            <v>50</v>
          </cell>
          <cell r="AB555">
            <v>0.3</v>
          </cell>
          <cell r="AC555">
            <v>0.3</v>
          </cell>
          <cell r="AD555">
            <v>1</v>
          </cell>
        </row>
        <row r="556">
          <cell r="A556">
            <v>555</v>
          </cell>
          <cell r="B556" t="str">
            <v>MN 39.0*30.5</v>
          </cell>
          <cell r="C556">
            <v>775</v>
          </cell>
          <cell r="D556">
            <v>991</v>
          </cell>
          <cell r="E556">
            <v>21</v>
          </cell>
          <cell r="F556">
            <v>21</v>
          </cell>
          <cell r="G556">
            <v>34</v>
          </cell>
          <cell r="H556">
            <v>34</v>
          </cell>
          <cell r="I556">
            <v>1</v>
          </cell>
          <cell r="J556">
            <v>1</v>
          </cell>
          <cell r="K556">
            <v>203.5</v>
          </cell>
          <cell r="L556">
            <v>1</v>
          </cell>
          <cell r="M556">
            <v>37</v>
          </cell>
          <cell r="N556">
            <v>82</v>
          </cell>
          <cell r="O556">
            <v>91</v>
          </cell>
          <cell r="P556">
            <v>114</v>
          </cell>
          <cell r="Q556">
            <v>0.4</v>
          </cell>
          <cell r="R556">
            <v>0.4</v>
          </cell>
          <cell r="S556">
            <v>0.4</v>
          </cell>
          <cell r="T556">
            <v>0.4</v>
          </cell>
          <cell r="U556">
            <v>1</v>
          </cell>
          <cell r="V556">
            <v>20</v>
          </cell>
          <cell r="W556">
            <v>20</v>
          </cell>
          <cell r="X556">
            <v>1</v>
          </cell>
          <cell r="Y556">
            <v>1</v>
          </cell>
          <cell r="Z556">
            <v>50</v>
          </cell>
          <cell r="AA556">
            <v>50</v>
          </cell>
          <cell r="AB556">
            <v>0.3</v>
          </cell>
          <cell r="AC556">
            <v>0.3</v>
          </cell>
          <cell r="AD556">
            <v>1</v>
          </cell>
        </row>
        <row r="557">
          <cell r="A557">
            <v>556</v>
          </cell>
          <cell r="B557" t="str">
            <v>MN!39.5*30.5</v>
          </cell>
          <cell r="C557">
            <v>775</v>
          </cell>
          <cell r="D557">
            <v>1003</v>
          </cell>
          <cell r="E557">
            <v>21</v>
          </cell>
          <cell r="F557">
            <v>21</v>
          </cell>
          <cell r="G557">
            <v>40</v>
          </cell>
          <cell r="H557">
            <v>40</v>
          </cell>
          <cell r="I557">
            <v>1</v>
          </cell>
          <cell r="J557">
            <v>1</v>
          </cell>
          <cell r="K557">
            <v>203.5</v>
          </cell>
          <cell r="L557">
            <v>1</v>
          </cell>
          <cell r="M557">
            <v>37</v>
          </cell>
          <cell r="N557">
            <v>82</v>
          </cell>
          <cell r="O557">
            <v>91</v>
          </cell>
          <cell r="P557">
            <v>114</v>
          </cell>
          <cell r="Q557">
            <v>0.4</v>
          </cell>
          <cell r="R557">
            <v>0.4</v>
          </cell>
          <cell r="S557">
            <v>1</v>
          </cell>
          <cell r="T557">
            <v>1</v>
          </cell>
          <cell r="U557">
            <v>1</v>
          </cell>
          <cell r="V557">
            <v>20</v>
          </cell>
          <cell r="W557">
            <v>20</v>
          </cell>
          <cell r="X557">
            <v>1</v>
          </cell>
          <cell r="Y557">
            <v>1</v>
          </cell>
          <cell r="Z557">
            <v>50</v>
          </cell>
          <cell r="AA557">
            <v>50</v>
          </cell>
          <cell r="AB557">
            <v>50</v>
          </cell>
          <cell r="AC557">
            <v>50</v>
          </cell>
          <cell r="AD557">
            <v>1</v>
          </cell>
        </row>
        <row r="558">
          <cell r="A558">
            <v>557</v>
          </cell>
          <cell r="B558" t="str">
            <v>MN 39.5*31.0</v>
          </cell>
          <cell r="C558">
            <v>787</v>
          </cell>
          <cell r="D558">
            <v>1003</v>
          </cell>
          <cell r="E558">
            <v>27</v>
          </cell>
          <cell r="F558">
            <v>27</v>
          </cell>
          <cell r="G558">
            <v>40</v>
          </cell>
          <cell r="H558">
            <v>40</v>
          </cell>
          <cell r="I558">
            <v>1</v>
          </cell>
          <cell r="J558">
            <v>1</v>
          </cell>
          <cell r="K558">
            <v>203.5</v>
          </cell>
          <cell r="L558">
            <v>1</v>
          </cell>
          <cell r="M558">
            <v>36</v>
          </cell>
          <cell r="N558">
            <v>81</v>
          </cell>
          <cell r="O558">
            <v>90</v>
          </cell>
          <cell r="P558">
            <v>112</v>
          </cell>
          <cell r="Q558">
            <v>0.4</v>
          </cell>
          <cell r="R558">
            <v>0.4</v>
          </cell>
          <cell r="S558">
            <v>0.4</v>
          </cell>
          <cell r="T558">
            <v>0.4</v>
          </cell>
          <cell r="U558">
            <v>1</v>
          </cell>
          <cell r="V558">
            <v>20</v>
          </cell>
          <cell r="W558">
            <v>20</v>
          </cell>
          <cell r="X558">
            <v>1</v>
          </cell>
          <cell r="Y558">
            <v>1</v>
          </cell>
          <cell r="Z558">
            <v>50</v>
          </cell>
          <cell r="AA558">
            <v>50</v>
          </cell>
          <cell r="AB558">
            <v>0.3</v>
          </cell>
          <cell r="AC558">
            <v>0.3</v>
          </cell>
          <cell r="AD558">
            <v>1</v>
          </cell>
        </row>
        <row r="559">
          <cell r="A559">
            <v>558</v>
          </cell>
          <cell r="B559" t="str">
            <v>MN 42.0*33.5</v>
          </cell>
          <cell r="C559">
            <v>851</v>
          </cell>
          <cell r="D559">
            <v>1067</v>
          </cell>
          <cell r="E559">
            <v>8</v>
          </cell>
          <cell r="F559">
            <v>8</v>
          </cell>
          <cell r="G559">
            <v>8</v>
          </cell>
          <cell r="H559">
            <v>8</v>
          </cell>
          <cell r="I559">
            <v>1</v>
          </cell>
          <cell r="J559">
            <v>1</v>
          </cell>
          <cell r="K559">
            <v>203.5</v>
          </cell>
          <cell r="L559">
            <v>1</v>
          </cell>
          <cell r="M559">
            <v>33</v>
          </cell>
          <cell r="N559">
            <v>74</v>
          </cell>
          <cell r="O559">
            <v>82</v>
          </cell>
          <cell r="P559">
            <v>102</v>
          </cell>
          <cell r="Q559">
            <v>0.4</v>
          </cell>
          <cell r="R559">
            <v>0.4</v>
          </cell>
          <cell r="S559">
            <v>0.4</v>
          </cell>
          <cell r="T559">
            <v>0.4</v>
          </cell>
          <cell r="U559">
            <v>1</v>
          </cell>
          <cell r="V559">
            <v>20</v>
          </cell>
          <cell r="W559">
            <v>20</v>
          </cell>
          <cell r="X559">
            <v>1</v>
          </cell>
          <cell r="Y559">
            <v>1</v>
          </cell>
          <cell r="Z559">
            <v>50</v>
          </cell>
          <cell r="AA559">
            <v>50</v>
          </cell>
          <cell r="AB559">
            <v>0.3</v>
          </cell>
          <cell r="AC559">
            <v>0.3</v>
          </cell>
          <cell r="AD559">
            <v>1</v>
          </cell>
        </row>
        <row r="560">
          <cell r="A560">
            <v>559</v>
          </cell>
          <cell r="B560" t="str">
            <v>MN 33.5*42.0</v>
          </cell>
          <cell r="C560">
            <v>1067</v>
          </cell>
          <cell r="D560">
            <v>851</v>
          </cell>
          <cell r="E560">
            <v>8</v>
          </cell>
          <cell r="F560">
            <v>8</v>
          </cell>
          <cell r="G560">
            <v>8</v>
          </cell>
          <cell r="H560">
            <v>8</v>
          </cell>
          <cell r="I560">
            <v>1</v>
          </cell>
          <cell r="J560">
            <v>1</v>
          </cell>
          <cell r="K560">
            <v>203.5</v>
          </cell>
          <cell r="L560">
            <v>1</v>
          </cell>
          <cell r="M560">
            <v>24</v>
          </cell>
          <cell r="N560">
            <v>54</v>
          </cell>
          <cell r="O560">
            <v>60</v>
          </cell>
          <cell r="P560">
            <v>75</v>
          </cell>
          <cell r="Q560">
            <v>0.4</v>
          </cell>
          <cell r="R560">
            <v>0.4</v>
          </cell>
          <cell r="S560">
            <v>0.4</v>
          </cell>
          <cell r="T560">
            <v>0.4</v>
          </cell>
          <cell r="U560">
            <v>1</v>
          </cell>
          <cell r="V560">
            <v>20</v>
          </cell>
          <cell r="W560">
            <v>20</v>
          </cell>
          <cell r="X560">
            <v>1</v>
          </cell>
          <cell r="Y560">
            <v>1</v>
          </cell>
          <cell r="Z560">
            <v>50</v>
          </cell>
          <cell r="AA560">
            <v>50</v>
          </cell>
          <cell r="AB560">
            <v>0.3</v>
          </cell>
          <cell r="AC560">
            <v>0.3</v>
          </cell>
          <cell r="AD560">
            <v>1</v>
          </cell>
        </row>
        <row r="561">
          <cell r="A561">
            <v>560</v>
          </cell>
          <cell r="B561" t="str">
            <v>MN 44.5*36.5</v>
          </cell>
          <cell r="C561">
            <v>927</v>
          </cell>
          <cell r="D561">
            <v>1130</v>
          </cell>
          <cell r="E561">
            <v>8</v>
          </cell>
          <cell r="F561">
            <v>8</v>
          </cell>
          <cell r="G561">
            <v>8</v>
          </cell>
          <cell r="H561">
            <v>8</v>
          </cell>
          <cell r="I561">
            <v>1</v>
          </cell>
          <cell r="J561">
            <v>1</v>
          </cell>
          <cell r="K561">
            <v>203.5</v>
          </cell>
          <cell r="L561">
            <v>1</v>
          </cell>
          <cell r="M561">
            <v>30</v>
          </cell>
          <cell r="N561">
            <v>66</v>
          </cell>
          <cell r="O561">
            <v>73</v>
          </cell>
          <cell r="P561">
            <v>92</v>
          </cell>
          <cell r="Q561">
            <v>0.4</v>
          </cell>
          <cell r="R561">
            <v>0.4</v>
          </cell>
          <cell r="S561">
            <v>0.4</v>
          </cell>
          <cell r="T561">
            <v>0.4</v>
          </cell>
          <cell r="U561">
            <v>1</v>
          </cell>
          <cell r="V561">
            <v>20</v>
          </cell>
          <cell r="W561">
            <v>20</v>
          </cell>
          <cell r="X561">
            <v>1</v>
          </cell>
          <cell r="Y561">
            <v>1</v>
          </cell>
          <cell r="Z561">
            <v>50</v>
          </cell>
          <cell r="AA561">
            <v>50</v>
          </cell>
          <cell r="AB561">
            <v>0.3</v>
          </cell>
          <cell r="AC561">
            <v>0.3</v>
          </cell>
          <cell r="AD561">
            <v>1</v>
          </cell>
        </row>
        <row r="562">
          <cell r="A562">
            <v>561</v>
          </cell>
          <cell r="B562" t="str">
            <v>MN 36.5*44.5</v>
          </cell>
          <cell r="C562">
            <v>1130</v>
          </cell>
          <cell r="D562">
            <v>927</v>
          </cell>
          <cell r="E562">
            <v>8</v>
          </cell>
          <cell r="F562">
            <v>8</v>
          </cell>
          <cell r="G562">
            <v>8</v>
          </cell>
          <cell r="H562">
            <v>8</v>
          </cell>
          <cell r="I562">
            <v>1</v>
          </cell>
          <cell r="J562">
            <v>1</v>
          </cell>
          <cell r="K562">
            <v>203.5</v>
          </cell>
          <cell r="L562">
            <v>1</v>
          </cell>
          <cell r="M562">
            <v>22</v>
          </cell>
          <cell r="N562">
            <v>49</v>
          </cell>
          <cell r="O562">
            <v>55</v>
          </cell>
          <cell r="P562">
            <v>68</v>
          </cell>
          <cell r="Q562">
            <v>0.4</v>
          </cell>
          <cell r="R562">
            <v>0.4</v>
          </cell>
          <cell r="S562">
            <v>0.4</v>
          </cell>
          <cell r="T562">
            <v>0.4</v>
          </cell>
          <cell r="U562">
            <v>1</v>
          </cell>
          <cell r="V562">
            <v>20</v>
          </cell>
          <cell r="W562">
            <v>20</v>
          </cell>
          <cell r="X562">
            <v>1</v>
          </cell>
          <cell r="Y562">
            <v>1</v>
          </cell>
          <cell r="Z562">
            <v>50</v>
          </cell>
          <cell r="AA562">
            <v>50</v>
          </cell>
          <cell r="AB562">
            <v>0.3</v>
          </cell>
          <cell r="AC562">
            <v>0.3</v>
          </cell>
          <cell r="AD562">
            <v>1</v>
          </cell>
        </row>
        <row r="563">
          <cell r="A563">
            <v>562</v>
          </cell>
          <cell r="B563" t="str">
            <v>MN!35.5*28.0</v>
          </cell>
          <cell r="C563">
            <v>711</v>
          </cell>
          <cell r="D563">
            <v>902</v>
          </cell>
          <cell r="E563">
            <v>14</v>
          </cell>
          <cell r="F563">
            <v>14</v>
          </cell>
          <cell r="G563">
            <v>9</v>
          </cell>
          <cell r="H563">
            <v>9</v>
          </cell>
          <cell r="I563">
            <v>1</v>
          </cell>
          <cell r="J563">
            <v>1</v>
          </cell>
          <cell r="K563">
            <v>203.5</v>
          </cell>
          <cell r="L563">
            <v>1</v>
          </cell>
          <cell r="M563">
            <v>41</v>
          </cell>
          <cell r="N563">
            <v>90</v>
          </cell>
          <cell r="O563">
            <v>100</v>
          </cell>
          <cell r="P563">
            <v>125</v>
          </cell>
          <cell r="Q563">
            <v>0.4</v>
          </cell>
          <cell r="R563">
            <v>0.4</v>
          </cell>
          <cell r="S563">
            <v>1</v>
          </cell>
          <cell r="T563">
            <v>1</v>
          </cell>
          <cell r="U563">
            <v>1</v>
          </cell>
          <cell r="V563">
            <v>20</v>
          </cell>
          <cell r="W563">
            <v>20</v>
          </cell>
          <cell r="X563">
            <v>1</v>
          </cell>
          <cell r="Y563">
            <v>1</v>
          </cell>
          <cell r="Z563">
            <v>50</v>
          </cell>
          <cell r="AA563">
            <v>50</v>
          </cell>
          <cell r="AB563">
            <v>50</v>
          </cell>
          <cell r="AC563">
            <v>50</v>
          </cell>
          <cell r="AD563">
            <v>1</v>
          </cell>
        </row>
        <row r="564">
          <cell r="A564">
            <v>563</v>
          </cell>
          <cell r="B564" t="str">
            <v>MN!38.0*30.0</v>
          </cell>
          <cell r="C564">
            <v>762</v>
          </cell>
          <cell r="D564">
            <v>965</v>
          </cell>
          <cell r="E564">
            <v>14</v>
          </cell>
          <cell r="F564">
            <v>14</v>
          </cell>
          <cell r="G564">
            <v>20</v>
          </cell>
          <cell r="H564">
            <v>20</v>
          </cell>
          <cell r="I564">
            <v>1</v>
          </cell>
          <cell r="J564">
            <v>1</v>
          </cell>
          <cell r="K564">
            <v>203.5</v>
          </cell>
          <cell r="L564">
            <v>1</v>
          </cell>
          <cell r="M564">
            <v>37</v>
          </cell>
          <cell r="N564">
            <v>82</v>
          </cell>
          <cell r="O564">
            <v>91</v>
          </cell>
          <cell r="P564">
            <v>114</v>
          </cell>
          <cell r="Q564">
            <v>0.4</v>
          </cell>
          <cell r="R564">
            <v>0.4</v>
          </cell>
          <cell r="S564">
            <v>1</v>
          </cell>
          <cell r="T564">
            <v>1</v>
          </cell>
          <cell r="U564">
            <v>1</v>
          </cell>
          <cell r="V564">
            <v>20</v>
          </cell>
          <cell r="W564">
            <v>20</v>
          </cell>
          <cell r="X564">
            <v>1</v>
          </cell>
          <cell r="Y564">
            <v>1</v>
          </cell>
          <cell r="Z564">
            <v>50</v>
          </cell>
          <cell r="AA564">
            <v>50</v>
          </cell>
          <cell r="AB564">
            <v>50</v>
          </cell>
          <cell r="AC564">
            <v>50</v>
          </cell>
          <cell r="AD564">
            <v>1</v>
          </cell>
        </row>
        <row r="565">
          <cell r="A565">
            <v>564</v>
          </cell>
          <cell r="B565" t="str">
            <v>MN 49.0*41.0</v>
          </cell>
          <cell r="C565">
            <v>1041</v>
          </cell>
          <cell r="D565">
            <v>1245</v>
          </cell>
          <cell r="E565">
            <v>19</v>
          </cell>
          <cell r="F565">
            <v>19</v>
          </cell>
          <cell r="G565">
            <v>21</v>
          </cell>
          <cell r="H565">
            <v>21</v>
          </cell>
          <cell r="I565">
            <v>1</v>
          </cell>
          <cell r="J565">
            <v>1</v>
          </cell>
          <cell r="K565">
            <v>203.5</v>
          </cell>
          <cell r="L565">
            <v>1</v>
          </cell>
          <cell r="M565">
            <v>25</v>
          </cell>
          <cell r="N565">
            <v>56</v>
          </cell>
          <cell r="O565">
            <v>62</v>
          </cell>
          <cell r="P565">
            <v>115</v>
          </cell>
          <cell r="Q565">
            <v>0.4</v>
          </cell>
          <cell r="R565">
            <v>0.4</v>
          </cell>
          <cell r="S565">
            <v>0.4</v>
          </cell>
          <cell r="T565">
            <v>0.4</v>
          </cell>
          <cell r="U565">
            <v>1</v>
          </cell>
          <cell r="V565">
            <v>20</v>
          </cell>
          <cell r="W565">
            <v>20</v>
          </cell>
          <cell r="X565">
            <v>1</v>
          </cell>
          <cell r="Y565">
            <v>1</v>
          </cell>
          <cell r="Z565">
            <v>50</v>
          </cell>
          <cell r="AA565">
            <v>50</v>
          </cell>
          <cell r="AB565">
            <v>0.3</v>
          </cell>
          <cell r="AC565">
            <v>0.3</v>
          </cell>
          <cell r="AD565">
            <v>1</v>
          </cell>
        </row>
        <row r="566">
          <cell r="A566">
            <v>565</v>
          </cell>
          <cell r="B566" t="str">
            <v>MN 49.5*41.0</v>
          </cell>
          <cell r="C566">
            <v>1041</v>
          </cell>
          <cell r="D566">
            <v>1257</v>
          </cell>
          <cell r="E566">
            <v>19</v>
          </cell>
          <cell r="F566">
            <v>19</v>
          </cell>
          <cell r="G566">
            <v>27</v>
          </cell>
          <cell r="H566">
            <v>27</v>
          </cell>
          <cell r="I566">
            <v>1</v>
          </cell>
          <cell r="J566">
            <v>1</v>
          </cell>
          <cell r="K566">
            <v>203.5</v>
          </cell>
          <cell r="L566">
            <v>1</v>
          </cell>
          <cell r="M566">
            <v>25</v>
          </cell>
          <cell r="N566">
            <v>56</v>
          </cell>
          <cell r="O566">
            <v>62</v>
          </cell>
          <cell r="P566">
            <v>115</v>
          </cell>
          <cell r="Q566">
            <v>0.4</v>
          </cell>
          <cell r="R566">
            <v>0.4</v>
          </cell>
          <cell r="S566">
            <v>0.4</v>
          </cell>
          <cell r="T566">
            <v>0.4</v>
          </cell>
          <cell r="U566">
            <v>1</v>
          </cell>
          <cell r="V566">
            <v>20</v>
          </cell>
          <cell r="W566">
            <v>20</v>
          </cell>
          <cell r="X566">
            <v>1</v>
          </cell>
          <cell r="Y566">
            <v>1</v>
          </cell>
          <cell r="Z566">
            <v>50</v>
          </cell>
          <cell r="AA566">
            <v>50</v>
          </cell>
          <cell r="AB566">
            <v>0.3</v>
          </cell>
          <cell r="AC566">
            <v>0.3</v>
          </cell>
          <cell r="AD566">
            <v>1</v>
          </cell>
        </row>
        <row r="567">
          <cell r="A567">
            <v>566</v>
          </cell>
          <cell r="B567" t="str">
            <v>MN 51.0*45.0</v>
          </cell>
          <cell r="C567">
            <v>1143</v>
          </cell>
          <cell r="D567">
            <v>1295</v>
          </cell>
          <cell r="E567">
            <v>20</v>
          </cell>
          <cell r="F567">
            <v>20</v>
          </cell>
          <cell r="G567">
            <v>21</v>
          </cell>
          <cell r="H567">
            <v>21</v>
          </cell>
          <cell r="I567">
            <v>1</v>
          </cell>
          <cell r="J567">
            <v>1</v>
          </cell>
          <cell r="K567">
            <v>203.5</v>
          </cell>
          <cell r="L567">
            <v>1</v>
          </cell>
          <cell r="M567">
            <v>22</v>
          </cell>
          <cell r="N567">
            <v>48</v>
          </cell>
          <cell r="O567">
            <v>54</v>
          </cell>
          <cell r="P567">
            <v>95</v>
          </cell>
          <cell r="Q567">
            <v>0.4</v>
          </cell>
          <cell r="R567">
            <v>0.4</v>
          </cell>
          <cell r="S567">
            <v>0.4</v>
          </cell>
          <cell r="T567">
            <v>0.4</v>
          </cell>
          <cell r="U567">
            <v>1</v>
          </cell>
          <cell r="V567">
            <v>20</v>
          </cell>
          <cell r="W567">
            <v>20</v>
          </cell>
          <cell r="X567">
            <v>1</v>
          </cell>
          <cell r="Y567">
            <v>1</v>
          </cell>
          <cell r="Z567">
            <v>50</v>
          </cell>
          <cell r="AA567">
            <v>50</v>
          </cell>
          <cell r="AB567">
            <v>0.3</v>
          </cell>
          <cell r="AC567">
            <v>0.3</v>
          </cell>
          <cell r="AD567">
            <v>1</v>
          </cell>
        </row>
        <row r="568">
          <cell r="A568">
            <v>567</v>
          </cell>
          <cell r="B568" t="str">
            <v>MN 53.0*45.0</v>
          </cell>
          <cell r="C568">
            <v>1143</v>
          </cell>
          <cell r="D568">
            <v>1346</v>
          </cell>
          <cell r="E568">
            <v>20</v>
          </cell>
          <cell r="F568">
            <v>20</v>
          </cell>
          <cell r="G568">
            <v>21</v>
          </cell>
          <cell r="H568">
            <v>21</v>
          </cell>
          <cell r="I568">
            <v>1</v>
          </cell>
          <cell r="J568">
            <v>1</v>
          </cell>
          <cell r="K568">
            <v>203.5</v>
          </cell>
          <cell r="L568">
            <v>1</v>
          </cell>
          <cell r="M568">
            <v>22</v>
          </cell>
          <cell r="N568">
            <v>48</v>
          </cell>
          <cell r="O568">
            <v>54</v>
          </cell>
          <cell r="P568">
            <v>95</v>
          </cell>
          <cell r="Q568">
            <v>0.4</v>
          </cell>
          <cell r="R568">
            <v>0.4</v>
          </cell>
          <cell r="S568">
            <v>0.4</v>
          </cell>
          <cell r="T568">
            <v>0.4</v>
          </cell>
          <cell r="U568">
            <v>1</v>
          </cell>
          <cell r="V568">
            <v>20</v>
          </cell>
          <cell r="W568">
            <v>20</v>
          </cell>
          <cell r="X568">
            <v>1</v>
          </cell>
          <cell r="Y568">
            <v>1</v>
          </cell>
          <cell r="Z568">
            <v>50</v>
          </cell>
          <cell r="AA568">
            <v>50</v>
          </cell>
          <cell r="AB568">
            <v>0.3</v>
          </cell>
          <cell r="AC568">
            <v>0.3</v>
          </cell>
          <cell r="AD568">
            <v>1</v>
          </cell>
        </row>
        <row r="569">
          <cell r="A569">
            <v>568</v>
          </cell>
          <cell r="B569" t="str">
            <v>MN 53.5*45.0</v>
          </cell>
          <cell r="C569">
            <v>1143</v>
          </cell>
          <cell r="D569">
            <v>1359</v>
          </cell>
          <cell r="E569">
            <v>20</v>
          </cell>
          <cell r="F569">
            <v>20</v>
          </cell>
          <cell r="G569">
            <v>28</v>
          </cell>
          <cell r="H569">
            <v>28</v>
          </cell>
          <cell r="I569">
            <v>1</v>
          </cell>
          <cell r="J569">
            <v>1</v>
          </cell>
          <cell r="K569">
            <v>203.5</v>
          </cell>
          <cell r="L569">
            <v>1</v>
          </cell>
          <cell r="M569">
            <v>22</v>
          </cell>
          <cell r="N569">
            <v>48</v>
          </cell>
          <cell r="O569">
            <v>54</v>
          </cell>
          <cell r="P569">
            <v>95</v>
          </cell>
          <cell r="Q569">
            <v>0.4</v>
          </cell>
          <cell r="R569">
            <v>0.4</v>
          </cell>
          <cell r="S569">
            <v>0.4</v>
          </cell>
          <cell r="T569">
            <v>0.4</v>
          </cell>
          <cell r="U569">
            <v>1</v>
          </cell>
          <cell r="V569">
            <v>20</v>
          </cell>
          <cell r="W569">
            <v>20</v>
          </cell>
          <cell r="X569">
            <v>1</v>
          </cell>
          <cell r="Y569">
            <v>1</v>
          </cell>
          <cell r="Z569">
            <v>50</v>
          </cell>
          <cell r="AA569">
            <v>50</v>
          </cell>
          <cell r="AB569">
            <v>0.3</v>
          </cell>
          <cell r="AC569">
            <v>0.3</v>
          </cell>
          <cell r="AD569">
            <v>1</v>
          </cell>
        </row>
        <row r="570">
          <cell r="A570">
            <v>569</v>
          </cell>
          <cell r="B570" t="str">
            <v>Q7 1300*1100</v>
          </cell>
          <cell r="C570">
            <v>1100</v>
          </cell>
          <cell r="D570">
            <v>1300</v>
          </cell>
          <cell r="E570">
            <v>20</v>
          </cell>
          <cell r="F570">
            <v>20</v>
          </cell>
          <cell r="G570">
            <v>20</v>
          </cell>
          <cell r="H570">
            <v>20</v>
          </cell>
          <cell r="I570">
            <v>1</v>
          </cell>
          <cell r="J570">
            <v>1</v>
          </cell>
          <cell r="K570">
            <v>203.5</v>
          </cell>
          <cell r="L570">
            <v>1</v>
          </cell>
          <cell r="M570">
            <v>22</v>
          </cell>
          <cell r="N570">
            <v>48</v>
          </cell>
          <cell r="O570">
            <v>54</v>
          </cell>
          <cell r="P570">
            <v>95</v>
          </cell>
          <cell r="Q570">
            <v>0</v>
          </cell>
          <cell r="R570">
            <v>0.13</v>
          </cell>
          <cell r="S570">
            <v>0.13</v>
          </cell>
          <cell r="T570">
            <v>0.13</v>
          </cell>
          <cell r="U570">
            <v>1</v>
          </cell>
          <cell r="V570">
            <v>15</v>
          </cell>
          <cell r="W570">
            <v>12</v>
          </cell>
          <cell r="X570">
            <v>1</v>
          </cell>
          <cell r="Y570">
            <v>1</v>
          </cell>
          <cell r="Z570">
            <v>50</v>
          </cell>
          <cell r="AA570">
            <v>50</v>
          </cell>
          <cell r="AB570">
            <v>0.04</v>
          </cell>
          <cell r="AC570">
            <v>0.04</v>
          </cell>
          <cell r="AD570">
            <v>1</v>
          </cell>
        </row>
        <row r="571">
          <cell r="A571">
            <v>570</v>
          </cell>
          <cell r="B571" t="str">
            <v/>
          </cell>
          <cell r="C571" t="str">
            <v/>
          </cell>
          <cell r="D571" t="str">
            <v/>
          </cell>
          <cell r="E571" t="str">
            <v/>
          </cell>
          <cell r="F571" t="str">
            <v/>
          </cell>
          <cell r="G571" t="str">
            <v/>
          </cell>
          <cell r="H571" t="str">
            <v/>
          </cell>
          <cell r="I571" t="str">
            <v/>
          </cell>
          <cell r="J571" t="str">
            <v/>
          </cell>
          <cell r="K571" t="str">
            <v/>
          </cell>
          <cell r="L571" t="str">
            <v/>
          </cell>
          <cell r="M571" t="str">
            <v/>
          </cell>
          <cell r="N571" t="str">
            <v/>
          </cell>
          <cell r="O571" t="str">
            <v/>
          </cell>
          <cell r="P571" t="str">
            <v/>
          </cell>
          <cell r="Q571" t="str">
            <v/>
          </cell>
          <cell r="R571" t="str">
            <v/>
          </cell>
          <cell r="S571" t="str">
            <v/>
          </cell>
          <cell r="T571" t="str">
            <v/>
          </cell>
          <cell r="V571" t="str">
            <v/>
          </cell>
          <cell r="W571" t="str">
            <v/>
          </cell>
          <cell r="X571" t="str">
            <v/>
          </cell>
          <cell r="Y571" t="str">
            <v/>
          </cell>
          <cell r="Z571" t="str">
            <v/>
          </cell>
          <cell r="AA571" t="str">
            <v/>
          </cell>
          <cell r="AB571" t="str">
            <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①"/>
      <sheetName val="②"/>
      <sheetName val="貼付"/>
      <sheetName val="貼付2"/>
      <sheetName val="面外BCあり"/>
      <sheetName val="表示①"/>
      <sheetName val="表示②"/>
      <sheetName val="マスタ"/>
      <sheetName val="XXX"/>
      <sheetName val="CSV"/>
      <sheetName val="ISOPDB"/>
      <sheetName val="HIT3JC"/>
      <sheetName val="list"/>
      <sheetName val="フイールド表"/>
      <sheetName val="リスト"/>
      <sheetName val="HIT1JC"/>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F原価計算"/>
      <sheetName val="ZF原価計算"/>
      <sheetName val="TAS前素板受払計算"/>
      <sheetName val="TAS工程原価計算"/>
      <sheetName val="ＴＡＳ後素板受払計算"/>
      <sheetName val="生管受庫表"/>
      <sheetName val="ＹＦコスト報告資料１"/>
      <sheetName val="ＹＦコスト報告資料２"/>
      <sheetName val="TASコスト報告資料1"/>
      <sheetName val="TASコスト報告資料2"/>
      <sheetName val="ＡＦＴ　ＡＮ素板入力"/>
      <sheetName val="ＡＦＴ　ＡＮ素板入力 (2)"/>
      <sheetName val="DATA.予算"/>
      <sheetName val="見込602"/>
      <sheetName val="JCMASTER34"/>
    </sheetNames>
    <sheetDataSet>
      <sheetData sheetId="0" refreshError="1"/>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F日記"/>
      <sheetName val="各種式"/>
      <sheetName val="2003"/>
      <sheetName val="2002"/>
      <sheetName val="2001"/>
      <sheetName val="2000"/>
      <sheetName val="1999"/>
      <sheetName val="1998"/>
      <sheetName val="Module1"/>
      <sheetName val="冷修日記"/>
      <sheetName val="窯残作業"/>
      <sheetName val="UF申送"/>
      <sheetName val="list"/>
      <sheetName val="ＹＦコスト報告資料１"/>
      <sheetName val="DATA.予算"/>
      <sheetName val="HIT3JC"/>
      <sheetName val="DATA.実績10月"/>
      <sheetName val="マスタ"/>
      <sheetName val="예산"/>
      <sheetName val="물량산출근거"/>
      <sheetName val="TABLE"/>
      <sheetName val="JCMASTER34"/>
      <sheetName val="リスト一覧"/>
      <sheetName val="YF"/>
      <sheetName val="HIT1JC"/>
      <sheetName val="pl2k12"/>
      <sheetName val="TFT客先コード"/>
      <sheetName val="#REF"/>
      <sheetName val="見込602"/>
      <sheetName val="BACK DATA"/>
      <sheetName val="BACK DATA (2)"/>
      <sheetName val="サンプルロス"/>
      <sheetName val="経理ｺｰﾄﾞ"/>
      <sheetName val="08년3월"/>
      <sheetName val="CAT_5"/>
      <sheetName val="１．InfoCube (YKCH0010)案１"/>
      <sheetName val="１．InfoCube (YKCH0010) 案２"/>
      <sheetName val="생산실적 "/>
      <sheetName val="SV SPEC."/>
      <sheetName val="작업추진 계획(일정)"/>
      <sheetName val="DC01양품율(2013)"/>
      <sheetName val="DC02양품율(2013)"/>
      <sheetName val="社員リスト"/>
      <sheetName val="현지법인 대손설정"/>
      <sheetName val="재고증감내역"/>
      <sheetName val="ＴＡＳ日記"/>
      <sheetName val="DATA_予算1"/>
      <sheetName val="DATA_実績10月1"/>
      <sheetName val="BACK_DATA1"/>
      <sheetName val="BACK_DATA_(2)1"/>
      <sheetName val="１．InfoCube_(YKCH0010)案１1"/>
      <sheetName val="１．InfoCube_(YKCH0010)_案２1"/>
      <sheetName val="생산실적_1"/>
      <sheetName val="SV_SPEC_1"/>
      <sheetName val="작업추진_계획(일정)1"/>
      <sheetName val="현지법인_대손설정1"/>
      <sheetName val="DATA_予算"/>
      <sheetName val="DATA_実績10月"/>
      <sheetName val="BACK_DATA"/>
      <sheetName val="BACK_DATA_(2)"/>
      <sheetName val="１．InfoCube_(YKCH0010)案１"/>
      <sheetName val="１．InfoCube_(YKCH0010)_案２"/>
      <sheetName val="생산실적_"/>
      <sheetName val="SV_SPEC_"/>
      <sheetName val="작업추진_계획(일정)"/>
      <sheetName val="현지법인_대손설정"/>
      <sheetName val="DATA_予算2"/>
      <sheetName val="DATA_実績10月2"/>
      <sheetName val="BACK_DATA2"/>
      <sheetName val="BACK_DATA_(2)2"/>
      <sheetName val="１．InfoCube_(YKCH0010)案１2"/>
      <sheetName val="１．InfoCube_(YKCH0010)_案２2"/>
      <sheetName val="생산실적_2"/>
      <sheetName val="SV_SPEC_2"/>
      <sheetName val="작업추진_계획(일정)2"/>
      <sheetName val="현지법인_대손설정2"/>
      <sheetName val="DATA_予算3"/>
      <sheetName val="DATA_実績10月3"/>
      <sheetName val="BACK_DATA3"/>
      <sheetName val="BACK_DATA_(2)3"/>
      <sheetName val="１．InfoCube_(YKCH0010)案１3"/>
      <sheetName val="１．InfoCube_(YKCH0010)_案２3"/>
      <sheetName val="생산실적_3"/>
      <sheetName val="SV_SPEC_3"/>
      <sheetName val="작업추진_계획(일정)3"/>
      <sheetName val="현지법인_대손설정3"/>
      <sheetName val="DATA_予算4"/>
      <sheetName val="DATA_実績10月4"/>
      <sheetName val="BACK_DATA4"/>
      <sheetName val="BACK_DATA_(2)4"/>
      <sheetName val="１．InfoCube_(YKCH0010)案１4"/>
      <sheetName val="１．InfoCube_(YKCH0010)_案２4"/>
      <sheetName val="생산실적_4"/>
      <sheetName val="SV_SPEC_4"/>
      <sheetName val="작업추진_계획(일정)4"/>
      <sheetName val="현지법인_대손설정4"/>
      <sheetName val="SITE-E"/>
      <sheetName val="先行検査発生数"/>
      <sheetName val="form"/>
      <sheetName val="isop"/>
      <sheetName val="DATA_予算5"/>
      <sheetName val="DATA_実績10月5"/>
      <sheetName val="BACK_DATA5"/>
      <sheetName val="BACK_DATA_(2)5"/>
      <sheetName val="１．InfoCube_(YKCH0010)案１5"/>
      <sheetName val="１．InfoCube_(YKCH0010)_案２5"/>
      <sheetName val="생산실적_5"/>
      <sheetName val="SV_SPEC_5"/>
      <sheetName val="작업추진_계획(일정)5"/>
      <sheetName val="현지법인_대손설정5"/>
      <sheetName val="YFコスト報告資料1"/>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sheetData sheetId="101"/>
      <sheetData sheetId="102"/>
      <sheetData sheetId="103"/>
      <sheetData sheetId="104"/>
      <sheetData sheetId="105"/>
      <sheetData sheetId="106"/>
      <sheetData sheetId="107"/>
      <sheetData sheetId="108"/>
      <sheetData sheetId="109"/>
      <sheetData sheetId="110"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F日記"/>
      <sheetName val="各種式"/>
      <sheetName val="2003"/>
      <sheetName val="2002"/>
      <sheetName val="2001"/>
      <sheetName val="2000"/>
      <sheetName val="1999"/>
      <sheetName val="1998"/>
      <sheetName val="Module1"/>
      <sheetName val="冷修日記"/>
      <sheetName val="窯残作業"/>
      <sheetName val="UF申送"/>
      <sheetName val="ＹＦコスト報告資料１"/>
      <sheetName val="HIT3JC"/>
      <sheetName val="DATA.予算"/>
      <sheetName val="DATA.実績10月"/>
      <sheetName val="list"/>
      <sheetName val="TFT客先コード"/>
      <sheetName val="ＴＡＳ日記"/>
      <sheetName val="見込602"/>
      <sheetName val="マスタ"/>
      <sheetName val="재고증감내역"/>
      <sheetName val="3-3甲"/>
      <sheetName val="물량산출근거"/>
      <sheetName val="copy of control valve"/>
      <sheetName val="Sheet1"/>
      <sheetName val="DATA_予算1"/>
      <sheetName val="DATA_実績10月1"/>
      <sheetName val="copy_of_control_valve1"/>
      <sheetName val="DATA_予算"/>
      <sheetName val="DATA_実績10月"/>
      <sheetName val="copy_of_control_valve"/>
      <sheetName val="DATA_予算2"/>
      <sheetName val="DATA_実績10月2"/>
      <sheetName val="copy_of_control_valve2"/>
      <sheetName val="DATA_予算3"/>
      <sheetName val="DATA_実績10月3"/>
      <sheetName val="copy_of_control_valve3"/>
      <sheetName val="DATA_予算4"/>
      <sheetName val="DATA_実績10月4"/>
      <sheetName val="copy_of_control_valve4"/>
      <sheetName val="費用項目"/>
      <sheetName val="DATA_予算6"/>
      <sheetName val="DATA_実績10月6"/>
      <sheetName val="copy_of_control_valve6"/>
      <sheetName val="DATA_予算5"/>
      <sheetName val="DATA_実績10月5"/>
      <sheetName val="copy_of_control_valve5"/>
      <sheetName val="DATA_予算7"/>
      <sheetName val="DATA_実績10月7"/>
      <sheetName val="copy_of_control_valve7"/>
      <sheetName val="Graph"/>
      <sheetName val="data"/>
      <sheetName val="DATA_予算8"/>
      <sheetName val="DATA_実績10月8"/>
      <sheetName val="copy_of_control_valve8"/>
    </sheetNames>
    <sheetDataSet>
      <sheetData sheetId="0"/>
      <sheetData sheetId="1"/>
      <sheetData sheetId="2"/>
      <sheetData sheetId="3"/>
      <sheetData sheetId="4"/>
      <sheetData sheetId="5"/>
      <sheetData sheetId="6"/>
      <sheetData sheetId="7"/>
      <sheetData sheetId="8" refreshError="1"/>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 sheetId="42"/>
      <sheetData sheetId="43"/>
      <sheetData sheetId="44"/>
      <sheetData sheetId="45"/>
      <sheetData sheetId="46"/>
      <sheetData sheetId="47"/>
      <sheetData sheetId="48"/>
      <sheetData sheetId="49"/>
      <sheetData sheetId="50"/>
      <sheetData sheetId="51" refreshError="1"/>
      <sheetData sheetId="52" refreshError="1"/>
      <sheetData sheetId="53"/>
      <sheetData sheetId="54"/>
      <sheetData sheetId="55"/>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ys"/>
      <sheetName val="編集ｼｰﾄ"/>
      <sheetName val="ｻﾌﾞﾌﾞﾛｯｸ編集ｼｰﾄ"/>
      <sheetName val="帳票ﾀｸﾞ"/>
      <sheetName val="Log"/>
      <sheetName val="環境設定"/>
      <sheetName val="EnvDef"/>
      <sheetName val="PrintData1"/>
      <sheetName val="Cnf_Blc"/>
      <sheetName val="Cnf_Tag"/>
      <sheetName val="Cnf_SubBlc"/>
      <sheetName val="Cnf_SubTag"/>
      <sheetName val="OCG_TIME_DATA"/>
      <sheetName val="2000"/>
      <sheetName val="DATA.予算"/>
      <sheetName val="DATA.実績10月"/>
      <sheetName val="XF調合溶解日誌"/>
      <sheetName val="2001"/>
      <sheetName val="Basic Information"/>
      <sheetName val="備考②（方針版_20060615非表示）"/>
      <sheetName val="工事仕樣書"/>
      <sheetName val="空壓機仕樣書"/>
      <sheetName val="乾燥機仕樣"/>
      <sheetName val="CA過濾器仕樣"/>
      <sheetName val="CA TANK 仕樣書"/>
      <sheetName val="CA HEAD仕樣"/>
      <sheetName val="CA配管路徑(1)"/>
      <sheetName val="電纜線架路徑"/>
      <sheetName val="監控仕樣"/>
      <sheetName val="電力仕樣"/>
      <sheetName val="進.排風機仕樣"/>
      <sheetName val="Fab.2 空壓機增設.配管.配線位置"/>
      <sheetName val="合紙倉庫相對位置"/>
      <sheetName val="空壓機房布置圖"/>
      <sheetName val="管損計算(1)"/>
      <sheetName val="Equipment"/>
      <sheetName val="Piping"/>
      <sheetName val="KFDO素地組成"/>
      <sheetName val="KF組成trend"/>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再研磨基板在庫DB"/>
      <sheetName val="再研磨基板"/>
      <sheetName val="DATA抽出"/>
      <sheetName val="List"/>
      <sheetName val="Sheet3"/>
      <sheetName val="계정code"/>
      <sheetName val="備考②（方針版_20060615非表示）"/>
      <sheetName val="0302明細"/>
      <sheetName val="ASSIGN"/>
      <sheetName val="노임"/>
      <sheetName val="気体配管設計"/>
      <sheetName val="OCG_TIME_DATA"/>
      <sheetName val="備考①"/>
      <sheetName val="DATA.予算"/>
      <sheetName val="09년급여"/>
      <sheetName val="09년상여"/>
      <sheetName val="조정급"/>
      <sheetName val="인상"/>
      <sheetName val="호봉"/>
      <sheetName val="DATA.実績10月"/>
      <sheetName val="データ"/>
      <sheetName val="2000"/>
      <sheetName val="Sys"/>
      <sheetName val="Proposal"/>
      <sheetName val="基本データ登録済"/>
      <sheetName val="ORDER"/>
      <sheetName val="見込602"/>
      <sheetName val="mm10"/>
      <sheetName val="UnitMaster"/>
      <sheetName val="공정능력계산"/>
      <sheetName val="HIT3JC"/>
      <sheetName val="DATA_予算1"/>
      <sheetName val="DATA_実績10月1"/>
      <sheetName val="DATA_予算"/>
      <sheetName val="DATA_実績10月"/>
      <sheetName val="DATA_予算2"/>
      <sheetName val="DATA_実績10月2"/>
      <sheetName val="DATA_予算3"/>
      <sheetName val="DATA_実績10月3"/>
      <sheetName val="DATA_予算4"/>
      <sheetName val="DATA_実績10月4"/>
      <sheetName val="By Qtr PL"/>
      <sheetName val="R?sum?Original"/>
      <sheetName val="DATA_予算5"/>
      <sheetName val="DATA_実績10月5"/>
      <sheetName val="By_Qtr_PL"/>
      <sheetName val="DATA_予算6"/>
      <sheetName val="DATA_実績10月6"/>
      <sheetName val="By_Qtr_PL1"/>
      <sheetName val="HIT2JC"/>
      <sheetName val="R_sum_Original"/>
      <sheetName val="CF HOT"/>
      <sheetName val="様式 25"/>
      <sheetName val="DATA_予算7"/>
      <sheetName val="DATA_実績10月7"/>
      <sheetName val="By_Qtr_PL2"/>
      <sheetName val="備考②(方針版_20060615非表示)"/>
      <sheetName val="制御情報"/>
    </sheetNames>
    <sheetDataSet>
      <sheetData sheetId="0" refreshError="1"/>
      <sheetData sheetId="1" refreshError="1"/>
      <sheetData sheetId="2" refreshError="1"/>
      <sheetData sheetId="3" refreshError="1">
        <row r="2">
          <cell r="A2">
            <v>10001</v>
          </cell>
          <cell r="B2" t="str">
            <v>LGTF</v>
          </cell>
          <cell r="C2" t="str">
            <v>Ｂ面</v>
          </cell>
          <cell r="D2">
            <v>1850</v>
          </cell>
          <cell r="E2">
            <v>1500</v>
          </cell>
          <cell r="F2">
            <v>0.7</v>
          </cell>
        </row>
        <row r="3">
          <cell r="A3">
            <v>10002</v>
          </cell>
          <cell r="B3" t="str">
            <v>LGCF</v>
          </cell>
          <cell r="C3" t="str">
            <v>Ｔ面</v>
          </cell>
          <cell r="D3" t="str">
            <v>*</v>
          </cell>
          <cell r="E3" t="str">
            <v>*</v>
          </cell>
          <cell r="F3">
            <v>0.6</v>
          </cell>
        </row>
        <row r="4">
          <cell r="A4">
            <v>10003</v>
          </cell>
          <cell r="B4" t="str">
            <v>LGTI</v>
          </cell>
          <cell r="C4" t="str">
            <v>*</v>
          </cell>
          <cell r="D4" t="str">
            <v>*</v>
          </cell>
          <cell r="E4" t="str">
            <v>*</v>
          </cell>
          <cell r="F4" t="str">
            <v>*</v>
          </cell>
        </row>
        <row r="5">
          <cell r="A5">
            <v>10004</v>
          </cell>
          <cell r="B5" t="str">
            <v>LGCI</v>
          </cell>
          <cell r="C5" t="str">
            <v>*</v>
          </cell>
          <cell r="D5" t="str">
            <v>*</v>
          </cell>
          <cell r="E5" t="str">
            <v>*</v>
          </cell>
          <cell r="F5" t="str">
            <v>*</v>
          </cell>
        </row>
        <row r="6">
          <cell r="A6">
            <v>10005</v>
          </cell>
          <cell r="B6" t="str">
            <v>LGMN</v>
          </cell>
          <cell r="F6" t="str">
            <v>*</v>
          </cell>
        </row>
        <row r="7">
          <cell r="A7">
            <v>10006</v>
          </cell>
          <cell r="B7" t="str">
            <v>AUTF</v>
          </cell>
          <cell r="F7" t="str">
            <v>*</v>
          </cell>
        </row>
        <row r="8">
          <cell r="A8">
            <v>10007</v>
          </cell>
          <cell r="B8" t="str">
            <v>AUCF</v>
          </cell>
        </row>
        <row r="9">
          <cell r="A9">
            <v>10008</v>
          </cell>
          <cell r="B9" t="str">
            <v>AUMN</v>
          </cell>
        </row>
        <row r="10">
          <cell r="A10">
            <v>10009</v>
          </cell>
          <cell r="B10" t="str">
            <v>CPTF</v>
          </cell>
        </row>
        <row r="11">
          <cell r="A11">
            <v>10010</v>
          </cell>
          <cell r="B11" t="str">
            <v>CPCF</v>
          </cell>
        </row>
        <row r="12">
          <cell r="A12">
            <v>10011</v>
          </cell>
          <cell r="B12" t="str">
            <v>CPMN</v>
          </cell>
        </row>
        <row r="13">
          <cell r="A13">
            <v>10012</v>
          </cell>
          <cell r="B13" t="str">
            <v>LYTF</v>
          </cell>
        </row>
        <row r="14">
          <cell r="A14">
            <v>10013</v>
          </cell>
          <cell r="B14" t="str">
            <v>LYCF</v>
          </cell>
        </row>
        <row r="15">
          <cell r="A15">
            <v>10014</v>
          </cell>
          <cell r="B15" t="str">
            <v>LYMN</v>
          </cell>
        </row>
        <row r="16">
          <cell r="A16">
            <v>10015</v>
          </cell>
          <cell r="B16" t="str">
            <v>*</v>
          </cell>
        </row>
        <row r="17">
          <cell r="A17">
            <v>10016</v>
          </cell>
          <cell r="B17" t="str">
            <v>IPST</v>
          </cell>
        </row>
        <row r="18">
          <cell r="A18">
            <v>10017</v>
          </cell>
          <cell r="B18" t="str">
            <v>*</v>
          </cell>
        </row>
        <row r="19">
          <cell r="A19">
            <v>10018</v>
          </cell>
          <cell r="B19" t="str">
            <v>*</v>
          </cell>
        </row>
        <row r="20">
          <cell r="A20">
            <v>10019</v>
          </cell>
          <cell r="B20" t="str">
            <v>*</v>
          </cell>
        </row>
        <row r="21">
          <cell r="A21">
            <v>10020</v>
          </cell>
        </row>
        <row r="22">
          <cell r="A22">
            <v>10021</v>
          </cell>
        </row>
        <row r="23">
          <cell r="A23">
            <v>10022</v>
          </cell>
        </row>
        <row r="24">
          <cell r="A24">
            <v>10023</v>
          </cell>
        </row>
        <row r="25">
          <cell r="A25">
            <v>10024</v>
          </cell>
        </row>
        <row r="26">
          <cell r="A26">
            <v>10025</v>
          </cell>
        </row>
        <row r="27">
          <cell r="A27">
            <v>10026</v>
          </cell>
        </row>
        <row r="28">
          <cell r="A28">
            <v>10027</v>
          </cell>
        </row>
        <row r="29">
          <cell r="A29">
            <v>10028</v>
          </cell>
        </row>
        <row r="30">
          <cell r="A30">
            <v>10029</v>
          </cell>
        </row>
        <row r="31">
          <cell r="A31">
            <v>10030</v>
          </cell>
        </row>
        <row r="32">
          <cell r="A32">
            <v>10031</v>
          </cell>
        </row>
        <row r="33">
          <cell r="A33">
            <v>10032</v>
          </cell>
        </row>
        <row r="34">
          <cell r="A34">
            <v>10033</v>
          </cell>
        </row>
        <row r="35">
          <cell r="A35">
            <v>10034</v>
          </cell>
        </row>
        <row r="36">
          <cell r="A36">
            <v>10035</v>
          </cell>
        </row>
        <row r="37">
          <cell r="A37">
            <v>10036</v>
          </cell>
        </row>
        <row r="38">
          <cell r="A38">
            <v>10037</v>
          </cell>
        </row>
        <row r="39">
          <cell r="A39">
            <v>10038</v>
          </cell>
        </row>
        <row r="40">
          <cell r="A40">
            <v>10039</v>
          </cell>
        </row>
        <row r="41">
          <cell r="A41">
            <v>10040</v>
          </cell>
        </row>
        <row r="42">
          <cell r="A42">
            <v>10041</v>
          </cell>
        </row>
        <row r="43">
          <cell r="A43">
            <v>10042</v>
          </cell>
        </row>
        <row r="44">
          <cell r="A44">
            <v>10043</v>
          </cell>
        </row>
        <row r="45">
          <cell r="A45">
            <v>10044</v>
          </cell>
        </row>
        <row r="46">
          <cell r="A46">
            <v>10045</v>
          </cell>
        </row>
        <row r="47">
          <cell r="A47">
            <v>10046</v>
          </cell>
        </row>
        <row r="48">
          <cell r="A48">
            <v>10047</v>
          </cell>
        </row>
        <row r="49">
          <cell r="A49">
            <v>10048</v>
          </cell>
        </row>
        <row r="50">
          <cell r="A50">
            <v>10049</v>
          </cell>
        </row>
        <row r="51">
          <cell r="A51">
            <v>10050</v>
          </cell>
        </row>
        <row r="52">
          <cell r="A52">
            <v>10051</v>
          </cell>
        </row>
        <row r="53">
          <cell r="A53">
            <v>10052</v>
          </cell>
        </row>
        <row r="54">
          <cell r="A54">
            <v>10053</v>
          </cell>
        </row>
        <row r="55">
          <cell r="A55">
            <v>10054</v>
          </cell>
        </row>
        <row r="56">
          <cell r="A56">
            <v>10055</v>
          </cell>
        </row>
        <row r="57">
          <cell r="A57">
            <v>10056</v>
          </cell>
        </row>
        <row r="58">
          <cell r="A58">
            <v>10057</v>
          </cell>
        </row>
        <row r="59">
          <cell r="A59">
            <v>10058</v>
          </cell>
        </row>
        <row r="60">
          <cell r="A60">
            <v>10059</v>
          </cell>
        </row>
        <row r="61">
          <cell r="A61">
            <v>10060</v>
          </cell>
        </row>
        <row r="62">
          <cell r="A62">
            <v>10061</v>
          </cell>
        </row>
        <row r="63">
          <cell r="A63">
            <v>10062</v>
          </cell>
        </row>
        <row r="64">
          <cell r="A64">
            <v>10063</v>
          </cell>
        </row>
        <row r="65">
          <cell r="A65">
            <v>10064</v>
          </cell>
        </row>
        <row r="66">
          <cell r="A66">
            <v>10065</v>
          </cell>
        </row>
        <row r="67">
          <cell r="A67" t="str">
            <v>*</v>
          </cell>
        </row>
        <row r="68">
          <cell r="A68" t="str">
            <v>*</v>
          </cell>
        </row>
        <row r="69">
          <cell r="A69" t="str">
            <v>*</v>
          </cell>
        </row>
        <row r="70">
          <cell r="A70" t="str">
            <v>*</v>
          </cell>
        </row>
        <row r="71">
          <cell r="A71" t="str">
            <v>*</v>
          </cell>
        </row>
        <row r="72">
          <cell r="A72" t="str">
            <v>*</v>
          </cell>
        </row>
        <row r="73">
          <cell r="A73" t="str">
            <v>*</v>
          </cell>
        </row>
        <row r="74">
          <cell r="A74" t="str">
            <v>*</v>
          </cell>
        </row>
        <row r="75">
          <cell r="A75" t="str">
            <v>*</v>
          </cell>
        </row>
        <row r="76">
          <cell r="A76" t="str">
            <v>*</v>
          </cell>
        </row>
        <row r="77">
          <cell r="A77" t="str">
            <v>*</v>
          </cell>
        </row>
        <row r="78">
          <cell r="A78" t="str">
            <v>*</v>
          </cell>
        </row>
        <row r="79">
          <cell r="A79" t="str">
            <v>*</v>
          </cell>
        </row>
        <row r="80">
          <cell r="A80" t="str">
            <v>*</v>
          </cell>
        </row>
        <row r="81">
          <cell r="A81" t="str">
            <v>*</v>
          </cell>
        </row>
        <row r="82">
          <cell r="A82" t="str">
            <v>*</v>
          </cell>
        </row>
        <row r="83">
          <cell r="A83" t="str">
            <v>*</v>
          </cell>
        </row>
        <row r="84">
          <cell r="A84" t="str">
            <v>*</v>
          </cell>
        </row>
        <row r="85">
          <cell r="A85" t="str">
            <v>*</v>
          </cell>
        </row>
        <row r="86">
          <cell r="A86" t="str">
            <v>*</v>
          </cell>
        </row>
        <row r="87">
          <cell r="A87" t="str">
            <v>*</v>
          </cell>
        </row>
        <row r="88">
          <cell r="A88" t="str">
            <v>*</v>
          </cell>
        </row>
        <row r="89">
          <cell r="A89" t="str">
            <v>*</v>
          </cell>
        </row>
        <row r="90">
          <cell r="A90" t="str">
            <v>*</v>
          </cell>
        </row>
        <row r="91">
          <cell r="A91" t="str">
            <v>*</v>
          </cell>
        </row>
        <row r="92">
          <cell r="A92" t="str">
            <v>*</v>
          </cell>
        </row>
        <row r="93">
          <cell r="A93" t="str">
            <v>*</v>
          </cell>
        </row>
        <row r="94">
          <cell r="A94" t="str">
            <v>*</v>
          </cell>
        </row>
        <row r="95">
          <cell r="A95" t="str">
            <v>*</v>
          </cell>
        </row>
        <row r="96">
          <cell r="A96" t="str">
            <v>*</v>
          </cell>
        </row>
        <row r="97">
          <cell r="A97" t="str">
            <v>*</v>
          </cell>
        </row>
        <row r="98">
          <cell r="A98" t="str">
            <v>*</v>
          </cell>
        </row>
        <row r="99">
          <cell r="A99" t="str">
            <v>*</v>
          </cell>
        </row>
        <row r="100">
          <cell r="A100" t="str">
            <v>*</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refreshError="1"/>
      <sheetData sheetId="42" refreshError="1"/>
      <sheetData sheetId="43"/>
      <sheetData sheetId="44"/>
      <sheetData sheetId="45"/>
      <sheetData sheetId="46"/>
      <sheetData sheetId="47"/>
      <sheetData sheetId="48"/>
      <sheetData sheetId="49" refreshError="1"/>
      <sheetData sheetId="50" refreshError="1"/>
      <sheetData sheetId="51" refreshError="1"/>
      <sheetData sheetId="52" refreshError="1"/>
      <sheetData sheetId="53"/>
      <sheetData sheetId="54"/>
      <sheetData sheetId="55"/>
      <sheetData sheetId="56" refreshError="1"/>
      <sheetData sheetId="57"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7.05"/>
      <sheetName val="ISOPDB"/>
      <sheetName val="抜き取り検査記録"/>
      <sheetName val="泡レベル"/>
      <sheetName val="PL毎BOS"/>
      <sheetName val="平坦度"/>
      <sheetName val="センター部位品質"/>
      <sheetName val="レフト部位品質"/>
      <sheetName val="ライト部位品質"/>
      <sheetName val="TOS"/>
      <sheetName val="ﾄﾞﾛｽ"/>
      <sheetName val="ハクリレベルＰＬ毎"/>
      <sheetName val="ハクリランク"/>
      <sheetName val="リスト"/>
      <sheetName val="Def（PDP）"/>
      <sheetName val="Code（PDP）"/>
      <sheetName val="フイールド表"/>
      <sheetName val="List"/>
      <sheetName val="Sys"/>
      <sheetName val="Sheet1"/>
      <sheetName val="基本データ登録済"/>
      <sheetName val="결재란"/>
      <sheetName val="Sheet2"/>
    </sheetNames>
    <sheetDataSet>
      <sheetData sheetId="0"/>
      <sheetData sheetId="1">
        <row r="1">
          <cell r="A1" t="str">
            <v xml:space="preserve">TF904-0001   </v>
          </cell>
          <cell r="B1" t="str">
            <v xml:space="preserve">F1-E604M1C        </v>
          </cell>
          <cell r="C1" t="str">
            <v xml:space="preserve">37.0 * 30.0  </v>
          </cell>
          <cell r="D1" t="str">
            <v xml:space="preserve">37.0 * 30.0  </v>
          </cell>
          <cell r="E1" t="str">
            <v>#1</v>
          </cell>
          <cell r="F1">
            <v>39914.375</v>
          </cell>
          <cell r="G1">
            <v>39914.480555555558</v>
          </cell>
          <cell r="H1">
            <v>13</v>
          </cell>
          <cell r="I1">
            <v>772</v>
          </cell>
          <cell r="J1">
            <v>59.38</v>
          </cell>
          <cell r="K1" t="str">
            <v xml:space="preserve">1CABDAHT  -2HD  -     </v>
          </cell>
          <cell r="L1" t="str">
            <v xml:space="preserve">2311MTT1_TAS前  </v>
          </cell>
          <cell r="M1" t="str">
            <v xml:space="preserve">L43       </v>
          </cell>
          <cell r="N1" t="str">
            <v>OK</v>
          </cell>
          <cell r="P1" t="str">
            <v>A1DAA0-Z-1ZZB1・RE・C</v>
          </cell>
          <cell r="S1" t="str">
            <v>入庫済</v>
          </cell>
          <cell r="T1">
            <v>39918.682638888888</v>
          </cell>
        </row>
        <row r="2">
          <cell r="A2" t="str">
            <v xml:space="preserve">TF904-0002   </v>
          </cell>
        </row>
        <row r="3">
          <cell r="A3" t="str">
            <v xml:space="preserve">TF904-0003   </v>
          </cell>
        </row>
        <row r="4">
          <cell r="A4" t="str">
            <v xml:space="preserve">TF904-0004   </v>
          </cell>
        </row>
        <row r="5">
          <cell r="A5" t="str">
            <v xml:space="preserve">TF904-0005   </v>
          </cell>
        </row>
        <row r="7">
          <cell r="A7" t="str">
            <v xml:space="preserve">TF904-0007   </v>
          </cell>
        </row>
        <row r="8">
          <cell r="A8" t="str">
            <v xml:space="preserve">TF904-0008   </v>
          </cell>
        </row>
        <row r="9">
          <cell r="A9" t="str">
            <v xml:space="preserve">TF904-0009   </v>
          </cell>
        </row>
        <row r="10">
          <cell r="A10" t="str">
            <v xml:space="preserve">TF904-0010   </v>
          </cell>
        </row>
        <row r="11">
          <cell r="A11" t="str">
            <v xml:space="preserve">TF904-0011   </v>
          </cell>
        </row>
        <row r="12">
          <cell r="A12" t="str">
            <v xml:space="preserve">TF904-0012   </v>
          </cell>
        </row>
        <row r="13">
          <cell r="A13" t="str">
            <v xml:space="preserve">TF904-0013   </v>
          </cell>
        </row>
        <row r="14">
          <cell r="A14" t="str">
            <v xml:space="preserve">TF904-0014   </v>
          </cell>
        </row>
        <row r="15">
          <cell r="A15" t="str">
            <v xml:space="preserve">TF904-0015   </v>
          </cell>
        </row>
        <row r="16">
          <cell r="A16" t="str">
            <v xml:space="preserve">TF904-0016   </v>
          </cell>
        </row>
        <row r="17">
          <cell r="A17" t="str">
            <v xml:space="preserve">TF904-0017   </v>
          </cell>
        </row>
        <row r="18">
          <cell r="A18" t="str">
            <v xml:space="preserve">TF904-0018   </v>
          </cell>
        </row>
        <row r="19">
          <cell r="A19" t="str">
            <v xml:space="preserve">TF904-0019   </v>
          </cell>
        </row>
        <row r="20">
          <cell r="A20" t="str">
            <v xml:space="preserve">TF904-0020   </v>
          </cell>
        </row>
        <row r="21">
          <cell r="A21" t="str">
            <v xml:space="preserve">TF904-0021   </v>
          </cell>
        </row>
        <row r="22">
          <cell r="A22" t="str">
            <v xml:space="preserve">TF904-0022   </v>
          </cell>
        </row>
        <row r="23">
          <cell r="A23" t="str">
            <v xml:space="preserve">TF904-0023   </v>
          </cell>
        </row>
        <row r="24">
          <cell r="A24" t="str">
            <v xml:space="preserve">TF904-0024   </v>
          </cell>
        </row>
        <row r="25">
          <cell r="A25" t="str">
            <v xml:space="preserve">TF904-0025   </v>
          </cell>
        </row>
        <row r="26">
          <cell r="A26" t="str">
            <v xml:space="preserve">TF904-0026   </v>
          </cell>
        </row>
        <row r="27">
          <cell r="A27" t="str">
            <v xml:space="preserve">TF904-0027   </v>
          </cell>
        </row>
        <row r="28">
          <cell r="A28" t="str">
            <v xml:space="preserve">TF904-0028   </v>
          </cell>
        </row>
        <row r="29">
          <cell r="A29" t="str">
            <v xml:space="preserve">TF904-0029   </v>
          </cell>
        </row>
        <row r="30">
          <cell r="A30" t="str">
            <v xml:space="preserve">TF904-0030   </v>
          </cell>
        </row>
        <row r="31">
          <cell r="A31" t="str">
            <v xml:space="preserve">TF904-0031   </v>
          </cell>
        </row>
        <row r="32">
          <cell r="A32" t="str">
            <v xml:space="preserve">TF904-0032   </v>
          </cell>
        </row>
        <row r="33">
          <cell r="A33" t="str">
            <v xml:space="preserve">TF904-0033   </v>
          </cell>
        </row>
        <row r="34">
          <cell r="A34" t="str">
            <v xml:space="preserve">TF904-0034   </v>
          </cell>
        </row>
        <row r="35">
          <cell r="A35" t="str">
            <v xml:space="preserve">TF904-0035   </v>
          </cell>
        </row>
        <row r="36">
          <cell r="A36" t="str">
            <v xml:space="preserve">TF904-0036   </v>
          </cell>
        </row>
        <row r="37">
          <cell r="A37" t="str">
            <v xml:space="preserve">TF904-0037   </v>
          </cell>
        </row>
        <row r="38">
          <cell r="A38" t="str">
            <v xml:space="preserve">TF904-0038   </v>
          </cell>
        </row>
        <row r="39">
          <cell r="A39" t="str">
            <v xml:space="preserve">TF904-0039   </v>
          </cell>
        </row>
        <row r="40">
          <cell r="A40" t="str">
            <v xml:space="preserve">TF904-0040   </v>
          </cell>
        </row>
        <row r="41">
          <cell r="A41" t="str">
            <v xml:space="preserve">TF904-0041   </v>
          </cell>
        </row>
        <row r="42">
          <cell r="A42" t="str">
            <v xml:space="preserve">TF904-0042   </v>
          </cell>
        </row>
        <row r="43">
          <cell r="A43" t="str">
            <v xml:space="preserve">TF904-0043   </v>
          </cell>
        </row>
        <row r="44">
          <cell r="A44" t="str">
            <v xml:space="preserve">TF904-0044   </v>
          </cell>
        </row>
        <row r="45">
          <cell r="A45" t="str">
            <v xml:space="preserve">TF904-0045   </v>
          </cell>
        </row>
        <row r="46">
          <cell r="A46" t="str">
            <v xml:space="preserve">TF904-0046   </v>
          </cell>
        </row>
        <row r="47">
          <cell r="A47" t="str">
            <v xml:space="preserve">TF904-0047   </v>
          </cell>
        </row>
        <row r="48">
          <cell r="A48" t="str">
            <v xml:space="preserve">TF904-0048   </v>
          </cell>
        </row>
        <row r="49">
          <cell r="A49" t="str">
            <v xml:space="preserve">TF904-0049   </v>
          </cell>
        </row>
        <row r="50">
          <cell r="A50" t="str">
            <v xml:space="preserve">TF904-0050   </v>
          </cell>
        </row>
        <row r="51">
          <cell r="A51" t="str">
            <v xml:space="preserve">TF904-0051   </v>
          </cell>
        </row>
        <row r="52">
          <cell r="A52" t="str">
            <v xml:space="preserve">TF904-0052   </v>
          </cell>
        </row>
        <row r="53">
          <cell r="A53" t="str">
            <v xml:space="preserve">TF904-0053   </v>
          </cell>
        </row>
        <row r="54">
          <cell r="A54" t="str">
            <v xml:space="preserve">TF904-0054   </v>
          </cell>
        </row>
        <row r="55">
          <cell r="A55" t="str">
            <v xml:space="preserve">TF904-0055   </v>
          </cell>
        </row>
        <row r="56">
          <cell r="A56" t="str">
            <v xml:space="preserve">TF904-0056   </v>
          </cell>
        </row>
        <row r="57">
          <cell r="A57" t="str">
            <v xml:space="preserve">TF904-0057   </v>
          </cell>
        </row>
        <row r="58">
          <cell r="A58" t="str">
            <v xml:space="preserve">TF904-0058   </v>
          </cell>
        </row>
        <row r="59">
          <cell r="A59" t="str">
            <v xml:space="preserve">TF904-0059   </v>
          </cell>
        </row>
        <row r="60">
          <cell r="A60" t="str">
            <v xml:space="preserve">TF904-0060   </v>
          </cell>
        </row>
        <row r="61">
          <cell r="A61" t="str">
            <v xml:space="preserve">TF904-0061   </v>
          </cell>
        </row>
        <row r="62">
          <cell r="A62" t="str">
            <v xml:space="preserve">TF904-0062   </v>
          </cell>
        </row>
        <row r="63">
          <cell r="A63" t="str">
            <v xml:space="preserve">TF904-0063   </v>
          </cell>
        </row>
        <row r="64">
          <cell r="A64" t="str">
            <v xml:space="preserve">TF904-0064   </v>
          </cell>
        </row>
        <row r="65">
          <cell r="A65" t="str">
            <v xml:space="preserve">TF904-0065   </v>
          </cell>
        </row>
        <row r="66">
          <cell r="A66" t="str">
            <v xml:space="preserve">TF904-0066   </v>
          </cell>
        </row>
        <row r="67">
          <cell r="A67" t="str">
            <v xml:space="preserve">TF904-0067   </v>
          </cell>
        </row>
        <row r="68">
          <cell r="A68" t="str">
            <v xml:space="preserve">TF904-0068   </v>
          </cell>
        </row>
        <row r="69">
          <cell r="A69" t="str">
            <v xml:space="preserve">TF904-0069   </v>
          </cell>
        </row>
        <row r="70">
          <cell r="A70" t="str">
            <v xml:space="preserve">TF904-0070   </v>
          </cell>
        </row>
        <row r="71">
          <cell r="A71" t="str">
            <v xml:space="preserve">TF904-0071   </v>
          </cell>
        </row>
        <row r="72">
          <cell r="A72" t="str">
            <v xml:space="preserve">TF904-0072   </v>
          </cell>
        </row>
        <row r="73">
          <cell r="A73" t="str">
            <v xml:space="preserve">TF904-0073   </v>
          </cell>
        </row>
        <row r="74">
          <cell r="A74" t="str">
            <v xml:space="preserve">TF904-0074   </v>
          </cell>
        </row>
        <row r="75">
          <cell r="A75" t="str">
            <v xml:space="preserve">TF904-0075   </v>
          </cell>
        </row>
        <row r="76">
          <cell r="A76" t="str">
            <v xml:space="preserve">TF904-0076   </v>
          </cell>
        </row>
        <row r="77">
          <cell r="A77" t="str">
            <v xml:space="preserve">TF904-0077   </v>
          </cell>
        </row>
        <row r="78">
          <cell r="A78" t="str">
            <v xml:space="preserve">TF904-0078   </v>
          </cell>
        </row>
        <row r="79">
          <cell r="A79" t="str">
            <v xml:space="preserve">TF904-0079   </v>
          </cell>
        </row>
        <row r="80">
          <cell r="A80" t="str">
            <v xml:space="preserve">TF904-0080   </v>
          </cell>
        </row>
        <row r="81">
          <cell r="A81" t="str">
            <v xml:space="preserve">TF904-0081   </v>
          </cell>
        </row>
        <row r="82">
          <cell r="A82" t="str">
            <v xml:space="preserve">TF904-0082   </v>
          </cell>
        </row>
        <row r="83">
          <cell r="A83" t="str">
            <v xml:space="preserve">TF904-0083   </v>
          </cell>
        </row>
        <row r="84">
          <cell r="A84" t="str">
            <v xml:space="preserve">TF904-0084   </v>
          </cell>
        </row>
        <row r="85">
          <cell r="A85" t="str">
            <v xml:space="preserve">TF904-0085   </v>
          </cell>
        </row>
        <row r="86">
          <cell r="A86" t="str">
            <v xml:space="preserve">TF904-0086   </v>
          </cell>
        </row>
        <row r="87">
          <cell r="A87" t="str">
            <v xml:space="preserve">TF904-0087   </v>
          </cell>
        </row>
        <row r="88">
          <cell r="A88" t="str">
            <v xml:space="preserve">TF904-0088   </v>
          </cell>
        </row>
        <row r="89">
          <cell r="A89" t="str">
            <v xml:space="preserve">TF904-0089   </v>
          </cell>
        </row>
        <row r="90">
          <cell r="A90" t="str">
            <v xml:space="preserve">TF904-0090   </v>
          </cell>
        </row>
        <row r="91">
          <cell r="A91" t="str">
            <v xml:space="preserve">TF904-0091   </v>
          </cell>
        </row>
        <row r="92">
          <cell r="A92" t="str">
            <v xml:space="preserve">TF904-0092   </v>
          </cell>
        </row>
        <row r="93">
          <cell r="A93" t="str">
            <v xml:space="preserve">TF904-0093   </v>
          </cell>
        </row>
        <row r="94">
          <cell r="A94" t="str">
            <v xml:space="preserve">TF904-0094   </v>
          </cell>
        </row>
        <row r="95">
          <cell r="A95" t="str">
            <v xml:space="preserve">TF904-0095   </v>
          </cell>
        </row>
        <row r="96">
          <cell r="A96" t="str">
            <v xml:space="preserve">TF904-0096   </v>
          </cell>
        </row>
        <row r="97">
          <cell r="A97" t="str">
            <v xml:space="preserve">TF904-0097   </v>
          </cell>
        </row>
        <row r="98">
          <cell r="A98" t="str">
            <v xml:space="preserve">TF904-0098   </v>
          </cell>
        </row>
        <row r="99">
          <cell r="A99" t="str">
            <v xml:space="preserve">TF904-0099   </v>
          </cell>
        </row>
        <row r="100">
          <cell r="A100" t="str">
            <v xml:space="preserve">TF904-0100   </v>
          </cell>
        </row>
        <row r="101">
          <cell r="A101" t="str">
            <v xml:space="preserve">TF904-0101   </v>
          </cell>
        </row>
        <row r="102">
          <cell r="A102" t="str">
            <v xml:space="preserve">TF904-0102   </v>
          </cell>
        </row>
        <row r="103">
          <cell r="A103" t="str">
            <v xml:space="preserve">TF904-0103   </v>
          </cell>
        </row>
        <row r="104">
          <cell r="A104" t="str">
            <v xml:space="preserve">TF904-0104   </v>
          </cell>
        </row>
        <row r="105">
          <cell r="A105" t="str">
            <v xml:space="preserve">TF904-0105   </v>
          </cell>
        </row>
        <row r="106">
          <cell r="A106" t="str">
            <v xml:space="preserve">TF904-0106   </v>
          </cell>
        </row>
        <row r="107">
          <cell r="A107" t="str">
            <v xml:space="preserve">TF904-0107   </v>
          </cell>
        </row>
        <row r="108">
          <cell r="A108" t="str">
            <v xml:space="preserve">TF904-0108   </v>
          </cell>
        </row>
        <row r="109">
          <cell r="A109" t="str">
            <v xml:space="preserve">TF904-0109   </v>
          </cell>
        </row>
        <row r="110">
          <cell r="A110" t="str">
            <v xml:space="preserve">TF904-0110   </v>
          </cell>
        </row>
        <row r="111">
          <cell r="A111" t="str">
            <v xml:space="preserve">TF904-0111   </v>
          </cell>
        </row>
        <row r="112">
          <cell r="A112" t="str">
            <v xml:space="preserve">TF904-0112   </v>
          </cell>
        </row>
        <row r="113">
          <cell r="A113" t="str">
            <v xml:space="preserve">TF904-0113   </v>
          </cell>
        </row>
        <row r="114">
          <cell r="A114" t="str">
            <v xml:space="preserve">TF904-0114   </v>
          </cell>
        </row>
        <row r="115">
          <cell r="A115" t="str">
            <v xml:space="preserve">TF904-0115   </v>
          </cell>
        </row>
        <row r="116">
          <cell r="A116" t="str">
            <v xml:space="preserve">TF904-0116   </v>
          </cell>
        </row>
        <row r="117">
          <cell r="A117" t="str">
            <v xml:space="preserve">TF904-0117   </v>
          </cell>
        </row>
        <row r="118">
          <cell r="A118" t="str">
            <v xml:space="preserve">TF904-0118   </v>
          </cell>
        </row>
        <row r="119">
          <cell r="A119" t="str">
            <v xml:space="preserve">TF904-0119   </v>
          </cell>
        </row>
        <row r="120">
          <cell r="A120" t="str">
            <v xml:space="preserve">TF904-0120   </v>
          </cell>
        </row>
        <row r="121">
          <cell r="A121" t="str">
            <v xml:space="preserve">TF904-0121   </v>
          </cell>
        </row>
        <row r="122">
          <cell r="A122" t="str">
            <v xml:space="preserve">TF904-0122   </v>
          </cell>
        </row>
        <row r="123">
          <cell r="A123" t="str">
            <v xml:space="preserve">TF904-0123   </v>
          </cell>
        </row>
        <row r="124">
          <cell r="A124" t="str">
            <v xml:space="preserve">TF904-0124   </v>
          </cell>
        </row>
        <row r="125">
          <cell r="A125" t="str">
            <v xml:space="preserve">TF904-0125   </v>
          </cell>
        </row>
        <row r="126">
          <cell r="A126" t="str">
            <v xml:space="preserve">TF904-0126   </v>
          </cell>
        </row>
        <row r="127">
          <cell r="A127" t="str">
            <v xml:space="preserve">TF904-0127   </v>
          </cell>
        </row>
        <row r="128">
          <cell r="A128" t="str">
            <v xml:space="preserve">TF904-0128   </v>
          </cell>
        </row>
        <row r="129">
          <cell r="A129" t="str">
            <v xml:space="preserve">TF904-0129   </v>
          </cell>
        </row>
        <row r="130">
          <cell r="A130" t="str">
            <v xml:space="preserve">TF904-0130   </v>
          </cell>
        </row>
        <row r="131">
          <cell r="A131" t="str">
            <v xml:space="preserve">TF904-0131   </v>
          </cell>
        </row>
        <row r="132">
          <cell r="A132" t="str">
            <v xml:space="preserve">TF904-0132   </v>
          </cell>
        </row>
        <row r="133">
          <cell r="A133" t="str">
            <v xml:space="preserve">TF904-0133   </v>
          </cell>
        </row>
        <row r="134">
          <cell r="A134" t="str">
            <v xml:space="preserve">TF904-0134   </v>
          </cell>
        </row>
        <row r="135">
          <cell r="A135" t="str">
            <v xml:space="preserve">TF904-0135   </v>
          </cell>
        </row>
        <row r="136">
          <cell r="A136" t="str">
            <v xml:space="preserve">TF904-0136   </v>
          </cell>
        </row>
        <row r="137">
          <cell r="A137" t="str">
            <v xml:space="preserve">TF904-0137   </v>
          </cell>
        </row>
        <row r="138">
          <cell r="A138" t="str">
            <v xml:space="preserve">TF904-0138   </v>
          </cell>
        </row>
        <row r="139">
          <cell r="A139" t="str">
            <v xml:space="preserve">TF904-0139   </v>
          </cell>
        </row>
        <row r="140">
          <cell r="A140" t="str">
            <v xml:space="preserve">TF904-0140   </v>
          </cell>
        </row>
        <row r="141">
          <cell r="A141" t="str">
            <v xml:space="preserve">TF904-0141   </v>
          </cell>
        </row>
        <row r="142">
          <cell r="A142" t="str">
            <v xml:space="preserve">TF904-0142   </v>
          </cell>
        </row>
        <row r="143">
          <cell r="A143" t="str">
            <v xml:space="preserve">TF904-0143   </v>
          </cell>
        </row>
        <row r="144">
          <cell r="A144" t="str">
            <v xml:space="preserve">TF904-0144   </v>
          </cell>
        </row>
        <row r="145">
          <cell r="A145" t="str">
            <v xml:space="preserve">TF904-0145   </v>
          </cell>
        </row>
        <row r="146">
          <cell r="A146" t="str">
            <v xml:space="preserve">TF904-0146   </v>
          </cell>
        </row>
        <row r="147">
          <cell r="A147" t="str">
            <v xml:space="preserve">TF904-0147   </v>
          </cell>
        </row>
        <row r="148">
          <cell r="A148" t="str">
            <v xml:space="preserve">TF904-0148   </v>
          </cell>
        </row>
        <row r="149">
          <cell r="A149" t="str">
            <v xml:space="preserve">TF904-0149   </v>
          </cell>
        </row>
        <row r="150">
          <cell r="A150" t="str">
            <v xml:space="preserve">TF904-0150   </v>
          </cell>
        </row>
        <row r="151">
          <cell r="A151" t="str">
            <v xml:space="preserve">TF904-0151   </v>
          </cell>
        </row>
        <row r="152">
          <cell r="A152" t="str">
            <v xml:space="preserve">TF904-0152   </v>
          </cell>
        </row>
        <row r="153">
          <cell r="A153" t="str">
            <v xml:space="preserve">TF904-0153   </v>
          </cell>
        </row>
        <row r="154">
          <cell r="A154" t="str">
            <v xml:space="preserve">TF904-0154   </v>
          </cell>
        </row>
        <row r="155">
          <cell r="A155" t="str">
            <v xml:space="preserve">TF904-0155   </v>
          </cell>
        </row>
        <row r="156">
          <cell r="A156" t="str">
            <v xml:space="preserve">TF904-0156   </v>
          </cell>
        </row>
        <row r="157">
          <cell r="A157" t="str">
            <v xml:space="preserve">TF904-0157   </v>
          </cell>
        </row>
        <row r="158">
          <cell r="A158" t="str">
            <v xml:space="preserve">TF904-0158   </v>
          </cell>
        </row>
        <row r="159">
          <cell r="A159" t="str">
            <v xml:space="preserve">TF904-0159   </v>
          </cell>
        </row>
        <row r="160">
          <cell r="A160" t="str">
            <v xml:space="preserve">TF904-0160   </v>
          </cell>
        </row>
        <row r="161">
          <cell r="A161" t="str">
            <v xml:space="preserve">TF904-0161   </v>
          </cell>
        </row>
        <row r="162">
          <cell r="A162" t="str">
            <v xml:space="preserve">TF904-0162   </v>
          </cell>
        </row>
        <row r="163">
          <cell r="A163" t="str">
            <v xml:space="preserve">TF904-0163   </v>
          </cell>
        </row>
        <row r="164">
          <cell r="A164" t="str">
            <v xml:space="preserve">TF904-0164   </v>
          </cell>
        </row>
        <row r="165">
          <cell r="A165" t="str">
            <v xml:space="preserve">TF904-0165   </v>
          </cell>
        </row>
        <row r="166">
          <cell r="A166" t="str">
            <v xml:space="preserve">TF904-0166   </v>
          </cell>
        </row>
        <row r="167">
          <cell r="A167" t="str">
            <v xml:space="preserve">TF904-0167   </v>
          </cell>
        </row>
        <row r="168">
          <cell r="A168" t="str">
            <v xml:space="preserve">TF904-0168   </v>
          </cell>
        </row>
        <row r="169">
          <cell r="A169" t="str">
            <v xml:space="preserve">TF904-0169   </v>
          </cell>
        </row>
        <row r="170">
          <cell r="A170" t="str">
            <v xml:space="preserve">TF904-0170   </v>
          </cell>
        </row>
        <row r="171">
          <cell r="A171" t="str">
            <v xml:space="preserve">TF904-0171   </v>
          </cell>
        </row>
        <row r="172">
          <cell r="A172" t="str">
            <v xml:space="preserve">TF904-0172   </v>
          </cell>
        </row>
        <row r="173">
          <cell r="A173" t="str">
            <v xml:space="preserve">TF904-0173   </v>
          </cell>
        </row>
        <row r="174">
          <cell r="A174" t="str">
            <v xml:space="preserve">TF904-0174   </v>
          </cell>
        </row>
        <row r="175">
          <cell r="A175" t="str">
            <v xml:space="preserve">TF904-0175   </v>
          </cell>
        </row>
        <row r="176">
          <cell r="A176" t="str">
            <v xml:space="preserve">TF904-0176   </v>
          </cell>
        </row>
        <row r="177">
          <cell r="A177" t="str">
            <v xml:space="preserve">TF904-0177   </v>
          </cell>
        </row>
        <row r="178">
          <cell r="A178" t="str">
            <v xml:space="preserve">TF904-0178   </v>
          </cell>
        </row>
        <row r="179">
          <cell r="A179" t="str">
            <v xml:space="preserve">TF904-0179   </v>
          </cell>
        </row>
        <row r="180">
          <cell r="A180" t="str">
            <v xml:space="preserve">TF904-0180   </v>
          </cell>
        </row>
        <row r="181">
          <cell r="A181" t="str">
            <v xml:space="preserve">TF904-0181   </v>
          </cell>
        </row>
        <row r="182">
          <cell r="A182" t="str">
            <v xml:space="preserve">TF904-0182   </v>
          </cell>
        </row>
        <row r="183">
          <cell r="A183" t="str">
            <v xml:space="preserve">TF904-0183   </v>
          </cell>
        </row>
        <row r="184">
          <cell r="A184" t="str">
            <v xml:space="preserve">TF904-0184   </v>
          </cell>
        </row>
        <row r="185">
          <cell r="A185" t="str">
            <v xml:space="preserve">TF904-0185   </v>
          </cell>
        </row>
        <row r="186">
          <cell r="A186" t="str">
            <v xml:space="preserve">TF904-0186   </v>
          </cell>
        </row>
        <row r="187">
          <cell r="A187" t="str">
            <v xml:space="preserve">TF904-0187   </v>
          </cell>
        </row>
        <row r="188">
          <cell r="A188" t="str">
            <v xml:space="preserve">TF904-0188   </v>
          </cell>
        </row>
        <row r="189">
          <cell r="A189" t="str">
            <v xml:space="preserve">TF904-0189   </v>
          </cell>
        </row>
        <row r="190">
          <cell r="A190" t="str">
            <v xml:space="preserve">TF904-0190   </v>
          </cell>
        </row>
        <row r="191">
          <cell r="A191" t="str">
            <v xml:space="preserve">TF904-0191   </v>
          </cell>
        </row>
        <row r="192">
          <cell r="A192" t="str">
            <v xml:space="preserve">TF904-0192   </v>
          </cell>
        </row>
        <row r="193">
          <cell r="A193" t="str">
            <v xml:space="preserve">TF904-0193   </v>
          </cell>
        </row>
        <row r="194">
          <cell r="A194" t="str">
            <v xml:space="preserve">TF904-0194   </v>
          </cell>
        </row>
        <row r="195">
          <cell r="A195" t="str">
            <v xml:space="preserve">TF904-0195   </v>
          </cell>
        </row>
        <row r="196">
          <cell r="A196" t="str">
            <v xml:space="preserve">TF904-0196   </v>
          </cell>
        </row>
        <row r="197">
          <cell r="A197" t="str">
            <v xml:space="preserve">TF904-0197   </v>
          </cell>
        </row>
        <row r="198">
          <cell r="A198" t="str">
            <v xml:space="preserve">TF904-0198   </v>
          </cell>
        </row>
        <row r="199">
          <cell r="A199" t="str">
            <v xml:space="preserve">TF904-0199   </v>
          </cell>
        </row>
        <row r="200">
          <cell r="A200" t="str">
            <v xml:space="preserve">TF904-0200   </v>
          </cell>
        </row>
        <row r="201">
          <cell r="A201" t="str">
            <v xml:space="preserve">TF904-0201   </v>
          </cell>
        </row>
        <row r="202">
          <cell r="A202" t="str">
            <v xml:space="preserve">TF904-0202   </v>
          </cell>
        </row>
        <row r="203">
          <cell r="A203" t="str">
            <v xml:space="preserve">TF904-0203   </v>
          </cell>
        </row>
        <row r="204">
          <cell r="A204" t="str">
            <v xml:space="preserve">TF904-0204   </v>
          </cell>
        </row>
        <row r="205">
          <cell r="A205" t="str">
            <v xml:space="preserve">TF904-0205   </v>
          </cell>
        </row>
        <row r="206">
          <cell r="A206" t="str">
            <v xml:space="preserve">TF904-0206   </v>
          </cell>
        </row>
        <row r="207">
          <cell r="A207" t="str">
            <v xml:space="preserve">TF904-0207   </v>
          </cell>
        </row>
        <row r="208">
          <cell r="A208" t="str">
            <v xml:space="preserve">TF904-0208   </v>
          </cell>
        </row>
        <row r="209">
          <cell r="A209" t="str">
            <v xml:space="preserve">TF904-0209   </v>
          </cell>
        </row>
        <row r="210">
          <cell r="A210" t="str">
            <v xml:space="preserve">TF904-0210   </v>
          </cell>
        </row>
        <row r="211">
          <cell r="A211" t="str">
            <v xml:space="preserve">TF904-0211   </v>
          </cell>
        </row>
        <row r="212">
          <cell r="A212" t="str">
            <v xml:space="preserve">TF904-0212   </v>
          </cell>
        </row>
        <row r="213">
          <cell r="A213" t="str">
            <v xml:space="preserve">TF904-0213   </v>
          </cell>
        </row>
        <row r="214">
          <cell r="A214" t="str">
            <v xml:space="preserve">TF904-0214   </v>
          </cell>
        </row>
        <row r="215">
          <cell r="A215" t="str">
            <v xml:space="preserve">TF904-0215   </v>
          </cell>
        </row>
        <row r="216">
          <cell r="A216" t="str">
            <v xml:space="preserve">TF904-0216   </v>
          </cell>
        </row>
        <row r="217">
          <cell r="A217" t="str">
            <v xml:space="preserve">TF904-0217   </v>
          </cell>
        </row>
        <row r="218">
          <cell r="A218" t="str">
            <v xml:space="preserve">TF904-0218   </v>
          </cell>
        </row>
        <row r="219">
          <cell r="A219" t="str">
            <v xml:space="preserve">TF904-0219   </v>
          </cell>
        </row>
        <row r="220">
          <cell r="A220" t="str">
            <v xml:space="preserve">TF904-0220   </v>
          </cell>
        </row>
        <row r="221">
          <cell r="A221" t="str">
            <v xml:space="preserve">TF904-0221   </v>
          </cell>
        </row>
        <row r="222">
          <cell r="A222" t="str">
            <v xml:space="preserve">TF904-0222   </v>
          </cell>
        </row>
        <row r="223">
          <cell r="A223" t="str">
            <v xml:space="preserve">TF904-0223   </v>
          </cell>
        </row>
        <row r="224">
          <cell r="A224" t="str">
            <v xml:space="preserve">TF904-0224   </v>
          </cell>
        </row>
        <row r="225">
          <cell r="A225" t="str">
            <v xml:space="preserve">TF904-0225   </v>
          </cell>
        </row>
        <row r="226">
          <cell r="A226" t="str">
            <v xml:space="preserve">TF904-0226   </v>
          </cell>
        </row>
        <row r="227">
          <cell r="A227" t="str">
            <v xml:space="preserve">TF904-0227   </v>
          </cell>
        </row>
        <row r="228">
          <cell r="A228" t="str">
            <v xml:space="preserve">TF904-0228   </v>
          </cell>
        </row>
        <row r="229">
          <cell r="A229" t="str">
            <v xml:space="preserve">TF904-0229   </v>
          </cell>
        </row>
        <row r="230">
          <cell r="A230" t="str">
            <v xml:space="preserve">TF904-0230   </v>
          </cell>
        </row>
        <row r="231">
          <cell r="A231" t="str">
            <v xml:space="preserve">TF904-0231   </v>
          </cell>
        </row>
        <row r="232">
          <cell r="A232" t="str">
            <v xml:space="preserve">TF904-0232   </v>
          </cell>
        </row>
        <row r="233">
          <cell r="A233" t="str">
            <v xml:space="preserve">TF904-0233   </v>
          </cell>
        </row>
        <row r="234">
          <cell r="A234" t="str">
            <v xml:space="preserve">TF904-0234   </v>
          </cell>
        </row>
        <row r="235">
          <cell r="A235" t="str">
            <v xml:space="preserve">TF904-0235   </v>
          </cell>
        </row>
        <row r="236">
          <cell r="A236" t="str">
            <v xml:space="preserve">TF904-0236   </v>
          </cell>
        </row>
        <row r="237">
          <cell r="A237" t="str">
            <v xml:space="preserve">TF904-0237   </v>
          </cell>
        </row>
        <row r="238">
          <cell r="A238" t="str">
            <v xml:space="preserve">TF904-0238   </v>
          </cell>
        </row>
        <row r="239">
          <cell r="A239" t="str">
            <v xml:space="preserve">TF904-0239   </v>
          </cell>
        </row>
        <row r="240">
          <cell r="A240" t="str">
            <v xml:space="preserve">TF904-0240   </v>
          </cell>
        </row>
        <row r="241">
          <cell r="A241" t="str">
            <v xml:space="preserve">TF904-0241   </v>
          </cell>
        </row>
        <row r="242">
          <cell r="A242" t="str">
            <v xml:space="preserve">TF904-0242   </v>
          </cell>
        </row>
        <row r="243">
          <cell r="A243" t="str">
            <v xml:space="preserve">TF904-0243   </v>
          </cell>
        </row>
        <row r="244">
          <cell r="A244" t="str">
            <v xml:space="preserve">TF904-0244   </v>
          </cell>
        </row>
        <row r="245">
          <cell r="A245" t="str">
            <v xml:space="preserve">TF904-0245   </v>
          </cell>
        </row>
        <row r="246">
          <cell r="A246" t="str">
            <v xml:space="preserve">TF904-0246   </v>
          </cell>
        </row>
        <row r="247">
          <cell r="A247" t="str">
            <v xml:space="preserve">TF904-0247   </v>
          </cell>
        </row>
        <row r="248">
          <cell r="A248" t="str">
            <v xml:space="preserve">TF904-0248   </v>
          </cell>
        </row>
        <row r="249">
          <cell r="A249" t="str">
            <v xml:space="preserve">TF904-0249   </v>
          </cell>
        </row>
        <row r="250">
          <cell r="A250" t="str">
            <v xml:space="preserve">TF904-0250   </v>
          </cell>
        </row>
        <row r="251">
          <cell r="A251" t="str">
            <v xml:space="preserve">TF904-0251   </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F日記"/>
      <sheetName val="各種式"/>
      <sheetName val="2003"/>
      <sheetName val="2002"/>
      <sheetName val="2001"/>
      <sheetName val="2000"/>
      <sheetName val="1999"/>
      <sheetName val="1998"/>
      <sheetName val="Module1"/>
      <sheetName val="冷修日記"/>
      <sheetName val="窯残作業"/>
      <sheetName val="UF申送"/>
      <sheetName val="결재란"/>
      <sheetName val="List"/>
      <sheetName val="品繰り依頼書"/>
      <sheetName val="ISOPデータ貼付け"/>
      <sheetName val="リスト"/>
      <sheetName val="설계예산서"/>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3">
          <cell r="A3" t="str">
            <v>ＴＭライン流動用</v>
          </cell>
        </row>
      </sheetData>
      <sheetData sheetId="1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F日記"/>
      <sheetName val="各種式"/>
      <sheetName val="2003"/>
      <sheetName val="2002"/>
      <sheetName val="2001"/>
      <sheetName val="2000"/>
      <sheetName val="1999"/>
      <sheetName val="1998"/>
      <sheetName val="Module1"/>
      <sheetName val="冷修日記"/>
      <sheetName val="窯残作業"/>
      <sheetName val="UF申送"/>
      <sheetName val="フイールド表"/>
      <sheetName val="Parameter"/>
      <sheetName val="積算予算"/>
      <sheetName val="社員リスト"/>
      <sheetName val="5SA"/>
      <sheetName val="閾値基準"/>
      <sheetName val="List"/>
      <sheetName val="リスト"/>
      <sheetName val="整理"/>
      <sheetName val="１．InfoCube (YKCH0010)案１"/>
      <sheetName val="１．InfoCube (YKCH0010) 案２"/>
      <sheetName val="１．InfoCube_(YKCH0010)案１1"/>
      <sheetName val="１．InfoCube_(YKCH0010)_案２1"/>
      <sheetName val="１．InfoCube_(YKCH0010)案１"/>
      <sheetName val="１．InfoCube_(YKCH0010)_案２"/>
      <sheetName val="１．InfoCube_(YKCH0010)案１2"/>
      <sheetName val="１．InfoCube_(YKCH0010)_案２2"/>
      <sheetName val="07LINE"/>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管理リスト"/>
      <sheetName val="フイールド表"/>
      <sheetName val="出荷履歴"/>
      <sheetName val="ラベル履歴"/>
      <sheetName val="Label1"/>
      <sheetName val="IPLabel"/>
      <sheetName val="Parameter"/>
      <sheetName val="変更履歴"/>
      <sheetName val="コピー2009年【AF】特採リスト_Ver2"/>
      <sheetName val="0623-F"/>
      <sheetName val="0623-G"/>
      <sheetName val="0609-666"/>
      <sheetName val="Sheet1"/>
      <sheetName val="2001"/>
      <sheetName val="결재란"/>
      <sheetName val="理由"/>
      <sheetName val="DATA.予算"/>
      <sheetName val="DATA.実績10月"/>
      <sheetName val="Basic Information"/>
      <sheetName val="2000"/>
    </sheetNames>
    <sheetDataSet>
      <sheetData sheetId="0" refreshError="1"/>
      <sheetData sheetId="1" refreshError="1">
        <row r="2">
          <cell r="I2" t="str">
            <v>G4</v>
          </cell>
        </row>
        <row r="3">
          <cell r="I3" t="str">
            <v>G5</v>
          </cell>
        </row>
        <row r="4">
          <cell r="I4" t="str">
            <v>G6</v>
          </cell>
        </row>
        <row r="5">
          <cell r="I5" t="str">
            <v>G7</v>
          </cell>
        </row>
        <row r="6">
          <cell r="I6" t="str">
            <v>G7.5</v>
          </cell>
        </row>
        <row r="7">
          <cell r="I7" t="str">
            <v>G8</v>
          </cell>
        </row>
        <row r="8">
          <cell r="I8" t="str">
            <v>SEC　G8</v>
          </cell>
        </row>
        <row r="9">
          <cell r="I9" t="str">
            <v>G10</v>
          </cell>
        </row>
        <row r="10">
          <cell r="I10" t="str">
            <v>共通</v>
          </cell>
        </row>
      </sheetData>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流動指示書"/>
      <sheetName val="一覧"/>
      <sheetName val="フイールド表"/>
      <sheetName val="Sheet1"/>
    </sheetNames>
    <sheetDataSet>
      <sheetData sheetId="0"/>
      <sheetData sheetId="1" refreshError="1"/>
      <sheetData sheetId="2" refreshError="1"/>
      <sheetData sheetId="3" refreshError="1"/>
      <sheetData sheetId="4"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一覧"/>
      <sheetName val="流動指示書"/>
      <sheetName val="Rev. 61"/>
      <sheetName val="COPY"/>
      <sheetName val="f1재고"/>
      <sheetName val="Sheet1"/>
      <sheetName val="入力条件リスト"/>
    </sheetNames>
    <sheetDataSet>
      <sheetData sheetId="0"/>
      <sheetData sheetId="1"/>
      <sheetData sheetId="2"/>
      <sheetData sheetId="3"/>
      <sheetData sheetId="4"/>
      <sheetData sheetId="5"/>
      <sheetData sheetId="6"/>
      <sheetData sheetId="7"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GR"/>
      <sheetName val="フイールド表"/>
      <sheetName val="list"/>
      <sheetName val="社員リスト"/>
      <sheetName val="JF板組成"/>
      <sheetName val="入力条件リスト"/>
      <sheetName val="2001"/>
      <sheetName val="YF3(D-O)β-OH"/>
      <sheetName val="YF3 熱物性"/>
      <sheetName val="組成trend"/>
      <sheetName val="20210404 テスト"/>
      <sheetName val="PAM欠点密度集計 (20210404)"/>
      <sheetName val="Sheet1"/>
      <sheetName val="Trace密度 (20210404)"/>
      <sheetName val="TRACE(20210404)"/>
      <sheetName val="基本データ登録済"/>
      <sheetName val="PIPE내역(FCN)"/>
    </sheetNames>
    <definedNames>
      <definedName name="SpGr"/>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refreshError="1"/>
      <sheetData sheetId="16"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品繰り依頼書"/>
      <sheetName val="ISOPデータ貼付け"/>
      <sheetName val="リスト"/>
      <sheetName val="品繰り依頼書マクロ"/>
      <sheetName val="printout用"/>
      <sheetName val="設定"/>
    </sheetNames>
    <sheetDataSet>
      <sheetData sheetId="0"/>
      <sheetData sheetId="1"/>
      <sheetData sheetId="2">
        <row r="12">
          <cell r="B12" t="str">
            <v>75"x61"</v>
          </cell>
          <cell r="G12" t="str">
            <v>AL60</v>
          </cell>
          <cell r="H12" t="str">
            <v>無し</v>
          </cell>
          <cell r="I12" t="str">
            <v>α≦21</v>
          </cell>
        </row>
        <row r="13">
          <cell r="B13" t="str">
            <v>53.5"x45"</v>
          </cell>
          <cell r="G13" t="str">
            <v>AL100</v>
          </cell>
          <cell r="H13" t="str">
            <v>A</v>
          </cell>
          <cell r="I13" t="str">
            <v>22≦α≦24</v>
          </cell>
        </row>
        <row r="14">
          <cell r="B14" t="str">
            <v>49"x41"</v>
          </cell>
          <cell r="G14" t="str">
            <v>AL120</v>
          </cell>
          <cell r="H14" t="str">
            <v>B</v>
          </cell>
          <cell r="I14" t="str">
            <v>25≦α</v>
          </cell>
        </row>
        <row r="15">
          <cell r="B15" t="str">
            <v>49"x29.5"</v>
          </cell>
          <cell r="G15" t="str">
            <v>AL350</v>
          </cell>
          <cell r="H15" t="str">
            <v>C</v>
          </cell>
          <cell r="I15" t="str">
            <v>予備１</v>
          </cell>
        </row>
        <row r="16">
          <cell r="B16" t="str">
            <v>38"x30"</v>
          </cell>
          <cell r="G16" t="str">
            <v>紙巻</v>
          </cell>
          <cell r="H16" t="str">
            <v>C以下</v>
          </cell>
          <cell r="I16" t="str">
            <v>予備２</v>
          </cell>
        </row>
        <row r="17">
          <cell r="B17" t="str">
            <v>37"x30"</v>
          </cell>
          <cell r="G17" t="str">
            <v>予備１</v>
          </cell>
          <cell r="H17" t="str">
            <v>D以下</v>
          </cell>
          <cell r="I17" t="str">
            <v>予備３</v>
          </cell>
        </row>
        <row r="18">
          <cell r="B18" t="str">
            <v>37.5"x30.5"</v>
          </cell>
          <cell r="G18" t="str">
            <v>予備２</v>
          </cell>
          <cell r="H18" t="str">
            <v>AB</v>
          </cell>
        </row>
        <row r="19">
          <cell r="B19" t="str">
            <v>35.5"x28"</v>
          </cell>
          <cell r="G19" t="str">
            <v>予備３</v>
          </cell>
          <cell r="H19" t="str">
            <v>C以上</v>
          </cell>
        </row>
        <row r="20">
          <cell r="B20" t="str">
            <v>30.5"x25.5"</v>
          </cell>
          <cell r="H20" t="str">
            <v>予備２</v>
          </cell>
        </row>
        <row r="21">
          <cell r="B21" t="str">
            <v>53.5"x18"</v>
          </cell>
          <cell r="H21" t="str">
            <v>予備３</v>
          </cell>
        </row>
        <row r="22">
          <cell r="B22" t="str">
            <v>18.5"x30"</v>
          </cell>
        </row>
        <row r="23">
          <cell r="B23" t="str">
            <v>18.5"x28</v>
          </cell>
        </row>
        <row r="24">
          <cell r="B24" t="str">
            <v>28"x35.5"</v>
          </cell>
        </row>
        <row r="25">
          <cell r="B25" t="str">
            <v>23"x27.5"</v>
          </cell>
        </row>
        <row r="26">
          <cell r="B26" t="str">
            <v>予備１</v>
          </cell>
        </row>
        <row r="27">
          <cell r="B27" t="str">
            <v>予備２</v>
          </cell>
        </row>
        <row r="28">
          <cell r="B28" t="str">
            <v>予備３</v>
          </cell>
        </row>
      </sheetData>
      <sheetData sheetId="3" refreshError="1"/>
      <sheetData sheetId="4" refreshError="1"/>
      <sheetData sheetId="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F日記"/>
      <sheetName val="各種式"/>
      <sheetName val="2003"/>
      <sheetName val="2002"/>
      <sheetName val="2001"/>
      <sheetName val="2000"/>
      <sheetName val="1999"/>
      <sheetName val="1998"/>
      <sheetName val="Module1"/>
      <sheetName val="冷修日記"/>
      <sheetName val="窯残作業"/>
      <sheetName val="UF申送"/>
      <sheetName val="ＴＡＳ日記"/>
      <sheetName val="list"/>
      <sheetName val="リスト"/>
      <sheetName val="設定"/>
      <sheetName val="フイールド表"/>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流動指示書"/>
      <sheetName val="一覧"/>
      <sheetName val="2001"/>
      <sheetName val="リスト"/>
    </sheetNames>
    <sheetDataSet>
      <sheetData sheetId="0"/>
      <sheetData sheetId="1" refreshError="1"/>
      <sheetData sheetId="2" refreshError="1"/>
      <sheetData sheetId="3" refreshError="1"/>
      <sheetData sheetId="4"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Rev. 60"/>
      <sheetName val="流動指示書"/>
      <sheetName val="一覧"/>
      <sheetName val="2011.04 GUT-#1 input_Rev.16"/>
      <sheetName val="2001"/>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CMASTER12"/>
      <sheetName val="0609format"/>
      <sheetName val="01"/>
      <sheetName val="02"/>
      <sheetName val="03"/>
      <sheetName val="04"/>
      <sheetName val="05"/>
      <sheetName val="06"/>
      <sheetName val="08"/>
      <sheetName val="09"/>
      <sheetName val="10"/>
      <sheetName val="11"/>
      <sheetName val="12"/>
      <sheetName val="13"/>
      <sheetName val="14"/>
      <sheetName val="15"/>
      <sheetName val="16"/>
      <sheetName val="17"/>
      <sheetName val="18"/>
      <sheetName val="18Rev1"/>
      <sheetName val="19"/>
      <sheetName val="20"/>
      <sheetName val="21"/>
      <sheetName val="22"/>
      <sheetName val="23"/>
      <sheetName val="24"/>
      <sheetName val="25"/>
      <sheetName val="26"/>
      <sheetName val="27"/>
      <sheetName val="28"/>
      <sheetName val="29"/>
      <sheetName val="30"/>
      <sheetName val="31"/>
      <sheetName val="32"/>
      <sheetName val="33"/>
      <sheetName val="34"/>
      <sheetName val="35"/>
      <sheetName val="36"/>
      <sheetName val="37"/>
      <sheetName val="list"/>
      <sheetName val="2001"/>
      <sheetName val="HIT3JC"/>
      <sheetName val="2000"/>
      <sheetName val="TAS1,2号6月度指示書"/>
      <sheetName val="先行検査発生数"/>
      <sheetName val="社員リスト"/>
      <sheetName val="フイールド表"/>
      <sheetName val="연마량 table"/>
      <sheetName val="G4切面"/>
      <sheetName val="設定"/>
      <sheetName val="연마량_table"/>
      <sheetName val="リスト"/>
      <sheetName val="0.2T"/>
      <sheetName val="0.3T"/>
      <sheetName val="0.4T"/>
      <sheetName val="0.6T"/>
      <sheetName val="0.7T"/>
      <sheetName val="Sheet2"/>
    </sheetNames>
    <sheetDataSet>
      <sheetData sheetId="0" refreshError="1">
        <row r="11">
          <cell r="A11" t="str">
            <v>品種NO</v>
          </cell>
          <cell r="B11">
            <v>1</v>
          </cell>
          <cell r="C11">
            <v>2</v>
          </cell>
          <cell r="D11">
            <v>3</v>
          </cell>
          <cell r="E11">
            <v>4</v>
          </cell>
          <cell r="F11">
            <v>5</v>
          </cell>
          <cell r="G11">
            <v>6</v>
          </cell>
          <cell r="H11">
            <v>7</v>
          </cell>
          <cell r="I11">
            <v>8</v>
          </cell>
          <cell r="J11">
            <v>9</v>
          </cell>
          <cell r="K11">
            <v>10</v>
          </cell>
          <cell r="L11">
            <v>11</v>
          </cell>
          <cell r="M11">
            <v>12</v>
          </cell>
          <cell r="N11">
            <v>13</v>
          </cell>
          <cell r="O11">
            <v>14</v>
          </cell>
          <cell r="P11">
            <v>15</v>
          </cell>
          <cell r="Q11">
            <v>16</v>
          </cell>
          <cell r="R11">
            <v>17</v>
          </cell>
          <cell r="S11">
            <v>18</v>
          </cell>
          <cell r="T11">
            <v>19</v>
          </cell>
          <cell r="U11">
            <v>20</v>
          </cell>
          <cell r="V11">
            <v>21</v>
          </cell>
          <cell r="W11">
            <v>22</v>
          </cell>
          <cell r="X11">
            <v>23</v>
          </cell>
          <cell r="Y11">
            <v>24</v>
          </cell>
          <cell r="Z11">
            <v>25</v>
          </cell>
          <cell r="AA11">
            <v>26</v>
          </cell>
          <cell r="AB11">
            <v>27</v>
          </cell>
          <cell r="AC11">
            <v>28</v>
          </cell>
          <cell r="AD11">
            <v>29</v>
          </cell>
          <cell r="AE11">
            <v>30</v>
          </cell>
          <cell r="AF11">
            <v>31</v>
          </cell>
        </row>
        <row r="12">
          <cell r="A12">
            <v>1</v>
          </cell>
          <cell r="B12" t="str">
            <v>A4x34.5*27.0</v>
          </cell>
          <cell r="C12">
            <v>686</v>
          </cell>
          <cell r="D12">
            <v>876</v>
          </cell>
          <cell r="E12">
            <v>8</v>
          </cell>
          <cell r="F12">
            <v>8</v>
          </cell>
          <cell r="G12">
            <v>11</v>
          </cell>
          <cell r="H12">
            <v>11</v>
          </cell>
          <cell r="I12">
            <v>2</v>
          </cell>
          <cell r="J12">
            <v>2</v>
          </cell>
          <cell r="K12">
            <v>203.5</v>
          </cell>
          <cell r="L12">
            <v>3</v>
          </cell>
          <cell r="M12">
            <v>16</v>
          </cell>
          <cell r="N12">
            <v>35</v>
          </cell>
          <cell r="O12">
            <v>35</v>
          </cell>
          <cell r="P12">
            <v>49</v>
          </cell>
          <cell r="Q12">
            <v>0</v>
          </cell>
          <cell r="R12">
            <v>0.1</v>
          </cell>
          <cell r="S12">
            <v>0.1</v>
          </cell>
          <cell r="T12">
            <v>0.1</v>
          </cell>
          <cell r="U12">
            <v>1</v>
          </cell>
          <cell r="V12">
            <v>15</v>
          </cell>
          <cell r="W12">
            <v>12</v>
          </cell>
          <cell r="X12">
            <v>1</v>
          </cell>
          <cell r="Y12">
            <v>1</v>
          </cell>
          <cell r="Z12">
            <v>50</v>
          </cell>
          <cell r="AA12">
            <v>50</v>
          </cell>
          <cell r="AB12">
            <v>0.04</v>
          </cell>
          <cell r="AC12">
            <v>0.04</v>
          </cell>
          <cell r="AD12">
            <v>1</v>
          </cell>
          <cell r="AE12">
            <v>50</v>
          </cell>
          <cell r="AF12">
            <v>0.04</v>
          </cell>
        </row>
        <row r="13">
          <cell r="A13">
            <v>2</v>
          </cell>
          <cell r="B13" t="str">
            <v>A4h34.5*27.0</v>
          </cell>
          <cell r="C13">
            <v>686</v>
          </cell>
          <cell r="D13">
            <v>876</v>
          </cell>
          <cell r="E13">
            <v>8</v>
          </cell>
          <cell r="F13">
            <v>8</v>
          </cell>
          <cell r="G13">
            <v>11</v>
          </cell>
          <cell r="H13">
            <v>11</v>
          </cell>
          <cell r="I13">
            <v>1</v>
          </cell>
          <cell r="J13">
            <v>2</v>
          </cell>
          <cell r="K13">
            <v>203.5</v>
          </cell>
          <cell r="L13">
            <v>2</v>
          </cell>
          <cell r="M13">
            <v>16</v>
          </cell>
          <cell r="N13">
            <v>35</v>
          </cell>
          <cell r="O13">
            <v>35</v>
          </cell>
          <cell r="P13">
            <v>49</v>
          </cell>
          <cell r="Q13">
            <v>0</v>
          </cell>
          <cell r="R13">
            <v>0.1</v>
          </cell>
          <cell r="S13">
            <v>0.1</v>
          </cell>
          <cell r="T13">
            <v>0.1</v>
          </cell>
          <cell r="U13">
            <v>1</v>
          </cell>
          <cell r="V13">
            <v>15</v>
          </cell>
          <cell r="W13">
            <v>12</v>
          </cell>
          <cell r="X13">
            <v>1</v>
          </cell>
          <cell r="Y13">
            <v>1</v>
          </cell>
          <cell r="Z13">
            <v>50</v>
          </cell>
          <cell r="AA13">
            <v>50</v>
          </cell>
          <cell r="AB13">
            <v>0.04</v>
          </cell>
          <cell r="AC13">
            <v>0.04</v>
          </cell>
          <cell r="AD13">
            <v>1</v>
          </cell>
          <cell r="AE13">
            <v>50</v>
          </cell>
          <cell r="AF13">
            <v>0.04</v>
          </cell>
        </row>
        <row r="14">
          <cell r="A14">
            <v>3</v>
          </cell>
          <cell r="B14" t="str">
            <v>A4x39.5*31.0</v>
          </cell>
          <cell r="C14">
            <v>787</v>
          </cell>
          <cell r="D14">
            <v>1003</v>
          </cell>
          <cell r="E14">
            <v>12</v>
          </cell>
          <cell r="F14">
            <v>12</v>
          </cell>
          <cell r="G14">
            <v>12</v>
          </cell>
          <cell r="H14">
            <v>12</v>
          </cell>
          <cell r="I14">
            <v>2</v>
          </cell>
          <cell r="J14">
            <v>2</v>
          </cell>
          <cell r="K14">
            <v>203.5</v>
          </cell>
          <cell r="L14">
            <v>4</v>
          </cell>
          <cell r="M14">
            <v>13</v>
          </cell>
          <cell r="N14">
            <v>30</v>
          </cell>
          <cell r="O14">
            <v>30</v>
          </cell>
          <cell r="P14">
            <v>42</v>
          </cell>
          <cell r="Q14">
            <v>0</v>
          </cell>
          <cell r="R14">
            <v>0.1</v>
          </cell>
          <cell r="S14">
            <v>0.1</v>
          </cell>
          <cell r="T14">
            <v>0.1</v>
          </cell>
          <cell r="U14">
            <v>1</v>
          </cell>
          <cell r="V14">
            <v>15</v>
          </cell>
          <cell r="W14">
            <v>12</v>
          </cell>
          <cell r="X14">
            <v>1</v>
          </cell>
          <cell r="Y14">
            <v>1</v>
          </cell>
          <cell r="Z14">
            <v>50</v>
          </cell>
          <cell r="AA14">
            <v>50</v>
          </cell>
          <cell r="AB14">
            <v>0.04</v>
          </cell>
          <cell r="AC14">
            <v>0.04</v>
          </cell>
          <cell r="AD14">
            <v>1</v>
          </cell>
          <cell r="AE14">
            <v>50</v>
          </cell>
          <cell r="AF14">
            <v>0.04</v>
          </cell>
        </row>
        <row r="15">
          <cell r="A15">
            <v>4</v>
          </cell>
          <cell r="B15" t="str">
            <v>A5+39.5*30.5</v>
          </cell>
          <cell r="C15">
            <v>775</v>
          </cell>
          <cell r="D15">
            <v>1003</v>
          </cell>
          <cell r="E15">
            <v>21</v>
          </cell>
          <cell r="F15">
            <v>21</v>
          </cell>
          <cell r="G15">
            <v>40</v>
          </cell>
          <cell r="H15">
            <v>40</v>
          </cell>
          <cell r="I15">
            <v>1</v>
          </cell>
          <cell r="J15">
            <v>1</v>
          </cell>
          <cell r="K15">
            <v>203.5</v>
          </cell>
          <cell r="L15">
            <v>1</v>
          </cell>
          <cell r="M15">
            <v>17</v>
          </cell>
          <cell r="N15">
            <v>38</v>
          </cell>
          <cell r="O15">
            <v>38</v>
          </cell>
          <cell r="P15">
            <v>53</v>
          </cell>
          <cell r="Q15">
            <v>0</v>
          </cell>
          <cell r="R15">
            <v>0.1</v>
          </cell>
          <cell r="S15">
            <v>0.1</v>
          </cell>
          <cell r="T15">
            <v>0.35</v>
          </cell>
          <cell r="U15">
            <v>3</v>
          </cell>
          <cell r="V15">
            <v>15</v>
          </cell>
          <cell r="W15">
            <v>12</v>
          </cell>
          <cell r="X15">
            <v>1</v>
          </cell>
          <cell r="Y15">
            <v>1</v>
          </cell>
          <cell r="Z15">
            <v>50</v>
          </cell>
          <cell r="AA15">
            <v>50</v>
          </cell>
          <cell r="AB15">
            <v>0.04</v>
          </cell>
          <cell r="AC15">
            <v>0.3</v>
          </cell>
          <cell r="AD15">
            <v>3</v>
          </cell>
          <cell r="AE15">
            <v>50</v>
          </cell>
          <cell r="AF15">
            <v>0.3</v>
          </cell>
        </row>
        <row r="16">
          <cell r="A16">
            <v>5</v>
          </cell>
          <cell r="B16" t="str">
            <v>A5 34.5*25.0</v>
          </cell>
          <cell r="C16">
            <v>635</v>
          </cell>
          <cell r="D16">
            <v>876</v>
          </cell>
          <cell r="E16">
            <v>8</v>
          </cell>
          <cell r="F16">
            <v>8</v>
          </cell>
          <cell r="G16">
            <v>8</v>
          </cell>
          <cell r="H16">
            <v>8</v>
          </cell>
          <cell r="I16">
            <v>1</v>
          </cell>
          <cell r="J16">
            <v>1</v>
          </cell>
          <cell r="K16">
            <v>203.5</v>
          </cell>
          <cell r="L16">
            <v>1</v>
          </cell>
          <cell r="M16">
            <v>21</v>
          </cell>
          <cell r="N16">
            <v>47</v>
          </cell>
          <cell r="O16">
            <v>47</v>
          </cell>
          <cell r="P16">
            <v>65</v>
          </cell>
          <cell r="Q16">
            <v>0</v>
          </cell>
          <cell r="R16">
            <v>0.1</v>
          </cell>
          <cell r="S16">
            <v>0.1</v>
          </cell>
          <cell r="T16">
            <v>0.1</v>
          </cell>
          <cell r="U16">
            <v>1</v>
          </cell>
          <cell r="V16">
            <v>15</v>
          </cell>
          <cell r="W16">
            <v>12</v>
          </cell>
          <cell r="X16">
            <v>1</v>
          </cell>
          <cell r="Y16">
            <v>1</v>
          </cell>
          <cell r="Z16">
            <v>50</v>
          </cell>
          <cell r="AA16">
            <v>50</v>
          </cell>
          <cell r="AB16">
            <v>0.04</v>
          </cell>
          <cell r="AC16">
            <v>0.04</v>
          </cell>
          <cell r="AD16">
            <v>1</v>
          </cell>
          <cell r="AE16">
            <v>50</v>
          </cell>
          <cell r="AF16">
            <v>0.04</v>
          </cell>
        </row>
        <row r="17">
          <cell r="A17">
            <v>6</v>
          </cell>
          <cell r="B17" t="str">
            <v>A5x34.5*25.0</v>
          </cell>
          <cell r="C17">
            <v>635</v>
          </cell>
          <cell r="D17">
            <v>876</v>
          </cell>
          <cell r="E17">
            <v>12</v>
          </cell>
          <cell r="F17">
            <v>12</v>
          </cell>
          <cell r="G17">
            <v>12</v>
          </cell>
          <cell r="H17">
            <v>12</v>
          </cell>
          <cell r="I17">
            <v>2</v>
          </cell>
          <cell r="J17">
            <v>2</v>
          </cell>
          <cell r="K17">
            <v>203.5</v>
          </cell>
          <cell r="L17">
            <v>3</v>
          </cell>
          <cell r="M17">
            <v>21</v>
          </cell>
          <cell r="N17">
            <v>47</v>
          </cell>
          <cell r="O17">
            <v>47</v>
          </cell>
          <cell r="P17">
            <v>65</v>
          </cell>
          <cell r="Q17">
            <v>0</v>
          </cell>
          <cell r="R17">
            <v>0.1</v>
          </cell>
          <cell r="S17">
            <v>0.1</v>
          </cell>
          <cell r="T17">
            <v>0.1</v>
          </cell>
          <cell r="U17">
            <v>1</v>
          </cell>
          <cell r="V17">
            <v>15</v>
          </cell>
          <cell r="W17">
            <v>12</v>
          </cell>
          <cell r="X17">
            <v>1</v>
          </cell>
          <cell r="Y17">
            <v>1</v>
          </cell>
          <cell r="Z17">
            <v>50</v>
          </cell>
          <cell r="AA17">
            <v>50</v>
          </cell>
          <cell r="AB17">
            <v>0.04</v>
          </cell>
          <cell r="AC17">
            <v>0.04</v>
          </cell>
          <cell r="AD17">
            <v>1</v>
          </cell>
          <cell r="AE17">
            <v>50</v>
          </cell>
          <cell r="AF17">
            <v>0.04</v>
          </cell>
        </row>
        <row r="18">
          <cell r="A18">
            <v>7</v>
          </cell>
          <cell r="B18" t="str">
            <v>A5 33.5*26.5</v>
          </cell>
          <cell r="C18">
            <v>673</v>
          </cell>
          <cell r="D18">
            <v>851</v>
          </cell>
          <cell r="E18">
            <v>8</v>
          </cell>
          <cell r="F18">
            <v>8</v>
          </cell>
          <cell r="G18">
            <v>8</v>
          </cell>
          <cell r="H18">
            <v>8</v>
          </cell>
          <cell r="I18">
            <v>1</v>
          </cell>
          <cell r="J18">
            <v>1</v>
          </cell>
          <cell r="K18">
            <v>203.5</v>
          </cell>
          <cell r="L18">
            <v>1</v>
          </cell>
          <cell r="M18">
            <v>20</v>
          </cell>
          <cell r="N18">
            <v>44</v>
          </cell>
          <cell r="O18">
            <v>44</v>
          </cell>
          <cell r="P18">
            <v>62</v>
          </cell>
          <cell r="Q18">
            <v>0</v>
          </cell>
          <cell r="R18">
            <v>0.1</v>
          </cell>
          <cell r="S18">
            <v>0.1</v>
          </cell>
          <cell r="T18">
            <v>0.1</v>
          </cell>
          <cell r="U18">
            <v>1</v>
          </cell>
          <cell r="V18">
            <v>15</v>
          </cell>
          <cell r="W18">
            <v>12</v>
          </cell>
          <cell r="X18">
            <v>1</v>
          </cell>
          <cell r="Y18">
            <v>1</v>
          </cell>
          <cell r="Z18">
            <v>50</v>
          </cell>
          <cell r="AA18">
            <v>50</v>
          </cell>
          <cell r="AB18">
            <v>0.04</v>
          </cell>
          <cell r="AC18">
            <v>0.04</v>
          </cell>
          <cell r="AD18">
            <v>1</v>
          </cell>
          <cell r="AE18">
            <v>50</v>
          </cell>
          <cell r="AF18">
            <v>0.04</v>
          </cell>
        </row>
        <row r="19">
          <cell r="A19">
            <v>8</v>
          </cell>
          <cell r="B19" t="str">
            <v>A5a33.5*26.5</v>
          </cell>
          <cell r="C19">
            <v>673</v>
          </cell>
          <cell r="D19">
            <v>851</v>
          </cell>
          <cell r="E19">
            <v>55</v>
          </cell>
          <cell r="F19">
            <v>55</v>
          </cell>
          <cell r="G19">
            <v>89</v>
          </cell>
          <cell r="H19">
            <v>89</v>
          </cell>
          <cell r="I19">
            <v>1</v>
          </cell>
          <cell r="J19">
            <v>1</v>
          </cell>
          <cell r="K19">
            <v>203.5</v>
          </cell>
          <cell r="L19">
            <v>1</v>
          </cell>
          <cell r="M19">
            <v>20</v>
          </cell>
          <cell r="N19">
            <v>44</v>
          </cell>
          <cell r="O19">
            <v>44</v>
          </cell>
          <cell r="P19">
            <v>62</v>
          </cell>
          <cell r="Q19">
            <v>0</v>
          </cell>
          <cell r="R19">
            <v>0.1</v>
          </cell>
          <cell r="S19">
            <v>0.1</v>
          </cell>
          <cell r="T19">
            <v>0.1</v>
          </cell>
          <cell r="U19">
            <v>1</v>
          </cell>
          <cell r="V19">
            <v>15</v>
          </cell>
          <cell r="W19">
            <v>12</v>
          </cell>
          <cell r="X19">
            <v>1</v>
          </cell>
          <cell r="Y19">
            <v>1</v>
          </cell>
          <cell r="Z19">
            <v>50</v>
          </cell>
          <cell r="AA19">
            <v>50</v>
          </cell>
          <cell r="AB19">
            <v>0.04</v>
          </cell>
          <cell r="AC19">
            <v>0.04</v>
          </cell>
          <cell r="AD19">
            <v>1</v>
          </cell>
          <cell r="AE19">
            <v>50</v>
          </cell>
          <cell r="AF19">
            <v>0.04</v>
          </cell>
        </row>
        <row r="20">
          <cell r="A20">
            <v>9</v>
          </cell>
          <cell r="B20" t="str">
            <v>A5h33.5*26.5</v>
          </cell>
          <cell r="C20">
            <v>673</v>
          </cell>
          <cell r="D20">
            <v>851</v>
          </cell>
          <cell r="E20">
            <v>8</v>
          </cell>
          <cell r="F20">
            <v>8</v>
          </cell>
          <cell r="G20">
            <v>8</v>
          </cell>
          <cell r="H20">
            <v>8</v>
          </cell>
          <cell r="I20">
            <v>1</v>
          </cell>
          <cell r="J20">
            <v>2</v>
          </cell>
          <cell r="K20">
            <v>203.5</v>
          </cell>
          <cell r="L20">
            <v>2</v>
          </cell>
          <cell r="M20">
            <v>20</v>
          </cell>
          <cell r="N20">
            <v>44</v>
          </cell>
          <cell r="O20">
            <v>44</v>
          </cell>
          <cell r="P20">
            <v>62</v>
          </cell>
          <cell r="Q20">
            <v>0</v>
          </cell>
          <cell r="R20">
            <v>0.1</v>
          </cell>
          <cell r="S20">
            <v>0.1</v>
          </cell>
          <cell r="T20">
            <v>0.1</v>
          </cell>
          <cell r="U20">
            <v>1</v>
          </cell>
          <cell r="V20">
            <v>15</v>
          </cell>
          <cell r="W20">
            <v>12</v>
          </cell>
          <cell r="X20">
            <v>1</v>
          </cell>
          <cell r="Y20">
            <v>1</v>
          </cell>
          <cell r="Z20">
            <v>50</v>
          </cell>
          <cell r="AA20">
            <v>50</v>
          </cell>
          <cell r="AB20">
            <v>0.04</v>
          </cell>
          <cell r="AC20">
            <v>0.04</v>
          </cell>
          <cell r="AD20">
            <v>1</v>
          </cell>
          <cell r="AE20">
            <v>50</v>
          </cell>
          <cell r="AF20">
            <v>0.04</v>
          </cell>
        </row>
        <row r="21">
          <cell r="A21">
            <v>10</v>
          </cell>
          <cell r="B21" t="str">
            <v>A5 39.5*31.0</v>
          </cell>
          <cell r="C21">
            <v>787</v>
          </cell>
          <cell r="D21">
            <v>1003</v>
          </cell>
          <cell r="E21">
            <v>27</v>
          </cell>
          <cell r="F21">
            <v>27</v>
          </cell>
          <cell r="G21">
            <v>40</v>
          </cell>
          <cell r="H21">
            <v>40</v>
          </cell>
          <cell r="I21">
            <v>1</v>
          </cell>
          <cell r="J21">
            <v>1</v>
          </cell>
          <cell r="K21">
            <v>203.5</v>
          </cell>
          <cell r="L21">
            <v>1</v>
          </cell>
          <cell r="M21">
            <v>17</v>
          </cell>
          <cell r="N21">
            <v>38</v>
          </cell>
          <cell r="O21">
            <v>38</v>
          </cell>
          <cell r="P21">
            <v>52</v>
          </cell>
          <cell r="Q21">
            <v>0</v>
          </cell>
          <cell r="R21">
            <v>0.1</v>
          </cell>
          <cell r="S21">
            <v>0.1</v>
          </cell>
          <cell r="T21">
            <v>0.1</v>
          </cell>
          <cell r="U21">
            <v>1</v>
          </cell>
          <cell r="V21">
            <v>15</v>
          </cell>
          <cell r="W21">
            <v>12</v>
          </cell>
          <cell r="X21">
            <v>1</v>
          </cell>
          <cell r="Y21">
            <v>1</v>
          </cell>
          <cell r="Z21">
            <v>50</v>
          </cell>
          <cell r="AA21">
            <v>50</v>
          </cell>
          <cell r="AB21">
            <v>0.04</v>
          </cell>
          <cell r="AC21">
            <v>0.04</v>
          </cell>
          <cell r="AD21">
            <v>1</v>
          </cell>
          <cell r="AE21">
            <v>50</v>
          </cell>
          <cell r="AF21">
            <v>0.04</v>
          </cell>
        </row>
        <row r="22">
          <cell r="A22">
            <v>11</v>
          </cell>
          <cell r="B22" t="str">
            <v>A5c39.5*31.0</v>
          </cell>
          <cell r="C22">
            <v>787</v>
          </cell>
          <cell r="D22">
            <v>1003</v>
          </cell>
          <cell r="E22">
            <v>52</v>
          </cell>
          <cell r="F22">
            <v>52</v>
          </cell>
          <cell r="G22">
            <v>60</v>
          </cell>
          <cell r="H22">
            <v>60</v>
          </cell>
          <cell r="I22">
            <v>1</v>
          </cell>
          <cell r="J22">
            <v>1</v>
          </cell>
          <cell r="K22">
            <v>203.5</v>
          </cell>
          <cell r="L22">
            <v>1</v>
          </cell>
          <cell r="M22">
            <v>17</v>
          </cell>
          <cell r="N22">
            <v>38</v>
          </cell>
          <cell r="O22">
            <v>38</v>
          </cell>
          <cell r="P22">
            <v>52</v>
          </cell>
          <cell r="Q22">
            <v>0</v>
          </cell>
          <cell r="R22">
            <v>0.1</v>
          </cell>
          <cell r="S22">
            <v>0.1</v>
          </cell>
          <cell r="T22">
            <v>0.1</v>
          </cell>
          <cell r="U22">
            <v>1</v>
          </cell>
          <cell r="V22">
            <v>15</v>
          </cell>
          <cell r="W22">
            <v>12</v>
          </cell>
          <cell r="X22">
            <v>1</v>
          </cell>
          <cell r="Y22">
            <v>1</v>
          </cell>
          <cell r="Z22">
            <v>50</v>
          </cell>
          <cell r="AA22">
            <v>50</v>
          </cell>
          <cell r="AB22">
            <v>0.04</v>
          </cell>
          <cell r="AC22">
            <v>0.04</v>
          </cell>
          <cell r="AD22">
            <v>1</v>
          </cell>
          <cell r="AE22">
            <v>50</v>
          </cell>
          <cell r="AF22">
            <v>0.04</v>
          </cell>
        </row>
        <row r="23">
          <cell r="A23">
            <v>12</v>
          </cell>
          <cell r="B23" t="str">
            <v>A5x39.5*31.0</v>
          </cell>
          <cell r="C23">
            <v>787</v>
          </cell>
          <cell r="D23">
            <v>1003</v>
          </cell>
          <cell r="E23">
            <v>12</v>
          </cell>
          <cell r="F23">
            <v>12</v>
          </cell>
          <cell r="G23">
            <v>12</v>
          </cell>
          <cell r="H23">
            <v>12</v>
          </cell>
          <cell r="I23">
            <v>2</v>
          </cell>
          <cell r="J23">
            <v>2</v>
          </cell>
          <cell r="K23">
            <v>203.5</v>
          </cell>
          <cell r="L23">
            <v>4</v>
          </cell>
          <cell r="M23">
            <v>17</v>
          </cell>
          <cell r="N23">
            <v>38</v>
          </cell>
          <cell r="O23">
            <v>38</v>
          </cell>
          <cell r="P23">
            <v>52</v>
          </cell>
          <cell r="Q23">
            <v>0</v>
          </cell>
          <cell r="R23">
            <v>0.1</v>
          </cell>
          <cell r="S23">
            <v>0.1</v>
          </cell>
          <cell r="T23">
            <v>0.1</v>
          </cell>
          <cell r="U23">
            <v>1</v>
          </cell>
          <cell r="V23">
            <v>15</v>
          </cell>
          <cell r="W23">
            <v>12</v>
          </cell>
          <cell r="X23">
            <v>1</v>
          </cell>
          <cell r="Y23">
            <v>1</v>
          </cell>
          <cell r="Z23">
            <v>50</v>
          </cell>
          <cell r="AA23">
            <v>50</v>
          </cell>
          <cell r="AB23">
            <v>0.04</v>
          </cell>
          <cell r="AC23">
            <v>0.04</v>
          </cell>
          <cell r="AD23">
            <v>1</v>
          </cell>
          <cell r="AE23">
            <v>50</v>
          </cell>
          <cell r="AF23">
            <v>0.04</v>
          </cell>
        </row>
        <row r="24">
          <cell r="A24">
            <v>13</v>
          </cell>
          <cell r="B24" t="str">
            <v>A5 39.5*30.5</v>
          </cell>
          <cell r="C24">
            <v>775</v>
          </cell>
          <cell r="D24">
            <v>1003</v>
          </cell>
          <cell r="E24">
            <v>21</v>
          </cell>
          <cell r="F24">
            <v>21</v>
          </cell>
          <cell r="G24">
            <v>40</v>
          </cell>
          <cell r="H24">
            <v>40</v>
          </cell>
          <cell r="I24">
            <v>1</v>
          </cell>
          <cell r="J24">
            <v>1</v>
          </cell>
          <cell r="K24">
            <v>203.5</v>
          </cell>
          <cell r="L24">
            <v>1</v>
          </cell>
          <cell r="M24">
            <v>17</v>
          </cell>
          <cell r="N24">
            <v>38</v>
          </cell>
          <cell r="O24">
            <v>38</v>
          </cell>
          <cell r="P24">
            <v>53</v>
          </cell>
          <cell r="Q24">
            <v>0</v>
          </cell>
          <cell r="R24">
            <v>0.1</v>
          </cell>
          <cell r="S24">
            <v>0.1</v>
          </cell>
          <cell r="T24">
            <v>0.1</v>
          </cell>
          <cell r="U24">
            <v>1</v>
          </cell>
          <cell r="V24">
            <v>15</v>
          </cell>
          <cell r="W24">
            <v>12</v>
          </cell>
          <cell r="X24">
            <v>1</v>
          </cell>
          <cell r="Y24">
            <v>1</v>
          </cell>
          <cell r="Z24">
            <v>50</v>
          </cell>
          <cell r="AA24">
            <v>50</v>
          </cell>
          <cell r="AB24">
            <v>0.04</v>
          </cell>
          <cell r="AC24">
            <v>0.04</v>
          </cell>
          <cell r="AD24">
            <v>1</v>
          </cell>
          <cell r="AE24">
            <v>50</v>
          </cell>
          <cell r="AF24">
            <v>0.04</v>
          </cell>
        </row>
        <row r="25">
          <cell r="A25">
            <v>14</v>
          </cell>
          <cell r="B25" t="str">
            <v>A5x41.5*33.0</v>
          </cell>
          <cell r="C25">
            <v>838</v>
          </cell>
          <cell r="D25">
            <v>1054</v>
          </cell>
          <cell r="E25">
            <v>12</v>
          </cell>
          <cell r="F25">
            <v>12</v>
          </cell>
          <cell r="G25">
            <v>12</v>
          </cell>
          <cell r="H25">
            <v>12</v>
          </cell>
          <cell r="I25">
            <v>2</v>
          </cell>
          <cell r="J25">
            <v>2</v>
          </cell>
          <cell r="K25">
            <v>203.5</v>
          </cell>
          <cell r="L25">
            <v>4</v>
          </cell>
          <cell r="M25">
            <v>16</v>
          </cell>
          <cell r="N25">
            <v>35</v>
          </cell>
          <cell r="O25">
            <v>35</v>
          </cell>
          <cell r="P25">
            <v>49</v>
          </cell>
          <cell r="Q25">
            <v>0</v>
          </cell>
          <cell r="R25">
            <v>0.1</v>
          </cell>
          <cell r="S25">
            <v>0.1</v>
          </cell>
          <cell r="T25">
            <v>0.1</v>
          </cell>
          <cell r="U25">
            <v>1</v>
          </cell>
          <cell r="V25">
            <v>15</v>
          </cell>
          <cell r="W25">
            <v>12</v>
          </cell>
          <cell r="X25">
            <v>1</v>
          </cell>
          <cell r="Y25">
            <v>1</v>
          </cell>
          <cell r="Z25">
            <v>50</v>
          </cell>
          <cell r="AA25">
            <v>50</v>
          </cell>
          <cell r="AB25">
            <v>0.04</v>
          </cell>
          <cell r="AC25">
            <v>0.04</v>
          </cell>
          <cell r="AD25">
            <v>1</v>
          </cell>
          <cell r="AE25">
            <v>50</v>
          </cell>
          <cell r="AF25">
            <v>0.04</v>
          </cell>
        </row>
        <row r="26">
          <cell r="A26">
            <v>15</v>
          </cell>
          <cell r="B26" t="str">
            <v>A5x39.5*30.5</v>
          </cell>
          <cell r="C26">
            <v>775</v>
          </cell>
          <cell r="D26">
            <v>1003</v>
          </cell>
          <cell r="E26">
            <v>12</v>
          </cell>
          <cell r="F26">
            <v>12</v>
          </cell>
          <cell r="G26">
            <v>12</v>
          </cell>
          <cell r="H26">
            <v>12</v>
          </cell>
          <cell r="I26">
            <v>2</v>
          </cell>
          <cell r="J26">
            <v>2</v>
          </cell>
          <cell r="K26">
            <v>203.5</v>
          </cell>
          <cell r="L26">
            <v>4</v>
          </cell>
          <cell r="M26">
            <v>17</v>
          </cell>
          <cell r="N26">
            <v>38</v>
          </cell>
          <cell r="O26">
            <v>38</v>
          </cell>
          <cell r="P26">
            <v>53</v>
          </cell>
          <cell r="Q26">
            <v>0</v>
          </cell>
          <cell r="R26">
            <v>0.1</v>
          </cell>
          <cell r="S26">
            <v>0.1</v>
          </cell>
          <cell r="T26">
            <v>0.1</v>
          </cell>
          <cell r="U26">
            <v>1</v>
          </cell>
          <cell r="V26">
            <v>15</v>
          </cell>
          <cell r="W26">
            <v>12</v>
          </cell>
          <cell r="X26">
            <v>1</v>
          </cell>
          <cell r="Y26">
            <v>1</v>
          </cell>
          <cell r="Z26">
            <v>50</v>
          </cell>
          <cell r="AA26">
            <v>50</v>
          </cell>
          <cell r="AB26">
            <v>0.04</v>
          </cell>
          <cell r="AC26">
            <v>0.04</v>
          </cell>
          <cell r="AD26">
            <v>1</v>
          </cell>
          <cell r="AE26">
            <v>50</v>
          </cell>
          <cell r="AF26">
            <v>0.04</v>
          </cell>
        </row>
        <row r="27">
          <cell r="A27">
            <v>16</v>
          </cell>
          <cell r="B27" t="str">
            <v>A6 27.5*23.0</v>
          </cell>
          <cell r="C27">
            <v>584</v>
          </cell>
          <cell r="D27">
            <v>699</v>
          </cell>
          <cell r="E27">
            <v>8</v>
          </cell>
          <cell r="F27">
            <v>8</v>
          </cell>
          <cell r="G27">
            <v>8</v>
          </cell>
          <cell r="H27">
            <v>8</v>
          </cell>
          <cell r="I27">
            <v>1</v>
          </cell>
          <cell r="J27">
            <v>1</v>
          </cell>
          <cell r="K27">
            <v>203.5</v>
          </cell>
          <cell r="L27">
            <v>1</v>
          </cell>
          <cell r="M27">
            <v>27</v>
          </cell>
          <cell r="N27">
            <v>61</v>
          </cell>
          <cell r="O27">
            <v>61</v>
          </cell>
          <cell r="P27">
            <v>84</v>
          </cell>
          <cell r="Q27">
            <v>0</v>
          </cell>
          <cell r="R27">
            <v>0.1</v>
          </cell>
          <cell r="S27">
            <v>0.1</v>
          </cell>
          <cell r="T27">
            <v>0.1</v>
          </cell>
          <cell r="U27">
            <v>1</v>
          </cell>
          <cell r="V27">
            <v>15</v>
          </cell>
          <cell r="W27">
            <v>12</v>
          </cell>
          <cell r="X27">
            <v>1</v>
          </cell>
          <cell r="Y27">
            <v>1</v>
          </cell>
          <cell r="Z27">
            <v>50</v>
          </cell>
          <cell r="AA27">
            <v>50</v>
          </cell>
          <cell r="AB27">
            <v>0.04</v>
          </cell>
          <cell r="AC27">
            <v>0.04</v>
          </cell>
          <cell r="AD27">
            <v>1</v>
          </cell>
          <cell r="AE27">
            <v>50</v>
          </cell>
          <cell r="AF27">
            <v>0.04</v>
          </cell>
        </row>
        <row r="28">
          <cell r="A28">
            <v>17</v>
          </cell>
          <cell r="B28" t="str">
            <v>A5=39.5*30.5</v>
          </cell>
          <cell r="C28">
            <v>775</v>
          </cell>
          <cell r="D28">
            <v>1003</v>
          </cell>
          <cell r="E28">
            <v>21</v>
          </cell>
          <cell r="F28">
            <v>21</v>
          </cell>
          <cell r="G28">
            <v>40</v>
          </cell>
          <cell r="H28">
            <v>40</v>
          </cell>
          <cell r="I28">
            <v>1</v>
          </cell>
          <cell r="J28">
            <v>1</v>
          </cell>
          <cell r="K28">
            <v>203.5</v>
          </cell>
          <cell r="L28">
            <v>1</v>
          </cell>
          <cell r="M28">
            <v>17</v>
          </cell>
          <cell r="N28">
            <v>38</v>
          </cell>
          <cell r="O28">
            <v>38</v>
          </cell>
          <cell r="P28">
            <v>53</v>
          </cell>
          <cell r="Q28">
            <v>0</v>
          </cell>
          <cell r="R28">
            <v>0.1</v>
          </cell>
          <cell r="S28">
            <v>0.1</v>
          </cell>
          <cell r="T28">
            <v>0.5</v>
          </cell>
          <cell r="U28">
            <v>3</v>
          </cell>
          <cell r="V28">
            <v>15</v>
          </cell>
          <cell r="W28">
            <v>12</v>
          </cell>
          <cell r="X28">
            <v>1</v>
          </cell>
          <cell r="Y28">
            <v>1</v>
          </cell>
          <cell r="Z28">
            <v>50</v>
          </cell>
          <cell r="AA28">
            <v>50</v>
          </cell>
          <cell r="AB28">
            <v>50</v>
          </cell>
          <cell r="AC28">
            <v>50</v>
          </cell>
          <cell r="AD28">
            <v>1</v>
          </cell>
          <cell r="AE28">
            <v>50</v>
          </cell>
          <cell r="AF28">
            <v>50</v>
          </cell>
        </row>
        <row r="29">
          <cell r="A29">
            <v>18</v>
          </cell>
          <cell r="B29" t="str">
            <v>A6 30.5*25.5</v>
          </cell>
          <cell r="C29">
            <v>648</v>
          </cell>
          <cell r="D29">
            <v>775</v>
          </cell>
          <cell r="E29">
            <v>8</v>
          </cell>
          <cell r="F29">
            <v>8</v>
          </cell>
          <cell r="G29">
            <v>8</v>
          </cell>
          <cell r="H29">
            <v>8</v>
          </cell>
          <cell r="I29">
            <v>1</v>
          </cell>
          <cell r="J29">
            <v>1</v>
          </cell>
          <cell r="K29">
            <v>203.5</v>
          </cell>
          <cell r="L29">
            <v>1</v>
          </cell>
          <cell r="M29">
            <v>25</v>
          </cell>
          <cell r="N29">
            <v>55</v>
          </cell>
          <cell r="O29">
            <v>55</v>
          </cell>
          <cell r="P29">
            <v>77</v>
          </cell>
          <cell r="Q29">
            <v>0</v>
          </cell>
          <cell r="R29">
            <v>0.1</v>
          </cell>
          <cell r="S29">
            <v>0.1</v>
          </cell>
          <cell r="T29">
            <v>0.1</v>
          </cell>
          <cell r="U29">
            <v>1</v>
          </cell>
          <cell r="V29">
            <v>15</v>
          </cell>
          <cell r="W29">
            <v>12</v>
          </cell>
          <cell r="X29">
            <v>1</v>
          </cell>
          <cell r="Y29">
            <v>1</v>
          </cell>
          <cell r="Z29">
            <v>50</v>
          </cell>
          <cell r="AA29">
            <v>50</v>
          </cell>
          <cell r="AB29">
            <v>0.04</v>
          </cell>
          <cell r="AC29">
            <v>0.04</v>
          </cell>
          <cell r="AD29">
            <v>1</v>
          </cell>
          <cell r="AE29">
            <v>50</v>
          </cell>
          <cell r="AF29">
            <v>0.04</v>
          </cell>
        </row>
        <row r="30">
          <cell r="A30">
            <v>19</v>
          </cell>
          <cell r="B30" t="str">
            <v>A6a30.5*25.5</v>
          </cell>
          <cell r="C30">
            <v>648</v>
          </cell>
          <cell r="D30">
            <v>775</v>
          </cell>
          <cell r="E30">
            <v>42</v>
          </cell>
          <cell r="F30">
            <v>42</v>
          </cell>
          <cell r="G30">
            <v>51</v>
          </cell>
          <cell r="H30">
            <v>51</v>
          </cell>
          <cell r="I30">
            <v>1</v>
          </cell>
          <cell r="J30">
            <v>1</v>
          </cell>
          <cell r="K30">
            <v>203.5</v>
          </cell>
          <cell r="L30">
            <v>1</v>
          </cell>
          <cell r="M30">
            <v>25</v>
          </cell>
          <cell r="N30">
            <v>55</v>
          </cell>
          <cell r="O30">
            <v>55</v>
          </cell>
          <cell r="P30">
            <v>77</v>
          </cell>
          <cell r="Q30">
            <v>0</v>
          </cell>
          <cell r="R30">
            <v>0.1</v>
          </cell>
          <cell r="S30">
            <v>0.1</v>
          </cell>
          <cell r="T30">
            <v>0.1</v>
          </cell>
          <cell r="U30">
            <v>1</v>
          </cell>
          <cell r="V30">
            <v>15</v>
          </cell>
          <cell r="W30">
            <v>12</v>
          </cell>
          <cell r="X30">
            <v>1</v>
          </cell>
          <cell r="Y30">
            <v>1</v>
          </cell>
          <cell r="Z30">
            <v>50</v>
          </cell>
          <cell r="AA30">
            <v>50</v>
          </cell>
          <cell r="AB30">
            <v>0.04</v>
          </cell>
          <cell r="AC30">
            <v>0.04</v>
          </cell>
          <cell r="AD30">
            <v>1</v>
          </cell>
          <cell r="AE30">
            <v>50</v>
          </cell>
          <cell r="AF30">
            <v>0.04</v>
          </cell>
        </row>
        <row r="31">
          <cell r="A31">
            <v>20</v>
          </cell>
          <cell r="B31" t="str">
            <v>A6 33.5*27.0</v>
          </cell>
          <cell r="C31">
            <v>686</v>
          </cell>
          <cell r="D31">
            <v>851</v>
          </cell>
          <cell r="E31">
            <v>8</v>
          </cell>
          <cell r="F31">
            <v>8</v>
          </cell>
          <cell r="G31">
            <v>8</v>
          </cell>
          <cell r="H31">
            <v>8</v>
          </cell>
          <cell r="I31">
            <v>1</v>
          </cell>
          <cell r="J31">
            <v>1</v>
          </cell>
          <cell r="K31">
            <v>203.5</v>
          </cell>
          <cell r="L31">
            <v>1</v>
          </cell>
          <cell r="M31">
            <v>23</v>
          </cell>
          <cell r="N31">
            <v>52</v>
          </cell>
          <cell r="O31">
            <v>52</v>
          </cell>
          <cell r="P31">
            <v>73</v>
          </cell>
          <cell r="Q31">
            <v>0</v>
          </cell>
          <cell r="R31">
            <v>0.1</v>
          </cell>
          <cell r="S31">
            <v>0.1</v>
          </cell>
          <cell r="T31">
            <v>0.1</v>
          </cell>
          <cell r="U31">
            <v>1</v>
          </cell>
          <cell r="V31">
            <v>15</v>
          </cell>
          <cell r="W31">
            <v>12</v>
          </cell>
          <cell r="X31">
            <v>1</v>
          </cell>
          <cell r="Y31">
            <v>1</v>
          </cell>
          <cell r="Z31">
            <v>50</v>
          </cell>
          <cell r="AA31">
            <v>50</v>
          </cell>
          <cell r="AB31">
            <v>0.04</v>
          </cell>
          <cell r="AC31">
            <v>0.04</v>
          </cell>
          <cell r="AD31">
            <v>1</v>
          </cell>
          <cell r="AE31">
            <v>50</v>
          </cell>
          <cell r="AF31">
            <v>0.04</v>
          </cell>
        </row>
        <row r="32">
          <cell r="A32">
            <v>21</v>
          </cell>
          <cell r="B32" t="str">
            <v>A6b33.5*27.0</v>
          </cell>
          <cell r="C32">
            <v>686</v>
          </cell>
          <cell r="D32">
            <v>851</v>
          </cell>
          <cell r="E32">
            <v>31</v>
          </cell>
          <cell r="F32">
            <v>31</v>
          </cell>
          <cell r="G32">
            <v>49</v>
          </cell>
          <cell r="H32">
            <v>49</v>
          </cell>
          <cell r="I32">
            <v>1</v>
          </cell>
          <cell r="J32">
            <v>1</v>
          </cell>
          <cell r="K32">
            <v>203.5</v>
          </cell>
          <cell r="L32">
            <v>1</v>
          </cell>
          <cell r="M32">
            <v>23</v>
          </cell>
          <cell r="N32">
            <v>52</v>
          </cell>
          <cell r="O32">
            <v>52</v>
          </cell>
          <cell r="P32">
            <v>73</v>
          </cell>
          <cell r="Q32">
            <v>0</v>
          </cell>
          <cell r="R32">
            <v>0.1</v>
          </cell>
          <cell r="S32">
            <v>0.1</v>
          </cell>
          <cell r="T32">
            <v>0.1</v>
          </cell>
          <cell r="U32">
            <v>1</v>
          </cell>
          <cell r="V32">
            <v>15</v>
          </cell>
          <cell r="W32">
            <v>12</v>
          </cell>
          <cell r="X32">
            <v>1</v>
          </cell>
          <cell r="Y32">
            <v>1</v>
          </cell>
          <cell r="Z32">
            <v>50</v>
          </cell>
          <cell r="AA32">
            <v>50</v>
          </cell>
          <cell r="AB32">
            <v>0.04</v>
          </cell>
          <cell r="AC32">
            <v>0.04</v>
          </cell>
          <cell r="AD32">
            <v>1</v>
          </cell>
          <cell r="AE32">
            <v>50</v>
          </cell>
          <cell r="AF32">
            <v>0.04</v>
          </cell>
        </row>
        <row r="33">
          <cell r="A33">
            <v>22</v>
          </cell>
          <cell r="B33" t="str">
            <v>A6h33.5*27.0</v>
          </cell>
          <cell r="C33">
            <v>686</v>
          </cell>
          <cell r="D33">
            <v>851</v>
          </cell>
          <cell r="E33">
            <v>8</v>
          </cell>
          <cell r="F33">
            <v>8</v>
          </cell>
          <cell r="G33">
            <v>8</v>
          </cell>
          <cell r="H33">
            <v>8</v>
          </cell>
          <cell r="I33">
            <v>1</v>
          </cell>
          <cell r="J33">
            <v>2</v>
          </cell>
          <cell r="K33">
            <v>203.5</v>
          </cell>
          <cell r="L33">
            <v>2</v>
          </cell>
          <cell r="M33">
            <v>23</v>
          </cell>
          <cell r="N33">
            <v>52</v>
          </cell>
          <cell r="O33">
            <v>52</v>
          </cell>
          <cell r="P33">
            <v>73</v>
          </cell>
          <cell r="Q33">
            <v>0</v>
          </cell>
          <cell r="R33">
            <v>0.1</v>
          </cell>
          <cell r="S33">
            <v>0.1</v>
          </cell>
          <cell r="T33">
            <v>0.1</v>
          </cell>
          <cell r="U33">
            <v>1</v>
          </cell>
          <cell r="V33">
            <v>15</v>
          </cell>
          <cell r="W33">
            <v>12</v>
          </cell>
          <cell r="X33">
            <v>1</v>
          </cell>
          <cell r="Y33">
            <v>1</v>
          </cell>
          <cell r="Z33">
            <v>50</v>
          </cell>
          <cell r="AA33">
            <v>50</v>
          </cell>
          <cell r="AB33">
            <v>0.04</v>
          </cell>
          <cell r="AC33">
            <v>0.04</v>
          </cell>
          <cell r="AD33">
            <v>1</v>
          </cell>
          <cell r="AE33">
            <v>50</v>
          </cell>
          <cell r="AF33">
            <v>0.04</v>
          </cell>
        </row>
        <row r="34">
          <cell r="A34">
            <v>23</v>
          </cell>
          <cell r="B34" t="str">
            <v>A6 36.5*28.0</v>
          </cell>
          <cell r="C34">
            <v>711</v>
          </cell>
          <cell r="D34">
            <v>927</v>
          </cell>
          <cell r="E34">
            <v>14</v>
          </cell>
          <cell r="F34">
            <v>14</v>
          </cell>
          <cell r="G34">
            <v>22</v>
          </cell>
          <cell r="H34">
            <v>22</v>
          </cell>
          <cell r="I34">
            <v>1</v>
          </cell>
          <cell r="J34">
            <v>1</v>
          </cell>
          <cell r="K34">
            <v>203.5</v>
          </cell>
          <cell r="L34">
            <v>1</v>
          </cell>
          <cell r="M34">
            <v>22</v>
          </cell>
          <cell r="N34">
            <v>51</v>
          </cell>
          <cell r="O34">
            <v>51</v>
          </cell>
          <cell r="P34">
            <v>70</v>
          </cell>
          <cell r="Q34">
            <v>0</v>
          </cell>
          <cell r="R34">
            <v>0.1</v>
          </cell>
          <cell r="S34">
            <v>0.1</v>
          </cell>
          <cell r="T34">
            <v>0.1</v>
          </cell>
          <cell r="U34">
            <v>1</v>
          </cell>
          <cell r="V34">
            <v>15</v>
          </cell>
          <cell r="W34">
            <v>12</v>
          </cell>
          <cell r="X34">
            <v>1</v>
          </cell>
          <cell r="Y34">
            <v>1</v>
          </cell>
          <cell r="Z34">
            <v>50</v>
          </cell>
          <cell r="AA34">
            <v>50</v>
          </cell>
          <cell r="AB34">
            <v>0.04</v>
          </cell>
          <cell r="AC34">
            <v>0.04</v>
          </cell>
          <cell r="AD34">
            <v>1</v>
          </cell>
          <cell r="AE34">
            <v>50</v>
          </cell>
          <cell r="AF34">
            <v>0.04</v>
          </cell>
        </row>
        <row r="35">
          <cell r="A35">
            <v>24</v>
          </cell>
          <cell r="B35" t="str">
            <v>A6b36.5*28.0</v>
          </cell>
          <cell r="C35">
            <v>711</v>
          </cell>
          <cell r="D35">
            <v>927</v>
          </cell>
          <cell r="E35">
            <v>44</v>
          </cell>
          <cell r="F35">
            <v>44</v>
          </cell>
          <cell r="G35">
            <v>87</v>
          </cell>
          <cell r="H35">
            <v>87</v>
          </cell>
          <cell r="I35">
            <v>1</v>
          </cell>
          <cell r="J35">
            <v>1</v>
          </cell>
          <cell r="K35">
            <v>203.5</v>
          </cell>
          <cell r="L35">
            <v>1</v>
          </cell>
          <cell r="M35">
            <v>22</v>
          </cell>
          <cell r="N35">
            <v>51</v>
          </cell>
          <cell r="O35">
            <v>51</v>
          </cell>
          <cell r="P35">
            <v>70</v>
          </cell>
          <cell r="Q35">
            <v>0</v>
          </cell>
          <cell r="R35">
            <v>0.1</v>
          </cell>
          <cell r="S35">
            <v>0.1</v>
          </cell>
          <cell r="T35">
            <v>0.1</v>
          </cell>
          <cell r="U35">
            <v>1</v>
          </cell>
          <cell r="V35">
            <v>15</v>
          </cell>
          <cell r="W35">
            <v>12</v>
          </cell>
          <cell r="X35">
            <v>1</v>
          </cell>
          <cell r="Y35">
            <v>1</v>
          </cell>
          <cell r="Z35">
            <v>50</v>
          </cell>
          <cell r="AA35">
            <v>50</v>
          </cell>
          <cell r="AB35">
            <v>0.04</v>
          </cell>
          <cell r="AC35">
            <v>0.04</v>
          </cell>
          <cell r="AD35">
            <v>1</v>
          </cell>
          <cell r="AE35">
            <v>50</v>
          </cell>
          <cell r="AF35">
            <v>0.04</v>
          </cell>
        </row>
        <row r="36">
          <cell r="A36">
            <v>25</v>
          </cell>
          <cell r="B36" t="str">
            <v>A6h36.5*28.0</v>
          </cell>
          <cell r="C36">
            <v>711</v>
          </cell>
          <cell r="D36">
            <v>927</v>
          </cell>
          <cell r="E36">
            <v>8</v>
          </cell>
          <cell r="F36">
            <v>8</v>
          </cell>
          <cell r="G36">
            <v>8</v>
          </cell>
          <cell r="H36">
            <v>8</v>
          </cell>
          <cell r="I36">
            <v>1</v>
          </cell>
          <cell r="J36">
            <v>2</v>
          </cell>
          <cell r="K36">
            <v>203.5</v>
          </cell>
          <cell r="L36">
            <v>2</v>
          </cell>
          <cell r="M36">
            <v>22</v>
          </cell>
          <cell r="N36">
            <v>51</v>
          </cell>
          <cell r="O36">
            <v>51</v>
          </cell>
          <cell r="P36">
            <v>70</v>
          </cell>
          <cell r="Q36">
            <v>0</v>
          </cell>
          <cell r="R36">
            <v>0.1</v>
          </cell>
          <cell r="S36">
            <v>0.1</v>
          </cell>
          <cell r="T36">
            <v>0.1</v>
          </cell>
          <cell r="U36">
            <v>1</v>
          </cell>
          <cell r="V36">
            <v>15</v>
          </cell>
          <cell r="W36">
            <v>12</v>
          </cell>
          <cell r="X36">
            <v>1</v>
          </cell>
          <cell r="Y36">
            <v>1</v>
          </cell>
          <cell r="Z36">
            <v>50</v>
          </cell>
          <cell r="AA36">
            <v>50</v>
          </cell>
          <cell r="AB36">
            <v>0.04</v>
          </cell>
          <cell r="AC36">
            <v>0.04</v>
          </cell>
          <cell r="AD36">
            <v>1</v>
          </cell>
          <cell r="AE36">
            <v>50</v>
          </cell>
          <cell r="AF36">
            <v>0.04</v>
          </cell>
        </row>
        <row r="37">
          <cell r="A37">
            <v>26</v>
          </cell>
          <cell r="B37" t="str">
            <v>A5c39.5*30.5</v>
          </cell>
          <cell r="C37">
            <v>775</v>
          </cell>
          <cell r="D37">
            <v>1003</v>
          </cell>
          <cell r="E37">
            <v>46</v>
          </cell>
          <cell r="F37">
            <v>46</v>
          </cell>
          <cell r="G37">
            <v>60</v>
          </cell>
          <cell r="H37">
            <v>60</v>
          </cell>
          <cell r="I37">
            <v>1</v>
          </cell>
          <cell r="J37">
            <v>1</v>
          </cell>
          <cell r="K37">
            <v>203.5</v>
          </cell>
          <cell r="L37">
            <v>1</v>
          </cell>
          <cell r="M37">
            <v>17</v>
          </cell>
          <cell r="N37">
            <v>38</v>
          </cell>
          <cell r="O37">
            <v>38</v>
          </cell>
          <cell r="P37">
            <v>53</v>
          </cell>
          <cell r="Q37">
            <v>0</v>
          </cell>
          <cell r="R37">
            <v>0.1</v>
          </cell>
          <cell r="S37">
            <v>0.1</v>
          </cell>
          <cell r="T37">
            <v>0.1</v>
          </cell>
          <cell r="U37">
            <v>1</v>
          </cell>
          <cell r="V37">
            <v>15</v>
          </cell>
          <cell r="W37">
            <v>12</v>
          </cell>
          <cell r="X37">
            <v>1</v>
          </cell>
          <cell r="Y37">
            <v>1</v>
          </cell>
          <cell r="Z37">
            <v>50</v>
          </cell>
          <cell r="AA37">
            <v>50</v>
          </cell>
          <cell r="AB37">
            <v>0.04</v>
          </cell>
          <cell r="AC37">
            <v>0.04</v>
          </cell>
          <cell r="AD37">
            <v>1</v>
          </cell>
          <cell r="AE37">
            <v>50</v>
          </cell>
          <cell r="AF37">
            <v>0.04</v>
          </cell>
        </row>
        <row r="38">
          <cell r="A38">
            <v>27</v>
          </cell>
          <cell r="B38" t="str">
            <v>A6 28.5*36.5</v>
          </cell>
          <cell r="C38">
            <v>927</v>
          </cell>
          <cell r="D38">
            <v>724</v>
          </cell>
          <cell r="E38">
            <v>8</v>
          </cell>
          <cell r="F38">
            <v>8</v>
          </cell>
          <cell r="G38">
            <v>8</v>
          </cell>
          <cell r="H38">
            <v>8</v>
          </cell>
          <cell r="I38">
            <v>1</v>
          </cell>
          <cell r="J38">
            <v>1</v>
          </cell>
          <cell r="K38">
            <v>203.5</v>
          </cell>
          <cell r="L38">
            <v>1</v>
          </cell>
          <cell r="M38">
            <v>16</v>
          </cell>
          <cell r="N38">
            <v>37</v>
          </cell>
          <cell r="O38">
            <v>37</v>
          </cell>
          <cell r="P38">
            <v>51</v>
          </cell>
          <cell r="Q38">
            <v>0</v>
          </cell>
          <cell r="R38">
            <v>0.1</v>
          </cell>
          <cell r="S38">
            <v>0.1</v>
          </cell>
          <cell r="T38">
            <v>0.1</v>
          </cell>
          <cell r="U38">
            <v>1</v>
          </cell>
          <cell r="V38">
            <v>15</v>
          </cell>
          <cell r="W38">
            <v>12</v>
          </cell>
          <cell r="X38">
            <v>1</v>
          </cell>
          <cell r="Y38">
            <v>1</v>
          </cell>
          <cell r="Z38">
            <v>50</v>
          </cell>
          <cell r="AA38">
            <v>50</v>
          </cell>
          <cell r="AB38">
            <v>0.04</v>
          </cell>
          <cell r="AC38">
            <v>0.04</v>
          </cell>
          <cell r="AD38">
            <v>1</v>
          </cell>
          <cell r="AE38">
            <v>50</v>
          </cell>
          <cell r="AF38">
            <v>0.04</v>
          </cell>
        </row>
        <row r="39">
          <cell r="A39">
            <v>28</v>
          </cell>
          <cell r="B39" t="str">
            <v>A6a28.5*36.5</v>
          </cell>
          <cell r="C39">
            <v>927</v>
          </cell>
          <cell r="D39">
            <v>724</v>
          </cell>
          <cell r="E39">
            <v>182</v>
          </cell>
          <cell r="F39">
            <v>182</v>
          </cell>
          <cell r="G39">
            <v>25</v>
          </cell>
          <cell r="H39">
            <v>25</v>
          </cell>
          <cell r="I39">
            <v>1</v>
          </cell>
          <cell r="J39">
            <v>1</v>
          </cell>
          <cell r="K39">
            <v>203.5</v>
          </cell>
          <cell r="L39">
            <v>1</v>
          </cell>
          <cell r="M39">
            <v>16</v>
          </cell>
          <cell r="N39">
            <v>37</v>
          </cell>
          <cell r="O39">
            <v>37</v>
          </cell>
          <cell r="P39">
            <v>51</v>
          </cell>
          <cell r="Q39">
            <v>0</v>
          </cell>
          <cell r="R39">
            <v>0.1</v>
          </cell>
          <cell r="S39">
            <v>0.1</v>
          </cell>
          <cell r="T39">
            <v>0.1</v>
          </cell>
          <cell r="U39">
            <v>1</v>
          </cell>
          <cell r="V39">
            <v>15</v>
          </cell>
          <cell r="W39">
            <v>12</v>
          </cell>
          <cell r="X39">
            <v>1</v>
          </cell>
          <cell r="Y39">
            <v>1</v>
          </cell>
          <cell r="Z39">
            <v>50</v>
          </cell>
          <cell r="AA39">
            <v>50</v>
          </cell>
          <cell r="AB39">
            <v>0.04</v>
          </cell>
          <cell r="AC39">
            <v>0.04</v>
          </cell>
          <cell r="AD39">
            <v>1</v>
          </cell>
          <cell r="AE39">
            <v>50</v>
          </cell>
          <cell r="AF39">
            <v>0.04</v>
          </cell>
        </row>
        <row r="40">
          <cell r="A40">
            <v>29</v>
          </cell>
          <cell r="B40" t="str">
            <v>A6 37.5*30.0</v>
          </cell>
          <cell r="C40">
            <v>762</v>
          </cell>
          <cell r="D40">
            <v>953</v>
          </cell>
          <cell r="E40">
            <v>14</v>
          </cell>
          <cell r="F40">
            <v>14</v>
          </cell>
          <cell r="G40">
            <v>15</v>
          </cell>
          <cell r="H40">
            <v>15</v>
          </cell>
          <cell r="I40">
            <v>1</v>
          </cell>
          <cell r="J40">
            <v>1</v>
          </cell>
          <cell r="K40">
            <v>203.5</v>
          </cell>
          <cell r="L40">
            <v>1</v>
          </cell>
          <cell r="M40">
            <v>21</v>
          </cell>
          <cell r="N40">
            <v>47</v>
          </cell>
          <cell r="O40">
            <v>47</v>
          </cell>
          <cell r="P40">
            <v>65</v>
          </cell>
          <cell r="Q40">
            <v>0</v>
          </cell>
          <cell r="R40">
            <v>0.1</v>
          </cell>
          <cell r="S40">
            <v>0.1</v>
          </cell>
          <cell r="T40">
            <v>0.1</v>
          </cell>
          <cell r="U40">
            <v>1</v>
          </cell>
          <cell r="V40">
            <v>15</v>
          </cell>
          <cell r="W40">
            <v>12</v>
          </cell>
          <cell r="X40">
            <v>1</v>
          </cell>
          <cell r="Y40">
            <v>1</v>
          </cell>
          <cell r="Z40">
            <v>50</v>
          </cell>
          <cell r="AA40">
            <v>50</v>
          </cell>
          <cell r="AB40">
            <v>0.04</v>
          </cell>
          <cell r="AC40">
            <v>0.04</v>
          </cell>
          <cell r="AD40">
            <v>1</v>
          </cell>
          <cell r="AE40">
            <v>50</v>
          </cell>
          <cell r="AF40">
            <v>0.04</v>
          </cell>
        </row>
        <row r="41">
          <cell r="A41">
            <v>30</v>
          </cell>
          <cell r="B41" t="str">
            <v>A6b37.5*30.0</v>
          </cell>
          <cell r="C41">
            <v>762</v>
          </cell>
          <cell r="D41">
            <v>953</v>
          </cell>
          <cell r="E41">
            <v>69</v>
          </cell>
          <cell r="F41">
            <v>69</v>
          </cell>
          <cell r="G41">
            <v>100</v>
          </cell>
          <cell r="H41">
            <v>100</v>
          </cell>
          <cell r="I41">
            <v>1</v>
          </cell>
          <cell r="J41">
            <v>1</v>
          </cell>
          <cell r="K41">
            <v>203.5</v>
          </cell>
          <cell r="L41">
            <v>1</v>
          </cell>
          <cell r="M41">
            <v>21</v>
          </cell>
          <cell r="N41">
            <v>47</v>
          </cell>
          <cell r="O41">
            <v>47</v>
          </cell>
          <cell r="P41">
            <v>65</v>
          </cell>
          <cell r="Q41">
            <v>0</v>
          </cell>
          <cell r="R41">
            <v>0.1</v>
          </cell>
          <cell r="S41">
            <v>0.1</v>
          </cell>
          <cell r="T41">
            <v>0.1</v>
          </cell>
          <cell r="U41">
            <v>1</v>
          </cell>
          <cell r="V41">
            <v>15</v>
          </cell>
          <cell r="W41">
            <v>12</v>
          </cell>
          <cell r="X41">
            <v>1</v>
          </cell>
          <cell r="Y41">
            <v>1</v>
          </cell>
          <cell r="Z41">
            <v>50</v>
          </cell>
          <cell r="AA41">
            <v>50</v>
          </cell>
          <cell r="AB41">
            <v>0.04</v>
          </cell>
          <cell r="AC41">
            <v>0.04</v>
          </cell>
          <cell r="AD41">
            <v>1</v>
          </cell>
          <cell r="AE41">
            <v>50</v>
          </cell>
          <cell r="AF41">
            <v>0.04</v>
          </cell>
        </row>
        <row r="42">
          <cell r="A42">
            <v>31</v>
          </cell>
          <cell r="B42" t="str">
            <v>A6h37.5*30.0</v>
          </cell>
          <cell r="C42">
            <v>762</v>
          </cell>
          <cell r="D42">
            <v>953</v>
          </cell>
          <cell r="E42">
            <v>8</v>
          </cell>
          <cell r="F42">
            <v>8</v>
          </cell>
          <cell r="G42">
            <v>8</v>
          </cell>
          <cell r="H42">
            <v>8</v>
          </cell>
          <cell r="I42">
            <v>1</v>
          </cell>
          <cell r="J42">
            <v>2</v>
          </cell>
          <cell r="K42">
            <v>203.5</v>
          </cell>
          <cell r="L42">
            <v>2</v>
          </cell>
          <cell r="M42">
            <v>21</v>
          </cell>
          <cell r="N42">
            <v>47</v>
          </cell>
          <cell r="O42">
            <v>47</v>
          </cell>
          <cell r="P42">
            <v>65</v>
          </cell>
          <cell r="Q42">
            <v>0</v>
          </cell>
          <cell r="R42">
            <v>0.1</v>
          </cell>
          <cell r="S42">
            <v>0.1</v>
          </cell>
          <cell r="T42">
            <v>0.1</v>
          </cell>
          <cell r="U42">
            <v>1</v>
          </cell>
          <cell r="V42">
            <v>15</v>
          </cell>
          <cell r="W42">
            <v>12</v>
          </cell>
          <cell r="X42">
            <v>1</v>
          </cell>
          <cell r="Y42">
            <v>1</v>
          </cell>
          <cell r="Z42">
            <v>50</v>
          </cell>
          <cell r="AA42">
            <v>50</v>
          </cell>
          <cell r="AB42">
            <v>0.04</v>
          </cell>
          <cell r="AC42">
            <v>0.04</v>
          </cell>
          <cell r="AD42">
            <v>1</v>
          </cell>
          <cell r="AE42">
            <v>50</v>
          </cell>
          <cell r="AF42">
            <v>0.04</v>
          </cell>
        </row>
        <row r="43">
          <cell r="A43">
            <v>32</v>
          </cell>
          <cell r="B43" t="str">
            <v>A6 39.5*30.5</v>
          </cell>
          <cell r="C43">
            <v>775</v>
          </cell>
          <cell r="D43">
            <v>1003</v>
          </cell>
          <cell r="E43">
            <v>21</v>
          </cell>
          <cell r="F43">
            <v>21</v>
          </cell>
          <cell r="G43">
            <v>40</v>
          </cell>
          <cell r="H43">
            <v>40</v>
          </cell>
          <cell r="I43">
            <v>1</v>
          </cell>
          <cell r="J43">
            <v>1</v>
          </cell>
          <cell r="K43">
            <v>203.5</v>
          </cell>
          <cell r="L43">
            <v>1</v>
          </cell>
          <cell r="M43">
            <v>20</v>
          </cell>
          <cell r="N43">
            <v>46</v>
          </cell>
          <cell r="O43">
            <v>46</v>
          </cell>
          <cell r="P43">
            <v>64</v>
          </cell>
          <cell r="Q43">
            <v>0</v>
          </cell>
          <cell r="R43">
            <v>0.1</v>
          </cell>
          <cell r="S43">
            <v>0.1</v>
          </cell>
          <cell r="T43">
            <v>0.1</v>
          </cell>
          <cell r="U43">
            <v>1</v>
          </cell>
          <cell r="V43">
            <v>15</v>
          </cell>
          <cell r="W43">
            <v>12</v>
          </cell>
          <cell r="X43">
            <v>1</v>
          </cell>
          <cell r="Y43">
            <v>1</v>
          </cell>
          <cell r="Z43">
            <v>50</v>
          </cell>
          <cell r="AA43">
            <v>50</v>
          </cell>
          <cell r="AB43">
            <v>0.04</v>
          </cell>
          <cell r="AC43">
            <v>0.04</v>
          </cell>
          <cell r="AD43">
            <v>1</v>
          </cell>
          <cell r="AE43">
            <v>50</v>
          </cell>
          <cell r="AF43">
            <v>0.04</v>
          </cell>
        </row>
        <row r="44">
          <cell r="A44">
            <v>33</v>
          </cell>
          <cell r="B44" t="str">
            <v>A6b39.5*30.5</v>
          </cell>
          <cell r="C44">
            <v>775</v>
          </cell>
          <cell r="D44">
            <v>1003</v>
          </cell>
          <cell r="E44">
            <v>76</v>
          </cell>
          <cell r="F44">
            <v>76</v>
          </cell>
          <cell r="G44">
            <v>125</v>
          </cell>
          <cell r="H44">
            <v>125</v>
          </cell>
          <cell r="I44">
            <v>1</v>
          </cell>
          <cell r="J44">
            <v>1</v>
          </cell>
          <cell r="K44">
            <v>203.5</v>
          </cell>
          <cell r="L44">
            <v>1</v>
          </cell>
          <cell r="M44">
            <v>20</v>
          </cell>
          <cell r="N44">
            <v>46</v>
          </cell>
          <cell r="O44">
            <v>46</v>
          </cell>
          <cell r="P44">
            <v>64</v>
          </cell>
          <cell r="Q44">
            <v>0</v>
          </cell>
          <cell r="R44">
            <v>0.1</v>
          </cell>
          <cell r="S44">
            <v>0.1</v>
          </cell>
          <cell r="T44">
            <v>0.1</v>
          </cell>
          <cell r="U44">
            <v>1</v>
          </cell>
          <cell r="V44">
            <v>15</v>
          </cell>
          <cell r="W44">
            <v>12</v>
          </cell>
          <cell r="X44">
            <v>1</v>
          </cell>
          <cell r="Y44">
            <v>1</v>
          </cell>
          <cell r="Z44">
            <v>50</v>
          </cell>
          <cell r="AA44">
            <v>50</v>
          </cell>
          <cell r="AB44">
            <v>0.04</v>
          </cell>
          <cell r="AC44">
            <v>0.04</v>
          </cell>
          <cell r="AD44">
            <v>1</v>
          </cell>
          <cell r="AE44">
            <v>50</v>
          </cell>
          <cell r="AF44">
            <v>0.04</v>
          </cell>
        </row>
        <row r="45">
          <cell r="A45">
            <v>34</v>
          </cell>
          <cell r="B45" t="str">
            <v>A6x39.5*30.5</v>
          </cell>
          <cell r="C45">
            <v>775</v>
          </cell>
          <cell r="D45">
            <v>1003</v>
          </cell>
          <cell r="E45">
            <v>12</v>
          </cell>
          <cell r="F45">
            <v>12</v>
          </cell>
          <cell r="G45">
            <v>12</v>
          </cell>
          <cell r="H45">
            <v>12</v>
          </cell>
          <cell r="I45">
            <v>2</v>
          </cell>
          <cell r="J45">
            <v>2</v>
          </cell>
          <cell r="K45">
            <v>203.5</v>
          </cell>
          <cell r="L45">
            <v>4</v>
          </cell>
          <cell r="M45">
            <v>20</v>
          </cell>
          <cell r="N45">
            <v>46</v>
          </cell>
          <cell r="O45">
            <v>46</v>
          </cell>
          <cell r="P45">
            <v>64</v>
          </cell>
          <cell r="Q45">
            <v>0</v>
          </cell>
          <cell r="R45">
            <v>0.1</v>
          </cell>
          <cell r="S45">
            <v>0.1</v>
          </cell>
          <cell r="T45">
            <v>0.1</v>
          </cell>
          <cell r="U45">
            <v>1</v>
          </cell>
          <cell r="V45">
            <v>15</v>
          </cell>
          <cell r="W45">
            <v>12</v>
          </cell>
          <cell r="X45">
            <v>1</v>
          </cell>
          <cell r="Y45">
            <v>1</v>
          </cell>
          <cell r="Z45">
            <v>50</v>
          </cell>
          <cell r="AA45">
            <v>50</v>
          </cell>
          <cell r="AB45">
            <v>0.04</v>
          </cell>
          <cell r="AC45">
            <v>0.04</v>
          </cell>
          <cell r="AD45">
            <v>1</v>
          </cell>
          <cell r="AE45">
            <v>50</v>
          </cell>
          <cell r="AF45">
            <v>0.04</v>
          </cell>
        </row>
        <row r="46">
          <cell r="A46">
            <v>35</v>
          </cell>
          <cell r="B46" t="str">
            <v/>
          </cell>
          <cell r="C46" t="str">
            <v/>
          </cell>
          <cell r="D46" t="str">
            <v/>
          </cell>
          <cell r="E46" t="str">
            <v/>
          </cell>
          <cell r="F46" t="str">
            <v/>
          </cell>
          <cell r="G46" t="str">
            <v/>
          </cell>
          <cell r="H46" t="str">
            <v/>
          </cell>
          <cell r="I46" t="str">
            <v/>
          </cell>
          <cell r="J46" t="str">
            <v/>
          </cell>
          <cell r="K46" t="str">
            <v/>
          </cell>
          <cell r="L46" t="str">
            <v/>
          </cell>
          <cell r="M46" t="str">
            <v/>
          </cell>
          <cell r="N46" t="str">
            <v/>
          </cell>
          <cell r="O46" t="str">
            <v/>
          </cell>
          <cell r="P46" t="str">
            <v/>
          </cell>
          <cell r="Q46" t="str">
            <v/>
          </cell>
          <cell r="R46" t="str">
            <v/>
          </cell>
          <cell r="S46" t="str">
            <v/>
          </cell>
          <cell r="T46" t="str">
            <v/>
          </cell>
          <cell r="U46" t="str">
            <v/>
          </cell>
          <cell r="V46" t="str">
            <v/>
          </cell>
          <cell r="W46" t="str">
            <v/>
          </cell>
          <cell r="X46" t="str">
            <v/>
          </cell>
          <cell r="Y46" t="str">
            <v/>
          </cell>
          <cell r="Z46" t="str">
            <v/>
          </cell>
          <cell r="AA46" t="str">
            <v/>
          </cell>
          <cell r="AB46" t="str">
            <v/>
          </cell>
          <cell r="AC46" t="str">
            <v/>
          </cell>
          <cell r="AD46" t="str">
            <v/>
          </cell>
          <cell r="AE46" t="str">
            <v/>
          </cell>
          <cell r="AF46" t="str">
            <v/>
          </cell>
        </row>
        <row r="47">
          <cell r="A47">
            <v>36</v>
          </cell>
          <cell r="B47" t="str">
            <v>A6h45.0*27.5</v>
          </cell>
          <cell r="C47">
            <v>699</v>
          </cell>
          <cell r="D47">
            <v>1143</v>
          </cell>
          <cell r="E47">
            <v>12</v>
          </cell>
          <cell r="F47">
            <v>12</v>
          </cell>
          <cell r="G47">
            <v>12</v>
          </cell>
          <cell r="H47">
            <v>12</v>
          </cell>
          <cell r="I47">
            <v>1</v>
          </cell>
          <cell r="J47">
            <v>2</v>
          </cell>
          <cell r="K47">
            <v>203.5</v>
          </cell>
          <cell r="L47">
            <v>2</v>
          </cell>
          <cell r="M47">
            <v>23</v>
          </cell>
          <cell r="N47">
            <v>51</v>
          </cell>
          <cell r="O47">
            <v>51</v>
          </cell>
          <cell r="P47">
            <v>71</v>
          </cell>
          <cell r="Q47">
            <v>0</v>
          </cell>
          <cell r="R47">
            <v>0.1</v>
          </cell>
          <cell r="S47">
            <v>0.1</v>
          </cell>
          <cell r="T47">
            <v>0.1</v>
          </cell>
          <cell r="U47">
            <v>1</v>
          </cell>
          <cell r="V47">
            <v>15</v>
          </cell>
          <cell r="W47">
            <v>12</v>
          </cell>
          <cell r="X47">
            <v>1</v>
          </cell>
          <cell r="Y47">
            <v>1</v>
          </cell>
          <cell r="Z47">
            <v>50</v>
          </cell>
          <cell r="AA47">
            <v>50</v>
          </cell>
          <cell r="AB47">
            <v>0.04</v>
          </cell>
          <cell r="AC47">
            <v>0.04</v>
          </cell>
          <cell r="AD47">
            <v>1</v>
          </cell>
          <cell r="AE47">
            <v>50</v>
          </cell>
          <cell r="AF47">
            <v>0.04</v>
          </cell>
        </row>
        <row r="48">
          <cell r="A48">
            <v>37</v>
          </cell>
          <cell r="B48" t="str">
            <v/>
          </cell>
          <cell r="C48" t="str">
            <v/>
          </cell>
          <cell r="D48" t="str">
            <v/>
          </cell>
          <cell r="E48" t="str">
            <v/>
          </cell>
          <cell r="F48" t="str">
            <v/>
          </cell>
          <cell r="G48" t="str">
            <v/>
          </cell>
          <cell r="H48" t="str">
            <v/>
          </cell>
          <cell r="I48" t="str">
            <v/>
          </cell>
          <cell r="J48" t="str">
            <v/>
          </cell>
          <cell r="K48" t="str">
            <v/>
          </cell>
          <cell r="L48" t="str">
            <v/>
          </cell>
          <cell r="M48" t="str">
            <v/>
          </cell>
          <cell r="N48" t="str">
            <v/>
          </cell>
          <cell r="O48" t="str">
            <v/>
          </cell>
          <cell r="P48" t="str">
            <v/>
          </cell>
          <cell r="Q48" t="str">
            <v/>
          </cell>
          <cell r="R48" t="str">
            <v/>
          </cell>
          <cell r="S48" t="str">
            <v/>
          </cell>
          <cell r="T48" t="str">
            <v/>
          </cell>
          <cell r="U48" t="str">
            <v/>
          </cell>
          <cell r="V48" t="str">
            <v/>
          </cell>
          <cell r="W48" t="str">
            <v/>
          </cell>
          <cell r="X48" t="str">
            <v/>
          </cell>
          <cell r="Y48" t="str">
            <v/>
          </cell>
          <cell r="Z48" t="str">
            <v/>
          </cell>
          <cell r="AA48" t="str">
            <v/>
          </cell>
          <cell r="AB48" t="str">
            <v/>
          </cell>
          <cell r="AC48" t="str">
            <v/>
          </cell>
          <cell r="AD48" t="str">
            <v/>
          </cell>
          <cell r="AE48" t="str">
            <v/>
          </cell>
          <cell r="AF48" t="str">
            <v/>
          </cell>
        </row>
        <row r="49">
          <cell r="A49">
            <v>38</v>
          </cell>
          <cell r="B49" t="str">
            <v>A6 49.5*41.0</v>
          </cell>
          <cell r="C49">
            <v>1041</v>
          </cell>
          <cell r="D49">
            <v>1257</v>
          </cell>
          <cell r="E49">
            <v>24</v>
          </cell>
          <cell r="F49">
            <v>24</v>
          </cell>
          <cell r="G49">
            <v>32</v>
          </cell>
          <cell r="H49">
            <v>32</v>
          </cell>
          <cell r="I49">
            <v>1</v>
          </cell>
          <cell r="J49">
            <v>1</v>
          </cell>
          <cell r="K49">
            <v>203.5</v>
          </cell>
          <cell r="L49">
            <v>1</v>
          </cell>
          <cell r="M49">
            <v>14</v>
          </cell>
          <cell r="N49">
            <v>31</v>
          </cell>
          <cell r="O49">
            <v>31</v>
          </cell>
          <cell r="P49">
            <v>44</v>
          </cell>
          <cell r="Q49">
            <v>0</v>
          </cell>
          <cell r="R49">
            <v>0.1</v>
          </cell>
          <cell r="S49">
            <v>0.1</v>
          </cell>
          <cell r="T49">
            <v>0.1</v>
          </cell>
          <cell r="U49">
            <v>1</v>
          </cell>
          <cell r="V49">
            <v>15</v>
          </cell>
          <cell r="W49">
            <v>12</v>
          </cell>
          <cell r="X49">
            <v>1</v>
          </cell>
          <cell r="Y49">
            <v>1</v>
          </cell>
          <cell r="Z49">
            <v>50</v>
          </cell>
          <cell r="AA49">
            <v>50</v>
          </cell>
          <cell r="AB49">
            <v>0.04</v>
          </cell>
          <cell r="AC49">
            <v>0.04</v>
          </cell>
          <cell r="AD49">
            <v>1</v>
          </cell>
          <cell r="AE49">
            <v>50</v>
          </cell>
          <cell r="AF49">
            <v>0.04</v>
          </cell>
        </row>
        <row r="50">
          <cell r="A50">
            <v>39</v>
          </cell>
          <cell r="B50" t="str">
            <v>A6c49.5*41.0</v>
          </cell>
          <cell r="C50">
            <v>1041</v>
          </cell>
          <cell r="D50">
            <v>1257</v>
          </cell>
          <cell r="E50">
            <v>179</v>
          </cell>
          <cell r="F50">
            <v>179</v>
          </cell>
          <cell r="G50">
            <v>187</v>
          </cell>
          <cell r="H50">
            <v>187</v>
          </cell>
          <cell r="I50">
            <v>1</v>
          </cell>
          <cell r="J50">
            <v>1</v>
          </cell>
          <cell r="K50">
            <v>203.5</v>
          </cell>
          <cell r="L50">
            <v>1</v>
          </cell>
          <cell r="M50">
            <v>14</v>
          </cell>
          <cell r="N50">
            <v>31</v>
          </cell>
          <cell r="O50">
            <v>31</v>
          </cell>
          <cell r="P50">
            <v>44</v>
          </cell>
          <cell r="Q50">
            <v>0</v>
          </cell>
          <cell r="R50">
            <v>0.1</v>
          </cell>
          <cell r="S50">
            <v>0.1</v>
          </cell>
          <cell r="T50">
            <v>0.1</v>
          </cell>
          <cell r="U50">
            <v>1</v>
          </cell>
          <cell r="V50">
            <v>15</v>
          </cell>
          <cell r="W50">
            <v>12</v>
          </cell>
          <cell r="X50">
            <v>1</v>
          </cell>
          <cell r="Y50">
            <v>1</v>
          </cell>
          <cell r="Z50">
            <v>50</v>
          </cell>
          <cell r="AA50">
            <v>50</v>
          </cell>
          <cell r="AB50">
            <v>0.04</v>
          </cell>
          <cell r="AC50">
            <v>0.04</v>
          </cell>
          <cell r="AD50">
            <v>1</v>
          </cell>
          <cell r="AE50">
            <v>50</v>
          </cell>
          <cell r="AF50">
            <v>0.04</v>
          </cell>
        </row>
        <row r="51">
          <cell r="A51">
            <v>40</v>
          </cell>
          <cell r="B51" t="str">
            <v>A6x49.5*41.0</v>
          </cell>
          <cell r="C51">
            <v>1041</v>
          </cell>
          <cell r="D51">
            <v>1257</v>
          </cell>
          <cell r="E51">
            <v>24</v>
          </cell>
          <cell r="F51">
            <v>24</v>
          </cell>
          <cell r="G51">
            <v>32</v>
          </cell>
          <cell r="H51">
            <v>32</v>
          </cell>
          <cell r="I51">
            <v>2</v>
          </cell>
          <cell r="J51">
            <v>2</v>
          </cell>
          <cell r="K51">
            <v>203.5</v>
          </cell>
          <cell r="L51">
            <v>4</v>
          </cell>
          <cell r="M51">
            <v>14</v>
          </cell>
          <cell r="N51">
            <v>31</v>
          </cell>
          <cell r="O51">
            <v>31</v>
          </cell>
          <cell r="P51">
            <v>44</v>
          </cell>
          <cell r="Q51">
            <v>0</v>
          </cell>
          <cell r="R51">
            <v>0.1</v>
          </cell>
          <cell r="S51">
            <v>0.1</v>
          </cell>
          <cell r="T51">
            <v>0.1</v>
          </cell>
          <cell r="U51">
            <v>1</v>
          </cell>
          <cell r="V51">
            <v>15</v>
          </cell>
          <cell r="W51">
            <v>12</v>
          </cell>
          <cell r="X51">
            <v>1</v>
          </cell>
          <cell r="Y51">
            <v>1</v>
          </cell>
          <cell r="Z51">
            <v>50</v>
          </cell>
          <cell r="AA51">
            <v>50</v>
          </cell>
          <cell r="AB51">
            <v>0.04</v>
          </cell>
          <cell r="AC51">
            <v>0.04</v>
          </cell>
          <cell r="AD51">
            <v>1</v>
          </cell>
          <cell r="AE51">
            <v>50</v>
          </cell>
          <cell r="AF51">
            <v>0.04</v>
          </cell>
        </row>
        <row r="52">
          <cell r="A52">
            <v>41</v>
          </cell>
          <cell r="B52" t="str">
            <v/>
          </cell>
          <cell r="C52" t="str">
            <v/>
          </cell>
          <cell r="D52" t="str">
            <v/>
          </cell>
          <cell r="E52" t="str">
            <v/>
          </cell>
          <cell r="F52" t="str">
            <v/>
          </cell>
          <cell r="G52" t="str">
            <v/>
          </cell>
          <cell r="H52" t="str">
            <v/>
          </cell>
          <cell r="I52" t="str">
            <v/>
          </cell>
          <cell r="J52" t="str">
            <v/>
          </cell>
          <cell r="K52" t="str">
            <v/>
          </cell>
          <cell r="L52" t="str">
            <v/>
          </cell>
          <cell r="M52" t="str">
            <v/>
          </cell>
          <cell r="N52" t="str">
            <v/>
          </cell>
          <cell r="O52" t="str">
            <v/>
          </cell>
          <cell r="P52" t="str">
            <v/>
          </cell>
          <cell r="Q52" t="str">
            <v/>
          </cell>
          <cell r="R52" t="str">
            <v/>
          </cell>
          <cell r="S52" t="str">
            <v/>
          </cell>
          <cell r="T52" t="str">
            <v/>
          </cell>
          <cell r="U52" t="str">
            <v/>
          </cell>
          <cell r="V52" t="str">
            <v/>
          </cell>
          <cell r="W52" t="str">
            <v/>
          </cell>
          <cell r="X52" t="str">
            <v/>
          </cell>
          <cell r="Y52" t="str">
            <v/>
          </cell>
          <cell r="Z52" t="str">
            <v/>
          </cell>
          <cell r="AA52" t="str">
            <v/>
          </cell>
          <cell r="AB52" t="str">
            <v/>
          </cell>
          <cell r="AC52" t="str">
            <v/>
          </cell>
          <cell r="AD52" t="str">
            <v/>
          </cell>
          <cell r="AE52" t="str">
            <v/>
          </cell>
          <cell r="AF52" t="str">
            <v/>
          </cell>
        </row>
        <row r="53">
          <cell r="A53">
            <v>42</v>
          </cell>
          <cell r="B53" t="str">
            <v>A6 51.0*45.0</v>
          </cell>
          <cell r="C53">
            <v>1143</v>
          </cell>
          <cell r="D53">
            <v>1295</v>
          </cell>
          <cell r="E53">
            <v>25</v>
          </cell>
          <cell r="F53">
            <v>25</v>
          </cell>
          <cell r="G53">
            <v>26</v>
          </cell>
          <cell r="H53">
            <v>26</v>
          </cell>
          <cell r="I53">
            <v>1</v>
          </cell>
          <cell r="J53">
            <v>1</v>
          </cell>
          <cell r="K53">
            <v>203.5</v>
          </cell>
          <cell r="L53">
            <v>1</v>
          </cell>
          <cell r="M53">
            <v>12</v>
          </cell>
          <cell r="N53">
            <v>27</v>
          </cell>
          <cell r="O53">
            <v>27</v>
          </cell>
          <cell r="P53">
            <v>38</v>
          </cell>
          <cell r="Q53">
            <v>0</v>
          </cell>
          <cell r="R53">
            <v>0.1</v>
          </cell>
          <cell r="S53">
            <v>0.1</v>
          </cell>
          <cell r="T53">
            <v>0.1</v>
          </cell>
          <cell r="U53">
            <v>1</v>
          </cell>
          <cell r="V53">
            <v>15</v>
          </cell>
          <cell r="W53">
            <v>12</v>
          </cell>
          <cell r="X53">
            <v>1</v>
          </cell>
          <cell r="Y53">
            <v>1</v>
          </cell>
          <cell r="Z53">
            <v>50</v>
          </cell>
          <cell r="AA53">
            <v>50</v>
          </cell>
          <cell r="AB53">
            <v>0.04</v>
          </cell>
          <cell r="AC53">
            <v>0.04</v>
          </cell>
          <cell r="AD53">
            <v>1</v>
          </cell>
          <cell r="AE53">
            <v>50</v>
          </cell>
          <cell r="AF53">
            <v>0.04</v>
          </cell>
        </row>
        <row r="54">
          <cell r="A54">
            <v>43</v>
          </cell>
          <cell r="B54" t="str">
            <v>A6c51.0*45.0</v>
          </cell>
          <cell r="C54">
            <v>1143</v>
          </cell>
          <cell r="D54">
            <v>1295</v>
          </cell>
          <cell r="E54">
            <v>230</v>
          </cell>
          <cell r="F54">
            <v>230</v>
          </cell>
          <cell r="G54">
            <v>206</v>
          </cell>
          <cell r="H54">
            <v>206</v>
          </cell>
          <cell r="I54">
            <v>1</v>
          </cell>
          <cell r="J54">
            <v>1</v>
          </cell>
          <cell r="K54">
            <v>203.5</v>
          </cell>
          <cell r="L54">
            <v>1</v>
          </cell>
          <cell r="M54">
            <v>12</v>
          </cell>
          <cell r="N54">
            <v>27</v>
          </cell>
          <cell r="O54">
            <v>27</v>
          </cell>
          <cell r="P54">
            <v>38</v>
          </cell>
          <cell r="Q54">
            <v>0</v>
          </cell>
          <cell r="R54">
            <v>0.1</v>
          </cell>
          <cell r="S54">
            <v>0.1</v>
          </cell>
          <cell r="T54">
            <v>0.1</v>
          </cell>
          <cell r="U54">
            <v>1</v>
          </cell>
          <cell r="V54">
            <v>15</v>
          </cell>
          <cell r="W54">
            <v>12</v>
          </cell>
          <cell r="X54">
            <v>1</v>
          </cell>
          <cell r="Y54">
            <v>1</v>
          </cell>
          <cell r="Z54">
            <v>50</v>
          </cell>
          <cell r="AA54">
            <v>50</v>
          </cell>
          <cell r="AB54">
            <v>0.04</v>
          </cell>
          <cell r="AC54">
            <v>0.04</v>
          </cell>
          <cell r="AD54">
            <v>1</v>
          </cell>
          <cell r="AE54">
            <v>50</v>
          </cell>
          <cell r="AF54">
            <v>0.04</v>
          </cell>
        </row>
        <row r="55">
          <cell r="A55">
            <v>44</v>
          </cell>
          <cell r="B55" t="str">
            <v>A6x51.0*45.0</v>
          </cell>
          <cell r="C55">
            <v>1143</v>
          </cell>
          <cell r="D55">
            <v>1295</v>
          </cell>
          <cell r="E55">
            <v>25</v>
          </cell>
          <cell r="F55">
            <v>25</v>
          </cell>
          <cell r="G55">
            <v>26</v>
          </cell>
          <cell r="H55">
            <v>26</v>
          </cell>
          <cell r="I55">
            <v>2</v>
          </cell>
          <cell r="J55">
            <v>2</v>
          </cell>
          <cell r="K55">
            <v>203.5</v>
          </cell>
          <cell r="L55">
            <v>4</v>
          </cell>
          <cell r="M55">
            <v>12</v>
          </cell>
          <cell r="N55">
            <v>27</v>
          </cell>
          <cell r="O55">
            <v>27</v>
          </cell>
          <cell r="P55">
            <v>38</v>
          </cell>
          <cell r="Q55">
            <v>0</v>
          </cell>
          <cell r="R55">
            <v>0.1</v>
          </cell>
          <cell r="S55">
            <v>0.1</v>
          </cell>
          <cell r="T55">
            <v>0.1</v>
          </cell>
          <cell r="U55">
            <v>1</v>
          </cell>
          <cell r="V55">
            <v>15</v>
          </cell>
          <cell r="W55">
            <v>12</v>
          </cell>
          <cell r="X55">
            <v>1</v>
          </cell>
          <cell r="Y55">
            <v>1</v>
          </cell>
          <cell r="Z55">
            <v>50</v>
          </cell>
          <cell r="AA55">
            <v>50</v>
          </cell>
          <cell r="AB55">
            <v>0.04</v>
          </cell>
          <cell r="AC55">
            <v>0.04</v>
          </cell>
          <cell r="AD55">
            <v>1</v>
          </cell>
          <cell r="AE55">
            <v>50</v>
          </cell>
          <cell r="AF55">
            <v>0.04</v>
          </cell>
        </row>
        <row r="56">
          <cell r="A56">
            <v>45</v>
          </cell>
          <cell r="B56" t="str">
            <v/>
          </cell>
          <cell r="C56" t="str">
            <v/>
          </cell>
          <cell r="D56" t="str">
            <v/>
          </cell>
          <cell r="E56" t="str">
            <v/>
          </cell>
          <cell r="F56" t="str">
            <v/>
          </cell>
          <cell r="G56" t="str">
            <v/>
          </cell>
          <cell r="H56" t="str">
            <v/>
          </cell>
          <cell r="I56" t="str">
            <v/>
          </cell>
          <cell r="J56" t="str">
            <v/>
          </cell>
          <cell r="K56" t="str">
            <v/>
          </cell>
          <cell r="L56" t="str">
            <v/>
          </cell>
          <cell r="M56" t="str">
            <v/>
          </cell>
          <cell r="N56" t="str">
            <v/>
          </cell>
          <cell r="O56" t="str">
            <v/>
          </cell>
          <cell r="P56" t="str">
            <v/>
          </cell>
          <cell r="Q56" t="str">
            <v/>
          </cell>
          <cell r="R56" t="str">
            <v/>
          </cell>
          <cell r="S56" t="str">
            <v/>
          </cell>
          <cell r="T56" t="str">
            <v/>
          </cell>
          <cell r="U56" t="str">
            <v/>
          </cell>
          <cell r="V56" t="str">
            <v/>
          </cell>
          <cell r="W56" t="str">
            <v/>
          </cell>
          <cell r="X56" t="str">
            <v/>
          </cell>
          <cell r="Y56" t="str">
            <v/>
          </cell>
          <cell r="Z56" t="str">
            <v/>
          </cell>
          <cell r="AA56" t="str">
            <v/>
          </cell>
          <cell r="AB56" t="str">
            <v/>
          </cell>
          <cell r="AC56" t="str">
            <v/>
          </cell>
          <cell r="AD56" t="str">
            <v/>
          </cell>
          <cell r="AE56" t="str">
            <v/>
          </cell>
          <cell r="AF56" t="str">
            <v/>
          </cell>
        </row>
        <row r="57">
          <cell r="A57">
            <v>46</v>
          </cell>
          <cell r="B57" t="str">
            <v>A6 53.0*45.0</v>
          </cell>
          <cell r="C57">
            <v>1143</v>
          </cell>
          <cell r="D57">
            <v>1346</v>
          </cell>
          <cell r="E57">
            <v>25</v>
          </cell>
          <cell r="F57">
            <v>25</v>
          </cell>
          <cell r="G57">
            <v>26</v>
          </cell>
          <cell r="H57">
            <v>26</v>
          </cell>
          <cell r="I57">
            <v>1</v>
          </cell>
          <cell r="J57">
            <v>1</v>
          </cell>
          <cell r="K57">
            <v>203.5</v>
          </cell>
          <cell r="L57">
            <v>1</v>
          </cell>
          <cell r="M57">
            <v>12</v>
          </cell>
          <cell r="N57">
            <v>27</v>
          </cell>
          <cell r="O57">
            <v>27</v>
          </cell>
          <cell r="P57">
            <v>38</v>
          </cell>
          <cell r="Q57">
            <v>0</v>
          </cell>
          <cell r="R57">
            <v>0.1</v>
          </cell>
          <cell r="S57">
            <v>0.1</v>
          </cell>
          <cell r="T57">
            <v>0.1</v>
          </cell>
          <cell r="U57">
            <v>1</v>
          </cell>
          <cell r="V57">
            <v>15</v>
          </cell>
          <cell r="W57">
            <v>12</v>
          </cell>
          <cell r="X57">
            <v>1</v>
          </cell>
          <cell r="Y57">
            <v>1</v>
          </cell>
          <cell r="Z57">
            <v>50</v>
          </cell>
          <cell r="AA57">
            <v>50</v>
          </cell>
          <cell r="AB57">
            <v>0.04</v>
          </cell>
          <cell r="AC57">
            <v>0.04</v>
          </cell>
          <cell r="AD57">
            <v>1</v>
          </cell>
          <cell r="AE57">
            <v>50</v>
          </cell>
          <cell r="AF57">
            <v>0.04</v>
          </cell>
        </row>
        <row r="58">
          <cell r="A58">
            <v>47</v>
          </cell>
          <cell r="B58" t="str">
            <v>A6c53.0*45.0</v>
          </cell>
          <cell r="C58">
            <v>1143</v>
          </cell>
          <cell r="D58">
            <v>1346</v>
          </cell>
          <cell r="E58">
            <v>230</v>
          </cell>
          <cell r="F58">
            <v>230</v>
          </cell>
          <cell r="G58">
            <v>231</v>
          </cell>
          <cell r="H58">
            <v>231</v>
          </cell>
          <cell r="I58">
            <v>1</v>
          </cell>
          <cell r="J58">
            <v>1</v>
          </cell>
          <cell r="K58">
            <v>203.5</v>
          </cell>
          <cell r="L58">
            <v>1</v>
          </cell>
          <cell r="M58">
            <v>12</v>
          </cell>
          <cell r="N58">
            <v>27</v>
          </cell>
          <cell r="O58">
            <v>27</v>
          </cell>
          <cell r="P58">
            <v>38</v>
          </cell>
          <cell r="Q58">
            <v>0</v>
          </cell>
          <cell r="R58">
            <v>0.1</v>
          </cell>
          <cell r="S58">
            <v>0.1</v>
          </cell>
          <cell r="T58">
            <v>0.1</v>
          </cell>
          <cell r="U58">
            <v>1</v>
          </cell>
          <cell r="V58">
            <v>15</v>
          </cell>
          <cell r="W58">
            <v>12</v>
          </cell>
          <cell r="X58">
            <v>1</v>
          </cell>
          <cell r="Y58">
            <v>1</v>
          </cell>
          <cell r="Z58">
            <v>50</v>
          </cell>
          <cell r="AA58">
            <v>50</v>
          </cell>
          <cell r="AB58">
            <v>0.04</v>
          </cell>
          <cell r="AC58">
            <v>0.04</v>
          </cell>
          <cell r="AD58">
            <v>1</v>
          </cell>
          <cell r="AE58">
            <v>50</v>
          </cell>
          <cell r="AF58">
            <v>0.04</v>
          </cell>
        </row>
        <row r="59">
          <cell r="A59">
            <v>48</v>
          </cell>
          <cell r="B59" t="str">
            <v>A6x53.0*45.0</v>
          </cell>
          <cell r="C59">
            <v>1143</v>
          </cell>
          <cell r="D59">
            <v>1346</v>
          </cell>
          <cell r="E59">
            <v>10</v>
          </cell>
          <cell r="F59">
            <v>10</v>
          </cell>
          <cell r="G59">
            <v>11</v>
          </cell>
          <cell r="H59">
            <v>11</v>
          </cell>
          <cell r="I59">
            <v>2</v>
          </cell>
          <cell r="J59">
            <v>2</v>
          </cell>
          <cell r="K59">
            <v>203.5</v>
          </cell>
          <cell r="L59">
            <v>4</v>
          </cell>
          <cell r="M59">
            <v>12</v>
          </cell>
          <cell r="N59">
            <v>27</v>
          </cell>
          <cell r="O59">
            <v>27</v>
          </cell>
          <cell r="P59">
            <v>38</v>
          </cell>
          <cell r="Q59">
            <v>0</v>
          </cell>
          <cell r="R59">
            <v>0.1</v>
          </cell>
          <cell r="S59">
            <v>0.1</v>
          </cell>
          <cell r="T59">
            <v>0.1</v>
          </cell>
          <cell r="U59">
            <v>1</v>
          </cell>
          <cell r="V59">
            <v>15</v>
          </cell>
          <cell r="W59">
            <v>12</v>
          </cell>
          <cell r="X59">
            <v>1</v>
          </cell>
          <cell r="Y59">
            <v>1</v>
          </cell>
          <cell r="Z59">
            <v>50</v>
          </cell>
          <cell r="AA59">
            <v>50</v>
          </cell>
          <cell r="AB59">
            <v>0.04</v>
          </cell>
          <cell r="AC59">
            <v>0.04</v>
          </cell>
          <cell r="AD59">
            <v>1</v>
          </cell>
          <cell r="AE59">
            <v>50</v>
          </cell>
          <cell r="AF59">
            <v>0.04</v>
          </cell>
        </row>
        <row r="60">
          <cell r="A60">
            <v>49</v>
          </cell>
          <cell r="B60" t="str">
            <v/>
          </cell>
          <cell r="C60" t="str">
            <v/>
          </cell>
          <cell r="D60" t="str">
            <v/>
          </cell>
          <cell r="E60" t="str">
            <v/>
          </cell>
          <cell r="F60" t="str">
            <v/>
          </cell>
          <cell r="G60" t="str">
            <v/>
          </cell>
          <cell r="H60" t="str">
            <v/>
          </cell>
          <cell r="I60" t="str">
            <v/>
          </cell>
          <cell r="J60" t="str">
            <v/>
          </cell>
          <cell r="K60" t="str">
            <v/>
          </cell>
          <cell r="L60" t="str">
            <v/>
          </cell>
          <cell r="M60" t="str">
            <v/>
          </cell>
          <cell r="N60" t="str">
            <v/>
          </cell>
          <cell r="O60" t="str">
            <v/>
          </cell>
          <cell r="P60" t="str">
            <v/>
          </cell>
          <cell r="Q60" t="str">
            <v/>
          </cell>
          <cell r="R60" t="str">
            <v/>
          </cell>
          <cell r="S60" t="str">
            <v/>
          </cell>
          <cell r="T60" t="str">
            <v/>
          </cell>
          <cell r="U60" t="str">
            <v/>
          </cell>
          <cell r="V60" t="str">
            <v/>
          </cell>
          <cell r="W60" t="str">
            <v/>
          </cell>
          <cell r="X60" t="str">
            <v/>
          </cell>
          <cell r="Y60" t="str">
            <v/>
          </cell>
          <cell r="Z60" t="str">
            <v/>
          </cell>
          <cell r="AA60" t="str">
            <v/>
          </cell>
          <cell r="AB60" t="str">
            <v/>
          </cell>
          <cell r="AC60" t="str">
            <v/>
          </cell>
          <cell r="AD60" t="str">
            <v/>
          </cell>
          <cell r="AE60" t="str">
            <v/>
          </cell>
          <cell r="AF60" t="str">
            <v/>
          </cell>
        </row>
        <row r="61">
          <cell r="A61">
            <v>50</v>
          </cell>
          <cell r="B61" t="str">
            <v/>
          </cell>
          <cell r="C61" t="str">
            <v/>
          </cell>
          <cell r="D61" t="str">
            <v/>
          </cell>
          <cell r="E61" t="str">
            <v/>
          </cell>
          <cell r="F61" t="str">
            <v/>
          </cell>
          <cell r="G61" t="str">
            <v/>
          </cell>
          <cell r="H61" t="str">
            <v/>
          </cell>
          <cell r="I61" t="str">
            <v/>
          </cell>
          <cell r="J61" t="str">
            <v/>
          </cell>
          <cell r="K61" t="str">
            <v/>
          </cell>
          <cell r="L61" t="str">
            <v/>
          </cell>
          <cell r="M61" t="str">
            <v/>
          </cell>
          <cell r="N61" t="str">
            <v/>
          </cell>
          <cell r="O61" t="str">
            <v/>
          </cell>
          <cell r="P61" t="str">
            <v/>
          </cell>
          <cell r="Q61" t="str">
            <v/>
          </cell>
          <cell r="R61" t="str">
            <v/>
          </cell>
          <cell r="S61" t="str">
            <v/>
          </cell>
          <cell r="T61" t="str">
            <v/>
          </cell>
          <cell r="U61" t="str">
            <v/>
          </cell>
          <cell r="V61" t="str">
            <v/>
          </cell>
          <cell r="W61" t="str">
            <v/>
          </cell>
          <cell r="X61" t="str">
            <v/>
          </cell>
          <cell r="Y61" t="str">
            <v/>
          </cell>
          <cell r="Z61" t="str">
            <v/>
          </cell>
          <cell r="AA61" t="str">
            <v/>
          </cell>
          <cell r="AB61" t="str">
            <v/>
          </cell>
          <cell r="AC61" t="str">
            <v/>
          </cell>
          <cell r="AD61" t="str">
            <v/>
          </cell>
          <cell r="AE61" t="str">
            <v/>
          </cell>
          <cell r="AF61" t="str">
            <v/>
          </cell>
        </row>
        <row r="62">
          <cell r="A62">
            <v>51</v>
          </cell>
          <cell r="B62" t="str">
            <v>A7 27.5*22.5</v>
          </cell>
          <cell r="C62">
            <v>572</v>
          </cell>
          <cell r="D62">
            <v>699</v>
          </cell>
          <cell r="E62">
            <v>8</v>
          </cell>
          <cell r="F62">
            <v>8</v>
          </cell>
          <cell r="G62">
            <v>8</v>
          </cell>
          <cell r="H62">
            <v>8</v>
          </cell>
          <cell r="I62">
            <v>1</v>
          </cell>
          <cell r="J62">
            <v>1</v>
          </cell>
          <cell r="K62">
            <v>203.5</v>
          </cell>
          <cell r="L62">
            <v>1</v>
          </cell>
          <cell r="M62">
            <v>32</v>
          </cell>
          <cell r="N62">
            <v>72</v>
          </cell>
          <cell r="O62">
            <v>72</v>
          </cell>
          <cell r="P62">
            <v>100</v>
          </cell>
          <cell r="Q62">
            <v>0</v>
          </cell>
          <cell r="R62">
            <v>0.1</v>
          </cell>
          <cell r="S62">
            <v>0.1</v>
          </cell>
          <cell r="T62">
            <v>0.1</v>
          </cell>
          <cell r="U62">
            <v>1</v>
          </cell>
          <cell r="V62">
            <v>15</v>
          </cell>
          <cell r="W62">
            <v>12</v>
          </cell>
          <cell r="X62">
            <v>1</v>
          </cell>
          <cell r="Y62">
            <v>1</v>
          </cell>
          <cell r="Z62">
            <v>50</v>
          </cell>
          <cell r="AA62">
            <v>50</v>
          </cell>
          <cell r="AB62">
            <v>0.04</v>
          </cell>
          <cell r="AC62">
            <v>0.04</v>
          </cell>
          <cell r="AD62">
            <v>1</v>
          </cell>
          <cell r="AE62">
            <v>50</v>
          </cell>
          <cell r="AF62">
            <v>0.04</v>
          </cell>
        </row>
        <row r="63">
          <cell r="A63">
            <v>52</v>
          </cell>
          <cell r="B63" t="str">
            <v>A7 27.5*23.0</v>
          </cell>
          <cell r="C63">
            <v>584</v>
          </cell>
          <cell r="D63">
            <v>699</v>
          </cell>
          <cell r="E63">
            <v>8</v>
          </cell>
          <cell r="F63">
            <v>8</v>
          </cell>
          <cell r="G63">
            <v>8</v>
          </cell>
          <cell r="H63">
            <v>8</v>
          </cell>
          <cell r="I63">
            <v>1</v>
          </cell>
          <cell r="J63">
            <v>1</v>
          </cell>
          <cell r="K63">
            <v>203.5</v>
          </cell>
          <cell r="L63">
            <v>1</v>
          </cell>
          <cell r="M63">
            <v>31</v>
          </cell>
          <cell r="N63">
            <v>71</v>
          </cell>
          <cell r="O63">
            <v>71</v>
          </cell>
          <cell r="P63">
            <v>98</v>
          </cell>
          <cell r="Q63">
            <v>0</v>
          </cell>
          <cell r="R63">
            <v>0.1</v>
          </cell>
          <cell r="S63">
            <v>0.1</v>
          </cell>
          <cell r="T63">
            <v>0.1</v>
          </cell>
          <cell r="U63">
            <v>1</v>
          </cell>
          <cell r="V63">
            <v>15</v>
          </cell>
          <cell r="W63">
            <v>12</v>
          </cell>
          <cell r="X63">
            <v>1</v>
          </cell>
          <cell r="Y63">
            <v>1</v>
          </cell>
          <cell r="Z63">
            <v>50</v>
          </cell>
          <cell r="AA63">
            <v>50</v>
          </cell>
          <cell r="AB63">
            <v>0.04</v>
          </cell>
          <cell r="AC63">
            <v>0.04</v>
          </cell>
          <cell r="AD63">
            <v>1</v>
          </cell>
          <cell r="AE63">
            <v>50</v>
          </cell>
          <cell r="AF63">
            <v>0.04</v>
          </cell>
        </row>
        <row r="64">
          <cell r="A64">
            <v>53</v>
          </cell>
          <cell r="B64" t="str">
            <v/>
          </cell>
          <cell r="C64" t="str">
            <v/>
          </cell>
          <cell r="D64" t="str">
            <v/>
          </cell>
          <cell r="E64" t="str">
            <v/>
          </cell>
          <cell r="F64" t="str">
            <v/>
          </cell>
          <cell r="G64" t="str">
            <v/>
          </cell>
          <cell r="H64" t="str">
            <v/>
          </cell>
          <cell r="I64" t="str">
            <v/>
          </cell>
          <cell r="J64" t="str">
            <v/>
          </cell>
          <cell r="K64" t="str">
            <v/>
          </cell>
          <cell r="L64" t="str">
            <v/>
          </cell>
          <cell r="M64" t="str">
            <v/>
          </cell>
          <cell r="N64" t="str">
            <v/>
          </cell>
          <cell r="O64" t="str">
            <v/>
          </cell>
          <cell r="P64" t="str">
            <v/>
          </cell>
          <cell r="Q64" t="str">
            <v/>
          </cell>
          <cell r="R64" t="str">
            <v/>
          </cell>
          <cell r="S64" t="str">
            <v/>
          </cell>
          <cell r="T64" t="str">
            <v/>
          </cell>
          <cell r="U64" t="str">
            <v/>
          </cell>
          <cell r="V64" t="str">
            <v/>
          </cell>
          <cell r="W64" t="str">
            <v/>
          </cell>
          <cell r="X64" t="str">
            <v/>
          </cell>
          <cell r="Y64" t="str">
            <v/>
          </cell>
          <cell r="Z64" t="str">
            <v/>
          </cell>
          <cell r="AA64" t="str">
            <v/>
          </cell>
          <cell r="AB64" t="str">
            <v/>
          </cell>
          <cell r="AC64" t="str">
            <v/>
          </cell>
          <cell r="AD64" t="str">
            <v/>
          </cell>
          <cell r="AE64" t="str">
            <v/>
          </cell>
          <cell r="AF64" t="str">
            <v/>
          </cell>
        </row>
        <row r="65">
          <cell r="A65">
            <v>54</v>
          </cell>
          <cell r="B65" t="str">
            <v>A7 29.5*24.5</v>
          </cell>
          <cell r="C65">
            <v>622</v>
          </cell>
          <cell r="D65">
            <v>749</v>
          </cell>
          <cell r="E65">
            <v>8</v>
          </cell>
          <cell r="F65">
            <v>8</v>
          </cell>
          <cell r="G65">
            <v>8</v>
          </cell>
          <cell r="H65">
            <v>8</v>
          </cell>
          <cell r="I65">
            <v>1</v>
          </cell>
          <cell r="J65">
            <v>1</v>
          </cell>
          <cell r="K65">
            <v>203.5</v>
          </cell>
          <cell r="L65">
            <v>1</v>
          </cell>
          <cell r="M65">
            <v>30</v>
          </cell>
          <cell r="N65">
            <v>67</v>
          </cell>
          <cell r="O65">
            <v>67</v>
          </cell>
          <cell r="P65">
            <v>93</v>
          </cell>
          <cell r="Q65">
            <v>0</v>
          </cell>
          <cell r="R65">
            <v>0.1</v>
          </cell>
          <cell r="S65">
            <v>0.1</v>
          </cell>
          <cell r="T65">
            <v>0.1</v>
          </cell>
          <cell r="U65">
            <v>1</v>
          </cell>
          <cell r="V65">
            <v>15</v>
          </cell>
          <cell r="W65">
            <v>12</v>
          </cell>
          <cell r="X65">
            <v>1</v>
          </cell>
          <cell r="Y65">
            <v>1</v>
          </cell>
          <cell r="Z65">
            <v>50</v>
          </cell>
          <cell r="AA65">
            <v>50</v>
          </cell>
          <cell r="AB65">
            <v>0.04</v>
          </cell>
          <cell r="AC65">
            <v>0.04</v>
          </cell>
          <cell r="AD65">
            <v>1</v>
          </cell>
          <cell r="AE65">
            <v>50</v>
          </cell>
          <cell r="AF65">
            <v>0.04</v>
          </cell>
        </row>
        <row r="66">
          <cell r="A66">
            <v>55</v>
          </cell>
          <cell r="B66" t="str">
            <v>A7 29.5*25.0</v>
          </cell>
          <cell r="C66">
            <v>635</v>
          </cell>
          <cell r="D66">
            <v>749</v>
          </cell>
          <cell r="E66">
            <v>8</v>
          </cell>
          <cell r="F66">
            <v>8</v>
          </cell>
          <cell r="G66">
            <v>8</v>
          </cell>
          <cell r="H66">
            <v>8</v>
          </cell>
          <cell r="I66">
            <v>1</v>
          </cell>
          <cell r="J66">
            <v>1</v>
          </cell>
          <cell r="K66">
            <v>203.5</v>
          </cell>
          <cell r="L66">
            <v>1</v>
          </cell>
          <cell r="M66">
            <v>29</v>
          </cell>
          <cell r="N66">
            <v>66</v>
          </cell>
          <cell r="O66">
            <v>66</v>
          </cell>
          <cell r="P66">
            <v>91</v>
          </cell>
          <cell r="Q66">
            <v>0</v>
          </cell>
          <cell r="R66">
            <v>0.1</v>
          </cell>
          <cell r="S66">
            <v>0.1</v>
          </cell>
          <cell r="T66">
            <v>0.1</v>
          </cell>
          <cell r="U66">
            <v>1</v>
          </cell>
          <cell r="V66">
            <v>15</v>
          </cell>
          <cell r="W66">
            <v>12</v>
          </cell>
          <cell r="X66">
            <v>1</v>
          </cell>
          <cell r="Y66">
            <v>1</v>
          </cell>
          <cell r="Z66">
            <v>50</v>
          </cell>
          <cell r="AA66">
            <v>50</v>
          </cell>
          <cell r="AB66">
            <v>0.04</v>
          </cell>
          <cell r="AC66">
            <v>0.04</v>
          </cell>
          <cell r="AD66">
            <v>1</v>
          </cell>
          <cell r="AE66">
            <v>50</v>
          </cell>
          <cell r="AF66">
            <v>0.04</v>
          </cell>
        </row>
        <row r="67">
          <cell r="A67">
            <v>56</v>
          </cell>
          <cell r="B67" t="str">
            <v>A7 30.5*26.0</v>
          </cell>
          <cell r="C67">
            <v>660</v>
          </cell>
          <cell r="D67">
            <v>775</v>
          </cell>
          <cell r="E67">
            <v>8</v>
          </cell>
          <cell r="F67">
            <v>8</v>
          </cell>
          <cell r="G67">
            <v>8</v>
          </cell>
          <cell r="H67">
            <v>8</v>
          </cell>
          <cell r="I67">
            <v>1</v>
          </cell>
          <cell r="J67">
            <v>1</v>
          </cell>
          <cell r="K67">
            <v>203.5</v>
          </cell>
          <cell r="L67">
            <v>1</v>
          </cell>
          <cell r="M67">
            <v>28</v>
          </cell>
          <cell r="N67">
            <v>63</v>
          </cell>
          <cell r="O67">
            <v>63</v>
          </cell>
          <cell r="P67">
            <v>88</v>
          </cell>
          <cell r="Q67">
            <v>0</v>
          </cell>
          <cell r="R67">
            <v>0.1</v>
          </cell>
          <cell r="S67">
            <v>0.1</v>
          </cell>
          <cell r="T67">
            <v>0.1</v>
          </cell>
          <cell r="U67">
            <v>1</v>
          </cell>
          <cell r="V67">
            <v>15</v>
          </cell>
          <cell r="W67">
            <v>12</v>
          </cell>
          <cell r="X67">
            <v>1</v>
          </cell>
          <cell r="Y67">
            <v>1</v>
          </cell>
          <cell r="Z67">
            <v>50</v>
          </cell>
          <cell r="AA67">
            <v>50</v>
          </cell>
          <cell r="AB67">
            <v>0.04</v>
          </cell>
          <cell r="AC67">
            <v>0.04</v>
          </cell>
          <cell r="AD67">
            <v>1</v>
          </cell>
          <cell r="AE67">
            <v>50</v>
          </cell>
          <cell r="AF67">
            <v>0.04</v>
          </cell>
        </row>
        <row r="68">
          <cell r="A68">
            <v>57</v>
          </cell>
          <cell r="B68" t="str">
            <v>A7a30.5*26.0</v>
          </cell>
          <cell r="C68">
            <v>660</v>
          </cell>
          <cell r="D68">
            <v>775</v>
          </cell>
          <cell r="E68">
            <v>48</v>
          </cell>
          <cell r="F68">
            <v>48</v>
          </cell>
          <cell r="G68">
            <v>51</v>
          </cell>
          <cell r="H68">
            <v>51</v>
          </cell>
          <cell r="I68">
            <v>1</v>
          </cell>
          <cell r="J68">
            <v>1</v>
          </cell>
          <cell r="K68">
            <v>203.5</v>
          </cell>
          <cell r="L68">
            <v>1</v>
          </cell>
          <cell r="M68">
            <v>28</v>
          </cell>
          <cell r="N68">
            <v>63</v>
          </cell>
          <cell r="O68">
            <v>63</v>
          </cell>
          <cell r="P68">
            <v>88</v>
          </cell>
          <cell r="Q68">
            <v>0</v>
          </cell>
          <cell r="R68">
            <v>0.1</v>
          </cell>
          <cell r="S68">
            <v>0.1</v>
          </cell>
          <cell r="T68">
            <v>0.1</v>
          </cell>
          <cell r="U68">
            <v>1</v>
          </cell>
          <cell r="V68">
            <v>15</v>
          </cell>
          <cell r="W68">
            <v>12</v>
          </cell>
          <cell r="X68">
            <v>1</v>
          </cell>
          <cell r="Y68">
            <v>1</v>
          </cell>
          <cell r="Z68">
            <v>50</v>
          </cell>
          <cell r="AA68">
            <v>50</v>
          </cell>
          <cell r="AB68">
            <v>0.04</v>
          </cell>
          <cell r="AC68">
            <v>0.04</v>
          </cell>
          <cell r="AD68">
            <v>1</v>
          </cell>
          <cell r="AE68">
            <v>50</v>
          </cell>
          <cell r="AF68">
            <v>0.04</v>
          </cell>
        </row>
        <row r="69">
          <cell r="A69">
            <v>58</v>
          </cell>
          <cell r="B69" t="str">
            <v>A7 33.5*26.5</v>
          </cell>
          <cell r="C69">
            <v>673</v>
          </cell>
          <cell r="D69">
            <v>851</v>
          </cell>
          <cell r="E69">
            <v>8</v>
          </cell>
          <cell r="F69">
            <v>8</v>
          </cell>
          <cell r="G69">
            <v>8</v>
          </cell>
          <cell r="H69">
            <v>8</v>
          </cell>
          <cell r="I69">
            <v>1</v>
          </cell>
          <cell r="J69">
            <v>1</v>
          </cell>
          <cell r="K69">
            <v>203.5</v>
          </cell>
          <cell r="L69">
            <v>1</v>
          </cell>
          <cell r="M69">
            <v>28</v>
          </cell>
          <cell r="N69">
            <v>62</v>
          </cell>
          <cell r="O69">
            <v>62</v>
          </cell>
          <cell r="P69">
            <v>86</v>
          </cell>
          <cell r="Q69">
            <v>0</v>
          </cell>
          <cell r="R69">
            <v>0.1</v>
          </cell>
          <cell r="S69">
            <v>0.1</v>
          </cell>
          <cell r="T69">
            <v>0.1</v>
          </cell>
          <cell r="U69">
            <v>1</v>
          </cell>
          <cell r="V69">
            <v>15</v>
          </cell>
          <cell r="W69">
            <v>12</v>
          </cell>
          <cell r="X69">
            <v>1</v>
          </cell>
          <cell r="Y69">
            <v>1</v>
          </cell>
          <cell r="Z69">
            <v>50</v>
          </cell>
          <cell r="AA69">
            <v>50</v>
          </cell>
          <cell r="AB69">
            <v>0.04</v>
          </cell>
          <cell r="AC69">
            <v>0.04</v>
          </cell>
          <cell r="AD69">
            <v>1</v>
          </cell>
          <cell r="AE69">
            <v>50</v>
          </cell>
          <cell r="AF69">
            <v>0.04</v>
          </cell>
        </row>
        <row r="70">
          <cell r="A70">
            <v>59</v>
          </cell>
          <cell r="B70" t="str">
            <v>A7b33.5*26.5</v>
          </cell>
          <cell r="C70">
            <v>673</v>
          </cell>
          <cell r="D70">
            <v>851</v>
          </cell>
          <cell r="E70">
            <v>25</v>
          </cell>
          <cell r="F70">
            <v>25</v>
          </cell>
          <cell r="G70">
            <v>49</v>
          </cell>
          <cell r="H70">
            <v>49</v>
          </cell>
          <cell r="I70">
            <v>1</v>
          </cell>
          <cell r="J70">
            <v>1</v>
          </cell>
          <cell r="K70">
            <v>203.5</v>
          </cell>
          <cell r="L70">
            <v>1</v>
          </cell>
          <cell r="M70">
            <v>28</v>
          </cell>
          <cell r="N70">
            <v>62</v>
          </cell>
          <cell r="O70">
            <v>62</v>
          </cell>
          <cell r="P70">
            <v>86</v>
          </cell>
          <cell r="Q70">
            <v>0</v>
          </cell>
          <cell r="R70">
            <v>0.1</v>
          </cell>
          <cell r="S70">
            <v>0.1</v>
          </cell>
          <cell r="T70">
            <v>0.1</v>
          </cell>
          <cell r="U70">
            <v>1</v>
          </cell>
          <cell r="V70">
            <v>15</v>
          </cell>
          <cell r="W70">
            <v>12</v>
          </cell>
          <cell r="X70">
            <v>1</v>
          </cell>
          <cell r="Y70">
            <v>1</v>
          </cell>
          <cell r="Z70">
            <v>50</v>
          </cell>
          <cell r="AA70">
            <v>50</v>
          </cell>
          <cell r="AB70">
            <v>0.04</v>
          </cell>
          <cell r="AC70">
            <v>0.04</v>
          </cell>
          <cell r="AD70">
            <v>1</v>
          </cell>
          <cell r="AE70">
            <v>50</v>
          </cell>
          <cell r="AF70">
            <v>0.04</v>
          </cell>
        </row>
        <row r="71">
          <cell r="A71">
            <v>60</v>
          </cell>
          <cell r="B71" t="str">
            <v>A7h33.5*26.5</v>
          </cell>
          <cell r="C71">
            <v>673</v>
          </cell>
          <cell r="D71">
            <v>851</v>
          </cell>
          <cell r="E71">
            <v>8</v>
          </cell>
          <cell r="F71">
            <v>8</v>
          </cell>
          <cell r="G71">
            <v>8</v>
          </cell>
          <cell r="H71">
            <v>8</v>
          </cell>
          <cell r="I71">
            <v>1</v>
          </cell>
          <cell r="J71">
            <v>2</v>
          </cell>
          <cell r="K71">
            <v>203.5</v>
          </cell>
          <cell r="L71">
            <v>2</v>
          </cell>
          <cell r="M71">
            <v>28</v>
          </cell>
          <cell r="N71">
            <v>62</v>
          </cell>
          <cell r="O71">
            <v>62</v>
          </cell>
          <cell r="P71">
            <v>86</v>
          </cell>
          <cell r="Q71">
            <v>0</v>
          </cell>
          <cell r="R71">
            <v>0.1</v>
          </cell>
          <cell r="S71">
            <v>0.1</v>
          </cell>
          <cell r="T71">
            <v>0.1</v>
          </cell>
          <cell r="U71">
            <v>1</v>
          </cell>
          <cell r="V71">
            <v>15</v>
          </cell>
          <cell r="W71">
            <v>12</v>
          </cell>
          <cell r="X71">
            <v>1</v>
          </cell>
          <cell r="Y71">
            <v>1</v>
          </cell>
          <cell r="Z71">
            <v>50</v>
          </cell>
          <cell r="AA71">
            <v>50</v>
          </cell>
          <cell r="AB71">
            <v>0.04</v>
          </cell>
          <cell r="AC71">
            <v>0.04</v>
          </cell>
          <cell r="AD71">
            <v>1</v>
          </cell>
          <cell r="AE71">
            <v>50</v>
          </cell>
          <cell r="AF71">
            <v>0.04</v>
          </cell>
        </row>
        <row r="72">
          <cell r="A72">
            <v>61</v>
          </cell>
          <cell r="B72" t="str">
            <v>A7 33.0*25.5</v>
          </cell>
          <cell r="C72">
            <v>648</v>
          </cell>
          <cell r="D72">
            <v>838</v>
          </cell>
          <cell r="E72">
            <v>8</v>
          </cell>
          <cell r="F72">
            <v>8</v>
          </cell>
          <cell r="G72">
            <v>8</v>
          </cell>
          <cell r="H72">
            <v>8</v>
          </cell>
          <cell r="I72">
            <v>1</v>
          </cell>
          <cell r="J72">
            <v>1</v>
          </cell>
          <cell r="K72">
            <v>203.5</v>
          </cell>
          <cell r="L72">
            <v>1</v>
          </cell>
          <cell r="M72">
            <v>29</v>
          </cell>
          <cell r="N72">
            <v>65</v>
          </cell>
          <cell r="O72">
            <v>65</v>
          </cell>
          <cell r="P72">
            <v>90</v>
          </cell>
          <cell r="Q72">
            <v>0</v>
          </cell>
          <cell r="R72">
            <v>0.1</v>
          </cell>
          <cell r="S72">
            <v>0.1</v>
          </cell>
          <cell r="T72">
            <v>0.1</v>
          </cell>
          <cell r="U72">
            <v>1</v>
          </cell>
          <cell r="V72">
            <v>15</v>
          </cell>
          <cell r="W72">
            <v>12</v>
          </cell>
          <cell r="X72">
            <v>1</v>
          </cell>
          <cell r="Y72">
            <v>1</v>
          </cell>
          <cell r="Z72">
            <v>50</v>
          </cell>
          <cell r="AA72">
            <v>50</v>
          </cell>
          <cell r="AB72">
            <v>0.04</v>
          </cell>
          <cell r="AC72">
            <v>0.04</v>
          </cell>
          <cell r="AD72">
            <v>1</v>
          </cell>
          <cell r="AE72">
            <v>50</v>
          </cell>
          <cell r="AF72">
            <v>0.04</v>
          </cell>
        </row>
        <row r="73">
          <cell r="A73">
            <v>62</v>
          </cell>
          <cell r="B73" t="str">
            <v>A7 36.0*28.0</v>
          </cell>
          <cell r="C73">
            <v>711</v>
          </cell>
          <cell r="D73">
            <v>914</v>
          </cell>
          <cell r="E73">
            <v>14</v>
          </cell>
          <cell r="F73">
            <v>14</v>
          </cell>
          <cell r="G73">
            <v>15</v>
          </cell>
          <cell r="H73">
            <v>15</v>
          </cell>
          <cell r="I73">
            <v>1</v>
          </cell>
          <cell r="J73">
            <v>1</v>
          </cell>
          <cell r="K73">
            <v>203.5</v>
          </cell>
          <cell r="L73">
            <v>1</v>
          </cell>
          <cell r="M73">
            <v>26</v>
          </cell>
          <cell r="N73">
            <v>59</v>
          </cell>
          <cell r="O73">
            <v>59</v>
          </cell>
          <cell r="P73">
            <v>82</v>
          </cell>
          <cell r="Q73">
            <v>0</v>
          </cell>
          <cell r="R73">
            <v>0.1</v>
          </cell>
          <cell r="S73">
            <v>0.1</v>
          </cell>
          <cell r="T73">
            <v>0.1</v>
          </cell>
          <cell r="U73">
            <v>1</v>
          </cell>
          <cell r="V73">
            <v>15</v>
          </cell>
          <cell r="W73">
            <v>12</v>
          </cell>
          <cell r="X73">
            <v>1</v>
          </cell>
          <cell r="Y73">
            <v>1</v>
          </cell>
          <cell r="Z73">
            <v>50</v>
          </cell>
          <cell r="AA73">
            <v>50</v>
          </cell>
          <cell r="AB73">
            <v>0.04</v>
          </cell>
          <cell r="AC73">
            <v>0.04</v>
          </cell>
          <cell r="AD73">
            <v>1</v>
          </cell>
          <cell r="AE73">
            <v>50</v>
          </cell>
          <cell r="AF73">
            <v>0.04</v>
          </cell>
        </row>
        <row r="74">
          <cell r="A74">
            <v>63</v>
          </cell>
          <cell r="B74" t="str">
            <v>A7b36.0*28.0</v>
          </cell>
          <cell r="C74">
            <v>711</v>
          </cell>
          <cell r="D74">
            <v>914</v>
          </cell>
          <cell r="E74">
            <v>44</v>
          </cell>
          <cell r="F74">
            <v>44</v>
          </cell>
          <cell r="G74">
            <v>80</v>
          </cell>
          <cell r="H74">
            <v>80</v>
          </cell>
          <cell r="I74">
            <v>1</v>
          </cell>
          <cell r="J74">
            <v>1</v>
          </cell>
          <cell r="K74">
            <v>203.5</v>
          </cell>
          <cell r="L74">
            <v>1</v>
          </cell>
          <cell r="M74">
            <v>26</v>
          </cell>
          <cell r="N74">
            <v>59</v>
          </cell>
          <cell r="O74">
            <v>59</v>
          </cell>
          <cell r="P74">
            <v>82</v>
          </cell>
          <cell r="Q74">
            <v>0</v>
          </cell>
          <cell r="R74">
            <v>0.1</v>
          </cell>
          <cell r="S74">
            <v>0.1</v>
          </cell>
          <cell r="T74">
            <v>0.1</v>
          </cell>
          <cell r="U74">
            <v>1</v>
          </cell>
          <cell r="V74">
            <v>15</v>
          </cell>
          <cell r="W74">
            <v>12</v>
          </cell>
          <cell r="X74">
            <v>1</v>
          </cell>
          <cell r="Y74">
            <v>1</v>
          </cell>
          <cell r="Z74">
            <v>50</v>
          </cell>
          <cell r="AA74">
            <v>50</v>
          </cell>
          <cell r="AB74">
            <v>0.04</v>
          </cell>
          <cell r="AC74">
            <v>0.04</v>
          </cell>
          <cell r="AD74">
            <v>1</v>
          </cell>
          <cell r="AE74">
            <v>50</v>
          </cell>
          <cell r="AF74">
            <v>0.04</v>
          </cell>
        </row>
        <row r="75">
          <cell r="A75">
            <v>64</v>
          </cell>
          <cell r="B75" t="str">
            <v>A7h36.0*28.0</v>
          </cell>
          <cell r="C75">
            <v>711</v>
          </cell>
          <cell r="D75">
            <v>914</v>
          </cell>
          <cell r="E75">
            <v>8</v>
          </cell>
          <cell r="F75">
            <v>8</v>
          </cell>
          <cell r="G75">
            <v>8</v>
          </cell>
          <cell r="H75">
            <v>8</v>
          </cell>
          <cell r="I75">
            <v>1</v>
          </cell>
          <cell r="J75">
            <v>2</v>
          </cell>
          <cell r="K75">
            <v>203.5</v>
          </cell>
          <cell r="L75">
            <v>2</v>
          </cell>
          <cell r="M75">
            <v>26</v>
          </cell>
          <cell r="N75">
            <v>59</v>
          </cell>
          <cell r="O75">
            <v>59</v>
          </cell>
          <cell r="P75">
            <v>82</v>
          </cell>
          <cell r="Q75">
            <v>0</v>
          </cell>
          <cell r="R75">
            <v>0.1</v>
          </cell>
          <cell r="S75">
            <v>0.1</v>
          </cell>
          <cell r="T75">
            <v>0.1</v>
          </cell>
          <cell r="U75">
            <v>1</v>
          </cell>
          <cell r="V75">
            <v>15</v>
          </cell>
          <cell r="W75">
            <v>12</v>
          </cell>
          <cell r="X75">
            <v>1</v>
          </cell>
          <cell r="Y75">
            <v>1</v>
          </cell>
          <cell r="Z75">
            <v>50</v>
          </cell>
          <cell r="AA75">
            <v>50</v>
          </cell>
          <cell r="AB75">
            <v>0.04</v>
          </cell>
          <cell r="AC75">
            <v>0.04</v>
          </cell>
          <cell r="AD75">
            <v>1</v>
          </cell>
          <cell r="AE75">
            <v>50</v>
          </cell>
          <cell r="AF75">
            <v>0.04</v>
          </cell>
        </row>
        <row r="76">
          <cell r="A76">
            <v>65</v>
          </cell>
          <cell r="B76" t="str">
            <v>A7a33.0*25.5</v>
          </cell>
          <cell r="C76">
            <v>648</v>
          </cell>
          <cell r="D76">
            <v>838</v>
          </cell>
          <cell r="E76">
            <v>42</v>
          </cell>
          <cell r="F76">
            <v>42</v>
          </cell>
          <cell r="G76">
            <v>82</v>
          </cell>
          <cell r="H76">
            <v>82</v>
          </cell>
          <cell r="I76">
            <v>1</v>
          </cell>
          <cell r="J76">
            <v>1</v>
          </cell>
          <cell r="K76">
            <v>203.5</v>
          </cell>
          <cell r="L76">
            <v>1</v>
          </cell>
          <cell r="M76">
            <v>29</v>
          </cell>
          <cell r="N76">
            <v>65</v>
          </cell>
          <cell r="O76">
            <v>65</v>
          </cell>
          <cell r="P76">
            <v>90</v>
          </cell>
          <cell r="Q76">
            <v>0</v>
          </cell>
          <cell r="R76">
            <v>0.1</v>
          </cell>
          <cell r="S76">
            <v>0.1</v>
          </cell>
          <cell r="T76">
            <v>0.1</v>
          </cell>
          <cell r="U76">
            <v>1</v>
          </cell>
          <cell r="V76">
            <v>15</v>
          </cell>
          <cell r="W76">
            <v>12</v>
          </cell>
          <cell r="X76">
            <v>1</v>
          </cell>
          <cell r="Y76">
            <v>1</v>
          </cell>
          <cell r="Z76">
            <v>50</v>
          </cell>
          <cell r="AA76">
            <v>50</v>
          </cell>
          <cell r="AB76">
            <v>0.04</v>
          </cell>
          <cell r="AC76">
            <v>0.04</v>
          </cell>
          <cell r="AD76">
            <v>1</v>
          </cell>
          <cell r="AE76">
            <v>50</v>
          </cell>
          <cell r="AF76">
            <v>0.04</v>
          </cell>
        </row>
        <row r="77">
          <cell r="A77">
            <v>66</v>
          </cell>
          <cell r="B77" t="str">
            <v>A7 28.5*36.0</v>
          </cell>
          <cell r="C77">
            <v>914</v>
          </cell>
          <cell r="D77">
            <v>724</v>
          </cell>
          <cell r="E77">
            <v>8</v>
          </cell>
          <cell r="F77">
            <v>8</v>
          </cell>
          <cell r="G77">
            <v>8</v>
          </cell>
          <cell r="H77">
            <v>8</v>
          </cell>
          <cell r="I77">
            <v>1</v>
          </cell>
          <cell r="J77">
            <v>1</v>
          </cell>
          <cell r="K77">
            <v>203.5</v>
          </cell>
          <cell r="L77">
            <v>1</v>
          </cell>
          <cell r="M77">
            <v>20</v>
          </cell>
          <cell r="N77">
            <v>44</v>
          </cell>
          <cell r="O77">
            <v>44</v>
          </cell>
          <cell r="P77">
            <v>61</v>
          </cell>
          <cell r="Q77">
            <v>0</v>
          </cell>
          <cell r="R77">
            <v>0.1</v>
          </cell>
          <cell r="S77">
            <v>0.1</v>
          </cell>
          <cell r="T77">
            <v>0.1</v>
          </cell>
          <cell r="U77">
            <v>1</v>
          </cell>
          <cell r="V77">
            <v>15</v>
          </cell>
          <cell r="W77">
            <v>12</v>
          </cell>
          <cell r="X77">
            <v>1</v>
          </cell>
          <cell r="Y77">
            <v>1</v>
          </cell>
          <cell r="Z77">
            <v>50</v>
          </cell>
          <cell r="AA77">
            <v>50</v>
          </cell>
          <cell r="AB77">
            <v>0.04</v>
          </cell>
          <cell r="AC77">
            <v>0.04</v>
          </cell>
          <cell r="AD77">
            <v>1</v>
          </cell>
          <cell r="AE77">
            <v>50</v>
          </cell>
          <cell r="AF77">
            <v>0.04</v>
          </cell>
        </row>
        <row r="78">
          <cell r="A78">
            <v>67</v>
          </cell>
          <cell r="B78" t="str">
            <v>A7a28.5*36.0</v>
          </cell>
          <cell r="C78">
            <v>914</v>
          </cell>
          <cell r="D78">
            <v>724</v>
          </cell>
          <cell r="E78">
            <v>175</v>
          </cell>
          <cell r="F78">
            <v>175</v>
          </cell>
          <cell r="G78">
            <v>25</v>
          </cell>
          <cell r="H78">
            <v>25</v>
          </cell>
          <cell r="I78">
            <v>1</v>
          </cell>
          <cell r="J78">
            <v>1</v>
          </cell>
          <cell r="K78">
            <v>203.5</v>
          </cell>
          <cell r="L78">
            <v>1</v>
          </cell>
          <cell r="M78">
            <v>20</v>
          </cell>
          <cell r="N78">
            <v>44</v>
          </cell>
          <cell r="O78">
            <v>44</v>
          </cell>
          <cell r="P78">
            <v>61</v>
          </cell>
          <cell r="Q78">
            <v>0</v>
          </cell>
          <cell r="R78">
            <v>0.1</v>
          </cell>
          <cell r="S78">
            <v>0.1</v>
          </cell>
          <cell r="T78">
            <v>0.1</v>
          </cell>
          <cell r="U78">
            <v>1</v>
          </cell>
          <cell r="V78">
            <v>15</v>
          </cell>
          <cell r="W78">
            <v>12</v>
          </cell>
          <cell r="X78">
            <v>1</v>
          </cell>
          <cell r="Y78">
            <v>1</v>
          </cell>
          <cell r="Z78">
            <v>50</v>
          </cell>
          <cell r="AA78">
            <v>50</v>
          </cell>
          <cell r="AB78">
            <v>0.04</v>
          </cell>
          <cell r="AC78">
            <v>0.04</v>
          </cell>
          <cell r="AD78">
            <v>1</v>
          </cell>
          <cell r="AE78">
            <v>50</v>
          </cell>
          <cell r="AF78">
            <v>0.04</v>
          </cell>
        </row>
        <row r="79">
          <cell r="A79">
            <v>68</v>
          </cell>
          <cell r="B79" t="str">
            <v>A7 37.0*30.0</v>
          </cell>
          <cell r="C79">
            <v>762</v>
          </cell>
          <cell r="D79">
            <v>940</v>
          </cell>
          <cell r="E79">
            <v>14</v>
          </cell>
          <cell r="F79">
            <v>14</v>
          </cell>
          <cell r="G79">
            <v>8</v>
          </cell>
          <cell r="H79">
            <v>8</v>
          </cell>
          <cell r="I79">
            <v>1</v>
          </cell>
          <cell r="J79">
            <v>1</v>
          </cell>
          <cell r="K79">
            <v>203.5</v>
          </cell>
          <cell r="L79">
            <v>1</v>
          </cell>
          <cell r="M79">
            <v>24</v>
          </cell>
          <cell r="N79">
            <v>55</v>
          </cell>
          <cell r="O79">
            <v>55</v>
          </cell>
          <cell r="P79">
            <v>76</v>
          </cell>
          <cell r="Q79">
            <v>0</v>
          </cell>
          <cell r="R79">
            <v>0.1</v>
          </cell>
          <cell r="S79">
            <v>0.1</v>
          </cell>
          <cell r="T79">
            <v>0.1</v>
          </cell>
          <cell r="U79">
            <v>1</v>
          </cell>
          <cell r="V79">
            <v>15</v>
          </cell>
          <cell r="W79">
            <v>12</v>
          </cell>
          <cell r="X79">
            <v>1</v>
          </cell>
          <cell r="Y79">
            <v>1</v>
          </cell>
          <cell r="Z79">
            <v>50</v>
          </cell>
          <cell r="AA79">
            <v>50</v>
          </cell>
          <cell r="AB79">
            <v>0.04</v>
          </cell>
          <cell r="AC79">
            <v>0.04</v>
          </cell>
          <cell r="AD79">
            <v>1</v>
          </cell>
          <cell r="AE79">
            <v>50</v>
          </cell>
          <cell r="AF79">
            <v>0.04</v>
          </cell>
        </row>
        <row r="80">
          <cell r="A80">
            <v>69</v>
          </cell>
          <cell r="B80" t="str">
            <v>A7b37.0*30.0</v>
          </cell>
          <cell r="C80">
            <v>762</v>
          </cell>
          <cell r="D80">
            <v>940</v>
          </cell>
          <cell r="E80">
            <v>69</v>
          </cell>
          <cell r="F80">
            <v>69</v>
          </cell>
          <cell r="G80">
            <v>93</v>
          </cell>
          <cell r="H80">
            <v>93</v>
          </cell>
          <cell r="I80">
            <v>1</v>
          </cell>
          <cell r="J80">
            <v>1</v>
          </cell>
          <cell r="K80">
            <v>203.5</v>
          </cell>
          <cell r="L80">
            <v>1</v>
          </cell>
          <cell r="M80">
            <v>24</v>
          </cell>
          <cell r="N80">
            <v>55</v>
          </cell>
          <cell r="O80">
            <v>55</v>
          </cell>
          <cell r="P80">
            <v>76</v>
          </cell>
          <cell r="Q80">
            <v>0</v>
          </cell>
          <cell r="R80">
            <v>0.1</v>
          </cell>
          <cell r="S80">
            <v>0.1</v>
          </cell>
          <cell r="T80">
            <v>0.1</v>
          </cell>
          <cell r="U80">
            <v>1</v>
          </cell>
          <cell r="V80">
            <v>15</v>
          </cell>
          <cell r="W80">
            <v>12</v>
          </cell>
          <cell r="X80">
            <v>1</v>
          </cell>
          <cell r="Y80">
            <v>1</v>
          </cell>
          <cell r="Z80">
            <v>50</v>
          </cell>
          <cell r="AA80">
            <v>50</v>
          </cell>
          <cell r="AB80">
            <v>0.04</v>
          </cell>
          <cell r="AC80">
            <v>0.04</v>
          </cell>
          <cell r="AD80">
            <v>1</v>
          </cell>
          <cell r="AE80">
            <v>50</v>
          </cell>
          <cell r="AF80">
            <v>0.04</v>
          </cell>
        </row>
        <row r="81">
          <cell r="A81">
            <v>70</v>
          </cell>
          <cell r="B81" t="str">
            <v>A7 39.0*30.5</v>
          </cell>
          <cell r="C81">
            <v>775</v>
          </cell>
          <cell r="D81">
            <v>991</v>
          </cell>
          <cell r="E81">
            <v>21</v>
          </cell>
          <cell r="F81">
            <v>21</v>
          </cell>
          <cell r="G81">
            <v>34</v>
          </cell>
          <cell r="H81">
            <v>34</v>
          </cell>
          <cell r="I81">
            <v>1</v>
          </cell>
          <cell r="J81">
            <v>1</v>
          </cell>
          <cell r="K81">
            <v>203.5</v>
          </cell>
          <cell r="L81">
            <v>1</v>
          </cell>
          <cell r="M81">
            <v>24</v>
          </cell>
          <cell r="N81">
            <v>54</v>
          </cell>
          <cell r="O81">
            <v>54</v>
          </cell>
          <cell r="P81">
            <v>75</v>
          </cell>
          <cell r="Q81">
            <v>0</v>
          </cell>
          <cell r="R81">
            <v>0.1</v>
          </cell>
          <cell r="S81">
            <v>0.1</v>
          </cell>
          <cell r="T81">
            <v>0.1</v>
          </cell>
          <cell r="U81">
            <v>1</v>
          </cell>
          <cell r="V81">
            <v>15</v>
          </cell>
          <cell r="W81">
            <v>12</v>
          </cell>
          <cell r="X81">
            <v>1</v>
          </cell>
          <cell r="Y81">
            <v>1</v>
          </cell>
          <cell r="Z81">
            <v>50</v>
          </cell>
          <cell r="AA81">
            <v>50</v>
          </cell>
          <cell r="AB81">
            <v>0.04</v>
          </cell>
          <cell r="AC81">
            <v>0.04</v>
          </cell>
          <cell r="AD81">
            <v>1</v>
          </cell>
          <cell r="AE81">
            <v>50</v>
          </cell>
          <cell r="AF81">
            <v>0.04</v>
          </cell>
        </row>
        <row r="82">
          <cell r="A82">
            <v>71</v>
          </cell>
          <cell r="B82" t="str">
            <v>A7b39.0*30.5</v>
          </cell>
          <cell r="C82">
            <v>775</v>
          </cell>
          <cell r="D82">
            <v>991</v>
          </cell>
          <cell r="E82">
            <v>76</v>
          </cell>
          <cell r="F82">
            <v>76</v>
          </cell>
          <cell r="G82">
            <v>119</v>
          </cell>
          <cell r="H82">
            <v>119</v>
          </cell>
          <cell r="I82">
            <v>1</v>
          </cell>
          <cell r="J82">
            <v>1</v>
          </cell>
          <cell r="K82">
            <v>203.5</v>
          </cell>
          <cell r="L82">
            <v>1</v>
          </cell>
          <cell r="M82">
            <v>24</v>
          </cell>
          <cell r="N82">
            <v>54</v>
          </cell>
          <cell r="O82">
            <v>54</v>
          </cell>
          <cell r="P82">
            <v>75</v>
          </cell>
          <cell r="Q82">
            <v>0</v>
          </cell>
          <cell r="R82">
            <v>0.1</v>
          </cell>
          <cell r="S82">
            <v>0.1</v>
          </cell>
          <cell r="T82">
            <v>0.1</v>
          </cell>
          <cell r="U82">
            <v>1</v>
          </cell>
          <cell r="V82">
            <v>15</v>
          </cell>
          <cell r="W82">
            <v>12</v>
          </cell>
          <cell r="X82">
            <v>1</v>
          </cell>
          <cell r="Y82">
            <v>1</v>
          </cell>
          <cell r="Z82">
            <v>50</v>
          </cell>
          <cell r="AA82">
            <v>50</v>
          </cell>
          <cell r="AB82">
            <v>0.04</v>
          </cell>
          <cell r="AC82">
            <v>0.04</v>
          </cell>
          <cell r="AD82">
            <v>1</v>
          </cell>
          <cell r="AE82">
            <v>50</v>
          </cell>
          <cell r="AF82">
            <v>0.04</v>
          </cell>
        </row>
        <row r="83">
          <cell r="A83">
            <v>72</v>
          </cell>
          <cell r="B83" t="str">
            <v>A7x39.0*30.5</v>
          </cell>
          <cell r="C83">
            <v>775</v>
          </cell>
          <cell r="D83">
            <v>991</v>
          </cell>
          <cell r="E83">
            <v>12</v>
          </cell>
          <cell r="F83">
            <v>12</v>
          </cell>
          <cell r="G83">
            <v>12</v>
          </cell>
          <cell r="H83">
            <v>12</v>
          </cell>
          <cell r="I83">
            <v>2</v>
          </cell>
          <cell r="J83">
            <v>2</v>
          </cell>
          <cell r="K83">
            <v>203.5</v>
          </cell>
          <cell r="L83">
            <v>4</v>
          </cell>
          <cell r="M83">
            <v>24</v>
          </cell>
          <cell r="N83">
            <v>54</v>
          </cell>
          <cell r="O83">
            <v>54</v>
          </cell>
          <cell r="P83">
            <v>75</v>
          </cell>
          <cell r="Q83">
            <v>0</v>
          </cell>
          <cell r="R83">
            <v>0.1</v>
          </cell>
          <cell r="S83">
            <v>0.1</v>
          </cell>
          <cell r="T83">
            <v>0.1</v>
          </cell>
          <cell r="U83">
            <v>1</v>
          </cell>
          <cell r="V83">
            <v>15</v>
          </cell>
          <cell r="W83">
            <v>12</v>
          </cell>
          <cell r="X83">
            <v>1</v>
          </cell>
          <cell r="Y83">
            <v>1</v>
          </cell>
          <cell r="Z83">
            <v>50</v>
          </cell>
          <cell r="AA83">
            <v>50</v>
          </cell>
          <cell r="AB83">
            <v>0.04</v>
          </cell>
          <cell r="AC83">
            <v>0.04</v>
          </cell>
          <cell r="AD83">
            <v>1</v>
          </cell>
          <cell r="AE83">
            <v>50</v>
          </cell>
          <cell r="AF83">
            <v>0.04</v>
          </cell>
        </row>
        <row r="84">
          <cell r="A84">
            <v>73</v>
          </cell>
          <cell r="B84" t="str">
            <v>A7 42.0*33.5</v>
          </cell>
          <cell r="C84">
            <v>851</v>
          </cell>
          <cell r="D84">
            <v>1067</v>
          </cell>
          <cell r="E84">
            <v>12</v>
          </cell>
          <cell r="F84">
            <v>12</v>
          </cell>
          <cell r="G84">
            <v>10</v>
          </cell>
          <cell r="H84">
            <v>10</v>
          </cell>
          <cell r="I84">
            <v>2</v>
          </cell>
          <cell r="J84">
            <v>2</v>
          </cell>
          <cell r="K84">
            <v>203.5</v>
          </cell>
          <cell r="L84">
            <v>3</v>
          </cell>
          <cell r="M84">
            <v>21</v>
          </cell>
          <cell r="N84">
            <v>48</v>
          </cell>
          <cell r="O84">
            <v>48</v>
          </cell>
          <cell r="P84">
            <v>67</v>
          </cell>
          <cell r="Q84">
            <v>0</v>
          </cell>
          <cell r="R84">
            <v>0.1</v>
          </cell>
          <cell r="S84">
            <v>0.1</v>
          </cell>
          <cell r="T84">
            <v>0.1</v>
          </cell>
          <cell r="U84">
            <v>1</v>
          </cell>
          <cell r="V84">
            <v>15</v>
          </cell>
          <cell r="W84">
            <v>12</v>
          </cell>
          <cell r="X84">
            <v>1</v>
          </cell>
          <cell r="Y84">
            <v>1</v>
          </cell>
          <cell r="Z84">
            <v>50</v>
          </cell>
          <cell r="AA84">
            <v>50</v>
          </cell>
          <cell r="AB84">
            <v>0.04</v>
          </cell>
          <cell r="AC84">
            <v>0.04</v>
          </cell>
          <cell r="AD84">
            <v>1</v>
          </cell>
          <cell r="AE84">
            <v>50</v>
          </cell>
          <cell r="AF84">
            <v>0.04</v>
          </cell>
        </row>
        <row r="85">
          <cell r="A85">
            <v>74</v>
          </cell>
          <cell r="B85" t="str">
            <v>A7 33.5*42.0</v>
          </cell>
          <cell r="C85">
            <v>1067</v>
          </cell>
          <cell r="D85">
            <v>851</v>
          </cell>
          <cell r="E85">
            <v>10</v>
          </cell>
          <cell r="F85">
            <v>10</v>
          </cell>
          <cell r="G85">
            <v>12</v>
          </cell>
          <cell r="H85">
            <v>12</v>
          </cell>
          <cell r="I85">
            <v>2</v>
          </cell>
          <cell r="J85">
            <v>2</v>
          </cell>
          <cell r="K85">
            <v>203.5</v>
          </cell>
          <cell r="L85">
            <v>3</v>
          </cell>
          <cell r="M85">
            <v>16</v>
          </cell>
          <cell r="N85">
            <v>35</v>
          </cell>
          <cell r="O85">
            <v>35</v>
          </cell>
          <cell r="P85">
            <v>49</v>
          </cell>
          <cell r="Q85">
            <v>0</v>
          </cell>
          <cell r="R85">
            <v>0.1</v>
          </cell>
          <cell r="S85">
            <v>0.1</v>
          </cell>
          <cell r="T85">
            <v>0.1</v>
          </cell>
          <cell r="U85">
            <v>1</v>
          </cell>
          <cell r="V85">
            <v>15</v>
          </cell>
          <cell r="W85">
            <v>12</v>
          </cell>
          <cell r="X85">
            <v>1</v>
          </cell>
          <cell r="Y85">
            <v>1</v>
          </cell>
          <cell r="Z85">
            <v>50</v>
          </cell>
          <cell r="AA85">
            <v>50</v>
          </cell>
          <cell r="AB85">
            <v>0.04</v>
          </cell>
          <cell r="AC85">
            <v>0.04</v>
          </cell>
          <cell r="AD85">
            <v>1</v>
          </cell>
          <cell r="AE85">
            <v>50</v>
          </cell>
          <cell r="AF85">
            <v>0.04</v>
          </cell>
        </row>
        <row r="86">
          <cell r="A86">
            <v>75</v>
          </cell>
          <cell r="B86" t="str">
            <v>A7h37.0*30.0</v>
          </cell>
          <cell r="C86">
            <v>762</v>
          </cell>
          <cell r="D86">
            <v>940</v>
          </cell>
          <cell r="E86">
            <v>8</v>
          </cell>
          <cell r="F86">
            <v>8</v>
          </cell>
          <cell r="G86">
            <v>8</v>
          </cell>
          <cell r="H86">
            <v>8</v>
          </cell>
          <cell r="I86">
            <v>1</v>
          </cell>
          <cell r="J86">
            <v>2</v>
          </cell>
          <cell r="K86">
            <v>203.5</v>
          </cell>
          <cell r="L86">
            <v>2</v>
          </cell>
          <cell r="M86">
            <v>24</v>
          </cell>
          <cell r="N86">
            <v>55</v>
          </cell>
          <cell r="O86">
            <v>55</v>
          </cell>
          <cell r="P86">
            <v>76</v>
          </cell>
          <cell r="Q86">
            <v>0</v>
          </cell>
          <cell r="R86">
            <v>0.1</v>
          </cell>
          <cell r="S86">
            <v>0.1</v>
          </cell>
          <cell r="T86">
            <v>0.1</v>
          </cell>
          <cell r="U86">
            <v>1</v>
          </cell>
          <cell r="V86">
            <v>15</v>
          </cell>
          <cell r="W86">
            <v>12</v>
          </cell>
          <cell r="X86">
            <v>1</v>
          </cell>
          <cell r="Y86">
            <v>1</v>
          </cell>
          <cell r="Z86">
            <v>50</v>
          </cell>
          <cell r="AA86">
            <v>50</v>
          </cell>
          <cell r="AB86">
            <v>0.04</v>
          </cell>
          <cell r="AC86">
            <v>0.04</v>
          </cell>
          <cell r="AD86">
            <v>1</v>
          </cell>
          <cell r="AE86">
            <v>50</v>
          </cell>
          <cell r="AF86">
            <v>0.04</v>
          </cell>
        </row>
        <row r="87">
          <cell r="A87">
            <v>76</v>
          </cell>
          <cell r="B87" t="str">
            <v>A7 44.5*36.5</v>
          </cell>
          <cell r="C87">
            <v>927</v>
          </cell>
          <cell r="D87">
            <v>1130</v>
          </cell>
          <cell r="E87">
            <v>10</v>
          </cell>
          <cell r="F87">
            <v>10</v>
          </cell>
          <cell r="G87">
            <v>12</v>
          </cell>
          <cell r="H87">
            <v>12</v>
          </cell>
          <cell r="I87">
            <v>2</v>
          </cell>
          <cell r="J87">
            <v>2</v>
          </cell>
          <cell r="K87">
            <v>203.5</v>
          </cell>
          <cell r="L87">
            <v>3</v>
          </cell>
          <cell r="M87">
            <v>19</v>
          </cell>
          <cell r="N87">
            <v>43</v>
          </cell>
          <cell r="O87">
            <v>43</v>
          </cell>
          <cell r="P87">
            <v>60</v>
          </cell>
          <cell r="Q87">
            <v>0</v>
          </cell>
          <cell r="R87">
            <v>0.1</v>
          </cell>
          <cell r="S87">
            <v>0.1</v>
          </cell>
          <cell r="T87">
            <v>0.1</v>
          </cell>
          <cell r="U87">
            <v>1</v>
          </cell>
          <cell r="V87">
            <v>15</v>
          </cell>
          <cell r="W87">
            <v>12</v>
          </cell>
          <cell r="X87">
            <v>1</v>
          </cell>
          <cell r="Y87">
            <v>1</v>
          </cell>
          <cell r="Z87">
            <v>50</v>
          </cell>
          <cell r="AA87">
            <v>50</v>
          </cell>
          <cell r="AB87">
            <v>0.04</v>
          </cell>
          <cell r="AC87">
            <v>0.04</v>
          </cell>
          <cell r="AD87">
            <v>1</v>
          </cell>
          <cell r="AE87">
            <v>50</v>
          </cell>
          <cell r="AF87">
            <v>0.04</v>
          </cell>
        </row>
        <row r="88">
          <cell r="A88">
            <v>77</v>
          </cell>
          <cell r="B88" t="str">
            <v>A7 36.5*44.5</v>
          </cell>
          <cell r="C88">
            <v>1130</v>
          </cell>
          <cell r="D88">
            <v>927</v>
          </cell>
          <cell r="E88">
            <v>12</v>
          </cell>
          <cell r="F88">
            <v>12</v>
          </cell>
          <cell r="G88">
            <v>10</v>
          </cell>
          <cell r="H88">
            <v>10</v>
          </cell>
          <cell r="I88">
            <v>2</v>
          </cell>
          <cell r="J88">
            <v>2</v>
          </cell>
          <cell r="K88">
            <v>203.5</v>
          </cell>
          <cell r="L88">
            <v>3</v>
          </cell>
          <cell r="M88">
            <v>14</v>
          </cell>
          <cell r="N88">
            <v>32</v>
          </cell>
          <cell r="O88">
            <v>32</v>
          </cell>
          <cell r="P88">
            <v>45</v>
          </cell>
          <cell r="Q88">
            <v>0</v>
          </cell>
          <cell r="R88">
            <v>0.1</v>
          </cell>
          <cell r="S88">
            <v>0.1</v>
          </cell>
          <cell r="T88">
            <v>0.1</v>
          </cell>
          <cell r="U88">
            <v>1</v>
          </cell>
          <cell r="V88">
            <v>15</v>
          </cell>
          <cell r="W88">
            <v>12</v>
          </cell>
          <cell r="X88">
            <v>1</v>
          </cell>
          <cell r="Y88">
            <v>1</v>
          </cell>
          <cell r="Z88">
            <v>50</v>
          </cell>
          <cell r="AA88">
            <v>50</v>
          </cell>
          <cell r="AB88">
            <v>0.04</v>
          </cell>
          <cell r="AC88">
            <v>0.04</v>
          </cell>
          <cell r="AD88">
            <v>1</v>
          </cell>
          <cell r="AE88">
            <v>50</v>
          </cell>
          <cell r="AF88">
            <v>0.04</v>
          </cell>
        </row>
        <row r="89">
          <cell r="A89">
            <v>78</v>
          </cell>
          <cell r="B89" t="str">
            <v>E7 39.0*30.0</v>
          </cell>
          <cell r="C89">
            <v>762</v>
          </cell>
          <cell r="D89">
            <v>991</v>
          </cell>
          <cell r="E89">
            <v>8</v>
          </cell>
          <cell r="F89">
            <v>8</v>
          </cell>
          <cell r="G89">
            <v>12</v>
          </cell>
          <cell r="H89">
            <v>12</v>
          </cell>
          <cell r="I89">
            <v>2</v>
          </cell>
          <cell r="J89">
            <v>2</v>
          </cell>
          <cell r="K89">
            <v>203.5</v>
          </cell>
          <cell r="L89">
            <v>4</v>
          </cell>
          <cell r="M89">
            <v>24</v>
          </cell>
          <cell r="N89">
            <v>55</v>
          </cell>
          <cell r="O89">
            <v>55</v>
          </cell>
          <cell r="P89">
            <v>76</v>
          </cell>
          <cell r="Q89">
            <v>0</v>
          </cell>
          <cell r="R89">
            <v>0.1</v>
          </cell>
          <cell r="S89">
            <v>0.1</v>
          </cell>
          <cell r="T89">
            <v>0.1</v>
          </cell>
          <cell r="U89">
            <v>1</v>
          </cell>
          <cell r="V89">
            <v>15</v>
          </cell>
          <cell r="W89">
            <v>12</v>
          </cell>
          <cell r="X89">
            <v>1</v>
          </cell>
          <cell r="Y89">
            <v>1</v>
          </cell>
          <cell r="Z89">
            <v>50</v>
          </cell>
          <cell r="AA89">
            <v>50</v>
          </cell>
          <cell r="AB89">
            <v>0.04</v>
          </cell>
          <cell r="AC89">
            <v>0.04</v>
          </cell>
          <cell r="AD89">
            <v>1</v>
          </cell>
          <cell r="AE89">
            <v>50</v>
          </cell>
          <cell r="AF89">
            <v>0.04</v>
          </cell>
        </row>
        <row r="90">
          <cell r="A90">
            <v>79</v>
          </cell>
          <cell r="B90" t="str">
            <v>A7 44.5*27.0</v>
          </cell>
          <cell r="C90">
            <v>686</v>
          </cell>
          <cell r="D90">
            <v>1130</v>
          </cell>
          <cell r="E90">
            <v>8</v>
          </cell>
          <cell r="F90">
            <v>8</v>
          </cell>
          <cell r="G90">
            <v>8</v>
          </cell>
          <cell r="H90">
            <v>8</v>
          </cell>
          <cell r="I90">
            <v>1</v>
          </cell>
          <cell r="J90">
            <v>2</v>
          </cell>
          <cell r="K90">
            <v>203.5</v>
          </cell>
          <cell r="L90">
            <v>2</v>
          </cell>
          <cell r="M90">
            <v>27</v>
          </cell>
          <cell r="N90">
            <v>61</v>
          </cell>
          <cell r="O90">
            <v>61</v>
          </cell>
          <cell r="P90">
            <v>85</v>
          </cell>
          <cell r="Q90">
            <v>0</v>
          </cell>
          <cell r="R90">
            <v>0.1</v>
          </cell>
          <cell r="S90">
            <v>0.1</v>
          </cell>
          <cell r="T90">
            <v>0.1</v>
          </cell>
          <cell r="U90">
            <v>1</v>
          </cell>
          <cell r="V90">
            <v>15</v>
          </cell>
          <cell r="W90">
            <v>12</v>
          </cell>
          <cell r="X90">
            <v>1</v>
          </cell>
          <cell r="Y90">
            <v>1</v>
          </cell>
          <cell r="Z90">
            <v>50</v>
          </cell>
          <cell r="AA90">
            <v>50</v>
          </cell>
          <cell r="AB90">
            <v>0.04</v>
          </cell>
          <cell r="AC90">
            <v>0.04</v>
          </cell>
          <cell r="AD90">
            <v>1</v>
          </cell>
          <cell r="AE90">
            <v>50</v>
          </cell>
          <cell r="AF90">
            <v>0.04</v>
          </cell>
        </row>
        <row r="91">
          <cell r="A91">
            <v>80</v>
          </cell>
          <cell r="B91" t="str">
            <v/>
          </cell>
          <cell r="C91" t="str">
            <v/>
          </cell>
          <cell r="D91" t="str">
            <v/>
          </cell>
          <cell r="E91" t="str">
            <v/>
          </cell>
          <cell r="F91" t="str">
            <v/>
          </cell>
          <cell r="G91" t="str">
            <v/>
          </cell>
          <cell r="H91" t="str">
            <v/>
          </cell>
          <cell r="I91" t="str">
            <v/>
          </cell>
          <cell r="J91" t="str">
            <v/>
          </cell>
          <cell r="K91" t="str">
            <v/>
          </cell>
          <cell r="L91" t="str">
            <v/>
          </cell>
          <cell r="M91" t="str">
            <v/>
          </cell>
          <cell r="N91" t="str">
            <v/>
          </cell>
          <cell r="O91" t="str">
            <v/>
          </cell>
          <cell r="P91" t="str">
            <v/>
          </cell>
          <cell r="Q91" t="str">
            <v/>
          </cell>
          <cell r="R91" t="str">
            <v/>
          </cell>
          <cell r="S91" t="str">
            <v/>
          </cell>
          <cell r="T91" t="str">
            <v/>
          </cell>
          <cell r="U91" t="str">
            <v/>
          </cell>
          <cell r="V91" t="str">
            <v/>
          </cell>
          <cell r="W91" t="str">
            <v/>
          </cell>
          <cell r="X91" t="str">
            <v/>
          </cell>
          <cell r="Y91" t="str">
            <v/>
          </cell>
          <cell r="Z91" t="str">
            <v/>
          </cell>
          <cell r="AA91" t="str">
            <v/>
          </cell>
          <cell r="AB91" t="str">
            <v/>
          </cell>
          <cell r="AC91" t="str">
            <v/>
          </cell>
          <cell r="AD91" t="str">
            <v/>
          </cell>
          <cell r="AE91" t="str">
            <v/>
          </cell>
          <cell r="AF91" t="str">
            <v/>
          </cell>
        </row>
        <row r="92">
          <cell r="A92">
            <v>81</v>
          </cell>
          <cell r="B92" t="str">
            <v>A7 44.5*27.5</v>
          </cell>
          <cell r="C92">
            <v>699</v>
          </cell>
          <cell r="D92">
            <v>1130</v>
          </cell>
          <cell r="E92">
            <v>8</v>
          </cell>
          <cell r="F92">
            <v>8</v>
          </cell>
          <cell r="G92">
            <v>8</v>
          </cell>
          <cell r="H92">
            <v>8</v>
          </cell>
          <cell r="I92">
            <v>1</v>
          </cell>
          <cell r="J92">
            <v>2</v>
          </cell>
          <cell r="K92">
            <v>203.5</v>
          </cell>
          <cell r="L92">
            <v>2</v>
          </cell>
          <cell r="M92">
            <v>27</v>
          </cell>
          <cell r="N92">
            <v>60</v>
          </cell>
          <cell r="O92">
            <v>60</v>
          </cell>
          <cell r="P92">
            <v>83</v>
          </cell>
          <cell r="Q92">
            <v>0</v>
          </cell>
          <cell r="R92">
            <v>0.1</v>
          </cell>
          <cell r="S92">
            <v>0.1</v>
          </cell>
          <cell r="T92">
            <v>0.1</v>
          </cell>
          <cell r="U92">
            <v>1</v>
          </cell>
          <cell r="V92">
            <v>15</v>
          </cell>
          <cell r="W92">
            <v>12</v>
          </cell>
          <cell r="X92">
            <v>1</v>
          </cell>
          <cell r="Y92">
            <v>1</v>
          </cell>
          <cell r="Z92">
            <v>50</v>
          </cell>
          <cell r="AA92">
            <v>50</v>
          </cell>
          <cell r="AB92">
            <v>0.04</v>
          </cell>
          <cell r="AC92">
            <v>0.04</v>
          </cell>
          <cell r="AD92">
            <v>1</v>
          </cell>
          <cell r="AE92">
            <v>50</v>
          </cell>
          <cell r="AF92">
            <v>0.04</v>
          </cell>
        </row>
        <row r="93">
          <cell r="A93">
            <v>82</v>
          </cell>
          <cell r="B93" t="str">
            <v/>
          </cell>
          <cell r="C93" t="str">
            <v/>
          </cell>
          <cell r="D93" t="str">
            <v/>
          </cell>
          <cell r="E93" t="str">
            <v/>
          </cell>
          <cell r="F93" t="str">
            <v/>
          </cell>
          <cell r="G93" t="str">
            <v/>
          </cell>
          <cell r="H93" t="str">
            <v/>
          </cell>
          <cell r="I93" t="str">
            <v/>
          </cell>
          <cell r="J93" t="str">
            <v/>
          </cell>
          <cell r="K93" t="str">
            <v/>
          </cell>
          <cell r="L93" t="str">
            <v/>
          </cell>
          <cell r="M93" t="str">
            <v/>
          </cell>
          <cell r="N93" t="str">
            <v/>
          </cell>
          <cell r="O93" t="str">
            <v/>
          </cell>
          <cell r="P93" t="str">
            <v/>
          </cell>
          <cell r="Q93" t="str">
            <v/>
          </cell>
          <cell r="R93" t="str">
            <v/>
          </cell>
          <cell r="S93" t="str">
            <v/>
          </cell>
          <cell r="T93" t="str">
            <v/>
          </cell>
          <cell r="U93" t="str">
            <v/>
          </cell>
          <cell r="V93" t="str">
            <v/>
          </cell>
          <cell r="W93" t="str">
            <v/>
          </cell>
          <cell r="X93" t="str">
            <v/>
          </cell>
          <cell r="Y93" t="str">
            <v/>
          </cell>
          <cell r="Z93" t="str">
            <v/>
          </cell>
          <cell r="AA93" t="str">
            <v/>
          </cell>
          <cell r="AB93" t="str">
            <v/>
          </cell>
          <cell r="AC93" t="str">
            <v/>
          </cell>
          <cell r="AD93" t="str">
            <v/>
          </cell>
          <cell r="AE93" t="str">
            <v/>
          </cell>
          <cell r="AF93" t="str">
            <v/>
          </cell>
        </row>
        <row r="94">
          <cell r="A94">
            <v>83</v>
          </cell>
          <cell r="B94" t="str">
            <v>A7 1200*1000</v>
          </cell>
          <cell r="C94">
            <v>1000</v>
          </cell>
          <cell r="D94">
            <v>1200</v>
          </cell>
          <cell r="E94">
            <v>8</v>
          </cell>
          <cell r="F94">
            <v>8</v>
          </cell>
          <cell r="G94">
            <v>8</v>
          </cell>
          <cell r="H94">
            <v>8</v>
          </cell>
          <cell r="I94">
            <v>1</v>
          </cell>
          <cell r="J94">
            <v>1</v>
          </cell>
          <cell r="K94">
            <v>203.5</v>
          </cell>
          <cell r="L94">
            <v>1</v>
          </cell>
          <cell r="M94">
            <v>17</v>
          </cell>
          <cell r="N94">
            <v>39</v>
          </cell>
          <cell r="O94">
            <v>39</v>
          </cell>
          <cell r="P94">
            <v>54</v>
          </cell>
          <cell r="Q94">
            <v>0</v>
          </cell>
          <cell r="R94">
            <v>0.1</v>
          </cell>
          <cell r="S94">
            <v>0.1</v>
          </cell>
          <cell r="T94">
            <v>0.1</v>
          </cell>
          <cell r="U94">
            <v>1</v>
          </cell>
          <cell r="V94">
            <v>15</v>
          </cell>
          <cell r="W94">
            <v>12</v>
          </cell>
          <cell r="X94">
            <v>1</v>
          </cell>
          <cell r="Y94">
            <v>1</v>
          </cell>
          <cell r="Z94">
            <v>50</v>
          </cell>
          <cell r="AA94">
            <v>50</v>
          </cell>
          <cell r="AB94">
            <v>0.04</v>
          </cell>
          <cell r="AC94">
            <v>0.04</v>
          </cell>
          <cell r="AD94">
            <v>1</v>
          </cell>
          <cell r="AE94">
            <v>50</v>
          </cell>
          <cell r="AF94">
            <v>0.04</v>
          </cell>
        </row>
        <row r="95">
          <cell r="A95">
            <v>84</v>
          </cell>
          <cell r="B95" t="str">
            <v/>
          </cell>
          <cell r="C95" t="str">
            <v/>
          </cell>
          <cell r="D95" t="str">
            <v/>
          </cell>
          <cell r="E95" t="str">
            <v/>
          </cell>
          <cell r="F95" t="str">
            <v/>
          </cell>
          <cell r="G95" t="str">
            <v/>
          </cell>
          <cell r="H95" t="str">
            <v/>
          </cell>
          <cell r="I95" t="str">
            <v/>
          </cell>
          <cell r="J95" t="str">
            <v/>
          </cell>
          <cell r="K95" t="str">
            <v/>
          </cell>
          <cell r="L95" t="str">
            <v/>
          </cell>
          <cell r="M95" t="str">
            <v/>
          </cell>
          <cell r="N95" t="str">
            <v/>
          </cell>
          <cell r="O95" t="str">
            <v/>
          </cell>
          <cell r="P95" t="str">
            <v/>
          </cell>
          <cell r="Q95" t="str">
            <v/>
          </cell>
          <cell r="R95" t="str">
            <v/>
          </cell>
          <cell r="S95" t="str">
            <v/>
          </cell>
          <cell r="T95" t="str">
            <v/>
          </cell>
          <cell r="U95" t="str">
            <v/>
          </cell>
          <cell r="V95" t="str">
            <v/>
          </cell>
          <cell r="W95" t="str">
            <v/>
          </cell>
          <cell r="X95" t="str">
            <v/>
          </cell>
          <cell r="Y95" t="str">
            <v/>
          </cell>
          <cell r="Z95" t="str">
            <v/>
          </cell>
          <cell r="AA95" t="str">
            <v/>
          </cell>
          <cell r="AB95" t="str">
            <v/>
          </cell>
          <cell r="AC95" t="str">
            <v/>
          </cell>
          <cell r="AD95" t="str">
            <v/>
          </cell>
          <cell r="AE95" t="str">
            <v/>
          </cell>
          <cell r="AF95" t="str">
            <v/>
          </cell>
        </row>
        <row r="96">
          <cell r="A96">
            <v>85</v>
          </cell>
          <cell r="B96" t="str">
            <v>A7 49.0*41.0</v>
          </cell>
          <cell r="C96">
            <v>1041</v>
          </cell>
          <cell r="D96">
            <v>1245</v>
          </cell>
          <cell r="E96">
            <v>24</v>
          </cell>
          <cell r="F96">
            <v>24</v>
          </cell>
          <cell r="G96">
            <v>26</v>
          </cell>
          <cell r="H96">
            <v>26</v>
          </cell>
          <cell r="I96">
            <v>1</v>
          </cell>
          <cell r="J96">
            <v>1</v>
          </cell>
          <cell r="K96">
            <v>203.5</v>
          </cell>
          <cell r="L96">
            <v>1</v>
          </cell>
          <cell r="M96">
            <v>16</v>
          </cell>
          <cell r="N96">
            <v>37</v>
          </cell>
          <cell r="O96">
            <v>37</v>
          </cell>
          <cell r="P96">
            <v>51</v>
          </cell>
          <cell r="Q96">
            <v>0</v>
          </cell>
          <cell r="R96">
            <v>0.1</v>
          </cell>
          <cell r="S96">
            <v>0.1</v>
          </cell>
          <cell r="T96">
            <v>0.1</v>
          </cell>
          <cell r="U96">
            <v>1</v>
          </cell>
          <cell r="V96">
            <v>15</v>
          </cell>
          <cell r="W96">
            <v>12</v>
          </cell>
          <cell r="X96">
            <v>1</v>
          </cell>
          <cell r="Y96">
            <v>1</v>
          </cell>
          <cell r="Z96">
            <v>50</v>
          </cell>
          <cell r="AA96">
            <v>50</v>
          </cell>
          <cell r="AB96">
            <v>0.04</v>
          </cell>
          <cell r="AC96">
            <v>0.04</v>
          </cell>
          <cell r="AD96">
            <v>1</v>
          </cell>
          <cell r="AE96">
            <v>50</v>
          </cell>
          <cell r="AF96">
            <v>0.04</v>
          </cell>
        </row>
        <row r="97">
          <cell r="A97">
            <v>86</v>
          </cell>
          <cell r="B97" t="str">
            <v>A7c49.0*41.0</v>
          </cell>
          <cell r="C97">
            <v>1041</v>
          </cell>
          <cell r="D97">
            <v>1245</v>
          </cell>
          <cell r="E97">
            <v>179</v>
          </cell>
          <cell r="F97">
            <v>179</v>
          </cell>
          <cell r="G97">
            <v>181</v>
          </cell>
          <cell r="H97">
            <v>181</v>
          </cell>
          <cell r="I97">
            <v>1</v>
          </cell>
          <cell r="J97">
            <v>1</v>
          </cell>
          <cell r="K97">
            <v>203.5</v>
          </cell>
          <cell r="L97">
            <v>1</v>
          </cell>
          <cell r="M97">
            <v>16</v>
          </cell>
          <cell r="N97">
            <v>37</v>
          </cell>
          <cell r="O97">
            <v>37</v>
          </cell>
          <cell r="P97">
            <v>51</v>
          </cell>
          <cell r="Q97">
            <v>0</v>
          </cell>
          <cell r="R97">
            <v>0.1</v>
          </cell>
          <cell r="S97">
            <v>0.1</v>
          </cell>
          <cell r="T97">
            <v>0.1</v>
          </cell>
          <cell r="U97">
            <v>1</v>
          </cell>
          <cell r="V97">
            <v>15</v>
          </cell>
          <cell r="W97">
            <v>12</v>
          </cell>
          <cell r="X97">
            <v>1</v>
          </cell>
          <cell r="Y97">
            <v>1</v>
          </cell>
          <cell r="Z97">
            <v>50</v>
          </cell>
          <cell r="AA97">
            <v>50</v>
          </cell>
          <cell r="AB97">
            <v>0.04</v>
          </cell>
          <cell r="AC97">
            <v>0.04</v>
          </cell>
          <cell r="AD97">
            <v>1</v>
          </cell>
          <cell r="AE97">
            <v>50</v>
          </cell>
          <cell r="AF97">
            <v>0.04</v>
          </cell>
        </row>
        <row r="98">
          <cell r="A98">
            <v>87</v>
          </cell>
          <cell r="B98" t="str">
            <v>A7x49.0*41.0</v>
          </cell>
          <cell r="C98">
            <v>1041</v>
          </cell>
          <cell r="D98">
            <v>1245</v>
          </cell>
          <cell r="E98">
            <v>24</v>
          </cell>
          <cell r="F98">
            <v>24</v>
          </cell>
          <cell r="G98">
            <v>26</v>
          </cell>
          <cell r="H98">
            <v>26</v>
          </cell>
          <cell r="I98">
            <v>2</v>
          </cell>
          <cell r="J98">
            <v>2</v>
          </cell>
          <cell r="K98">
            <v>203.5</v>
          </cell>
          <cell r="L98">
            <v>4</v>
          </cell>
          <cell r="M98">
            <v>16</v>
          </cell>
          <cell r="N98">
            <v>37</v>
          </cell>
          <cell r="O98">
            <v>37</v>
          </cell>
          <cell r="P98">
            <v>51</v>
          </cell>
          <cell r="Q98">
            <v>0</v>
          </cell>
          <cell r="R98">
            <v>0.1</v>
          </cell>
          <cell r="S98">
            <v>0.1</v>
          </cell>
          <cell r="T98">
            <v>0.1</v>
          </cell>
          <cell r="U98">
            <v>1</v>
          </cell>
          <cell r="V98">
            <v>15</v>
          </cell>
          <cell r="W98">
            <v>12</v>
          </cell>
          <cell r="X98">
            <v>1</v>
          </cell>
          <cell r="Y98">
            <v>1</v>
          </cell>
          <cell r="Z98">
            <v>50</v>
          </cell>
          <cell r="AA98">
            <v>50</v>
          </cell>
          <cell r="AB98">
            <v>0.04</v>
          </cell>
          <cell r="AC98">
            <v>0.04</v>
          </cell>
          <cell r="AD98">
            <v>1</v>
          </cell>
          <cell r="AE98">
            <v>50</v>
          </cell>
          <cell r="AF98">
            <v>0.04</v>
          </cell>
        </row>
        <row r="99">
          <cell r="A99">
            <v>88</v>
          </cell>
          <cell r="B99" t="str">
            <v>A7 24.5*29.5</v>
          </cell>
          <cell r="C99">
            <v>749</v>
          </cell>
          <cell r="D99">
            <v>622</v>
          </cell>
          <cell r="E99">
            <v>8</v>
          </cell>
          <cell r="F99">
            <v>8</v>
          </cell>
          <cell r="G99">
            <v>8</v>
          </cell>
          <cell r="H99">
            <v>8</v>
          </cell>
          <cell r="I99">
            <v>1</v>
          </cell>
          <cell r="J99">
            <v>1</v>
          </cell>
          <cell r="K99">
            <v>203.5</v>
          </cell>
          <cell r="L99">
            <v>1</v>
          </cell>
          <cell r="M99">
            <v>25</v>
          </cell>
          <cell r="N99">
            <v>56</v>
          </cell>
          <cell r="O99">
            <v>56</v>
          </cell>
          <cell r="P99">
            <v>78</v>
          </cell>
          <cell r="Q99">
            <v>0</v>
          </cell>
          <cell r="R99">
            <v>0.1</v>
          </cell>
          <cell r="S99">
            <v>0.1</v>
          </cell>
          <cell r="T99">
            <v>0.1</v>
          </cell>
          <cell r="U99">
            <v>1</v>
          </cell>
          <cell r="V99">
            <v>15</v>
          </cell>
          <cell r="W99">
            <v>12</v>
          </cell>
          <cell r="X99">
            <v>1</v>
          </cell>
          <cell r="Y99">
            <v>1</v>
          </cell>
          <cell r="Z99">
            <v>50</v>
          </cell>
          <cell r="AA99">
            <v>50</v>
          </cell>
          <cell r="AB99">
            <v>0.04</v>
          </cell>
          <cell r="AC99">
            <v>0.04</v>
          </cell>
          <cell r="AD99">
            <v>1</v>
          </cell>
          <cell r="AE99">
            <v>50</v>
          </cell>
          <cell r="AF99">
            <v>0.04</v>
          </cell>
        </row>
        <row r="100">
          <cell r="A100">
            <v>89</v>
          </cell>
          <cell r="B100" t="str">
            <v>A7c39.0*30.5</v>
          </cell>
          <cell r="C100">
            <v>775</v>
          </cell>
          <cell r="D100">
            <v>991</v>
          </cell>
          <cell r="E100">
            <v>46</v>
          </cell>
          <cell r="F100">
            <v>46</v>
          </cell>
          <cell r="G100">
            <v>54</v>
          </cell>
          <cell r="H100">
            <v>54</v>
          </cell>
          <cell r="I100">
            <v>1</v>
          </cell>
          <cell r="J100">
            <v>1</v>
          </cell>
          <cell r="K100">
            <v>203.5</v>
          </cell>
          <cell r="L100">
            <v>1</v>
          </cell>
          <cell r="M100">
            <v>24</v>
          </cell>
          <cell r="N100">
            <v>54</v>
          </cell>
          <cell r="O100">
            <v>54</v>
          </cell>
          <cell r="P100">
            <v>75</v>
          </cell>
          <cell r="Q100">
            <v>0</v>
          </cell>
          <cell r="R100">
            <v>0.1</v>
          </cell>
          <cell r="S100">
            <v>0.1</v>
          </cell>
          <cell r="T100">
            <v>0.1</v>
          </cell>
          <cell r="U100">
            <v>1</v>
          </cell>
          <cell r="V100">
            <v>15</v>
          </cell>
          <cell r="W100">
            <v>12</v>
          </cell>
          <cell r="X100">
            <v>1</v>
          </cell>
          <cell r="Y100">
            <v>1</v>
          </cell>
          <cell r="Z100">
            <v>50</v>
          </cell>
          <cell r="AA100">
            <v>50</v>
          </cell>
          <cell r="AB100">
            <v>0.04</v>
          </cell>
          <cell r="AC100">
            <v>0.04</v>
          </cell>
          <cell r="AD100">
            <v>1</v>
          </cell>
          <cell r="AE100">
            <v>50</v>
          </cell>
          <cell r="AF100">
            <v>0.04</v>
          </cell>
        </row>
        <row r="101">
          <cell r="A101">
            <v>90</v>
          </cell>
          <cell r="B101" t="str">
            <v/>
          </cell>
          <cell r="C101" t="str">
            <v/>
          </cell>
          <cell r="D101" t="str">
            <v/>
          </cell>
          <cell r="E101" t="str">
            <v/>
          </cell>
          <cell r="F101" t="str">
            <v/>
          </cell>
          <cell r="G101" t="str">
            <v/>
          </cell>
          <cell r="H101" t="str">
            <v/>
          </cell>
          <cell r="I101" t="str">
            <v/>
          </cell>
          <cell r="J101" t="str">
            <v/>
          </cell>
          <cell r="K101" t="str">
            <v/>
          </cell>
          <cell r="L101" t="str">
            <v/>
          </cell>
          <cell r="M101" t="str">
            <v/>
          </cell>
          <cell r="N101" t="str">
            <v/>
          </cell>
          <cell r="O101" t="str">
            <v/>
          </cell>
          <cell r="P101" t="str">
            <v/>
          </cell>
          <cell r="Q101" t="str">
            <v/>
          </cell>
          <cell r="R101" t="str">
            <v/>
          </cell>
          <cell r="S101" t="str">
            <v/>
          </cell>
          <cell r="T101" t="str">
            <v/>
          </cell>
          <cell r="U101" t="str">
            <v/>
          </cell>
          <cell r="V101" t="str">
            <v/>
          </cell>
          <cell r="W101" t="str">
            <v/>
          </cell>
          <cell r="X101" t="str">
            <v/>
          </cell>
          <cell r="Y101" t="str">
            <v/>
          </cell>
          <cell r="Z101" t="str">
            <v/>
          </cell>
          <cell r="AA101" t="str">
            <v/>
          </cell>
          <cell r="AB101" t="str">
            <v/>
          </cell>
          <cell r="AC101" t="str">
            <v/>
          </cell>
          <cell r="AD101" t="str">
            <v/>
          </cell>
          <cell r="AE101" t="str">
            <v/>
          </cell>
          <cell r="AF101" t="str">
            <v/>
          </cell>
        </row>
        <row r="102">
          <cell r="A102">
            <v>91</v>
          </cell>
          <cell r="B102" t="str">
            <v>A7 51.0*45.0</v>
          </cell>
          <cell r="C102">
            <v>1143</v>
          </cell>
          <cell r="D102">
            <v>1295</v>
          </cell>
          <cell r="E102">
            <v>25</v>
          </cell>
          <cell r="F102">
            <v>25</v>
          </cell>
          <cell r="G102">
            <v>26</v>
          </cell>
          <cell r="H102">
            <v>26</v>
          </cell>
          <cell r="I102">
            <v>1</v>
          </cell>
          <cell r="J102">
            <v>1</v>
          </cell>
          <cell r="K102">
            <v>203.5</v>
          </cell>
          <cell r="L102">
            <v>1</v>
          </cell>
          <cell r="M102">
            <v>14</v>
          </cell>
          <cell r="N102">
            <v>32</v>
          </cell>
          <cell r="O102">
            <v>32</v>
          </cell>
          <cell r="P102">
            <v>44</v>
          </cell>
          <cell r="Q102">
            <v>0</v>
          </cell>
          <cell r="R102">
            <v>0.1</v>
          </cell>
          <cell r="S102">
            <v>0.1</v>
          </cell>
          <cell r="T102">
            <v>0.1</v>
          </cell>
          <cell r="U102">
            <v>1</v>
          </cell>
          <cell r="V102">
            <v>15</v>
          </cell>
          <cell r="W102">
            <v>12</v>
          </cell>
          <cell r="X102">
            <v>1</v>
          </cell>
          <cell r="Y102">
            <v>1</v>
          </cell>
          <cell r="Z102">
            <v>50</v>
          </cell>
          <cell r="AA102">
            <v>50</v>
          </cell>
          <cell r="AB102">
            <v>0.04</v>
          </cell>
          <cell r="AC102">
            <v>0.04</v>
          </cell>
          <cell r="AD102">
            <v>1</v>
          </cell>
          <cell r="AE102">
            <v>50</v>
          </cell>
          <cell r="AF102">
            <v>0.04</v>
          </cell>
        </row>
        <row r="103">
          <cell r="A103">
            <v>92</v>
          </cell>
          <cell r="B103" t="str">
            <v>A7c51.0*45.0</v>
          </cell>
          <cell r="C103">
            <v>1143</v>
          </cell>
          <cell r="D103">
            <v>1295</v>
          </cell>
          <cell r="E103">
            <v>230</v>
          </cell>
          <cell r="F103">
            <v>230</v>
          </cell>
          <cell r="G103">
            <v>206</v>
          </cell>
          <cell r="H103">
            <v>206</v>
          </cell>
          <cell r="I103">
            <v>1</v>
          </cell>
          <cell r="J103">
            <v>1</v>
          </cell>
          <cell r="K103">
            <v>203.5</v>
          </cell>
          <cell r="L103">
            <v>1</v>
          </cell>
          <cell r="M103">
            <v>14</v>
          </cell>
          <cell r="N103">
            <v>32</v>
          </cell>
          <cell r="O103">
            <v>32</v>
          </cell>
          <cell r="P103">
            <v>44</v>
          </cell>
          <cell r="Q103">
            <v>0</v>
          </cell>
          <cell r="R103">
            <v>0.1</v>
          </cell>
          <cell r="S103">
            <v>0.1</v>
          </cell>
          <cell r="T103">
            <v>0.1</v>
          </cell>
          <cell r="U103">
            <v>1</v>
          </cell>
          <cell r="V103">
            <v>15</v>
          </cell>
          <cell r="W103">
            <v>12</v>
          </cell>
          <cell r="X103">
            <v>1</v>
          </cell>
          <cell r="Y103">
            <v>1</v>
          </cell>
          <cell r="Z103">
            <v>50</v>
          </cell>
          <cell r="AA103">
            <v>50</v>
          </cell>
          <cell r="AB103">
            <v>0.04</v>
          </cell>
          <cell r="AC103">
            <v>0.04</v>
          </cell>
          <cell r="AD103">
            <v>1</v>
          </cell>
          <cell r="AE103">
            <v>50</v>
          </cell>
          <cell r="AF103">
            <v>0.04</v>
          </cell>
        </row>
        <row r="104">
          <cell r="A104">
            <v>93</v>
          </cell>
          <cell r="B104" t="str">
            <v>A7x51.0*45.0</v>
          </cell>
          <cell r="C104">
            <v>1143</v>
          </cell>
          <cell r="D104">
            <v>1295</v>
          </cell>
          <cell r="E104">
            <v>25</v>
          </cell>
          <cell r="F104">
            <v>25</v>
          </cell>
          <cell r="G104">
            <v>26</v>
          </cell>
          <cell r="H104">
            <v>26</v>
          </cell>
          <cell r="I104">
            <v>2</v>
          </cell>
          <cell r="J104">
            <v>2</v>
          </cell>
          <cell r="K104">
            <v>203.5</v>
          </cell>
          <cell r="L104">
            <v>4</v>
          </cell>
          <cell r="M104">
            <v>14</v>
          </cell>
          <cell r="N104">
            <v>32</v>
          </cell>
          <cell r="O104">
            <v>32</v>
          </cell>
          <cell r="P104">
            <v>44</v>
          </cell>
          <cell r="Q104">
            <v>0</v>
          </cell>
          <cell r="R104">
            <v>0.1</v>
          </cell>
          <cell r="S104">
            <v>0.1</v>
          </cell>
          <cell r="T104">
            <v>0.1</v>
          </cell>
          <cell r="U104">
            <v>1</v>
          </cell>
          <cell r="V104">
            <v>15</v>
          </cell>
          <cell r="W104">
            <v>12</v>
          </cell>
          <cell r="X104">
            <v>1</v>
          </cell>
          <cell r="Y104">
            <v>1</v>
          </cell>
          <cell r="Z104">
            <v>50</v>
          </cell>
          <cell r="AA104">
            <v>50</v>
          </cell>
          <cell r="AB104">
            <v>0.04</v>
          </cell>
          <cell r="AC104">
            <v>0.04</v>
          </cell>
          <cell r="AD104">
            <v>1</v>
          </cell>
          <cell r="AE104">
            <v>50</v>
          </cell>
          <cell r="AF104">
            <v>0.04</v>
          </cell>
        </row>
        <row r="105">
          <cell r="A105">
            <v>94</v>
          </cell>
          <cell r="B105" t="str">
            <v/>
          </cell>
          <cell r="C105" t="str">
            <v/>
          </cell>
          <cell r="D105" t="str">
            <v/>
          </cell>
          <cell r="E105" t="str">
            <v/>
          </cell>
          <cell r="F105" t="str">
            <v/>
          </cell>
          <cell r="G105" t="str">
            <v/>
          </cell>
          <cell r="H105" t="str">
            <v/>
          </cell>
          <cell r="I105" t="str">
            <v/>
          </cell>
          <cell r="J105" t="str">
            <v/>
          </cell>
          <cell r="K105" t="str">
            <v/>
          </cell>
          <cell r="L105" t="str">
            <v/>
          </cell>
          <cell r="M105" t="str">
            <v/>
          </cell>
          <cell r="N105" t="str">
            <v/>
          </cell>
          <cell r="O105" t="str">
            <v/>
          </cell>
          <cell r="P105" t="str">
            <v/>
          </cell>
          <cell r="Q105" t="str">
            <v/>
          </cell>
          <cell r="R105" t="str">
            <v/>
          </cell>
          <cell r="S105" t="str">
            <v/>
          </cell>
          <cell r="T105" t="str">
            <v/>
          </cell>
          <cell r="U105" t="str">
            <v/>
          </cell>
          <cell r="V105" t="str">
            <v/>
          </cell>
          <cell r="W105" t="str">
            <v/>
          </cell>
          <cell r="X105" t="str">
            <v/>
          </cell>
          <cell r="Y105" t="str">
            <v/>
          </cell>
          <cell r="Z105" t="str">
            <v/>
          </cell>
          <cell r="AA105" t="str">
            <v/>
          </cell>
          <cell r="AB105" t="str">
            <v/>
          </cell>
          <cell r="AC105" t="str">
            <v/>
          </cell>
          <cell r="AD105" t="str">
            <v/>
          </cell>
          <cell r="AE105" t="str">
            <v/>
          </cell>
          <cell r="AF105" t="str">
            <v/>
          </cell>
        </row>
        <row r="106">
          <cell r="A106">
            <v>95</v>
          </cell>
          <cell r="B106" t="str">
            <v/>
          </cell>
          <cell r="C106" t="str">
            <v/>
          </cell>
          <cell r="D106" t="str">
            <v/>
          </cell>
          <cell r="E106" t="str">
            <v/>
          </cell>
          <cell r="F106" t="str">
            <v/>
          </cell>
          <cell r="G106" t="str">
            <v/>
          </cell>
          <cell r="H106" t="str">
            <v/>
          </cell>
          <cell r="I106" t="str">
            <v/>
          </cell>
          <cell r="J106" t="str">
            <v/>
          </cell>
          <cell r="K106" t="str">
            <v/>
          </cell>
          <cell r="L106" t="str">
            <v/>
          </cell>
          <cell r="M106" t="str">
            <v/>
          </cell>
          <cell r="N106" t="str">
            <v/>
          </cell>
          <cell r="O106" t="str">
            <v/>
          </cell>
          <cell r="P106" t="str">
            <v/>
          </cell>
          <cell r="Q106" t="str">
            <v/>
          </cell>
          <cell r="R106" t="str">
            <v/>
          </cell>
          <cell r="S106" t="str">
            <v/>
          </cell>
          <cell r="T106" t="str">
            <v/>
          </cell>
          <cell r="U106" t="str">
            <v/>
          </cell>
          <cell r="V106" t="str">
            <v/>
          </cell>
          <cell r="W106" t="str">
            <v/>
          </cell>
          <cell r="X106" t="str">
            <v/>
          </cell>
          <cell r="Y106" t="str">
            <v/>
          </cell>
          <cell r="Z106" t="str">
            <v/>
          </cell>
          <cell r="AA106" t="str">
            <v/>
          </cell>
          <cell r="AB106" t="str">
            <v/>
          </cell>
          <cell r="AC106" t="str">
            <v/>
          </cell>
          <cell r="AD106" t="str">
            <v/>
          </cell>
          <cell r="AE106" t="str">
            <v/>
          </cell>
          <cell r="AF106" t="str">
            <v/>
          </cell>
        </row>
        <row r="107">
          <cell r="A107">
            <v>96</v>
          </cell>
          <cell r="B107" t="str">
            <v>A7 53.0*45.0</v>
          </cell>
          <cell r="C107">
            <v>1143</v>
          </cell>
          <cell r="D107">
            <v>1346</v>
          </cell>
          <cell r="E107">
            <v>25</v>
          </cell>
          <cell r="F107">
            <v>25</v>
          </cell>
          <cell r="G107">
            <v>26</v>
          </cell>
          <cell r="H107">
            <v>26</v>
          </cell>
          <cell r="I107">
            <v>1</v>
          </cell>
          <cell r="J107">
            <v>1</v>
          </cell>
          <cell r="K107">
            <v>203.5</v>
          </cell>
          <cell r="L107">
            <v>1</v>
          </cell>
          <cell r="M107">
            <v>14</v>
          </cell>
          <cell r="N107">
            <v>32</v>
          </cell>
          <cell r="O107">
            <v>32</v>
          </cell>
          <cell r="P107">
            <v>44</v>
          </cell>
          <cell r="Q107">
            <v>0</v>
          </cell>
          <cell r="R107">
            <v>0.1</v>
          </cell>
          <cell r="S107">
            <v>0.1</v>
          </cell>
          <cell r="T107">
            <v>0.1</v>
          </cell>
          <cell r="U107">
            <v>1</v>
          </cell>
          <cell r="V107">
            <v>15</v>
          </cell>
          <cell r="W107">
            <v>12</v>
          </cell>
          <cell r="X107">
            <v>1</v>
          </cell>
          <cell r="Y107">
            <v>1</v>
          </cell>
          <cell r="Z107">
            <v>50</v>
          </cell>
          <cell r="AA107">
            <v>50</v>
          </cell>
          <cell r="AB107">
            <v>0.04</v>
          </cell>
          <cell r="AC107">
            <v>0.04</v>
          </cell>
          <cell r="AD107">
            <v>1</v>
          </cell>
          <cell r="AE107">
            <v>50</v>
          </cell>
          <cell r="AF107">
            <v>0.04</v>
          </cell>
        </row>
        <row r="108">
          <cell r="A108">
            <v>97</v>
          </cell>
          <cell r="B108" t="str">
            <v>A7c53.0*45.0</v>
          </cell>
          <cell r="C108">
            <v>1143</v>
          </cell>
          <cell r="D108">
            <v>1346</v>
          </cell>
          <cell r="E108">
            <v>230</v>
          </cell>
          <cell r="F108">
            <v>230</v>
          </cell>
          <cell r="G108">
            <v>231</v>
          </cell>
          <cell r="H108">
            <v>231</v>
          </cell>
          <cell r="I108">
            <v>1</v>
          </cell>
          <cell r="J108">
            <v>1</v>
          </cell>
          <cell r="K108">
            <v>203.5</v>
          </cell>
          <cell r="L108">
            <v>1</v>
          </cell>
          <cell r="M108">
            <v>14</v>
          </cell>
          <cell r="N108">
            <v>32</v>
          </cell>
          <cell r="O108">
            <v>32</v>
          </cell>
          <cell r="P108">
            <v>44</v>
          </cell>
          <cell r="Q108">
            <v>0</v>
          </cell>
          <cell r="R108">
            <v>0.1</v>
          </cell>
          <cell r="S108">
            <v>0.1</v>
          </cell>
          <cell r="T108">
            <v>0.1</v>
          </cell>
          <cell r="U108">
            <v>1</v>
          </cell>
          <cell r="V108">
            <v>15</v>
          </cell>
          <cell r="W108">
            <v>12</v>
          </cell>
          <cell r="X108">
            <v>1</v>
          </cell>
          <cell r="Y108">
            <v>1</v>
          </cell>
          <cell r="Z108">
            <v>50</v>
          </cell>
          <cell r="AA108">
            <v>50</v>
          </cell>
          <cell r="AB108">
            <v>0.04</v>
          </cell>
          <cell r="AC108">
            <v>0.04</v>
          </cell>
          <cell r="AD108">
            <v>1</v>
          </cell>
          <cell r="AE108">
            <v>50</v>
          </cell>
          <cell r="AF108">
            <v>0.04</v>
          </cell>
        </row>
        <row r="109">
          <cell r="A109">
            <v>98</v>
          </cell>
          <cell r="B109" t="str">
            <v>A7x53.0*45.0</v>
          </cell>
          <cell r="C109">
            <v>1143</v>
          </cell>
          <cell r="D109">
            <v>1346</v>
          </cell>
          <cell r="E109">
            <v>10</v>
          </cell>
          <cell r="F109">
            <v>10</v>
          </cell>
          <cell r="G109">
            <v>11</v>
          </cell>
          <cell r="H109">
            <v>11</v>
          </cell>
          <cell r="I109">
            <v>2</v>
          </cell>
          <cell r="J109">
            <v>2</v>
          </cell>
          <cell r="K109">
            <v>203.5</v>
          </cell>
          <cell r="L109">
            <v>4</v>
          </cell>
          <cell r="M109">
            <v>14</v>
          </cell>
          <cell r="N109">
            <v>32</v>
          </cell>
          <cell r="O109">
            <v>32</v>
          </cell>
          <cell r="P109">
            <v>44</v>
          </cell>
          <cell r="Q109">
            <v>0</v>
          </cell>
          <cell r="R109">
            <v>0.1</v>
          </cell>
          <cell r="S109">
            <v>0.1</v>
          </cell>
          <cell r="T109">
            <v>0.1</v>
          </cell>
          <cell r="U109">
            <v>1</v>
          </cell>
          <cell r="V109">
            <v>15</v>
          </cell>
          <cell r="W109">
            <v>12</v>
          </cell>
          <cell r="X109">
            <v>1</v>
          </cell>
          <cell r="Y109">
            <v>1</v>
          </cell>
          <cell r="Z109">
            <v>50</v>
          </cell>
          <cell r="AA109">
            <v>50</v>
          </cell>
          <cell r="AB109">
            <v>0.04</v>
          </cell>
          <cell r="AC109">
            <v>0.04</v>
          </cell>
          <cell r="AD109">
            <v>1</v>
          </cell>
          <cell r="AE109">
            <v>50</v>
          </cell>
          <cell r="AF109">
            <v>0.04</v>
          </cell>
        </row>
        <row r="110">
          <cell r="A110">
            <v>99</v>
          </cell>
          <cell r="B110" t="str">
            <v/>
          </cell>
          <cell r="C110" t="str">
            <v/>
          </cell>
          <cell r="D110" t="str">
            <v/>
          </cell>
          <cell r="E110" t="str">
            <v/>
          </cell>
          <cell r="F110" t="str">
            <v/>
          </cell>
          <cell r="G110" t="str">
            <v/>
          </cell>
          <cell r="H110" t="str">
            <v/>
          </cell>
          <cell r="I110" t="str">
            <v/>
          </cell>
          <cell r="J110" t="str">
            <v/>
          </cell>
          <cell r="K110" t="str">
            <v/>
          </cell>
          <cell r="L110" t="str">
            <v/>
          </cell>
          <cell r="M110" t="str">
            <v/>
          </cell>
          <cell r="N110" t="str">
            <v/>
          </cell>
          <cell r="O110" t="str">
            <v/>
          </cell>
          <cell r="P110" t="str">
            <v/>
          </cell>
          <cell r="Q110" t="str">
            <v/>
          </cell>
          <cell r="R110" t="str">
            <v/>
          </cell>
          <cell r="S110" t="str">
            <v/>
          </cell>
          <cell r="T110" t="str">
            <v/>
          </cell>
          <cell r="U110" t="str">
            <v/>
          </cell>
          <cell r="V110" t="str">
            <v/>
          </cell>
          <cell r="W110" t="str">
            <v/>
          </cell>
          <cell r="X110" t="str">
            <v/>
          </cell>
          <cell r="Y110" t="str">
            <v/>
          </cell>
          <cell r="Z110" t="str">
            <v/>
          </cell>
          <cell r="AA110" t="str">
            <v/>
          </cell>
          <cell r="AB110" t="str">
            <v/>
          </cell>
          <cell r="AC110" t="str">
            <v/>
          </cell>
          <cell r="AD110" t="str">
            <v/>
          </cell>
          <cell r="AE110" t="str">
            <v/>
          </cell>
          <cell r="AF110" t="str">
            <v/>
          </cell>
        </row>
        <row r="111">
          <cell r="A111">
            <v>100</v>
          </cell>
          <cell r="B111" t="str">
            <v/>
          </cell>
          <cell r="C111" t="str">
            <v/>
          </cell>
          <cell r="D111" t="str">
            <v/>
          </cell>
          <cell r="E111" t="str">
            <v/>
          </cell>
          <cell r="F111" t="str">
            <v/>
          </cell>
          <cell r="G111" t="str">
            <v/>
          </cell>
          <cell r="H111" t="str">
            <v/>
          </cell>
          <cell r="I111" t="str">
            <v/>
          </cell>
          <cell r="J111" t="str">
            <v/>
          </cell>
          <cell r="K111" t="str">
            <v/>
          </cell>
          <cell r="L111" t="str">
            <v/>
          </cell>
          <cell r="M111" t="str">
            <v/>
          </cell>
          <cell r="N111" t="str">
            <v/>
          </cell>
          <cell r="O111" t="str">
            <v/>
          </cell>
          <cell r="P111" t="str">
            <v/>
          </cell>
          <cell r="Q111" t="str">
            <v/>
          </cell>
          <cell r="R111" t="str">
            <v/>
          </cell>
          <cell r="S111" t="str">
            <v/>
          </cell>
          <cell r="T111" t="str">
            <v/>
          </cell>
          <cell r="U111" t="str">
            <v/>
          </cell>
          <cell r="V111" t="str">
            <v/>
          </cell>
          <cell r="W111" t="str">
            <v/>
          </cell>
          <cell r="X111" t="str">
            <v/>
          </cell>
          <cell r="Y111" t="str">
            <v/>
          </cell>
          <cell r="Z111" t="str">
            <v/>
          </cell>
          <cell r="AA111" t="str">
            <v/>
          </cell>
          <cell r="AB111" t="str">
            <v/>
          </cell>
          <cell r="AC111" t="str">
            <v/>
          </cell>
          <cell r="AD111" t="str">
            <v/>
          </cell>
          <cell r="AE111" t="str">
            <v/>
          </cell>
          <cell r="AF111" t="str">
            <v/>
          </cell>
        </row>
        <row r="112">
          <cell r="A112">
            <v>101</v>
          </cell>
          <cell r="B112" t="str">
            <v>U4x34.5*27.0</v>
          </cell>
          <cell r="C112">
            <v>686</v>
          </cell>
          <cell r="D112">
            <v>876</v>
          </cell>
          <cell r="E112">
            <v>8</v>
          </cell>
          <cell r="F112">
            <v>8</v>
          </cell>
          <cell r="G112">
            <v>11</v>
          </cell>
          <cell r="H112">
            <v>11</v>
          </cell>
          <cell r="I112">
            <v>2</v>
          </cell>
          <cell r="J112">
            <v>2</v>
          </cell>
          <cell r="K112">
            <v>203.5</v>
          </cell>
          <cell r="L112">
            <v>3</v>
          </cell>
          <cell r="M112">
            <v>16</v>
          </cell>
          <cell r="N112">
            <v>35</v>
          </cell>
          <cell r="O112">
            <v>35</v>
          </cell>
          <cell r="P112">
            <v>52</v>
          </cell>
          <cell r="Q112">
            <v>0</v>
          </cell>
          <cell r="R112">
            <v>0.1</v>
          </cell>
          <cell r="S112">
            <v>0.1</v>
          </cell>
          <cell r="T112">
            <v>0.1</v>
          </cell>
          <cell r="U112">
            <v>1</v>
          </cell>
          <cell r="V112">
            <v>15</v>
          </cell>
          <cell r="W112">
            <v>12</v>
          </cell>
          <cell r="X112">
            <v>1</v>
          </cell>
          <cell r="Y112">
            <v>1</v>
          </cell>
          <cell r="Z112">
            <v>50</v>
          </cell>
          <cell r="AA112">
            <v>50</v>
          </cell>
          <cell r="AB112">
            <v>0.04</v>
          </cell>
          <cell r="AC112">
            <v>0.04</v>
          </cell>
          <cell r="AD112">
            <v>1</v>
          </cell>
          <cell r="AE112">
            <v>50</v>
          </cell>
          <cell r="AF112">
            <v>0.04</v>
          </cell>
        </row>
        <row r="113">
          <cell r="A113">
            <v>102</v>
          </cell>
          <cell r="B113" t="str">
            <v>U4h34.5*27.0</v>
          </cell>
          <cell r="C113">
            <v>686</v>
          </cell>
          <cell r="D113">
            <v>876</v>
          </cell>
          <cell r="E113">
            <v>8</v>
          </cell>
          <cell r="F113">
            <v>8</v>
          </cell>
          <cell r="G113">
            <v>11</v>
          </cell>
          <cell r="H113">
            <v>11</v>
          </cell>
          <cell r="I113">
            <v>1</v>
          </cell>
          <cell r="J113">
            <v>2</v>
          </cell>
          <cell r="K113">
            <v>203.5</v>
          </cell>
          <cell r="L113">
            <v>2</v>
          </cell>
          <cell r="M113">
            <v>16</v>
          </cell>
          <cell r="N113">
            <v>35</v>
          </cell>
          <cell r="O113">
            <v>35</v>
          </cell>
          <cell r="P113">
            <v>52</v>
          </cell>
          <cell r="Q113">
            <v>0</v>
          </cell>
          <cell r="R113">
            <v>0.1</v>
          </cell>
          <cell r="S113">
            <v>0.1</v>
          </cell>
          <cell r="T113">
            <v>0.1</v>
          </cell>
          <cell r="U113">
            <v>1</v>
          </cell>
          <cell r="V113">
            <v>15</v>
          </cell>
          <cell r="W113">
            <v>12</v>
          </cell>
          <cell r="X113">
            <v>1</v>
          </cell>
          <cell r="Y113">
            <v>1</v>
          </cell>
          <cell r="Z113">
            <v>50</v>
          </cell>
          <cell r="AA113">
            <v>50</v>
          </cell>
          <cell r="AB113">
            <v>0.04</v>
          </cell>
          <cell r="AC113">
            <v>0.04</v>
          </cell>
          <cell r="AD113">
            <v>1</v>
          </cell>
          <cell r="AE113">
            <v>50</v>
          </cell>
          <cell r="AF113">
            <v>0.04</v>
          </cell>
        </row>
        <row r="114">
          <cell r="A114">
            <v>103</v>
          </cell>
          <cell r="B114" t="str">
            <v>U4x39.5*31.0</v>
          </cell>
          <cell r="C114">
            <v>787</v>
          </cell>
          <cell r="D114">
            <v>1003</v>
          </cell>
          <cell r="E114">
            <v>12</v>
          </cell>
          <cell r="F114">
            <v>12</v>
          </cell>
          <cell r="G114">
            <v>12</v>
          </cell>
          <cell r="H114">
            <v>12</v>
          </cell>
          <cell r="I114">
            <v>2</v>
          </cell>
          <cell r="J114">
            <v>2</v>
          </cell>
          <cell r="K114">
            <v>203.5</v>
          </cell>
          <cell r="L114">
            <v>3</v>
          </cell>
          <cell r="M114">
            <v>13</v>
          </cell>
          <cell r="N114">
            <v>30</v>
          </cell>
          <cell r="O114">
            <v>30</v>
          </cell>
          <cell r="P114">
            <v>45</v>
          </cell>
          <cell r="Q114">
            <v>0</v>
          </cell>
          <cell r="R114">
            <v>0.1</v>
          </cell>
          <cell r="S114">
            <v>0.1</v>
          </cell>
          <cell r="T114">
            <v>0.1</v>
          </cell>
          <cell r="U114">
            <v>1</v>
          </cell>
          <cell r="V114">
            <v>15</v>
          </cell>
          <cell r="W114">
            <v>12</v>
          </cell>
          <cell r="X114">
            <v>1</v>
          </cell>
          <cell r="Y114">
            <v>1</v>
          </cell>
          <cell r="Z114">
            <v>50</v>
          </cell>
          <cell r="AA114">
            <v>50</v>
          </cell>
          <cell r="AB114">
            <v>0.04</v>
          </cell>
          <cell r="AC114">
            <v>0.04</v>
          </cell>
          <cell r="AD114">
            <v>1</v>
          </cell>
          <cell r="AE114">
            <v>50</v>
          </cell>
          <cell r="AF114">
            <v>0.04</v>
          </cell>
        </row>
        <row r="115">
          <cell r="A115">
            <v>104</v>
          </cell>
          <cell r="B115" t="str">
            <v/>
          </cell>
          <cell r="C115" t="str">
            <v/>
          </cell>
          <cell r="D115" t="str">
            <v/>
          </cell>
          <cell r="E115" t="str">
            <v/>
          </cell>
          <cell r="F115" t="str">
            <v/>
          </cell>
          <cell r="G115" t="str">
            <v/>
          </cell>
          <cell r="H115" t="str">
            <v/>
          </cell>
          <cell r="I115" t="str">
            <v/>
          </cell>
          <cell r="J115" t="str">
            <v/>
          </cell>
          <cell r="K115" t="str">
            <v/>
          </cell>
          <cell r="L115" t="str">
            <v/>
          </cell>
          <cell r="M115" t="str">
            <v/>
          </cell>
          <cell r="N115" t="str">
            <v/>
          </cell>
          <cell r="O115" t="str">
            <v/>
          </cell>
          <cell r="P115" t="str">
            <v/>
          </cell>
          <cell r="Q115" t="str">
            <v/>
          </cell>
          <cell r="R115" t="str">
            <v/>
          </cell>
          <cell r="S115" t="str">
            <v/>
          </cell>
          <cell r="T115" t="str">
            <v/>
          </cell>
          <cell r="U115" t="str">
            <v/>
          </cell>
          <cell r="V115" t="str">
            <v/>
          </cell>
          <cell r="W115" t="str">
            <v/>
          </cell>
          <cell r="X115" t="str">
            <v/>
          </cell>
          <cell r="Y115" t="str">
            <v/>
          </cell>
          <cell r="Z115" t="str">
            <v/>
          </cell>
          <cell r="AA115" t="str">
            <v/>
          </cell>
          <cell r="AB115" t="str">
            <v/>
          </cell>
          <cell r="AC115" t="str">
            <v/>
          </cell>
          <cell r="AD115" t="str">
            <v/>
          </cell>
          <cell r="AE115" t="str">
            <v/>
          </cell>
          <cell r="AF115" t="str">
            <v/>
          </cell>
        </row>
        <row r="116">
          <cell r="A116">
            <v>105</v>
          </cell>
          <cell r="B116" t="str">
            <v>U5 34.5*25.0</v>
          </cell>
          <cell r="C116">
            <v>635</v>
          </cell>
          <cell r="D116">
            <v>876</v>
          </cell>
          <cell r="E116">
            <v>8</v>
          </cell>
          <cell r="F116">
            <v>8</v>
          </cell>
          <cell r="G116">
            <v>8</v>
          </cell>
          <cell r="H116">
            <v>8</v>
          </cell>
          <cell r="I116">
            <v>1</v>
          </cell>
          <cell r="J116">
            <v>1</v>
          </cell>
          <cell r="K116">
            <v>203.5</v>
          </cell>
          <cell r="L116">
            <v>1</v>
          </cell>
          <cell r="M116">
            <v>21</v>
          </cell>
          <cell r="N116">
            <v>47</v>
          </cell>
          <cell r="O116">
            <v>47</v>
          </cell>
          <cell r="P116">
            <v>70</v>
          </cell>
          <cell r="Q116">
            <v>0</v>
          </cell>
          <cell r="R116">
            <v>0.1</v>
          </cell>
          <cell r="S116">
            <v>0.1</v>
          </cell>
          <cell r="T116">
            <v>0.1</v>
          </cell>
          <cell r="U116">
            <v>1</v>
          </cell>
          <cell r="V116">
            <v>15</v>
          </cell>
          <cell r="W116">
            <v>12</v>
          </cell>
          <cell r="X116">
            <v>1</v>
          </cell>
          <cell r="Y116">
            <v>1</v>
          </cell>
          <cell r="Z116">
            <v>50</v>
          </cell>
          <cell r="AA116">
            <v>50</v>
          </cell>
          <cell r="AB116">
            <v>0.04</v>
          </cell>
          <cell r="AC116">
            <v>0.04</v>
          </cell>
          <cell r="AD116">
            <v>1</v>
          </cell>
          <cell r="AE116">
            <v>50</v>
          </cell>
          <cell r="AF116">
            <v>0.04</v>
          </cell>
        </row>
        <row r="117">
          <cell r="A117">
            <v>106</v>
          </cell>
          <cell r="B117" t="str">
            <v>U5x34.5*25.0</v>
          </cell>
          <cell r="C117">
            <v>635</v>
          </cell>
          <cell r="D117">
            <v>876</v>
          </cell>
          <cell r="E117">
            <v>12</v>
          </cell>
          <cell r="F117">
            <v>12</v>
          </cell>
          <cell r="G117">
            <v>12</v>
          </cell>
          <cell r="H117">
            <v>12</v>
          </cell>
          <cell r="I117">
            <v>2</v>
          </cell>
          <cell r="J117">
            <v>2</v>
          </cell>
          <cell r="K117">
            <v>203.5</v>
          </cell>
          <cell r="L117">
            <v>3</v>
          </cell>
          <cell r="M117">
            <v>21</v>
          </cell>
          <cell r="N117">
            <v>47</v>
          </cell>
          <cell r="O117">
            <v>47</v>
          </cell>
          <cell r="P117">
            <v>70</v>
          </cell>
          <cell r="Q117">
            <v>0</v>
          </cell>
          <cell r="R117">
            <v>0.1</v>
          </cell>
          <cell r="S117">
            <v>0.1</v>
          </cell>
          <cell r="T117">
            <v>0.1</v>
          </cell>
          <cell r="U117">
            <v>1</v>
          </cell>
          <cell r="V117">
            <v>15</v>
          </cell>
          <cell r="W117">
            <v>12</v>
          </cell>
          <cell r="X117">
            <v>1</v>
          </cell>
          <cell r="Y117">
            <v>1</v>
          </cell>
          <cell r="Z117">
            <v>50</v>
          </cell>
          <cell r="AA117">
            <v>50</v>
          </cell>
          <cell r="AB117">
            <v>0.04</v>
          </cell>
          <cell r="AC117">
            <v>0.04</v>
          </cell>
          <cell r="AD117">
            <v>1</v>
          </cell>
          <cell r="AE117">
            <v>50</v>
          </cell>
          <cell r="AF117">
            <v>0.04</v>
          </cell>
        </row>
        <row r="118">
          <cell r="A118">
            <v>107</v>
          </cell>
          <cell r="B118" t="str">
            <v>U5 33.5*26.5</v>
          </cell>
          <cell r="C118">
            <v>673</v>
          </cell>
          <cell r="D118">
            <v>851</v>
          </cell>
          <cell r="E118">
            <v>8</v>
          </cell>
          <cell r="F118">
            <v>8</v>
          </cell>
          <cell r="G118">
            <v>8</v>
          </cell>
          <cell r="H118">
            <v>8</v>
          </cell>
          <cell r="I118">
            <v>1</v>
          </cell>
          <cell r="J118">
            <v>1</v>
          </cell>
          <cell r="K118">
            <v>203.5</v>
          </cell>
          <cell r="L118">
            <v>1</v>
          </cell>
          <cell r="M118">
            <v>20</v>
          </cell>
          <cell r="N118">
            <v>44</v>
          </cell>
          <cell r="O118">
            <v>44</v>
          </cell>
          <cell r="P118">
            <v>67</v>
          </cell>
          <cell r="Q118">
            <v>0</v>
          </cell>
          <cell r="R118">
            <v>0.1</v>
          </cell>
          <cell r="S118">
            <v>0.1</v>
          </cell>
          <cell r="T118">
            <v>0.1</v>
          </cell>
          <cell r="U118">
            <v>1</v>
          </cell>
          <cell r="V118">
            <v>15</v>
          </cell>
          <cell r="W118">
            <v>12</v>
          </cell>
          <cell r="X118">
            <v>1</v>
          </cell>
          <cell r="Y118">
            <v>1</v>
          </cell>
          <cell r="Z118">
            <v>50</v>
          </cell>
          <cell r="AA118">
            <v>50</v>
          </cell>
          <cell r="AB118">
            <v>0.04</v>
          </cell>
          <cell r="AC118">
            <v>0.04</v>
          </cell>
          <cell r="AD118">
            <v>1</v>
          </cell>
          <cell r="AE118">
            <v>50</v>
          </cell>
          <cell r="AF118">
            <v>0.04</v>
          </cell>
        </row>
        <row r="119">
          <cell r="A119">
            <v>108</v>
          </cell>
          <cell r="B119" t="str">
            <v>U5a33.5*26.5</v>
          </cell>
          <cell r="C119">
            <v>673</v>
          </cell>
          <cell r="D119">
            <v>851</v>
          </cell>
          <cell r="E119">
            <v>55</v>
          </cell>
          <cell r="F119">
            <v>55</v>
          </cell>
          <cell r="G119">
            <v>89</v>
          </cell>
          <cell r="H119">
            <v>89</v>
          </cell>
          <cell r="I119">
            <v>1</v>
          </cell>
          <cell r="J119">
            <v>1</v>
          </cell>
          <cell r="K119">
            <v>203.5</v>
          </cell>
          <cell r="L119">
            <v>1</v>
          </cell>
          <cell r="M119">
            <v>20</v>
          </cell>
          <cell r="N119">
            <v>44</v>
          </cell>
          <cell r="O119">
            <v>44</v>
          </cell>
          <cell r="P119">
            <v>67</v>
          </cell>
          <cell r="Q119">
            <v>0</v>
          </cell>
          <cell r="R119">
            <v>0.1</v>
          </cell>
          <cell r="S119">
            <v>0.1</v>
          </cell>
          <cell r="T119">
            <v>0.1</v>
          </cell>
          <cell r="U119">
            <v>1</v>
          </cell>
          <cell r="V119">
            <v>15</v>
          </cell>
          <cell r="W119">
            <v>12</v>
          </cell>
          <cell r="X119">
            <v>1</v>
          </cell>
          <cell r="Y119">
            <v>1</v>
          </cell>
          <cell r="Z119">
            <v>50</v>
          </cell>
          <cell r="AA119">
            <v>50</v>
          </cell>
          <cell r="AB119">
            <v>0.04</v>
          </cell>
          <cell r="AC119">
            <v>0.04</v>
          </cell>
          <cell r="AD119">
            <v>1</v>
          </cell>
          <cell r="AE119">
            <v>50</v>
          </cell>
          <cell r="AF119">
            <v>0.04</v>
          </cell>
        </row>
        <row r="120">
          <cell r="A120">
            <v>109</v>
          </cell>
          <cell r="B120" t="str">
            <v>U5h33.5*26.5</v>
          </cell>
          <cell r="C120">
            <v>673</v>
          </cell>
          <cell r="D120">
            <v>851</v>
          </cell>
          <cell r="E120">
            <v>8</v>
          </cell>
          <cell r="F120">
            <v>8</v>
          </cell>
          <cell r="G120">
            <v>8</v>
          </cell>
          <cell r="H120">
            <v>8</v>
          </cell>
          <cell r="I120">
            <v>1</v>
          </cell>
          <cell r="J120">
            <v>2</v>
          </cell>
          <cell r="K120">
            <v>203.5</v>
          </cell>
          <cell r="L120">
            <v>2</v>
          </cell>
          <cell r="M120">
            <v>20</v>
          </cell>
          <cell r="N120">
            <v>44</v>
          </cell>
          <cell r="O120">
            <v>44</v>
          </cell>
          <cell r="P120">
            <v>67</v>
          </cell>
          <cell r="Q120">
            <v>0</v>
          </cell>
          <cell r="R120">
            <v>0.1</v>
          </cell>
          <cell r="S120">
            <v>0.1</v>
          </cell>
          <cell r="T120">
            <v>0.1</v>
          </cell>
          <cell r="U120">
            <v>1</v>
          </cell>
          <cell r="V120">
            <v>15</v>
          </cell>
          <cell r="W120">
            <v>12</v>
          </cell>
          <cell r="X120">
            <v>1</v>
          </cell>
          <cell r="Y120">
            <v>1</v>
          </cell>
          <cell r="Z120">
            <v>50</v>
          </cell>
          <cell r="AA120">
            <v>50</v>
          </cell>
          <cell r="AB120">
            <v>0.04</v>
          </cell>
          <cell r="AC120">
            <v>0.04</v>
          </cell>
          <cell r="AD120">
            <v>1</v>
          </cell>
          <cell r="AE120">
            <v>50</v>
          </cell>
          <cell r="AF120">
            <v>0.04</v>
          </cell>
        </row>
        <row r="121">
          <cell r="A121">
            <v>110</v>
          </cell>
          <cell r="B121" t="str">
            <v>U5 39.5*31.0</v>
          </cell>
          <cell r="C121">
            <v>787</v>
          </cell>
          <cell r="D121">
            <v>1003</v>
          </cell>
          <cell r="E121">
            <v>27</v>
          </cell>
          <cell r="F121">
            <v>27</v>
          </cell>
          <cell r="G121">
            <v>40</v>
          </cell>
          <cell r="H121">
            <v>40</v>
          </cell>
          <cell r="I121">
            <v>1</v>
          </cell>
          <cell r="J121">
            <v>1</v>
          </cell>
          <cell r="K121">
            <v>203.5</v>
          </cell>
          <cell r="L121">
            <v>1</v>
          </cell>
          <cell r="M121">
            <v>17</v>
          </cell>
          <cell r="N121">
            <v>38</v>
          </cell>
          <cell r="O121">
            <v>38</v>
          </cell>
          <cell r="P121">
            <v>57</v>
          </cell>
          <cell r="Q121">
            <v>0</v>
          </cell>
          <cell r="R121">
            <v>0.1</v>
          </cell>
          <cell r="S121">
            <v>0.1</v>
          </cell>
          <cell r="T121">
            <v>0.1</v>
          </cell>
          <cell r="U121">
            <v>1</v>
          </cell>
          <cell r="V121">
            <v>15</v>
          </cell>
          <cell r="W121">
            <v>12</v>
          </cell>
          <cell r="X121">
            <v>1</v>
          </cell>
          <cell r="Y121">
            <v>1</v>
          </cell>
          <cell r="Z121">
            <v>50</v>
          </cell>
          <cell r="AA121">
            <v>50</v>
          </cell>
          <cell r="AB121">
            <v>0.04</v>
          </cell>
          <cell r="AC121">
            <v>0.04</v>
          </cell>
          <cell r="AD121">
            <v>1</v>
          </cell>
          <cell r="AE121">
            <v>50</v>
          </cell>
          <cell r="AF121">
            <v>0.04</v>
          </cell>
        </row>
        <row r="122">
          <cell r="A122">
            <v>111</v>
          </cell>
          <cell r="B122" t="str">
            <v>U5c39.5*31.0</v>
          </cell>
          <cell r="C122">
            <v>787</v>
          </cell>
          <cell r="D122">
            <v>1003</v>
          </cell>
          <cell r="E122">
            <v>52</v>
          </cell>
          <cell r="F122">
            <v>52</v>
          </cell>
          <cell r="G122">
            <v>60</v>
          </cell>
          <cell r="H122">
            <v>60</v>
          </cell>
          <cell r="I122">
            <v>1</v>
          </cell>
          <cell r="J122">
            <v>1</v>
          </cell>
          <cell r="K122">
            <v>203.5</v>
          </cell>
          <cell r="L122">
            <v>1</v>
          </cell>
          <cell r="M122">
            <v>17</v>
          </cell>
          <cell r="N122">
            <v>38</v>
          </cell>
          <cell r="O122">
            <v>38</v>
          </cell>
          <cell r="P122">
            <v>57</v>
          </cell>
          <cell r="Q122">
            <v>0</v>
          </cell>
          <cell r="R122">
            <v>0.1</v>
          </cell>
          <cell r="S122">
            <v>0.1</v>
          </cell>
          <cell r="T122">
            <v>0.1</v>
          </cell>
          <cell r="U122">
            <v>1</v>
          </cell>
          <cell r="V122">
            <v>15</v>
          </cell>
          <cell r="W122">
            <v>12</v>
          </cell>
          <cell r="X122">
            <v>1</v>
          </cell>
          <cell r="Y122">
            <v>1</v>
          </cell>
          <cell r="Z122">
            <v>50</v>
          </cell>
          <cell r="AA122">
            <v>50</v>
          </cell>
          <cell r="AB122">
            <v>0.04</v>
          </cell>
          <cell r="AC122">
            <v>0.04</v>
          </cell>
          <cell r="AD122">
            <v>1</v>
          </cell>
          <cell r="AE122">
            <v>50</v>
          </cell>
          <cell r="AF122">
            <v>0.04</v>
          </cell>
        </row>
        <row r="123">
          <cell r="A123">
            <v>112</v>
          </cell>
          <cell r="B123" t="str">
            <v>U5x39.5*31.0</v>
          </cell>
          <cell r="C123">
            <v>787</v>
          </cell>
          <cell r="D123">
            <v>1003</v>
          </cell>
          <cell r="E123">
            <v>12</v>
          </cell>
          <cell r="F123">
            <v>12</v>
          </cell>
          <cell r="G123">
            <v>12</v>
          </cell>
          <cell r="H123">
            <v>12</v>
          </cell>
          <cell r="I123">
            <v>2</v>
          </cell>
          <cell r="J123">
            <v>2</v>
          </cell>
          <cell r="K123">
            <v>203.5</v>
          </cell>
          <cell r="L123">
            <v>4</v>
          </cell>
          <cell r="M123">
            <v>17</v>
          </cell>
          <cell r="N123">
            <v>38</v>
          </cell>
          <cell r="O123">
            <v>38</v>
          </cell>
          <cell r="P123">
            <v>57</v>
          </cell>
          <cell r="Q123">
            <v>0</v>
          </cell>
          <cell r="R123">
            <v>0.1</v>
          </cell>
          <cell r="S123">
            <v>0.1</v>
          </cell>
          <cell r="T123">
            <v>0.1</v>
          </cell>
          <cell r="U123">
            <v>1</v>
          </cell>
          <cell r="V123">
            <v>15</v>
          </cell>
          <cell r="W123">
            <v>12</v>
          </cell>
          <cell r="X123">
            <v>1</v>
          </cell>
          <cell r="Y123">
            <v>1</v>
          </cell>
          <cell r="Z123">
            <v>50</v>
          </cell>
          <cell r="AA123">
            <v>50</v>
          </cell>
          <cell r="AB123">
            <v>0.04</v>
          </cell>
          <cell r="AC123">
            <v>0.04</v>
          </cell>
          <cell r="AD123">
            <v>1</v>
          </cell>
          <cell r="AE123">
            <v>50</v>
          </cell>
          <cell r="AF123">
            <v>0.04</v>
          </cell>
        </row>
        <row r="124">
          <cell r="A124">
            <v>113</v>
          </cell>
          <cell r="B124" t="str">
            <v>U5+33.5*26.5</v>
          </cell>
          <cell r="C124">
            <v>673</v>
          </cell>
          <cell r="D124">
            <v>851</v>
          </cell>
          <cell r="E124">
            <v>8</v>
          </cell>
          <cell r="F124">
            <v>8</v>
          </cell>
          <cell r="G124">
            <v>8</v>
          </cell>
          <cell r="H124">
            <v>8</v>
          </cell>
          <cell r="I124">
            <v>1</v>
          </cell>
          <cell r="J124">
            <v>1</v>
          </cell>
          <cell r="K124">
            <v>203.5</v>
          </cell>
          <cell r="L124">
            <v>1</v>
          </cell>
          <cell r="M124">
            <v>20</v>
          </cell>
          <cell r="N124">
            <v>44</v>
          </cell>
          <cell r="O124">
            <v>44</v>
          </cell>
          <cell r="P124">
            <v>67</v>
          </cell>
          <cell r="Q124">
            <v>0</v>
          </cell>
          <cell r="R124">
            <v>0.1</v>
          </cell>
          <cell r="S124">
            <v>0.1</v>
          </cell>
          <cell r="T124">
            <v>0.35</v>
          </cell>
          <cell r="U124">
            <v>3</v>
          </cell>
          <cell r="V124">
            <v>15</v>
          </cell>
          <cell r="W124">
            <v>12</v>
          </cell>
          <cell r="X124">
            <v>1</v>
          </cell>
          <cell r="Y124">
            <v>1</v>
          </cell>
          <cell r="Z124">
            <v>50</v>
          </cell>
          <cell r="AA124">
            <v>50</v>
          </cell>
          <cell r="AB124">
            <v>0.04</v>
          </cell>
          <cell r="AC124">
            <v>0.3</v>
          </cell>
          <cell r="AD124">
            <v>3</v>
          </cell>
          <cell r="AE124">
            <v>50</v>
          </cell>
          <cell r="AF124">
            <v>0.3</v>
          </cell>
        </row>
        <row r="125">
          <cell r="A125">
            <v>114</v>
          </cell>
          <cell r="B125" t="str">
            <v>U5+39.5*31.0</v>
          </cell>
          <cell r="C125">
            <v>787</v>
          </cell>
          <cell r="D125">
            <v>1003</v>
          </cell>
          <cell r="E125">
            <v>27</v>
          </cell>
          <cell r="F125">
            <v>27</v>
          </cell>
          <cell r="G125">
            <v>40</v>
          </cell>
          <cell r="H125">
            <v>40</v>
          </cell>
          <cell r="I125">
            <v>1</v>
          </cell>
          <cell r="J125">
            <v>1</v>
          </cell>
          <cell r="K125">
            <v>203.5</v>
          </cell>
          <cell r="L125">
            <v>1</v>
          </cell>
          <cell r="M125">
            <v>17</v>
          </cell>
          <cell r="N125">
            <v>38</v>
          </cell>
          <cell r="O125">
            <v>38</v>
          </cell>
          <cell r="P125">
            <v>57</v>
          </cell>
          <cell r="Q125">
            <v>0</v>
          </cell>
          <cell r="R125">
            <v>0.1</v>
          </cell>
          <cell r="S125">
            <v>0.1</v>
          </cell>
          <cell r="T125">
            <v>0.35</v>
          </cell>
          <cell r="U125">
            <v>3</v>
          </cell>
          <cell r="V125">
            <v>15</v>
          </cell>
          <cell r="W125">
            <v>12</v>
          </cell>
          <cell r="X125">
            <v>1</v>
          </cell>
          <cell r="Y125">
            <v>1</v>
          </cell>
          <cell r="Z125">
            <v>50</v>
          </cell>
          <cell r="AA125">
            <v>50</v>
          </cell>
          <cell r="AB125">
            <v>0.04</v>
          </cell>
          <cell r="AC125">
            <v>0.3</v>
          </cell>
          <cell r="AD125">
            <v>3</v>
          </cell>
          <cell r="AE125">
            <v>50</v>
          </cell>
          <cell r="AF125">
            <v>0.3</v>
          </cell>
        </row>
        <row r="126">
          <cell r="A126">
            <v>115</v>
          </cell>
          <cell r="B126" t="str">
            <v/>
          </cell>
          <cell r="C126" t="str">
            <v/>
          </cell>
          <cell r="D126" t="str">
            <v/>
          </cell>
          <cell r="E126" t="str">
            <v/>
          </cell>
          <cell r="F126" t="str">
            <v/>
          </cell>
          <cell r="G126" t="str">
            <v/>
          </cell>
          <cell r="H126" t="str">
            <v/>
          </cell>
          <cell r="I126" t="str">
            <v/>
          </cell>
          <cell r="J126" t="str">
            <v/>
          </cell>
          <cell r="K126" t="str">
            <v/>
          </cell>
          <cell r="L126" t="str">
            <v/>
          </cell>
          <cell r="M126" t="str">
            <v/>
          </cell>
          <cell r="N126" t="str">
            <v/>
          </cell>
          <cell r="O126" t="str">
            <v/>
          </cell>
          <cell r="P126" t="str">
            <v/>
          </cell>
          <cell r="Q126" t="str">
            <v/>
          </cell>
          <cell r="R126" t="str">
            <v/>
          </cell>
          <cell r="S126" t="str">
            <v/>
          </cell>
          <cell r="T126" t="str">
            <v/>
          </cell>
          <cell r="U126" t="str">
            <v/>
          </cell>
          <cell r="V126" t="str">
            <v/>
          </cell>
          <cell r="W126" t="str">
            <v/>
          </cell>
          <cell r="X126" t="str">
            <v/>
          </cell>
          <cell r="Y126" t="str">
            <v/>
          </cell>
          <cell r="Z126" t="str">
            <v/>
          </cell>
          <cell r="AA126" t="str">
            <v/>
          </cell>
          <cell r="AB126" t="str">
            <v/>
          </cell>
          <cell r="AC126" t="str">
            <v/>
          </cell>
          <cell r="AD126" t="str">
            <v/>
          </cell>
          <cell r="AE126" t="str">
            <v/>
          </cell>
          <cell r="AF126" t="str">
            <v/>
          </cell>
        </row>
        <row r="127">
          <cell r="A127">
            <v>116</v>
          </cell>
          <cell r="B127" t="str">
            <v>U6 27.5*23.0</v>
          </cell>
          <cell r="C127">
            <v>584</v>
          </cell>
          <cell r="D127">
            <v>699</v>
          </cell>
          <cell r="E127">
            <v>8</v>
          </cell>
          <cell r="F127">
            <v>8</v>
          </cell>
          <cell r="G127">
            <v>8</v>
          </cell>
          <cell r="H127">
            <v>8</v>
          </cell>
          <cell r="I127">
            <v>1</v>
          </cell>
          <cell r="J127">
            <v>1</v>
          </cell>
          <cell r="K127">
            <v>203.5</v>
          </cell>
          <cell r="L127">
            <v>1</v>
          </cell>
          <cell r="M127">
            <v>27</v>
          </cell>
          <cell r="N127">
            <v>61</v>
          </cell>
          <cell r="O127">
            <v>61</v>
          </cell>
          <cell r="P127">
            <v>91</v>
          </cell>
          <cell r="Q127">
            <v>0</v>
          </cell>
          <cell r="R127">
            <v>0.1</v>
          </cell>
          <cell r="S127">
            <v>0.1</v>
          </cell>
          <cell r="T127">
            <v>0.1</v>
          </cell>
          <cell r="U127">
            <v>1</v>
          </cell>
          <cell r="V127">
            <v>15</v>
          </cell>
          <cell r="W127">
            <v>12</v>
          </cell>
          <cell r="X127">
            <v>1</v>
          </cell>
          <cell r="Y127">
            <v>1</v>
          </cell>
          <cell r="Z127">
            <v>50</v>
          </cell>
          <cell r="AA127">
            <v>50</v>
          </cell>
          <cell r="AB127">
            <v>0.04</v>
          </cell>
          <cell r="AC127">
            <v>0.04</v>
          </cell>
          <cell r="AD127">
            <v>1</v>
          </cell>
          <cell r="AE127">
            <v>50</v>
          </cell>
          <cell r="AF127">
            <v>0.04</v>
          </cell>
        </row>
        <row r="128">
          <cell r="A128">
            <v>117</v>
          </cell>
          <cell r="B128" t="str">
            <v/>
          </cell>
          <cell r="C128" t="str">
            <v/>
          </cell>
          <cell r="D128" t="str">
            <v/>
          </cell>
          <cell r="E128" t="str">
            <v/>
          </cell>
          <cell r="F128" t="str">
            <v/>
          </cell>
          <cell r="G128" t="str">
            <v/>
          </cell>
          <cell r="H128" t="str">
            <v/>
          </cell>
          <cell r="I128" t="str">
            <v/>
          </cell>
          <cell r="J128" t="str">
            <v/>
          </cell>
          <cell r="K128" t="str">
            <v/>
          </cell>
          <cell r="L128" t="str">
            <v/>
          </cell>
          <cell r="M128" t="str">
            <v/>
          </cell>
          <cell r="N128" t="str">
            <v/>
          </cell>
          <cell r="O128" t="str">
            <v/>
          </cell>
          <cell r="P128" t="str">
            <v/>
          </cell>
          <cell r="Q128" t="str">
            <v/>
          </cell>
          <cell r="R128" t="str">
            <v/>
          </cell>
          <cell r="S128" t="str">
            <v/>
          </cell>
          <cell r="T128" t="str">
            <v/>
          </cell>
          <cell r="U128" t="str">
            <v/>
          </cell>
          <cell r="V128" t="str">
            <v/>
          </cell>
          <cell r="W128" t="str">
            <v/>
          </cell>
          <cell r="X128" t="str">
            <v/>
          </cell>
          <cell r="Y128" t="str">
            <v/>
          </cell>
          <cell r="Z128" t="str">
            <v/>
          </cell>
          <cell r="AA128" t="str">
            <v/>
          </cell>
          <cell r="AB128" t="str">
            <v/>
          </cell>
          <cell r="AC128" t="str">
            <v/>
          </cell>
          <cell r="AD128" t="str">
            <v/>
          </cell>
          <cell r="AE128" t="str">
            <v/>
          </cell>
          <cell r="AF128" t="str">
            <v/>
          </cell>
        </row>
        <row r="129">
          <cell r="A129">
            <v>118</v>
          </cell>
          <cell r="B129" t="str">
            <v>U6 30.5*25.5</v>
          </cell>
          <cell r="C129">
            <v>648</v>
          </cell>
          <cell r="D129">
            <v>775</v>
          </cell>
          <cell r="E129">
            <v>8</v>
          </cell>
          <cell r="F129">
            <v>8</v>
          </cell>
          <cell r="G129">
            <v>8</v>
          </cell>
          <cell r="H129">
            <v>8</v>
          </cell>
          <cell r="I129">
            <v>1</v>
          </cell>
          <cell r="J129">
            <v>1</v>
          </cell>
          <cell r="K129">
            <v>203.5</v>
          </cell>
          <cell r="L129">
            <v>1</v>
          </cell>
          <cell r="M129">
            <v>25</v>
          </cell>
          <cell r="N129">
            <v>55</v>
          </cell>
          <cell r="O129">
            <v>55</v>
          </cell>
          <cell r="P129">
            <v>83</v>
          </cell>
          <cell r="Q129">
            <v>0</v>
          </cell>
          <cell r="R129">
            <v>0.1</v>
          </cell>
          <cell r="S129">
            <v>0.1</v>
          </cell>
          <cell r="T129">
            <v>0.1</v>
          </cell>
          <cell r="U129">
            <v>1</v>
          </cell>
          <cell r="V129">
            <v>15</v>
          </cell>
          <cell r="W129">
            <v>12</v>
          </cell>
          <cell r="X129">
            <v>1</v>
          </cell>
          <cell r="Y129">
            <v>1</v>
          </cell>
          <cell r="Z129">
            <v>50</v>
          </cell>
          <cell r="AA129">
            <v>50</v>
          </cell>
          <cell r="AB129">
            <v>0.04</v>
          </cell>
          <cell r="AC129">
            <v>0.04</v>
          </cell>
          <cell r="AD129">
            <v>1</v>
          </cell>
          <cell r="AE129">
            <v>50</v>
          </cell>
          <cell r="AF129">
            <v>0.04</v>
          </cell>
        </row>
        <row r="130">
          <cell r="A130">
            <v>119</v>
          </cell>
          <cell r="B130" t="str">
            <v>U6a30.5*25.5</v>
          </cell>
          <cell r="C130">
            <v>648</v>
          </cell>
          <cell r="D130">
            <v>775</v>
          </cell>
          <cell r="E130">
            <v>42</v>
          </cell>
          <cell r="F130">
            <v>42</v>
          </cell>
          <cell r="G130">
            <v>51</v>
          </cell>
          <cell r="H130">
            <v>51</v>
          </cell>
          <cell r="I130">
            <v>1</v>
          </cell>
          <cell r="J130">
            <v>1</v>
          </cell>
          <cell r="K130">
            <v>203.5</v>
          </cell>
          <cell r="L130">
            <v>1</v>
          </cell>
          <cell r="M130">
            <v>25</v>
          </cell>
          <cell r="N130">
            <v>55</v>
          </cell>
          <cell r="O130">
            <v>55</v>
          </cell>
          <cell r="P130">
            <v>83</v>
          </cell>
          <cell r="Q130">
            <v>0</v>
          </cell>
          <cell r="R130">
            <v>0.1</v>
          </cell>
          <cell r="S130">
            <v>0.1</v>
          </cell>
          <cell r="T130">
            <v>0.1</v>
          </cell>
          <cell r="U130">
            <v>1</v>
          </cell>
          <cell r="V130">
            <v>15</v>
          </cell>
          <cell r="W130">
            <v>12</v>
          </cell>
          <cell r="X130">
            <v>1</v>
          </cell>
          <cell r="Y130">
            <v>1</v>
          </cell>
          <cell r="Z130">
            <v>50</v>
          </cell>
          <cell r="AA130">
            <v>50</v>
          </cell>
          <cell r="AB130">
            <v>0.04</v>
          </cell>
          <cell r="AC130">
            <v>0.04</v>
          </cell>
          <cell r="AD130">
            <v>1</v>
          </cell>
          <cell r="AE130">
            <v>50</v>
          </cell>
          <cell r="AF130">
            <v>0.04</v>
          </cell>
        </row>
        <row r="131">
          <cell r="A131">
            <v>120</v>
          </cell>
          <cell r="B131" t="str">
            <v>U6 33.5*27.0</v>
          </cell>
          <cell r="C131">
            <v>686</v>
          </cell>
          <cell r="D131">
            <v>851</v>
          </cell>
          <cell r="E131">
            <v>8</v>
          </cell>
          <cell r="F131">
            <v>8</v>
          </cell>
          <cell r="G131">
            <v>8</v>
          </cell>
          <cell r="H131">
            <v>8</v>
          </cell>
          <cell r="I131">
            <v>1</v>
          </cell>
          <cell r="J131">
            <v>1</v>
          </cell>
          <cell r="K131">
            <v>203.5</v>
          </cell>
          <cell r="L131">
            <v>1</v>
          </cell>
          <cell r="M131">
            <v>23</v>
          </cell>
          <cell r="N131">
            <v>52</v>
          </cell>
          <cell r="O131">
            <v>52</v>
          </cell>
          <cell r="P131">
            <v>79</v>
          </cell>
          <cell r="Q131">
            <v>0</v>
          </cell>
          <cell r="R131">
            <v>0.1</v>
          </cell>
          <cell r="S131">
            <v>0.1</v>
          </cell>
          <cell r="T131">
            <v>0.1</v>
          </cell>
          <cell r="U131">
            <v>1</v>
          </cell>
          <cell r="V131">
            <v>15</v>
          </cell>
          <cell r="W131">
            <v>12</v>
          </cell>
          <cell r="X131">
            <v>1</v>
          </cell>
          <cell r="Y131">
            <v>1</v>
          </cell>
          <cell r="Z131">
            <v>50</v>
          </cell>
          <cell r="AA131">
            <v>50</v>
          </cell>
          <cell r="AB131">
            <v>0.04</v>
          </cell>
          <cell r="AC131">
            <v>0.04</v>
          </cell>
          <cell r="AD131">
            <v>1</v>
          </cell>
          <cell r="AE131">
            <v>50</v>
          </cell>
          <cell r="AF131">
            <v>0.04</v>
          </cell>
        </row>
        <row r="132">
          <cell r="A132">
            <v>121</v>
          </cell>
          <cell r="B132" t="str">
            <v>U6b33.5*27.0</v>
          </cell>
          <cell r="C132">
            <v>686</v>
          </cell>
          <cell r="D132">
            <v>851</v>
          </cell>
          <cell r="E132">
            <v>31</v>
          </cell>
          <cell r="F132">
            <v>31</v>
          </cell>
          <cell r="G132">
            <v>49</v>
          </cell>
          <cell r="H132">
            <v>49</v>
          </cell>
          <cell r="I132">
            <v>1</v>
          </cell>
          <cell r="J132">
            <v>1</v>
          </cell>
          <cell r="K132">
            <v>203.5</v>
          </cell>
          <cell r="L132">
            <v>1</v>
          </cell>
          <cell r="M132">
            <v>23</v>
          </cell>
          <cell r="N132">
            <v>52</v>
          </cell>
          <cell r="O132">
            <v>52</v>
          </cell>
          <cell r="P132">
            <v>79</v>
          </cell>
          <cell r="Q132">
            <v>0</v>
          </cell>
          <cell r="R132">
            <v>0.1</v>
          </cell>
          <cell r="S132">
            <v>0.1</v>
          </cell>
          <cell r="T132">
            <v>0.1</v>
          </cell>
          <cell r="U132">
            <v>1</v>
          </cell>
          <cell r="V132">
            <v>15</v>
          </cell>
          <cell r="W132">
            <v>12</v>
          </cell>
          <cell r="X132">
            <v>1</v>
          </cell>
          <cell r="Y132">
            <v>1</v>
          </cell>
          <cell r="Z132">
            <v>50</v>
          </cell>
          <cell r="AA132">
            <v>50</v>
          </cell>
          <cell r="AB132">
            <v>0.04</v>
          </cell>
          <cell r="AC132">
            <v>0.04</v>
          </cell>
          <cell r="AD132">
            <v>1</v>
          </cell>
          <cell r="AE132">
            <v>50</v>
          </cell>
          <cell r="AF132">
            <v>0.04</v>
          </cell>
        </row>
        <row r="133">
          <cell r="A133">
            <v>122</v>
          </cell>
          <cell r="B133" t="str">
            <v>U6h33.5*27.0</v>
          </cell>
          <cell r="C133">
            <v>686</v>
          </cell>
          <cell r="D133">
            <v>851</v>
          </cell>
          <cell r="E133">
            <v>8</v>
          </cell>
          <cell r="F133">
            <v>8</v>
          </cell>
          <cell r="G133">
            <v>8</v>
          </cell>
          <cell r="H133">
            <v>8</v>
          </cell>
          <cell r="I133">
            <v>1</v>
          </cell>
          <cell r="J133">
            <v>2</v>
          </cell>
          <cell r="K133">
            <v>203.5</v>
          </cell>
          <cell r="L133">
            <v>2</v>
          </cell>
          <cell r="M133">
            <v>23</v>
          </cell>
          <cell r="N133">
            <v>52</v>
          </cell>
          <cell r="O133">
            <v>52</v>
          </cell>
          <cell r="P133">
            <v>79</v>
          </cell>
          <cell r="Q133">
            <v>0</v>
          </cell>
          <cell r="R133">
            <v>0.1</v>
          </cell>
          <cell r="S133">
            <v>0.1</v>
          </cell>
          <cell r="T133">
            <v>0.1</v>
          </cell>
          <cell r="U133">
            <v>1</v>
          </cell>
          <cell r="V133">
            <v>15</v>
          </cell>
          <cell r="W133">
            <v>12</v>
          </cell>
          <cell r="X133">
            <v>1</v>
          </cell>
          <cell r="Y133">
            <v>1</v>
          </cell>
          <cell r="Z133">
            <v>50</v>
          </cell>
          <cell r="AA133">
            <v>50</v>
          </cell>
          <cell r="AB133">
            <v>0.04</v>
          </cell>
          <cell r="AC133">
            <v>0.04</v>
          </cell>
          <cell r="AD133">
            <v>1</v>
          </cell>
          <cell r="AE133">
            <v>50</v>
          </cell>
          <cell r="AF133">
            <v>0.04</v>
          </cell>
        </row>
        <row r="134">
          <cell r="A134">
            <v>123</v>
          </cell>
          <cell r="B134" t="str">
            <v>U6 36.5*28.0</v>
          </cell>
          <cell r="C134">
            <v>711</v>
          </cell>
          <cell r="D134">
            <v>927</v>
          </cell>
          <cell r="E134">
            <v>14</v>
          </cell>
          <cell r="F134">
            <v>14</v>
          </cell>
          <cell r="G134">
            <v>22</v>
          </cell>
          <cell r="H134">
            <v>22</v>
          </cell>
          <cell r="I134">
            <v>1</v>
          </cell>
          <cell r="J134">
            <v>1</v>
          </cell>
          <cell r="K134">
            <v>203.5</v>
          </cell>
          <cell r="L134">
            <v>1</v>
          </cell>
          <cell r="M134">
            <v>22</v>
          </cell>
          <cell r="N134">
            <v>51</v>
          </cell>
          <cell r="O134">
            <v>51</v>
          </cell>
          <cell r="P134">
            <v>76</v>
          </cell>
          <cell r="Q134">
            <v>0</v>
          </cell>
          <cell r="R134">
            <v>0.1</v>
          </cell>
          <cell r="S134">
            <v>0.1</v>
          </cell>
          <cell r="T134">
            <v>0.1</v>
          </cell>
          <cell r="U134">
            <v>1</v>
          </cell>
          <cell r="V134">
            <v>15</v>
          </cell>
          <cell r="W134">
            <v>12</v>
          </cell>
          <cell r="X134">
            <v>1</v>
          </cell>
          <cell r="Y134">
            <v>1</v>
          </cell>
          <cell r="Z134">
            <v>50</v>
          </cell>
          <cell r="AA134">
            <v>50</v>
          </cell>
          <cell r="AB134">
            <v>0.04</v>
          </cell>
          <cell r="AC134">
            <v>0.04</v>
          </cell>
          <cell r="AD134">
            <v>1</v>
          </cell>
          <cell r="AE134">
            <v>50</v>
          </cell>
          <cell r="AF134">
            <v>0.04</v>
          </cell>
        </row>
        <row r="135">
          <cell r="A135">
            <v>124</v>
          </cell>
          <cell r="B135" t="str">
            <v>U6b36.5*28.0</v>
          </cell>
          <cell r="C135">
            <v>711</v>
          </cell>
          <cell r="D135">
            <v>927</v>
          </cell>
          <cell r="E135">
            <v>44</v>
          </cell>
          <cell r="F135">
            <v>44</v>
          </cell>
          <cell r="G135">
            <v>87</v>
          </cell>
          <cell r="H135">
            <v>87</v>
          </cell>
          <cell r="I135">
            <v>1</v>
          </cell>
          <cell r="J135">
            <v>1</v>
          </cell>
          <cell r="K135">
            <v>203.5</v>
          </cell>
          <cell r="L135">
            <v>1</v>
          </cell>
          <cell r="M135">
            <v>22</v>
          </cell>
          <cell r="N135">
            <v>51</v>
          </cell>
          <cell r="O135">
            <v>51</v>
          </cell>
          <cell r="P135">
            <v>76</v>
          </cell>
          <cell r="Q135">
            <v>0</v>
          </cell>
          <cell r="R135">
            <v>0.1</v>
          </cell>
          <cell r="S135">
            <v>0.1</v>
          </cell>
          <cell r="T135">
            <v>0.1</v>
          </cell>
          <cell r="U135">
            <v>1</v>
          </cell>
          <cell r="V135">
            <v>15</v>
          </cell>
          <cell r="W135">
            <v>12</v>
          </cell>
          <cell r="X135">
            <v>1</v>
          </cell>
          <cell r="Y135">
            <v>1</v>
          </cell>
          <cell r="Z135">
            <v>50</v>
          </cell>
          <cell r="AA135">
            <v>50</v>
          </cell>
          <cell r="AB135">
            <v>0.04</v>
          </cell>
          <cell r="AC135">
            <v>0.04</v>
          </cell>
          <cell r="AD135">
            <v>1</v>
          </cell>
          <cell r="AE135">
            <v>50</v>
          </cell>
          <cell r="AF135">
            <v>0.04</v>
          </cell>
        </row>
        <row r="136">
          <cell r="A136">
            <v>125</v>
          </cell>
          <cell r="B136" t="str">
            <v>U6h36.5*28.0</v>
          </cell>
          <cell r="C136">
            <v>711</v>
          </cell>
          <cell r="D136">
            <v>927</v>
          </cell>
          <cell r="E136">
            <v>8</v>
          </cell>
          <cell r="F136">
            <v>8</v>
          </cell>
          <cell r="G136">
            <v>8</v>
          </cell>
          <cell r="H136">
            <v>8</v>
          </cell>
          <cell r="I136">
            <v>1</v>
          </cell>
          <cell r="J136">
            <v>2</v>
          </cell>
          <cell r="K136">
            <v>203.5</v>
          </cell>
          <cell r="L136">
            <v>2</v>
          </cell>
          <cell r="M136">
            <v>22</v>
          </cell>
          <cell r="N136">
            <v>51</v>
          </cell>
          <cell r="O136">
            <v>51</v>
          </cell>
          <cell r="P136">
            <v>76</v>
          </cell>
          <cell r="Q136">
            <v>0</v>
          </cell>
          <cell r="R136">
            <v>0.1</v>
          </cell>
          <cell r="S136">
            <v>0.1</v>
          </cell>
          <cell r="T136">
            <v>0.1</v>
          </cell>
          <cell r="U136">
            <v>1</v>
          </cell>
          <cell r="V136">
            <v>15</v>
          </cell>
          <cell r="W136">
            <v>12</v>
          </cell>
          <cell r="X136">
            <v>1</v>
          </cell>
          <cell r="Y136">
            <v>1</v>
          </cell>
          <cell r="Z136">
            <v>50</v>
          </cell>
          <cell r="AA136">
            <v>50</v>
          </cell>
          <cell r="AB136">
            <v>0.04</v>
          </cell>
          <cell r="AC136">
            <v>0.04</v>
          </cell>
          <cell r="AD136">
            <v>1</v>
          </cell>
          <cell r="AE136">
            <v>50</v>
          </cell>
          <cell r="AF136">
            <v>0.04</v>
          </cell>
        </row>
        <row r="137">
          <cell r="A137">
            <v>126</v>
          </cell>
          <cell r="B137" t="str">
            <v>U6a33.5*27.0</v>
          </cell>
          <cell r="C137">
            <v>686</v>
          </cell>
          <cell r="D137">
            <v>851</v>
          </cell>
          <cell r="E137">
            <v>61</v>
          </cell>
          <cell r="F137">
            <v>61</v>
          </cell>
          <cell r="G137">
            <v>89</v>
          </cell>
          <cell r="H137">
            <v>89</v>
          </cell>
          <cell r="I137">
            <v>1</v>
          </cell>
          <cell r="J137">
            <v>1</v>
          </cell>
          <cell r="K137">
            <v>203.5</v>
          </cell>
          <cell r="L137">
            <v>1</v>
          </cell>
          <cell r="M137">
            <v>23</v>
          </cell>
          <cell r="N137">
            <v>52</v>
          </cell>
          <cell r="O137">
            <v>52</v>
          </cell>
          <cell r="P137">
            <v>79</v>
          </cell>
          <cell r="Q137">
            <v>0</v>
          </cell>
          <cell r="R137">
            <v>0.1</v>
          </cell>
          <cell r="S137">
            <v>0.1</v>
          </cell>
          <cell r="T137">
            <v>0.1</v>
          </cell>
          <cell r="U137">
            <v>1</v>
          </cell>
          <cell r="V137">
            <v>15</v>
          </cell>
          <cell r="W137">
            <v>12</v>
          </cell>
          <cell r="X137">
            <v>1</v>
          </cell>
          <cell r="Y137">
            <v>1</v>
          </cell>
          <cell r="Z137">
            <v>50</v>
          </cell>
          <cell r="AA137">
            <v>50</v>
          </cell>
          <cell r="AB137">
            <v>0.04</v>
          </cell>
          <cell r="AC137">
            <v>0.04</v>
          </cell>
          <cell r="AD137">
            <v>1</v>
          </cell>
          <cell r="AE137">
            <v>50</v>
          </cell>
          <cell r="AF137">
            <v>0.04</v>
          </cell>
        </row>
        <row r="138">
          <cell r="A138">
            <v>127</v>
          </cell>
          <cell r="B138" t="str">
            <v>U6 28.5*36.5</v>
          </cell>
          <cell r="C138">
            <v>927</v>
          </cell>
          <cell r="D138">
            <v>724</v>
          </cell>
          <cell r="E138">
            <v>8</v>
          </cell>
          <cell r="F138">
            <v>8</v>
          </cell>
          <cell r="G138">
            <v>8</v>
          </cell>
          <cell r="H138">
            <v>8</v>
          </cell>
          <cell r="I138">
            <v>1</v>
          </cell>
          <cell r="J138">
            <v>1</v>
          </cell>
          <cell r="K138">
            <v>203.5</v>
          </cell>
          <cell r="L138">
            <v>1</v>
          </cell>
          <cell r="M138">
            <v>16</v>
          </cell>
          <cell r="N138">
            <v>37</v>
          </cell>
          <cell r="O138">
            <v>37</v>
          </cell>
          <cell r="P138">
            <v>56</v>
          </cell>
          <cell r="Q138">
            <v>0</v>
          </cell>
          <cell r="R138">
            <v>0.1</v>
          </cell>
          <cell r="S138">
            <v>0.1</v>
          </cell>
          <cell r="T138">
            <v>0.1</v>
          </cell>
          <cell r="U138">
            <v>1</v>
          </cell>
          <cell r="V138">
            <v>15</v>
          </cell>
          <cell r="W138">
            <v>12</v>
          </cell>
          <cell r="X138">
            <v>1</v>
          </cell>
          <cell r="Y138">
            <v>1</v>
          </cell>
          <cell r="Z138">
            <v>50</v>
          </cell>
          <cell r="AA138">
            <v>50</v>
          </cell>
          <cell r="AB138">
            <v>0.04</v>
          </cell>
          <cell r="AC138">
            <v>0.04</v>
          </cell>
          <cell r="AD138">
            <v>1</v>
          </cell>
          <cell r="AE138">
            <v>50</v>
          </cell>
          <cell r="AF138">
            <v>0.04</v>
          </cell>
        </row>
        <row r="139">
          <cell r="A139">
            <v>128</v>
          </cell>
          <cell r="B139" t="str">
            <v>U6a28.5*36.5</v>
          </cell>
          <cell r="C139">
            <v>927</v>
          </cell>
          <cell r="D139">
            <v>724</v>
          </cell>
          <cell r="E139">
            <v>182</v>
          </cell>
          <cell r="F139">
            <v>182</v>
          </cell>
          <cell r="G139">
            <v>25</v>
          </cell>
          <cell r="H139">
            <v>25</v>
          </cell>
          <cell r="I139">
            <v>1</v>
          </cell>
          <cell r="J139">
            <v>1</v>
          </cell>
          <cell r="K139">
            <v>203.5</v>
          </cell>
          <cell r="L139">
            <v>1</v>
          </cell>
          <cell r="M139">
            <v>16</v>
          </cell>
          <cell r="N139">
            <v>37</v>
          </cell>
          <cell r="O139">
            <v>37</v>
          </cell>
          <cell r="P139">
            <v>56</v>
          </cell>
          <cell r="Q139">
            <v>0</v>
          </cell>
          <cell r="R139">
            <v>0.1</v>
          </cell>
          <cell r="S139">
            <v>0.1</v>
          </cell>
          <cell r="T139">
            <v>0.1</v>
          </cell>
          <cell r="U139">
            <v>1</v>
          </cell>
          <cell r="V139">
            <v>15</v>
          </cell>
          <cell r="W139">
            <v>12</v>
          </cell>
          <cell r="X139">
            <v>1</v>
          </cell>
          <cell r="Y139">
            <v>1</v>
          </cell>
          <cell r="Z139">
            <v>50</v>
          </cell>
          <cell r="AA139">
            <v>50</v>
          </cell>
          <cell r="AB139">
            <v>0.04</v>
          </cell>
          <cell r="AC139">
            <v>0.04</v>
          </cell>
          <cell r="AD139">
            <v>1</v>
          </cell>
          <cell r="AE139">
            <v>50</v>
          </cell>
          <cell r="AF139">
            <v>0.04</v>
          </cell>
        </row>
        <row r="140">
          <cell r="A140">
            <v>129</v>
          </cell>
          <cell r="B140" t="str">
            <v>U6 37.5*30.0</v>
          </cell>
          <cell r="C140">
            <v>762</v>
          </cell>
          <cell r="D140">
            <v>953</v>
          </cell>
          <cell r="E140">
            <v>14</v>
          </cell>
          <cell r="F140">
            <v>14</v>
          </cell>
          <cell r="G140">
            <v>15</v>
          </cell>
          <cell r="H140">
            <v>15</v>
          </cell>
          <cell r="I140">
            <v>1</v>
          </cell>
          <cell r="J140">
            <v>1</v>
          </cell>
          <cell r="K140">
            <v>203.5</v>
          </cell>
          <cell r="L140">
            <v>1</v>
          </cell>
          <cell r="M140">
            <v>21</v>
          </cell>
          <cell r="N140">
            <v>47</v>
          </cell>
          <cell r="O140">
            <v>47</v>
          </cell>
          <cell r="P140">
            <v>70</v>
          </cell>
          <cell r="Q140">
            <v>0</v>
          </cell>
          <cell r="R140">
            <v>0.1</v>
          </cell>
          <cell r="S140">
            <v>0.1</v>
          </cell>
          <cell r="T140">
            <v>0.1</v>
          </cell>
          <cell r="U140">
            <v>1</v>
          </cell>
          <cell r="V140">
            <v>15</v>
          </cell>
          <cell r="W140">
            <v>12</v>
          </cell>
          <cell r="X140">
            <v>1</v>
          </cell>
          <cell r="Y140">
            <v>1</v>
          </cell>
          <cell r="Z140">
            <v>50</v>
          </cell>
          <cell r="AA140">
            <v>50</v>
          </cell>
          <cell r="AB140">
            <v>0.04</v>
          </cell>
          <cell r="AC140">
            <v>0.04</v>
          </cell>
          <cell r="AD140">
            <v>1</v>
          </cell>
          <cell r="AE140">
            <v>50</v>
          </cell>
          <cell r="AF140">
            <v>0.04</v>
          </cell>
        </row>
        <row r="141">
          <cell r="A141">
            <v>130</v>
          </cell>
          <cell r="B141" t="str">
            <v>U6b37.5*30.0</v>
          </cell>
          <cell r="C141">
            <v>762</v>
          </cell>
          <cell r="D141">
            <v>953</v>
          </cell>
          <cell r="E141">
            <v>69</v>
          </cell>
          <cell r="F141">
            <v>69</v>
          </cell>
          <cell r="G141">
            <v>100</v>
          </cell>
          <cell r="H141">
            <v>100</v>
          </cell>
          <cell r="I141">
            <v>1</v>
          </cell>
          <cell r="J141">
            <v>1</v>
          </cell>
          <cell r="K141">
            <v>203.5</v>
          </cell>
          <cell r="L141">
            <v>1</v>
          </cell>
          <cell r="M141">
            <v>21</v>
          </cell>
          <cell r="N141">
            <v>47</v>
          </cell>
          <cell r="O141">
            <v>47</v>
          </cell>
          <cell r="P141">
            <v>70</v>
          </cell>
          <cell r="Q141">
            <v>0</v>
          </cell>
          <cell r="R141">
            <v>0.1</v>
          </cell>
          <cell r="S141">
            <v>0.1</v>
          </cell>
          <cell r="T141">
            <v>0.1</v>
          </cell>
          <cell r="U141">
            <v>1</v>
          </cell>
          <cell r="V141">
            <v>15</v>
          </cell>
          <cell r="W141">
            <v>12</v>
          </cell>
          <cell r="X141">
            <v>1</v>
          </cell>
          <cell r="Y141">
            <v>1</v>
          </cell>
          <cell r="Z141">
            <v>50</v>
          </cell>
          <cell r="AA141">
            <v>50</v>
          </cell>
          <cell r="AB141">
            <v>0.04</v>
          </cell>
          <cell r="AC141">
            <v>0.04</v>
          </cell>
          <cell r="AD141">
            <v>1</v>
          </cell>
          <cell r="AE141">
            <v>50</v>
          </cell>
          <cell r="AF141">
            <v>0.04</v>
          </cell>
        </row>
        <row r="142">
          <cell r="A142">
            <v>131</v>
          </cell>
          <cell r="B142" t="str">
            <v/>
          </cell>
          <cell r="C142" t="str">
            <v/>
          </cell>
          <cell r="D142" t="str">
            <v/>
          </cell>
          <cell r="E142" t="str">
            <v/>
          </cell>
          <cell r="F142" t="str">
            <v/>
          </cell>
          <cell r="G142" t="str">
            <v/>
          </cell>
          <cell r="H142" t="str">
            <v/>
          </cell>
          <cell r="I142" t="str">
            <v/>
          </cell>
          <cell r="J142" t="str">
            <v/>
          </cell>
          <cell r="K142" t="str">
            <v/>
          </cell>
          <cell r="L142" t="str">
            <v/>
          </cell>
          <cell r="M142" t="str">
            <v/>
          </cell>
          <cell r="N142" t="str">
            <v/>
          </cell>
          <cell r="O142" t="str">
            <v/>
          </cell>
          <cell r="P142" t="str">
            <v/>
          </cell>
          <cell r="Q142" t="str">
            <v/>
          </cell>
          <cell r="R142" t="str">
            <v/>
          </cell>
          <cell r="S142" t="str">
            <v/>
          </cell>
          <cell r="T142" t="str">
            <v/>
          </cell>
          <cell r="U142" t="str">
            <v/>
          </cell>
          <cell r="V142" t="str">
            <v/>
          </cell>
          <cell r="W142" t="str">
            <v/>
          </cell>
          <cell r="X142" t="str">
            <v/>
          </cell>
          <cell r="Y142" t="str">
            <v/>
          </cell>
          <cell r="Z142" t="str">
            <v/>
          </cell>
          <cell r="AA142" t="str">
            <v/>
          </cell>
          <cell r="AB142" t="str">
            <v/>
          </cell>
          <cell r="AC142" t="str">
            <v/>
          </cell>
          <cell r="AD142" t="str">
            <v/>
          </cell>
          <cell r="AE142" t="str">
            <v/>
          </cell>
          <cell r="AF142" t="str">
            <v/>
          </cell>
        </row>
        <row r="143">
          <cell r="A143">
            <v>132</v>
          </cell>
          <cell r="B143" t="str">
            <v>U6 39.5*30.5</v>
          </cell>
          <cell r="C143">
            <v>775</v>
          </cell>
          <cell r="D143">
            <v>1003</v>
          </cell>
          <cell r="E143">
            <v>21</v>
          </cell>
          <cell r="F143">
            <v>21</v>
          </cell>
          <cell r="G143">
            <v>40</v>
          </cell>
          <cell r="H143">
            <v>40</v>
          </cell>
          <cell r="I143">
            <v>1</v>
          </cell>
          <cell r="J143">
            <v>1</v>
          </cell>
          <cell r="K143">
            <v>203.5</v>
          </cell>
          <cell r="L143">
            <v>1</v>
          </cell>
          <cell r="M143">
            <v>20</v>
          </cell>
          <cell r="N143">
            <v>46</v>
          </cell>
          <cell r="O143">
            <v>46</v>
          </cell>
          <cell r="P143">
            <v>69</v>
          </cell>
          <cell r="Q143">
            <v>0</v>
          </cell>
          <cell r="R143">
            <v>0.1</v>
          </cell>
          <cell r="S143">
            <v>0.1</v>
          </cell>
          <cell r="T143">
            <v>0.1</v>
          </cell>
          <cell r="U143">
            <v>1</v>
          </cell>
          <cell r="V143">
            <v>15</v>
          </cell>
          <cell r="W143">
            <v>12</v>
          </cell>
          <cell r="X143">
            <v>1</v>
          </cell>
          <cell r="Y143">
            <v>1</v>
          </cell>
          <cell r="Z143">
            <v>50</v>
          </cell>
          <cell r="AA143">
            <v>50</v>
          </cell>
          <cell r="AB143">
            <v>0.04</v>
          </cell>
          <cell r="AC143">
            <v>0.04</v>
          </cell>
          <cell r="AD143">
            <v>1</v>
          </cell>
          <cell r="AE143">
            <v>50</v>
          </cell>
          <cell r="AF143">
            <v>0.04</v>
          </cell>
        </row>
        <row r="144">
          <cell r="A144">
            <v>133</v>
          </cell>
          <cell r="B144" t="str">
            <v>U6b39.5*30.5</v>
          </cell>
          <cell r="C144">
            <v>775</v>
          </cell>
          <cell r="D144">
            <v>1003</v>
          </cell>
          <cell r="E144">
            <v>76</v>
          </cell>
          <cell r="F144">
            <v>76</v>
          </cell>
          <cell r="G144">
            <v>125</v>
          </cell>
          <cell r="H144">
            <v>125</v>
          </cell>
          <cell r="I144">
            <v>1</v>
          </cell>
          <cell r="J144">
            <v>1</v>
          </cell>
          <cell r="K144">
            <v>203.5</v>
          </cell>
          <cell r="L144">
            <v>1</v>
          </cell>
          <cell r="M144">
            <v>20</v>
          </cell>
          <cell r="N144">
            <v>46</v>
          </cell>
          <cell r="O144">
            <v>46</v>
          </cell>
          <cell r="P144">
            <v>69</v>
          </cell>
          <cell r="Q144">
            <v>0</v>
          </cell>
          <cell r="R144">
            <v>0.1</v>
          </cell>
          <cell r="S144">
            <v>0.1</v>
          </cell>
          <cell r="T144">
            <v>0.1</v>
          </cell>
          <cell r="U144">
            <v>1</v>
          </cell>
          <cell r="V144">
            <v>15</v>
          </cell>
          <cell r="W144">
            <v>12</v>
          </cell>
          <cell r="X144">
            <v>1</v>
          </cell>
          <cell r="Y144">
            <v>1</v>
          </cell>
          <cell r="Z144">
            <v>50</v>
          </cell>
          <cell r="AA144">
            <v>50</v>
          </cell>
          <cell r="AB144">
            <v>0.04</v>
          </cell>
          <cell r="AC144">
            <v>0.04</v>
          </cell>
          <cell r="AD144">
            <v>1</v>
          </cell>
          <cell r="AE144">
            <v>50</v>
          </cell>
          <cell r="AF144">
            <v>0.04</v>
          </cell>
        </row>
        <row r="145">
          <cell r="A145">
            <v>134</v>
          </cell>
          <cell r="B145" t="str">
            <v>U6x39.5*30.5</v>
          </cell>
          <cell r="C145">
            <v>775</v>
          </cell>
          <cell r="D145">
            <v>1003</v>
          </cell>
          <cell r="E145">
            <v>12</v>
          </cell>
          <cell r="F145">
            <v>12</v>
          </cell>
          <cell r="G145">
            <v>12</v>
          </cell>
          <cell r="H145">
            <v>12</v>
          </cell>
          <cell r="I145">
            <v>2</v>
          </cell>
          <cell r="J145">
            <v>2</v>
          </cell>
          <cell r="K145">
            <v>203.5</v>
          </cell>
          <cell r="L145">
            <v>4</v>
          </cell>
          <cell r="M145">
            <v>20</v>
          </cell>
          <cell r="N145">
            <v>46</v>
          </cell>
          <cell r="O145">
            <v>46</v>
          </cell>
          <cell r="P145">
            <v>69</v>
          </cell>
          <cell r="Q145">
            <v>0</v>
          </cell>
          <cell r="R145">
            <v>0.1</v>
          </cell>
          <cell r="S145">
            <v>0.1</v>
          </cell>
          <cell r="T145">
            <v>0.1</v>
          </cell>
          <cell r="U145">
            <v>1</v>
          </cell>
          <cell r="V145">
            <v>15</v>
          </cell>
          <cell r="W145">
            <v>12</v>
          </cell>
          <cell r="X145">
            <v>1</v>
          </cell>
          <cell r="Y145">
            <v>1</v>
          </cell>
          <cell r="Z145">
            <v>50</v>
          </cell>
          <cell r="AA145">
            <v>50</v>
          </cell>
          <cell r="AB145">
            <v>0.04</v>
          </cell>
          <cell r="AC145">
            <v>0.04</v>
          </cell>
          <cell r="AD145">
            <v>1</v>
          </cell>
          <cell r="AE145">
            <v>50</v>
          </cell>
          <cell r="AF145">
            <v>0.04</v>
          </cell>
        </row>
        <row r="146">
          <cell r="A146">
            <v>135</v>
          </cell>
          <cell r="B146" t="str">
            <v/>
          </cell>
          <cell r="C146" t="str">
            <v/>
          </cell>
          <cell r="D146" t="str">
            <v/>
          </cell>
          <cell r="E146" t="str">
            <v/>
          </cell>
          <cell r="F146" t="str">
            <v/>
          </cell>
          <cell r="G146" t="str">
            <v/>
          </cell>
          <cell r="H146" t="str">
            <v/>
          </cell>
          <cell r="I146" t="str">
            <v/>
          </cell>
          <cell r="J146" t="str">
            <v/>
          </cell>
          <cell r="K146" t="str">
            <v/>
          </cell>
          <cell r="L146" t="str">
            <v/>
          </cell>
          <cell r="M146" t="str">
            <v/>
          </cell>
          <cell r="N146" t="str">
            <v/>
          </cell>
          <cell r="O146" t="str">
            <v/>
          </cell>
          <cell r="P146" t="str">
            <v/>
          </cell>
          <cell r="Q146" t="str">
            <v/>
          </cell>
          <cell r="R146" t="str">
            <v/>
          </cell>
          <cell r="S146" t="str">
            <v/>
          </cell>
          <cell r="T146" t="str">
            <v/>
          </cell>
          <cell r="U146" t="str">
            <v/>
          </cell>
          <cell r="V146" t="str">
            <v/>
          </cell>
          <cell r="W146" t="str">
            <v/>
          </cell>
          <cell r="X146" t="str">
            <v/>
          </cell>
          <cell r="Y146" t="str">
            <v/>
          </cell>
          <cell r="Z146" t="str">
            <v/>
          </cell>
          <cell r="AA146" t="str">
            <v/>
          </cell>
          <cell r="AB146" t="str">
            <v/>
          </cell>
          <cell r="AC146" t="str">
            <v/>
          </cell>
          <cell r="AD146" t="str">
            <v/>
          </cell>
          <cell r="AE146" t="str">
            <v/>
          </cell>
          <cell r="AF146" t="str">
            <v/>
          </cell>
        </row>
        <row r="147">
          <cell r="A147">
            <v>136</v>
          </cell>
          <cell r="B147" t="str">
            <v>U6h45.0*27.5</v>
          </cell>
          <cell r="C147">
            <v>699</v>
          </cell>
          <cell r="D147">
            <v>1143</v>
          </cell>
          <cell r="E147">
            <v>12</v>
          </cell>
          <cell r="F147">
            <v>12</v>
          </cell>
          <cell r="G147">
            <v>12</v>
          </cell>
          <cell r="H147">
            <v>12</v>
          </cell>
          <cell r="I147">
            <v>1</v>
          </cell>
          <cell r="J147">
            <v>2</v>
          </cell>
          <cell r="K147">
            <v>203.5</v>
          </cell>
          <cell r="L147">
            <v>2</v>
          </cell>
          <cell r="M147">
            <v>23</v>
          </cell>
          <cell r="N147">
            <v>51</v>
          </cell>
          <cell r="O147">
            <v>51</v>
          </cell>
          <cell r="P147">
            <v>77</v>
          </cell>
          <cell r="Q147">
            <v>0</v>
          </cell>
          <cell r="R147">
            <v>0.1</v>
          </cell>
          <cell r="S147">
            <v>0.1</v>
          </cell>
          <cell r="T147">
            <v>0.1</v>
          </cell>
          <cell r="U147">
            <v>1</v>
          </cell>
          <cell r="V147">
            <v>15</v>
          </cell>
          <cell r="W147">
            <v>12</v>
          </cell>
          <cell r="X147">
            <v>1</v>
          </cell>
          <cell r="Y147">
            <v>1</v>
          </cell>
          <cell r="Z147">
            <v>50</v>
          </cell>
          <cell r="AA147">
            <v>50</v>
          </cell>
          <cell r="AB147">
            <v>0.04</v>
          </cell>
          <cell r="AC147">
            <v>0.04</v>
          </cell>
          <cell r="AD147">
            <v>1</v>
          </cell>
          <cell r="AE147">
            <v>50</v>
          </cell>
          <cell r="AF147">
            <v>0.04</v>
          </cell>
        </row>
        <row r="148">
          <cell r="A148">
            <v>137</v>
          </cell>
          <cell r="B148" t="str">
            <v/>
          </cell>
          <cell r="C148" t="str">
            <v/>
          </cell>
          <cell r="D148" t="str">
            <v/>
          </cell>
          <cell r="E148" t="str">
            <v/>
          </cell>
          <cell r="F148" t="str">
            <v/>
          </cell>
          <cell r="G148" t="str">
            <v/>
          </cell>
          <cell r="H148" t="str">
            <v/>
          </cell>
          <cell r="I148" t="str">
            <v/>
          </cell>
          <cell r="J148" t="str">
            <v/>
          </cell>
          <cell r="K148" t="str">
            <v/>
          </cell>
          <cell r="L148" t="str">
            <v/>
          </cell>
          <cell r="M148" t="str">
            <v/>
          </cell>
          <cell r="N148" t="str">
            <v/>
          </cell>
          <cell r="O148" t="str">
            <v/>
          </cell>
          <cell r="P148" t="str">
            <v/>
          </cell>
          <cell r="Q148" t="str">
            <v/>
          </cell>
          <cell r="R148" t="str">
            <v/>
          </cell>
          <cell r="S148" t="str">
            <v/>
          </cell>
          <cell r="T148" t="str">
            <v/>
          </cell>
          <cell r="U148" t="str">
            <v/>
          </cell>
          <cell r="V148" t="str">
            <v/>
          </cell>
          <cell r="W148" t="str">
            <v/>
          </cell>
          <cell r="X148" t="str">
            <v/>
          </cell>
          <cell r="Y148" t="str">
            <v/>
          </cell>
          <cell r="Z148" t="str">
            <v/>
          </cell>
          <cell r="AA148" t="str">
            <v/>
          </cell>
          <cell r="AB148" t="str">
            <v/>
          </cell>
          <cell r="AC148" t="str">
            <v/>
          </cell>
          <cell r="AD148" t="str">
            <v/>
          </cell>
          <cell r="AE148" t="str">
            <v/>
          </cell>
          <cell r="AF148" t="str">
            <v/>
          </cell>
        </row>
        <row r="149">
          <cell r="A149">
            <v>138</v>
          </cell>
          <cell r="B149" t="str">
            <v>U6 49.5*41.0</v>
          </cell>
          <cell r="C149">
            <v>1041</v>
          </cell>
          <cell r="D149">
            <v>1257</v>
          </cell>
          <cell r="E149">
            <v>24</v>
          </cell>
          <cell r="F149">
            <v>24</v>
          </cell>
          <cell r="G149">
            <v>32</v>
          </cell>
          <cell r="H149">
            <v>32</v>
          </cell>
          <cell r="I149">
            <v>1</v>
          </cell>
          <cell r="J149">
            <v>1</v>
          </cell>
          <cell r="K149">
            <v>203.5</v>
          </cell>
          <cell r="L149">
            <v>1</v>
          </cell>
          <cell r="M149">
            <v>14</v>
          </cell>
          <cell r="N149">
            <v>31</v>
          </cell>
          <cell r="O149">
            <v>31</v>
          </cell>
          <cell r="P149">
            <v>47</v>
          </cell>
          <cell r="Q149">
            <v>0</v>
          </cell>
          <cell r="R149">
            <v>0.1</v>
          </cell>
          <cell r="S149">
            <v>0.1</v>
          </cell>
          <cell r="T149">
            <v>0.1</v>
          </cell>
          <cell r="U149">
            <v>1</v>
          </cell>
          <cell r="V149">
            <v>15</v>
          </cell>
          <cell r="W149">
            <v>12</v>
          </cell>
          <cell r="X149">
            <v>1</v>
          </cell>
          <cell r="Y149">
            <v>1</v>
          </cell>
          <cell r="Z149">
            <v>50</v>
          </cell>
          <cell r="AA149">
            <v>50</v>
          </cell>
          <cell r="AB149">
            <v>0.04</v>
          </cell>
          <cell r="AC149">
            <v>0.04</v>
          </cell>
          <cell r="AD149">
            <v>1</v>
          </cell>
          <cell r="AE149">
            <v>50</v>
          </cell>
          <cell r="AF149">
            <v>0.04</v>
          </cell>
        </row>
        <row r="150">
          <cell r="A150">
            <v>139</v>
          </cell>
          <cell r="B150" t="str">
            <v>U6c49.5*41.0</v>
          </cell>
          <cell r="C150">
            <v>1041</v>
          </cell>
          <cell r="D150">
            <v>1257</v>
          </cell>
          <cell r="E150">
            <v>179</v>
          </cell>
          <cell r="F150">
            <v>179</v>
          </cell>
          <cell r="G150">
            <v>187</v>
          </cell>
          <cell r="H150">
            <v>187</v>
          </cell>
          <cell r="I150">
            <v>1</v>
          </cell>
          <cell r="J150">
            <v>1</v>
          </cell>
          <cell r="K150">
            <v>203.5</v>
          </cell>
          <cell r="L150">
            <v>1</v>
          </cell>
          <cell r="M150">
            <v>14</v>
          </cell>
          <cell r="N150">
            <v>31</v>
          </cell>
          <cell r="O150">
            <v>31</v>
          </cell>
          <cell r="P150">
            <v>47</v>
          </cell>
          <cell r="Q150">
            <v>0</v>
          </cell>
          <cell r="R150">
            <v>0.1</v>
          </cell>
          <cell r="S150">
            <v>0.1</v>
          </cell>
          <cell r="T150">
            <v>0.1</v>
          </cell>
          <cell r="U150">
            <v>1</v>
          </cell>
          <cell r="V150">
            <v>15</v>
          </cell>
          <cell r="W150">
            <v>12</v>
          </cell>
          <cell r="X150">
            <v>1</v>
          </cell>
          <cell r="Y150">
            <v>1</v>
          </cell>
          <cell r="Z150">
            <v>50</v>
          </cell>
          <cell r="AA150">
            <v>50</v>
          </cell>
          <cell r="AB150">
            <v>0.04</v>
          </cell>
          <cell r="AC150">
            <v>0.04</v>
          </cell>
          <cell r="AD150">
            <v>1</v>
          </cell>
          <cell r="AE150">
            <v>50</v>
          </cell>
          <cell r="AF150">
            <v>0.04</v>
          </cell>
        </row>
        <row r="151">
          <cell r="A151">
            <v>140</v>
          </cell>
          <cell r="B151" t="str">
            <v>U6x49.5*41.0</v>
          </cell>
          <cell r="C151">
            <v>1041</v>
          </cell>
          <cell r="D151">
            <v>1257</v>
          </cell>
          <cell r="E151">
            <v>24</v>
          </cell>
          <cell r="F151">
            <v>24</v>
          </cell>
          <cell r="G151">
            <v>32</v>
          </cell>
          <cell r="H151">
            <v>32</v>
          </cell>
          <cell r="I151">
            <v>2</v>
          </cell>
          <cell r="J151">
            <v>2</v>
          </cell>
          <cell r="K151">
            <v>203.5</v>
          </cell>
          <cell r="L151">
            <v>4</v>
          </cell>
          <cell r="M151">
            <v>14</v>
          </cell>
          <cell r="N151">
            <v>31</v>
          </cell>
          <cell r="O151">
            <v>31</v>
          </cell>
          <cell r="P151">
            <v>47</v>
          </cell>
          <cell r="Q151">
            <v>0</v>
          </cell>
          <cell r="R151">
            <v>0.1</v>
          </cell>
          <cell r="S151">
            <v>0.1</v>
          </cell>
          <cell r="T151">
            <v>0.1</v>
          </cell>
          <cell r="U151">
            <v>1</v>
          </cell>
          <cell r="V151">
            <v>15</v>
          </cell>
          <cell r="W151">
            <v>12</v>
          </cell>
          <cell r="X151">
            <v>1</v>
          </cell>
          <cell r="Y151">
            <v>1</v>
          </cell>
          <cell r="Z151">
            <v>50</v>
          </cell>
          <cell r="AA151">
            <v>50</v>
          </cell>
          <cell r="AB151">
            <v>0.04</v>
          </cell>
          <cell r="AC151">
            <v>0.04</v>
          </cell>
          <cell r="AD151">
            <v>1</v>
          </cell>
          <cell r="AE151">
            <v>50</v>
          </cell>
          <cell r="AF151">
            <v>0.04</v>
          </cell>
        </row>
        <row r="152">
          <cell r="A152">
            <v>141</v>
          </cell>
          <cell r="B152" t="str">
            <v>U6 49.0*30.0</v>
          </cell>
          <cell r="C152">
            <v>762</v>
          </cell>
          <cell r="D152">
            <v>1245</v>
          </cell>
          <cell r="E152">
            <v>14</v>
          </cell>
          <cell r="F152">
            <v>14</v>
          </cell>
          <cell r="G152">
            <v>161</v>
          </cell>
          <cell r="H152">
            <v>161</v>
          </cell>
          <cell r="I152">
            <v>1</v>
          </cell>
          <cell r="J152">
            <v>1</v>
          </cell>
          <cell r="K152">
            <v>203.5</v>
          </cell>
          <cell r="L152">
            <v>1</v>
          </cell>
          <cell r="M152">
            <v>21</v>
          </cell>
          <cell r="N152">
            <v>47</v>
          </cell>
          <cell r="O152">
            <v>47</v>
          </cell>
          <cell r="P152">
            <v>70</v>
          </cell>
          <cell r="Q152">
            <v>0</v>
          </cell>
          <cell r="R152">
            <v>0.1</v>
          </cell>
          <cell r="S152">
            <v>0.1</v>
          </cell>
          <cell r="T152">
            <v>0.1</v>
          </cell>
          <cell r="U152">
            <v>1</v>
          </cell>
          <cell r="V152">
            <v>15</v>
          </cell>
          <cell r="W152">
            <v>12</v>
          </cell>
          <cell r="X152">
            <v>1</v>
          </cell>
          <cell r="Y152">
            <v>1</v>
          </cell>
          <cell r="Z152">
            <v>50</v>
          </cell>
          <cell r="AA152">
            <v>50</v>
          </cell>
          <cell r="AB152">
            <v>0.04</v>
          </cell>
          <cell r="AC152">
            <v>0.04</v>
          </cell>
          <cell r="AD152">
            <v>1</v>
          </cell>
          <cell r="AE152">
            <v>50</v>
          </cell>
          <cell r="AF152">
            <v>0.04</v>
          </cell>
        </row>
        <row r="153">
          <cell r="A153">
            <v>142</v>
          </cell>
          <cell r="B153" t="str">
            <v>U6 51.0*45.0</v>
          </cell>
          <cell r="C153">
            <v>1143</v>
          </cell>
          <cell r="D153">
            <v>1295</v>
          </cell>
          <cell r="E153">
            <v>25</v>
          </cell>
          <cell r="F153">
            <v>25</v>
          </cell>
          <cell r="G153">
            <v>26</v>
          </cell>
          <cell r="H153">
            <v>26</v>
          </cell>
          <cell r="I153">
            <v>1</v>
          </cell>
          <cell r="J153">
            <v>1</v>
          </cell>
          <cell r="K153">
            <v>203.5</v>
          </cell>
          <cell r="L153">
            <v>1</v>
          </cell>
          <cell r="M153">
            <v>12</v>
          </cell>
          <cell r="N153">
            <v>27</v>
          </cell>
          <cell r="O153">
            <v>27</v>
          </cell>
          <cell r="P153">
            <v>41</v>
          </cell>
          <cell r="Q153">
            <v>0</v>
          </cell>
          <cell r="R153">
            <v>0.1</v>
          </cell>
          <cell r="S153">
            <v>0.1</v>
          </cell>
          <cell r="T153">
            <v>0.1</v>
          </cell>
          <cell r="U153">
            <v>1</v>
          </cell>
          <cell r="V153">
            <v>15</v>
          </cell>
          <cell r="W153">
            <v>12</v>
          </cell>
          <cell r="X153">
            <v>1</v>
          </cell>
          <cell r="Y153">
            <v>1</v>
          </cell>
          <cell r="Z153">
            <v>50</v>
          </cell>
          <cell r="AA153">
            <v>50</v>
          </cell>
          <cell r="AB153">
            <v>0.04</v>
          </cell>
          <cell r="AC153">
            <v>0.04</v>
          </cell>
          <cell r="AD153">
            <v>1</v>
          </cell>
          <cell r="AE153">
            <v>50</v>
          </cell>
          <cell r="AF153">
            <v>0.04</v>
          </cell>
        </row>
        <row r="154">
          <cell r="A154">
            <v>143</v>
          </cell>
          <cell r="B154" t="str">
            <v>U6c51.0*45.0</v>
          </cell>
          <cell r="C154">
            <v>1143</v>
          </cell>
          <cell r="D154">
            <v>1295</v>
          </cell>
          <cell r="E154">
            <v>230</v>
          </cell>
          <cell r="F154">
            <v>230</v>
          </cell>
          <cell r="G154">
            <v>206</v>
          </cell>
          <cell r="H154">
            <v>206</v>
          </cell>
          <cell r="I154">
            <v>1</v>
          </cell>
          <cell r="J154">
            <v>1</v>
          </cell>
          <cell r="K154">
            <v>203.5</v>
          </cell>
          <cell r="L154">
            <v>1</v>
          </cell>
          <cell r="M154">
            <v>12</v>
          </cell>
          <cell r="N154">
            <v>27</v>
          </cell>
          <cell r="O154">
            <v>27</v>
          </cell>
          <cell r="P154">
            <v>41</v>
          </cell>
          <cell r="Q154">
            <v>0</v>
          </cell>
          <cell r="R154">
            <v>0.1</v>
          </cell>
          <cell r="S154">
            <v>0.1</v>
          </cell>
          <cell r="T154">
            <v>0.1</v>
          </cell>
          <cell r="U154">
            <v>1</v>
          </cell>
          <cell r="V154">
            <v>15</v>
          </cell>
          <cell r="W154">
            <v>12</v>
          </cell>
          <cell r="X154">
            <v>1</v>
          </cell>
          <cell r="Y154">
            <v>1</v>
          </cell>
          <cell r="Z154">
            <v>50</v>
          </cell>
          <cell r="AA154">
            <v>50</v>
          </cell>
          <cell r="AB154">
            <v>0.04</v>
          </cell>
          <cell r="AC154">
            <v>0.04</v>
          </cell>
          <cell r="AD154">
            <v>1</v>
          </cell>
          <cell r="AE154">
            <v>50</v>
          </cell>
          <cell r="AF154">
            <v>0.04</v>
          </cell>
        </row>
        <row r="155">
          <cell r="A155">
            <v>144</v>
          </cell>
          <cell r="B155" t="str">
            <v>U6x51.0*45.0</v>
          </cell>
          <cell r="C155">
            <v>1143</v>
          </cell>
          <cell r="D155">
            <v>1295</v>
          </cell>
          <cell r="E155">
            <v>25</v>
          </cell>
          <cell r="F155">
            <v>25</v>
          </cell>
          <cell r="G155">
            <v>26</v>
          </cell>
          <cell r="H155">
            <v>26</v>
          </cell>
          <cell r="I155">
            <v>2</v>
          </cell>
          <cell r="J155">
            <v>2</v>
          </cell>
          <cell r="K155">
            <v>203.5</v>
          </cell>
          <cell r="L155">
            <v>4</v>
          </cell>
          <cell r="M155">
            <v>12</v>
          </cell>
          <cell r="N155">
            <v>27</v>
          </cell>
          <cell r="O155">
            <v>27</v>
          </cell>
          <cell r="P155">
            <v>41</v>
          </cell>
          <cell r="Q155">
            <v>0</v>
          </cell>
          <cell r="R155">
            <v>0.1</v>
          </cell>
          <cell r="S155">
            <v>0.1</v>
          </cell>
          <cell r="T155">
            <v>0.1</v>
          </cell>
          <cell r="U155">
            <v>1</v>
          </cell>
          <cell r="V155">
            <v>15</v>
          </cell>
          <cell r="W155">
            <v>12</v>
          </cell>
          <cell r="X155">
            <v>1</v>
          </cell>
          <cell r="Y155">
            <v>1</v>
          </cell>
          <cell r="Z155">
            <v>50</v>
          </cell>
          <cell r="AA155">
            <v>50</v>
          </cell>
          <cell r="AB155">
            <v>0.04</v>
          </cell>
          <cell r="AC155">
            <v>0.04</v>
          </cell>
          <cell r="AD155">
            <v>1</v>
          </cell>
          <cell r="AE155">
            <v>50</v>
          </cell>
          <cell r="AF155">
            <v>0.04</v>
          </cell>
        </row>
        <row r="156">
          <cell r="A156">
            <v>145</v>
          </cell>
          <cell r="B156" t="str">
            <v/>
          </cell>
          <cell r="C156" t="str">
            <v/>
          </cell>
          <cell r="D156" t="str">
            <v/>
          </cell>
          <cell r="E156" t="str">
            <v/>
          </cell>
          <cell r="F156" t="str">
            <v/>
          </cell>
          <cell r="G156" t="str">
            <v/>
          </cell>
          <cell r="H156" t="str">
            <v/>
          </cell>
          <cell r="I156" t="str">
            <v/>
          </cell>
          <cell r="J156" t="str">
            <v/>
          </cell>
          <cell r="K156" t="str">
            <v/>
          </cell>
          <cell r="L156" t="str">
            <v/>
          </cell>
          <cell r="M156" t="str">
            <v/>
          </cell>
          <cell r="N156" t="str">
            <v/>
          </cell>
          <cell r="O156" t="str">
            <v/>
          </cell>
          <cell r="P156" t="str">
            <v/>
          </cell>
          <cell r="Q156" t="str">
            <v/>
          </cell>
          <cell r="R156" t="str">
            <v/>
          </cell>
          <cell r="S156" t="str">
            <v/>
          </cell>
          <cell r="T156" t="str">
            <v/>
          </cell>
          <cell r="U156" t="str">
            <v/>
          </cell>
          <cell r="V156" t="str">
            <v/>
          </cell>
          <cell r="W156" t="str">
            <v/>
          </cell>
          <cell r="X156" t="str">
            <v/>
          </cell>
          <cell r="Y156" t="str">
            <v/>
          </cell>
          <cell r="Z156" t="str">
            <v/>
          </cell>
          <cell r="AA156" t="str">
            <v/>
          </cell>
          <cell r="AB156" t="str">
            <v/>
          </cell>
          <cell r="AC156" t="str">
            <v/>
          </cell>
          <cell r="AD156" t="str">
            <v/>
          </cell>
          <cell r="AE156" t="str">
            <v/>
          </cell>
          <cell r="AF156" t="str">
            <v/>
          </cell>
        </row>
        <row r="157">
          <cell r="A157">
            <v>146</v>
          </cell>
          <cell r="B157" t="str">
            <v>U6 53.0*45.0</v>
          </cell>
          <cell r="C157">
            <v>1143</v>
          </cell>
          <cell r="D157">
            <v>1346</v>
          </cell>
          <cell r="E157">
            <v>25</v>
          </cell>
          <cell r="F157">
            <v>25</v>
          </cell>
          <cell r="G157">
            <v>26</v>
          </cell>
          <cell r="H157">
            <v>26</v>
          </cell>
          <cell r="I157">
            <v>1</v>
          </cell>
          <cell r="J157">
            <v>1</v>
          </cell>
          <cell r="K157">
            <v>203.5</v>
          </cell>
          <cell r="L157">
            <v>1</v>
          </cell>
          <cell r="M157">
            <v>12</v>
          </cell>
          <cell r="N157">
            <v>27</v>
          </cell>
          <cell r="O157">
            <v>27</v>
          </cell>
          <cell r="P157">
            <v>41</v>
          </cell>
          <cell r="Q157">
            <v>0</v>
          </cell>
          <cell r="R157">
            <v>0.1</v>
          </cell>
          <cell r="S157">
            <v>0.1</v>
          </cell>
          <cell r="T157">
            <v>0.1</v>
          </cell>
          <cell r="U157">
            <v>1</v>
          </cell>
          <cell r="V157">
            <v>15</v>
          </cell>
          <cell r="W157">
            <v>12</v>
          </cell>
          <cell r="X157">
            <v>1</v>
          </cell>
          <cell r="Y157">
            <v>1</v>
          </cell>
          <cell r="Z157">
            <v>50</v>
          </cell>
          <cell r="AA157">
            <v>50</v>
          </cell>
          <cell r="AB157">
            <v>0.04</v>
          </cell>
          <cell r="AC157">
            <v>0.04</v>
          </cell>
          <cell r="AD157">
            <v>1</v>
          </cell>
          <cell r="AE157">
            <v>50</v>
          </cell>
          <cell r="AF157">
            <v>0.04</v>
          </cell>
        </row>
        <row r="158">
          <cell r="A158">
            <v>147</v>
          </cell>
          <cell r="B158" t="str">
            <v>U6c53.0*45.0</v>
          </cell>
          <cell r="C158">
            <v>1143</v>
          </cell>
          <cell r="D158">
            <v>1346</v>
          </cell>
          <cell r="E158">
            <v>230</v>
          </cell>
          <cell r="F158">
            <v>230</v>
          </cell>
          <cell r="G158">
            <v>231</v>
          </cell>
          <cell r="H158">
            <v>231</v>
          </cell>
          <cell r="I158">
            <v>1</v>
          </cell>
          <cell r="J158">
            <v>1</v>
          </cell>
          <cell r="K158">
            <v>203.5</v>
          </cell>
          <cell r="L158">
            <v>1</v>
          </cell>
          <cell r="M158">
            <v>12</v>
          </cell>
          <cell r="N158">
            <v>27</v>
          </cell>
          <cell r="O158">
            <v>27</v>
          </cell>
          <cell r="P158">
            <v>41</v>
          </cell>
          <cell r="Q158">
            <v>0</v>
          </cell>
          <cell r="R158">
            <v>0.1</v>
          </cell>
          <cell r="S158">
            <v>0.1</v>
          </cell>
          <cell r="T158">
            <v>0.1</v>
          </cell>
          <cell r="U158">
            <v>1</v>
          </cell>
          <cell r="V158">
            <v>15</v>
          </cell>
          <cell r="W158">
            <v>12</v>
          </cell>
          <cell r="X158">
            <v>1</v>
          </cell>
          <cell r="Y158">
            <v>1</v>
          </cell>
          <cell r="Z158">
            <v>50</v>
          </cell>
          <cell r="AA158">
            <v>50</v>
          </cell>
          <cell r="AB158">
            <v>0.04</v>
          </cell>
          <cell r="AC158">
            <v>0.04</v>
          </cell>
          <cell r="AD158">
            <v>1</v>
          </cell>
          <cell r="AE158">
            <v>50</v>
          </cell>
          <cell r="AF158">
            <v>0.04</v>
          </cell>
        </row>
        <row r="159">
          <cell r="A159">
            <v>148</v>
          </cell>
          <cell r="B159" t="str">
            <v>U6x53.0*45.0</v>
          </cell>
          <cell r="C159">
            <v>1143</v>
          </cell>
          <cell r="D159">
            <v>1346</v>
          </cell>
          <cell r="E159">
            <v>10</v>
          </cell>
          <cell r="F159">
            <v>10</v>
          </cell>
          <cell r="G159">
            <v>11</v>
          </cell>
          <cell r="H159">
            <v>11</v>
          </cell>
          <cell r="I159">
            <v>2</v>
          </cell>
          <cell r="J159">
            <v>2</v>
          </cell>
          <cell r="K159">
            <v>203.5</v>
          </cell>
          <cell r="L159">
            <v>4</v>
          </cell>
          <cell r="M159">
            <v>12</v>
          </cell>
          <cell r="N159">
            <v>27</v>
          </cell>
          <cell r="O159">
            <v>27</v>
          </cell>
          <cell r="P159">
            <v>41</v>
          </cell>
          <cell r="Q159">
            <v>0</v>
          </cell>
          <cell r="R159">
            <v>0.1</v>
          </cell>
          <cell r="S159">
            <v>0.1</v>
          </cell>
          <cell r="T159">
            <v>0.1</v>
          </cell>
          <cell r="U159">
            <v>1</v>
          </cell>
          <cell r="V159">
            <v>15</v>
          </cell>
          <cell r="W159">
            <v>12</v>
          </cell>
          <cell r="X159">
            <v>1</v>
          </cell>
          <cell r="Y159">
            <v>1</v>
          </cell>
          <cell r="Z159">
            <v>50</v>
          </cell>
          <cell r="AA159">
            <v>50</v>
          </cell>
          <cell r="AB159">
            <v>0.04</v>
          </cell>
          <cell r="AC159">
            <v>0.04</v>
          </cell>
          <cell r="AD159">
            <v>1</v>
          </cell>
          <cell r="AE159">
            <v>50</v>
          </cell>
          <cell r="AF159">
            <v>0.04</v>
          </cell>
        </row>
        <row r="160">
          <cell r="A160">
            <v>149</v>
          </cell>
          <cell r="B160" t="str">
            <v/>
          </cell>
          <cell r="C160" t="str">
            <v/>
          </cell>
          <cell r="D160" t="str">
            <v/>
          </cell>
          <cell r="E160" t="str">
            <v/>
          </cell>
          <cell r="F160" t="str">
            <v/>
          </cell>
          <cell r="G160" t="str">
            <v/>
          </cell>
          <cell r="H160" t="str">
            <v/>
          </cell>
          <cell r="I160" t="str">
            <v/>
          </cell>
          <cell r="J160" t="str">
            <v/>
          </cell>
          <cell r="K160" t="str">
            <v/>
          </cell>
          <cell r="L160" t="str">
            <v/>
          </cell>
          <cell r="M160" t="str">
            <v/>
          </cell>
          <cell r="N160" t="str">
            <v/>
          </cell>
          <cell r="O160" t="str">
            <v/>
          </cell>
          <cell r="P160" t="str">
            <v/>
          </cell>
          <cell r="Q160" t="str">
            <v/>
          </cell>
          <cell r="R160" t="str">
            <v/>
          </cell>
          <cell r="S160" t="str">
            <v/>
          </cell>
          <cell r="T160" t="str">
            <v/>
          </cell>
          <cell r="U160" t="str">
            <v/>
          </cell>
          <cell r="V160" t="str">
            <v/>
          </cell>
          <cell r="W160" t="str">
            <v/>
          </cell>
          <cell r="X160" t="str">
            <v/>
          </cell>
          <cell r="Y160" t="str">
            <v/>
          </cell>
          <cell r="Z160" t="str">
            <v/>
          </cell>
          <cell r="AA160" t="str">
            <v/>
          </cell>
          <cell r="AB160" t="str">
            <v/>
          </cell>
          <cell r="AC160" t="str">
            <v/>
          </cell>
          <cell r="AD160" t="str">
            <v/>
          </cell>
          <cell r="AE160" t="str">
            <v/>
          </cell>
          <cell r="AF160" t="str">
            <v/>
          </cell>
        </row>
        <row r="161">
          <cell r="A161">
            <v>150</v>
          </cell>
          <cell r="B161" t="str">
            <v/>
          </cell>
          <cell r="C161" t="str">
            <v/>
          </cell>
          <cell r="D161" t="str">
            <v/>
          </cell>
          <cell r="E161" t="str">
            <v/>
          </cell>
          <cell r="F161" t="str">
            <v/>
          </cell>
          <cell r="G161" t="str">
            <v/>
          </cell>
          <cell r="H161" t="str">
            <v/>
          </cell>
          <cell r="I161" t="str">
            <v/>
          </cell>
          <cell r="J161" t="str">
            <v/>
          </cell>
          <cell r="K161" t="str">
            <v/>
          </cell>
          <cell r="L161" t="str">
            <v/>
          </cell>
          <cell r="M161" t="str">
            <v/>
          </cell>
          <cell r="N161" t="str">
            <v/>
          </cell>
          <cell r="O161" t="str">
            <v/>
          </cell>
          <cell r="P161" t="str">
            <v/>
          </cell>
          <cell r="Q161" t="str">
            <v/>
          </cell>
          <cell r="R161" t="str">
            <v/>
          </cell>
          <cell r="S161" t="str">
            <v/>
          </cell>
          <cell r="T161" t="str">
            <v/>
          </cell>
          <cell r="U161" t="str">
            <v/>
          </cell>
          <cell r="V161" t="str">
            <v/>
          </cell>
          <cell r="W161" t="str">
            <v/>
          </cell>
          <cell r="X161" t="str">
            <v/>
          </cell>
          <cell r="Y161" t="str">
            <v/>
          </cell>
          <cell r="Z161" t="str">
            <v/>
          </cell>
          <cell r="AA161" t="str">
            <v/>
          </cell>
          <cell r="AB161" t="str">
            <v/>
          </cell>
          <cell r="AC161" t="str">
            <v/>
          </cell>
          <cell r="AD161" t="str">
            <v/>
          </cell>
          <cell r="AE161" t="str">
            <v/>
          </cell>
          <cell r="AF161" t="str">
            <v/>
          </cell>
        </row>
        <row r="162">
          <cell r="A162">
            <v>151</v>
          </cell>
          <cell r="B162" t="str">
            <v>U7 27.5*22.5</v>
          </cell>
          <cell r="C162">
            <v>572</v>
          </cell>
          <cell r="D162">
            <v>699</v>
          </cell>
          <cell r="E162">
            <v>8</v>
          </cell>
          <cell r="F162">
            <v>8</v>
          </cell>
          <cell r="G162">
            <v>8</v>
          </cell>
          <cell r="H162">
            <v>8</v>
          </cell>
          <cell r="I162">
            <v>1</v>
          </cell>
          <cell r="J162">
            <v>1</v>
          </cell>
          <cell r="K162">
            <v>203.5</v>
          </cell>
          <cell r="L162">
            <v>1</v>
          </cell>
          <cell r="M162">
            <v>32</v>
          </cell>
          <cell r="N162">
            <v>72</v>
          </cell>
          <cell r="O162">
            <v>72</v>
          </cell>
          <cell r="P162">
            <v>108</v>
          </cell>
          <cell r="Q162">
            <v>0</v>
          </cell>
          <cell r="R162">
            <v>0.1</v>
          </cell>
          <cell r="S162">
            <v>0.1</v>
          </cell>
          <cell r="T162">
            <v>0.1</v>
          </cell>
          <cell r="U162">
            <v>1</v>
          </cell>
          <cell r="V162">
            <v>15</v>
          </cell>
          <cell r="W162">
            <v>12</v>
          </cell>
          <cell r="X162">
            <v>1</v>
          </cell>
          <cell r="Y162">
            <v>1</v>
          </cell>
          <cell r="Z162">
            <v>50</v>
          </cell>
          <cell r="AA162">
            <v>50</v>
          </cell>
          <cell r="AB162">
            <v>0.04</v>
          </cell>
          <cell r="AC162">
            <v>0.04</v>
          </cell>
          <cell r="AD162">
            <v>1</v>
          </cell>
          <cell r="AE162">
            <v>50</v>
          </cell>
          <cell r="AF162">
            <v>0.04</v>
          </cell>
        </row>
        <row r="163">
          <cell r="A163">
            <v>152</v>
          </cell>
          <cell r="B163" t="str">
            <v>U7 27.5*23.0</v>
          </cell>
          <cell r="C163">
            <v>584</v>
          </cell>
          <cell r="D163">
            <v>699</v>
          </cell>
          <cell r="E163">
            <v>8</v>
          </cell>
          <cell r="F163">
            <v>8</v>
          </cell>
          <cell r="G163">
            <v>8</v>
          </cell>
          <cell r="H163">
            <v>8</v>
          </cell>
          <cell r="I163">
            <v>1</v>
          </cell>
          <cell r="J163">
            <v>1</v>
          </cell>
          <cell r="K163">
            <v>203.5</v>
          </cell>
          <cell r="L163">
            <v>1</v>
          </cell>
          <cell r="M163">
            <v>31</v>
          </cell>
          <cell r="N163">
            <v>71</v>
          </cell>
          <cell r="O163">
            <v>71</v>
          </cell>
          <cell r="P163">
            <v>106</v>
          </cell>
          <cell r="Q163">
            <v>0</v>
          </cell>
          <cell r="R163">
            <v>0.1</v>
          </cell>
          <cell r="S163">
            <v>0.1</v>
          </cell>
          <cell r="T163">
            <v>0.1</v>
          </cell>
          <cell r="U163">
            <v>1</v>
          </cell>
          <cell r="V163">
            <v>15</v>
          </cell>
          <cell r="W163">
            <v>12</v>
          </cell>
          <cell r="X163">
            <v>1</v>
          </cell>
          <cell r="Y163">
            <v>1</v>
          </cell>
          <cell r="Z163">
            <v>50</v>
          </cell>
          <cell r="AA163">
            <v>50</v>
          </cell>
          <cell r="AB163">
            <v>0.04</v>
          </cell>
          <cell r="AC163">
            <v>0.04</v>
          </cell>
          <cell r="AD163">
            <v>1</v>
          </cell>
          <cell r="AE163">
            <v>50</v>
          </cell>
          <cell r="AF163">
            <v>0.04</v>
          </cell>
        </row>
        <row r="164">
          <cell r="A164">
            <v>153</v>
          </cell>
          <cell r="B164" t="str">
            <v/>
          </cell>
          <cell r="C164" t="str">
            <v/>
          </cell>
          <cell r="D164" t="str">
            <v/>
          </cell>
          <cell r="E164" t="str">
            <v/>
          </cell>
          <cell r="F164" t="str">
            <v/>
          </cell>
          <cell r="G164" t="str">
            <v/>
          </cell>
          <cell r="H164" t="str">
            <v/>
          </cell>
          <cell r="I164" t="str">
            <v/>
          </cell>
          <cell r="J164" t="str">
            <v/>
          </cell>
          <cell r="K164" t="str">
            <v/>
          </cell>
          <cell r="L164" t="str">
            <v/>
          </cell>
          <cell r="M164" t="str">
            <v/>
          </cell>
          <cell r="N164" t="str">
            <v/>
          </cell>
          <cell r="O164" t="str">
            <v/>
          </cell>
          <cell r="P164" t="str">
            <v/>
          </cell>
          <cell r="Q164" t="str">
            <v/>
          </cell>
          <cell r="R164" t="str">
            <v/>
          </cell>
          <cell r="S164" t="str">
            <v/>
          </cell>
          <cell r="T164" t="str">
            <v/>
          </cell>
          <cell r="U164" t="str">
            <v/>
          </cell>
          <cell r="V164" t="str">
            <v/>
          </cell>
          <cell r="W164" t="str">
            <v/>
          </cell>
          <cell r="X164" t="str">
            <v/>
          </cell>
          <cell r="Y164" t="str">
            <v/>
          </cell>
          <cell r="Z164" t="str">
            <v/>
          </cell>
          <cell r="AA164" t="str">
            <v/>
          </cell>
          <cell r="AB164" t="str">
            <v/>
          </cell>
          <cell r="AC164" t="str">
            <v/>
          </cell>
          <cell r="AD164" t="str">
            <v/>
          </cell>
          <cell r="AE164" t="str">
            <v/>
          </cell>
          <cell r="AF164" t="str">
            <v/>
          </cell>
        </row>
        <row r="165">
          <cell r="A165">
            <v>154</v>
          </cell>
          <cell r="B165" t="str">
            <v>U7 29.5*24.5</v>
          </cell>
          <cell r="C165">
            <v>622</v>
          </cell>
          <cell r="D165">
            <v>749</v>
          </cell>
          <cell r="E165">
            <v>8</v>
          </cell>
          <cell r="F165">
            <v>8</v>
          </cell>
          <cell r="G165">
            <v>8</v>
          </cell>
          <cell r="H165">
            <v>8</v>
          </cell>
          <cell r="I165">
            <v>1</v>
          </cell>
          <cell r="J165">
            <v>1</v>
          </cell>
          <cell r="K165">
            <v>203.5</v>
          </cell>
          <cell r="L165">
            <v>1</v>
          </cell>
          <cell r="M165">
            <v>30</v>
          </cell>
          <cell r="N165">
            <v>67</v>
          </cell>
          <cell r="O165">
            <v>67</v>
          </cell>
          <cell r="P165">
            <v>101</v>
          </cell>
          <cell r="Q165">
            <v>0</v>
          </cell>
          <cell r="R165">
            <v>0.1</v>
          </cell>
          <cell r="S165">
            <v>0.1</v>
          </cell>
          <cell r="T165">
            <v>0.1</v>
          </cell>
          <cell r="U165">
            <v>1</v>
          </cell>
          <cell r="V165">
            <v>15</v>
          </cell>
          <cell r="W165">
            <v>12</v>
          </cell>
          <cell r="X165">
            <v>1</v>
          </cell>
          <cell r="Y165">
            <v>1</v>
          </cell>
          <cell r="Z165">
            <v>50</v>
          </cell>
          <cell r="AA165">
            <v>50</v>
          </cell>
          <cell r="AB165">
            <v>0.04</v>
          </cell>
          <cell r="AC165">
            <v>0.04</v>
          </cell>
          <cell r="AD165">
            <v>1</v>
          </cell>
          <cell r="AE165">
            <v>50</v>
          </cell>
          <cell r="AF165">
            <v>0.04</v>
          </cell>
        </row>
        <row r="166">
          <cell r="A166">
            <v>155</v>
          </cell>
          <cell r="B166" t="str">
            <v>U7 29.5*25.0</v>
          </cell>
          <cell r="C166">
            <v>635</v>
          </cell>
          <cell r="D166">
            <v>749</v>
          </cell>
          <cell r="E166">
            <v>8</v>
          </cell>
          <cell r="F166">
            <v>8</v>
          </cell>
          <cell r="G166">
            <v>8</v>
          </cell>
          <cell r="H166">
            <v>8</v>
          </cell>
          <cell r="I166">
            <v>1</v>
          </cell>
          <cell r="J166">
            <v>1</v>
          </cell>
          <cell r="K166">
            <v>203.5</v>
          </cell>
          <cell r="L166">
            <v>1</v>
          </cell>
          <cell r="M166">
            <v>29</v>
          </cell>
          <cell r="N166">
            <v>66</v>
          </cell>
          <cell r="O166">
            <v>66</v>
          </cell>
          <cell r="P166">
            <v>99</v>
          </cell>
          <cell r="Q166">
            <v>0</v>
          </cell>
          <cell r="R166">
            <v>0.1</v>
          </cell>
          <cell r="S166">
            <v>0.1</v>
          </cell>
          <cell r="T166">
            <v>0.1</v>
          </cell>
          <cell r="U166">
            <v>1</v>
          </cell>
          <cell r="V166">
            <v>15</v>
          </cell>
          <cell r="W166">
            <v>12</v>
          </cell>
          <cell r="X166">
            <v>1</v>
          </cell>
          <cell r="Y166">
            <v>1</v>
          </cell>
          <cell r="Z166">
            <v>50</v>
          </cell>
          <cell r="AA166">
            <v>50</v>
          </cell>
          <cell r="AB166">
            <v>0.04</v>
          </cell>
          <cell r="AC166">
            <v>0.04</v>
          </cell>
          <cell r="AD166">
            <v>1</v>
          </cell>
          <cell r="AE166">
            <v>50</v>
          </cell>
          <cell r="AF166">
            <v>0.04</v>
          </cell>
        </row>
        <row r="167">
          <cell r="A167">
            <v>156</v>
          </cell>
          <cell r="B167" t="str">
            <v>U7 30.5*26.0</v>
          </cell>
          <cell r="C167">
            <v>660</v>
          </cell>
          <cell r="D167">
            <v>775</v>
          </cell>
          <cell r="E167">
            <v>8</v>
          </cell>
          <cell r="F167">
            <v>8</v>
          </cell>
          <cell r="G167">
            <v>8</v>
          </cell>
          <cell r="H167">
            <v>8</v>
          </cell>
          <cell r="I167">
            <v>1</v>
          </cell>
          <cell r="J167">
            <v>1</v>
          </cell>
          <cell r="K167">
            <v>203.5</v>
          </cell>
          <cell r="L167">
            <v>1</v>
          </cell>
          <cell r="M167">
            <v>28</v>
          </cell>
          <cell r="N167">
            <v>63</v>
          </cell>
          <cell r="O167">
            <v>63</v>
          </cell>
          <cell r="P167">
            <v>95</v>
          </cell>
          <cell r="Q167">
            <v>0</v>
          </cell>
          <cell r="R167">
            <v>0.1</v>
          </cell>
          <cell r="S167">
            <v>0.1</v>
          </cell>
          <cell r="T167">
            <v>0.1</v>
          </cell>
          <cell r="U167">
            <v>1</v>
          </cell>
          <cell r="V167">
            <v>15</v>
          </cell>
          <cell r="W167">
            <v>12</v>
          </cell>
          <cell r="X167">
            <v>1</v>
          </cell>
          <cell r="Y167">
            <v>1</v>
          </cell>
          <cell r="Z167">
            <v>50</v>
          </cell>
          <cell r="AA167">
            <v>50</v>
          </cell>
          <cell r="AB167">
            <v>0.04</v>
          </cell>
          <cell r="AC167">
            <v>0.04</v>
          </cell>
          <cell r="AD167">
            <v>1</v>
          </cell>
          <cell r="AE167">
            <v>50</v>
          </cell>
          <cell r="AF167">
            <v>0.04</v>
          </cell>
        </row>
        <row r="168">
          <cell r="A168">
            <v>157</v>
          </cell>
          <cell r="B168" t="str">
            <v>U7a30.5*26.0</v>
          </cell>
          <cell r="C168">
            <v>660</v>
          </cell>
          <cell r="D168">
            <v>775</v>
          </cell>
          <cell r="E168">
            <v>48</v>
          </cell>
          <cell r="F168">
            <v>48</v>
          </cell>
          <cell r="G168">
            <v>51</v>
          </cell>
          <cell r="H168">
            <v>51</v>
          </cell>
          <cell r="I168">
            <v>1</v>
          </cell>
          <cell r="J168">
            <v>1</v>
          </cell>
          <cell r="K168">
            <v>203.5</v>
          </cell>
          <cell r="L168">
            <v>1</v>
          </cell>
          <cell r="M168">
            <v>28</v>
          </cell>
          <cell r="N168">
            <v>63</v>
          </cell>
          <cell r="O168">
            <v>63</v>
          </cell>
          <cell r="P168">
            <v>95</v>
          </cell>
          <cell r="Q168">
            <v>0</v>
          </cell>
          <cell r="R168">
            <v>0.1</v>
          </cell>
          <cell r="S168">
            <v>0.1</v>
          </cell>
          <cell r="T168">
            <v>0.1</v>
          </cell>
          <cell r="U168">
            <v>1</v>
          </cell>
          <cell r="V168">
            <v>15</v>
          </cell>
          <cell r="W168">
            <v>12</v>
          </cell>
          <cell r="X168">
            <v>1</v>
          </cell>
          <cell r="Y168">
            <v>1</v>
          </cell>
          <cell r="Z168">
            <v>50</v>
          </cell>
          <cell r="AA168">
            <v>50</v>
          </cell>
          <cell r="AB168">
            <v>0.04</v>
          </cell>
          <cell r="AC168">
            <v>0.04</v>
          </cell>
          <cell r="AD168">
            <v>1</v>
          </cell>
          <cell r="AE168">
            <v>50</v>
          </cell>
          <cell r="AF168">
            <v>0.04</v>
          </cell>
        </row>
        <row r="169">
          <cell r="A169">
            <v>158</v>
          </cell>
          <cell r="B169" t="str">
            <v>U7 33.5*26.5</v>
          </cell>
          <cell r="C169">
            <v>673</v>
          </cell>
          <cell r="D169">
            <v>851</v>
          </cell>
          <cell r="E169">
            <v>8</v>
          </cell>
          <cell r="F169">
            <v>8</v>
          </cell>
          <cell r="G169">
            <v>8</v>
          </cell>
          <cell r="H169">
            <v>8</v>
          </cell>
          <cell r="I169">
            <v>1</v>
          </cell>
          <cell r="J169">
            <v>1</v>
          </cell>
          <cell r="K169">
            <v>203.5</v>
          </cell>
          <cell r="L169">
            <v>1</v>
          </cell>
          <cell r="M169">
            <v>28</v>
          </cell>
          <cell r="N169">
            <v>62</v>
          </cell>
          <cell r="O169">
            <v>62</v>
          </cell>
          <cell r="P169">
            <v>93</v>
          </cell>
          <cell r="Q169">
            <v>0</v>
          </cell>
          <cell r="R169">
            <v>0.1</v>
          </cell>
          <cell r="S169">
            <v>0.1</v>
          </cell>
          <cell r="T169">
            <v>0.1</v>
          </cell>
          <cell r="U169">
            <v>1</v>
          </cell>
          <cell r="V169">
            <v>15</v>
          </cell>
          <cell r="W169">
            <v>12</v>
          </cell>
          <cell r="X169">
            <v>1</v>
          </cell>
          <cell r="Y169">
            <v>1</v>
          </cell>
          <cell r="Z169">
            <v>50</v>
          </cell>
          <cell r="AA169">
            <v>50</v>
          </cell>
          <cell r="AB169">
            <v>0.04</v>
          </cell>
          <cell r="AC169">
            <v>0.04</v>
          </cell>
          <cell r="AD169">
            <v>1</v>
          </cell>
          <cell r="AE169">
            <v>50</v>
          </cell>
          <cell r="AF169">
            <v>0.04</v>
          </cell>
        </row>
        <row r="170">
          <cell r="A170">
            <v>159</v>
          </cell>
          <cell r="B170" t="str">
            <v>U7b33.5*26.5</v>
          </cell>
          <cell r="C170">
            <v>673</v>
          </cell>
          <cell r="D170">
            <v>851</v>
          </cell>
          <cell r="E170">
            <v>25</v>
          </cell>
          <cell r="F170">
            <v>25</v>
          </cell>
          <cell r="G170">
            <v>49</v>
          </cell>
          <cell r="H170">
            <v>49</v>
          </cell>
          <cell r="I170">
            <v>1</v>
          </cell>
          <cell r="J170">
            <v>1</v>
          </cell>
          <cell r="K170">
            <v>203.5</v>
          </cell>
          <cell r="L170">
            <v>1</v>
          </cell>
          <cell r="M170">
            <v>28</v>
          </cell>
          <cell r="N170">
            <v>62</v>
          </cell>
          <cell r="O170">
            <v>62</v>
          </cell>
          <cell r="P170">
            <v>93</v>
          </cell>
          <cell r="Q170">
            <v>0</v>
          </cell>
          <cell r="R170">
            <v>0.1</v>
          </cell>
          <cell r="S170">
            <v>0.1</v>
          </cell>
          <cell r="T170">
            <v>0.1</v>
          </cell>
          <cell r="U170">
            <v>1</v>
          </cell>
          <cell r="V170">
            <v>15</v>
          </cell>
          <cell r="W170">
            <v>12</v>
          </cell>
          <cell r="X170">
            <v>1</v>
          </cell>
          <cell r="Y170">
            <v>1</v>
          </cell>
          <cell r="Z170">
            <v>50</v>
          </cell>
          <cell r="AA170">
            <v>50</v>
          </cell>
          <cell r="AB170">
            <v>0.04</v>
          </cell>
          <cell r="AC170">
            <v>0.04</v>
          </cell>
          <cell r="AD170">
            <v>1</v>
          </cell>
          <cell r="AE170">
            <v>50</v>
          </cell>
          <cell r="AF170">
            <v>0.04</v>
          </cell>
        </row>
        <row r="171">
          <cell r="A171">
            <v>160</v>
          </cell>
          <cell r="B171" t="str">
            <v>U7h33.5*26.5</v>
          </cell>
          <cell r="C171">
            <v>673</v>
          </cell>
          <cell r="D171">
            <v>851</v>
          </cell>
          <cell r="E171">
            <v>8</v>
          </cell>
          <cell r="F171">
            <v>8</v>
          </cell>
          <cell r="G171">
            <v>8</v>
          </cell>
          <cell r="H171">
            <v>8</v>
          </cell>
          <cell r="I171">
            <v>1</v>
          </cell>
          <cell r="J171">
            <v>2</v>
          </cell>
          <cell r="K171">
            <v>203.5</v>
          </cell>
          <cell r="L171">
            <v>2</v>
          </cell>
          <cell r="M171">
            <v>28</v>
          </cell>
          <cell r="N171">
            <v>62</v>
          </cell>
          <cell r="O171">
            <v>62</v>
          </cell>
          <cell r="P171">
            <v>93</v>
          </cell>
          <cell r="Q171">
            <v>0</v>
          </cell>
          <cell r="R171">
            <v>0.1</v>
          </cell>
          <cell r="S171">
            <v>0.1</v>
          </cell>
          <cell r="T171">
            <v>0.1</v>
          </cell>
          <cell r="U171">
            <v>1</v>
          </cell>
          <cell r="V171">
            <v>15</v>
          </cell>
          <cell r="W171">
            <v>12</v>
          </cell>
          <cell r="X171">
            <v>1</v>
          </cell>
          <cell r="Y171">
            <v>1</v>
          </cell>
          <cell r="Z171">
            <v>50</v>
          </cell>
          <cell r="AA171">
            <v>50</v>
          </cell>
          <cell r="AB171">
            <v>0.04</v>
          </cell>
          <cell r="AC171">
            <v>0.04</v>
          </cell>
          <cell r="AD171">
            <v>1</v>
          </cell>
          <cell r="AE171">
            <v>50</v>
          </cell>
          <cell r="AF171">
            <v>0.04</v>
          </cell>
        </row>
        <row r="172">
          <cell r="A172">
            <v>161</v>
          </cell>
          <cell r="B172" t="str">
            <v/>
          </cell>
          <cell r="C172" t="str">
            <v/>
          </cell>
          <cell r="D172" t="str">
            <v/>
          </cell>
          <cell r="E172" t="str">
            <v/>
          </cell>
          <cell r="F172" t="str">
            <v/>
          </cell>
          <cell r="G172" t="str">
            <v/>
          </cell>
          <cell r="H172" t="str">
            <v/>
          </cell>
          <cell r="I172" t="str">
            <v/>
          </cell>
          <cell r="J172" t="str">
            <v/>
          </cell>
          <cell r="K172" t="str">
            <v/>
          </cell>
          <cell r="L172" t="str">
            <v/>
          </cell>
          <cell r="M172" t="str">
            <v/>
          </cell>
          <cell r="N172" t="str">
            <v/>
          </cell>
          <cell r="O172" t="str">
            <v/>
          </cell>
          <cell r="P172" t="str">
            <v/>
          </cell>
          <cell r="Q172" t="str">
            <v/>
          </cell>
          <cell r="R172" t="str">
            <v/>
          </cell>
          <cell r="S172" t="str">
            <v/>
          </cell>
          <cell r="T172" t="str">
            <v/>
          </cell>
          <cell r="U172" t="str">
            <v/>
          </cell>
          <cell r="V172" t="str">
            <v/>
          </cell>
          <cell r="W172" t="str">
            <v/>
          </cell>
          <cell r="X172" t="str">
            <v/>
          </cell>
          <cell r="Y172" t="str">
            <v/>
          </cell>
          <cell r="Z172" t="str">
            <v/>
          </cell>
          <cell r="AA172" t="str">
            <v/>
          </cell>
          <cell r="AB172" t="str">
            <v/>
          </cell>
          <cell r="AC172" t="str">
            <v/>
          </cell>
          <cell r="AD172" t="str">
            <v/>
          </cell>
          <cell r="AE172" t="str">
            <v/>
          </cell>
          <cell r="AF172" t="str">
            <v/>
          </cell>
        </row>
        <row r="173">
          <cell r="A173">
            <v>162</v>
          </cell>
          <cell r="B173" t="str">
            <v>U7 36.0*28.0</v>
          </cell>
          <cell r="C173">
            <v>711</v>
          </cell>
          <cell r="D173">
            <v>914</v>
          </cell>
          <cell r="E173">
            <v>14</v>
          </cell>
          <cell r="F173">
            <v>14</v>
          </cell>
          <cell r="G173">
            <v>15</v>
          </cell>
          <cell r="H173">
            <v>15</v>
          </cell>
          <cell r="I173">
            <v>1</v>
          </cell>
          <cell r="J173">
            <v>1</v>
          </cell>
          <cell r="K173">
            <v>203.5</v>
          </cell>
          <cell r="L173">
            <v>1</v>
          </cell>
          <cell r="M173">
            <v>26</v>
          </cell>
          <cell r="N173">
            <v>59</v>
          </cell>
          <cell r="O173">
            <v>59</v>
          </cell>
          <cell r="P173">
            <v>88</v>
          </cell>
          <cell r="Q173">
            <v>0</v>
          </cell>
          <cell r="R173">
            <v>0.1</v>
          </cell>
          <cell r="S173">
            <v>0.1</v>
          </cell>
          <cell r="T173">
            <v>0.1</v>
          </cell>
          <cell r="U173">
            <v>1</v>
          </cell>
          <cell r="V173">
            <v>15</v>
          </cell>
          <cell r="W173">
            <v>12</v>
          </cell>
          <cell r="X173">
            <v>1</v>
          </cell>
          <cell r="Y173">
            <v>1</v>
          </cell>
          <cell r="Z173">
            <v>50</v>
          </cell>
          <cell r="AA173">
            <v>50</v>
          </cell>
          <cell r="AB173">
            <v>0.04</v>
          </cell>
          <cell r="AC173">
            <v>0.04</v>
          </cell>
          <cell r="AD173">
            <v>1</v>
          </cell>
          <cell r="AE173">
            <v>50</v>
          </cell>
          <cell r="AF173">
            <v>0.04</v>
          </cell>
        </row>
        <row r="174">
          <cell r="A174">
            <v>163</v>
          </cell>
          <cell r="B174" t="str">
            <v>U7b36.0*28.0</v>
          </cell>
          <cell r="C174">
            <v>711</v>
          </cell>
          <cell r="D174">
            <v>914</v>
          </cell>
          <cell r="E174">
            <v>44</v>
          </cell>
          <cell r="F174">
            <v>44</v>
          </cell>
          <cell r="G174">
            <v>80</v>
          </cell>
          <cell r="H174">
            <v>80</v>
          </cell>
          <cell r="I174">
            <v>1</v>
          </cell>
          <cell r="J174">
            <v>1</v>
          </cell>
          <cell r="K174">
            <v>203.5</v>
          </cell>
          <cell r="L174">
            <v>1</v>
          </cell>
          <cell r="M174">
            <v>26</v>
          </cell>
          <cell r="N174">
            <v>59</v>
          </cell>
          <cell r="O174">
            <v>59</v>
          </cell>
          <cell r="P174">
            <v>88</v>
          </cell>
          <cell r="Q174">
            <v>0</v>
          </cell>
          <cell r="R174">
            <v>0.1</v>
          </cell>
          <cell r="S174">
            <v>0.1</v>
          </cell>
          <cell r="T174">
            <v>0.1</v>
          </cell>
          <cell r="U174">
            <v>1</v>
          </cell>
          <cell r="V174">
            <v>15</v>
          </cell>
          <cell r="W174">
            <v>12</v>
          </cell>
          <cell r="X174">
            <v>1</v>
          </cell>
          <cell r="Y174">
            <v>1</v>
          </cell>
          <cell r="Z174">
            <v>50</v>
          </cell>
          <cell r="AA174">
            <v>50</v>
          </cell>
          <cell r="AB174">
            <v>0.04</v>
          </cell>
          <cell r="AC174">
            <v>0.04</v>
          </cell>
          <cell r="AD174">
            <v>1</v>
          </cell>
          <cell r="AE174">
            <v>50</v>
          </cell>
          <cell r="AF174">
            <v>0.04</v>
          </cell>
        </row>
        <row r="175">
          <cell r="A175">
            <v>164</v>
          </cell>
          <cell r="B175" t="str">
            <v>U7h36.0*28.0</v>
          </cell>
          <cell r="C175">
            <v>711</v>
          </cell>
          <cell r="D175">
            <v>914</v>
          </cell>
          <cell r="E175">
            <v>8</v>
          </cell>
          <cell r="F175">
            <v>8</v>
          </cell>
          <cell r="G175">
            <v>8</v>
          </cell>
          <cell r="H175">
            <v>8</v>
          </cell>
          <cell r="I175">
            <v>1</v>
          </cell>
          <cell r="J175">
            <v>2</v>
          </cell>
          <cell r="K175">
            <v>203.5</v>
          </cell>
          <cell r="L175">
            <v>2</v>
          </cell>
          <cell r="M175">
            <v>26</v>
          </cell>
          <cell r="N175">
            <v>59</v>
          </cell>
          <cell r="O175">
            <v>59</v>
          </cell>
          <cell r="P175">
            <v>88</v>
          </cell>
          <cell r="Q175">
            <v>0</v>
          </cell>
          <cell r="R175">
            <v>0.1</v>
          </cell>
          <cell r="S175">
            <v>0.1</v>
          </cell>
          <cell r="T175">
            <v>0.1</v>
          </cell>
          <cell r="U175">
            <v>1</v>
          </cell>
          <cell r="V175">
            <v>15</v>
          </cell>
          <cell r="W175">
            <v>12</v>
          </cell>
          <cell r="X175">
            <v>1</v>
          </cell>
          <cell r="Y175">
            <v>1</v>
          </cell>
          <cell r="Z175">
            <v>50</v>
          </cell>
          <cell r="AA175">
            <v>50</v>
          </cell>
          <cell r="AB175">
            <v>0.04</v>
          </cell>
          <cell r="AC175">
            <v>0.04</v>
          </cell>
          <cell r="AD175">
            <v>1</v>
          </cell>
          <cell r="AE175">
            <v>50</v>
          </cell>
          <cell r="AF175">
            <v>0.04</v>
          </cell>
        </row>
        <row r="176">
          <cell r="A176">
            <v>165</v>
          </cell>
          <cell r="B176" t="str">
            <v/>
          </cell>
          <cell r="C176" t="str">
            <v/>
          </cell>
          <cell r="D176" t="str">
            <v/>
          </cell>
          <cell r="E176" t="str">
            <v/>
          </cell>
          <cell r="F176" t="str">
            <v/>
          </cell>
          <cell r="G176" t="str">
            <v/>
          </cell>
          <cell r="H176" t="str">
            <v/>
          </cell>
          <cell r="I176" t="str">
            <v/>
          </cell>
          <cell r="J176" t="str">
            <v/>
          </cell>
          <cell r="K176" t="str">
            <v/>
          </cell>
          <cell r="L176" t="str">
            <v/>
          </cell>
          <cell r="M176" t="str">
            <v/>
          </cell>
          <cell r="N176" t="str">
            <v/>
          </cell>
          <cell r="O176" t="str">
            <v/>
          </cell>
          <cell r="P176" t="str">
            <v/>
          </cell>
          <cell r="Q176" t="str">
            <v/>
          </cell>
          <cell r="R176" t="str">
            <v/>
          </cell>
          <cell r="S176" t="str">
            <v/>
          </cell>
          <cell r="T176" t="str">
            <v/>
          </cell>
          <cell r="U176" t="str">
            <v/>
          </cell>
          <cell r="V176" t="str">
            <v/>
          </cell>
          <cell r="W176" t="str">
            <v/>
          </cell>
          <cell r="X176" t="str">
            <v/>
          </cell>
          <cell r="Y176" t="str">
            <v/>
          </cell>
          <cell r="Z176" t="str">
            <v/>
          </cell>
          <cell r="AA176" t="str">
            <v/>
          </cell>
          <cell r="AB176" t="str">
            <v/>
          </cell>
          <cell r="AC176" t="str">
            <v/>
          </cell>
          <cell r="AD176" t="str">
            <v/>
          </cell>
          <cell r="AE176" t="str">
            <v/>
          </cell>
          <cell r="AF176" t="str">
            <v/>
          </cell>
        </row>
        <row r="177">
          <cell r="A177">
            <v>166</v>
          </cell>
          <cell r="B177" t="str">
            <v>U7 28.5*36.0</v>
          </cell>
          <cell r="C177">
            <v>914</v>
          </cell>
          <cell r="D177">
            <v>724</v>
          </cell>
          <cell r="E177">
            <v>8</v>
          </cell>
          <cell r="F177">
            <v>8</v>
          </cell>
          <cell r="G177">
            <v>8</v>
          </cell>
          <cell r="H177">
            <v>8</v>
          </cell>
          <cell r="I177">
            <v>1</v>
          </cell>
          <cell r="J177">
            <v>1</v>
          </cell>
          <cell r="K177">
            <v>203.5</v>
          </cell>
          <cell r="L177">
            <v>1</v>
          </cell>
          <cell r="M177">
            <v>20</v>
          </cell>
          <cell r="N177">
            <v>44</v>
          </cell>
          <cell r="O177">
            <v>44</v>
          </cell>
          <cell r="P177">
            <v>66</v>
          </cell>
          <cell r="Q177">
            <v>0</v>
          </cell>
          <cell r="R177">
            <v>0.1</v>
          </cell>
          <cell r="S177">
            <v>0.1</v>
          </cell>
          <cell r="T177">
            <v>0.1</v>
          </cell>
          <cell r="U177">
            <v>1</v>
          </cell>
          <cell r="V177">
            <v>15</v>
          </cell>
          <cell r="W177">
            <v>12</v>
          </cell>
          <cell r="X177">
            <v>1</v>
          </cell>
          <cell r="Y177">
            <v>1</v>
          </cell>
          <cell r="Z177">
            <v>50</v>
          </cell>
          <cell r="AA177">
            <v>50</v>
          </cell>
          <cell r="AB177">
            <v>0.04</v>
          </cell>
          <cell r="AC177">
            <v>0.04</v>
          </cell>
          <cell r="AD177">
            <v>1</v>
          </cell>
          <cell r="AE177">
            <v>50</v>
          </cell>
          <cell r="AF177">
            <v>0.04</v>
          </cell>
        </row>
        <row r="178">
          <cell r="A178">
            <v>167</v>
          </cell>
          <cell r="B178" t="str">
            <v>U7a28.5*36.0</v>
          </cell>
          <cell r="C178">
            <v>914</v>
          </cell>
          <cell r="D178">
            <v>724</v>
          </cell>
          <cell r="E178">
            <v>175</v>
          </cell>
          <cell r="F178">
            <v>175</v>
          </cell>
          <cell r="G178">
            <v>25</v>
          </cell>
          <cell r="H178">
            <v>25</v>
          </cell>
          <cell r="I178">
            <v>1</v>
          </cell>
          <cell r="J178">
            <v>1</v>
          </cell>
          <cell r="K178">
            <v>203.5</v>
          </cell>
          <cell r="L178">
            <v>1</v>
          </cell>
          <cell r="M178">
            <v>20</v>
          </cell>
          <cell r="N178">
            <v>44</v>
          </cell>
          <cell r="O178">
            <v>44</v>
          </cell>
          <cell r="P178">
            <v>66</v>
          </cell>
          <cell r="Q178">
            <v>0</v>
          </cell>
          <cell r="R178">
            <v>0.1</v>
          </cell>
          <cell r="S178">
            <v>0.1</v>
          </cell>
          <cell r="T178">
            <v>0.1</v>
          </cell>
          <cell r="U178">
            <v>1</v>
          </cell>
          <cell r="V178">
            <v>15</v>
          </cell>
          <cell r="W178">
            <v>12</v>
          </cell>
          <cell r="X178">
            <v>1</v>
          </cell>
          <cell r="Y178">
            <v>1</v>
          </cell>
          <cell r="Z178">
            <v>50</v>
          </cell>
          <cell r="AA178">
            <v>50</v>
          </cell>
          <cell r="AB178">
            <v>0.04</v>
          </cell>
          <cell r="AC178">
            <v>0.04</v>
          </cell>
          <cell r="AD178">
            <v>1</v>
          </cell>
          <cell r="AE178">
            <v>50</v>
          </cell>
          <cell r="AF178">
            <v>0.04</v>
          </cell>
        </row>
        <row r="179">
          <cell r="A179">
            <v>168</v>
          </cell>
          <cell r="B179" t="str">
            <v>U7 37.0*30.0</v>
          </cell>
          <cell r="C179">
            <v>762</v>
          </cell>
          <cell r="D179">
            <v>940</v>
          </cell>
          <cell r="E179">
            <v>14</v>
          </cell>
          <cell r="F179">
            <v>14</v>
          </cell>
          <cell r="G179">
            <v>8</v>
          </cell>
          <cell r="H179">
            <v>8</v>
          </cell>
          <cell r="I179">
            <v>1</v>
          </cell>
          <cell r="J179">
            <v>1</v>
          </cell>
          <cell r="K179">
            <v>203.5</v>
          </cell>
          <cell r="L179">
            <v>1</v>
          </cell>
          <cell r="M179">
            <v>24</v>
          </cell>
          <cell r="N179">
            <v>55</v>
          </cell>
          <cell r="O179">
            <v>55</v>
          </cell>
          <cell r="P179">
            <v>82</v>
          </cell>
          <cell r="Q179">
            <v>0</v>
          </cell>
          <cell r="R179">
            <v>0.1</v>
          </cell>
          <cell r="S179">
            <v>0.1</v>
          </cell>
          <cell r="T179">
            <v>0.1</v>
          </cell>
          <cell r="U179">
            <v>1</v>
          </cell>
          <cell r="V179">
            <v>15</v>
          </cell>
          <cell r="W179">
            <v>12</v>
          </cell>
          <cell r="X179">
            <v>1</v>
          </cell>
          <cell r="Y179">
            <v>1</v>
          </cell>
          <cell r="Z179">
            <v>50</v>
          </cell>
          <cell r="AA179">
            <v>50</v>
          </cell>
          <cell r="AB179">
            <v>0.04</v>
          </cell>
          <cell r="AC179">
            <v>0.04</v>
          </cell>
          <cell r="AD179">
            <v>1</v>
          </cell>
          <cell r="AE179">
            <v>50</v>
          </cell>
          <cell r="AF179">
            <v>0.04</v>
          </cell>
        </row>
        <row r="180">
          <cell r="A180">
            <v>169</v>
          </cell>
          <cell r="B180" t="str">
            <v>U7b37.0*30.0</v>
          </cell>
          <cell r="C180">
            <v>762</v>
          </cell>
          <cell r="D180">
            <v>940</v>
          </cell>
          <cell r="E180">
            <v>69</v>
          </cell>
          <cell r="F180">
            <v>69</v>
          </cell>
          <cell r="G180">
            <v>93</v>
          </cell>
          <cell r="H180">
            <v>93</v>
          </cell>
          <cell r="I180">
            <v>1</v>
          </cell>
          <cell r="J180">
            <v>1</v>
          </cell>
          <cell r="K180">
            <v>203.5</v>
          </cell>
          <cell r="L180">
            <v>1</v>
          </cell>
          <cell r="M180">
            <v>24</v>
          </cell>
          <cell r="N180">
            <v>55</v>
          </cell>
          <cell r="O180">
            <v>55</v>
          </cell>
          <cell r="P180">
            <v>82</v>
          </cell>
          <cell r="Q180">
            <v>0</v>
          </cell>
          <cell r="R180">
            <v>0.1</v>
          </cell>
          <cell r="S180">
            <v>0.1</v>
          </cell>
          <cell r="T180">
            <v>0.1</v>
          </cell>
          <cell r="U180">
            <v>1</v>
          </cell>
          <cell r="V180">
            <v>15</v>
          </cell>
          <cell r="W180">
            <v>12</v>
          </cell>
          <cell r="X180">
            <v>1</v>
          </cell>
          <cell r="Y180">
            <v>1</v>
          </cell>
          <cell r="Z180">
            <v>50</v>
          </cell>
          <cell r="AA180">
            <v>50</v>
          </cell>
          <cell r="AB180">
            <v>0.04</v>
          </cell>
          <cell r="AC180">
            <v>0.04</v>
          </cell>
          <cell r="AD180">
            <v>1</v>
          </cell>
          <cell r="AE180">
            <v>50</v>
          </cell>
          <cell r="AF180">
            <v>0.04</v>
          </cell>
        </row>
        <row r="181">
          <cell r="A181">
            <v>170</v>
          </cell>
          <cell r="B181" t="str">
            <v>U7 39.0*30.5</v>
          </cell>
          <cell r="C181">
            <v>775</v>
          </cell>
          <cell r="D181">
            <v>991</v>
          </cell>
          <cell r="E181">
            <v>21</v>
          </cell>
          <cell r="F181">
            <v>21</v>
          </cell>
          <cell r="G181">
            <v>34</v>
          </cell>
          <cell r="H181">
            <v>34</v>
          </cell>
          <cell r="I181">
            <v>1</v>
          </cell>
          <cell r="J181">
            <v>1</v>
          </cell>
          <cell r="K181">
            <v>203.5</v>
          </cell>
          <cell r="L181">
            <v>1</v>
          </cell>
          <cell r="M181">
            <v>24</v>
          </cell>
          <cell r="N181">
            <v>54</v>
          </cell>
          <cell r="O181">
            <v>54</v>
          </cell>
          <cell r="P181">
            <v>81</v>
          </cell>
          <cell r="Q181">
            <v>0</v>
          </cell>
          <cell r="R181">
            <v>0.1</v>
          </cell>
          <cell r="S181">
            <v>0.1</v>
          </cell>
          <cell r="T181">
            <v>0.1</v>
          </cell>
          <cell r="U181">
            <v>1</v>
          </cell>
          <cell r="V181">
            <v>15</v>
          </cell>
          <cell r="W181">
            <v>12</v>
          </cell>
          <cell r="X181">
            <v>1</v>
          </cell>
          <cell r="Y181">
            <v>1</v>
          </cell>
          <cell r="Z181">
            <v>50</v>
          </cell>
          <cell r="AA181">
            <v>50</v>
          </cell>
          <cell r="AB181">
            <v>0.04</v>
          </cell>
          <cell r="AC181">
            <v>0.04</v>
          </cell>
          <cell r="AD181">
            <v>1</v>
          </cell>
          <cell r="AE181">
            <v>50</v>
          </cell>
          <cell r="AF181">
            <v>0.04</v>
          </cell>
        </row>
        <row r="182">
          <cell r="A182">
            <v>171</v>
          </cell>
          <cell r="B182" t="str">
            <v>U7b39.0*30.5</v>
          </cell>
          <cell r="C182">
            <v>775</v>
          </cell>
          <cell r="D182">
            <v>991</v>
          </cell>
          <cell r="E182">
            <v>76</v>
          </cell>
          <cell r="F182">
            <v>76</v>
          </cell>
          <cell r="G182">
            <v>119</v>
          </cell>
          <cell r="H182">
            <v>119</v>
          </cell>
          <cell r="I182">
            <v>1</v>
          </cell>
          <cell r="J182">
            <v>1</v>
          </cell>
          <cell r="K182">
            <v>203.5</v>
          </cell>
          <cell r="L182">
            <v>1</v>
          </cell>
          <cell r="M182">
            <v>24</v>
          </cell>
          <cell r="N182">
            <v>54</v>
          </cell>
          <cell r="O182">
            <v>54</v>
          </cell>
          <cell r="P182">
            <v>81</v>
          </cell>
          <cell r="Q182">
            <v>0</v>
          </cell>
          <cell r="R182">
            <v>0.1</v>
          </cell>
          <cell r="S182">
            <v>0.1</v>
          </cell>
          <cell r="T182">
            <v>0.1</v>
          </cell>
          <cell r="U182">
            <v>1</v>
          </cell>
          <cell r="V182">
            <v>15</v>
          </cell>
          <cell r="W182">
            <v>12</v>
          </cell>
          <cell r="X182">
            <v>1</v>
          </cell>
          <cell r="Y182">
            <v>1</v>
          </cell>
          <cell r="Z182">
            <v>50</v>
          </cell>
          <cell r="AA182">
            <v>50</v>
          </cell>
          <cell r="AB182">
            <v>0.04</v>
          </cell>
          <cell r="AC182">
            <v>0.04</v>
          </cell>
          <cell r="AD182">
            <v>1</v>
          </cell>
          <cell r="AE182">
            <v>50</v>
          </cell>
          <cell r="AF182">
            <v>0.04</v>
          </cell>
        </row>
        <row r="183">
          <cell r="A183">
            <v>172</v>
          </cell>
          <cell r="B183" t="str">
            <v>U7x39.0*30.5</v>
          </cell>
          <cell r="C183">
            <v>775</v>
          </cell>
          <cell r="D183">
            <v>991</v>
          </cell>
          <cell r="E183">
            <v>12</v>
          </cell>
          <cell r="F183">
            <v>12</v>
          </cell>
          <cell r="G183">
            <v>12</v>
          </cell>
          <cell r="H183">
            <v>12</v>
          </cell>
          <cell r="I183">
            <v>2</v>
          </cell>
          <cell r="J183">
            <v>2</v>
          </cell>
          <cell r="K183">
            <v>203.5</v>
          </cell>
          <cell r="L183">
            <v>4</v>
          </cell>
          <cell r="M183">
            <v>24</v>
          </cell>
          <cell r="N183">
            <v>54</v>
          </cell>
          <cell r="O183">
            <v>54</v>
          </cell>
          <cell r="P183">
            <v>81</v>
          </cell>
          <cell r="Q183">
            <v>0</v>
          </cell>
          <cell r="R183">
            <v>0.1</v>
          </cell>
          <cell r="S183">
            <v>0.1</v>
          </cell>
          <cell r="T183">
            <v>0.1</v>
          </cell>
          <cell r="U183">
            <v>1</v>
          </cell>
          <cell r="V183">
            <v>15</v>
          </cell>
          <cell r="W183">
            <v>12</v>
          </cell>
          <cell r="X183">
            <v>1</v>
          </cell>
          <cell r="Y183">
            <v>1</v>
          </cell>
          <cell r="Z183">
            <v>50</v>
          </cell>
          <cell r="AA183">
            <v>50</v>
          </cell>
          <cell r="AB183">
            <v>0.04</v>
          </cell>
          <cell r="AC183">
            <v>0.04</v>
          </cell>
          <cell r="AD183">
            <v>1</v>
          </cell>
          <cell r="AE183">
            <v>50</v>
          </cell>
          <cell r="AF183">
            <v>0.04</v>
          </cell>
        </row>
        <row r="184">
          <cell r="A184">
            <v>173</v>
          </cell>
          <cell r="B184" t="str">
            <v>U7 42.0*33.5</v>
          </cell>
          <cell r="C184">
            <v>851</v>
          </cell>
          <cell r="D184">
            <v>1067</v>
          </cell>
          <cell r="E184">
            <v>12</v>
          </cell>
          <cell r="F184">
            <v>12</v>
          </cell>
          <cell r="G184">
            <v>10</v>
          </cell>
          <cell r="H184">
            <v>10</v>
          </cell>
          <cell r="I184">
            <v>2</v>
          </cell>
          <cell r="J184">
            <v>2</v>
          </cell>
          <cell r="K184">
            <v>203.5</v>
          </cell>
          <cell r="L184">
            <v>3</v>
          </cell>
          <cell r="M184">
            <v>21</v>
          </cell>
          <cell r="N184">
            <v>48</v>
          </cell>
          <cell r="O184">
            <v>48</v>
          </cell>
          <cell r="P184">
            <v>72</v>
          </cell>
          <cell r="Q184">
            <v>0</v>
          </cell>
          <cell r="R184">
            <v>0.1</v>
          </cell>
          <cell r="S184">
            <v>0.1</v>
          </cell>
          <cell r="T184">
            <v>0.1</v>
          </cell>
          <cell r="U184">
            <v>1</v>
          </cell>
          <cell r="V184">
            <v>15</v>
          </cell>
          <cell r="W184">
            <v>12</v>
          </cell>
          <cell r="X184">
            <v>1</v>
          </cell>
          <cell r="Y184">
            <v>1</v>
          </cell>
          <cell r="Z184">
            <v>50</v>
          </cell>
          <cell r="AA184">
            <v>50</v>
          </cell>
          <cell r="AB184">
            <v>0.04</v>
          </cell>
          <cell r="AC184">
            <v>0.04</v>
          </cell>
          <cell r="AD184">
            <v>1</v>
          </cell>
          <cell r="AE184">
            <v>50</v>
          </cell>
          <cell r="AF184">
            <v>0.04</v>
          </cell>
        </row>
        <row r="185">
          <cell r="A185">
            <v>174</v>
          </cell>
          <cell r="B185" t="str">
            <v>U7 33.5*42.0</v>
          </cell>
          <cell r="C185">
            <v>1067</v>
          </cell>
          <cell r="D185">
            <v>851</v>
          </cell>
          <cell r="E185">
            <v>10</v>
          </cell>
          <cell r="F185">
            <v>10</v>
          </cell>
          <cell r="G185">
            <v>12</v>
          </cell>
          <cell r="H185">
            <v>12</v>
          </cell>
          <cell r="I185">
            <v>2</v>
          </cell>
          <cell r="J185">
            <v>2</v>
          </cell>
          <cell r="K185">
            <v>203.5</v>
          </cell>
          <cell r="L185">
            <v>3</v>
          </cell>
          <cell r="M185">
            <v>16</v>
          </cell>
          <cell r="N185">
            <v>35</v>
          </cell>
          <cell r="O185">
            <v>35</v>
          </cell>
          <cell r="P185">
            <v>53</v>
          </cell>
          <cell r="Q185">
            <v>0</v>
          </cell>
          <cell r="R185">
            <v>0.1</v>
          </cell>
          <cell r="S185">
            <v>0.1</v>
          </cell>
          <cell r="T185">
            <v>0.1</v>
          </cell>
          <cell r="U185">
            <v>1</v>
          </cell>
          <cell r="V185">
            <v>15</v>
          </cell>
          <cell r="W185">
            <v>12</v>
          </cell>
          <cell r="X185">
            <v>1</v>
          </cell>
          <cell r="Y185">
            <v>1</v>
          </cell>
          <cell r="Z185">
            <v>50</v>
          </cell>
          <cell r="AA185">
            <v>50</v>
          </cell>
          <cell r="AB185">
            <v>0.04</v>
          </cell>
          <cell r="AC185">
            <v>0.04</v>
          </cell>
          <cell r="AD185">
            <v>1</v>
          </cell>
          <cell r="AE185">
            <v>50</v>
          </cell>
          <cell r="AF185">
            <v>0.04</v>
          </cell>
        </row>
        <row r="186">
          <cell r="A186">
            <v>175</v>
          </cell>
          <cell r="B186" t="str">
            <v/>
          </cell>
          <cell r="C186" t="str">
            <v/>
          </cell>
          <cell r="D186" t="str">
            <v/>
          </cell>
          <cell r="E186" t="str">
            <v/>
          </cell>
          <cell r="F186" t="str">
            <v/>
          </cell>
          <cell r="G186" t="str">
            <v/>
          </cell>
          <cell r="H186" t="str">
            <v/>
          </cell>
          <cell r="I186" t="str">
            <v/>
          </cell>
          <cell r="J186" t="str">
            <v/>
          </cell>
          <cell r="K186" t="str">
            <v/>
          </cell>
          <cell r="L186" t="str">
            <v/>
          </cell>
          <cell r="M186" t="str">
            <v/>
          </cell>
          <cell r="N186" t="str">
            <v/>
          </cell>
          <cell r="O186" t="str">
            <v/>
          </cell>
          <cell r="P186" t="str">
            <v/>
          </cell>
          <cell r="Q186" t="str">
            <v/>
          </cell>
          <cell r="R186" t="str">
            <v/>
          </cell>
          <cell r="S186" t="str">
            <v/>
          </cell>
          <cell r="T186" t="str">
            <v/>
          </cell>
          <cell r="U186" t="str">
            <v/>
          </cell>
          <cell r="V186" t="str">
            <v/>
          </cell>
          <cell r="W186" t="str">
            <v/>
          </cell>
          <cell r="X186" t="str">
            <v/>
          </cell>
          <cell r="Y186" t="str">
            <v/>
          </cell>
          <cell r="Z186" t="str">
            <v/>
          </cell>
          <cell r="AA186" t="str">
            <v/>
          </cell>
          <cell r="AB186" t="str">
            <v/>
          </cell>
          <cell r="AC186" t="str">
            <v/>
          </cell>
          <cell r="AD186" t="str">
            <v/>
          </cell>
          <cell r="AE186" t="str">
            <v/>
          </cell>
          <cell r="AF186" t="str">
            <v/>
          </cell>
        </row>
        <row r="187">
          <cell r="A187">
            <v>176</v>
          </cell>
          <cell r="B187" t="str">
            <v>U7 44.5*36.5</v>
          </cell>
          <cell r="C187">
            <v>927</v>
          </cell>
          <cell r="D187">
            <v>1130</v>
          </cell>
          <cell r="E187">
            <v>10</v>
          </cell>
          <cell r="F187">
            <v>10</v>
          </cell>
          <cell r="G187">
            <v>12</v>
          </cell>
          <cell r="H187">
            <v>12</v>
          </cell>
          <cell r="I187">
            <v>2</v>
          </cell>
          <cell r="J187">
            <v>2</v>
          </cell>
          <cell r="K187">
            <v>203.5</v>
          </cell>
          <cell r="L187">
            <v>3</v>
          </cell>
          <cell r="M187">
            <v>19</v>
          </cell>
          <cell r="N187">
            <v>43</v>
          </cell>
          <cell r="O187">
            <v>43</v>
          </cell>
          <cell r="P187">
            <v>65</v>
          </cell>
          <cell r="Q187">
            <v>0</v>
          </cell>
          <cell r="R187">
            <v>0.1</v>
          </cell>
          <cell r="S187">
            <v>0.1</v>
          </cell>
          <cell r="T187">
            <v>0.1</v>
          </cell>
          <cell r="U187">
            <v>1</v>
          </cell>
          <cell r="V187">
            <v>15</v>
          </cell>
          <cell r="W187">
            <v>12</v>
          </cell>
          <cell r="X187">
            <v>1</v>
          </cell>
          <cell r="Y187">
            <v>1</v>
          </cell>
          <cell r="Z187">
            <v>50</v>
          </cell>
          <cell r="AA187">
            <v>50</v>
          </cell>
          <cell r="AB187">
            <v>0.04</v>
          </cell>
          <cell r="AC187">
            <v>0.04</v>
          </cell>
          <cell r="AD187">
            <v>1</v>
          </cell>
          <cell r="AE187">
            <v>50</v>
          </cell>
          <cell r="AF187">
            <v>0.04</v>
          </cell>
        </row>
        <row r="188">
          <cell r="A188">
            <v>177</v>
          </cell>
          <cell r="B188" t="str">
            <v>U7 36.5*44.5</v>
          </cell>
          <cell r="C188">
            <v>1130</v>
          </cell>
          <cell r="D188">
            <v>927</v>
          </cell>
          <cell r="E188">
            <v>12</v>
          </cell>
          <cell r="F188">
            <v>12</v>
          </cell>
          <cell r="G188">
            <v>10</v>
          </cell>
          <cell r="H188">
            <v>10</v>
          </cell>
          <cell r="I188">
            <v>2</v>
          </cell>
          <cell r="J188">
            <v>2</v>
          </cell>
          <cell r="K188">
            <v>203.5</v>
          </cell>
          <cell r="L188">
            <v>3</v>
          </cell>
          <cell r="M188">
            <v>14</v>
          </cell>
          <cell r="N188">
            <v>32</v>
          </cell>
          <cell r="O188">
            <v>32</v>
          </cell>
          <cell r="P188">
            <v>48</v>
          </cell>
          <cell r="Q188">
            <v>0</v>
          </cell>
          <cell r="R188">
            <v>0.1</v>
          </cell>
          <cell r="S188">
            <v>0.1</v>
          </cell>
          <cell r="T188">
            <v>0.1</v>
          </cell>
          <cell r="U188">
            <v>1</v>
          </cell>
          <cell r="V188">
            <v>15</v>
          </cell>
          <cell r="W188">
            <v>12</v>
          </cell>
          <cell r="X188">
            <v>1</v>
          </cell>
          <cell r="Y188">
            <v>1</v>
          </cell>
          <cell r="Z188">
            <v>50</v>
          </cell>
          <cell r="AA188">
            <v>50</v>
          </cell>
          <cell r="AB188">
            <v>0.04</v>
          </cell>
          <cell r="AC188">
            <v>0.04</v>
          </cell>
          <cell r="AD188">
            <v>1</v>
          </cell>
          <cell r="AE188">
            <v>50</v>
          </cell>
          <cell r="AF188">
            <v>0.04</v>
          </cell>
        </row>
        <row r="189">
          <cell r="A189">
            <v>178</v>
          </cell>
          <cell r="B189" t="str">
            <v/>
          </cell>
          <cell r="C189" t="str">
            <v/>
          </cell>
          <cell r="D189" t="str">
            <v/>
          </cell>
          <cell r="E189" t="str">
            <v/>
          </cell>
          <cell r="F189" t="str">
            <v/>
          </cell>
          <cell r="G189" t="str">
            <v/>
          </cell>
          <cell r="H189" t="str">
            <v/>
          </cell>
          <cell r="I189" t="str">
            <v/>
          </cell>
          <cell r="J189" t="str">
            <v/>
          </cell>
          <cell r="K189" t="str">
            <v/>
          </cell>
          <cell r="L189" t="str">
            <v/>
          </cell>
          <cell r="M189" t="str">
            <v/>
          </cell>
          <cell r="N189" t="str">
            <v/>
          </cell>
          <cell r="O189" t="str">
            <v/>
          </cell>
          <cell r="P189" t="str">
            <v/>
          </cell>
          <cell r="Q189" t="str">
            <v/>
          </cell>
          <cell r="R189" t="str">
            <v/>
          </cell>
          <cell r="S189" t="str">
            <v/>
          </cell>
          <cell r="T189" t="str">
            <v/>
          </cell>
          <cell r="U189" t="str">
            <v/>
          </cell>
          <cell r="V189" t="str">
            <v/>
          </cell>
          <cell r="W189" t="str">
            <v/>
          </cell>
          <cell r="X189" t="str">
            <v/>
          </cell>
          <cell r="Y189" t="str">
            <v/>
          </cell>
          <cell r="Z189" t="str">
            <v/>
          </cell>
          <cell r="AA189" t="str">
            <v/>
          </cell>
          <cell r="AB189" t="str">
            <v/>
          </cell>
          <cell r="AC189" t="str">
            <v/>
          </cell>
          <cell r="AD189" t="str">
            <v/>
          </cell>
          <cell r="AE189" t="str">
            <v/>
          </cell>
          <cell r="AF189" t="str">
            <v/>
          </cell>
        </row>
        <row r="190">
          <cell r="A190">
            <v>179</v>
          </cell>
          <cell r="B190" t="str">
            <v>U7 44.5*27.0</v>
          </cell>
          <cell r="C190">
            <v>686</v>
          </cell>
          <cell r="D190">
            <v>1130</v>
          </cell>
          <cell r="E190">
            <v>8</v>
          </cell>
          <cell r="F190">
            <v>8</v>
          </cell>
          <cell r="G190">
            <v>8</v>
          </cell>
          <cell r="H190">
            <v>8</v>
          </cell>
          <cell r="I190">
            <v>1</v>
          </cell>
          <cell r="J190">
            <v>2</v>
          </cell>
          <cell r="K190">
            <v>203.5</v>
          </cell>
          <cell r="L190">
            <v>2</v>
          </cell>
          <cell r="M190">
            <v>27</v>
          </cell>
          <cell r="N190">
            <v>61</v>
          </cell>
          <cell r="O190">
            <v>61</v>
          </cell>
          <cell r="P190">
            <v>92</v>
          </cell>
          <cell r="Q190">
            <v>0</v>
          </cell>
          <cell r="R190">
            <v>0.1</v>
          </cell>
          <cell r="S190">
            <v>0.1</v>
          </cell>
          <cell r="T190">
            <v>0.1</v>
          </cell>
          <cell r="U190">
            <v>1</v>
          </cell>
          <cell r="V190">
            <v>15</v>
          </cell>
          <cell r="W190">
            <v>12</v>
          </cell>
          <cell r="X190">
            <v>1</v>
          </cell>
          <cell r="Y190">
            <v>1</v>
          </cell>
          <cell r="Z190">
            <v>50</v>
          </cell>
          <cell r="AA190">
            <v>50</v>
          </cell>
          <cell r="AB190">
            <v>0.04</v>
          </cell>
          <cell r="AC190">
            <v>0.04</v>
          </cell>
          <cell r="AD190">
            <v>1</v>
          </cell>
          <cell r="AE190">
            <v>50</v>
          </cell>
          <cell r="AF190">
            <v>0.04</v>
          </cell>
        </row>
        <row r="191">
          <cell r="A191">
            <v>180</v>
          </cell>
          <cell r="B191" t="str">
            <v/>
          </cell>
          <cell r="C191" t="str">
            <v/>
          </cell>
          <cell r="D191" t="str">
            <v/>
          </cell>
          <cell r="E191" t="str">
            <v/>
          </cell>
          <cell r="F191" t="str">
            <v/>
          </cell>
          <cell r="G191" t="str">
            <v/>
          </cell>
          <cell r="H191" t="str">
            <v/>
          </cell>
          <cell r="I191" t="str">
            <v/>
          </cell>
          <cell r="J191" t="str">
            <v/>
          </cell>
          <cell r="K191" t="str">
            <v/>
          </cell>
          <cell r="L191" t="str">
            <v/>
          </cell>
          <cell r="M191" t="str">
            <v/>
          </cell>
          <cell r="N191" t="str">
            <v/>
          </cell>
          <cell r="O191" t="str">
            <v/>
          </cell>
          <cell r="P191" t="str">
            <v/>
          </cell>
          <cell r="Q191" t="str">
            <v/>
          </cell>
          <cell r="R191" t="str">
            <v/>
          </cell>
          <cell r="S191" t="str">
            <v/>
          </cell>
          <cell r="T191" t="str">
            <v/>
          </cell>
          <cell r="U191" t="str">
            <v/>
          </cell>
          <cell r="V191" t="str">
            <v/>
          </cell>
          <cell r="W191" t="str">
            <v/>
          </cell>
          <cell r="X191" t="str">
            <v/>
          </cell>
          <cell r="Y191" t="str">
            <v/>
          </cell>
          <cell r="Z191" t="str">
            <v/>
          </cell>
          <cell r="AA191" t="str">
            <v/>
          </cell>
          <cell r="AB191" t="str">
            <v/>
          </cell>
          <cell r="AC191" t="str">
            <v/>
          </cell>
          <cell r="AD191" t="str">
            <v/>
          </cell>
          <cell r="AE191" t="str">
            <v/>
          </cell>
          <cell r="AF191" t="str">
            <v/>
          </cell>
        </row>
        <row r="192">
          <cell r="A192">
            <v>181</v>
          </cell>
          <cell r="B192" t="str">
            <v>U7 44.5*27.5</v>
          </cell>
          <cell r="C192">
            <v>699</v>
          </cell>
          <cell r="D192">
            <v>1130</v>
          </cell>
          <cell r="E192">
            <v>8</v>
          </cell>
          <cell r="F192">
            <v>8</v>
          </cell>
          <cell r="G192">
            <v>8</v>
          </cell>
          <cell r="H192">
            <v>8</v>
          </cell>
          <cell r="I192">
            <v>1</v>
          </cell>
          <cell r="J192">
            <v>2</v>
          </cell>
          <cell r="K192">
            <v>203.5</v>
          </cell>
          <cell r="L192">
            <v>2</v>
          </cell>
          <cell r="M192">
            <v>27</v>
          </cell>
          <cell r="N192">
            <v>60</v>
          </cell>
          <cell r="O192">
            <v>60</v>
          </cell>
          <cell r="P192">
            <v>90</v>
          </cell>
          <cell r="Q192">
            <v>0</v>
          </cell>
          <cell r="R192">
            <v>0.1</v>
          </cell>
          <cell r="S192">
            <v>0.1</v>
          </cell>
          <cell r="T192">
            <v>0.1</v>
          </cell>
          <cell r="U192">
            <v>1</v>
          </cell>
          <cell r="V192">
            <v>15</v>
          </cell>
          <cell r="W192">
            <v>12</v>
          </cell>
          <cell r="X192">
            <v>1</v>
          </cell>
          <cell r="Y192">
            <v>1</v>
          </cell>
          <cell r="Z192">
            <v>50</v>
          </cell>
          <cell r="AA192">
            <v>50</v>
          </cell>
          <cell r="AB192">
            <v>0.04</v>
          </cell>
          <cell r="AC192">
            <v>0.04</v>
          </cell>
          <cell r="AD192">
            <v>1</v>
          </cell>
          <cell r="AE192">
            <v>50</v>
          </cell>
          <cell r="AF192">
            <v>0.04</v>
          </cell>
        </row>
        <row r="193">
          <cell r="A193">
            <v>182</v>
          </cell>
          <cell r="B193" t="str">
            <v/>
          </cell>
          <cell r="C193" t="str">
            <v/>
          </cell>
          <cell r="D193" t="str">
            <v/>
          </cell>
          <cell r="E193" t="str">
            <v/>
          </cell>
          <cell r="F193" t="str">
            <v/>
          </cell>
          <cell r="G193" t="str">
            <v/>
          </cell>
          <cell r="H193" t="str">
            <v/>
          </cell>
          <cell r="I193" t="str">
            <v/>
          </cell>
          <cell r="J193" t="str">
            <v/>
          </cell>
          <cell r="K193" t="str">
            <v/>
          </cell>
          <cell r="L193" t="str">
            <v/>
          </cell>
          <cell r="M193" t="str">
            <v/>
          </cell>
          <cell r="N193" t="str">
            <v/>
          </cell>
          <cell r="O193" t="str">
            <v/>
          </cell>
          <cell r="P193" t="str">
            <v/>
          </cell>
          <cell r="Q193" t="str">
            <v/>
          </cell>
          <cell r="R193" t="str">
            <v/>
          </cell>
          <cell r="S193" t="str">
            <v/>
          </cell>
          <cell r="T193" t="str">
            <v/>
          </cell>
          <cell r="U193" t="str">
            <v/>
          </cell>
          <cell r="V193" t="str">
            <v/>
          </cell>
          <cell r="W193" t="str">
            <v/>
          </cell>
          <cell r="X193" t="str">
            <v/>
          </cell>
          <cell r="Y193" t="str">
            <v/>
          </cell>
          <cell r="Z193" t="str">
            <v/>
          </cell>
          <cell r="AA193" t="str">
            <v/>
          </cell>
          <cell r="AB193" t="str">
            <v/>
          </cell>
          <cell r="AC193" t="str">
            <v/>
          </cell>
          <cell r="AD193" t="str">
            <v/>
          </cell>
          <cell r="AE193" t="str">
            <v/>
          </cell>
          <cell r="AF193" t="str">
            <v/>
          </cell>
        </row>
        <row r="194">
          <cell r="A194">
            <v>183</v>
          </cell>
          <cell r="B194" t="str">
            <v>U7 1200*1000</v>
          </cell>
          <cell r="C194">
            <v>1000</v>
          </cell>
          <cell r="D194">
            <v>1200</v>
          </cell>
          <cell r="E194">
            <v>8</v>
          </cell>
          <cell r="F194">
            <v>8</v>
          </cell>
          <cell r="G194">
            <v>8</v>
          </cell>
          <cell r="H194">
            <v>8</v>
          </cell>
          <cell r="I194">
            <v>1</v>
          </cell>
          <cell r="J194">
            <v>1</v>
          </cell>
          <cell r="K194">
            <v>203.5</v>
          </cell>
          <cell r="L194">
            <v>1</v>
          </cell>
          <cell r="M194">
            <v>17</v>
          </cell>
          <cell r="N194">
            <v>39</v>
          </cell>
          <cell r="O194">
            <v>39</v>
          </cell>
          <cell r="P194">
            <v>58</v>
          </cell>
          <cell r="Q194">
            <v>0</v>
          </cell>
          <cell r="R194">
            <v>0.1</v>
          </cell>
          <cell r="S194">
            <v>0.1</v>
          </cell>
          <cell r="T194">
            <v>0.1</v>
          </cell>
          <cell r="U194">
            <v>1</v>
          </cell>
          <cell r="V194">
            <v>15</v>
          </cell>
          <cell r="W194">
            <v>12</v>
          </cell>
          <cell r="X194">
            <v>1</v>
          </cell>
          <cell r="Y194">
            <v>1</v>
          </cell>
          <cell r="Z194">
            <v>50</v>
          </cell>
          <cell r="AA194">
            <v>50</v>
          </cell>
          <cell r="AB194">
            <v>0.04</v>
          </cell>
          <cell r="AC194">
            <v>0.04</v>
          </cell>
          <cell r="AD194">
            <v>1</v>
          </cell>
          <cell r="AE194">
            <v>50</v>
          </cell>
          <cell r="AF194">
            <v>0.04</v>
          </cell>
        </row>
        <row r="195">
          <cell r="A195">
            <v>184</v>
          </cell>
          <cell r="B195" t="str">
            <v/>
          </cell>
          <cell r="C195" t="str">
            <v/>
          </cell>
          <cell r="D195" t="str">
            <v/>
          </cell>
          <cell r="E195" t="str">
            <v/>
          </cell>
          <cell r="F195" t="str">
            <v/>
          </cell>
          <cell r="G195" t="str">
            <v/>
          </cell>
          <cell r="H195" t="str">
            <v/>
          </cell>
          <cell r="I195" t="str">
            <v/>
          </cell>
          <cell r="J195" t="str">
            <v/>
          </cell>
          <cell r="K195" t="str">
            <v/>
          </cell>
          <cell r="L195" t="str">
            <v/>
          </cell>
          <cell r="M195" t="str">
            <v/>
          </cell>
          <cell r="N195" t="str">
            <v/>
          </cell>
          <cell r="O195" t="str">
            <v/>
          </cell>
          <cell r="P195" t="str">
            <v/>
          </cell>
          <cell r="Q195" t="str">
            <v/>
          </cell>
          <cell r="R195" t="str">
            <v/>
          </cell>
          <cell r="S195" t="str">
            <v/>
          </cell>
          <cell r="T195" t="str">
            <v/>
          </cell>
          <cell r="U195" t="str">
            <v/>
          </cell>
          <cell r="V195" t="str">
            <v/>
          </cell>
          <cell r="W195" t="str">
            <v/>
          </cell>
          <cell r="X195" t="str">
            <v/>
          </cell>
          <cell r="Y195" t="str">
            <v/>
          </cell>
          <cell r="Z195" t="str">
            <v/>
          </cell>
          <cell r="AA195" t="str">
            <v/>
          </cell>
          <cell r="AB195" t="str">
            <v/>
          </cell>
          <cell r="AC195" t="str">
            <v/>
          </cell>
          <cell r="AD195" t="str">
            <v/>
          </cell>
          <cell r="AE195" t="str">
            <v/>
          </cell>
          <cell r="AF195" t="str">
            <v/>
          </cell>
        </row>
        <row r="196">
          <cell r="A196">
            <v>185</v>
          </cell>
          <cell r="B196" t="str">
            <v>U7 49.0*41.0</v>
          </cell>
          <cell r="C196">
            <v>1041</v>
          </cell>
          <cell r="D196">
            <v>1245</v>
          </cell>
          <cell r="E196">
            <v>24</v>
          </cell>
          <cell r="F196">
            <v>24</v>
          </cell>
          <cell r="G196">
            <v>26</v>
          </cell>
          <cell r="H196">
            <v>26</v>
          </cell>
          <cell r="I196">
            <v>1</v>
          </cell>
          <cell r="J196">
            <v>1</v>
          </cell>
          <cell r="K196">
            <v>203.5</v>
          </cell>
          <cell r="L196">
            <v>1</v>
          </cell>
          <cell r="M196">
            <v>16</v>
          </cell>
          <cell r="N196">
            <v>37</v>
          </cell>
          <cell r="O196">
            <v>37</v>
          </cell>
          <cell r="P196">
            <v>55</v>
          </cell>
          <cell r="Q196">
            <v>0</v>
          </cell>
          <cell r="R196">
            <v>0.1</v>
          </cell>
          <cell r="S196">
            <v>0.1</v>
          </cell>
          <cell r="T196">
            <v>0.1</v>
          </cell>
          <cell r="U196">
            <v>1</v>
          </cell>
          <cell r="V196">
            <v>15</v>
          </cell>
          <cell r="W196">
            <v>12</v>
          </cell>
          <cell r="X196">
            <v>1</v>
          </cell>
          <cell r="Y196">
            <v>1</v>
          </cell>
          <cell r="Z196">
            <v>50</v>
          </cell>
          <cell r="AA196">
            <v>50</v>
          </cell>
          <cell r="AB196">
            <v>0.04</v>
          </cell>
          <cell r="AC196">
            <v>0.04</v>
          </cell>
          <cell r="AD196">
            <v>1</v>
          </cell>
          <cell r="AE196">
            <v>50</v>
          </cell>
          <cell r="AF196">
            <v>0.04</v>
          </cell>
        </row>
        <row r="197">
          <cell r="A197">
            <v>186</v>
          </cell>
          <cell r="B197" t="str">
            <v>U7c49.0*41.0</v>
          </cell>
          <cell r="C197">
            <v>1041</v>
          </cell>
          <cell r="D197">
            <v>1245</v>
          </cell>
          <cell r="E197">
            <v>179</v>
          </cell>
          <cell r="F197">
            <v>179</v>
          </cell>
          <cell r="G197">
            <v>181</v>
          </cell>
          <cell r="H197">
            <v>181</v>
          </cell>
          <cell r="I197">
            <v>1</v>
          </cell>
          <cell r="J197">
            <v>1</v>
          </cell>
          <cell r="K197">
            <v>203.5</v>
          </cell>
          <cell r="L197">
            <v>1</v>
          </cell>
          <cell r="M197">
            <v>16</v>
          </cell>
          <cell r="N197">
            <v>37</v>
          </cell>
          <cell r="O197">
            <v>37</v>
          </cell>
          <cell r="P197">
            <v>55</v>
          </cell>
          <cell r="Q197">
            <v>0</v>
          </cell>
          <cell r="R197">
            <v>0.1</v>
          </cell>
          <cell r="S197">
            <v>0.1</v>
          </cell>
          <cell r="T197">
            <v>0.1</v>
          </cell>
          <cell r="U197">
            <v>1</v>
          </cell>
          <cell r="V197">
            <v>15</v>
          </cell>
          <cell r="W197">
            <v>12</v>
          </cell>
          <cell r="X197">
            <v>1</v>
          </cell>
          <cell r="Y197">
            <v>1</v>
          </cell>
          <cell r="Z197">
            <v>50</v>
          </cell>
          <cell r="AA197">
            <v>50</v>
          </cell>
          <cell r="AB197">
            <v>0.04</v>
          </cell>
          <cell r="AC197">
            <v>0.04</v>
          </cell>
          <cell r="AD197">
            <v>1</v>
          </cell>
          <cell r="AE197">
            <v>50</v>
          </cell>
          <cell r="AF197">
            <v>0.04</v>
          </cell>
        </row>
        <row r="198">
          <cell r="A198">
            <v>187</v>
          </cell>
          <cell r="B198" t="str">
            <v>U7x49.0*41.0</v>
          </cell>
          <cell r="C198">
            <v>1041</v>
          </cell>
          <cell r="D198">
            <v>1245</v>
          </cell>
          <cell r="E198">
            <v>24</v>
          </cell>
          <cell r="F198">
            <v>24</v>
          </cell>
          <cell r="G198">
            <v>26</v>
          </cell>
          <cell r="H198">
            <v>26</v>
          </cell>
          <cell r="I198">
            <v>2</v>
          </cell>
          <cell r="J198">
            <v>2</v>
          </cell>
          <cell r="K198">
            <v>203.5</v>
          </cell>
          <cell r="L198">
            <v>4</v>
          </cell>
          <cell r="M198">
            <v>16</v>
          </cell>
          <cell r="N198">
            <v>37</v>
          </cell>
          <cell r="O198">
            <v>37</v>
          </cell>
          <cell r="P198">
            <v>55</v>
          </cell>
          <cell r="Q198">
            <v>0</v>
          </cell>
          <cell r="R198">
            <v>0.1</v>
          </cell>
          <cell r="S198">
            <v>0.1</v>
          </cell>
          <cell r="T198">
            <v>0.1</v>
          </cell>
          <cell r="U198">
            <v>1</v>
          </cell>
          <cell r="V198">
            <v>15</v>
          </cell>
          <cell r="W198">
            <v>12</v>
          </cell>
          <cell r="X198">
            <v>1</v>
          </cell>
          <cell r="Y198">
            <v>1</v>
          </cell>
          <cell r="Z198">
            <v>50</v>
          </cell>
          <cell r="AA198">
            <v>50</v>
          </cell>
          <cell r="AB198">
            <v>0.04</v>
          </cell>
          <cell r="AC198">
            <v>0.04</v>
          </cell>
          <cell r="AD198">
            <v>1</v>
          </cell>
          <cell r="AE198">
            <v>50</v>
          </cell>
          <cell r="AF198">
            <v>0.04</v>
          </cell>
        </row>
        <row r="199">
          <cell r="A199">
            <v>188</v>
          </cell>
          <cell r="B199" t="str">
            <v/>
          </cell>
          <cell r="C199" t="str">
            <v/>
          </cell>
          <cell r="D199" t="str">
            <v/>
          </cell>
          <cell r="E199" t="str">
            <v/>
          </cell>
          <cell r="F199" t="str">
            <v/>
          </cell>
          <cell r="G199" t="str">
            <v/>
          </cell>
          <cell r="H199" t="str">
            <v/>
          </cell>
          <cell r="I199" t="str">
            <v/>
          </cell>
          <cell r="J199" t="str">
            <v/>
          </cell>
          <cell r="K199" t="str">
            <v/>
          </cell>
          <cell r="L199" t="str">
            <v/>
          </cell>
          <cell r="M199" t="str">
            <v/>
          </cell>
          <cell r="N199" t="str">
            <v/>
          </cell>
          <cell r="O199" t="str">
            <v/>
          </cell>
          <cell r="P199" t="str">
            <v/>
          </cell>
          <cell r="Q199" t="str">
            <v/>
          </cell>
          <cell r="R199" t="str">
            <v/>
          </cell>
          <cell r="S199" t="str">
            <v/>
          </cell>
          <cell r="T199" t="str">
            <v/>
          </cell>
          <cell r="U199" t="str">
            <v/>
          </cell>
          <cell r="V199" t="str">
            <v/>
          </cell>
          <cell r="W199" t="str">
            <v/>
          </cell>
          <cell r="X199" t="str">
            <v/>
          </cell>
          <cell r="Y199" t="str">
            <v/>
          </cell>
          <cell r="Z199" t="str">
            <v/>
          </cell>
          <cell r="AA199" t="str">
            <v/>
          </cell>
          <cell r="AB199" t="str">
            <v/>
          </cell>
          <cell r="AC199" t="str">
            <v/>
          </cell>
          <cell r="AD199" t="str">
            <v/>
          </cell>
          <cell r="AE199" t="str">
            <v/>
          </cell>
          <cell r="AF199" t="str">
            <v/>
          </cell>
        </row>
        <row r="200">
          <cell r="A200">
            <v>189</v>
          </cell>
          <cell r="B200" t="str">
            <v/>
          </cell>
          <cell r="C200" t="str">
            <v/>
          </cell>
          <cell r="D200" t="str">
            <v/>
          </cell>
          <cell r="E200" t="str">
            <v/>
          </cell>
          <cell r="F200" t="str">
            <v/>
          </cell>
          <cell r="G200" t="str">
            <v/>
          </cell>
          <cell r="H200" t="str">
            <v/>
          </cell>
          <cell r="I200" t="str">
            <v/>
          </cell>
          <cell r="J200" t="str">
            <v/>
          </cell>
          <cell r="K200" t="str">
            <v/>
          </cell>
          <cell r="L200" t="str">
            <v/>
          </cell>
          <cell r="M200" t="str">
            <v/>
          </cell>
          <cell r="N200" t="str">
            <v/>
          </cell>
          <cell r="O200" t="str">
            <v/>
          </cell>
          <cell r="P200" t="str">
            <v/>
          </cell>
          <cell r="Q200" t="str">
            <v/>
          </cell>
          <cell r="R200" t="str">
            <v/>
          </cell>
          <cell r="S200" t="str">
            <v/>
          </cell>
          <cell r="T200" t="str">
            <v/>
          </cell>
          <cell r="U200" t="str">
            <v/>
          </cell>
          <cell r="V200" t="str">
            <v/>
          </cell>
          <cell r="W200" t="str">
            <v/>
          </cell>
          <cell r="X200" t="str">
            <v/>
          </cell>
          <cell r="Y200" t="str">
            <v/>
          </cell>
          <cell r="Z200" t="str">
            <v/>
          </cell>
          <cell r="AA200" t="str">
            <v/>
          </cell>
          <cell r="AB200" t="str">
            <v/>
          </cell>
          <cell r="AC200" t="str">
            <v/>
          </cell>
          <cell r="AD200" t="str">
            <v/>
          </cell>
          <cell r="AE200" t="str">
            <v/>
          </cell>
          <cell r="AF200" t="str">
            <v/>
          </cell>
        </row>
        <row r="201">
          <cell r="A201">
            <v>190</v>
          </cell>
          <cell r="B201" t="str">
            <v/>
          </cell>
          <cell r="C201" t="str">
            <v/>
          </cell>
          <cell r="D201" t="str">
            <v/>
          </cell>
          <cell r="E201" t="str">
            <v/>
          </cell>
          <cell r="F201" t="str">
            <v/>
          </cell>
          <cell r="G201" t="str">
            <v/>
          </cell>
          <cell r="H201" t="str">
            <v/>
          </cell>
          <cell r="I201" t="str">
            <v/>
          </cell>
          <cell r="J201" t="str">
            <v/>
          </cell>
          <cell r="K201" t="str">
            <v/>
          </cell>
          <cell r="L201" t="str">
            <v/>
          </cell>
          <cell r="M201" t="str">
            <v/>
          </cell>
          <cell r="N201" t="str">
            <v/>
          </cell>
          <cell r="O201" t="str">
            <v/>
          </cell>
          <cell r="P201" t="str">
            <v/>
          </cell>
          <cell r="Q201" t="str">
            <v/>
          </cell>
          <cell r="R201" t="str">
            <v/>
          </cell>
          <cell r="S201" t="str">
            <v/>
          </cell>
          <cell r="T201" t="str">
            <v/>
          </cell>
          <cell r="U201" t="str">
            <v/>
          </cell>
          <cell r="V201" t="str">
            <v/>
          </cell>
          <cell r="W201" t="str">
            <v/>
          </cell>
          <cell r="X201" t="str">
            <v/>
          </cell>
          <cell r="Y201" t="str">
            <v/>
          </cell>
          <cell r="Z201" t="str">
            <v/>
          </cell>
          <cell r="AA201" t="str">
            <v/>
          </cell>
          <cell r="AB201" t="str">
            <v/>
          </cell>
          <cell r="AC201" t="str">
            <v/>
          </cell>
          <cell r="AD201" t="str">
            <v/>
          </cell>
          <cell r="AE201" t="str">
            <v/>
          </cell>
          <cell r="AF201" t="str">
            <v/>
          </cell>
        </row>
        <row r="202">
          <cell r="A202">
            <v>191</v>
          </cell>
          <cell r="B202" t="str">
            <v>U7 51.0*45.0</v>
          </cell>
          <cell r="C202">
            <v>1143</v>
          </cell>
          <cell r="D202">
            <v>1295</v>
          </cell>
          <cell r="E202">
            <v>25</v>
          </cell>
          <cell r="F202">
            <v>25</v>
          </cell>
          <cell r="G202">
            <v>26</v>
          </cell>
          <cell r="H202">
            <v>26</v>
          </cell>
          <cell r="I202">
            <v>1</v>
          </cell>
          <cell r="J202">
            <v>1</v>
          </cell>
          <cell r="K202">
            <v>203.5</v>
          </cell>
          <cell r="L202">
            <v>1</v>
          </cell>
          <cell r="M202">
            <v>14</v>
          </cell>
          <cell r="N202">
            <v>32</v>
          </cell>
          <cell r="O202">
            <v>32</v>
          </cell>
          <cell r="P202">
            <v>48</v>
          </cell>
          <cell r="Q202">
            <v>0</v>
          </cell>
          <cell r="R202">
            <v>0.1</v>
          </cell>
          <cell r="S202">
            <v>0.1</v>
          </cell>
          <cell r="T202">
            <v>0.1</v>
          </cell>
          <cell r="U202">
            <v>1</v>
          </cell>
          <cell r="V202">
            <v>15</v>
          </cell>
          <cell r="W202">
            <v>12</v>
          </cell>
          <cell r="X202">
            <v>1</v>
          </cell>
          <cell r="Y202">
            <v>1</v>
          </cell>
          <cell r="Z202">
            <v>50</v>
          </cell>
          <cell r="AA202">
            <v>50</v>
          </cell>
          <cell r="AB202">
            <v>0.04</v>
          </cell>
          <cell r="AC202">
            <v>0.04</v>
          </cell>
          <cell r="AD202">
            <v>1</v>
          </cell>
          <cell r="AE202">
            <v>50</v>
          </cell>
          <cell r="AF202">
            <v>0.04</v>
          </cell>
        </row>
        <row r="203">
          <cell r="A203">
            <v>192</v>
          </cell>
          <cell r="B203" t="str">
            <v>U7c51.0*45.0</v>
          </cell>
          <cell r="C203">
            <v>1143</v>
          </cell>
          <cell r="D203">
            <v>1295</v>
          </cell>
          <cell r="E203">
            <v>230</v>
          </cell>
          <cell r="F203">
            <v>230</v>
          </cell>
          <cell r="G203">
            <v>206</v>
          </cell>
          <cell r="H203">
            <v>206</v>
          </cell>
          <cell r="I203">
            <v>1</v>
          </cell>
          <cell r="J203">
            <v>1</v>
          </cell>
          <cell r="K203">
            <v>203.5</v>
          </cell>
          <cell r="L203">
            <v>1</v>
          </cell>
          <cell r="M203">
            <v>14</v>
          </cell>
          <cell r="N203">
            <v>32</v>
          </cell>
          <cell r="O203">
            <v>32</v>
          </cell>
          <cell r="P203">
            <v>48</v>
          </cell>
          <cell r="Q203">
            <v>0</v>
          </cell>
          <cell r="R203">
            <v>0.1</v>
          </cell>
          <cell r="S203">
            <v>0.1</v>
          </cell>
          <cell r="T203">
            <v>0.1</v>
          </cell>
          <cell r="U203">
            <v>1</v>
          </cell>
          <cell r="V203">
            <v>15</v>
          </cell>
          <cell r="W203">
            <v>12</v>
          </cell>
          <cell r="X203">
            <v>1</v>
          </cell>
          <cell r="Y203">
            <v>1</v>
          </cell>
          <cell r="Z203">
            <v>50</v>
          </cell>
          <cell r="AA203">
            <v>50</v>
          </cell>
          <cell r="AB203">
            <v>0.04</v>
          </cell>
          <cell r="AC203">
            <v>0.04</v>
          </cell>
          <cell r="AD203">
            <v>1</v>
          </cell>
          <cell r="AE203">
            <v>50</v>
          </cell>
          <cell r="AF203">
            <v>0.04</v>
          </cell>
        </row>
        <row r="204">
          <cell r="A204">
            <v>193</v>
          </cell>
          <cell r="B204" t="str">
            <v>U7x51.0*45.0</v>
          </cell>
          <cell r="C204">
            <v>1143</v>
          </cell>
          <cell r="D204">
            <v>1295</v>
          </cell>
          <cell r="E204">
            <v>25</v>
          </cell>
          <cell r="F204">
            <v>25</v>
          </cell>
          <cell r="G204">
            <v>26</v>
          </cell>
          <cell r="H204">
            <v>26</v>
          </cell>
          <cell r="I204">
            <v>2</v>
          </cell>
          <cell r="J204">
            <v>2</v>
          </cell>
          <cell r="K204">
            <v>203.5</v>
          </cell>
          <cell r="L204">
            <v>4</v>
          </cell>
          <cell r="M204">
            <v>14</v>
          </cell>
          <cell r="N204">
            <v>32</v>
          </cell>
          <cell r="O204">
            <v>32</v>
          </cell>
          <cell r="P204">
            <v>48</v>
          </cell>
          <cell r="Q204">
            <v>0</v>
          </cell>
          <cell r="R204">
            <v>0.1</v>
          </cell>
          <cell r="S204">
            <v>0.1</v>
          </cell>
          <cell r="T204">
            <v>0.1</v>
          </cell>
          <cell r="U204">
            <v>1</v>
          </cell>
          <cell r="V204">
            <v>15</v>
          </cell>
          <cell r="W204">
            <v>12</v>
          </cell>
          <cell r="X204">
            <v>1</v>
          </cell>
          <cell r="Y204">
            <v>1</v>
          </cell>
          <cell r="Z204">
            <v>50</v>
          </cell>
          <cell r="AA204">
            <v>50</v>
          </cell>
          <cell r="AB204">
            <v>0.04</v>
          </cell>
          <cell r="AC204">
            <v>0.04</v>
          </cell>
          <cell r="AD204">
            <v>1</v>
          </cell>
          <cell r="AE204">
            <v>50</v>
          </cell>
          <cell r="AF204">
            <v>0.04</v>
          </cell>
        </row>
        <row r="205">
          <cell r="A205">
            <v>194</v>
          </cell>
          <cell r="B205" t="str">
            <v/>
          </cell>
          <cell r="C205" t="str">
            <v/>
          </cell>
          <cell r="D205" t="str">
            <v/>
          </cell>
          <cell r="E205" t="str">
            <v/>
          </cell>
          <cell r="F205" t="str">
            <v/>
          </cell>
          <cell r="G205" t="str">
            <v/>
          </cell>
          <cell r="H205" t="str">
            <v/>
          </cell>
          <cell r="I205" t="str">
            <v/>
          </cell>
          <cell r="J205" t="str">
            <v/>
          </cell>
          <cell r="K205" t="str">
            <v/>
          </cell>
          <cell r="L205" t="str">
            <v/>
          </cell>
          <cell r="M205" t="str">
            <v/>
          </cell>
          <cell r="N205" t="str">
            <v/>
          </cell>
          <cell r="O205" t="str">
            <v/>
          </cell>
          <cell r="P205" t="str">
            <v/>
          </cell>
          <cell r="Q205" t="str">
            <v/>
          </cell>
          <cell r="R205" t="str">
            <v/>
          </cell>
          <cell r="S205" t="str">
            <v/>
          </cell>
          <cell r="T205" t="str">
            <v/>
          </cell>
          <cell r="U205" t="str">
            <v/>
          </cell>
          <cell r="V205" t="str">
            <v/>
          </cell>
          <cell r="W205" t="str">
            <v/>
          </cell>
          <cell r="X205" t="str">
            <v/>
          </cell>
          <cell r="Y205" t="str">
            <v/>
          </cell>
          <cell r="Z205" t="str">
            <v/>
          </cell>
          <cell r="AA205" t="str">
            <v/>
          </cell>
          <cell r="AB205" t="str">
            <v/>
          </cell>
          <cell r="AC205" t="str">
            <v/>
          </cell>
          <cell r="AD205" t="str">
            <v/>
          </cell>
          <cell r="AE205" t="str">
            <v/>
          </cell>
          <cell r="AF205" t="str">
            <v/>
          </cell>
        </row>
        <row r="206">
          <cell r="A206">
            <v>195</v>
          </cell>
          <cell r="B206" t="str">
            <v/>
          </cell>
          <cell r="C206" t="str">
            <v/>
          </cell>
          <cell r="D206" t="str">
            <v/>
          </cell>
          <cell r="E206" t="str">
            <v/>
          </cell>
          <cell r="F206" t="str">
            <v/>
          </cell>
          <cell r="G206" t="str">
            <v/>
          </cell>
          <cell r="H206" t="str">
            <v/>
          </cell>
          <cell r="I206" t="str">
            <v/>
          </cell>
          <cell r="J206" t="str">
            <v/>
          </cell>
          <cell r="K206" t="str">
            <v/>
          </cell>
          <cell r="L206" t="str">
            <v/>
          </cell>
          <cell r="M206" t="str">
            <v/>
          </cell>
          <cell r="N206" t="str">
            <v/>
          </cell>
          <cell r="O206" t="str">
            <v/>
          </cell>
          <cell r="P206" t="str">
            <v/>
          </cell>
          <cell r="Q206" t="str">
            <v/>
          </cell>
          <cell r="R206" t="str">
            <v/>
          </cell>
          <cell r="S206" t="str">
            <v/>
          </cell>
          <cell r="T206" t="str">
            <v/>
          </cell>
          <cell r="U206" t="str">
            <v/>
          </cell>
          <cell r="V206" t="str">
            <v/>
          </cell>
          <cell r="W206" t="str">
            <v/>
          </cell>
          <cell r="X206" t="str">
            <v/>
          </cell>
          <cell r="Y206" t="str">
            <v/>
          </cell>
          <cell r="Z206" t="str">
            <v/>
          </cell>
          <cell r="AA206" t="str">
            <v/>
          </cell>
          <cell r="AB206" t="str">
            <v/>
          </cell>
          <cell r="AC206" t="str">
            <v/>
          </cell>
          <cell r="AD206" t="str">
            <v/>
          </cell>
          <cell r="AE206" t="str">
            <v/>
          </cell>
          <cell r="AF206" t="str">
            <v/>
          </cell>
        </row>
        <row r="207">
          <cell r="A207">
            <v>196</v>
          </cell>
          <cell r="B207" t="str">
            <v>U7 53.0*45.0</v>
          </cell>
          <cell r="C207">
            <v>1143</v>
          </cell>
          <cell r="D207">
            <v>1346</v>
          </cell>
          <cell r="E207">
            <v>25</v>
          </cell>
          <cell r="F207">
            <v>25</v>
          </cell>
          <cell r="G207">
            <v>26</v>
          </cell>
          <cell r="H207">
            <v>26</v>
          </cell>
          <cell r="I207">
            <v>1</v>
          </cell>
          <cell r="J207">
            <v>1</v>
          </cell>
          <cell r="K207">
            <v>203.5</v>
          </cell>
          <cell r="L207">
            <v>1</v>
          </cell>
          <cell r="M207">
            <v>14</v>
          </cell>
          <cell r="N207">
            <v>32</v>
          </cell>
          <cell r="O207">
            <v>32</v>
          </cell>
          <cell r="P207">
            <v>48</v>
          </cell>
          <cell r="Q207">
            <v>0</v>
          </cell>
          <cell r="R207">
            <v>0.1</v>
          </cell>
          <cell r="S207">
            <v>0.1</v>
          </cell>
          <cell r="T207">
            <v>0.1</v>
          </cell>
          <cell r="U207">
            <v>1</v>
          </cell>
          <cell r="V207">
            <v>15</v>
          </cell>
          <cell r="W207">
            <v>12</v>
          </cell>
          <cell r="X207">
            <v>1</v>
          </cell>
          <cell r="Y207">
            <v>1</v>
          </cell>
          <cell r="Z207">
            <v>50</v>
          </cell>
          <cell r="AA207">
            <v>50</v>
          </cell>
          <cell r="AB207">
            <v>0.04</v>
          </cell>
          <cell r="AC207">
            <v>0.04</v>
          </cell>
          <cell r="AD207">
            <v>1</v>
          </cell>
          <cell r="AE207">
            <v>50</v>
          </cell>
          <cell r="AF207">
            <v>0.04</v>
          </cell>
        </row>
        <row r="208">
          <cell r="A208">
            <v>197</v>
          </cell>
          <cell r="B208" t="str">
            <v>U7c53.0*45.0</v>
          </cell>
          <cell r="C208">
            <v>1143</v>
          </cell>
          <cell r="D208">
            <v>1346</v>
          </cell>
          <cell r="E208">
            <v>230</v>
          </cell>
          <cell r="F208">
            <v>230</v>
          </cell>
          <cell r="G208">
            <v>231</v>
          </cell>
          <cell r="H208">
            <v>231</v>
          </cell>
          <cell r="I208">
            <v>1</v>
          </cell>
          <cell r="J208">
            <v>1</v>
          </cell>
          <cell r="K208">
            <v>203.5</v>
          </cell>
          <cell r="L208">
            <v>1</v>
          </cell>
          <cell r="M208">
            <v>14</v>
          </cell>
          <cell r="N208">
            <v>32</v>
          </cell>
          <cell r="O208">
            <v>32</v>
          </cell>
          <cell r="P208">
            <v>48</v>
          </cell>
          <cell r="Q208">
            <v>0</v>
          </cell>
          <cell r="R208">
            <v>0.1</v>
          </cell>
          <cell r="S208">
            <v>0.1</v>
          </cell>
          <cell r="T208">
            <v>0.1</v>
          </cell>
          <cell r="U208">
            <v>1</v>
          </cell>
          <cell r="V208">
            <v>15</v>
          </cell>
          <cell r="W208">
            <v>12</v>
          </cell>
          <cell r="X208">
            <v>1</v>
          </cell>
          <cell r="Y208">
            <v>1</v>
          </cell>
          <cell r="Z208">
            <v>50</v>
          </cell>
          <cell r="AA208">
            <v>50</v>
          </cell>
          <cell r="AB208">
            <v>0.04</v>
          </cell>
          <cell r="AC208">
            <v>0.04</v>
          </cell>
          <cell r="AD208">
            <v>1</v>
          </cell>
          <cell r="AE208">
            <v>50</v>
          </cell>
          <cell r="AF208">
            <v>0.04</v>
          </cell>
        </row>
        <row r="209">
          <cell r="A209">
            <v>198</v>
          </cell>
          <cell r="B209" t="str">
            <v>U7x53.0*45.0</v>
          </cell>
          <cell r="C209">
            <v>1143</v>
          </cell>
          <cell r="D209">
            <v>1346</v>
          </cell>
          <cell r="E209">
            <v>10</v>
          </cell>
          <cell r="F209">
            <v>10</v>
          </cell>
          <cell r="G209">
            <v>11</v>
          </cell>
          <cell r="H209">
            <v>11</v>
          </cell>
          <cell r="I209">
            <v>2</v>
          </cell>
          <cell r="J209">
            <v>2</v>
          </cell>
          <cell r="K209">
            <v>203.5</v>
          </cell>
          <cell r="L209">
            <v>4</v>
          </cell>
          <cell r="M209">
            <v>14</v>
          </cell>
          <cell r="N209">
            <v>32</v>
          </cell>
          <cell r="O209">
            <v>32</v>
          </cell>
          <cell r="P209">
            <v>48</v>
          </cell>
          <cell r="Q209">
            <v>0</v>
          </cell>
          <cell r="R209">
            <v>0.1</v>
          </cell>
          <cell r="S209">
            <v>0.1</v>
          </cell>
          <cell r="T209">
            <v>0.1</v>
          </cell>
          <cell r="U209">
            <v>1</v>
          </cell>
          <cell r="V209">
            <v>15</v>
          </cell>
          <cell r="W209">
            <v>12</v>
          </cell>
          <cell r="X209">
            <v>1</v>
          </cell>
          <cell r="Y209">
            <v>1</v>
          </cell>
          <cell r="Z209">
            <v>50</v>
          </cell>
          <cell r="AA209">
            <v>50</v>
          </cell>
          <cell r="AB209">
            <v>0.04</v>
          </cell>
          <cell r="AC209">
            <v>0.04</v>
          </cell>
          <cell r="AD209">
            <v>1</v>
          </cell>
          <cell r="AE209">
            <v>50</v>
          </cell>
          <cell r="AF209">
            <v>0.04</v>
          </cell>
        </row>
        <row r="210">
          <cell r="A210">
            <v>199</v>
          </cell>
          <cell r="B210" t="str">
            <v/>
          </cell>
          <cell r="C210" t="str">
            <v/>
          </cell>
          <cell r="D210" t="str">
            <v/>
          </cell>
          <cell r="E210" t="str">
            <v/>
          </cell>
          <cell r="F210" t="str">
            <v/>
          </cell>
          <cell r="G210" t="str">
            <v/>
          </cell>
          <cell r="H210" t="str">
            <v/>
          </cell>
          <cell r="I210" t="str">
            <v/>
          </cell>
          <cell r="J210" t="str">
            <v/>
          </cell>
          <cell r="K210" t="str">
            <v/>
          </cell>
          <cell r="L210" t="str">
            <v/>
          </cell>
          <cell r="M210" t="str">
            <v/>
          </cell>
          <cell r="N210" t="str">
            <v/>
          </cell>
          <cell r="O210" t="str">
            <v/>
          </cell>
          <cell r="P210" t="str">
            <v/>
          </cell>
          <cell r="Q210" t="str">
            <v/>
          </cell>
          <cell r="R210" t="str">
            <v/>
          </cell>
          <cell r="S210" t="str">
            <v/>
          </cell>
          <cell r="T210" t="str">
            <v/>
          </cell>
          <cell r="U210" t="str">
            <v/>
          </cell>
          <cell r="V210" t="str">
            <v/>
          </cell>
          <cell r="W210" t="str">
            <v/>
          </cell>
          <cell r="X210" t="str">
            <v/>
          </cell>
          <cell r="Y210" t="str">
            <v/>
          </cell>
          <cell r="Z210" t="str">
            <v/>
          </cell>
          <cell r="AA210" t="str">
            <v/>
          </cell>
          <cell r="AB210" t="str">
            <v/>
          </cell>
          <cell r="AC210" t="str">
            <v/>
          </cell>
          <cell r="AD210" t="str">
            <v/>
          </cell>
          <cell r="AE210" t="str">
            <v/>
          </cell>
          <cell r="AF210" t="str">
            <v/>
          </cell>
        </row>
        <row r="211">
          <cell r="A211">
            <v>200</v>
          </cell>
          <cell r="B211" t="str">
            <v/>
          </cell>
          <cell r="C211" t="str">
            <v/>
          </cell>
          <cell r="D211" t="str">
            <v/>
          </cell>
          <cell r="E211" t="str">
            <v/>
          </cell>
          <cell r="F211" t="str">
            <v/>
          </cell>
          <cell r="G211" t="str">
            <v/>
          </cell>
          <cell r="H211" t="str">
            <v/>
          </cell>
          <cell r="I211" t="str">
            <v/>
          </cell>
          <cell r="J211" t="str">
            <v/>
          </cell>
          <cell r="K211" t="str">
            <v/>
          </cell>
          <cell r="L211" t="str">
            <v/>
          </cell>
          <cell r="M211" t="str">
            <v/>
          </cell>
          <cell r="N211" t="str">
            <v/>
          </cell>
          <cell r="O211" t="str">
            <v/>
          </cell>
          <cell r="P211" t="str">
            <v/>
          </cell>
          <cell r="Q211" t="str">
            <v/>
          </cell>
          <cell r="R211" t="str">
            <v/>
          </cell>
          <cell r="S211" t="str">
            <v/>
          </cell>
          <cell r="T211" t="str">
            <v/>
          </cell>
          <cell r="U211" t="str">
            <v/>
          </cell>
          <cell r="V211" t="str">
            <v/>
          </cell>
          <cell r="W211" t="str">
            <v/>
          </cell>
          <cell r="X211" t="str">
            <v/>
          </cell>
          <cell r="Y211" t="str">
            <v/>
          </cell>
          <cell r="Z211" t="str">
            <v/>
          </cell>
          <cell r="AA211" t="str">
            <v/>
          </cell>
          <cell r="AB211" t="str">
            <v/>
          </cell>
          <cell r="AC211" t="str">
            <v/>
          </cell>
          <cell r="AD211" t="str">
            <v/>
          </cell>
          <cell r="AE211" t="str">
            <v/>
          </cell>
          <cell r="AF211" t="str">
            <v/>
          </cell>
        </row>
        <row r="212">
          <cell r="A212">
            <v>201</v>
          </cell>
          <cell r="B212" t="str">
            <v>Q4x34.5*27.0</v>
          </cell>
          <cell r="C212">
            <v>686</v>
          </cell>
          <cell r="D212">
            <v>876</v>
          </cell>
          <cell r="E212">
            <v>8</v>
          </cell>
          <cell r="F212">
            <v>8</v>
          </cell>
          <cell r="G212">
            <v>11</v>
          </cell>
          <cell r="H212">
            <v>11</v>
          </cell>
          <cell r="I212">
            <v>2</v>
          </cell>
          <cell r="J212">
            <v>2</v>
          </cell>
          <cell r="K212">
            <v>203.5</v>
          </cell>
          <cell r="L212">
            <v>3</v>
          </cell>
          <cell r="M212">
            <v>16</v>
          </cell>
          <cell r="N212">
            <v>35</v>
          </cell>
          <cell r="O212">
            <v>35</v>
          </cell>
          <cell r="P212">
            <v>49</v>
          </cell>
          <cell r="Q212">
            <v>0</v>
          </cell>
          <cell r="R212">
            <v>0.1</v>
          </cell>
          <cell r="S212">
            <v>0.1</v>
          </cell>
          <cell r="T212">
            <v>0.1</v>
          </cell>
          <cell r="U212">
            <v>1</v>
          </cell>
          <cell r="V212">
            <v>15</v>
          </cell>
          <cell r="W212">
            <v>12</v>
          </cell>
          <cell r="X212">
            <v>1</v>
          </cell>
          <cell r="Y212">
            <v>1</v>
          </cell>
          <cell r="Z212">
            <v>50</v>
          </cell>
          <cell r="AA212">
            <v>50</v>
          </cell>
          <cell r="AB212">
            <v>0.04</v>
          </cell>
          <cell r="AC212">
            <v>0.04</v>
          </cell>
          <cell r="AD212">
            <v>1</v>
          </cell>
          <cell r="AE212">
            <v>50</v>
          </cell>
          <cell r="AF212">
            <v>0.04</v>
          </cell>
        </row>
        <row r="213">
          <cell r="A213">
            <v>202</v>
          </cell>
          <cell r="B213" t="str">
            <v>Q4h34.5*27.0</v>
          </cell>
          <cell r="C213">
            <v>686</v>
          </cell>
          <cell r="D213">
            <v>876</v>
          </cell>
          <cell r="E213">
            <v>8</v>
          </cell>
          <cell r="F213">
            <v>8</v>
          </cell>
          <cell r="G213">
            <v>11</v>
          </cell>
          <cell r="H213">
            <v>11</v>
          </cell>
          <cell r="I213">
            <v>1</v>
          </cell>
          <cell r="J213">
            <v>2</v>
          </cell>
          <cell r="K213">
            <v>203.5</v>
          </cell>
          <cell r="L213">
            <v>2</v>
          </cell>
          <cell r="M213">
            <v>16</v>
          </cell>
          <cell r="N213">
            <v>35</v>
          </cell>
          <cell r="O213">
            <v>35</v>
          </cell>
          <cell r="P213">
            <v>49</v>
          </cell>
          <cell r="Q213">
            <v>0</v>
          </cell>
          <cell r="R213">
            <v>0.1</v>
          </cell>
          <cell r="S213">
            <v>0.1</v>
          </cell>
          <cell r="T213">
            <v>0.1</v>
          </cell>
          <cell r="U213">
            <v>1</v>
          </cell>
          <cell r="V213">
            <v>15</v>
          </cell>
          <cell r="W213">
            <v>12</v>
          </cell>
          <cell r="X213">
            <v>1</v>
          </cell>
          <cell r="Y213">
            <v>1</v>
          </cell>
          <cell r="Z213">
            <v>50</v>
          </cell>
          <cell r="AA213">
            <v>50</v>
          </cell>
          <cell r="AB213">
            <v>0.04</v>
          </cell>
          <cell r="AC213">
            <v>0.04</v>
          </cell>
          <cell r="AD213">
            <v>1</v>
          </cell>
          <cell r="AE213">
            <v>50</v>
          </cell>
          <cell r="AF213">
            <v>0.04</v>
          </cell>
        </row>
        <row r="214">
          <cell r="A214">
            <v>203</v>
          </cell>
          <cell r="B214" t="str">
            <v>Q4x39.5*31.0</v>
          </cell>
          <cell r="C214">
            <v>787</v>
          </cell>
          <cell r="D214">
            <v>1003</v>
          </cell>
          <cell r="E214">
            <v>12</v>
          </cell>
          <cell r="F214">
            <v>12</v>
          </cell>
          <cell r="G214">
            <v>12</v>
          </cell>
          <cell r="H214">
            <v>12</v>
          </cell>
          <cell r="I214">
            <v>2</v>
          </cell>
          <cell r="J214">
            <v>2</v>
          </cell>
          <cell r="K214">
            <v>203.5</v>
          </cell>
          <cell r="L214">
            <v>3</v>
          </cell>
          <cell r="M214">
            <v>13</v>
          </cell>
          <cell r="N214">
            <v>30</v>
          </cell>
          <cell r="O214">
            <v>30</v>
          </cell>
          <cell r="P214">
            <v>42</v>
          </cell>
          <cell r="Q214">
            <v>0</v>
          </cell>
          <cell r="R214">
            <v>0.1</v>
          </cell>
          <cell r="S214">
            <v>0.1</v>
          </cell>
          <cell r="T214">
            <v>0.1</v>
          </cell>
          <cell r="U214">
            <v>1</v>
          </cell>
          <cell r="V214">
            <v>15</v>
          </cell>
          <cell r="W214">
            <v>12</v>
          </cell>
          <cell r="X214">
            <v>1</v>
          </cell>
          <cell r="Y214">
            <v>1</v>
          </cell>
          <cell r="Z214">
            <v>50</v>
          </cell>
          <cell r="AA214">
            <v>50</v>
          </cell>
          <cell r="AB214">
            <v>0.04</v>
          </cell>
          <cell r="AC214">
            <v>0.04</v>
          </cell>
          <cell r="AD214">
            <v>1</v>
          </cell>
          <cell r="AE214">
            <v>50</v>
          </cell>
          <cell r="AF214">
            <v>0.04</v>
          </cell>
        </row>
        <row r="215">
          <cell r="A215">
            <v>204</v>
          </cell>
          <cell r="B215" t="str">
            <v/>
          </cell>
          <cell r="C215" t="str">
            <v/>
          </cell>
          <cell r="D215" t="str">
            <v/>
          </cell>
          <cell r="E215" t="str">
            <v/>
          </cell>
          <cell r="F215" t="str">
            <v/>
          </cell>
          <cell r="G215" t="str">
            <v/>
          </cell>
          <cell r="H215" t="str">
            <v/>
          </cell>
          <cell r="I215" t="str">
            <v/>
          </cell>
          <cell r="J215" t="str">
            <v/>
          </cell>
          <cell r="K215" t="str">
            <v/>
          </cell>
          <cell r="L215" t="str">
            <v/>
          </cell>
          <cell r="M215" t="str">
            <v/>
          </cell>
          <cell r="N215" t="str">
            <v/>
          </cell>
          <cell r="O215" t="str">
            <v/>
          </cell>
          <cell r="P215" t="str">
            <v/>
          </cell>
          <cell r="Q215" t="str">
            <v/>
          </cell>
          <cell r="R215" t="str">
            <v/>
          </cell>
          <cell r="S215" t="str">
            <v/>
          </cell>
          <cell r="T215" t="str">
            <v/>
          </cell>
          <cell r="U215" t="str">
            <v/>
          </cell>
          <cell r="V215" t="str">
            <v/>
          </cell>
          <cell r="W215" t="str">
            <v/>
          </cell>
          <cell r="X215" t="str">
            <v/>
          </cell>
          <cell r="Y215" t="str">
            <v/>
          </cell>
          <cell r="Z215" t="str">
            <v/>
          </cell>
          <cell r="AA215" t="str">
            <v/>
          </cell>
          <cell r="AB215" t="str">
            <v/>
          </cell>
          <cell r="AC215" t="str">
            <v/>
          </cell>
          <cell r="AD215" t="str">
            <v/>
          </cell>
          <cell r="AE215" t="str">
            <v/>
          </cell>
          <cell r="AF215" t="str">
            <v/>
          </cell>
        </row>
        <row r="216">
          <cell r="A216">
            <v>205</v>
          </cell>
          <cell r="B216" t="str">
            <v>Q5 34.5*25.0</v>
          </cell>
          <cell r="C216">
            <v>635</v>
          </cell>
          <cell r="D216">
            <v>876</v>
          </cell>
          <cell r="E216">
            <v>8</v>
          </cell>
          <cell r="F216">
            <v>8</v>
          </cell>
          <cell r="G216">
            <v>8</v>
          </cell>
          <cell r="H216">
            <v>8</v>
          </cell>
          <cell r="I216">
            <v>1</v>
          </cell>
          <cell r="J216">
            <v>1</v>
          </cell>
          <cell r="K216">
            <v>203.5</v>
          </cell>
          <cell r="L216">
            <v>1</v>
          </cell>
          <cell r="M216">
            <v>21</v>
          </cell>
          <cell r="N216">
            <v>47</v>
          </cell>
          <cell r="O216">
            <v>47</v>
          </cell>
          <cell r="P216">
            <v>65</v>
          </cell>
          <cell r="Q216">
            <v>0</v>
          </cell>
          <cell r="R216">
            <v>0.1</v>
          </cell>
          <cell r="S216">
            <v>0.1</v>
          </cell>
          <cell r="T216">
            <v>0.1</v>
          </cell>
          <cell r="U216">
            <v>1</v>
          </cell>
          <cell r="V216">
            <v>15</v>
          </cell>
          <cell r="W216">
            <v>12</v>
          </cell>
          <cell r="X216">
            <v>1</v>
          </cell>
          <cell r="Y216">
            <v>1</v>
          </cell>
          <cell r="Z216">
            <v>50</v>
          </cell>
          <cell r="AA216">
            <v>50</v>
          </cell>
          <cell r="AB216">
            <v>0.04</v>
          </cell>
          <cell r="AC216">
            <v>0.04</v>
          </cell>
          <cell r="AD216">
            <v>1</v>
          </cell>
          <cell r="AE216">
            <v>50</v>
          </cell>
          <cell r="AF216">
            <v>0.04</v>
          </cell>
        </row>
        <row r="217">
          <cell r="A217">
            <v>206</v>
          </cell>
          <cell r="B217" t="str">
            <v>Q5x34.5*25.0</v>
          </cell>
          <cell r="C217">
            <v>635</v>
          </cell>
          <cell r="D217">
            <v>876</v>
          </cell>
          <cell r="E217">
            <v>12</v>
          </cell>
          <cell r="F217">
            <v>12</v>
          </cell>
          <cell r="G217">
            <v>12</v>
          </cell>
          <cell r="H217">
            <v>12</v>
          </cell>
          <cell r="I217">
            <v>2</v>
          </cell>
          <cell r="J217">
            <v>2</v>
          </cell>
          <cell r="K217">
            <v>203.5</v>
          </cell>
          <cell r="L217">
            <v>3</v>
          </cell>
          <cell r="M217">
            <v>21</v>
          </cell>
          <cell r="N217">
            <v>47</v>
          </cell>
          <cell r="O217">
            <v>47</v>
          </cell>
          <cell r="P217">
            <v>65</v>
          </cell>
          <cell r="Q217">
            <v>0</v>
          </cell>
          <cell r="R217">
            <v>0.1</v>
          </cell>
          <cell r="S217">
            <v>0.1</v>
          </cell>
          <cell r="T217">
            <v>0.1</v>
          </cell>
          <cell r="U217">
            <v>1</v>
          </cell>
          <cell r="V217">
            <v>15</v>
          </cell>
          <cell r="W217">
            <v>12</v>
          </cell>
          <cell r="X217">
            <v>1</v>
          </cell>
          <cell r="Y217">
            <v>1</v>
          </cell>
          <cell r="Z217">
            <v>50</v>
          </cell>
          <cell r="AA217">
            <v>50</v>
          </cell>
          <cell r="AB217">
            <v>0.04</v>
          </cell>
          <cell r="AC217">
            <v>0.04</v>
          </cell>
          <cell r="AD217">
            <v>1</v>
          </cell>
          <cell r="AE217">
            <v>50</v>
          </cell>
          <cell r="AF217">
            <v>0.04</v>
          </cell>
        </row>
        <row r="218">
          <cell r="A218">
            <v>207</v>
          </cell>
          <cell r="B218" t="str">
            <v>Q5 33.5*26.5</v>
          </cell>
          <cell r="C218">
            <v>673</v>
          </cell>
          <cell r="D218">
            <v>851</v>
          </cell>
          <cell r="E218">
            <v>8</v>
          </cell>
          <cell r="F218">
            <v>8</v>
          </cell>
          <cell r="G218">
            <v>8</v>
          </cell>
          <cell r="H218">
            <v>8</v>
          </cell>
          <cell r="I218">
            <v>1</v>
          </cell>
          <cell r="J218">
            <v>1</v>
          </cell>
          <cell r="K218">
            <v>203.5</v>
          </cell>
          <cell r="L218">
            <v>1</v>
          </cell>
          <cell r="M218">
            <v>20</v>
          </cell>
          <cell r="N218">
            <v>44</v>
          </cell>
          <cell r="O218">
            <v>44</v>
          </cell>
          <cell r="P218">
            <v>62</v>
          </cell>
          <cell r="Q218">
            <v>0</v>
          </cell>
          <cell r="R218">
            <v>0.1</v>
          </cell>
          <cell r="S218">
            <v>0.1</v>
          </cell>
          <cell r="T218">
            <v>0.1</v>
          </cell>
          <cell r="U218">
            <v>1</v>
          </cell>
          <cell r="V218">
            <v>15</v>
          </cell>
          <cell r="W218">
            <v>12</v>
          </cell>
          <cell r="X218">
            <v>1</v>
          </cell>
          <cell r="Y218">
            <v>1</v>
          </cell>
          <cell r="Z218">
            <v>50</v>
          </cell>
          <cell r="AA218">
            <v>50</v>
          </cell>
          <cell r="AB218">
            <v>0.04</v>
          </cell>
          <cell r="AC218">
            <v>0.04</v>
          </cell>
          <cell r="AD218">
            <v>1</v>
          </cell>
          <cell r="AE218">
            <v>50</v>
          </cell>
          <cell r="AF218">
            <v>0.04</v>
          </cell>
        </row>
        <row r="219">
          <cell r="A219">
            <v>208</v>
          </cell>
          <cell r="B219" t="str">
            <v>Q5a33.5*26.5</v>
          </cell>
          <cell r="C219">
            <v>673</v>
          </cell>
          <cell r="D219">
            <v>851</v>
          </cell>
          <cell r="E219">
            <v>55</v>
          </cell>
          <cell r="F219">
            <v>55</v>
          </cell>
          <cell r="G219">
            <v>89</v>
          </cell>
          <cell r="H219">
            <v>89</v>
          </cell>
          <cell r="I219">
            <v>1</v>
          </cell>
          <cell r="J219">
            <v>1</v>
          </cell>
          <cell r="K219">
            <v>203.5</v>
          </cell>
          <cell r="L219">
            <v>1</v>
          </cell>
          <cell r="M219">
            <v>20</v>
          </cell>
          <cell r="N219">
            <v>44</v>
          </cell>
          <cell r="O219">
            <v>44</v>
          </cell>
          <cell r="P219">
            <v>62</v>
          </cell>
          <cell r="Q219">
            <v>0</v>
          </cell>
          <cell r="R219">
            <v>0.1</v>
          </cell>
          <cell r="S219">
            <v>0.1</v>
          </cell>
          <cell r="T219">
            <v>0.1</v>
          </cell>
          <cell r="U219">
            <v>1</v>
          </cell>
          <cell r="V219">
            <v>15</v>
          </cell>
          <cell r="W219">
            <v>12</v>
          </cell>
          <cell r="X219">
            <v>1</v>
          </cell>
          <cell r="Y219">
            <v>1</v>
          </cell>
          <cell r="Z219">
            <v>50</v>
          </cell>
          <cell r="AA219">
            <v>50</v>
          </cell>
          <cell r="AB219">
            <v>0.04</v>
          </cell>
          <cell r="AC219">
            <v>0.04</v>
          </cell>
          <cell r="AD219">
            <v>1</v>
          </cell>
          <cell r="AE219">
            <v>50</v>
          </cell>
          <cell r="AF219">
            <v>0.04</v>
          </cell>
        </row>
        <row r="220">
          <cell r="A220">
            <v>209</v>
          </cell>
          <cell r="B220" t="str">
            <v>Q5h33.5*26.5</v>
          </cell>
          <cell r="C220">
            <v>673</v>
          </cell>
          <cell r="D220">
            <v>851</v>
          </cell>
          <cell r="E220">
            <v>8</v>
          </cell>
          <cell r="F220">
            <v>8</v>
          </cell>
          <cell r="G220">
            <v>8</v>
          </cell>
          <cell r="H220">
            <v>8</v>
          </cell>
          <cell r="I220">
            <v>1</v>
          </cell>
          <cell r="J220">
            <v>2</v>
          </cell>
          <cell r="K220">
            <v>203.5</v>
          </cell>
          <cell r="L220">
            <v>2</v>
          </cell>
          <cell r="M220">
            <v>20</v>
          </cell>
          <cell r="N220">
            <v>44</v>
          </cell>
          <cell r="O220">
            <v>44</v>
          </cell>
          <cell r="P220">
            <v>62</v>
          </cell>
          <cell r="Q220">
            <v>0</v>
          </cell>
          <cell r="R220">
            <v>0.1</v>
          </cell>
          <cell r="S220">
            <v>0.1</v>
          </cell>
          <cell r="T220">
            <v>0.1</v>
          </cell>
          <cell r="U220">
            <v>1</v>
          </cell>
          <cell r="V220">
            <v>15</v>
          </cell>
          <cell r="W220">
            <v>12</v>
          </cell>
          <cell r="X220">
            <v>1</v>
          </cell>
          <cell r="Y220">
            <v>1</v>
          </cell>
          <cell r="Z220">
            <v>50</v>
          </cell>
          <cell r="AA220">
            <v>50</v>
          </cell>
          <cell r="AB220">
            <v>0.04</v>
          </cell>
          <cell r="AC220">
            <v>0.04</v>
          </cell>
          <cell r="AD220">
            <v>1</v>
          </cell>
          <cell r="AE220">
            <v>50</v>
          </cell>
          <cell r="AF220">
            <v>0.04</v>
          </cell>
        </row>
        <row r="221">
          <cell r="A221">
            <v>210</v>
          </cell>
          <cell r="B221" t="str">
            <v>Q5 39.5*31.0</v>
          </cell>
          <cell r="C221">
            <v>787</v>
          </cell>
          <cell r="D221">
            <v>1003</v>
          </cell>
          <cell r="E221">
            <v>27</v>
          </cell>
          <cell r="F221">
            <v>27</v>
          </cell>
          <cell r="G221">
            <v>40</v>
          </cell>
          <cell r="H221">
            <v>40</v>
          </cell>
          <cell r="I221">
            <v>1</v>
          </cell>
          <cell r="J221">
            <v>1</v>
          </cell>
          <cell r="K221">
            <v>203.5</v>
          </cell>
          <cell r="L221">
            <v>1</v>
          </cell>
          <cell r="M221">
            <v>17</v>
          </cell>
          <cell r="N221">
            <v>38</v>
          </cell>
          <cell r="O221">
            <v>38</v>
          </cell>
          <cell r="P221">
            <v>52</v>
          </cell>
          <cell r="Q221">
            <v>0</v>
          </cell>
          <cell r="R221">
            <v>0.1</v>
          </cell>
          <cell r="S221">
            <v>0.1</v>
          </cell>
          <cell r="T221">
            <v>0.1</v>
          </cell>
          <cell r="U221">
            <v>1</v>
          </cell>
          <cell r="V221">
            <v>15</v>
          </cell>
          <cell r="W221">
            <v>12</v>
          </cell>
          <cell r="X221">
            <v>1</v>
          </cell>
          <cell r="Y221">
            <v>1</v>
          </cell>
          <cell r="Z221">
            <v>50</v>
          </cell>
          <cell r="AA221">
            <v>50</v>
          </cell>
          <cell r="AB221">
            <v>0.04</v>
          </cell>
          <cell r="AC221">
            <v>0.04</v>
          </cell>
          <cell r="AD221">
            <v>1</v>
          </cell>
          <cell r="AE221">
            <v>50</v>
          </cell>
          <cell r="AF221">
            <v>0.04</v>
          </cell>
        </row>
        <row r="222">
          <cell r="A222">
            <v>211</v>
          </cell>
          <cell r="B222" t="str">
            <v>Q5c39.5*31.0</v>
          </cell>
          <cell r="C222">
            <v>787</v>
          </cell>
          <cell r="D222">
            <v>1003</v>
          </cell>
          <cell r="E222">
            <v>52</v>
          </cell>
          <cell r="F222">
            <v>52</v>
          </cell>
          <cell r="G222">
            <v>60</v>
          </cell>
          <cell r="H222">
            <v>60</v>
          </cell>
          <cell r="I222">
            <v>1</v>
          </cell>
          <cell r="J222">
            <v>1</v>
          </cell>
          <cell r="K222">
            <v>203.5</v>
          </cell>
          <cell r="L222">
            <v>1</v>
          </cell>
          <cell r="M222">
            <v>17</v>
          </cell>
          <cell r="N222">
            <v>38</v>
          </cell>
          <cell r="O222">
            <v>38</v>
          </cell>
          <cell r="P222">
            <v>52</v>
          </cell>
          <cell r="Q222">
            <v>0</v>
          </cell>
          <cell r="R222">
            <v>0.1</v>
          </cell>
          <cell r="S222">
            <v>0.1</v>
          </cell>
          <cell r="T222">
            <v>0.1</v>
          </cell>
          <cell r="U222">
            <v>1</v>
          </cell>
          <cell r="V222">
            <v>15</v>
          </cell>
          <cell r="W222">
            <v>12</v>
          </cell>
          <cell r="X222">
            <v>1</v>
          </cell>
          <cell r="Y222">
            <v>1</v>
          </cell>
          <cell r="Z222">
            <v>50</v>
          </cell>
          <cell r="AA222">
            <v>50</v>
          </cell>
          <cell r="AB222">
            <v>0.04</v>
          </cell>
          <cell r="AC222">
            <v>0.04</v>
          </cell>
          <cell r="AD222">
            <v>1</v>
          </cell>
          <cell r="AE222">
            <v>50</v>
          </cell>
          <cell r="AF222">
            <v>0.04</v>
          </cell>
        </row>
        <row r="223">
          <cell r="A223">
            <v>212</v>
          </cell>
          <cell r="B223" t="str">
            <v>Q5x39.5*31.0</v>
          </cell>
          <cell r="C223">
            <v>787</v>
          </cell>
          <cell r="D223">
            <v>1003</v>
          </cell>
          <cell r="E223">
            <v>12</v>
          </cell>
          <cell r="F223">
            <v>12</v>
          </cell>
          <cell r="G223">
            <v>12</v>
          </cell>
          <cell r="H223">
            <v>12</v>
          </cell>
          <cell r="I223">
            <v>2</v>
          </cell>
          <cell r="J223">
            <v>2</v>
          </cell>
          <cell r="K223">
            <v>203.5</v>
          </cell>
          <cell r="L223">
            <v>4</v>
          </cell>
          <cell r="M223">
            <v>17</v>
          </cell>
          <cell r="N223">
            <v>38</v>
          </cell>
          <cell r="O223">
            <v>38</v>
          </cell>
          <cell r="P223">
            <v>52</v>
          </cell>
          <cell r="Q223">
            <v>0</v>
          </cell>
          <cell r="R223">
            <v>0.1</v>
          </cell>
          <cell r="S223">
            <v>0.1</v>
          </cell>
          <cell r="T223">
            <v>0.1</v>
          </cell>
          <cell r="U223">
            <v>1</v>
          </cell>
          <cell r="V223">
            <v>15</v>
          </cell>
          <cell r="W223">
            <v>12</v>
          </cell>
          <cell r="X223">
            <v>1</v>
          </cell>
          <cell r="Y223">
            <v>1</v>
          </cell>
          <cell r="Z223">
            <v>50</v>
          </cell>
          <cell r="AA223">
            <v>50</v>
          </cell>
          <cell r="AB223">
            <v>0.04</v>
          </cell>
          <cell r="AC223">
            <v>0.04</v>
          </cell>
          <cell r="AD223">
            <v>1</v>
          </cell>
          <cell r="AE223">
            <v>50</v>
          </cell>
          <cell r="AF223">
            <v>0.04</v>
          </cell>
        </row>
        <row r="224">
          <cell r="A224">
            <v>213</v>
          </cell>
          <cell r="B224" t="str">
            <v/>
          </cell>
          <cell r="C224" t="str">
            <v/>
          </cell>
          <cell r="D224" t="str">
            <v/>
          </cell>
          <cell r="E224" t="str">
            <v/>
          </cell>
          <cell r="F224" t="str">
            <v/>
          </cell>
          <cell r="G224" t="str">
            <v/>
          </cell>
          <cell r="H224" t="str">
            <v/>
          </cell>
          <cell r="I224" t="str">
            <v/>
          </cell>
          <cell r="J224" t="str">
            <v/>
          </cell>
          <cell r="K224" t="str">
            <v/>
          </cell>
          <cell r="L224" t="str">
            <v/>
          </cell>
          <cell r="M224" t="str">
            <v/>
          </cell>
          <cell r="N224" t="str">
            <v/>
          </cell>
          <cell r="O224" t="str">
            <v/>
          </cell>
          <cell r="P224" t="str">
            <v/>
          </cell>
          <cell r="Q224" t="str">
            <v/>
          </cell>
          <cell r="R224" t="str">
            <v/>
          </cell>
          <cell r="S224" t="str">
            <v/>
          </cell>
          <cell r="T224" t="str">
            <v/>
          </cell>
          <cell r="U224" t="str">
            <v/>
          </cell>
          <cell r="V224" t="str">
            <v/>
          </cell>
          <cell r="W224" t="str">
            <v/>
          </cell>
          <cell r="X224" t="str">
            <v/>
          </cell>
          <cell r="Y224" t="str">
            <v/>
          </cell>
          <cell r="Z224" t="str">
            <v/>
          </cell>
          <cell r="AA224" t="str">
            <v/>
          </cell>
          <cell r="AB224" t="str">
            <v/>
          </cell>
          <cell r="AC224" t="str">
            <v/>
          </cell>
          <cell r="AD224" t="str">
            <v/>
          </cell>
          <cell r="AE224" t="str">
            <v/>
          </cell>
          <cell r="AF224" t="str">
            <v/>
          </cell>
        </row>
        <row r="225">
          <cell r="A225">
            <v>214</v>
          </cell>
          <cell r="B225" t="str">
            <v>Q5 53.0*45.0</v>
          </cell>
          <cell r="C225">
            <v>1143</v>
          </cell>
          <cell r="D225">
            <v>1346</v>
          </cell>
          <cell r="E225">
            <v>25</v>
          </cell>
          <cell r="F225">
            <v>25</v>
          </cell>
          <cell r="G225">
            <v>26</v>
          </cell>
          <cell r="H225">
            <v>26</v>
          </cell>
          <cell r="I225">
            <v>1</v>
          </cell>
          <cell r="J225">
            <v>1</v>
          </cell>
          <cell r="K225">
            <v>203.5</v>
          </cell>
          <cell r="L225">
            <v>1</v>
          </cell>
          <cell r="M225">
            <v>10</v>
          </cell>
          <cell r="N225">
            <v>23</v>
          </cell>
          <cell r="O225">
            <v>23</v>
          </cell>
          <cell r="P225">
            <v>31</v>
          </cell>
          <cell r="Q225">
            <v>0</v>
          </cell>
          <cell r="R225">
            <v>0.1</v>
          </cell>
          <cell r="S225">
            <v>0.1</v>
          </cell>
          <cell r="T225">
            <v>0.1</v>
          </cell>
          <cell r="U225">
            <v>1</v>
          </cell>
          <cell r="V225">
            <v>15</v>
          </cell>
          <cell r="W225">
            <v>12</v>
          </cell>
          <cell r="X225">
            <v>1</v>
          </cell>
          <cell r="Y225">
            <v>1</v>
          </cell>
          <cell r="Z225">
            <v>50</v>
          </cell>
          <cell r="AA225">
            <v>50</v>
          </cell>
          <cell r="AB225">
            <v>0.04</v>
          </cell>
          <cell r="AC225">
            <v>0.04</v>
          </cell>
          <cell r="AD225">
            <v>1</v>
          </cell>
          <cell r="AE225">
            <v>50</v>
          </cell>
          <cell r="AF225">
            <v>0.04</v>
          </cell>
        </row>
        <row r="226">
          <cell r="A226">
            <v>215</v>
          </cell>
          <cell r="B226" t="str">
            <v/>
          </cell>
          <cell r="C226" t="str">
            <v/>
          </cell>
          <cell r="D226" t="str">
            <v/>
          </cell>
          <cell r="E226" t="str">
            <v/>
          </cell>
          <cell r="F226" t="str">
            <v/>
          </cell>
          <cell r="G226" t="str">
            <v/>
          </cell>
          <cell r="H226" t="str">
            <v/>
          </cell>
          <cell r="I226" t="str">
            <v/>
          </cell>
          <cell r="J226" t="str">
            <v/>
          </cell>
          <cell r="K226" t="str">
            <v/>
          </cell>
          <cell r="L226" t="str">
            <v/>
          </cell>
          <cell r="M226" t="str">
            <v/>
          </cell>
          <cell r="N226" t="str">
            <v/>
          </cell>
          <cell r="O226" t="str">
            <v/>
          </cell>
          <cell r="P226" t="str">
            <v/>
          </cell>
          <cell r="Q226" t="str">
            <v/>
          </cell>
          <cell r="R226" t="str">
            <v/>
          </cell>
          <cell r="S226" t="str">
            <v/>
          </cell>
          <cell r="T226" t="str">
            <v/>
          </cell>
          <cell r="U226" t="str">
            <v/>
          </cell>
          <cell r="V226" t="str">
            <v/>
          </cell>
          <cell r="W226" t="str">
            <v/>
          </cell>
          <cell r="X226" t="str">
            <v/>
          </cell>
          <cell r="Y226" t="str">
            <v/>
          </cell>
          <cell r="Z226" t="str">
            <v/>
          </cell>
          <cell r="AA226" t="str">
            <v/>
          </cell>
          <cell r="AB226" t="str">
            <v/>
          </cell>
          <cell r="AC226" t="str">
            <v/>
          </cell>
          <cell r="AD226" t="str">
            <v/>
          </cell>
          <cell r="AE226" t="str">
            <v/>
          </cell>
          <cell r="AF226" t="str">
            <v/>
          </cell>
        </row>
        <row r="227">
          <cell r="A227">
            <v>216</v>
          </cell>
          <cell r="B227" t="str">
            <v>Q6 27.5*23.0</v>
          </cell>
          <cell r="C227">
            <v>584</v>
          </cell>
          <cell r="D227">
            <v>699</v>
          </cell>
          <cell r="E227">
            <v>8</v>
          </cell>
          <cell r="F227">
            <v>8</v>
          </cell>
          <cell r="G227">
            <v>8</v>
          </cell>
          <cell r="H227">
            <v>8</v>
          </cell>
          <cell r="I227">
            <v>1</v>
          </cell>
          <cell r="J227">
            <v>1</v>
          </cell>
          <cell r="K227">
            <v>203.5</v>
          </cell>
          <cell r="L227">
            <v>1</v>
          </cell>
          <cell r="M227">
            <v>27</v>
          </cell>
          <cell r="N227">
            <v>61</v>
          </cell>
          <cell r="O227">
            <v>61</v>
          </cell>
          <cell r="P227">
            <v>84</v>
          </cell>
          <cell r="Q227">
            <v>0</v>
          </cell>
          <cell r="R227">
            <v>0.1</v>
          </cell>
          <cell r="S227">
            <v>0.1</v>
          </cell>
          <cell r="T227">
            <v>0.1</v>
          </cell>
          <cell r="U227">
            <v>1</v>
          </cell>
          <cell r="V227">
            <v>15</v>
          </cell>
          <cell r="W227">
            <v>12</v>
          </cell>
          <cell r="X227">
            <v>1</v>
          </cell>
          <cell r="Y227">
            <v>1</v>
          </cell>
          <cell r="Z227">
            <v>50</v>
          </cell>
          <cell r="AA227">
            <v>50</v>
          </cell>
          <cell r="AB227">
            <v>0.04</v>
          </cell>
          <cell r="AC227">
            <v>0.04</v>
          </cell>
          <cell r="AD227">
            <v>1</v>
          </cell>
          <cell r="AE227">
            <v>50</v>
          </cell>
          <cell r="AF227">
            <v>0.04</v>
          </cell>
        </row>
        <row r="228">
          <cell r="A228">
            <v>217</v>
          </cell>
          <cell r="B228" t="str">
            <v/>
          </cell>
          <cell r="C228" t="str">
            <v/>
          </cell>
          <cell r="D228" t="str">
            <v/>
          </cell>
          <cell r="E228" t="str">
            <v/>
          </cell>
          <cell r="F228" t="str">
            <v/>
          </cell>
          <cell r="G228" t="str">
            <v/>
          </cell>
          <cell r="H228" t="str">
            <v/>
          </cell>
          <cell r="I228" t="str">
            <v/>
          </cell>
          <cell r="J228" t="str">
            <v/>
          </cell>
          <cell r="K228" t="str">
            <v/>
          </cell>
          <cell r="L228" t="str">
            <v/>
          </cell>
          <cell r="M228" t="str">
            <v/>
          </cell>
          <cell r="N228" t="str">
            <v/>
          </cell>
          <cell r="O228" t="str">
            <v/>
          </cell>
          <cell r="P228" t="str">
            <v/>
          </cell>
          <cell r="Q228" t="str">
            <v/>
          </cell>
          <cell r="R228" t="str">
            <v/>
          </cell>
          <cell r="S228" t="str">
            <v/>
          </cell>
          <cell r="T228" t="str">
            <v/>
          </cell>
          <cell r="U228" t="str">
            <v/>
          </cell>
          <cell r="V228" t="str">
            <v/>
          </cell>
          <cell r="W228" t="str">
            <v/>
          </cell>
          <cell r="X228" t="str">
            <v/>
          </cell>
          <cell r="Y228" t="str">
            <v/>
          </cell>
          <cell r="Z228" t="str">
            <v/>
          </cell>
          <cell r="AA228" t="str">
            <v/>
          </cell>
          <cell r="AB228" t="str">
            <v/>
          </cell>
          <cell r="AC228" t="str">
            <v/>
          </cell>
          <cell r="AD228" t="str">
            <v/>
          </cell>
          <cell r="AE228" t="str">
            <v/>
          </cell>
          <cell r="AF228" t="str">
            <v/>
          </cell>
        </row>
        <row r="229">
          <cell r="A229">
            <v>218</v>
          </cell>
          <cell r="B229" t="str">
            <v>Q6 30.5*25.5</v>
          </cell>
          <cell r="C229">
            <v>648</v>
          </cell>
          <cell r="D229">
            <v>775</v>
          </cell>
          <cell r="E229">
            <v>8</v>
          </cell>
          <cell r="F229">
            <v>8</v>
          </cell>
          <cell r="G229">
            <v>8</v>
          </cell>
          <cell r="H229">
            <v>8</v>
          </cell>
          <cell r="I229">
            <v>1</v>
          </cell>
          <cell r="J229">
            <v>1</v>
          </cell>
          <cell r="K229">
            <v>203.5</v>
          </cell>
          <cell r="L229">
            <v>1</v>
          </cell>
          <cell r="M229">
            <v>25</v>
          </cell>
          <cell r="N229">
            <v>55</v>
          </cell>
          <cell r="O229">
            <v>55</v>
          </cell>
          <cell r="P229">
            <v>77</v>
          </cell>
          <cell r="Q229">
            <v>0</v>
          </cell>
          <cell r="R229">
            <v>0.1</v>
          </cell>
          <cell r="S229">
            <v>0.1</v>
          </cell>
          <cell r="T229">
            <v>0.1</v>
          </cell>
          <cell r="U229">
            <v>1</v>
          </cell>
          <cell r="V229">
            <v>15</v>
          </cell>
          <cell r="W229">
            <v>12</v>
          </cell>
          <cell r="X229">
            <v>1</v>
          </cell>
          <cell r="Y229">
            <v>1</v>
          </cell>
          <cell r="Z229">
            <v>50</v>
          </cell>
          <cell r="AA229">
            <v>50</v>
          </cell>
          <cell r="AB229">
            <v>0.04</v>
          </cell>
          <cell r="AC229">
            <v>0.04</v>
          </cell>
          <cell r="AD229">
            <v>1</v>
          </cell>
          <cell r="AE229">
            <v>50</v>
          </cell>
          <cell r="AF229">
            <v>0.04</v>
          </cell>
        </row>
        <row r="230">
          <cell r="A230">
            <v>219</v>
          </cell>
          <cell r="B230" t="str">
            <v>Q6a30.5*25.5</v>
          </cell>
          <cell r="C230">
            <v>648</v>
          </cell>
          <cell r="D230">
            <v>775</v>
          </cell>
          <cell r="E230">
            <v>42</v>
          </cell>
          <cell r="F230">
            <v>42</v>
          </cell>
          <cell r="G230">
            <v>51</v>
          </cell>
          <cell r="H230">
            <v>51</v>
          </cell>
          <cell r="I230">
            <v>1</v>
          </cell>
          <cell r="J230">
            <v>1</v>
          </cell>
          <cell r="K230">
            <v>203.5</v>
          </cell>
          <cell r="L230">
            <v>1</v>
          </cell>
          <cell r="M230">
            <v>25</v>
          </cell>
          <cell r="N230">
            <v>55</v>
          </cell>
          <cell r="O230">
            <v>55</v>
          </cell>
          <cell r="P230">
            <v>77</v>
          </cell>
          <cell r="Q230">
            <v>0</v>
          </cell>
          <cell r="R230">
            <v>0.1</v>
          </cell>
          <cell r="S230">
            <v>0.1</v>
          </cell>
          <cell r="T230">
            <v>0.1</v>
          </cell>
          <cell r="U230">
            <v>1</v>
          </cell>
          <cell r="V230">
            <v>15</v>
          </cell>
          <cell r="W230">
            <v>12</v>
          </cell>
          <cell r="X230">
            <v>1</v>
          </cell>
          <cell r="Y230">
            <v>1</v>
          </cell>
          <cell r="Z230">
            <v>50</v>
          </cell>
          <cell r="AA230">
            <v>50</v>
          </cell>
          <cell r="AB230">
            <v>0.04</v>
          </cell>
          <cell r="AC230">
            <v>0.04</v>
          </cell>
          <cell r="AD230">
            <v>1</v>
          </cell>
          <cell r="AE230">
            <v>50</v>
          </cell>
          <cell r="AF230">
            <v>0.04</v>
          </cell>
        </row>
        <row r="231">
          <cell r="A231">
            <v>220</v>
          </cell>
          <cell r="B231" t="str">
            <v>Q6 33.5*27.0</v>
          </cell>
          <cell r="C231">
            <v>686</v>
          </cell>
          <cell r="D231">
            <v>851</v>
          </cell>
          <cell r="E231">
            <v>8</v>
          </cell>
          <cell r="F231">
            <v>8</v>
          </cell>
          <cell r="G231">
            <v>8</v>
          </cell>
          <cell r="H231">
            <v>8</v>
          </cell>
          <cell r="I231">
            <v>1</v>
          </cell>
          <cell r="J231">
            <v>1</v>
          </cell>
          <cell r="K231">
            <v>203.5</v>
          </cell>
          <cell r="L231">
            <v>1</v>
          </cell>
          <cell r="M231">
            <v>23</v>
          </cell>
          <cell r="N231">
            <v>52</v>
          </cell>
          <cell r="O231">
            <v>52</v>
          </cell>
          <cell r="P231">
            <v>73</v>
          </cell>
          <cell r="Q231">
            <v>0</v>
          </cell>
          <cell r="R231">
            <v>0.1</v>
          </cell>
          <cell r="S231">
            <v>0.1</v>
          </cell>
          <cell r="T231">
            <v>0.1</v>
          </cell>
          <cell r="U231">
            <v>1</v>
          </cell>
          <cell r="V231">
            <v>15</v>
          </cell>
          <cell r="W231">
            <v>12</v>
          </cell>
          <cell r="X231">
            <v>1</v>
          </cell>
          <cell r="Y231">
            <v>1</v>
          </cell>
          <cell r="Z231">
            <v>50</v>
          </cell>
          <cell r="AA231">
            <v>50</v>
          </cell>
          <cell r="AB231">
            <v>0.04</v>
          </cell>
          <cell r="AC231">
            <v>0.04</v>
          </cell>
          <cell r="AD231">
            <v>1</v>
          </cell>
          <cell r="AE231">
            <v>50</v>
          </cell>
          <cell r="AF231">
            <v>0.04</v>
          </cell>
        </row>
        <row r="232">
          <cell r="A232">
            <v>221</v>
          </cell>
          <cell r="B232" t="str">
            <v>Q6b33.5*27.0</v>
          </cell>
          <cell r="C232">
            <v>686</v>
          </cell>
          <cell r="D232">
            <v>851</v>
          </cell>
          <cell r="E232">
            <v>31</v>
          </cell>
          <cell r="F232">
            <v>31</v>
          </cell>
          <cell r="G232">
            <v>49</v>
          </cell>
          <cell r="H232">
            <v>49</v>
          </cell>
          <cell r="I232">
            <v>1</v>
          </cell>
          <cell r="J232">
            <v>1</v>
          </cell>
          <cell r="K232">
            <v>203.5</v>
          </cell>
          <cell r="L232">
            <v>1</v>
          </cell>
          <cell r="M232">
            <v>23</v>
          </cell>
          <cell r="N232">
            <v>52</v>
          </cell>
          <cell r="O232">
            <v>52</v>
          </cell>
          <cell r="P232">
            <v>73</v>
          </cell>
          <cell r="Q232">
            <v>0</v>
          </cell>
          <cell r="R232">
            <v>0.1</v>
          </cell>
          <cell r="S232">
            <v>0.1</v>
          </cell>
          <cell r="T232">
            <v>0.1</v>
          </cell>
          <cell r="U232">
            <v>1</v>
          </cell>
          <cell r="V232">
            <v>15</v>
          </cell>
          <cell r="W232">
            <v>12</v>
          </cell>
          <cell r="X232">
            <v>1</v>
          </cell>
          <cell r="Y232">
            <v>1</v>
          </cell>
          <cell r="Z232">
            <v>50</v>
          </cell>
          <cell r="AA232">
            <v>50</v>
          </cell>
          <cell r="AB232">
            <v>0.04</v>
          </cell>
          <cell r="AC232">
            <v>0.04</v>
          </cell>
          <cell r="AD232">
            <v>1</v>
          </cell>
          <cell r="AE232">
            <v>50</v>
          </cell>
          <cell r="AF232">
            <v>0.04</v>
          </cell>
        </row>
        <row r="233">
          <cell r="A233">
            <v>222</v>
          </cell>
          <cell r="B233" t="str">
            <v>Q6h33.5*27.0</v>
          </cell>
          <cell r="C233">
            <v>686</v>
          </cell>
          <cell r="D233">
            <v>851</v>
          </cell>
          <cell r="E233">
            <v>8</v>
          </cell>
          <cell r="F233">
            <v>8</v>
          </cell>
          <cell r="G233">
            <v>8</v>
          </cell>
          <cell r="H233">
            <v>8</v>
          </cell>
          <cell r="I233">
            <v>1</v>
          </cell>
          <cell r="J233">
            <v>2</v>
          </cell>
          <cell r="K233">
            <v>203.5</v>
          </cell>
          <cell r="L233">
            <v>2</v>
          </cell>
          <cell r="M233">
            <v>23</v>
          </cell>
          <cell r="N233">
            <v>52</v>
          </cell>
          <cell r="O233">
            <v>52</v>
          </cell>
          <cell r="P233">
            <v>73</v>
          </cell>
          <cell r="Q233">
            <v>0</v>
          </cell>
          <cell r="R233">
            <v>0.1</v>
          </cell>
          <cell r="S233">
            <v>0.1</v>
          </cell>
          <cell r="T233">
            <v>0.1</v>
          </cell>
          <cell r="U233">
            <v>1</v>
          </cell>
          <cell r="V233">
            <v>15</v>
          </cell>
          <cell r="W233">
            <v>12</v>
          </cell>
          <cell r="X233">
            <v>1</v>
          </cell>
          <cell r="Y233">
            <v>1</v>
          </cell>
          <cell r="Z233">
            <v>50</v>
          </cell>
          <cell r="AA233">
            <v>50</v>
          </cell>
          <cell r="AB233">
            <v>0.04</v>
          </cell>
          <cell r="AC233">
            <v>0.04</v>
          </cell>
          <cell r="AD233">
            <v>1</v>
          </cell>
          <cell r="AE233">
            <v>50</v>
          </cell>
          <cell r="AF233">
            <v>0.04</v>
          </cell>
        </row>
        <row r="234">
          <cell r="A234">
            <v>223</v>
          </cell>
          <cell r="B234" t="str">
            <v>Q6 36.5*28.0</v>
          </cell>
          <cell r="C234">
            <v>711</v>
          </cell>
          <cell r="D234">
            <v>927</v>
          </cell>
          <cell r="E234">
            <v>14</v>
          </cell>
          <cell r="F234">
            <v>14</v>
          </cell>
          <cell r="G234">
            <v>22</v>
          </cell>
          <cell r="H234">
            <v>22</v>
          </cell>
          <cell r="I234">
            <v>1</v>
          </cell>
          <cell r="J234">
            <v>1</v>
          </cell>
          <cell r="K234">
            <v>203.5</v>
          </cell>
          <cell r="L234">
            <v>1</v>
          </cell>
          <cell r="M234">
            <v>22</v>
          </cell>
          <cell r="N234">
            <v>51</v>
          </cell>
          <cell r="O234">
            <v>51</v>
          </cell>
          <cell r="P234">
            <v>70</v>
          </cell>
          <cell r="Q234">
            <v>0</v>
          </cell>
          <cell r="R234">
            <v>0.1</v>
          </cell>
          <cell r="S234">
            <v>0.1</v>
          </cell>
          <cell r="T234">
            <v>0.1</v>
          </cell>
          <cell r="U234">
            <v>1</v>
          </cell>
          <cell r="V234">
            <v>15</v>
          </cell>
          <cell r="W234">
            <v>12</v>
          </cell>
          <cell r="X234">
            <v>1</v>
          </cell>
          <cell r="Y234">
            <v>1</v>
          </cell>
          <cell r="Z234">
            <v>50</v>
          </cell>
          <cell r="AA234">
            <v>50</v>
          </cell>
          <cell r="AB234">
            <v>0.04</v>
          </cell>
          <cell r="AC234">
            <v>0.04</v>
          </cell>
          <cell r="AD234">
            <v>1</v>
          </cell>
          <cell r="AE234">
            <v>50</v>
          </cell>
          <cell r="AF234">
            <v>0.04</v>
          </cell>
        </row>
        <row r="235">
          <cell r="A235">
            <v>224</v>
          </cell>
          <cell r="B235" t="str">
            <v>Q6b36.5*28.0</v>
          </cell>
          <cell r="C235">
            <v>711</v>
          </cell>
          <cell r="D235">
            <v>927</v>
          </cell>
          <cell r="E235">
            <v>44</v>
          </cell>
          <cell r="F235">
            <v>44</v>
          </cell>
          <cell r="G235">
            <v>87</v>
          </cell>
          <cell r="H235">
            <v>87</v>
          </cell>
          <cell r="I235">
            <v>1</v>
          </cell>
          <cell r="J235">
            <v>1</v>
          </cell>
          <cell r="K235">
            <v>203.5</v>
          </cell>
          <cell r="L235">
            <v>1</v>
          </cell>
          <cell r="M235">
            <v>22</v>
          </cell>
          <cell r="N235">
            <v>51</v>
          </cell>
          <cell r="O235">
            <v>51</v>
          </cell>
          <cell r="P235">
            <v>70</v>
          </cell>
          <cell r="Q235">
            <v>0</v>
          </cell>
          <cell r="R235">
            <v>0.1</v>
          </cell>
          <cell r="S235">
            <v>0.1</v>
          </cell>
          <cell r="T235">
            <v>0.1</v>
          </cell>
          <cell r="U235">
            <v>1</v>
          </cell>
          <cell r="V235">
            <v>15</v>
          </cell>
          <cell r="W235">
            <v>12</v>
          </cell>
          <cell r="X235">
            <v>1</v>
          </cell>
          <cell r="Y235">
            <v>1</v>
          </cell>
          <cell r="Z235">
            <v>50</v>
          </cell>
          <cell r="AA235">
            <v>50</v>
          </cell>
          <cell r="AB235">
            <v>0.04</v>
          </cell>
          <cell r="AC235">
            <v>0.04</v>
          </cell>
          <cell r="AD235">
            <v>1</v>
          </cell>
          <cell r="AE235">
            <v>50</v>
          </cell>
          <cell r="AF235">
            <v>0.04</v>
          </cell>
        </row>
        <row r="236">
          <cell r="A236">
            <v>225</v>
          </cell>
          <cell r="B236" t="str">
            <v>Q6h36.5*28.0</v>
          </cell>
          <cell r="C236">
            <v>711</v>
          </cell>
          <cell r="D236">
            <v>927</v>
          </cell>
          <cell r="E236">
            <v>8</v>
          </cell>
          <cell r="F236">
            <v>8</v>
          </cell>
          <cell r="G236">
            <v>8</v>
          </cell>
          <cell r="H236">
            <v>8</v>
          </cell>
          <cell r="I236">
            <v>1</v>
          </cell>
          <cell r="J236">
            <v>2</v>
          </cell>
          <cell r="K236">
            <v>203.5</v>
          </cell>
          <cell r="L236">
            <v>2</v>
          </cell>
          <cell r="M236">
            <v>22</v>
          </cell>
          <cell r="N236">
            <v>51</v>
          </cell>
          <cell r="O236">
            <v>51</v>
          </cell>
          <cell r="P236">
            <v>70</v>
          </cell>
          <cell r="Q236">
            <v>0</v>
          </cell>
          <cell r="R236">
            <v>0.1</v>
          </cell>
          <cell r="S236">
            <v>0.1</v>
          </cell>
          <cell r="T236">
            <v>0.1</v>
          </cell>
          <cell r="U236">
            <v>1</v>
          </cell>
          <cell r="V236">
            <v>15</v>
          </cell>
          <cell r="W236">
            <v>12</v>
          </cell>
          <cell r="X236">
            <v>1</v>
          </cell>
          <cell r="Y236">
            <v>1</v>
          </cell>
          <cell r="Z236">
            <v>50</v>
          </cell>
          <cell r="AA236">
            <v>50</v>
          </cell>
          <cell r="AB236">
            <v>0.04</v>
          </cell>
          <cell r="AC236">
            <v>0.04</v>
          </cell>
          <cell r="AD236">
            <v>1</v>
          </cell>
          <cell r="AE236">
            <v>50</v>
          </cell>
          <cell r="AF236">
            <v>0.04</v>
          </cell>
        </row>
        <row r="237">
          <cell r="A237">
            <v>226</v>
          </cell>
          <cell r="B237" t="str">
            <v/>
          </cell>
          <cell r="C237" t="str">
            <v/>
          </cell>
          <cell r="D237" t="str">
            <v/>
          </cell>
          <cell r="E237" t="str">
            <v/>
          </cell>
          <cell r="F237" t="str">
            <v/>
          </cell>
          <cell r="G237" t="str">
            <v/>
          </cell>
          <cell r="H237" t="str">
            <v/>
          </cell>
          <cell r="I237" t="str">
            <v/>
          </cell>
          <cell r="J237" t="str">
            <v/>
          </cell>
          <cell r="K237" t="str">
            <v/>
          </cell>
          <cell r="L237" t="str">
            <v/>
          </cell>
          <cell r="M237" t="str">
            <v/>
          </cell>
          <cell r="N237" t="str">
            <v/>
          </cell>
          <cell r="O237" t="str">
            <v/>
          </cell>
          <cell r="P237" t="str">
            <v/>
          </cell>
          <cell r="Q237" t="str">
            <v/>
          </cell>
          <cell r="R237" t="str">
            <v/>
          </cell>
          <cell r="S237" t="str">
            <v/>
          </cell>
          <cell r="T237" t="str">
            <v/>
          </cell>
          <cell r="U237" t="str">
            <v/>
          </cell>
          <cell r="V237" t="str">
            <v/>
          </cell>
          <cell r="W237" t="str">
            <v/>
          </cell>
          <cell r="X237" t="str">
            <v/>
          </cell>
          <cell r="Y237" t="str">
            <v/>
          </cell>
          <cell r="Z237" t="str">
            <v/>
          </cell>
          <cell r="AA237" t="str">
            <v/>
          </cell>
          <cell r="AB237" t="str">
            <v/>
          </cell>
          <cell r="AC237" t="str">
            <v/>
          </cell>
          <cell r="AD237" t="str">
            <v/>
          </cell>
          <cell r="AE237" t="str">
            <v/>
          </cell>
          <cell r="AF237" t="str">
            <v/>
          </cell>
        </row>
        <row r="238">
          <cell r="A238">
            <v>227</v>
          </cell>
          <cell r="B238" t="str">
            <v>Q6 28.5*36.5</v>
          </cell>
          <cell r="C238">
            <v>927</v>
          </cell>
          <cell r="D238">
            <v>724</v>
          </cell>
          <cell r="E238">
            <v>8</v>
          </cell>
          <cell r="F238">
            <v>8</v>
          </cell>
          <cell r="G238">
            <v>8</v>
          </cell>
          <cell r="H238">
            <v>8</v>
          </cell>
          <cell r="I238">
            <v>1</v>
          </cell>
          <cell r="J238">
            <v>1</v>
          </cell>
          <cell r="K238">
            <v>203.5</v>
          </cell>
          <cell r="L238">
            <v>1</v>
          </cell>
          <cell r="M238">
            <v>16</v>
          </cell>
          <cell r="N238">
            <v>37</v>
          </cell>
          <cell r="O238">
            <v>37</v>
          </cell>
          <cell r="P238">
            <v>51</v>
          </cell>
          <cell r="Q238">
            <v>0</v>
          </cell>
          <cell r="R238">
            <v>0.1</v>
          </cell>
          <cell r="S238">
            <v>0.1</v>
          </cell>
          <cell r="T238">
            <v>0.1</v>
          </cell>
          <cell r="U238">
            <v>1</v>
          </cell>
          <cell r="V238">
            <v>15</v>
          </cell>
          <cell r="W238">
            <v>12</v>
          </cell>
          <cell r="X238">
            <v>1</v>
          </cell>
          <cell r="Y238">
            <v>1</v>
          </cell>
          <cell r="Z238">
            <v>50</v>
          </cell>
          <cell r="AA238">
            <v>50</v>
          </cell>
          <cell r="AB238">
            <v>0.04</v>
          </cell>
          <cell r="AC238">
            <v>0.04</v>
          </cell>
          <cell r="AD238">
            <v>1</v>
          </cell>
          <cell r="AE238">
            <v>50</v>
          </cell>
          <cell r="AF238">
            <v>0.04</v>
          </cell>
        </row>
        <row r="239">
          <cell r="A239">
            <v>228</v>
          </cell>
          <cell r="B239" t="str">
            <v>Q6a28.5*36.5</v>
          </cell>
          <cell r="C239">
            <v>927</v>
          </cell>
          <cell r="D239">
            <v>724</v>
          </cell>
          <cell r="E239">
            <v>182</v>
          </cell>
          <cell r="F239">
            <v>182</v>
          </cell>
          <cell r="G239">
            <v>25</v>
          </cell>
          <cell r="H239">
            <v>25</v>
          </cell>
          <cell r="I239">
            <v>1</v>
          </cell>
          <cell r="J239">
            <v>1</v>
          </cell>
          <cell r="K239">
            <v>203.5</v>
          </cell>
          <cell r="L239">
            <v>1</v>
          </cell>
          <cell r="M239">
            <v>16</v>
          </cell>
          <cell r="N239">
            <v>37</v>
          </cell>
          <cell r="O239">
            <v>37</v>
          </cell>
          <cell r="P239">
            <v>51</v>
          </cell>
          <cell r="Q239">
            <v>0</v>
          </cell>
          <cell r="R239">
            <v>0.1</v>
          </cell>
          <cell r="S239">
            <v>0.1</v>
          </cell>
          <cell r="T239">
            <v>0.1</v>
          </cell>
          <cell r="U239">
            <v>1</v>
          </cell>
          <cell r="V239">
            <v>15</v>
          </cell>
          <cell r="W239">
            <v>12</v>
          </cell>
          <cell r="X239">
            <v>1</v>
          </cell>
          <cell r="Y239">
            <v>1</v>
          </cell>
          <cell r="Z239">
            <v>50</v>
          </cell>
          <cell r="AA239">
            <v>50</v>
          </cell>
          <cell r="AB239">
            <v>0.04</v>
          </cell>
          <cell r="AC239">
            <v>0.04</v>
          </cell>
          <cell r="AD239">
            <v>1</v>
          </cell>
          <cell r="AE239">
            <v>50</v>
          </cell>
          <cell r="AF239">
            <v>0.04</v>
          </cell>
        </row>
        <row r="240">
          <cell r="A240">
            <v>229</v>
          </cell>
          <cell r="B240" t="str">
            <v>Q6 37.5*30.0</v>
          </cell>
          <cell r="C240">
            <v>762</v>
          </cell>
          <cell r="D240">
            <v>953</v>
          </cell>
          <cell r="E240">
            <v>14</v>
          </cell>
          <cell r="F240">
            <v>14</v>
          </cell>
          <cell r="G240">
            <v>15</v>
          </cell>
          <cell r="H240">
            <v>15</v>
          </cell>
          <cell r="I240">
            <v>1</v>
          </cell>
          <cell r="J240">
            <v>1</v>
          </cell>
          <cell r="K240">
            <v>203.5</v>
          </cell>
          <cell r="L240">
            <v>1</v>
          </cell>
          <cell r="M240">
            <v>21</v>
          </cell>
          <cell r="N240">
            <v>47</v>
          </cell>
          <cell r="O240">
            <v>47</v>
          </cell>
          <cell r="P240">
            <v>65</v>
          </cell>
          <cell r="Q240">
            <v>0</v>
          </cell>
          <cell r="R240">
            <v>0.1</v>
          </cell>
          <cell r="S240">
            <v>0.1</v>
          </cell>
          <cell r="T240">
            <v>0.1</v>
          </cell>
          <cell r="U240">
            <v>1</v>
          </cell>
          <cell r="V240">
            <v>15</v>
          </cell>
          <cell r="W240">
            <v>12</v>
          </cell>
          <cell r="X240">
            <v>1</v>
          </cell>
          <cell r="Y240">
            <v>1</v>
          </cell>
          <cell r="Z240">
            <v>50</v>
          </cell>
          <cell r="AA240">
            <v>50</v>
          </cell>
          <cell r="AB240">
            <v>0.04</v>
          </cell>
          <cell r="AC240">
            <v>0.04</v>
          </cell>
          <cell r="AD240">
            <v>1</v>
          </cell>
          <cell r="AE240">
            <v>50</v>
          </cell>
          <cell r="AF240">
            <v>0.04</v>
          </cell>
        </row>
        <row r="241">
          <cell r="A241">
            <v>230</v>
          </cell>
          <cell r="B241" t="str">
            <v>Q6b37.5*30.0</v>
          </cell>
          <cell r="C241">
            <v>762</v>
          </cell>
          <cell r="D241">
            <v>953</v>
          </cell>
          <cell r="E241">
            <v>69</v>
          </cell>
          <cell r="F241">
            <v>69</v>
          </cell>
          <cell r="G241">
            <v>100</v>
          </cell>
          <cell r="H241">
            <v>100</v>
          </cell>
          <cell r="I241">
            <v>1</v>
          </cell>
          <cell r="J241">
            <v>1</v>
          </cell>
          <cell r="K241">
            <v>203.5</v>
          </cell>
          <cell r="L241">
            <v>1</v>
          </cell>
          <cell r="M241">
            <v>21</v>
          </cell>
          <cell r="N241">
            <v>47</v>
          </cell>
          <cell r="O241">
            <v>47</v>
          </cell>
          <cell r="P241">
            <v>65</v>
          </cell>
          <cell r="Q241">
            <v>0</v>
          </cell>
          <cell r="R241">
            <v>0.1</v>
          </cell>
          <cell r="S241">
            <v>0.1</v>
          </cell>
          <cell r="T241">
            <v>0.1</v>
          </cell>
          <cell r="U241">
            <v>1</v>
          </cell>
          <cell r="V241">
            <v>15</v>
          </cell>
          <cell r="W241">
            <v>12</v>
          </cell>
          <cell r="X241">
            <v>1</v>
          </cell>
          <cell r="Y241">
            <v>1</v>
          </cell>
          <cell r="Z241">
            <v>50</v>
          </cell>
          <cell r="AA241">
            <v>50</v>
          </cell>
          <cell r="AB241">
            <v>0.04</v>
          </cell>
          <cell r="AC241">
            <v>0.04</v>
          </cell>
          <cell r="AD241">
            <v>1</v>
          </cell>
          <cell r="AE241">
            <v>50</v>
          </cell>
          <cell r="AF241">
            <v>0.04</v>
          </cell>
        </row>
        <row r="242">
          <cell r="A242">
            <v>231</v>
          </cell>
          <cell r="B242" t="str">
            <v/>
          </cell>
          <cell r="C242" t="str">
            <v/>
          </cell>
          <cell r="D242" t="str">
            <v/>
          </cell>
          <cell r="E242" t="str">
            <v/>
          </cell>
          <cell r="F242" t="str">
            <v/>
          </cell>
          <cell r="G242" t="str">
            <v/>
          </cell>
          <cell r="H242" t="str">
            <v/>
          </cell>
          <cell r="I242" t="str">
            <v/>
          </cell>
          <cell r="J242" t="str">
            <v/>
          </cell>
          <cell r="K242" t="str">
            <v/>
          </cell>
          <cell r="L242" t="str">
            <v/>
          </cell>
          <cell r="M242" t="str">
            <v/>
          </cell>
          <cell r="N242" t="str">
            <v/>
          </cell>
          <cell r="O242" t="str">
            <v/>
          </cell>
          <cell r="P242" t="str">
            <v/>
          </cell>
          <cell r="Q242" t="str">
            <v/>
          </cell>
          <cell r="R242" t="str">
            <v/>
          </cell>
          <cell r="S242" t="str">
            <v/>
          </cell>
          <cell r="T242" t="str">
            <v/>
          </cell>
          <cell r="U242" t="str">
            <v/>
          </cell>
          <cell r="V242" t="str">
            <v/>
          </cell>
          <cell r="W242" t="str">
            <v/>
          </cell>
          <cell r="X242" t="str">
            <v/>
          </cell>
          <cell r="Y242" t="str">
            <v/>
          </cell>
          <cell r="Z242" t="str">
            <v/>
          </cell>
          <cell r="AA242" t="str">
            <v/>
          </cell>
          <cell r="AB242" t="str">
            <v/>
          </cell>
          <cell r="AC242" t="str">
            <v/>
          </cell>
          <cell r="AD242" t="str">
            <v/>
          </cell>
          <cell r="AE242" t="str">
            <v/>
          </cell>
          <cell r="AF242" t="str">
            <v/>
          </cell>
        </row>
        <row r="243">
          <cell r="A243">
            <v>232</v>
          </cell>
          <cell r="B243" t="str">
            <v>Q6 39.5*30.5</v>
          </cell>
          <cell r="C243">
            <v>775</v>
          </cell>
          <cell r="D243">
            <v>1003</v>
          </cell>
          <cell r="E243">
            <v>21</v>
          </cell>
          <cell r="F243">
            <v>21</v>
          </cell>
          <cell r="G243">
            <v>40</v>
          </cell>
          <cell r="H243">
            <v>40</v>
          </cell>
          <cell r="I243">
            <v>1</v>
          </cell>
          <cell r="J243">
            <v>1</v>
          </cell>
          <cell r="K243">
            <v>203.5</v>
          </cell>
          <cell r="L243">
            <v>1</v>
          </cell>
          <cell r="M243">
            <v>20</v>
          </cell>
          <cell r="N243">
            <v>46</v>
          </cell>
          <cell r="O243">
            <v>46</v>
          </cell>
          <cell r="P243">
            <v>64</v>
          </cell>
          <cell r="Q243">
            <v>0</v>
          </cell>
          <cell r="R243">
            <v>0.1</v>
          </cell>
          <cell r="S243">
            <v>0.1</v>
          </cell>
          <cell r="T243">
            <v>0.1</v>
          </cell>
          <cell r="U243">
            <v>1</v>
          </cell>
          <cell r="V243">
            <v>15</v>
          </cell>
          <cell r="W243">
            <v>12</v>
          </cell>
          <cell r="X243">
            <v>1</v>
          </cell>
          <cell r="Y243">
            <v>1</v>
          </cell>
          <cell r="Z243">
            <v>50</v>
          </cell>
          <cell r="AA243">
            <v>50</v>
          </cell>
          <cell r="AB243">
            <v>0.04</v>
          </cell>
          <cell r="AC243">
            <v>0.04</v>
          </cell>
          <cell r="AD243">
            <v>1</v>
          </cell>
          <cell r="AE243">
            <v>50</v>
          </cell>
          <cell r="AF243">
            <v>0.04</v>
          </cell>
        </row>
        <row r="244">
          <cell r="A244">
            <v>233</v>
          </cell>
          <cell r="B244" t="str">
            <v>Q6b39.5*30.5</v>
          </cell>
          <cell r="C244">
            <v>775</v>
          </cell>
          <cell r="D244">
            <v>1003</v>
          </cell>
          <cell r="E244">
            <v>76</v>
          </cell>
          <cell r="F244">
            <v>76</v>
          </cell>
          <cell r="G244">
            <v>125</v>
          </cell>
          <cell r="H244">
            <v>125</v>
          </cell>
          <cell r="I244">
            <v>1</v>
          </cell>
          <cell r="J244">
            <v>1</v>
          </cell>
          <cell r="K244">
            <v>203.5</v>
          </cell>
          <cell r="L244">
            <v>1</v>
          </cell>
          <cell r="M244">
            <v>20</v>
          </cell>
          <cell r="N244">
            <v>46</v>
          </cell>
          <cell r="O244">
            <v>46</v>
          </cell>
          <cell r="P244">
            <v>64</v>
          </cell>
          <cell r="Q244">
            <v>0</v>
          </cell>
          <cell r="R244">
            <v>0.1</v>
          </cell>
          <cell r="S244">
            <v>0.1</v>
          </cell>
          <cell r="T244">
            <v>0.1</v>
          </cell>
          <cell r="U244">
            <v>1</v>
          </cell>
          <cell r="V244">
            <v>15</v>
          </cell>
          <cell r="W244">
            <v>12</v>
          </cell>
          <cell r="X244">
            <v>1</v>
          </cell>
          <cell r="Y244">
            <v>1</v>
          </cell>
          <cell r="Z244">
            <v>50</v>
          </cell>
          <cell r="AA244">
            <v>50</v>
          </cell>
          <cell r="AB244">
            <v>0.04</v>
          </cell>
          <cell r="AC244">
            <v>0.04</v>
          </cell>
          <cell r="AD244">
            <v>1</v>
          </cell>
          <cell r="AE244">
            <v>50</v>
          </cell>
          <cell r="AF244">
            <v>0.04</v>
          </cell>
        </row>
        <row r="245">
          <cell r="A245">
            <v>234</v>
          </cell>
          <cell r="B245" t="str">
            <v>Q6x39.5*30.5</v>
          </cell>
          <cell r="C245">
            <v>775</v>
          </cell>
          <cell r="D245">
            <v>1003</v>
          </cell>
          <cell r="E245">
            <v>12</v>
          </cell>
          <cell r="F245">
            <v>12</v>
          </cell>
          <cell r="G245">
            <v>12</v>
          </cell>
          <cell r="H245">
            <v>12</v>
          </cell>
          <cell r="I245">
            <v>2</v>
          </cell>
          <cell r="J245">
            <v>2</v>
          </cell>
          <cell r="K245">
            <v>203.5</v>
          </cell>
          <cell r="L245">
            <v>4</v>
          </cell>
          <cell r="M245">
            <v>20</v>
          </cell>
          <cell r="N245">
            <v>46</v>
          </cell>
          <cell r="O245">
            <v>46</v>
          </cell>
          <cell r="P245">
            <v>64</v>
          </cell>
          <cell r="Q245">
            <v>0</v>
          </cell>
          <cell r="R245">
            <v>0.1</v>
          </cell>
          <cell r="S245">
            <v>0.1</v>
          </cell>
          <cell r="T245">
            <v>0.1</v>
          </cell>
          <cell r="U245">
            <v>1</v>
          </cell>
          <cell r="V245">
            <v>15</v>
          </cell>
          <cell r="W245">
            <v>12</v>
          </cell>
          <cell r="X245">
            <v>1</v>
          </cell>
          <cell r="Y245">
            <v>1</v>
          </cell>
          <cell r="Z245">
            <v>50</v>
          </cell>
          <cell r="AA245">
            <v>50</v>
          </cell>
          <cell r="AB245">
            <v>0.04</v>
          </cell>
          <cell r="AC245">
            <v>0.04</v>
          </cell>
          <cell r="AD245">
            <v>1</v>
          </cell>
          <cell r="AE245">
            <v>50</v>
          </cell>
          <cell r="AF245">
            <v>0.04</v>
          </cell>
        </row>
        <row r="246">
          <cell r="A246">
            <v>235</v>
          </cell>
          <cell r="B246" t="str">
            <v/>
          </cell>
          <cell r="C246" t="str">
            <v/>
          </cell>
          <cell r="D246" t="str">
            <v/>
          </cell>
          <cell r="E246" t="str">
            <v/>
          </cell>
          <cell r="F246" t="str">
            <v/>
          </cell>
          <cell r="G246" t="str">
            <v/>
          </cell>
          <cell r="H246" t="str">
            <v/>
          </cell>
          <cell r="I246" t="str">
            <v/>
          </cell>
          <cell r="J246" t="str">
            <v/>
          </cell>
          <cell r="K246" t="str">
            <v/>
          </cell>
          <cell r="L246" t="str">
            <v/>
          </cell>
          <cell r="M246" t="str">
            <v/>
          </cell>
          <cell r="N246" t="str">
            <v/>
          </cell>
          <cell r="O246" t="str">
            <v/>
          </cell>
          <cell r="P246" t="str">
            <v/>
          </cell>
          <cell r="Q246" t="str">
            <v/>
          </cell>
          <cell r="R246" t="str">
            <v/>
          </cell>
          <cell r="S246" t="str">
            <v/>
          </cell>
          <cell r="T246" t="str">
            <v/>
          </cell>
          <cell r="U246" t="str">
            <v/>
          </cell>
          <cell r="V246" t="str">
            <v/>
          </cell>
          <cell r="W246" t="str">
            <v/>
          </cell>
          <cell r="X246" t="str">
            <v/>
          </cell>
          <cell r="Y246" t="str">
            <v/>
          </cell>
          <cell r="Z246" t="str">
            <v/>
          </cell>
          <cell r="AA246" t="str">
            <v/>
          </cell>
          <cell r="AB246" t="str">
            <v/>
          </cell>
          <cell r="AC246" t="str">
            <v/>
          </cell>
          <cell r="AD246" t="str">
            <v/>
          </cell>
          <cell r="AE246" t="str">
            <v/>
          </cell>
          <cell r="AF246" t="str">
            <v/>
          </cell>
        </row>
        <row r="247">
          <cell r="A247">
            <v>236</v>
          </cell>
          <cell r="B247" t="str">
            <v>Q6h45.0*27.5</v>
          </cell>
          <cell r="C247">
            <v>699</v>
          </cell>
          <cell r="D247">
            <v>1143</v>
          </cell>
          <cell r="E247">
            <v>12</v>
          </cell>
          <cell r="F247">
            <v>12</v>
          </cell>
          <cell r="G247">
            <v>12</v>
          </cell>
          <cell r="H247">
            <v>12</v>
          </cell>
          <cell r="I247">
            <v>1</v>
          </cell>
          <cell r="J247">
            <v>2</v>
          </cell>
          <cell r="K247">
            <v>203.5</v>
          </cell>
          <cell r="L247">
            <v>2</v>
          </cell>
          <cell r="M247">
            <v>23</v>
          </cell>
          <cell r="N247">
            <v>51</v>
          </cell>
          <cell r="O247">
            <v>51</v>
          </cell>
          <cell r="P247">
            <v>71</v>
          </cell>
          <cell r="Q247">
            <v>0</v>
          </cell>
          <cell r="R247">
            <v>0.1</v>
          </cell>
          <cell r="S247">
            <v>0.1</v>
          </cell>
          <cell r="T247">
            <v>0.1</v>
          </cell>
          <cell r="U247">
            <v>1</v>
          </cell>
          <cell r="V247">
            <v>15</v>
          </cell>
          <cell r="W247">
            <v>12</v>
          </cell>
          <cell r="X247">
            <v>1</v>
          </cell>
          <cell r="Y247">
            <v>1</v>
          </cell>
          <cell r="Z247">
            <v>50</v>
          </cell>
          <cell r="AA247">
            <v>50</v>
          </cell>
          <cell r="AB247">
            <v>0.04</v>
          </cell>
          <cell r="AC247">
            <v>0.04</v>
          </cell>
          <cell r="AD247">
            <v>1</v>
          </cell>
          <cell r="AE247">
            <v>50</v>
          </cell>
          <cell r="AF247">
            <v>0.04</v>
          </cell>
        </row>
        <row r="248">
          <cell r="A248">
            <v>237</v>
          </cell>
          <cell r="B248" t="str">
            <v/>
          </cell>
          <cell r="C248" t="str">
            <v/>
          </cell>
          <cell r="D248" t="str">
            <v/>
          </cell>
          <cell r="E248" t="str">
            <v/>
          </cell>
          <cell r="F248" t="str">
            <v/>
          </cell>
          <cell r="G248" t="str">
            <v/>
          </cell>
          <cell r="H248" t="str">
            <v/>
          </cell>
          <cell r="I248" t="str">
            <v/>
          </cell>
          <cell r="J248" t="str">
            <v/>
          </cell>
          <cell r="K248" t="str">
            <v/>
          </cell>
          <cell r="L248" t="str">
            <v/>
          </cell>
          <cell r="M248" t="str">
            <v/>
          </cell>
          <cell r="N248" t="str">
            <v/>
          </cell>
          <cell r="O248" t="str">
            <v/>
          </cell>
          <cell r="P248" t="str">
            <v/>
          </cell>
          <cell r="Q248" t="str">
            <v/>
          </cell>
          <cell r="R248" t="str">
            <v/>
          </cell>
          <cell r="S248" t="str">
            <v/>
          </cell>
          <cell r="T248" t="str">
            <v/>
          </cell>
          <cell r="U248" t="str">
            <v/>
          </cell>
          <cell r="V248" t="str">
            <v/>
          </cell>
          <cell r="W248" t="str">
            <v/>
          </cell>
          <cell r="X248" t="str">
            <v/>
          </cell>
          <cell r="Y248" t="str">
            <v/>
          </cell>
          <cell r="Z248" t="str">
            <v/>
          </cell>
          <cell r="AA248" t="str">
            <v/>
          </cell>
          <cell r="AB248" t="str">
            <v/>
          </cell>
          <cell r="AC248" t="str">
            <v/>
          </cell>
          <cell r="AD248" t="str">
            <v/>
          </cell>
          <cell r="AE248" t="str">
            <v/>
          </cell>
          <cell r="AF248" t="str">
            <v/>
          </cell>
        </row>
        <row r="249">
          <cell r="A249">
            <v>238</v>
          </cell>
          <cell r="B249" t="str">
            <v>Q6 49.5*41.0</v>
          </cell>
          <cell r="C249">
            <v>1041</v>
          </cell>
          <cell r="D249">
            <v>1257</v>
          </cell>
          <cell r="E249">
            <v>24</v>
          </cell>
          <cell r="F249">
            <v>24</v>
          </cell>
          <cell r="G249">
            <v>32</v>
          </cell>
          <cell r="H249">
            <v>32</v>
          </cell>
          <cell r="I249">
            <v>1</v>
          </cell>
          <cell r="J249">
            <v>1</v>
          </cell>
          <cell r="K249">
            <v>203.5</v>
          </cell>
          <cell r="L249">
            <v>1</v>
          </cell>
          <cell r="M249">
            <v>14</v>
          </cell>
          <cell r="N249">
            <v>31</v>
          </cell>
          <cell r="O249">
            <v>31</v>
          </cell>
          <cell r="P249">
            <v>44</v>
          </cell>
          <cell r="Q249">
            <v>0</v>
          </cell>
          <cell r="R249">
            <v>0.1</v>
          </cell>
          <cell r="S249">
            <v>0.1</v>
          </cell>
          <cell r="T249">
            <v>0.1</v>
          </cell>
          <cell r="U249">
            <v>1</v>
          </cell>
          <cell r="V249">
            <v>15</v>
          </cell>
          <cell r="W249">
            <v>12</v>
          </cell>
          <cell r="X249">
            <v>1</v>
          </cell>
          <cell r="Y249">
            <v>1</v>
          </cell>
          <cell r="Z249">
            <v>50</v>
          </cell>
          <cell r="AA249">
            <v>50</v>
          </cell>
          <cell r="AB249">
            <v>0.04</v>
          </cell>
          <cell r="AC249">
            <v>0.04</v>
          </cell>
          <cell r="AD249">
            <v>1</v>
          </cell>
          <cell r="AE249">
            <v>50</v>
          </cell>
          <cell r="AF249">
            <v>0.04</v>
          </cell>
        </row>
        <row r="250">
          <cell r="A250">
            <v>239</v>
          </cell>
          <cell r="B250" t="str">
            <v>Q6c49.5*41.0</v>
          </cell>
          <cell r="C250">
            <v>1041</v>
          </cell>
          <cell r="D250">
            <v>1257</v>
          </cell>
          <cell r="E250">
            <v>179</v>
          </cell>
          <cell r="F250">
            <v>179</v>
          </cell>
          <cell r="G250">
            <v>187</v>
          </cell>
          <cell r="H250">
            <v>187</v>
          </cell>
          <cell r="I250">
            <v>1</v>
          </cell>
          <cell r="J250">
            <v>1</v>
          </cell>
          <cell r="K250">
            <v>203.5</v>
          </cell>
          <cell r="L250">
            <v>1</v>
          </cell>
          <cell r="M250">
            <v>14</v>
          </cell>
          <cell r="N250">
            <v>31</v>
          </cell>
          <cell r="O250">
            <v>31</v>
          </cell>
          <cell r="P250">
            <v>44</v>
          </cell>
          <cell r="Q250">
            <v>0</v>
          </cell>
          <cell r="R250">
            <v>0.1</v>
          </cell>
          <cell r="S250">
            <v>0.1</v>
          </cell>
          <cell r="T250">
            <v>0.1</v>
          </cell>
          <cell r="U250">
            <v>1</v>
          </cell>
          <cell r="V250">
            <v>15</v>
          </cell>
          <cell r="W250">
            <v>12</v>
          </cell>
          <cell r="X250">
            <v>1</v>
          </cell>
          <cell r="Y250">
            <v>1</v>
          </cell>
          <cell r="Z250">
            <v>50</v>
          </cell>
          <cell r="AA250">
            <v>50</v>
          </cell>
          <cell r="AB250">
            <v>0.04</v>
          </cell>
          <cell r="AC250">
            <v>0.04</v>
          </cell>
          <cell r="AD250">
            <v>1</v>
          </cell>
          <cell r="AE250">
            <v>50</v>
          </cell>
          <cell r="AF250">
            <v>0.04</v>
          </cell>
        </row>
        <row r="251">
          <cell r="A251">
            <v>240</v>
          </cell>
          <cell r="B251" t="str">
            <v>Q6x49.5*41.0</v>
          </cell>
          <cell r="C251">
            <v>1041</v>
          </cell>
          <cell r="D251">
            <v>1257</v>
          </cell>
          <cell r="E251">
            <v>24</v>
          </cell>
          <cell r="F251">
            <v>24</v>
          </cell>
          <cell r="G251">
            <v>32</v>
          </cell>
          <cell r="H251">
            <v>32</v>
          </cell>
          <cell r="I251">
            <v>2</v>
          </cell>
          <cell r="J251">
            <v>2</v>
          </cell>
          <cell r="K251">
            <v>203.5</v>
          </cell>
          <cell r="L251">
            <v>4</v>
          </cell>
          <cell r="M251">
            <v>14</v>
          </cell>
          <cell r="N251">
            <v>31</v>
          </cell>
          <cell r="O251">
            <v>31</v>
          </cell>
          <cell r="P251">
            <v>44</v>
          </cell>
          <cell r="Q251">
            <v>0</v>
          </cell>
          <cell r="R251">
            <v>0.1</v>
          </cell>
          <cell r="S251">
            <v>0.1</v>
          </cell>
          <cell r="T251">
            <v>0.1</v>
          </cell>
          <cell r="U251">
            <v>1</v>
          </cell>
          <cell r="V251">
            <v>15</v>
          </cell>
          <cell r="W251">
            <v>12</v>
          </cell>
          <cell r="X251">
            <v>1</v>
          </cell>
          <cell r="Y251">
            <v>1</v>
          </cell>
          <cell r="Z251">
            <v>50</v>
          </cell>
          <cell r="AA251">
            <v>50</v>
          </cell>
          <cell r="AB251">
            <v>0.04</v>
          </cell>
          <cell r="AC251">
            <v>0.04</v>
          </cell>
          <cell r="AD251">
            <v>1</v>
          </cell>
          <cell r="AE251">
            <v>50</v>
          </cell>
          <cell r="AF251">
            <v>0.04</v>
          </cell>
        </row>
        <row r="252">
          <cell r="A252">
            <v>241</v>
          </cell>
          <cell r="B252" t="str">
            <v/>
          </cell>
          <cell r="C252" t="str">
            <v/>
          </cell>
          <cell r="D252" t="str">
            <v/>
          </cell>
          <cell r="E252" t="str">
            <v/>
          </cell>
          <cell r="F252" t="str">
            <v/>
          </cell>
          <cell r="G252" t="str">
            <v/>
          </cell>
          <cell r="H252" t="str">
            <v/>
          </cell>
          <cell r="I252" t="str">
            <v/>
          </cell>
          <cell r="J252" t="str">
            <v/>
          </cell>
          <cell r="K252" t="str">
            <v/>
          </cell>
          <cell r="L252" t="str">
            <v/>
          </cell>
          <cell r="M252" t="str">
            <v/>
          </cell>
          <cell r="N252" t="str">
            <v/>
          </cell>
          <cell r="O252" t="str">
            <v/>
          </cell>
          <cell r="P252" t="str">
            <v/>
          </cell>
          <cell r="Q252" t="str">
            <v/>
          </cell>
          <cell r="R252" t="str">
            <v/>
          </cell>
          <cell r="S252" t="str">
            <v/>
          </cell>
          <cell r="T252" t="str">
            <v/>
          </cell>
          <cell r="U252" t="str">
            <v/>
          </cell>
          <cell r="V252" t="str">
            <v/>
          </cell>
          <cell r="W252" t="str">
            <v/>
          </cell>
          <cell r="X252" t="str">
            <v/>
          </cell>
          <cell r="Y252" t="str">
            <v/>
          </cell>
          <cell r="Z252" t="str">
            <v/>
          </cell>
          <cell r="AA252" t="str">
            <v/>
          </cell>
          <cell r="AB252" t="str">
            <v/>
          </cell>
          <cell r="AC252" t="str">
            <v/>
          </cell>
          <cell r="AD252" t="str">
            <v/>
          </cell>
          <cell r="AE252" t="str">
            <v/>
          </cell>
          <cell r="AF252" t="str">
            <v/>
          </cell>
        </row>
        <row r="253">
          <cell r="A253">
            <v>242</v>
          </cell>
          <cell r="B253" t="str">
            <v>Q6 51.0*45.0</v>
          </cell>
          <cell r="C253">
            <v>1143</v>
          </cell>
          <cell r="D253">
            <v>1295</v>
          </cell>
          <cell r="E253">
            <v>25</v>
          </cell>
          <cell r="F253">
            <v>25</v>
          </cell>
          <cell r="G253">
            <v>26</v>
          </cell>
          <cell r="H253">
            <v>26</v>
          </cell>
          <cell r="I253">
            <v>1</v>
          </cell>
          <cell r="J253">
            <v>1</v>
          </cell>
          <cell r="K253">
            <v>203.5</v>
          </cell>
          <cell r="L253">
            <v>1</v>
          </cell>
          <cell r="M253">
            <v>12</v>
          </cell>
          <cell r="N253">
            <v>27</v>
          </cell>
          <cell r="O253">
            <v>27</v>
          </cell>
          <cell r="P253">
            <v>38</v>
          </cell>
          <cell r="Q253">
            <v>0</v>
          </cell>
          <cell r="R253">
            <v>0.1</v>
          </cell>
          <cell r="S253">
            <v>0.1</v>
          </cell>
          <cell r="T253">
            <v>0.1</v>
          </cell>
          <cell r="U253">
            <v>1</v>
          </cell>
          <cell r="V253">
            <v>15</v>
          </cell>
          <cell r="W253">
            <v>12</v>
          </cell>
          <cell r="X253">
            <v>1</v>
          </cell>
          <cell r="Y253">
            <v>1</v>
          </cell>
          <cell r="Z253">
            <v>50</v>
          </cell>
          <cell r="AA253">
            <v>50</v>
          </cell>
          <cell r="AB253">
            <v>0.04</v>
          </cell>
          <cell r="AC253">
            <v>0.04</v>
          </cell>
          <cell r="AD253">
            <v>1</v>
          </cell>
          <cell r="AE253">
            <v>50</v>
          </cell>
          <cell r="AF253">
            <v>0.04</v>
          </cell>
        </row>
        <row r="254">
          <cell r="A254">
            <v>243</v>
          </cell>
          <cell r="B254" t="str">
            <v>Q6c51.0*45.0</v>
          </cell>
          <cell r="C254">
            <v>1143</v>
          </cell>
          <cell r="D254">
            <v>1295</v>
          </cell>
          <cell r="E254">
            <v>230</v>
          </cell>
          <cell r="F254">
            <v>230</v>
          </cell>
          <cell r="G254">
            <v>206</v>
          </cell>
          <cell r="H254">
            <v>206</v>
          </cell>
          <cell r="I254">
            <v>1</v>
          </cell>
          <cell r="J254">
            <v>1</v>
          </cell>
          <cell r="K254">
            <v>203.5</v>
          </cell>
          <cell r="L254">
            <v>1</v>
          </cell>
          <cell r="M254">
            <v>12</v>
          </cell>
          <cell r="N254">
            <v>27</v>
          </cell>
          <cell r="O254">
            <v>27</v>
          </cell>
          <cell r="P254">
            <v>38</v>
          </cell>
          <cell r="Q254">
            <v>0</v>
          </cell>
          <cell r="R254">
            <v>0.1</v>
          </cell>
          <cell r="S254">
            <v>0.1</v>
          </cell>
          <cell r="T254">
            <v>0.1</v>
          </cell>
          <cell r="U254">
            <v>1</v>
          </cell>
          <cell r="V254">
            <v>15</v>
          </cell>
          <cell r="W254">
            <v>12</v>
          </cell>
          <cell r="X254">
            <v>1</v>
          </cell>
          <cell r="Y254">
            <v>1</v>
          </cell>
          <cell r="Z254">
            <v>50</v>
          </cell>
          <cell r="AA254">
            <v>50</v>
          </cell>
          <cell r="AB254">
            <v>0.04</v>
          </cell>
          <cell r="AC254">
            <v>0.04</v>
          </cell>
          <cell r="AD254">
            <v>1</v>
          </cell>
          <cell r="AE254">
            <v>50</v>
          </cell>
          <cell r="AF254">
            <v>0.04</v>
          </cell>
        </row>
        <row r="255">
          <cell r="A255">
            <v>244</v>
          </cell>
          <cell r="B255" t="str">
            <v>Q6x51.0*45.0</v>
          </cell>
          <cell r="C255">
            <v>1143</v>
          </cell>
          <cell r="D255">
            <v>1295</v>
          </cell>
          <cell r="E255">
            <v>25</v>
          </cell>
          <cell r="F255">
            <v>25</v>
          </cell>
          <cell r="G255">
            <v>26</v>
          </cell>
          <cell r="H255">
            <v>26</v>
          </cell>
          <cell r="I255">
            <v>2</v>
          </cell>
          <cell r="J255">
            <v>2</v>
          </cell>
          <cell r="K255">
            <v>203.5</v>
          </cell>
          <cell r="L255">
            <v>4</v>
          </cell>
          <cell r="M255">
            <v>12</v>
          </cell>
          <cell r="N255">
            <v>27</v>
          </cell>
          <cell r="O255">
            <v>27</v>
          </cell>
          <cell r="P255">
            <v>38</v>
          </cell>
          <cell r="Q255">
            <v>0</v>
          </cell>
          <cell r="R255">
            <v>0.1</v>
          </cell>
          <cell r="S255">
            <v>0.1</v>
          </cell>
          <cell r="T255">
            <v>0.1</v>
          </cell>
          <cell r="U255">
            <v>1</v>
          </cell>
          <cell r="V255">
            <v>15</v>
          </cell>
          <cell r="W255">
            <v>12</v>
          </cell>
          <cell r="X255">
            <v>1</v>
          </cell>
          <cell r="Y255">
            <v>1</v>
          </cell>
          <cell r="Z255">
            <v>50</v>
          </cell>
          <cell r="AA255">
            <v>50</v>
          </cell>
          <cell r="AB255">
            <v>0.04</v>
          </cell>
          <cell r="AC255">
            <v>0.04</v>
          </cell>
          <cell r="AD255">
            <v>1</v>
          </cell>
          <cell r="AE255">
            <v>50</v>
          </cell>
          <cell r="AF255">
            <v>0.04</v>
          </cell>
        </row>
        <row r="256">
          <cell r="A256">
            <v>245</v>
          </cell>
          <cell r="B256" t="str">
            <v/>
          </cell>
          <cell r="C256" t="str">
            <v/>
          </cell>
          <cell r="D256" t="str">
            <v/>
          </cell>
          <cell r="E256" t="str">
            <v/>
          </cell>
          <cell r="F256" t="str">
            <v/>
          </cell>
          <cell r="G256" t="str">
            <v/>
          </cell>
          <cell r="H256" t="str">
            <v/>
          </cell>
          <cell r="I256" t="str">
            <v/>
          </cell>
          <cell r="J256" t="str">
            <v/>
          </cell>
          <cell r="K256" t="str">
            <v/>
          </cell>
          <cell r="L256" t="str">
            <v/>
          </cell>
          <cell r="M256" t="str">
            <v/>
          </cell>
          <cell r="N256" t="str">
            <v/>
          </cell>
          <cell r="O256" t="str">
            <v/>
          </cell>
          <cell r="P256" t="str">
            <v/>
          </cell>
          <cell r="Q256" t="str">
            <v/>
          </cell>
          <cell r="R256" t="str">
            <v/>
          </cell>
          <cell r="S256" t="str">
            <v/>
          </cell>
          <cell r="T256" t="str">
            <v/>
          </cell>
          <cell r="U256" t="str">
            <v/>
          </cell>
          <cell r="V256" t="str">
            <v/>
          </cell>
          <cell r="W256" t="str">
            <v/>
          </cell>
          <cell r="X256" t="str">
            <v/>
          </cell>
          <cell r="Y256" t="str">
            <v/>
          </cell>
          <cell r="Z256" t="str">
            <v/>
          </cell>
          <cell r="AA256" t="str">
            <v/>
          </cell>
          <cell r="AB256" t="str">
            <v/>
          </cell>
          <cell r="AC256" t="str">
            <v/>
          </cell>
          <cell r="AD256" t="str">
            <v/>
          </cell>
          <cell r="AE256" t="str">
            <v/>
          </cell>
          <cell r="AF256" t="str">
            <v/>
          </cell>
        </row>
        <row r="257">
          <cell r="A257">
            <v>246</v>
          </cell>
          <cell r="B257" t="str">
            <v>Q6 53.0*45.0</v>
          </cell>
          <cell r="C257">
            <v>1143</v>
          </cell>
          <cell r="D257">
            <v>1346</v>
          </cell>
          <cell r="E257">
            <v>25</v>
          </cell>
          <cell r="F257">
            <v>25</v>
          </cell>
          <cell r="G257">
            <v>26</v>
          </cell>
          <cell r="H257">
            <v>26</v>
          </cell>
          <cell r="I257">
            <v>1</v>
          </cell>
          <cell r="J257">
            <v>1</v>
          </cell>
          <cell r="K257">
            <v>203.5</v>
          </cell>
          <cell r="L257">
            <v>1</v>
          </cell>
          <cell r="M257">
            <v>12</v>
          </cell>
          <cell r="N257">
            <v>27</v>
          </cell>
          <cell r="O257">
            <v>27</v>
          </cell>
          <cell r="P257">
            <v>38</v>
          </cell>
          <cell r="Q257">
            <v>0</v>
          </cell>
          <cell r="R257">
            <v>0.1</v>
          </cell>
          <cell r="S257">
            <v>0.1</v>
          </cell>
          <cell r="T257">
            <v>0.1</v>
          </cell>
          <cell r="U257">
            <v>1</v>
          </cell>
          <cell r="V257">
            <v>15</v>
          </cell>
          <cell r="W257">
            <v>12</v>
          </cell>
          <cell r="X257">
            <v>1</v>
          </cell>
          <cell r="Y257">
            <v>1</v>
          </cell>
          <cell r="Z257">
            <v>50</v>
          </cell>
          <cell r="AA257">
            <v>50</v>
          </cell>
          <cell r="AB257">
            <v>0.04</v>
          </cell>
          <cell r="AC257">
            <v>0.04</v>
          </cell>
          <cell r="AD257">
            <v>1</v>
          </cell>
          <cell r="AE257">
            <v>50</v>
          </cell>
          <cell r="AF257">
            <v>0.04</v>
          </cell>
        </row>
        <row r="258">
          <cell r="A258">
            <v>247</v>
          </cell>
          <cell r="B258" t="str">
            <v>Q6c53.0*45.0</v>
          </cell>
          <cell r="C258">
            <v>1143</v>
          </cell>
          <cell r="D258">
            <v>1346</v>
          </cell>
          <cell r="E258">
            <v>230</v>
          </cell>
          <cell r="F258">
            <v>230</v>
          </cell>
          <cell r="G258">
            <v>231</v>
          </cell>
          <cell r="H258">
            <v>231</v>
          </cell>
          <cell r="I258">
            <v>1</v>
          </cell>
          <cell r="J258">
            <v>1</v>
          </cell>
          <cell r="K258">
            <v>203.5</v>
          </cell>
          <cell r="L258">
            <v>1</v>
          </cell>
          <cell r="M258">
            <v>12</v>
          </cell>
          <cell r="N258">
            <v>27</v>
          </cell>
          <cell r="O258">
            <v>27</v>
          </cell>
          <cell r="P258">
            <v>38</v>
          </cell>
          <cell r="Q258">
            <v>0</v>
          </cell>
          <cell r="R258">
            <v>0.1</v>
          </cell>
          <cell r="S258">
            <v>0.1</v>
          </cell>
          <cell r="T258">
            <v>0.1</v>
          </cell>
          <cell r="U258">
            <v>1</v>
          </cell>
          <cell r="V258">
            <v>15</v>
          </cell>
          <cell r="W258">
            <v>12</v>
          </cell>
          <cell r="X258">
            <v>1</v>
          </cell>
          <cell r="Y258">
            <v>1</v>
          </cell>
          <cell r="Z258">
            <v>50</v>
          </cell>
          <cell r="AA258">
            <v>50</v>
          </cell>
          <cell r="AB258">
            <v>0.04</v>
          </cell>
          <cell r="AC258">
            <v>0.04</v>
          </cell>
          <cell r="AD258">
            <v>1</v>
          </cell>
          <cell r="AE258">
            <v>50</v>
          </cell>
          <cell r="AF258">
            <v>0.04</v>
          </cell>
        </row>
        <row r="259">
          <cell r="A259">
            <v>248</v>
          </cell>
          <cell r="B259" t="str">
            <v>Q6x53.0*45.0</v>
          </cell>
          <cell r="C259">
            <v>1143</v>
          </cell>
          <cell r="D259">
            <v>1346</v>
          </cell>
          <cell r="E259">
            <v>10</v>
          </cell>
          <cell r="F259">
            <v>10</v>
          </cell>
          <cell r="G259">
            <v>11</v>
          </cell>
          <cell r="H259">
            <v>11</v>
          </cell>
          <cell r="I259">
            <v>2</v>
          </cell>
          <cell r="J259">
            <v>2</v>
          </cell>
          <cell r="K259">
            <v>203.5</v>
          </cell>
          <cell r="L259">
            <v>4</v>
          </cell>
          <cell r="M259">
            <v>12</v>
          </cell>
          <cell r="N259">
            <v>27</v>
          </cell>
          <cell r="O259">
            <v>27</v>
          </cell>
          <cell r="P259">
            <v>38</v>
          </cell>
          <cell r="Q259">
            <v>0</v>
          </cell>
          <cell r="R259">
            <v>0.1</v>
          </cell>
          <cell r="S259">
            <v>0.1</v>
          </cell>
          <cell r="T259">
            <v>0.1</v>
          </cell>
          <cell r="U259">
            <v>1</v>
          </cell>
          <cell r="V259">
            <v>15</v>
          </cell>
          <cell r="W259">
            <v>12</v>
          </cell>
          <cell r="X259">
            <v>1</v>
          </cell>
          <cell r="Y259">
            <v>1</v>
          </cell>
          <cell r="Z259">
            <v>50</v>
          </cell>
          <cell r="AA259">
            <v>50</v>
          </cell>
          <cell r="AB259">
            <v>0.04</v>
          </cell>
          <cell r="AC259">
            <v>0.04</v>
          </cell>
          <cell r="AD259">
            <v>1</v>
          </cell>
          <cell r="AE259">
            <v>50</v>
          </cell>
          <cell r="AF259">
            <v>0.04</v>
          </cell>
        </row>
        <row r="260">
          <cell r="A260">
            <v>249</v>
          </cell>
          <cell r="B260" t="str">
            <v/>
          </cell>
          <cell r="C260" t="str">
            <v/>
          </cell>
          <cell r="D260" t="str">
            <v/>
          </cell>
          <cell r="E260" t="str">
            <v/>
          </cell>
          <cell r="F260" t="str">
            <v/>
          </cell>
          <cell r="G260" t="str">
            <v/>
          </cell>
          <cell r="H260" t="str">
            <v/>
          </cell>
          <cell r="I260" t="str">
            <v/>
          </cell>
          <cell r="J260" t="str">
            <v/>
          </cell>
          <cell r="K260" t="str">
            <v/>
          </cell>
          <cell r="L260" t="str">
            <v/>
          </cell>
          <cell r="M260" t="str">
            <v/>
          </cell>
          <cell r="N260" t="str">
            <v/>
          </cell>
          <cell r="O260" t="str">
            <v/>
          </cell>
          <cell r="P260" t="str">
            <v/>
          </cell>
          <cell r="Q260" t="str">
            <v/>
          </cell>
          <cell r="R260" t="str">
            <v/>
          </cell>
          <cell r="S260" t="str">
            <v/>
          </cell>
          <cell r="T260" t="str">
            <v/>
          </cell>
          <cell r="U260" t="str">
            <v/>
          </cell>
          <cell r="V260" t="str">
            <v/>
          </cell>
          <cell r="W260" t="str">
            <v/>
          </cell>
          <cell r="X260" t="str">
            <v/>
          </cell>
          <cell r="Y260" t="str">
            <v/>
          </cell>
          <cell r="Z260" t="str">
            <v/>
          </cell>
          <cell r="AA260" t="str">
            <v/>
          </cell>
          <cell r="AB260" t="str">
            <v/>
          </cell>
          <cell r="AC260" t="str">
            <v/>
          </cell>
          <cell r="AD260" t="str">
            <v/>
          </cell>
          <cell r="AE260" t="str">
            <v/>
          </cell>
          <cell r="AF260" t="str">
            <v/>
          </cell>
        </row>
        <row r="261">
          <cell r="A261">
            <v>250</v>
          </cell>
          <cell r="B261" t="str">
            <v/>
          </cell>
          <cell r="C261" t="str">
            <v/>
          </cell>
          <cell r="D261" t="str">
            <v/>
          </cell>
          <cell r="E261" t="str">
            <v/>
          </cell>
          <cell r="F261" t="str">
            <v/>
          </cell>
          <cell r="G261" t="str">
            <v/>
          </cell>
          <cell r="H261" t="str">
            <v/>
          </cell>
          <cell r="I261" t="str">
            <v/>
          </cell>
          <cell r="J261" t="str">
            <v/>
          </cell>
          <cell r="K261" t="str">
            <v/>
          </cell>
          <cell r="L261" t="str">
            <v/>
          </cell>
          <cell r="M261" t="str">
            <v/>
          </cell>
          <cell r="N261" t="str">
            <v/>
          </cell>
          <cell r="O261" t="str">
            <v/>
          </cell>
          <cell r="P261" t="str">
            <v/>
          </cell>
          <cell r="Q261" t="str">
            <v/>
          </cell>
          <cell r="R261" t="str">
            <v/>
          </cell>
          <cell r="S261" t="str">
            <v/>
          </cell>
          <cell r="T261" t="str">
            <v/>
          </cell>
          <cell r="U261" t="str">
            <v/>
          </cell>
          <cell r="V261" t="str">
            <v/>
          </cell>
          <cell r="W261" t="str">
            <v/>
          </cell>
          <cell r="X261" t="str">
            <v/>
          </cell>
          <cell r="Y261" t="str">
            <v/>
          </cell>
          <cell r="Z261" t="str">
            <v/>
          </cell>
          <cell r="AA261" t="str">
            <v/>
          </cell>
          <cell r="AB261" t="str">
            <v/>
          </cell>
          <cell r="AC261" t="str">
            <v/>
          </cell>
          <cell r="AD261" t="str">
            <v/>
          </cell>
          <cell r="AE261" t="str">
            <v/>
          </cell>
          <cell r="AF261" t="str">
            <v/>
          </cell>
        </row>
        <row r="262">
          <cell r="A262">
            <v>251</v>
          </cell>
          <cell r="B262" t="str">
            <v>Q7 27.5*22.5</v>
          </cell>
          <cell r="C262">
            <v>572</v>
          </cell>
          <cell r="D262">
            <v>699</v>
          </cell>
          <cell r="E262">
            <v>8</v>
          </cell>
          <cell r="F262">
            <v>8</v>
          </cell>
          <cell r="G262">
            <v>8</v>
          </cell>
          <cell r="H262">
            <v>8</v>
          </cell>
          <cell r="I262">
            <v>1</v>
          </cell>
          <cell r="J262">
            <v>1</v>
          </cell>
          <cell r="K262">
            <v>203.5</v>
          </cell>
          <cell r="L262">
            <v>1</v>
          </cell>
          <cell r="M262">
            <v>32</v>
          </cell>
          <cell r="N262">
            <v>72</v>
          </cell>
          <cell r="O262">
            <v>72</v>
          </cell>
          <cell r="P262">
            <v>100</v>
          </cell>
          <cell r="Q262">
            <v>0</v>
          </cell>
          <cell r="R262">
            <v>0.1</v>
          </cell>
          <cell r="S262">
            <v>0.1</v>
          </cell>
          <cell r="T262">
            <v>0.1</v>
          </cell>
          <cell r="U262">
            <v>1</v>
          </cell>
          <cell r="V262">
            <v>15</v>
          </cell>
          <cell r="W262">
            <v>12</v>
          </cell>
          <cell r="X262">
            <v>1</v>
          </cell>
          <cell r="Y262">
            <v>1</v>
          </cell>
          <cell r="Z262">
            <v>50</v>
          </cell>
          <cell r="AA262">
            <v>50</v>
          </cell>
          <cell r="AB262">
            <v>0.04</v>
          </cell>
          <cell r="AC262">
            <v>0.04</v>
          </cell>
          <cell r="AD262">
            <v>1</v>
          </cell>
          <cell r="AE262">
            <v>50</v>
          </cell>
          <cell r="AF262">
            <v>0.04</v>
          </cell>
        </row>
        <row r="263">
          <cell r="A263">
            <v>252</v>
          </cell>
          <cell r="B263" t="str">
            <v>Q7 27.5*23.0</v>
          </cell>
          <cell r="C263">
            <v>584</v>
          </cell>
          <cell r="D263">
            <v>699</v>
          </cell>
          <cell r="E263">
            <v>8</v>
          </cell>
          <cell r="F263">
            <v>8</v>
          </cell>
          <cell r="G263">
            <v>8</v>
          </cell>
          <cell r="H263">
            <v>8</v>
          </cell>
          <cell r="I263">
            <v>1</v>
          </cell>
          <cell r="J263">
            <v>1</v>
          </cell>
          <cell r="K263">
            <v>203.5</v>
          </cell>
          <cell r="L263">
            <v>1</v>
          </cell>
          <cell r="M263">
            <v>31</v>
          </cell>
          <cell r="N263">
            <v>71</v>
          </cell>
          <cell r="O263">
            <v>71</v>
          </cell>
          <cell r="P263">
            <v>98</v>
          </cell>
          <cell r="Q263">
            <v>0</v>
          </cell>
          <cell r="R263">
            <v>0.1</v>
          </cell>
          <cell r="S263">
            <v>0.1</v>
          </cell>
          <cell r="T263">
            <v>0.1</v>
          </cell>
          <cell r="U263">
            <v>1</v>
          </cell>
          <cell r="V263">
            <v>15</v>
          </cell>
          <cell r="W263">
            <v>12</v>
          </cell>
          <cell r="X263">
            <v>1</v>
          </cell>
          <cell r="Y263">
            <v>1</v>
          </cell>
          <cell r="Z263">
            <v>50</v>
          </cell>
          <cell r="AA263">
            <v>50</v>
          </cell>
          <cell r="AB263">
            <v>0.04</v>
          </cell>
          <cell r="AC263">
            <v>0.04</v>
          </cell>
          <cell r="AD263">
            <v>1</v>
          </cell>
          <cell r="AE263">
            <v>50</v>
          </cell>
          <cell r="AF263">
            <v>0.04</v>
          </cell>
        </row>
        <row r="264">
          <cell r="A264">
            <v>253</v>
          </cell>
          <cell r="B264" t="str">
            <v/>
          </cell>
          <cell r="C264" t="str">
            <v/>
          </cell>
          <cell r="D264" t="str">
            <v/>
          </cell>
          <cell r="E264" t="str">
            <v/>
          </cell>
          <cell r="F264" t="str">
            <v/>
          </cell>
          <cell r="G264" t="str">
            <v/>
          </cell>
          <cell r="H264" t="str">
            <v/>
          </cell>
          <cell r="I264" t="str">
            <v/>
          </cell>
          <cell r="J264" t="str">
            <v/>
          </cell>
          <cell r="K264" t="str">
            <v/>
          </cell>
          <cell r="L264" t="str">
            <v/>
          </cell>
          <cell r="M264" t="str">
            <v/>
          </cell>
          <cell r="N264" t="str">
            <v/>
          </cell>
          <cell r="O264" t="str">
            <v/>
          </cell>
          <cell r="P264" t="str">
            <v/>
          </cell>
          <cell r="Q264" t="str">
            <v/>
          </cell>
          <cell r="R264" t="str">
            <v/>
          </cell>
          <cell r="S264" t="str">
            <v/>
          </cell>
          <cell r="T264" t="str">
            <v/>
          </cell>
          <cell r="U264" t="str">
            <v/>
          </cell>
          <cell r="V264" t="str">
            <v/>
          </cell>
          <cell r="W264" t="str">
            <v/>
          </cell>
          <cell r="X264" t="str">
            <v/>
          </cell>
          <cell r="Y264" t="str">
            <v/>
          </cell>
          <cell r="Z264" t="str">
            <v/>
          </cell>
          <cell r="AA264" t="str">
            <v/>
          </cell>
          <cell r="AB264" t="str">
            <v/>
          </cell>
          <cell r="AC264" t="str">
            <v/>
          </cell>
          <cell r="AD264" t="str">
            <v/>
          </cell>
          <cell r="AE264" t="str">
            <v/>
          </cell>
          <cell r="AF264" t="str">
            <v/>
          </cell>
        </row>
        <row r="265">
          <cell r="A265">
            <v>254</v>
          </cell>
          <cell r="B265" t="str">
            <v>Q7 29.5*24.5</v>
          </cell>
          <cell r="C265">
            <v>622</v>
          </cell>
          <cell r="D265">
            <v>749</v>
          </cell>
          <cell r="E265">
            <v>8</v>
          </cell>
          <cell r="F265">
            <v>8</v>
          </cell>
          <cell r="G265">
            <v>8</v>
          </cell>
          <cell r="H265">
            <v>8</v>
          </cell>
          <cell r="I265">
            <v>1</v>
          </cell>
          <cell r="J265">
            <v>1</v>
          </cell>
          <cell r="K265">
            <v>203.5</v>
          </cell>
          <cell r="L265">
            <v>1</v>
          </cell>
          <cell r="M265">
            <v>30</v>
          </cell>
          <cell r="N265">
            <v>67</v>
          </cell>
          <cell r="O265">
            <v>67</v>
          </cell>
          <cell r="P265">
            <v>93</v>
          </cell>
          <cell r="Q265">
            <v>0</v>
          </cell>
          <cell r="R265">
            <v>0.1</v>
          </cell>
          <cell r="S265">
            <v>0.1</v>
          </cell>
          <cell r="T265">
            <v>0.1</v>
          </cell>
          <cell r="U265">
            <v>1</v>
          </cell>
          <cell r="V265">
            <v>15</v>
          </cell>
          <cell r="W265">
            <v>12</v>
          </cell>
          <cell r="X265">
            <v>1</v>
          </cell>
          <cell r="Y265">
            <v>1</v>
          </cell>
          <cell r="Z265">
            <v>50</v>
          </cell>
          <cell r="AA265">
            <v>50</v>
          </cell>
          <cell r="AB265">
            <v>0.04</v>
          </cell>
          <cell r="AC265">
            <v>0.04</v>
          </cell>
          <cell r="AD265">
            <v>1</v>
          </cell>
          <cell r="AE265">
            <v>50</v>
          </cell>
          <cell r="AF265">
            <v>0.04</v>
          </cell>
        </row>
        <row r="266">
          <cell r="A266">
            <v>255</v>
          </cell>
          <cell r="B266" t="str">
            <v>Q7 29.5*25.0</v>
          </cell>
          <cell r="C266">
            <v>635</v>
          </cell>
          <cell r="D266">
            <v>749</v>
          </cell>
          <cell r="E266">
            <v>8</v>
          </cell>
          <cell r="F266">
            <v>8</v>
          </cell>
          <cell r="G266">
            <v>8</v>
          </cell>
          <cell r="H266">
            <v>8</v>
          </cell>
          <cell r="I266">
            <v>1</v>
          </cell>
          <cell r="J266">
            <v>1</v>
          </cell>
          <cell r="K266">
            <v>203.5</v>
          </cell>
          <cell r="L266">
            <v>1</v>
          </cell>
          <cell r="M266">
            <v>29</v>
          </cell>
          <cell r="N266">
            <v>66</v>
          </cell>
          <cell r="O266">
            <v>66</v>
          </cell>
          <cell r="P266">
            <v>91</v>
          </cell>
          <cell r="Q266">
            <v>0</v>
          </cell>
          <cell r="R266">
            <v>0.1</v>
          </cell>
          <cell r="S266">
            <v>0.1</v>
          </cell>
          <cell r="T266">
            <v>0.1</v>
          </cell>
          <cell r="U266">
            <v>1</v>
          </cell>
          <cell r="V266">
            <v>15</v>
          </cell>
          <cell r="W266">
            <v>12</v>
          </cell>
          <cell r="X266">
            <v>1</v>
          </cell>
          <cell r="Y266">
            <v>1</v>
          </cell>
          <cell r="Z266">
            <v>50</v>
          </cell>
          <cell r="AA266">
            <v>50</v>
          </cell>
          <cell r="AB266">
            <v>0.04</v>
          </cell>
          <cell r="AC266">
            <v>0.04</v>
          </cell>
          <cell r="AD266">
            <v>1</v>
          </cell>
          <cell r="AE266">
            <v>50</v>
          </cell>
          <cell r="AF266">
            <v>0.04</v>
          </cell>
        </row>
        <row r="267">
          <cell r="A267">
            <v>256</v>
          </cell>
          <cell r="B267" t="str">
            <v>Q7 30.5*26.0</v>
          </cell>
          <cell r="C267">
            <v>660</v>
          </cell>
          <cell r="D267">
            <v>775</v>
          </cell>
          <cell r="E267">
            <v>8</v>
          </cell>
          <cell r="F267">
            <v>8</v>
          </cell>
          <cell r="G267">
            <v>8</v>
          </cell>
          <cell r="H267">
            <v>8</v>
          </cell>
          <cell r="I267">
            <v>1</v>
          </cell>
          <cell r="J267">
            <v>1</v>
          </cell>
          <cell r="K267">
            <v>203.5</v>
          </cell>
          <cell r="L267">
            <v>1</v>
          </cell>
          <cell r="M267">
            <v>28</v>
          </cell>
          <cell r="N267">
            <v>63</v>
          </cell>
          <cell r="O267">
            <v>63</v>
          </cell>
          <cell r="P267">
            <v>88</v>
          </cell>
          <cell r="Q267">
            <v>0</v>
          </cell>
          <cell r="R267">
            <v>0.1</v>
          </cell>
          <cell r="S267">
            <v>0.1</v>
          </cell>
          <cell r="T267">
            <v>0.1</v>
          </cell>
          <cell r="U267">
            <v>1</v>
          </cell>
          <cell r="V267">
            <v>15</v>
          </cell>
          <cell r="W267">
            <v>12</v>
          </cell>
          <cell r="X267">
            <v>1</v>
          </cell>
          <cell r="Y267">
            <v>1</v>
          </cell>
          <cell r="Z267">
            <v>50</v>
          </cell>
          <cell r="AA267">
            <v>50</v>
          </cell>
          <cell r="AB267">
            <v>0.04</v>
          </cell>
          <cell r="AC267">
            <v>0.04</v>
          </cell>
          <cell r="AD267">
            <v>1</v>
          </cell>
          <cell r="AE267">
            <v>50</v>
          </cell>
          <cell r="AF267">
            <v>0.04</v>
          </cell>
        </row>
        <row r="268">
          <cell r="A268">
            <v>257</v>
          </cell>
          <cell r="B268" t="str">
            <v>Q7a30.5*26.0</v>
          </cell>
          <cell r="C268">
            <v>660</v>
          </cell>
          <cell r="D268">
            <v>775</v>
          </cell>
          <cell r="E268">
            <v>48</v>
          </cell>
          <cell r="F268">
            <v>48</v>
          </cell>
          <cell r="G268">
            <v>51</v>
          </cell>
          <cell r="H268">
            <v>51</v>
          </cell>
          <cell r="I268">
            <v>1</v>
          </cell>
          <cell r="J268">
            <v>1</v>
          </cell>
          <cell r="K268">
            <v>203.5</v>
          </cell>
          <cell r="L268">
            <v>1</v>
          </cell>
          <cell r="M268">
            <v>28</v>
          </cell>
          <cell r="N268">
            <v>63</v>
          </cell>
          <cell r="O268">
            <v>63</v>
          </cell>
          <cell r="P268">
            <v>88</v>
          </cell>
          <cell r="Q268">
            <v>0</v>
          </cell>
          <cell r="R268">
            <v>0.1</v>
          </cell>
          <cell r="S268">
            <v>0.1</v>
          </cell>
          <cell r="T268">
            <v>0.1</v>
          </cell>
          <cell r="U268">
            <v>1</v>
          </cell>
          <cell r="V268">
            <v>15</v>
          </cell>
          <cell r="W268">
            <v>12</v>
          </cell>
          <cell r="X268">
            <v>1</v>
          </cell>
          <cell r="Y268">
            <v>1</v>
          </cell>
          <cell r="Z268">
            <v>50</v>
          </cell>
          <cell r="AA268">
            <v>50</v>
          </cell>
          <cell r="AB268">
            <v>0.04</v>
          </cell>
          <cell r="AC268">
            <v>0.04</v>
          </cell>
          <cell r="AD268">
            <v>1</v>
          </cell>
          <cell r="AE268">
            <v>50</v>
          </cell>
          <cell r="AF268">
            <v>0.04</v>
          </cell>
        </row>
        <row r="269">
          <cell r="A269">
            <v>258</v>
          </cell>
          <cell r="B269" t="str">
            <v>Q7 33.5*26.5</v>
          </cell>
          <cell r="C269">
            <v>673</v>
          </cell>
          <cell r="D269">
            <v>851</v>
          </cell>
          <cell r="E269">
            <v>8</v>
          </cell>
          <cell r="F269">
            <v>8</v>
          </cell>
          <cell r="G269">
            <v>8</v>
          </cell>
          <cell r="H269">
            <v>8</v>
          </cell>
          <cell r="I269">
            <v>1</v>
          </cell>
          <cell r="J269">
            <v>1</v>
          </cell>
          <cell r="K269">
            <v>203.5</v>
          </cell>
          <cell r="L269">
            <v>1</v>
          </cell>
          <cell r="M269">
            <v>28</v>
          </cell>
          <cell r="N269">
            <v>62</v>
          </cell>
          <cell r="O269">
            <v>62</v>
          </cell>
          <cell r="P269">
            <v>86</v>
          </cell>
          <cell r="Q269">
            <v>0</v>
          </cell>
          <cell r="R269">
            <v>0.1</v>
          </cell>
          <cell r="S269">
            <v>0.1</v>
          </cell>
          <cell r="T269">
            <v>0.1</v>
          </cell>
          <cell r="U269">
            <v>1</v>
          </cell>
          <cell r="V269">
            <v>15</v>
          </cell>
          <cell r="W269">
            <v>12</v>
          </cell>
          <cell r="X269">
            <v>1</v>
          </cell>
          <cell r="Y269">
            <v>1</v>
          </cell>
          <cell r="Z269">
            <v>50</v>
          </cell>
          <cell r="AA269">
            <v>50</v>
          </cell>
          <cell r="AB269">
            <v>0.04</v>
          </cell>
          <cell r="AC269">
            <v>0.04</v>
          </cell>
          <cell r="AD269">
            <v>1</v>
          </cell>
          <cell r="AE269">
            <v>50</v>
          </cell>
          <cell r="AF269">
            <v>0.04</v>
          </cell>
        </row>
        <row r="270">
          <cell r="A270">
            <v>259</v>
          </cell>
          <cell r="B270" t="str">
            <v>Q7b33.5*26.5</v>
          </cell>
          <cell r="C270">
            <v>673</v>
          </cell>
          <cell r="D270">
            <v>851</v>
          </cell>
          <cell r="E270">
            <v>25</v>
          </cell>
          <cell r="F270">
            <v>25</v>
          </cell>
          <cell r="G270">
            <v>49</v>
          </cell>
          <cell r="H270">
            <v>49</v>
          </cell>
          <cell r="I270">
            <v>1</v>
          </cell>
          <cell r="J270">
            <v>1</v>
          </cell>
          <cell r="K270">
            <v>203.5</v>
          </cell>
          <cell r="L270">
            <v>1</v>
          </cell>
          <cell r="M270">
            <v>28</v>
          </cell>
          <cell r="N270">
            <v>62</v>
          </cell>
          <cell r="O270">
            <v>62</v>
          </cell>
          <cell r="P270">
            <v>86</v>
          </cell>
          <cell r="Q270">
            <v>0</v>
          </cell>
          <cell r="R270">
            <v>0.1</v>
          </cell>
          <cell r="S270">
            <v>0.1</v>
          </cell>
          <cell r="T270">
            <v>0.1</v>
          </cell>
          <cell r="U270">
            <v>1</v>
          </cell>
          <cell r="V270">
            <v>15</v>
          </cell>
          <cell r="W270">
            <v>12</v>
          </cell>
          <cell r="X270">
            <v>1</v>
          </cell>
          <cell r="Y270">
            <v>1</v>
          </cell>
          <cell r="Z270">
            <v>50</v>
          </cell>
          <cell r="AA270">
            <v>50</v>
          </cell>
          <cell r="AB270">
            <v>0.04</v>
          </cell>
          <cell r="AC270">
            <v>0.04</v>
          </cell>
          <cell r="AD270">
            <v>1</v>
          </cell>
          <cell r="AE270">
            <v>50</v>
          </cell>
          <cell r="AF270">
            <v>0.04</v>
          </cell>
        </row>
        <row r="271">
          <cell r="A271">
            <v>260</v>
          </cell>
          <cell r="B271" t="str">
            <v>Q7h33.5*26.5</v>
          </cell>
          <cell r="C271">
            <v>673</v>
          </cell>
          <cell r="D271">
            <v>851</v>
          </cell>
          <cell r="E271">
            <v>8</v>
          </cell>
          <cell r="F271">
            <v>8</v>
          </cell>
          <cell r="G271">
            <v>8</v>
          </cell>
          <cell r="H271">
            <v>8</v>
          </cell>
          <cell r="I271">
            <v>1</v>
          </cell>
          <cell r="J271">
            <v>2</v>
          </cell>
          <cell r="K271">
            <v>203.5</v>
          </cell>
          <cell r="L271">
            <v>2</v>
          </cell>
          <cell r="M271">
            <v>28</v>
          </cell>
          <cell r="N271">
            <v>62</v>
          </cell>
          <cell r="O271">
            <v>62</v>
          </cell>
          <cell r="P271">
            <v>86</v>
          </cell>
          <cell r="Q271">
            <v>0</v>
          </cell>
          <cell r="R271">
            <v>0.1</v>
          </cell>
          <cell r="S271">
            <v>0.1</v>
          </cell>
          <cell r="T271">
            <v>0.1</v>
          </cell>
          <cell r="U271">
            <v>1</v>
          </cell>
          <cell r="V271">
            <v>15</v>
          </cell>
          <cell r="W271">
            <v>12</v>
          </cell>
          <cell r="X271">
            <v>1</v>
          </cell>
          <cell r="Y271">
            <v>1</v>
          </cell>
          <cell r="Z271">
            <v>50</v>
          </cell>
          <cell r="AA271">
            <v>50</v>
          </cell>
          <cell r="AB271">
            <v>0.04</v>
          </cell>
          <cell r="AC271">
            <v>0.04</v>
          </cell>
          <cell r="AD271">
            <v>1</v>
          </cell>
          <cell r="AE271">
            <v>50</v>
          </cell>
          <cell r="AF271">
            <v>0.04</v>
          </cell>
        </row>
        <row r="272">
          <cell r="A272">
            <v>261</v>
          </cell>
          <cell r="B272" t="str">
            <v/>
          </cell>
          <cell r="C272" t="str">
            <v/>
          </cell>
          <cell r="D272" t="str">
            <v/>
          </cell>
          <cell r="E272" t="str">
            <v/>
          </cell>
          <cell r="F272" t="str">
            <v/>
          </cell>
          <cell r="G272" t="str">
            <v/>
          </cell>
          <cell r="H272" t="str">
            <v/>
          </cell>
          <cell r="I272" t="str">
            <v/>
          </cell>
          <cell r="J272" t="str">
            <v/>
          </cell>
          <cell r="K272" t="str">
            <v/>
          </cell>
          <cell r="L272" t="str">
            <v/>
          </cell>
          <cell r="M272" t="str">
            <v/>
          </cell>
          <cell r="N272" t="str">
            <v/>
          </cell>
          <cell r="O272" t="str">
            <v/>
          </cell>
          <cell r="P272" t="str">
            <v/>
          </cell>
          <cell r="Q272" t="str">
            <v/>
          </cell>
          <cell r="R272" t="str">
            <v/>
          </cell>
          <cell r="S272" t="str">
            <v/>
          </cell>
          <cell r="T272" t="str">
            <v/>
          </cell>
          <cell r="U272" t="str">
            <v/>
          </cell>
          <cell r="V272" t="str">
            <v/>
          </cell>
          <cell r="W272" t="str">
            <v/>
          </cell>
          <cell r="X272" t="str">
            <v/>
          </cell>
          <cell r="Y272" t="str">
            <v/>
          </cell>
          <cell r="Z272" t="str">
            <v/>
          </cell>
          <cell r="AA272" t="str">
            <v/>
          </cell>
          <cell r="AB272" t="str">
            <v/>
          </cell>
          <cell r="AC272" t="str">
            <v/>
          </cell>
          <cell r="AD272" t="str">
            <v/>
          </cell>
          <cell r="AE272" t="str">
            <v/>
          </cell>
          <cell r="AF272" t="str">
            <v/>
          </cell>
        </row>
        <row r="273">
          <cell r="A273">
            <v>262</v>
          </cell>
          <cell r="B273" t="str">
            <v>Q7 36.0*28.0</v>
          </cell>
          <cell r="C273">
            <v>711</v>
          </cell>
          <cell r="D273">
            <v>914</v>
          </cell>
          <cell r="E273">
            <v>14</v>
          </cell>
          <cell r="F273">
            <v>14</v>
          </cell>
          <cell r="G273">
            <v>15</v>
          </cell>
          <cell r="H273">
            <v>15</v>
          </cell>
          <cell r="I273">
            <v>1</v>
          </cell>
          <cell r="J273">
            <v>1</v>
          </cell>
          <cell r="K273">
            <v>203.5</v>
          </cell>
          <cell r="L273">
            <v>1</v>
          </cell>
          <cell r="M273">
            <v>26</v>
          </cell>
          <cell r="N273">
            <v>59</v>
          </cell>
          <cell r="O273">
            <v>59</v>
          </cell>
          <cell r="P273">
            <v>82</v>
          </cell>
          <cell r="Q273">
            <v>0</v>
          </cell>
          <cell r="R273">
            <v>0.1</v>
          </cell>
          <cell r="S273">
            <v>0.1</v>
          </cell>
          <cell r="T273">
            <v>0.1</v>
          </cell>
          <cell r="U273">
            <v>1</v>
          </cell>
          <cell r="V273">
            <v>15</v>
          </cell>
          <cell r="W273">
            <v>12</v>
          </cell>
          <cell r="X273">
            <v>1</v>
          </cell>
          <cell r="Y273">
            <v>1</v>
          </cell>
          <cell r="Z273">
            <v>50</v>
          </cell>
          <cell r="AA273">
            <v>50</v>
          </cell>
          <cell r="AB273">
            <v>0.04</v>
          </cell>
          <cell r="AC273">
            <v>0.04</v>
          </cell>
          <cell r="AD273">
            <v>1</v>
          </cell>
          <cell r="AE273">
            <v>50</v>
          </cell>
          <cell r="AF273">
            <v>0.04</v>
          </cell>
        </row>
        <row r="274">
          <cell r="A274">
            <v>263</v>
          </cell>
          <cell r="B274" t="str">
            <v>Q7b36.0*28.0</v>
          </cell>
          <cell r="C274">
            <v>711</v>
          </cell>
          <cell r="D274">
            <v>914</v>
          </cell>
          <cell r="E274">
            <v>44</v>
          </cell>
          <cell r="F274">
            <v>44</v>
          </cell>
          <cell r="G274">
            <v>80</v>
          </cell>
          <cell r="H274">
            <v>80</v>
          </cell>
          <cell r="I274">
            <v>1</v>
          </cell>
          <cell r="J274">
            <v>1</v>
          </cell>
          <cell r="K274">
            <v>203.5</v>
          </cell>
          <cell r="L274">
            <v>1</v>
          </cell>
          <cell r="M274">
            <v>26</v>
          </cell>
          <cell r="N274">
            <v>59</v>
          </cell>
          <cell r="O274">
            <v>59</v>
          </cell>
          <cell r="P274">
            <v>82</v>
          </cell>
          <cell r="Q274">
            <v>0</v>
          </cell>
          <cell r="R274">
            <v>0.1</v>
          </cell>
          <cell r="S274">
            <v>0.1</v>
          </cell>
          <cell r="T274">
            <v>0.1</v>
          </cell>
          <cell r="U274">
            <v>1</v>
          </cell>
          <cell r="V274">
            <v>15</v>
          </cell>
          <cell r="W274">
            <v>12</v>
          </cell>
          <cell r="X274">
            <v>1</v>
          </cell>
          <cell r="Y274">
            <v>1</v>
          </cell>
          <cell r="Z274">
            <v>50</v>
          </cell>
          <cell r="AA274">
            <v>50</v>
          </cell>
          <cell r="AB274">
            <v>0.04</v>
          </cell>
          <cell r="AC274">
            <v>0.04</v>
          </cell>
          <cell r="AD274">
            <v>1</v>
          </cell>
          <cell r="AE274">
            <v>50</v>
          </cell>
          <cell r="AF274">
            <v>0.04</v>
          </cell>
        </row>
        <row r="275">
          <cell r="A275">
            <v>264</v>
          </cell>
          <cell r="B275" t="str">
            <v>Q7h36.0*28.0</v>
          </cell>
          <cell r="C275">
            <v>711</v>
          </cell>
          <cell r="D275">
            <v>914</v>
          </cell>
          <cell r="E275">
            <v>8</v>
          </cell>
          <cell r="F275">
            <v>8</v>
          </cell>
          <cell r="G275">
            <v>8</v>
          </cell>
          <cell r="H275">
            <v>8</v>
          </cell>
          <cell r="I275">
            <v>1</v>
          </cell>
          <cell r="J275">
            <v>2</v>
          </cell>
          <cell r="K275">
            <v>203.5</v>
          </cell>
          <cell r="L275">
            <v>2</v>
          </cell>
          <cell r="M275">
            <v>26</v>
          </cell>
          <cell r="N275">
            <v>59</v>
          </cell>
          <cell r="O275">
            <v>59</v>
          </cell>
          <cell r="P275">
            <v>82</v>
          </cell>
          <cell r="Q275">
            <v>0</v>
          </cell>
          <cell r="R275">
            <v>0.1</v>
          </cell>
          <cell r="S275">
            <v>0.1</v>
          </cell>
          <cell r="T275">
            <v>0.1</v>
          </cell>
          <cell r="U275">
            <v>1</v>
          </cell>
          <cell r="V275">
            <v>15</v>
          </cell>
          <cell r="W275">
            <v>12</v>
          </cell>
          <cell r="X275">
            <v>1</v>
          </cell>
          <cell r="Y275">
            <v>1</v>
          </cell>
          <cell r="Z275">
            <v>50</v>
          </cell>
          <cell r="AA275">
            <v>50</v>
          </cell>
          <cell r="AB275">
            <v>0.04</v>
          </cell>
          <cell r="AC275">
            <v>0.04</v>
          </cell>
          <cell r="AD275">
            <v>1</v>
          </cell>
          <cell r="AE275">
            <v>50</v>
          </cell>
          <cell r="AF275">
            <v>0.04</v>
          </cell>
        </row>
        <row r="276">
          <cell r="A276">
            <v>265</v>
          </cell>
          <cell r="B276" t="str">
            <v/>
          </cell>
          <cell r="C276" t="str">
            <v/>
          </cell>
          <cell r="D276" t="str">
            <v/>
          </cell>
          <cell r="E276" t="str">
            <v/>
          </cell>
          <cell r="F276" t="str">
            <v/>
          </cell>
          <cell r="G276" t="str">
            <v/>
          </cell>
          <cell r="H276" t="str">
            <v/>
          </cell>
          <cell r="I276" t="str">
            <v/>
          </cell>
          <cell r="J276" t="str">
            <v/>
          </cell>
          <cell r="K276" t="str">
            <v/>
          </cell>
          <cell r="L276" t="str">
            <v/>
          </cell>
          <cell r="M276" t="str">
            <v/>
          </cell>
          <cell r="N276" t="str">
            <v/>
          </cell>
          <cell r="O276" t="str">
            <v/>
          </cell>
          <cell r="P276" t="str">
            <v/>
          </cell>
          <cell r="Q276" t="str">
            <v/>
          </cell>
          <cell r="R276" t="str">
            <v/>
          </cell>
          <cell r="S276" t="str">
            <v/>
          </cell>
          <cell r="T276" t="str">
            <v/>
          </cell>
          <cell r="U276" t="str">
            <v/>
          </cell>
          <cell r="V276" t="str">
            <v/>
          </cell>
          <cell r="W276" t="str">
            <v/>
          </cell>
          <cell r="X276" t="str">
            <v/>
          </cell>
          <cell r="Y276" t="str">
            <v/>
          </cell>
          <cell r="Z276" t="str">
            <v/>
          </cell>
          <cell r="AA276" t="str">
            <v/>
          </cell>
          <cell r="AB276" t="str">
            <v/>
          </cell>
          <cell r="AC276" t="str">
            <v/>
          </cell>
          <cell r="AD276" t="str">
            <v/>
          </cell>
          <cell r="AE276" t="str">
            <v/>
          </cell>
          <cell r="AF276" t="str">
            <v/>
          </cell>
        </row>
        <row r="277">
          <cell r="A277">
            <v>266</v>
          </cell>
          <cell r="B277" t="str">
            <v>Q7 28.5*36.0</v>
          </cell>
          <cell r="C277">
            <v>914</v>
          </cell>
          <cell r="D277">
            <v>724</v>
          </cell>
          <cell r="E277">
            <v>8</v>
          </cell>
          <cell r="F277">
            <v>8</v>
          </cell>
          <cell r="G277">
            <v>8</v>
          </cell>
          <cell r="H277">
            <v>8</v>
          </cell>
          <cell r="I277">
            <v>1</v>
          </cell>
          <cell r="J277">
            <v>1</v>
          </cell>
          <cell r="K277">
            <v>203.5</v>
          </cell>
          <cell r="L277">
            <v>1</v>
          </cell>
          <cell r="M277">
            <v>20</v>
          </cell>
          <cell r="N277">
            <v>44</v>
          </cell>
          <cell r="O277">
            <v>44</v>
          </cell>
          <cell r="P277">
            <v>61</v>
          </cell>
          <cell r="Q277">
            <v>0</v>
          </cell>
          <cell r="R277">
            <v>0.1</v>
          </cell>
          <cell r="S277">
            <v>0.1</v>
          </cell>
          <cell r="T277">
            <v>0.1</v>
          </cell>
          <cell r="U277">
            <v>1</v>
          </cell>
          <cell r="V277">
            <v>15</v>
          </cell>
          <cell r="W277">
            <v>12</v>
          </cell>
          <cell r="X277">
            <v>1</v>
          </cell>
          <cell r="Y277">
            <v>1</v>
          </cell>
          <cell r="Z277">
            <v>50</v>
          </cell>
          <cell r="AA277">
            <v>50</v>
          </cell>
          <cell r="AB277">
            <v>0.04</v>
          </cell>
          <cell r="AC277">
            <v>0.04</v>
          </cell>
          <cell r="AD277">
            <v>1</v>
          </cell>
          <cell r="AE277">
            <v>50</v>
          </cell>
          <cell r="AF277">
            <v>0.04</v>
          </cell>
        </row>
        <row r="278">
          <cell r="A278">
            <v>267</v>
          </cell>
          <cell r="B278" t="str">
            <v>Q7a28.5*36.0</v>
          </cell>
          <cell r="C278">
            <v>914</v>
          </cell>
          <cell r="D278">
            <v>724</v>
          </cell>
          <cell r="E278">
            <v>175</v>
          </cell>
          <cell r="F278">
            <v>175</v>
          </cell>
          <cell r="G278">
            <v>25</v>
          </cell>
          <cell r="H278">
            <v>25</v>
          </cell>
          <cell r="I278">
            <v>1</v>
          </cell>
          <cell r="J278">
            <v>1</v>
          </cell>
          <cell r="K278">
            <v>203.5</v>
          </cell>
          <cell r="L278">
            <v>1</v>
          </cell>
          <cell r="M278">
            <v>20</v>
          </cell>
          <cell r="N278">
            <v>44</v>
          </cell>
          <cell r="O278">
            <v>44</v>
          </cell>
          <cell r="P278">
            <v>61</v>
          </cell>
          <cell r="Q278">
            <v>0</v>
          </cell>
          <cell r="R278">
            <v>0.1</v>
          </cell>
          <cell r="S278">
            <v>0.1</v>
          </cell>
          <cell r="T278">
            <v>0.1</v>
          </cell>
          <cell r="U278">
            <v>1</v>
          </cell>
          <cell r="V278">
            <v>15</v>
          </cell>
          <cell r="W278">
            <v>12</v>
          </cell>
          <cell r="X278">
            <v>1</v>
          </cell>
          <cell r="Y278">
            <v>1</v>
          </cell>
          <cell r="Z278">
            <v>50</v>
          </cell>
          <cell r="AA278">
            <v>50</v>
          </cell>
          <cell r="AB278">
            <v>0.04</v>
          </cell>
          <cell r="AC278">
            <v>0.04</v>
          </cell>
          <cell r="AD278">
            <v>1</v>
          </cell>
          <cell r="AE278">
            <v>50</v>
          </cell>
          <cell r="AF278">
            <v>0.04</v>
          </cell>
        </row>
        <row r="279">
          <cell r="A279">
            <v>268</v>
          </cell>
          <cell r="B279" t="str">
            <v>Q7 37.0*30.0</v>
          </cell>
          <cell r="C279">
            <v>762</v>
          </cell>
          <cell r="D279">
            <v>940</v>
          </cell>
          <cell r="E279">
            <v>14</v>
          </cell>
          <cell r="F279">
            <v>14</v>
          </cell>
          <cell r="G279">
            <v>8</v>
          </cell>
          <cell r="H279">
            <v>8</v>
          </cell>
          <cell r="I279">
            <v>1</v>
          </cell>
          <cell r="J279">
            <v>1</v>
          </cell>
          <cell r="K279">
            <v>203.5</v>
          </cell>
          <cell r="L279">
            <v>1</v>
          </cell>
          <cell r="M279">
            <v>24</v>
          </cell>
          <cell r="N279">
            <v>55</v>
          </cell>
          <cell r="O279">
            <v>55</v>
          </cell>
          <cell r="P279">
            <v>76</v>
          </cell>
          <cell r="Q279">
            <v>0</v>
          </cell>
          <cell r="R279">
            <v>0.1</v>
          </cell>
          <cell r="S279">
            <v>0.1</v>
          </cell>
          <cell r="T279">
            <v>0.1</v>
          </cell>
          <cell r="U279">
            <v>1</v>
          </cell>
          <cell r="V279">
            <v>15</v>
          </cell>
          <cell r="W279">
            <v>12</v>
          </cell>
          <cell r="X279">
            <v>1</v>
          </cell>
          <cell r="Y279">
            <v>1</v>
          </cell>
          <cell r="Z279">
            <v>50</v>
          </cell>
          <cell r="AA279">
            <v>50</v>
          </cell>
          <cell r="AB279">
            <v>0.04</v>
          </cell>
          <cell r="AC279">
            <v>0.04</v>
          </cell>
          <cell r="AD279">
            <v>1</v>
          </cell>
          <cell r="AE279">
            <v>50</v>
          </cell>
          <cell r="AF279">
            <v>0.04</v>
          </cell>
        </row>
        <row r="280">
          <cell r="A280">
            <v>269</v>
          </cell>
          <cell r="B280" t="str">
            <v>Q7b37.0*30.0</v>
          </cell>
          <cell r="C280">
            <v>762</v>
          </cell>
          <cell r="D280">
            <v>940</v>
          </cell>
          <cell r="E280">
            <v>69</v>
          </cell>
          <cell r="F280">
            <v>69</v>
          </cell>
          <cell r="G280">
            <v>93</v>
          </cell>
          <cell r="H280">
            <v>93</v>
          </cell>
          <cell r="I280">
            <v>1</v>
          </cell>
          <cell r="J280">
            <v>1</v>
          </cell>
          <cell r="K280">
            <v>203.5</v>
          </cell>
          <cell r="L280">
            <v>1</v>
          </cell>
          <cell r="M280">
            <v>24</v>
          </cell>
          <cell r="N280">
            <v>55</v>
          </cell>
          <cell r="O280">
            <v>55</v>
          </cell>
          <cell r="P280">
            <v>76</v>
          </cell>
          <cell r="Q280">
            <v>0</v>
          </cell>
          <cell r="R280">
            <v>0.1</v>
          </cell>
          <cell r="S280">
            <v>0.1</v>
          </cell>
          <cell r="T280">
            <v>0.1</v>
          </cell>
          <cell r="U280">
            <v>1</v>
          </cell>
          <cell r="V280">
            <v>15</v>
          </cell>
          <cell r="W280">
            <v>12</v>
          </cell>
          <cell r="X280">
            <v>1</v>
          </cell>
          <cell r="Y280">
            <v>1</v>
          </cell>
          <cell r="Z280">
            <v>50</v>
          </cell>
          <cell r="AA280">
            <v>50</v>
          </cell>
          <cell r="AB280">
            <v>0.04</v>
          </cell>
          <cell r="AC280">
            <v>0.04</v>
          </cell>
          <cell r="AD280">
            <v>1</v>
          </cell>
          <cell r="AE280">
            <v>50</v>
          </cell>
          <cell r="AF280">
            <v>0.04</v>
          </cell>
        </row>
        <row r="281">
          <cell r="A281">
            <v>270</v>
          </cell>
          <cell r="B281" t="str">
            <v>Q7 39.0*30.5</v>
          </cell>
          <cell r="C281">
            <v>775</v>
          </cell>
          <cell r="D281">
            <v>991</v>
          </cell>
          <cell r="E281">
            <v>21</v>
          </cell>
          <cell r="F281">
            <v>21</v>
          </cell>
          <cell r="G281">
            <v>34</v>
          </cell>
          <cell r="H281">
            <v>34</v>
          </cell>
          <cell r="I281">
            <v>1</v>
          </cell>
          <cell r="J281">
            <v>1</v>
          </cell>
          <cell r="K281">
            <v>203.5</v>
          </cell>
          <cell r="L281">
            <v>1</v>
          </cell>
          <cell r="M281">
            <v>24</v>
          </cell>
          <cell r="N281">
            <v>54</v>
          </cell>
          <cell r="O281">
            <v>54</v>
          </cell>
          <cell r="P281">
            <v>75</v>
          </cell>
          <cell r="Q281">
            <v>0</v>
          </cell>
          <cell r="R281">
            <v>0.1</v>
          </cell>
          <cell r="S281">
            <v>0.1</v>
          </cell>
          <cell r="T281">
            <v>0.1</v>
          </cell>
          <cell r="U281">
            <v>1</v>
          </cell>
          <cell r="V281">
            <v>15</v>
          </cell>
          <cell r="W281">
            <v>12</v>
          </cell>
          <cell r="X281">
            <v>1</v>
          </cell>
          <cell r="Y281">
            <v>1</v>
          </cell>
          <cell r="Z281">
            <v>50</v>
          </cell>
          <cell r="AA281">
            <v>50</v>
          </cell>
          <cell r="AB281">
            <v>0.04</v>
          </cell>
          <cell r="AC281">
            <v>0.04</v>
          </cell>
          <cell r="AD281">
            <v>1</v>
          </cell>
          <cell r="AE281">
            <v>50</v>
          </cell>
          <cell r="AF281">
            <v>0.04</v>
          </cell>
        </row>
        <row r="282">
          <cell r="A282">
            <v>271</v>
          </cell>
          <cell r="B282" t="str">
            <v>Q7b39.0*30.5</v>
          </cell>
          <cell r="C282">
            <v>775</v>
          </cell>
          <cell r="D282">
            <v>991</v>
          </cell>
          <cell r="E282">
            <v>76</v>
          </cell>
          <cell r="F282">
            <v>76</v>
          </cell>
          <cell r="G282">
            <v>119</v>
          </cell>
          <cell r="H282">
            <v>119</v>
          </cell>
          <cell r="I282">
            <v>1</v>
          </cell>
          <cell r="J282">
            <v>1</v>
          </cell>
          <cell r="K282">
            <v>203.5</v>
          </cell>
          <cell r="L282">
            <v>1</v>
          </cell>
          <cell r="M282">
            <v>24</v>
          </cell>
          <cell r="N282">
            <v>54</v>
          </cell>
          <cell r="O282">
            <v>54</v>
          </cell>
          <cell r="P282">
            <v>75</v>
          </cell>
          <cell r="Q282">
            <v>0</v>
          </cell>
          <cell r="R282">
            <v>0.1</v>
          </cell>
          <cell r="S282">
            <v>0.1</v>
          </cell>
          <cell r="T282">
            <v>0.1</v>
          </cell>
          <cell r="U282">
            <v>1</v>
          </cell>
          <cell r="V282">
            <v>15</v>
          </cell>
          <cell r="W282">
            <v>12</v>
          </cell>
          <cell r="X282">
            <v>1</v>
          </cell>
          <cell r="Y282">
            <v>1</v>
          </cell>
          <cell r="Z282">
            <v>50</v>
          </cell>
          <cell r="AA282">
            <v>50</v>
          </cell>
          <cell r="AB282">
            <v>0.04</v>
          </cell>
          <cell r="AC282">
            <v>0.04</v>
          </cell>
          <cell r="AD282">
            <v>1</v>
          </cell>
          <cell r="AE282">
            <v>50</v>
          </cell>
          <cell r="AF282">
            <v>0.04</v>
          </cell>
        </row>
        <row r="283">
          <cell r="A283">
            <v>272</v>
          </cell>
          <cell r="B283" t="str">
            <v>Q7x39.0*30.5</v>
          </cell>
          <cell r="C283">
            <v>775</v>
          </cell>
          <cell r="D283">
            <v>991</v>
          </cell>
          <cell r="E283">
            <v>12</v>
          </cell>
          <cell r="F283">
            <v>12</v>
          </cell>
          <cell r="G283">
            <v>12</v>
          </cell>
          <cell r="H283">
            <v>12</v>
          </cell>
          <cell r="I283">
            <v>2</v>
          </cell>
          <cell r="J283">
            <v>2</v>
          </cell>
          <cell r="K283">
            <v>203.5</v>
          </cell>
          <cell r="L283">
            <v>4</v>
          </cell>
          <cell r="M283">
            <v>24</v>
          </cell>
          <cell r="N283">
            <v>54</v>
          </cell>
          <cell r="O283">
            <v>54</v>
          </cell>
          <cell r="P283">
            <v>75</v>
          </cell>
          <cell r="Q283">
            <v>0</v>
          </cell>
          <cell r="R283">
            <v>0.1</v>
          </cell>
          <cell r="S283">
            <v>0.1</v>
          </cell>
          <cell r="T283">
            <v>0.1</v>
          </cell>
          <cell r="U283">
            <v>1</v>
          </cell>
          <cell r="V283">
            <v>15</v>
          </cell>
          <cell r="W283">
            <v>12</v>
          </cell>
          <cell r="X283">
            <v>1</v>
          </cell>
          <cell r="Y283">
            <v>1</v>
          </cell>
          <cell r="Z283">
            <v>50</v>
          </cell>
          <cell r="AA283">
            <v>50</v>
          </cell>
          <cell r="AB283">
            <v>0.04</v>
          </cell>
          <cell r="AC283">
            <v>0.04</v>
          </cell>
          <cell r="AD283">
            <v>1</v>
          </cell>
          <cell r="AE283">
            <v>50</v>
          </cell>
          <cell r="AF283">
            <v>0.04</v>
          </cell>
        </row>
        <row r="284">
          <cell r="A284">
            <v>273</v>
          </cell>
          <cell r="B284" t="str">
            <v>Q7 42.0*33.5</v>
          </cell>
          <cell r="C284">
            <v>851</v>
          </cell>
          <cell r="D284">
            <v>1067</v>
          </cell>
          <cell r="E284">
            <v>12</v>
          </cell>
          <cell r="F284">
            <v>12</v>
          </cell>
          <cell r="G284">
            <v>10</v>
          </cell>
          <cell r="H284">
            <v>10</v>
          </cell>
          <cell r="I284">
            <v>2</v>
          </cell>
          <cell r="J284">
            <v>2</v>
          </cell>
          <cell r="K284">
            <v>203.5</v>
          </cell>
          <cell r="L284">
            <v>3</v>
          </cell>
          <cell r="M284">
            <v>21</v>
          </cell>
          <cell r="N284">
            <v>48</v>
          </cell>
          <cell r="O284">
            <v>48</v>
          </cell>
          <cell r="P284">
            <v>67</v>
          </cell>
          <cell r="Q284">
            <v>0</v>
          </cell>
          <cell r="R284">
            <v>0.1</v>
          </cell>
          <cell r="S284">
            <v>0.1</v>
          </cell>
          <cell r="T284">
            <v>0.1</v>
          </cell>
          <cell r="U284">
            <v>1</v>
          </cell>
          <cell r="V284">
            <v>15</v>
          </cell>
          <cell r="W284">
            <v>12</v>
          </cell>
          <cell r="X284">
            <v>1</v>
          </cell>
          <cell r="Y284">
            <v>1</v>
          </cell>
          <cell r="Z284">
            <v>50</v>
          </cell>
          <cell r="AA284">
            <v>50</v>
          </cell>
          <cell r="AB284">
            <v>0.04</v>
          </cell>
          <cell r="AC284">
            <v>0.04</v>
          </cell>
          <cell r="AD284">
            <v>1</v>
          </cell>
          <cell r="AE284">
            <v>50</v>
          </cell>
          <cell r="AF284">
            <v>0.04</v>
          </cell>
        </row>
        <row r="285">
          <cell r="A285">
            <v>274</v>
          </cell>
          <cell r="B285" t="str">
            <v>Q7 33.5*42.0</v>
          </cell>
          <cell r="C285">
            <v>1067</v>
          </cell>
          <cell r="D285">
            <v>851</v>
          </cell>
          <cell r="E285">
            <v>10</v>
          </cell>
          <cell r="F285">
            <v>10</v>
          </cell>
          <cell r="G285">
            <v>12</v>
          </cell>
          <cell r="H285">
            <v>12</v>
          </cell>
          <cell r="I285">
            <v>2</v>
          </cell>
          <cell r="J285">
            <v>2</v>
          </cell>
          <cell r="K285">
            <v>203.5</v>
          </cell>
          <cell r="L285">
            <v>3</v>
          </cell>
          <cell r="M285">
            <v>16</v>
          </cell>
          <cell r="N285">
            <v>35</v>
          </cell>
          <cell r="O285">
            <v>35</v>
          </cell>
          <cell r="P285">
            <v>49</v>
          </cell>
          <cell r="Q285">
            <v>0</v>
          </cell>
          <cell r="R285">
            <v>0.1</v>
          </cell>
          <cell r="S285">
            <v>0.1</v>
          </cell>
          <cell r="T285">
            <v>0.1</v>
          </cell>
          <cell r="U285">
            <v>1</v>
          </cell>
          <cell r="V285">
            <v>15</v>
          </cell>
          <cell r="W285">
            <v>12</v>
          </cell>
          <cell r="X285">
            <v>1</v>
          </cell>
          <cell r="Y285">
            <v>1</v>
          </cell>
          <cell r="Z285">
            <v>50</v>
          </cell>
          <cell r="AA285">
            <v>50</v>
          </cell>
          <cell r="AB285">
            <v>0.04</v>
          </cell>
          <cell r="AC285">
            <v>0.04</v>
          </cell>
          <cell r="AD285">
            <v>1</v>
          </cell>
          <cell r="AE285">
            <v>50</v>
          </cell>
          <cell r="AF285">
            <v>0.04</v>
          </cell>
        </row>
        <row r="286">
          <cell r="A286">
            <v>275</v>
          </cell>
          <cell r="B286" t="str">
            <v/>
          </cell>
          <cell r="C286" t="str">
            <v/>
          </cell>
          <cell r="D286" t="str">
            <v/>
          </cell>
          <cell r="E286" t="str">
            <v/>
          </cell>
          <cell r="F286" t="str">
            <v/>
          </cell>
          <cell r="G286" t="str">
            <v/>
          </cell>
          <cell r="H286" t="str">
            <v/>
          </cell>
          <cell r="I286" t="str">
            <v/>
          </cell>
          <cell r="J286" t="str">
            <v/>
          </cell>
          <cell r="K286" t="str">
            <v/>
          </cell>
          <cell r="L286" t="str">
            <v/>
          </cell>
          <cell r="M286" t="str">
            <v/>
          </cell>
          <cell r="N286" t="str">
            <v/>
          </cell>
          <cell r="O286" t="str">
            <v/>
          </cell>
          <cell r="P286" t="str">
            <v/>
          </cell>
          <cell r="Q286" t="str">
            <v/>
          </cell>
          <cell r="R286" t="str">
            <v/>
          </cell>
          <cell r="S286" t="str">
            <v/>
          </cell>
          <cell r="T286" t="str">
            <v/>
          </cell>
          <cell r="U286" t="str">
            <v/>
          </cell>
          <cell r="V286" t="str">
            <v/>
          </cell>
          <cell r="W286" t="str">
            <v/>
          </cell>
          <cell r="X286" t="str">
            <v/>
          </cell>
          <cell r="Y286" t="str">
            <v/>
          </cell>
          <cell r="Z286" t="str">
            <v/>
          </cell>
          <cell r="AA286" t="str">
            <v/>
          </cell>
          <cell r="AB286" t="str">
            <v/>
          </cell>
          <cell r="AC286" t="str">
            <v/>
          </cell>
          <cell r="AD286" t="str">
            <v/>
          </cell>
          <cell r="AE286" t="str">
            <v/>
          </cell>
          <cell r="AF286" t="str">
            <v/>
          </cell>
        </row>
        <row r="287">
          <cell r="A287">
            <v>276</v>
          </cell>
          <cell r="B287" t="str">
            <v>Q7 44.5*36.5</v>
          </cell>
          <cell r="C287">
            <v>927</v>
          </cell>
          <cell r="D287">
            <v>1130</v>
          </cell>
          <cell r="E287">
            <v>10</v>
          </cell>
          <cell r="F287">
            <v>10</v>
          </cell>
          <cell r="G287">
            <v>12</v>
          </cell>
          <cell r="H287">
            <v>12</v>
          </cell>
          <cell r="I287">
            <v>2</v>
          </cell>
          <cell r="J287">
            <v>2</v>
          </cell>
          <cell r="K287">
            <v>203.5</v>
          </cell>
          <cell r="L287">
            <v>3</v>
          </cell>
          <cell r="M287">
            <v>19</v>
          </cell>
          <cell r="N287">
            <v>43</v>
          </cell>
          <cell r="O287">
            <v>43</v>
          </cell>
          <cell r="P287">
            <v>60</v>
          </cell>
          <cell r="Q287">
            <v>0</v>
          </cell>
          <cell r="R287">
            <v>0.1</v>
          </cell>
          <cell r="S287">
            <v>0.1</v>
          </cell>
          <cell r="T287">
            <v>0.1</v>
          </cell>
          <cell r="U287">
            <v>1</v>
          </cell>
          <cell r="V287">
            <v>15</v>
          </cell>
          <cell r="W287">
            <v>12</v>
          </cell>
          <cell r="X287">
            <v>1</v>
          </cell>
          <cell r="Y287">
            <v>1</v>
          </cell>
          <cell r="Z287">
            <v>50</v>
          </cell>
          <cell r="AA287">
            <v>50</v>
          </cell>
          <cell r="AB287">
            <v>0.04</v>
          </cell>
          <cell r="AC287">
            <v>0.04</v>
          </cell>
          <cell r="AD287">
            <v>1</v>
          </cell>
          <cell r="AE287">
            <v>50</v>
          </cell>
          <cell r="AF287">
            <v>0.04</v>
          </cell>
        </row>
        <row r="288">
          <cell r="A288">
            <v>277</v>
          </cell>
          <cell r="B288" t="str">
            <v>Q7 36.5*44.5</v>
          </cell>
          <cell r="C288">
            <v>1130</v>
          </cell>
          <cell r="D288">
            <v>927</v>
          </cell>
          <cell r="E288">
            <v>12</v>
          </cell>
          <cell r="F288">
            <v>12</v>
          </cell>
          <cell r="G288">
            <v>10</v>
          </cell>
          <cell r="H288">
            <v>10</v>
          </cell>
          <cell r="I288">
            <v>2</v>
          </cell>
          <cell r="J288">
            <v>2</v>
          </cell>
          <cell r="K288">
            <v>203.5</v>
          </cell>
          <cell r="L288">
            <v>3</v>
          </cell>
          <cell r="M288">
            <v>14</v>
          </cell>
          <cell r="N288">
            <v>32</v>
          </cell>
          <cell r="O288">
            <v>32</v>
          </cell>
          <cell r="P288">
            <v>45</v>
          </cell>
          <cell r="Q288">
            <v>0</v>
          </cell>
          <cell r="R288">
            <v>0.1</v>
          </cell>
          <cell r="S288">
            <v>0.1</v>
          </cell>
          <cell r="T288">
            <v>0.1</v>
          </cell>
          <cell r="U288">
            <v>1</v>
          </cell>
          <cell r="V288">
            <v>15</v>
          </cell>
          <cell r="W288">
            <v>12</v>
          </cell>
          <cell r="X288">
            <v>1</v>
          </cell>
          <cell r="Y288">
            <v>1</v>
          </cell>
          <cell r="Z288">
            <v>50</v>
          </cell>
          <cell r="AA288">
            <v>50</v>
          </cell>
          <cell r="AB288">
            <v>0.04</v>
          </cell>
          <cell r="AC288">
            <v>0.04</v>
          </cell>
          <cell r="AD288">
            <v>1</v>
          </cell>
          <cell r="AE288">
            <v>50</v>
          </cell>
          <cell r="AF288">
            <v>0.04</v>
          </cell>
        </row>
        <row r="289">
          <cell r="A289">
            <v>278</v>
          </cell>
          <cell r="B289" t="str">
            <v/>
          </cell>
          <cell r="C289" t="str">
            <v/>
          </cell>
          <cell r="D289" t="str">
            <v/>
          </cell>
          <cell r="E289" t="str">
            <v/>
          </cell>
          <cell r="F289" t="str">
            <v/>
          </cell>
          <cell r="G289" t="str">
            <v/>
          </cell>
          <cell r="H289" t="str">
            <v/>
          </cell>
          <cell r="I289" t="str">
            <v/>
          </cell>
          <cell r="J289" t="str">
            <v/>
          </cell>
          <cell r="K289" t="str">
            <v/>
          </cell>
          <cell r="L289" t="str">
            <v/>
          </cell>
          <cell r="M289" t="str">
            <v/>
          </cell>
          <cell r="N289" t="str">
            <v/>
          </cell>
          <cell r="O289" t="str">
            <v/>
          </cell>
          <cell r="P289" t="str">
            <v/>
          </cell>
          <cell r="Q289" t="str">
            <v/>
          </cell>
          <cell r="R289" t="str">
            <v/>
          </cell>
          <cell r="S289" t="str">
            <v/>
          </cell>
          <cell r="T289" t="str">
            <v/>
          </cell>
          <cell r="U289" t="str">
            <v/>
          </cell>
          <cell r="V289" t="str">
            <v/>
          </cell>
          <cell r="W289" t="str">
            <v/>
          </cell>
          <cell r="X289" t="str">
            <v/>
          </cell>
          <cell r="Y289" t="str">
            <v/>
          </cell>
          <cell r="Z289" t="str">
            <v/>
          </cell>
          <cell r="AA289" t="str">
            <v/>
          </cell>
          <cell r="AB289" t="str">
            <v/>
          </cell>
          <cell r="AC289" t="str">
            <v/>
          </cell>
          <cell r="AD289" t="str">
            <v/>
          </cell>
          <cell r="AE289" t="str">
            <v/>
          </cell>
          <cell r="AF289" t="str">
            <v/>
          </cell>
        </row>
        <row r="290">
          <cell r="A290">
            <v>279</v>
          </cell>
          <cell r="B290" t="str">
            <v>Q7 44.5*27.0</v>
          </cell>
          <cell r="C290">
            <v>686</v>
          </cell>
          <cell r="D290">
            <v>1130</v>
          </cell>
          <cell r="E290">
            <v>8</v>
          </cell>
          <cell r="F290">
            <v>8</v>
          </cell>
          <cell r="G290">
            <v>8</v>
          </cell>
          <cell r="H290">
            <v>8</v>
          </cell>
          <cell r="I290">
            <v>1</v>
          </cell>
          <cell r="J290">
            <v>2</v>
          </cell>
          <cell r="K290">
            <v>203.5</v>
          </cell>
          <cell r="L290">
            <v>2</v>
          </cell>
          <cell r="M290">
            <v>27</v>
          </cell>
          <cell r="N290">
            <v>61</v>
          </cell>
          <cell r="O290">
            <v>61</v>
          </cell>
          <cell r="P290">
            <v>85</v>
          </cell>
          <cell r="Q290">
            <v>0</v>
          </cell>
          <cell r="R290">
            <v>0.1</v>
          </cell>
          <cell r="S290">
            <v>0.1</v>
          </cell>
          <cell r="T290">
            <v>0.1</v>
          </cell>
          <cell r="U290">
            <v>1</v>
          </cell>
          <cell r="V290">
            <v>15</v>
          </cell>
          <cell r="W290">
            <v>12</v>
          </cell>
          <cell r="X290">
            <v>1</v>
          </cell>
          <cell r="Y290">
            <v>1</v>
          </cell>
          <cell r="Z290">
            <v>50</v>
          </cell>
          <cell r="AA290">
            <v>50</v>
          </cell>
          <cell r="AB290">
            <v>0.04</v>
          </cell>
          <cell r="AC290">
            <v>0.04</v>
          </cell>
          <cell r="AD290">
            <v>1</v>
          </cell>
          <cell r="AE290">
            <v>50</v>
          </cell>
          <cell r="AF290">
            <v>0.04</v>
          </cell>
        </row>
        <row r="291">
          <cell r="A291">
            <v>280</v>
          </cell>
          <cell r="B291" t="str">
            <v>Q7 44.5*27.5</v>
          </cell>
          <cell r="C291">
            <v>699</v>
          </cell>
          <cell r="D291">
            <v>1130</v>
          </cell>
          <cell r="E291">
            <v>8</v>
          </cell>
          <cell r="F291">
            <v>8</v>
          </cell>
          <cell r="G291">
            <v>8</v>
          </cell>
          <cell r="H291">
            <v>8</v>
          </cell>
          <cell r="I291">
            <v>1</v>
          </cell>
          <cell r="J291">
            <v>1</v>
          </cell>
          <cell r="K291">
            <v>203.5</v>
          </cell>
          <cell r="L291">
            <v>1</v>
          </cell>
          <cell r="M291">
            <v>27</v>
          </cell>
          <cell r="N291">
            <v>60</v>
          </cell>
          <cell r="O291">
            <v>60</v>
          </cell>
          <cell r="P291">
            <v>83</v>
          </cell>
          <cell r="Q291">
            <v>0</v>
          </cell>
          <cell r="R291">
            <v>0.1</v>
          </cell>
          <cell r="S291">
            <v>0.1</v>
          </cell>
          <cell r="T291">
            <v>0.1</v>
          </cell>
          <cell r="U291">
            <v>1</v>
          </cell>
          <cell r="V291">
            <v>15</v>
          </cell>
          <cell r="W291">
            <v>12</v>
          </cell>
          <cell r="X291">
            <v>1</v>
          </cell>
          <cell r="Y291">
            <v>1</v>
          </cell>
          <cell r="Z291">
            <v>50</v>
          </cell>
          <cell r="AA291">
            <v>50</v>
          </cell>
          <cell r="AB291">
            <v>0.04</v>
          </cell>
          <cell r="AC291">
            <v>0.04</v>
          </cell>
          <cell r="AD291">
            <v>1</v>
          </cell>
          <cell r="AE291">
            <v>50</v>
          </cell>
          <cell r="AF291">
            <v>0.04</v>
          </cell>
        </row>
        <row r="292">
          <cell r="A292">
            <v>281</v>
          </cell>
          <cell r="B292" t="str">
            <v>Q7h44.5*27.5</v>
          </cell>
          <cell r="C292">
            <v>699</v>
          </cell>
          <cell r="D292">
            <v>1130</v>
          </cell>
          <cell r="E292">
            <v>8</v>
          </cell>
          <cell r="F292">
            <v>8</v>
          </cell>
          <cell r="G292">
            <v>8</v>
          </cell>
          <cell r="H292">
            <v>8</v>
          </cell>
          <cell r="I292">
            <v>1</v>
          </cell>
          <cell r="J292">
            <v>2</v>
          </cell>
          <cell r="K292">
            <v>203.5</v>
          </cell>
          <cell r="L292">
            <v>2</v>
          </cell>
          <cell r="M292">
            <v>27</v>
          </cell>
          <cell r="N292">
            <v>60</v>
          </cell>
          <cell r="O292">
            <v>60</v>
          </cell>
          <cell r="P292">
            <v>83</v>
          </cell>
          <cell r="Q292">
            <v>0</v>
          </cell>
          <cell r="R292">
            <v>0.1</v>
          </cell>
          <cell r="S292">
            <v>0.1</v>
          </cell>
          <cell r="T292">
            <v>0.1</v>
          </cell>
          <cell r="U292">
            <v>1</v>
          </cell>
          <cell r="V292">
            <v>15</v>
          </cell>
          <cell r="W292">
            <v>12</v>
          </cell>
          <cell r="X292">
            <v>1</v>
          </cell>
          <cell r="Y292">
            <v>1</v>
          </cell>
          <cell r="Z292">
            <v>50</v>
          </cell>
          <cell r="AA292">
            <v>50</v>
          </cell>
          <cell r="AB292">
            <v>0.04</v>
          </cell>
          <cell r="AC292">
            <v>0.04</v>
          </cell>
          <cell r="AD292">
            <v>1</v>
          </cell>
          <cell r="AE292">
            <v>50</v>
          </cell>
          <cell r="AF292">
            <v>0.04</v>
          </cell>
        </row>
        <row r="293">
          <cell r="A293">
            <v>282</v>
          </cell>
          <cell r="B293" t="str">
            <v>Q7b44.5*27.5</v>
          </cell>
          <cell r="C293">
            <v>699</v>
          </cell>
          <cell r="D293">
            <v>1130</v>
          </cell>
          <cell r="E293">
            <v>38</v>
          </cell>
          <cell r="F293">
            <v>38</v>
          </cell>
          <cell r="G293">
            <v>188</v>
          </cell>
          <cell r="H293">
            <v>188</v>
          </cell>
          <cell r="I293">
            <v>1</v>
          </cell>
          <cell r="J293">
            <v>1</v>
          </cell>
          <cell r="K293">
            <v>203.5</v>
          </cell>
          <cell r="L293">
            <v>1</v>
          </cell>
          <cell r="M293">
            <v>27</v>
          </cell>
          <cell r="N293">
            <v>60</v>
          </cell>
          <cell r="O293">
            <v>60</v>
          </cell>
          <cell r="P293">
            <v>83</v>
          </cell>
          <cell r="Q293">
            <v>0</v>
          </cell>
          <cell r="R293">
            <v>0.1</v>
          </cell>
          <cell r="S293">
            <v>0.1</v>
          </cell>
          <cell r="T293">
            <v>0.1</v>
          </cell>
          <cell r="U293">
            <v>1</v>
          </cell>
          <cell r="V293">
            <v>15</v>
          </cell>
          <cell r="W293">
            <v>12</v>
          </cell>
          <cell r="X293">
            <v>1</v>
          </cell>
          <cell r="Y293">
            <v>1</v>
          </cell>
          <cell r="Z293">
            <v>50</v>
          </cell>
          <cell r="AA293">
            <v>50</v>
          </cell>
          <cell r="AB293">
            <v>0.04</v>
          </cell>
          <cell r="AC293">
            <v>0.04</v>
          </cell>
          <cell r="AD293">
            <v>1</v>
          </cell>
          <cell r="AE293">
            <v>50</v>
          </cell>
          <cell r="AF293">
            <v>0.04</v>
          </cell>
        </row>
        <row r="294">
          <cell r="A294">
            <v>283</v>
          </cell>
          <cell r="B294" t="str">
            <v>Q7 1200*1000</v>
          </cell>
          <cell r="C294">
            <v>1000</v>
          </cell>
          <cell r="D294">
            <v>1200</v>
          </cell>
          <cell r="E294">
            <v>8</v>
          </cell>
          <cell r="F294">
            <v>8</v>
          </cell>
          <cell r="G294">
            <v>8</v>
          </cell>
          <cell r="H294">
            <v>8</v>
          </cell>
          <cell r="I294">
            <v>1</v>
          </cell>
          <cell r="J294">
            <v>1</v>
          </cell>
          <cell r="K294">
            <v>203.5</v>
          </cell>
          <cell r="L294">
            <v>1</v>
          </cell>
          <cell r="M294">
            <v>17</v>
          </cell>
          <cell r="N294">
            <v>39</v>
          </cell>
          <cell r="O294">
            <v>39</v>
          </cell>
          <cell r="P294">
            <v>54</v>
          </cell>
          <cell r="Q294">
            <v>0</v>
          </cell>
          <cell r="R294">
            <v>0.1</v>
          </cell>
          <cell r="S294">
            <v>0.1</v>
          </cell>
          <cell r="T294">
            <v>0.1</v>
          </cell>
          <cell r="U294">
            <v>1</v>
          </cell>
          <cell r="V294">
            <v>15</v>
          </cell>
          <cell r="W294">
            <v>12</v>
          </cell>
          <cell r="X294">
            <v>1</v>
          </cell>
          <cell r="Y294">
            <v>1</v>
          </cell>
          <cell r="Z294">
            <v>50</v>
          </cell>
          <cell r="AA294">
            <v>50</v>
          </cell>
          <cell r="AB294">
            <v>0.04</v>
          </cell>
          <cell r="AC294">
            <v>0.04</v>
          </cell>
          <cell r="AD294">
            <v>1</v>
          </cell>
          <cell r="AE294">
            <v>50</v>
          </cell>
          <cell r="AF294">
            <v>0.04</v>
          </cell>
        </row>
        <row r="295">
          <cell r="A295">
            <v>284</v>
          </cell>
          <cell r="B295" t="str">
            <v/>
          </cell>
          <cell r="C295" t="str">
            <v/>
          </cell>
          <cell r="D295" t="str">
            <v/>
          </cell>
          <cell r="E295" t="str">
            <v/>
          </cell>
          <cell r="F295" t="str">
            <v/>
          </cell>
          <cell r="G295" t="str">
            <v/>
          </cell>
          <cell r="H295" t="str">
            <v/>
          </cell>
          <cell r="I295" t="str">
            <v/>
          </cell>
          <cell r="J295" t="str">
            <v/>
          </cell>
          <cell r="K295" t="str">
            <v/>
          </cell>
          <cell r="L295" t="str">
            <v/>
          </cell>
          <cell r="M295" t="str">
            <v/>
          </cell>
          <cell r="N295" t="str">
            <v/>
          </cell>
          <cell r="O295" t="str">
            <v/>
          </cell>
          <cell r="P295" t="str">
            <v/>
          </cell>
          <cell r="Q295" t="str">
            <v/>
          </cell>
          <cell r="R295" t="str">
            <v/>
          </cell>
          <cell r="S295" t="str">
            <v/>
          </cell>
          <cell r="T295" t="str">
            <v/>
          </cell>
          <cell r="U295" t="str">
            <v/>
          </cell>
          <cell r="V295" t="str">
            <v/>
          </cell>
          <cell r="W295" t="str">
            <v/>
          </cell>
          <cell r="X295" t="str">
            <v/>
          </cell>
          <cell r="Y295" t="str">
            <v/>
          </cell>
          <cell r="Z295" t="str">
            <v/>
          </cell>
          <cell r="AA295" t="str">
            <v/>
          </cell>
          <cell r="AB295" t="str">
            <v/>
          </cell>
          <cell r="AC295" t="str">
            <v/>
          </cell>
          <cell r="AD295" t="str">
            <v/>
          </cell>
          <cell r="AE295" t="str">
            <v/>
          </cell>
          <cell r="AF295" t="str">
            <v/>
          </cell>
        </row>
        <row r="296">
          <cell r="A296">
            <v>285</v>
          </cell>
          <cell r="B296" t="str">
            <v>Q7 49.0*41.0</v>
          </cell>
          <cell r="C296">
            <v>1041</v>
          </cell>
          <cell r="D296">
            <v>1245</v>
          </cell>
          <cell r="E296">
            <v>24</v>
          </cell>
          <cell r="F296">
            <v>24</v>
          </cell>
          <cell r="G296">
            <v>26</v>
          </cell>
          <cell r="H296">
            <v>26</v>
          </cell>
          <cell r="I296">
            <v>1</v>
          </cell>
          <cell r="J296">
            <v>1</v>
          </cell>
          <cell r="K296">
            <v>203.5</v>
          </cell>
          <cell r="L296">
            <v>1</v>
          </cell>
          <cell r="M296">
            <v>16</v>
          </cell>
          <cell r="N296">
            <v>37</v>
          </cell>
          <cell r="O296">
            <v>37</v>
          </cell>
          <cell r="P296">
            <v>51</v>
          </cell>
          <cell r="Q296">
            <v>0</v>
          </cell>
          <cell r="R296">
            <v>0.1</v>
          </cell>
          <cell r="S296">
            <v>0.1</v>
          </cell>
          <cell r="T296">
            <v>0.1</v>
          </cell>
          <cell r="U296">
            <v>1</v>
          </cell>
          <cell r="V296">
            <v>15</v>
          </cell>
          <cell r="W296">
            <v>12</v>
          </cell>
          <cell r="X296">
            <v>1</v>
          </cell>
          <cell r="Y296">
            <v>1</v>
          </cell>
          <cell r="Z296">
            <v>50</v>
          </cell>
          <cell r="AA296">
            <v>50</v>
          </cell>
          <cell r="AB296">
            <v>0.04</v>
          </cell>
          <cell r="AC296">
            <v>0.04</v>
          </cell>
          <cell r="AD296">
            <v>1</v>
          </cell>
          <cell r="AE296">
            <v>50</v>
          </cell>
          <cell r="AF296">
            <v>0.04</v>
          </cell>
        </row>
        <row r="297">
          <cell r="A297">
            <v>286</v>
          </cell>
          <cell r="B297" t="str">
            <v>Q7c49.0*41.0</v>
          </cell>
          <cell r="C297">
            <v>1041</v>
          </cell>
          <cell r="D297">
            <v>1245</v>
          </cell>
          <cell r="E297">
            <v>179</v>
          </cell>
          <cell r="F297">
            <v>179</v>
          </cell>
          <cell r="G297">
            <v>181</v>
          </cell>
          <cell r="H297">
            <v>181</v>
          </cell>
          <cell r="I297">
            <v>1</v>
          </cell>
          <cell r="J297">
            <v>1</v>
          </cell>
          <cell r="K297">
            <v>203.5</v>
          </cell>
          <cell r="L297">
            <v>1</v>
          </cell>
          <cell r="M297">
            <v>16</v>
          </cell>
          <cell r="N297">
            <v>37</v>
          </cell>
          <cell r="O297">
            <v>37</v>
          </cell>
          <cell r="P297">
            <v>51</v>
          </cell>
          <cell r="Q297">
            <v>0</v>
          </cell>
          <cell r="R297">
            <v>0.1</v>
          </cell>
          <cell r="S297">
            <v>0.1</v>
          </cell>
          <cell r="T297">
            <v>0.1</v>
          </cell>
          <cell r="U297">
            <v>1</v>
          </cell>
          <cell r="V297">
            <v>15</v>
          </cell>
          <cell r="W297">
            <v>12</v>
          </cell>
          <cell r="X297">
            <v>1</v>
          </cell>
          <cell r="Y297">
            <v>1</v>
          </cell>
          <cell r="Z297">
            <v>50</v>
          </cell>
          <cell r="AA297">
            <v>50</v>
          </cell>
          <cell r="AB297">
            <v>0.04</v>
          </cell>
          <cell r="AC297">
            <v>0.04</v>
          </cell>
          <cell r="AD297">
            <v>1</v>
          </cell>
          <cell r="AE297">
            <v>50</v>
          </cell>
          <cell r="AF297">
            <v>0.04</v>
          </cell>
        </row>
        <row r="298">
          <cell r="A298">
            <v>287</v>
          </cell>
          <cell r="B298" t="str">
            <v>Q7x49.0*41.0</v>
          </cell>
          <cell r="C298">
            <v>1041</v>
          </cell>
          <cell r="D298">
            <v>1245</v>
          </cell>
          <cell r="E298">
            <v>24</v>
          </cell>
          <cell r="F298">
            <v>24</v>
          </cell>
          <cell r="G298">
            <v>26</v>
          </cell>
          <cell r="H298">
            <v>26</v>
          </cell>
          <cell r="I298">
            <v>2</v>
          </cell>
          <cell r="J298">
            <v>2</v>
          </cell>
          <cell r="K298">
            <v>203.5</v>
          </cell>
          <cell r="L298">
            <v>4</v>
          </cell>
          <cell r="M298">
            <v>16</v>
          </cell>
          <cell r="N298">
            <v>37</v>
          </cell>
          <cell r="O298">
            <v>37</v>
          </cell>
          <cell r="P298">
            <v>51</v>
          </cell>
          <cell r="Q298">
            <v>0</v>
          </cell>
          <cell r="R298">
            <v>0.1</v>
          </cell>
          <cell r="S298">
            <v>0.1</v>
          </cell>
          <cell r="T298">
            <v>0.1</v>
          </cell>
          <cell r="U298">
            <v>1</v>
          </cell>
          <cell r="V298">
            <v>15</v>
          </cell>
          <cell r="W298">
            <v>12</v>
          </cell>
          <cell r="X298">
            <v>1</v>
          </cell>
          <cell r="Y298">
            <v>1</v>
          </cell>
          <cell r="Z298">
            <v>50</v>
          </cell>
          <cell r="AA298">
            <v>50</v>
          </cell>
          <cell r="AB298">
            <v>0.04</v>
          </cell>
          <cell r="AC298">
            <v>0.04</v>
          </cell>
          <cell r="AD298">
            <v>1</v>
          </cell>
          <cell r="AE298">
            <v>50</v>
          </cell>
          <cell r="AF298">
            <v>0.04</v>
          </cell>
        </row>
        <row r="299">
          <cell r="A299">
            <v>288</v>
          </cell>
          <cell r="B299" t="str">
            <v/>
          </cell>
          <cell r="C299" t="str">
            <v/>
          </cell>
          <cell r="D299" t="str">
            <v/>
          </cell>
          <cell r="E299" t="str">
            <v/>
          </cell>
          <cell r="F299" t="str">
            <v/>
          </cell>
          <cell r="G299" t="str">
            <v/>
          </cell>
          <cell r="H299" t="str">
            <v/>
          </cell>
          <cell r="I299" t="str">
            <v/>
          </cell>
          <cell r="J299" t="str">
            <v/>
          </cell>
          <cell r="K299" t="str">
            <v/>
          </cell>
          <cell r="L299" t="str">
            <v/>
          </cell>
          <cell r="M299" t="str">
            <v/>
          </cell>
          <cell r="N299" t="str">
            <v/>
          </cell>
          <cell r="O299" t="str">
            <v/>
          </cell>
          <cell r="P299" t="str">
            <v/>
          </cell>
          <cell r="Q299" t="str">
            <v/>
          </cell>
          <cell r="R299" t="str">
            <v/>
          </cell>
          <cell r="S299" t="str">
            <v/>
          </cell>
          <cell r="T299" t="str">
            <v/>
          </cell>
          <cell r="U299" t="str">
            <v/>
          </cell>
          <cell r="V299" t="str">
            <v/>
          </cell>
          <cell r="W299" t="str">
            <v/>
          </cell>
          <cell r="X299" t="str">
            <v/>
          </cell>
          <cell r="Y299" t="str">
            <v/>
          </cell>
          <cell r="Z299" t="str">
            <v/>
          </cell>
          <cell r="AA299" t="str">
            <v/>
          </cell>
          <cell r="AB299" t="str">
            <v/>
          </cell>
          <cell r="AC299" t="str">
            <v/>
          </cell>
          <cell r="AD299" t="str">
            <v/>
          </cell>
          <cell r="AE299" t="str">
            <v/>
          </cell>
          <cell r="AF299" t="str">
            <v/>
          </cell>
        </row>
        <row r="300">
          <cell r="A300">
            <v>289</v>
          </cell>
          <cell r="B300" t="str">
            <v/>
          </cell>
          <cell r="C300" t="str">
            <v/>
          </cell>
          <cell r="D300" t="str">
            <v/>
          </cell>
          <cell r="E300" t="str">
            <v/>
          </cell>
          <cell r="F300" t="str">
            <v/>
          </cell>
          <cell r="G300" t="str">
            <v/>
          </cell>
          <cell r="H300" t="str">
            <v/>
          </cell>
          <cell r="I300" t="str">
            <v/>
          </cell>
          <cell r="J300" t="str">
            <v/>
          </cell>
          <cell r="K300" t="str">
            <v/>
          </cell>
          <cell r="L300" t="str">
            <v/>
          </cell>
          <cell r="M300" t="str">
            <v/>
          </cell>
          <cell r="N300" t="str">
            <v/>
          </cell>
          <cell r="O300" t="str">
            <v/>
          </cell>
          <cell r="P300" t="str">
            <v/>
          </cell>
          <cell r="Q300" t="str">
            <v/>
          </cell>
          <cell r="R300" t="str">
            <v/>
          </cell>
          <cell r="S300" t="str">
            <v/>
          </cell>
          <cell r="T300" t="str">
            <v/>
          </cell>
          <cell r="U300" t="str">
            <v/>
          </cell>
          <cell r="V300" t="str">
            <v/>
          </cell>
          <cell r="W300" t="str">
            <v/>
          </cell>
          <cell r="X300" t="str">
            <v/>
          </cell>
          <cell r="Y300" t="str">
            <v/>
          </cell>
          <cell r="Z300" t="str">
            <v/>
          </cell>
          <cell r="AA300" t="str">
            <v/>
          </cell>
          <cell r="AB300" t="str">
            <v/>
          </cell>
          <cell r="AC300" t="str">
            <v/>
          </cell>
          <cell r="AD300" t="str">
            <v/>
          </cell>
          <cell r="AE300" t="str">
            <v/>
          </cell>
          <cell r="AF300" t="str">
            <v/>
          </cell>
        </row>
        <row r="301">
          <cell r="A301">
            <v>290</v>
          </cell>
          <cell r="B301" t="str">
            <v/>
          </cell>
          <cell r="C301" t="str">
            <v/>
          </cell>
          <cell r="D301" t="str">
            <v/>
          </cell>
          <cell r="E301" t="str">
            <v/>
          </cell>
          <cell r="F301" t="str">
            <v/>
          </cell>
          <cell r="G301" t="str">
            <v/>
          </cell>
          <cell r="H301" t="str">
            <v/>
          </cell>
          <cell r="I301" t="str">
            <v/>
          </cell>
          <cell r="J301" t="str">
            <v/>
          </cell>
          <cell r="K301" t="str">
            <v/>
          </cell>
          <cell r="L301" t="str">
            <v/>
          </cell>
          <cell r="M301" t="str">
            <v/>
          </cell>
          <cell r="N301" t="str">
            <v/>
          </cell>
          <cell r="O301" t="str">
            <v/>
          </cell>
          <cell r="P301" t="str">
            <v/>
          </cell>
          <cell r="Q301" t="str">
            <v/>
          </cell>
          <cell r="R301" t="str">
            <v/>
          </cell>
          <cell r="S301" t="str">
            <v/>
          </cell>
          <cell r="T301" t="str">
            <v/>
          </cell>
          <cell r="U301" t="str">
            <v/>
          </cell>
          <cell r="V301" t="str">
            <v/>
          </cell>
          <cell r="W301" t="str">
            <v/>
          </cell>
          <cell r="X301" t="str">
            <v/>
          </cell>
          <cell r="Y301" t="str">
            <v/>
          </cell>
          <cell r="Z301" t="str">
            <v/>
          </cell>
          <cell r="AA301" t="str">
            <v/>
          </cell>
          <cell r="AB301" t="str">
            <v/>
          </cell>
          <cell r="AC301" t="str">
            <v/>
          </cell>
          <cell r="AD301" t="str">
            <v/>
          </cell>
          <cell r="AE301" t="str">
            <v/>
          </cell>
          <cell r="AF301" t="str">
            <v/>
          </cell>
        </row>
        <row r="302">
          <cell r="A302">
            <v>291</v>
          </cell>
          <cell r="B302" t="str">
            <v>Q7 51.0*45.0</v>
          </cell>
          <cell r="C302">
            <v>1143</v>
          </cell>
          <cell r="D302">
            <v>1295</v>
          </cell>
          <cell r="E302">
            <v>25</v>
          </cell>
          <cell r="F302">
            <v>25</v>
          </cell>
          <cell r="G302">
            <v>26</v>
          </cell>
          <cell r="H302">
            <v>26</v>
          </cell>
          <cell r="I302">
            <v>1</v>
          </cell>
          <cell r="J302">
            <v>1</v>
          </cell>
          <cell r="K302">
            <v>203.5</v>
          </cell>
          <cell r="L302">
            <v>1</v>
          </cell>
          <cell r="M302">
            <v>14</v>
          </cell>
          <cell r="N302">
            <v>32</v>
          </cell>
          <cell r="O302">
            <v>32</v>
          </cell>
          <cell r="P302">
            <v>44</v>
          </cell>
          <cell r="Q302">
            <v>0</v>
          </cell>
          <cell r="R302">
            <v>0.1</v>
          </cell>
          <cell r="S302">
            <v>0.1</v>
          </cell>
          <cell r="T302">
            <v>0.1</v>
          </cell>
          <cell r="U302">
            <v>1</v>
          </cell>
          <cell r="V302">
            <v>15</v>
          </cell>
          <cell r="W302">
            <v>12</v>
          </cell>
          <cell r="X302">
            <v>1</v>
          </cell>
          <cell r="Y302">
            <v>1</v>
          </cell>
          <cell r="Z302">
            <v>50</v>
          </cell>
          <cell r="AA302">
            <v>50</v>
          </cell>
          <cell r="AB302">
            <v>0.04</v>
          </cell>
          <cell r="AC302">
            <v>0.04</v>
          </cell>
          <cell r="AD302">
            <v>1</v>
          </cell>
          <cell r="AE302">
            <v>50</v>
          </cell>
          <cell r="AF302">
            <v>0.04</v>
          </cell>
        </row>
        <row r="303">
          <cell r="A303">
            <v>292</v>
          </cell>
          <cell r="B303" t="str">
            <v>Q7c51.0*45.0</v>
          </cell>
          <cell r="C303">
            <v>1143</v>
          </cell>
          <cell r="D303">
            <v>1295</v>
          </cell>
          <cell r="E303">
            <v>230</v>
          </cell>
          <cell r="F303">
            <v>230</v>
          </cell>
          <cell r="G303">
            <v>206</v>
          </cell>
          <cell r="H303">
            <v>206</v>
          </cell>
          <cell r="I303">
            <v>1</v>
          </cell>
          <cell r="J303">
            <v>1</v>
          </cell>
          <cell r="K303">
            <v>203.5</v>
          </cell>
          <cell r="L303">
            <v>1</v>
          </cell>
          <cell r="M303">
            <v>14</v>
          </cell>
          <cell r="N303">
            <v>32</v>
          </cell>
          <cell r="O303">
            <v>32</v>
          </cell>
          <cell r="P303">
            <v>44</v>
          </cell>
          <cell r="Q303">
            <v>0</v>
          </cell>
          <cell r="R303">
            <v>0.1</v>
          </cell>
          <cell r="S303">
            <v>0.1</v>
          </cell>
          <cell r="T303">
            <v>0.1</v>
          </cell>
          <cell r="U303">
            <v>1</v>
          </cell>
          <cell r="V303">
            <v>15</v>
          </cell>
          <cell r="W303">
            <v>12</v>
          </cell>
          <cell r="X303">
            <v>1</v>
          </cell>
          <cell r="Y303">
            <v>1</v>
          </cell>
          <cell r="Z303">
            <v>50</v>
          </cell>
          <cell r="AA303">
            <v>50</v>
          </cell>
          <cell r="AB303">
            <v>0.04</v>
          </cell>
          <cell r="AC303">
            <v>0.04</v>
          </cell>
          <cell r="AD303">
            <v>1</v>
          </cell>
          <cell r="AE303">
            <v>50</v>
          </cell>
          <cell r="AF303">
            <v>0.04</v>
          </cell>
        </row>
        <row r="304">
          <cell r="A304">
            <v>293</v>
          </cell>
          <cell r="B304" t="str">
            <v>Q7x51.0*45.0</v>
          </cell>
          <cell r="C304">
            <v>1143</v>
          </cell>
          <cell r="D304">
            <v>1295</v>
          </cell>
          <cell r="E304">
            <v>25</v>
          </cell>
          <cell r="F304">
            <v>25</v>
          </cell>
          <cell r="G304">
            <v>26</v>
          </cell>
          <cell r="H304">
            <v>26</v>
          </cell>
          <cell r="I304">
            <v>2</v>
          </cell>
          <cell r="J304">
            <v>2</v>
          </cell>
          <cell r="K304">
            <v>203.5</v>
          </cell>
          <cell r="L304">
            <v>4</v>
          </cell>
          <cell r="M304">
            <v>14</v>
          </cell>
          <cell r="N304">
            <v>32</v>
          </cell>
          <cell r="O304">
            <v>32</v>
          </cell>
          <cell r="P304">
            <v>44</v>
          </cell>
          <cell r="Q304">
            <v>0</v>
          </cell>
          <cell r="R304">
            <v>0.1</v>
          </cell>
          <cell r="S304">
            <v>0.1</v>
          </cell>
          <cell r="T304">
            <v>0.1</v>
          </cell>
          <cell r="U304">
            <v>1</v>
          </cell>
          <cell r="V304">
            <v>15</v>
          </cell>
          <cell r="W304">
            <v>12</v>
          </cell>
          <cell r="X304">
            <v>1</v>
          </cell>
          <cell r="Y304">
            <v>1</v>
          </cell>
          <cell r="Z304">
            <v>50</v>
          </cell>
          <cell r="AA304">
            <v>50</v>
          </cell>
          <cell r="AB304">
            <v>0.04</v>
          </cell>
          <cell r="AC304">
            <v>0.04</v>
          </cell>
          <cell r="AD304">
            <v>1</v>
          </cell>
          <cell r="AE304">
            <v>50</v>
          </cell>
          <cell r="AF304">
            <v>0.04</v>
          </cell>
        </row>
        <row r="305">
          <cell r="A305">
            <v>294</v>
          </cell>
          <cell r="B305" t="str">
            <v/>
          </cell>
          <cell r="C305" t="str">
            <v/>
          </cell>
          <cell r="D305" t="str">
            <v/>
          </cell>
          <cell r="E305" t="str">
            <v/>
          </cell>
          <cell r="F305" t="str">
            <v/>
          </cell>
          <cell r="G305" t="str">
            <v/>
          </cell>
          <cell r="H305" t="str">
            <v/>
          </cell>
          <cell r="I305" t="str">
            <v/>
          </cell>
          <cell r="J305" t="str">
            <v/>
          </cell>
          <cell r="K305" t="str">
            <v/>
          </cell>
          <cell r="L305" t="str">
            <v/>
          </cell>
          <cell r="M305" t="str">
            <v/>
          </cell>
          <cell r="N305" t="str">
            <v/>
          </cell>
          <cell r="O305" t="str">
            <v/>
          </cell>
          <cell r="P305" t="str">
            <v/>
          </cell>
          <cell r="Q305" t="str">
            <v/>
          </cell>
          <cell r="R305" t="str">
            <v/>
          </cell>
          <cell r="S305" t="str">
            <v/>
          </cell>
          <cell r="T305" t="str">
            <v/>
          </cell>
          <cell r="U305" t="str">
            <v/>
          </cell>
          <cell r="V305" t="str">
            <v/>
          </cell>
          <cell r="W305" t="str">
            <v/>
          </cell>
          <cell r="X305" t="str">
            <v/>
          </cell>
          <cell r="Y305" t="str">
            <v/>
          </cell>
          <cell r="Z305" t="str">
            <v/>
          </cell>
          <cell r="AA305" t="str">
            <v/>
          </cell>
          <cell r="AB305" t="str">
            <v/>
          </cell>
          <cell r="AC305" t="str">
            <v/>
          </cell>
          <cell r="AD305" t="str">
            <v/>
          </cell>
          <cell r="AE305" t="str">
            <v/>
          </cell>
          <cell r="AF305" t="str">
            <v/>
          </cell>
        </row>
        <row r="306">
          <cell r="A306">
            <v>295</v>
          </cell>
          <cell r="B306" t="str">
            <v/>
          </cell>
          <cell r="C306" t="str">
            <v/>
          </cell>
          <cell r="D306" t="str">
            <v/>
          </cell>
          <cell r="E306" t="str">
            <v/>
          </cell>
          <cell r="F306" t="str">
            <v/>
          </cell>
          <cell r="G306" t="str">
            <v/>
          </cell>
          <cell r="H306" t="str">
            <v/>
          </cell>
          <cell r="I306" t="str">
            <v/>
          </cell>
          <cell r="J306" t="str">
            <v/>
          </cell>
          <cell r="K306" t="str">
            <v/>
          </cell>
          <cell r="L306" t="str">
            <v/>
          </cell>
          <cell r="M306" t="str">
            <v/>
          </cell>
          <cell r="N306" t="str">
            <v/>
          </cell>
          <cell r="O306" t="str">
            <v/>
          </cell>
          <cell r="P306" t="str">
            <v/>
          </cell>
          <cell r="Q306" t="str">
            <v/>
          </cell>
          <cell r="R306" t="str">
            <v/>
          </cell>
          <cell r="S306" t="str">
            <v/>
          </cell>
          <cell r="T306" t="str">
            <v/>
          </cell>
          <cell r="U306" t="str">
            <v/>
          </cell>
          <cell r="V306" t="str">
            <v/>
          </cell>
          <cell r="W306" t="str">
            <v/>
          </cell>
          <cell r="X306" t="str">
            <v/>
          </cell>
          <cell r="Y306" t="str">
            <v/>
          </cell>
          <cell r="Z306" t="str">
            <v/>
          </cell>
          <cell r="AA306" t="str">
            <v/>
          </cell>
          <cell r="AB306" t="str">
            <v/>
          </cell>
          <cell r="AC306" t="str">
            <v/>
          </cell>
          <cell r="AD306" t="str">
            <v/>
          </cell>
          <cell r="AE306" t="str">
            <v/>
          </cell>
          <cell r="AF306" t="str">
            <v/>
          </cell>
        </row>
        <row r="307">
          <cell r="A307">
            <v>296</v>
          </cell>
          <cell r="B307" t="str">
            <v>Q7 53.0*45.0</v>
          </cell>
          <cell r="C307">
            <v>1143</v>
          </cell>
          <cell r="D307">
            <v>1346</v>
          </cell>
          <cell r="E307">
            <v>25</v>
          </cell>
          <cell r="F307">
            <v>25</v>
          </cell>
          <cell r="G307">
            <v>26</v>
          </cell>
          <cell r="H307">
            <v>26</v>
          </cell>
          <cell r="I307">
            <v>1</v>
          </cell>
          <cell r="J307">
            <v>1</v>
          </cell>
          <cell r="K307">
            <v>203.5</v>
          </cell>
          <cell r="L307">
            <v>1</v>
          </cell>
          <cell r="M307">
            <v>14</v>
          </cell>
          <cell r="N307">
            <v>32</v>
          </cell>
          <cell r="O307">
            <v>32</v>
          </cell>
          <cell r="P307">
            <v>44</v>
          </cell>
          <cell r="Q307">
            <v>0</v>
          </cell>
          <cell r="R307">
            <v>0.1</v>
          </cell>
          <cell r="S307">
            <v>0.1</v>
          </cell>
          <cell r="T307">
            <v>0.1</v>
          </cell>
          <cell r="U307">
            <v>1</v>
          </cell>
          <cell r="V307">
            <v>15</v>
          </cell>
          <cell r="W307">
            <v>12</v>
          </cell>
          <cell r="X307">
            <v>1</v>
          </cell>
          <cell r="Y307">
            <v>1</v>
          </cell>
          <cell r="Z307">
            <v>50</v>
          </cell>
          <cell r="AA307">
            <v>50</v>
          </cell>
          <cell r="AB307">
            <v>0.04</v>
          </cell>
          <cell r="AC307">
            <v>0.04</v>
          </cell>
          <cell r="AD307">
            <v>1</v>
          </cell>
          <cell r="AE307">
            <v>50</v>
          </cell>
          <cell r="AF307">
            <v>0.04</v>
          </cell>
        </row>
        <row r="308">
          <cell r="A308">
            <v>297</v>
          </cell>
          <cell r="B308" t="str">
            <v>Q7c53.0*45.0</v>
          </cell>
          <cell r="C308">
            <v>1143</v>
          </cell>
          <cell r="D308">
            <v>1346</v>
          </cell>
          <cell r="E308">
            <v>230</v>
          </cell>
          <cell r="F308">
            <v>230</v>
          </cell>
          <cell r="G308">
            <v>231</v>
          </cell>
          <cell r="H308">
            <v>231</v>
          </cell>
          <cell r="I308">
            <v>1</v>
          </cell>
          <cell r="J308">
            <v>1</v>
          </cell>
          <cell r="K308">
            <v>203.5</v>
          </cell>
          <cell r="L308">
            <v>1</v>
          </cell>
          <cell r="M308">
            <v>14</v>
          </cell>
          <cell r="N308">
            <v>32</v>
          </cell>
          <cell r="O308">
            <v>32</v>
          </cell>
          <cell r="P308">
            <v>44</v>
          </cell>
          <cell r="Q308">
            <v>0</v>
          </cell>
          <cell r="R308">
            <v>0.1</v>
          </cell>
          <cell r="S308">
            <v>0.1</v>
          </cell>
          <cell r="T308">
            <v>0.1</v>
          </cell>
          <cell r="U308">
            <v>1</v>
          </cell>
          <cell r="V308">
            <v>15</v>
          </cell>
          <cell r="W308">
            <v>12</v>
          </cell>
          <cell r="X308">
            <v>1</v>
          </cell>
          <cell r="Y308">
            <v>1</v>
          </cell>
          <cell r="Z308">
            <v>50</v>
          </cell>
          <cell r="AA308">
            <v>50</v>
          </cell>
          <cell r="AB308">
            <v>0.04</v>
          </cell>
          <cell r="AC308">
            <v>0.04</v>
          </cell>
          <cell r="AD308">
            <v>1</v>
          </cell>
          <cell r="AE308">
            <v>50</v>
          </cell>
          <cell r="AF308">
            <v>0.04</v>
          </cell>
        </row>
        <row r="309">
          <cell r="A309">
            <v>298</v>
          </cell>
          <cell r="B309" t="str">
            <v>Q7x53.0*45.0</v>
          </cell>
          <cell r="C309">
            <v>1143</v>
          </cell>
          <cell r="D309">
            <v>1346</v>
          </cell>
          <cell r="E309">
            <v>10</v>
          </cell>
          <cell r="F309">
            <v>10</v>
          </cell>
          <cell r="G309">
            <v>11</v>
          </cell>
          <cell r="H309">
            <v>11</v>
          </cell>
          <cell r="I309">
            <v>2</v>
          </cell>
          <cell r="J309">
            <v>2</v>
          </cell>
          <cell r="K309">
            <v>203.5</v>
          </cell>
          <cell r="L309">
            <v>4</v>
          </cell>
          <cell r="M309">
            <v>14</v>
          </cell>
          <cell r="N309">
            <v>32</v>
          </cell>
          <cell r="O309">
            <v>32</v>
          </cell>
          <cell r="P309">
            <v>44</v>
          </cell>
          <cell r="Q309">
            <v>0</v>
          </cell>
          <cell r="R309">
            <v>0.1</v>
          </cell>
          <cell r="S309">
            <v>0.1</v>
          </cell>
          <cell r="T309">
            <v>0.1</v>
          </cell>
          <cell r="U309">
            <v>1</v>
          </cell>
          <cell r="V309">
            <v>15</v>
          </cell>
          <cell r="W309">
            <v>12</v>
          </cell>
          <cell r="X309">
            <v>1</v>
          </cell>
          <cell r="Y309">
            <v>1</v>
          </cell>
          <cell r="Z309">
            <v>50</v>
          </cell>
          <cell r="AA309">
            <v>50</v>
          </cell>
          <cell r="AB309">
            <v>0.04</v>
          </cell>
          <cell r="AC309">
            <v>0.04</v>
          </cell>
          <cell r="AD309">
            <v>1</v>
          </cell>
          <cell r="AE309">
            <v>50</v>
          </cell>
          <cell r="AF309">
            <v>0.04</v>
          </cell>
        </row>
        <row r="310">
          <cell r="A310">
            <v>299</v>
          </cell>
          <cell r="B310" t="str">
            <v/>
          </cell>
          <cell r="C310" t="str">
            <v/>
          </cell>
          <cell r="D310" t="str">
            <v/>
          </cell>
          <cell r="E310" t="str">
            <v/>
          </cell>
          <cell r="F310" t="str">
            <v/>
          </cell>
          <cell r="G310" t="str">
            <v/>
          </cell>
          <cell r="H310" t="str">
            <v/>
          </cell>
          <cell r="I310" t="str">
            <v/>
          </cell>
          <cell r="J310" t="str">
            <v/>
          </cell>
          <cell r="K310" t="str">
            <v/>
          </cell>
          <cell r="L310" t="str">
            <v/>
          </cell>
          <cell r="M310" t="str">
            <v/>
          </cell>
          <cell r="N310" t="str">
            <v/>
          </cell>
          <cell r="O310" t="str">
            <v/>
          </cell>
          <cell r="P310" t="str">
            <v/>
          </cell>
          <cell r="Q310" t="str">
            <v/>
          </cell>
          <cell r="R310" t="str">
            <v/>
          </cell>
          <cell r="S310" t="str">
            <v/>
          </cell>
          <cell r="T310" t="str">
            <v/>
          </cell>
          <cell r="U310" t="str">
            <v/>
          </cell>
          <cell r="V310" t="str">
            <v/>
          </cell>
          <cell r="W310" t="str">
            <v/>
          </cell>
          <cell r="X310" t="str">
            <v/>
          </cell>
          <cell r="Y310" t="str">
            <v/>
          </cell>
          <cell r="Z310" t="str">
            <v/>
          </cell>
          <cell r="AA310" t="str">
            <v/>
          </cell>
          <cell r="AB310" t="str">
            <v/>
          </cell>
          <cell r="AC310" t="str">
            <v/>
          </cell>
          <cell r="AD310" t="str">
            <v/>
          </cell>
          <cell r="AE310" t="str">
            <v/>
          </cell>
          <cell r="AF310" t="str">
            <v/>
          </cell>
        </row>
        <row r="311">
          <cell r="A311">
            <v>300</v>
          </cell>
          <cell r="B311" t="str">
            <v/>
          </cell>
          <cell r="C311" t="str">
            <v/>
          </cell>
          <cell r="D311" t="str">
            <v/>
          </cell>
          <cell r="E311" t="str">
            <v/>
          </cell>
          <cell r="F311" t="str">
            <v/>
          </cell>
          <cell r="G311" t="str">
            <v/>
          </cell>
          <cell r="H311" t="str">
            <v/>
          </cell>
          <cell r="I311" t="str">
            <v/>
          </cell>
          <cell r="J311" t="str">
            <v/>
          </cell>
          <cell r="K311" t="str">
            <v/>
          </cell>
          <cell r="L311" t="str">
            <v/>
          </cell>
          <cell r="M311" t="str">
            <v/>
          </cell>
          <cell r="N311" t="str">
            <v/>
          </cell>
          <cell r="O311" t="str">
            <v/>
          </cell>
          <cell r="P311" t="str">
            <v/>
          </cell>
          <cell r="Q311" t="str">
            <v/>
          </cell>
          <cell r="R311" t="str">
            <v/>
          </cell>
          <cell r="S311" t="str">
            <v/>
          </cell>
          <cell r="T311" t="str">
            <v/>
          </cell>
          <cell r="U311" t="str">
            <v/>
          </cell>
          <cell r="V311" t="str">
            <v/>
          </cell>
          <cell r="W311" t="str">
            <v/>
          </cell>
          <cell r="X311" t="str">
            <v/>
          </cell>
          <cell r="Y311" t="str">
            <v/>
          </cell>
          <cell r="Z311" t="str">
            <v/>
          </cell>
          <cell r="AA311" t="str">
            <v/>
          </cell>
          <cell r="AB311" t="str">
            <v/>
          </cell>
          <cell r="AC311" t="str">
            <v/>
          </cell>
          <cell r="AD311" t="str">
            <v/>
          </cell>
          <cell r="AE311" t="str">
            <v/>
          </cell>
          <cell r="AF311" t="str">
            <v/>
          </cell>
        </row>
        <row r="312">
          <cell r="A312">
            <v>301</v>
          </cell>
          <cell r="B312" t="str">
            <v>T6 35.5*28.0</v>
          </cell>
          <cell r="C312">
            <v>711</v>
          </cell>
          <cell r="D312">
            <v>902</v>
          </cell>
          <cell r="E312">
            <v>14</v>
          </cell>
          <cell r="F312">
            <v>14</v>
          </cell>
          <cell r="G312">
            <v>9</v>
          </cell>
          <cell r="H312">
            <v>9</v>
          </cell>
          <cell r="I312">
            <v>1</v>
          </cell>
          <cell r="J312">
            <v>1</v>
          </cell>
          <cell r="K312">
            <v>203.5</v>
          </cell>
          <cell r="L312">
            <v>1</v>
          </cell>
          <cell r="M312">
            <v>22</v>
          </cell>
          <cell r="N312">
            <v>51</v>
          </cell>
          <cell r="O312">
            <v>51</v>
          </cell>
          <cell r="P312">
            <v>70</v>
          </cell>
          <cell r="Q312">
            <v>0</v>
          </cell>
          <cell r="R312">
            <v>0.13</v>
          </cell>
          <cell r="S312">
            <v>0.13</v>
          </cell>
          <cell r="T312">
            <v>0.13</v>
          </cell>
          <cell r="U312">
            <v>1</v>
          </cell>
          <cell r="V312">
            <v>15</v>
          </cell>
          <cell r="W312">
            <v>12</v>
          </cell>
          <cell r="X312">
            <v>1</v>
          </cell>
          <cell r="Y312">
            <v>1</v>
          </cell>
          <cell r="Z312">
            <v>50</v>
          </cell>
          <cell r="AA312">
            <v>50</v>
          </cell>
          <cell r="AB312">
            <v>0.04</v>
          </cell>
          <cell r="AC312">
            <v>0.04</v>
          </cell>
          <cell r="AD312">
            <v>1</v>
          </cell>
          <cell r="AE312">
            <v>50</v>
          </cell>
          <cell r="AF312">
            <v>0.04</v>
          </cell>
        </row>
        <row r="313">
          <cell r="A313">
            <v>302</v>
          </cell>
          <cell r="B313" t="str">
            <v>T6+35.5*28.0</v>
          </cell>
          <cell r="C313">
            <v>711</v>
          </cell>
          <cell r="D313">
            <v>902</v>
          </cell>
          <cell r="E313">
            <v>14</v>
          </cell>
          <cell r="F313">
            <v>14</v>
          </cell>
          <cell r="G313">
            <v>9</v>
          </cell>
          <cell r="H313">
            <v>9</v>
          </cell>
          <cell r="I313">
            <v>1</v>
          </cell>
          <cell r="J313">
            <v>1</v>
          </cell>
          <cell r="K313">
            <v>203.5</v>
          </cell>
          <cell r="L313">
            <v>1</v>
          </cell>
          <cell r="M313">
            <v>22</v>
          </cell>
          <cell r="N313">
            <v>51</v>
          </cell>
          <cell r="O313">
            <v>51</v>
          </cell>
          <cell r="P313">
            <v>70</v>
          </cell>
          <cell r="Q313">
            <v>0</v>
          </cell>
          <cell r="R313">
            <v>0.13</v>
          </cell>
          <cell r="S313">
            <v>0.13</v>
          </cell>
          <cell r="T313">
            <v>0.35</v>
          </cell>
          <cell r="U313">
            <v>3</v>
          </cell>
          <cell r="V313">
            <v>15</v>
          </cell>
          <cell r="W313">
            <v>12</v>
          </cell>
          <cell r="X313">
            <v>1</v>
          </cell>
          <cell r="Y313">
            <v>1</v>
          </cell>
          <cell r="Z313">
            <v>50</v>
          </cell>
          <cell r="AA313">
            <v>50</v>
          </cell>
          <cell r="AB313">
            <v>0.04</v>
          </cell>
          <cell r="AC313">
            <v>0.3</v>
          </cell>
          <cell r="AD313">
            <v>3</v>
          </cell>
          <cell r="AE313">
            <v>50</v>
          </cell>
          <cell r="AF313">
            <v>0.3</v>
          </cell>
        </row>
        <row r="314">
          <cell r="A314">
            <v>303</v>
          </cell>
          <cell r="B314" t="str">
            <v>T6=35.5*28.0</v>
          </cell>
          <cell r="C314">
            <v>711</v>
          </cell>
          <cell r="D314">
            <v>902</v>
          </cell>
          <cell r="E314">
            <v>14</v>
          </cell>
          <cell r="F314">
            <v>14</v>
          </cell>
          <cell r="G314">
            <v>9</v>
          </cell>
          <cell r="H314">
            <v>9</v>
          </cell>
          <cell r="I314">
            <v>1</v>
          </cell>
          <cell r="J314">
            <v>1</v>
          </cell>
          <cell r="K314">
            <v>203.5</v>
          </cell>
          <cell r="L314">
            <v>1</v>
          </cell>
          <cell r="M314">
            <v>22</v>
          </cell>
          <cell r="N314">
            <v>51</v>
          </cell>
          <cell r="O314">
            <v>51</v>
          </cell>
          <cell r="P314">
            <v>70</v>
          </cell>
          <cell r="Q314">
            <v>0</v>
          </cell>
          <cell r="R314">
            <v>0.13</v>
          </cell>
          <cell r="S314">
            <v>0.13</v>
          </cell>
          <cell r="T314">
            <v>0.5</v>
          </cell>
          <cell r="U314">
            <v>3</v>
          </cell>
          <cell r="V314">
            <v>15</v>
          </cell>
          <cell r="W314">
            <v>12</v>
          </cell>
          <cell r="X314">
            <v>1</v>
          </cell>
          <cell r="Y314">
            <v>1</v>
          </cell>
          <cell r="Z314">
            <v>50</v>
          </cell>
          <cell r="AA314">
            <v>50</v>
          </cell>
          <cell r="AB314">
            <v>50</v>
          </cell>
          <cell r="AC314">
            <v>50</v>
          </cell>
          <cell r="AD314">
            <v>3</v>
          </cell>
          <cell r="AE314">
            <v>50</v>
          </cell>
          <cell r="AF314">
            <v>50</v>
          </cell>
        </row>
        <row r="315">
          <cell r="A315">
            <v>304</v>
          </cell>
          <cell r="B315" t="str">
            <v>T6!35.5*28.0</v>
          </cell>
          <cell r="C315">
            <v>711</v>
          </cell>
          <cell r="D315">
            <v>902</v>
          </cell>
          <cell r="E315">
            <v>14</v>
          </cell>
          <cell r="F315">
            <v>14</v>
          </cell>
          <cell r="G315">
            <v>9</v>
          </cell>
          <cell r="H315">
            <v>9</v>
          </cell>
          <cell r="I315">
            <v>1</v>
          </cell>
          <cell r="J315">
            <v>1</v>
          </cell>
          <cell r="K315">
            <v>203.5</v>
          </cell>
          <cell r="L315">
            <v>1</v>
          </cell>
          <cell r="M315">
            <v>22</v>
          </cell>
          <cell r="N315">
            <v>51</v>
          </cell>
          <cell r="O315">
            <v>51</v>
          </cell>
          <cell r="P315">
            <v>70</v>
          </cell>
          <cell r="Q315">
            <v>0</v>
          </cell>
          <cell r="R315">
            <v>0.13</v>
          </cell>
          <cell r="S315">
            <v>0.13</v>
          </cell>
          <cell r="T315">
            <v>1</v>
          </cell>
          <cell r="U315">
            <v>3</v>
          </cell>
          <cell r="V315">
            <v>15</v>
          </cell>
          <cell r="W315">
            <v>12</v>
          </cell>
          <cell r="X315">
            <v>1</v>
          </cell>
          <cell r="Y315">
            <v>1</v>
          </cell>
          <cell r="Z315">
            <v>50</v>
          </cell>
          <cell r="AA315">
            <v>50</v>
          </cell>
          <cell r="AB315">
            <v>50</v>
          </cell>
          <cell r="AC315">
            <v>50</v>
          </cell>
          <cell r="AD315">
            <v>3</v>
          </cell>
          <cell r="AE315">
            <v>50</v>
          </cell>
          <cell r="AF315">
            <v>50</v>
          </cell>
        </row>
        <row r="316">
          <cell r="A316">
            <v>305</v>
          </cell>
          <cell r="B316" t="str">
            <v>Q7x38.0*30.0</v>
          </cell>
          <cell r="C316">
            <v>762</v>
          </cell>
          <cell r="D316">
            <v>965</v>
          </cell>
          <cell r="E316">
            <v>8</v>
          </cell>
          <cell r="F316">
            <v>8</v>
          </cell>
          <cell r="G316">
            <v>8</v>
          </cell>
          <cell r="H316">
            <v>8</v>
          </cell>
          <cell r="I316">
            <v>2</v>
          </cell>
          <cell r="J316">
            <v>2</v>
          </cell>
          <cell r="K316">
            <v>203.5</v>
          </cell>
          <cell r="L316">
            <v>4</v>
          </cell>
          <cell r="M316">
            <v>24</v>
          </cell>
          <cell r="N316">
            <v>55</v>
          </cell>
          <cell r="O316">
            <v>55</v>
          </cell>
          <cell r="P316">
            <v>76</v>
          </cell>
          <cell r="Q316">
            <v>0</v>
          </cell>
          <cell r="R316">
            <v>0.1</v>
          </cell>
          <cell r="S316">
            <v>0.1</v>
          </cell>
          <cell r="T316">
            <v>0.1</v>
          </cell>
          <cell r="U316">
            <v>1</v>
          </cell>
          <cell r="V316">
            <v>15</v>
          </cell>
          <cell r="W316">
            <v>12</v>
          </cell>
          <cell r="X316">
            <v>1</v>
          </cell>
          <cell r="Y316">
            <v>1</v>
          </cell>
          <cell r="Z316">
            <v>50</v>
          </cell>
          <cell r="AA316">
            <v>50</v>
          </cell>
          <cell r="AB316">
            <v>0.04</v>
          </cell>
          <cell r="AC316">
            <v>0.04</v>
          </cell>
          <cell r="AD316">
            <v>1</v>
          </cell>
          <cell r="AE316">
            <v>50</v>
          </cell>
          <cell r="AF316">
            <v>0.04</v>
          </cell>
        </row>
        <row r="317">
          <cell r="A317">
            <v>306</v>
          </cell>
          <cell r="B317" t="str">
            <v>Q7 38.0*30.0</v>
          </cell>
          <cell r="C317">
            <v>762</v>
          </cell>
          <cell r="D317">
            <v>965</v>
          </cell>
          <cell r="E317">
            <v>14</v>
          </cell>
          <cell r="F317">
            <v>14</v>
          </cell>
          <cell r="G317">
            <v>21</v>
          </cell>
          <cell r="H317">
            <v>21</v>
          </cell>
          <cell r="I317">
            <v>1</v>
          </cell>
          <cell r="J317">
            <v>1</v>
          </cell>
          <cell r="K317">
            <v>203.5</v>
          </cell>
          <cell r="L317">
            <v>1</v>
          </cell>
          <cell r="M317">
            <v>24</v>
          </cell>
          <cell r="N317">
            <v>55</v>
          </cell>
          <cell r="O317">
            <v>55</v>
          </cell>
          <cell r="P317">
            <v>76</v>
          </cell>
          <cell r="Q317">
            <v>0</v>
          </cell>
          <cell r="R317">
            <v>0.1</v>
          </cell>
          <cell r="S317">
            <v>0.1</v>
          </cell>
          <cell r="T317">
            <v>0.1</v>
          </cell>
          <cell r="U317">
            <v>1</v>
          </cell>
          <cell r="V317">
            <v>15</v>
          </cell>
          <cell r="W317">
            <v>12</v>
          </cell>
          <cell r="X317">
            <v>1</v>
          </cell>
          <cell r="Y317">
            <v>1</v>
          </cell>
          <cell r="Z317">
            <v>50</v>
          </cell>
          <cell r="AA317">
            <v>50</v>
          </cell>
          <cell r="AB317">
            <v>0.04</v>
          </cell>
          <cell r="AC317">
            <v>0.04</v>
          </cell>
          <cell r="AD317">
            <v>1</v>
          </cell>
          <cell r="AE317">
            <v>50</v>
          </cell>
          <cell r="AF317">
            <v>0.04</v>
          </cell>
        </row>
        <row r="318">
          <cell r="A318">
            <v>307</v>
          </cell>
          <cell r="B318" t="str">
            <v>Q7b38.0*30.0</v>
          </cell>
          <cell r="C318">
            <v>762</v>
          </cell>
          <cell r="D318">
            <v>965</v>
          </cell>
          <cell r="E318">
            <v>69</v>
          </cell>
          <cell r="F318">
            <v>69</v>
          </cell>
          <cell r="G318">
            <v>105</v>
          </cell>
          <cell r="H318">
            <v>105</v>
          </cell>
          <cell r="I318">
            <v>1</v>
          </cell>
          <cell r="J318">
            <v>1</v>
          </cell>
          <cell r="K318">
            <v>203.5</v>
          </cell>
          <cell r="L318">
            <v>1</v>
          </cell>
          <cell r="M318">
            <v>24</v>
          </cell>
          <cell r="N318">
            <v>55</v>
          </cell>
          <cell r="O318">
            <v>55</v>
          </cell>
          <cell r="P318">
            <v>76</v>
          </cell>
          <cell r="Q318">
            <v>0</v>
          </cell>
          <cell r="R318">
            <v>0.1</v>
          </cell>
          <cell r="S318">
            <v>0.1</v>
          </cell>
          <cell r="T318">
            <v>0.1</v>
          </cell>
          <cell r="U318">
            <v>1</v>
          </cell>
          <cell r="V318">
            <v>15</v>
          </cell>
          <cell r="W318">
            <v>12</v>
          </cell>
          <cell r="X318">
            <v>1</v>
          </cell>
          <cell r="Y318">
            <v>1</v>
          </cell>
          <cell r="Z318">
            <v>50</v>
          </cell>
          <cell r="AA318">
            <v>50</v>
          </cell>
          <cell r="AB318">
            <v>0.04</v>
          </cell>
          <cell r="AC318">
            <v>0.04</v>
          </cell>
          <cell r="AD318">
            <v>1</v>
          </cell>
          <cell r="AE318">
            <v>50</v>
          </cell>
          <cell r="AF318">
            <v>0.04</v>
          </cell>
        </row>
        <row r="319">
          <cell r="A319">
            <v>308</v>
          </cell>
          <cell r="B319" t="str">
            <v>Q7+38.0*30.0</v>
          </cell>
          <cell r="C319">
            <v>762</v>
          </cell>
          <cell r="D319">
            <v>965</v>
          </cell>
          <cell r="E319">
            <v>14</v>
          </cell>
          <cell r="F319">
            <v>14</v>
          </cell>
          <cell r="G319">
            <v>21</v>
          </cell>
          <cell r="H319">
            <v>21</v>
          </cell>
          <cell r="I319">
            <v>1</v>
          </cell>
          <cell r="J319">
            <v>1</v>
          </cell>
          <cell r="K319">
            <v>203.5</v>
          </cell>
          <cell r="L319">
            <v>1</v>
          </cell>
          <cell r="M319">
            <v>24</v>
          </cell>
          <cell r="N319">
            <v>55</v>
          </cell>
          <cell r="O319">
            <v>55</v>
          </cell>
          <cell r="P319">
            <v>76</v>
          </cell>
          <cell r="Q319">
            <v>0</v>
          </cell>
          <cell r="R319">
            <v>0.1</v>
          </cell>
          <cell r="S319">
            <v>0.1</v>
          </cell>
          <cell r="T319">
            <v>0.35</v>
          </cell>
          <cell r="U319">
            <v>3</v>
          </cell>
          <cell r="V319">
            <v>15</v>
          </cell>
          <cell r="W319">
            <v>12</v>
          </cell>
          <cell r="X319">
            <v>1</v>
          </cell>
          <cell r="Y319">
            <v>1</v>
          </cell>
          <cell r="Z319">
            <v>50</v>
          </cell>
          <cell r="AA319">
            <v>50</v>
          </cell>
          <cell r="AB319">
            <v>0.04</v>
          </cell>
          <cell r="AC319">
            <v>0.3</v>
          </cell>
          <cell r="AD319">
            <v>3</v>
          </cell>
          <cell r="AE319">
            <v>50</v>
          </cell>
          <cell r="AF319">
            <v>0.3</v>
          </cell>
        </row>
        <row r="320">
          <cell r="A320">
            <v>309</v>
          </cell>
          <cell r="B320" t="str">
            <v>Q7=38.0*30.0</v>
          </cell>
          <cell r="C320">
            <v>762</v>
          </cell>
          <cell r="D320">
            <v>965</v>
          </cell>
          <cell r="E320">
            <v>14</v>
          </cell>
          <cell r="F320">
            <v>14</v>
          </cell>
          <cell r="G320">
            <v>21</v>
          </cell>
          <cell r="H320">
            <v>21</v>
          </cell>
          <cell r="I320">
            <v>1</v>
          </cell>
          <cell r="J320">
            <v>1</v>
          </cell>
          <cell r="K320">
            <v>203.5</v>
          </cell>
          <cell r="L320">
            <v>1</v>
          </cell>
          <cell r="M320">
            <v>24</v>
          </cell>
          <cell r="N320">
            <v>55</v>
          </cell>
          <cell r="O320">
            <v>55</v>
          </cell>
          <cell r="P320">
            <v>76</v>
          </cell>
          <cell r="Q320">
            <v>0</v>
          </cell>
          <cell r="R320">
            <v>0.1</v>
          </cell>
          <cell r="S320">
            <v>0.1</v>
          </cell>
          <cell r="T320">
            <v>0.5</v>
          </cell>
          <cell r="U320">
            <v>3</v>
          </cell>
          <cell r="V320">
            <v>15</v>
          </cell>
          <cell r="W320">
            <v>12</v>
          </cell>
          <cell r="X320">
            <v>1</v>
          </cell>
          <cell r="Y320">
            <v>1</v>
          </cell>
          <cell r="Z320">
            <v>50</v>
          </cell>
          <cell r="AA320">
            <v>50</v>
          </cell>
          <cell r="AB320">
            <v>50</v>
          </cell>
          <cell r="AC320">
            <v>50</v>
          </cell>
          <cell r="AD320">
            <v>3</v>
          </cell>
          <cell r="AE320">
            <v>50</v>
          </cell>
          <cell r="AF320">
            <v>50</v>
          </cell>
        </row>
        <row r="321">
          <cell r="A321">
            <v>310</v>
          </cell>
          <cell r="B321" t="str">
            <v>A6=35.5*28.0</v>
          </cell>
          <cell r="C321">
            <v>711</v>
          </cell>
          <cell r="D321">
            <v>902</v>
          </cell>
          <cell r="E321">
            <v>14</v>
          </cell>
          <cell r="F321">
            <v>14</v>
          </cell>
          <cell r="G321">
            <v>9</v>
          </cell>
          <cell r="H321">
            <v>9</v>
          </cell>
          <cell r="I321">
            <v>1</v>
          </cell>
          <cell r="J321">
            <v>1</v>
          </cell>
          <cell r="K321">
            <v>203.5</v>
          </cell>
          <cell r="L321">
            <v>1</v>
          </cell>
          <cell r="M321">
            <v>22</v>
          </cell>
          <cell r="N321">
            <v>51</v>
          </cell>
          <cell r="O321">
            <v>51</v>
          </cell>
          <cell r="P321">
            <v>70</v>
          </cell>
          <cell r="Q321">
            <v>0</v>
          </cell>
          <cell r="R321">
            <v>0.13</v>
          </cell>
          <cell r="S321">
            <v>0.13</v>
          </cell>
          <cell r="T321">
            <v>0.5</v>
          </cell>
          <cell r="U321">
            <v>3</v>
          </cell>
          <cell r="V321">
            <v>15</v>
          </cell>
          <cell r="W321">
            <v>12</v>
          </cell>
          <cell r="X321">
            <v>1</v>
          </cell>
          <cell r="Y321">
            <v>1</v>
          </cell>
          <cell r="Z321">
            <v>50</v>
          </cell>
          <cell r="AA321">
            <v>50</v>
          </cell>
          <cell r="AB321">
            <v>50</v>
          </cell>
          <cell r="AC321">
            <v>50</v>
          </cell>
          <cell r="AD321">
            <v>3</v>
          </cell>
          <cell r="AE321">
            <v>50</v>
          </cell>
          <cell r="AF321">
            <v>50</v>
          </cell>
        </row>
        <row r="322">
          <cell r="A322">
            <v>311</v>
          </cell>
          <cell r="B322" t="str">
            <v>A6 35.5*28.0</v>
          </cell>
          <cell r="C322">
            <v>711</v>
          </cell>
          <cell r="D322">
            <v>902</v>
          </cell>
          <cell r="E322">
            <v>14</v>
          </cell>
          <cell r="F322">
            <v>14</v>
          </cell>
          <cell r="G322">
            <v>9</v>
          </cell>
          <cell r="H322">
            <v>9</v>
          </cell>
          <cell r="I322">
            <v>1</v>
          </cell>
          <cell r="J322">
            <v>1</v>
          </cell>
          <cell r="K322">
            <v>203.5</v>
          </cell>
          <cell r="L322">
            <v>1</v>
          </cell>
          <cell r="M322">
            <v>22</v>
          </cell>
          <cell r="N322">
            <v>51</v>
          </cell>
          <cell r="O322">
            <v>51</v>
          </cell>
          <cell r="P322">
            <v>70</v>
          </cell>
          <cell r="Q322">
            <v>0</v>
          </cell>
          <cell r="R322">
            <v>0.13</v>
          </cell>
          <cell r="S322">
            <v>0.13</v>
          </cell>
          <cell r="T322">
            <v>0.13</v>
          </cell>
          <cell r="U322">
            <v>1</v>
          </cell>
          <cell r="V322">
            <v>15</v>
          </cell>
          <cell r="W322">
            <v>12</v>
          </cell>
          <cell r="X322">
            <v>1</v>
          </cell>
          <cell r="Y322">
            <v>1</v>
          </cell>
          <cell r="Z322">
            <v>50</v>
          </cell>
          <cell r="AA322">
            <v>50</v>
          </cell>
          <cell r="AB322">
            <v>0.04</v>
          </cell>
          <cell r="AC322">
            <v>0.04</v>
          </cell>
          <cell r="AD322">
            <v>1</v>
          </cell>
          <cell r="AE322">
            <v>50</v>
          </cell>
          <cell r="AF322">
            <v>0.04</v>
          </cell>
        </row>
        <row r="323">
          <cell r="A323">
            <v>312</v>
          </cell>
          <cell r="B323" t="str">
            <v>A6b35.5*28.0</v>
          </cell>
          <cell r="C323">
            <v>711</v>
          </cell>
          <cell r="D323">
            <v>902</v>
          </cell>
          <cell r="E323">
            <v>44</v>
          </cell>
          <cell r="F323">
            <v>44</v>
          </cell>
          <cell r="G323">
            <v>74</v>
          </cell>
          <cell r="H323">
            <v>74</v>
          </cell>
          <cell r="I323">
            <v>1</v>
          </cell>
          <cell r="J323">
            <v>1</v>
          </cell>
          <cell r="K323">
            <v>203.5</v>
          </cell>
          <cell r="L323">
            <v>1</v>
          </cell>
          <cell r="M323">
            <v>22</v>
          </cell>
          <cell r="N323">
            <v>51</v>
          </cell>
          <cell r="O323">
            <v>51</v>
          </cell>
          <cell r="P323">
            <v>70</v>
          </cell>
          <cell r="Q323">
            <v>0</v>
          </cell>
          <cell r="R323">
            <v>0.13</v>
          </cell>
          <cell r="S323">
            <v>0.13</v>
          </cell>
          <cell r="T323">
            <v>0.13</v>
          </cell>
          <cell r="U323">
            <v>1</v>
          </cell>
          <cell r="V323">
            <v>15</v>
          </cell>
          <cell r="W323">
            <v>12</v>
          </cell>
          <cell r="X323">
            <v>1</v>
          </cell>
          <cell r="Y323">
            <v>1</v>
          </cell>
          <cell r="Z323">
            <v>50</v>
          </cell>
          <cell r="AA323">
            <v>50</v>
          </cell>
          <cell r="AB323">
            <v>0.04</v>
          </cell>
          <cell r="AC323">
            <v>0.04</v>
          </cell>
          <cell r="AD323">
            <v>1</v>
          </cell>
          <cell r="AE323">
            <v>50</v>
          </cell>
          <cell r="AF323">
            <v>0.04</v>
          </cell>
        </row>
        <row r="324">
          <cell r="A324">
            <v>313</v>
          </cell>
          <cell r="B324" t="str">
            <v>A6h35.5*28.0</v>
          </cell>
          <cell r="C324">
            <v>711</v>
          </cell>
          <cell r="D324">
            <v>902</v>
          </cell>
          <cell r="E324">
            <v>8</v>
          </cell>
          <cell r="F324">
            <v>8</v>
          </cell>
          <cell r="G324">
            <v>8</v>
          </cell>
          <cell r="H324">
            <v>8</v>
          </cell>
          <cell r="I324">
            <v>1</v>
          </cell>
          <cell r="J324">
            <v>2</v>
          </cell>
          <cell r="K324">
            <v>203.5</v>
          </cell>
          <cell r="L324">
            <v>2</v>
          </cell>
          <cell r="M324">
            <v>22</v>
          </cell>
          <cell r="N324">
            <v>51</v>
          </cell>
          <cell r="O324">
            <v>51</v>
          </cell>
          <cell r="P324">
            <v>70</v>
          </cell>
          <cell r="Q324">
            <v>0</v>
          </cell>
          <cell r="R324">
            <v>0.13</v>
          </cell>
          <cell r="S324">
            <v>0.13</v>
          </cell>
          <cell r="T324">
            <v>0.13</v>
          </cell>
          <cell r="U324">
            <v>1</v>
          </cell>
          <cell r="V324">
            <v>15</v>
          </cell>
          <cell r="W324">
            <v>12</v>
          </cell>
          <cell r="X324">
            <v>1</v>
          </cell>
          <cell r="Y324">
            <v>1</v>
          </cell>
          <cell r="Z324">
            <v>50</v>
          </cell>
          <cell r="AA324">
            <v>50</v>
          </cell>
          <cell r="AB324">
            <v>0.04</v>
          </cell>
          <cell r="AC324">
            <v>0.04</v>
          </cell>
          <cell r="AD324">
            <v>1</v>
          </cell>
          <cell r="AE324">
            <v>50</v>
          </cell>
          <cell r="AF324">
            <v>0.04</v>
          </cell>
        </row>
        <row r="325">
          <cell r="A325">
            <v>314</v>
          </cell>
          <cell r="B325" t="str">
            <v/>
          </cell>
          <cell r="C325" t="str">
            <v/>
          </cell>
          <cell r="D325" t="str">
            <v/>
          </cell>
          <cell r="E325" t="str">
            <v/>
          </cell>
          <cell r="F325" t="str">
            <v/>
          </cell>
          <cell r="G325" t="str">
            <v/>
          </cell>
          <cell r="H325" t="str">
            <v/>
          </cell>
          <cell r="I325" t="str">
            <v/>
          </cell>
          <cell r="J325" t="str">
            <v/>
          </cell>
          <cell r="K325" t="str">
            <v/>
          </cell>
          <cell r="L325" t="str">
            <v/>
          </cell>
          <cell r="M325" t="str">
            <v/>
          </cell>
          <cell r="N325" t="str">
            <v/>
          </cell>
          <cell r="O325" t="str">
            <v/>
          </cell>
          <cell r="P325" t="str">
            <v/>
          </cell>
          <cell r="Q325" t="str">
            <v/>
          </cell>
          <cell r="R325" t="str">
            <v/>
          </cell>
          <cell r="S325" t="str">
            <v/>
          </cell>
          <cell r="T325" t="str">
            <v/>
          </cell>
          <cell r="U325" t="str">
            <v/>
          </cell>
          <cell r="V325" t="str">
            <v/>
          </cell>
          <cell r="W325" t="str">
            <v/>
          </cell>
          <cell r="X325" t="str">
            <v/>
          </cell>
          <cell r="Y325" t="str">
            <v/>
          </cell>
          <cell r="Z325" t="str">
            <v/>
          </cell>
          <cell r="AA325" t="str">
            <v/>
          </cell>
          <cell r="AB325" t="str">
            <v/>
          </cell>
          <cell r="AC325" t="str">
            <v/>
          </cell>
          <cell r="AD325" t="str">
            <v/>
          </cell>
          <cell r="AE325" t="str">
            <v/>
          </cell>
          <cell r="AF325" t="str">
            <v/>
          </cell>
        </row>
        <row r="326">
          <cell r="A326">
            <v>315</v>
          </cell>
          <cell r="B326" t="str">
            <v/>
          </cell>
          <cell r="C326" t="str">
            <v/>
          </cell>
          <cell r="D326" t="str">
            <v/>
          </cell>
          <cell r="E326" t="str">
            <v/>
          </cell>
          <cell r="F326" t="str">
            <v/>
          </cell>
          <cell r="G326" t="str">
            <v/>
          </cell>
          <cell r="H326" t="str">
            <v/>
          </cell>
          <cell r="I326" t="str">
            <v/>
          </cell>
          <cell r="J326" t="str">
            <v/>
          </cell>
          <cell r="K326" t="str">
            <v/>
          </cell>
          <cell r="L326" t="str">
            <v/>
          </cell>
          <cell r="M326" t="str">
            <v/>
          </cell>
          <cell r="N326" t="str">
            <v/>
          </cell>
          <cell r="O326" t="str">
            <v/>
          </cell>
          <cell r="P326" t="str">
            <v/>
          </cell>
          <cell r="Q326" t="str">
            <v/>
          </cell>
          <cell r="R326" t="str">
            <v/>
          </cell>
          <cell r="S326" t="str">
            <v/>
          </cell>
          <cell r="T326" t="str">
            <v/>
          </cell>
          <cell r="U326" t="str">
            <v/>
          </cell>
          <cell r="V326" t="str">
            <v/>
          </cell>
          <cell r="W326" t="str">
            <v/>
          </cell>
          <cell r="X326" t="str">
            <v/>
          </cell>
          <cell r="Y326" t="str">
            <v/>
          </cell>
          <cell r="Z326" t="str">
            <v/>
          </cell>
          <cell r="AA326" t="str">
            <v/>
          </cell>
          <cell r="AB326" t="str">
            <v/>
          </cell>
          <cell r="AC326" t="str">
            <v/>
          </cell>
          <cell r="AD326" t="str">
            <v/>
          </cell>
          <cell r="AE326" t="str">
            <v/>
          </cell>
          <cell r="AF326" t="str">
            <v/>
          </cell>
        </row>
        <row r="327">
          <cell r="A327">
            <v>316</v>
          </cell>
          <cell r="B327" t="str">
            <v>A7 35.5*28.0</v>
          </cell>
          <cell r="C327">
            <v>711</v>
          </cell>
          <cell r="D327">
            <v>902</v>
          </cell>
          <cell r="E327">
            <v>14</v>
          </cell>
          <cell r="F327">
            <v>14</v>
          </cell>
          <cell r="G327">
            <v>9</v>
          </cell>
          <cell r="H327">
            <v>9</v>
          </cell>
          <cell r="I327">
            <v>1</v>
          </cell>
          <cell r="J327">
            <v>1</v>
          </cell>
          <cell r="K327">
            <v>203.5</v>
          </cell>
          <cell r="L327">
            <v>1</v>
          </cell>
          <cell r="M327">
            <v>26</v>
          </cell>
          <cell r="N327">
            <v>59</v>
          </cell>
          <cell r="O327">
            <v>59</v>
          </cell>
          <cell r="P327">
            <v>82</v>
          </cell>
          <cell r="Q327">
            <v>0</v>
          </cell>
          <cell r="R327">
            <v>0.1</v>
          </cell>
          <cell r="S327">
            <v>0.1</v>
          </cell>
          <cell r="T327">
            <v>0.1</v>
          </cell>
          <cell r="U327">
            <v>1</v>
          </cell>
          <cell r="V327">
            <v>15</v>
          </cell>
          <cell r="W327">
            <v>12</v>
          </cell>
          <cell r="X327">
            <v>1</v>
          </cell>
          <cell r="Y327">
            <v>1</v>
          </cell>
          <cell r="Z327">
            <v>50</v>
          </cell>
          <cell r="AA327">
            <v>50</v>
          </cell>
          <cell r="AB327">
            <v>0.04</v>
          </cell>
          <cell r="AC327">
            <v>0.04</v>
          </cell>
          <cell r="AD327">
            <v>1</v>
          </cell>
          <cell r="AE327">
            <v>50</v>
          </cell>
          <cell r="AF327">
            <v>0.04</v>
          </cell>
        </row>
        <row r="328">
          <cell r="A328">
            <v>317</v>
          </cell>
          <cell r="B328" t="str">
            <v>A7b35.5*28.0</v>
          </cell>
          <cell r="C328">
            <v>711</v>
          </cell>
          <cell r="D328">
            <v>902</v>
          </cell>
          <cell r="E328">
            <v>44</v>
          </cell>
          <cell r="F328">
            <v>44</v>
          </cell>
          <cell r="G328">
            <v>74</v>
          </cell>
          <cell r="H328">
            <v>74</v>
          </cell>
          <cell r="I328">
            <v>1</v>
          </cell>
          <cell r="J328">
            <v>1</v>
          </cell>
          <cell r="K328">
            <v>203.5</v>
          </cell>
          <cell r="L328">
            <v>1</v>
          </cell>
          <cell r="M328">
            <v>26</v>
          </cell>
          <cell r="N328">
            <v>59</v>
          </cell>
          <cell r="O328">
            <v>59</v>
          </cell>
          <cell r="P328">
            <v>82</v>
          </cell>
          <cell r="Q328">
            <v>0</v>
          </cell>
          <cell r="R328">
            <v>0.1</v>
          </cell>
          <cell r="S328">
            <v>0.1</v>
          </cell>
          <cell r="T328">
            <v>0.1</v>
          </cell>
          <cell r="U328">
            <v>1</v>
          </cell>
          <cell r="V328">
            <v>15</v>
          </cell>
          <cell r="W328">
            <v>12</v>
          </cell>
          <cell r="X328">
            <v>1</v>
          </cell>
          <cell r="Y328">
            <v>1</v>
          </cell>
          <cell r="Z328">
            <v>50</v>
          </cell>
          <cell r="AA328">
            <v>50</v>
          </cell>
          <cell r="AB328">
            <v>0.04</v>
          </cell>
          <cell r="AC328">
            <v>0.04</v>
          </cell>
          <cell r="AD328">
            <v>1</v>
          </cell>
          <cell r="AE328">
            <v>50</v>
          </cell>
          <cell r="AF328">
            <v>0.04</v>
          </cell>
        </row>
        <row r="329">
          <cell r="A329">
            <v>318</v>
          </cell>
          <cell r="B329" t="str">
            <v>A7h35.5*28.0</v>
          </cell>
          <cell r="C329">
            <v>711</v>
          </cell>
          <cell r="D329">
            <v>902</v>
          </cell>
          <cell r="E329">
            <v>8</v>
          </cell>
          <cell r="F329">
            <v>8</v>
          </cell>
          <cell r="G329">
            <v>8</v>
          </cell>
          <cell r="H329">
            <v>8</v>
          </cell>
          <cell r="I329">
            <v>1</v>
          </cell>
          <cell r="J329">
            <v>2</v>
          </cell>
          <cell r="K329">
            <v>203.5</v>
          </cell>
          <cell r="L329">
            <v>2</v>
          </cell>
          <cell r="M329">
            <v>26</v>
          </cell>
          <cell r="N329">
            <v>59</v>
          </cell>
          <cell r="O329">
            <v>59</v>
          </cell>
          <cell r="P329">
            <v>82</v>
          </cell>
          <cell r="Q329">
            <v>0</v>
          </cell>
          <cell r="R329">
            <v>0.1</v>
          </cell>
          <cell r="S329">
            <v>0.1</v>
          </cell>
          <cell r="T329">
            <v>0.1</v>
          </cell>
          <cell r="U329">
            <v>1</v>
          </cell>
          <cell r="V329">
            <v>15</v>
          </cell>
          <cell r="W329">
            <v>12</v>
          </cell>
          <cell r="X329">
            <v>1</v>
          </cell>
          <cell r="Y329">
            <v>1</v>
          </cell>
          <cell r="Z329">
            <v>50</v>
          </cell>
          <cell r="AA329">
            <v>50</v>
          </cell>
          <cell r="AB329">
            <v>0.04</v>
          </cell>
          <cell r="AC329">
            <v>0.04</v>
          </cell>
          <cell r="AD329">
            <v>1</v>
          </cell>
          <cell r="AE329">
            <v>50</v>
          </cell>
          <cell r="AF329">
            <v>0.04</v>
          </cell>
        </row>
        <row r="330">
          <cell r="A330">
            <v>319</v>
          </cell>
          <cell r="B330" t="str">
            <v/>
          </cell>
          <cell r="C330" t="str">
            <v/>
          </cell>
          <cell r="D330" t="str">
            <v/>
          </cell>
          <cell r="E330" t="str">
            <v/>
          </cell>
          <cell r="F330" t="str">
            <v/>
          </cell>
          <cell r="G330" t="str">
            <v/>
          </cell>
          <cell r="H330" t="str">
            <v/>
          </cell>
          <cell r="I330" t="str">
            <v/>
          </cell>
          <cell r="J330" t="str">
            <v/>
          </cell>
          <cell r="K330" t="str">
            <v/>
          </cell>
          <cell r="L330" t="str">
            <v/>
          </cell>
          <cell r="M330" t="str">
            <v/>
          </cell>
          <cell r="N330" t="str">
            <v/>
          </cell>
          <cell r="O330" t="str">
            <v/>
          </cell>
          <cell r="P330" t="str">
            <v/>
          </cell>
          <cell r="Q330" t="str">
            <v/>
          </cell>
          <cell r="R330" t="str">
            <v/>
          </cell>
          <cell r="S330" t="str">
            <v/>
          </cell>
          <cell r="T330" t="str">
            <v/>
          </cell>
          <cell r="U330" t="str">
            <v/>
          </cell>
          <cell r="V330" t="str">
            <v/>
          </cell>
          <cell r="W330" t="str">
            <v/>
          </cell>
          <cell r="X330" t="str">
            <v/>
          </cell>
          <cell r="Y330" t="str">
            <v/>
          </cell>
          <cell r="Z330" t="str">
            <v/>
          </cell>
          <cell r="AA330" t="str">
            <v/>
          </cell>
          <cell r="AB330" t="str">
            <v/>
          </cell>
          <cell r="AC330" t="str">
            <v/>
          </cell>
          <cell r="AD330" t="str">
            <v/>
          </cell>
          <cell r="AE330" t="str">
            <v/>
          </cell>
          <cell r="AF330" t="str">
            <v/>
          </cell>
        </row>
        <row r="331">
          <cell r="A331">
            <v>320</v>
          </cell>
          <cell r="B331" t="str">
            <v>U6=35.5*28.0</v>
          </cell>
          <cell r="C331">
            <v>711</v>
          </cell>
          <cell r="D331">
            <v>902</v>
          </cell>
          <cell r="E331">
            <v>14</v>
          </cell>
          <cell r="F331">
            <v>14</v>
          </cell>
          <cell r="G331">
            <v>9</v>
          </cell>
          <cell r="H331">
            <v>9</v>
          </cell>
          <cell r="I331">
            <v>1</v>
          </cell>
          <cell r="J331">
            <v>1</v>
          </cell>
          <cell r="K331">
            <v>203.5</v>
          </cell>
          <cell r="L331">
            <v>1</v>
          </cell>
          <cell r="M331">
            <v>22</v>
          </cell>
          <cell r="N331">
            <v>51</v>
          </cell>
          <cell r="O331">
            <v>51</v>
          </cell>
          <cell r="P331">
            <v>76</v>
          </cell>
          <cell r="Q331">
            <v>0</v>
          </cell>
          <cell r="R331">
            <v>0.13</v>
          </cell>
          <cell r="S331">
            <v>0.13</v>
          </cell>
          <cell r="T331">
            <v>0.5</v>
          </cell>
          <cell r="U331">
            <v>3</v>
          </cell>
          <cell r="V331">
            <v>15</v>
          </cell>
          <cell r="W331">
            <v>12</v>
          </cell>
          <cell r="X331">
            <v>1</v>
          </cell>
          <cell r="Y331">
            <v>1</v>
          </cell>
          <cell r="Z331">
            <v>50</v>
          </cell>
          <cell r="AA331">
            <v>50</v>
          </cell>
          <cell r="AB331">
            <v>50</v>
          </cell>
          <cell r="AC331">
            <v>50</v>
          </cell>
          <cell r="AD331">
            <v>3</v>
          </cell>
          <cell r="AE331">
            <v>50</v>
          </cell>
          <cell r="AF331">
            <v>50</v>
          </cell>
        </row>
        <row r="332">
          <cell r="A332">
            <v>321</v>
          </cell>
          <cell r="B332" t="str">
            <v>U6 35.5*28.0</v>
          </cell>
          <cell r="C332">
            <v>711</v>
          </cell>
          <cell r="D332">
            <v>902</v>
          </cell>
          <cell r="E332">
            <v>14</v>
          </cell>
          <cell r="F332">
            <v>14</v>
          </cell>
          <cell r="G332">
            <v>9</v>
          </cell>
          <cell r="H332">
            <v>9</v>
          </cell>
          <cell r="I332">
            <v>1</v>
          </cell>
          <cell r="J332">
            <v>1</v>
          </cell>
          <cell r="K332">
            <v>203.5</v>
          </cell>
          <cell r="L332">
            <v>1</v>
          </cell>
          <cell r="M332">
            <v>22</v>
          </cell>
          <cell r="N332">
            <v>51</v>
          </cell>
          <cell r="O332">
            <v>51</v>
          </cell>
          <cell r="P332">
            <v>76</v>
          </cell>
          <cell r="Q332">
            <v>0</v>
          </cell>
          <cell r="R332">
            <v>0.13</v>
          </cell>
          <cell r="S332">
            <v>0.13</v>
          </cell>
          <cell r="T332">
            <v>0.13</v>
          </cell>
          <cell r="U332">
            <v>1</v>
          </cell>
          <cell r="V332">
            <v>15</v>
          </cell>
          <cell r="W332">
            <v>12</v>
          </cell>
          <cell r="X332">
            <v>1</v>
          </cell>
          <cell r="Y332">
            <v>1</v>
          </cell>
          <cell r="Z332">
            <v>50</v>
          </cell>
          <cell r="AA332">
            <v>50</v>
          </cell>
          <cell r="AB332">
            <v>0.04</v>
          </cell>
          <cell r="AC332">
            <v>0.04</v>
          </cell>
          <cell r="AD332">
            <v>1</v>
          </cell>
          <cell r="AE332">
            <v>50</v>
          </cell>
          <cell r="AF332">
            <v>0.04</v>
          </cell>
        </row>
        <row r="333">
          <cell r="A333">
            <v>322</v>
          </cell>
          <cell r="B333" t="str">
            <v>U6b35.5*28.0</v>
          </cell>
          <cell r="C333">
            <v>711</v>
          </cell>
          <cell r="D333">
            <v>902</v>
          </cell>
          <cell r="E333">
            <v>44</v>
          </cell>
          <cell r="F333">
            <v>44</v>
          </cell>
          <cell r="G333">
            <v>74</v>
          </cell>
          <cell r="H333">
            <v>74</v>
          </cell>
          <cell r="I333">
            <v>1</v>
          </cell>
          <cell r="J333">
            <v>1</v>
          </cell>
          <cell r="K333">
            <v>203.5</v>
          </cell>
          <cell r="L333">
            <v>1</v>
          </cell>
          <cell r="M333">
            <v>22</v>
          </cell>
          <cell r="N333">
            <v>51</v>
          </cell>
          <cell r="O333">
            <v>51</v>
          </cell>
          <cell r="P333">
            <v>76</v>
          </cell>
          <cell r="Q333">
            <v>0</v>
          </cell>
          <cell r="R333">
            <v>0.13</v>
          </cell>
          <cell r="S333">
            <v>0.13</v>
          </cell>
          <cell r="T333">
            <v>0.13</v>
          </cell>
          <cell r="U333">
            <v>1</v>
          </cell>
          <cell r="V333">
            <v>15</v>
          </cell>
          <cell r="W333">
            <v>12</v>
          </cell>
          <cell r="X333">
            <v>1</v>
          </cell>
          <cell r="Y333">
            <v>1</v>
          </cell>
          <cell r="Z333">
            <v>50</v>
          </cell>
          <cell r="AA333">
            <v>50</v>
          </cell>
          <cell r="AB333">
            <v>0.04</v>
          </cell>
          <cell r="AC333">
            <v>0.04</v>
          </cell>
          <cell r="AD333">
            <v>1</v>
          </cell>
          <cell r="AE333">
            <v>50</v>
          </cell>
          <cell r="AF333">
            <v>0.04</v>
          </cell>
        </row>
        <row r="334">
          <cell r="A334">
            <v>323</v>
          </cell>
          <cell r="B334" t="str">
            <v>U6h35.5*28.0</v>
          </cell>
          <cell r="C334">
            <v>711</v>
          </cell>
          <cell r="D334">
            <v>902</v>
          </cell>
          <cell r="E334">
            <v>8</v>
          </cell>
          <cell r="F334">
            <v>8</v>
          </cell>
          <cell r="G334">
            <v>8</v>
          </cell>
          <cell r="H334">
            <v>8</v>
          </cell>
          <cell r="I334">
            <v>1</v>
          </cell>
          <cell r="J334">
            <v>2</v>
          </cell>
          <cell r="K334">
            <v>203.5</v>
          </cell>
          <cell r="L334">
            <v>2</v>
          </cell>
          <cell r="M334">
            <v>22</v>
          </cell>
          <cell r="N334">
            <v>51</v>
          </cell>
          <cell r="O334">
            <v>51</v>
          </cell>
          <cell r="P334">
            <v>76</v>
          </cell>
          <cell r="Q334">
            <v>0</v>
          </cell>
          <cell r="R334">
            <v>0.13</v>
          </cell>
          <cell r="S334">
            <v>0.13</v>
          </cell>
          <cell r="T334">
            <v>0.13</v>
          </cell>
          <cell r="U334">
            <v>1</v>
          </cell>
          <cell r="V334">
            <v>15</v>
          </cell>
          <cell r="W334">
            <v>12</v>
          </cell>
          <cell r="X334">
            <v>1</v>
          </cell>
          <cell r="Y334">
            <v>1</v>
          </cell>
          <cell r="Z334">
            <v>50</v>
          </cell>
          <cell r="AA334">
            <v>50</v>
          </cell>
          <cell r="AB334">
            <v>0.04</v>
          </cell>
          <cell r="AC334">
            <v>0.04</v>
          </cell>
          <cell r="AD334">
            <v>1</v>
          </cell>
          <cell r="AE334">
            <v>50</v>
          </cell>
          <cell r="AF334">
            <v>0.04</v>
          </cell>
        </row>
        <row r="335">
          <cell r="A335">
            <v>324</v>
          </cell>
          <cell r="B335" t="str">
            <v>U6a35.5*28.0</v>
          </cell>
          <cell r="C335">
            <v>711</v>
          </cell>
          <cell r="D335">
            <v>902</v>
          </cell>
          <cell r="E335">
            <v>74</v>
          </cell>
          <cell r="F335">
            <v>74</v>
          </cell>
          <cell r="G335">
            <v>114</v>
          </cell>
          <cell r="H335">
            <v>114</v>
          </cell>
          <cell r="I335">
            <v>1</v>
          </cell>
          <cell r="J335">
            <v>1</v>
          </cell>
          <cell r="K335">
            <v>203.5</v>
          </cell>
          <cell r="L335">
            <v>1</v>
          </cell>
          <cell r="M335">
            <v>22</v>
          </cell>
          <cell r="N335">
            <v>51</v>
          </cell>
          <cell r="O335">
            <v>51</v>
          </cell>
          <cell r="P335">
            <v>76</v>
          </cell>
          <cell r="Q335">
            <v>0</v>
          </cell>
          <cell r="R335">
            <v>0.13</v>
          </cell>
          <cell r="S335">
            <v>0.13</v>
          </cell>
          <cell r="T335">
            <v>0.13</v>
          </cell>
          <cell r="U335">
            <v>1</v>
          </cell>
          <cell r="V335">
            <v>15</v>
          </cell>
          <cell r="W335">
            <v>12</v>
          </cell>
          <cell r="X335">
            <v>1</v>
          </cell>
          <cell r="Y335">
            <v>1</v>
          </cell>
          <cell r="Z335">
            <v>50</v>
          </cell>
          <cell r="AA335">
            <v>50</v>
          </cell>
          <cell r="AB335">
            <v>0.04</v>
          </cell>
          <cell r="AC335">
            <v>0.04</v>
          </cell>
          <cell r="AD335">
            <v>1</v>
          </cell>
          <cell r="AE335">
            <v>50</v>
          </cell>
          <cell r="AF335">
            <v>0.04</v>
          </cell>
        </row>
        <row r="336">
          <cell r="A336">
            <v>325</v>
          </cell>
          <cell r="B336" t="str">
            <v/>
          </cell>
          <cell r="C336" t="str">
            <v/>
          </cell>
          <cell r="D336" t="str">
            <v/>
          </cell>
          <cell r="E336" t="str">
            <v/>
          </cell>
          <cell r="F336" t="str">
            <v/>
          </cell>
          <cell r="G336" t="str">
            <v/>
          </cell>
          <cell r="H336" t="str">
            <v/>
          </cell>
          <cell r="I336" t="str">
            <v/>
          </cell>
          <cell r="J336" t="str">
            <v/>
          </cell>
          <cell r="K336" t="str">
            <v/>
          </cell>
          <cell r="L336" t="str">
            <v/>
          </cell>
          <cell r="M336" t="str">
            <v/>
          </cell>
          <cell r="N336" t="str">
            <v/>
          </cell>
          <cell r="O336" t="str">
            <v/>
          </cell>
          <cell r="P336" t="str">
            <v/>
          </cell>
          <cell r="Q336" t="str">
            <v/>
          </cell>
          <cell r="R336" t="str">
            <v/>
          </cell>
          <cell r="S336" t="str">
            <v/>
          </cell>
          <cell r="T336" t="str">
            <v/>
          </cell>
          <cell r="U336" t="str">
            <v/>
          </cell>
          <cell r="V336" t="str">
            <v/>
          </cell>
          <cell r="W336" t="str">
            <v/>
          </cell>
          <cell r="X336" t="str">
            <v/>
          </cell>
          <cell r="Y336" t="str">
            <v/>
          </cell>
          <cell r="Z336" t="str">
            <v/>
          </cell>
          <cell r="AA336" t="str">
            <v/>
          </cell>
          <cell r="AB336" t="str">
            <v/>
          </cell>
          <cell r="AC336" t="str">
            <v/>
          </cell>
          <cell r="AD336" t="str">
            <v/>
          </cell>
          <cell r="AE336" t="str">
            <v/>
          </cell>
          <cell r="AF336" t="str">
            <v/>
          </cell>
        </row>
        <row r="337">
          <cell r="A337">
            <v>326</v>
          </cell>
          <cell r="B337" t="str">
            <v>U7 35.5*28.0</v>
          </cell>
          <cell r="C337">
            <v>711</v>
          </cell>
          <cell r="D337">
            <v>902</v>
          </cell>
          <cell r="E337">
            <v>14</v>
          </cell>
          <cell r="F337">
            <v>14</v>
          </cell>
          <cell r="G337">
            <v>9</v>
          </cell>
          <cell r="H337">
            <v>9</v>
          </cell>
          <cell r="I337">
            <v>1</v>
          </cell>
          <cell r="J337">
            <v>1</v>
          </cell>
          <cell r="K337">
            <v>203.5</v>
          </cell>
          <cell r="L337">
            <v>1</v>
          </cell>
          <cell r="M337">
            <v>26</v>
          </cell>
          <cell r="N337">
            <v>59</v>
          </cell>
          <cell r="O337">
            <v>59</v>
          </cell>
          <cell r="P337">
            <v>88</v>
          </cell>
          <cell r="Q337">
            <v>0</v>
          </cell>
          <cell r="R337">
            <v>0.1</v>
          </cell>
          <cell r="S337">
            <v>0.1</v>
          </cell>
          <cell r="T337">
            <v>0.1</v>
          </cell>
          <cell r="U337">
            <v>1</v>
          </cell>
          <cell r="V337">
            <v>15</v>
          </cell>
          <cell r="W337">
            <v>12</v>
          </cell>
          <cell r="X337">
            <v>1</v>
          </cell>
          <cell r="Y337">
            <v>1</v>
          </cell>
          <cell r="Z337">
            <v>50</v>
          </cell>
          <cell r="AA337">
            <v>50</v>
          </cell>
          <cell r="AB337">
            <v>0.04</v>
          </cell>
          <cell r="AC337">
            <v>0.04</v>
          </cell>
          <cell r="AD337">
            <v>1</v>
          </cell>
          <cell r="AE337">
            <v>50</v>
          </cell>
          <cell r="AF337">
            <v>0.04</v>
          </cell>
        </row>
        <row r="338">
          <cell r="A338">
            <v>327</v>
          </cell>
          <cell r="B338" t="str">
            <v>U7b35.5*28.0</v>
          </cell>
          <cell r="C338">
            <v>711</v>
          </cell>
          <cell r="D338">
            <v>902</v>
          </cell>
          <cell r="E338">
            <v>44</v>
          </cell>
          <cell r="F338">
            <v>44</v>
          </cell>
          <cell r="G338">
            <v>74</v>
          </cell>
          <cell r="H338">
            <v>74</v>
          </cell>
          <cell r="I338">
            <v>1</v>
          </cell>
          <cell r="J338">
            <v>1</v>
          </cell>
          <cell r="K338">
            <v>203.5</v>
          </cell>
          <cell r="L338">
            <v>1</v>
          </cell>
          <cell r="M338">
            <v>26</v>
          </cell>
          <cell r="N338">
            <v>59</v>
          </cell>
          <cell r="O338">
            <v>59</v>
          </cell>
          <cell r="P338">
            <v>88</v>
          </cell>
          <cell r="Q338">
            <v>0</v>
          </cell>
          <cell r="R338">
            <v>0.1</v>
          </cell>
          <cell r="S338">
            <v>0.1</v>
          </cell>
          <cell r="T338">
            <v>0.1</v>
          </cell>
          <cell r="U338">
            <v>1</v>
          </cell>
          <cell r="V338">
            <v>15</v>
          </cell>
          <cell r="W338">
            <v>12</v>
          </cell>
          <cell r="X338">
            <v>1</v>
          </cell>
          <cell r="Y338">
            <v>1</v>
          </cell>
          <cell r="Z338">
            <v>50</v>
          </cell>
          <cell r="AA338">
            <v>50</v>
          </cell>
          <cell r="AB338">
            <v>0.04</v>
          </cell>
          <cell r="AC338">
            <v>0.04</v>
          </cell>
          <cell r="AD338">
            <v>1</v>
          </cell>
          <cell r="AE338">
            <v>50</v>
          </cell>
          <cell r="AF338">
            <v>0.04</v>
          </cell>
        </row>
        <row r="339">
          <cell r="A339">
            <v>328</v>
          </cell>
          <cell r="B339" t="str">
            <v>U7h35.5*28.0</v>
          </cell>
          <cell r="C339">
            <v>711</v>
          </cell>
          <cell r="D339">
            <v>902</v>
          </cell>
          <cell r="E339">
            <v>8</v>
          </cell>
          <cell r="F339">
            <v>8</v>
          </cell>
          <cell r="G339">
            <v>8</v>
          </cell>
          <cell r="H339">
            <v>8</v>
          </cell>
          <cell r="I339">
            <v>1</v>
          </cell>
          <cell r="J339">
            <v>2</v>
          </cell>
          <cell r="K339">
            <v>203.5</v>
          </cell>
          <cell r="L339">
            <v>2</v>
          </cell>
          <cell r="M339">
            <v>26</v>
          </cell>
          <cell r="N339">
            <v>59</v>
          </cell>
          <cell r="O339">
            <v>59</v>
          </cell>
          <cell r="P339">
            <v>88</v>
          </cell>
          <cell r="Q339">
            <v>0</v>
          </cell>
          <cell r="R339">
            <v>0.1</v>
          </cell>
          <cell r="S339">
            <v>0.1</v>
          </cell>
          <cell r="T339">
            <v>0.1</v>
          </cell>
          <cell r="U339">
            <v>1</v>
          </cell>
          <cell r="V339">
            <v>15</v>
          </cell>
          <cell r="W339">
            <v>12</v>
          </cell>
          <cell r="X339">
            <v>1</v>
          </cell>
          <cell r="Y339">
            <v>1</v>
          </cell>
          <cell r="Z339">
            <v>50</v>
          </cell>
          <cell r="AA339">
            <v>50</v>
          </cell>
          <cell r="AB339">
            <v>0.04</v>
          </cell>
          <cell r="AC339">
            <v>0.04</v>
          </cell>
          <cell r="AD339">
            <v>1</v>
          </cell>
          <cell r="AE339">
            <v>50</v>
          </cell>
          <cell r="AF339">
            <v>0.04</v>
          </cell>
        </row>
        <row r="340">
          <cell r="A340">
            <v>329</v>
          </cell>
          <cell r="B340" t="str">
            <v>Q6a35.5*28.0</v>
          </cell>
          <cell r="C340">
            <v>711</v>
          </cell>
          <cell r="D340">
            <v>902</v>
          </cell>
          <cell r="E340">
            <v>74</v>
          </cell>
          <cell r="F340">
            <v>74</v>
          </cell>
          <cell r="G340">
            <v>114</v>
          </cell>
          <cell r="H340">
            <v>114</v>
          </cell>
          <cell r="I340">
            <v>1</v>
          </cell>
          <cell r="J340">
            <v>1</v>
          </cell>
          <cell r="K340">
            <v>203.5</v>
          </cell>
          <cell r="L340">
            <v>1</v>
          </cell>
          <cell r="M340">
            <v>22</v>
          </cell>
          <cell r="N340">
            <v>51</v>
          </cell>
          <cell r="O340">
            <v>51</v>
          </cell>
          <cell r="P340">
            <v>70</v>
          </cell>
          <cell r="Q340">
            <v>0</v>
          </cell>
          <cell r="R340">
            <v>0.13</v>
          </cell>
          <cell r="S340">
            <v>0.13</v>
          </cell>
          <cell r="T340">
            <v>0.13</v>
          </cell>
          <cell r="U340">
            <v>1</v>
          </cell>
          <cell r="V340">
            <v>15</v>
          </cell>
          <cell r="W340">
            <v>12</v>
          </cell>
          <cell r="X340">
            <v>1</v>
          </cell>
          <cell r="Y340">
            <v>1</v>
          </cell>
          <cell r="Z340">
            <v>50</v>
          </cell>
          <cell r="AA340">
            <v>50</v>
          </cell>
          <cell r="AB340">
            <v>0.04</v>
          </cell>
          <cell r="AC340">
            <v>0.04</v>
          </cell>
          <cell r="AD340">
            <v>1</v>
          </cell>
          <cell r="AE340">
            <v>50</v>
          </cell>
          <cell r="AF340">
            <v>0.04</v>
          </cell>
        </row>
        <row r="341">
          <cell r="A341">
            <v>330</v>
          </cell>
          <cell r="B341" t="str">
            <v>Q6=35.5*28.0</v>
          </cell>
          <cell r="C341">
            <v>711</v>
          </cell>
          <cell r="D341">
            <v>902</v>
          </cell>
          <cell r="E341">
            <v>14</v>
          </cell>
          <cell r="F341">
            <v>14</v>
          </cell>
          <cell r="G341">
            <v>9</v>
          </cell>
          <cell r="H341">
            <v>9</v>
          </cell>
          <cell r="I341">
            <v>1</v>
          </cell>
          <cell r="J341">
            <v>1</v>
          </cell>
          <cell r="K341">
            <v>203.5</v>
          </cell>
          <cell r="L341">
            <v>1</v>
          </cell>
          <cell r="M341">
            <v>22</v>
          </cell>
          <cell r="N341">
            <v>51</v>
          </cell>
          <cell r="O341">
            <v>51</v>
          </cell>
          <cell r="P341">
            <v>70</v>
          </cell>
          <cell r="Q341">
            <v>0</v>
          </cell>
          <cell r="R341">
            <v>0.13</v>
          </cell>
          <cell r="S341">
            <v>0.13</v>
          </cell>
          <cell r="T341">
            <v>0.5</v>
          </cell>
          <cell r="U341">
            <v>3</v>
          </cell>
          <cell r="V341">
            <v>15</v>
          </cell>
          <cell r="W341">
            <v>12</v>
          </cell>
          <cell r="X341">
            <v>1</v>
          </cell>
          <cell r="Y341">
            <v>1</v>
          </cell>
          <cell r="Z341">
            <v>50</v>
          </cell>
          <cell r="AA341">
            <v>50</v>
          </cell>
          <cell r="AB341">
            <v>50</v>
          </cell>
          <cell r="AC341">
            <v>50</v>
          </cell>
          <cell r="AD341">
            <v>3</v>
          </cell>
          <cell r="AE341">
            <v>50</v>
          </cell>
          <cell r="AF341">
            <v>50</v>
          </cell>
        </row>
        <row r="342">
          <cell r="A342">
            <v>331</v>
          </cell>
          <cell r="B342" t="str">
            <v>Q6 35.5*28.0</v>
          </cell>
          <cell r="C342">
            <v>711</v>
          </cell>
          <cell r="D342">
            <v>902</v>
          </cell>
          <cell r="E342">
            <v>14</v>
          </cell>
          <cell r="F342">
            <v>14</v>
          </cell>
          <cell r="G342">
            <v>9</v>
          </cell>
          <cell r="H342">
            <v>9</v>
          </cell>
          <cell r="I342">
            <v>1</v>
          </cell>
          <cell r="J342">
            <v>1</v>
          </cell>
          <cell r="K342">
            <v>203.5</v>
          </cell>
          <cell r="L342">
            <v>1</v>
          </cell>
          <cell r="M342">
            <v>22</v>
          </cell>
          <cell r="N342">
            <v>51</v>
          </cell>
          <cell r="O342">
            <v>51</v>
          </cell>
          <cell r="P342">
            <v>70</v>
          </cell>
          <cell r="Q342">
            <v>0</v>
          </cell>
          <cell r="R342">
            <v>0.13</v>
          </cell>
          <cell r="S342">
            <v>0.13</v>
          </cell>
          <cell r="T342">
            <v>0.13</v>
          </cell>
          <cell r="U342">
            <v>1</v>
          </cell>
          <cell r="V342">
            <v>15</v>
          </cell>
          <cell r="W342">
            <v>12</v>
          </cell>
          <cell r="X342">
            <v>1</v>
          </cell>
          <cell r="Y342">
            <v>1</v>
          </cell>
          <cell r="Z342">
            <v>50</v>
          </cell>
          <cell r="AA342">
            <v>50</v>
          </cell>
          <cell r="AB342">
            <v>0.04</v>
          </cell>
          <cell r="AC342">
            <v>0.04</v>
          </cell>
          <cell r="AD342">
            <v>1</v>
          </cell>
          <cell r="AE342">
            <v>50</v>
          </cell>
          <cell r="AF342">
            <v>0.04</v>
          </cell>
        </row>
        <row r="343">
          <cell r="A343">
            <v>332</v>
          </cell>
          <cell r="B343" t="str">
            <v>Q6b35.5*28.0</v>
          </cell>
          <cell r="C343">
            <v>711</v>
          </cell>
          <cell r="D343">
            <v>902</v>
          </cell>
          <cell r="E343">
            <v>44</v>
          </cell>
          <cell r="F343">
            <v>44</v>
          </cell>
          <cell r="G343">
            <v>74</v>
          </cell>
          <cell r="H343">
            <v>74</v>
          </cell>
          <cell r="I343">
            <v>1</v>
          </cell>
          <cell r="J343">
            <v>1</v>
          </cell>
          <cell r="K343">
            <v>203.5</v>
          </cell>
          <cell r="L343">
            <v>1</v>
          </cell>
          <cell r="M343">
            <v>22</v>
          </cell>
          <cell r="N343">
            <v>51</v>
          </cell>
          <cell r="O343">
            <v>51</v>
          </cell>
          <cell r="P343">
            <v>70</v>
          </cell>
          <cell r="Q343">
            <v>0</v>
          </cell>
          <cell r="R343">
            <v>0.13</v>
          </cell>
          <cell r="S343">
            <v>0.13</v>
          </cell>
          <cell r="T343">
            <v>0.13</v>
          </cell>
          <cell r="U343">
            <v>1</v>
          </cell>
          <cell r="V343">
            <v>15</v>
          </cell>
          <cell r="W343">
            <v>12</v>
          </cell>
          <cell r="X343">
            <v>1</v>
          </cell>
          <cell r="Y343">
            <v>1</v>
          </cell>
          <cell r="Z343">
            <v>50</v>
          </cell>
          <cell r="AA343">
            <v>50</v>
          </cell>
          <cell r="AB343">
            <v>0.04</v>
          </cell>
          <cell r="AC343">
            <v>0.04</v>
          </cell>
          <cell r="AD343">
            <v>1</v>
          </cell>
          <cell r="AE343">
            <v>50</v>
          </cell>
          <cell r="AF343">
            <v>0.04</v>
          </cell>
        </row>
        <row r="344">
          <cell r="A344">
            <v>333</v>
          </cell>
          <cell r="B344" t="str">
            <v>Q6h35.5*28.0</v>
          </cell>
          <cell r="C344">
            <v>711</v>
          </cell>
          <cell r="D344">
            <v>902</v>
          </cell>
          <cell r="E344">
            <v>8</v>
          </cell>
          <cell r="F344">
            <v>8</v>
          </cell>
          <cell r="G344">
            <v>8</v>
          </cell>
          <cell r="H344">
            <v>8</v>
          </cell>
          <cell r="I344">
            <v>1</v>
          </cell>
          <cell r="J344">
            <v>2</v>
          </cell>
          <cell r="K344">
            <v>203.5</v>
          </cell>
          <cell r="L344">
            <v>2</v>
          </cell>
          <cell r="M344">
            <v>22</v>
          </cell>
          <cell r="N344">
            <v>51</v>
          </cell>
          <cell r="O344">
            <v>51</v>
          </cell>
          <cell r="P344">
            <v>70</v>
          </cell>
          <cell r="Q344">
            <v>0</v>
          </cell>
          <cell r="R344">
            <v>0.13</v>
          </cell>
          <cell r="S344">
            <v>0.13</v>
          </cell>
          <cell r="T344">
            <v>0.13</v>
          </cell>
          <cell r="U344">
            <v>1</v>
          </cell>
          <cell r="V344">
            <v>15</v>
          </cell>
          <cell r="W344">
            <v>12</v>
          </cell>
          <cell r="X344">
            <v>1</v>
          </cell>
          <cell r="Y344">
            <v>1</v>
          </cell>
          <cell r="Z344">
            <v>50</v>
          </cell>
          <cell r="AA344">
            <v>50</v>
          </cell>
          <cell r="AB344">
            <v>0.04</v>
          </cell>
          <cell r="AC344">
            <v>0.04</v>
          </cell>
          <cell r="AD344">
            <v>1</v>
          </cell>
          <cell r="AE344">
            <v>50</v>
          </cell>
          <cell r="AF344">
            <v>0.04</v>
          </cell>
        </row>
        <row r="345">
          <cell r="A345">
            <v>334</v>
          </cell>
          <cell r="B345" t="str">
            <v>Q6^35.5*28.0</v>
          </cell>
          <cell r="C345">
            <v>711</v>
          </cell>
          <cell r="D345">
            <v>902</v>
          </cell>
          <cell r="E345">
            <v>14</v>
          </cell>
          <cell r="F345">
            <v>14</v>
          </cell>
          <cell r="G345">
            <v>9</v>
          </cell>
          <cell r="H345">
            <v>9</v>
          </cell>
          <cell r="I345">
            <v>1</v>
          </cell>
          <cell r="J345">
            <v>1</v>
          </cell>
          <cell r="K345">
            <v>203.5</v>
          </cell>
          <cell r="L345">
            <v>1</v>
          </cell>
          <cell r="M345">
            <v>22</v>
          </cell>
          <cell r="N345">
            <v>51</v>
          </cell>
          <cell r="O345">
            <v>51</v>
          </cell>
          <cell r="P345">
            <v>70</v>
          </cell>
          <cell r="Q345">
            <v>0</v>
          </cell>
          <cell r="R345">
            <v>0.05</v>
          </cell>
          <cell r="S345">
            <v>0.05</v>
          </cell>
          <cell r="T345">
            <v>0.05</v>
          </cell>
          <cell r="U345">
            <v>1</v>
          </cell>
          <cell r="V345">
            <v>15</v>
          </cell>
          <cell r="W345">
            <v>12</v>
          </cell>
          <cell r="X345">
            <v>1</v>
          </cell>
          <cell r="Y345">
            <v>1</v>
          </cell>
          <cell r="Z345">
            <v>50</v>
          </cell>
          <cell r="AA345">
            <v>50</v>
          </cell>
          <cell r="AB345">
            <v>0.04</v>
          </cell>
          <cell r="AC345">
            <v>0.04</v>
          </cell>
          <cell r="AD345">
            <v>1</v>
          </cell>
          <cell r="AE345">
            <v>50</v>
          </cell>
          <cell r="AF345">
            <v>0.04</v>
          </cell>
        </row>
        <row r="346">
          <cell r="A346">
            <v>335</v>
          </cell>
          <cell r="B346" t="str">
            <v>Q6p35.5*28.0</v>
          </cell>
          <cell r="C346">
            <v>711</v>
          </cell>
          <cell r="D346">
            <v>902</v>
          </cell>
          <cell r="E346">
            <v>44</v>
          </cell>
          <cell r="F346">
            <v>44</v>
          </cell>
          <cell r="G346">
            <v>74</v>
          </cell>
          <cell r="H346">
            <v>74</v>
          </cell>
          <cell r="I346">
            <v>1</v>
          </cell>
          <cell r="J346">
            <v>1</v>
          </cell>
          <cell r="K346">
            <v>203.5</v>
          </cell>
          <cell r="L346">
            <v>1</v>
          </cell>
          <cell r="M346">
            <v>22</v>
          </cell>
          <cell r="N346">
            <v>51</v>
          </cell>
          <cell r="O346">
            <v>51</v>
          </cell>
          <cell r="P346">
            <v>70</v>
          </cell>
          <cell r="Q346">
            <v>0</v>
          </cell>
          <cell r="R346">
            <v>0.05</v>
          </cell>
          <cell r="S346">
            <v>0.05</v>
          </cell>
          <cell r="T346">
            <v>0.05</v>
          </cell>
          <cell r="U346">
            <v>1</v>
          </cell>
          <cell r="V346">
            <v>15</v>
          </cell>
          <cell r="W346">
            <v>12</v>
          </cell>
          <cell r="X346">
            <v>1</v>
          </cell>
          <cell r="Y346">
            <v>1</v>
          </cell>
          <cell r="Z346">
            <v>50</v>
          </cell>
          <cell r="AA346">
            <v>50</v>
          </cell>
          <cell r="AB346">
            <v>0.04</v>
          </cell>
          <cell r="AC346">
            <v>0.04</v>
          </cell>
          <cell r="AD346">
            <v>1</v>
          </cell>
          <cell r="AE346">
            <v>50</v>
          </cell>
          <cell r="AF346">
            <v>0.04</v>
          </cell>
        </row>
        <row r="347">
          <cell r="A347">
            <v>336</v>
          </cell>
          <cell r="B347" t="str">
            <v>Q7 35.5*28.0</v>
          </cell>
          <cell r="C347">
            <v>711</v>
          </cell>
          <cell r="D347">
            <v>902</v>
          </cell>
          <cell r="E347">
            <v>14</v>
          </cell>
          <cell r="F347">
            <v>14</v>
          </cell>
          <cell r="G347">
            <v>9</v>
          </cell>
          <cell r="H347">
            <v>9</v>
          </cell>
          <cell r="I347">
            <v>1</v>
          </cell>
          <cell r="J347">
            <v>1</v>
          </cell>
          <cell r="K347">
            <v>203.5</v>
          </cell>
          <cell r="L347">
            <v>1</v>
          </cell>
          <cell r="M347">
            <v>26</v>
          </cell>
          <cell r="N347">
            <v>59</v>
          </cell>
          <cell r="O347">
            <v>59</v>
          </cell>
          <cell r="P347">
            <v>82</v>
          </cell>
          <cell r="Q347">
            <v>0</v>
          </cell>
          <cell r="R347">
            <v>0.1</v>
          </cell>
          <cell r="S347">
            <v>0.1</v>
          </cell>
          <cell r="T347">
            <v>0.1</v>
          </cell>
          <cell r="U347">
            <v>1</v>
          </cell>
          <cell r="V347">
            <v>15</v>
          </cell>
          <cell r="W347">
            <v>12</v>
          </cell>
          <cell r="X347">
            <v>1</v>
          </cell>
          <cell r="Y347">
            <v>1</v>
          </cell>
          <cell r="Z347">
            <v>50</v>
          </cell>
          <cell r="AA347">
            <v>50</v>
          </cell>
          <cell r="AB347">
            <v>0.04</v>
          </cell>
          <cell r="AC347">
            <v>0.04</v>
          </cell>
          <cell r="AD347">
            <v>1</v>
          </cell>
          <cell r="AE347">
            <v>50</v>
          </cell>
          <cell r="AF347">
            <v>0.04</v>
          </cell>
        </row>
        <row r="348">
          <cell r="A348">
            <v>337</v>
          </cell>
          <cell r="B348" t="str">
            <v>Q7b35.5*28.0</v>
          </cell>
          <cell r="C348">
            <v>711</v>
          </cell>
          <cell r="D348">
            <v>902</v>
          </cell>
          <cell r="E348">
            <v>44</v>
          </cell>
          <cell r="F348">
            <v>44</v>
          </cell>
          <cell r="G348">
            <v>74</v>
          </cell>
          <cell r="H348">
            <v>74</v>
          </cell>
          <cell r="I348">
            <v>1</v>
          </cell>
          <cell r="J348">
            <v>1</v>
          </cell>
          <cell r="K348">
            <v>203.5</v>
          </cell>
          <cell r="L348">
            <v>1</v>
          </cell>
          <cell r="M348">
            <v>26</v>
          </cell>
          <cell r="N348">
            <v>59</v>
          </cell>
          <cell r="O348">
            <v>59</v>
          </cell>
          <cell r="P348">
            <v>82</v>
          </cell>
          <cell r="Q348">
            <v>0</v>
          </cell>
          <cell r="R348">
            <v>0.1</v>
          </cell>
          <cell r="S348">
            <v>0.1</v>
          </cell>
          <cell r="T348">
            <v>0.1</v>
          </cell>
          <cell r="U348">
            <v>1</v>
          </cell>
          <cell r="V348">
            <v>15</v>
          </cell>
          <cell r="W348">
            <v>12</v>
          </cell>
          <cell r="X348">
            <v>1</v>
          </cell>
          <cell r="Y348">
            <v>1</v>
          </cell>
          <cell r="Z348">
            <v>50</v>
          </cell>
          <cell r="AA348">
            <v>50</v>
          </cell>
          <cell r="AB348">
            <v>0.04</v>
          </cell>
          <cell r="AC348">
            <v>0.04</v>
          </cell>
          <cell r="AD348">
            <v>1</v>
          </cell>
          <cell r="AE348">
            <v>50</v>
          </cell>
          <cell r="AF348">
            <v>0.04</v>
          </cell>
        </row>
        <row r="349">
          <cell r="A349">
            <v>338</v>
          </cell>
          <cell r="B349" t="str">
            <v>Q7h35.5*28.0</v>
          </cell>
          <cell r="C349">
            <v>711</v>
          </cell>
          <cell r="D349">
            <v>902</v>
          </cell>
          <cell r="E349">
            <v>8</v>
          </cell>
          <cell r="F349">
            <v>8</v>
          </cell>
          <cell r="G349">
            <v>8</v>
          </cell>
          <cell r="H349">
            <v>8</v>
          </cell>
          <cell r="I349">
            <v>1</v>
          </cell>
          <cell r="J349">
            <v>2</v>
          </cell>
          <cell r="K349">
            <v>203.5</v>
          </cell>
          <cell r="L349">
            <v>2</v>
          </cell>
          <cell r="M349">
            <v>26</v>
          </cell>
          <cell r="N349">
            <v>59</v>
          </cell>
          <cell r="O349">
            <v>59</v>
          </cell>
          <cell r="P349">
            <v>82</v>
          </cell>
          <cell r="Q349">
            <v>0</v>
          </cell>
          <cell r="R349">
            <v>0.1</v>
          </cell>
          <cell r="S349">
            <v>0.1</v>
          </cell>
          <cell r="T349">
            <v>0.1</v>
          </cell>
          <cell r="U349">
            <v>1</v>
          </cell>
          <cell r="V349">
            <v>15</v>
          </cell>
          <cell r="W349">
            <v>12</v>
          </cell>
          <cell r="X349">
            <v>1</v>
          </cell>
          <cell r="Y349">
            <v>1</v>
          </cell>
          <cell r="Z349">
            <v>50</v>
          </cell>
          <cell r="AA349">
            <v>50</v>
          </cell>
          <cell r="AB349">
            <v>0.04</v>
          </cell>
          <cell r="AC349">
            <v>0.04</v>
          </cell>
          <cell r="AD349">
            <v>1</v>
          </cell>
          <cell r="AE349">
            <v>50</v>
          </cell>
          <cell r="AF349">
            <v>0.04</v>
          </cell>
        </row>
        <row r="350">
          <cell r="A350">
            <v>339</v>
          </cell>
          <cell r="B350" t="str">
            <v/>
          </cell>
          <cell r="C350" t="str">
            <v/>
          </cell>
          <cell r="D350" t="str">
            <v/>
          </cell>
          <cell r="E350" t="str">
            <v/>
          </cell>
          <cell r="F350" t="str">
            <v/>
          </cell>
          <cell r="G350" t="str">
            <v/>
          </cell>
          <cell r="H350" t="str">
            <v/>
          </cell>
          <cell r="I350" t="str">
            <v/>
          </cell>
          <cell r="J350" t="str">
            <v/>
          </cell>
          <cell r="K350" t="str">
            <v/>
          </cell>
          <cell r="L350" t="str">
            <v/>
          </cell>
          <cell r="M350" t="str">
            <v/>
          </cell>
          <cell r="N350" t="str">
            <v/>
          </cell>
          <cell r="O350" t="str">
            <v/>
          </cell>
          <cell r="P350" t="str">
            <v/>
          </cell>
          <cell r="Q350" t="str">
            <v/>
          </cell>
          <cell r="R350" t="str">
            <v/>
          </cell>
          <cell r="S350" t="str">
            <v/>
          </cell>
          <cell r="T350" t="str">
            <v/>
          </cell>
          <cell r="U350" t="str">
            <v/>
          </cell>
          <cell r="V350" t="str">
            <v/>
          </cell>
          <cell r="W350" t="str">
            <v/>
          </cell>
          <cell r="X350" t="str">
            <v/>
          </cell>
          <cell r="Y350" t="str">
            <v/>
          </cell>
          <cell r="Z350" t="str">
            <v/>
          </cell>
          <cell r="AA350" t="str">
            <v/>
          </cell>
          <cell r="AB350" t="str">
            <v/>
          </cell>
          <cell r="AC350" t="str">
            <v/>
          </cell>
          <cell r="AD350" t="str">
            <v/>
          </cell>
          <cell r="AE350" t="str">
            <v/>
          </cell>
          <cell r="AF350" t="str">
            <v/>
          </cell>
        </row>
        <row r="351">
          <cell r="A351">
            <v>340</v>
          </cell>
          <cell r="B351" t="str">
            <v>Q7+35.5*28.0</v>
          </cell>
          <cell r="C351">
            <v>711</v>
          </cell>
          <cell r="D351">
            <v>902</v>
          </cell>
          <cell r="E351">
            <v>14</v>
          </cell>
          <cell r="F351">
            <v>14</v>
          </cell>
          <cell r="G351">
            <v>9</v>
          </cell>
          <cell r="H351">
            <v>9</v>
          </cell>
          <cell r="I351">
            <v>1</v>
          </cell>
          <cell r="J351">
            <v>1</v>
          </cell>
          <cell r="K351">
            <v>203.5</v>
          </cell>
          <cell r="L351">
            <v>1</v>
          </cell>
          <cell r="M351">
            <v>26</v>
          </cell>
          <cell r="N351">
            <v>59</v>
          </cell>
          <cell r="O351">
            <v>59</v>
          </cell>
          <cell r="P351">
            <v>82</v>
          </cell>
          <cell r="Q351">
            <v>0</v>
          </cell>
          <cell r="R351">
            <v>0.1</v>
          </cell>
          <cell r="S351">
            <v>0.1</v>
          </cell>
          <cell r="T351">
            <v>0.35</v>
          </cell>
          <cell r="U351">
            <v>3</v>
          </cell>
          <cell r="V351">
            <v>15</v>
          </cell>
          <cell r="W351">
            <v>12</v>
          </cell>
          <cell r="X351">
            <v>1</v>
          </cell>
          <cell r="Y351">
            <v>1</v>
          </cell>
          <cell r="Z351">
            <v>50</v>
          </cell>
          <cell r="AA351">
            <v>50</v>
          </cell>
          <cell r="AB351">
            <v>0.04</v>
          </cell>
          <cell r="AC351">
            <v>0.3</v>
          </cell>
          <cell r="AD351">
            <v>3</v>
          </cell>
          <cell r="AE351">
            <v>50</v>
          </cell>
          <cell r="AF351">
            <v>0.3</v>
          </cell>
        </row>
        <row r="352">
          <cell r="A352">
            <v>341</v>
          </cell>
          <cell r="B352" t="str">
            <v>Q7+37.0*30.0</v>
          </cell>
          <cell r="C352">
            <v>762</v>
          </cell>
          <cell r="D352">
            <v>940</v>
          </cell>
          <cell r="E352">
            <v>14</v>
          </cell>
          <cell r="F352">
            <v>14</v>
          </cell>
          <cell r="G352">
            <v>8</v>
          </cell>
          <cell r="H352">
            <v>8</v>
          </cell>
          <cell r="I352">
            <v>1</v>
          </cell>
          <cell r="J352">
            <v>1</v>
          </cell>
          <cell r="K352">
            <v>203.5</v>
          </cell>
          <cell r="L352">
            <v>1</v>
          </cell>
          <cell r="M352">
            <v>24</v>
          </cell>
          <cell r="N352">
            <v>55</v>
          </cell>
          <cell r="O352">
            <v>55</v>
          </cell>
          <cell r="P352">
            <v>76</v>
          </cell>
          <cell r="Q352">
            <v>0</v>
          </cell>
          <cell r="R352">
            <v>0.1</v>
          </cell>
          <cell r="S352">
            <v>0.1</v>
          </cell>
          <cell r="T352">
            <v>0.35</v>
          </cell>
          <cell r="U352">
            <v>3</v>
          </cell>
          <cell r="V352">
            <v>15</v>
          </cell>
          <cell r="W352">
            <v>12</v>
          </cell>
          <cell r="X352">
            <v>1</v>
          </cell>
          <cell r="Y352">
            <v>1</v>
          </cell>
          <cell r="Z352">
            <v>50</v>
          </cell>
          <cell r="AA352">
            <v>50</v>
          </cell>
          <cell r="AB352">
            <v>0.04</v>
          </cell>
          <cell r="AC352">
            <v>0.3</v>
          </cell>
          <cell r="AD352">
            <v>3</v>
          </cell>
          <cell r="AE352">
            <v>50</v>
          </cell>
          <cell r="AF352">
            <v>0.3</v>
          </cell>
        </row>
        <row r="353">
          <cell r="A353">
            <v>342</v>
          </cell>
          <cell r="B353" t="str">
            <v/>
          </cell>
          <cell r="C353" t="str">
            <v/>
          </cell>
          <cell r="D353" t="str">
            <v/>
          </cell>
          <cell r="E353" t="str">
            <v/>
          </cell>
          <cell r="F353" t="str">
            <v/>
          </cell>
          <cell r="G353" t="str">
            <v/>
          </cell>
          <cell r="H353" t="str">
            <v/>
          </cell>
          <cell r="I353" t="str">
            <v/>
          </cell>
          <cell r="J353" t="str">
            <v/>
          </cell>
          <cell r="K353" t="str">
            <v/>
          </cell>
          <cell r="L353" t="str">
            <v/>
          </cell>
          <cell r="M353" t="str">
            <v/>
          </cell>
          <cell r="N353" t="str">
            <v/>
          </cell>
          <cell r="O353" t="str">
            <v/>
          </cell>
          <cell r="P353" t="str">
            <v/>
          </cell>
          <cell r="Q353" t="str">
            <v/>
          </cell>
          <cell r="R353" t="str">
            <v/>
          </cell>
          <cell r="S353" t="str">
            <v/>
          </cell>
          <cell r="T353" t="str">
            <v/>
          </cell>
          <cell r="U353" t="str">
            <v/>
          </cell>
          <cell r="V353" t="str">
            <v/>
          </cell>
          <cell r="W353" t="str">
            <v/>
          </cell>
          <cell r="X353" t="str">
            <v/>
          </cell>
          <cell r="Y353" t="str">
            <v/>
          </cell>
          <cell r="Z353" t="str">
            <v/>
          </cell>
          <cell r="AA353" t="str">
            <v/>
          </cell>
          <cell r="AB353" t="str">
            <v/>
          </cell>
          <cell r="AC353" t="str">
            <v/>
          </cell>
          <cell r="AD353" t="str">
            <v/>
          </cell>
          <cell r="AE353" t="str">
            <v/>
          </cell>
          <cell r="AF353" t="str">
            <v/>
          </cell>
        </row>
        <row r="354">
          <cell r="A354">
            <v>343</v>
          </cell>
          <cell r="B354" t="str">
            <v/>
          </cell>
          <cell r="C354" t="str">
            <v/>
          </cell>
          <cell r="D354" t="str">
            <v/>
          </cell>
          <cell r="E354" t="str">
            <v/>
          </cell>
          <cell r="F354" t="str">
            <v/>
          </cell>
          <cell r="G354" t="str">
            <v/>
          </cell>
          <cell r="H354" t="str">
            <v/>
          </cell>
          <cell r="I354" t="str">
            <v/>
          </cell>
          <cell r="J354" t="str">
            <v/>
          </cell>
          <cell r="K354" t="str">
            <v/>
          </cell>
          <cell r="L354" t="str">
            <v/>
          </cell>
          <cell r="M354" t="str">
            <v/>
          </cell>
          <cell r="N354" t="str">
            <v/>
          </cell>
          <cell r="O354" t="str">
            <v/>
          </cell>
          <cell r="P354" t="str">
            <v/>
          </cell>
          <cell r="Q354" t="str">
            <v/>
          </cell>
          <cell r="R354" t="str">
            <v/>
          </cell>
          <cell r="S354" t="str">
            <v/>
          </cell>
          <cell r="T354" t="str">
            <v/>
          </cell>
          <cell r="U354" t="str">
            <v/>
          </cell>
          <cell r="V354" t="str">
            <v/>
          </cell>
          <cell r="W354" t="str">
            <v/>
          </cell>
          <cell r="X354" t="str">
            <v/>
          </cell>
          <cell r="Y354" t="str">
            <v/>
          </cell>
          <cell r="Z354" t="str">
            <v/>
          </cell>
          <cell r="AA354" t="str">
            <v/>
          </cell>
          <cell r="AB354" t="str">
            <v/>
          </cell>
          <cell r="AC354" t="str">
            <v/>
          </cell>
          <cell r="AD354" t="str">
            <v/>
          </cell>
          <cell r="AE354" t="str">
            <v/>
          </cell>
          <cell r="AF354" t="str">
            <v/>
          </cell>
        </row>
        <row r="355">
          <cell r="A355">
            <v>344</v>
          </cell>
          <cell r="B355" t="str">
            <v/>
          </cell>
          <cell r="C355" t="str">
            <v/>
          </cell>
          <cell r="D355" t="str">
            <v/>
          </cell>
          <cell r="E355" t="str">
            <v/>
          </cell>
          <cell r="F355" t="str">
            <v/>
          </cell>
          <cell r="G355" t="str">
            <v/>
          </cell>
          <cell r="H355" t="str">
            <v/>
          </cell>
          <cell r="I355" t="str">
            <v/>
          </cell>
          <cell r="J355" t="str">
            <v/>
          </cell>
          <cell r="K355" t="str">
            <v/>
          </cell>
          <cell r="L355" t="str">
            <v/>
          </cell>
          <cell r="M355" t="str">
            <v/>
          </cell>
          <cell r="N355" t="str">
            <v/>
          </cell>
          <cell r="O355" t="str">
            <v/>
          </cell>
          <cell r="P355" t="str">
            <v/>
          </cell>
          <cell r="Q355" t="str">
            <v/>
          </cell>
          <cell r="R355" t="str">
            <v/>
          </cell>
          <cell r="S355" t="str">
            <v/>
          </cell>
          <cell r="T355" t="str">
            <v/>
          </cell>
          <cell r="U355" t="str">
            <v/>
          </cell>
          <cell r="V355" t="str">
            <v/>
          </cell>
          <cell r="W355" t="str">
            <v/>
          </cell>
          <cell r="X355" t="str">
            <v/>
          </cell>
          <cell r="Y355" t="str">
            <v/>
          </cell>
          <cell r="Z355" t="str">
            <v/>
          </cell>
          <cell r="AA355" t="str">
            <v/>
          </cell>
          <cell r="AB355" t="str">
            <v/>
          </cell>
          <cell r="AC355" t="str">
            <v/>
          </cell>
          <cell r="AD355" t="str">
            <v/>
          </cell>
          <cell r="AE355" t="str">
            <v/>
          </cell>
          <cell r="AF355" t="str">
            <v/>
          </cell>
        </row>
        <row r="356">
          <cell r="A356">
            <v>345</v>
          </cell>
          <cell r="B356" t="str">
            <v>A6=37.5*30.0</v>
          </cell>
          <cell r="C356">
            <v>762</v>
          </cell>
          <cell r="D356">
            <v>953</v>
          </cell>
          <cell r="E356">
            <v>14</v>
          </cell>
          <cell r="F356">
            <v>14</v>
          </cell>
          <cell r="G356">
            <v>15</v>
          </cell>
          <cell r="H356">
            <v>15</v>
          </cell>
          <cell r="I356">
            <v>1</v>
          </cell>
          <cell r="J356">
            <v>1</v>
          </cell>
          <cell r="K356">
            <v>203.5</v>
          </cell>
          <cell r="L356">
            <v>1</v>
          </cell>
          <cell r="M356">
            <v>21</v>
          </cell>
          <cell r="N356">
            <v>47</v>
          </cell>
          <cell r="O356">
            <v>47</v>
          </cell>
          <cell r="P356">
            <v>65</v>
          </cell>
          <cell r="Q356">
            <v>0</v>
          </cell>
          <cell r="R356">
            <v>0.1</v>
          </cell>
          <cell r="S356">
            <v>0.1</v>
          </cell>
          <cell r="T356">
            <v>0.5</v>
          </cell>
          <cell r="U356">
            <v>3</v>
          </cell>
          <cell r="V356">
            <v>15</v>
          </cell>
          <cell r="W356">
            <v>12</v>
          </cell>
          <cell r="X356">
            <v>1</v>
          </cell>
          <cell r="Y356">
            <v>1</v>
          </cell>
          <cell r="Z356">
            <v>50</v>
          </cell>
          <cell r="AA356">
            <v>50</v>
          </cell>
          <cell r="AB356">
            <v>50</v>
          </cell>
          <cell r="AC356">
            <v>50</v>
          </cell>
          <cell r="AD356">
            <v>3</v>
          </cell>
          <cell r="AE356">
            <v>50</v>
          </cell>
          <cell r="AF356">
            <v>50</v>
          </cell>
        </row>
        <row r="357">
          <cell r="A357">
            <v>346</v>
          </cell>
          <cell r="B357" t="str">
            <v/>
          </cell>
          <cell r="C357" t="str">
            <v/>
          </cell>
          <cell r="D357" t="str">
            <v/>
          </cell>
          <cell r="E357" t="str">
            <v/>
          </cell>
          <cell r="F357" t="str">
            <v/>
          </cell>
          <cell r="G357" t="str">
            <v/>
          </cell>
          <cell r="H357" t="str">
            <v/>
          </cell>
          <cell r="I357" t="str">
            <v/>
          </cell>
          <cell r="J357" t="str">
            <v/>
          </cell>
          <cell r="K357" t="str">
            <v/>
          </cell>
          <cell r="L357" t="str">
            <v/>
          </cell>
          <cell r="M357" t="str">
            <v/>
          </cell>
          <cell r="N357" t="str">
            <v/>
          </cell>
          <cell r="O357" t="str">
            <v/>
          </cell>
          <cell r="P357" t="str">
            <v/>
          </cell>
          <cell r="Q357" t="str">
            <v/>
          </cell>
          <cell r="R357" t="str">
            <v/>
          </cell>
          <cell r="S357" t="str">
            <v/>
          </cell>
          <cell r="T357" t="str">
            <v/>
          </cell>
          <cell r="U357" t="str">
            <v/>
          </cell>
          <cell r="V357" t="str">
            <v/>
          </cell>
          <cell r="W357" t="str">
            <v/>
          </cell>
          <cell r="X357" t="str">
            <v/>
          </cell>
          <cell r="Y357" t="str">
            <v/>
          </cell>
          <cell r="Z357" t="str">
            <v/>
          </cell>
          <cell r="AA357" t="str">
            <v/>
          </cell>
          <cell r="AB357" t="str">
            <v/>
          </cell>
          <cell r="AC357" t="str">
            <v/>
          </cell>
          <cell r="AD357" t="str">
            <v/>
          </cell>
          <cell r="AE357" t="str">
            <v/>
          </cell>
          <cell r="AF357" t="str">
            <v/>
          </cell>
        </row>
        <row r="358">
          <cell r="A358">
            <v>347</v>
          </cell>
          <cell r="B358" t="str">
            <v/>
          </cell>
          <cell r="C358" t="str">
            <v/>
          </cell>
          <cell r="D358" t="str">
            <v/>
          </cell>
          <cell r="E358" t="str">
            <v/>
          </cell>
          <cell r="F358" t="str">
            <v/>
          </cell>
          <cell r="G358" t="str">
            <v/>
          </cell>
          <cell r="H358" t="str">
            <v/>
          </cell>
          <cell r="I358" t="str">
            <v/>
          </cell>
          <cell r="J358" t="str">
            <v/>
          </cell>
          <cell r="K358" t="str">
            <v/>
          </cell>
          <cell r="L358" t="str">
            <v/>
          </cell>
          <cell r="M358" t="str">
            <v/>
          </cell>
          <cell r="N358" t="str">
            <v/>
          </cell>
          <cell r="O358" t="str">
            <v/>
          </cell>
          <cell r="P358" t="str">
            <v/>
          </cell>
          <cell r="Q358" t="str">
            <v/>
          </cell>
          <cell r="R358" t="str">
            <v/>
          </cell>
          <cell r="S358" t="str">
            <v/>
          </cell>
          <cell r="T358" t="str">
            <v/>
          </cell>
          <cell r="U358" t="str">
            <v/>
          </cell>
          <cell r="V358" t="str">
            <v/>
          </cell>
          <cell r="W358" t="str">
            <v/>
          </cell>
          <cell r="X358" t="str">
            <v/>
          </cell>
          <cell r="Y358" t="str">
            <v/>
          </cell>
          <cell r="Z358" t="str">
            <v/>
          </cell>
          <cell r="AA358" t="str">
            <v/>
          </cell>
          <cell r="AB358" t="str">
            <v/>
          </cell>
          <cell r="AC358" t="str">
            <v/>
          </cell>
          <cell r="AD358" t="str">
            <v/>
          </cell>
          <cell r="AE358" t="str">
            <v/>
          </cell>
          <cell r="AF358" t="str">
            <v/>
          </cell>
        </row>
        <row r="359">
          <cell r="A359">
            <v>348</v>
          </cell>
          <cell r="B359" t="str">
            <v/>
          </cell>
          <cell r="C359" t="str">
            <v/>
          </cell>
          <cell r="D359" t="str">
            <v/>
          </cell>
          <cell r="E359" t="str">
            <v/>
          </cell>
          <cell r="F359" t="str">
            <v/>
          </cell>
          <cell r="G359" t="str">
            <v/>
          </cell>
          <cell r="H359" t="str">
            <v/>
          </cell>
          <cell r="I359" t="str">
            <v/>
          </cell>
          <cell r="J359" t="str">
            <v/>
          </cell>
          <cell r="K359" t="str">
            <v/>
          </cell>
          <cell r="L359" t="str">
            <v/>
          </cell>
          <cell r="M359" t="str">
            <v/>
          </cell>
          <cell r="N359" t="str">
            <v/>
          </cell>
          <cell r="O359" t="str">
            <v/>
          </cell>
          <cell r="P359" t="str">
            <v/>
          </cell>
          <cell r="Q359" t="str">
            <v/>
          </cell>
          <cell r="R359" t="str">
            <v/>
          </cell>
          <cell r="S359" t="str">
            <v/>
          </cell>
          <cell r="T359" t="str">
            <v/>
          </cell>
          <cell r="U359" t="str">
            <v/>
          </cell>
          <cell r="V359" t="str">
            <v/>
          </cell>
          <cell r="W359" t="str">
            <v/>
          </cell>
          <cell r="X359" t="str">
            <v/>
          </cell>
          <cell r="Y359" t="str">
            <v/>
          </cell>
          <cell r="Z359" t="str">
            <v/>
          </cell>
          <cell r="AA359" t="str">
            <v/>
          </cell>
          <cell r="AB359" t="str">
            <v/>
          </cell>
          <cell r="AC359" t="str">
            <v/>
          </cell>
          <cell r="AD359" t="str">
            <v/>
          </cell>
          <cell r="AE359" t="str">
            <v/>
          </cell>
          <cell r="AF359" t="str">
            <v/>
          </cell>
        </row>
        <row r="360">
          <cell r="A360">
            <v>349</v>
          </cell>
          <cell r="B360" t="str">
            <v/>
          </cell>
          <cell r="C360" t="str">
            <v/>
          </cell>
          <cell r="D360" t="str">
            <v/>
          </cell>
          <cell r="E360" t="str">
            <v/>
          </cell>
          <cell r="F360" t="str">
            <v/>
          </cell>
          <cell r="G360" t="str">
            <v/>
          </cell>
          <cell r="H360" t="str">
            <v/>
          </cell>
          <cell r="I360" t="str">
            <v/>
          </cell>
          <cell r="J360" t="str">
            <v/>
          </cell>
          <cell r="K360" t="str">
            <v/>
          </cell>
          <cell r="L360" t="str">
            <v/>
          </cell>
          <cell r="M360" t="str">
            <v/>
          </cell>
          <cell r="N360" t="str">
            <v/>
          </cell>
          <cell r="O360" t="str">
            <v/>
          </cell>
          <cell r="P360" t="str">
            <v/>
          </cell>
          <cell r="Q360" t="str">
            <v/>
          </cell>
          <cell r="R360" t="str">
            <v/>
          </cell>
          <cell r="S360" t="str">
            <v/>
          </cell>
          <cell r="T360" t="str">
            <v/>
          </cell>
          <cell r="U360" t="str">
            <v/>
          </cell>
          <cell r="V360" t="str">
            <v/>
          </cell>
          <cell r="W360" t="str">
            <v/>
          </cell>
          <cell r="X360" t="str">
            <v/>
          </cell>
          <cell r="Y360" t="str">
            <v/>
          </cell>
          <cell r="Z360" t="str">
            <v/>
          </cell>
          <cell r="AA360" t="str">
            <v/>
          </cell>
          <cell r="AB360" t="str">
            <v/>
          </cell>
          <cell r="AC360" t="str">
            <v/>
          </cell>
          <cell r="AD360" t="str">
            <v/>
          </cell>
          <cell r="AE360" t="str">
            <v/>
          </cell>
          <cell r="AF360" t="str">
            <v/>
          </cell>
        </row>
        <row r="361">
          <cell r="A361">
            <v>350</v>
          </cell>
          <cell r="B361" t="str">
            <v>A6 49.0*41.0</v>
          </cell>
          <cell r="C361">
            <v>1041</v>
          </cell>
          <cell r="D361">
            <v>1245</v>
          </cell>
          <cell r="E361">
            <v>24</v>
          </cell>
          <cell r="F361">
            <v>24</v>
          </cell>
          <cell r="G361">
            <v>26</v>
          </cell>
          <cell r="H361">
            <v>26</v>
          </cell>
          <cell r="I361">
            <v>1</v>
          </cell>
          <cell r="J361">
            <v>1</v>
          </cell>
          <cell r="K361">
            <v>203.5</v>
          </cell>
          <cell r="L361">
            <v>1</v>
          </cell>
          <cell r="M361">
            <v>14</v>
          </cell>
          <cell r="N361">
            <v>31</v>
          </cell>
          <cell r="O361">
            <v>31</v>
          </cell>
          <cell r="P361">
            <v>44</v>
          </cell>
          <cell r="Q361">
            <v>0</v>
          </cell>
          <cell r="R361">
            <v>0.1</v>
          </cell>
          <cell r="S361">
            <v>0.1</v>
          </cell>
          <cell r="T361">
            <v>0.1</v>
          </cell>
          <cell r="U361">
            <v>1</v>
          </cell>
          <cell r="V361">
            <v>15</v>
          </cell>
          <cell r="W361">
            <v>12</v>
          </cell>
          <cell r="X361">
            <v>1</v>
          </cell>
          <cell r="Y361">
            <v>1</v>
          </cell>
          <cell r="Z361">
            <v>50</v>
          </cell>
          <cell r="AA361">
            <v>50</v>
          </cell>
          <cell r="AB361">
            <v>0.04</v>
          </cell>
          <cell r="AC361">
            <v>0.04</v>
          </cell>
          <cell r="AD361">
            <v>1</v>
          </cell>
          <cell r="AE361">
            <v>50</v>
          </cell>
          <cell r="AF361">
            <v>0.04</v>
          </cell>
        </row>
        <row r="362">
          <cell r="A362">
            <v>351</v>
          </cell>
          <cell r="B362" t="str">
            <v>A7 24.5*29.5</v>
          </cell>
          <cell r="C362">
            <v>749</v>
          </cell>
          <cell r="D362">
            <v>622</v>
          </cell>
          <cell r="E362">
            <v>8</v>
          </cell>
          <cell r="F362">
            <v>8</v>
          </cell>
          <cell r="G362">
            <v>8</v>
          </cell>
          <cell r="H362">
            <v>8</v>
          </cell>
          <cell r="I362">
            <v>1</v>
          </cell>
          <cell r="J362">
            <v>1</v>
          </cell>
          <cell r="K362">
            <v>203.5</v>
          </cell>
          <cell r="L362">
            <v>1</v>
          </cell>
          <cell r="M362">
            <v>25</v>
          </cell>
          <cell r="N362">
            <v>56</v>
          </cell>
          <cell r="O362">
            <v>56</v>
          </cell>
          <cell r="P362">
            <v>78</v>
          </cell>
          <cell r="Q362">
            <v>0</v>
          </cell>
          <cell r="R362">
            <v>0.1</v>
          </cell>
          <cell r="S362">
            <v>0.1</v>
          </cell>
          <cell r="T362">
            <v>0.1</v>
          </cell>
          <cell r="U362">
            <v>1</v>
          </cell>
          <cell r="V362">
            <v>15</v>
          </cell>
          <cell r="W362">
            <v>12</v>
          </cell>
          <cell r="X362">
            <v>1</v>
          </cell>
          <cell r="Y362">
            <v>1</v>
          </cell>
          <cell r="Z362">
            <v>50</v>
          </cell>
          <cell r="AA362">
            <v>50</v>
          </cell>
          <cell r="AB362">
            <v>0.04</v>
          </cell>
          <cell r="AC362">
            <v>0.04</v>
          </cell>
          <cell r="AD362">
            <v>1</v>
          </cell>
          <cell r="AE362">
            <v>50</v>
          </cell>
          <cell r="AF362">
            <v>0.04</v>
          </cell>
        </row>
        <row r="363">
          <cell r="A363">
            <v>352</v>
          </cell>
          <cell r="B363" t="str">
            <v>A7+24.5*29.5</v>
          </cell>
          <cell r="C363">
            <v>749</v>
          </cell>
          <cell r="D363">
            <v>622</v>
          </cell>
          <cell r="E363">
            <v>8</v>
          </cell>
          <cell r="F363">
            <v>8</v>
          </cell>
          <cell r="G363">
            <v>8</v>
          </cell>
          <cell r="H363">
            <v>8</v>
          </cell>
          <cell r="I363">
            <v>1</v>
          </cell>
          <cell r="J363">
            <v>1</v>
          </cell>
          <cell r="K363">
            <v>203.5</v>
          </cell>
          <cell r="L363">
            <v>1</v>
          </cell>
          <cell r="M363">
            <v>25</v>
          </cell>
          <cell r="N363">
            <v>56</v>
          </cell>
          <cell r="O363">
            <v>56</v>
          </cell>
          <cell r="P363">
            <v>78</v>
          </cell>
          <cell r="Q363">
            <v>0</v>
          </cell>
          <cell r="R363">
            <v>0.1</v>
          </cell>
          <cell r="S363">
            <v>0.1</v>
          </cell>
          <cell r="T363">
            <v>0.35</v>
          </cell>
          <cell r="U363">
            <v>3</v>
          </cell>
          <cell r="V363">
            <v>15</v>
          </cell>
          <cell r="W363">
            <v>12</v>
          </cell>
          <cell r="X363">
            <v>1</v>
          </cell>
          <cell r="Y363">
            <v>1</v>
          </cell>
          <cell r="Z363">
            <v>50</v>
          </cell>
          <cell r="AA363">
            <v>50</v>
          </cell>
          <cell r="AB363">
            <v>0.04</v>
          </cell>
          <cell r="AC363">
            <v>0.3</v>
          </cell>
          <cell r="AD363">
            <v>3</v>
          </cell>
          <cell r="AE363">
            <v>50</v>
          </cell>
          <cell r="AF363">
            <v>0.3</v>
          </cell>
        </row>
        <row r="364">
          <cell r="A364">
            <v>353</v>
          </cell>
          <cell r="B364" t="str">
            <v>A7!24.5*29.5</v>
          </cell>
          <cell r="C364">
            <v>749</v>
          </cell>
          <cell r="D364">
            <v>622</v>
          </cell>
          <cell r="E364">
            <v>8</v>
          </cell>
          <cell r="F364">
            <v>8</v>
          </cell>
          <cell r="G364">
            <v>8</v>
          </cell>
          <cell r="H364">
            <v>8</v>
          </cell>
          <cell r="I364">
            <v>1</v>
          </cell>
          <cell r="J364">
            <v>1</v>
          </cell>
          <cell r="K364">
            <v>203.5</v>
          </cell>
          <cell r="L364">
            <v>1</v>
          </cell>
          <cell r="M364">
            <v>25</v>
          </cell>
          <cell r="N364">
            <v>56</v>
          </cell>
          <cell r="O364">
            <v>56</v>
          </cell>
          <cell r="P364">
            <v>78</v>
          </cell>
          <cell r="Q364">
            <v>0</v>
          </cell>
          <cell r="R364">
            <v>0.1</v>
          </cell>
          <cell r="S364">
            <v>0.1</v>
          </cell>
          <cell r="T364">
            <v>1</v>
          </cell>
          <cell r="U364">
            <v>3</v>
          </cell>
          <cell r="V364">
            <v>15</v>
          </cell>
          <cell r="W364">
            <v>12</v>
          </cell>
          <cell r="X364">
            <v>1</v>
          </cell>
          <cell r="Y364">
            <v>1</v>
          </cell>
          <cell r="Z364">
            <v>50</v>
          </cell>
          <cell r="AA364">
            <v>50</v>
          </cell>
          <cell r="AB364">
            <v>50</v>
          </cell>
          <cell r="AC364">
            <v>50</v>
          </cell>
          <cell r="AD364">
            <v>3</v>
          </cell>
          <cell r="AE364">
            <v>50</v>
          </cell>
          <cell r="AF364">
            <v>50</v>
          </cell>
        </row>
        <row r="365">
          <cell r="A365">
            <v>354</v>
          </cell>
          <cell r="B365" t="str">
            <v/>
          </cell>
          <cell r="C365" t="str">
            <v/>
          </cell>
          <cell r="D365" t="str">
            <v/>
          </cell>
          <cell r="E365" t="str">
            <v/>
          </cell>
          <cell r="F365" t="str">
            <v/>
          </cell>
          <cell r="G365" t="str">
            <v/>
          </cell>
          <cell r="H365" t="str">
            <v/>
          </cell>
          <cell r="I365" t="str">
            <v/>
          </cell>
          <cell r="J365" t="str">
            <v/>
          </cell>
          <cell r="K365" t="str">
            <v/>
          </cell>
          <cell r="L365" t="str">
            <v/>
          </cell>
          <cell r="M365" t="str">
            <v/>
          </cell>
          <cell r="N365" t="str">
            <v/>
          </cell>
          <cell r="O365" t="str">
            <v/>
          </cell>
          <cell r="P365" t="str">
            <v/>
          </cell>
          <cell r="Q365" t="str">
            <v/>
          </cell>
          <cell r="R365" t="str">
            <v/>
          </cell>
          <cell r="S365" t="str">
            <v/>
          </cell>
          <cell r="T365" t="str">
            <v/>
          </cell>
          <cell r="U365" t="str">
            <v/>
          </cell>
          <cell r="V365" t="str">
            <v/>
          </cell>
          <cell r="W365" t="str">
            <v/>
          </cell>
          <cell r="X365" t="str">
            <v/>
          </cell>
          <cell r="Y365" t="str">
            <v/>
          </cell>
          <cell r="Z365" t="str">
            <v/>
          </cell>
          <cell r="AA365" t="str">
            <v/>
          </cell>
          <cell r="AB365" t="str">
            <v/>
          </cell>
          <cell r="AC365" t="str">
            <v/>
          </cell>
          <cell r="AD365" t="str">
            <v/>
          </cell>
          <cell r="AE365" t="str">
            <v/>
          </cell>
          <cell r="AF365" t="str">
            <v/>
          </cell>
        </row>
        <row r="366">
          <cell r="A366">
            <v>355</v>
          </cell>
          <cell r="B366" t="str">
            <v/>
          </cell>
          <cell r="C366" t="str">
            <v/>
          </cell>
          <cell r="D366" t="str">
            <v/>
          </cell>
          <cell r="E366" t="str">
            <v/>
          </cell>
          <cell r="F366" t="str">
            <v/>
          </cell>
          <cell r="G366" t="str">
            <v/>
          </cell>
          <cell r="H366" t="str">
            <v/>
          </cell>
          <cell r="I366" t="str">
            <v/>
          </cell>
          <cell r="J366" t="str">
            <v/>
          </cell>
          <cell r="K366" t="str">
            <v/>
          </cell>
          <cell r="L366" t="str">
            <v/>
          </cell>
          <cell r="M366" t="str">
            <v/>
          </cell>
          <cell r="N366" t="str">
            <v/>
          </cell>
          <cell r="O366" t="str">
            <v/>
          </cell>
          <cell r="P366" t="str">
            <v/>
          </cell>
          <cell r="Q366" t="str">
            <v/>
          </cell>
          <cell r="R366" t="str">
            <v/>
          </cell>
          <cell r="S366" t="str">
            <v/>
          </cell>
          <cell r="T366" t="str">
            <v/>
          </cell>
          <cell r="U366" t="str">
            <v/>
          </cell>
          <cell r="V366" t="str">
            <v/>
          </cell>
          <cell r="W366" t="str">
            <v/>
          </cell>
          <cell r="X366" t="str">
            <v/>
          </cell>
          <cell r="Y366" t="str">
            <v/>
          </cell>
          <cell r="Z366" t="str">
            <v/>
          </cell>
          <cell r="AA366" t="str">
            <v/>
          </cell>
          <cell r="AB366" t="str">
            <v/>
          </cell>
          <cell r="AC366" t="str">
            <v/>
          </cell>
          <cell r="AD366" t="str">
            <v/>
          </cell>
          <cell r="AE366" t="str">
            <v/>
          </cell>
          <cell r="AF366" t="str">
            <v/>
          </cell>
        </row>
        <row r="367">
          <cell r="A367">
            <v>356</v>
          </cell>
          <cell r="B367" t="str">
            <v>A7+29.5*24.5</v>
          </cell>
          <cell r="C367">
            <v>622</v>
          </cell>
          <cell r="D367">
            <v>749</v>
          </cell>
          <cell r="E367">
            <v>8</v>
          </cell>
          <cell r="F367">
            <v>8</v>
          </cell>
          <cell r="G367">
            <v>8</v>
          </cell>
          <cell r="H367">
            <v>8</v>
          </cell>
          <cell r="I367">
            <v>1</v>
          </cell>
          <cell r="J367">
            <v>1</v>
          </cell>
          <cell r="K367">
            <v>203.5</v>
          </cell>
          <cell r="L367">
            <v>1</v>
          </cell>
          <cell r="M367">
            <v>30</v>
          </cell>
          <cell r="N367">
            <v>67</v>
          </cell>
          <cell r="O367">
            <v>67</v>
          </cell>
          <cell r="P367">
            <v>93</v>
          </cell>
          <cell r="Q367">
            <v>0</v>
          </cell>
          <cell r="R367">
            <v>0.1</v>
          </cell>
          <cell r="S367">
            <v>0.1</v>
          </cell>
          <cell r="T367">
            <v>0.35</v>
          </cell>
          <cell r="U367">
            <v>3</v>
          </cell>
          <cell r="V367">
            <v>15</v>
          </cell>
          <cell r="W367">
            <v>12</v>
          </cell>
          <cell r="X367">
            <v>1</v>
          </cell>
          <cell r="Y367">
            <v>1</v>
          </cell>
          <cell r="Z367">
            <v>50</v>
          </cell>
          <cell r="AA367">
            <v>50</v>
          </cell>
          <cell r="AB367">
            <v>0.04</v>
          </cell>
          <cell r="AC367">
            <v>0.3</v>
          </cell>
          <cell r="AD367">
            <v>3</v>
          </cell>
          <cell r="AE367">
            <v>50</v>
          </cell>
          <cell r="AF367">
            <v>0.3</v>
          </cell>
        </row>
        <row r="368">
          <cell r="A368">
            <v>357</v>
          </cell>
          <cell r="B368" t="str">
            <v>A7!29.5*24.5</v>
          </cell>
          <cell r="C368">
            <v>622</v>
          </cell>
          <cell r="D368">
            <v>749</v>
          </cell>
          <cell r="E368">
            <v>8</v>
          </cell>
          <cell r="F368">
            <v>8</v>
          </cell>
          <cell r="G368">
            <v>8</v>
          </cell>
          <cell r="H368">
            <v>8</v>
          </cell>
          <cell r="I368">
            <v>1</v>
          </cell>
          <cell r="J368">
            <v>1</v>
          </cell>
          <cell r="K368">
            <v>203.5</v>
          </cell>
          <cell r="L368">
            <v>1</v>
          </cell>
          <cell r="M368">
            <v>30</v>
          </cell>
          <cell r="N368">
            <v>67</v>
          </cell>
          <cell r="O368">
            <v>67</v>
          </cell>
          <cell r="P368">
            <v>93</v>
          </cell>
          <cell r="Q368">
            <v>0</v>
          </cell>
          <cell r="R368">
            <v>0.1</v>
          </cell>
          <cell r="S368">
            <v>0.1</v>
          </cell>
          <cell r="T368">
            <v>1</v>
          </cell>
          <cell r="U368">
            <v>3</v>
          </cell>
          <cell r="V368">
            <v>15</v>
          </cell>
          <cell r="W368">
            <v>12</v>
          </cell>
          <cell r="X368">
            <v>1</v>
          </cell>
          <cell r="Y368">
            <v>1</v>
          </cell>
          <cell r="Z368">
            <v>50</v>
          </cell>
          <cell r="AA368">
            <v>50</v>
          </cell>
          <cell r="AB368">
            <v>50</v>
          </cell>
          <cell r="AC368">
            <v>50</v>
          </cell>
          <cell r="AD368">
            <v>3</v>
          </cell>
          <cell r="AE368">
            <v>50</v>
          </cell>
          <cell r="AF368">
            <v>50</v>
          </cell>
        </row>
        <row r="369">
          <cell r="A369">
            <v>358</v>
          </cell>
          <cell r="B369" t="str">
            <v/>
          </cell>
          <cell r="C369" t="str">
            <v/>
          </cell>
          <cell r="D369" t="str">
            <v/>
          </cell>
          <cell r="E369" t="str">
            <v/>
          </cell>
          <cell r="F369" t="str">
            <v/>
          </cell>
          <cell r="G369" t="str">
            <v/>
          </cell>
          <cell r="H369" t="str">
            <v/>
          </cell>
          <cell r="I369" t="str">
            <v/>
          </cell>
          <cell r="J369" t="str">
            <v/>
          </cell>
          <cell r="K369" t="str">
            <v/>
          </cell>
          <cell r="L369" t="str">
            <v/>
          </cell>
          <cell r="M369" t="str">
            <v/>
          </cell>
          <cell r="N369" t="str">
            <v/>
          </cell>
          <cell r="O369" t="str">
            <v/>
          </cell>
          <cell r="P369" t="str">
            <v/>
          </cell>
          <cell r="Q369" t="str">
            <v/>
          </cell>
          <cell r="R369" t="str">
            <v/>
          </cell>
          <cell r="S369" t="str">
            <v/>
          </cell>
          <cell r="T369" t="str">
            <v/>
          </cell>
          <cell r="U369" t="str">
            <v/>
          </cell>
          <cell r="V369" t="str">
            <v/>
          </cell>
          <cell r="W369" t="str">
            <v/>
          </cell>
          <cell r="X369" t="str">
            <v/>
          </cell>
          <cell r="Y369" t="str">
            <v/>
          </cell>
          <cell r="Z369" t="str">
            <v/>
          </cell>
          <cell r="AA369" t="str">
            <v/>
          </cell>
          <cell r="AB369" t="str">
            <v/>
          </cell>
          <cell r="AC369" t="str">
            <v/>
          </cell>
          <cell r="AD369" t="str">
            <v/>
          </cell>
          <cell r="AE369" t="str">
            <v/>
          </cell>
          <cell r="AF369" t="str">
            <v/>
          </cell>
        </row>
        <row r="370">
          <cell r="A370">
            <v>359</v>
          </cell>
          <cell r="B370" t="str">
            <v/>
          </cell>
          <cell r="C370" t="str">
            <v/>
          </cell>
          <cell r="D370" t="str">
            <v/>
          </cell>
          <cell r="E370" t="str">
            <v/>
          </cell>
          <cell r="F370" t="str">
            <v/>
          </cell>
          <cell r="G370" t="str">
            <v/>
          </cell>
          <cell r="H370" t="str">
            <v/>
          </cell>
          <cell r="I370" t="str">
            <v/>
          </cell>
          <cell r="J370" t="str">
            <v/>
          </cell>
          <cell r="K370" t="str">
            <v/>
          </cell>
          <cell r="L370" t="str">
            <v/>
          </cell>
          <cell r="M370" t="str">
            <v/>
          </cell>
          <cell r="N370" t="str">
            <v/>
          </cell>
          <cell r="O370" t="str">
            <v/>
          </cell>
          <cell r="P370" t="str">
            <v/>
          </cell>
          <cell r="Q370" t="str">
            <v/>
          </cell>
          <cell r="R370" t="str">
            <v/>
          </cell>
          <cell r="S370" t="str">
            <v/>
          </cell>
          <cell r="T370" t="str">
            <v/>
          </cell>
          <cell r="U370" t="str">
            <v/>
          </cell>
          <cell r="V370" t="str">
            <v/>
          </cell>
          <cell r="W370" t="str">
            <v/>
          </cell>
          <cell r="X370" t="str">
            <v/>
          </cell>
          <cell r="Y370" t="str">
            <v/>
          </cell>
          <cell r="Z370" t="str">
            <v/>
          </cell>
          <cell r="AA370" t="str">
            <v/>
          </cell>
          <cell r="AB370" t="str">
            <v/>
          </cell>
          <cell r="AC370" t="str">
            <v/>
          </cell>
          <cell r="AD370" t="str">
            <v/>
          </cell>
          <cell r="AE370" t="str">
            <v/>
          </cell>
          <cell r="AF370" t="str">
            <v/>
          </cell>
        </row>
        <row r="371">
          <cell r="A371">
            <v>360</v>
          </cell>
          <cell r="B371" t="str">
            <v/>
          </cell>
          <cell r="C371" t="str">
            <v/>
          </cell>
          <cell r="D371" t="str">
            <v/>
          </cell>
          <cell r="E371" t="str">
            <v/>
          </cell>
          <cell r="F371" t="str">
            <v/>
          </cell>
          <cell r="G371" t="str">
            <v/>
          </cell>
          <cell r="H371" t="str">
            <v/>
          </cell>
          <cell r="I371" t="str">
            <v/>
          </cell>
          <cell r="J371" t="str">
            <v/>
          </cell>
          <cell r="K371" t="str">
            <v/>
          </cell>
          <cell r="L371" t="str">
            <v/>
          </cell>
          <cell r="M371" t="str">
            <v/>
          </cell>
          <cell r="N371" t="str">
            <v/>
          </cell>
          <cell r="O371" t="str">
            <v/>
          </cell>
          <cell r="P371" t="str">
            <v/>
          </cell>
          <cell r="Q371" t="str">
            <v/>
          </cell>
          <cell r="R371" t="str">
            <v/>
          </cell>
          <cell r="S371" t="str">
            <v/>
          </cell>
          <cell r="T371" t="str">
            <v/>
          </cell>
          <cell r="U371" t="str">
            <v/>
          </cell>
          <cell r="V371" t="str">
            <v/>
          </cell>
          <cell r="W371" t="str">
            <v/>
          </cell>
          <cell r="X371" t="str">
            <v/>
          </cell>
          <cell r="Y371" t="str">
            <v/>
          </cell>
          <cell r="Z371" t="str">
            <v/>
          </cell>
          <cell r="AA371" t="str">
            <v/>
          </cell>
          <cell r="AB371" t="str">
            <v/>
          </cell>
          <cell r="AC371" t="str">
            <v/>
          </cell>
          <cell r="AD371" t="str">
            <v/>
          </cell>
          <cell r="AE371" t="str">
            <v/>
          </cell>
          <cell r="AF371" t="str">
            <v/>
          </cell>
        </row>
        <row r="372">
          <cell r="A372">
            <v>361</v>
          </cell>
          <cell r="B372" t="str">
            <v>A6 33.5*27.0</v>
          </cell>
          <cell r="C372">
            <v>686</v>
          </cell>
          <cell r="D372">
            <v>851</v>
          </cell>
          <cell r="E372">
            <v>8</v>
          </cell>
          <cell r="F372">
            <v>8</v>
          </cell>
          <cell r="G372">
            <v>8</v>
          </cell>
          <cell r="H372">
            <v>8</v>
          </cell>
          <cell r="I372">
            <v>1</v>
          </cell>
          <cell r="J372">
            <v>1</v>
          </cell>
          <cell r="K372">
            <v>203.5</v>
          </cell>
          <cell r="L372">
            <v>1</v>
          </cell>
          <cell r="M372">
            <v>23</v>
          </cell>
          <cell r="N372">
            <v>52</v>
          </cell>
          <cell r="O372">
            <v>52</v>
          </cell>
          <cell r="P372">
            <v>73</v>
          </cell>
          <cell r="Q372">
            <v>0</v>
          </cell>
          <cell r="R372">
            <v>0.1</v>
          </cell>
          <cell r="S372">
            <v>0.1</v>
          </cell>
          <cell r="T372">
            <v>0.1</v>
          </cell>
          <cell r="U372">
            <v>1</v>
          </cell>
          <cell r="V372">
            <v>15</v>
          </cell>
          <cell r="W372">
            <v>12</v>
          </cell>
          <cell r="X372">
            <v>1</v>
          </cell>
          <cell r="Y372">
            <v>1</v>
          </cell>
          <cell r="Z372">
            <v>50</v>
          </cell>
          <cell r="AA372">
            <v>50</v>
          </cell>
          <cell r="AB372">
            <v>0.04</v>
          </cell>
          <cell r="AC372">
            <v>0.04</v>
          </cell>
          <cell r="AD372">
            <v>1</v>
          </cell>
          <cell r="AE372">
            <v>50</v>
          </cell>
          <cell r="AF372">
            <v>0.04</v>
          </cell>
        </row>
        <row r="373">
          <cell r="A373">
            <v>362</v>
          </cell>
          <cell r="B373" t="str">
            <v>A6b33.5*27.0</v>
          </cell>
          <cell r="C373">
            <v>686</v>
          </cell>
          <cell r="D373">
            <v>851</v>
          </cell>
          <cell r="E373">
            <v>31</v>
          </cell>
          <cell r="F373">
            <v>31</v>
          </cell>
          <cell r="G373">
            <v>49</v>
          </cell>
          <cell r="H373">
            <v>49</v>
          </cell>
          <cell r="I373">
            <v>1</v>
          </cell>
          <cell r="J373">
            <v>1</v>
          </cell>
          <cell r="K373">
            <v>203.5</v>
          </cell>
          <cell r="L373">
            <v>1</v>
          </cell>
          <cell r="M373">
            <v>23</v>
          </cell>
          <cell r="N373">
            <v>52</v>
          </cell>
          <cell r="O373">
            <v>52</v>
          </cell>
          <cell r="P373">
            <v>73</v>
          </cell>
          <cell r="Q373">
            <v>0</v>
          </cell>
          <cell r="R373">
            <v>0.1</v>
          </cell>
          <cell r="S373">
            <v>0.1</v>
          </cell>
          <cell r="T373">
            <v>0.1</v>
          </cell>
          <cell r="U373">
            <v>1</v>
          </cell>
          <cell r="V373">
            <v>15</v>
          </cell>
          <cell r="W373">
            <v>12</v>
          </cell>
          <cell r="X373">
            <v>1</v>
          </cell>
          <cell r="Y373">
            <v>1</v>
          </cell>
          <cell r="Z373">
            <v>50</v>
          </cell>
          <cell r="AA373">
            <v>50</v>
          </cell>
          <cell r="AB373">
            <v>0.04</v>
          </cell>
          <cell r="AC373">
            <v>0.04</v>
          </cell>
          <cell r="AD373">
            <v>1</v>
          </cell>
          <cell r="AE373">
            <v>50</v>
          </cell>
          <cell r="AF373">
            <v>0.04</v>
          </cell>
        </row>
        <row r="374">
          <cell r="A374">
            <v>363</v>
          </cell>
          <cell r="B374" t="str">
            <v/>
          </cell>
          <cell r="C374" t="str">
            <v/>
          </cell>
          <cell r="D374" t="str">
            <v/>
          </cell>
          <cell r="E374" t="str">
            <v/>
          </cell>
          <cell r="F374" t="str">
            <v/>
          </cell>
          <cell r="G374" t="str">
            <v/>
          </cell>
          <cell r="H374" t="str">
            <v/>
          </cell>
          <cell r="I374" t="str">
            <v/>
          </cell>
          <cell r="J374" t="str">
            <v/>
          </cell>
          <cell r="K374" t="str">
            <v/>
          </cell>
          <cell r="L374" t="str">
            <v/>
          </cell>
          <cell r="M374" t="str">
            <v/>
          </cell>
          <cell r="N374" t="str">
            <v/>
          </cell>
          <cell r="O374" t="str">
            <v/>
          </cell>
          <cell r="P374" t="str">
            <v/>
          </cell>
          <cell r="Q374" t="str">
            <v/>
          </cell>
          <cell r="R374" t="str">
            <v/>
          </cell>
          <cell r="S374" t="str">
            <v/>
          </cell>
          <cell r="T374" t="str">
            <v/>
          </cell>
          <cell r="U374" t="str">
            <v/>
          </cell>
          <cell r="V374" t="str">
            <v/>
          </cell>
          <cell r="W374" t="str">
            <v/>
          </cell>
          <cell r="X374" t="str">
            <v/>
          </cell>
          <cell r="Y374" t="str">
            <v/>
          </cell>
          <cell r="Z374" t="str">
            <v/>
          </cell>
          <cell r="AA374" t="str">
            <v/>
          </cell>
          <cell r="AB374" t="str">
            <v/>
          </cell>
          <cell r="AC374" t="str">
            <v/>
          </cell>
          <cell r="AD374" t="str">
            <v/>
          </cell>
          <cell r="AE374" t="str">
            <v/>
          </cell>
          <cell r="AF374" t="str">
            <v/>
          </cell>
        </row>
        <row r="375">
          <cell r="A375">
            <v>364</v>
          </cell>
          <cell r="B375" t="str">
            <v/>
          </cell>
          <cell r="C375" t="str">
            <v/>
          </cell>
          <cell r="D375" t="str">
            <v/>
          </cell>
          <cell r="E375" t="str">
            <v/>
          </cell>
          <cell r="F375" t="str">
            <v/>
          </cell>
          <cell r="G375" t="str">
            <v/>
          </cell>
          <cell r="H375" t="str">
            <v/>
          </cell>
          <cell r="I375" t="str">
            <v/>
          </cell>
          <cell r="J375" t="str">
            <v/>
          </cell>
          <cell r="K375" t="str">
            <v/>
          </cell>
          <cell r="L375" t="str">
            <v/>
          </cell>
          <cell r="M375" t="str">
            <v/>
          </cell>
          <cell r="N375" t="str">
            <v/>
          </cell>
          <cell r="O375" t="str">
            <v/>
          </cell>
          <cell r="P375" t="str">
            <v/>
          </cell>
          <cell r="Q375" t="str">
            <v/>
          </cell>
          <cell r="R375" t="str">
            <v/>
          </cell>
          <cell r="S375" t="str">
            <v/>
          </cell>
          <cell r="T375" t="str">
            <v/>
          </cell>
          <cell r="U375" t="str">
            <v/>
          </cell>
          <cell r="V375" t="str">
            <v/>
          </cell>
          <cell r="W375" t="str">
            <v/>
          </cell>
          <cell r="X375" t="str">
            <v/>
          </cell>
          <cell r="Y375" t="str">
            <v/>
          </cell>
          <cell r="Z375" t="str">
            <v/>
          </cell>
          <cell r="AA375" t="str">
            <v/>
          </cell>
          <cell r="AB375" t="str">
            <v/>
          </cell>
          <cell r="AC375" t="str">
            <v/>
          </cell>
          <cell r="AD375" t="str">
            <v/>
          </cell>
          <cell r="AE375" t="str">
            <v/>
          </cell>
          <cell r="AF375" t="str">
            <v/>
          </cell>
        </row>
        <row r="376">
          <cell r="A376">
            <v>365</v>
          </cell>
          <cell r="B376" t="str">
            <v/>
          </cell>
          <cell r="C376" t="str">
            <v/>
          </cell>
          <cell r="D376" t="str">
            <v/>
          </cell>
          <cell r="E376" t="str">
            <v/>
          </cell>
          <cell r="F376" t="str">
            <v/>
          </cell>
          <cell r="G376" t="str">
            <v/>
          </cell>
          <cell r="H376" t="str">
            <v/>
          </cell>
          <cell r="I376" t="str">
            <v/>
          </cell>
          <cell r="J376" t="str">
            <v/>
          </cell>
          <cell r="K376" t="str">
            <v/>
          </cell>
          <cell r="L376" t="str">
            <v/>
          </cell>
          <cell r="M376" t="str">
            <v/>
          </cell>
          <cell r="N376" t="str">
            <v/>
          </cell>
          <cell r="O376" t="str">
            <v/>
          </cell>
          <cell r="P376" t="str">
            <v/>
          </cell>
          <cell r="Q376" t="str">
            <v/>
          </cell>
          <cell r="R376" t="str">
            <v/>
          </cell>
          <cell r="S376" t="str">
            <v/>
          </cell>
          <cell r="T376" t="str">
            <v/>
          </cell>
          <cell r="U376" t="str">
            <v/>
          </cell>
          <cell r="V376" t="str">
            <v/>
          </cell>
          <cell r="W376" t="str">
            <v/>
          </cell>
          <cell r="X376" t="str">
            <v/>
          </cell>
          <cell r="Y376" t="str">
            <v/>
          </cell>
          <cell r="Z376" t="str">
            <v/>
          </cell>
          <cell r="AA376" t="str">
            <v/>
          </cell>
          <cell r="AB376" t="str">
            <v/>
          </cell>
          <cell r="AC376" t="str">
            <v/>
          </cell>
          <cell r="AD376" t="str">
            <v/>
          </cell>
          <cell r="AE376" t="str">
            <v/>
          </cell>
          <cell r="AF376" t="str">
            <v/>
          </cell>
        </row>
        <row r="377">
          <cell r="A377">
            <v>366</v>
          </cell>
          <cell r="B377" t="str">
            <v>A7 30.5*26.0</v>
          </cell>
          <cell r="C377">
            <v>660</v>
          </cell>
          <cell r="D377">
            <v>775</v>
          </cell>
          <cell r="E377">
            <v>8</v>
          </cell>
          <cell r="F377">
            <v>8</v>
          </cell>
          <cell r="G377">
            <v>8</v>
          </cell>
          <cell r="H377">
            <v>8</v>
          </cell>
          <cell r="I377">
            <v>1</v>
          </cell>
          <cell r="J377">
            <v>1</v>
          </cell>
          <cell r="K377">
            <v>203.5</v>
          </cell>
          <cell r="L377">
            <v>1</v>
          </cell>
          <cell r="M377">
            <v>28</v>
          </cell>
          <cell r="N377">
            <v>63</v>
          </cell>
          <cell r="O377">
            <v>63</v>
          </cell>
          <cell r="P377">
            <v>88</v>
          </cell>
          <cell r="Q377">
            <v>0</v>
          </cell>
          <cell r="R377">
            <v>0.1</v>
          </cell>
          <cell r="S377">
            <v>0.1</v>
          </cell>
          <cell r="T377">
            <v>0.1</v>
          </cell>
          <cell r="U377">
            <v>1</v>
          </cell>
          <cell r="V377">
            <v>15</v>
          </cell>
          <cell r="W377">
            <v>12</v>
          </cell>
          <cell r="X377">
            <v>1</v>
          </cell>
          <cell r="Y377">
            <v>1</v>
          </cell>
          <cell r="Z377">
            <v>50</v>
          </cell>
          <cell r="AA377">
            <v>50</v>
          </cell>
          <cell r="AB377">
            <v>0.04</v>
          </cell>
          <cell r="AC377">
            <v>0.04</v>
          </cell>
          <cell r="AD377">
            <v>1</v>
          </cell>
          <cell r="AE377">
            <v>50</v>
          </cell>
          <cell r="AF377">
            <v>0.04</v>
          </cell>
        </row>
        <row r="378">
          <cell r="A378">
            <v>367</v>
          </cell>
          <cell r="B378" t="str">
            <v>A7a30.5*26.0</v>
          </cell>
          <cell r="C378">
            <v>660</v>
          </cell>
          <cell r="D378">
            <v>775</v>
          </cell>
          <cell r="E378">
            <v>48</v>
          </cell>
          <cell r="F378">
            <v>48</v>
          </cell>
          <cell r="G378">
            <v>51</v>
          </cell>
          <cell r="H378">
            <v>51</v>
          </cell>
          <cell r="I378">
            <v>1</v>
          </cell>
          <cell r="J378">
            <v>1</v>
          </cell>
          <cell r="K378">
            <v>203.5</v>
          </cell>
          <cell r="L378">
            <v>1</v>
          </cell>
          <cell r="M378">
            <v>28</v>
          </cell>
          <cell r="N378">
            <v>63</v>
          </cell>
          <cell r="O378">
            <v>63</v>
          </cell>
          <cell r="P378">
            <v>88</v>
          </cell>
          <cell r="Q378">
            <v>0</v>
          </cell>
          <cell r="R378">
            <v>0.1</v>
          </cell>
          <cell r="S378">
            <v>0.1</v>
          </cell>
          <cell r="T378">
            <v>0.1</v>
          </cell>
          <cell r="U378">
            <v>1</v>
          </cell>
          <cell r="V378">
            <v>15</v>
          </cell>
          <cell r="W378">
            <v>12</v>
          </cell>
          <cell r="X378">
            <v>1</v>
          </cell>
          <cell r="Y378">
            <v>1</v>
          </cell>
          <cell r="Z378">
            <v>50</v>
          </cell>
          <cell r="AA378">
            <v>50</v>
          </cell>
          <cell r="AB378">
            <v>0.04</v>
          </cell>
          <cell r="AC378">
            <v>0.04</v>
          </cell>
          <cell r="AD378">
            <v>1</v>
          </cell>
          <cell r="AE378">
            <v>50</v>
          </cell>
          <cell r="AF378">
            <v>0.04</v>
          </cell>
        </row>
        <row r="379">
          <cell r="A379">
            <v>368</v>
          </cell>
          <cell r="B379" t="str">
            <v/>
          </cell>
          <cell r="C379" t="str">
            <v/>
          </cell>
          <cell r="D379" t="str">
            <v/>
          </cell>
          <cell r="E379" t="str">
            <v/>
          </cell>
          <cell r="F379" t="str">
            <v/>
          </cell>
          <cell r="G379" t="str">
            <v/>
          </cell>
          <cell r="H379" t="str">
            <v/>
          </cell>
          <cell r="I379" t="str">
            <v/>
          </cell>
          <cell r="J379" t="str">
            <v/>
          </cell>
          <cell r="K379" t="str">
            <v/>
          </cell>
          <cell r="L379" t="str">
            <v/>
          </cell>
          <cell r="M379" t="str">
            <v/>
          </cell>
          <cell r="N379" t="str">
            <v/>
          </cell>
          <cell r="O379" t="str">
            <v/>
          </cell>
          <cell r="P379" t="str">
            <v/>
          </cell>
          <cell r="Q379" t="str">
            <v/>
          </cell>
          <cell r="R379" t="str">
            <v/>
          </cell>
          <cell r="S379" t="str">
            <v/>
          </cell>
          <cell r="T379" t="str">
            <v/>
          </cell>
          <cell r="U379" t="str">
            <v/>
          </cell>
          <cell r="V379" t="str">
            <v/>
          </cell>
          <cell r="W379" t="str">
            <v/>
          </cell>
          <cell r="X379" t="str">
            <v/>
          </cell>
          <cell r="Y379" t="str">
            <v/>
          </cell>
          <cell r="Z379" t="str">
            <v/>
          </cell>
          <cell r="AA379" t="str">
            <v/>
          </cell>
          <cell r="AB379" t="str">
            <v/>
          </cell>
          <cell r="AC379" t="str">
            <v/>
          </cell>
          <cell r="AD379" t="str">
            <v/>
          </cell>
          <cell r="AE379" t="str">
            <v/>
          </cell>
          <cell r="AF379" t="str">
            <v/>
          </cell>
        </row>
        <row r="380">
          <cell r="A380">
            <v>369</v>
          </cell>
          <cell r="B380" t="str">
            <v/>
          </cell>
          <cell r="C380" t="str">
            <v/>
          </cell>
          <cell r="D380" t="str">
            <v/>
          </cell>
          <cell r="E380" t="str">
            <v/>
          </cell>
          <cell r="F380" t="str">
            <v/>
          </cell>
          <cell r="G380" t="str">
            <v/>
          </cell>
          <cell r="H380" t="str">
            <v/>
          </cell>
          <cell r="I380" t="str">
            <v/>
          </cell>
          <cell r="J380" t="str">
            <v/>
          </cell>
          <cell r="K380" t="str">
            <v/>
          </cell>
          <cell r="L380" t="str">
            <v/>
          </cell>
          <cell r="M380" t="str">
            <v/>
          </cell>
          <cell r="N380" t="str">
            <v/>
          </cell>
          <cell r="O380" t="str">
            <v/>
          </cell>
          <cell r="P380" t="str">
            <v/>
          </cell>
          <cell r="Q380" t="str">
            <v/>
          </cell>
          <cell r="R380" t="str">
            <v/>
          </cell>
          <cell r="S380" t="str">
            <v/>
          </cell>
          <cell r="T380" t="str">
            <v/>
          </cell>
          <cell r="U380" t="str">
            <v/>
          </cell>
          <cell r="V380" t="str">
            <v/>
          </cell>
          <cell r="W380" t="str">
            <v/>
          </cell>
          <cell r="X380" t="str">
            <v/>
          </cell>
          <cell r="Y380" t="str">
            <v/>
          </cell>
          <cell r="Z380" t="str">
            <v/>
          </cell>
          <cell r="AA380" t="str">
            <v/>
          </cell>
          <cell r="AB380" t="str">
            <v/>
          </cell>
          <cell r="AC380" t="str">
            <v/>
          </cell>
          <cell r="AD380" t="str">
            <v/>
          </cell>
          <cell r="AE380" t="str">
            <v/>
          </cell>
          <cell r="AF380" t="str">
            <v/>
          </cell>
        </row>
        <row r="381">
          <cell r="A381">
            <v>370</v>
          </cell>
          <cell r="B381" t="str">
            <v>Q6=37.5*30.0</v>
          </cell>
          <cell r="C381">
            <v>762</v>
          </cell>
          <cell r="D381">
            <v>953</v>
          </cell>
          <cell r="E381">
            <v>14</v>
          </cell>
          <cell r="F381">
            <v>14</v>
          </cell>
          <cell r="G381">
            <v>15</v>
          </cell>
          <cell r="H381">
            <v>15</v>
          </cell>
          <cell r="I381">
            <v>1</v>
          </cell>
          <cell r="J381">
            <v>1</v>
          </cell>
          <cell r="K381">
            <v>203.5</v>
          </cell>
          <cell r="L381">
            <v>1</v>
          </cell>
          <cell r="M381">
            <v>21</v>
          </cell>
          <cell r="N381">
            <v>47</v>
          </cell>
          <cell r="O381">
            <v>47</v>
          </cell>
          <cell r="P381">
            <v>65</v>
          </cell>
          <cell r="Q381">
            <v>0</v>
          </cell>
          <cell r="R381">
            <v>0.1</v>
          </cell>
          <cell r="S381">
            <v>0.1</v>
          </cell>
          <cell r="T381">
            <v>0.5</v>
          </cell>
          <cell r="U381">
            <v>3</v>
          </cell>
          <cell r="V381">
            <v>15</v>
          </cell>
          <cell r="W381">
            <v>12</v>
          </cell>
          <cell r="X381">
            <v>1</v>
          </cell>
          <cell r="Y381">
            <v>1</v>
          </cell>
          <cell r="Z381">
            <v>50</v>
          </cell>
          <cell r="AA381">
            <v>50</v>
          </cell>
          <cell r="AB381">
            <v>50</v>
          </cell>
          <cell r="AC381">
            <v>50</v>
          </cell>
          <cell r="AD381">
            <v>3</v>
          </cell>
          <cell r="AE381">
            <v>50</v>
          </cell>
          <cell r="AF381">
            <v>50</v>
          </cell>
        </row>
        <row r="382">
          <cell r="A382">
            <v>371</v>
          </cell>
          <cell r="B382" t="str">
            <v>Q6+30.5*25.5</v>
          </cell>
          <cell r="C382">
            <v>648</v>
          </cell>
          <cell r="D382">
            <v>775</v>
          </cell>
          <cell r="E382">
            <v>8</v>
          </cell>
          <cell r="F382">
            <v>8</v>
          </cell>
          <cell r="G382">
            <v>8</v>
          </cell>
          <cell r="H382">
            <v>8</v>
          </cell>
          <cell r="I382">
            <v>1</v>
          </cell>
          <cell r="J382">
            <v>1</v>
          </cell>
          <cell r="K382">
            <v>203.5</v>
          </cell>
          <cell r="L382">
            <v>1</v>
          </cell>
          <cell r="M382">
            <v>25</v>
          </cell>
          <cell r="N382">
            <v>55</v>
          </cell>
          <cell r="O382">
            <v>55</v>
          </cell>
          <cell r="P382">
            <v>77</v>
          </cell>
          <cell r="Q382">
            <v>0</v>
          </cell>
          <cell r="R382">
            <v>0.1</v>
          </cell>
          <cell r="S382">
            <v>0.1</v>
          </cell>
          <cell r="T382">
            <v>0.35</v>
          </cell>
          <cell r="U382">
            <v>3</v>
          </cell>
          <cell r="V382">
            <v>15</v>
          </cell>
          <cell r="W382">
            <v>12</v>
          </cell>
          <cell r="X382">
            <v>1</v>
          </cell>
          <cell r="Y382">
            <v>1</v>
          </cell>
          <cell r="Z382">
            <v>50</v>
          </cell>
          <cell r="AA382">
            <v>50</v>
          </cell>
          <cell r="AB382">
            <v>0.04</v>
          </cell>
          <cell r="AC382">
            <v>0.3</v>
          </cell>
          <cell r="AD382">
            <v>3</v>
          </cell>
          <cell r="AE382">
            <v>50</v>
          </cell>
          <cell r="AF382">
            <v>0.3</v>
          </cell>
        </row>
        <row r="383">
          <cell r="A383">
            <v>372</v>
          </cell>
          <cell r="B383" t="str">
            <v>Q6+33.5*27.0</v>
          </cell>
          <cell r="C383">
            <v>686</v>
          </cell>
          <cell r="D383">
            <v>851</v>
          </cell>
          <cell r="E383">
            <v>8</v>
          </cell>
          <cell r="F383">
            <v>8</v>
          </cell>
          <cell r="G383">
            <v>8</v>
          </cell>
          <cell r="H383">
            <v>8</v>
          </cell>
          <cell r="I383">
            <v>1</v>
          </cell>
          <cell r="J383">
            <v>1</v>
          </cell>
          <cell r="K383">
            <v>203.5</v>
          </cell>
          <cell r="L383">
            <v>1</v>
          </cell>
          <cell r="M383">
            <v>23</v>
          </cell>
          <cell r="N383">
            <v>52</v>
          </cell>
          <cell r="O383">
            <v>52</v>
          </cell>
          <cell r="P383">
            <v>73</v>
          </cell>
          <cell r="Q383">
            <v>0</v>
          </cell>
          <cell r="R383">
            <v>0.1</v>
          </cell>
          <cell r="S383">
            <v>0.1</v>
          </cell>
          <cell r="T383">
            <v>0.35</v>
          </cell>
          <cell r="U383">
            <v>3</v>
          </cell>
          <cell r="V383">
            <v>15</v>
          </cell>
          <cell r="W383">
            <v>12</v>
          </cell>
          <cell r="X383">
            <v>1</v>
          </cell>
          <cell r="Y383">
            <v>1</v>
          </cell>
          <cell r="Z383">
            <v>50</v>
          </cell>
          <cell r="AA383">
            <v>50</v>
          </cell>
          <cell r="AB383">
            <v>0.04</v>
          </cell>
          <cell r="AC383">
            <v>0.3</v>
          </cell>
          <cell r="AD383">
            <v>3</v>
          </cell>
          <cell r="AE383">
            <v>50</v>
          </cell>
          <cell r="AF383">
            <v>0.3</v>
          </cell>
        </row>
        <row r="384">
          <cell r="A384">
            <v>373</v>
          </cell>
          <cell r="B384" t="str">
            <v>Q6+35.5*28.0</v>
          </cell>
          <cell r="C384">
            <v>711</v>
          </cell>
          <cell r="D384">
            <v>902</v>
          </cell>
          <cell r="E384">
            <v>14</v>
          </cell>
          <cell r="F384">
            <v>14</v>
          </cell>
          <cell r="G384">
            <v>9</v>
          </cell>
          <cell r="H384">
            <v>9</v>
          </cell>
          <cell r="I384">
            <v>1</v>
          </cell>
          <cell r="J384">
            <v>1</v>
          </cell>
          <cell r="K384">
            <v>203.5</v>
          </cell>
          <cell r="L384">
            <v>1</v>
          </cell>
          <cell r="M384">
            <v>22</v>
          </cell>
          <cell r="N384">
            <v>51</v>
          </cell>
          <cell r="O384">
            <v>51</v>
          </cell>
          <cell r="P384">
            <v>70</v>
          </cell>
          <cell r="Q384">
            <v>0</v>
          </cell>
          <cell r="R384">
            <v>0.13</v>
          </cell>
          <cell r="S384">
            <v>0.13</v>
          </cell>
          <cell r="T384">
            <v>0.35</v>
          </cell>
          <cell r="U384">
            <v>3</v>
          </cell>
          <cell r="V384">
            <v>15</v>
          </cell>
          <cell r="W384">
            <v>12</v>
          </cell>
          <cell r="X384">
            <v>1</v>
          </cell>
          <cell r="Y384">
            <v>1</v>
          </cell>
          <cell r="Z384">
            <v>50</v>
          </cell>
          <cell r="AA384">
            <v>50</v>
          </cell>
          <cell r="AB384">
            <v>0.04</v>
          </cell>
          <cell r="AC384">
            <v>0.3</v>
          </cell>
          <cell r="AD384">
            <v>3</v>
          </cell>
          <cell r="AE384">
            <v>50</v>
          </cell>
          <cell r="AF384">
            <v>0.3</v>
          </cell>
        </row>
        <row r="385">
          <cell r="A385">
            <v>374</v>
          </cell>
          <cell r="B385" t="str">
            <v>Q6+37.5*30.0</v>
          </cell>
          <cell r="C385">
            <v>762</v>
          </cell>
          <cell r="D385">
            <v>953</v>
          </cell>
          <cell r="E385">
            <v>14</v>
          </cell>
          <cell r="F385">
            <v>14</v>
          </cell>
          <cell r="G385">
            <v>15</v>
          </cell>
          <cell r="H385">
            <v>15</v>
          </cell>
          <cell r="I385">
            <v>1</v>
          </cell>
          <cell r="J385">
            <v>1</v>
          </cell>
          <cell r="K385">
            <v>203.5</v>
          </cell>
          <cell r="L385">
            <v>1</v>
          </cell>
          <cell r="M385">
            <v>21</v>
          </cell>
          <cell r="N385">
            <v>47</v>
          </cell>
          <cell r="O385">
            <v>47</v>
          </cell>
          <cell r="P385">
            <v>65</v>
          </cell>
          <cell r="Q385">
            <v>0</v>
          </cell>
          <cell r="R385">
            <v>0.1</v>
          </cell>
          <cell r="S385">
            <v>0.1</v>
          </cell>
          <cell r="T385">
            <v>0.35</v>
          </cell>
          <cell r="U385">
            <v>3</v>
          </cell>
          <cell r="V385">
            <v>15</v>
          </cell>
          <cell r="W385">
            <v>12</v>
          </cell>
          <cell r="X385">
            <v>1</v>
          </cell>
          <cell r="Y385">
            <v>1</v>
          </cell>
          <cell r="Z385">
            <v>50</v>
          </cell>
          <cell r="AA385">
            <v>50</v>
          </cell>
          <cell r="AB385">
            <v>0.04</v>
          </cell>
          <cell r="AC385">
            <v>0.3</v>
          </cell>
          <cell r="AD385">
            <v>3</v>
          </cell>
          <cell r="AE385">
            <v>50</v>
          </cell>
          <cell r="AF385">
            <v>0.3</v>
          </cell>
        </row>
        <row r="386">
          <cell r="A386">
            <v>375</v>
          </cell>
          <cell r="B386" t="str">
            <v>Q7+30.5*26.0</v>
          </cell>
          <cell r="C386">
            <v>660</v>
          </cell>
          <cell r="D386">
            <v>775</v>
          </cell>
          <cell r="E386">
            <v>8</v>
          </cell>
          <cell r="F386">
            <v>8</v>
          </cell>
          <cell r="G386">
            <v>8</v>
          </cell>
          <cell r="H386">
            <v>8</v>
          </cell>
          <cell r="I386">
            <v>1</v>
          </cell>
          <cell r="J386">
            <v>1</v>
          </cell>
          <cell r="K386">
            <v>203.5</v>
          </cell>
          <cell r="L386">
            <v>1</v>
          </cell>
          <cell r="M386">
            <v>28</v>
          </cell>
          <cell r="N386">
            <v>63</v>
          </cell>
          <cell r="O386">
            <v>63</v>
          </cell>
          <cell r="P386">
            <v>88</v>
          </cell>
          <cell r="Q386">
            <v>0</v>
          </cell>
          <cell r="R386">
            <v>0.1</v>
          </cell>
          <cell r="S386">
            <v>0.1</v>
          </cell>
          <cell r="T386">
            <v>0.35</v>
          </cell>
          <cell r="U386">
            <v>3</v>
          </cell>
          <cell r="V386">
            <v>15</v>
          </cell>
          <cell r="W386">
            <v>12</v>
          </cell>
          <cell r="X386">
            <v>1</v>
          </cell>
          <cell r="Y386">
            <v>1</v>
          </cell>
          <cell r="Z386">
            <v>50</v>
          </cell>
          <cell r="AA386">
            <v>50</v>
          </cell>
          <cell r="AB386">
            <v>0.04</v>
          </cell>
          <cell r="AC386">
            <v>0.3</v>
          </cell>
          <cell r="AD386">
            <v>3</v>
          </cell>
          <cell r="AE386">
            <v>50</v>
          </cell>
          <cell r="AF386">
            <v>0.3</v>
          </cell>
        </row>
        <row r="387">
          <cell r="A387">
            <v>376</v>
          </cell>
          <cell r="B387" t="str">
            <v>Q7+33.5*26.5</v>
          </cell>
          <cell r="C387">
            <v>673</v>
          </cell>
          <cell r="D387">
            <v>851</v>
          </cell>
          <cell r="E387">
            <v>8</v>
          </cell>
          <cell r="F387">
            <v>8</v>
          </cell>
          <cell r="G387">
            <v>8</v>
          </cell>
          <cell r="H387">
            <v>8</v>
          </cell>
          <cell r="I387">
            <v>1</v>
          </cell>
          <cell r="J387">
            <v>1</v>
          </cell>
          <cell r="K387">
            <v>203.5</v>
          </cell>
          <cell r="L387">
            <v>1</v>
          </cell>
          <cell r="M387">
            <v>28</v>
          </cell>
          <cell r="N387">
            <v>62</v>
          </cell>
          <cell r="O387">
            <v>62</v>
          </cell>
          <cell r="P387">
            <v>86</v>
          </cell>
          <cell r="Q387">
            <v>0</v>
          </cell>
          <cell r="R387">
            <v>0.1</v>
          </cell>
          <cell r="S387">
            <v>0.1</v>
          </cell>
          <cell r="T387">
            <v>0.35</v>
          </cell>
          <cell r="U387">
            <v>3</v>
          </cell>
          <cell r="V387">
            <v>15</v>
          </cell>
          <cell r="W387">
            <v>12</v>
          </cell>
          <cell r="X387">
            <v>1</v>
          </cell>
          <cell r="Y387">
            <v>1</v>
          </cell>
          <cell r="Z387">
            <v>50</v>
          </cell>
          <cell r="AA387">
            <v>50</v>
          </cell>
          <cell r="AB387">
            <v>0.04</v>
          </cell>
          <cell r="AC387">
            <v>0.3</v>
          </cell>
          <cell r="AD387">
            <v>3</v>
          </cell>
          <cell r="AE387">
            <v>50</v>
          </cell>
          <cell r="AF387">
            <v>0.3</v>
          </cell>
        </row>
        <row r="388">
          <cell r="A388">
            <v>377</v>
          </cell>
          <cell r="B388" t="str">
            <v>Q7+35.5*28.0</v>
          </cell>
          <cell r="C388">
            <v>711</v>
          </cell>
          <cell r="D388">
            <v>902</v>
          </cell>
          <cell r="E388">
            <v>14</v>
          </cell>
          <cell r="F388">
            <v>14</v>
          </cell>
          <cell r="G388">
            <v>9</v>
          </cell>
          <cell r="H388">
            <v>9</v>
          </cell>
          <cell r="I388">
            <v>1</v>
          </cell>
          <cell r="J388">
            <v>1</v>
          </cell>
          <cell r="K388">
            <v>203.5</v>
          </cell>
          <cell r="L388">
            <v>1</v>
          </cell>
          <cell r="M388">
            <v>26</v>
          </cell>
          <cell r="N388">
            <v>59</v>
          </cell>
          <cell r="O388">
            <v>59</v>
          </cell>
          <cell r="P388">
            <v>82</v>
          </cell>
          <cell r="Q388">
            <v>0</v>
          </cell>
          <cell r="R388">
            <v>0.1</v>
          </cell>
          <cell r="S388">
            <v>0.1</v>
          </cell>
          <cell r="T388">
            <v>0.35</v>
          </cell>
          <cell r="U388">
            <v>3</v>
          </cell>
          <cell r="V388">
            <v>15</v>
          </cell>
          <cell r="W388">
            <v>12</v>
          </cell>
          <cell r="X388">
            <v>1</v>
          </cell>
          <cell r="Y388">
            <v>1</v>
          </cell>
          <cell r="Z388">
            <v>50</v>
          </cell>
          <cell r="AA388">
            <v>50</v>
          </cell>
          <cell r="AB388">
            <v>0.04</v>
          </cell>
          <cell r="AC388">
            <v>0.3</v>
          </cell>
          <cell r="AD388">
            <v>3</v>
          </cell>
          <cell r="AE388">
            <v>50</v>
          </cell>
          <cell r="AF388">
            <v>0.3</v>
          </cell>
        </row>
        <row r="389">
          <cell r="A389">
            <v>378</v>
          </cell>
          <cell r="B389" t="str">
            <v>Q7+37.0*30.0</v>
          </cell>
          <cell r="C389">
            <v>762</v>
          </cell>
          <cell r="D389">
            <v>940</v>
          </cell>
          <cell r="E389">
            <v>14</v>
          </cell>
          <cell r="F389">
            <v>14</v>
          </cell>
          <cell r="G389">
            <v>8</v>
          </cell>
          <cell r="H389">
            <v>8</v>
          </cell>
          <cell r="I389">
            <v>1</v>
          </cell>
          <cell r="J389">
            <v>1</v>
          </cell>
          <cell r="K389">
            <v>203.5</v>
          </cell>
          <cell r="L389">
            <v>1</v>
          </cell>
          <cell r="M389">
            <v>24</v>
          </cell>
          <cell r="N389">
            <v>55</v>
          </cell>
          <cell r="O389">
            <v>55</v>
          </cell>
          <cell r="P389">
            <v>76</v>
          </cell>
          <cell r="Q389">
            <v>0</v>
          </cell>
          <cell r="R389">
            <v>0.1</v>
          </cell>
          <cell r="S389">
            <v>0.1</v>
          </cell>
          <cell r="T389">
            <v>0.35</v>
          </cell>
          <cell r="U389">
            <v>3</v>
          </cell>
          <cell r="V389">
            <v>15</v>
          </cell>
          <cell r="W389">
            <v>12</v>
          </cell>
          <cell r="X389">
            <v>1</v>
          </cell>
          <cell r="Y389">
            <v>1</v>
          </cell>
          <cell r="Z389">
            <v>50</v>
          </cell>
          <cell r="AA389">
            <v>50</v>
          </cell>
          <cell r="AB389">
            <v>0.04</v>
          </cell>
          <cell r="AC389">
            <v>0.3</v>
          </cell>
          <cell r="AD389">
            <v>3</v>
          </cell>
          <cell r="AE389">
            <v>50</v>
          </cell>
          <cell r="AF389">
            <v>0.3</v>
          </cell>
        </row>
        <row r="390">
          <cell r="A390">
            <v>379</v>
          </cell>
          <cell r="B390" t="str">
            <v>Q7+28.5*36.0</v>
          </cell>
          <cell r="C390">
            <v>914</v>
          </cell>
          <cell r="D390">
            <v>724</v>
          </cell>
          <cell r="E390">
            <v>8</v>
          </cell>
          <cell r="F390">
            <v>8</v>
          </cell>
          <cell r="G390">
            <v>8</v>
          </cell>
          <cell r="H390">
            <v>8</v>
          </cell>
          <cell r="I390">
            <v>1</v>
          </cell>
          <cell r="J390">
            <v>1</v>
          </cell>
          <cell r="K390">
            <v>203.5</v>
          </cell>
          <cell r="L390">
            <v>1</v>
          </cell>
          <cell r="M390">
            <v>20</v>
          </cell>
          <cell r="N390">
            <v>44</v>
          </cell>
          <cell r="O390">
            <v>44</v>
          </cell>
          <cell r="P390">
            <v>61</v>
          </cell>
          <cell r="Q390">
            <v>0</v>
          </cell>
          <cell r="R390">
            <v>0.1</v>
          </cell>
          <cell r="S390">
            <v>0.1</v>
          </cell>
          <cell r="T390">
            <v>0.35</v>
          </cell>
          <cell r="U390">
            <v>3</v>
          </cell>
          <cell r="V390">
            <v>15</v>
          </cell>
          <cell r="W390">
            <v>12</v>
          </cell>
          <cell r="X390">
            <v>1</v>
          </cell>
          <cell r="Y390">
            <v>1</v>
          </cell>
          <cell r="Z390">
            <v>50</v>
          </cell>
          <cell r="AA390">
            <v>50</v>
          </cell>
          <cell r="AB390">
            <v>0.04</v>
          </cell>
          <cell r="AC390">
            <v>0.3</v>
          </cell>
          <cell r="AD390">
            <v>3</v>
          </cell>
          <cell r="AE390">
            <v>50</v>
          </cell>
          <cell r="AF390">
            <v>0.3</v>
          </cell>
        </row>
        <row r="391">
          <cell r="A391">
            <v>380</v>
          </cell>
          <cell r="B391" t="str">
            <v/>
          </cell>
          <cell r="C391" t="str">
            <v/>
          </cell>
          <cell r="D391" t="str">
            <v/>
          </cell>
          <cell r="E391" t="str">
            <v/>
          </cell>
          <cell r="F391" t="str">
            <v/>
          </cell>
          <cell r="G391" t="str">
            <v/>
          </cell>
          <cell r="H391" t="str">
            <v/>
          </cell>
          <cell r="I391" t="str">
            <v/>
          </cell>
          <cell r="J391" t="str">
            <v/>
          </cell>
          <cell r="K391" t="str">
            <v/>
          </cell>
          <cell r="L391" t="str">
            <v/>
          </cell>
          <cell r="M391" t="str">
            <v/>
          </cell>
          <cell r="N391" t="str">
            <v/>
          </cell>
          <cell r="O391" t="str">
            <v/>
          </cell>
          <cell r="P391" t="str">
            <v/>
          </cell>
          <cell r="Q391" t="str">
            <v/>
          </cell>
          <cell r="R391" t="str">
            <v/>
          </cell>
          <cell r="S391" t="str">
            <v/>
          </cell>
          <cell r="T391" t="str">
            <v/>
          </cell>
          <cell r="U391" t="str">
            <v/>
          </cell>
          <cell r="V391" t="str">
            <v/>
          </cell>
          <cell r="W391" t="str">
            <v/>
          </cell>
          <cell r="X391" t="str">
            <v/>
          </cell>
          <cell r="Y391" t="str">
            <v/>
          </cell>
          <cell r="Z391" t="str">
            <v/>
          </cell>
          <cell r="AA391" t="str">
            <v/>
          </cell>
          <cell r="AB391" t="str">
            <v/>
          </cell>
          <cell r="AC391" t="str">
            <v/>
          </cell>
          <cell r="AD391" t="str">
            <v/>
          </cell>
          <cell r="AE391" t="str">
            <v/>
          </cell>
          <cell r="AF391" t="str">
            <v/>
          </cell>
        </row>
        <row r="392">
          <cell r="A392">
            <v>381</v>
          </cell>
          <cell r="B392" t="str">
            <v>A6+30.5*25.5</v>
          </cell>
          <cell r="C392">
            <v>648</v>
          </cell>
          <cell r="D392">
            <v>775</v>
          </cell>
          <cell r="E392">
            <v>8</v>
          </cell>
          <cell r="F392">
            <v>8</v>
          </cell>
          <cell r="G392">
            <v>8</v>
          </cell>
          <cell r="H392">
            <v>8</v>
          </cell>
          <cell r="I392">
            <v>1</v>
          </cell>
          <cell r="J392">
            <v>1</v>
          </cell>
          <cell r="K392">
            <v>203.5</v>
          </cell>
          <cell r="L392">
            <v>1</v>
          </cell>
          <cell r="M392">
            <v>25</v>
          </cell>
          <cell r="N392">
            <v>55</v>
          </cell>
          <cell r="O392">
            <v>55</v>
          </cell>
          <cell r="P392">
            <v>77</v>
          </cell>
          <cell r="Q392">
            <v>0</v>
          </cell>
          <cell r="R392">
            <v>0.1</v>
          </cell>
          <cell r="S392">
            <v>0.1</v>
          </cell>
          <cell r="T392">
            <v>0.35</v>
          </cell>
          <cell r="U392">
            <v>3</v>
          </cell>
          <cell r="V392">
            <v>15</v>
          </cell>
          <cell r="W392">
            <v>12</v>
          </cell>
          <cell r="X392">
            <v>1</v>
          </cell>
          <cell r="Y392">
            <v>1</v>
          </cell>
          <cell r="Z392">
            <v>50</v>
          </cell>
          <cell r="AA392">
            <v>50</v>
          </cell>
          <cell r="AB392">
            <v>0.04</v>
          </cell>
          <cell r="AC392">
            <v>0.3</v>
          </cell>
          <cell r="AD392">
            <v>3</v>
          </cell>
          <cell r="AE392">
            <v>50</v>
          </cell>
          <cell r="AF392">
            <v>0.3</v>
          </cell>
        </row>
        <row r="393">
          <cell r="A393">
            <v>382</v>
          </cell>
          <cell r="B393" t="str">
            <v>A6+33.5*27.0</v>
          </cell>
          <cell r="C393">
            <v>686</v>
          </cell>
          <cell r="D393">
            <v>851</v>
          </cell>
          <cell r="E393">
            <v>8</v>
          </cell>
          <cell r="F393">
            <v>8</v>
          </cell>
          <cell r="G393">
            <v>8</v>
          </cell>
          <cell r="H393">
            <v>8</v>
          </cell>
          <cell r="I393">
            <v>1</v>
          </cell>
          <cell r="J393">
            <v>1</v>
          </cell>
          <cell r="K393">
            <v>203.5</v>
          </cell>
          <cell r="L393">
            <v>1</v>
          </cell>
          <cell r="M393">
            <v>23</v>
          </cell>
          <cell r="N393">
            <v>52</v>
          </cell>
          <cell r="O393">
            <v>52</v>
          </cell>
          <cell r="P393">
            <v>73</v>
          </cell>
          <cell r="Q393">
            <v>0</v>
          </cell>
          <cell r="R393">
            <v>0.1</v>
          </cell>
          <cell r="S393">
            <v>0.1</v>
          </cell>
          <cell r="T393">
            <v>0.35</v>
          </cell>
          <cell r="U393">
            <v>3</v>
          </cell>
          <cell r="V393">
            <v>15</v>
          </cell>
          <cell r="W393">
            <v>12</v>
          </cell>
          <cell r="X393">
            <v>1</v>
          </cell>
          <cell r="Y393">
            <v>1</v>
          </cell>
          <cell r="Z393">
            <v>50</v>
          </cell>
          <cell r="AA393">
            <v>50</v>
          </cell>
          <cell r="AB393">
            <v>0.04</v>
          </cell>
          <cell r="AC393">
            <v>0.3</v>
          </cell>
          <cell r="AD393">
            <v>3</v>
          </cell>
          <cell r="AE393">
            <v>50</v>
          </cell>
          <cell r="AF393">
            <v>0.3</v>
          </cell>
        </row>
        <row r="394">
          <cell r="A394">
            <v>383</v>
          </cell>
          <cell r="B394" t="str">
            <v>A6+35.5*28.0</v>
          </cell>
          <cell r="C394">
            <v>711</v>
          </cell>
          <cell r="D394">
            <v>902</v>
          </cell>
          <cell r="E394">
            <v>14</v>
          </cell>
          <cell r="F394">
            <v>14</v>
          </cell>
          <cell r="G394">
            <v>9</v>
          </cell>
          <cell r="H394">
            <v>9</v>
          </cell>
          <cell r="I394">
            <v>1</v>
          </cell>
          <cell r="J394">
            <v>1</v>
          </cell>
          <cell r="K394">
            <v>203.5</v>
          </cell>
          <cell r="L394">
            <v>1</v>
          </cell>
          <cell r="M394">
            <v>22</v>
          </cell>
          <cell r="N394">
            <v>51</v>
          </cell>
          <cell r="O394">
            <v>51</v>
          </cell>
          <cell r="P394">
            <v>70</v>
          </cell>
          <cell r="Q394">
            <v>0</v>
          </cell>
          <cell r="R394">
            <v>0.13</v>
          </cell>
          <cell r="S394">
            <v>0.13</v>
          </cell>
          <cell r="T394">
            <v>0.35</v>
          </cell>
          <cell r="U394">
            <v>3</v>
          </cell>
          <cell r="V394">
            <v>15</v>
          </cell>
          <cell r="W394">
            <v>12</v>
          </cell>
          <cell r="X394">
            <v>1</v>
          </cell>
          <cell r="Y394">
            <v>1</v>
          </cell>
          <cell r="Z394">
            <v>50</v>
          </cell>
          <cell r="AA394">
            <v>50</v>
          </cell>
          <cell r="AB394">
            <v>0.04</v>
          </cell>
          <cell r="AC394">
            <v>0.3</v>
          </cell>
          <cell r="AD394">
            <v>3</v>
          </cell>
          <cell r="AE394">
            <v>50</v>
          </cell>
          <cell r="AF394">
            <v>0.3</v>
          </cell>
        </row>
        <row r="395">
          <cell r="A395">
            <v>384</v>
          </cell>
          <cell r="B395" t="str">
            <v>A6+37.5*30.0</v>
          </cell>
          <cell r="C395">
            <v>762</v>
          </cell>
          <cell r="D395">
            <v>953</v>
          </cell>
          <cell r="E395">
            <v>14</v>
          </cell>
          <cell r="F395">
            <v>14</v>
          </cell>
          <cell r="G395">
            <v>15</v>
          </cell>
          <cell r="H395">
            <v>15</v>
          </cell>
          <cell r="I395">
            <v>1</v>
          </cell>
          <cell r="J395">
            <v>1</v>
          </cell>
          <cell r="K395">
            <v>203.5</v>
          </cell>
          <cell r="L395">
            <v>1</v>
          </cell>
          <cell r="M395">
            <v>21</v>
          </cell>
          <cell r="N395">
            <v>47</v>
          </cell>
          <cell r="O395">
            <v>47</v>
          </cell>
          <cell r="P395">
            <v>65</v>
          </cell>
          <cell r="Q395">
            <v>0</v>
          </cell>
          <cell r="R395">
            <v>0.1</v>
          </cell>
          <cell r="S395">
            <v>0.1</v>
          </cell>
          <cell r="T395">
            <v>0.35</v>
          </cell>
          <cell r="U395">
            <v>3</v>
          </cell>
          <cell r="V395">
            <v>15</v>
          </cell>
          <cell r="W395">
            <v>12</v>
          </cell>
          <cell r="X395">
            <v>1</v>
          </cell>
          <cell r="Y395">
            <v>1</v>
          </cell>
          <cell r="Z395">
            <v>50</v>
          </cell>
          <cell r="AA395">
            <v>50</v>
          </cell>
          <cell r="AB395">
            <v>0.04</v>
          </cell>
          <cell r="AC395">
            <v>0.3</v>
          </cell>
          <cell r="AD395">
            <v>3</v>
          </cell>
          <cell r="AE395">
            <v>50</v>
          </cell>
          <cell r="AF395">
            <v>0.3</v>
          </cell>
        </row>
        <row r="396">
          <cell r="A396">
            <v>385</v>
          </cell>
          <cell r="B396" t="str">
            <v>A7+30.5*26.0</v>
          </cell>
          <cell r="C396">
            <v>660</v>
          </cell>
          <cell r="D396">
            <v>775</v>
          </cell>
          <cell r="E396">
            <v>8</v>
          </cell>
          <cell r="F396">
            <v>8</v>
          </cell>
          <cell r="G396">
            <v>8</v>
          </cell>
          <cell r="H396">
            <v>8</v>
          </cell>
          <cell r="I396">
            <v>1</v>
          </cell>
          <cell r="J396">
            <v>1</v>
          </cell>
          <cell r="K396">
            <v>203.5</v>
          </cell>
          <cell r="L396">
            <v>1</v>
          </cell>
          <cell r="M396">
            <v>28</v>
          </cell>
          <cell r="N396">
            <v>63</v>
          </cell>
          <cell r="O396">
            <v>63</v>
          </cell>
          <cell r="P396">
            <v>88</v>
          </cell>
          <cell r="Q396">
            <v>0</v>
          </cell>
          <cell r="R396">
            <v>0.1</v>
          </cell>
          <cell r="S396">
            <v>0.1</v>
          </cell>
          <cell r="T396">
            <v>0.35</v>
          </cell>
          <cell r="U396">
            <v>3</v>
          </cell>
          <cell r="V396">
            <v>15</v>
          </cell>
          <cell r="W396">
            <v>12</v>
          </cell>
          <cell r="X396">
            <v>1</v>
          </cell>
          <cell r="Y396">
            <v>1</v>
          </cell>
          <cell r="Z396">
            <v>50</v>
          </cell>
          <cell r="AA396">
            <v>50</v>
          </cell>
          <cell r="AB396">
            <v>0.04</v>
          </cell>
          <cell r="AC396">
            <v>0.3</v>
          </cell>
          <cell r="AD396">
            <v>3</v>
          </cell>
          <cell r="AE396">
            <v>50</v>
          </cell>
          <cell r="AF396">
            <v>0.3</v>
          </cell>
        </row>
        <row r="397">
          <cell r="A397">
            <v>386</v>
          </cell>
          <cell r="B397" t="str">
            <v>A7+33.5*26.5</v>
          </cell>
          <cell r="C397">
            <v>673</v>
          </cell>
          <cell r="D397">
            <v>851</v>
          </cell>
          <cell r="E397">
            <v>8</v>
          </cell>
          <cell r="F397">
            <v>8</v>
          </cell>
          <cell r="G397">
            <v>8</v>
          </cell>
          <cell r="H397">
            <v>8</v>
          </cell>
          <cell r="I397">
            <v>1</v>
          </cell>
          <cell r="J397">
            <v>1</v>
          </cell>
          <cell r="K397">
            <v>203.5</v>
          </cell>
          <cell r="L397">
            <v>1</v>
          </cell>
          <cell r="M397">
            <v>28</v>
          </cell>
          <cell r="N397">
            <v>62</v>
          </cell>
          <cell r="O397">
            <v>62</v>
          </cell>
          <cell r="P397">
            <v>86</v>
          </cell>
          <cell r="Q397">
            <v>0</v>
          </cell>
          <cell r="R397">
            <v>0.1</v>
          </cell>
          <cell r="S397">
            <v>0.1</v>
          </cell>
          <cell r="T397">
            <v>0.35</v>
          </cell>
          <cell r="U397">
            <v>3</v>
          </cell>
          <cell r="V397">
            <v>15</v>
          </cell>
          <cell r="W397">
            <v>12</v>
          </cell>
          <cell r="X397">
            <v>1</v>
          </cell>
          <cell r="Y397">
            <v>1</v>
          </cell>
          <cell r="Z397">
            <v>50</v>
          </cell>
          <cell r="AA397">
            <v>50</v>
          </cell>
          <cell r="AB397">
            <v>0.04</v>
          </cell>
          <cell r="AC397">
            <v>0.3</v>
          </cell>
          <cell r="AD397">
            <v>3</v>
          </cell>
          <cell r="AE397">
            <v>50</v>
          </cell>
          <cell r="AF397">
            <v>0.3</v>
          </cell>
        </row>
        <row r="398">
          <cell r="A398">
            <v>387</v>
          </cell>
          <cell r="B398" t="str">
            <v>A7+35.5*28.0</v>
          </cell>
          <cell r="C398">
            <v>711</v>
          </cell>
          <cell r="D398">
            <v>902</v>
          </cell>
          <cell r="E398">
            <v>14</v>
          </cell>
          <cell r="F398">
            <v>14</v>
          </cell>
          <cell r="G398">
            <v>9</v>
          </cell>
          <cell r="H398">
            <v>9</v>
          </cell>
          <cell r="I398">
            <v>1</v>
          </cell>
          <cell r="J398">
            <v>1</v>
          </cell>
          <cell r="K398">
            <v>203.5</v>
          </cell>
          <cell r="L398">
            <v>1</v>
          </cell>
          <cell r="M398">
            <v>26</v>
          </cell>
          <cell r="N398">
            <v>59</v>
          </cell>
          <cell r="O398">
            <v>59</v>
          </cell>
          <cell r="P398">
            <v>82</v>
          </cell>
          <cell r="Q398">
            <v>0</v>
          </cell>
          <cell r="R398">
            <v>0.1</v>
          </cell>
          <cell r="S398">
            <v>0.1</v>
          </cell>
          <cell r="T398">
            <v>0.35</v>
          </cell>
          <cell r="U398">
            <v>3</v>
          </cell>
          <cell r="V398">
            <v>15</v>
          </cell>
          <cell r="W398">
            <v>12</v>
          </cell>
          <cell r="X398">
            <v>1</v>
          </cell>
          <cell r="Y398">
            <v>1</v>
          </cell>
          <cell r="Z398">
            <v>50</v>
          </cell>
          <cell r="AA398">
            <v>50</v>
          </cell>
          <cell r="AB398">
            <v>0.04</v>
          </cell>
          <cell r="AC398">
            <v>0.3</v>
          </cell>
          <cell r="AD398">
            <v>3</v>
          </cell>
          <cell r="AE398">
            <v>50</v>
          </cell>
          <cell r="AF398">
            <v>0.3</v>
          </cell>
        </row>
        <row r="399">
          <cell r="A399">
            <v>388</v>
          </cell>
          <cell r="B399" t="str">
            <v>A7+37.0*30.0</v>
          </cell>
          <cell r="C399">
            <v>762</v>
          </cell>
          <cell r="D399">
            <v>940</v>
          </cell>
          <cell r="E399">
            <v>14</v>
          </cell>
          <cell r="F399">
            <v>14</v>
          </cell>
          <cell r="G399">
            <v>8</v>
          </cell>
          <cell r="H399">
            <v>8</v>
          </cell>
          <cell r="I399">
            <v>1</v>
          </cell>
          <cell r="J399">
            <v>1</v>
          </cell>
          <cell r="K399">
            <v>203.5</v>
          </cell>
          <cell r="L399">
            <v>1</v>
          </cell>
          <cell r="M399">
            <v>24</v>
          </cell>
          <cell r="N399">
            <v>55</v>
          </cell>
          <cell r="O399">
            <v>55</v>
          </cell>
          <cell r="P399">
            <v>76</v>
          </cell>
          <cell r="Q399">
            <v>0</v>
          </cell>
          <cell r="R399">
            <v>0.1</v>
          </cell>
          <cell r="S399">
            <v>0.1</v>
          </cell>
          <cell r="T399">
            <v>0.35</v>
          </cell>
          <cell r="U399">
            <v>3</v>
          </cell>
          <cell r="V399">
            <v>15</v>
          </cell>
          <cell r="W399">
            <v>12</v>
          </cell>
          <cell r="X399">
            <v>1</v>
          </cell>
          <cell r="Y399">
            <v>1</v>
          </cell>
          <cell r="Z399">
            <v>50</v>
          </cell>
          <cell r="AA399">
            <v>50</v>
          </cell>
          <cell r="AB399">
            <v>0.04</v>
          </cell>
          <cell r="AC399">
            <v>0.3</v>
          </cell>
          <cell r="AD399">
            <v>3</v>
          </cell>
          <cell r="AE399">
            <v>50</v>
          </cell>
          <cell r="AF399">
            <v>0.3</v>
          </cell>
        </row>
        <row r="400">
          <cell r="A400">
            <v>389</v>
          </cell>
          <cell r="B400" t="str">
            <v/>
          </cell>
          <cell r="C400" t="str">
            <v/>
          </cell>
          <cell r="D400" t="str">
            <v/>
          </cell>
          <cell r="E400" t="str">
            <v/>
          </cell>
          <cell r="F400" t="str">
            <v/>
          </cell>
          <cell r="G400" t="str">
            <v/>
          </cell>
          <cell r="H400" t="str">
            <v/>
          </cell>
          <cell r="I400" t="str">
            <v/>
          </cell>
          <cell r="J400" t="str">
            <v/>
          </cell>
          <cell r="K400" t="str">
            <v/>
          </cell>
          <cell r="L400" t="str">
            <v/>
          </cell>
          <cell r="M400" t="str">
            <v/>
          </cell>
          <cell r="N400" t="str">
            <v/>
          </cell>
          <cell r="O400" t="str">
            <v/>
          </cell>
          <cell r="P400" t="str">
            <v/>
          </cell>
          <cell r="Q400" t="str">
            <v/>
          </cell>
          <cell r="R400" t="str">
            <v/>
          </cell>
          <cell r="S400" t="str">
            <v/>
          </cell>
          <cell r="T400" t="str">
            <v/>
          </cell>
          <cell r="U400" t="str">
            <v/>
          </cell>
          <cell r="V400" t="str">
            <v/>
          </cell>
          <cell r="W400" t="str">
            <v/>
          </cell>
          <cell r="X400" t="str">
            <v/>
          </cell>
          <cell r="Y400" t="str">
            <v/>
          </cell>
          <cell r="Z400" t="str">
            <v/>
          </cell>
          <cell r="AA400" t="str">
            <v/>
          </cell>
          <cell r="AB400" t="str">
            <v/>
          </cell>
          <cell r="AC400" t="str">
            <v/>
          </cell>
          <cell r="AD400" t="str">
            <v/>
          </cell>
          <cell r="AE400" t="str">
            <v/>
          </cell>
          <cell r="AF400" t="str">
            <v/>
          </cell>
        </row>
        <row r="401">
          <cell r="A401">
            <v>390</v>
          </cell>
          <cell r="B401" t="str">
            <v>U6=37.5*30.0</v>
          </cell>
          <cell r="C401">
            <v>762</v>
          </cell>
          <cell r="D401">
            <v>953</v>
          </cell>
          <cell r="E401">
            <v>14</v>
          </cell>
          <cell r="F401">
            <v>14</v>
          </cell>
          <cell r="G401">
            <v>15</v>
          </cell>
          <cell r="H401">
            <v>15</v>
          </cell>
          <cell r="I401">
            <v>1</v>
          </cell>
          <cell r="J401">
            <v>1</v>
          </cell>
          <cell r="K401">
            <v>203.5</v>
          </cell>
          <cell r="L401">
            <v>1</v>
          </cell>
          <cell r="M401">
            <v>21</v>
          </cell>
          <cell r="N401">
            <v>47</v>
          </cell>
          <cell r="O401">
            <v>47</v>
          </cell>
          <cell r="P401">
            <v>70</v>
          </cell>
          <cell r="Q401">
            <v>0</v>
          </cell>
          <cell r="R401">
            <v>0.1</v>
          </cell>
          <cell r="S401">
            <v>0.1</v>
          </cell>
          <cell r="T401">
            <v>0.5</v>
          </cell>
          <cell r="U401">
            <v>3</v>
          </cell>
          <cell r="V401">
            <v>15</v>
          </cell>
          <cell r="W401">
            <v>12</v>
          </cell>
          <cell r="X401">
            <v>1</v>
          </cell>
          <cell r="Y401">
            <v>1</v>
          </cell>
          <cell r="Z401">
            <v>50</v>
          </cell>
          <cell r="AA401">
            <v>50</v>
          </cell>
          <cell r="AB401">
            <v>50</v>
          </cell>
          <cell r="AC401">
            <v>50</v>
          </cell>
          <cell r="AD401">
            <v>3</v>
          </cell>
          <cell r="AE401">
            <v>50</v>
          </cell>
          <cell r="AF401">
            <v>50</v>
          </cell>
        </row>
        <row r="402">
          <cell r="A402">
            <v>391</v>
          </cell>
          <cell r="B402" t="str">
            <v>U6+30.5*25.5</v>
          </cell>
          <cell r="C402">
            <v>648</v>
          </cell>
          <cell r="D402">
            <v>775</v>
          </cell>
          <cell r="E402">
            <v>8</v>
          </cell>
          <cell r="F402">
            <v>8</v>
          </cell>
          <cell r="G402">
            <v>8</v>
          </cell>
          <cell r="H402">
            <v>8</v>
          </cell>
          <cell r="I402">
            <v>1</v>
          </cell>
          <cell r="J402">
            <v>1</v>
          </cell>
          <cell r="K402">
            <v>203.5</v>
          </cell>
          <cell r="L402">
            <v>1</v>
          </cell>
          <cell r="M402">
            <v>25</v>
          </cell>
          <cell r="N402">
            <v>55</v>
          </cell>
          <cell r="O402">
            <v>55</v>
          </cell>
          <cell r="P402">
            <v>83</v>
          </cell>
          <cell r="Q402">
            <v>0</v>
          </cell>
          <cell r="R402">
            <v>0.1</v>
          </cell>
          <cell r="S402">
            <v>0.1</v>
          </cell>
          <cell r="T402">
            <v>0.35</v>
          </cell>
          <cell r="U402">
            <v>3</v>
          </cell>
          <cell r="V402">
            <v>15</v>
          </cell>
          <cell r="W402">
            <v>12</v>
          </cell>
          <cell r="X402">
            <v>1</v>
          </cell>
          <cell r="Y402">
            <v>1</v>
          </cell>
          <cell r="Z402">
            <v>50</v>
          </cell>
          <cell r="AA402">
            <v>50</v>
          </cell>
          <cell r="AB402">
            <v>0.04</v>
          </cell>
          <cell r="AC402">
            <v>0.3</v>
          </cell>
          <cell r="AD402">
            <v>3</v>
          </cell>
          <cell r="AE402">
            <v>50</v>
          </cell>
          <cell r="AF402">
            <v>0.3</v>
          </cell>
        </row>
        <row r="403">
          <cell r="A403">
            <v>392</v>
          </cell>
          <cell r="B403" t="str">
            <v>U6+33.5*27.0</v>
          </cell>
          <cell r="C403">
            <v>686</v>
          </cell>
          <cell r="D403">
            <v>851</v>
          </cell>
          <cell r="E403">
            <v>8</v>
          </cell>
          <cell r="F403">
            <v>8</v>
          </cell>
          <cell r="G403">
            <v>8</v>
          </cell>
          <cell r="H403">
            <v>8</v>
          </cell>
          <cell r="I403">
            <v>1</v>
          </cell>
          <cell r="J403">
            <v>1</v>
          </cell>
          <cell r="K403">
            <v>203.5</v>
          </cell>
          <cell r="L403">
            <v>1</v>
          </cell>
          <cell r="M403">
            <v>23</v>
          </cell>
          <cell r="N403">
            <v>52</v>
          </cell>
          <cell r="O403">
            <v>52</v>
          </cell>
          <cell r="P403">
            <v>79</v>
          </cell>
          <cell r="Q403">
            <v>0</v>
          </cell>
          <cell r="R403">
            <v>0.1</v>
          </cell>
          <cell r="S403">
            <v>0.1</v>
          </cell>
          <cell r="T403">
            <v>0.35</v>
          </cell>
          <cell r="U403">
            <v>3</v>
          </cell>
          <cell r="V403">
            <v>15</v>
          </cell>
          <cell r="W403">
            <v>12</v>
          </cell>
          <cell r="X403">
            <v>1</v>
          </cell>
          <cell r="Y403">
            <v>1</v>
          </cell>
          <cell r="Z403">
            <v>50</v>
          </cell>
          <cell r="AA403">
            <v>50</v>
          </cell>
          <cell r="AB403">
            <v>0.04</v>
          </cell>
          <cell r="AC403">
            <v>0.3</v>
          </cell>
          <cell r="AD403">
            <v>3</v>
          </cell>
          <cell r="AE403">
            <v>50</v>
          </cell>
          <cell r="AF403">
            <v>0.3</v>
          </cell>
        </row>
        <row r="404">
          <cell r="A404">
            <v>393</v>
          </cell>
          <cell r="B404" t="str">
            <v>U6+35.5*28.0</v>
          </cell>
          <cell r="C404">
            <v>711</v>
          </cell>
          <cell r="D404">
            <v>902</v>
          </cell>
          <cell r="E404">
            <v>14</v>
          </cell>
          <cell r="F404">
            <v>14</v>
          </cell>
          <cell r="G404">
            <v>9</v>
          </cell>
          <cell r="H404">
            <v>9</v>
          </cell>
          <cell r="I404">
            <v>1</v>
          </cell>
          <cell r="J404">
            <v>1</v>
          </cell>
          <cell r="K404">
            <v>203.5</v>
          </cell>
          <cell r="L404">
            <v>1</v>
          </cell>
          <cell r="M404">
            <v>22</v>
          </cell>
          <cell r="N404">
            <v>51</v>
          </cell>
          <cell r="O404">
            <v>51</v>
          </cell>
          <cell r="P404">
            <v>76</v>
          </cell>
          <cell r="Q404">
            <v>0</v>
          </cell>
          <cell r="R404">
            <v>0.13</v>
          </cell>
          <cell r="S404">
            <v>0.13</v>
          </cell>
          <cell r="T404">
            <v>0.35</v>
          </cell>
          <cell r="U404">
            <v>3</v>
          </cell>
          <cell r="V404">
            <v>15</v>
          </cell>
          <cell r="W404">
            <v>12</v>
          </cell>
          <cell r="X404">
            <v>1</v>
          </cell>
          <cell r="Y404">
            <v>1</v>
          </cell>
          <cell r="Z404">
            <v>50</v>
          </cell>
          <cell r="AA404">
            <v>50</v>
          </cell>
          <cell r="AB404">
            <v>0.04</v>
          </cell>
          <cell r="AC404">
            <v>0.3</v>
          </cell>
          <cell r="AD404">
            <v>3</v>
          </cell>
          <cell r="AE404">
            <v>50</v>
          </cell>
          <cell r="AF404">
            <v>0.3</v>
          </cell>
        </row>
        <row r="405">
          <cell r="A405">
            <v>394</v>
          </cell>
          <cell r="B405" t="str">
            <v>U6+37.5*30.0</v>
          </cell>
          <cell r="C405">
            <v>762</v>
          </cell>
          <cell r="D405">
            <v>953</v>
          </cell>
          <cell r="E405">
            <v>14</v>
          </cell>
          <cell r="F405">
            <v>14</v>
          </cell>
          <cell r="G405">
            <v>15</v>
          </cell>
          <cell r="H405">
            <v>15</v>
          </cell>
          <cell r="I405">
            <v>1</v>
          </cell>
          <cell r="J405">
            <v>1</v>
          </cell>
          <cell r="K405">
            <v>203.5</v>
          </cell>
          <cell r="L405">
            <v>1</v>
          </cell>
          <cell r="M405">
            <v>21</v>
          </cell>
          <cell r="N405">
            <v>47</v>
          </cell>
          <cell r="O405">
            <v>47</v>
          </cell>
          <cell r="P405">
            <v>70</v>
          </cell>
          <cell r="Q405">
            <v>0</v>
          </cell>
          <cell r="R405">
            <v>0.1</v>
          </cell>
          <cell r="S405">
            <v>0.1</v>
          </cell>
          <cell r="T405">
            <v>0.35</v>
          </cell>
          <cell r="U405">
            <v>3</v>
          </cell>
          <cell r="V405">
            <v>15</v>
          </cell>
          <cell r="W405">
            <v>12</v>
          </cell>
          <cell r="X405">
            <v>1</v>
          </cell>
          <cell r="Y405">
            <v>1</v>
          </cell>
          <cell r="Z405">
            <v>50</v>
          </cell>
          <cell r="AA405">
            <v>50</v>
          </cell>
          <cell r="AB405">
            <v>0.04</v>
          </cell>
          <cell r="AC405">
            <v>0.3</v>
          </cell>
          <cell r="AD405">
            <v>3</v>
          </cell>
          <cell r="AE405">
            <v>50</v>
          </cell>
          <cell r="AF405">
            <v>0.3</v>
          </cell>
        </row>
        <row r="406">
          <cell r="A406">
            <v>395</v>
          </cell>
          <cell r="B406" t="str">
            <v>U7+30.5*26.0</v>
          </cell>
          <cell r="C406">
            <v>660</v>
          </cell>
          <cell r="D406">
            <v>775</v>
          </cell>
          <cell r="E406">
            <v>8</v>
          </cell>
          <cell r="F406">
            <v>8</v>
          </cell>
          <cell r="G406">
            <v>8</v>
          </cell>
          <cell r="H406">
            <v>8</v>
          </cell>
          <cell r="I406">
            <v>1</v>
          </cell>
          <cell r="J406">
            <v>1</v>
          </cell>
          <cell r="K406">
            <v>203.5</v>
          </cell>
          <cell r="L406">
            <v>1</v>
          </cell>
          <cell r="M406">
            <v>28</v>
          </cell>
          <cell r="N406">
            <v>63</v>
          </cell>
          <cell r="O406">
            <v>63</v>
          </cell>
          <cell r="P406">
            <v>95</v>
          </cell>
          <cell r="Q406">
            <v>0</v>
          </cell>
          <cell r="R406">
            <v>0.1</v>
          </cell>
          <cell r="S406">
            <v>0.1</v>
          </cell>
          <cell r="T406">
            <v>0.35</v>
          </cell>
          <cell r="U406">
            <v>3</v>
          </cell>
          <cell r="V406">
            <v>15</v>
          </cell>
          <cell r="W406">
            <v>12</v>
          </cell>
          <cell r="X406">
            <v>1</v>
          </cell>
          <cell r="Y406">
            <v>1</v>
          </cell>
          <cell r="Z406">
            <v>50</v>
          </cell>
          <cell r="AA406">
            <v>50</v>
          </cell>
          <cell r="AB406">
            <v>0.04</v>
          </cell>
          <cell r="AC406">
            <v>0.3</v>
          </cell>
          <cell r="AD406">
            <v>3</v>
          </cell>
          <cell r="AE406">
            <v>50</v>
          </cell>
          <cell r="AF406">
            <v>0.3</v>
          </cell>
        </row>
        <row r="407">
          <cell r="A407">
            <v>396</v>
          </cell>
          <cell r="B407" t="str">
            <v>U7+33.5*26.5</v>
          </cell>
          <cell r="C407">
            <v>673</v>
          </cell>
          <cell r="D407">
            <v>851</v>
          </cell>
          <cell r="E407">
            <v>8</v>
          </cell>
          <cell r="F407">
            <v>8</v>
          </cell>
          <cell r="G407">
            <v>8</v>
          </cell>
          <cell r="H407">
            <v>8</v>
          </cell>
          <cell r="I407">
            <v>1</v>
          </cell>
          <cell r="J407">
            <v>1</v>
          </cell>
          <cell r="K407">
            <v>203.5</v>
          </cell>
          <cell r="L407">
            <v>1</v>
          </cell>
          <cell r="M407">
            <v>28</v>
          </cell>
          <cell r="N407">
            <v>62</v>
          </cell>
          <cell r="O407">
            <v>62</v>
          </cell>
          <cell r="P407">
            <v>93</v>
          </cell>
          <cell r="Q407">
            <v>0</v>
          </cell>
          <cell r="R407">
            <v>0.1</v>
          </cell>
          <cell r="S407">
            <v>0.1</v>
          </cell>
          <cell r="T407">
            <v>0.35</v>
          </cell>
          <cell r="U407">
            <v>3</v>
          </cell>
          <cell r="V407">
            <v>15</v>
          </cell>
          <cell r="W407">
            <v>12</v>
          </cell>
          <cell r="X407">
            <v>1</v>
          </cell>
          <cell r="Y407">
            <v>1</v>
          </cell>
          <cell r="Z407">
            <v>50</v>
          </cell>
          <cell r="AA407">
            <v>50</v>
          </cell>
          <cell r="AB407">
            <v>0.04</v>
          </cell>
          <cell r="AC407">
            <v>0.3</v>
          </cell>
          <cell r="AD407">
            <v>3</v>
          </cell>
          <cell r="AE407">
            <v>50</v>
          </cell>
          <cell r="AF407">
            <v>0.3</v>
          </cell>
        </row>
        <row r="408">
          <cell r="A408">
            <v>397</v>
          </cell>
          <cell r="B408" t="str">
            <v>U7+35.5*28.0</v>
          </cell>
          <cell r="C408">
            <v>711</v>
          </cell>
          <cell r="D408">
            <v>902</v>
          </cell>
          <cell r="E408">
            <v>14</v>
          </cell>
          <cell r="F408">
            <v>14</v>
          </cell>
          <cell r="G408">
            <v>9</v>
          </cell>
          <cell r="H408">
            <v>9</v>
          </cell>
          <cell r="I408">
            <v>1</v>
          </cell>
          <cell r="J408">
            <v>1</v>
          </cell>
          <cell r="K408">
            <v>203.5</v>
          </cell>
          <cell r="L408">
            <v>1</v>
          </cell>
          <cell r="M408">
            <v>26</v>
          </cell>
          <cell r="N408">
            <v>59</v>
          </cell>
          <cell r="O408">
            <v>59</v>
          </cell>
          <cell r="P408">
            <v>88</v>
          </cell>
          <cell r="Q408">
            <v>0</v>
          </cell>
          <cell r="R408">
            <v>0.1</v>
          </cell>
          <cell r="S408">
            <v>0.1</v>
          </cell>
          <cell r="T408">
            <v>0.35</v>
          </cell>
          <cell r="U408">
            <v>3</v>
          </cell>
          <cell r="V408">
            <v>15</v>
          </cell>
          <cell r="W408">
            <v>12</v>
          </cell>
          <cell r="X408">
            <v>1</v>
          </cell>
          <cell r="Y408">
            <v>1</v>
          </cell>
          <cell r="Z408">
            <v>50</v>
          </cell>
          <cell r="AA408">
            <v>50</v>
          </cell>
          <cell r="AB408">
            <v>0.04</v>
          </cell>
          <cell r="AC408">
            <v>0.3</v>
          </cell>
          <cell r="AD408">
            <v>3</v>
          </cell>
          <cell r="AE408">
            <v>50</v>
          </cell>
          <cell r="AF408">
            <v>0.3</v>
          </cell>
        </row>
        <row r="409">
          <cell r="A409">
            <v>398</v>
          </cell>
          <cell r="B409" t="str">
            <v>U7+37.0*30.0</v>
          </cell>
          <cell r="C409">
            <v>762</v>
          </cell>
          <cell r="D409">
            <v>940</v>
          </cell>
          <cell r="E409">
            <v>14</v>
          </cell>
          <cell r="F409">
            <v>14</v>
          </cell>
          <cell r="G409">
            <v>8</v>
          </cell>
          <cell r="H409">
            <v>8</v>
          </cell>
          <cell r="I409">
            <v>1</v>
          </cell>
          <cell r="J409">
            <v>1</v>
          </cell>
          <cell r="K409">
            <v>203.5</v>
          </cell>
          <cell r="L409">
            <v>1</v>
          </cell>
          <cell r="M409">
            <v>24</v>
          </cell>
          <cell r="N409">
            <v>55</v>
          </cell>
          <cell r="O409">
            <v>55</v>
          </cell>
          <cell r="P409">
            <v>82</v>
          </cell>
          <cell r="Q409">
            <v>0</v>
          </cell>
          <cell r="R409">
            <v>0.1</v>
          </cell>
          <cell r="S409">
            <v>0.1</v>
          </cell>
          <cell r="T409">
            <v>0.35</v>
          </cell>
          <cell r="U409">
            <v>3</v>
          </cell>
          <cell r="V409">
            <v>15</v>
          </cell>
          <cell r="W409">
            <v>12</v>
          </cell>
          <cell r="X409">
            <v>1</v>
          </cell>
          <cell r="Y409">
            <v>1</v>
          </cell>
          <cell r="Z409">
            <v>50</v>
          </cell>
          <cell r="AA409">
            <v>50</v>
          </cell>
          <cell r="AB409">
            <v>0.04</v>
          </cell>
          <cell r="AC409">
            <v>0.3</v>
          </cell>
          <cell r="AD409">
            <v>3</v>
          </cell>
          <cell r="AE409">
            <v>50</v>
          </cell>
          <cell r="AF409">
            <v>0.3</v>
          </cell>
        </row>
        <row r="410">
          <cell r="A410">
            <v>399</v>
          </cell>
          <cell r="B410" t="str">
            <v>U7+39.0*30.5</v>
          </cell>
          <cell r="C410">
            <v>775</v>
          </cell>
          <cell r="D410">
            <v>991</v>
          </cell>
          <cell r="E410">
            <v>21</v>
          </cell>
          <cell r="F410">
            <v>21</v>
          </cell>
          <cell r="G410">
            <v>34</v>
          </cell>
          <cell r="H410">
            <v>34</v>
          </cell>
          <cell r="I410">
            <v>1</v>
          </cell>
          <cell r="J410">
            <v>1</v>
          </cell>
          <cell r="K410">
            <v>203.5</v>
          </cell>
          <cell r="L410">
            <v>1</v>
          </cell>
          <cell r="M410">
            <v>24</v>
          </cell>
          <cell r="N410">
            <v>54</v>
          </cell>
          <cell r="O410">
            <v>54</v>
          </cell>
          <cell r="P410">
            <v>81</v>
          </cell>
          <cell r="Q410">
            <v>0</v>
          </cell>
          <cell r="R410">
            <v>0.1</v>
          </cell>
          <cell r="S410">
            <v>0.1</v>
          </cell>
          <cell r="T410">
            <v>0.35</v>
          </cell>
          <cell r="U410">
            <v>3</v>
          </cell>
          <cell r="V410">
            <v>15</v>
          </cell>
          <cell r="W410">
            <v>12</v>
          </cell>
          <cell r="X410">
            <v>1</v>
          </cell>
          <cell r="Y410">
            <v>1</v>
          </cell>
          <cell r="Z410">
            <v>50</v>
          </cell>
          <cell r="AA410">
            <v>50</v>
          </cell>
          <cell r="AB410">
            <v>0.04</v>
          </cell>
          <cell r="AC410">
            <v>0.3</v>
          </cell>
          <cell r="AD410">
            <v>3</v>
          </cell>
          <cell r="AE410">
            <v>50</v>
          </cell>
          <cell r="AF410">
            <v>0.3</v>
          </cell>
        </row>
        <row r="411">
          <cell r="A411">
            <v>400</v>
          </cell>
          <cell r="B411" t="str">
            <v/>
          </cell>
          <cell r="C411" t="str">
            <v/>
          </cell>
          <cell r="D411" t="str">
            <v/>
          </cell>
          <cell r="E411" t="str">
            <v/>
          </cell>
          <cell r="F411" t="str">
            <v/>
          </cell>
          <cell r="G411" t="str">
            <v/>
          </cell>
          <cell r="H411" t="str">
            <v/>
          </cell>
          <cell r="I411" t="str">
            <v/>
          </cell>
          <cell r="J411" t="str">
            <v/>
          </cell>
          <cell r="K411" t="str">
            <v/>
          </cell>
          <cell r="L411" t="str">
            <v/>
          </cell>
          <cell r="M411" t="str">
            <v/>
          </cell>
          <cell r="N411" t="str">
            <v/>
          </cell>
          <cell r="O411" t="str">
            <v/>
          </cell>
          <cell r="P411" t="str">
            <v/>
          </cell>
          <cell r="Q411" t="str">
            <v/>
          </cell>
          <cell r="R411" t="str">
            <v/>
          </cell>
          <cell r="S411" t="str">
            <v/>
          </cell>
          <cell r="T411" t="str">
            <v/>
          </cell>
          <cell r="U411" t="str">
            <v/>
          </cell>
          <cell r="V411" t="str">
            <v/>
          </cell>
          <cell r="W411" t="str">
            <v/>
          </cell>
          <cell r="X411" t="str">
            <v/>
          </cell>
          <cell r="Y411" t="str">
            <v/>
          </cell>
          <cell r="Z411" t="str">
            <v/>
          </cell>
          <cell r="AA411" t="str">
            <v/>
          </cell>
          <cell r="AB411" t="str">
            <v/>
          </cell>
          <cell r="AC411" t="str">
            <v/>
          </cell>
          <cell r="AD411" t="str">
            <v/>
          </cell>
          <cell r="AE411" t="str">
            <v/>
          </cell>
          <cell r="AF411" t="str">
            <v/>
          </cell>
        </row>
        <row r="412">
          <cell r="A412">
            <v>401</v>
          </cell>
          <cell r="B412" t="str">
            <v>U6 49.5*41.0</v>
          </cell>
          <cell r="C412">
            <v>1041</v>
          </cell>
          <cell r="D412">
            <v>1257</v>
          </cell>
          <cell r="E412">
            <v>24</v>
          </cell>
          <cell r="F412">
            <v>24</v>
          </cell>
          <cell r="G412">
            <v>32</v>
          </cell>
          <cell r="H412">
            <v>32</v>
          </cell>
          <cell r="I412">
            <v>1</v>
          </cell>
          <cell r="J412">
            <v>1</v>
          </cell>
          <cell r="K412">
            <v>203.5</v>
          </cell>
          <cell r="L412">
            <v>1</v>
          </cell>
          <cell r="M412">
            <v>14</v>
          </cell>
          <cell r="N412">
            <v>31</v>
          </cell>
          <cell r="O412">
            <v>31</v>
          </cell>
          <cell r="P412">
            <v>47</v>
          </cell>
          <cell r="Q412">
            <v>0</v>
          </cell>
          <cell r="R412">
            <v>0.1</v>
          </cell>
          <cell r="S412">
            <v>0.1</v>
          </cell>
          <cell r="T412">
            <v>0.1</v>
          </cell>
          <cell r="U412">
            <v>1</v>
          </cell>
          <cell r="V412">
            <v>15</v>
          </cell>
          <cell r="W412">
            <v>12</v>
          </cell>
          <cell r="X412">
            <v>1</v>
          </cell>
          <cell r="Y412">
            <v>1</v>
          </cell>
          <cell r="Z412">
            <v>50</v>
          </cell>
          <cell r="AA412">
            <v>50</v>
          </cell>
          <cell r="AB412">
            <v>0.04</v>
          </cell>
          <cell r="AC412">
            <v>0.04</v>
          </cell>
          <cell r="AD412">
            <v>1</v>
          </cell>
          <cell r="AE412">
            <v>50</v>
          </cell>
          <cell r="AF412">
            <v>0.04</v>
          </cell>
        </row>
        <row r="413">
          <cell r="A413">
            <v>402</v>
          </cell>
          <cell r="B413" t="str">
            <v>U6c49.5*41.0</v>
          </cell>
          <cell r="C413">
            <v>1041</v>
          </cell>
          <cell r="D413">
            <v>1257</v>
          </cell>
          <cell r="E413">
            <v>179</v>
          </cell>
          <cell r="F413">
            <v>179</v>
          </cell>
          <cell r="G413">
            <v>187</v>
          </cell>
          <cell r="H413">
            <v>187</v>
          </cell>
          <cell r="I413">
            <v>1</v>
          </cell>
          <cell r="J413">
            <v>1</v>
          </cell>
          <cell r="K413">
            <v>203.5</v>
          </cell>
          <cell r="L413">
            <v>1</v>
          </cell>
          <cell r="M413">
            <v>14</v>
          </cell>
          <cell r="N413">
            <v>31</v>
          </cell>
          <cell r="O413">
            <v>31</v>
          </cell>
          <cell r="P413">
            <v>47</v>
          </cell>
          <cell r="Q413">
            <v>0</v>
          </cell>
          <cell r="R413">
            <v>0.1</v>
          </cell>
          <cell r="S413">
            <v>0.1</v>
          </cell>
          <cell r="T413">
            <v>0.1</v>
          </cell>
          <cell r="U413">
            <v>1</v>
          </cell>
          <cell r="V413">
            <v>15</v>
          </cell>
          <cell r="W413">
            <v>12</v>
          </cell>
          <cell r="X413">
            <v>1</v>
          </cell>
          <cell r="Y413">
            <v>1</v>
          </cell>
          <cell r="Z413">
            <v>50</v>
          </cell>
          <cell r="AA413">
            <v>50</v>
          </cell>
          <cell r="AB413">
            <v>0.04</v>
          </cell>
          <cell r="AC413">
            <v>0.04</v>
          </cell>
          <cell r="AD413">
            <v>1</v>
          </cell>
          <cell r="AE413">
            <v>50</v>
          </cell>
          <cell r="AF413">
            <v>0.04</v>
          </cell>
        </row>
        <row r="414">
          <cell r="A414">
            <v>403</v>
          </cell>
          <cell r="B414" t="str">
            <v>U6x49.5*41.0</v>
          </cell>
          <cell r="C414">
            <v>1041</v>
          </cell>
          <cell r="D414">
            <v>1257</v>
          </cell>
          <cell r="E414">
            <v>24</v>
          </cell>
          <cell r="F414">
            <v>24</v>
          </cell>
          <cell r="G414">
            <v>32</v>
          </cell>
          <cell r="H414">
            <v>32</v>
          </cell>
          <cell r="I414">
            <v>2</v>
          </cell>
          <cell r="J414">
            <v>2</v>
          </cell>
          <cell r="K414">
            <v>203.5</v>
          </cell>
          <cell r="L414">
            <v>4</v>
          </cell>
          <cell r="M414">
            <v>14</v>
          </cell>
          <cell r="N414">
            <v>31</v>
          </cell>
          <cell r="O414">
            <v>31</v>
          </cell>
          <cell r="P414">
            <v>47</v>
          </cell>
          <cell r="Q414">
            <v>0</v>
          </cell>
          <cell r="R414">
            <v>0.1</v>
          </cell>
          <cell r="S414">
            <v>0.1</v>
          </cell>
          <cell r="T414">
            <v>0.1</v>
          </cell>
          <cell r="U414">
            <v>1</v>
          </cell>
          <cell r="V414">
            <v>15</v>
          </cell>
          <cell r="W414">
            <v>12</v>
          </cell>
          <cell r="X414">
            <v>1</v>
          </cell>
          <cell r="Y414">
            <v>1</v>
          </cell>
          <cell r="Z414">
            <v>50</v>
          </cell>
          <cell r="AA414">
            <v>50</v>
          </cell>
          <cell r="AB414">
            <v>0.04</v>
          </cell>
          <cell r="AC414">
            <v>0.04</v>
          </cell>
          <cell r="AD414">
            <v>1</v>
          </cell>
          <cell r="AE414">
            <v>50</v>
          </cell>
          <cell r="AF414">
            <v>0.04</v>
          </cell>
        </row>
        <row r="415">
          <cell r="A415">
            <v>404</v>
          </cell>
          <cell r="B415" t="str">
            <v>U6+49.5*41.0</v>
          </cell>
          <cell r="C415">
            <v>1041</v>
          </cell>
          <cell r="D415">
            <v>1257</v>
          </cell>
          <cell r="E415">
            <v>24</v>
          </cell>
          <cell r="F415">
            <v>24</v>
          </cell>
          <cell r="G415">
            <v>32</v>
          </cell>
          <cell r="H415">
            <v>32</v>
          </cell>
          <cell r="I415">
            <v>1</v>
          </cell>
          <cell r="J415">
            <v>1</v>
          </cell>
          <cell r="K415">
            <v>203.5</v>
          </cell>
          <cell r="L415">
            <v>1</v>
          </cell>
          <cell r="M415">
            <v>14</v>
          </cell>
          <cell r="N415">
            <v>31</v>
          </cell>
          <cell r="O415">
            <v>31</v>
          </cell>
          <cell r="P415">
            <v>47</v>
          </cell>
          <cell r="Q415">
            <v>0</v>
          </cell>
          <cell r="R415">
            <v>0.1</v>
          </cell>
          <cell r="S415">
            <v>0.1</v>
          </cell>
          <cell r="T415">
            <v>0.35</v>
          </cell>
          <cell r="U415">
            <v>3</v>
          </cell>
          <cell r="V415">
            <v>15</v>
          </cell>
          <cell r="W415">
            <v>12</v>
          </cell>
          <cell r="X415">
            <v>1</v>
          </cell>
          <cell r="Y415">
            <v>1</v>
          </cell>
          <cell r="Z415">
            <v>50</v>
          </cell>
          <cell r="AA415">
            <v>50</v>
          </cell>
          <cell r="AB415">
            <v>0.04</v>
          </cell>
          <cell r="AC415">
            <v>0.3</v>
          </cell>
          <cell r="AD415">
            <v>3</v>
          </cell>
          <cell r="AE415">
            <v>50</v>
          </cell>
          <cell r="AF415">
            <v>0.3</v>
          </cell>
        </row>
        <row r="416">
          <cell r="A416">
            <v>405</v>
          </cell>
          <cell r="B416" t="str">
            <v>U6a49.0*41.0</v>
          </cell>
          <cell r="C416">
            <v>1041</v>
          </cell>
          <cell r="D416">
            <v>1245</v>
          </cell>
          <cell r="E416">
            <v>239</v>
          </cell>
          <cell r="F416">
            <v>239</v>
          </cell>
          <cell r="G416">
            <v>286</v>
          </cell>
          <cell r="H416">
            <v>286</v>
          </cell>
          <cell r="I416">
            <v>1</v>
          </cell>
          <cell r="J416">
            <v>1</v>
          </cell>
          <cell r="K416">
            <v>203.5</v>
          </cell>
          <cell r="L416">
            <v>1</v>
          </cell>
          <cell r="M416">
            <v>14</v>
          </cell>
          <cell r="N416">
            <v>31</v>
          </cell>
          <cell r="O416">
            <v>31</v>
          </cell>
          <cell r="P416">
            <v>47</v>
          </cell>
          <cell r="Q416">
            <v>0</v>
          </cell>
          <cell r="R416">
            <v>0.1</v>
          </cell>
          <cell r="S416">
            <v>0.1</v>
          </cell>
          <cell r="T416">
            <v>0.1</v>
          </cell>
          <cell r="U416">
            <v>1</v>
          </cell>
          <cell r="V416">
            <v>15</v>
          </cell>
          <cell r="W416">
            <v>12</v>
          </cell>
          <cell r="X416">
            <v>1</v>
          </cell>
          <cell r="Y416">
            <v>1</v>
          </cell>
          <cell r="Z416">
            <v>50</v>
          </cell>
          <cell r="AA416">
            <v>50</v>
          </cell>
          <cell r="AB416">
            <v>0.04</v>
          </cell>
          <cell r="AC416">
            <v>0.04</v>
          </cell>
          <cell r="AD416">
            <v>1</v>
          </cell>
          <cell r="AE416">
            <v>50</v>
          </cell>
          <cell r="AF416">
            <v>0.04</v>
          </cell>
        </row>
        <row r="417">
          <cell r="A417">
            <v>406</v>
          </cell>
          <cell r="B417" t="str">
            <v>U6 49.0*41.0</v>
          </cell>
          <cell r="C417">
            <v>1041</v>
          </cell>
          <cell r="D417">
            <v>1245</v>
          </cell>
          <cell r="E417">
            <v>24</v>
          </cell>
          <cell r="F417">
            <v>24</v>
          </cell>
          <cell r="G417">
            <v>26</v>
          </cell>
          <cell r="H417">
            <v>26</v>
          </cell>
          <cell r="I417">
            <v>1</v>
          </cell>
          <cell r="J417">
            <v>1</v>
          </cell>
          <cell r="K417">
            <v>203.5</v>
          </cell>
          <cell r="L417">
            <v>1</v>
          </cell>
          <cell r="M417">
            <v>14</v>
          </cell>
          <cell r="N417">
            <v>31</v>
          </cell>
          <cell r="O417">
            <v>31</v>
          </cell>
          <cell r="P417">
            <v>47</v>
          </cell>
          <cell r="Q417">
            <v>0</v>
          </cell>
          <cell r="R417">
            <v>0.1</v>
          </cell>
          <cell r="S417">
            <v>0.1</v>
          </cell>
          <cell r="T417">
            <v>0.1</v>
          </cell>
          <cell r="U417">
            <v>1</v>
          </cell>
          <cell r="V417">
            <v>15</v>
          </cell>
          <cell r="W417">
            <v>12</v>
          </cell>
          <cell r="X417">
            <v>1</v>
          </cell>
          <cell r="Y417">
            <v>1</v>
          </cell>
          <cell r="Z417">
            <v>50</v>
          </cell>
          <cell r="AA417">
            <v>50</v>
          </cell>
          <cell r="AB417">
            <v>0.04</v>
          </cell>
          <cell r="AC417">
            <v>0.04</v>
          </cell>
          <cell r="AD417">
            <v>1</v>
          </cell>
          <cell r="AE417">
            <v>50</v>
          </cell>
          <cell r="AF417">
            <v>0.04</v>
          </cell>
        </row>
        <row r="418">
          <cell r="A418">
            <v>407</v>
          </cell>
          <cell r="B418" t="str">
            <v>U6b49.0*41.0</v>
          </cell>
          <cell r="C418">
            <v>1041</v>
          </cell>
          <cell r="D418">
            <v>1245</v>
          </cell>
          <cell r="E418">
            <v>209</v>
          </cell>
          <cell r="F418">
            <v>209</v>
          </cell>
          <cell r="G418">
            <v>246</v>
          </cell>
          <cell r="H418">
            <v>246</v>
          </cell>
          <cell r="I418">
            <v>1</v>
          </cell>
          <cell r="J418">
            <v>1</v>
          </cell>
          <cell r="K418">
            <v>203.5</v>
          </cell>
          <cell r="L418">
            <v>1</v>
          </cell>
          <cell r="M418">
            <v>14</v>
          </cell>
          <cell r="N418">
            <v>31</v>
          </cell>
          <cell r="O418">
            <v>31</v>
          </cell>
          <cell r="P418">
            <v>47</v>
          </cell>
          <cell r="Q418">
            <v>0</v>
          </cell>
          <cell r="R418">
            <v>0.1</v>
          </cell>
          <cell r="S418">
            <v>0.1</v>
          </cell>
          <cell r="T418">
            <v>0.1</v>
          </cell>
          <cell r="U418">
            <v>1</v>
          </cell>
          <cell r="V418">
            <v>15</v>
          </cell>
          <cell r="W418">
            <v>12</v>
          </cell>
          <cell r="X418">
            <v>1</v>
          </cell>
          <cell r="Y418">
            <v>1</v>
          </cell>
          <cell r="Z418">
            <v>50</v>
          </cell>
          <cell r="AA418">
            <v>50</v>
          </cell>
          <cell r="AB418">
            <v>0.04</v>
          </cell>
          <cell r="AC418">
            <v>0.04</v>
          </cell>
          <cell r="AD418">
            <v>1</v>
          </cell>
          <cell r="AE418">
            <v>50</v>
          </cell>
          <cell r="AF418">
            <v>0.04</v>
          </cell>
        </row>
        <row r="419">
          <cell r="A419">
            <v>408</v>
          </cell>
          <cell r="B419" t="str">
            <v>U6x49.0*41.0</v>
          </cell>
          <cell r="C419">
            <v>1041</v>
          </cell>
          <cell r="D419">
            <v>1245</v>
          </cell>
          <cell r="E419">
            <v>24</v>
          </cell>
          <cell r="F419">
            <v>24</v>
          </cell>
          <cell r="G419">
            <v>26</v>
          </cell>
          <cell r="H419">
            <v>26</v>
          </cell>
          <cell r="I419">
            <v>2</v>
          </cell>
          <cell r="J419">
            <v>2</v>
          </cell>
          <cell r="K419">
            <v>203.5</v>
          </cell>
          <cell r="L419">
            <v>4</v>
          </cell>
          <cell r="M419">
            <v>14</v>
          </cell>
          <cell r="N419">
            <v>31</v>
          </cell>
          <cell r="O419">
            <v>31</v>
          </cell>
          <cell r="P419">
            <v>47</v>
          </cell>
          <cell r="Q419">
            <v>0</v>
          </cell>
          <cell r="R419">
            <v>0.1</v>
          </cell>
          <cell r="S419">
            <v>0.1</v>
          </cell>
          <cell r="T419">
            <v>0.1</v>
          </cell>
          <cell r="U419">
            <v>1</v>
          </cell>
          <cell r="V419">
            <v>15</v>
          </cell>
          <cell r="W419">
            <v>12</v>
          </cell>
          <cell r="X419">
            <v>1</v>
          </cell>
          <cell r="Y419">
            <v>1</v>
          </cell>
          <cell r="Z419">
            <v>50</v>
          </cell>
          <cell r="AA419">
            <v>50</v>
          </cell>
          <cell r="AB419">
            <v>0.04</v>
          </cell>
          <cell r="AC419">
            <v>0.04</v>
          </cell>
          <cell r="AD419">
            <v>1</v>
          </cell>
          <cell r="AE419">
            <v>50</v>
          </cell>
          <cell r="AF419">
            <v>0.04</v>
          </cell>
        </row>
        <row r="420">
          <cell r="A420">
            <v>409</v>
          </cell>
          <cell r="B420" t="str">
            <v>U6d49.0*41.0</v>
          </cell>
          <cell r="C420">
            <v>1041</v>
          </cell>
          <cell r="D420">
            <v>1245</v>
          </cell>
          <cell r="E420">
            <v>154</v>
          </cell>
          <cell r="F420">
            <v>154</v>
          </cell>
          <cell r="G420">
            <v>161</v>
          </cell>
          <cell r="H420">
            <v>161</v>
          </cell>
          <cell r="I420">
            <v>1</v>
          </cell>
          <cell r="J420">
            <v>1</v>
          </cell>
          <cell r="K420">
            <v>203.5</v>
          </cell>
          <cell r="L420">
            <v>1</v>
          </cell>
          <cell r="M420">
            <v>14</v>
          </cell>
          <cell r="N420">
            <v>31</v>
          </cell>
          <cell r="O420">
            <v>31</v>
          </cell>
          <cell r="P420">
            <v>47</v>
          </cell>
          <cell r="Q420">
            <v>0</v>
          </cell>
          <cell r="R420">
            <v>0.1</v>
          </cell>
          <cell r="S420">
            <v>0.1</v>
          </cell>
          <cell r="T420">
            <v>0.1</v>
          </cell>
          <cell r="U420">
            <v>1</v>
          </cell>
          <cell r="V420">
            <v>15</v>
          </cell>
          <cell r="W420">
            <v>12</v>
          </cell>
          <cell r="X420">
            <v>1</v>
          </cell>
          <cell r="Y420">
            <v>1</v>
          </cell>
          <cell r="Z420">
            <v>50</v>
          </cell>
          <cell r="AA420">
            <v>50</v>
          </cell>
          <cell r="AB420">
            <v>0.04</v>
          </cell>
          <cell r="AC420">
            <v>0.04</v>
          </cell>
          <cell r="AD420">
            <v>1</v>
          </cell>
          <cell r="AE420">
            <v>50</v>
          </cell>
          <cell r="AF420">
            <v>0.04</v>
          </cell>
        </row>
        <row r="421">
          <cell r="A421">
            <v>410</v>
          </cell>
          <cell r="B421" t="str">
            <v>U6+49.0*41.0</v>
          </cell>
          <cell r="C421">
            <v>1041</v>
          </cell>
          <cell r="D421">
            <v>1245</v>
          </cell>
          <cell r="E421">
            <v>24</v>
          </cell>
          <cell r="F421">
            <v>24</v>
          </cell>
          <cell r="G421">
            <v>26</v>
          </cell>
          <cell r="H421">
            <v>26</v>
          </cell>
          <cell r="I421">
            <v>1</v>
          </cell>
          <cell r="J421">
            <v>1</v>
          </cell>
          <cell r="K421">
            <v>203.5</v>
          </cell>
          <cell r="L421">
            <v>1</v>
          </cell>
          <cell r="M421">
            <v>14</v>
          </cell>
          <cell r="N421">
            <v>31</v>
          </cell>
          <cell r="O421">
            <v>31</v>
          </cell>
          <cell r="P421">
            <v>47</v>
          </cell>
          <cell r="Q421">
            <v>0</v>
          </cell>
          <cell r="R421">
            <v>0.1</v>
          </cell>
          <cell r="S421">
            <v>0.1</v>
          </cell>
          <cell r="T421">
            <v>0.35</v>
          </cell>
          <cell r="U421">
            <v>3</v>
          </cell>
          <cell r="V421">
            <v>15</v>
          </cell>
          <cell r="W421">
            <v>12</v>
          </cell>
          <cell r="X421">
            <v>1</v>
          </cell>
          <cell r="Y421">
            <v>1</v>
          </cell>
          <cell r="Z421">
            <v>50</v>
          </cell>
          <cell r="AA421">
            <v>50</v>
          </cell>
          <cell r="AB421">
            <v>0.04</v>
          </cell>
          <cell r="AC421">
            <v>0.3</v>
          </cell>
          <cell r="AD421">
            <v>3</v>
          </cell>
          <cell r="AE421">
            <v>50</v>
          </cell>
          <cell r="AF421">
            <v>0.3</v>
          </cell>
        </row>
        <row r="422">
          <cell r="A422">
            <v>411</v>
          </cell>
          <cell r="B422" t="str">
            <v>U6 53.0*45.0</v>
          </cell>
          <cell r="C422">
            <v>1143</v>
          </cell>
          <cell r="D422">
            <v>1346</v>
          </cell>
          <cell r="E422">
            <v>25</v>
          </cell>
          <cell r="F422">
            <v>25</v>
          </cell>
          <cell r="G422">
            <v>26</v>
          </cell>
          <cell r="H422">
            <v>26</v>
          </cell>
          <cell r="I422">
            <v>1</v>
          </cell>
          <cell r="J422">
            <v>1</v>
          </cell>
          <cell r="K422">
            <v>203.5</v>
          </cell>
          <cell r="L422">
            <v>1</v>
          </cell>
          <cell r="M422">
            <v>12</v>
          </cell>
          <cell r="N422">
            <v>27</v>
          </cell>
          <cell r="O422">
            <v>27</v>
          </cell>
          <cell r="P422">
            <v>41</v>
          </cell>
          <cell r="Q422">
            <v>0</v>
          </cell>
          <cell r="R422">
            <v>0.1</v>
          </cell>
          <cell r="S422">
            <v>0.1</v>
          </cell>
          <cell r="T422">
            <v>0.1</v>
          </cell>
          <cell r="U422">
            <v>1</v>
          </cell>
          <cell r="V422">
            <v>15</v>
          </cell>
          <cell r="W422">
            <v>12</v>
          </cell>
          <cell r="X422">
            <v>1</v>
          </cell>
          <cell r="Y422">
            <v>1</v>
          </cell>
          <cell r="Z422">
            <v>50</v>
          </cell>
          <cell r="AA422">
            <v>50</v>
          </cell>
          <cell r="AB422">
            <v>0.04</v>
          </cell>
          <cell r="AC422">
            <v>0.04</v>
          </cell>
          <cell r="AD422">
            <v>1</v>
          </cell>
          <cell r="AE422">
            <v>50</v>
          </cell>
          <cell r="AF422">
            <v>0.04</v>
          </cell>
        </row>
        <row r="423">
          <cell r="A423">
            <v>412</v>
          </cell>
          <cell r="B423" t="str">
            <v>U6d53.0*45.0</v>
          </cell>
          <cell r="C423">
            <v>1143</v>
          </cell>
          <cell r="D423">
            <v>1346</v>
          </cell>
          <cell r="E423">
            <v>205</v>
          </cell>
          <cell r="F423">
            <v>205</v>
          </cell>
          <cell r="G423">
            <v>211</v>
          </cell>
          <cell r="H423">
            <v>211</v>
          </cell>
          <cell r="I423">
            <v>1</v>
          </cell>
          <cell r="J423">
            <v>1</v>
          </cell>
          <cell r="K423">
            <v>203.5</v>
          </cell>
          <cell r="L423">
            <v>1</v>
          </cell>
          <cell r="M423">
            <v>12</v>
          </cell>
          <cell r="N423">
            <v>27</v>
          </cell>
          <cell r="O423">
            <v>27</v>
          </cell>
          <cell r="P423">
            <v>41</v>
          </cell>
          <cell r="Q423">
            <v>0</v>
          </cell>
          <cell r="R423">
            <v>0.1</v>
          </cell>
          <cell r="S423">
            <v>0.1</v>
          </cell>
          <cell r="T423">
            <v>0.1</v>
          </cell>
          <cell r="U423">
            <v>1</v>
          </cell>
          <cell r="V423">
            <v>15</v>
          </cell>
          <cell r="W423">
            <v>12</v>
          </cell>
          <cell r="X423">
            <v>1</v>
          </cell>
          <cell r="Y423">
            <v>1</v>
          </cell>
          <cell r="Z423">
            <v>50</v>
          </cell>
          <cell r="AA423">
            <v>50</v>
          </cell>
          <cell r="AB423">
            <v>0.04</v>
          </cell>
          <cell r="AC423">
            <v>0.04</v>
          </cell>
          <cell r="AD423">
            <v>1</v>
          </cell>
          <cell r="AE423">
            <v>50</v>
          </cell>
          <cell r="AF423">
            <v>0.04</v>
          </cell>
        </row>
        <row r="424">
          <cell r="A424">
            <v>413</v>
          </cell>
          <cell r="B424" t="str">
            <v>U6x53.0*45.0</v>
          </cell>
          <cell r="C424">
            <v>1143</v>
          </cell>
          <cell r="D424">
            <v>1346</v>
          </cell>
          <cell r="E424">
            <v>10</v>
          </cell>
          <cell r="F424">
            <v>10</v>
          </cell>
          <cell r="G424">
            <v>11</v>
          </cell>
          <cell r="H424">
            <v>11</v>
          </cell>
          <cell r="I424">
            <v>2</v>
          </cell>
          <cell r="J424">
            <v>2</v>
          </cell>
          <cell r="K424">
            <v>203.5</v>
          </cell>
          <cell r="L424">
            <v>4</v>
          </cell>
          <cell r="M424">
            <v>12</v>
          </cell>
          <cell r="N424">
            <v>27</v>
          </cell>
          <cell r="O424">
            <v>27</v>
          </cell>
          <cell r="P424">
            <v>41</v>
          </cell>
          <cell r="Q424">
            <v>0</v>
          </cell>
          <cell r="R424">
            <v>0.1</v>
          </cell>
          <cell r="S424">
            <v>0.1</v>
          </cell>
          <cell r="T424">
            <v>0.1</v>
          </cell>
          <cell r="U424">
            <v>1</v>
          </cell>
          <cell r="V424">
            <v>15</v>
          </cell>
          <cell r="W424">
            <v>12</v>
          </cell>
          <cell r="X424">
            <v>1</v>
          </cell>
          <cell r="Y424">
            <v>1</v>
          </cell>
          <cell r="Z424">
            <v>50</v>
          </cell>
          <cell r="AA424">
            <v>50</v>
          </cell>
          <cell r="AB424">
            <v>0.04</v>
          </cell>
          <cell r="AC424">
            <v>0.04</v>
          </cell>
          <cell r="AD424">
            <v>1</v>
          </cell>
          <cell r="AE424">
            <v>50</v>
          </cell>
          <cell r="AF424">
            <v>0.04</v>
          </cell>
        </row>
        <row r="425">
          <cell r="A425">
            <v>414</v>
          </cell>
          <cell r="B425" t="str">
            <v>U6+53.0*45.0</v>
          </cell>
          <cell r="C425">
            <v>1143</v>
          </cell>
          <cell r="D425">
            <v>1346</v>
          </cell>
          <cell r="E425">
            <v>25</v>
          </cell>
          <cell r="F425">
            <v>25</v>
          </cell>
          <cell r="G425">
            <v>26</v>
          </cell>
          <cell r="H425">
            <v>26</v>
          </cell>
          <cell r="I425">
            <v>1</v>
          </cell>
          <cell r="J425">
            <v>1</v>
          </cell>
          <cell r="K425">
            <v>203.5</v>
          </cell>
          <cell r="L425">
            <v>1</v>
          </cell>
          <cell r="M425">
            <v>12</v>
          </cell>
          <cell r="N425">
            <v>27</v>
          </cell>
          <cell r="O425">
            <v>27</v>
          </cell>
          <cell r="P425">
            <v>41</v>
          </cell>
          <cell r="Q425">
            <v>0</v>
          </cell>
          <cell r="R425">
            <v>0.1</v>
          </cell>
          <cell r="S425">
            <v>0.1</v>
          </cell>
          <cell r="T425">
            <v>0.35</v>
          </cell>
          <cell r="U425">
            <v>3</v>
          </cell>
          <cell r="V425">
            <v>15</v>
          </cell>
          <cell r="W425">
            <v>12</v>
          </cell>
          <cell r="X425">
            <v>1</v>
          </cell>
          <cell r="Y425">
            <v>1</v>
          </cell>
          <cell r="Z425">
            <v>50</v>
          </cell>
          <cell r="AA425">
            <v>50</v>
          </cell>
          <cell r="AB425">
            <v>0.04</v>
          </cell>
          <cell r="AC425">
            <v>0.3</v>
          </cell>
          <cell r="AD425">
            <v>3</v>
          </cell>
          <cell r="AE425">
            <v>50</v>
          </cell>
          <cell r="AF425">
            <v>0.3</v>
          </cell>
        </row>
        <row r="426">
          <cell r="A426">
            <v>415</v>
          </cell>
          <cell r="B426" t="str">
            <v/>
          </cell>
          <cell r="C426" t="str">
            <v/>
          </cell>
          <cell r="D426" t="str">
            <v/>
          </cell>
          <cell r="E426" t="str">
            <v/>
          </cell>
          <cell r="F426" t="str">
            <v/>
          </cell>
          <cell r="G426" t="str">
            <v/>
          </cell>
          <cell r="H426" t="str">
            <v/>
          </cell>
          <cell r="I426" t="str">
            <v/>
          </cell>
          <cell r="J426" t="str">
            <v/>
          </cell>
          <cell r="K426" t="str">
            <v/>
          </cell>
          <cell r="L426" t="str">
            <v/>
          </cell>
          <cell r="M426" t="str">
            <v/>
          </cell>
          <cell r="N426" t="str">
            <v/>
          </cell>
          <cell r="O426" t="str">
            <v/>
          </cell>
          <cell r="P426" t="str">
            <v/>
          </cell>
          <cell r="Q426" t="str">
            <v/>
          </cell>
          <cell r="R426" t="str">
            <v/>
          </cell>
          <cell r="S426" t="str">
            <v/>
          </cell>
          <cell r="T426" t="str">
            <v/>
          </cell>
          <cell r="U426" t="str">
            <v/>
          </cell>
          <cell r="V426" t="str">
            <v/>
          </cell>
          <cell r="W426" t="str">
            <v/>
          </cell>
          <cell r="X426" t="str">
            <v/>
          </cell>
          <cell r="Y426" t="str">
            <v/>
          </cell>
          <cell r="Z426" t="str">
            <v/>
          </cell>
          <cell r="AA426" t="str">
            <v/>
          </cell>
          <cell r="AB426" t="str">
            <v/>
          </cell>
          <cell r="AC426" t="str">
            <v/>
          </cell>
          <cell r="AD426" t="str">
            <v/>
          </cell>
          <cell r="AE426" t="str">
            <v/>
          </cell>
          <cell r="AF426" t="str">
            <v/>
          </cell>
        </row>
        <row r="427">
          <cell r="A427">
            <v>416</v>
          </cell>
          <cell r="B427" t="str">
            <v>U7 53.0*45.0</v>
          </cell>
          <cell r="C427">
            <v>1143</v>
          </cell>
          <cell r="D427">
            <v>1346</v>
          </cell>
          <cell r="E427">
            <v>25</v>
          </cell>
          <cell r="F427">
            <v>25</v>
          </cell>
          <cell r="G427">
            <v>26</v>
          </cell>
          <cell r="H427">
            <v>26</v>
          </cell>
          <cell r="I427">
            <v>1</v>
          </cell>
          <cell r="J427">
            <v>1</v>
          </cell>
          <cell r="K427">
            <v>203.5</v>
          </cell>
          <cell r="L427">
            <v>1</v>
          </cell>
          <cell r="M427">
            <v>14</v>
          </cell>
          <cell r="N427">
            <v>32</v>
          </cell>
          <cell r="O427">
            <v>32</v>
          </cell>
          <cell r="P427">
            <v>48</v>
          </cell>
          <cell r="Q427">
            <v>0</v>
          </cell>
          <cell r="R427">
            <v>0.1</v>
          </cell>
          <cell r="S427">
            <v>0.1</v>
          </cell>
          <cell r="T427">
            <v>0.1</v>
          </cell>
          <cell r="U427">
            <v>1</v>
          </cell>
          <cell r="V427">
            <v>15</v>
          </cell>
          <cell r="W427">
            <v>12</v>
          </cell>
          <cell r="X427">
            <v>1</v>
          </cell>
          <cell r="Y427">
            <v>1</v>
          </cell>
          <cell r="Z427">
            <v>50</v>
          </cell>
          <cell r="AA427">
            <v>50</v>
          </cell>
          <cell r="AB427">
            <v>0.04</v>
          </cell>
          <cell r="AC427">
            <v>0.04</v>
          </cell>
          <cell r="AD427">
            <v>1</v>
          </cell>
          <cell r="AE427">
            <v>50</v>
          </cell>
          <cell r="AF427">
            <v>0.04</v>
          </cell>
        </row>
        <row r="428">
          <cell r="A428">
            <v>417</v>
          </cell>
          <cell r="B428" t="str">
            <v>U7d53.0*45.0</v>
          </cell>
          <cell r="C428">
            <v>1143</v>
          </cell>
          <cell r="D428">
            <v>1346</v>
          </cell>
          <cell r="E428">
            <v>205</v>
          </cell>
          <cell r="F428">
            <v>205</v>
          </cell>
          <cell r="G428">
            <v>211</v>
          </cell>
          <cell r="H428">
            <v>211</v>
          </cell>
          <cell r="I428">
            <v>1</v>
          </cell>
          <cell r="J428">
            <v>1</v>
          </cell>
          <cell r="K428">
            <v>203.5</v>
          </cell>
          <cell r="L428">
            <v>1</v>
          </cell>
          <cell r="M428">
            <v>14</v>
          </cell>
          <cell r="N428">
            <v>32</v>
          </cell>
          <cell r="O428">
            <v>32</v>
          </cell>
          <cell r="P428">
            <v>48</v>
          </cell>
          <cell r="Q428">
            <v>0</v>
          </cell>
          <cell r="R428">
            <v>0.1</v>
          </cell>
          <cell r="S428">
            <v>0.1</v>
          </cell>
          <cell r="T428">
            <v>0.1</v>
          </cell>
          <cell r="U428">
            <v>1</v>
          </cell>
          <cell r="V428">
            <v>15</v>
          </cell>
          <cell r="W428">
            <v>12</v>
          </cell>
          <cell r="X428">
            <v>1</v>
          </cell>
          <cell r="Y428">
            <v>1</v>
          </cell>
          <cell r="Z428">
            <v>50</v>
          </cell>
          <cell r="AA428">
            <v>50</v>
          </cell>
          <cell r="AB428">
            <v>0.04</v>
          </cell>
          <cell r="AC428">
            <v>0.04</v>
          </cell>
          <cell r="AD428">
            <v>1</v>
          </cell>
          <cell r="AE428">
            <v>50</v>
          </cell>
          <cell r="AF428">
            <v>0.04</v>
          </cell>
        </row>
        <row r="429">
          <cell r="A429">
            <v>418</v>
          </cell>
          <cell r="B429" t="str">
            <v>U7x53.0*45.0</v>
          </cell>
          <cell r="C429">
            <v>1143</v>
          </cell>
          <cell r="D429">
            <v>1346</v>
          </cell>
          <cell r="E429">
            <v>10</v>
          </cell>
          <cell r="F429">
            <v>10</v>
          </cell>
          <cell r="G429">
            <v>11</v>
          </cell>
          <cell r="H429">
            <v>11</v>
          </cell>
          <cell r="I429">
            <v>2</v>
          </cell>
          <cell r="J429">
            <v>2</v>
          </cell>
          <cell r="K429">
            <v>203.5</v>
          </cell>
          <cell r="L429">
            <v>4</v>
          </cell>
          <cell r="M429">
            <v>14</v>
          </cell>
          <cell r="N429">
            <v>32</v>
          </cell>
          <cell r="O429">
            <v>32</v>
          </cell>
          <cell r="P429">
            <v>48</v>
          </cell>
          <cell r="Q429">
            <v>0</v>
          </cell>
          <cell r="R429">
            <v>0.1</v>
          </cell>
          <cell r="S429">
            <v>0.1</v>
          </cell>
          <cell r="T429">
            <v>0.1</v>
          </cell>
          <cell r="U429">
            <v>1</v>
          </cell>
          <cell r="V429">
            <v>15</v>
          </cell>
          <cell r="W429">
            <v>12</v>
          </cell>
          <cell r="X429">
            <v>1</v>
          </cell>
          <cell r="Y429">
            <v>1</v>
          </cell>
          <cell r="Z429">
            <v>50</v>
          </cell>
          <cell r="AA429">
            <v>50</v>
          </cell>
          <cell r="AB429">
            <v>0.04</v>
          </cell>
          <cell r="AC429">
            <v>0.04</v>
          </cell>
          <cell r="AD429">
            <v>1</v>
          </cell>
          <cell r="AE429">
            <v>50</v>
          </cell>
          <cell r="AF429">
            <v>0.04</v>
          </cell>
        </row>
        <row r="430">
          <cell r="A430">
            <v>419</v>
          </cell>
          <cell r="B430" t="str">
            <v>U7+53.0*45.0</v>
          </cell>
          <cell r="C430">
            <v>1143</v>
          </cell>
          <cell r="D430">
            <v>1346</v>
          </cell>
          <cell r="E430">
            <v>25</v>
          </cell>
          <cell r="F430">
            <v>25</v>
          </cell>
          <cell r="G430">
            <v>26</v>
          </cell>
          <cell r="H430">
            <v>26</v>
          </cell>
          <cell r="I430">
            <v>1</v>
          </cell>
          <cell r="J430">
            <v>1</v>
          </cell>
          <cell r="K430">
            <v>203.5</v>
          </cell>
          <cell r="L430">
            <v>1</v>
          </cell>
          <cell r="M430">
            <v>14</v>
          </cell>
          <cell r="N430">
            <v>32</v>
          </cell>
          <cell r="O430">
            <v>32</v>
          </cell>
          <cell r="P430">
            <v>48</v>
          </cell>
          <cell r="Q430">
            <v>0</v>
          </cell>
          <cell r="R430">
            <v>0.1</v>
          </cell>
          <cell r="S430">
            <v>0.1</v>
          </cell>
          <cell r="T430">
            <v>0.35</v>
          </cell>
          <cell r="U430">
            <v>9999</v>
          </cell>
          <cell r="V430">
            <v>15</v>
          </cell>
          <cell r="W430">
            <v>12</v>
          </cell>
          <cell r="X430">
            <v>1</v>
          </cell>
          <cell r="Y430">
            <v>1</v>
          </cell>
          <cell r="Z430">
            <v>50</v>
          </cell>
          <cell r="AA430">
            <v>50</v>
          </cell>
          <cell r="AB430">
            <v>0.04</v>
          </cell>
          <cell r="AC430">
            <v>0.3</v>
          </cell>
          <cell r="AD430">
            <v>9999</v>
          </cell>
          <cell r="AE430">
            <v>50</v>
          </cell>
          <cell r="AF430">
            <v>0.3</v>
          </cell>
        </row>
        <row r="431">
          <cell r="A431">
            <v>420</v>
          </cell>
          <cell r="B431" t="str">
            <v>U7 53.5*45.0</v>
          </cell>
          <cell r="C431">
            <v>1143</v>
          </cell>
          <cell r="D431">
            <v>1359</v>
          </cell>
          <cell r="E431">
            <v>25</v>
          </cell>
          <cell r="F431">
            <v>25</v>
          </cell>
          <cell r="G431">
            <v>33</v>
          </cell>
          <cell r="H431">
            <v>33</v>
          </cell>
          <cell r="I431">
            <v>1</v>
          </cell>
          <cell r="J431">
            <v>1</v>
          </cell>
          <cell r="K431">
            <v>203.5</v>
          </cell>
          <cell r="L431">
            <v>1</v>
          </cell>
          <cell r="M431">
            <v>14</v>
          </cell>
          <cell r="N431">
            <v>32</v>
          </cell>
          <cell r="O431">
            <v>32</v>
          </cell>
          <cell r="P431">
            <v>48</v>
          </cell>
          <cell r="Q431">
            <v>0</v>
          </cell>
          <cell r="R431">
            <v>0.1</v>
          </cell>
          <cell r="S431">
            <v>0.1</v>
          </cell>
          <cell r="T431">
            <v>0.1</v>
          </cell>
          <cell r="U431">
            <v>1</v>
          </cell>
          <cell r="V431">
            <v>15</v>
          </cell>
          <cell r="W431">
            <v>12</v>
          </cell>
          <cell r="X431">
            <v>1</v>
          </cell>
          <cell r="Y431">
            <v>1</v>
          </cell>
          <cell r="Z431">
            <v>50</v>
          </cell>
          <cell r="AA431">
            <v>50</v>
          </cell>
          <cell r="AB431">
            <v>0.04</v>
          </cell>
          <cell r="AC431">
            <v>0.04</v>
          </cell>
          <cell r="AD431">
            <v>1</v>
          </cell>
          <cell r="AE431">
            <v>50</v>
          </cell>
          <cell r="AF431">
            <v>0.04</v>
          </cell>
        </row>
        <row r="432">
          <cell r="A432">
            <v>421</v>
          </cell>
          <cell r="B432" t="str">
            <v>U7d53.5*45.0</v>
          </cell>
          <cell r="C432">
            <v>1143</v>
          </cell>
          <cell r="D432">
            <v>1359</v>
          </cell>
          <cell r="E432">
            <v>205</v>
          </cell>
          <cell r="F432">
            <v>205</v>
          </cell>
          <cell r="G432">
            <v>218</v>
          </cell>
          <cell r="H432">
            <v>218</v>
          </cell>
          <cell r="I432">
            <v>1</v>
          </cell>
          <cell r="J432">
            <v>1</v>
          </cell>
          <cell r="K432">
            <v>203.5</v>
          </cell>
          <cell r="L432">
            <v>1</v>
          </cell>
          <cell r="M432">
            <v>14</v>
          </cell>
          <cell r="N432">
            <v>32</v>
          </cell>
          <cell r="O432">
            <v>32</v>
          </cell>
          <cell r="P432">
            <v>48</v>
          </cell>
          <cell r="Q432">
            <v>0</v>
          </cell>
          <cell r="R432">
            <v>0.1</v>
          </cell>
          <cell r="S432">
            <v>0.1</v>
          </cell>
          <cell r="T432">
            <v>0.1</v>
          </cell>
          <cell r="U432">
            <v>1</v>
          </cell>
          <cell r="V432">
            <v>15</v>
          </cell>
          <cell r="W432">
            <v>12</v>
          </cell>
          <cell r="X432">
            <v>1</v>
          </cell>
          <cell r="Y432">
            <v>1</v>
          </cell>
          <cell r="Z432">
            <v>50</v>
          </cell>
          <cell r="AA432">
            <v>50</v>
          </cell>
          <cell r="AB432">
            <v>0.04</v>
          </cell>
          <cell r="AC432">
            <v>0.04</v>
          </cell>
          <cell r="AD432">
            <v>1</v>
          </cell>
          <cell r="AE432">
            <v>50</v>
          </cell>
          <cell r="AF432">
            <v>0.04</v>
          </cell>
        </row>
        <row r="433">
          <cell r="A433">
            <v>422</v>
          </cell>
          <cell r="B433" t="str">
            <v>U7x53.5*45.0</v>
          </cell>
          <cell r="C433">
            <v>1143</v>
          </cell>
          <cell r="D433">
            <v>1359</v>
          </cell>
          <cell r="E433">
            <v>10</v>
          </cell>
          <cell r="F433">
            <v>10</v>
          </cell>
          <cell r="G433">
            <v>8</v>
          </cell>
          <cell r="H433">
            <v>8</v>
          </cell>
          <cell r="I433">
            <v>2</v>
          </cell>
          <cell r="J433">
            <v>2</v>
          </cell>
          <cell r="K433">
            <v>203.5</v>
          </cell>
          <cell r="L433">
            <v>4</v>
          </cell>
          <cell r="M433">
            <v>14</v>
          </cell>
          <cell r="N433">
            <v>32</v>
          </cell>
          <cell r="O433">
            <v>32</v>
          </cell>
          <cell r="P433">
            <v>48</v>
          </cell>
          <cell r="Q433">
            <v>0</v>
          </cell>
          <cell r="R433">
            <v>0.1</v>
          </cell>
          <cell r="S433">
            <v>0.1</v>
          </cell>
          <cell r="T433">
            <v>0.1</v>
          </cell>
          <cell r="U433">
            <v>1</v>
          </cell>
          <cell r="V433">
            <v>15</v>
          </cell>
          <cell r="W433">
            <v>12</v>
          </cell>
          <cell r="X433">
            <v>1</v>
          </cell>
          <cell r="Y433">
            <v>1</v>
          </cell>
          <cell r="Z433">
            <v>50</v>
          </cell>
          <cell r="AA433">
            <v>50</v>
          </cell>
          <cell r="AB433">
            <v>0.04</v>
          </cell>
          <cell r="AC433">
            <v>0.04</v>
          </cell>
          <cell r="AD433">
            <v>1</v>
          </cell>
          <cell r="AE433">
            <v>50</v>
          </cell>
          <cell r="AF433">
            <v>0.04</v>
          </cell>
        </row>
        <row r="434">
          <cell r="A434">
            <v>423</v>
          </cell>
          <cell r="B434" t="str">
            <v>U7+53.5*45.0</v>
          </cell>
          <cell r="C434">
            <v>1143</v>
          </cell>
          <cell r="D434">
            <v>1359</v>
          </cell>
          <cell r="E434">
            <v>25</v>
          </cell>
          <cell r="F434">
            <v>25</v>
          </cell>
          <cell r="G434">
            <v>33</v>
          </cell>
          <cell r="H434">
            <v>33</v>
          </cell>
          <cell r="I434">
            <v>1</v>
          </cell>
          <cell r="J434">
            <v>1</v>
          </cell>
          <cell r="K434">
            <v>203.5</v>
          </cell>
          <cell r="L434">
            <v>1</v>
          </cell>
          <cell r="M434">
            <v>14</v>
          </cell>
          <cell r="N434">
            <v>32</v>
          </cell>
          <cell r="O434">
            <v>32</v>
          </cell>
          <cell r="P434">
            <v>48</v>
          </cell>
          <cell r="Q434">
            <v>0</v>
          </cell>
          <cell r="R434">
            <v>0.1</v>
          </cell>
          <cell r="S434">
            <v>0.1</v>
          </cell>
          <cell r="T434">
            <v>0.35</v>
          </cell>
          <cell r="U434">
            <v>9999</v>
          </cell>
          <cell r="V434">
            <v>15</v>
          </cell>
          <cell r="W434">
            <v>12</v>
          </cell>
          <cell r="X434">
            <v>1</v>
          </cell>
          <cell r="Y434">
            <v>1</v>
          </cell>
          <cell r="Z434">
            <v>50</v>
          </cell>
          <cell r="AA434">
            <v>50</v>
          </cell>
          <cell r="AB434">
            <v>0.04</v>
          </cell>
          <cell r="AC434">
            <v>0.3</v>
          </cell>
          <cell r="AD434">
            <v>9999</v>
          </cell>
          <cell r="AE434">
            <v>50</v>
          </cell>
          <cell r="AF434">
            <v>0.3</v>
          </cell>
        </row>
        <row r="435">
          <cell r="A435">
            <v>424</v>
          </cell>
          <cell r="B435" t="str">
            <v/>
          </cell>
          <cell r="C435" t="str">
            <v/>
          </cell>
          <cell r="D435" t="str">
            <v/>
          </cell>
          <cell r="E435" t="str">
            <v/>
          </cell>
          <cell r="F435" t="str">
            <v/>
          </cell>
          <cell r="G435" t="str">
            <v/>
          </cell>
          <cell r="H435" t="str">
            <v/>
          </cell>
          <cell r="I435" t="str">
            <v/>
          </cell>
          <cell r="J435" t="str">
            <v/>
          </cell>
          <cell r="K435" t="str">
            <v/>
          </cell>
          <cell r="L435" t="str">
            <v/>
          </cell>
          <cell r="M435" t="str">
            <v/>
          </cell>
          <cell r="N435" t="str">
            <v/>
          </cell>
          <cell r="O435" t="str">
            <v/>
          </cell>
          <cell r="P435" t="str">
            <v/>
          </cell>
          <cell r="Q435" t="str">
            <v/>
          </cell>
          <cell r="R435" t="str">
            <v/>
          </cell>
          <cell r="S435" t="str">
            <v/>
          </cell>
          <cell r="T435" t="str">
            <v/>
          </cell>
          <cell r="U435" t="str">
            <v/>
          </cell>
          <cell r="V435" t="str">
            <v/>
          </cell>
          <cell r="W435" t="str">
            <v/>
          </cell>
          <cell r="X435" t="str">
            <v/>
          </cell>
          <cell r="Y435" t="str">
            <v/>
          </cell>
          <cell r="Z435" t="str">
            <v/>
          </cell>
          <cell r="AA435" t="str">
            <v/>
          </cell>
          <cell r="AB435" t="str">
            <v/>
          </cell>
          <cell r="AC435" t="str">
            <v/>
          </cell>
          <cell r="AD435" t="str">
            <v/>
          </cell>
          <cell r="AE435" t="str">
            <v/>
          </cell>
          <cell r="AF435" t="str">
            <v/>
          </cell>
        </row>
        <row r="436">
          <cell r="A436">
            <v>425</v>
          </cell>
          <cell r="B436" t="str">
            <v>U6 53.5*45.0</v>
          </cell>
          <cell r="C436">
            <v>1143</v>
          </cell>
          <cell r="D436">
            <v>1359</v>
          </cell>
          <cell r="E436">
            <v>25</v>
          </cell>
          <cell r="F436">
            <v>25</v>
          </cell>
          <cell r="G436">
            <v>33</v>
          </cell>
          <cell r="H436">
            <v>33</v>
          </cell>
          <cell r="I436">
            <v>1</v>
          </cell>
          <cell r="J436">
            <v>1</v>
          </cell>
          <cell r="K436">
            <v>203.5</v>
          </cell>
          <cell r="L436">
            <v>1</v>
          </cell>
          <cell r="M436">
            <v>12</v>
          </cell>
          <cell r="N436">
            <v>27</v>
          </cell>
          <cell r="O436">
            <v>27</v>
          </cell>
          <cell r="P436">
            <v>41</v>
          </cell>
          <cell r="Q436">
            <v>0</v>
          </cell>
          <cell r="R436">
            <v>0.1</v>
          </cell>
          <cell r="S436">
            <v>0.1</v>
          </cell>
          <cell r="T436">
            <v>0.1</v>
          </cell>
          <cell r="U436">
            <v>1</v>
          </cell>
          <cell r="V436">
            <v>15</v>
          </cell>
          <cell r="W436">
            <v>12</v>
          </cell>
          <cell r="X436">
            <v>1</v>
          </cell>
          <cell r="Y436">
            <v>1</v>
          </cell>
          <cell r="Z436">
            <v>50</v>
          </cell>
          <cell r="AA436">
            <v>50</v>
          </cell>
          <cell r="AB436">
            <v>0.04</v>
          </cell>
          <cell r="AC436">
            <v>0.04</v>
          </cell>
          <cell r="AD436">
            <v>1</v>
          </cell>
          <cell r="AE436">
            <v>50</v>
          </cell>
          <cell r="AF436">
            <v>0.04</v>
          </cell>
        </row>
        <row r="437">
          <cell r="A437">
            <v>426</v>
          </cell>
          <cell r="B437" t="str">
            <v>U6d53.5*45.0</v>
          </cell>
          <cell r="C437">
            <v>1143</v>
          </cell>
          <cell r="D437">
            <v>1359</v>
          </cell>
          <cell r="E437">
            <v>205</v>
          </cell>
          <cell r="F437">
            <v>205</v>
          </cell>
          <cell r="G437">
            <v>218</v>
          </cell>
          <cell r="H437">
            <v>218</v>
          </cell>
          <cell r="I437">
            <v>1</v>
          </cell>
          <cell r="J437">
            <v>1</v>
          </cell>
          <cell r="K437">
            <v>203.5</v>
          </cell>
          <cell r="L437">
            <v>1</v>
          </cell>
          <cell r="M437">
            <v>12</v>
          </cell>
          <cell r="N437">
            <v>27</v>
          </cell>
          <cell r="O437">
            <v>27</v>
          </cell>
          <cell r="P437">
            <v>41</v>
          </cell>
          <cell r="Q437">
            <v>0</v>
          </cell>
          <cell r="R437">
            <v>0.1</v>
          </cell>
          <cell r="S437">
            <v>0.1</v>
          </cell>
          <cell r="T437">
            <v>0.1</v>
          </cell>
          <cell r="U437">
            <v>1</v>
          </cell>
          <cell r="V437">
            <v>15</v>
          </cell>
          <cell r="W437">
            <v>12</v>
          </cell>
          <cell r="X437">
            <v>1</v>
          </cell>
          <cell r="Y437">
            <v>1</v>
          </cell>
          <cell r="Z437">
            <v>50</v>
          </cell>
          <cell r="AA437">
            <v>50</v>
          </cell>
          <cell r="AB437">
            <v>0.04</v>
          </cell>
          <cell r="AC437">
            <v>0.04</v>
          </cell>
          <cell r="AD437">
            <v>1</v>
          </cell>
          <cell r="AE437">
            <v>50</v>
          </cell>
          <cell r="AF437">
            <v>0.04</v>
          </cell>
        </row>
        <row r="438">
          <cell r="A438">
            <v>427</v>
          </cell>
          <cell r="B438" t="str">
            <v>U6x53.5*45.0</v>
          </cell>
          <cell r="C438">
            <v>1143</v>
          </cell>
          <cell r="D438">
            <v>1359</v>
          </cell>
          <cell r="E438">
            <v>10</v>
          </cell>
          <cell r="F438">
            <v>10</v>
          </cell>
          <cell r="G438">
            <v>8</v>
          </cell>
          <cell r="H438">
            <v>8</v>
          </cell>
          <cell r="I438">
            <v>2</v>
          </cell>
          <cell r="J438">
            <v>2</v>
          </cell>
          <cell r="K438">
            <v>203.5</v>
          </cell>
          <cell r="L438">
            <v>4</v>
          </cell>
          <cell r="M438">
            <v>12</v>
          </cell>
          <cell r="N438">
            <v>27</v>
          </cell>
          <cell r="O438">
            <v>27</v>
          </cell>
          <cell r="P438">
            <v>41</v>
          </cell>
          <cell r="Q438">
            <v>0</v>
          </cell>
          <cell r="R438">
            <v>0.1</v>
          </cell>
          <cell r="S438">
            <v>0.1</v>
          </cell>
          <cell r="T438">
            <v>0.1</v>
          </cell>
          <cell r="U438">
            <v>1</v>
          </cell>
          <cell r="V438">
            <v>15</v>
          </cell>
          <cell r="W438">
            <v>12</v>
          </cell>
          <cell r="X438">
            <v>1</v>
          </cell>
          <cell r="Y438">
            <v>1</v>
          </cell>
          <cell r="Z438">
            <v>50</v>
          </cell>
          <cell r="AA438">
            <v>50</v>
          </cell>
          <cell r="AB438">
            <v>0.04</v>
          </cell>
          <cell r="AC438">
            <v>0.04</v>
          </cell>
          <cell r="AD438">
            <v>1</v>
          </cell>
          <cell r="AE438">
            <v>50</v>
          </cell>
          <cell r="AF438">
            <v>0.04</v>
          </cell>
        </row>
        <row r="439">
          <cell r="A439">
            <v>428</v>
          </cell>
          <cell r="B439" t="str">
            <v>U6+53.5*45.0</v>
          </cell>
          <cell r="C439">
            <v>1143</v>
          </cell>
          <cell r="D439">
            <v>1359</v>
          </cell>
          <cell r="E439">
            <v>25</v>
          </cell>
          <cell r="F439">
            <v>25</v>
          </cell>
          <cell r="G439">
            <v>33</v>
          </cell>
          <cell r="H439">
            <v>33</v>
          </cell>
          <cell r="I439">
            <v>1</v>
          </cell>
          <cell r="J439">
            <v>1</v>
          </cell>
          <cell r="K439">
            <v>203.5</v>
          </cell>
          <cell r="L439">
            <v>1</v>
          </cell>
          <cell r="M439">
            <v>12</v>
          </cell>
          <cell r="N439">
            <v>27</v>
          </cell>
          <cell r="O439">
            <v>27</v>
          </cell>
          <cell r="P439">
            <v>41</v>
          </cell>
          <cell r="Q439">
            <v>0</v>
          </cell>
          <cell r="R439">
            <v>0.1</v>
          </cell>
          <cell r="S439">
            <v>0.1</v>
          </cell>
          <cell r="T439">
            <v>0.35</v>
          </cell>
          <cell r="U439">
            <v>3</v>
          </cell>
          <cell r="V439">
            <v>15</v>
          </cell>
          <cell r="W439">
            <v>12</v>
          </cell>
          <cell r="X439">
            <v>1</v>
          </cell>
          <cell r="Y439">
            <v>1</v>
          </cell>
          <cell r="Z439">
            <v>50</v>
          </cell>
          <cell r="AA439">
            <v>50</v>
          </cell>
          <cell r="AB439">
            <v>0.04</v>
          </cell>
          <cell r="AC439">
            <v>0.3</v>
          </cell>
          <cell r="AD439">
            <v>3</v>
          </cell>
          <cell r="AE439">
            <v>50</v>
          </cell>
          <cell r="AF439">
            <v>0.3</v>
          </cell>
        </row>
        <row r="440">
          <cell r="A440">
            <v>429</v>
          </cell>
          <cell r="B440" t="str">
            <v/>
          </cell>
          <cell r="C440" t="str">
            <v/>
          </cell>
          <cell r="D440" t="str">
            <v/>
          </cell>
          <cell r="E440" t="str">
            <v/>
          </cell>
          <cell r="F440" t="str">
            <v/>
          </cell>
          <cell r="G440" t="str">
            <v/>
          </cell>
          <cell r="H440" t="str">
            <v/>
          </cell>
          <cell r="I440" t="str">
            <v/>
          </cell>
          <cell r="J440" t="str">
            <v/>
          </cell>
          <cell r="K440" t="str">
            <v/>
          </cell>
          <cell r="L440" t="str">
            <v/>
          </cell>
          <cell r="M440" t="str">
            <v/>
          </cell>
          <cell r="N440" t="str">
            <v/>
          </cell>
          <cell r="O440" t="str">
            <v/>
          </cell>
          <cell r="P440" t="str">
            <v/>
          </cell>
          <cell r="Q440" t="str">
            <v/>
          </cell>
          <cell r="R440" t="str">
            <v/>
          </cell>
          <cell r="S440" t="str">
            <v/>
          </cell>
          <cell r="T440" t="str">
            <v/>
          </cell>
          <cell r="U440" t="str">
            <v/>
          </cell>
          <cell r="V440" t="str">
            <v/>
          </cell>
          <cell r="W440" t="str">
            <v/>
          </cell>
          <cell r="X440" t="str">
            <v/>
          </cell>
          <cell r="Y440" t="str">
            <v/>
          </cell>
          <cell r="Z440" t="str">
            <v/>
          </cell>
          <cell r="AA440" t="str">
            <v/>
          </cell>
          <cell r="AB440" t="str">
            <v/>
          </cell>
          <cell r="AC440" t="str">
            <v/>
          </cell>
          <cell r="AD440" t="str">
            <v/>
          </cell>
          <cell r="AE440" t="str">
            <v/>
          </cell>
          <cell r="AF440" t="str">
            <v/>
          </cell>
        </row>
        <row r="441">
          <cell r="A441">
            <v>430</v>
          </cell>
          <cell r="B441" t="str">
            <v/>
          </cell>
          <cell r="C441" t="str">
            <v/>
          </cell>
          <cell r="D441" t="str">
            <v/>
          </cell>
          <cell r="E441" t="str">
            <v/>
          </cell>
          <cell r="F441" t="str">
            <v/>
          </cell>
          <cell r="G441" t="str">
            <v/>
          </cell>
          <cell r="H441" t="str">
            <v/>
          </cell>
          <cell r="I441" t="str">
            <v/>
          </cell>
          <cell r="J441" t="str">
            <v/>
          </cell>
          <cell r="K441" t="str">
            <v/>
          </cell>
          <cell r="L441" t="str">
            <v/>
          </cell>
          <cell r="M441" t="str">
            <v/>
          </cell>
          <cell r="N441" t="str">
            <v/>
          </cell>
          <cell r="O441" t="str">
            <v/>
          </cell>
          <cell r="P441" t="str">
            <v/>
          </cell>
          <cell r="Q441" t="str">
            <v/>
          </cell>
          <cell r="R441" t="str">
            <v/>
          </cell>
          <cell r="S441" t="str">
            <v/>
          </cell>
          <cell r="T441" t="str">
            <v/>
          </cell>
          <cell r="U441" t="str">
            <v/>
          </cell>
          <cell r="V441" t="str">
            <v/>
          </cell>
          <cell r="W441" t="str">
            <v/>
          </cell>
          <cell r="X441" t="str">
            <v/>
          </cell>
          <cell r="Y441" t="str">
            <v/>
          </cell>
          <cell r="Z441" t="str">
            <v/>
          </cell>
          <cell r="AA441" t="str">
            <v/>
          </cell>
          <cell r="AB441" t="str">
            <v/>
          </cell>
          <cell r="AC441" t="str">
            <v/>
          </cell>
          <cell r="AD441" t="str">
            <v/>
          </cell>
          <cell r="AE441" t="str">
            <v/>
          </cell>
          <cell r="AF441" t="str">
            <v/>
          </cell>
        </row>
        <row r="442">
          <cell r="A442">
            <v>431</v>
          </cell>
          <cell r="B442" t="str">
            <v>X7 53.5*45.0</v>
          </cell>
          <cell r="C442">
            <v>1143</v>
          </cell>
          <cell r="D442">
            <v>1359</v>
          </cell>
          <cell r="E442">
            <v>25</v>
          </cell>
          <cell r="F442">
            <v>25</v>
          </cell>
          <cell r="G442">
            <v>33</v>
          </cell>
          <cell r="H442">
            <v>33</v>
          </cell>
          <cell r="I442">
            <v>1</v>
          </cell>
          <cell r="J442">
            <v>1</v>
          </cell>
          <cell r="K442">
            <v>203.5</v>
          </cell>
          <cell r="L442">
            <v>1</v>
          </cell>
          <cell r="M442">
            <v>14</v>
          </cell>
          <cell r="N442">
            <v>32</v>
          </cell>
          <cell r="O442">
            <v>32</v>
          </cell>
          <cell r="P442">
            <v>48</v>
          </cell>
          <cell r="Q442">
            <v>0</v>
          </cell>
          <cell r="R442">
            <v>0.1</v>
          </cell>
          <cell r="S442">
            <v>0.1</v>
          </cell>
          <cell r="T442">
            <v>0.1</v>
          </cell>
          <cell r="U442">
            <v>1</v>
          </cell>
          <cell r="V442">
            <v>15</v>
          </cell>
          <cell r="W442">
            <v>12</v>
          </cell>
          <cell r="X442">
            <v>1</v>
          </cell>
          <cell r="Y442">
            <v>1</v>
          </cell>
          <cell r="Z442">
            <v>50</v>
          </cell>
          <cell r="AA442">
            <v>50</v>
          </cell>
          <cell r="AB442">
            <v>0.04</v>
          </cell>
          <cell r="AC442">
            <v>0.04</v>
          </cell>
          <cell r="AD442">
            <v>1</v>
          </cell>
          <cell r="AE442">
            <v>50</v>
          </cell>
          <cell r="AF442">
            <v>0.04</v>
          </cell>
        </row>
        <row r="443">
          <cell r="A443">
            <v>432</v>
          </cell>
          <cell r="B443" t="str">
            <v>X7d53.5*45.0</v>
          </cell>
          <cell r="C443">
            <v>1143</v>
          </cell>
          <cell r="D443">
            <v>1359</v>
          </cell>
          <cell r="E443">
            <v>205</v>
          </cell>
          <cell r="F443">
            <v>205</v>
          </cell>
          <cell r="G443">
            <v>218</v>
          </cell>
          <cell r="H443">
            <v>218</v>
          </cell>
          <cell r="I443">
            <v>1</v>
          </cell>
          <cell r="J443">
            <v>1</v>
          </cell>
          <cell r="K443">
            <v>203.5</v>
          </cell>
          <cell r="L443">
            <v>1</v>
          </cell>
          <cell r="M443">
            <v>14</v>
          </cell>
          <cell r="N443">
            <v>32</v>
          </cell>
          <cell r="O443">
            <v>32</v>
          </cell>
          <cell r="P443">
            <v>48</v>
          </cell>
          <cell r="Q443">
            <v>0</v>
          </cell>
          <cell r="R443">
            <v>0.1</v>
          </cell>
          <cell r="S443">
            <v>0.1</v>
          </cell>
          <cell r="T443">
            <v>0.1</v>
          </cell>
          <cell r="U443">
            <v>1</v>
          </cell>
          <cell r="V443">
            <v>15</v>
          </cell>
          <cell r="W443">
            <v>12</v>
          </cell>
          <cell r="X443">
            <v>1</v>
          </cell>
          <cell r="Y443">
            <v>1</v>
          </cell>
          <cell r="Z443">
            <v>50</v>
          </cell>
          <cell r="AA443">
            <v>50</v>
          </cell>
          <cell r="AB443">
            <v>0.04</v>
          </cell>
          <cell r="AC443">
            <v>0.04</v>
          </cell>
          <cell r="AD443">
            <v>1</v>
          </cell>
          <cell r="AE443">
            <v>50</v>
          </cell>
          <cell r="AF443">
            <v>0.04</v>
          </cell>
        </row>
        <row r="444">
          <cell r="A444">
            <v>433</v>
          </cell>
          <cell r="B444" t="str">
            <v>X7x53.5*45.0</v>
          </cell>
          <cell r="C444">
            <v>1143</v>
          </cell>
          <cell r="D444">
            <v>1359</v>
          </cell>
          <cell r="E444">
            <v>10</v>
          </cell>
          <cell r="F444">
            <v>10</v>
          </cell>
          <cell r="G444">
            <v>8</v>
          </cell>
          <cell r="H444">
            <v>8</v>
          </cell>
          <cell r="I444">
            <v>2</v>
          </cell>
          <cell r="J444">
            <v>2</v>
          </cell>
          <cell r="K444">
            <v>203.5</v>
          </cell>
          <cell r="L444">
            <v>4</v>
          </cell>
          <cell r="M444">
            <v>14</v>
          </cell>
          <cell r="N444">
            <v>32</v>
          </cell>
          <cell r="O444">
            <v>32</v>
          </cell>
          <cell r="P444">
            <v>48</v>
          </cell>
          <cell r="Q444">
            <v>0</v>
          </cell>
          <cell r="R444">
            <v>0.1</v>
          </cell>
          <cell r="S444">
            <v>0.1</v>
          </cell>
          <cell r="T444">
            <v>0.1</v>
          </cell>
          <cell r="U444">
            <v>1</v>
          </cell>
          <cell r="V444">
            <v>15</v>
          </cell>
          <cell r="W444">
            <v>12</v>
          </cell>
          <cell r="X444">
            <v>1</v>
          </cell>
          <cell r="Y444">
            <v>1</v>
          </cell>
          <cell r="Z444">
            <v>50</v>
          </cell>
          <cell r="AA444">
            <v>50</v>
          </cell>
          <cell r="AB444">
            <v>0.04</v>
          </cell>
          <cell r="AC444">
            <v>0.04</v>
          </cell>
          <cell r="AD444">
            <v>1</v>
          </cell>
          <cell r="AE444">
            <v>50</v>
          </cell>
          <cell r="AF444">
            <v>0.04</v>
          </cell>
        </row>
        <row r="445">
          <cell r="A445">
            <v>434</v>
          </cell>
          <cell r="B445" t="str">
            <v>X7+53.5*45.0</v>
          </cell>
          <cell r="C445">
            <v>1143</v>
          </cell>
          <cell r="D445">
            <v>1359</v>
          </cell>
          <cell r="E445">
            <v>25</v>
          </cell>
          <cell r="F445">
            <v>25</v>
          </cell>
          <cell r="G445">
            <v>33</v>
          </cell>
          <cell r="H445">
            <v>33</v>
          </cell>
          <cell r="I445">
            <v>1</v>
          </cell>
          <cell r="J445">
            <v>1</v>
          </cell>
          <cell r="K445">
            <v>203.5</v>
          </cell>
          <cell r="L445">
            <v>1</v>
          </cell>
          <cell r="M445">
            <v>14</v>
          </cell>
          <cell r="N445">
            <v>32</v>
          </cell>
          <cell r="O445">
            <v>32</v>
          </cell>
          <cell r="P445">
            <v>48</v>
          </cell>
          <cell r="Q445">
            <v>0</v>
          </cell>
          <cell r="R445">
            <v>0.1</v>
          </cell>
          <cell r="S445">
            <v>0.1</v>
          </cell>
          <cell r="T445">
            <v>0.35</v>
          </cell>
          <cell r="U445">
            <v>9999</v>
          </cell>
          <cell r="V445">
            <v>15</v>
          </cell>
          <cell r="W445">
            <v>12</v>
          </cell>
          <cell r="X445">
            <v>1</v>
          </cell>
          <cell r="Y445">
            <v>1</v>
          </cell>
          <cell r="Z445">
            <v>50</v>
          </cell>
          <cell r="AA445">
            <v>50</v>
          </cell>
          <cell r="AB445">
            <v>0.04</v>
          </cell>
          <cell r="AC445">
            <v>0.3</v>
          </cell>
          <cell r="AD445">
            <v>9999</v>
          </cell>
          <cell r="AE445">
            <v>50</v>
          </cell>
          <cell r="AF445">
            <v>0.3</v>
          </cell>
        </row>
        <row r="446">
          <cell r="A446">
            <v>435</v>
          </cell>
          <cell r="B446" t="str">
            <v>X7=53.5*45.0</v>
          </cell>
          <cell r="C446">
            <v>1143</v>
          </cell>
          <cell r="D446">
            <v>1359</v>
          </cell>
          <cell r="E446">
            <v>25</v>
          </cell>
          <cell r="F446">
            <v>25</v>
          </cell>
          <cell r="G446">
            <v>33</v>
          </cell>
          <cell r="H446">
            <v>33</v>
          </cell>
          <cell r="I446">
            <v>1</v>
          </cell>
          <cell r="J446">
            <v>1</v>
          </cell>
          <cell r="K446">
            <v>203.5</v>
          </cell>
          <cell r="L446">
            <v>1</v>
          </cell>
          <cell r="M446">
            <v>14</v>
          </cell>
          <cell r="N446">
            <v>32</v>
          </cell>
          <cell r="O446">
            <v>32</v>
          </cell>
          <cell r="P446">
            <v>48</v>
          </cell>
          <cell r="Q446">
            <v>0</v>
          </cell>
          <cell r="R446">
            <v>0.1</v>
          </cell>
          <cell r="S446">
            <v>0.1</v>
          </cell>
          <cell r="T446">
            <v>0.5</v>
          </cell>
          <cell r="U446">
            <v>1</v>
          </cell>
          <cell r="V446">
            <v>15</v>
          </cell>
          <cell r="W446">
            <v>12</v>
          </cell>
          <cell r="X446">
            <v>1</v>
          </cell>
          <cell r="Y446">
            <v>1</v>
          </cell>
          <cell r="Z446">
            <v>50</v>
          </cell>
          <cell r="AA446">
            <v>50</v>
          </cell>
          <cell r="AB446">
            <v>50</v>
          </cell>
          <cell r="AC446">
            <v>50</v>
          </cell>
          <cell r="AD446">
            <v>1</v>
          </cell>
          <cell r="AE446">
            <v>50</v>
          </cell>
          <cell r="AF446">
            <v>50</v>
          </cell>
        </row>
        <row r="447">
          <cell r="A447">
            <v>436</v>
          </cell>
          <cell r="B447" t="str">
            <v>X7!53.5*45.0</v>
          </cell>
          <cell r="C447">
            <v>1143</v>
          </cell>
          <cell r="D447">
            <v>1359</v>
          </cell>
          <cell r="E447">
            <v>25</v>
          </cell>
          <cell r="F447">
            <v>25</v>
          </cell>
          <cell r="G447">
            <v>33</v>
          </cell>
          <cell r="H447">
            <v>33</v>
          </cell>
          <cell r="I447">
            <v>1</v>
          </cell>
          <cell r="J447">
            <v>1</v>
          </cell>
          <cell r="K447">
            <v>203.5</v>
          </cell>
          <cell r="L447">
            <v>1</v>
          </cell>
          <cell r="M447">
            <v>14</v>
          </cell>
          <cell r="N447">
            <v>32</v>
          </cell>
          <cell r="O447">
            <v>32</v>
          </cell>
          <cell r="P447">
            <v>48</v>
          </cell>
          <cell r="Q447">
            <v>0</v>
          </cell>
          <cell r="R447">
            <v>0.1</v>
          </cell>
          <cell r="S447">
            <v>0.1</v>
          </cell>
          <cell r="T447">
            <v>1</v>
          </cell>
          <cell r="U447">
            <v>3</v>
          </cell>
          <cell r="V447">
            <v>15</v>
          </cell>
          <cell r="W447">
            <v>12</v>
          </cell>
          <cell r="X447">
            <v>1</v>
          </cell>
          <cell r="Y447">
            <v>1</v>
          </cell>
          <cell r="Z447">
            <v>50</v>
          </cell>
          <cell r="AA447">
            <v>50</v>
          </cell>
          <cell r="AB447">
            <v>50</v>
          </cell>
          <cell r="AC447">
            <v>50</v>
          </cell>
          <cell r="AD447">
            <v>3</v>
          </cell>
          <cell r="AE447">
            <v>50</v>
          </cell>
          <cell r="AF447">
            <v>50</v>
          </cell>
        </row>
        <row r="448">
          <cell r="A448">
            <v>437</v>
          </cell>
          <cell r="B448" t="str">
            <v/>
          </cell>
          <cell r="C448" t="str">
            <v/>
          </cell>
          <cell r="D448" t="str">
            <v/>
          </cell>
          <cell r="E448" t="str">
            <v/>
          </cell>
          <cell r="F448" t="str">
            <v/>
          </cell>
          <cell r="G448" t="str">
            <v/>
          </cell>
          <cell r="H448" t="str">
            <v/>
          </cell>
          <cell r="I448" t="str">
            <v/>
          </cell>
          <cell r="J448" t="str">
            <v/>
          </cell>
          <cell r="K448" t="str">
            <v/>
          </cell>
          <cell r="L448" t="str">
            <v/>
          </cell>
          <cell r="M448" t="str">
            <v/>
          </cell>
          <cell r="N448" t="str">
            <v/>
          </cell>
          <cell r="O448" t="str">
            <v/>
          </cell>
          <cell r="P448" t="str">
            <v/>
          </cell>
          <cell r="Q448" t="str">
            <v/>
          </cell>
          <cell r="R448" t="str">
            <v/>
          </cell>
          <cell r="S448" t="str">
            <v/>
          </cell>
          <cell r="T448" t="str">
            <v/>
          </cell>
          <cell r="U448" t="str">
            <v/>
          </cell>
          <cell r="V448" t="str">
            <v/>
          </cell>
          <cell r="W448" t="str">
            <v/>
          </cell>
          <cell r="X448" t="str">
            <v/>
          </cell>
          <cell r="Y448" t="str">
            <v/>
          </cell>
          <cell r="Z448" t="str">
            <v/>
          </cell>
          <cell r="AA448" t="str">
            <v/>
          </cell>
          <cell r="AB448" t="str">
            <v/>
          </cell>
          <cell r="AC448" t="str">
            <v/>
          </cell>
          <cell r="AD448" t="str">
            <v/>
          </cell>
          <cell r="AE448" t="str">
            <v/>
          </cell>
          <cell r="AF448" t="str">
            <v/>
          </cell>
        </row>
        <row r="449">
          <cell r="A449">
            <v>438</v>
          </cell>
          <cell r="B449" t="str">
            <v>U5 39.5*30.5</v>
          </cell>
          <cell r="C449">
            <v>775</v>
          </cell>
          <cell r="D449">
            <v>1003</v>
          </cell>
          <cell r="E449">
            <v>12</v>
          </cell>
          <cell r="F449">
            <v>12</v>
          </cell>
          <cell r="G449">
            <v>12</v>
          </cell>
          <cell r="H449">
            <v>12</v>
          </cell>
          <cell r="I449">
            <v>1</v>
          </cell>
          <cell r="J449">
            <v>1</v>
          </cell>
          <cell r="K449">
            <v>203.5</v>
          </cell>
          <cell r="L449">
            <v>1</v>
          </cell>
          <cell r="M449">
            <v>17</v>
          </cell>
          <cell r="N449">
            <v>38</v>
          </cell>
          <cell r="O449">
            <v>38</v>
          </cell>
          <cell r="P449">
            <v>58</v>
          </cell>
          <cell r="Q449">
            <v>0</v>
          </cell>
          <cell r="R449">
            <v>0.1</v>
          </cell>
          <cell r="S449">
            <v>0.1</v>
          </cell>
          <cell r="T449">
            <v>0.1</v>
          </cell>
          <cell r="U449">
            <v>1</v>
          </cell>
          <cell r="V449">
            <v>15</v>
          </cell>
          <cell r="W449">
            <v>12</v>
          </cell>
          <cell r="X449">
            <v>1</v>
          </cell>
          <cell r="Y449">
            <v>1</v>
          </cell>
          <cell r="Z449">
            <v>50</v>
          </cell>
          <cell r="AA449">
            <v>50</v>
          </cell>
          <cell r="AB449">
            <v>0.04</v>
          </cell>
          <cell r="AC449">
            <v>0.04</v>
          </cell>
          <cell r="AD449">
            <v>1</v>
          </cell>
          <cell r="AE449">
            <v>50</v>
          </cell>
          <cell r="AF449">
            <v>0.04</v>
          </cell>
        </row>
        <row r="450">
          <cell r="A450">
            <v>439</v>
          </cell>
          <cell r="B450" t="str">
            <v>U5^39.5*30.5</v>
          </cell>
          <cell r="C450">
            <v>775</v>
          </cell>
          <cell r="D450">
            <v>1003</v>
          </cell>
          <cell r="E450">
            <v>46</v>
          </cell>
          <cell r="F450">
            <v>46</v>
          </cell>
          <cell r="G450">
            <v>60</v>
          </cell>
          <cell r="H450">
            <v>60</v>
          </cell>
          <cell r="I450">
            <v>1</v>
          </cell>
          <cell r="J450">
            <v>1</v>
          </cell>
          <cell r="K450">
            <v>203.5</v>
          </cell>
          <cell r="L450">
            <v>1</v>
          </cell>
          <cell r="M450">
            <v>17</v>
          </cell>
          <cell r="N450">
            <v>38</v>
          </cell>
          <cell r="O450">
            <v>38</v>
          </cell>
          <cell r="P450">
            <v>58</v>
          </cell>
          <cell r="Q450">
            <v>0</v>
          </cell>
          <cell r="R450">
            <v>0.1</v>
          </cell>
          <cell r="S450">
            <v>0.1</v>
          </cell>
          <cell r="T450">
            <v>0.1</v>
          </cell>
          <cell r="U450">
            <v>1</v>
          </cell>
          <cell r="V450">
            <v>15</v>
          </cell>
          <cell r="W450">
            <v>12</v>
          </cell>
          <cell r="X450">
            <v>1</v>
          </cell>
          <cell r="Y450">
            <v>1</v>
          </cell>
          <cell r="Z450">
            <v>50</v>
          </cell>
          <cell r="AA450">
            <v>50</v>
          </cell>
          <cell r="AB450">
            <v>0.04</v>
          </cell>
          <cell r="AC450">
            <v>0.04</v>
          </cell>
          <cell r="AD450">
            <v>1</v>
          </cell>
          <cell r="AE450">
            <v>50</v>
          </cell>
          <cell r="AF450">
            <v>0.04</v>
          </cell>
        </row>
        <row r="451">
          <cell r="A451">
            <v>440</v>
          </cell>
          <cell r="B451" t="str">
            <v>U5d49.5*42.0</v>
          </cell>
          <cell r="C451">
            <v>1067</v>
          </cell>
          <cell r="D451">
            <v>1257</v>
          </cell>
          <cell r="E451">
            <v>167</v>
          </cell>
          <cell r="F451">
            <v>167</v>
          </cell>
          <cell r="G451">
            <v>167</v>
          </cell>
          <cell r="H451">
            <v>167</v>
          </cell>
          <cell r="I451">
            <v>1</v>
          </cell>
          <cell r="J451">
            <v>1</v>
          </cell>
          <cell r="K451">
            <v>203.5</v>
          </cell>
          <cell r="L451">
            <v>1</v>
          </cell>
          <cell r="M451">
            <v>11</v>
          </cell>
          <cell r="N451">
            <v>25</v>
          </cell>
          <cell r="O451">
            <v>25</v>
          </cell>
          <cell r="P451">
            <v>38</v>
          </cell>
          <cell r="Q451">
            <v>0</v>
          </cell>
          <cell r="R451">
            <v>0.1</v>
          </cell>
          <cell r="S451">
            <v>0.1</v>
          </cell>
          <cell r="T451">
            <v>0.1</v>
          </cell>
          <cell r="U451">
            <v>1</v>
          </cell>
          <cell r="V451">
            <v>15</v>
          </cell>
          <cell r="W451">
            <v>12</v>
          </cell>
          <cell r="X451">
            <v>1</v>
          </cell>
          <cell r="Y451">
            <v>1</v>
          </cell>
          <cell r="Z451">
            <v>50</v>
          </cell>
          <cell r="AA451">
            <v>50</v>
          </cell>
          <cell r="AB451">
            <v>0.04</v>
          </cell>
          <cell r="AC451">
            <v>0.04</v>
          </cell>
          <cell r="AD451">
            <v>1</v>
          </cell>
          <cell r="AE451">
            <v>50</v>
          </cell>
          <cell r="AF451">
            <v>0.04</v>
          </cell>
        </row>
        <row r="452">
          <cell r="A452">
            <v>441</v>
          </cell>
          <cell r="B452" t="str">
            <v>U5d39.5*30.5</v>
          </cell>
          <cell r="C452">
            <v>775</v>
          </cell>
          <cell r="D452">
            <v>1003</v>
          </cell>
          <cell r="E452">
            <v>21</v>
          </cell>
          <cell r="F452">
            <v>21</v>
          </cell>
          <cell r="G452">
            <v>40</v>
          </cell>
          <cell r="H452">
            <v>40</v>
          </cell>
          <cell r="I452">
            <v>1</v>
          </cell>
          <cell r="J452">
            <v>1</v>
          </cell>
          <cell r="K452">
            <v>203.5</v>
          </cell>
          <cell r="L452">
            <v>1</v>
          </cell>
          <cell r="M452">
            <v>17</v>
          </cell>
          <cell r="N452">
            <v>38</v>
          </cell>
          <cell r="O452">
            <v>38</v>
          </cell>
          <cell r="P452">
            <v>58</v>
          </cell>
          <cell r="Q452">
            <v>0</v>
          </cell>
          <cell r="R452">
            <v>0.1</v>
          </cell>
          <cell r="S452">
            <v>0.1</v>
          </cell>
          <cell r="T452">
            <v>0.1</v>
          </cell>
          <cell r="U452">
            <v>1</v>
          </cell>
          <cell r="V452">
            <v>15</v>
          </cell>
          <cell r="W452">
            <v>12</v>
          </cell>
          <cell r="X452">
            <v>1</v>
          </cell>
          <cell r="Y452">
            <v>1</v>
          </cell>
          <cell r="Z452">
            <v>50</v>
          </cell>
          <cell r="AA452">
            <v>50</v>
          </cell>
          <cell r="AB452">
            <v>0.04</v>
          </cell>
          <cell r="AC452">
            <v>0.04</v>
          </cell>
          <cell r="AD452">
            <v>1</v>
          </cell>
          <cell r="AE452">
            <v>50</v>
          </cell>
          <cell r="AF452">
            <v>0.04</v>
          </cell>
        </row>
        <row r="453">
          <cell r="A453">
            <v>442</v>
          </cell>
          <cell r="B453" t="str">
            <v>U5c39.5*30.5</v>
          </cell>
          <cell r="C453">
            <v>775</v>
          </cell>
          <cell r="D453">
            <v>1003</v>
          </cell>
          <cell r="E453">
            <v>46</v>
          </cell>
          <cell r="F453">
            <v>46</v>
          </cell>
          <cell r="G453">
            <v>60</v>
          </cell>
          <cell r="H453">
            <v>60</v>
          </cell>
          <cell r="I453">
            <v>1</v>
          </cell>
          <cell r="J453">
            <v>1</v>
          </cell>
          <cell r="K453">
            <v>203.5</v>
          </cell>
          <cell r="L453">
            <v>1</v>
          </cell>
          <cell r="M453">
            <v>17</v>
          </cell>
          <cell r="N453">
            <v>38</v>
          </cell>
          <cell r="O453">
            <v>38</v>
          </cell>
          <cell r="P453">
            <v>58</v>
          </cell>
          <cell r="Q453">
            <v>0</v>
          </cell>
          <cell r="R453">
            <v>0.1</v>
          </cell>
          <cell r="S453">
            <v>0.1</v>
          </cell>
          <cell r="T453">
            <v>0.1</v>
          </cell>
          <cell r="U453">
            <v>1</v>
          </cell>
          <cell r="V453">
            <v>15</v>
          </cell>
          <cell r="W453">
            <v>12</v>
          </cell>
          <cell r="X453">
            <v>1</v>
          </cell>
          <cell r="Y453">
            <v>1</v>
          </cell>
          <cell r="Z453">
            <v>50</v>
          </cell>
          <cell r="AA453">
            <v>50</v>
          </cell>
          <cell r="AB453">
            <v>0.04</v>
          </cell>
          <cell r="AC453">
            <v>0.04</v>
          </cell>
          <cell r="AD453">
            <v>1</v>
          </cell>
          <cell r="AE453">
            <v>50</v>
          </cell>
          <cell r="AF453">
            <v>0.04</v>
          </cell>
        </row>
        <row r="454">
          <cell r="A454">
            <v>443</v>
          </cell>
          <cell r="B454" t="str">
            <v>U5+39.5*30.5</v>
          </cell>
          <cell r="C454">
            <v>775</v>
          </cell>
          <cell r="D454">
            <v>1003</v>
          </cell>
          <cell r="E454">
            <v>46</v>
          </cell>
          <cell r="F454">
            <v>46</v>
          </cell>
          <cell r="G454">
            <v>60</v>
          </cell>
          <cell r="H454">
            <v>60</v>
          </cell>
          <cell r="I454">
            <v>1</v>
          </cell>
          <cell r="J454">
            <v>1</v>
          </cell>
          <cell r="K454">
            <v>203.5</v>
          </cell>
          <cell r="L454">
            <v>1</v>
          </cell>
          <cell r="M454">
            <v>17</v>
          </cell>
          <cell r="N454">
            <v>38</v>
          </cell>
          <cell r="O454">
            <v>38</v>
          </cell>
          <cell r="P454">
            <v>58</v>
          </cell>
          <cell r="Q454">
            <v>0</v>
          </cell>
          <cell r="R454">
            <v>0.1</v>
          </cell>
          <cell r="S454">
            <v>0.1</v>
          </cell>
          <cell r="T454">
            <v>0.35</v>
          </cell>
          <cell r="U454">
            <v>3</v>
          </cell>
          <cell r="V454">
            <v>15</v>
          </cell>
          <cell r="W454">
            <v>12</v>
          </cell>
          <cell r="X454">
            <v>1</v>
          </cell>
          <cell r="Y454">
            <v>1</v>
          </cell>
          <cell r="Z454">
            <v>50</v>
          </cell>
          <cell r="AA454">
            <v>50</v>
          </cell>
          <cell r="AB454">
            <v>0.04</v>
          </cell>
          <cell r="AC454">
            <v>0.3</v>
          </cell>
          <cell r="AD454">
            <v>1</v>
          </cell>
          <cell r="AE454">
            <v>50</v>
          </cell>
          <cell r="AF454">
            <v>0.3</v>
          </cell>
        </row>
        <row r="455">
          <cell r="A455">
            <v>444</v>
          </cell>
          <cell r="B455" t="str">
            <v>U5=39.5*30.5</v>
          </cell>
          <cell r="C455">
            <v>775</v>
          </cell>
          <cell r="D455">
            <v>1003</v>
          </cell>
          <cell r="E455">
            <v>46</v>
          </cell>
          <cell r="F455">
            <v>46</v>
          </cell>
          <cell r="G455">
            <v>60</v>
          </cell>
          <cell r="H455">
            <v>60</v>
          </cell>
          <cell r="I455">
            <v>1</v>
          </cell>
          <cell r="J455">
            <v>1</v>
          </cell>
          <cell r="K455">
            <v>203.5</v>
          </cell>
          <cell r="L455">
            <v>1</v>
          </cell>
          <cell r="M455">
            <v>17</v>
          </cell>
          <cell r="N455">
            <v>38</v>
          </cell>
          <cell r="O455">
            <v>38</v>
          </cell>
          <cell r="P455">
            <v>58</v>
          </cell>
          <cell r="Q455">
            <v>0</v>
          </cell>
          <cell r="R455">
            <v>0.1</v>
          </cell>
          <cell r="S455">
            <v>0.1</v>
          </cell>
          <cell r="T455">
            <v>0.5</v>
          </cell>
          <cell r="U455">
            <v>3</v>
          </cell>
          <cell r="V455">
            <v>15</v>
          </cell>
          <cell r="W455">
            <v>12</v>
          </cell>
          <cell r="X455">
            <v>1</v>
          </cell>
          <cell r="Y455">
            <v>1</v>
          </cell>
          <cell r="Z455">
            <v>50</v>
          </cell>
          <cell r="AA455">
            <v>50</v>
          </cell>
          <cell r="AB455">
            <v>0.04</v>
          </cell>
          <cell r="AC455">
            <v>50</v>
          </cell>
          <cell r="AD455">
            <v>9999</v>
          </cell>
          <cell r="AE455">
            <v>50</v>
          </cell>
          <cell r="AF455">
            <v>50</v>
          </cell>
        </row>
        <row r="456">
          <cell r="A456">
            <v>445</v>
          </cell>
          <cell r="B456" t="str">
            <v>U5!39.5*30.5</v>
          </cell>
          <cell r="C456">
            <v>775</v>
          </cell>
          <cell r="D456">
            <v>1003</v>
          </cell>
          <cell r="E456">
            <v>46</v>
          </cell>
          <cell r="F456">
            <v>46</v>
          </cell>
          <cell r="G456">
            <v>60</v>
          </cell>
          <cell r="H456">
            <v>60</v>
          </cell>
          <cell r="I456">
            <v>1</v>
          </cell>
          <cell r="J456">
            <v>1</v>
          </cell>
          <cell r="K456">
            <v>203.5</v>
          </cell>
          <cell r="L456">
            <v>1</v>
          </cell>
          <cell r="M456">
            <v>17</v>
          </cell>
          <cell r="N456">
            <v>38</v>
          </cell>
          <cell r="O456">
            <v>38</v>
          </cell>
          <cell r="P456">
            <v>58</v>
          </cell>
          <cell r="Q456">
            <v>0</v>
          </cell>
          <cell r="R456">
            <v>0.1</v>
          </cell>
          <cell r="S456">
            <v>0.1</v>
          </cell>
          <cell r="T456">
            <v>1</v>
          </cell>
          <cell r="U456">
            <v>3</v>
          </cell>
          <cell r="V456">
            <v>15</v>
          </cell>
          <cell r="W456">
            <v>12</v>
          </cell>
          <cell r="X456">
            <v>1</v>
          </cell>
          <cell r="Y456">
            <v>1</v>
          </cell>
          <cell r="Z456">
            <v>50</v>
          </cell>
          <cell r="AA456">
            <v>50</v>
          </cell>
          <cell r="AB456">
            <v>0.04</v>
          </cell>
          <cell r="AC456">
            <v>50</v>
          </cell>
          <cell r="AD456">
            <v>9999</v>
          </cell>
          <cell r="AE456">
            <v>50</v>
          </cell>
          <cell r="AF456">
            <v>50</v>
          </cell>
        </row>
        <row r="457">
          <cell r="A457">
            <v>446</v>
          </cell>
          <cell r="B457" t="str">
            <v>U7+29.5*24.5</v>
          </cell>
          <cell r="C457">
            <v>622</v>
          </cell>
          <cell r="D457">
            <v>749</v>
          </cell>
          <cell r="E457">
            <v>8</v>
          </cell>
          <cell r="F457">
            <v>8</v>
          </cell>
          <cell r="G457">
            <v>8</v>
          </cell>
          <cell r="H457">
            <v>8</v>
          </cell>
          <cell r="I457">
            <v>1</v>
          </cell>
          <cell r="J457">
            <v>1</v>
          </cell>
          <cell r="K457">
            <v>203.5</v>
          </cell>
          <cell r="L457">
            <v>1</v>
          </cell>
          <cell r="M457">
            <v>30</v>
          </cell>
          <cell r="N457">
            <v>67</v>
          </cell>
          <cell r="O457">
            <v>67</v>
          </cell>
          <cell r="P457">
            <v>101</v>
          </cell>
          <cell r="Q457">
            <v>0</v>
          </cell>
          <cell r="R457">
            <v>0.1</v>
          </cell>
          <cell r="S457">
            <v>0.1</v>
          </cell>
          <cell r="T457">
            <v>0.35</v>
          </cell>
          <cell r="U457">
            <v>3</v>
          </cell>
          <cell r="V457">
            <v>15</v>
          </cell>
          <cell r="W457">
            <v>12</v>
          </cell>
          <cell r="X457">
            <v>1</v>
          </cell>
          <cell r="Y457">
            <v>1</v>
          </cell>
          <cell r="Z457">
            <v>50</v>
          </cell>
          <cell r="AA457">
            <v>50</v>
          </cell>
          <cell r="AB457">
            <v>0.04</v>
          </cell>
          <cell r="AC457">
            <v>0.3</v>
          </cell>
          <cell r="AD457">
            <v>3</v>
          </cell>
          <cell r="AE457">
            <v>50</v>
          </cell>
          <cell r="AF457">
            <v>0.3</v>
          </cell>
        </row>
        <row r="458">
          <cell r="A458">
            <v>447</v>
          </cell>
          <cell r="B458" t="str">
            <v>U7!29.5*24.5</v>
          </cell>
          <cell r="C458">
            <v>622</v>
          </cell>
          <cell r="D458">
            <v>749</v>
          </cell>
          <cell r="E458">
            <v>8</v>
          </cell>
          <cell r="F458">
            <v>8</v>
          </cell>
          <cell r="G458">
            <v>8</v>
          </cell>
          <cell r="H458">
            <v>8</v>
          </cell>
          <cell r="I458">
            <v>1</v>
          </cell>
          <cell r="J458">
            <v>1</v>
          </cell>
          <cell r="K458">
            <v>203.5</v>
          </cell>
          <cell r="L458">
            <v>1</v>
          </cell>
          <cell r="M458">
            <v>30</v>
          </cell>
          <cell r="N458">
            <v>67</v>
          </cell>
          <cell r="O458">
            <v>67</v>
          </cell>
          <cell r="P458">
            <v>101</v>
          </cell>
          <cell r="Q458">
            <v>0</v>
          </cell>
          <cell r="R458">
            <v>0.1</v>
          </cell>
          <cell r="S458">
            <v>0.1</v>
          </cell>
          <cell r="T458">
            <v>1</v>
          </cell>
          <cell r="U458">
            <v>3</v>
          </cell>
          <cell r="V458">
            <v>15</v>
          </cell>
          <cell r="W458">
            <v>12</v>
          </cell>
          <cell r="X458">
            <v>1</v>
          </cell>
          <cell r="Y458">
            <v>1</v>
          </cell>
          <cell r="Z458">
            <v>50</v>
          </cell>
          <cell r="AA458">
            <v>50</v>
          </cell>
          <cell r="AB458">
            <v>50</v>
          </cell>
          <cell r="AC458">
            <v>50</v>
          </cell>
          <cell r="AD458">
            <v>3</v>
          </cell>
          <cell r="AE458">
            <v>50</v>
          </cell>
          <cell r="AF458">
            <v>50</v>
          </cell>
        </row>
        <row r="459">
          <cell r="A459">
            <v>448</v>
          </cell>
          <cell r="B459" t="str">
            <v>U5x39.5*30.5</v>
          </cell>
          <cell r="C459">
            <v>775</v>
          </cell>
          <cell r="D459">
            <v>1003</v>
          </cell>
          <cell r="E459">
            <v>12</v>
          </cell>
          <cell r="F459">
            <v>12</v>
          </cell>
          <cell r="G459">
            <v>12</v>
          </cell>
          <cell r="H459">
            <v>12</v>
          </cell>
          <cell r="I459">
            <v>2</v>
          </cell>
          <cell r="J459">
            <v>2</v>
          </cell>
          <cell r="K459">
            <v>203.5</v>
          </cell>
          <cell r="L459">
            <v>4</v>
          </cell>
          <cell r="M459">
            <v>17</v>
          </cell>
          <cell r="N459">
            <v>38</v>
          </cell>
          <cell r="O459">
            <v>38</v>
          </cell>
          <cell r="P459">
            <v>58</v>
          </cell>
          <cell r="Q459">
            <v>0</v>
          </cell>
          <cell r="R459">
            <v>0.1</v>
          </cell>
          <cell r="S459">
            <v>0.1</v>
          </cell>
          <cell r="T459">
            <v>0.1</v>
          </cell>
          <cell r="U459">
            <v>1</v>
          </cell>
          <cell r="V459">
            <v>15</v>
          </cell>
          <cell r="W459">
            <v>12</v>
          </cell>
          <cell r="X459">
            <v>1</v>
          </cell>
          <cell r="Y459">
            <v>1</v>
          </cell>
          <cell r="Z459">
            <v>50</v>
          </cell>
          <cell r="AA459">
            <v>50</v>
          </cell>
          <cell r="AB459">
            <v>0.04</v>
          </cell>
          <cell r="AC459">
            <v>0.04</v>
          </cell>
          <cell r="AD459">
            <v>1</v>
          </cell>
          <cell r="AE459">
            <v>50</v>
          </cell>
          <cell r="AF459">
            <v>0.04</v>
          </cell>
        </row>
        <row r="460">
          <cell r="A460">
            <v>449</v>
          </cell>
          <cell r="B460" t="str">
            <v>U5b39.5*30.5</v>
          </cell>
          <cell r="C460">
            <v>775</v>
          </cell>
          <cell r="D460">
            <v>1003</v>
          </cell>
          <cell r="E460">
            <v>76</v>
          </cell>
          <cell r="F460">
            <v>76</v>
          </cell>
          <cell r="G460">
            <v>125</v>
          </cell>
          <cell r="H460">
            <v>125</v>
          </cell>
          <cell r="I460">
            <v>1</v>
          </cell>
          <cell r="J460">
            <v>1</v>
          </cell>
          <cell r="K460">
            <v>203.5</v>
          </cell>
          <cell r="L460">
            <v>1</v>
          </cell>
          <cell r="M460">
            <v>17</v>
          </cell>
          <cell r="N460">
            <v>38</v>
          </cell>
          <cell r="O460">
            <v>38</v>
          </cell>
          <cell r="P460">
            <v>58</v>
          </cell>
          <cell r="Q460">
            <v>0</v>
          </cell>
          <cell r="R460">
            <v>0.1</v>
          </cell>
          <cell r="S460">
            <v>0.1</v>
          </cell>
          <cell r="T460">
            <v>0.1</v>
          </cell>
          <cell r="U460">
            <v>1</v>
          </cell>
          <cell r="V460">
            <v>15</v>
          </cell>
          <cell r="W460">
            <v>12</v>
          </cell>
          <cell r="X460">
            <v>1</v>
          </cell>
          <cell r="Y460">
            <v>1</v>
          </cell>
          <cell r="Z460">
            <v>50</v>
          </cell>
          <cell r="AA460">
            <v>50</v>
          </cell>
          <cell r="AB460">
            <v>0.04</v>
          </cell>
          <cell r="AC460">
            <v>0.04</v>
          </cell>
          <cell r="AD460">
            <v>1</v>
          </cell>
          <cell r="AE460">
            <v>50</v>
          </cell>
          <cell r="AF460">
            <v>0.04</v>
          </cell>
        </row>
        <row r="461">
          <cell r="A461">
            <v>450</v>
          </cell>
          <cell r="B461" t="str">
            <v>U5\39.5*30.5</v>
          </cell>
          <cell r="C461">
            <v>775</v>
          </cell>
          <cell r="D461">
            <v>1003</v>
          </cell>
          <cell r="E461">
            <v>76</v>
          </cell>
          <cell r="F461">
            <v>76</v>
          </cell>
          <cell r="G461">
            <v>125</v>
          </cell>
          <cell r="H461">
            <v>125</v>
          </cell>
          <cell r="I461">
            <v>1</v>
          </cell>
          <cell r="J461">
            <v>1</v>
          </cell>
          <cell r="K461">
            <v>203.5</v>
          </cell>
          <cell r="L461">
            <v>1</v>
          </cell>
          <cell r="M461">
            <v>17</v>
          </cell>
          <cell r="N461">
            <v>38</v>
          </cell>
          <cell r="O461">
            <v>38</v>
          </cell>
          <cell r="P461">
            <v>58</v>
          </cell>
          <cell r="Q461">
            <v>0</v>
          </cell>
          <cell r="R461">
            <v>0.1</v>
          </cell>
          <cell r="S461">
            <v>0.1</v>
          </cell>
          <cell r="T461">
            <v>0.1</v>
          </cell>
          <cell r="U461">
            <v>2</v>
          </cell>
          <cell r="V461">
            <v>15</v>
          </cell>
          <cell r="W461">
            <v>12</v>
          </cell>
          <cell r="X461">
            <v>1</v>
          </cell>
          <cell r="Y461">
            <v>1</v>
          </cell>
          <cell r="Z461">
            <v>50</v>
          </cell>
          <cell r="AA461">
            <v>50</v>
          </cell>
          <cell r="AB461">
            <v>0.04</v>
          </cell>
          <cell r="AC461">
            <v>50</v>
          </cell>
          <cell r="AD461">
            <v>9999</v>
          </cell>
          <cell r="AE461">
            <v>50</v>
          </cell>
          <cell r="AF461">
            <v>50</v>
          </cell>
        </row>
        <row r="462">
          <cell r="A462">
            <v>451</v>
          </cell>
          <cell r="B462" t="str">
            <v>U6 49.0*30.0</v>
          </cell>
          <cell r="C462">
            <v>762</v>
          </cell>
          <cell r="D462">
            <v>1245</v>
          </cell>
          <cell r="E462">
            <v>14</v>
          </cell>
          <cell r="F462">
            <v>14</v>
          </cell>
          <cell r="G462">
            <v>161</v>
          </cell>
          <cell r="H462">
            <v>161</v>
          </cell>
          <cell r="I462">
            <v>1</v>
          </cell>
          <cell r="J462">
            <v>1</v>
          </cell>
          <cell r="K462">
            <v>203.5</v>
          </cell>
          <cell r="L462">
            <v>1</v>
          </cell>
          <cell r="M462">
            <v>21</v>
          </cell>
          <cell r="N462">
            <v>47</v>
          </cell>
          <cell r="O462">
            <v>47</v>
          </cell>
          <cell r="P462">
            <v>70</v>
          </cell>
          <cell r="Q462">
            <v>0</v>
          </cell>
          <cell r="R462">
            <v>0.1</v>
          </cell>
          <cell r="S462">
            <v>0.1</v>
          </cell>
          <cell r="T462">
            <v>0.1</v>
          </cell>
          <cell r="U462">
            <v>1</v>
          </cell>
          <cell r="V462">
            <v>15</v>
          </cell>
          <cell r="W462">
            <v>12</v>
          </cell>
          <cell r="X462">
            <v>1</v>
          </cell>
          <cell r="Y462">
            <v>1</v>
          </cell>
          <cell r="Z462">
            <v>50</v>
          </cell>
          <cell r="AA462">
            <v>50</v>
          </cell>
          <cell r="AB462">
            <v>0.04</v>
          </cell>
          <cell r="AC462">
            <v>0.04</v>
          </cell>
          <cell r="AD462">
            <v>1</v>
          </cell>
          <cell r="AE462">
            <v>50</v>
          </cell>
          <cell r="AF462">
            <v>0.04</v>
          </cell>
        </row>
        <row r="463">
          <cell r="A463">
            <v>452</v>
          </cell>
          <cell r="B463" t="str">
            <v>U6d49.0*30.0</v>
          </cell>
          <cell r="C463">
            <v>762</v>
          </cell>
          <cell r="D463">
            <v>1245</v>
          </cell>
          <cell r="E463">
            <v>14</v>
          </cell>
          <cell r="F463">
            <v>14</v>
          </cell>
          <cell r="G463">
            <v>161</v>
          </cell>
          <cell r="H463">
            <v>161</v>
          </cell>
          <cell r="I463">
            <v>1</v>
          </cell>
          <cell r="J463">
            <v>1</v>
          </cell>
          <cell r="K463">
            <v>203.5</v>
          </cell>
          <cell r="L463">
            <v>1</v>
          </cell>
          <cell r="M463">
            <v>21</v>
          </cell>
          <cell r="N463">
            <v>47</v>
          </cell>
          <cell r="O463">
            <v>47</v>
          </cell>
          <cell r="P463">
            <v>70</v>
          </cell>
          <cell r="Q463">
            <v>0</v>
          </cell>
          <cell r="R463">
            <v>0.1</v>
          </cell>
          <cell r="S463">
            <v>0.1</v>
          </cell>
          <cell r="T463">
            <v>0.1</v>
          </cell>
          <cell r="U463">
            <v>1</v>
          </cell>
          <cell r="V463">
            <v>15</v>
          </cell>
          <cell r="W463">
            <v>12</v>
          </cell>
          <cell r="X463">
            <v>1</v>
          </cell>
          <cell r="Y463">
            <v>1</v>
          </cell>
          <cell r="Z463">
            <v>50</v>
          </cell>
          <cell r="AA463">
            <v>50</v>
          </cell>
          <cell r="AB463">
            <v>0.04</v>
          </cell>
          <cell r="AC463">
            <v>0.04</v>
          </cell>
          <cell r="AD463">
            <v>1</v>
          </cell>
          <cell r="AE463">
            <v>50</v>
          </cell>
          <cell r="AF463">
            <v>0.04</v>
          </cell>
        </row>
        <row r="464">
          <cell r="A464">
            <v>453</v>
          </cell>
          <cell r="B464" t="str">
            <v>U6b49.0*30.0</v>
          </cell>
          <cell r="C464">
            <v>762</v>
          </cell>
          <cell r="D464">
            <v>1245</v>
          </cell>
          <cell r="E464">
            <v>69</v>
          </cell>
          <cell r="F464">
            <v>69</v>
          </cell>
          <cell r="G464">
            <v>246</v>
          </cell>
          <cell r="H464">
            <v>246</v>
          </cell>
          <cell r="I464">
            <v>1</v>
          </cell>
          <cell r="J464">
            <v>1</v>
          </cell>
          <cell r="K464">
            <v>203.5</v>
          </cell>
          <cell r="L464">
            <v>1</v>
          </cell>
          <cell r="M464">
            <v>21</v>
          </cell>
          <cell r="N464">
            <v>47</v>
          </cell>
          <cell r="O464">
            <v>47</v>
          </cell>
          <cell r="P464">
            <v>70</v>
          </cell>
          <cell r="Q464">
            <v>0</v>
          </cell>
          <cell r="R464">
            <v>0.1</v>
          </cell>
          <cell r="S464">
            <v>0.1</v>
          </cell>
          <cell r="T464">
            <v>0.1</v>
          </cell>
          <cell r="U464">
            <v>1</v>
          </cell>
          <cell r="V464">
            <v>15</v>
          </cell>
          <cell r="W464">
            <v>12</v>
          </cell>
          <cell r="X464">
            <v>1</v>
          </cell>
          <cell r="Y464">
            <v>1</v>
          </cell>
          <cell r="Z464">
            <v>50</v>
          </cell>
          <cell r="AA464">
            <v>50</v>
          </cell>
          <cell r="AB464">
            <v>0.04</v>
          </cell>
          <cell r="AC464">
            <v>0.04</v>
          </cell>
          <cell r="AD464">
            <v>1</v>
          </cell>
          <cell r="AE464">
            <v>50</v>
          </cell>
          <cell r="AF464">
            <v>0.04</v>
          </cell>
        </row>
        <row r="465">
          <cell r="A465">
            <v>454</v>
          </cell>
          <cell r="B465" t="str">
            <v/>
          </cell>
          <cell r="C465" t="str">
            <v/>
          </cell>
          <cell r="D465" t="str">
            <v/>
          </cell>
          <cell r="E465" t="str">
            <v/>
          </cell>
          <cell r="F465" t="str">
            <v/>
          </cell>
          <cell r="G465" t="str">
            <v/>
          </cell>
          <cell r="H465" t="str">
            <v/>
          </cell>
          <cell r="I465" t="str">
            <v/>
          </cell>
          <cell r="J465" t="str">
            <v/>
          </cell>
          <cell r="K465" t="str">
            <v/>
          </cell>
          <cell r="L465" t="str">
            <v/>
          </cell>
          <cell r="M465" t="str">
            <v/>
          </cell>
          <cell r="N465" t="str">
            <v/>
          </cell>
          <cell r="O465" t="str">
            <v/>
          </cell>
          <cell r="P465" t="str">
            <v/>
          </cell>
          <cell r="Q465" t="str">
            <v/>
          </cell>
          <cell r="R465" t="str">
            <v/>
          </cell>
          <cell r="S465" t="str">
            <v/>
          </cell>
          <cell r="T465" t="str">
            <v/>
          </cell>
          <cell r="U465" t="str">
            <v/>
          </cell>
          <cell r="V465" t="str">
            <v/>
          </cell>
          <cell r="W465" t="str">
            <v/>
          </cell>
          <cell r="X465" t="str">
            <v/>
          </cell>
          <cell r="Y465" t="str">
            <v/>
          </cell>
          <cell r="Z465" t="str">
            <v/>
          </cell>
          <cell r="AA465" t="str">
            <v/>
          </cell>
          <cell r="AB465" t="str">
            <v/>
          </cell>
          <cell r="AC465" t="str">
            <v/>
          </cell>
          <cell r="AD465" t="str">
            <v/>
          </cell>
          <cell r="AE465" t="str">
            <v/>
          </cell>
          <cell r="AF465" t="str">
            <v/>
          </cell>
        </row>
        <row r="466">
          <cell r="A466">
            <v>455</v>
          </cell>
          <cell r="B466" t="str">
            <v/>
          </cell>
          <cell r="C466" t="str">
            <v/>
          </cell>
          <cell r="D466" t="str">
            <v/>
          </cell>
          <cell r="E466" t="str">
            <v/>
          </cell>
          <cell r="F466" t="str">
            <v/>
          </cell>
          <cell r="G466" t="str">
            <v/>
          </cell>
          <cell r="H466" t="str">
            <v/>
          </cell>
          <cell r="I466" t="str">
            <v/>
          </cell>
          <cell r="J466" t="str">
            <v/>
          </cell>
          <cell r="K466" t="str">
            <v/>
          </cell>
          <cell r="L466" t="str">
            <v/>
          </cell>
          <cell r="M466" t="str">
            <v/>
          </cell>
          <cell r="N466" t="str">
            <v/>
          </cell>
          <cell r="O466" t="str">
            <v/>
          </cell>
          <cell r="P466" t="str">
            <v/>
          </cell>
          <cell r="Q466" t="str">
            <v/>
          </cell>
          <cell r="R466" t="str">
            <v/>
          </cell>
          <cell r="S466" t="str">
            <v/>
          </cell>
          <cell r="T466" t="str">
            <v/>
          </cell>
          <cell r="U466" t="str">
            <v/>
          </cell>
          <cell r="V466" t="str">
            <v/>
          </cell>
          <cell r="W466" t="str">
            <v/>
          </cell>
          <cell r="X466" t="str">
            <v/>
          </cell>
          <cell r="Y466" t="str">
            <v/>
          </cell>
          <cell r="Z466" t="str">
            <v/>
          </cell>
          <cell r="AA466" t="str">
            <v/>
          </cell>
          <cell r="AB466" t="str">
            <v/>
          </cell>
          <cell r="AC466" t="str">
            <v/>
          </cell>
          <cell r="AD466" t="str">
            <v/>
          </cell>
          <cell r="AE466" t="str">
            <v/>
          </cell>
          <cell r="AF466" t="str">
            <v/>
          </cell>
        </row>
        <row r="467">
          <cell r="A467">
            <v>456</v>
          </cell>
          <cell r="B467" t="str">
            <v>U7 39.0*22.5</v>
          </cell>
          <cell r="C467">
            <v>572</v>
          </cell>
          <cell r="D467">
            <v>991</v>
          </cell>
          <cell r="E467">
            <v>8</v>
          </cell>
          <cell r="F467">
            <v>8</v>
          </cell>
          <cell r="G467">
            <v>8</v>
          </cell>
          <cell r="H467">
            <v>8</v>
          </cell>
          <cell r="I467">
            <v>1</v>
          </cell>
          <cell r="J467">
            <v>1</v>
          </cell>
          <cell r="K467">
            <v>203.5</v>
          </cell>
          <cell r="L467">
            <v>1</v>
          </cell>
          <cell r="M467">
            <v>32</v>
          </cell>
          <cell r="N467">
            <v>72</v>
          </cell>
          <cell r="O467">
            <v>72</v>
          </cell>
          <cell r="P467">
            <v>108</v>
          </cell>
          <cell r="Q467">
            <v>0</v>
          </cell>
          <cell r="R467">
            <v>0.1</v>
          </cell>
          <cell r="S467">
            <v>0.1</v>
          </cell>
          <cell r="T467">
            <v>0.1</v>
          </cell>
          <cell r="U467">
            <v>1</v>
          </cell>
          <cell r="V467">
            <v>15</v>
          </cell>
          <cell r="W467">
            <v>12</v>
          </cell>
          <cell r="X467">
            <v>1</v>
          </cell>
          <cell r="Y467">
            <v>1</v>
          </cell>
          <cell r="Z467">
            <v>50</v>
          </cell>
          <cell r="AA467">
            <v>50</v>
          </cell>
          <cell r="AB467">
            <v>0.04</v>
          </cell>
          <cell r="AC467">
            <v>0.04</v>
          </cell>
          <cell r="AD467">
            <v>1</v>
          </cell>
          <cell r="AE467">
            <v>50</v>
          </cell>
          <cell r="AF467">
            <v>0.04</v>
          </cell>
        </row>
        <row r="468">
          <cell r="A468">
            <v>457</v>
          </cell>
          <cell r="B468" t="str">
            <v>U7a39.0*22.5</v>
          </cell>
          <cell r="C468">
            <v>572</v>
          </cell>
          <cell r="D468">
            <v>991</v>
          </cell>
          <cell r="E468">
            <v>9</v>
          </cell>
          <cell r="F468">
            <v>9</v>
          </cell>
          <cell r="G468">
            <v>159</v>
          </cell>
          <cell r="H468">
            <v>159</v>
          </cell>
          <cell r="I468">
            <v>1</v>
          </cell>
          <cell r="J468">
            <v>1</v>
          </cell>
          <cell r="K468">
            <v>203.5</v>
          </cell>
          <cell r="L468">
            <v>1</v>
          </cell>
          <cell r="M468">
            <v>32</v>
          </cell>
          <cell r="N468">
            <v>72</v>
          </cell>
          <cell r="O468">
            <v>72</v>
          </cell>
          <cell r="P468">
            <v>108</v>
          </cell>
          <cell r="Q468">
            <v>0</v>
          </cell>
          <cell r="R468">
            <v>0.1</v>
          </cell>
          <cell r="S468">
            <v>0.1</v>
          </cell>
          <cell r="T468">
            <v>0.1</v>
          </cell>
          <cell r="U468">
            <v>1</v>
          </cell>
          <cell r="V468">
            <v>15</v>
          </cell>
          <cell r="W468">
            <v>12</v>
          </cell>
          <cell r="X468">
            <v>1</v>
          </cell>
          <cell r="Y468">
            <v>1</v>
          </cell>
          <cell r="Z468">
            <v>50</v>
          </cell>
          <cell r="AA468">
            <v>50</v>
          </cell>
          <cell r="AB468">
            <v>0.04</v>
          </cell>
          <cell r="AC468">
            <v>0.04</v>
          </cell>
          <cell r="AD468">
            <v>1</v>
          </cell>
          <cell r="AE468">
            <v>50</v>
          </cell>
          <cell r="AF468">
            <v>0.04</v>
          </cell>
        </row>
        <row r="469">
          <cell r="A469">
            <v>458</v>
          </cell>
          <cell r="B469" t="str">
            <v>U7h39.0*22.5</v>
          </cell>
          <cell r="C469">
            <v>572</v>
          </cell>
          <cell r="D469">
            <v>991</v>
          </cell>
          <cell r="E469">
            <v>8</v>
          </cell>
          <cell r="F469">
            <v>8</v>
          </cell>
          <cell r="G469">
            <v>8</v>
          </cell>
          <cell r="H469">
            <v>8</v>
          </cell>
          <cell r="I469">
            <v>1</v>
          </cell>
          <cell r="J469">
            <v>2</v>
          </cell>
          <cell r="K469">
            <v>203.5</v>
          </cell>
          <cell r="L469">
            <v>2</v>
          </cell>
          <cell r="M469">
            <v>32</v>
          </cell>
          <cell r="N469">
            <v>72</v>
          </cell>
          <cell r="O469">
            <v>72</v>
          </cell>
          <cell r="P469">
            <v>108</v>
          </cell>
          <cell r="Q469">
            <v>0</v>
          </cell>
          <cell r="R469">
            <v>0.1</v>
          </cell>
          <cell r="S469">
            <v>0.1</v>
          </cell>
          <cell r="T469">
            <v>0.1</v>
          </cell>
          <cell r="U469">
            <v>1</v>
          </cell>
          <cell r="V469">
            <v>15</v>
          </cell>
          <cell r="W469">
            <v>12</v>
          </cell>
          <cell r="X469">
            <v>1</v>
          </cell>
          <cell r="Y469">
            <v>1</v>
          </cell>
          <cell r="Z469">
            <v>50</v>
          </cell>
          <cell r="AA469">
            <v>50</v>
          </cell>
          <cell r="AB469">
            <v>0.04</v>
          </cell>
          <cell r="AC469">
            <v>0.04</v>
          </cell>
          <cell r="AD469">
            <v>1</v>
          </cell>
          <cell r="AE469">
            <v>50</v>
          </cell>
          <cell r="AF469">
            <v>0.04</v>
          </cell>
        </row>
        <row r="470">
          <cell r="A470">
            <v>459</v>
          </cell>
          <cell r="B470" t="str">
            <v/>
          </cell>
          <cell r="C470" t="str">
            <v/>
          </cell>
          <cell r="D470" t="str">
            <v/>
          </cell>
          <cell r="E470" t="str">
            <v/>
          </cell>
          <cell r="F470" t="str">
            <v/>
          </cell>
          <cell r="G470" t="str">
            <v/>
          </cell>
          <cell r="H470" t="str">
            <v/>
          </cell>
          <cell r="I470" t="str">
            <v/>
          </cell>
          <cell r="J470" t="str">
            <v/>
          </cell>
          <cell r="K470" t="str">
            <v/>
          </cell>
          <cell r="L470" t="str">
            <v/>
          </cell>
          <cell r="M470" t="str">
            <v/>
          </cell>
          <cell r="N470" t="str">
            <v/>
          </cell>
          <cell r="O470" t="str">
            <v/>
          </cell>
          <cell r="P470" t="str">
            <v/>
          </cell>
          <cell r="Q470" t="str">
            <v/>
          </cell>
          <cell r="R470" t="str">
            <v/>
          </cell>
          <cell r="S470" t="str">
            <v/>
          </cell>
          <cell r="T470" t="str">
            <v/>
          </cell>
          <cell r="U470" t="str">
            <v/>
          </cell>
          <cell r="V470" t="str">
            <v/>
          </cell>
          <cell r="W470" t="str">
            <v/>
          </cell>
          <cell r="X470" t="str">
            <v/>
          </cell>
          <cell r="Y470" t="str">
            <v/>
          </cell>
          <cell r="Z470" t="str">
            <v/>
          </cell>
          <cell r="AA470" t="str">
            <v/>
          </cell>
          <cell r="AB470" t="str">
            <v/>
          </cell>
          <cell r="AC470" t="str">
            <v/>
          </cell>
          <cell r="AD470" t="str">
            <v/>
          </cell>
          <cell r="AE470" t="str">
            <v/>
          </cell>
          <cell r="AF470" t="str">
            <v/>
          </cell>
        </row>
        <row r="471">
          <cell r="A471">
            <v>460</v>
          </cell>
          <cell r="B471" t="str">
            <v/>
          </cell>
          <cell r="C471" t="str">
            <v/>
          </cell>
          <cell r="D471" t="str">
            <v/>
          </cell>
          <cell r="E471" t="str">
            <v/>
          </cell>
          <cell r="F471" t="str">
            <v/>
          </cell>
          <cell r="G471" t="str">
            <v/>
          </cell>
          <cell r="H471" t="str">
            <v/>
          </cell>
          <cell r="I471" t="str">
            <v/>
          </cell>
          <cell r="J471" t="str">
            <v/>
          </cell>
          <cell r="K471" t="str">
            <v/>
          </cell>
          <cell r="L471" t="str">
            <v/>
          </cell>
          <cell r="M471" t="str">
            <v/>
          </cell>
          <cell r="N471" t="str">
            <v/>
          </cell>
          <cell r="O471" t="str">
            <v/>
          </cell>
          <cell r="P471" t="str">
            <v/>
          </cell>
          <cell r="Q471" t="str">
            <v/>
          </cell>
          <cell r="R471" t="str">
            <v/>
          </cell>
          <cell r="S471" t="str">
            <v/>
          </cell>
          <cell r="T471" t="str">
            <v/>
          </cell>
          <cell r="U471" t="str">
            <v/>
          </cell>
          <cell r="V471" t="str">
            <v/>
          </cell>
          <cell r="W471" t="str">
            <v/>
          </cell>
          <cell r="X471" t="str">
            <v/>
          </cell>
          <cell r="Y471" t="str">
            <v/>
          </cell>
          <cell r="Z471" t="str">
            <v/>
          </cell>
          <cell r="AA471" t="str">
            <v/>
          </cell>
          <cell r="AB471" t="str">
            <v/>
          </cell>
          <cell r="AC471" t="str">
            <v/>
          </cell>
          <cell r="AD471" t="str">
            <v/>
          </cell>
          <cell r="AE471" t="str">
            <v/>
          </cell>
          <cell r="AF471" t="str">
            <v/>
          </cell>
        </row>
        <row r="472">
          <cell r="A472">
            <v>461</v>
          </cell>
          <cell r="B472" t="str">
            <v>X7 35.5*28.0</v>
          </cell>
          <cell r="C472">
            <v>711</v>
          </cell>
          <cell r="D472">
            <v>902</v>
          </cell>
          <cell r="E472">
            <v>14</v>
          </cell>
          <cell r="F472">
            <v>14</v>
          </cell>
          <cell r="G472">
            <v>9</v>
          </cell>
          <cell r="H472">
            <v>9</v>
          </cell>
          <cell r="I472">
            <v>1</v>
          </cell>
          <cell r="J472">
            <v>1</v>
          </cell>
          <cell r="K472">
            <v>203.5</v>
          </cell>
          <cell r="L472">
            <v>1</v>
          </cell>
          <cell r="M472">
            <v>26</v>
          </cell>
          <cell r="N472">
            <v>59</v>
          </cell>
          <cell r="O472">
            <v>59</v>
          </cell>
          <cell r="P472">
            <v>88</v>
          </cell>
          <cell r="Q472">
            <v>0</v>
          </cell>
          <cell r="R472">
            <v>0.1</v>
          </cell>
          <cell r="S472">
            <v>0.1</v>
          </cell>
          <cell r="T472">
            <v>0.1</v>
          </cell>
          <cell r="U472">
            <v>1</v>
          </cell>
          <cell r="V472">
            <v>15</v>
          </cell>
          <cell r="W472">
            <v>12</v>
          </cell>
          <cell r="X472">
            <v>1</v>
          </cell>
          <cell r="Y472">
            <v>1</v>
          </cell>
          <cell r="Z472">
            <v>50</v>
          </cell>
          <cell r="AA472">
            <v>50</v>
          </cell>
          <cell r="AB472">
            <v>0.04</v>
          </cell>
          <cell r="AC472">
            <v>0.04</v>
          </cell>
          <cell r="AD472">
            <v>1</v>
          </cell>
          <cell r="AE472">
            <v>50</v>
          </cell>
          <cell r="AF472">
            <v>0.04</v>
          </cell>
        </row>
        <row r="473">
          <cell r="A473">
            <v>462</v>
          </cell>
          <cell r="B473" t="str">
            <v>X7b35.5*28.0</v>
          </cell>
          <cell r="C473">
            <v>711</v>
          </cell>
          <cell r="D473">
            <v>902</v>
          </cell>
          <cell r="E473">
            <v>44</v>
          </cell>
          <cell r="F473">
            <v>44</v>
          </cell>
          <cell r="G473">
            <v>74</v>
          </cell>
          <cell r="H473">
            <v>74</v>
          </cell>
          <cell r="I473">
            <v>1</v>
          </cell>
          <cell r="J473">
            <v>1</v>
          </cell>
          <cell r="K473">
            <v>203.5</v>
          </cell>
          <cell r="L473">
            <v>1</v>
          </cell>
          <cell r="M473">
            <v>26</v>
          </cell>
          <cell r="N473">
            <v>59</v>
          </cell>
          <cell r="O473">
            <v>59</v>
          </cell>
          <cell r="P473">
            <v>88</v>
          </cell>
          <cell r="Q473">
            <v>0</v>
          </cell>
          <cell r="R473">
            <v>0.1</v>
          </cell>
          <cell r="S473">
            <v>0.1</v>
          </cell>
          <cell r="T473">
            <v>0.1</v>
          </cell>
          <cell r="U473">
            <v>1</v>
          </cell>
          <cell r="V473">
            <v>15</v>
          </cell>
          <cell r="W473">
            <v>12</v>
          </cell>
          <cell r="X473">
            <v>1</v>
          </cell>
          <cell r="Y473">
            <v>1</v>
          </cell>
          <cell r="Z473">
            <v>50</v>
          </cell>
          <cell r="AA473">
            <v>50</v>
          </cell>
          <cell r="AB473">
            <v>0.04</v>
          </cell>
          <cell r="AC473">
            <v>0.04</v>
          </cell>
          <cell r="AD473">
            <v>1</v>
          </cell>
          <cell r="AE473">
            <v>50</v>
          </cell>
          <cell r="AF473">
            <v>0.04</v>
          </cell>
        </row>
        <row r="474">
          <cell r="A474">
            <v>463</v>
          </cell>
          <cell r="B474" t="str">
            <v>X7a35.5*28.0</v>
          </cell>
          <cell r="C474">
            <v>711</v>
          </cell>
          <cell r="D474">
            <v>902</v>
          </cell>
          <cell r="E474">
            <v>74</v>
          </cell>
          <cell r="F474">
            <v>74</v>
          </cell>
          <cell r="G474">
            <v>114</v>
          </cell>
          <cell r="H474">
            <v>114</v>
          </cell>
          <cell r="I474">
            <v>1</v>
          </cell>
          <cell r="J474">
            <v>1</v>
          </cell>
          <cell r="K474">
            <v>203.5</v>
          </cell>
          <cell r="L474">
            <v>1</v>
          </cell>
          <cell r="M474">
            <v>26</v>
          </cell>
          <cell r="N474">
            <v>59</v>
          </cell>
          <cell r="O474">
            <v>59</v>
          </cell>
          <cell r="P474">
            <v>88</v>
          </cell>
          <cell r="Q474">
            <v>0</v>
          </cell>
          <cell r="R474">
            <v>0.1</v>
          </cell>
          <cell r="S474">
            <v>0.1</v>
          </cell>
          <cell r="T474">
            <v>0.1</v>
          </cell>
          <cell r="U474">
            <v>1</v>
          </cell>
          <cell r="V474">
            <v>15</v>
          </cell>
          <cell r="W474">
            <v>12</v>
          </cell>
          <cell r="X474">
            <v>1</v>
          </cell>
          <cell r="Y474">
            <v>1</v>
          </cell>
          <cell r="Z474">
            <v>50</v>
          </cell>
          <cell r="AA474">
            <v>50</v>
          </cell>
          <cell r="AB474">
            <v>0.04</v>
          </cell>
          <cell r="AC474">
            <v>0.04</v>
          </cell>
          <cell r="AD474">
            <v>1</v>
          </cell>
          <cell r="AE474">
            <v>50</v>
          </cell>
          <cell r="AF474">
            <v>0.04</v>
          </cell>
        </row>
        <row r="475">
          <cell r="A475">
            <v>464</v>
          </cell>
          <cell r="B475" t="str">
            <v>X7+35.5*28.0</v>
          </cell>
          <cell r="C475">
            <v>711</v>
          </cell>
          <cell r="D475">
            <v>902</v>
          </cell>
          <cell r="E475">
            <v>14</v>
          </cell>
          <cell r="F475">
            <v>14</v>
          </cell>
          <cell r="G475">
            <v>9</v>
          </cell>
          <cell r="H475">
            <v>9</v>
          </cell>
          <cell r="I475">
            <v>1</v>
          </cell>
          <cell r="J475">
            <v>1</v>
          </cell>
          <cell r="K475">
            <v>203.5</v>
          </cell>
          <cell r="L475">
            <v>1</v>
          </cell>
          <cell r="M475">
            <v>26</v>
          </cell>
          <cell r="N475">
            <v>59</v>
          </cell>
          <cell r="O475">
            <v>59</v>
          </cell>
          <cell r="P475">
            <v>88</v>
          </cell>
          <cell r="Q475">
            <v>0</v>
          </cell>
          <cell r="R475">
            <v>0.1</v>
          </cell>
          <cell r="S475">
            <v>0.1</v>
          </cell>
          <cell r="T475">
            <v>0.35</v>
          </cell>
          <cell r="U475">
            <v>3</v>
          </cell>
          <cell r="V475">
            <v>15</v>
          </cell>
          <cell r="W475">
            <v>12</v>
          </cell>
          <cell r="X475">
            <v>1</v>
          </cell>
          <cell r="Y475">
            <v>1</v>
          </cell>
          <cell r="Z475">
            <v>50</v>
          </cell>
          <cell r="AA475">
            <v>50</v>
          </cell>
          <cell r="AB475">
            <v>0.04</v>
          </cell>
          <cell r="AC475">
            <v>0.3</v>
          </cell>
          <cell r="AD475">
            <v>3</v>
          </cell>
          <cell r="AE475">
            <v>50</v>
          </cell>
          <cell r="AF475">
            <v>0.3</v>
          </cell>
        </row>
        <row r="476">
          <cell r="A476">
            <v>465</v>
          </cell>
          <cell r="B476" t="str">
            <v>X7h35.5*28.0</v>
          </cell>
          <cell r="C476">
            <v>711</v>
          </cell>
          <cell r="D476">
            <v>902</v>
          </cell>
          <cell r="E476">
            <v>8</v>
          </cell>
          <cell r="F476">
            <v>8</v>
          </cell>
          <cell r="G476">
            <v>8</v>
          </cell>
          <cell r="H476">
            <v>8</v>
          </cell>
          <cell r="I476">
            <v>1</v>
          </cell>
          <cell r="J476">
            <v>2</v>
          </cell>
          <cell r="K476">
            <v>203.5</v>
          </cell>
          <cell r="L476">
            <v>2</v>
          </cell>
          <cell r="M476">
            <v>26</v>
          </cell>
          <cell r="N476">
            <v>59</v>
          </cell>
          <cell r="O476">
            <v>59</v>
          </cell>
          <cell r="P476">
            <v>88</v>
          </cell>
          <cell r="Q476">
            <v>0</v>
          </cell>
          <cell r="R476">
            <v>0.1</v>
          </cell>
          <cell r="S476">
            <v>0.1</v>
          </cell>
          <cell r="T476">
            <v>0.1</v>
          </cell>
          <cell r="U476">
            <v>1</v>
          </cell>
          <cell r="V476">
            <v>15</v>
          </cell>
          <cell r="W476">
            <v>12</v>
          </cell>
          <cell r="X476">
            <v>1</v>
          </cell>
          <cell r="Y476">
            <v>1</v>
          </cell>
          <cell r="Z476">
            <v>50</v>
          </cell>
          <cell r="AA476">
            <v>50</v>
          </cell>
          <cell r="AB476">
            <v>0.04</v>
          </cell>
          <cell r="AC476">
            <v>0.04</v>
          </cell>
          <cell r="AD476">
            <v>1</v>
          </cell>
          <cell r="AE476">
            <v>50</v>
          </cell>
          <cell r="AF476">
            <v>0.04</v>
          </cell>
        </row>
        <row r="477">
          <cell r="A477">
            <v>466</v>
          </cell>
          <cell r="B477" t="str">
            <v/>
          </cell>
          <cell r="C477" t="str">
            <v/>
          </cell>
          <cell r="D477" t="str">
            <v/>
          </cell>
          <cell r="E477" t="str">
            <v/>
          </cell>
          <cell r="F477" t="str">
            <v/>
          </cell>
          <cell r="G477" t="str">
            <v/>
          </cell>
          <cell r="H477" t="str">
            <v/>
          </cell>
          <cell r="I477" t="str">
            <v/>
          </cell>
          <cell r="J477" t="str">
            <v/>
          </cell>
          <cell r="K477" t="str">
            <v/>
          </cell>
          <cell r="L477" t="str">
            <v/>
          </cell>
          <cell r="M477" t="str">
            <v/>
          </cell>
          <cell r="N477" t="str">
            <v/>
          </cell>
          <cell r="O477" t="str">
            <v/>
          </cell>
          <cell r="P477" t="str">
            <v/>
          </cell>
          <cell r="Q477" t="str">
            <v/>
          </cell>
          <cell r="R477" t="str">
            <v/>
          </cell>
          <cell r="S477" t="str">
            <v/>
          </cell>
          <cell r="T477" t="str">
            <v/>
          </cell>
          <cell r="U477" t="str">
            <v/>
          </cell>
          <cell r="V477" t="str">
            <v/>
          </cell>
          <cell r="W477" t="str">
            <v/>
          </cell>
          <cell r="X477" t="str">
            <v/>
          </cell>
          <cell r="Y477" t="str">
            <v/>
          </cell>
          <cell r="Z477" t="str">
            <v/>
          </cell>
          <cell r="AA477" t="str">
            <v/>
          </cell>
          <cell r="AB477" t="str">
            <v/>
          </cell>
          <cell r="AC477" t="str">
            <v/>
          </cell>
          <cell r="AD477" t="str">
            <v/>
          </cell>
          <cell r="AE477" t="str">
            <v/>
          </cell>
          <cell r="AF477" t="str">
            <v/>
          </cell>
        </row>
        <row r="478">
          <cell r="A478">
            <v>467</v>
          </cell>
          <cell r="B478" t="str">
            <v>X7 27.5*23.0</v>
          </cell>
          <cell r="C478">
            <v>584</v>
          </cell>
          <cell r="D478">
            <v>699</v>
          </cell>
          <cell r="E478">
            <v>8</v>
          </cell>
          <cell r="F478">
            <v>8</v>
          </cell>
          <cell r="G478">
            <v>8</v>
          </cell>
          <cell r="H478">
            <v>8</v>
          </cell>
          <cell r="I478">
            <v>1</v>
          </cell>
          <cell r="J478">
            <v>1</v>
          </cell>
          <cell r="K478">
            <v>203.5</v>
          </cell>
          <cell r="L478">
            <v>1</v>
          </cell>
          <cell r="M478">
            <v>31</v>
          </cell>
          <cell r="N478">
            <v>71</v>
          </cell>
          <cell r="O478">
            <v>71</v>
          </cell>
          <cell r="P478">
            <v>106</v>
          </cell>
          <cell r="Q478">
            <v>0</v>
          </cell>
          <cell r="R478">
            <v>0.1</v>
          </cell>
          <cell r="S478">
            <v>0.1</v>
          </cell>
          <cell r="T478">
            <v>0.1</v>
          </cell>
          <cell r="U478">
            <v>1</v>
          </cell>
          <cell r="V478">
            <v>15</v>
          </cell>
          <cell r="W478">
            <v>12</v>
          </cell>
          <cell r="X478">
            <v>1</v>
          </cell>
          <cell r="Y478">
            <v>1</v>
          </cell>
          <cell r="Z478">
            <v>50</v>
          </cell>
          <cell r="AA478">
            <v>50</v>
          </cell>
          <cell r="AB478">
            <v>0.04</v>
          </cell>
          <cell r="AC478">
            <v>0.04</v>
          </cell>
          <cell r="AD478">
            <v>1</v>
          </cell>
          <cell r="AE478">
            <v>50</v>
          </cell>
          <cell r="AF478">
            <v>0.04</v>
          </cell>
        </row>
        <row r="479">
          <cell r="A479">
            <v>468</v>
          </cell>
          <cell r="B479" t="str">
            <v>X7 44.5*27.5</v>
          </cell>
          <cell r="C479">
            <v>699</v>
          </cell>
          <cell r="D479">
            <v>1130</v>
          </cell>
          <cell r="E479">
            <v>8</v>
          </cell>
          <cell r="F479">
            <v>8</v>
          </cell>
          <cell r="G479">
            <v>8</v>
          </cell>
          <cell r="H479">
            <v>8</v>
          </cell>
          <cell r="I479">
            <v>1</v>
          </cell>
          <cell r="J479">
            <v>2</v>
          </cell>
          <cell r="K479">
            <v>203.5</v>
          </cell>
          <cell r="L479">
            <v>2</v>
          </cell>
          <cell r="M479">
            <v>27</v>
          </cell>
          <cell r="N479">
            <v>60</v>
          </cell>
          <cell r="O479">
            <v>60</v>
          </cell>
          <cell r="P479">
            <v>90</v>
          </cell>
          <cell r="Q479">
            <v>0</v>
          </cell>
          <cell r="R479">
            <v>0.1</v>
          </cell>
          <cell r="S479">
            <v>0.1</v>
          </cell>
          <cell r="T479">
            <v>0.1</v>
          </cell>
          <cell r="U479">
            <v>1</v>
          </cell>
          <cell r="V479">
            <v>15</v>
          </cell>
          <cell r="W479">
            <v>12</v>
          </cell>
          <cell r="X479">
            <v>1</v>
          </cell>
          <cell r="Y479">
            <v>1</v>
          </cell>
          <cell r="Z479">
            <v>50</v>
          </cell>
          <cell r="AA479">
            <v>50</v>
          </cell>
          <cell r="AB479">
            <v>0.04</v>
          </cell>
          <cell r="AC479">
            <v>0.04</v>
          </cell>
          <cell r="AD479">
            <v>1</v>
          </cell>
          <cell r="AE479">
            <v>50</v>
          </cell>
          <cell r="AF479">
            <v>0.04</v>
          </cell>
        </row>
        <row r="480">
          <cell r="A480">
            <v>469</v>
          </cell>
          <cell r="B480" t="str">
            <v/>
          </cell>
          <cell r="C480" t="str">
            <v/>
          </cell>
          <cell r="D480" t="str">
            <v/>
          </cell>
          <cell r="E480" t="str">
            <v/>
          </cell>
          <cell r="F480" t="str">
            <v/>
          </cell>
          <cell r="G480" t="str">
            <v/>
          </cell>
          <cell r="H480" t="str">
            <v/>
          </cell>
          <cell r="I480" t="str">
            <v/>
          </cell>
          <cell r="J480" t="str">
            <v/>
          </cell>
          <cell r="K480" t="str">
            <v/>
          </cell>
          <cell r="L480" t="str">
            <v/>
          </cell>
          <cell r="M480" t="str">
            <v/>
          </cell>
          <cell r="N480" t="str">
            <v/>
          </cell>
          <cell r="O480" t="str">
            <v/>
          </cell>
          <cell r="P480" t="str">
            <v/>
          </cell>
          <cell r="Q480" t="str">
            <v/>
          </cell>
          <cell r="R480" t="str">
            <v/>
          </cell>
          <cell r="S480" t="str">
            <v/>
          </cell>
          <cell r="T480" t="str">
            <v/>
          </cell>
          <cell r="U480" t="str">
            <v/>
          </cell>
          <cell r="V480" t="str">
            <v/>
          </cell>
          <cell r="W480" t="str">
            <v/>
          </cell>
          <cell r="X480" t="str">
            <v/>
          </cell>
          <cell r="Y480" t="str">
            <v/>
          </cell>
          <cell r="Z480" t="str">
            <v/>
          </cell>
          <cell r="AA480" t="str">
            <v/>
          </cell>
          <cell r="AB480" t="str">
            <v/>
          </cell>
          <cell r="AC480" t="str">
            <v/>
          </cell>
          <cell r="AD480" t="str">
            <v/>
          </cell>
          <cell r="AE480" t="str">
            <v/>
          </cell>
          <cell r="AF480" t="str">
            <v/>
          </cell>
        </row>
        <row r="481">
          <cell r="A481">
            <v>470</v>
          </cell>
          <cell r="B481" t="str">
            <v>X7 37.0*30.0</v>
          </cell>
          <cell r="C481">
            <v>762</v>
          </cell>
          <cell r="D481">
            <v>940</v>
          </cell>
          <cell r="E481">
            <v>14</v>
          </cell>
          <cell r="F481">
            <v>14</v>
          </cell>
          <cell r="G481">
            <v>8</v>
          </cell>
          <cell r="H481">
            <v>8</v>
          </cell>
          <cell r="I481">
            <v>1</v>
          </cell>
          <cell r="J481">
            <v>1</v>
          </cell>
          <cell r="K481">
            <v>203.5</v>
          </cell>
          <cell r="L481">
            <v>1</v>
          </cell>
          <cell r="M481">
            <v>24</v>
          </cell>
          <cell r="N481">
            <v>55</v>
          </cell>
          <cell r="O481">
            <v>55</v>
          </cell>
          <cell r="P481">
            <v>82</v>
          </cell>
          <cell r="Q481">
            <v>0</v>
          </cell>
          <cell r="R481">
            <v>0.1</v>
          </cell>
          <cell r="S481">
            <v>0.1</v>
          </cell>
          <cell r="T481">
            <v>0.1</v>
          </cell>
          <cell r="U481">
            <v>1</v>
          </cell>
          <cell r="V481">
            <v>15</v>
          </cell>
          <cell r="W481">
            <v>12</v>
          </cell>
          <cell r="X481">
            <v>1</v>
          </cell>
          <cell r="Y481">
            <v>1</v>
          </cell>
          <cell r="Z481">
            <v>50</v>
          </cell>
          <cell r="AA481">
            <v>50</v>
          </cell>
          <cell r="AB481">
            <v>0.04</v>
          </cell>
          <cell r="AC481">
            <v>0.04</v>
          </cell>
          <cell r="AD481">
            <v>1</v>
          </cell>
          <cell r="AE481">
            <v>50</v>
          </cell>
          <cell r="AF481">
            <v>0.04</v>
          </cell>
        </row>
        <row r="482">
          <cell r="A482">
            <v>471</v>
          </cell>
          <cell r="B482" t="str">
            <v>X7c37.0*30.0</v>
          </cell>
          <cell r="C482">
            <v>762</v>
          </cell>
          <cell r="D482">
            <v>940</v>
          </cell>
          <cell r="E482">
            <v>39</v>
          </cell>
          <cell r="F482">
            <v>39</v>
          </cell>
          <cell r="G482">
            <v>28</v>
          </cell>
          <cell r="H482">
            <v>28</v>
          </cell>
          <cell r="I482">
            <v>1</v>
          </cell>
          <cell r="J482">
            <v>1</v>
          </cell>
          <cell r="K482">
            <v>203.5</v>
          </cell>
          <cell r="L482">
            <v>1</v>
          </cell>
          <cell r="M482">
            <v>24</v>
          </cell>
          <cell r="N482">
            <v>55</v>
          </cell>
          <cell r="O482">
            <v>55</v>
          </cell>
          <cell r="P482">
            <v>82</v>
          </cell>
          <cell r="Q482">
            <v>0</v>
          </cell>
          <cell r="R482">
            <v>0.1</v>
          </cell>
          <cell r="S482">
            <v>0.1</v>
          </cell>
          <cell r="T482">
            <v>0.1</v>
          </cell>
          <cell r="U482">
            <v>1</v>
          </cell>
          <cell r="V482">
            <v>15</v>
          </cell>
          <cell r="W482">
            <v>12</v>
          </cell>
          <cell r="X482">
            <v>1</v>
          </cell>
          <cell r="Y482">
            <v>1</v>
          </cell>
          <cell r="Z482">
            <v>50</v>
          </cell>
          <cell r="AA482">
            <v>50</v>
          </cell>
          <cell r="AB482">
            <v>0.04</v>
          </cell>
          <cell r="AC482">
            <v>0.04</v>
          </cell>
          <cell r="AD482">
            <v>1</v>
          </cell>
          <cell r="AE482">
            <v>50</v>
          </cell>
          <cell r="AF482">
            <v>0.04</v>
          </cell>
        </row>
        <row r="483">
          <cell r="A483">
            <v>472</v>
          </cell>
          <cell r="B483" t="str">
            <v>X7a37.0*30.0</v>
          </cell>
          <cell r="C483">
            <v>762</v>
          </cell>
          <cell r="D483">
            <v>940</v>
          </cell>
          <cell r="E483">
            <v>99</v>
          </cell>
          <cell r="F483">
            <v>99</v>
          </cell>
          <cell r="G483">
            <v>133</v>
          </cell>
          <cell r="H483">
            <v>133</v>
          </cell>
          <cell r="I483">
            <v>1</v>
          </cell>
          <cell r="J483">
            <v>1</v>
          </cell>
          <cell r="K483">
            <v>203.5</v>
          </cell>
          <cell r="L483">
            <v>1</v>
          </cell>
          <cell r="M483">
            <v>24</v>
          </cell>
          <cell r="N483">
            <v>55</v>
          </cell>
          <cell r="O483">
            <v>55</v>
          </cell>
          <cell r="P483">
            <v>82</v>
          </cell>
          <cell r="Q483">
            <v>0</v>
          </cell>
          <cell r="R483">
            <v>0.1</v>
          </cell>
          <cell r="S483">
            <v>0.1</v>
          </cell>
          <cell r="T483">
            <v>0.1</v>
          </cell>
          <cell r="U483">
            <v>1</v>
          </cell>
          <cell r="V483">
            <v>15</v>
          </cell>
          <cell r="W483">
            <v>12</v>
          </cell>
          <cell r="X483">
            <v>1</v>
          </cell>
          <cell r="Y483">
            <v>1</v>
          </cell>
          <cell r="Z483">
            <v>50</v>
          </cell>
          <cell r="AA483">
            <v>50</v>
          </cell>
          <cell r="AB483">
            <v>0.04</v>
          </cell>
          <cell r="AC483">
            <v>0.04</v>
          </cell>
          <cell r="AD483">
            <v>1</v>
          </cell>
          <cell r="AE483">
            <v>50</v>
          </cell>
          <cell r="AF483">
            <v>0.04</v>
          </cell>
        </row>
        <row r="484">
          <cell r="A484">
            <v>473</v>
          </cell>
          <cell r="B484" t="str">
            <v>X7+37.0*30.0</v>
          </cell>
          <cell r="C484">
            <v>762</v>
          </cell>
          <cell r="D484">
            <v>940</v>
          </cell>
          <cell r="E484">
            <v>14</v>
          </cell>
          <cell r="F484">
            <v>14</v>
          </cell>
          <cell r="G484">
            <v>8</v>
          </cell>
          <cell r="H484">
            <v>8</v>
          </cell>
          <cell r="I484">
            <v>1</v>
          </cell>
          <cell r="J484">
            <v>1</v>
          </cell>
          <cell r="K484">
            <v>203.5</v>
          </cell>
          <cell r="L484">
            <v>1</v>
          </cell>
          <cell r="M484">
            <v>24</v>
          </cell>
          <cell r="N484">
            <v>55</v>
          </cell>
          <cell r="O484">
            <v>55</v>
          </cell>
          <cell r="P484">
            <v>82</v>
          </cell>
          <cell r="Q484">
            <v>0</v>
          </cell>
          <cell r="R484">
            <v>0.1</v>
          </cell>
          <cell r="S484">
            <v>0.1</v>
          </cell>
          <cell r="T484">
            <v>0.35</v>
          </cell>
          <cell r="U484">
            <v>3</v>
          </cell>
          <cell r="V484">
            <v>15</v>
          </cell>
          <cell r="W484">
            <v>12</v>
          </cell>
          <cell r="X484">
            <v>1</v>
          </cell>
          <cell r="Y484">
            <v>1</v>
          </cell>
          <cell r="Z484">
            <v>50</v>
          </cell>
          <cell r="AA484">
            <v>50</v>
          </cell>
          <cell r="AB484">
            <v>0.04</v>
          </cell>
          <cell r="AC484">
            <v>0.3</v>
          </cell>
          <cell r="AD484">
            <v>3</v>
          </cell>
          <cell r="AE484">
            <v>50</v>
          </cell>
          <cell r="AF484">
            <v>0.3</v>
          </cell>
        </row>
        <row r="485">
          <cell r="A485">
            <v>474</v>
          </cell>
          <cell r="B485" t="str">
            <v>X7h37.0*30.0</v>
          </cell>
          <cell r="C485">
            <v>762</v>
          </cell>
          <cell r="D485">
            <v>940</v>
          </cell>
          <cell r="E485">
            <v>12</v>
          </cell>
          <cell r="F485">
            <v>12</v>
          </cell>
          <cell r="G485">
            <v>12</v>
          </cell>
          <cell r="H485">
            <v>12</v>
          </cell>
          <cell r="I485">
            <v>1</v>
          </cell>
          <cell r="J485">
            <v>2</v>
          </cell>
          <cell r="K485">
            <v>203.5</v>
          </cell>
          <cell r="L485">
            <v>2</v>
          </cell>
          <cell r="M485">
            <v>24</v>
          </cell>
          <cell r="N485">
            <v>55</v>
          </cell>
          <cell r="O485">
            <v>55</v>
          </cell>
          <cell r="P485">
            <v>82</v>
          </cell>
          <cell r="Q485">
            <v>0</v>
          </cell>
          <cell r="R485">
            <v>0.1</v>
          </cell>
          <cell r="S485">
            <v>0.1</v>
          </cell>
          <cell r="T485">
            <v>0.1</v>
          </cell>
          <cell r="U485">
            <v>1</v>
          </cell>
          <cell r="V485">
            <v>15</v>
          </cell>
          <cell r="W485">
            <v>12</v>
          </cell>
          <cell r="X485">
            <v>1</v>
          </cell>
          <cell r="Y485">
            <v>1</v>
          </cell>
          <cell r="Z485">
            <v>50</v>
          </cell>
          <cell r="AA485">
            <v>50</v>
          </cell>
          <cell r="AB485">
            <v>0.04</v>
          </cell>
          <cell r="AC485">
            <v>0.04</v>
          </cell>
          <cell r="AD485">
            <v>1</v>
          </cell>
          <cell r="AE485">
            <v>50</v>
          </cell>
          <cell r="AF485">
            <v>0.04</v>
          </cell>
        </row>
        <row r="486">
          <cell r="A486">
            <v>475</v>
          </cell>
          <cell r="B486" t="str">
            <v>X7 38.0*30.0</v>
          </cell>
          <cell r="C486">
            <v>762</v>
          </cell>
          <cell r="D486">
            <v>965</v>
          </cell>
          <cell r="E486">
            <v>14</v>
          </cell>
          <cell r="F486">
            <v>14</v>
          </cell>
          <cell r="G486">
            <v>20</v>
          </cell>
          <cell r="H486">
            <v>20</v>
          </cell>
          <cell r="I486">
            <v>1</v>
          </cell>
          <cell r="J486">
            <v>1</v>
          </cell>
          <cell r="K486">
            <v>203.5</v>
          </cell>
          <cell r="L486">
            <v>1</v>
          </cell>
          <cell r="M486">
            <v>24</v>
          </cell>
          <cell r="N486">
            <v>55</v>
          </cell>
          <cell r="O486">
            <v>55</v>
          </cell>
          <cell r="P486">
            <v>82</v>
          </cell>
          <cell r="Q486">
            <v>0</v>
          </cell>
          <cell r="R486">
            <v>0.1</v>
          </cell>
          <cell r="S486">
            <v>0.1</v>
          </cell>
          <cell r="T486">
            <v>0.1</v>
          </cell>
          <cell r="U486">
            <v>1</v>
          </cell>
          <cell r="V486">
            <v>15</v>
          </cell>
          <cell r="W486">
            <v>12</v>
          </cell>
          <cell r="X486">
            <v>1</v>
          </cell>
          <cell r="Y486">
            <v>1</v>
          </cell>
          <cell r="Z486">
            <v>50</v>
          </cell>
          <cell r="AA486">
            <v>50</v>
          </cell>
          <cell r="AB486">
            <v>0.04</v>
          </cell>
          <cell r="AC486">
            <v>0.04</v>
          </cell>
          <cell r="AD486">
            <v>1</v>
          </cell>
          <cell r="AE486">
            <v>50</v>
          </cell>
          <cell r="AF486">
            <v>0.04</v>
          </cell>
        </row>
        <row r="487">
          <cell r="A487">
            <v>476</v>
          </cell>
          <cell r="B487" t="str">
            <v>X7x38.0*30.0</v>
          </cell>
          <cell r="C487">
            <v>762</v>
          </cell>
          <cell r="D487">
            <v>965</v>
          </cell>
          <cell r="E487">
            <v>8</v>
          </cell>
          <cell r="F487">
            <v>8</v>
          </cell>
          <cell r="G487">
            <v>8</v>
          </cell>
          <cell r="H487">
            <v>8</v>
          </cell>
          <cell r="I487">
            <v>2</v>
          </cell>
          <cell r="J487">
            <v>2</v>
          </cell>
          <cell r="K487">
            <v>203.5</v>
          </cell>
          <cell r="L487">
            <v>4</v>
          </cell>
          <cell r="M487">
            <v>24</v>
          </cell>
          <cell r="N487">
            <v>55</v>
          </cell>
          <cell r="O487">
            <v>55</v>
          </cell>
          <cell r="P487">
            <v>82</v>
          </cell>
          <cell r="Q487">
            <v>0</v>
          </cell>
          <cell r="R487">
            <v>0.1</v>
          </cell>
          <cell r="S487">
            <v>0.1</v>
          </cell>
          <cell r="T487">
            <v>0.1</v>
          </cell>
          <cell r="U487">
            <v>1</v>
          </cell>
          <cell r="V487">
            <v>15</v>
          </cell>
          <cell r="W487">
            <v>12</v>
          </cell>
          <cell r="X487">
            <v>1</v>
          </cell>
          <cell r="Y487">
            <v>1</v>
          </cell>
          <cell r="Z487">
            <v>50</v>
          </cell>
          <cell r="AA487">
            <v>50</v>
          </cell>
          <cell r="AB487">
            <v>0.04</v>
          </cell>
          <cell r="AC487">
            <v>0.04</v>
          </cell>
          <cell r="AD487">
            <v>1</v>
          </cell>
          <cell r="AE487">
            <v>50</v>
          </cell>
          <cell r="AF487">
            <v>0.04</v>
          </cell>
        </row>
        <row r="488">
          <cell r="A488">
            <v>477</v>
          </cell>
          <cell r="B488" t="str">
            <v>X7b38.0*30.0</v>
          </cell>
          <cell r="C488">
            <v>762</v>
          </cell>
          <cell r="D488">
            <v>965</v>
          </cell>
          <cell r="E488">
            <v>69</v>
          </cell>
          <cell r="F488">
            <v>69</v>
          </cell>
          <cell r="G488">
            <v>105</v>
          </cell>
          <cell r="H488">
            <v>105</v>
          </cell>
          <cell r="I488">
            <v>1</v>
          </cell>
          <cell r="J488">
            <v>1</v>
          </cell>
          <cell r="K488">
            <v>203.5</v>
          </cell>
          <cell r="L488">
            <v>1</v>
          </cell>
          <cell r="M488">
            <v>24</v>
          </cell>
          <cell r="N488">
            <v>55</v>
          </cell>
          <cell r="O488">
            <v>55</v>
          </cell>
          <cell r="P488">
            <v>82</v>
          </cell>
          <cell r="Q488">
            <v>0</v>
          </cell>
          <cell r="R488">
            <v>0.1</v>
          </cell>
          <cell r="S488">
            <v>0.1</v>
          </cell>
          <cell r="T488">
            <v>0.1</v>
          </cell>
          <cell r="U488">
            <v>1</v>
          </cell>
          <cell r="V488">
            <v>15</v>
          </cell>
          <cell r="W488">
            <v>12</v>
          </cell>
          <cell r="X488">
            <v>1</v>
          </cell>
          <cell r="Y488">
            <v>1</v>
          </cell>
          <cell r="Z488">
            <v>50</v>
          </cell>
          <cell r="AA488">
            <v>50</v>
          </cell>
          <cell r="AB488">
            <v>0.04</v>
          </cell>
          <cell r="AC488">
            <v>0.04</v>
          </cell>
          <cell r="AD488">
            <v>1</v>
          </cell>
          <cell r="AE488">
            <v>50</v>
          </cell>
          <cell r="AF488">
            <v>0.04</v>
          </cell>
        </row>
        <row r="489">
          <cell r="A489">
            <v>478</v>
          </cell>
          <cell r="B489" t="str">
            <v>X7+38.0*30.0</v>
          </cell>
          <cell r="C489">
            <v>762</v>
          </cell>
          <cell r="D489">
            <v>965</v>
          </cell>
          <cell r="E489">
            <v>14</v>
          </cell>
          <cell r="F489">
            <v>14</v>
          </cell>
          <cell r="G489">
            <v>20</v>
          </cell>
          <cell r="H489">
            <v>20</v>
          </cell>
          <cell r="I489">
            <v>1</v>
          </cell>
          <cell r="J489">
            <v>1</v>
          </cell>
          <cell r="K489">
            <v>203.5</v>
          </cell>
          <cell r="L489">
            <v>1</v>
          </cell>
          <cell r="M489">
            <v>24</v>
          </cell>
          <cell r="N489">
            <v>55</v>
          </cell>
          <cell r="O489">
            <v>55</v>
          </cell>
          <cell r="P489">
            <v>82</v>
          </cell>
          <cell r="Q489">
            <v>0</v>
          </cell>
          <cell r="R489">
            <v>0.1</v>
          </cell>
          <cell r="S489">
            <v>0.1</v>
          </cell>
          <cell r="T489">
            <v>0.35</v>
          </cell>
          <cell r="U489">
            <v>3</v>
          </cell>
          <cell r="V489">
            <v>15</v>
          </cell>
          <cell r="W489">
            <v>12</v>
          </cell>
          <cell r="X489">
            <v>1</v>
          </cell>
          <cell r="Y489">
            <v>1</v>
          </cell>
          <cell r="Z489">
            <v>50</v>
          </cell>
          <cell r="AA489">
            <v>50</v>
          </cell>
          <cell r="AB489">
            <v>0.04</v>
          </cell>
          <cell r="AC489">
            <v>0.3</v>
          </cell>
          <cell r="AD489">
            <v>3</v>
          </cell>
          <cell r="AE489">
            <v>50</v>
          </cell>
          <cell r="AF489">
            <v>0.3</v>
          </cell>
        </row>
        <row r="490">
          <cell r="A490">
            <v>479</v>
          </cell>
          <cell r="B490" t="str">
            <v/>
          </cell>
          <cell r="C490" t="str">
            <v/>
          </cell>
          <cell r="D490" t="str">
            <v/>
          </cell>
          <cell r="E490" t="str">
            <v/>
          </cell>
          <cell r="F490" t="str">
            <v/>
          </cell>
          <cell r="G490" t="str">
            <v/>
          </cell>
          <cell r="H490" t="str">
            <v/>
          </cell>
          <cell r="I490" t="str">
            <v/>
          </cell>
          <cell r="J490" t="str">
            <v/>
          </cell>
          <cell r="K490" t="str">
            <v/>
          </cell>
          <cell r="L490" t="str">
            <v/>
          </cell>
          <cell r="M490" t="str">
            <v/>
          </cell>
          <cell r="N490" t="str">
            <v/>
          </cell>
          <cell r="O490" t="str">
            <v/>
          </cell>
          <cell r="P490" t="str">
            <v/>
          </cell>
          <cell r="Q490" t="str">
            <v/>
          </cell>
          <cell r="R490" t="str">
            <v/>
          </cell>
          <cell r="S490" t="str">
            <v/>
          </cell>
          <cell r="T490" t="str">
            <v/>
          </cell>
          <cell r="U490" t="str">
            <v/>
          </cell>
          <cell r="V490" t="str">
            <v/>
          </cell>
          <cell r="W490" t="str">
            <v/>
          </cell>
          <cell r="X490" t="str">
            <v/>
          </cell>
          <cell r="Y490" t="str">
            <v/>
          </cell>
          <cell r="Z490" t="str">
            <v/>
          </cell>
          <cell r="AA490" t="str">
            <v/>
          </cell>
          <cell r="AB490" t="str">
            <v/>
          </cell>
          <cell r="AC490" t="str">
            <v/>
          </cell>
          <cell r="AD490" t="str">
            <v/>
          </cell>
          <cell r="AE490" t="str">
            <v/>
          </cell>
          <cell r="AF490" t="str">
            <v/>
          </cell>
        </row>
        <row r="491">
          <cell r="A491">
            <v>480</v>
          </cell>
          <cell r="B491" t="str">
            <v>MN!30.5*26.0</v>
          </cell>
          <cell r="C491">
            <v>660</v>
          </cell>
          <cell r="D491">
            <v>775</v>
          </cell>
          <cell r="E491">
            <v>8</v>
          </cell>
          <cell r="F491">
            <v>8</v>
          </cell>
          <cell r="G491">
            <v>8</v>
          </cell>
          <cell r="H491">
            <v>8</v>
          </cell>
          <cell r="I491">
            <v>1</v>
          </cell>
          <cell r="J491">
            <v>1</v>
          </cell>
          <cell r="K491">
            <v>203.5</v>
          </cell>
          <cell r="L491">
            <v>1</v>
          </cell>
          <cell r="M491">
            <v>28</v>
          </cell>
          <cell r="N491">
            <v>63</v>
          </cell>
          <cell r="O491">
            <v>63</v>
          </cell>
          <cell r="P491">
            <v>88</v>
          </cell>
          <cell r="Q491">
            <v>0.4</v>
          </cell>
          <cell r="R491">
            <v>0.4</v>
          </cell>
          <cell r="S491">
            <v>1</v>
          </cell>
          <cell r="T491">
            <v>1</v>
          </cell>
          <cell r="U491">
            <v>1</v>
          </cell>
          <cell r="V491">
            <v>20</v>
          </cell>
          <cell r="W491">
            <v>20</v>
          </cell>
          <cell r="X491">
            <v>1</v>
          </cell>
          <cell r="Y491">
            <v>1</v>
          </cell>
          <cell r="Z491">
            <v>50</v>
          </cell>
          <cell r="AA491">
            <v>50</v>
          </cell>
          <cell r="AB491">
            <v>50</v>
          </cell>
          <cell r="AC491">
            <v>50</v>
          </cell>
          <cell r="AD491">
            <v>1</v>
          </cell>
          <cell r="AE491">
            <v>50</v>
          </cell>
          <cell r="AF491">
            <v>50</v>
          </cell>
        </row>
        <row r="492">
          <cell r="A492">
            <v>481</v>
          </cell>
          <cell r="B492" t="str">
            <v>MN!39.0*30.5</v>
          </cell>
          <cell r="C492">
            <v>775</v>
          </cell>
          <cell r="D492">
            <v>991</v>
          </cell>
          <cell r="E492">
            <v>21</v>
          </cell>
          <cell r="F492">
            <v>21</v>
          </cell>
          <cell r="G492">
            <v>34</v>
          </cell>
          <cell r="H492">
            <v>34</v>
          </cell>
          <cell r="I492">
            <v>1</v>
          </cell>
          <cell r="J492">
            <v>1</v>
          </cell>
          <cell r="K492">
            <v>203.5</v>
          </cell>
          <cell r="L492">
            <v>1</v>
          </cell>
          <cell r="M492">
            <v>24</v>
          </cell>
          <cell r="N492">
            <v>54</v>
          </cell>
          <cell r="O492">
            <v>54</v>
          </cell>
          <cell r="P492">
            <v>75</v>
          </cell>
          <cell r="Q492">
            <v>0.4</v>
          </cell>
          <cell r="R492">
            <v>0.4</v>
          </cell>
          <cell r="S492">
            <v>1</v>
          </cell>
          <cell r="T492">
            <v>1</v>
          </cell>
          <cell r="U492">
            <v>1</v>
          </cell>
          <cell r="V492">
            <v>20</v>
          </cell>
          <cell r="W492">
            <v>20</v>
          </cell>
          <cell r="X492">
            <v>1</v>
          </cell>
          <cell r="Y492">
            <v>1</v>
          </cell>
          <cell r="Z492">
            <v>50</v>
          </cell>
          <cell r="AA492">
            <v>50</v>
          </cell>
          <cell r="AB492">
            <v>50</v>
          </cell>
          <cell r="AC492">
            <v>50</v>
          </cell>
          <cell r="AD492">
            <v>1</v>
          </cell>
          <cell r="AE492">
            <v>50</v>
          </cell>
          <cell r="AF492">
            <v>50</v>
          </cell>
        </row>
        <row r="493">
          <cell r="A493">
            <v>482</v>
          </cell>
          <cell r="B493" t="str">
            <v/>
          </cell>
          <cell r="C493" t="str">
            <v/>
          </cell>
          <cell r="D493" t="str">
            <v/>
          </cell>
          <cell r="E493" t="str">
            <v/>
          </cell>
          <cell r="F493" t="str">
            <v/>
          </cell>
          <cell r="G493" t="str">
            <v/>
          </cell>
          <cell r="H493" t="str">
            <v/>
          </cell>
          <cell r="I493" t="str">
            <v/>
          </cell>
          <cell r="J493" t="str">
            <v/>
          </cell>
          <cell r="K493" t="str">
            <v/>
          </cell>
          <cell r="L493" t="str">
            <v/>
          </cell>
          <cell r="M493" t="str">
            <v/>
          </cell>
          <cell r="N493" t="str">
            <v/>
          </cell>
          <cell r="O493" t="str">
            <v/>
          </cell>
          <cell r="P493" t="str">
            <v/>
          </cell>
          <cell r="Q493" t="str">
            <v/>
          </cell>
          <cell r="R493" t="str">
            <v/>
          </cell>
          <cell r="S493" t="str">
            <v/>
          </cell>
          <cell r="T493" t="str">
            <v/>
          </cell>
          <cell r="U493" t="str">
            <v/>
          </cell>
          <cell r="V493" t="str">
            <v/>
          </cell>
          <cell r="W493" t="str">
            <v/>
          </cell>
          <cell r="X493" t="str">
            <v/>
          </cell>
          <cell r="Y493" t="str">
            <v/>
          </cell>
          <cell r="Z493" t="str">
            <v/>
          </cell>
          <cell r="AA493" t="str">
            <v/>
          </cell>
          <cell r="AB493" t="str">
            <v/>
          </cell>
          <cell r="AC493" t="str">
            <v/>
          </cell>
          <cell r="AD493" t="str">
            <v/>
          </cell>
          <cell r="AE493" t="str">
            <v/>
          </cell>
          <cell r="AF493" t="str">
            <v/>
          </cell>
        </row>
        <row r="494">
          <cell r="A494">
            <v>483</v>
          </cell>
          <cell r="B494" t="str">
            <v/>
          </cell>
          <cell r="C494" t="str">
            <v/>
          </cell>
          <cell r="D494" t="str">
            <v/>
          </cell>
          <cell r="E494" t="str">
            <v/>
          </cell>
          <cell r="F494" t="str">
            <v/>
          </cell>
          <cell r="G494" t="str">
            <v/>
          </cell>
          <cell r="H494" t="str">
            <v/>
          </cell>
          <cell r="I494" t="str">
            <v/>
          </cell>
          <cell r="J494" t="str">
            <v/>
          </cell>
          <cell r="K494" t="str">
            <v/>
          </cell>
          <cell r="L494" t="str">
            <v/>
          </cell>
          <cell r="M494" t="str">
            <v/>
          </cell>
          <cell r="N494" t="str">
            <v/>
          </cell>
          <cell r="O494" t="str">
            <v/>
          </cell>
          <cell r="P494" t="str">
            <v/>
          </cell>
          <cell r="Q494" t="str">
            <v/>
          </cell>
          <cell r="R494" t="str">
            <v/>
          </cell>
          <cell r="S494" t="str">
            <v/>
          </cell>
          <cell r="T494" t="str">
            <v/>
          </cell>
          <cell r="U494" t="str">
            <v/>
          </cell>
          <cell r="V494" t="str">
            <v/>
          </cell>
          <cell r="W494" t="str">
            <v/>
          </cell>
          <cell r="X494" t="str">
            <v/>
          </cell>
          <cell r="Y494" t="str">
            <v/>
          </cell>
          <cell r="Z494" t="str">
            <v/>
          </cell>
          <cell r="AA494" t="str">
            <v/>
          </cell>
          <cell r="AB494" t="str">
            <v/>
          </cell>
          <cell r="AC494" t="str">
            <v/>
          </cell>
          <cell r="AD494" t="str">
            <v/>
          </cell>
          <cell r="AE494" t="str">
            <v/>
          </cell>
          <cell r="AF494" t="str">
            <v/>
          </cell>
        </row>
        <row r="495">
          <cell r="A495">
            <v>484</v>
          </cell>
          <cell r="B495" t="str">
            <v/>
          </cell>
          <cell r="C495" t="str">
            <v/>
          </cell>
          <cell r="D495" t="str">
            <v/>
          </cell>
          <cell r="E495" t="str">
            <v/>
          </cell>
          <cell r="F495" t="str">
            <v/>
          </cell>
          <cell r="G495" t="str">
            <v/>
          </cell>
          <cell r="H495" t="str">
            <v/>
          </cell>
          <cell r="I495" t="str">
            <v/>
          </cell>
          <cell r="J495" t="str">
            <v/>
          </cell>
          <cell r="K495" t="str">
            <v/>
          </cell>
          <cell r="L495" t="str">
            <v/>
          </cell>
          <cell r="M495" t="str">
            <v/>
          </cell>
          <cell r="N495" t="str">
            <v/>
          </cell>
          <cell r="O495" t="str">
            <v/>
          </cell>
          <cell r="P495" t="str">
            <v/>
          </cell>
          <cell r="Q495" t="str">
            <v/>
          </cell>
          <cell r="R495" t="str">
            <v/>
          </cell>
          <cell r="S495" t="str">
            <v/>
          </cell>
          <cell r="T495" t="str">
            <v/>
          </cell>
          <cell r="U495" t="str">
            <v/>
          </cell>
          <cell r="V495" t="str">
            <v/>
          </cell>
          <cell r="W495" t="str">
            <v/>
          </cell>
          <cell r="X495" t="str">
            <v/>
          </cell>
          <cell r="Y495" t="str">
            <v/>
          </cell>
          <cell r="Z495" t="str">
            <v/>
          </cell>
          <cell r="AA495" t="str">
            <v/>
          </cell>
          <cell r="AB495" t="str">
            <v/>
          </cell>
          <cell r="AC495" t="str">
            <v/>
          </cell>
          <cell r="AD495" t="str">
            <v/>
          </cell>
          <cell r="AE495" t="str">
            <v/>
          </cell>
          <cell r="AF495" t="str">
            <v/>
          </cell>
        </row>
        <row r="496">
          <cell r="A496">
            <v>485</v>
          </cell>
          <cell r="B496" t="str">
            <v/>
          </cell>
          <cell r="C496" t="str">
            <v/>
          </cell>
          <cell r="D496" t="str">
            <v/>
          </cell>
          <cell r="E496" t="str">
            <v/>
          </cell>
          <cell r="F496" t="str">
            <v/>
          </cell>
          <cell r="G496" t="str">
            <v/>
          </cell>
          <cell r="H496" t="str">
            <v/>
          </cell>
          <cell r="I496" t="str">
            <v/>
          </cell>
          <cell r="J496" t="str">
            <v/>
          </cell>
          <cell r="K496" t="str">
            <v/>
          </cell>
          <cell r="L496" t="str">
            <v/>
          </cell>
          <cell r="M496" t="str">
            <v/>
          </cell>
          <cell r="N496" t="str">
            <v/>
          </cell>
          <cell r="O496" t="str">
            <v/>
          </cell>
          <cell r="P496" t="str">
            <v/>
          </cell>
          <cell r="Q496" t="str">
            <v/>
          </cell>
          <cell r="R496" t="str">
            <v/>
          </cell>
          <cell r="S496" t="str">
            <v/>
          </cell>
          <cell r="T496" t="str">
            <v/>
          </cell>
          <cell r="U496" t="str">
            <v/>
          </cell>
          <cell r="V496" t="str">
            <v/>
          </cell>
          <cell r="W496" t="str">
            <v/>
          </cell>
          <cell r="X496" t="str">
            <v/>
          </cell>
          <cell r="Y496" t="str">
            <v/>
          </cell>
          <cell r="Z496" t="str">
            <v/>
          </cell>
          <cell r="AA496" t="str">
            <v/>
          </cell>
          <cell r="AB496" t="str">
            <v/>
          </cell>
          <cell r="AC496" t="str">
            <v/>
          </cell>
          <cell r="AD496" t="str">
            <v/>
          </cell>
          <cell r="AE496" t="str">
            <v/>
          </cell>
          <cell r="AF496" t="str">
            <v/>
          </cell>
        </row>
        <row r="497">
          <cell r="A497">
            <v>486</v>
          </cell>
          <cell r="B497" t="str">
            <v>A4X39.5*31.0</v>
          </cell>
          <cell r="C497">
            <v>787</v>
          </cell>
          <cell r="D497">
            <v>1003</v>
          </cell>
          <cell r="E497">
            <v>12</v>
          </cell>
          <cell r="F497">
            <v>12</v>
          </cell>
          <cell r="G497">
            <v>12</v>
          </cell>
          <cell r="H497">
            <v>12</v>
          </cell>
          <cell r="I497">
            <v>2</v>
          </cell>
          <cell r="J497">
            <v>2</v>
          </cell>
          <cell r="K497">
            <v>203.5</v>
          </cell>
          <cell r="L497">
            <v>4</v>
          </cell>
          <cell r="M497">
            <v>13</v>
          </cell>
          <cell r="N497">
            <v>30</v>
          </cell>
          <cell r="O497">
            <v>30</v>
          </cell>
          <cell r="P497">
            <v>42</v>
          </cell>
          <cell r="Q497">
            <v>0</v>
          </cell>
          <cell r="R497">
            <v>0.1</v>
          </cell>
          <cell r="S497">
            <v>0.1</v>
          </cell>
          <cell r="T497">
            <v>0.1</v>
          </cell>
          <cell r="U497">
            <v>9999</v>
          </cell>
          <cell r="V497">
            <v>15</v>
          </cell>
          <cell r="W497">
            <v>12</v>
          </cell>
          <cell r="X497">
            <v>1</v>
          </cell>
          <cell r="Y497">
            <v>1</v>
          </cell>
          <cell r="Z497">
            <v>50</v>
          </cell>
          <cell r="AA497">
            <v>50</v>
          </cell>
          <cell r="AB497">
            <v>50</v>
          </cell>
          <cell r="AC497">
            <v>50</v>
          </cell>
          <cell r="AD497">
            <v>9999</v>
          </cell>
          <cell r="AE497">
            <v>50</v>
          </cell>
          <cell r="AF497">
            <v>50</v>
          </cell>
        </row>
        <row r="498">
          <cell r="A498">
            <v>487</v>
          </cell>
          <cell r="B498" t="str">
            <v/>
          </cell>
          <cell r="C498" t="str">
            <v/>
          </cell>
          <cell r="D498" t="str">
            <v/>
          </cell>
          <cell r="E498" t="str">
            <v/>
          </cell>
          <cell r="F498" t="str">
            <v/>
          </cell>
          <cell r="G498" t="str">
            <v/>
          </cell>
          <cell r="H498" t="str">
            <v/>
          </cell>
          <cell r="I498" t="str">
            <v/>
          </cell>
          <cell r="J498" t="str">
            <v/>
          </cell>
          <cell r="K498" t="str">
            <v/>
          </cell>
          <cell r="L498" t="str">
            <v/>
          </cell>
          <cell r="M498" t="str">
            <v/>
          </cell>
          <cell r="N498" t="str">
            <v/>
          </cell>
          <cell r="O498" t="str">
            <v/>
          </cell>
          <cell r="P498" t="str">
            <v/>
          </cell>
          <cell r="Q498" t="str">
            <v/>
          </cell>
          <cell r="R498" t="str">
            <v/>
          </cell>
          <cell r="S498" t="str">
            <v/>
          </cell>
          <cell r="T498" t="str">
            <v/>
          </cell>
          <cell r="U498" t="str">
            <v/>
          </cell>
          <cell r="V498" t="str">
            <v/>
          </cell>
          <cell r="W498" t="str">
            <v/>
          </cell>
          <cell r="X498" t="str">
            <v/>
          </cell>
          <cell r="Y498" t="str">
            <v/>
          </cell>
          <cell r="Z498" t="str">
            <v/>
          </cell>
          <cell r="AA498" t="str">
            <v/>
          </cell>
          <cell r="AB498" t="str">
            <v/>
          </cell>
          <cell r="AC498" t="str">
            <v/>
          </cell>
          <cell r="AD498" t="str">
            <v/>
          </cell>
          <cell r="AE498" t="str">
            <v/>
          </cell>
          <cell r="AF498" t="str">
            <v/>
          </cell>
        </row>
        <row r="499">
          <cell r="A499">
            <v>488</v>
          </cell>
          <cell r="B499" t="str">
            <v/>
          </cell>
          <cell r="C499" t="str">
            <v/>
          </cell>
          <cell r="D499" t="str">
            <v/>
          </cell>
          <cell r="E499" t="str">
            <v/>
          </cell>
          <cell r="F499" t="str">
            <v/>
          </cell>
          <cell r="G499" t="str">
            <v/>
          </cell>
          <cell r="H499" t="str">
            <v/>
          </cell>
          <cell r="I499" t="str">
            <v/>
          </cell>
          <cell r="J499" t="str">
            <v/>
          </cell>
          <cell r="K499" t="str">
            <v/>
          </cell>
          <cell r="L499" t="str">
            <v/>
          </cell>
          <cell r="M499" t="str">
            <v/>
          </cell>
          <cell r="N499" t="str">
            <v/>
          </cell>
          <cell r="O499" t="str">
            <v/>
          </cell>
          <cell r="P499" t="str">
            <v/>
          </cell>
          <cell r="Q499" t="str">
            <v/>
          </cell>
          <cell r="R499" t="str">
            <v/>
          </cell>
          <cell r="S499" t="str">
            <v/>
          </cell>
          <cell r="T499" t="str">
            <v/>
          </cell>
          <cell r="U499" t="str">
            <v/>
          </cell>
          <cell r="V499" t="str">
            <v/>
          </cell>
          <cell r="W499" t="str">
            <v/>
          </cell>
          <cell r="X499" t="str">
            <v/>
          </cell>
          <cell r="Y499" t="str">
            <v/>
          </cell>
          <cell r="Z499" t="str">
            <v/>
          </cell>
          <cell r="AA499" t="str">
            <v/>
          </cell>
          <cell r="AB499" t="str">
            <v/>
          </cell>
          <cell r="AC499" t="str">
            <v/>
          </cell>
          <cell r="AD499" t="str">
            <v/>
          </cell>
          <cell r="AE499" t="str">
            <v/>
          </cell>
          <cell r="AF499" t="str">
            <v/>
          </cell>
        </row>
        <row r="500">
          <cell r="A500">
            <v>489</v>
          </cell>
          <cell r="B500" t="str">
            <v/>
          </cell>
          <cell r="C500" t="str">
            <v/>
          </cell>
          <cell r="D500" t="str">
            <v/>
          </cell>
          <cell r="E500" t="str">
            <v/>
          </cell>
          <cell r="F500" t="str">
            <v/>
          </cell>
          <cell r="G500" t="str">
            <v/>
          </cell>
          <cell r="H500" t="str">
            <v/>
          </cell>
          <cell r="I500" t="str">
            <v/>
          </cell>
          <cell r="J500" t="str">
            <v/>
          </cell>
          <cell r="K500" t="str">
            <v/>
          </cell>
          <cell r="L500" t="str">
            <v/>
          </cell>
          <cell r="M500" t="str">
            <v/>
          </cell>
          <cell r="N500" t="str">
            <v/>
          </cell>
          <cell r="O500" t="str">
            <v/>
          </cell>
          <cell r="P500" t="str">
            <v/>
          </cell>
          <cell r="Q500" t="str">
            <v/>
          </cell>
          <cell r="R500" t="str">
            <v/>
          </cell>
          <cell r="S500" t="str">
            <v/>
          </cell>
          <cell r="T500" t="str">
            <v/>
          </cell>
          <cell r="U500" t="str">
            <v/>
          </cell>
          <cell r="V500" t="str">
            <v/>
          </cell>
          <cell r="W500" t="str">
            <v/>
          </cell>
          <cell r="X500" t="str">
            <v/>
          </cell>
          <cell r="Y500" t="str">
            <v/>
          </cell>
          <cell r="Z500" t="str">
            <v/>
          </cell>
          <cell r="AA500" t="str">
            <v/>
          </cell>
          <cell r="AB500" t="str">
            <v/>
          </cell>
          <cell r="AC500" t="str">
            <v/>
          </cell>
          <cell r="AD500" t="str">
            <v/>
          </cell>
          <cell r="AE500" t="str">
            <v/>
          </cell>
          <cell r="AF500" t="str">
            <v/>
          </cell>
        </row>
        <row r="501">
          <cell r="A501">
            <v>490</v>
          </cell>
          <cell r="B501" t="str">
            <v/>
          </cell>
          <cell r="C501" t="str">
            <v/>
          </cell>
          <cell r="D501" t="str">
            <v/>
          </cell>
          <cell r="E501" t="str">
            <v/>
          </cell>
          <cell r="F501" t="str">
            <v/>
          </cell>
          <cell r="G501" t="str">
            <v/>
          </cell>
          <cell r="H501" t="str">
            <v/>
          </cell>
          <cell r="I501" t="str">
            <v/>
          </cell>
          <cell r="J501" t="str">
            <v/>
          </cell>
          <cell r="K501" t="str">
            <v/>
          </cell>
          <cell r="L501" t="str">
            <v/>
          </cell>
          <cell r="M501" t="str">
            <v/>
          </cell>
          <cell r="N501" t="str">
            <v/>
          </cell>
          <cell r="O501" t="str">
            <v/>
          </cell>
          <cell r="P501" t="str">
            <v/>
          </cell>
          <cell r="Q501" t="str">
            <v/>
          </cell>
          <cell r="R501" t="str">
            <v/>
          </cell>
          <cell r="S501" t="str">
            <v/>
          </cell>
          <cell r="T501" t="str">
            <v/>
          </cell>
          <cell r="U501" t="str">
            <v/>
          </cell>
          <cell r="V501" t="str">
            <v/>
          </cell>
          <cell r="W501" t="str">
            <v/>
          </cell>
          <cell r="X501" t="str">
            <v/>
          </cell>
          <cell r="Y501" t="str">
            <v/>
          </cell>
          <cell r="Z501" t="str">
            <v/>
          </cell>
          <cell r="AA501" t="str">
            <v/>
          </cell>
          <cell r="AB501" t="str">
            <v/>
          </cell>
          <cell r="AC501" t="str">
            <v/>
          </cell>
          <cell r="AD501" t="str">
            <v/>
          </cell>
          <cell r="AE501" t="str">
            <v/>
          </cell>
          <cell r="AF501" t="str">
            <v/>
          </cell>
        </row>
        <row r="502">
          <cell r="A502">
            <v>491</v>
          </cell>
          <cell r="B502" t="str">
            <v>A5X39.5*30.5</v>
          </cell>
          <cell r="C502">
            <v>775</v>
          </cell>
          <cell r="D502">
            <v>1003</v>
          </cell>
          <cell r="E502">
            <v>12</v>
          </cell>
          <cell r="F502">
            <v>12</v>
          </cell>
          <cell r="G502">
            <v>12</v>
          </cell>
          <cell r="H502">
            <v>12</v>
          </cell>
          <cell r="I502">
            <v>2</v>
          </cell>
          <cell r="J502">
            <v>2</v>
          </cell>
          <cell r="K502">
            <v>203.5</v>
          </cell>
          <cell r="L502">
            <v>4</v>
          </cell>
          <cell r="M502">
            <v>17</v>
          </cell>
          <cell r="N502">
            <v>38</v>
          </cell>
          <cell r="O502">
            <v>38</v>
          </cell>
          <cell r="P502">
            <v>53</v>
          </cell>
          <cell r="Q502">
            <v>0</v>
          </cell>
          <cell r="R502">
            <v>0.1</v>
          </cell>
          <cell r="S502">
            <v>0.1</v>
          </cell>
          <cell r="T502">
            <v>0.1</v>
          </cell>
          <cell r="U502">
            <v>3</v>
          </cell>
          <cell r="V502">
            <v>15</v>
          </cell>
          <cell r="W502">
            <v>12</v>
          </cell>
          <cell r="X502">
            <v>1</v>
          </cell>
          <cell r="Y502">
            <v>1</v>
          </cell>
          <cell r="Z502">
            <v>50</v>
          </cell>
          <cell r="AA502">
            <v>50</v>
          </cell>
          <cell r="AB502">
            <v>50</v>
          </cell>
          <cell r="AC502">
            <v>50</v>
          </cell>
          <cell r="AD502">
            <v>9999</v>
          </cell>
          <cell r="AE502">
            <v>50</v>
          </cell>
          <cell r="AF502">
            <v>50</v>
          </cell>
        </row>
        <row r="503">
          <cell r="A503">
            <v>492</v>
          </cell>
          <cell r="B503" t="str">
            <v>A5c39.5*30.5</v>
          </cell>
          <cell r="C503">
            <v>775</v>
          </cell>
          <cell r="D503">
            <v>1003</v>
          </cell>
          <cell r="E503">
            <v>46</v>
          </cell>
          <cell r="F503">
            <v>46</v>
          </cell>
          <cell r="G503">
            <v>60</v>
          </cell>
          <cell r="H503">
            <v>60</v>
          </cell>
          <cell r="I503">
            <v>1</v>
          </cell>
          <cell r="J503">
            <v>1</v>
          </cell>
          <cell r="K503">
            <v>203.5</v>
          </cell>
          <cell r="L503">
            <v>1</v>
          </cell>
          <cell r="M503">
            <v>17</v>
          </cell>
          <cell r="N503">
            <v>38</v>
          </cell>
          <cell r="O503">
            <v>38</v>
          </cell>
          <cell r="P503">
            <v>53</v>
          </cell>
          <cell r="Q503">
            <v>0</v>
          </cell>
          <cell r="R503">
            <v>0.1</v>
          </cell>
          <cell r="S503">
            <v>0.1</v>
          </cell>
          <cell r="T503">
            <v>0.1</v>
          </cell>
          <cell r="U503">
            <v>1</v>
          </cell>
          <cell r="V503">
            <v>15</v>
          </cell>
          <cell r="W503">
            <v>12</v>
          </cell>
          <cell r="X503">
            <v>1</v>
          </cell>
          <cell r="Y503">
            <v>1</v>
          </cell>
          <cell r="Z503">
            <v>50</v>
          </cell>
          <cell r="AA503">
            <v>50</v>
          </cell>
          <cell r="AB503">
            <v>0.04</v>
          </cell>
          <cell r="AC503">
            <v>0.04</v>
          </cell>
          <cell r="AD503">
            <v>1</v>
          </cell>
          <cell r="AE503">
            <v>50</v>
          </cell>
          <cell r="AF503">
            <v>0.04</v>
          </cell>
        </row>
        <row r="504">
          <cell r="A504">
            <v>493</v>
          </cell>
          <cell r="B504" t="str">
            <v>A5+39.5*30.5</v>
          </cell>
          <cell r="C504">
            <v>775</v>
          </cell>
          <cell r="D504">
            <v>1003</v>
          </cell>
          <cell r="E504">
            <v>46</v>
          </cell>
          <cell r="F504">
            <v>46</v>
          </cell>
          <cell r="G504">
            <v>60</v>
          </cell>
          <cell r="H504">
            <v>60</v>
          </cell>
          <cell r="I504">
            <v>1</v>
          </cell>
          <cell r="J504">
            <v>1</v>
          </cell>
          <cell r="K504">
            <v>203.5</v>
          </cell>
          <cell r="L504">
            <v>1</v>
          </cell>
          <cell r="M504">
            <v>17</v>
          </cell>
          <cell r="N504">
            <v>38</v>
          </cell>
          <cell r="O504">
            <v>38</v>
          </cell>
          <cell r="P504">
            <v>53</v>
          </cell>
          <cell r="Q504">
            <v>0</v>
          </cell>
          <cell r="R504">
            <v>0.1</v>
          </cell>
          <cell r="S504">
            <v>0.1</v>
          </cell>
          <cell r="T504">
            <v>0.35</v>
          </cell>
          <cell r="U504">
            <v>3</v>
          </cell>
          <cell r="V504">
            <v>15</v>
          </cell>
          <cell r="W504">
            <v>12</v>
          </cell>
          <cell r="X504">
            <v>1</v>
          </cell>
          <cell r="Y504">
            <v>1</v>
          </cell>
          <cell r="Z504">
            <v>50</v>
          </cell>
          <cell r="AA504">
            <v>50</v>
          </cell>
          <cell r="AB504">
            <v>0.04</v>
          </cell>
          <cell r="AC504">
            <v>0.3</v>
          </cell>
          <cell r="AD504">
            <v>3</v>
          </cell>
          <cell r="AE504">
            <v>50</v>
          </cell>
          <cell r="AF504">
            <v>0.3</v>
          </cell>
        </row>
        <row r="505">
          <cell r="A505">
            <v>494</v>
          </cell>
          <cell r="B505" t="str">
            <v>ZMB39.5*30.5</v>
          </cell>
          <cell r="C505">
            <v>775</v>
          </cell>
          <cell r="D505">
            <v>1003</v>
          </cell>
          <cell r="E505">
            <v>46</v>
          </cell>
          <cell r="F505">
            <v>46</v>
          </cell>
          <cell r="G505">
            <v>60</v>
          </cell>
          <cell r="H505">
            <v>60</v>
          </cell>
          <cell r="I505">
            <v>1</v>
          </cell>
          <cell r="J505">
            <v>1</v>
          </cell>
          <cell r="K505">
            <v>203.5</v>
          </cell>
          <cell r="L505">
            <v>1</v>
          </cell>
          <cell r="M505">
            <v>24</v>
          </cell>
          <cell r="N505">
            <v>54</v>
          </cell>
          <cell r="O505">
            <v>54</v>
          </cell>
          <cell r="P505">
            <v>75</v>
          </cell>
          <cell r="Q505">
            <v>2</v>
          </cell>
          <cell r="R505">
            <v>2</v>
          </cell>
          <cell r="S505">
            <v>2</v>
          </cell>
          <cell r="T505">
            <v>2</v>
          </cell>
          <cell r="U505">
            <v>1</v>
          </cell>
          <cell r="V505">
            <v>15</v>
          </cell>
          <cell r="W505">
            <v>12</v>
          </cell>
          <cell r="X505">
            <v>1</v>
          </cell>
          <cell r="Y505">
            <v>1</v>
          </cell>
          <cell r="Z505">
            <v>50</v>
          </cell>
          <cell r="AA505">
            <v>50</v>
          </cell>
          <cell r="AB505">
            <v>50</v>
          </cell>
          <cell r="AC505">
            <v>50</v>
          </cell>
          <cell r="AD505">
            <v>1</v>
          </cell>
          <cell r="AE505">
            <v>50</v>
          </cell>
          <cell r="AF505">
            <v>50</v>
          </cell>
        </row>
        <row r="506">
          <cell r="A506">
            <v>495</v>
          </cell>
          <cell r="B506" t="str">
            <v>A5c39.5*30.6</v>
          </cell>
          <cell r="C506">
            <v>775</v>
          </cell>
          <cell r="D506">
            <v>1003</v>
          </cell>
          <cell r="E506">
            <v>46</v>
          </cell>
          <cell r="F506">
            <v>46</v>
          </cell>
          <cell r="G506">
            <v>60</v>
          </cell>
          <cell r="H506">
            <v>60</v>
          </cell>
          <cell r="I506">
            <v>1</v>
          </cell>
          <cell r="J506">
            <v>1</v>
          </cell>
          <cell r="K506">
            <v>203.5</v>
          </cell>
          <cell r="L506">
            <v>1</v>
          </cell>
          <cell r="M506">
            <v>17</v>
          </cell>
          <cell r="N506">
            <v>38</v>
          </cell>
          <cell r="O506">
            <v>38</v>
          </cell>
          <cell r="P506">
            <v>53</v>
          </cell>
          <cell r="Q506">
            <v>0</v>
          </cell>
          <cell r="R506">
            <v>0.1</v>
          </cell>
          <cell r="S506">
            <v>0.1</v>
          </cell>
          <cell r="T506">
            <v>0.1</v>
          </cell>
          <cell r="U506">
            <v>1</v>
          </cell>
          <cell r="V506">
            <v>15</v>
          </cell>
          <cell r="W506">
            <v>12</v>
          </cell>
          <cell r="X506">
            <v>1</v>
          </cell>
          <cell r="Y506">
            <v>1</v>
          </cell>
          <cell r="Z506">
            <v>50</v>
          </cell>
          <cell r="AA506">
            <v>50</v>
          </cell>
          <cell r="AB506">
            <v>0.04</v>
          </cell>
          <cell r="AC506">
            <v>0.04</v>
          </cell>
          <cell r="AD506">
            <v>1</v>
          </cell>
          <cell r="AE506">
            <v>50</v>
          </cell>
          <cell r="AF506">
            <v>0.04</v>
          </cell>
        </row>
        <row r="507">
          <cell r="A507">
            <v>496</v>
          </cell>
          <cell r="B507" t="str">
            <v>A5+39.5*30.6</v>
          </cell>
          <cell r="C507">
            <v>775</v>
          </cell>
          <cell r="D507">
            <v>1003</v>
          </cell>
          <cell r="E507">
            <v>46</v>
          </cell>
          <cell r="F507">
            <v>46</v>
          </cell>
          <cell r="G507">
            <v>60</v>
          </cell>
          <cell r="H507">
            <v>60</v>
          </cell>
          <cell r="I507">
            <v>1</v>
          </cell>
          <cell r="J507">
            <v>1</v>
          </cell>
          <cell r="K507">
            <v>203.5</v>
          </cell>
          <cell r="L507">
            <v>1</v>
          </cell>
          <cell r="M507">
            <v>17</v>
          </cell>
          <cell r="N507">
            <v>38</v>
          </cell>
          <cell r="O507">
            <v>38</v>
          </cell>
          <cell r="P507">
            <v>53</v>
          </cell>
          <cell r="Q507">
            <v>0</v>
          </cell>
          <cell r="R507">
            <v>0.1</v>
          </cell>
          <cell r="S507">
            <v>0.1</v>
          </cell>
          <cell r="T507">
            <v>0.35</v>
          </cell>
          <cell r="U507">
            <v>3</v>
          </cell>
          <cell r="V507">
            <v>15</v>
          </cell>
          <cell r="W507">
            <v>12</v>
          </cell>
          <cell r="X507">
            <v>1</v>
          </cell>
          <cell r="Y507">
            <v>1</v>
          </cell>
          <cell r="Z507">
            <v>50</v>
          </cell>
          <cell r="AA507">
            <v>50</v>
          </cell>
          <cell r="AB507">
            <v>0.04</v>
          </cell>
          <cell r="AC507">
            <v>0.3</v>
          </cell>
          <cell r="AD507">
            <v>3</v>
          </cell>
          <cell r="AE507">
            <v>50</v>
          </cell>
          <cell r="AF507">
            <v>0.3</v>
          </cell>
        </row>
        <row r="508">
          <cell r="A508">
            <v>497</v>
          </cell>
          <cell r="B508" t="str">
            <v>ZMB39.5*30.6</v>
          </cell>
          <cell r="C508">
            <v>775</v>
          </cell>
          <cell r="D508">
            <v>1003</v>
          </cell>
          <cell r="E508">
            <v>46</v>
          </cell>
          <cell r="F508">
            <v>46</v>
          </cell>
          <cell r="G508">
            <v>60</v>
          </cell>
          <cell r="H508">
            <v>60</v>
          </cell>
          <cell r="I508">
            <v>1</v>
          </cell>
          <cell r="J508">
            <v>1</v>
          </cell>
          <cell r="K508">
            <v>203.5</v>
          </cell>
          <cell r="L508">
            <v>1</v>
          </cell>
          <cell r="M508">
            <v>24</v>
          </cell>
          <cell r="N508">
            <v>54</v>
          </cell>
          <cell r="O508">
            <v>54</v>
          </cell>
          <cell r="P508">
            <v>75</v>
          </cell>
          <cell r="Q508">
            <v>2</v>
          </cell>
          <cell r="R508">
            <v>2</v>
          </cell>
          <cell r="S508">
            <v>2</v>
          </cell>
          <cell r="T508">
            <v>2</v>
          </cell>
          <cell r="U508">
            <v>1</v>
          </cell>
          <cell r="V508">
            <v>15</v>
          </cell>
          <cell r="W508">
            <v>12</v>
          </cell>
          <cell r="X508">
            <v>1</v>
          </cell>
          <cell r="Y508">
            <v>1</v>
          </cell>
          <cell r="Z508">
            <v>50</v>
          </cell>
          <cell r="AA508">
            <v>50</v>
          </cell>
          <cell r="AB508">
            <v>50</v>
          </cell>
          <cell r="AC508">
            <v>50</v>
          </cell>
          <cell r="AD508">
            <v>1</v>
          </cell>
          <cell r="AE508">
            <v>50</v>
          </cell>
          <cell r="AF508">
            <v>50</v>
          </cell>
        </row>
        <row r="509">
          <cell r="A509">
            <v>498</v>
          </cell>
          <cell r="B509" t="str">
            <v>A5\39.5*30.6</v>
          </cell>
          <cell r="C509">
            <v>775</v>
          </cell>
          <cell r="D509">
            <v>1003</v>
          </cell>
          <cell r="E509">
            <v>76</v>
          </cell>
          <cell r="F509">
            <v>76</v>
          </cell>
          <cell r="G509">
            <v>125</v>
          </cell>
          <cell r="H509">
            <v>125</v>
          </cell>
          <cell r="I509">
            <v>1</v>
          </cell>
          <cell r="J509">
            <v>1</v>
          </cell>
          <cell r="K509">
            <v>203.5</v>
          </cell>
          <cell r="L509">
            <v>1</v>
          </cell>
          <cell r="M509">
            <v>17</v>
          </cell>
          <cell r="N509">
            <v>38</v>
          </cell>
          <cell r="O509">
            <v>38</v>
          </cell>
          <cell r="P509">
            <v>53</v>
          </cell>
          <cell r="Q509">
            <v>0</v>
          </cell>
          <cell r="R509">
            <v>0.1</v>
          </cell>
          <cell r="S509">
            <v>0.1</v>
          </cell>
          <cell r="T509">
            <v>0.1</v>
          </cell>
          <cell r="U509">
            <v>2</v>
          </cell>
          <cell r="V509">
            <v>15</v>
          </cell>
          <cell r="W509">
            <v>12</v>
          </cell>
          <cell r="X509">
            <v>1</v>
          </cell>
          <cell r="Y509">
            <v>1</v>
          </cell>
          <cell r="Z509">
            <v>50</v>
          </cell>
          <cell r="AA509">
            <v>50</v>
          </cell>
          <cell r="AB509">
            <v>50</v>
          </cell>
          <cell r="AC509">
            <v>50</v>
          </cell>
          <cell r="AD509">
            <v>1</v>
          </cell>
          <cell r="AE509">
            <v>50</v>
          </cell>
          <cell r="AF509">
            <v>50</v>
          </cell>
        </row>
        <row r="510">
          <cell r="A510">
            <v>499</v>
          </cell>
          <cell r="B510" t="str">
            <v/>
          </cell>
          <cell r="C510" t="str">
            <v/>
          </cell>
          <cell r="D510" t="str">
            <v/>
          </cell>
          <cell r="E510" t="str">
            <v/>
          </cell>
          <cell r="F510" t="str">
            <v/>
          </cell>
          <cell r="G510" t="str">
            <v/>
          </cell>
          <cell r="H510" t="str">
            <v/>
          </cell>
          <cell r="I510" t="str">
            <v/>
          </cell>
          <cell r="J510" t="str">
            <v/>
          </cell>
          <cell r="K510" t="str">
            <v/>
          </cell>
          <cell r="L510" t="str">
            <v/>
          </cell>
          <cell r="M510" t="str">
            <v/>
          </cell>
          <cell r="N510" t="str">
            <v/>
          </cell>
          <cell r="O510" t="str">
            <v/>
          </cell>
          <cell r="P510" t="str">
            <v/>
          </cell>
          <cell r="Q510" t="str">
            <v/>
          </cell>
          <cell r="R510" t="str">
            <v/>
          </cell>
          <cell r="S510" t="str">
            <v/>
          </cell>
          <cell r="T510" t="str">
            <v/>
          </cell>
          <cell r="U510" t="str">
            <v/>
          </cell>
          <cell r="V510" t="str">
            <v/>
          </cell>
          <cell r="W510" t="str">
            <v/>
          </cell>
          <cell r="X510" t="str">
            <v/>
          </cell>
          <cell r="Y510" t="str">
            <v/>
          </cell>
          <cell r="Z510" t="str">
            <v/>
          </cell>
          <cell r="AA510" t="str">
            <v/>
          </cell>
          <cell r="AB510" t="str">
            <v/>
          </cell>
          <cell r="AC510" t="str">
            <v/>
          </cell>
          <cell r="AD510" t="str">
            <v/>
          </cell>
          <cell r="AE510" t="str">
            <v/>
          </cell>
          <cell r="AF510" t="str">
            <v/>
          </cell>
        </row>
        <row r="511">
          <cell r="A511">
            <v>500</v>
          </cell>
          <cell r="B511" t="str">
            <v/>
          </cell>
          <cell r="C511" t="str">
            <v/>
          </cell>
          <cell r="D511" t="str">
            <v/>
          </cell>
          <cell r="E511" t="str">
            <v/>
          </cell>
          <cell r="F511" t="str">
            <v/>
          </cell>
          <cell r="G511" t="str">
            <v/>
          </cell>
          <cell r="H511" t="str">
            <v/>
          </cell>
          <cell r="I511" t="str">
            <v/>
          </cell>
          <cell r="J511" t="str">
            <v/>
          </cell>
          <cell r="K511" t="str">
            <v/>
          </cell>
          <cell r="L511" t="str">
            <v/>
          </cell>
          <cell r="M511" t="str">
            <v/>
          </cell>
          <cell r="N511" t="str">
            <v/>
          </cell>
          <cell r="O511" t="str">
            <v/>
          </cell>
          <cell r="P511" t="str">
            <v/>
          </cell>
          <cell r="Q511" t="str">
            <v/>
          </cell>
          <cell r="R511" t="str">
            <v/>
          </cell>
          <cell r="S511" t="str">
            <v/>
          </cell>
          <cell r="T511" t="str">
            <v/>
          </cell>
          <cell r="U511" t="str">
            <v/>
          </cell>
          <cell r="V511" t="str">
            <v/>
          </cell>
          <cell r="W511" t="str">
            <v/>
          </cell>
          <cell r="X511" t="str">
            <v/>
          </cell>
          <cell r="Y511" t="str">
            <v/>
          </cell>
          <cell r="Z511" t="str">
            <v/>
          </cell>
          <cell r="AA511" t="str">
            <v/>
          </cell>
          <cell r="AB511" t="str">
            <v/>
          </cell>
          <cell r="AC511" t="str">
            <v/>
          </cell>
          <cell r="AD511" t="str">
            <v/>
          </cell>
          <cell r="AE511" t="str">
            <v/>
          </cell>
          <cell r="AF511" t="str">
            <v/>
          </cell>
        </row>
        <row r="512">
          <cell r="A512">
            <v>501</v>
          </cell>
          <cell r="B512" t="str">
            <v>Q6 49.5*41.0</v>
          </cell>
          <cell r="C512">
            <v>1041</v>
          </cell>
          <cell r="D512">
            <v>1257</v>
          </cell>
          <cell r="E512">
            <v>24</v>
          </cell>
          <cell r="F512">
            <v>24</v>
          </cell>
          <cell r="G512">
            <v>32</v>
          </cell>
          <cell r="H512">
            <v>32</v>
          </cell>
          <cell r="I512">
            <v>1</v>
          </cell>
          <cell r="J512">
            <v>1</v>
          </cell>
          <cell r="K512">
            <v>203.5</v>
          </cell>
          <cell r="L512">
            <v>1</v>
          </cell>
          <cell r="M512">
            <v>14</v>
          </cell>
          <cell r="N512">
            <v>31</v>
          </cell>
          <cell r="O512">
            <v>31</v>
          </cell>
          <cell r="P512">
            <v>44</v>
          </cell>
          <cell r="Q512">
            <v>0</v>
          </cell>
          <cell r="R512">
            <v>0.1</v>
          </cell>
          <cell r="S512">
            <v>0.1</v>
          </cell>
          <cell r="T512">
            <v>0.1</v>
          </cell>
          <cell r="U512">
            <v>1</v>
          </cell>
          <cell r="V512">
            <v>15</v>
          </cell>
          <cell r="W512">
            <v>12</v>
          </cell>
          <cell r="X512">
            <v>1</v>
          </cell>
          <cell r="Y512">
            <v>1</v>
          </cell>
          <cell r="Z512">
            <v>50</v>
          </cell>
          <cell r="AA512">
            <v>50</v>
          </cell>
          <cell r="AB512">
            <v>0.04</v>
          </cell>
          <cell r="AC512">
            <v>0.04</v>
          </cell>
          <cell r="AD512">
            <v>1</v>
          </cell>
          <cell r="AE512">
            <v>50</v>
          </cell>
          <cell r="AF512">
            <v>0.04</v>
          </cell>
        </row>
        <row r="513">
          <cell r="A513">
            <v>502</v>
          </cell>
          <cell r="B513" t="str">
            <v>Q6c49.5*41.0</v>
          </cell>
          <cell r="C513">
            <v>1041</v>
          </cell>
          <cell r="D513">
            <v>1257</v>
          </cell>
          <cell r="E513">
            <v>179</v>
          </cell>
          <cell r="F513">
            <v>179</v>
          </cell>
          <cell r="G513">
            <v>187</v>
          </cell>
          <cell r="H513">
            <v>187</v>
          </cell>
          <cell r="I513">
            <v>1</v>
          </cell>
          <cell r="J513">
            <v>1</v>
          </cell>
          <cell r="K513">
            <v>203.5</v>
          </cell>
          <cell r="L513">
            <v>1</v>
          </cell>
          <cell r="M513">
            <v>14</v>
          </cell>
          <cell r="N513">
            <v>31</v>
          </cell>
          <cell r="O513">
            <v>31</v>
          </cell>
          <cell r="P513">
            <v>44</v>
          </cell>
          <cell r="Q513">
            <v>0</v>
          </cell>
          <cell r="R513">
            <v>0.1</v>
          </cell>
          <cell r="S513">
            <v>0.1</v>
          </cell>
          <cell r="T513">
            <v>0.1</v>
          </cell>
          <cell r="U513">
            <v>1</v>
          </cell>
          <cell r="V513">
            <v>15</v>
          </cell>
          <cell r="W513">
            <v>12</v>
          </cell>
          <cell r="X513">
            <v>1</v>
          </cell>
          <cell r="Y513">
            <v>1</v>
          </cell>
          <cell r="Z513">
            <v>50</v>
          </cell>
          <cell r="AA513">
            <v>50</v>
          </cell>
          <cell r="AB513">
            <v>0.04</v>
          </cell>
          <cell r="AC513">
            <v>0.04</v>
          </cell>
          <cell r="AD513">
            <v>1</v>
          </cell>
          <cell r="AE513">
            <v>50</v>
          </cell>
          <cell r="AF513">
            <v>0.04</v>
          </cell>
        </row>
        <row r="514">
          <cell r="A514">
            <v>503</v>
          </cell>
          <cell r="B514" t="str">
            <v>Q6x49.5*41.0</v>
          </cell>
          <cell r="C514">
            <v>1041</v>
          </cell>
          <cell r="D514">
            <v>1257</v>
          </cell>
          <cell r="E514">
            <v>24</v>
          </cell>
          <cell r="F514">
            <v>24</v>
          </cell>
          <cell r="G514">
            <v>32</v>
          </cell>
          <cell r="H514">
            <v>32</v>
          </cell>
          <cell r="I514">
            <v>2</v>
          </cell>
          <cell r="J514">
            <v>2</v>
          </cell>
          <cell r="K514">
            <v>203.5</v>
          </cell>
          <cell r="L514">
            <v>4</v>
          </cell>
          <cell r="M514">
            <v>14</v>
          </cell>
          <cell r="N514">
            <v>31</v>
          </cell>
          <cell r="O514">
            <v>31</v>
          </cell>
          <cell r="P514">
            <v>44</v>
          </cell>
          <cell r="Q514">
            <v>0</v>
          </cell>
          <cell r="R514">
            <v>0.1</v>
          </cell>
          <cell r="S514">
            <v>0.1</v>
          </cell>
          <cell r="T514">
            <v>0.1</v>
          </cell>
          <cell r="U514">
            <v>1</v>
          </cell>
          <cell r="V514">
            <v>15</v>
          </cell>
          <cell r="W514">
            <v>12</v>
          </cell>
          <cell r="X514">
            <v>1</v>
          </cell>
          <cell r="Y514">
            <v>1</v>
          </cell>
          <cell r="Z514">
            <v>50</v>
          </cell>
          <cell r="AA514">
            <v>50</v>
          </cell>
          <cell r="AB514">
            <v>0.04</v>
          </cell>
          <cell r="AC514">
            <v>0.04</v>
          </cell>
          <cell r="AD514">
            <v>1</v>
          </cell>
          <cell r="AE514">
            <v>50</v>
          </cell>
          <cell r="AF514">
            <v>0.04</v>
          </cell>
        </row>
        <row r="515">
          <cell r="A515">
            <v>504</v>
          </cell>
          <cell r="B515" t="str">
            <v>Q6+49.5*41.0</v>
          </cell>
          <cell r="C515">
            <v>1041</v>
          </cell>
          <cell r="D515">
            <v>1257</v>
          </cell>
          <cell r="E515">
            <v>24</v>
          </cell>
          <cell r="F515">
            <v>24</v>
          </cell>
          <cell r="G515">
            <v>32</v>
          </cell>
          <cell r="H515">
            <v>32</v>
          </cell>
          <cell r="I515">
            <v>1</v>
          </cell>
          <cell r="J515">
            <v>1</v>
          </cell>
          <cell r="K515">
            <v>203.5</v>
          </cell>
          <cell r="L515">
            <v>1</v>
          </cell>
          <cell r="M515">
            <v>14</v>
          </cell>
          <cell r="N515">
            <v>31</v>
          </cell>
          <cell r="O515">
            <v>31</v>
          </cell>
          <cell r="P515">
            <v>44</v>
          </cell>
          <cell r="Q515">
            <v>0</v>
          </cell>
          <cell r="R515">
            <v>0.1</v>
          </cell>
          <cell r="S515">
            <v>0.1</v>
          </cell>
          <cell r="T515">
            <v>0.35</v>
          </cell>
          <cell r="U515">
            <v>3</v>
          </cell>
          <cell r="V515">
            <v>15</v>
          </cell>
          <cell r="W515">
            <v>12</v>
          </cell>
          <cell r="X515">
            <v>1</v>
          </cell>
          <cell r="Y515">
            <v>1</v>
          </cell>
          <cell r="Z515">
            <v>50</v>
          </cell>
          <cell r="AA515">
            <v>50</v>
          </cell>
          <cell r="AB515">
            <v>0.04</v>
          </cell>
          <cell r="AC515">
            <v>0.3</v>
          </cell>
          <cell r="AD515">
            <v>3</v>
          </cell>
          <cell r="AE515">
            <v>50</v>
          </cell>
          <cell r="AF515">
            <v>0.3</v>
          </cell>
        </row>
        <row r="516">
          <cell r="A516">
            <v>505</v>
          </cell>
          <cell r="B516" t="str">
            <v/>
          </cell>
          <cell r="C516" t="str">
            <v/>
          </cell>
          <cell r="D516" t="str">
            <v/>
          </cell>
          <cell r="E516" t="str">
            <v/>
          </cell>
          <cell r="F516" t="str">
            <v/>
          </cell>
          <cell r="G516" t="str">
            <v/>
          </cell>
          <cell r="H516" t="str">
            <v/>
          </cell>
          <cell r="I516" t="str">
            <v/>
          </cell>
          <cell r="J516" t="str">
            <v/>
          </cell>
          <cell r="K516" t="str">
            <v/>
          </cell>
          <cell r="L516" t="str">
            <v/>
          </cell>
          <cell r="M516" t="str">
            <v/>
          </cell>
          <cell r="N516" t="str">
            <v/>
          </cell>
          <cell r="O516" t="str">
            <v/>
          </cell>
          <cell r="P516" t="str">
            <v/>
          </cell>
          <cell r="Q516" t="str">
            <v/>
          </cell>
          <cell r="R516" t="str">
            <v/>
          </cell>
          <cell r="S516" t="str">
            <v/>
          </cell>
          <cell r="T516" t="str">
            <v/>
          </cell>
          <cell r="U516" t="str">
            <v/>
          </cell>
          <cell r="V516" t="str">
            <v/>
          </cell>
          <cell r="W516" t="str">
            <v/>
          </cell>
          <cell r="X516" t="str">
            <v/>
          </cell>
          <cell r="Y516" t="str">
            <v/>
          </cell>
          <cell r="Z516" t="str">
            <v/>
          </cell>
          <cell r="AA516" t="str">
            <v/>
          </cell>
          <cell r="AB516" t="str">
            <v/>
          </cell>
          <cell r="AC516" t="str">
            <v/>
          </cell>
          <cell r="AD516" t="str">
            <v/>
          </cell>
          <cell r="AE516" t="str">
            <v/>
          </cell>
          <cell r="AF516" t="str">
            <v/>
          </cell>
        </row>
        <row r="517">
          <cell r="A517">
            <v>506</v>
          </cell>
          <cell r="B517" t="str">
            <v>Q6 49.0*41.0</v>
          </cell>
          <cell r="C517">
            <v>1041</v>
          </cell>
          <cell r="D517">
            <v>1245</v>
          </cell>
          <cell r="E517">
            <v>24</v>
          </cell>
          <cell r="F517">
            <v>24</v>
          </cell>
          <cell r="G517">
            <v>26</v>
          </cell>
          <cell r="H517">
            <v>26</v>
          </cell>
          <cell r="I517">
            <v>1</v>
          </cell>
          <cell r="J517">
            <v>1</v>
          </cell>
          <cell r="K517">
            <v>203.5</v>
          </cell>
          <cell r="L517">
            <v>1</v>
          </cell>
          <cell r="M517">
            <v>14</v>
          </cell>
          <cell r="N517">
            <v>31</v>
          </cell>
          <cell r="O517">
            <v>31</v>
          </cell>
          <cell r="P517">
            <v>44</v>
          </cell>
          <cell r="Q517">
            <v>0</v>
          </cell>
          <cell r="R517">
            <v>0.1</v>
          </cell>
          <cell r="S517">
            <v>0.1</v>
          </cell>
          <cell r="T517">
            <v>0.1</v>
          </cell>
          <cell r="U517">
            <v>1</v>
          </cell>
          <cell r="V517">
            <v>15</v>
          </cell>
          <cell r="W517">
            <v>12</v>
          </cell>
          <cell r="X517">
            <v>1</v>
          </cell>
          <cell r="Y517">
            <v>1</v>
          </cell>
          <cell r="Z517">
            <v>50</v>
          </cell>
          <cell r="AA517">
            <v>50</v>
          </cell>
          <cell r="AB517">
            <v>0.04</v>
          </cell>
          <cell r="AC517">
            <v>0.04</v>
          </cell>
          <cell r="AD517">
            <v>1</v>
          </cell>
          <cell r="AE517">
            <v>50</v>
          </cell>
          <cell r="AF517">
            <v>0.04</v>
          </cell>
        </row>
        <row r="518">
          <cell r="A518">
            <v>507</v>
          </cell>
          <cell r="B518" t="str">
            <v>Q6b49.0*41.0</v>
          </cell>
          <cell r="C518">
            <v>1041</v>
          </cell>
          <cell r="D518">
            <v>1245</v>
          </cell>
          <cell r="E518">
            <v>209</v>
          </cell>
          <cell r="F518">
            <v>209</v>
          </cell>
          <cell r="G518">
            <v>246</v>
          </cell>
          <cell r="H518">
            <v>246</v>
          </cell>
          <cell r="I518">
            <v>1</v>
          </cell>
          <cell r="J518">
            <v>1</v>
          </cell>
          <cell r="K518">
            <v>203.5</v>
          </cell>
          <cell r="L518">
            <v>1</v>
          </cell>
          <cell r="M518">
            <v>14</v>
          </cell>
          <cell r="N518">
            <v>31</v>
          </cell>
          <cell r="O518">
            <v>31</v>
          </cell>
          <cell r="P518">
            <v>44</v>
          </cell>
          <cell r="Q518">
            <v>0</v>
          </cell>
          <cell r="R518">
            <v>0.1</v>
          </cell>
          <cell r="S518">
            <v>0.1</v>
          </cell>
          <cell r="T518">
            <v>0.1</v>
          </cell>
          <cell r="U518">
            <v>1</v>
          </cell>
          <cell r="V518">
            <v>15</v>
          </cell>
          <cell r="W518">
            <v>12</v>
          </cell>
          <cell r="X518">
            <v>1</v>
          </cell>
          <cell r="Y518">
            <v>1</v>
          </cell>
          <cell r="Z518">
            <v>50</v>
          </cell>
          <cell r="AA518">
            <v>50</v>
          </cell>
          <cell r="AB518">
            <v>0.04</v>
          </cell>
          <cell r="AC518">
            <v>0.04</v>
          </cell>
          <cell r="AD518">
            <v>1</v>
          </cell>
          <cell r="AE518">
            <v>50</v>
          </cell>
          <cell r="AF518">
            <v>0.04</v>
          </cell>
        </row>
        <row r="519">
          <cell r="A519">
            <v>508</v>
          </cell>
          <cell r="B519" t="str">
            <v>Q6x49.0*41.0</v>
          </cell>
          <cell r="C519">
            <v>1041</v>
          </cell>
          <cell r="D519">
            <v>1245</v>
          </cell>
          <cell r="E519">
            <v>24</v>
          </cell>
          <cell r="F519">
            <v>24</v>
          </cell>
          <cell r="G519">
            <v>26</v>
          </cell>
          <cell r="H519">
            <v>26</v>
          </cell>
          <cell r="I519">
            <v>2</v>
          </cell>
          <cell r="J519">
            <v>2</v>
          </cell>
          <cell r="K519">
            <v>203.5</v>
          </cell>
          <cell r="L519">
            <v>4</v>
          </cell>
          <cell r="M519">
            <v>14</v>
          </cell>
          <cell r="N519">
            <v>31</v>
          </cell>
          <cell r="O519">
            <v>31</v>
          </cell>
          <cell r="P519">
            <v>44</v>
          </cell>
          <cell r="Q519">
            <v>0</v>
          </cell>
          <cell r="R519">
            <v>0.1</v>
          </cell>
          <cell r="S519">
            <v>0.1</v>
          </cell>
          <cell r="T519">
            <v>0.1</v>
          </cell>
          <cell r="U519">
            <v>1</v>
          </cell>
          <cell r="V519">
            <v>15</v>
          </cell>
          <cell r="W519">
            <v>12</v>
          </cell>
          <cell r="X519">
            <v>1</v>
          </cell>
          <cell r="Y519">
            <v>1</v>
          </cell>
          <cell r="Z519">
            <v>50</v>
          </cell>
          <cell r="AA519">
            <v>50</v>
          </cell>
          <cell r="AB519">
            <v>0.04</v>
          </cell>
          <cell r="AC519">
            <v>0.04</v>
          </cell>
          <cell r="AD519">
            <v>1</v>
          </cell>
          <cell r="AE519">
            <v>50</v>
          </cell>
          <cell r="AF519">
            <v>0.04</v>
          </cell>
        </row>
        <row r="520">
          <cell r="A520">
            <v>509</v>
          </cell>
          <cell r="B520" t="str">
            <v>Q6d49.0*41.0</v>
          </cell>
          <cell r="C520">
            <v>1041</v>
          </cell>
          <cell r="D520">
            <v>1245</v>
          </cell>
          <cell r="E520">
            <v>154</v>
          </cell>
          <cell r="F520">
            <v>154</v>
          </cell>
          <cell r="G520">
            <v>161</v>
          </cell>
          <cell r="H520">
            <v>161</v>
          </cell>
          <cell r="I520">
            <v>1</v>
          </cell>
          <cell r="J520">
            <v>1</v>
          </cell>
          <cell r="K520">
            <v>203.5</v>
          </cell>
          <cell r="L520">
            <v>1</v>
          </cell>
          <cell r="M520">
            <v>14</v>
          </cell>
          <cell r="N520">
            <v>31</v>
          </cell>
          <cell r="O520">
            <v>31</v>
          </cell>
          <cell r="P520">
            <v>44</v>
          </cell>
          <cell r="Q520">
            <v>0</v>
          </cell>
          <cell r="R520">
            <v>0.1</v>
          </cell>
          <cell r="S520">
            <v>0.1</v>
          </cell>
          <cell r="T520">
            <v>0.1</v>
          </cell>
          <cell r="U520">
            <v>1</v>
          </cell>
          <cell r="V520">
            <v>15</v>
          </cell>
          <cell r="W520">
            <v>12</v>
          </cell>
          <cell r="X520">
            <v>1</v>
          </cell>
          <cell r="Y520">
            <v>1</v>
          </cell>
          <cell r="Z520">
            <v>50</v>
          </cell>
          <cell r="AA520">
            <v>50</v>
          </cell>
          <cell r="AB520">
            <v>0.04</v>
          </cell>
          <cell r="AC520">
            <v>0.04</v>
          </cell>
          <cell r="AD520">
            <v>1</v>
          </cell>
          <cell r="AE520">
            <v>50</v>
          </cell>
          <cell r="AF520">
            <v>0.04</v>
          </cell>
        </row>
        <row r="521">
          <cell r="A521">
            <v>510</v>
          </cell>
          <cell r="B521" t="str">
            <v>Q6+49.0*41.0</v>
          </cell>
          <cell r="C521">
            <v>1041</v>
          </cell>
          <cell r="D521">
            <v>1245</v>
          </cell>
          <cell r="E521">
            <v>24</v>
          </cell>
          <cell r="F521">
            <v>24</v>
          </cell>
          <cell r="G521">
            <v>26</v>
          </cell>
          <cell r="H521">
            <v>26</v>
          </cell>
          <cell r="I521">
            <v>1</v>
          </cell>
          <cell r="J521">
            <v>1</v>
          </cell>
          <cell r="K521">
            <v>203.5</v>
          </cell>
          <cell r="L521">
            <v>1</v>
          </cell>
          <cell r="M521">
            <v>14</v>
          </cell>
          <cell r="N521">
            <v>31</v>
          </cell>
          <cell r="O521">
            <v>31</v>
          </cell>
          <cell r="P521">
            <v>44</v>
          </cell>
          <cell r="Q521">
            <v>0</v>
          </cell>
          <cell r="R521">
            <v>0.1</v>
          </cell>
          <cell r="S521">
            <v>0.1</v>
          </cell>
          <cell r="T521">
            <v>0.35</v>
          </cell>
          <cell r="U521">
            <v>3</v>
          </cell>
          <cell r="V521">
            <v>15</v>
          </cell>
          <cell r="W521">
            <v>12</v>
          </cell>
          <cell r="X521">
            <v>1</v>
          </cell>
          <cell r="Y521">
            <v>1</v>
          </cell>
          <cell r="Z521">
            <v>50</v>
          </cell>
          <cell r="AA521">
            <v>50</v>
          </cell>
          <cell r="AB521">
            <v>0.04</v>
          </cell>
          <cell r="AC521">
            <v>0.3</v>
          </cell>
          <cell r="AD521">
            <v>3</v>
          </cell>
          <cell r="AE521">
            <v>50</v>
          </cell>
          <cell r="AF521">
            <v>0.3</v>
          </cell>
        </row>
        <row r="522">
          <cell r="A522">
            <v>511</v>
          </cell>
          <cell r="B522" t="str">
            <v>Q6 53.0*45.0</v>
          </cell>
          <cell r="C522">
            <v>1143</v>
          </cell>
          <cell r="D522">
            <v>1346</v>
          </cell>
          <cell r="E522">
            <v>25</v>
          </cell>
          <cell r="F522">
            <v>25</v>
          </cell>
          <cell r="G522">
            <v>26</v>
          </cell>
          <cell r="H522">
            <v>26</v>
          </cell>
          <cell r="I522">
            <v>1</v>
          </cell>
          <cell r="J522">
            <v>1</v>
          </cell>
          <cell r="K522">
            <v>203.5</v>
          </cell>
          <cell r="L522">
            <v>1</v>
          </cell>
          <cell r="M522">
            <v>12</v>
          </cell>
          <cell r="N522">
            <v>27</v>
          </cell>
          <cell r="O522">
            <v>27</v>
          </cell>
          <cell r="P522">
            <v>38</v>
          </cell>
          <cell r="Q522">
            <v>0</v>
          </cell>
          <cell r="R522">
            <v>0.1</v>
          </cell>
          <cell r="S522">
            <v>0.1</v>
          </cell>
          <cell r="T522">
            <v>0.1</v>
          </cell>
          <cell r="U522">
            <v>1</v>
          </cell>
          <cell r="V522">
            <v>15</v>
          </cell>
          <cell r="W522">
            <v>12</v>
          </cell>
          <cell r="X522">
            <v>1</v>
          </cell>
          <cell r="Y522">
            <v>1</v>
          </cell>
          <cell r="Z522">
            <v>50</v>
          </cell>
          <cell r="AA522">
            <v>50</v>
          </cell>
          <cell r="AB522">
            <v>0.04</v>
          </cell>
          <cell r="AC522">
            <v>0.04</v>
          </cell>
          <cell r="AD522">
            <v>1</v>
          </cell>
          <cell r="AE522">
            <v>50</v>
          </cell>
          <cell r="AF522">
            <v>0.04</v>
          </cell>
        </row>
        <row r="523">
          <cell r="A523">
            <v>512</v>
          </cell>
          <cell r="B523" t="str">
            <v>Q6d53.0*45.0</v>
          </cell>
          <cell r="C523">
            <v>1143</v>
          </cell>
          <cell r="D523">
            <v>1346</v>
          </cell>
          <cell r="E523">
            <v>205</v>
          </cell>
          <cell r="F523">
            <v>205</v>
          </cell>
          <cell r="G523">
            <v>211</v>
          </cell>
          <cell r="H523">
            <v>211</v>
          </cell>
          <cell r="I523">
            <v>1</v>
          </cell>
          <cell r="J523">
            <v>1</v>
          </cell>
          <cell r="K523">
            <v>203.5</v>
          </cell>
          <cell r="L523">
            <v>1</v>
          </cell>
          <cell r="M523">
            <v>12</v>
          </cell>
          <cell r="N523">
            <v>27</v>
          </cell>
          <cell r="O523">
            <v>27</v>
          </cell>
          <cell r="P523">
            <v>38</v>
          </cell>
          <cell r="Q523">
            <v>0</v>
          </cell>
          <cell r="R523">
            <v>0.1</v>
          </cell>
          <cell r="S523">
            <v>0.1</v>
          </cell>
          <cell r="T523">
            <v>0.1</v>
          </cell>
          <cell r="U523">
            <v>1</v>
          </cell>
          <cell r="V523">
            <v>15</v>
          </cell>
          <cell r="W523">
            <v>12</v>
          </cell>
          <cell r="X523">
            <v>1</v>
          </cell>
          <cell r="Y523">
            <v>1</v>
          </cell>
          <cell r="Z523">
            <v>50</v>
          </cell>
          <cell r="AA523">
            <v>50</v>
          </cell>
          <cell r="AB523">
            <v>0.04</v>
          </cell>
          <cell r="AC523">
            <v>0.04</v>
          </cell>
          <cell r="AD523">
            <v>1</v>
          </cell>
          <cell r="AE523">
            <v>50</v>
          </cell>
          <cell r="AF523">
            <v>0.04</v>
          </cell>
        </row>
        <row r="524">
          <cell r="A524">
            <v>513</v>
          </cell>
          <cell r="B524" t="str">
            <v>Q6x53.0*45.0</v>
          </cell>
          <cell r="C524">
            <v>1143</v>
          </cell>
          <cell r="D524">
            <v>1346</v>
          </cell>
          <cell r="E524">
            <v>10</v>
          </cell>
          <cell r="F524">
            <v>10</v>
          </cell>
          <cell r="G524">
            <v>11</v>
          </cell>
          <cell r="H524">
            <v>11</v>
          </cell>
          <cell r="I524">
            <v>2</v>
          </cell>
          <cell r="J524">
            <v>2</v>
          </cell>
          <cell r="K524">
            <v>203.5</v>
          </cell>
          <cell r="L524">
            <v>4</v>
          </cell>
          <cell r="M524">
            <v>12</v>
          </cell>
          <cell r="N524">
            <v>27</v>
          </cell>
          <cell r="O524">
            <v>27</v>
          </cell>
          <cell r="P524">
            <v>38</v>
          </cell>
          <cell r="Q524">
            <v>0</v>
          </cell>
          <cell r="R524">
            <v>0.1</v>
          </cell>
          <cell r="S524">
            <v>0.1</v>
          </cell>
          <cell r="T524">
            <v>0.1</v>
          </cell>
          <cell r="U524">
            <v>1</v>
          </cell>
          <cell r="V524">
            <v>15</v>
          </cell>
          <cell r="W524">
            <v>12</v>
          </cell>
          <cell r="X524">
            <v>1</v>
          </cell>
          <cell r="Y524">
            <v>1</v>
          </cell>
          <cell r="Z524">
            <v>50</v>
          </cell>
          <cell r="AA524">
            <v>50</v>
          </cell>
          <cell r="AB524">
            <v>0.04</v>
          </cell>
          <cell r="AC524">
            <v>0.04</v>
          </cell>
          <cell r="AD524">
            <v>1</v>
          </cell>
          <cell r="AE524">
            <v>50</v>
          </cell>
          <cell r="AF524">
            <v>0.04</v>
          </cell>
        </row>
        <row r="525">
          <cell r="A525">
            <v>514</v>
          </cell>
          <cell r="B525" t="str">
            <v>Q6+53.0*45.0</v>
          </cell>
          <cell r="C525">
            <v>1143</v>
          </cell>
          <cell r="D525">
            <v>1346</v>
          </cell>
          <cell r="E525">
            <v>25</v>
          </cell>
          <cell r="F525">
            <v>25</v>
          </cell>
          <cell r="G525">
            <v>26</v>
          </cell>
          <cell r="H525">
            <v>26</v>
          </cell>
          <cell r="I525">
            <v>1</v>
          </cell>
          <cell r="J525">
            <v>1</v>
          </cell>
          <cell r="K525">
            <v>203.5</v>
          </cell>
          <cell r="L525">
            <v>1</v>
          </cell>
          <cell r="M525">
            <v>12</v>
          </cell>
          <cell r="N525">
            <v>27</v>
          </cell>
          <cell r="O525">
            <v>27</v>
          </cell>
          <cell r="P525">
            <v>38</v>
          </cell>
          <cell r="Q525">
            <v>0</v>
          </cell>
          <cell r="R525">
            <v>0.1</v>
          </cell>
          <cell r="S525">
            <v>0.1</v>
          </cell>
          <cell r="T525">
            <v>0.35</v>
          </cell>
          <cell r="U525">
            <v>3</v>
          </cell>
          <cell r="V525">
            <v>15</v>
          </cell>
          <cell r="W525">
            <v>12</v>
          </cell>
          <cell r="X525">
            <v>1</v>
          </cell>
          <cell r="Y525">
            <v>1</v>
          </cell>
          <cell r="Z525">
            <v>50</v>
          </cell>
          <cell r="AA525">
            <v>50</v>
          </cell>
          <cell r="AB525">
            <v>0.04</v>
          </cell>
          <cell r="AC525">
            <v>0.3</v>
          </cell>
          <cell r="AD525">
            <v>3</v>
          </cell>
          <cell r="AE525">
            <v>50</v>
          </cell>
          <cell r="AF525">
            <v>0.3</v>
          </cell>
        </row>
        <row r="526">
          <cell r="A526">
            <v>515</v>
          </cell>
          <cell r="B526" t="str">
            <v/>
          </cell>
          <cell r="C526" t="str">
            <v/>
          </cell>
          <cell r="D526" t="str">
            <v/>
          </cell>
          <cell r="E526" t="str">
            <v/>
          </cell>
          <cell r="F526" t="str">
            <v/>
          </cell>
          <cell r="G526" t="str">
            <v/>
          </cell>
          <cell r="H526" t="str">
            <v/>
          </cell>
          <cell r="I526" t="str">
            <v/>
          </cell>
          <cell r="J526" t="str">
            <v/>
          </cell>
          <cell r="K526" t="str">
            <v/>
          </cell>
          <cell r="L526" t="str">
            <v/>
          </cell>
          <cell r="M526" t="str">
            <v/>
          </cell>
          <cell r="N526" t="str">
            <v/>
          </cell>
          <cell r="O526" t="str">
            <v/>
          </cell>
          <cell r="P526" t="str">
            <v/>
          </cell>
          <cell r="Q526" t="str">
            <v/>
          </cell>
          <cell r="R526" t="str">
            <v/>
          </cell>
          <cell r="S526" t="str">
            <v/>
          </cell>
          <cell r="T526" t="str">
            <v/>
          </cell>
          <cell r="U526" t="str">
            <v/>
          </cell>
          <cell r="V526" t="str">
            <v/>
          </cell>
          <cell r="W526" t="str">
            <v/>
          </cell>
          <cell r="X526" t="str">
            <v/>
          </cell>
          <cell r="Y526" t="str">
            <v/>
          </cell>
          <cell r="Z526" t="str">
            <v/>
          </cell>
          <cell r="AA526" t="str">
            <v/>
          </cell>
          <cell r="AB526" t="str">
            <v/>
          </cell>
          <cell r="AC526" t="str">
            <v/>
          </cell>
          <cell r="AD526" t="str">
            <v/>
          </cell>
          <cell r="AE526" t="str">
            <v/>
          </cell>
          <cell r="AF526" t="str">
            <v/>
          </cell>
        </row>
        <row r="527">
          <cell r="A527">
            <v>516</v>
          </cell>
          <cell r="B527" t="str">
            <v>Q7 53.0*45.0</v>
          </cell>
          <cell r="C527">
            <v>1143</v>
          </cell>
          <cell r="D527">
            <v>1346</v>
          </cell>
          <cell r="E527">
            <v>25</v>
          </cell>
          <cell r="F527">
            <v>25</v>
          </cell>
          <cell r="G527">
            <v>26</v>
          </cell>
          <cell r="H527">
            <v>26</v>
          </cell>
          <cell r="I527">
            <v>1</v>
          </cell>
          <cell r="J527">
            <v>1</v>
          </cell>
          <cell r="K527">
            <v>203.5</v>
          </cell>
          <cell r="L527">
            <v>1</v>
          </cell>
          <cell r="M527">
            <v>14</v>
          </cell>
          <cell r="N527">
            <v>32</v>
          </cell>
          <cell r="O527">
            <v>32</v>
          </cell>
          <cell r="P527">
            <v>44</v>
          </cell>
          <cell r="Q527">
            <v>0</v>
          </cell>
          <cell r="R527">
            <v>0.1</v>
          </cell>
          <cell r="S527">
            <v>0.1</v>
          </cell>
          <cell r="T527">
            <v>0.1</v>
          </cell>
          <cell r="U527">
            <v>1</v>
          </cell>
          <cell r="V527">
            <v>15</v>
          </cell>
          <cell r="W527">
            <v>12</v>
          </cell>
          <cell r="X527">
            <v>1</v>
          </cell>
          <cell r="Y527">
            <v>1</v>
          </cell>
          <cell r="Z527">
            <v>50</v>
          </cell>
          <cell r="AA527">
            <v>50</v>
          </cell>
          <cell r="AB527">
            <v>0.04</v>
          </cell>
          <cell r="AC527">
            <v>0.04</v>
          </cell>
          <cell r="AD527">
            <v>1</v>
          </cell>
          <cell r="AE527">
            <v>50</v>
          </cell>
          <cell r="AF527">
            <v>0.04</v>
          </cell>
        </row>
        <row r="528">
          <cell r="A528">
            <v>517</v>
          </cell>
          <cell r="B528" t="str">
            <v>Q7d53.0*45.0</v>
          </cell>
          <cell r="C528">
            <v>1143</v>
          </cell>
          <cell r="D528">
            <v>1346</v>
          </cell>
          <cell r="E528">
            <v>205</v>
          </cell>
          <cell r="F528">
            <v>205</v>
          </cell>
          <cell r="G528">
            <v>211</v>
          </cell>
          <cell r="H528">
            <v>211</v>
          </cell>
          <cell r="I528">
            <v>1</v>
          </cell>
          <cell r="J528">
            <v>1</v>
          </cell>
          <cell r="K528">
            <v>203.5</v>
          </cell>
          <cell r="L528">
            <v>1</v>
          </cell>
          <cell r="M528">
            <v>14</v>
          </cell>
          <cell r="N528">
            <v>32</v>
          </cell>
          <cell r="O528">
            <v>32</v>
          </cell>
          <cell r="P528">
            <v>44</v>
          </cell>
          <cell r="Q528">
            <v>0</v>
          </cell>
          <cell r="R528">
            <v>0.1</v>
          </cell>
          <cell r="S528">
            <v>0.1</v>
          </cell>
          <cell r="T528">
            <v>0.1</v>
          </cell>
          <cell r="U528">
            <v>1</v>
          </cell>
          <cell r="V528">
            <v>15</v>
          </cell>
          <cell r="W528">
            <v>12</v>
          </cell>
          <cell r="X528">
            <v>1</v>
          </cell>
          <cell r="Y528">
            <v>1</v>
          </cell>
          <cell r="Z528">
            <v>50</v>
          </cell>
          <cell r="AA528">
            <v>50</v>
          </cell>
          <cell r="AB528">
            <v>0.04</v>
          </cell>
          <cell r="AC528">
            <v>0.04</v>
          </cell>
          <cell r="AD528">
            <v>1</v>
          </cell>
          <cell r="AE528">
            <v>50</v>
          </cell>
          <cell r="AF528">
            <v>0.04</v>
          </cell>
        </row>
        <row r="529">
          <cell r="A529">
            <v>518</v>
          </cell>
          <cell r="B529" t="str">
            <v>Q7x53.0*45.0</v>
          </cell>
          <cell r="C529">
            <v>1143</v>
          </cell>
          <cell r="D529">
            <v>1346</v>
          </cell>
          <cell r="E529">
            <v>10</v>
          </cell>
          <cell r="F529">
            <v>10</v>
          </cell>
          <cell r="G529">
            <v>11</v>
          </cell>
          <cell r="H529">
            <v>11</v>
          </cell>
          <cell r="I529">
            <v>2</v>
          </cell>
          <cell r="J529">
            <v>2</v>
          </cell>
          <cell r="K529">
            <v>203.5</v>
          </cell>
          <cell r="L529">
            <v>4</v>
          </cell>
          <cell r="M529">
            <v>14</v>
          </cell>
          <cell r="N529">
            <v>32</v>
          </cell>
          <cell r="O529">
            <v>32</v>
          </cell>
          <cell r="P529">
            <v>44</v>
          </cell>
          <cell r="Q529">
            <v>0</v>
          </cell>
          <cell r="R529">
            <v>0.1</v>
          </cell>
          <cell r="S529">
            <v>0.1</v>
          </cell>
          <cell r="T529">
            <v>0.1</v>
          </cell>
          <cell r="U529">
            <v>1</v>
          </cell>
          <cell r="V529">
            <v>15</v>
          </cell>
          <cell r="W529">
            <v>12</v>
          </cell>
          <cell r="X529">
            <v>1</v>
          </cell>
          <cell r="Y529">
            <v>1</v>
          </cell>
          <cell r="Z529">
            <v>50</v>
          </cell>
          <cell r="AA529">
            <v>50</v>
          </cell>
          <cell r="AB529">
            <v>0.04</v>
          </cell>
          <cell r="AC529">
            <v>0.04</v>
          </cell>
          <cell r="AD529">
            <v>1</v>
          </cell>
          <cell r="AE529">
            <v>50</v>
          </cell>
          <cell r="AF529">
            <v>0.04</v>
          </cell>
        </row>
        <row r="530">
          <cell r="A530">
            <v>519</v>
          </cell>
          <cell r="B530" t="str">
            <v>Q7+53.0*45.0</v>
          </cell>
          <cell r="C530">
            <v>1143</v>
          </cell>
          <cell r="D530">
            <v>1346</v>
          </cell>
          <cell r="E530">
            <v>25</v>
          </cell>
          <cell r="F530">
            <v>25</v>
          </cell>
          <cell r="G530">
            <v>26</v>
          </cell>
          <cell r="H530">
            <v>26</v>
          </cell>
          <cell r="I530">
            <v>1</v>
          </cell>
          <cell r="J530">
            <v>1</v>
          </cell>
          <cell r="K530">
            <v>203.5</v>
          </cell>
          <cell r="L530">
            <v>1</v>
          </cell>
          <cell r="M530">
            <v>14</v>
          </cell>
          <cell r="N530">
            <v>32</v>
          </cell>
          <cell r="O530">
            <v>32</v>
          </cell>
          <cell r="P530">
            <v>44</v>
          </cell>
          <cell r="Q530">
            <v>0</v>
          </cell>
          <cell r="R530">
            <v>0.1</v>
          </cell>
          <cell r="S530">
            <v>0.1</v>
          </cell>
          <cell r="T530">
            <v>0.35</v>
          </cell>
          <cell r="U530">
            <v>9999</v>
          </cell>
          <cell r="V530">
            <v>15</v>
          </cell>
          <cell r="W530">
            <v>12</v>
          </cell>
          <cell r="X530">
            <v>1</v>
          </cell>
          <cell r="Y530">
            <v>1</v>
          </cell>
          <cell r="Z530">
            <v>50</v>
          </cell>
          <cell r="AA530">
            <v>50</v>
          </cell>
          <cell r="AB530">
            <v>0.04</v>
          </cell>
          <cell r="AC530">
            <v>0.3</v>
          </cell>
          <cell r="AD530">
            <v>9999</v>
          </cell>
          <cell r="AE530">
            <v>50</v>
          </cell>
          <cell r="AF530">
            <v>0.3</v>
          </cell>
        </row>
        <row r="531">
          <cell r="A531">
            <v>520</v>
          </cell>
          <cell r="B531" t="str">
            <v>Q7 53.5*45.0</v>
          </cell>
          <cell r="C531">
            <v>1143</v>
          </cell>
          <cell r="D531">
            <v>1359</v>
          </cell>
          <cell r="E531">
            <v>25</v>
          </cell>
          <cell r="F531">
            <v>25</v>
          </cell>
          <cell r="G531">
            <v>33</v>
          </cell>
          <cell r="H531">
            <v>33</v>
          </cell>
          <cell r="I531">
            <v>1</v>
          </cell>
          <cell r="J531">
            <v>1</v>
          </cell>
          <cell r="K531">
            <v>203.5</v>
          </cell>
          <cell r="L531">
            <v>1</v>
          </cell>
          <cell r="M531">
            <v>14</v>
          </cell>
          <cell r="N531">
            <v>32</v>
          </cell>
          <cell r="O531">
            <v>32</v>
          </cell>
          <cell r="P531">
            <v>44</v>
          </cell>
          <cell r="Q531">
            <v>0</v>
          </cell>
          <cell r="R531">
            <v>0.1</v>
          </cell>
          <cell r="S531">
            <v>0.1</v>
          </cell>
          <cell r="T531">
            <v>0.1</v>
          </cell>
          <cell r="U531">
            <v>1</v>
          </cell>
          <cell r="V531">
            <v>15</v>
          </cell>
          <cell r="W531">
            <v>12</v>
          </cell>
          <cell r="X531">
            <v>1</v>
          </cell>
          <cell r="Y531">
            <v>1</v>
          </cell>
          <cell r="Z531">
            <v>50</v>
          </cell>
          <cell r="AA531">
            <v>50</v>
          </cell>
          <cell r="AB531">
            <v>0.04</v>
          </cell>
          <cell r="AC531">
            <v>0.04</v>
          </cell>
          <cell r="AD531">
            <v>1</v>
          </cell>
          <cell r="AE531">
            <v>50</v>
          </cell>
          <cell r="AF531">
            <v>0.04</v>
          </cell>
        </row>
        <row r="532">
          <cell r="A532">
            <v>521</v>
          </cell>
          <cell r="B532" t="str">
            <v>Q7d53.5*45.0</v>
          </cell>
          <cell r="C532">
            <v>1143</v>
          </cell>
          <cell r="D532">
            <v>1359</v>
          </cell>
          <cell r="E532">
            <v>205</v>
          </cell>
          <cell r="F532">
            <v>205</v>
          </cell>
          <cell r="G532">
            <v>218</v>
          </cell>
          <cell r="H532">
            <v>218</v>
          </cell>
          <cell r="I532">
            <v>1</v>
          </cell>
          <cell r="J532">
            <v>1</v>
          </cell>
          <cell r="K532">
            <v>203.5</v>
          </cell>
          <cell r="L532">
            <v>1</v>
          </cell>
          <cell r="M532">
            <v>14</v>
          </cell>
          <cell r="N532">
            <v>32</v>
          </cell>
          <cell r="O532">
            <v>32</v>
          </cell>
          <cell r="P532">
            <v>44</v>
          </cell>
          <cell r="Q532">
            <v>0</v>
          </cell>
          <cell r="R532">
            <v>0.1</v>
          </cell>
          <cell r="S532">
            <v>0.1</v>
          </cell>
          <cell r="T532">
            <v>0.1</v>
          </cell>
          <cell r="U532">
            <v>1</v>
          </cell>
          <cell r="V532">
            <v>15</v>
          </cell>
          <cell r="W532">
            <v>12</v>
          </cell>
          <cell r="X532">
            <v>1</v>
          </cell>
          <cell r="Y532">
            <v>1</v>
          </cell>
          <cell r="Z532">
            <v>50</v>
          </cell>
          <cell r="AA532">
            <v>50</v>
          </cell>
          <cell r="AB532">
            <v>0.04</v>
          </cell>
          <cell r="AC532">
            <v>0.04</v>
          </cell>
          <cell r="AD532">
            <v>1</v>
          </cell>
          <cell r="AE532">
            <v>50</v>
          </cell>
          <cell r="AF532">
            <v>0.04</v>
          </cell>
        </row>
        <row r="533">
          <cell r="A533">
            <v>522</v>
          </cell>
          <cell r="B533" t="str">
            <v>Q7x53.5*45.0</v>
          </cell>
          <cell r="C533">
            <v>1143</v>
          </cell>
          <cell r="D533">
            <v>1359</v>
          </cell>
          <cell r="E533">
            <v>10</v>
          </cell>
          <cell r="F533">
            <v>10</v>
          </cell>
          <cell r="G533">
            <v>8</v>
          </cell>
          <cell r="H533">
            <v>8</v>
          </cell>
          <cell r="I533">
            <v>2</v>
          </cell>
          <cell r="J533">
            <v>2</v>
          </cell>
          <cell r="K533">
            <v>203.5</v>
          </cell>
          <cell r="L533">
            <v>4</v>
          </cell>
          <cell r="M533">
            <v>14</v>
          </cell>
          <cell r="N533">
            <v>32</v>
          </cell>
          <cell r="O533">
            <v>32</v>
          </cell>
          <cell r="P533">
            <v>44</v>
          </cell>
          <cell r="Q533">
            <v>0</v>
          </cell>
          <cell r="R533">
            <v>0.1</v>
          </cell>
          <cell r="S533">
            <v>0.1</v>
          </cell>
          <cell r="T533">
            <v>0.1</v>
          </cell>
          <cell r="U533">
            <v>1</v>
          </cell>
          <cell r="V533">
            <v>15</v>
          </cell>
          <cell r="W533">
            <v>12</v>
          </cell>
          <cell r="X533">
            <v>1</v>
          </cell>
          <cell r="Y533">
            <v>1</v>
          </cell>
          <cell r="Z533">
            <v>50</v>
          </cell>
          <cell r="AA533">
            <v>50</v>
          </cell>
          <cell r="AB533">
            <v>0.04</v>
          </cell>
          <cell r="AC533">
            <v>0.04</v>
          </cell>
          <cell r="AD533">
            <v>1</v>
          </cell>
          <cell r="AE533">
            <v>50</v>
          </cell>
          <cell r="AF533">
            <v>0.04</v>
          </cell>
        </row>
        <row r="534">
          <cell r="A534">
            <v>523</v>
          </cell>
          <cell r="B534" t="str">
            <v>Q7+53.5*45.0</v>
          </cell>
          <cell r="C534">
            <v>1143</v>
          </cell>
          <cell r="D534">
            <v>1359</v>
          </cell>
          <cell r="E534">
            <v>25</v>
          </cell>
          <cell r="F534">
            <v>25</v>
          </cell>
          <cell r="G534">
            <v>33</v>
          </cell>
          <cell r="H534">
            <v>33</v>
          </cell>
          <cell r="I534">
            <v>1</v>
          </cell>
          <cell r="J534">
            <v>1</v>
          </cell>
          <cell r="K534">
            <v>203.5</v>
          </cell>
          <cell r="L534">
            <v>1</v>
          </cell>
          <cell r="M534">
            <v>14</v>
          </cell>
          <cell r="N534">
            <v>32</v>
          </cell>
          <cell r="O534">
            <v>32</v>
          </cell>
          <cell r="P534">
            <v>44</v>
          </cell>
          <cell r="Q534">
            <v>0</v>
          </cell>
          <cell r="R534">
            <v>0.1</v>
          </cell>
          <cell r="S534">
            <v>0.1</v>
          </cell>
          <cell r="T534">
            <v>0.35</v>
          </cell>
          <cell r="U534">
            <v>9999</v>
          </cell>
          <cell r="V534">
            <v>15</v>
          </cell>
          <cell r="W534">
            <v>12</v>
          </cell>
          <cell r="X534">
            <v>1</v>
          </cell>
          <cell r="Y534">
            <v>1</v>
          </cell>
          <cell r="Z534">
            <v>50</v>
          </cell>
          <cell r="AA534">
            <v>50</v>
          </cell>
          <cell r="AB534">
            <v>0.04</v>
          </cell>
          <cell r="AC534">
            <v>0.3</v>
          </cell>
          <cell r="AD534">
            <v>9999</v>
          </cell>
          <cell r="AE534">
            <v>50</v>
          </cell>
          <cell r="AF534">
            <v>0.3</v>
          </cell>
        </row>
        <row r="535">
          <cell r="A535">
            <v>524</v>
          </cell>
          <cell r="B535" t="str">
            <v>Q7!53.5*45.0</v>
          </cell>
          <cell r="C535">
            <v>1143</v>
          </cell>
          <cell r="D535">
            <v>1359</v>
          </cell>
          <cell r="E535">
            <v>25</v>
          </cell>
          <cell r="F535">
            <v>25</v>
          </cell>
          <cell r="G535">
            <v>33</v>
          </cell>
          <cell r="H535">
            <v>33</v>
          </cell>
          <cell r="I535">
            <v>1</v>
          </cell>
          <cell r="J535">
            <v>1</v>
          </cell>
          <cell r="K535">
            <v>203.5</v>
          </cell>
          <cell r="L535">
            <v>1</v>
          </cell>
          <cell r="M535">
            <v>14</v>
          </cell>
          <cell r="N535">
            <v>32</v>
          </cell>
          <cell r="O535">
            <v>32</v>
          </cell>
          <cell r="P535">
            <v>44</v>
          </cell>
          <cell r="Q535">
            <v>0</v>
          </cell>
          <cell r="R535">
            <v>0.1</v>
          </cell>
          <cell r="S535">
            <v>0.5</v>
          </cell>
          <cell r="T535">
            <v>1</v>
          </cell>
          <cell r="U535">
            <v>3</v>
          </cell>
          <cell r="V535">
            <v>15</v>
          </cell>
          <cell r="W535">
            <v>12</v>
          </cell>
          <cell r="X535">
            <v>1</v>
          </cell>
          <cell r="Y535">
            <v>1</v>
          </cell>
          <cell r="Z535">
            <v>50</v>
          </cell>
          <cell r="AA535">
            <v>50</v>
          </cell>
          <cell r="AB535">
            <v>50</v>
          </cell>
          <cell r="AC535">
            <v>50</v>
          </cell>
          <cell r="AD535">
            <v>3</v>
          </cell>
          <cell r="AE535">
            <v>50</v>
          </cell>
          <cell r="AF535">
            <v>50</v>
          </cell>
        </row>
        <row r="536">
          <cell r="A536">
            <v>525</v>
          </cell>
          <cell r="B536" t="str">
            <v>Q7=53.5*45.0</v>
          </cell>
          <cell r="C536">
            <v>1143</v>
          </cell>
          <cell r="D536">
            <v>1359</v>
          </cell>
          <cell r="E536">
            <v>25</v>
          </cell>
          <cell r="F536">
            <v>25</v>
          </cell>
          <cell r="G536">
            <v>33</v>
          </cell>
          <cell r="H536">
            <v>33</v>
          </cell>
          <cell r="I536">
            <v>1</v>
          </cell>
          <cell r="J536">
            <v>1</v>
          </cell>
          <cell r="K536">
            <v>203.5</v>
          </cell>
          <cell r="L536">
            <v>1</v>
          </cell>
          <cell r="M536">
            <v>14</v>
          </cell>
          <cell r="N536">
            <v>32</v>
          </cell>
          <cell r="O536">
            <v>32</v>
          </cell>
          <cell r="P536">
            <v>44</v>
          </cell>
          <cell r="Q536">
            <v>0</v>
          </cell>
          <cell r="R536">
            <v>0.1</v>
          </cell>
          <cell r="S536">
            <v>0.1</v>
          </cell>
          <cell r="T536">
            <v>0.5</v>
          </cell>
          <cell r="U536">
            <v>1</v>
          </cell>
          <cell r="V536">
            <v>15</v>
          </cell>
          <cell r="W536">
            <v>12</v>
          </cell>
          <cell r="X536">
            <v>1</v>
          </cell>
          <cell r="Y536">
            <v>1</v>
          </cell>
          <cell r="Z536">
            <v>50</v>
          </cell>
          <cell r="AA536">
            <v>50</v>
          </cell>
          <cell r="AB536">
            <v>50</v>
          </cell>
          <cell r="AC536">
            <v>50</v>
          </cell>
          <cell r="AD536">
            <v>1</v>
          </cell>
          <cell r="AE536">
            <v>50</v>
          </cell>
          <cell r="AF536">
            <v>50</v>
          </cell>
        </row>
        <row r="537">
          <cell r="A537">
            <v>526</v>
          </cell>
          <cell r="B537" t="str">
            <v>Q6 53.5*45.0</v>
          </cell>
          <cell r="C537">
            <v>1143</v>
          </cell>
          <cell r="D537">
            <v>1359</v>
          </cell>
          <cell r="E537">
            <v>25</v>
          </cell>
          <cell r="F537">
            <v>25</v>
          </cell>
          <cell r="G537">
            <v>33</v>
          </cell>
          <cell r="H537">
            <v>33</v>
          </cell>
          <cell r="I537">
            <v>1</v>
          </cell>
          <cell r="J537">
            <v>1</v>
          </cell>
          <cell r="K537">
            <v>203.5</v>
          </cell>
          <cell r="L537">
            <v>1</v>
          </cell>
          <cell r="M537">
            <v>12</v>
          </cell>
          <cell r="N537">
            <v>27</v>
          </cell>
          <cell r="O537">
            <v>27</v>
          </cell>
          <cell r="P537">
            <v>38</v>
          </cell>
          <cell r="Q537">
            <v>0</v>
          </cell>
          <cell r="R537">
            <v>0.1</v>
          </cell>
          <cell r="S537">
            <v>0.1</v>
          </cell>
          <cell r="T537">
            <v>0.1</v>
          </cell>
          <cell r="U537">
            <v>1</v>
          </cell>
          <cell r="V537">
            <v>15</v>
          </cell>
          <cell r="W537">
            <v>12</v>
          </cell>
          <cell r="X537">
            <v>1</v>
          </cell>
          <cell r="Y537">
            <v>1</v>
          </cell>
          <cell r="Z537">
            <v>50</v>
          </cell>
          <cell r="AA537">
            <v>50</v>
          </cell>
          <cell r="AB537">
            <v>0.04</v>
          </cell>
          <cell r="AC537">
            <v>0.04</v>
          </cell>
          <cell r="AD537">
            <v>1</v>
          </cell>
          <cell r="AE537">
            <v>50</v>
          </cell>
          <cell r="AF537">
            <v>0.04</v>
          </cell>
        </row>
        <row r="538">
          <cell r="A538">
            <v>527</v>
          </cell>
          <cell r="B538" t="str">
            <v>Q6d53.5*45.0</v>
          </cell>
          <cell r="C538">
            <v>1143</v>
          </cell>
          <cell r="D538">
            <v>1359</v>
          </cell>
          <cell r="E538">
            <v>205</v>
          </cell>
          <cell r="F538">
            <v>205</v>
          </cell>
          <cell r="G538">
            <v>218</v>
          </cell>
          <cell r="H538">
            <v>218</v>
          </cell>
          <cell r="I538">
            <v>1</v>
          </cell>
          <cell r="J538">
            <v>1</v>
          </cell>
          <cell r="K538">
            <v>203.5</v>
          </cell>
          <cell r="L538">
            <v>1</v>
          </cell>
          <cell r="M538">
            <v>12</v>
          </cell>
          <cell r="N538">
            <v>27</v>
          </cell>
          <cell r="O538">
            <v>27</v>
          </cell>
          <cell r="P538">
            <v>38</v>
          </cell>
          <cell r="Q538">
            <v>0</v>
          </cell>
          <cell r="R538">
            <v>0.1</v>
          </cell>
          <cell r="S538">
            <v>0.1</v>
          </cell>
          <cell r="T538">
            <v>0.1</v>
          </cell>
          <cell r="U538">
            <v>1</v>
          </cell>
          <cell r="V538">
            <v>15</v>
          </cell>
          <cell r="W538">
            <v>12</v>
          </cell>
          <cell r="X538">
            <v>1</v>
          </cell>
          <cell r="Y538">
            <v>1</v>
          </cell>
          <cell r="Z538">
            <v>50</v>
          </cell>
          <cell r="AA538">
            <v>50</v>
          </cell>
          <cell r="AB538">
            <v>0.04</v>
          </cell>
          <cell r="AC538">
            <v>0.04</v>
          </cell>
          <cell r="AD538">
            <v>1</v>
          </cell>
          <cell r="AE538">
            <v>50</v>
          </cell>
          <cell r="AF538">
            <v>0.04</v>
          </cell>
        </row>
        <row r="539">
          <cell r="A539">
            <v>528</v>
          </cell>
          <cell r="B539" t="str">
            <v>Q6x53.5*45.0</v>
          </cell>
          <cell r="C539">
            <v>1143</v>
          </cell>
          <cell r="D539">
            <v>1359</v>
          </cell>
          <cell r="E539">
            <v>10</v>
          </cell>
          <cell r="F539">
            <v>10</v>
          </cell>
          <cell r="G539">
            <v>8</v>
          </cell>
          <cell r="H539">
            <v>8</v>
          </cell>
          <cell r="I539">
            <v>2</v>
          </cell>
          <cell r="J539">
            <v>2</v>
          </cell>
          <cell r="K539">
            <v>203.5</v>
          </cell>
          <cell r="L539">
            <v>4</v>
          </cell>
          <cell r="M539">
            <v>12</v>
          </cell>
          <cell r="N539">
            <v>27</v>
          </cell>
          <cell r="O539">
            <v>27</v>
          </cell>
          <cell r="P539">
            <v>38</v>
          </cell>
          <cell r="Q539">
            <v>0</v>
          </cell>
          <cell r="R539">
            <v>0.1</v>
          </cell>
          <cell r="S539">
            <v>0.1</v>
          </cell>
          <cell r="T539">
            <v>0.1</v>
          </cell>
          <cell r="U539">
            <v>1</v>
          </cell>
          <cell r="V539">
            <v>15</v>
          </cell>
          <cell r="W539">
            <v>12</v>
          </cell>
          <cell r="X539">
            <v>1</v>
          </cell>
          <cell r="Y539">
            <v>1</v>
          </cell>
          <cell r="Z539">
            <v>50</v>
          </cell>
          <cell r="AA539">
            <v>50</v>
          </cell>
          <cell r="AB539">
            <v>0.04</v>
          </cell>
          <cell r="AC539">
            <v>0.04</v>
          </cell>
          <cell r="AD539">
            <v>1</v>
          </cell>
          <cell r="AE539">
            <v>50</v>
          </cell>
          <cell r="AF539">
            <v>0.04</v>
          </cell>
        </row>
        <row r="540">
          <cell r="A540">
            <v>529</v>
          </cell>
          <cell r="B540" t="str">
            <v>Q6+53.5*45.0</v>
          </cell>
          <cell r="C540">
            <v>1143</v>
          </cell>
          <cell r="D540">
            <v>1359</v>
          </cell>
          <cell r="E540">
            <v>25</v>
          </cell>
          <cell r="F540">
            <v>25</v>
          </cell>
          <cell r="G540">
            <v>33</v>
          </cell>
          <cell r="H540">
            <v>33</v>
          </cell>
          <cell r="I540">
            <v>1</v>
          </cell>
          <cell r="J540">
            <v>1</v>
          </cell>
          <cell r="K540">
            <v>203.5</v>
          </cell>
          <cell r="L540">
            <v>1</v>
          </cell>
          <cell r="M540">
            <v>12</v>
          </cell>
          <cell r="N540">
            <v>27</v>
          </cell>
          <cell r="O540">
            <v>27</v>
          </cell>
          <cell r="P540">
            <v>38</v>
          </cell>
          <cell r="Q540">
            <v>0</v>
          </cell>
          <cell r="R540">
            <v>0.1</v>
          </cell>
          <cell r="S540">
            <v>0.1</v>
          </cell>
          <cell r="T540">
            <v>0.35</v>
          </cell>
          <cell r="U540">
            <v>3</v>
          </cell>
          <cell r="V540">
            <v>15</v>
          </cell>
          <cell r="W540">
            <v>12</v>
          </cell>
          <cell r="X540">
            <v>1</v>
          </cell>
          <cell r="Y540">
            <v>1</v>
          </cell>
          <cell r="Z540">
            <v>50</v>
          </cell>
          <cell r="AA540">
            <v>50</v>
          </cell>
          <cell r="AB540">
            <v>0.04</v>
          </cell>
          <cell r="AC540">
            <v>0.3</v>
          </cell>
          <cell r="AD540">
            <v>3</v>
          </cell>
          <cell r="AE540">
            <v>50</v>
          </cell>
          <cell r="AF540">
            <v>0.3</v>
          </cell>
        </row>
        <row r="541">
          <cell r="A541">
            <v>530</v>
          </cell>
          <cell r="B541" t="str">
            <v/>
          </cell>
          <cell r="C541" t="str">
            <v/>
          </cell>
          <cell r="D541" t="str">
            <v/>
          </cell>
          <cell r="E541" t="str">
            <v/>
          </cell>
          <cell r="F541" t="str">
            <v/>
          </cell>
          <cell r="G541" t="str">
            <v/>
          </cell>
          <cell r="H541" t="str">
            <v/>
          </cell>
          <cell r="I541" t="str">
            <v/>
          </cell>
          <cell r="J541" t="str">
            <v/>
          </cell>
          <cell r="K541" t="str">
            <v/>
          </cell>
          <cell r="L541" t="str">
            <v/>
          </cell>
          <cell r="M541" t="str">
            <v/>
          </cell>
          <cell r="N541" t="str">
            <v/>
          </cell>
          <cell r="O541" t="str">
            <v/>
          </cell>
          <cell r="P541" t="str">
            <v/>
          </cell>
          <cell r="Q541" t="str">
            <v/>
          </cell>
          <cell r="R541" t="str">
            <v/>
          </cell>
          <cell r="S541" t="str">
            <v/>
          </cell>
          <cell r="T541" t="str">
            <v/>
          </cell>
          <cell r="U541" t="str">
            <v/>
          </cell>
          <cell r="V541" t="str">
            <v/>
          </cell>
          <cell r="W541" t="str">
            <v/>
          </cell>
          <cell r="X541" t="str">
            <v/>
          </cell>
          <cell r="Y541" t="str">
            <v/>
          </cell>
          <cell r="Z541" t="str">
            <v/>
          </cell>
          <cell r="AA541" t="str">
            <v/>
          </cell>
          <cell r="AB541" t="str">
            <v/>
          </cell>
          <cell r="AC541" t="str">
            <v/>
          </cell>
          <cell r="AD541" t="str">
            <v/>
          </cell>
          <cell r="AE541" t="str">
            <v/>
          </cell>
          <cell r="AF541" t="str">
            <v/>
          </cell>
        </row>
        <row r="542">
          <cell r="A542">
            <v>531</v>
          </cell>
          <cell r="B542" t="str">
            <v>Q7h44.5*28.0</v>
          </cell>
          <cell r="C542">
            <v>711</v>
          </cell>
          <cell r="D542">
            <v>1130</v>
          </cell>
          <cell r="E542">
            <v>8</v>
          </cell>
          <cell r="F542">
            <v>8</v>
          </cell>
          <cell r="G542">
            <v>8</v>
          </cell>
          <cell r="H542">
            <v>8</v>
          </cell>
          <cell r="I542">
            <v>1</v>
          </cell>
          <cell r="J542">
            <v>2</v>
          </cell>
          <cell r="K542">
            <v>203.5</v>
          </cell>
          <cell r="L542">
            <v>1</v>
          </cell>
          <cell r="M542">
            <v>26</v>
          </cell>
          <cell r="N542">
            <v>59</v>
          </cell>
          <cell r="O542">
            <v>59</v>
          </cell>
          <cell r="P542">
            <v>82</v>
          </cell>
          <cell r="Q542">
            <v>0</v>
          </cell>
          <cell r="R542">
            <v>0.1</v>
          </cell>
          <cell r="S542">
            <v>0.1</v>
          </cell>
          <cell r="T542">
            <v>0.1</v>
          </cell>
          <cell r="U542">
            <v>1</v>
          </cell>
          <cell r="V542">
            <v>15</v>
          </cell>
          <cell r="W542">
            <v>12</v>
          </cell>
          <cell r="X542">
            <v>1</v>
          </cell>
          <cell r="Y542">
            <v>1</v>
          </cell>
          <cell r="Z542">
            <v>50</v>
          </cell>
          <cell r="AA542">
            <v>50</v>
          </cell>
          <cell r="AB542">
            <v>0.04</v>
          </cell>
          <cell r="AC542">
            <v>0.04</v>
          </cell>
          <cell r="AD542">
            <v>1</v>
          </cell>
          <cell r="AE542">
            <v>50</v>
          </cell>
          <cell r="AF542">
            <v>0.04</v>
          </cell>
        </row>
        <row r="543">
          <cell r="A543">
            <v>532</v>
          </cell>
          <cell r="B543" t="str">
            <v>Q7c44.5*28.0</v>
          </cell>
          <cell r="C543">
            <v>711</v>
          </cell>
          <cell r="D543">
            <v>1130</v>
          </cell>
          <cell r="E543">
            <v>14</v>
          </cell>
          <cell r="F543">
            <v>14</v>
          </cell>
          <cell r="G543">
            <v>123</v>
          </cell>
          <cell r="H543">
            <v>123</v>
          </cell>
          <cell r="I543">
            <v>1</v>
          </cell>
          <cell r="J543">
            <v>1</v>
          </cell>
          <cell r="K543">
            <v>203.5</v>
          </cell>
          <cell r="L543">
            <v>1</v>
          </cell>
          <cell r="M543">
            <v>26</v>
          </cell>
          <cell r="N543">
            <v>59</v>
          </cell>
          <cell r="O543">
            <v>59</v>
          </cell>
          <cell r="P543">
            <v>82</v>
          </cell>
          <cell r="Q543">
            <v>0</v>
          </cell>
          <cell r="R543">
            <v>0.1</v>
          </cell>
          <cell r="S543">
            <v>0.1</v>
          </cell>
          <cell r="T543">
            <v>0.1</v>
          </cell>
          <cell r="U543">
            <v>1</v>
          </cell>
          <cell r="V543">
            <v>15</v>
          </cell>
          <cell r="W543">
            <v>12</v>
          </cell>
          <cell r="X543">
            <v>1</v>
          </cell>
          <cell r="Y543">
            <v>1</v>
          </cell>
          <cell r="Z543">
            <v>50</v>
          </cell>
          <cell r="AA543">
            <v>50</v>
          </cell>
          <cell r="AB543">
            <v>0.04</v>
          </cell>
          <cell r="AC543">
            <v>0.04</v>
          </cell>
          <cell r="AD543">
            <v>1</v>
          </cell>
          <cell r="AE543">
            <v>50</v>
          </cell>
          <cell r="AF543">
            <v>0.04</v>
          </cell>
        </row>
        <row r="544">
          <cell r="A544">
            <v>533</v>
          </cell>
          <cell r="B544" t="str">
            <v>Q7 44.5*28.0</v>
          </cell>
          <cell r="C544">
            <v>711</v>
          </cell>
          <cell r="D544">
            <v>1130</v>
          </cell>
          <cell r="E544">
            <v>14</v>
          </cell>
          <cell r="F544">
            <v>14</v>
          </cell>
          <cell r="G544">
            <v>123</v>
          </cell>
          <cell r="H544">
            <v>123</v>
          </cell>
          <cell r="I544">
            <v>1</v>
          </cell>
          <cell r="J544">
            <v>1</v>
          </cell>
          <cell r="K544">
            <v>203.5</v>
          </cell>
          <cell r="L544">
            <v>1</v>
          </cell>
          <cell r="M544">
            <v>26</v>
          </cell>
          <cell r="N544">
            <v>59</v>
          </cell>
          <cell r="O544">
            <v>59</v>
          </cell>
          <cell r="P544">
            <v>82</v>
          </cell>
          <cell r="Q544">
            <v>0</v>
          </cell>
          <cell r="R544">
            <v>0.1</v>
          </cell>
          <cell r="S544">
            <v>0.1</v>
          </cell>
          <cell r="T544">
            <v>0.1</v>
          </cell>
          <cell r="U544">
            <v>1</v>
          </cell>
          <cell r="V544">
            <v>15</v>
          </cell>
          <cell r="W544">
            <v>12</v>
          </cell>
          <cell r="X544">
            <v>1</v>
          </cell>
          <cell r="Y544">
            <v>1</v>
          </cell>
          <cell r="Z544">
            <v>50</v>
          </cell>
          <cell r="AA544">
            <v>50</v>
          </cell>
          <cell r="AB544">
            <v>0.04</v>
          </cell>
          <cell r="AC544">
            <v>0.04</v>
          </cell>
          <cell r="AD544">
            <v>1</v>
          </cell>
          <cell r="AE544">
            <v>50</v>
          </cell>
          <cell r="AF544">
            <v>0.04</v>
          </cell>
        </row>
        <row r="545">
          <cell r="A545">
            <v>534</v>
          </cell>
          <cell r="B545" t="str">
            <v/>
          </cell>
          <cell r="C545" t="str">
            <v/>
          </cell>
          <cell r="D545" t="str">
            <v/>
          </cell>
          <cell r="E545" t="str">
            <v/>
          </cell>
          <cell r="F545" t="str">
            <v/>
          </cell>
          <cell r="G545" t="str">
            <v/>
          </cell>
          <cell r="H545" t="str">
            <v/>
          </cell>
          <cell r="I545" t="str">
            <v/>
          </cell>
          <cell r="J545" t="str">
            <v/>
          </cell>
          <cell r="K545" t="str">
            <v/>
          </cell>
          <cell r="L545" t="str">
            <v/>
          </cell>
          <cell r="M545" t="str">
            <v/>
          </cell>
          <cell r="N545" t="str">
            <v/>
          </cell>
          <cell r="O545" t="str">
            <v/>
          </cell>
          <cell r="P545" t="str">
            <v/>
          </cell>
          <cell r="Q545" t="str">
            <v/>
          </cell>
          <cell r="R545" t="str">
            <v/>
          </cell>
          <cell r="S545" t="str">
            <v/>
          </cell>
          <cell r="T545" t="str">
            <v/>
          </cell>
          <cell r="U545" t="str">
            <v/>
          </cell>
          <cell r="V545" t="str">
            <v/>
          </cell>
          <cell r="W545" t="str">
            <v/>
          </cell>
          <cell r="X545" t="str">
            <v/>
          </cell>
          <cell r="Y545" t="str">
            <v/>
          </cell>
          <cell r="Z545" t="str">
            <v/>
          </cell>
          <cell r="AA545" t="str">
            <v/>
          </cell>
          <cell r="AB545" t="str">
            <v/>
          </cell>
          <cell r="AC545" t="str">
            <v/>
          </cell>
          <cell r="AD545" t="str">
            <v/>
          </cell>
          <cell r="AE545" t="str">
            <v/>
          </cell>
          <cell r="AF545" t="str">
            <v/>
          </cell>
        </row>
        <row r="546">
          <cell r="A546">
            <v>535</v>
          </cell>
          <cell r="B546" t="str">
            <v/>
          </cell>
          <cell r="C546" t="str">
            <v/>
          </cell>
          <cell r="D546" t="str">
            <v/>
          </cell>
          <cell r="E546" t="str">
            <v/>
          </cell>
          <cell r="F546" t="str">
            <v/>
          </cell>
          <cell r="G546" t="str">
            <v/>
          </cell>
          <cell r="H546" t="str">
            <v/>
          </cell>
          <cell r="I546" t="str">
            <v/>
          </cell>
          <cell r="J546" t="str">
            <v/>
          </cell>
          <cell r="K546" t="str">
            <v/>
          </cell>
          <cell r="L546" t="str">
            <v/>
          </cell>
          <cell r="M546" t="str">
            <v/>
          </cell>
          <cell r="N546" t="str">
            <v/>
          </cell>
          <cell r="O546" t="str">
            <v/>
          </cell>
          <cell r="P546" t="str">
            <v/>
          </cell>
          <cell r="Q546" t="str">
            <v/>
          </cell>
          <cell r="R546" t="str">
            <v/>
          </cell>
          <cell r="S546" t="str">
            <v/>
          </cell>
          <cell r="T546" t="str">
            <v/>
          </cell>
          <cell r="U546" t="str">
            <v/>
          </cell>
          <cell r="V546" t="str">
            <v/>
          </cell>
          <cell r="W546" t="str">
            <v/>
          </cell>
          <cell r="X546" t="str">
            <v/>
          </cell>
          <cell r="Y546" t="str">
            <v/>
          </cell>
          <cell r="Z546" t="str">
            <v/>
          </cell>
          <cell r="AA546" t="str">
            <v/>
          </cell>
          <cell r="AB546" t="str">
            <v/>
          </cell>
          <cell r="AC546" t="str">
            <v/>
          </cell>
          <cell r="AD546" t="str">
            <v/>
          </cell>
          <cell r="AE546" t="str">
            <v/>
          </cell>
          <cell r="AF546" t="str">
            <v/>
          </cell>
        </row>
        <row r="547">
          <cell r="A547">
            <v>536</v>
          </cell>
          <cell r="B547" t="str">
            <v>Q7 53.0*45.0</v>
          </cell>
          <cell r="C547">
            <v>1143</v>
          </cell>
          <cell r="D547">
            <v>1346</v>
          </cell>
          <cell r="E547">
            <v>25</v>
          </cell>
          <cell r="F547">
            <v>25</v>
          </cell>
          <cell r="G547">
            <v>26</v>
          </cell>
          <cell r="H547">
            <v>26</v>
          </cell>
          <cell r="I547">
            <v>1</v>
          </cell>
          <cell r="J547">
            <v>1</v>
          </cell>
          <cell r="K547">
            <v>203.5</v>
          </cell>
          <cell r="L547">
            <v>1</v>
          </cell>
          <cell r="M547">
            <v>14</v>
          </cell>
          <cell r="N547">
            <v>32</v>
          </cell>
          <cell r="O547">
            <v>32</v>
          </cell>
          <cell r="P547">
            <v>44</v>
          </cell>
          <cell r="Q547">
            <v>0</v>
          </cell>
          <cell r="R547">
            <v>0.1</v>
          </cell>
          <cell r="S547">
            <v>0.1</v>
          </cell>
          <cell r="T547">
            <v>0.1</v>
          </cell>
          <cell r="U547">
            <v>1</v>
          </cell>
          <cell r="V547">
            <v>15</v>
          </cell>
          <cell r="W547">
            <v>12</v>
          </cell>
          <cell r="X547">
            <v>1</v>
          </cell>
          <cell r="Y547">
            <v>1</v>
          </cell>
          <cell r="Z547">
            <v>50</v>
          </cell>
          <cell r="AA547">
            <v>50</v>
          </cell>
          <cell r="AB547">
            <v>0.04</v>
          </cell>
          <cell r="AC547">
            <v>0.04</v>
          </cell>
          <cell r="AD547">
            <v>1</v>
          </cell>
          <cell r="AE547">
            <v>50</v>
          </cell>
          <cell r="AF547">
            <v>0.04</v>
          </cell>
        </row>
        <row r="548">
          <cell r="A548">
            <v>537</v>
          </cell>
          <cell r="B548" t="str">
            <v>Q7+53.0*45.0</v>
          </cell>
          <cell r="C548">
            <v>1143</v>
          </cell>
          <cell r="D548">
            <v>1346</v>
          </cell>
          <cell r="E548">
            <v>25</v>
          </cell>
          <cell r="F548">
            <v>25</v>
          </cell>
          <cell r="G548">
            <v>26</v>
          </cell>
          <cell r="H548">
            <v>26</v>
          </cell>
          <cell r="I548">
            <v>1</v>
          </cell>
          <cell r="J548">
            <v>1</v>
          </cell>
          <cell r="K548">
            <v>203.5</v>
          </cell>
          <cell r="L548">
            <v>1</v>
          </cell>
          <cell r="M548">
            <v>14</v>
          </cell>
          <cell r="N548">
            <v>32</v>
          </cell>
          <cell r="O548">
            <v>32</v>
          </cell>
          <cell r="P548">
            <v>44</v>
          </cell>
          <cell r="Q548">
            <v>0</v>
          </cell>
          <cell r="R548">
            <v>0.1</v>
          </cell>
          <cell r="S548">
            <v>0.1</v>
          </cell>
          <cell r="T548">
            <v>0.35</v>
          </cell>
          <cell r="U548">
            <v>9999</v>
          </cell>
          <cell r="V548">
            <v>15</v>
          </cell>
          <cell r="W548">
            <v>12</v>
          </cell>
          <cell r="X548">
            <v>1</v>
          </cell>
          <cell r="Y548">
            <v>1</v>
          </cell>
          <cell r="Z548">
            <v>50</v>
          </cell>
          <cell r="AA548">
            <v>50</v>
          </cell>
          <cell r="AB548">
            <v>0.04</v>
          </cell>
          <cell r="AC548">
            <v>0.3</v>
          </cell>
          <cell r="AD548">
            <v>9999</v>
          </cell>
          <cell r="AE548">
            <v>50</v>
          </cell>
          <cell r="AF548">
            <v>0.3</v>
          </cell>
        </row>
        <row r="549">
          <cell r="A549">
            <v>538</v>
          </cell>
          <cell r="B549" t="str">
            <v>Q7!53.0*45.0</v>
          </cell>
          <cell r="C549">
            <v>1143</v>
          </cell>
          <cell r="D549">
            <v>1346</v>
          </cell>
          <cell r="E549">
            <v>25</v>
          </cell>
          <cell r="F549">
            <v>25</v>
          </cell>
          <cell r="G549">
            <v>26</v>
          </cell>
          <cell r="H549">
            <v>26</v>
          </cell>
          <cell r="I549">
            <v>1</v>
          </cell>
          <cell r="J549">
            <v>1</v>
          </cell>
          <cell r="K549">
            <v>203.5</v>
          </cell>
          <cell r="L549">
            <v>1</v>
          </cell>
          <cell r="M549">
            <v>14</v>
          </cell>
          <cell r="N549">
            <v>32</v>
          </cell>
          <cell r="O549">
            <v>32</v>
          </cell>
          <cell r="P549">
            <v>44</v>
          </cell>
          <cell r="Q549">
            <v>0</v>
          </cell>
          <cell r="R549">
            <v>0.1</v>
          </cell>
          <cell r="S549">
            <v>0.5</v>
          </cell>
          <cell r="T549">
            <v>1</v>
          </cell>
          <cell r="U549">
            <v>3</v>
          </cell>
          <cell r="V549">
            <v>15</v>
          </cell>
          <cell r="W549">
            <v>12</v>
          </cell>
          <cell r="X549">
            <v>1</v>
          </cell>
          <cell r="Y549">
            <v>1</v>
          </cell>
          <cell r="Z549">
            <v>50</v>
          </cell>
          <cell r="AA549">
            <v>50</v>
          </cell>
          <cell r="AB549">
            <v>50</v>
          </cell>
          <cell r="AC549">
            <v>50</v>
          </cell>
          <cell r="AD549">
            <v>3</v>
          </cell>
          <cell r="AE549">
            <v>50</v>
          </cell>
          <cell r="AF549">
            <v>50</v>
          </cell>
        </row>
        <row r="550">
          <cell r="A550">
            <v>539</v>
          </cell>
          <cell r="B550" t="str">
            <v>Q7=53.0*45.0</v>
          </cell>
          <cell r="C550">
            <v>1143</v>
          </cell>
          <cell r="D550">
            <v>1346</v>
          </cell>
          <cell r="E550">
            <v>25</v>
          </cell>
          <cell r="F550">
            <v>25</v>
          </cell>
          <cell r="G550">
            <v>26</v>
          </cell>
          <cell r="H550">
            <v>26</v>
          </cell>
          <cell r="I550">
            <v>1</v>
          </cell>
          <cell r="J550">
            <v>1</v>
          </cell>
          <cell r="K550">
            <v>203.5</v>
          </cell>
          <cell r="L550">
            <v>1</v>
          </cell>
          <cell r="M550">
            <v>14</v>
          </cell>
          <cell r="N550">
            <v>32</v>
          </cell>
          <cell r="O550">
            <v>32</v>
          </cell>
          <cell r="P550">
            <v>44</v>
          </cell>
          <cell r="Q550">
            <v>0</v>
          </cell>
          <cell r="R550">
            <v>0.1</v>
          </cell>
          <cell r="S550">
            <v>0.1</v>
          </cell>
          <cell r="T550">
            <v>0.5</v>
          </cell>
          <cell r="U550">
            <v>1</v>
          </cell>
          <cell r="V550">
            <v>15</v>
          </cell>
          <cell r="W550">
            <v>12</v>
          </cell>
          <cell r="X550">
            <v>1</v>
          </cell>
          <cell r="Y550">
            <v>1</v>
          </cell>
          <cell r="Z550">
            <v>50</v>
          </cell>
          <cell r="AA550">
            <v>50</v>
          </cell>
          <cell r="AB550">
            <v>50</v>
          </cell>
          <cell r="AC550">
            <v>50</v>
          </cell>
          <cell r="AD550">
            <v>1</v>
          </cell>
          <cell r="AE550">
            <v>50</v>
          </cell>
          <cell r="AF550">
            <v>50</v>
          </cell>
        </row>
        <row r="551">
          <cell r="A551">
            <v>540</v>
          </cell>
          <cell r="B551" t="str">
            <v/>
          </cell>
          <cell r="C551" t="str">
            <v/>
          </cell>
          <cell r="D551" t="str">
            <v/>
          </cell>
          <cell r="E551" t="str">
            <v/>
          </cell>
          <cell r="F551" t="str">
            <v/>
          </cell>
          <cell r="G551" t="str">
            <v/>
          </cell>
          <cell r="H551" t="str">
            <v/>
          </cell>
          <cell r="I551" t="str">
            <v/>
          </cell>
          <cell r="J551" t="str">
            <v/>
          </cell>
          <cell r="K551" t="str">
            <v/>
          </cell>
          <cell r="L551" t="str">
            <v/>
          </cell>
          <cell r="M551" t="str">
            <v/>
          </cell>
          <cell r="N551" t="str">
            <v/>
          </cell>
          <cell r="O551" t="str">
            <v/>
          </cell>
          <cell r="P551" t="str">
            <v/>
          </cell>
          <cell r="Q551" t="str">
            <v/>
          </cell>
          <cell r="R551" t="str">
            <v/>
          </cell>
          <cell r="S551" t="str">
            <v/>
          </cell>
          <cell r="T551" t="str">
            <v/>
          </cell>
          <cell r="U551" t="str">
            <v/>
          </cell>
          <cell r="V551" t="str">
            <v/>
          </cell>
          <cell r="W551" t="str">
            <v/>
          </cell>
          <cell r="X551" t="str">
            <v/>
          </cell>
          <cell r="Y551" t="str">
            <v/>
          </cell>
          <cell r="Z551" t="str">
            <v/>
          </cell>
          <cell r="AA551" t="str">
            <v/>
          </cell>
          <cell r="AB551" t="str">
            <v/>
          </cell>
          <cell r="AC551" t="str">
            <v/>
          </cell>
          <cell r="AD551" t="str">
            <v/>
          </cell>
          <cell r="AE551" t="str">
            <v/>
          </cell>
          <cell r="AF551" t="str">
            <v/>
          </cell>
        </row>
        <row r="552">
          <cell r="A552">
            <v>541</v>
          </cell>
          <cell r="B552" t="str">
            <v>MN 27.5*22.5</v>
          </cell>
          <cell r="C552">
            <v>572</v>
          </cell>
          <cell r="D552">
            <v>699</v>
          </cell>
          <cell r="E552">
            <v>8</v>
          </cell>
          <cell r="F552">
            <v>8</v>
          </cell>
          <cell r="G552">
            <v>8</v>
          </cell>
          <cell r="H552">
            <v>8</v>
          </cell>
          <cell r="I552">
            <v>1</v>
          </cell>
          <cell r="J552">
            <v>1</v>
          </cell>
          <cell r="K552">
            <v>203.5</v>
          </cell>
          <cell r="L552">
            <v>1</v>
          </cell>
          <cell r="M552">
            <v>32</v>
          </cell>
          <cell r="N552">
            <v>72</v>
          </cell>
          <cell r="O552">
            <v>72</v>
          </cell>
          <cell r="P552">
            <v>100</v>
          </cell>
          <cell r="Q552">
            <v>0.4</v>
          </cell>
          <cell r="R552">
            <v>0.4</v>
          </cell>
          <cell r="S552">
            <v>0.45</v>
          </cell>
          <cell r="T552">
            <v>0.45</v>
          </cell>
          <cell r="U552">
            <v>1</v>
          </cell>
          <cell r="V552">
            <v>20</v>
          </cell>
          <cell r="W552">
            <v>20</v>
          </cell>
          <cell r="X552">
            <v>1</v>
          </cell>
          <cell r="Y552">
            <v>1</v>
          </cell>
          <cell r="Z552">
            <v>50</v>
          </cell>
          <cell r="AA552">
            <v>50</v>
          </cell>
          <cell r="AB552">
            <v>0.3</v>
          </cell>
          <cell r="AC552">
            <v>0.3</v>
          </cell>
          <cell r="AD552">
            <v>1</v>
          </cell>
          <cell r="AE552">
            <v>50</v>
          </cell>
          <cell r="AF552">
            <v>0.3</v>
          </cell>
        </row>
        <row r="553">
          <cell r="A553">
            <v>542</v>
          </cell>
          <cell r="B553" t="str">
            <v>MN 27.5*23.0</v>
          </cell>
          <cell r="C553">
            <v>584</v>
          </cell>
          <cell r="D553">
            <v>699</v>
          </cell>
          <cell r="E553">
            <v>8</v>
          </cell>
          <cell r="F553">
            <v>8</v>
          </cell>
          <cell r="G553">
            <v>8</v>
          </cell>
          <cell r="H553">
            <v>8</v>
          </cell>
          <cell r="I553">
            <v>1</v>
          </cell>
          <cell r="J553">
            <v>1</v>
          </cell>
          <cell r="K553">
            <v>203.5</v>
          </cell>
          <cell r="L553">
            <v>1</v>
          </cell>
          <cell r="M553">
            <v>31</v>
          </cell>
          <cell r="N553">
            <v>71</v>
          </cell>
          <cell r="O553">
            <v>71</v>
          </cell>
          <cell r="P553">
            <v>98</v>
          </cell>
          <cell r="Q553">
            <v>0.4</v>
          </cell>
          <cell r="R553">
            <v>0.4</v>
          </cell>
          <cell r="S553">
            <v>0.45</v>
          </cell>
          <cell r="T553">
            <v>0.45</v>
          </cell>
          <cell r="U553">
            <v>1</v>
          </cell>
          <cell r="V553">
            <v>20</v>
          </cell>
          <cell r="W553">
            <v>20</v>
          </cell>
          <cell r="X553">
            <v>1</v>
          </cell>
          <cell r="Y553">
            <v>1</v>
          </cell>
          <cell r="Z553">
            <v>50</v>
          </cell>
          <cell r="AA553">
            <v>50</v>
          </cell>
          <cell r="AB553">
            <v>0.3</v>
          </cell>
          <cell r="AC553">
            <v>0.3</v>
          </cell>
          <cell r="AD553">
            <v>1</v>
          </cell>
          <cell r="AE553">
            <v>50</v>
          </cell>
          <cell r="AF553">
            <v>0.3</v>
          </cell>
        </row>
        <row r="554">
          <cell r="A554">
            <v>543</v>
          </cell>
          <cell r="B554" t="str">
            <v>MN 29.5*24.5</v>
          </cell>
          <cell r="C554">
            <v>622</v>
          </cell>
          <cell r="D554">
            <v>749</v>
          </cell>
          <cell r="E554">
            <v>8</v>
          </cell>
          <cell r="F554">
            <v>8</v>
          </cell>
          <cell r="G554">
            <v>8</v>
          </cell>
          <cell r="H554">
            <v>8</v>
          </cell>
          <cell r="I554">
            <v>1</v>
          </cell>
          <cell r="J554">
            <v>1</v>
          </cell>
          <cell r="K554">
            <v>203.5</v>
          </cell>
          <cell r="L554">
            <v>1</v>
          </cell>
          <cell r="M554">
            <v>30</v>
          </cell>
          <cell r="N554">
            <v>67</v>
          </cell>
          <cell r="O554">
            <v>67</v>
          </cell>
          <cell r="P554">
            <v>93</v>
          </cell>
          <cell r="Q554">
            <v>0.4</v>
          </cell>
          <cell r="R554">
            <v>0.4</v>
          </cell>
          <cell r="S554">
            <v>0.45</v>
          </cell>
          <cell r="T554">
            <v>0.45</v>
          </cell>
          <cell r="U554">
            <v>1</v>
          </cell>
          <cell r="V554">
            <v>20</v>
          </cell>
          <cell r="W554">
            <v>20</v>
          </cell>
          <cell r="X554">
            <v>1</v>
          </cell>
          <cell r="Y554">
            <v>1</v>
          </cell>
          <cell r="Z554">
            <v>50</v>
          </cell>
          <cell r="AA554">
            <v>50</v>
          </cell>
          <cell r="AB554">
            <v>0.3</v>
          </cell>
          <cell r="AC554">
            <v>0.3</v>
          </cell>
          <cell r="AD554">
            <v>1</v>
          </cell>
          <cell r="AE554">
            <v>50</v>
          </cell>
          <cell r="AF554">
            <v>0.3</v>
          </cell>
        </row>
        <row r="555">
          <cell r="A555">
            <v>544</v>
          </cell>
          <cell r="B555" t="str">
            <v/>
          </cell>
          <cell r="C555" t="str">
            <v/>
          </cell>
          <cell r="D555" t="str">
            <v/>
          </cell>
          <cell r="E555" t="str">
            <v/>
          </cell>
          <cell r="F555" t="str">
            <v/>
          </cell>
          <cell r="G555" t="str">
            <v/>
          </cell>
          <cell r="H555" t="str">
            <v/>
          </cell>
          <cell r="I555" t="str">
            <v/>
          </cell>
          <cell r="J555" t="str">
            <v/>
          </cell>
          <cell r="K555" t="str">
            <v/>
          </cell>
          <cell r="L555" t="str">
            <v/>
          </cell>
          <cell r="M555" t="str">
            <v/>
          </cell>
          <cell r="N555" t="str">
            <v/>
          </cell>
          <cell r="O555" t="str">
            <v/>
          </cell>
          <cell r="P555" t="str">
            <v/>
          </cell>
          <cell r="Q555" t="str">
            <v/>
          </cell>
          <cell r="R555" t="str">
            <v/>
          </cell>
          <cell r="S555" t="str">
            <v/>
          </cell>
          <cell r="T555" t="str">
            <v/>
          </cell>
          <cell r="U555" t="str">
            <v/>
          </cell>
          <cell r="V555" t="str">
            <v/>
          </cell>
          <cell r="W555" t="str">
            <v/>
          </cell>
          <cell r="X555" t="str">
            <v/>
          </cell>
          <cell r="Y555" t="str">
            <v/>
          </cell>
          <cell r="Z555" t="str">
            <v/>
          </cell>
          <cell r="AA555" t="str">
            <v/>
          </cell>
          <cell r="AB555" t="str">
            <v/>
          </cell>
          <cell r="AC555" t="str">
            <v/>
          </cell>
          <cell r="AD555" t="str">
            <v/>
          </cell>
          <cell r="AE555" t="str">
            <v/>
          </cell>
          <cell r="AF555" t="str">
            <v/>
          </cell>
        </row>
        <row r="556">
          <cell r="A556">
            <v>545</v>
          </cell>
          <cell r="B556" t="str">
            <v>MN 30.5*25.5</v>
          </cell>
          <cell r="C556">
            <v>648</v>
          </cell>
          <cell r="D556">
            <v>775</v>
          </cell>
          <cell r="E556">
            <v>8</v>
          </cell>
          <cell r="F556">
            <v>8</v>
          </cell>
          <cell r="G556">
            <v>8</v>
          </cell>
          <cell r="H556">
            <v>8</v>
          </cell>
          <cell r="I556">
            <v>1</v>
          </cell>
          <cell r="J556">
            <v>1</v>
          </cell>
          <cell r="K556">
            <v>203.5</v>
          </cell>
          <cell r="L556">
            <v>1</v>
          </cell>
          <cell r="M556">
            <v>29</v>
          </cell>
          <cell r="N556">
            <v>65</v>
          </cell>
          <cell r="O556">
            <v>65</v>
          </cell>
          <cell r="P556">
            <v>90</v>
          </cell>
          <cell r="Q556">
            <v>0.4</v>
          </cell>
          <cell r="R556">
            <v>0.4</v>
          </cell>
          <cell r="S556">
            <v>0.45</v>
          </cell>
          <cell r="T556">
            <v>0.45</v>
          </cell>
          <cell r="U556">
            <v>1</v>
          </cell>
          <cell r="V556">
            <v>20</v>
          </cell>
          <cell r="W556">
            <v>20</v>
          </cell>
          <cell r="X556">
            <v>1</v>
          </cell>
          <cell r="Y556">
            <v>1</v>
          </cell>
          <cell r="Z556">
            <v>50</v>
          </cell>
          <cell r="AA556">
            <v>50</v>
          </cell>
          <cell r="AB556">
            <v>0.3</v>
          </cell>
          <cell r="AC556">
            <v>0.3</v>
          </cell>
          <cell r="AD556">
            <v>1</v>
          </cell>
          <cell r="AE556">
            <v>50</v>
          </cell>
          <cell r="AF556">
            <v>0.3</v>
          </cell>
        </row>
        <row r="557">
          <cell r="A557">
            <v>546</v>
          </cell>
          <cell r="B557" t="str">
            <v>MN 30.5*26.0</v>
          </cell>
          <cell r="C557">
            <v>660</v>
          </cell>
          <cell r="D557">
            <v>775</v>
          </cell>
          <cell r="E557">
            <v>8</v>
          </cell>
          <cell r="F557">
            <v>8</v>
          </cell>
          <cell r="G557">
            <v>8</v>
          </cell>
          <cell r="H557">
            <v>8</v>
          </cell>
          <cell r="I557">
            <v>1</v>
          </cell>
          <cell r="J557">
            <v>1</v>
          </cell>
          <cell r="K557">
            <v>203.5</v>
          </cell>
          <cell r="L557">
            <v>1</v>
          </cell>
          <cell r="M557">
            <v>28</v>
          </cell>
          <cell r="N557">
            <v>63</v>
          </cell>
          <cell r="O557">
            <v>63</v>
          </cell>
          <cell r="P557">
            <v>88</v>
          </cell>
          <cell r="Q557">
            <v>0.4</v>
          </cell>
          <cell r="R557">
            <v>0.4</v>
          </cell>
          <cell r="S557">
            <v>0.45</v>
          </cell>
          <cell r="T557">
            <v>0.45</v>
          </cell>
          <cell r="U557">
            <v>1</v>
          </cell>
          <cell r="V557">
            <v>20</v>
          </cell>
          <cell r="W557">
            <v>20</v>
          </cell>
          <cell r="X557">
            <v>1</v>
          </cell>
          <cell r="Y557">
            <v>1</v>
          </cell>
          <cell r="Z557">
            <v>50</v>
          </cell>
          <cell r="AA557">
            <v>50</v>
          </cell>
          <cell r="AB557">
            <v>0.3</v>
          </cell>
          <cell r="AC557">
            <v>0.3</v>
          </cell>
          <cell r="AD557">
            <v>1</v>
          </cell>
          <cell r="AE557">
            <v>50</v>
          </cell>
          <cell r="AF557">
            <v>0.3</v>
          </cell>
        </row>
        <row r="558">
          <cell r="A558">
            <v>547</v>
          </cell>
          <cell r="B558" t="str">
            <v>MN 33.5*26.5</v>
          </cell>
          <cell r="C558">
            <v>673</v>
          </cell>
          <cell r="D558">
            <v>851</v>
          </cell>
          <cell r="E558">
            <v>8</v>
          </cell>
          <cell r="F558">
            <v>8</v>
          </cell>
          <cell r="G558">
            <v>8</v>
          </cell>
          <cell r="H558">
            <v>8</v>
          </cell>
          <cell r="I558">
            <v>1</v>
          </cell>
          <cell r="J558">
            <v>1</v>
          </cell>
          <cell r="K558">
            <v>203.5</v>
          </cell>
          <cell r="L558">
            <v>1</v>
          </cell>
          <cell r="M558">
            <v>28</v>
          </cell>
          <cell r="N558">
            <v>62</v>
          </cell>
          <cell r="O558">
            <v>62</v>
          </cell>
          <cell r="P558">
            <v>86</v>
          </cell>
          <cell r="Q558">
            <v>0.4</v>
          </cell>
          <cell r="R558">
            <v>0.4</v>
          </cell>
          <cell r="S558">
            <v>0.45</v>
          </cell>
          <cell r="T558">
            <v>0.45</v>
          </cell>
          <cell r="U558">
            <v>1</v>
          </cell>
          <cell r="V558">
            <v>20</v>
          </cell>
          <cell r="W558">
            <v>20</v>
          </cell>
          <cell r="X558">
            <v>1</v>
          </cell>
          <cell r="Y558">
            <v>1</v>
          </cell>
          <cell r="Z558">
            <v>50</v>
          </cell>
          <cell r="AA558">
            <v>50</v>
          </cell>
          <cell r="AB558">
            <v>0.3</v>
          </cell>
          <cell r="AC558">
            <v>0.3</v>
          </cell>
          <cell r="AD558">
            <v>1</v>
          </cell>
          <cell r="AE558">
            <v>50</v>
          </cell>
          <cell r="AF558">
            <v>0.3</v>
          </cell>
        </row>
        <row r="559">
          <cell r="A559">
            <v>548</v>
          </cell>
          <cell r="B559" t="str">
            <v>MN 33.5*27.0</v>
          </cell>
          <cell r="C559">
            <v>686</v>
          </cell>
          <cell r="D559">
            <v>851</v>
          </cell>
          <cell r="E559">
            <v>8</v>
          </cell>
          <cell r="F559">
            <v>8</v>
          </cell>
          <cell r="G559">
            <v>8</v>
          </cell>
          <cell r="H559">
            <v>8</v>
          </cell>
          <cell r="I559">
            <v>1</v>
          </cell>
          <cell r="J559">
            <v>1</v>
          </cell>
          <cell r="K559">
            <v>203.5</v>
          </cell>
          <cell r="L559">
            <v>1</v>
          </cell>
          <cell r="M559">
            <v>27</v>
          </cell>
          <cell r="N559">
            <v>61</v>
          </cell>
          <cell r="O559">
            <v>61</v>
          </cell>
          <cell r="P559">
            <v>85</v>
          </cell>
          <cell r="Q559">
            <v>0.4</v>
          </cell>
          <cell r="R559">
            <v>0.4</v>
          </cell>
          <cell r="S559">
            <v>0.45</v>
          </cell>
          <cell r="T559">
            <v>0.45</v>
          </cell>
          <cell r="U559">
            <v>1</v>
          </cell>
          <cell r="V559">
            <v>20</v>
          </cell>
          <cell r="W559">
            <v>20</v>
          </cell>
          <cell r="X559">
            <v>1</v>
          </cell>
          <cell r="Y559">
            <v>1</v>
          </cell>
          <cell r="Z559">
            <v>50</v>
          </cell>
          <cell r="AA559">
            <v>50</v>
          </cell>
          <cell r="AB559">
            <v>0.3</v>
          </cell>
          <cell r="AC559">
            <v>0.3</v>
          </cell>
          <cell r="AD559">
            <v>1</v>
          </cell>
          <cell r="AE559">
            <v>50</v>
          </cell>
          <cell r="AF559">
            <v>0.3</v>
          </cell>
        </row>
        <row r="560">
          <cell r="A560">
            <v>549</v>
          </cell>
          <cell r="B560" t="str">
            <v>MN 36.0*28.0</v>
          </cell>
          <cell r="C560">
            <v>711</v>
          </cell>
          <cell r="D560">
            <v>914</v>
          </cell>
          <cell r="E560">
            <v>14</v>
          </cell>
          <cell r="F560">
            <v>14</v>
          </cell>
          <cell r="G560">
            <v>15</v>
          </cell>
          <cell r="H560">
            <v>15</v>
          </cell>
          <cell r="I560">
            <v>1</v>
          </cell>
          <cell r="J560">
            <v>1</v>
          </cell>
          <cell r="K560">
            <v>203.5</v>
          </cell>
          <cell r="L560">
            <v>1</v>
          </cell>
          <cell r="M560">
            <v>26</v>
          </cell>
          <cell r="N560">
            <v>59</v>
          </cell>
          <cell r="O560">
            <v>59</v>
          </cell>
          <cell r="P560">
            <v>82</v>
          </cell>
          <cell r="Q560">
            <v>0.4</v>
          </cell>
          <cell r="R560">
            <v>0.4</v>
          </cell>
          <cell r="S560">
            <v>0.45</v>
          </cell>
          <cell r="T560">
            <v>0.45</v>
          </cell>
          <cell r="U560">
            <v>1</v>
          </cell>
          <cell r="V560">
            <v>20</v>
          </cell>
          <cell r="W560">
            <v>20</v>
          </cell>
          <cell r="X560">
            <v>1</v>
          </cell>
          <cell r="Y560">
            <v>1</v>
          </cell>
          <cell r="Z560">
            <v>50</v>
          </cell>
          <cell r="AA560">
            <v>50</v>
          </cell>
          <cell r="AB560">
            <v>0.3</v>
          </cell>
          <cell r="AC560">
            <v>0.3</v>
          </cell>
          <cell r="AD560">
            <v>1</v>
          </cell>
          <cell r="AE560">
            <v>50</v>
          </cell>
          <cell r="AF560">
            <v>0.3</v>
          </cell>
        </row>
        <row r="561">
          <cell r="A561">
            <v>550</v>
          </cell>
          <cell r="B561" t="str">
            <v>MN 36.5*28.0</v>
          </cell>
          <cell r="C561">
            <v>711</v>
          </cell>
          <cell r="D561">
            <v>927</v>
          </cell>
          <cell r="E561">
            <v>14</v>
          </cell>
          <cell r="F561">
            <v>14</v>
          </cell>
          <cell r="G561">
            <v>22</v>
          </cell>
          <cell r="H561">
            <v>22</v>
          </cell>
          <cell r="I561">
            <v>1</v>
          </cell>
          <cell r="J561">
            <v>1</v>
          </cell>
          <cell r="K561">
            <v>203.5</v>
          </cell>
          <cell r="L561">
            <v>1</v>
          </cell>
          <cell r="M561">
            <v>26</v>
          </cell>
          <cell r="N561">
            <v>59</v>
          </cell>
          <cell r="O561">
            <v>59</v>
          </cell>
          <cell r="P561">
            <v>82</v>
          </cell>
          <cell r="Q561">
            <v>0.4</v>
          </cell>
          <cell r="R561">
            <v>0.4</v>
          </cell>
          <cell r="S561">
            <v>0.45</v>
          </cell>
          <cell r="T561">
            <v>0.45</v>
          </cell>
          <cell r="U561">
            <v>1</v>
          </cell>
          <cell r="V561">
            <v>20</v>
          </cell>
          <cell r="W561">
            <v>20</v>
          </cell>
          <cell r="X561">
            <v>1</v>
          </cell>
          <cell r="Y561">
            <v>1</v>
          </cell>
          <cell r="Z561">
            <v>50</v>
          </cell>
          <cell r="AA561">
            <v>50</v>
          </cell>
          <cell r="AB561">
            <v>0.3</v>
          </cell>
          <cell r="AC561">
            <v>0.3</v>
          </cell>
          <cell r="AD561">
            <v>1</v>
          </cell>
          <cell r="AE561">
            <v>50</v>
          </cell>
          <cell r="AF561">
            <v>0.3</v>
          </cell>
        </row>
        <row r="562">
          <cell r="A562">
            <v>551</v>
          </cell>
          <cell r="B562" t="str">
            <v>MN 28.5*36.0</v>
          </cell>
          <cell r="C562">
            <v>914</v>
          </cell>
          <cell r="D562">
            <v>724</v>
          </cell>
          <cell r="E562">
            <v>8</v>
          </cell>
          <cell r="F562">
            <v>8</v>
          </cell>
          <cell r="G562">
            <v>8</v>
          </cell>
          <cell r="H562">
            <v>8</v>
          </cell>
          <cell r="I562">
            <v>1</v>
          </cell>
          <cell r="J562">
            <v>1</v>
          </cell>
          <cell r="K562">
            <v>203.5</v>
          </cell>
          <cell r="L562">
            <v>1</v>
          </cell>
          <cell r="M562">
            <v>20</v>
          </cell>
          <cell r="N562">
            <v>44</v>
          </cell>
          <cell r="O562">
            <v>44</v>
          </cell>
          <cell r="P562">
            <v>61</v>
          </cell>
          <cell r="Q562">
            <v>0.4</v>
          </cell>
          <cell r="R562">
            <v>0.4</v>
          </cell>
          <cell r="S562">
            <v>0.45</v>
          </cell>
          <cell r="T562">
            <v>0.45</v>
          </cell>
          <cell r="U562">
            <v>1</v>
          </cell>
          <cell r="V562">
            <v>20</v>
          </cell>
          <cell r="W562">
            <v>20</v>
          </cell>
          <cell r="X562">
            <v>1</v>
          </cell>
          <cell r="Y562">
            <v>1</v>
          </cell>
          <cell r="Z562">
            <v>50</v>
          </cell>
          <cell r="AA562">
            <v>50</v>
          </cell>
          <cell r="AB562">
            <v>0.3</v>
          </cell>
          <cell r="AC562">
            <v>0.3</v>
          </cell>
          <cell r="AD562">
            <v>1</v>
          </cell>
          <cell r="AE562">
            <v>50</v>
          </cell>
          <cell r="AF562">
            <v>0.3</v>
          </cell>
        </row>
        <row r="563">
          <cell r="A563">
            <v>552</v>
          </cell>
          <cell r="B563" t="str">
            <v>MN 28.5*36.5</v>
          </cell>
          <cell r="C563">
            <v>927</v>
          </cell>
          <cell r="D563">
            <v>724</v>
          </cell>
          <cell r="E563">
            <v>8</v>
          </cell>
          <cell r="F563">
            <v>8</v>
          </cell>
          <cell r="G563">
            <v>8</v>
          </cell>
          <cell r="H563">
            <v>8</v>
          </cell>
          <cell r="I563">
            <v>1</v>
          </cell>
          <cell r="J563">
            <v>1</v>
          </cell>
          <cell r="K563">
            <v>203.5</v>
          </cell>
          <cell r="L563">
            <v>1</v>
          </cell>
          <cell r="M563">
            <v>19</v>
          </cell>
          <cell r="N563">
            <v>43</v>
          </cell>
          <cell r="O563">
            <v>43</v>
          </cell>
          <cell r="P563">
            <v>60</v>
          </cell>
          <cell r="Q563">
            <v>0.4</v>
          </cell>
          <cell r="R563">
            <v>0.4</v>
          </cell>
          <cell r="S563">
            <v>0.45</v>
          </cell>
          <cell r="T563">
            <v>0.45</v>
          </cell>
          <cell r="U563">
            <v>1</v>
          </cell>
          <cell r="V563">
            <v>20</v>
          </cell>
          <cell r="W563">
            <v>20</v>
          </cell>
          <cell r="X563">
            <v>1</v>
          </cell>
          <cell r="Y563">
            <v>1</v>
          </cell>
          <cell r="Z563">
            <v>50</v>
          </cell>
          <cell r="AA563">
            <v>50</v>
          </cell>
          <cell r="AB563">
            <v>0.3</v>
          </cell>
          <cell r="AC563">
            <v>0.3</v>
          </cell>
          <cell r="AD563">
            <v>1</v>
          </cell>
          <cell r="AE563">
            <v>50</v>
          </cell>
          <cell r="AF563">
            <v>0.3</v>
          </cell>
        </row>
        <row r="564">
          <cell r="A564">
            <v>553</v>
          </cell>
          <cell r="B564" t="str">
            <v>MN!37.0*30.0</v>
          </cell>
          <cell r="C564">
            <v>762</v>
          </cell>
          <cell r="D564">
            <v>940</v>
          </cell>
          <cell r="E564">
            <v>14</v>
          </cell>
          <cell r="F564">
            <v>14</v>
          </cell>
          <cell r="G564">
            <v>8</v>
          </cell>
          <cell r="H564">
            <v>8</v>
          </cell>
          <cell r="I564">
            <v>1</v>
          </cell>
          <cell r="J564">
            <v>1</v>
          </cell>
          <cell r="K564">
            <v>203.5</v>
          </cell>
          <cell r="L564">
            <v>1</v>
          </cell>
          <cell r="M564">
            <v>24</v>
          </cell>
          <cell r="N564">
            <v>55</v>
          </cell>
          <cell r="O564">
            <v>55</v>
          </cell>
          <cell r="P564">
            <v>76</v>
          </cell>
          <cell r="Q564">
            <v>0.4</v>
          </cell>
          <cell r="R564">
            <v>0.4</v>
          </cell>
          <cell r="S564">
            <v>1</v>
          </cell>
          <cell r="T564">
            <v>1</v>
          </cell>
          <cell r="U564">
            <v>1</v>
          </cell>
          <cell r="V564">
            <v>20</v>
          </cell>
          <cell r="W564">
            <v>20</v>
          </cell>
          <cell r="X564">
            <v>1</v>
          </cell>
          <cell r="Y564">
            <v>1</v>
          </cell>
          <cell r="Z564">
            <v>50</v>
          </cell>
          <cell r="AA564">
            <v>50</v>
          </cell>
          <cell r="AB564">
            <v>0.3</v>
          </cell>
          <cell r="AC564">
            <v>0.3</v>
          </cell>
          <cell r="AD564">
            <v>1</v>
          </cell>
          <cell r="AE564">
            <v>50</v>
          </cell>
          <cell r="AF564">
            <v>0.3</v>
          </cell>
        </row>
        <row r="565">
          <cell r="A565">
            <v>554</v>
          </cell>
          <cell r="B565" t="str">
            <v>MN 37.5*30.0</v>
          </cell>
          <cell r="C565">
            <v>762</v>
          </cell>
          <cell r="D565">
            <v>953</v>
          </cell>
          <cell r="E565">
            <v>14</v>
          </cell>
          <cell r="F565">
            <v>14</v>
          </cell>
          <cell r="G565">
            <v>15</v>
          </cell>
          <cell r="H565">
            <v>15</v>
          </cell>
          <cell r="I565">
            <v>1</v>
          </cell>
          <cell r="J565">
            <v>1</v>
          </cell>
          <cell r="K565">
            <v>203.5</v>
          </cell>
          <cell r="L565">
            <v>1</v>
          </cell>
          <cell r="M565">
            <v>24</v>
          </cell>
          <cell r="N565">
            <v>55</v>
          </cell>
          <cell r="O565">
            <v>55</v>
          </cell>
          <cell r="P565">
            <v>76</v>
          </cell>
          <cell r="Q565">
            <v>0.4</v>
          </cell>
          <cell r="R565">
            <v>0.4</v>
          </cell>
          <cell r="S565">
            <v>0.45</v>
          </cell>
          <cell r="T565">
            <v>0.45</v>
          </cell>
          <cell r="U565">
            <v>1</v>
          </cell>
          <cell r="V565">
            <v>20</v>
          </cell>
          <cell r="W565">
            <v>20</v>
          </cell>
          <cell r="X565">
            <v>1</v>
          </cell>
          <cell r="Y565">
            <v>1</v>
          </cell>
          <cell r="Z565">
            <v>50</v>
          </cell>
          <cell r="AA565">
            <v>50</v>
          </cell>
          <cell r="AB565">
            <v>0.3</v>
          </cell>
          <cell r="AC565">
            <v>0.3</v>
          </cell>
          <cell r="AD565">
            <v>1</v>
          </cell>
          <cell r="AE565">
            <v>50</v>
          </cell>
          <cell r="AF565">
            <v>0.3</v>
          </cell>
        </row>
        <row r="566">
          <cell r="A566">
            <v>555</v>
          </cell>
          <cell r="B566" t="str">
            <v>MN 39.0*30.5</v>
          </cell>
          <cell r="C566">
            <v>775</v>
          </cell>
          <cell r="D566">
            <v>991</v>
          </cell>
          <cell r="E566">
            <v>21</v>
          </cell>
          <cell r="F566">
            <v>21</v>
          </cell>
          <cell r="G566">
            <v>34</v>
          </cell>
          <cell r="H566">
            <v>34</v>
          </cell>
          <cell r="I566">
            <v>1</v>
          </cell>
          <cell r="J566">
            <v>1</v>
          </cell>
          <cell r="K566">
            <v>203.5</v>
          </cell>
          <cell r="L566">
            <v>1</v>
          </cell>
          <cell r="M566">
            <v>24</v>
          </cell>
          <cell r="N566">
            <v>54</v>
          </cell>
          <cell r="O566">
            <v>54</v>
          </cell>
          <cell r="P566">
            <v>75</v>
          </cell>
          <cell r="Q566">
            <v>0.4</v>
          </cell>
          <cell r="R566">
            <v>0.4</v>
          </cell>
          <cell r="S566">
            <v>0.45</v>
          </cell>
          <cell r="T566">
            <v>0.45</v>
          </cell>
          <cell r="U566">
            <v>1</v>
          </cell>
          <cell r="V566">
            <v>20</v>
          </cell>
          <cell r="W566">
            <v>20</v>
          </cell>
          <cell r="X566">
            <v>1</v>
          </cell>
          <cell r="Y566">
            <v>1</v>
          </cell>
          <cell r="Z566">
            <v>50</v>
          </cell>
          <cell r="AA566">
            <v>50</v>
          </cell>
          <cell r="AB566">
            <v>0.3</v>
          </cell>
          <cell r="AC566">
            <v>0.3</v>
          </cell>
          <cell r="AD566">
            <v>1</v>
          </cell>
          <cell r="AE566">
            <v>50</v>
          </cell>
          <cell r="AF566">
            <v>0.3</v>
          </cell>
        </row>
        <row r="567">
          <cell r="A567">
            <v>556</v>
          </cell>
          <cell r="B567" t="str">
            <v>MN!39.5*30.5</v>
          </cell>
          <cell r="C567">
            <v>775</v>
          </cell>
          <cell r="D567">
            <v>1003</v>
          </cell>
          <cell r="E567">
            <v>21</v>
          </cell>
          <cell r="F567">
            <v>21</v>
          </cell>
          <cell r="G567">
            <v>40</v>
          </cell>
          <cell r="H567">
            <v>40</v>
          </cell>
          <cell r="I567">
            <v>1</v>
          </cell>
          <cell r="J567">
            <v>1</v>
          </cell>
          <cell r="K567">
            <v>203.5</v>
          </cell>
          <cell r="L567">
            <v>1</v>
          </cell>
          <cell r="M567">
            <v>24</v>
          </cell>
          <cell r="N567">
            <v>54</v>
          </cell>
          <cell r="O567">
            <v>54</v>
          </cell>
          <cell r="P567">
            <v>75</v>
          </cell>
          <cell r="Q567">
            <v>0.4</v>
          </cell>
          <cell r="R567">
            <v>0.4</v>
          </cell>
          <cell r="S567">
            <v>1</v>
          </cell>
          <cell r="T567">
            <v>1</v>
          </cell>
          <cell r="U567">
            <v>1</v>
          </cell>
          <cell r="V567">
            <v>20</v>
          </cell>
          <cell r="W567">
            <v>20</v>
          </cell>
          <cell r="X567">
            <v>1</v>
          </cell>
          <cell r="Y567">
            <v>1</v>
          </cell>
          <cell r="Z567">
            <v>50</v>
          </cell>
          <cell r="AA567">
            <v>50</v>
          </cell>
          <cell r="AB567">
            <v>50</v>
          </cell>
          <cell r="AC567">
            <v>50</v>
          </cell>
          <cell r="AD567">
            <v>1</v>
          </cell>
          <cell r="AE567">
            <v>50</v>
          </cell>
          <cell r="AF567">
            <v>50</v>
          </cell>
        </row>
        <row r="568">
          <cell r="A568">
            <v>557</v>
          </cell>
          <cell r="B568" t="str">
            <v>MN 39.5*31.0</v>
          </cell>
          <cell r="C568">
            <v>787</v>
          </cell>
          <cell r="D568">
            <v>1003</v>
          </cell>
          <cell r="E568">
            <v>27</v>
          </cell>
          <cell r="F568">
            <v>27</v>
          </cell>
          <cell r="G568">
            <v>40</v>
          </cell>
          <cell r="H568">
            <v>40</v>
          </cell>
          <cell r="I568">
            <v>1</v>
          </cell>
          <cell r="J568">
            <v>1</v>
          </cell>
          <cell r="K568">
            <v>203.5</v>
          </cell>
          <cell r="L568">
            <v>1</v>
          </cell>
          <cell r="M568">
            <v>23</v>
          </cell>
          <cell r="N568">
            <v>53</v>
          </cell>
          <cell r="O568">
            <v>53</v>
          </cell>
          <cell r="P568">
            <v>73</v>
          </cell>
          <cell r="Q568">
            <v>0.4</v>
          </cell>
          <cell r="R568">
            <v>0.4</v>
          </cell>
          <cell r="S568">
            <v>0.45</v>
          </cell>
          <cell r="T568">
            <v>0.45</v>
          </cell>
          <cell r="U568">
            <v>1</v>
          </cell>
          <cell r="V568">
            <v>20</v>
          </cell>
          <cell r="W568">
            <v>20</v>
          </cell>
          <cell r="X568">
            <v>1</v>
          </cell>
          <cell r="Y568">
            <v>1</v>
          </cell>
          <cell r="Z568">
            <v>50</v>
          </cell>
          <cell r="AA568">
            <v>50</v>
          </cell>
          <cell r="AB568">
            <v>0.3</v>
          </cell>
          <cell r="AC568">
            <v>0.3</v>
          </cell>
          <cell r="AD568">
            <v>1</v>
          </cell>
          <cell r="AE568">
            <v>50</v>
          </cell>
          <cell r="AF568">
            <v>0.3</v>
          </cell>
        </row>
        <row r="569">
          <cell r="A569">
            <v>558</v>
          </cell>
          <cell r="B569" t="str">
            <v>MN 42.0*33.5</v>
          </cell>
          <cell r="C569">
            <v>851</v>
          </cell>
          <cell r="D569">
            <v>1067</v>
          </cell>
          <cell r="E569">
            <v>8</v>
          </cell>
          <cell r="F569">
            <v>8</v>
          </cell>
          <cell r="G569">
            <v>8</v>
          </cell>
          <cell r="H569">
            <v>8</v>
          </cell>
          <cell r="I569">
            <v>1</v>
          </cell>
          <cell r="J569">
            <v>1</v>
          </cell>
          <cell r="K569">
            <v>203.5</v>
          </cell>
          <cell r="L569">
            <v>1</v>
          </cell>
          <cell r="M569">
            <v>21</v>
          </cell>
          <cell r="N569">
            <v>48</v>
          </cell>
          <cell r="O569">
            <v>48</v>
          </cell>
          <cell r="P569">
            <v>67</v>
          </cell>
          <cell r="Q569">
            <v>0.4</v>
          </cell>
          <cell r="R569">
            <v>0.4</v>
          </cell>
          <cell r="S569">
            <v>0.45</v>
          </cell>
          <cell r="T569">
            <v>0.45</v>
          </cell>
          <cell r="U569">
            <v>1</v>
          </cell>
          <cell r="V569">
            <v>20</v>
          </cell>
          <cell r="W569">
            <v>20</v>
          </cell>
          <cell r="X569">
            <v>1</v>
          </cell>
          <cell r="Y569">
            <v>1</v>
          </cell>
          <cell r="Z569">
            <v>50</v>
          </cell>
          <cell r="AA569">
            <v>50</v>
          </cell>
          <cell r="AB569">
            <v>0.3</v>
          </cell>
          <cell r="AC569">
            <v>0.3</v>
          </cell>
          <cell r="AD569">
            <v>1</v>
          </cell>
          <cell r="AE569">
            <v>50</v>
          </cell>
          <cell r="AF569">
            <v>0.3</v>
          </cell>
        </row>
        <row r="570">
          <cell r="A570">
            <v>559</v>
          </cell>
          <cell r="B570" t="str">
            <v>MN 33.5*42.0</v>
          </cell>
          <cell r="C570">
            <v>1067</v>
          </cell>
          <cell r="D570">
            <v>851</v>
          </cell>
          <cell r="E570">
            <v>8</v>
          </cell>
          <cell r="F570">
            <v>8</v>
          </cell>
          <cell r="G570">
            <v>8</v>
          </cell>
          <cell r="H570">
            <v>8</v>
          </cell>
          <cell r="I570">
            <v>1</v>
          </cell>
          <cell r="J570">
            <v>1</v>
          </cell>
          <cell r="K570">
            <v>203.5</v>
          </cell>
          <cell r="L570">
            <v>1</v>
          </cell>
          <cell r="M570">
            <v>16</v>
          </cell>
          <cell r="N570">
            <v>35</v>
          </cell>
          <cell r="O570">
            <v>35</v>
          </cell>
          <cell r="P570">
            <v>49</v>
          </cell>
          <cell r="Q570">
            <v>0.4</v>
          </cell>
          <cell r="R570">
            <v>0.4</v>
          </cell>
          <cell r="S570">
            <v>0.45</v>
          </cell>
          <cell r="T570">
            <v>0.45</v>
          </cell>
          <cell r="U570">
            <v>1</v>
          </cell>
          <cell r="V570">
            <v>20</v>
          </cell>
          <cell r="W570">
            <v>20</v>
          </cell>
          <cell r="X570">
            <v>1</v>
          </cell>
          <cell r="Y570">
            <v>1</v>
          </cell>
          <cell r="Z570">
            <v>50</v>
          </cell>
          <cell r="AA570">
            <v>50</v>
          </cell>
          <cell r="AB570">
            <v>0.3</v>
          </cell>
          <cell r="AC570">
            <v>0.3</v>
          </cell>
          <cell r="AD570">
            <v>1</v>
          </cell>
          <cell r="AE570">
            <v>50</v>
          </cell>
          <cell r="AF570">
            <v>0.3</v>
          </cell>
        </row>
        <row r="571">
          <cell r="A571">
            <v>560</v>
          </cell>
          <cell r="B571" t="str">
            <v>MN 44.5*36.5</v>
          </cell>
          <cell r="C571">
            <v>927</v>
          </cell>
          <cell r="D571">
            <v>1130</v>
          </cell>
          <cell r="E571">
            <v>8</v>
          </cell>
          <cell r="F571">
            <v>8</v>
          </cell>
          <cell r="G571">
            <v>8</v>
          </cell>
          <cell r="H571">
            <v>8</v>
          </cell>
          <cell r="I571">
            <v>1</v>
          </cell>
          <cell r="J571">
            <v>1</v>
          </cell>
          <cell r="K571">
            <v>203.5</v>
          </cell>
          <cell r="L571">
            <v>1</v>
          </cell>
          <cell r="M571">
            <v>19</v>
          </cell>
          <cell r="N571">
            <v>43</v>
          </cell>
          <cell r="O571">
            <v>43</v>
          </cell>
          <cell r="P571">
            <v>60</v>
          </cell>
          <cell r="Q571">
            <v>0.4</v>
          </cell>
          <cell r="R571">
            <v>0.4</v>
          </cell>
          <cell r="S571">
            <v>0.45</v>
          </cell>
          <cell r="T571">
            <v>0.45</v>
          </cell>
          <cell r="U571">
            <v>1</v>
          </cell>
          <cell r="V571">
            <v>20</v>
          </cell>
          <cell r="W571">
            <v>20</v>
          </cell>
          <cell r="X571">
            <v>1</v>
          </cell>
          <cell r="Y571">
            <v>1</v>
          </cell>
          <cell r="Z571">
            <v>50</v>
          </cell>
          <cell r="AA571">
            <v>50</v>
          </cell>
          <cell r="AB571">
            <v>0.3</v>
          </cell>
          <cell r="AC571">
            <v>0.3</v>
          </cell>
          <cell r="AD571">
            <v>1</v>
          </cell>
          <cell r="AE571">
            <v>50</v>
          </cell>
          <cell r="AF571">
            <v>0.3</v>
          </cell>
        </row>
        <row r="572">
          <cell r="A572">
            <v>561</v>
          </cell>
          <cell r="B572" t="str">
            <v>MN 36.5*44.5</v>
          </cell>
          <cell r="C572">
            <v>1130</v>
          </cell>
          <cell r="D572">
            <v>927</v>
          </cell>
          <cell r="E572">
            <v>8</v>
          </cell>
          <cell r="F572">
            <v>8</v>
          </cell>
          <cell r="G572">
            <v>8</v>
          </cell>
          <cell r="H572">
            <v>8</v>
          </cell>
          <cell r="I572">
            <v>1</v>
          </cell>
          <cell r="J572">
            <v>1</v>
          </cell>
          <cell r="K572">
            <v>203.5</v>
          </cell>
          <cell r="L572">
            <v>1</v>
          </cell>
          <cell r="M572">
            <v>14</v>
          </cell>
          <cell r="N572">
            <v>32</v>
          </cell>
          <cell r="O572">
            <v>32</v>
          </cell>
          <cell r="P572">
            <v>45</v>
          </cell>
          <cell r="Q572">
            <v>0.4</v>
          </cell>
          <cell r="R572">
            <v>0.4</v>
          </cell>
          <cell r="S572">
            <v>0.45</v>
          </cell>
          <cell r="T572">
            <v>0.45</v>
          </cell>
          <cell r="U572">
            <v>1</v>
          </cell>
          <cell r="V572">
            <v>20</v>
          </cell>
          <cell r="W572">
            <v>20</v>
          </cell>
          <cell r="X572">
            <v>1</v>
          </cell>
          <cell r="Y572">
            <v>1</v>
          </cell>
          <cell r="Z572">
            <v>50</v>
          </cell>
          <cell r="AA572">
            <v>50</v>
          </cell>
          <cell r="AB572">
            <v>0.3</v>
          </cell>
          <cell r="AC572">
            <v>0.3</v>
          </cell>
          <cell r="AD572">
            <v>1</v>
          </cell>
          <cell r="AE572">
            <v>50</v>
          </cell>
          <cell r="AF572">
            <v>0.3</v>
          </cell>
        </row>
        <row r="573">
          <cell r="A573">
            <v>562</v>
          </cell>
          <cell r="B573" t="str">
            <v>MN!35.5*28.0</v>
          </cell>
          <cell r="C573">
            <v>711</v>
          </cell>
          <cell r="D573">
            <v>902</v>
          </cell>
          <cell r="E573">
            <v>14</v>
          </cell>
          <cell r="F573">
            <v>14</v>
          </cell>
          <cell r="G573">
            <v>9</v>
          </cell>
          <cell r="H573">
            <v>9</v>
          </cell>
          <cell r="I573">
            <v>1</v>
          </cell>
          <cell r="J573">
            <v>1</v>
          </cell>
          <cell r="K573">
            <v>203.5</v>
          </cell>
          <cell r="L573">
            <v>1</v>
          </cell>
          <cell r="M573">
            <v>26</v>
          </cell>
          <cell r="N573">
            <v>59</v>
          </cell>
          <cell r="O573">
            <v>59</v>
          </cell>
          <cell r="P573">
            <v>82</v>
          </cell>
          <cell r="Q573">
            <v>0.4</v>
          </cell>
          <cell r="R573">
            <v>0.4</v>
          </cell>
          <cell r="S573">
            <v>1</v>
          </cell>
          <cell r="T573">
            <v>1</v>
          </cell>
          <cell r="U573">
            <v>1</v>
          </cell>
          <cell r="V573">
            <v>20</v>
          </cell>
          <cell r="W573">
            <v>20</v>
          </cell>
          <cell r="X573">
            <v>1</v>
          </cell>
          <cell r="Y573">
            <v>1</v>
          </cell>
          <cell r="Z573">
            <v>50</v>
          </cell>
          <cell r="AA573">
            <v>50</v>
          </cell>
          <cell r="AB573">
            <v>50</v>
          </cell>
          <cell r="AC573">
            <v>50</v>
          </cell>
          <cell r="AD573">
            <v>1</v>
          </cell>
          <cell r="AE573">
            <v>50</v>
          </cell>
          <cell r="AF573">
            <v>50</v>
          </cell>
        </row>
        <row r="574">
          <cell r="A574">
            <v>563</v>
          </cell>
          <cell r="B574" t="str">
            <v/>
          </cell>
          <cell r="C574" t="str">
            <v/>
          </cell>
          <cell r="D574" t="str">
            <v/>
          </cell>
          <cell r="E574" t="str">
            <v/>
          </cell>
          <cell r="F574" t="str">
            <v/>
          </cell>
          <cell r="G574" t="str">
            <v/>
          </cell>
          <cell r="H574" t="str">
            <v/>
          </cell>
          <cell r="I574" t="str">
            <v/>
          </cell>
          <cell r="J574" t="str">
            <v/>
          </cell>
          <cell r="K574" t="str">
            <v/>
          </cell>
          <cell r="L574" t="str">
            <v/>
          </cell>
          <cell r="M574" t="str">
            <v/>
          </cell>
          <cell r="N574" t="str">
            <v/>
          </cell>
          <cell r="O574" t="str">
            <v/>
          </cell>
          <cell r="P574" t="str">
            <v/>
          </cell>
          <cell r="Q574" t="str">
            <v/>
          </cell>
          <cell r="R574" t="str">
            <v/>
          </cell>
          <cell r="S574" t="str">
            <v/>
          </cell>
          <cell r="T574" t="str">
            <v/>
          </cell>
          <cell r="U574" t="str">
            <v/>
          </cell>
          <cell r="V574" t="str">
            <v/>
          </cell>
          <cell r="W574" t="str">
            <v/>
          </cell>
          <cell r="X574" t="str">
            <v/>
          </cell>
          <cell r="Y574" t="str">
            <v/>
          </cell>
          <cell r="Z574" t="str">
            <v/>
          </cell>
          <cell r="AA574" t="str">
            <v/>
          </cell>
          <cell r="AB574" t="str">
            <v/>
          </cell>
          <cell r="AC574" t="str">
            <v/>
          </cell>
          <cell r="AD574" t="str">
            <v/>
          </cell>
          <cell r="AE574" t="str">
            <v/>
          </cell>
          <cell r="AF574" t="str">
            <v/>
          </cell>
        </row>
        <row r="575">
          <cell r="A575">
            <v>564</v>
          </cell>
          <cell r="B575" t="str">
            <v>MN 49.0*41.0</v>
          </cell>
          <cell r="C575">
            <v>1041</v>
          </cell>
          <cell r="D575">
            <v>1245</v>
          </cell>
          <cell r="E575">
            <v>19</v>
          </cell>
          <cell r="F575">
            <v>19</v>
          </cell>
          <cell r="G575">
            <v>21</v>
          </cell>
          <cell r="H575">
            <v>21</v>
          </cell>
          <cell r="I575">
            <v>1</v>
          </cell>
          <cell r="J575">
            <v>1</v>
          </cell>
          <cell r="K575">
            <v>203.5</v>
          </cell>
          <cell r="L575">
            <v>1</v>
          </cell>
          <cell r="M575">
            <v>16</v>
          </cell>
          <cell r="N575">
            <v>37</v>
          </cell>
          <cell r="O575">
            <v>37</v>
          </cell>
          <cell r="P575">
            <v>51</v>
          </cell>
          <cell r="Q575">
            <v>0.4</v>
          </cell>
          <cell r="R575">
            <v>0.4</v>
          </cell>
          <cell r="S575">
            <v>0.45</v>
          </cell>
          <cell r="T575">
            <v>0.45</v>
          </cell>
          <cell r="U575">
            <v>1</v>
          </cell>
          <cell r="V575">
            <v>20</v>
          </cell>
          <cell r="W575">
            <v>20</v>
          </cell>
          <cell r="X575">
            <v>1</v>
          </cell>
          <cell r="Y575">
            <v>1</v>
          </cell>
          <cell r="Z575">
            <v>50</v>
          </cell>
          <cell r="AA575">
            <v>50</v>
          </cell>
          <cell r="AB575">
            <v>0.3</v>
          </cell>
          <cell r="AC575">
            <v>0.3</v>
          </cell>
          <cell r="AD575">
            <v>1</v>
          </cell>
          <cell r="AE575">
            <v>50</v>
          </cell>
          <cell r="AF575">
            <v>0.3</v>
          </cell>
        </row>
        <row r="576">
          <cell r="A576">
            <v>565</v>
          </cell>
          <cell r="B576" t="str">
            <v>MN 49.5*41.0</v>
          </cell>
          <cell r="C576">
            <v>1041</v>
          </cell>
          <cell r="D576">
            <v>1257</v>
          </cell>
          <cell r="E576">
            <v>19</v>
          </cell>
          <cell r="F576">
            <v>19</v>
          </cell>
          <cell r="G576">
            <v>27</v>
          </cell>
          <cell r="H576">
            <v>27</v>
          </cell>
          <cell r="I576">
            <v>1</v>
          </cell>
          <cell r="J576">
            <v>1</v>
          </cell>
          <cell r="K576">
            <v>203.5</v>
          </cell>
          <cell r="L576">
            <v>1</v>
          </cell>
          <cell r="M576">
            <v>16</v>
          </cell>
          <cell r="N576">
            <v>37</v>
          </cell>
          <cell r="O576">
            <v>37</v>
          </cell>
          <cell r="P576">
            <v>51</v>
          </cell>
          <cell r="Q576">
            <v>0.4</v>
          </cell>
          <cell r="R576">
            <v>0.4</v>
          </cell>
          <cell r="S576">
            <v>0.45</v>
          </cell>
          <cell r="T576">
            <v>0.45</v>
          </cell>
          <cell r="U576">
            <v>1</v>
          </cell>
          <cell r="V576">
            <v>20</v>
          </cell>
          <cell r="W576">
            <v>20</v>
          </cell>
          <cell r="X576">
            <v>1</v>
          </cell>
          <cell r="Y576">
            <v>1</v>
          </cell>
          <cell r="Z576">
            <v>50</v>
          </cell>
          <cell r="AA576">
            <v>50</v>
          </cell>
          <cell r="AB576">
            <v>0.3</v>
          </cell>
          <cell r="AC576">
            <v>0.3</v>
          </cell>
          <cell r="AD576">
            <v>1</v>
          </cell>
          <cell r="AE576">
            <v>50</v>
          </cell>
          <cell r="AF576">
            <v>0.3</v>
          </cell>
        </row>
        <row r="577">
          <cell r="A577">
            <v>566</v>
          </cell>
          <cell r="B577" t="str">
            <v>MN 51.0*45.0</v>
          </cell>
          <cell r="C577">
            <v>1143</v>
          </cell>
          <cell r="D577">
            <v>1295</v>
          </cell>
          <cell r="E577">
            <v>20</v>
          </cell>
          <cell r="F577">
            <v>20</v>
          </cell>
          <cell r="G577">
            <v>21</v>
          </cell>
          <cell r="H577">
            <v>21</v>
          </cell>
          <cell r="I577">
            <v>1</v>
          </cell>
          <cell r="J577">
            <v>1</v>
          </cell>
          <cell r="K577">
            <v>203.5</v>
          </cell>
          <cell r="L577">
            <v>1</v>
          </cell>
          <cell r="M577">
            <v>14</v>
          </cell>
          <cell r="N577">
            <v>32</v>
          </cell>
          <cell r="O577">
            <v>32</v>
          </cell>
          <cell r="P577">
            <v>44</v>
          </cell>
          <cell r="Q577">
            <v>0.4</v>
          </cell>
          <cell r="R577">
            <v>0.4</v>
          </cell>
          <cell r="S577">
            <v>0.45</v>
          </cell>
          <cell r="T577">
            <v>0.45</v>
          </cell>
          <cell r="U577">
            <v>1</v>
          </cell>
          <cell r="V577">
            <v>20</v>
          </cell>
          <cell r="W577">
            <v>20</v>
          </cell>
          <cell r="X577">
            <v>1</v>
          </cell>
          <cell r="Y577">
            <v>1</v>
          </cell>
          <cell r="Z577">
            <v>50</v>
          </cell>
          <cell r="AA577">
            <v>50</v>
          </cell>
          <cell r="AB577">
            <v>0.3</v>
          </cell>
          <cell r="AC577">
            <v>0.3</v>
          </cell>
          <cell r="AD577">
            <v>1</v>
          </cell>
          <cell r="AE577">
            <v>50</v>
          </cell>
          <cell r="AF577">
            <v>0.3</v>
          </cell>
        </row>
        <row r="578">
          <cell r="A578">
            <v>567</v>
          </cell>
          <cell r="B578" t="str">
            <v>MN 53.0*45.0</v>
          </cell>
          <cell r="C578">
            <v>1143</v>
          </cell>
          <cell r="D578">
            <v>1346</v>
          </cell>
          <cell r="E578">
            <v>20</v>
          </cell>
          <cell r="F578">
            <v>20</v>
          </cell>
          <cell r="G578">
            <v>21</v>
          </cell>
          <cell r="H578">
            <v>21</v>
          </cell>
          <cell r="I578">
            <v>1</v>
          </cell>
          <cell r="J578">
            <v>1</v>
          </cell>
          <cell r="K578">
            <v>203.5</v>
          </cell>
          <cell r="L578">
            <v>1</v>
          </cell>
          <cell r="M578">
            <v>14</v>
          </cell>
          <cell r="N578">
            <v>32</v>
          </cell>
          <cell r="O578">
            <v>32</v>
          </cell>
          <cell r="P578">
            <v>44</v>
          </cell>
          <cell r="Q578">
            <v>0.4</v>
          </cell>
          <cell r="R578">
            <v>0.4</v>
          </cell>
          <cell r="S578">
            <v>0.45</v>
          </cell>
          <cell r="T578">
            <v>0.45</v>
          </cell>
          <cell r="U578">
            <v>1</v>
          </cell>
          <cell r="V578">
            <v>20</v>
          </cell>
          <cell r="W578">
            <v>20</v>
          </cell>
          <cell r="X578">
            <v>1</v>
          </cell>
          <cell r="Y578">
            <v>1</v>
          </cell>
          <cell r="Z578">
            <v>50</v>
          </cell>
          <cell r="AA578">
            <v>50</v>
          </cell>
          <cell r="AB578">
            <v>0.3</v>
          </cell>
          <cell r="AC578">
            <v>0.3</v>
          </cell>
          <cell r="AD578">
            <v>1</v>
          </cell>
          <cell r="AE578">
            <v>50</v>
          </cell>
          <cell r="AF578">
            <v>0.3</v>
          </cell>
        </row>
        <row r="579">
          <cell r="A579">
            <v>568</v>
          </cell>
          <cell r="B579" t="str">
            <v>MN 53.5*45.0</v>
          </cell>
          <cell r="C579">
            <v>1143</v>
          </cell>
          <cell r="D579">
            <v>1359</v>
          </cell>
          <cell r="E579">
            <v>20</v>
          </cell>
          <cell r="F579">
            <v>20</v>
          </cell>
          <cell r="G579">
            <v>28</v>
          </cell>
          <cell r="H579">
            <v>28</v>
          </cell>
          <cell r="I579">
            <v>1</v>
          </cell>
          <cell r="J579">
            <v>1</v>
          </cell>
          <cell r="K579">
            <v>203.5</v>
          </cell>
          <cell r="L579">
            <v>1</v>
          </cell>
          <cell r="M579">
            <v>14</v>
          </cell>
          <cell r="N579">
            <v>32</v>
          </cell>
          <cell r="O579">
            <v>32</v>
          </cell>
          <cell r="P579">
            <v>44</v>
          </cell>
          <cell r="Q579">
            <v>0.4</v>
          </cell>
          <cell r="R579">
            <v>0.4</v>
          </cell>
          <cell r="S579">
            <v>0.45</v>
          </cell>
          <cell r="T579">
            <v>0.45</v>
          </cell>
          <cell r="U579">
            <v>1</v>
          </cell>
          <cell r="V579">
            <v>20</v>
          </cell>
          <cell r="W579">
            <v>20</v>
          </cell>
          <cell r="X579">
            <v>1</v>
          </cell>
          <cell r="Y579">
            <v>1</v>
          </cell>
          <cell r="Z579">
            <v>50</v>
          </cell>
          <cell r="AA579">
            <v>50</v>
          </cell>
          <cell r="AB579">
            <v>0.3</v>
          </cell>
          <cell r="AC579">
            <v>0.3</v>
          </cell>
          <cell r="AD579">
            <v>1</v>
          </cell>
          <cell r="AE579">
            <v>50</v>
          </cell>
          <cell r="AF579">
            <v>0.3</v>
          </cell>
        </row>
        <row r="580">
          <cell r="A580">
            <v>569</v>
          </cell>
          <cell r="B580" t="str">
            <v>Q7 1300*1100</v>
          </cell>
          <cell r="C580">
            <v>1100</v>
          </cell>
          <cell r="D580">
            <v>1300</v>
          </cell>
          <cell r="E580">
            <v>20</v>
          </cell>
          <cell r="F580">
            <v>20</v>
          </cell>
          <cell r="G580">
            <v>20</v>
          </cell>
          <cell r="H580">
            <v>20</v>
          </cell>
          <cell r="I580">
            <v>1</v>
          </cell>
          <cell r="J580">
            <v>1</v>
          </cell>
          <cell r="K580">
            <v>203.5</v>
          </cell>
          <cell r="L580">
            <v>1</v>
          </cell>
          <cell r="M580">
            <v>15</v>
          </cell>
          <cell r="N580">
            <v>34</v>
          </cell>
          <cell r="O580">
            <v>34</v>
          </cell>
          <cell r="P580">
            <v>47</v>
          </cell>
          <cell r="Q580">
            <v>0</v>
          </cell>
          <cell r="R580">
            <v>0.1</v>
          </cell>
          <cell r="S580">
            <v>0.1</v>
          </cell>
          <cell r="T580">
            <v>0.1</v>
          </cell>
          <cell r="U580">
            <v>1</v>
          </cell>
          <cell r="V580">
            <v>15</v>
          </cell>
          <cell r="W580">
            <v>12</v>
          </cell>
          <cell r="X580">
            <v>1</v>
          </cell>
          <cell r="Y580">
            <v>1</v>
          </cell>
          <cell r="Z580">
            <v>50</v>
          </cell>
          <cell r="AA580">
            <v>50</v>
          </cell>
          <cell r="AB580">
            <v>0.04</v>
          </cell>
          <cell r="AC580">
            <v>0.04</v>
          </cell>
          <cell r="AD580">
            <v>1</v>
          </cell>
          <cell r="AE580">
            <v>50</v>
          </cell>
          <cell r="AF580">
            <v>0.04</v>
          </cell>
        </row>
        <row r="581">
          <cell r="A581">
            <v>570</v>
          </cell>
          <cell r="B581" t="str">
            <v/>
          </cell>
          <cell r="C581" t="str">
            <v/>
          </cell>
          <cell r="D581" t="str">
            <v/>
          </cell>
          <cell r="E581" t="str">
            <v/>
          </cell>
          <cell r="F581" t="str">
            <v/>
          </cell>
          <cell r="G581" t="str">
            <v/>
          </cell>
          <cell r="H581" t="str">
            <v/>
          </cell>
          <cell r="I581" t="str">
            <v/>
          </cell>
          <cell r="J581" t="str">
            <v/>
          </cell>
          <cell r="K581" t="str">
            <v/>
          </cell>
          <cell r="L581" t="str">
            <v/>
          </cell>
          <cell r="M581" t="str">
            <v/>
          </cell>
          <cell r="N581" t="str">
            <v/>
          </cell>
          <cell r="O581" t="str">
            <v/>
          </cell>
          <cell r="P581" t="str">
            <v/>
          </cell>
          <cell r="Q581" t="str">
            <v/>
          </cell>
          <cell r="R581" t="str">
            <v/>
          </cell>
          <cell r="S581" t="str">
            <v/>
          </cell>
          <cell r="T581" t="str">
            <v/>
          </cell>
          <cell r="U581" t="str">
            <v/>
          </cell>
          <cell r="V581" t="str">
            <v/>
          </cell>
          <cell r="W581" t="str">
            <v/>
          </cell>
          <cell r="X581" t="str">
            <v/>
          </cell>
          <cell r="Y581" t="str">
            <v/>
          </cell>
          <cell r="Z581" t="str">
            <v/>
          </cell>
          <cell r="AA581" t="str">
            <v/>
          </cell>
          <cell r="AB581" t="str">
            <v/>
          </cell>
          <cell r="AC581" t="str">
            <v/>
          </cell>
          <cell r="AD581" t="str">
            <v/>
          </cell>
          <cell r="AE581" t="str">
            <v/>
          </cell>
          <cell r="AF581" t="str">
            <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CMASTER34"/>
      <sheetName val="0609format"/>
      <sheetName val="X01"/>
      <sheetName val="X02"/>
      <sheetName val="A01"/>
      <sheetName val="A02"/>
      <sheetName val="A03"/>
      <sheetName val="A04"/>
      <sheetName val="A05"/>
      <sheetName val="A06"/>
      <sheetName val="A07"/>
      <sheetName val="A08"/>
      <sheetName val="A09"/>
      <sheetName val="A10"/>
      <sheetName val="JCMASTER12"/>
      <sheetName val="HIT1JC"/>
      <sheetName val="2000"/>
      <sheetName val="Basic Information"/>
      <sheetName val="list"/>
      <sheetName val="2001"/>
      <sheetName val="Basic_Information"/>
      <sheetName val="フイールド表"/>
      <sheetName val="研磨"/>
      <sheetName val="TAS3,4号再洗浄6月度指示書"/>
    </sheetNames>
    <sheetDataSet>
      <sheetData sheetId="0" refreshError="1">
        <row r="11">
          <cell r="A11" t="str">
            <v>品種NO</v>
          </cell>
          <cell r="B11">
            <v>1</v>
          </cell>
          <cell r="C11">
            <v>2</v>
          </cell>
          <cell r="D11">
            <v>3</v>
          </cell>
          <cell r="E11">
            <v>4</v>
          </cell>
          <cell r="F11">
            <v>5</v>
          </cell>
          <cell r="G11">
            <v>6</v>
          </cell>
          <cell r="H11">
            <v>7</v>
          </cell>
          <cell r="I11">
            <v>8</v>
          </cell>
          <cell r="J11">
            <v>9</v>
          </cell>
          <cell r="K11">
            <v>10</v>
          </cell>
          <cell r="L11">
            <v>11</v>
          </cell>
          <cell r="N11">
            <v>12</v>
          </cell>
          <cell r="O11">
            <v>13</v>
          </cell>
          <cell r="P11">
            <v>14</v>
          </cell>
          <cell r="T11">
            <v>15</v>
          </cell>
          <cell r="U11">
            <v>16</v>
          </cell>
          <cell r="V11">
            <v>17</v>
          </cell>
          <cell r="W11">
            <v>18</v>
          </cell>
          <cell r="X11">
            <v>19</v>
          </cell>
          <cell r="Y11">
            <v>20</v>
          </cell>
        </row>
        <row r="12">
          <cell r="A12">
            <v>1</v>
          </cell>
          <cell r="B12" t="str">
            <v>A4 34.5*27.0</v>
          </cell>
          <cell r="C12">
            <v>686</v>
          </cell>
          <cell r="D12">
            <v>876</v>
          </cell>
          <cell r="E12">
            <v>8</v>
          </cell>
          <cell r="F12">
            <v>8</v>
          </cell>
          <cell r="G12">
            <v>8</v>
          </cell>
          <cell r="H12">
            <v>8</v>
          </cell>
          <cell r="I12">
            <v>1</v>
          </cell>
          <cell r="J12">
            <v>1</v>
          </cell>
          <cell r="K12">
            <v>204</v>
          </cell>
          <cell r="L12">
            <v>1</v>
          </cell>
          <cell r="M12">
            <v>23</v>
          </cell>
          <cell r="N12">
            <v>52</v>
          </cell>
          <cell r="O12">
            <v>52</v>
          </cell>
          <cell r="P12">
            <v>73</v>
          </cell>
          <cell r="Q12">
            <v>0</v>
          </cell>
          <cell r="R12">
            <v>0.1</v>
          </cell>
          <cell r="S12">
            <v>0.1</v>
          </cell>
          <cell r="T12">
            <v>0.1</v>
          </cell>
          <cell r="U12">
            <v>1</v>
          </cell>
          <cell r="V12">
            <v>15</v>
          </cell>
          <cell r="W12">
            <v>13</v>
          </cell>
          <cell r="X12">
            <v>1</v>
          </cell>
          <cell r="Y12">
            <v>1</v>
          </cell>
        </row>
        <row r="13">
          <cell r="A13">
            <v>2</v>
          </cell>
          <cell r="B13" t="str">
            <v>A4x34.5*27.0</v>
          </cell>
          <cell r="C13">
            <v>686</v>
          </cell>
          <cell r="D13">
            <v>876</v>
          </cell>
          <cell r="E13">
            <v>12</v>
          </cell>
          <cell r="F13">
            <v>12</v>
          </cell>
          <cell r="G13">
            <v>12</v>
          </cell>
          <cell r="H13">
            <v>12</v>
          </cell>
          <cell r="I13">
            <v>2</v>
          </cell>
          <cell r="J13">
            <v>2</v>
          </cell>
          <cell r="K13">
            <v>204</v>
          </cell>
          <cell r="L13">
            <v>4</v>
          </cell>
          <cell r="M13">
            <v>23</v>
          </cell>
          <cell r="N13">
            <v>52</v>
          </cell>
          <cell r="O13">
            <v>52</v>
          </cell>
          <cell r="P13">
            <v>73</v>
          </cell>
          <cell r="Q13">
            <v>0</v>
          </cell>
          <cell r="R13">
            <v>0.1</v>
          </cell>
          <cell r="S13">
            <v>0.1</v>
          </cell>
          <cell r="T13">
            <v>0.1</v>
          </cell>
          <cell r="U13">
            <v>1</v>
          </cell>
          <cell r="V13">
            <v>15</v>
          </cell>
          <cell r="W13">
            <v>13</v>
          </cell>
          <cell r="X13">
            <v>1</v>
          </cell>
          <cell r="Y13">
            <v>1</v>
          </cell>
        </row>
        <row r="14">
          <cell r="A14">
            <v>3</v>
          </cell>
          <cell r="B14" t="str">
            <v/>
          </cell>
          <cell r="C14" t="str">
            <v/>
          </cell>
          <cell r="D14" t="str">
            <v/>
          </cell>
          <cell r="E14" t="str">
            <v/>
          </cell>
          <cell r="F14" t="str">
            <v/>
          </cell>
          <cell r="G14" t="str">
            <v/>
          </cell>
          <cell r="H14" t="str">
            <v/>
          </cell>
          <cell r="I14" t="str">
            <v/>
          </cell>
          <cell r="J14" t="str">
            <v/>
          </cell>
          <cell r="K14" t="str">
            <v/>
          </cell>
          <cell r="L14" t="str">
            <v/>
          </cell>
          <cell r="M14" t="str">
            <v/>
          </cell>
          <cell r="N14" t="str">
            <v/>
          </cell>
          <cell r="O14" t="str">
            <v/>
          </cell>
          <cell r="P14" t="str">
            <v/>
          </cell>
          <cell r="Q14" t="str">
            <v/>
          </cell>
          <cell r="R14" t="str">
            <v/>
          </cell>
          <cell r="S14" t="str">
            <v/>
          </cell>
          <cell r="T14" t="str">
            <v/>
          </cell>
          <cell r="U14" t="str">
            <v/>
          </cell>
          <cell r="V14" t="str">
            <v/>
          </cell>
          <cell r="W14" t="str">
            <v/>
          </cell>
          <cell r="X14" t="str">
            <v/>
          </cell>
          <cell r="Y14" t="str">
            <v/>
          </cell>
        </row>
        <row r="15">
          <cell r="A15">
            <v>4</v>
          </cell>
          <cell r="B15" t="str">
            <v/>
          </cell>
          <cell r="C15" t="str">
            <v/>
          </cell>
          <cell r="D15" t="str">
            <v/>
          </cell>
          <cell r="E15" t="str">
            <v/>
          </cell>
          <cell r="F15" t="str">
            <v/>
          </cell>
          <cell r="G15" t="str">
            <v/>
          </cell>
          <cell r="H15" t="str">
            <v/>
          </cell>
          <cell r="I15" t="str">
            <v/>
          </cell>
          <cell r="J15" t="str">
            <v/>
          </cell>
          <cell r="K15" t="str">
            <v/>
          </cell>
          <cell r="L15" t="str">
            <v/>
          </cell>
          <cell r="M15" t="str">
            <v/>
          </cell>
          <cell r="N15" t="str">
            <v/>
          </cell>
          <cell r="O15" t="str">
            <v/>
          </cell>
          <cell r="P15" t="str">
            <v/>
          </cell>
          <cell r="Q15" t="str">
            <v/>
          </cell>
          <cell r="R15" t="str">
            <v/>
          </cell>
          <cell r="S15" t="str">
            <v/>
          </cell>
          <cell r="T15" t="str">
            <v/>
          </cell>
          <cell r="U15" t="str">
            <v/>
          </cell>
          <cell r="V15" t="str">
            <v/>
          </cell>
          <cell r="W15" t="str">
            <v/>
          </cell>
          <cell r="X15" t="str">
            <v/>
          </cell>
          <cell r="Y15" t="str">
            <v/>
          </cell>
        </row>
        <row r="16">
          <cell r="A16">
            <v>5</v>
          </cell>
          <cell r="B16" t="str">
            <v>A4x39.5*31.0</v>
          </cell>
          <cell r="C16">
            <v>787</v>
          </cell>
          <cell r="D16">
            <v>1003</v>
          </cell>
          <cell r="E16">
            <v>12</v>
          </cell>
          <cell r="F16">
            <v>12</v>
          </cell>
          <cell r="G16">
            <v>12</v>
          </cell>
          <cell r="H16">
            <v>12</v>
          </cell>
          <cell r="I16">
            <v>2</v>
          </cell>
          <cell r="J16">
            <v>2</v>
          </cell>
          <cell r="K16">
            <v>204</v>
          </cell>
          <cell r="L16">
            <v>4</v>
          </cell>
          <cell r="M16">
            <v>20</v>
          </cell>
          <cell r="N16">
            <v>45</v>
          </cell>
          <cell r="O16">
            <v>45</v>
          </cell>
          <cell r="P16">
            <v>63</v>
          </cell>
          <cell r="Q16">
            <v>0</v>
          </cell>
          <cell r="R16">
            <v>0.1</v>
          </cell>
          <cell r="S16">
            <v>0.1</v>
          </cell>
          <cell r="T16">
            <v>0.1</v>
          </cell>
          <cell r="U16">
            <v>1</v>
          </cell>
          <cell r="V16">
            <v>15</v>
          </cell>
          <cell r="W16">
            <v>13</v>
          </cell>
          <cell r="X16">
            <v>1</v>
          </cell>
          <cell r="Y16">
            <v>1</v>
          </cell>
        </row>
        <row r="17">
          <cell r="A17">
            <v>6</v>
          </cell>
          <cell r="B17" t="str">
            <v>A5 34.5*25.0</v>
          </cell>
          <cell r="C17">
            <v>635</v>
          </cell>
          <cell r="D17">
            <v>876</v>
          </cell>
          <cell r="E17">
            <v>8</v>
          </cell>
          <cell r="F17">
            <v>8</v>
          </cell>
          <cell r="G17">
            <v>8</v>
          </cell>
          <cell r="H17">
            <v>8</v>
          </cell>
          <cell r="I17">
            <v>1</v>
          </cell>
          <cell r="J17">
            <v>1</v>
          </cell>
          <cell r="K17">
            <v>204</v>
          </cell>
          <cell r="L17">
            <v>1</v>
          </cell>
          <cell r="M17">
            <v>25</v>
          </cell>
          <cell r="N17">
            <v>56</v>
          </cell>
          <cell r="O17">
            <v>56</v>
          </cell>
          <cell r="P17">
            <v>78</v>
          </cell>
          <cell r="Q17">
            <v>0</v>
          </cell>
          <cell r="R17">
            <v>0.1</v>
          </cell>
          <cell r="S17">
            <v>0.1</v>
          </cell>
          <cell r="T17">
            <v>0.1</v>
          </cell>
          <cell r="U17">
            <v>1</v>
          </cell>
          <cell r="V17">
            <v>15</v>
          </cell>
          <cell r="W17">
            <v>13</v>
          </cell>
          <cell r="X17">
            <v>1</v>
          </cell>
          <cell r="Y17">
            <v>1</v>
          </cell>
        </row>
        <row r="18">
          <cell r="A18">
            <v>7</v>
          </cell>
          <cell r="B18" t="str">
            <v>A5x34.5*25.0</v>
          </cell>
          <cell r="C18">
            <v>635</v>
          </cell>
          <cell r="D18">
            <v>876</v>
          </cell>
          <cell r="E18">
            <v>12</v>
          </cell>
          <cell r="F18">
            <v>12</v>
          </cell>
          <cell r="G18">
            <v>12</v>
          </cell>
          <cell r="H18">
            <v>12</v>
          </cell>
          <cell r="I18">
            <v>2</v>
          </cell>
          <cell r="J18">
            <v>2</v>
          </cell>
          <cell r="K18">
            <v>204</v>
          </cell>
          <cell r="L18">
            <v>4</v>
          </cell>
          <cell r="M18">
            <v>25</v>
          </cell>
          <cell r="N18">
            <v>56</v>
          </cell>
          <cell r="O18">
            <v>56</v>
          </cell>
          <cell r="P18">
            <v>78</v>
          </cell>
          <cell r="Q18">
            <v>0</v>
          </cell>
          <cell r="R18">
            <v>0.1</v>
          </cell>
          <cell r="S18">
            <v>0.1</v>
          </cell>
          <cell r="T18">
            <v>0.1</v>
          </cell>
          <cell r="U18">
            <v>1</v>
          </cell>
          <cell r="V18">
            <v>15</v>
          </cell>
          <cell r="W18">
            <v>13</v>
          </cell>
          <cell r="X18">
            <v>1</v>
          </cell>
          <cell r="Y18">
            <v>1</v>
          </cell>
        </row>
        <row r="19">
          <cell r="A19">
            <v>8</v>
          </cell>
          <cell r="B19" t="str">
            <v>A5 39.5*30.5</v>
          </cell>
          <cell r="C19">
            <v>775</v>
          </cell>
          <cell r="D19">
            <v>1003</v>
          </cell>
          <cell r="E19">
            <v>21</v>
          </cell>
          <cell r="F19">
            <v>21</v>
          </cell>
          <cell r="G19">
            <v>40</v>
          </cell>
          <cell r="H19">
            <v>40</v>
          </cell>
          <cell r="I19">
            <v>1</v>
          </cell>
          <cell r="J19">
            <v>1</v>
          </cell>
          <cell r="K19">
            <v>204</v>
          </cell>
          <cell r="L19">
            <v>1</v>
          </cell>
          <cell r="M19">
            <v>20</v>
          </cell>
          <cell r="N19">
            <v>46</v>
          </cell>
          <cell r="O19">
            <v>46</v>
          </cell>
          <cell r="P19">
            <v>64</v>
          </cell>
          <cell r="Q19">
            <v>0</v>
          </cell>
          <cell r="R19">
            <v>0.1</v>
          </cell>
          <cell r="S19">
            <v>0.1</v>
          </cell>
          <cell r="T19">
            <v>0.1</v>
          </cell>
          <cell r="U19">
            <v>1</v>
          </cell>
          <cell r="V19">
            <v>15</v>
          </cell>
          <cell r="W19">
            <v>13</v>
          </cell>
          <cell r="X19">
            <v>1</v>
          </cell>
          <cell r="Y19">
            <v>1</v>
          </cell>
        </row>
        <row r="20">
          <cell r="A20">
            <v>9</v>
          </cell>
          <cell r="B20" t="str">
            <v>A5x39.5*30.5</v>
          </cell>
          <cell r="C20">
            <v>775</v>
          </cell>
          <cell r="D20">
            <v>1003</v>
          </cell>
          <cell r="E20">
            <v>12</v>
          </cell>
          <cell r="F20">
            <v>12</v>
          </cell>
          <cell r="G20">
            <v>12</v>
          </cell>
          <cell r="H20">
            <v>12</v>
          </cell>
          <cell r="I20">
            <v>2</v>
          </cell>
          <cell r="J20">
            <v>2</v>
          </cell>
          <cell r="K20">
            <v>204</v>
          </cell>
          <cell r="L20">
            <v>4</v>
          </cell>
          <cell r="M20">
            <v>20</v>
          </cell>
          <cell r="N20">
            <v>46</v>
          </cell>
          <cell r="O20">
            <v>46</v>
          </cell>
          <cell r="P20">
            <v>64</v>
          </cell>
          <cell r="Q20">
            <v>0</v>
          </cell>
          <cell r="R20">
            <v>0.1</v>
          </cell>
          <cell r="S20">
            <v>0.1</v>
          </cell>
          <cell r="T20">
            <v>0.1</v>
          </cell>
          <cell r="U20">
            <v>1</v>
          </cell>
          <cell r="V20">
            <v>15</v>
          </cell>
          <cell r="W20">
            <v>13</v>
          </cell>
          <cell r="X20">
            <v>1</v>
          </cell>
          <cell r="Y20">
            <v>1</v>
          </cell>
        </row>
        <row r="21">
          <cell r="A21">
            <v>10</v>
          </cell>
          <cell r="B21" t="str">
            <v/>
          </cell>
          <cell r="C21" t="str">
            <v/>
          </cell>
          <cell r="D21" t="str">
            <v/>
          </cell>
          <cell r="E21" t="str">
            <v/>
          </cell>
          <cell r="F21" t="str">
            <v/>
          </cell>
          <cell r="G21" t="str">
            <v/>
          </cell>
          <cell r="H21" t="str">
            <v/>
          </cell>
          <cell r="I21" t="str">
            <v/>
          </cell>
          <cell r="J21" t="str">
            <v/>
          </cell>
          <cell r="K21" t="str">
            <v/>
          </cell>
          <cell r="L21" t="str">
            <v/>
          </cell>
          <cell r="M21" t="str">
            <v/>
          </cell>
          <cell r="N21" t="str">
            <v/>
          </cell>
          <cell r="O21" t="str">
            <v/>
          </cell>
          <cell r="P21" t="str">
            <v/>
          </cell>
          <cell r="Q21" t="str">
            <v/>
          </cell>
          <cell r="R21" t="str">
            <v/>
          </cell>
          <cell r="S21" t="str">
            <v/>
          </cell>
          <cell r="T21" t="str">
            <v/>
          </cell>
          <cell r="U21" t="str">
            <v/>
          </cell>
          <cell r="V21" t="str">
            <v/>
          </cell>
          <cell r="W21" t="str">
            <v/>
          </cell>
          <cell r="X21" t="str">
            <v/>
          </cell>
          <cell r="Y21" t="str">
            <v/>
          </cell>
        </row>
        <row r="22">
          <cell r="A22">
            <v>11</v>
          </cell>
          <cell r="B22" t="str">
            <v/>
          </cell>
          <cell r="C22" t="str">
            <v/>
          </cell>
          <cell r="D22" t="str">
            <v/>
          </cell>
          <cell r="E22" t="str">
            <v/>
          </cell>
          <cell r="F22" t="str">
            <v/>
          </cell>
          <cell r="G22" t="str">
            <v/>
          </cell>
          <cell r="H22" t="str">
            <v/>
          </cell>
          <cell r="I22" t="str">
            <v/>
          </cell>
          <cell r="J22" t="str">
            <v/>
          </cell>
          <cell r="K22" t="str">
            <v/>
          </cell>
          <cell r="L22" t="str">
            <v/>
          </cell>
          <cell r="M22" t="str">
            <v/>
          </cell>
          <cell r="N22" t="str">
            <v/>
          </cell>
          <cell r="O22" t="str">
            <v/>
          </cell>
          <cell r="P22" t="str">
            <v/>
          </cell>
          <cell r="Q22" t="str">
            <v/>
          </cell>
          <cell r="R22" t="str">
            <v/>
          </cell>
          <cell r="S22" t="str">
            <v/>
          </cell>
          <cell r="T22" t="str">
            <v/>
          </cell>
          <cell r="U22" t="str">
            <v/>
          </cell>
          <cell r="V22" t="str">
            <v/>
          </cell>
          <cell r="W22" t="str">
            <v/>
          </cell>
          <cell r="X22" t="str">
            <v/>
          </cell>
          <cell r="Y22" t="str">
            <v/>
          </cell>
        </row>
        <row r="23">
          <cell r="A23">
            <v>12</v>
          </cell>
          <cell r="B23" t="str">
            <v>A5x41.5*33.0</v>
          </cell>
          <cell r="C23">
            <v>838</v>
          </cell>
          <cell r="D23">
            <v>1054</v>
          </cell>
          <cell r="E23">
            <v>12</v>
          </cell>
          <cell r="F23">
            <v>12</v>
          </cell>
          <cell r="G23">
            <v>12</v>
          </cell>
          <cell r="H23">
            <v>12</v>
          </cell>
          <cell r="I23">
            <v>2</v>
          </cell>
          <cell r="J23">
            <v>2</v>
          </cell>
          <cell r="K23">
            <v>204</v>
          </cell>
          <cell r="L23">
            <v>4</v>
          </cell>
          <cell r="M23">
            <v>19</v>
          </cell>
          <cell r="N23">
            <v>42</v>
          </cell>
          <cell r="O23">
            <v>42</v>
          </cell>
          <cell r="P23">
            <v>58</v>
          </cell>
          <cell r="Q23">
            <v>0</v>
          </cell>
          <cell r="R23">
            <v>0.1</v>
          </cell>
          <cell r="S23">
            <v>0.1</v>
          </cell>
          <cell r="T23">
            <v>0.1</v>
          </cell>
          <cell r="U23">
            <v>1</v>
          </cell>
          <cell r="V23">
            <v>15</v>
          </cell>
          <cell r="W23">
            <v>13</v>
          </cell>
          <cell r="X23">
            <v>1</v>
          </cell>
          <cell r="Y23">
            <v>1</v>
          </cell>
        </row>
        <row r="24">
          <cell r="A24">
            <v>13</v>
          </cell>
          <cell r="B24" t="str">
            <v/>
          </cell>
          <cell r="C24" t="str">
            <v/>
          </cell>
          <cell r="D24" t="str">
            <v/>
          </cell>
          <cell r="E24" t="str">
            <v/>
          </cell>
          <cell r="F24" t="str">
            <v/>
          </cell>
          <cell r="G24" t="str">
            <v/>
          </cell>
          <cell r="H24" t="str">
            <v/>
          </cell>
          <cell r="I24" t="str">
            <v/>
          </cell>
          <cell r="J24" t="str">
            <v/>
          </cell>
          <cell r="K24" t="str">
            <v/>
          </cell>
          <cell r="L24" t="str">
            <v/>
          </cell>
          <cell r="M24" t="str">
            <v/>
          </cell>
          <cell r="N24" t="str">
            <v/>
          </cell>
          <cell r="O24" t="str">
            <v/>
          </cell>
          <cell r="P24" t="str">
            <v/>
          </cell>
          <cell r="Q24" t="str">
            <v/>
          </cell>
          <cell r="R24" t="str">
            <v/>
          </cell>
          <cell r="S24" t="str">
            <v/>
          </cell>
          <cell r="T24" t="str">
            <v/>
          </cell>
          <cell r="U24" t="str">
            <v/>
          </cell>
          <cell r="V24" t="str">
            <v/>
          </cell>
          <cell r="W24" t="str">
            <v/>
          </cell>
          <cell r="X24" t="str">
            <v/>
          </cell>
          <cell r="Y24" t="str">
            <v/>
          </cell>
        </row>
        <row r="25">
          <cell r="A25">
            <v>14</v>
          </cell>
          <cell r="B25" t="str">
            <v/>
          </cell>
          <cell r="C25" t="str">
            <v/>
          </cell>
          <cell r="D25" t="str">
            <v/>
          </cell>
          <cell r="E25" t="str">
            <v/>
          </cell>
          <cell r="F25" t="str">
            <v/>
          </cell>
          <cell r="G25" t="str">
            <v/>
          </cell>
          <cell r="H25" t="str">
            <v/>
          </cell>
          <cell r="I25" t="str">
            <v/>
          </cell>
          <cell r="J25" t="str">
            <v/>
          </cell>
          <cell r="K25" t="str">
            <v/>
          </cell>
          <cell r="L25" t="str">
            <v/>
          </cell>
          <cell r="M25" t="str">
            <v/>
          </cell>
          <cell r="N25" t="str">
            <v/>
          </cell>
          <cell r="O25" t="str">
            <v/>
          </cell>
          <cell r="P25" t="str">
            <v/>
          </cell>
          <cell r="Q25" t="str">
            <v/>
          </cell>
          <cell r="R25" t="str">
            <v/>
          </cell>
          <cell r="S25" t="str">
            <v/>
          </cell>
          <cell r="T25" t="str">
            <v/>
          </cell>
          <cell r="U25" t="str">
            <v/>
          </cell>
          <cell r="V25" t="str">
            <v/>
          </cell>
          <cell r="W25" t="str">
            <v/>
          </cell>
          <cell r="X25" t="str">
            <v/>
          </cell>
          <cell r="Y25" t="str">
            <v/>
          </cell>
        </row>
        <row r="26">
          <cell r="A26">
            <v>15</v>
          </cell>
          <cell r="B26" t="str">
            <v>A6+33.5*27.0</v>
          </cell>
          <cell r="C26">
            <v>686</v>
          </cell>
          <cell r="D26">
            <v>851</v>
          </cell>
          <cell r="E26">
            <v>8</v>
          </cell>
          <cell r="F26">
            <v>8</v>
          </cell>
          <cell r="G26">
            <v>8</v>
          </cell>
          <cell r="H26">
            <v>8</v>
          </cell>
          <cell r="I26">
            <v>1</v>
          </cell>
          <cell r="J26">
            <v>1</v>
          </cell>
          <cell r="K26">
            <v>204</v>
          </cell>
          <cell r="L26">
            <v>1</v>
          </cell>
          <cell r="M26">
            <v>23</v>
          </cell>
          <cell r="N26">
            <v>52</v>
          </cell>
          <cell r="O26">
            <v>52</v>
          </cell>
          <cell r="P26">
            <v>73</v>
          </cell>
          <cell r="Q26">
            <v>0</v>
          </cell>
          <cell r="R26">
            <v>0.1</v>
          </cell>
          <cell r="S26">
            <v>0.1</v>
          </cell>
          <cell r="T26">
            <v>0.35</v>
          </cell>
          <cell r="U26">
            <v>3</v>
          </cell>
          <cell r="V26">
            <v>15</v>
          </cell>
          <cell r="W26">
            <v>13</v>
          </cell>
          <cell r="X26">
            <v>1</v>
          </cell>
          <cell r="Y26">
            <v>1</v>
          </cell>
        </row>
        <row r="27">
          <cell r="A27">
            <v>16</v>
          </cell>
          <cell r="B27" t="str">
            <v>A6 27.5*23.0</v>
          </cell>
          <cell r="C27">
            <v>584</v>
          </cell>
          <cell r="D27">
            <v>699</v>
          </cell>
          <cell r="E27">
            <v>8</v>
          </cell>
          <cell r="F27">
            <v>8</v>
          </cell>
          <cell r="G27">
            <v>8</v>
          </cell>
          <cell r="H27">
            <v>8</v>
          </cell>
          <cell r="I27">
            <v>1</v>
          </cell>
          <cell r="J27">
            <v>1</v>
          </cell>
          <cell r="K27">
            <v>204</v>
          </cell>
          <cell r="L27">
            <v>1</v>
          </cell>
          <cell r="M27">
            <v>27</v>
          </cell>
          <cell r="N27">
            <v>61</v>
          </cell>
          <cell r="O27">
            <v>61</v>
          </cell>
          <cell r="P27">
            <v>84</v>
          </cell>
          <cell r="Q27">
            <v>0</v>
          </cell>
          <cell r="R27">
            <v>0.1</v>
          </cell>
          <cell r="S27">
            <v>0.1</v>
          </cell>
          <cell r="T27">
            <v>0.1</v>
          </cell>
          <cell r="U27">
            <v>1</v>
          </cell>
          <cell r="V27">
            <v>15</v>
          </cell>
          <cell r="W27">
            <v>13</v>
          </cell>
          <cell r="X27">
            <v>1</v>
          </cell>
          <cell r="Y27">
            <v>1</v>
          </cell>
        </row>
        <row r="28">
          <cell r="A28">
            <v>17</v>
          </cell>
          <cell r="B28" t="str">
            <v>A6=37.5*30.0</v>
          </cell>
          <cell r="C28">
            <v>762</v>
          </cell>
          <cell r="D28">
            <v>953</v>
          </cell>
          <cell r="E28">
            <v>14</v>
          </cell>
          <cell r="F28">
            <v>14</v>
          </cell>
          <cell r="G28">
            <v>15</v>
          </cell>
          <cell r="H28">
            <v>15</v>
          </cell>
          <cell r="I28">
            <v>1</v>
          </cell>
          <cell r="J28">
            <v>1</v>
          </cell>
          <cell r="K28">
            <v>204</v>
          </cell>
          <cell r="L28">
            <v>1</v>
          </cell>
          <cell r="M28">
            <v>21</v>
          </cell>
          <cell r="N28">
            <v>47</v>
          </cell>
          <cell r="O28">
            <v>47</v>
          </cell>
          <cell r="P28">
            <v>65</v>
          </cell>
          <cell r="Q28">
            <v>0</v>
          </cell>
          <cell r="R28">
            <v>0.1</v>
          </cell>
          <cell r="S28">
            <v>0.1</v>
          </cell>
          <cell r="T28">
            <v>0.5</v>
          </cell>
          <cell r="U28">
            <v>3</v>
          </cell>
          <cell r="V28">
            <v>15</v>
          </cell>
          <cell r="W28">
            <v>13</v>
          </cell>
          <cell r="X28">
            <v>1</v>
          </cell>
          <cell r="Y28">
            <v>1</v>
          </cell>
        </row>
        <row r="29">
          <cell r="A29">
            <v>18</v>
          </cell>
          <cell r="B29" t="str">
            <v>A6+30.5*25.5</v>
          </cell>
          <cell r="C29">
            <v>648</v>
          </cell>
          <cell r="D29">
            <v>775</v>
          </cell>
          <cell r="E29">
            <v>8</v>
          </cell>
          <cell r="F29">
            <v>8</v>
          </cell>
          <cell r="G29">
            <v>8</v>
          </cell>
          <cell r="H29">
            <v>8</v>
          </cell>
          <cell r="I29">
            <v>1</v>
          </cell>
          <cell r="J29">
            <v>1</v>
          </cell>
          <cell r="K29">
            <v>204</v>
          </cell>
          <cell r="L29">
            <v>1</v>
          </cell>
          <cell r="M29">
            <v>25</v>
          </cell>
          <cell r="N29">
            <v>55</v>
          </cell>
          <cell r="O29">
            <v>55</v>
          </cell>
          <cell r="P29">
            <v>77</v>
          </cell>
          <cell r="Q29">
            <v>0</v>
          </cell>
          <cell r="R29">
            <v>0.1</v>
          </cell>
          <cell r="S29">
            <v>0.1</v>
          </cell>
          <cell r="T29">
            <v>0.35</v>
          </cell>
          <cell r="U29">
            <v>3</v>
          </cell>
          <cell r="V29">
            <v>15</v>
          </cell>
          <cell r="W29">
            <v>13</v>
          </cell>
          <cell r="X29">
            <v>1</v>
          </cell>
          <cell r="Y29">
            <v>1</v>
          </cell>
        </row>
        <row r="30">
          <cell r="A30">
            <v>19</v>
          </cell>
          <cell r="B30" t="str">
            <v>A6 30.5*25.5</v>
          </cell>
          <cell r="C30">
            <v>648</v>
          </cell>
          <cell r="D30">
            <v>775</v>
          </cell>
          <cell r="E30">
            <v>8</v>
          </cell>
          <cell r="F30">
            <v>8</v>
          </cell>
          <cell r="G30">
            <v>8</v>
          </cell>
          <cell r="H30">
            <v>8</v>
          </cell>
          <cell r="I30">
            <v>1</v>
          </cell>
          <cell r="J30">
            <v>1</v>
          </cell>
          <cell r="K30">
            <v>204</v>
          </cell>
          <cell r="L30">
            <v>1</v>
          </cell>
          <cell r="M30">
            <v>25</v>
          </cell>
          <cell r="N30">
            <v>55</v>
          </cell>
          <cell r="O30">
            <v>55</v>
          </cell>
          <cell r="P30">
            <v>77</v>
          </cell>
          <cell r="Q30">
            <v>0</v>
          </cell>
          <cell r="R30">
            <v>0.1</v>
          </cell>
          <cell r="S30">
            <v>0.1</v>
          </cell>
          <cell r="T30">
            <v>0.1</v>
          </cell>
          <cell r="U30">
            <v>1</v>
          </cell>
          <cell r="V30">
            <v>15</v>
          </cell>
          <cell r="W30">
            <v>13</v>
          </cell>
          <cell r="X30">
            <v>1</v>
          </cell>
          <cell r="Y30">
            <v>1</v>
          </cell>
        </row>
        <row r="31">
          <cell r="A31">
            <v>20</v>
          </cell>
          <cell r="B31" t="str">
            <v>A6a30.5*25.5</v>
          </cell>
          <cell r="C31">
            <v>648</v>
          </cell>
          <cell r="D31">
            <v>775</v>
          </cell>
          <cell r="E31">
            <v>42</v>
          </cell>
          <cell r="F31">
            <v>42</v>
          </cell>
          <cell r="G31">
            <v>51</v>
          </cell>
          <cell r="H31">
            <v>51</v>
          </cell>
          <cell r="I31">
            <v>1</v>
          </cell>
          <cell r="J31">
            <v>1</v>
          </cell>
          <cell r="K31">
            <v>204</v>
          </cell>
          <cell r="L31">
            <v>1</v>
          </cell>
          <cell r="M31">
            <v>25</v>
          </cell>
          <cell r="N31">
            <v>55</v>
          </cell>
          <cell r="O31">
            <v>55</v>
          </cell>
          <cell r="P31">
            <v>77</v>
          </cell>
          <cell r="Q31">
            <v>0</v>
          </cell>
          <cell r="R31">
            <v>0.1</v>
          </cell>
          <cell r="S31">
            <v>0.1</v>
          </cell>
          <cell r="T31">
            <v>0.1</v>
          </cell>
          <cell r="U31">
            <v>1</v>
          </cell>
          <cell r="V31">
            <v>15</v>
          </cell>
          <cell r="W31">
            <v>13</v>
          </cell>
          <cell r="X31">
            <v>1</v>
          </cell>
          <cell r="Y31">
            <v>1</v>
          </cell>
        </row>
        <row r="32">
          <cell r="A32">
            <v>21</v>
          </cell>
          <cell r="B32" t="str">
            <v>A6 33.5*27.0</v>
          </cell>
          <cell r="C32">
            <v>686</v>
          </cell>
          <cell r="D32">
            <v>851</v>
          </cell>
          <cell r="E32">
            <v>8</v>
          </cell>
          <cell r="F32">
            <v>8</v>
          </cell>
          <cell r="G32">
            <v>8</v>
          </cell>
          <cell r="H32">
            <v>8</v>
          </cell>
          <cell r="I32">
            <v>1</v>
          </cell>
          <cell r="J32">
            <v>1</v>
          </cell>
          <cell r="K32">
            <v>204</v>
          </cell>
          <cell r="L32">
            <v>1</v>
          </cell>
          <cell r="M32">
            <v>23</v>
          </cell>
          <cell r="N32">
            <v>52</v>
          </cell>
          <cell r="O32">
            <v>52</v>
          </cell>
          <cell r="P32">
            <v>73</v>
          </cell>
          <cell r="Q32">
            <v>0</v>
          </cell>
          <cell r="R32">
            <v>0.1</v>
          </cell>
          <cell r="S32">
            <v>0.1</v>
          </cell>
          <cell r="T32">
            <v>0.1</v>
          </cell>
          <cell r="U32">
            <v>1</v>
          </cell>
          <cell r="V32">
            <v>15</v>
          </cell>
          <cell r="W32">
            <v>13</v>
          </cell>
          <cell r="X32">
            <v>1</v>
          </cell>
          <cell r="Y32">
            <v>1</v>
          </cell>
        </row>
        <row r="33">
          <cell r="A33">
            <v>22</v>
          </cell>
          <cell r="B33" t="str">
            <v>A6h33.5*27.0</v>
          </cell>
          <cell r="C33">
            <v>686</v>
          </cell>
          <cell r="D33">
            <v>851</v>
          </cell>
          <cell r="E33">
            <v>8</v>
          </cell>
          <cell r="F33">
            <v>8</v>
          </cell>
          <cell r="G33">
            <v>8</v>
          </cell>
          <cell r="H33">
            <v>8</v>
          </cell>
          <cell r="I33">
            <v>1</v>
          </cell>
          <cell r="J33">
            <v>2</v>
          </cell>
          <cell r="K33">
            <v>204</v>
          </cell>
          <cell r="L33">
            <v>2</v>
          </cell>
          <cell r="M33">
            <v>23</v>
          </cell>
          <cell r="N33">
            <v>52</v>
          </cell>
          <cell r="O33">
            <v>52</v>
          </cell>
          <cell r="P33">
            <v>73</v>
          </cell>
          <cell r="Q33">
            <v>0</v>
          </cell>
          <cell r="R33">
            <v>0.1</v>
          </cell>
          <cell r="S33">
            <v>0.1</v>
          </cell>
          <cell r="T33">
            <v>0.1</v>
          </cell>
          <cell r="U33">
            <v>1</v>
          </cell>
          <cell r="V33">
            <v>15</v>
          </cell>
          <cell r="W33">
            <v>13</v>
          </cell>
          <cell r="X33">
            <v>1</v>
          </cell>
          <cell r="Y33">
            <v>1</v>
          </cell>
        </row>
        <row r="34">
          <cell r="A34">
            <v>23</v>
          </cell>
          <cell r="B34" t="str">
            <v>A6x33.5*27.0</v>
          </cell>
          <cell r="C34">
            <v>686</v>
          </cell>
          <cell r="D34">
            <v>851</v>
          </cell>
          <cell r="E34">
            <v>8</v>
          </cell>
          <cell r="F34">
            <v>8</v>
          </cell>
          <cell r="G34">
            <v>8</v>
          </cell>
          <cell r="H34">
            <v>8</v>
          </cell>
          <cell r="I34">
            <v>1</v>
          </cell>
          <cell r="J34">
            <v>2</v>
          </cell>
          <cell r="K34">
            <v>204</v>
          </cell>
          <cell r="L34">
            <v>2</v>
          </cell>
          <cell r="M34">
            <v>23</v>
          </cell>
          <cell r="N34">
            <v>52</v>
          </cell>
          <cell r="O34">
            <v>52</v>
          </cell>
          <cell r="P34">
            <v>73</v>
          </cell>
          <cell r="Q34">
            <v>0</v>
          </cell>
          <cell r="R34">
            <v>0.1</v>
          </cell>
          <cell r="S34">
            <v>0.1</v>
          </cell>
          <cell r="T34">
            <v>0.1</v>
          </cell>
          <cell r="U34">
            <v>1</v>
          </cell>
          <cell r="V34">
            <v>15</v>
          </cell>
          <cell r="W34">
            <v>13</v>
          </cell>
          <cell r="X34">
            <v>1</v>
          </cell>
          <cell r="Y34">
            <v>1</v>
          </cell>
        </row>
        <row r="35">
          <cell r="A35">
            <v>24</v>
          </cell>
          <cell r="B35" t="str">
            <v>A6 36.5*28.0</v>
          </cell>
          <cell r="C35">
            <v>711</v>
          </cell>
          <cell r="D35">
            <v>927</v>
          </cell>
          <cell r="E35">
            <v>14</v>
          </cell>
          <cell r="F35">
            <v>14</v>
          </cell>
          <cell r="G35">
            <v>22</v>
          </cell>
          <cell r="H35">
            <v>22</v>
          </cell>
          <cell r="I35">
            <v>1</v>
          </cell>
          <cell r="J35">
            <v>1</v>
          </cell>
          <cell r="K35">
            <v>204</v>
          </cell>
          <cell r="L35">
            <v>1</v>
          </cell>
          <cell r="M35">
            <v>22</v>
          </cell>
          <cell r="N35">
            <v>50</v>
          </cell>
          <cell r="O35">
            <v>50</v>
          </cell>
          <cell r="P35">
            <v>70</v>
          </cell>
          <cell r="Q35">
            <v>0</v>
          </cell>
          <cell r="R35">
            <v>0.1</v>
          </cell>
          <cell r="S35">
            <v>0.1</v>
          </cell>
          <cell r="T35">
            <v>0.1</v>
          </cell>
          <cell r="U35">
            <v>1</v>
          </cell>
          <cell r="V35">
            <v>15</v>
          </cell>
          <cell r="W35">
            <v>13</v>
          </cell>
          <cell r="X35">
            <v>1</v>
          </cell>
          <cell r="Y35">
            <v>1</v>
          </cell>
        </row>
        <row r="36">
          <cell r="A36">
            <v>25</v>
          </cell>
          <cell r="B36" t="str">
            <v>A6h36.5*28.0</v>
          </cell>
          <cell r="C36">
            <v>711</v>
          </cell>
          <cell r="D36">
            <v>927</v>
          </cell>
          <cell r="E36">
            <v>8</v>
          </cell>
          <cell r="F36">
            <v>8</v>
          </cell>
          <cell r="G36">
            <v>8</v>
          </cell>
          <cell r="H36">
            <v>8</v>
          </cell>
          <cell r="I36">
            <v>1</v>
          </cell>
          <cell r="J36">
            <v>2</v>
          </cell>
          <cell r="K36">
            <v>204</v>
          </cell>
          <cell r="L36">
            <v>2</v>
          </cell>
          <cell r="M36">
            <v>22</v>
          </cell>
          <cell r="N36">
            <v>50</v>
          </cell>
          <cell r="O36">
            <v>50</v>
          </cell>
          <cell r="P36">
            <v>70</v>
          </cell>
          <cell r="Q36">
            <v>0</v>
          </cell>
          <cell r="R36">
            <v>0.1</v>
          </cell>
          <cell r="S36">
            <v>0.1</v>
          </cell>
          <cell r="T36">
            <v>0.1</v>
          </cell>
          <cell r="U36">
            <v>1</v>
          </cell>
          <cell r="V36">
            <v>15</v>
          </cell>
          <cell r="W36">
            <v>13</v>
          </cell>
          <cell r="X36">
            <v>1</v>
          </cell>
          <cell r="Y36">
            <v>1</v>
          </cell>
        </row>
        <row r="37">
          <cell r="A37">
            <v>26</v>
          </cell>
          <cell r="B37" t="str">
            <v>A6+37.5*30.0</v>
          </cell>
          <cell r="C37">
            <v>762</v>
          </cell>
          <cell r="D37">
            <v>953</v>
          </cell>
          <cell r="E37">
            <v>14</v>
          </cell>
          <cell r="F37">
            <v>14</v>
          </cell>
          <cell r="G37">
            <v>15</v>
          </cell>
          <cell r="H37">
            <v>15</v>
          </cell>
          <cell r="I37">
            <v>1</v>
          </cell>
          <cell r="J37">
            <v>1</v>
          </cell>
          <cell r="K37">
            <v>204</v>
          </cell>
          <cell r="L37">
            <v>1</v>
          </cell>
          <cell r="M37">
            <v>21</v>
          </cell>
          <cell r="N37">
            <v>47</v>
          </cell>
          <cell r="O37">
            <v>47</v>
          </cell>
          <cell r="P37">
            <v>65</v>
          </cell>
          <cell r="Q37">
            <v>0</v>
          </cell>
          <cell r="R37">
            <v>0.1</v>
          </cell>
          <cell r="S37">
            <v>0.1</v>
          </cell>
          <cell r="T37">
            <v>0.35</v>
          </cell>
          <cell r="U37">
            <v>3</v>
          </cell>
          <cell r="V37">
            <v>15</v>
          </cell>
          <cell r="W37">
            <v>13</v>
          </cell>
          <cell r="X37">
            <v>1</v>
          </cell>
          <cell r="Y37">
            <v>1</v>
          </cell>
        </row>
        <row r="38">
          <cell r="A38">
            <v>27</v>
          </cell>
          <cell r="B38" t="str">
            <v>A6 37.5*30.0</v>
          </cell>
          <cell r="C38">
            <v>762</v>
          </cell>
          <cell r="D38">
            <v>953</v>
          </cell>
          <cell r="E38">
            <v>14</v>
          </cell>
          <cell r="F38">
            <v>14</v>
          </cell>
          <cell r="G38">
            <v>15</v>
          </cell>
          <cell r="H38">
            <v>15</v>
          </cell>
          <cell r="I38">
            <v>1</v>
          </cell>
          <cell r="J38">
            <v>1</v>
          </cell>
          <cell r="K38">
            <v>204</v>
          </cell>
          <cell r="L38">
            <v>1</v>
          </cell>
          <cell r="M38">
            <v>21</v>
          </cell>
          <cell r="N38">
            <v>47</v>
          </cell>
          <cell r="O38">
            <v>47</v>
          </cell>
          <cell r="P38">
            <v>65</v>
          </cell>
          <cell r="Q38">
            <v>0</v>
          </cell>
          <cell r="R38">
            <v>0.1</v>
          </cell>
          <cell r="S38">
            <v>0.1</v>
          </cell>
          <cell r="T38">
            <v>0.1</v>
          </cell>
          <cell r="U38">
            <v>1</v>
          </cell>
          <cell r="V38">
            <v>15</v>
          </cell>
          <cell r="W38">
            <v>13</v>
          </cell>
          <cell r="X38">
            <v>1</v>
          </cell>
          <cell r="Y38">
            <v>1</v>
          </cell>
        </row>
        <row r="39">
          <cell r="A39">
            <v>28</v>
          </cell>
          <cell r="B39" t="str">
            <v>A6a37.5*30.0</v>
          </cell>
          <cell r="C39">
            <v>762</v>
          </cell>
          <cell r="D39">
            <v>953</v>
          </cell>
          <cell r="E39">
            <v>99</v>
          </cell>
          <cell r="F39">
            <v>99</v>
          </cell>
          <cell r="G39">
            <v>140</v>
          </cell>
          <cell r="H39">
            <v>140</v>
          </cell>
          <cell r="I39">
            <v>1</v>
          </cell>
          <cell r="J39">
            <v>1</v>
          </cell>
          <cell r="K39">
            <v>204</v>
          </cell>
          <cell r="L39">
            <v>1</v>
          </cell>
          <cell r="M39">
            <v>21</v>
          </cell>
          <cell r="N39">
            <v>47</v>
          </cell>
          <cell r="O39">
            <v>47</v>
          </cell>
          <cell r="P39">
            <v>65</v>
          </cell>
          <cell r="Q39">
            <v>0</v>
          </cell>
          <cell r="R39">
            <v>0.1</v>
          </cell>
          <cell r="S39">
            <v>0.1</v>
          </cell>
          <cell r="T39">
            <v>0.1</v>
          </cell>
          <cell r="U39">
            <v>1</v>
          </cell>
          <cell r="V39">
            <v>15</v>
          </cell>
          <cell r="W39">
            <v>13</v>
          </cell>
          <cell r="X39">
            <v>1</v>
          </cell>
          <cell r="Y39">
            <v>1</v>
          </cell>
        </row>
        <row r="40">
          <cell r="A40">
            <v>29</v>
          </cell>
          <cell r="B40" t="str">
            <v>A6h37.5*30.0</v>
          </cell>
          <cell r="C40">
            <v>762</v>
          </cell>
          <cell r="D40">
            <v>953</v>
          </cell>
          <cell r="E40">
            <v>8</v>
          </cell>
          <cell r="F40">
            <v>8</v>
          </cell>
          <cell r="G40">
            <v>8</v>
          </cell>
          <cell r="H40">
            <v>8</v>
          </cell>
          <cell r="I40">
            <v>1</v>
          </cell>
          <cell r="J40">
            <v>2</v>
          </cell>
          <cell r="K40">
            <v>204</v>
          </cell>
          <cell r="L40">
            <v>2</v>
          </cell>
          <cell r="M40">
            <v>21</v>
          </cell>
          <cell r="N40">
            <v>47</v>
          </cell>
          <cell r="O40">
            <v>47</v>
          </cell>
          <cell r="P40">
            <v>65</v>
          </cell>
          <cell r="Q40">
            <v>0</v>
          </cell>
          <cell r="R40">
            <v>0.1</v>
          </cell>
          <cell r="S40">
            <v>0.1</v>
          </cell>
          <cell r="T40">
            <v>0.1</v>
          </cell>
          <cell r="U40">
            <v>1</v>
          </cell>
          <cell r="V40">
            <v>15</v>
          </cell>
          <cell r="W40">
            <v>13</v>
          </cell>
          <cell r="X40">
            <v>1</v>
          </cell>
          <cell r="Y40">
            <v>1</v>
          </cell>
        </row>
        <row r="41">
          <cell r="A41">
            <v>30</v>
          </cell>
          <cell r="B41" t="str">
            <v>A6x39.5*30.5</v>
          </cell>
          <cell r="C41">
            <v>775</v>
          </cell>
          <cell r="D41">
            <v>1003</v>
          </cell>
          <cell r="E41">
            <v>8</v>
          </cell>
          <cell r="F41">
            <v>8</v>
          </cell>
          <cell r="G41">
            <v>8</v>
          </cell>
          <cell r="H41">
            <v>8</v>
          </cell>
          <cell r="I41">
            <v>2</v>
          </cell>
          <cell r="J41">
            <v>2</v>
          </cell>
          <cell r="K41">
            <v>204</v>
          </cell>
          <cell r="L41">
            <v>4</v>
          </cell>
          <cell r="M41">
            <v>20</v>
          </cell>
          <cell r="N41">
            <v>46</v>
          </cell>
          <cell r="O41">
            <v>46</v>
          </cell>
          <cell r="P41">
            <v>64</v>
          </cell>
          <cell r="Q41">
            <v>0</v>
          </cell>
          <cell r="R41">
            <v>0.1</v>
          </cell>
          <cell r="S41">
            <v>0.1</v>
          </cell>
          <cell r="T41">
            <v>0.1</v>
          </cell>
          <cell r="U41">
            <v>1</v>
          </cell>
          <cell r="V41">
            <v>15</v>
          </cell>
          <cell r="W41">
            <v>13</v>
          </cell>
          <cell r="X41">
            <v>1</v>
          </cell>
          <cell r="Y41">
            <v>1</v>
          </cell>
        </row>
        <row r="42">
          <cell r="A42">
            <v>31</v>
          </cell>
          <cell r="B42" t="str">
            <v>A6c39.5*30.5</v>
          </cell>
          <cell r="C42">
            <v>775</v>
          </cell>
          <cell r="D42">
            <v>1003</v>
          </cell>
          <cell r="E42">
            <v>46</v>
          </cell>
          <cell r="F42">
            <v>46</v>
          </cell>
          <cell r="G42">
            <v>60</v>
          </cell>
          <cell r="H42">
            <v>60</v>
          </cell>
          <cell r="I42">
            <v>1</v>
          </cell>
          <cell r="J42">
            <v>1</v>
          </cell>
          <cell r="K42">
            <v>204</v>
          </cell>
          <cell r="L42">
            <v>1</v>
          </cell>
          <cell r="M42">
            <v>20</v>
          </cell>
          <cell r="N42">
            <v>46</v>
          </cell>
          <cell r="O42">
            <v>46</v>
          </cell>
          <cell r="P42">
            <v>64</v>
          </cell>
          <cell r="Q42">
            <v>0</v>
          </cell>
          <cell r="R42">
            <v>0.1</v>
          </cell>
          <cell r="S42">
            <v>0.1</v>
          </cell>
          <cell r="T42">
            <v>0.1</v>
          </cell>
          <cell r="U42">
            <v>1</v>
          </cell>
          <cell r="V42">
            <v>15</v>
          </cell>
          <cell r="W42">
            <v>13</v>
          </cell>
          <cell r="X42">
            <v>1</v>
          </cell>
          <cell r="Y42">
            <v>1</v>
          </cell>
        </row>
        <row r="43">
          <cell r="A43">
            <v>32</v>
          </cell>
          <cell r="B43" t="str">
            <v>A6a33.5*27.0</v>
          </cell>
          <cell r="C43">
            <v>686</v>
          </cell>
          <cell r="D43">
            <v>851</v>
          </cell>
          <cell r="E43">
            <v>61</v>
          </cell>
          <cell r="F43">
            <v>61</v>
          </cell>
          <cell r="G43">
            <v>89</v>
          </cell>
          <cell r="H43">
            <v>89</v>
          </cell>
          <cell r="I43">
            <v>1</v>
          </cell>
          <cell r="J43">
            <v>1</v>
          </cell>
          <cell r="K43">
            <v>204</v>
          </cell>
          <cell r="L43">
            <v>1</v>
          </cell>
          <cell r="M43">
            <v>23</v>
          </cell>
          <cell r="N43">
            <v>52</v>
          </cell>
          <cell r="O43">
            <v>52</v>
          </cell>
          <cell r="P43">
            <v>73</v>
          </cell>
          <cell r="Q43">
            <v>0</v>
          </cell>
          <cell r="R43">
            <v>0.1</v>
          </cell>
          <cell r="S43">
            <v>0.1</v>
          </cell>
          <cell r="T43">
            <v>0.1</v>
          </cell>
          <cell r="U43">
            <v>1</v>
          </cell>
          <cell r="V43">
            <v>15</v>
          </cell>
          <cell r="W43">
            <v>13</v>
          </cell>
          <cell r="X43">
            <v>1</v>
          </cell>
          <cell r="Y43">
            <v>1</v>
          </cell>
        </row>
        <row r="44">
          <cell r="A44">
            <v>33</v>
          </cell>
          <cell r="B44" t="str">
            <v>A6h45.0*27.5</v>
          </cell>
          <cell r="C44">
            <v>699</v>
          </cell>
          <cell r="D44">
            <v>1143</v>
          </cell>
          <cell r="E44">
            <v>8</v>
          </cell>
          <cell r="F44">
            <v>8</v>
          </cell>
          <cell r="G44">
            <v>8</v>
          </cell>
          <cell r="H44">
            <v>8</v>
          </cell>
          <cell r="I44">
            <v>1</v>
          </cell>
          <cell r="J44">
            <v>2</v>
          </cell>
          <cell r="K44">
            <v>204</v>
          </cell>
          <cell r="L44">
            <v>2</v>
          </cell>
          <cell r="M44">
            <v>23</v>
          </cell>
          <cell r="N44">
            <v>51</v>
          </cell>
          <cell r="O44">
            <v>51</v>
          </cell>
          <cell r="P44">
            <v>71</v>
          </cell>
          <cell r="Q44">
            <v>0</v>
          </cell>
          <cell r="R44">
            <v>0.1</v>
          </cell>
          <cell r="S44">
            <v>0.1</v>
          </cell>
          <cell r="T44">
            <v>0.1</v>
          </cell>
          <cell r="U44">
            <v>1</v>
          </cell>
          <cell r="V44">
            <v>15</v>
          </cell>
          <cell r="W44">
            <v>13</v>
          </cell>
          <cell r="X44">
            <v>1</v>
          </cell>
          <cell r="Y44">
            <v>1</v>
          </cell>
        </row>
        <row r="45">
          <cell r="A45">
            <v>34</v>
          </cell>
          <cell r="B45" t="str">
            <v>A6 28.5*36.5</v>
          </cell>
          <cell r="C45">
            <v>927</v>
          </cell>
          <cell r="D45">
            <v>724</v>
          </cell>
          <cell r="E45">
            <v>8</v>
          </cell>
          <cell r="F45">
            <v>8</v>
          </cell>
          <cell r="G45">
            <v>8</v>
          </cell>
          <cell r="H45">
            <v>8</v>
          </cell>
          <cell r="I45">
            <v>1</v>
          </cell>
          <cell r="J45">
            <v>1</v>
          </cell>
          <cell r="K45">
            <v>204</v>
          </cell>
          <cell r="L45">
            <v>1</v>
          </cell>
          <cell r="M45">
            <v>16</v>
          </cell>
          <cell r="N45">
            <v>37</v>
          </cell>
          <cell r="O45">
            <v>37</v>
          </cell>
          <cell r="P45">
            <v>51</v>
          </cell>
          <cell r="Q45">
            <v>0</v>
          </cell>
          <cell r="R45">
            <v>0.1</v>
          </cell>
          <cell r="S45">
            <v>0.1</v>
          </cell>
          <cell r="T45">
            <v>0.1</v>
          </cell>
          <cell r="U45">
            <v>1</v>
          </cell>
          <cell r="V45">
            <v>15</v>
          </cell>
          <cell r="W45">
            <v>13</v>
          </cell>
          <cell r="X45">
            <v>1</v>
          </cell>
          <cell r="Y45">
            <v>1</v>
          </cell>
        </row>
        <row r="46">
          <cell r="A46">
            <v>35</v>
          </cell>
          <cell r="B46" t="str">
            <v>A6=35.5*28.0</v>
          </cell>
          <cell r="C46">
            <v>711</v>
          </cell>
          <cell r="D46">
            <v>902</v>
          </cell>
          <cell r="E46">
            <v>14</v>
          </cell>
          <cell r="F46">
            <v>14</v>
          </cell>
          <cell r="G46">
            <v>9</v>
          </cell>
          <cell r="H46">
            <v>9</v>
          </cell>
          <cell r="I46">
            <v>1</v>
          </cell>
          <cell r="J46">
            <v>1</v>
          </cell>
          <cell r="K46">
            <v>204</v>
          </cell>
          <cell r="L46">
            <v>1</v>
          </cell>
          <cell r="M46">
            <v>22</v>
          </cell>
          <cell r="N46">
            <v>48</v>
          </cell>
          <cell r="O46">
            <v>48</v>
          </cell>
          <cell r="P46">
            <v>67</v>
          </cell>
          <cell r="Q46">
            <v>0</v>
          </cell>
          <cell r="R46">
            <v>0.1</v>
          </cell>
          <cell r="S46">
            <v>0.1</v>
          </cell>
          <cell r="T46">
            <v>0.5</v>
          </cell>
          <cell r="U46">
            <v>3</v>
          </cell>
          <cell r="V46">
            <v>15</v>
          </cell>
          <cell r="W46">
            <v>13</v>
          </cell>
          <cell r="X46">
            <v>1</v>
          </cell>
          <cell r="Y46">
            <v>1</v>
          </cell>
        </row>
        <row r="47">
          <cell r="A47">
            <v>36</v>
          </cell>
          <cell r="B47" t="str">
            <v>A6 35.5*28.0</v>
          </cell>
          <cell r="C47">
            <v>711</v>
          </cell>
          <cell r="D47">
            <v>902</v>
          </cell>
          <cell r="E47">
            <v>14</v>
          </cell>
          <cell r="F47">
            <v>14</v>
          </cell>
          <cell r="G47">
            <v>9</v>
          </cell>
          <cell r="H47">
            <v>9</v>
          </cell>
          <cell r="I47">
            <v>1</v>
          </cell>
          <cell r="J47">
            <v>1</v>
          </cell>
          <cell r="K47">
            <v>204</v>
          </cell>
          <cell r="L47">
            <v>1</v>
          </cell>
          <cell r="M47">
            <v>22</v>
          </cell>
          <cell r="N47">
            <v>48</v>
          </cell>
          <cell r="O47">
            <v>48</v>
          </cell>
          <cell r="P47">
            <v>67</v>
          </cell>
          <cell r="Q47">
            <v>0</v>
          </cell>
          <cell r="R47">
            <v>0.1</v>
          </cell>
          <cell r="S47">
            <v>0.1</v>
          </cell>
          <cell r="T47">
            <v>0.1</v>
          </cell>
          <cell r="U47">
            <v>1</v>
          </cell>
          <cell r="V47">
            <v>15</v>
          </cell>
          <cell r="W47">
            <v>13</v>
          </cell>
          <cell r="X47">
            <v>1</v>
          </cell>
          <cell r="Y47">
            <v>1</v>
          </cell>
        </row>
        <row r="48">
          <cell r="A48">
            <v>37</v>
          </cell>
          <cell r="B48" t="str">
            <v>A6h35.5*28.0</v>
          </cell>
          <cell r="C48">
            <v>711</v>
          </cell>
          <cell r="D48">
            <v>902</v>
          </cell>
          <cell r="E48">
            <v>8</v>
          </cell>
          <cell r="F48">
            <v>8</v>
          </cell>
          <cell r="G48">
            <v>8</v>
          </cell>
          <cell r="H48">
            <v>8</v>
          </cell>
          <cell r="I48">
            <v>1</v>
          </cell>
          <cell r="J48">
            <v>2</v>
          </cell>
          <cell r="K48">
            <v>204</v>
          </cell>
          <cell r="L48">
            <v>2</v>
          </cell>
          <cell r="M48">
            <v>22</v>
          </cell>
          <cell r="N48">
            <v>48</v>
          </cell>
          <cell r="O48">
            <v>48</v>
          </cell>
          <cell r="P48">
            <v>67</v>
          </cell>
          <cell r="Q48">
            <v>0</v>
          </cell>
          <cell r="R48">
            <v>0.1</v>
          </cell>
          <cell r="S48">
            <v>0.1</v>
          </cell>
          <cell r="T48">
            <v>0.1</v>
          </cell>
          <cell r="U48">
            <v>1</v>
          </cell>
          <cell r="V48">
            <v>15</v>
          </cell>
          <cell r="W48">
            <v>13</v>
          </cell>
          <cell r="X48">
            <v>1</v>
          </cell>
          <cell r="Y48">
            <v>1</v>
          </cell>
        </row>
        <row r="49">
          <cell r="A49">
            <v>38</v>
          </cell>
          <cell r="B49" t="str">
            <v>A6+35.5*28.0</v>
          </cell>
          <cell r="C49">
            <v>711</v>
          </cell>
          <cell r="D49">
            <v>902</v>
          </cell>
          <cell r="E49">
            <v>14</v>
          </cell>
          <cell r="F49">
            <v>14</v>
          </cell>
          <cell r="G49">
            <v>9</v>
          </cell>
          <cell r="H49">
            <v>9</v>
          </cell>
          <cell r="I49">
            <v>1</v>
          </cell>
          <cell r="J49">
            <v>1</v>
          </cell>
          <cell r="K49">
            <v>204</v>
          </cell>
          <cell r="L49">
            <v>1</v>
          </cell>
          <cell r="M49">
            <v>22</v>
          </cell>
          <cell r="N49">
            <v>48</v>
          </cell>
          <cell r="O49">
            <v>48</v>
          </cell>
          <cell r="P49">
            <v>67</v>
          </cell>
          <cell r="Q49">
            <v>0</v>
          </cell>
          <cell r="R49">
            <v>0.1</v>
          </cell>
          <cell r="S49">
            <v>0.1</v>
          </cell>
          <cell r="T49">
            <v>0.35</v>
          </cell>
          <cell r="U49">
            <v>3</v>
          </cell>
          <cell r="V49">
            <v>15</v>
          </cell>
          <cell r="W49">
            <v>13</v>
          </cell>
          <cell r="X49">
            <v>1</v>
          </cell>
          <cell r="Y49">
            <v>1</v>
          </cell>
        </row>
        <row r="50">
          <cell r="A50">
            <v>39</v>
          </cell>
          <cell r="B50" t="str">
            <v/>
          </cell>
          <cell r="C50" t="str">
            <v/>
          </cell>
          <cell r="D50" t="str">
            <v/>
          </cell>
          <cell r="E50" t="str">
            <v/>
          </cell>
          <cell r="F50" t="str">
            <v/>
          </cell>
          <cell r="G50" t="str">
            <v/>
          </cell>
          <cell r="H50" t="str">
            <v/>
          </cell>
          <cell r="I50" t="str">
            <v/>
          </cell>
          <cell r="J50" t="str">
            <v/>
          </cell>
          <cell r="K50" t="str">
            <v/>
          </cell>
          <cell r="L50" t="str">
            <v/>
          </cell>
          <cell r="M50" t="str">
            <v/>
          </cell>
          <cell r="N50" t="str">
            <v/>
          </cell>
          <cell r="O50" t="str">
            <v/>
          </cell>
          <cell r="P50" t="str">
            <v/>
          </cell>
          <cell r="Q50" t="str">
            <v/>
          </cell>
          <cell r="R50" t="str">
            <v/>
          </cell>
          <cell r="S50" t="str">
            <v/>
          </cell>
          <cell r="T50" t="str">
            <v/>
          </cell>
          <cell r="U50" t="str">
            <v/>
          </cell>
          <cell r="V50" t="str">
            <v/>
          </cell>
          <cell r="W50" t="str">
            <v/>
          </cell>
          <cell r="X50" t="str">
            <v/>
          </cell>
          <cell r="Y50" t="str">
            <v/>
          </cell>
        </row>
        <row r="51">
          <cell r="A51">
            <v>40</v>
          </cell>
          <cell r="B51" t="str">
            <v>A7 24.5*29.5</v>
          </cell>
          <cell r="C51">
            <v>749</v>
          </cell>
          <cell r="D51">
            <v>622</v>
          </cell>
          <cell r="E51">
            <v>8</v>
          </cell>
          <cell r="F51">
            <v>8</v>
          </cell>
          <cell r="G51">
            <v>8</v>
          </cell>
          <cell r="H51">
            <v>8</v>
          </cell>
          <cell r="I51">
            <v>1</v>
          </cell>
          <cell r="J51">
            <v>1</v>
          </cell>
          <cell r="K51">
            <v>204</v>
          </cell>
          <cell r="L51">
            <v>1</v>
          </cell>
          <cell r="M51">
            <v>25</v>
          </cell>
          <cell r="N51">
            <v>56</v>
          </cell>
          <cell r="O51">
            <v>56</v>
          </cell>
          <cell r="P51">
            <v>77</v>
          </cell>
          <cell r="Q51">
            <v>0</v>
          </cell>
          <cell r="R51">
            <v>0.1</v>
          </cell>
          <cell r="S51">
            <v>0.1</v>
          </cell>
          <cell r="T51">
            <v>0.1</v>
          </cell>
          <cell r="U51">
            <v>1</v>
          </cell>
          <cell r="V51">
            <v>15</v>
          </cell>
          <cell r="W51">
            <v>13</v>
          </cell>
          <cell r="X51">
            <v>1</v>
          </cell>
          <cell r="Y51">
            <v>1</v>
          </cell>
        </row>
        <row r="52">
          <cell r="A52">
            <v>41</v>
          </cell>
          <cell r="B52" t="str">
            <v>A7 27.5*22.5</v>
          </cell>
          <cell r="C52">
            <v>572</v>
          </cell>
          <cell r="D52">
            <v>699</v>
          </cell>
          <cell r="E52">
            <v>8</v>
          </cell>
          <cell r="F52">
            <v>8</v>
          </cell>
          <cell r="G52">
            <v>8</v>
          </cell>
          <cell r="H52">
            <v>8</v>
          </cell>
          <cell r="I52">
            <v>1</v>
          </cell>
          <cell r="J52">
            <v>1</v>
          </cell>
          <cell r="K52">
            <v>204</v>
          </cell>
          <cell r="L52">
            <v>1</v>
          </cell>
          <cell r="M52">
            <v>32</v>
          </cell>
          <cell r="N52">
            <v>72</v>
          </cell>
          <cell r="O52">
            <v>72</v>
          </cell>
          <cell r="P52">
            <v>100</v>
          </cell>
          <cell r="Q52">
            <v>0</v>
          </cell>
          <cell r="R52">
            <v>0.1</v>
          </cell>
          <cell r="S52">
            <v>0.1</v>
          </cell>
          <cell r="T52">
            <v>0.1</v>
          </cell>
          <cell r="U52">
            <v>1</v>
          </cell>
          <cell r="V52">
            <v>15</v>
          </cell>
          <cell r="W52">
            <v>13</v>
          </cell>
          <cell r="X52">
            <v>1</v>
          </cell>
          <cell r="Y52">
            <v>1</v>
          </cell>
        </row>
        <row r="53">
          <cell r="A53">
            <v>42</v>
          </cell>
          <cell r="B53" t="str">
            <v>A7 27.5*23.0</v>
          </cell>
          <cell r="C53">
            <v>584</v>
          </cell>
          <cell r="D53">
            <v>699</v>
          </cell>
          <cell r="E53">
            <v>8</v>
          </cell>
          <cell r="F53">
            <v>8</v>
          </cell>
          <cell r="G53">
            <v>8</v>
          </cell>
          <cell r="H53">
            <v>8</v>
          </cell>
          <cell r="I53">
            <v>1</v>
          </cell>
          <cell r="J53">
            <v>1</v>
          </cell>
          <cell r="K53">
            <v>204</v>
          </cell>
          <cell r="L53">
            <v>1</v>
          </cell>
          <cell r="M53">
            <v>31</v>
          </cell>
          <cell r="N53">
            <v>71</v>
          </cell>
          <cell r="O53">
            <v>71</v>
          </cell>
          <cell r="P53">
            <v>98</v>
          </cell>
          <cell r="Q53">
            <v>0</v>
          </cell>
          <cell r="R53">
            <v>0.1</v>
          </cell>
          <cell r="S53">
            <v>0.1</v>
          </cell>
          <cell r="T53">
            <v>0.1</v>
          </cell>
          <cell r="U53">
            <v>1</v>
          </cell>
          <cell r="V53">
            <v>15</v>
          </cell>
          <cell r="W53">
            <v>13</v>
          </cell>
          <cell r="X53">
            <v>1</v>
          </cell>
          <cell r="Y53">
            <v>1</v>
          </cell>
        </row>
        <row r="54">
          <cell r="A54">
            <v>43</v>
          </cell>
          <cell r="B54" t="str">
            <v>A7 29.5*24.5</v>
          </cell>
          <cell r="C54">
            <v>622</v>
          </cell>
          <cell r="D54">
            <v>749</v>
          </cell>
          <cell r="E54">
            <v>8</v>
          </cell>
          <cell r="F54">
            <v>8</v>
          </cell>
          <cell r="G54">
            <v>8</v>
          </cell>
          <cell r="H54">
            <v>8</v>
          </cell>
          <cell r="I54">
            <v>1</v>
          </cell>
          <cell r="J54">
            <v>1</v>
          </cell>
          <cell r="K54">
            <v>204</v>
          </cell>
          <cell r="L54">
            <v>1</v>
          </cell>
          <cell r="M54">
            <v>30</v>
          </cell>
          <cell r="N54">
            <v>67</v>
          </cell>
          <cell r="O54">
            <v>67</v>
          </cell>
          <cell r="P54">
            <v>93</v>
          </cell>
          <cell r="Q54">
            <v>0</v>
          </cell>
          <cell r="R54">
            <v>0.1</v>
          </cell>
          <cell r="S54">
            <v>0.1</v>
          </cell>
          <cell r="T54">
            <v>0.1</v>
          </cell>
          <cell r="U54">
            <v>1</v>
          </cell>
          <cell r="V54">
            <v>15</v>
          </cell>
          <cell r="W54">
            <v>13</v>
          </cell>
          <cell r="X54">
            <v>1</v>
          </cell>
          <cell r="Y54">
            <v>1</v>
          </cell>
        </row>
        <row r="55">
          <cell r="A55">
            <v>44</v>
          </cell>
          <cell r="B55" t="str">
            <v>A7a29.5*24.5</v>
          </cell>
          <cell r="C55">
            <v>622</v>
          </cell>
          <cell r="D55">
            <v>749</v>
          </cell>
          <cell r="E55">
            <v>29</v>
          </cell>
          <cell r="F55">
            <v>29</v>
          </cell>
          <cell r="G55">
            <v>38</v>
          </cell>
          <cell r="H55">
            <v>38</v>
          </cell>
          <cell r="I55">
            <v>1</v>
          </cell>
          <cell r="J55">
            <v>1</v>
          </cell>
          <cell r="K55">
            <v>204</v>
          </cell>
          <cell r="L55">
            <v>1</v>
          </cell>
          <cell r="M55">
            <v>30</v>
          </cell>
          <cell r="N55">
            <v>67</v>
          </cell>
          <cell r="O55">
            <v>67</v>
          </cell>
          <cell r="P55">
            <v>93</v>
          </cell>
          <cell r="Q55">
            <v>0</v>
          </cell>
          <cell r="R55">
            <v>0.1</v>
          </cell>
          <cell r="S55">
            <v>0.1</v>
          </cell>
          <cell r="T55">
            <v>0.1</v>
          </cell>
          <cell r="U55">
            <v>1</v>
          </cell>
          <cell r="V55">
            <v>15</v>
          </cell>
          <cell r="W55">
            <v>13</v>
          </cell>
          <cell r="X55">
            <v>1</v>
          </cell>
          <cell r="Y55">
            <v>1</v>
          </cell>
        </row>
        <row r="56">
          <cell r="A56">
            <v>45</v>
          </cell>
          <cell r="B56" t="str">
            <v>A7 30.5*26.0</v>
          </cell>
          <cell r="C56">
            <v>660</v>
          </cell>
          <cell r="D56">
            <v>775</v>
          </cell>
          <cell r="E56">
            <v>8</v>
          </cell>
          <cell r="F56">
            <v>8</v>
          </cell>
          <cell r="G56">
            <v>8</v>
          </cell>
          <cell r="H56">
            <v>8</v>
          </cell>
          <cell r="I56">
            <v>1</v>
          </cell>
          <cell r="J56">
            <v>1</v>
          </cell>
          <cell r="K56">
            <v>204</v>
          </cell>
          <cell r="L56">
            <v>1</v>
          </cell>
          <cell r="M56">
            <v>28</v>
          </cell>
          <cell r="N56">
            <v>63</v>
          </cell>
          <cell r="O56">
            <v>63</v>
          </cell>
          <cell r="P56">
            <v>88</v>
          </cell>
          <cell r="Q56">
            <v>0</v>
          </cell>
          <cell r="R56">
            <v>0.1</v>
          </cell>
          <cell r="S56">
            <v>0.1</v>
          </cell>
          <cell r="T56">
            <v>0.1</v>
          </cell>
          <cell r="U56">
            <v>1</v>
          </cell>
          <cell r="V56">
            <v>15</v>
          </cell>
          <cell r="W56">
            <v>13</v>
          </cell>
          <cell r="X56">
            <v>1</v>
          </cell>
          <cell r="Y56">
            <v>1</v>
          </cell>
        </row>
        <row r="57">
          <cell r="A57">
            <v>46</v>
          </cell>
          <cell r="B57" t="str">
            <v>A7a30.5*26.0</v>
          </cell>
          <cell r="C57">
            <v>660</v>
          </cell>
          <cell r="D57">
            <v>775</v>
          </cell>
          <cell r="E57">
            <v>48</v>
          </cell>
          <cell r="F57">
            <v>48</v>
          </cell>
          <cell r="G57">
            <v>51</v>
          </cell>
          <cell r="H57">
            <v>51</v>
          </cell>
          <cell r="I57">
            <v>1</v>
          </cell>
          <cell r="J57">
            <v>1</v>
          </cell>
          <cell r="K57">
            <v>204</v>
          </cell>
          <cell r="L57">
            <v>1</v>
          </cell>
          <cell r="M57">
            <v>28</v>
          </cell>
          <cell r="N57">
            <v>63</v>
          </cell>
          <cell r="O57">
            <v>63</v>
          </cell>
          <cell r="P57">
            <v>88</v>
          </cell>
          <cell r="Q57">
            <v>0</v>
          </cell>
          <cell r="R57">
            <v>0.1</v>
          </cell>
          <cell r="S57">
            <v>0.1</v>
          </cell>
          <cell r="T57">
            <v>0.1</v>
          </cell>
          <cell r="U57">
            <v>1</v>
          </cell>
          <cell r="V57">
            <v>15</v>
          </cell>
          <cell r="W57">
            <v>13</v>
          </cell>
          <cell r="X57">
            <v>1</v>
          </cell>
          <cell r="Y57">
            <v>1</v>
          </cell>
        </row>
        <row r="58">
          <cell r="A58">
            <v>47</v>
          </cell>
          <cell r="B58" t="str">
            <v>A7 33.5*26.5</v>
          </cell>
          <cell r="C58">
            <v>673</v>
          </cell>
          <cell r="D58">
            <v>851</v>
          </cell>
          <cell r="E58">
            <v>8</v>
          </cell>
          <cell r="F58">
            <v>8</v>
          </cell>
          <cell r="G58">
            <v>8</v>
          </cell>
          <cell r="H58">
            <v>8</v>
          </cell>
          <cell r="I58">
            <v>1</v>
          </cell>
          <cell r="J58">
            <v>1</v>
          </cell>
          <cell r="K58">
            <v>204</v>
          </cell>
          <cell r="L58">
            <v>1</v>
          </cell>
          <cell r="M58">
            <v>28</v>
          </cell>
          <cell r="N58">
            <v>62</v>
          </cell>
          <cell r="O58">
            <v>62</v>
          </cell>
          <cell r="P58">
            <v>86</v>
          </cell>
          <cell r="Q58">
            <v>0</v>
          </cell>
          <cell r="R58">
            <v>0.1</v>
          </cell>
          <cell r="S58">
            <v>0.1</v>
          </cell>
          <cell r="T58">
            <v>0.1</v>
          </cell>
          <cell r="U58">
            <v>1</v>
          </cell>
          <cell r="V58">
            <v>15</v>
          </cell>
          <cell r="W58">
            <v>13</v>
          </cell>
          <cell r="X58">
            <v>1</v>
          </cell>
          <cell r="Y58">
            <v>1</v>
          </cell>
        </row>
        <row r="59">
          <cell r="A59">
            <v>48</v>
          </cell>
          <cell r="B59" t="str">
            <v>A7h33.5*26.5</v>
          </cell>
          <cell r="C59">
            <v>673</v>
          </cell>
          <cell r="D59">
            <v>851</v>
          </cell>
          <cell r="E59">
            <v>8</v>
          </cell>
          <cell r="F59">
            <v>8</v>
          </cell>
          <cell r="G59">
            <v>8</v>
          </cell>
          <cell r="H59">
            <v>8</v>
          </cell>
          <cell r="I59">
            <v>1</v>
          </cell>
          <cell r="J59">
            <v>2</v>
          </cell>
          <cell r="K59">
            <v>204</v>
          </cell>
          <cell r="L59">
            <v>2</v>
          </cell>
          <cell r="M59">
            <v>28</v>
          </cell>
          <cell r="N59">
            <v>62</v>
          </cell>
          <cell r="O59">
            <v>62</v>
          </cell>
          <cell r="P59">
            <v>86</v>
          </cell>
          <cell r="Q59">
            <v>0</v>
          </cell>
          <cell r="R59">
            <v>0.1</v>
          </cell>
          <cell r="S59">
            <v>0.1</v>
          </cell>
          <cell r="T59">
            <v>0.1</v>
          </cell>
          <cell r="U59">
            <v>1</v>
          </cell>
          <cell r="V59">
            <v>15</v>
          </cell>
          <cell r="W59">
            <v>13</v>
          </cell>
          <cell r="X59">
            <v>1</v>
          </cell>
          <cell r="Y59">
            <v>1</v>
          </cell>
        </row>
        <row r="60">
          <cell r="A60">
            <v>49</v>
          </cell>
          <cell r="B60" t="str">
            <v>A7a33.5*26.5</v>
          </cell>
          <cell r="C60">
            <v>673</v>
          </cell>
          <cell r="D60">
            <v>851</v>
          </cell>
          <cell r="E60">
            <v>55</v>
          </cell>
          <cell r="F60">
            <v>55</v>
          </cell>
          <cell r="G60">
            <v>89</v>
          </cell>
          <cell r="H60">
            <v>89</v>
          </cell>
          <cell r="I60">
            <v>1</v>
          </cell>
          <cell r="J60">
            <v>1</v>
          </cell>
          <cell r="K60">
            <v>204</v>
          </cell>
          <cell r="L60">
            <v>1</v>
          </cell>
          <cell r="M60">
            <v>28</v>
          </cell>
          <cell r="N60">
            <v>62</v>
          </cell>
          <cell r="O60">
            <v>62</v>
          </cell>
          <cell r="P60">
            <v>86</v>
          </cell>
          <cell r="Q60">
            <v>0</v>
          </cell>
          <cell r="R60">
            <v>0.1</v>
          </cell>
          <cell r="S60">
            <v>0.1</v>
          </cell>
          <cell r="T60">
            <v>0.1</v>
          </cell>
          <cell r="U60">
            <v>1</v>
          </cell>
          <cell r="V60">
            <v>15</v>
          </cell>
          <cell r="W60">
            <v>13</v>
          </cell>
          <cell r="X60">
            <v>1</v>
          </cell>
          <cell r="Y60">
            <v>1</v>
          </cell>
        </row>
        <row r="61">
          <cell r="A61">
            <v>50</v>
          </cell>
          <cell r="B61" t="str">
            <v>A7 36.0*28.0</v>
          </cell>
          <cell r="C61">
            <v>711</v>
          </cell>
          <cell r="D61">
            <v>914</v>
          </cell>
          <cell r="E61">
            <v>14</v>
          </cell>
          <cell r="F61">
            <v>14</v>
          </cell>
          <cell r="G61">
            <v>15</v>
          </cell>
          <cell r="H61">
            <v>15</v>
          </cell>
          <cell r="I61">
            <v>1</v>
          </cell>
          <cell r="J61">
            <v>1</v>
          </cell>
          <cell r="K61">
            <v>204</v>
          </cell>
          <cell r="L61">
            <v>1</v>
          </cell>
          <cell r="M61">
            <v>26</v>
          </cell>
          <cell r="N61">
            <v>59</v>
          </cell>
          <cell r="O61">
            <v>59</v>
          </cell>
          <cell r="P61">
            <v>82</v>
          </cell>
          <cell r="Q61">
            <v>0</v>
          </cell>
          <cell r="R61">
            <v>0.1</v>
          </cell>
          <cell r="S61">
            <v>0.1</v>
          </cell>
          <cell r="T61">
            <v>0.1</v>
          </cell>
          <cell r="U61">
            <v>1</v>
          </cell>
          <cell r="V61">
            <v>15</v>
          </cell>
          <cell r="W61">
            <v>13</v>
          </cell>
          <cell r="X61">
            <v>1</v>
          </cell>
          <cell r="Y61">
            <v>1</v>
          </cell>
        </row>
        <row r="62">
          <cell r="A62">
            <v>51</v>
          </cell>
          <cell r="B62" t="str">
            <v>A7h36.0*28.0</v>
          </cell>
          <cell r="C62">
            <v>711</v>
          </cell>
          <cell r="D62">
            <v>914</v>
          </cell>
          <cell r="E62">
            <v>8</v>
          </cell>
          <cell r="F62">
            <v>8</v>
          </cell>
          <cell r="G62">
            <v>8</v>
          </cell>
          <cell r="H62">
            <v>8</v>
          </cell>
          <cell r="I62">
            <v>1</v>
          </cell>
          <cell r="J62">
            <v>2</v>
          </cell>
          <cell r="K62">
            <v>204</v>
          </cell>
          <cell r="L62">
            <v>2</v>
          </cell>
          <cell r="M62">
            <v>26</v>
          </cell>
          <cell r="N62">
            <v>59</v>
          </cell>
          <cell r="O62">
            <v>59</v>
          </cell>
          <cell r="P62">
            <v>82</v>
          </cell>
          <cell r="Q62">
            <v>0</v>
          </cell>
          <cell r="R62">
            <v>0.1</v>
          </cell>
          <cell r="S62">
            <v>0.1</v>
          </cell>
          <cell r="T62">
            <v>0.1</v>
          </cell>
          <cell r="U62">
            <v>1</v>
          </cell>
          <cell r="V62">
            <v>15</v>
          </cell>
          <cell r="W62">
            <v>13</v>
          </cell>
          <cell r="X62">
            <v>1</v>
          </cell>
          <cell r="Y62">
            <v>1</v>
          </cell>
        </row>
        <row r="63">
          <cell r="A63">
            <v>52</v>
          </cell>
          <cell r="B63" t="str">
            <v>A7!29.5*24.5</v>
          </cell>
          <cell r="C63">
            <v>622</v>
          </cell>
          <cell r="D63">
            <v>749</v>
          </cell>
          <cell r="E63">
            <v>8</v>
          </cell>
          <cell r="F63">
            <v>8</v>
          </cell>
          <cell r="G63">
            <v>8</v>
          </cell>
          <cell r="H63">
            <v>8</v>
          </cell>
          <cell r="I63">
            <v>1</v>
          </cell>
          <cell r="J63">
            <v>1</v>
          </cell>
          <cell r="K63">
            <v>204</v>
          </cell>
          <cell r="L63">
            <v>1</v>
          </cell>
          <cell r="M63">
            <v>30</v>
          </cell>
          <cell r="N63">
            <v>67</v>
          </cell>
          <cell r="O63">
            <v>67</v>
          </cell>
          <cell r="P63">
            <v>93</v>
          </cell>
          <cell r="Q63">
            <v>0</v>
          </cell>
          <cell r="R63">
            <v>0.1</v>
          </cell>
          <cell r="S63">
            <v>0.1</v>
          </cell>
          <cell r="T63">
            <v>1</v>
          </cell>
          <cell r="U63">
            <v>3</v>
          </cell>
          <cell r="V63">
            <v>15</v>
          </cell>
          <cell r="W63">
            <v>13</v>
          </cell>
          <cell r="X63">
            <v>1</v>
          </cell>
          <cell r="Y63">
            <v>1</v>
          </cell>
        </row>
        <row r="64">
          <cell r="A64">
            <v>53</v>
          </cell>
          <cell r="B64" t="str">
            <v>A7 37.0*30.0</v>
          </cell>
          <cell r="C64">
            <v>762</v>
          </cell>
          <cell r="D64">
            <v>940</v>
          </cell>
          <cell r="E64">
            <v>14</v>
          </cell>
          <cell r="F64">
            <v>14</v>
          </cell>
          <cell r="G64">
            <v>8</v>
          </cell>
          <cell r="H64">
            <v>8</v>
          </cell>
          <cell r="I64">
            <v>1</v>
          </cell>
          <cell r="J64">
            <v>1</v>
          </cell>
          <cell r="K64">
            <v>204</v>
          </cell>
          <cell r="L64">
            <v>1</v>
          </cell>
          <cell r="M64">
            <v>24</v>
          </cell>
          <cell r="N64">
            <v>55</v>
          </cell>
          <cell r="O64">
            <v>55</v>
          </cell>
          <cell r="P64">
            <v>76</v>
          </cell>
          <cell r="Q64">
            <v>0</v>
          </cell>
          <cell r="R64">
            <v>0.1</v>
          </cell>
          <cell r="S64">
            <v>0.1</v>
          </cell>
          <cell r="T64">
            <v>0.1</v>
          </cell>
          <cell r="U64">
            <v>1</v>
          </cell>
          <cell r="V64">
            <v>15</v>
          </cell>
          <cell r="W64">
            <v>13</v>
          </cell>
          <cell r="X64">
            <v>1</v>
          </cell>
          <cell r="Y64">
            <v>1</v>
          </cell>
        </row>
        <row r="65">
          <cell r="A65">
            <v>54</v>
          </cell>
          <cell r="B65" t="str">
            <v>A7+37.0*30.0</v>
          </cell>
          <cell r="C65">
            <v>762</v>
          </cell>
          <cell r="D65">
            <v>940</v>
          </cell>
          <cell r="E65">
            <v>14</v>
          </cell>
          <cell r="F65">
            <v>14</v>
          </cell>
          <cell r="G65">
            <v>8</v>
          </cell>
          <cell r="H65">
            <v>8</v>
          </cell>
          <cell r="I65">
            <v>1</v>
          </cell>
          <cell r="J65">
            <v>1</v>
          </cell>
          <cell r="K65">
            <v>204</v>
          </cell>
          <cell r="L65">
            <v>1</v>
          </cell>
          <cell r="M65">
            <v>24</v>
          </cell>
          <cell r="N65">
            <v>55</v>
          </cell>
          <cell r="O65">
            <v>55</v>
          </cell>
          <cell r="P65">
            <v>76</v>
          </cell>
          <cell r="Q65">
            <v>0</v>
          </cell>
          <cell r="R65">
            <v>0.1</v>
          </cell>
          <cell r="S65">
            <v>0.1</v>
          </cell>
          <cell r="T65">
            <v>0.35</v>
          </cell>
          <cell r="U65">
            <v>3</v>
          </cell>
          <cell r="V65">
            <v>15</v>
          </cell>
          <cell r="W65">
            <v>13</v>
          </cell>
          <cell r="X65">
            <v>1</v>
          </cell>
          <cell r="Y65">
            <v>1</v>
          </cell>
        </row>
        <row r="66">
          <cell r="A66">
            <v>55</v>
          </cell>
          <cell r="B66" t="str">
            <v/>
          </cell>
          <cell r="C66" t="str">
            <v/>
          </cell>
          <cell r="D66" t="str">
            <v/>
          </cell>
          <cell r="E66" t="str">
            <v/>
          </cell>
          <cell r="F66" t="str">
            <v/>
          </cell>
          <cell r="G66" t="str">
            <v/>
          </cell>
          <cell r="H66" t="str">
            <v/>
          </cell>
          <cell r="I66" t="str">
            <v/>
          </cell>
          <cell r="J66" t="str">
            <v/>
          </cell>
          <cell r="K66" t="str">
            <v/>
          </cell>
          <cell r="L66" t="str">
            <v/>
          </cell>
          <cell r="M66" t="str">
            <v/>
          </cell>
          <cell r="N66" t="str">
            <v/>
          </cell>
          <cell r="O66" t="str">
            <v/>
          </cell>
          <cell r="P66" t="str">
            <v/>
          </cell>
          <cell r="Q66" t="str">
            <v/>
          </cell>
          <cell r="R66" t="str">
            <v/>
          </cell>
          <cell r="S66" t="str">
            <v/>
          </cell>
          <cell r="T66" t="str">
            <v/>
          </cell>
          <cell r="U66" t="str">
            <v/>
          </cell>
          <cell r="V66" t="str">
            <v/>
          </cell>
          <cell r="W66" t="str">
            <v/>
          </cell>
          <cell r="X66" t="str">
            <v/>
          </cell>
          <cell r="Y66" t="str">
            <v/>
          </cell>
        </row>
        <row r="67">
          <cell r="A67">
            <v>56</v>
          </cell>
          <cell r="B67" t="str">
            <v>A7x39.0*30.5</v>
          </cell>
          <cell r="C67">
            <v>775</v>
          </cell>
          <cell r="D67">
            <v>991</v>
          </cell>
          <cell r="E67">
            <v>8</v>
          </cell>
          <cell r="F67">
            <v>8</v>
          </cell>
          <cell r="G67">
            <v>8</v>
          </cell>
          <cell r="H67">
            <v>8</v>
          </cell>
          <cell r="I67">
            <v>2</v>
          </cell>
          <cell r="J67">
            <v>2</v>
          </cell>
          <cell r="K67">
            <v>204</v>
          </cell>
          <cell r="L67">
            <v>4</v>
          </cell>
          <cell r="M67">
            <v>24</v>
          </cell>
          <cell r="N67">
            <v>54</v>
          </cell>
          <cell r="O67">
            <v>54</v>
          </cell>
          <cell r="P67">
            <v>75</v>
          </cell>
          <cell r="Q67">
            <v>0</v>
          </cell>
          <cell r="R67">
            <v>0.1</v>
          </cell>
          <cell r="S67">
            <v>0.1</v>
          </cell>
          <cell r="T67">
            <v>0.1</v>
          </cell>
          <cell r="U67">
            <v>1</v>
          </cell>
          <cell r="V67">
            <v>15</v>
          </cell>
          <cell r="W67">
            <v>13</v>
          </cell>
          <cell r="X67">
            <v>1</v>
          </cell>
          <cell r="Y67">
            <v>1</v>
          </cell>
        </row>
        <row r="68">
          <cell r="A68">
            <v>57</v>
          </cell>
          <cell r="B68" t="str">
            <v>A7 29.5*25.0</v>
          </cell>
          <cell r="C68">
            <v>635</v>
          </cell>
          <cell r="D68">
            <v>749</v>
          </cell>
          <cell r="E68">
            <v>8</v>
          </cell>
          <cell r="F68">
            <v>8</v>
          </cell>
          <cell r="G68">
            <v>8</v>
          </cell>
          <cell r="H68">
            <v>8</v>
          </cell>
          <cell r="I68">
            <v>1</v>
          </cell>
          <cell r="J68">
            <v>1</v>
          </cell>
          <cell r="K68">
            <v>204</v>
          </cell>
          <cell r="L68">
            <v>1</v>
          </cell>
          <cell r="M68">
            <v>29</v>
          </cell>
          <cell r="N68">
            <v>66</v>
          </cell>
          <cell r="O68">
            <v>66</v>
          </cell>
          <cell r="P68">
            <v>91</v>
          </cell>
          <cell r="Q68">
            <v>0</v>
          </cell>
          <cell r="R68">
            <v>0.1</v>
          </cell>
          <cell r="S68">
            <v>0.1</v>
          </cell>
          <cell r="T68">
            <v>0.1</v>
          </cell>
          <cell r="U68">
            <v>1</v>
          </cell>
          <cell r="V68">
            <v>15</v>
          </cell>
          <cell r="W68">
            <v>13</v>
          </cell>
          <cell r="X68">
            <v>1</v>
          </cell>
          <cell r="Y68">
            <v>1</v>
          </cell>
        </row>
        <row r="69">
          <cell r="A69">
            <v>58</v>
          </cell>
          <cell r="B69" t="str">
            <v>A7!29.5*25.0</v>
          </cell>
          <cell r="C69">
            <v>635</v>
          </cell>
          <cell r="D69">
            <v>749</v>
          </cell>
          <cell r="E69">
            <v>8</v>
          </cell>
          <cell r="F69">
            <v>8</v>
          </cell>
          <cell r="G69">
            <v>8</v>
          </cell>
          <cell r="H69">
            <v>8</v>
          </cell>
          <cell r="I69">
            <v>1</v>
          </cell>
          <cell r="J69">
            <v>1</v>
          </cell>
          <cell r="K69">
            <v>204</v>
          </cell>
          <cell r="L69">
            <v>1</v>
          </cell>
          <cell r="M69">
            <v>29</v>
          </cell>
          <cell r="N69">
            <v>66</v>
          </cell>
          <cell r="O69">
            <v>66</v>
          </cell>
          <cell r="P69">
            <v>91</v>
          </cell>
          <cell r="Q69">
            <v>0</v>
          </cell>
          <cell r="R69">
            <v>0.1</v>
          </cell>
          <cell r="S69">
            <v>0.1</v>
          </cell>
          <cell r="T69">
            <v>1</v>
          </cell>
          <cell r="U69">
            <v>3</v>
          </cell>
          <cell r="V69">
            <v>15</v>
          </cell>
          <cell r="W69">
            <v>13</v>
          </cell>
          <cell r="X69">
            <v>1</v>
          </cell>
          <cell r="Y69">
            <v>1</v>
          </cell>
        </row>
        <row r="70">
          <cell r="A70">
            <v>59</v>
          </cell>
          <cell r="B70" t="str">
            <v>A7x42.0*33.5</v>
          </cell>
          <cell r="C70">
            <v>851</v>
          </cell>
          <cell r="D70">
            <v>1067</v>
          </cell>
          <cell r="E70">
            <v>12</v>
          </cell>
          <cell r="F70">
            <v>12</v>
          </cell>
          <cell r="G70">
            <v>10</v>
          </cell>
          <cell r="H70">
            <v>10</v>
          </cell>
          <cell r="I70">
            <v>2</v>
          </cell>
          <cell r="J70">
            <v>2</v>
          </cell>
          <cell r="K70">
            <v>204</v>
          </cell>
          <cell r="L70">
            <v>3</v>
          </cell>
          <cell r="M70">
            <v>21</v>
          </cell>
          <cell r="N70">
            <v>48</v>
          </cell>
          <cell r="O70">
            <v>48</v>
          </cell>
          <cell r="P70">
            <v>67</v>
          </cell>
          <cell r="Q70">
            <v>0</v>
          </cell>
          <cell r="R70">
            <v>0.1</v>
          </cell>
          <cell r="S70">
            <v>0.1</v>
          </cell>
          <cell r="T70">
            <v>0.1</v>
          </cell>
          <cell r="U70">
            <v>1</v>
          </cell>
          <cell r="V70">
            <v>15</v>
          </cell>
          <cell r="W70">
            <v>13</v>
          </cell>
          <cell r="X70">
            <v>1</v>
          </cell>
          <cell r="Y70">
            <v>1</v>
          </cell>
        </row>
        <row r="71">
          <cell r="A71">
            <v>60</v>
          </cell>
          <cell r="B71" t="str">
            <v>A7!24.5*29.5</v>
          </cell>
          <cell r="C71">
            <v>749</v>
          </cell>
          <cell r="D71">
            <v>622</v>
          </cell>
          <cell r="E71">
            <v>8</v>
          </cell>
          <cell r="F71">
            <v>8</v>
          </cell>
          <cell r="G71">
            <v>8</v>
          </cell>
          <cell r="H71">
            <v>8</v>
          </cell>
          <cell r="I71">
            <v>1</v>
          </cell>
          <cell r="J71">
            <v>1</v>
          </cell>
          <cell r="K71">
            <v>204</v>
          </cell>
          <cell r="L71">
            <v>1</v>
          </cell>
          <cell r="M71">
            <v>25</v>
          </cell>
          <cell r="N71">
            <v>56</v>
          </cell>
          <cell r="O71">
            <v>56</v>
          </cell>
          <cell r="P71">
            <v>77</v>
          </cell>
          <cell r="Q71">
            <v>0</v>
          </cell>
          <cell r="R71">
            <v>0.1</v>
          </cell>
          <cell r="S71">
            <v>0.1</v>
          </cell>
          <cell r="T71">
            <v>1</v>
          </cell>
          <cell r="U71">
            <v>3</v>
          </cell>
          <cell r="V71">
            <v>15</v>
          </cell>
          <cell r="W71">
            <v>13</v>
          </cell>
          <cell r="X71">
            <v>1</v>
          </cell>
          <cell r="Y71">
            <v>1</v>
          </cell>
        </row>
        <row r="72">
          <cell r="A72">
            <v>61</v>
          </cell>
          <cell r="B72" t="str">
            <v>A7x44.5*36.5</v>
          </cell>
          <cell r="C72">
            <v>927</v>
          </cell>
          <cell r="D72">
            <v>1130</v>
          </cell>
          <cell r="E72">
            <v>10</v>
          </cell>
          <cell r="F72">
            <v>10</v>
          </cell>
          <cell r="G72">
            <v>12</v>
          </cell>
          <cell r="H72">
            <v>12</v>
          </cell>
          <cell r="I72">
            <v>2</v>
          </cell>
          <cell r="J72">
            <v>2</v>
          </cell>
          <cell r="K72">
            <v>204</v>
          </cell>
          <cell r="L72">
            <v>3</v>
          </cell>
          <cell r="M72">
            <v>19</v>
          </cell>
          <cell r="N72">
            <v>43</v>
          </cell>
          <cell r="O72">
            <v>43</v>
          </cell>
          <cell r="P72">
            <v>60</v>
          </cell>
          <cell r="Q72">
            <v>0</v>
          </cell>
          <cell r="R72">
            <v>0.1</v>
          </cell>
          <cell r="S72">
            <v>0.1</v>
          </cell>
          <cell r="T72">
            <v>0.1</v>
          </cell>
          <cell r="U72">
            <v>1</v>
          </cell>
          <cell r="V72">
            <v>15</v>
          </cell>
          <cell r="W72">
            <v>13</v>
          </cell>
          <cell r="X72">
            <v>1</v>
          </cell>
          <cell r="Y72">
            <v>1</v>
          </cell>
        </row>
        <row r="73">
          <cell r="A73">
            <v>62</v>
          </cell>
          <cell r="B73" t="str">
            <v/>
          </cell>
          <cell r="C73" t="str">
            <v/>
          </cell>
          <cell r="D73" t="str">
            <v/>
          </cell>
          <cell r="E73" t="str">
            <v/>
          </cell>
          <cell r="F73" t="str">
            <v/>
          </cell>
          <cell r="G73" t="str">
            <v/>
          </cell>
          <cell r="H73" t="str">
            <v/>
          </cell>
          <cell r="I73" t="str">
            <v/>
          </cell>
          <cell r="J73" t="str">
            <v/>
          </cell>
          <cell r="K73" t="str">
            <v/>
          </cell>
          <cell r="L73" t="str">
            <v/>
          </cell>
          <cell r="M73" t="str">
            <v/>
          </cell>
          <cell r="N73" t="str">
            <v/>
          </cell>
          <cell r="O73" t="str">
            <v/>
          </cell>
          <cell r="P73" t="str">
            <v/>
          </cell>
          <cell r="Q73" t="str">
            <v/>
          </cell>
          <cell r="R73" t="str">
            <v/>
          </cell>
          <cell r="S73" t="str">
            <v/>
          </cell>
          <cell r="T73" t="str">
            <v/>
          </cell>
          <cell r="U73" t="str">
            <v/>
          </cell>
          <cell r="V73" t="str">
            <v/>
          </cell>
          <cell r="W73" t="str">
            <v/>
          </cell>
          <cell r="X73" t="str">
            <v/>
          </cell>
          <cell r="Y73" t="str">
            <v/>
          </cell>
        </row>
        <row r="74">
          <cell r="A74">
            <v>63</v>
          </cell>
          <cell r="B74" t="str">
            <v>A7h44.5*27.0</v>
          </cell>
          <cell r="C74">
            <v>686</v>
          </cell>
          <cell r="D74">
            <v>1130</v>
          </cell>
          <cell r="E74">
            <v>8</v>
          </cell>
          <cell r="F74">
            <v>8</v>
          </cell>
          <cell r="G74">
            <v>8</v>
          </cell>
          <cell r="H74">
            <v>8</v>
          </cell>
          <cell r="I74">
            <v>1</v>
          </cell>
          <cell r="J74">
            <v>2</v>
          </cell>
          <cell r="K74">
            <v>204</v>
          </cell>
          <cell r="L74">
            <v>2</v>
          </cell>
          <cell r="M74">
            <v>27</v>
          </cell>
          <cell r="N74">
            <v>61</v>
          </cell>
          <cell r="O74">
            <v>61</v>
          </cell>
          <cell r="P74">
            <v>85</v>
          </cell>
          <cell r="Q74">
            <v>0</v>
          </cell>
          <cell r="R74">
            <v>0.1</v>
          </cell>
          <cell r="S74">
            <v>0.1</v>
          </cell>
          <cell r="T74">
            <v>0.1</v>
          </cell>
          <cell r="U74">
            <v>1</v>
          </cell>
          <cell r="V74">
            <v>15</v>
          </cell>
          <cell r="W74">
            <v>13</v>
          </cell>
          <cell r="X74">
            <v>1</v>
          </cell>
          <cell r="Y74">
            <v>1</v>
          </cell>
        </row>
        <row r="75">
          <cell r="A75">
            <v>64</v>
          </cell>
          <cell r="B75" t="str">
            <v>A7h44.5*27.5</v>
          </cell>
          <cell r="C75">
            <v>699</v>
          </cell>
          <cell r="D75">
            <v>1130</v>
          </cell>
          <cell r="E75">
            <v>8</v>
          </cell>
          <cell r="F75">
            <v>8</v>
          </cell>
          <cell r="G75">
            <v>8</v>
          </cell>
          <cell r="H75">
            <v>8</v>
          </cell>
          <cell r="I75">
            <v>1</v>
          </cell>
          <cell r="J75">
            <v>2</v>
          </cell>
          <cell r="K75">
            <v>204</v>
          </cell>
          <cell r="L75">
            <v>2</v>
          </cell>
          <cell r="M75">
            <v>27</v>
          </cell>
          <cell r="N75">
            <v>60</v>
          </cell>
          <cell r="O75">
            <v>60</v>
          </cell>
          <cell r="P75">
            <v>83</v>
          </cell>
          <cell r="Q75">
            <v>0</v>
          </cell>
          <cell r="R75">
            <v>0.1</v>
          </cell>
          <cell r="S75">
            <v>0.1</v>
          </cell>
          <cell r="T75">
            <v>0.1</v>
          </cell>
          <cell r="U75">
            <v>1</v>
          </cell>
          <cell r="V75">
            <v>15</v>
          </cell>
          <cell r="W75">
            <v>13</v>
          </cell>
          <cell r="X75">
            <v>1</v>
          </cell>
          <cell r="Y75">
            <v>1</v>
          </cell>
        </row>
        <row r="76">
          <cell r="A76">
            <v>65</v>
          </cell>
          <cell r="B76" t="str">
            <v/>
          </cell>
          <cell r="C76" t="str">
            <v/>
          </cell>
          <cell r="D76" t="str">
            <v/>
          </cell>
          <cell r="E76" t="str">
            <v/>
          </cell>
          <cell r="F76" t="str">
            <v/>
          </cell>
          <cell r="G76" t="str">
            <v/>
          </cell>
          <cell r="H76" t="str">
            <v/>
          </cell>
          <cell r="I76" t="str">
            <v/>
          </cell>
          <cell r="J76" t="str">
            <v/>
          </cell>
          <cell r="K76" t="str">
            <v/>
          </cell>
          <cell r="L76" t="str">
            <v/>
          </cell>
          <cell r="M76" t="str">
            <v/>
          </cell>
          <cell r="N76" t="str">
            <v/>
          </cell>
          <cell r="O76" t="str">
            <v/>
          </cell>
          <cell r="P76" t="str">
            <v/>
          </cell>
          <cell r="Q76" t="str">
            <v/>
          </cell>
          <cell r="R76" t="str">
            <v/>
          </cell>
          <cell r="S76" t="str">
            <v/>
          </cell>
          <cell r="T76" t="str">
            <v/>
          </cell>
          <cell r="U76" t="str">
            <v/>
          </cell>
          <cell r="V76" t="str">
            <v/>
          </cell>
          <cell r="W76" t="str">
            <v/>
          </cell>
          <cell r="X76" t="str">
            <v/>
          </cell>
          <cell r="Y76" t="str">
            <v/>
          </cell>
        </row>
        <row r="77">
          <cell r="A77">
            <v>66</v>
          </cell>
          <cell r="B77" t="str">
            <v>A7 28.5*36.0</v>
          </cell>
          <cell r="C77">
            <v>914</v>
          </cell>
          <cell r="D77">
            <v>724</v>
          </cell>
          <cell r="E77">
            <v>8</v>
          </cell>
          <cell r="F77">
            <v>8</v>
          </cell>
          <cell r="G77">
            <v>8</v>
          </cell>
          <cell r="H77">
            <v>8</v>
          </cell>
          <cell r="I77">
            <v>1</v>
          </cell>
          <cell r="J77">
            <v>1</v>
          </cell>
          <cell r="K77">
            <v>204</v>
          </cell>
          <cell r="L77">
            <v>1</v>
          </cell>
          <cell r="M77">
            <v>20</v>
          </cell>
          <cell r="N77">
            <v>44</v>
          </cell>
          <cell r="O77">
            <v>44</v>
          </cell>
          <cell r="P77">
            <v>61</v>
          </cell>
          <cell r="Q77">
            <v>0</v>
          </cell>
          <cell r="R77">
            <v>0.1</v>
          </cell>
          <cell r="S77">
            <v>0.1</v>
          </cell>
          <cell r="T77">
            <v>0.1</v>
          </cell>
          <cell r="U77">
            <v>1</v>
          </cell>
          <cell r="V77">
            <v>15</v>
          </cell>
          <cell r="W77">
            <v>13</v>
          </cell>
          <cell r="X77">
            <v>1</v>
          </cell>
          <cell r="Y77">
            <v>1</v>
          </cell>
        </row>
        <row r="78">
          <cell r="A78">
            <v>67</v>
          </cell>
          <cell r="B78" t="str">
            <v/>
          </cell>
          <cell r="C78" t="str">
            <v/>
          </cell>
          <cell r="D78" t="str">
            <v/>
          </cell>
          <cell r="E78" t="str">
            <v/>
          </cell>
          <cell r="F78" t="str">
            <v/>
          </cell>
          <cell r="G78" t="str">
            <v/>
          </cell>
          <cell r="H78" t="str">
            <v/>
          </cell>
          <cell r="I78" t="str">
            <v/>
          </cell>
          <cell r="J78" t="str">
            <v/>
          </cell>
          <cell r="K78" t="str">
            <v/>
          </cell>
          <cell r="L78" t="str">
            <v/>
          </cell>
          <cell r="M78" t="str">
            <v/>
          </cell>
          <cell r="N78" t="str">
            <v/>
          </cell>
          <cell r="O78" t="str">
            <v/>
          </cell>
          <cell r="P78" t="str">
            <v/>
          </cell>
          <cell r="Q78" t="str">
            <v/>
          </cell>
          <cell r="R78" t="str">
            <v/>
          </cell>
          <cell r="S78" t="str">
            <v/>
          </cell>
          <cell r="T78" t="str">
            <v/>
          </cell>
          <cell r="U78" t="str">
            <v/>
          </cell>
          <cell r="V78" t="str">
            <v/>
          </cell>
          <cell r="W78" t="str">
            <v/>
          </cell>
          <cell r="X78" t="str">
            <v/>
          </cell>
          <cell r="Y78" t="str">
            <v/>
          </cell>
        </row>
        <row r="79">
          <cell r="A79">
            <v>68</v>
          </cell>
          <cell r="B79" t="str">
            <v>A7 35.5*28.0</v>
          </cell>
          <cell r="C79">
            <v>711</v>
          </cell>
          <cell r="D79">
            <v>902</v>
          </cell>
          <cell r="E79">
            <v>14</v>
          </cell>
          <cell r="F79">
            <v>14</v>
          </cell>
          <cell r="G79">
            <v>9</v>
          </cell>
          <cell r="H79">
            <v>9</v>
          </cell>
          <cell r="I79">
            <v>1</v>
          </cell>
          <cell r="J79">
            <v>1</v>
          </cell>
          <cell r="K79">
            <v>204</v>
          </cell>
          <cell r="L79">
            <v>1</v>
          </cell>
          <cell r="M79">
            <v>26</v>
          </cell>
          <cell r="N79">
            <v>59</v>
          </cell>
          <cell r="O79">
            <v>59</v>
          </cell>
          <cell r="P79">
            <v>82</v>
          </cell>
          <cell r="Q79">
            <v>0</v>
          </cell>
          <cell r="R79">
            <v>0.1</v>
          </cell>
          <cell r="S79">
            <v>0.1</v>
          </cell>
          <cell r="T79">
            <v>0.1</v>
          </cell>
          <cell r="U79">
            <v>1</v>
          </cell>
          <cell r="V79">
            <v>15</v>
          </cell>
          <cell r="W79">
            <v>13</v>
          </cell>
          <cell r="X79">
            <v>1</v>
          </cell>
          <cell r="Y79">
            <v>1</v>
          </cell>
        </row>
        <row r="80">
          <cell r="A80">
            <v>69</v>
          </cell>
          <cell r="B80" t="str">
            <v>A7h35.5*28.0</v>
          </cell>
          <cell r="C80">
            <v>711</v>
          </cell>
          <cell r="D80">
            <v>902</v>
          </cell>
          <cell r="E80">
            <v>8</v>
          </cell>
          <cell r="F80">
            <v>8</v>
          </cell>
          <cell r="G80">
            <v>8</v>
          </cell>
          <cell r="H80">
            <v>8</v>
          </cell>
          <cell r="I80">
            <v>1</v>
          </cell>
          <cell r="J80">
            <v>2</v>
          </cell>
          <cell r="K80">
            <v>204</v>
          </cell>
          <cell r="L80">
            <v>2</v>
          </cell>
          <cell r="M80">
            <v>26</v>
          </cell>
          <cell r="N80">
            <v>59</v>
          </cell>
          <cell r="O80">
            <v>59</v>
          </cell>
          <cell r="P80">
            <v>82</v>
          </cell>
          <cell r="Q80">
            <v>0</v>
          </cell>
          <cell r="R80">
            <v>0.1</v>
          </cell>
          <cell r="S80">
            <v>0.1</v>
          </cell>
          <cell r="T80">
            <v>0.1</v>
          </cell>
          <cell r="U80">
            <v>1</v>
          </cell>
          <cell r="V80">
            <v>15</v>
          </cell>
          <cell r="W80">
            <v>13</v>
          </cell>
          <cell r="X80">
            <v>1</v>
          </cell>
          <cell r="Y80">
            <v>1</v>
          </cell>
        </row>
        <row r="81">
          <cell r="A81">
            <v>70</v>
          </cell>
          <cell r="B81" t="str">
            <v>A7+35.5*28.0</v>
          </cell>
          <cell r="C81">
            <v>711</v>
          </cell>
          <cell r="D81">
            <v>902</v>
          </cell>
          <cell r="E81">
            <v>14</v>
          </cell>
          <cell r="F81">
            <v>14</v>
          </cell>
          <cell r="G81">
            <v>9</v>
          </cell>
          <cell r="H81">
            <v>9</v>
          </cell>
          <cell r="I81">
            <v>1</v>
          </cell>
          <cell r="J81">
            <v>1</v>
          </cell>
          <cell r="K81">
            <v>204</v>
          </cell>
          <cell r="L81">
            <v>1</v>
          </cell>
          <cell r="M81">
            <v>26</v>
          </cell>
          <cell r="N81">
            <v>59</v>
          </cell>
          <cell r="O81">
            <v>59</v>
          </cell>
          <cell r="P81">
            <v>82</v>
          </cell>
          <cell r="Q81">
            <v>0</v>
          </cell>
          <cell r="R81">
            <v>0.1</v>
          </cell>
          <cell r="S81">
            <v>0.1</v>
          </cell>
          <cell r="T81">
            <v>0.35</v>
          </cell>
          <cell r="U81">
            <v>3</v>
          </cell>
          <cell r="V81">
            <v>15</v>
          </cell>
          <cell r="W81">
            <v>13</v>
          </cell>
          <cell r="X81">
            <v>1</v>
          </cell>
          <cell r="Y81">
            <v>1</v>
          </cell>
        </row>
        <row r="82">
          <cell r="A82">
            <v>71</v>
          </cell>
          <cell r="B82" t="str">
            <v>X7 38.0*30.0</v>
          </cell>
          <cell r="C82">
            <v>762</v>
          </cell>
          <cell r="D82">
            <v>965</v>
          </cell>
          <cell r="E82">
            <v>14</v>
          </cell>
          <cell r="F82">
            <v>14</v>
          </cell>
          <cell r="G82">
            <v>21</v>
          </cell>
          <cell r="H82">
            <v>21</v>
          </cell>
          <cell r="I82">
            <v>1</v>
          </cell>
          <cell r="J82">
            <v>1</v>
          </cell>
          <cell r="K82">
            <v>204</v>
          </cell>
          <cell r="L82">
            <v>1</v>
          </cell>
          <cell r="M82">
            <v>24</v>
          </cell>
          <cell r="N82">
            <v>55</v>
          </cell>
          <cell r="O82">
            <v>55</v>
          </cell>
          <cell r="P82">
            <v>76</v>
          </cell>
          <cell r="Q82">
            <v>0</v>
          </cell>
          <cell r="R82">
            <v>0.1</v>
          </cell>
          <cell r="S82">
            <v>0.1</v>
          </cell>
          <cell r="T82">
            <v>0.1</v>
          </cell>
          <cell r="U82">
            <v>1</v>
          </cell>
          <cell r="V82">
            <v>15</v>
          </cell>
          <cell r="W82">
            <v>13</v>
          </cell>
          <cell r="X82">
            <v>1</v>
          </cell>
          <cell r="Y82">
            <v>1</v>
          </cell>
        </row>
        <row r="83">
          <cell r="A83">
            <v>72</v>
          </cell>
          <cell r="B83" t="str">
            <v>X7x38.0*30.0</v>
          </cell>
          <cell r="C83">
            <v>762</v>
          </cell>
          <cell r="D83">
            <v>965</v>
          </cell>
          <cell r="E83">
            <v>12</v>
          </cell>
          <cell r="F83">
            <v>12</v>
          </cell>
          <cell r="G83">
            <v>12</v>
          </cell>
          <cell r="H83">
            <v>12</v>
          </cell>
          <cell r="I83">
            <v>2</v>
          </cell>
          <cell r="J83">
            <v>2</v>
          </cell>
          <cell r="K83">
            <v>204</v>
          </cell>
          <cell r="L83">
            <v>4</v>
          </cell>
          <cell r="M83">
            <v>24</v>
          </cell>
          <cell r="N83">
            <v>55</v>
          </cell>
          <cell r="O83">
            <v>55</v>
          </cell>
          <cell r="P83">
            <v>76</v>
          </cell>
          <cell r="Q83">
            <v>0</v>
          </cell>
          <cell r="R83">
            <v>0.1</v>
          </cell>
          <cell r="S83">
            <v>0.1</v>
          </cell>
          <cell r="T83">
            <v>0.1</v>
          </cell>
          <cell r="U83">
            <v>1</v>
          </cell>
          <cell r="V83">
            <v>15</v>
          </cell>
          <cell r="W83">
            <v>13</v>
          </cell>
          <cell r="X83">
            <v>1</v>
          </cell>
          <cell r="Y83">
            <v>1</v>
          </cell>
        </row>
        <row r="84">
          <cell r="A84">
            <v>73</v>
          </cell>
          <cell r="B84" t="str">
            <v>X7b38.0*30.0</v>
          </cell>
          <cell r="C84">
            <v>762</v>
          </cell>
          <cell r="D84">
            <v>965</v>
          </cell>
          <cell r="E84">
            <v>69</v>
          </cell>
          <cell r="F84">
            <v>69</v>
          </cell>
          <cell r="G84">
            <v>106</v>
          </cell>
          <cell r="H84">
            <v>106</v>
          </cell>
          <cell r="I84">
            <v>1</v>
          </cell>
          <cell r="J84">
            <v>1</v>
          </cell>
          <cell r="K84">
            <v>204</v>
          </cell>
          <cell r="L84">
            <v>1</v>
          </cell>
          <cell r="M84">
            <v>24</v>
          </cell>
          <cell r="N84">
            <v>55</v>
          </cell>
          <cell r="O84">
            <v>55</v>
          </cell>
          <cell r="P84">
            <v>76</v>
          </cell>
          <cell r="Q84">
            <v>0</v>
          </cell>
          <cell r="R84">
            <v>0.1</v>
          </cell>
          <cell r="S84">
            <v>0.1</v>
          </cell>
          <cell r="T84">
            <v>0.1</v>
          </cell>
          <cell r="U84">
            <v>1</v>
          </cell>
          <cell r="V84">
            <v>15</v>
          </cell>
          <cell r="W84">
            <v>13</v>
          </cell>
          <cell r="X84">
            <v>1</v>
          </cell>
          <cell r="Y84">
            <v>1</v>
          </cell>
        </row>
        <row r="85">
          <cell r="A85">
            <v>74</v>
          </cell>
          <cell r="B85" t="str">
            <v>X7+38.0*30.0</v>
          </cell>
          <cell r="C85">
            <v>762</v>
          </cell>
          <cell r="D85">
            <v>965</v>
          </cell>
          <cell r="E85">
            <v>14</v>
          </cell>
          <cell r="F85">
            <v>14</v>
          </cell>
          <cell r="G85">
            <v>21</v>
          </cell>
          <cell r="H85">
            <v>21</v>
          </cell>
          <cell r="I85">
            <v>1</v>
          </cell>
          <cell r="J85">
            <v>1</v>
          </cell>
          <cell r="K85">
            <v>204</v>
          </cell>
          <cell r="L85">
            <v>1</v>
          </cell>
          <cell r="M85">
            <v>24</v>
          </cell>
          <cell r="N85">
            <v>55</v>
          </cell>
          <cell r="O85">
            <v>55</v>
          </cell>
          <cell r="P85">
            <v>76</v>
          </cell>
          <cell r="Q85">
            <v>0</v>
          </cell>
          <cell r="R85">
            <v>0.1</v>
          </cell>
          <cell r="S85">
            <v>0.1</v>
          </cell>
          <cell r="T85">
            <v>0.35</v>
          </cell>
          <cell r="U85">
            <v>3</v>
          </cell>
          <cell r="V85">
            <v>15</v>
          </cell>
          <cell r="W85">
            <v>13</v>
          </cell>
          <cell r="X85">
            <v>1</v>
          </cell>
          <cell r="Y85">
            <v>1</v>
          </cell>
        </row>
        <row r="86">
          <cell r="A86">
            <v>75</v>
          </cell>
          <cell r="B86" t="str">
            <v>Q4x39.5*31.0</v>
          </cell>
          <cell r="C86">
            <v>787</v>
          </cell>
          <cell r="D86">
            <v>1003</v>
          </cell>
          <cell r="E86">
            <v>12</v>
          </cell>
          <cell r="F86">
            <v>12</v>
          </cell>
          <cell r="G86">
            <v>12</v>
          </cell>
          <cell r="H86">
            <v>12</v>
          </cell>
          <cell r="I86">
            <v>2</v>
          </cell>
          <cell r="J86">
            <v>2</v>
          </cell>
          <cell r="K86">
            <v>204</v>
          </cell>
          <cell r="L86">
            <v>3</v>
          </cell>
          <cell r="M86">
            <v>20</v>
          </cell>
          <cell r="N86">
            <v>45</v>
          </cell>
          <cell r="O86">
            <v>45</v>
          </cell>
          <cell r="P86">
            <v>63</v>
          </cell>
          <cell r="Q86">
            <v>0</v>
          </cell>
          <cell r="R86">
            <v>0.1</v>
          </cell>
          <cell r="S86">
            <v>0.1</v>
          </cell>
          <cell r="T86">
            <v>0.1</v>
          </cell>
          <cell r="U86">
            <v>1</v>
          </cell>
          <cell r="V86">
            <v>15</v>
          </cell>
          <cell r="W86">
            <v>13</v>
          </cell>
          <cell r="X86">
            <v>1</v>
          </cell>
          <cell r="Y86">
            <v>1</v>
          </cell>
        </row>
        <row r="87">
          <cell r="A87">
            <v>76</v>
          </cell>
          <cell r="B87" t="str">
            <v>Q5 34.5*25.0</v>
          </cell>
          <cell r="C87">
            <v>635</v>
          </cell>
          <cell r="D87">
            <v>876</v>
          </cell>
          <cell r="E87">
            <v>8</v>
          </cell>
          <cell r="F87">
            <v>8</v>
          </cell>
          <cell r="G87">
            <v>8</v>
          </cell>
          <cell r="H87">
            <v>8</v>
          </cell>
          <cell r="I87">
            <v>1</v>
          </cell>
          <cell r="J87">
            <v>1</v>
          </cell>
          <cell r="K87">
            <v>204</v>
          </cell>
          <cell r="L87">
            <v>1</v>
          </cell>
          <cell r="M87">
            <v>25</v>
          </cell>
          <cell r="N87">
            <v>56</v>
          </cell>
          <cell r="O87">
            <v>56</v>
          </cell>
          <cell r="P87">
            <v>78</v>
          </cell>
          <cell r="Q87">
            <v>0</v>
          </cell>
          <cell r="R87">
            <v>0.1</v>
          </cell>
          <cell r="S87">
            <v>0.1</v>
          </cell>
          <cell r="T87">
            <v>0.1</v>
          </cell>
          <cell r="U87">
            <v>1</v>
          </cell>
          <cell r="V87">
            <v>15</v>
          </cell>
          <cell r="W87">
            <v>13</v>
          </cell>
          <cell r="X87">
            <v>1</v>
          </cell>
          <cell r="Y87">
            <v>1</v>
          </cell>
        </row>
        <row r="88">
          <cell r="A88">
            <v>77</v>
          </cell>
          <cell r="B88" t="str">
            <v>Q5x34.5*25.0</v>
          </cell>
          <cell r="C88">
            <v>635</v>
          </cell>
          <cell r="D88">
            <v>876</v>
          </cell>
          <cell r="E88">
            <v>12</v>
          </cell>
          <cell r="F88">
            <v>12</v>
          </cell>
          <cell r="G88">
            <v>12</v>
          </cell>
          <cell r="H88">
            <v>12</v>
          </cell>
          <cell r="I88">
            <v>2</v>
          </cell>
          <cell r="J88">
            <v>2</v>
          </cell>
          <cell r="K88">
            <v>204</v>
          </cell>
          <cell r="L88">
            <v>3</v>
          </cell>
          <cell r="M88">
            <v>25</v>
          </cell>
          <cell r="N88">
            <v>56</v>
          </cell>
          <cell r="O88">
            <v>56</v>
          </cell>
          <cell r="P88">
            <v>78</v>
          </cell>
          <cell r="Q88">
            <v>0</v>
          </cell>
          <cell r="R88">
            <v>0.1</v>
          </cell>
          <cell r="S88">
            <v>0.1</v>
          </cell>
          <cell r="T88">
            <v>0.1</v>
          </cell>
          <cell r="U88">
            <v>1</v>
          </cell>
          <cell r="V88">
            <v>15</v>
          </cell>
          <cell r="W88">
            <v>13</v>
          </cell>
          <cell r="X88">
            <v>1</v>
          </cell>
          <cell r="Y88">
            <v>1</v>
          </cell>
        </row>
        <row r="89">
          <cell r="A89">
            <v>78</v>
          </cell>
          <cell r="B89" t="str">
            <v>Q5 39.5*31.0</v>
          </cell>
          <cell r="C89">
            <v>787</v>
          </cell>
          <cell r="D89">
            <v>1003</v>
          </cell>
          <cell r="E89">
            <v>27</v>
          </cell>
          <cell r="F89">
            <v>27</v>
          </cell>
          <cell r="G89">
            <v>40</v>
          </cell>
          <cell r="H89">
            <v>40</v>
          </cell>
          <cell r="I89">
            <v>1</v>
          </cell>
          <cell r="J89">
            <v>1</v>
          </cell>
          <cell r="K89">
            <v>204</v>
          </cell>
          <cell r="L89">
            <v>1</v>
          </cell>
          <cell r="M89">
            <v>20</v>
          </cell>
          <cell r="N89">
            <v>45</v>
          </cell>
          <cell r="O89">
            <v>45</v>
          </cell>
          <cell r="P89">
            <v>63</v>
          </cell>
          <cell r="Q89">
            <v>0</v>
          </cell>
          <cell r="R89">
            <v>0.1</v>
          </cell>
          <cell r="S89">
            <v>0.1</v>
          </cell>
          <cell r="T89">
            <v>0.1</v>
          </cell>
          <cell r="U89">
            <v>1</v>
          </cell>
          <cell r="V89">
            <v>15</v>
          </cell>
          <cell r="W89">
            <v>13</v>
          </cell>
          <cell r="X89">
            <v>1</v>
          </cell>
          <cell r="Y89">
            <v>1</v>
          </cell>
        </row>
        <row r="90">
          <cell r="A90">
            <v>79</v>
          </cell>
          <cell r="B90" t="str">
            <v>Q5x39.5*31.0</v>
          </cell>
          <cell r="C90">
            <v>787</v>
          </cell>
          <cell r="D90">
            <v>1003</v>
          </cell>
          <cell r="E90">
            <v>12</v>
          </cell>
          <cell r="F90">
            <v>12</v>
          </cell>
          <cell r="G90">
            <v>12</v>
          </cell>
          <cell r="H90">
            <v>12</v>
          </cell>
          <cell r="I90">
            <v>2</v>
          </cell>
          <cell r="J90">
            <v>2</v>
          </cell>
          <cell r="K90">
            <v>204</v>
          </cell>
          <cell r="L90">
            <v>3</v>
          </cell>
          <cell r="M90">
            <v>20</v>
          </cell>
          <cell r="N90">
            <v>45</v>
          </cell>
          <cell r="O90">
            <v>45</v>
          </cell>
          <cell r="P90">
            <v>63</v>
          </cell>
          <cell r="Q90">
            <v>0</v>
          </cell>
          <cell r="R90">
            <v>0.1</v>
          </cell>
          <cell r="S90">
            <v>0.1</v>
          </cell>
          <cell r="T90">
            <v>0.1</v>
          </cell>
          <cell r="U90">
            <v>1</v>
          </cell>
          <cell r="V90">
            <v>15</v>
          </cell>
          <cell r="W90">
            <v>13</v>
          </cell>
          <cell r="X90">
            <v>1</v>
          </cell>
          <cell r="Y90">
            <v>1</v>
          </cell>
        </row>
        <row r="91">
          <cell r="A91">
            <v>80</v>
          </cell>
          <cell r="B91" t="str">
            <v>X7 35.5*28.0</v>
          </cell>
          <cell r="C91">
            <v>711</v>
          </cell>
          <cell r="D91">
            <v>902</v>
          </cell>
          <cell r="E91">
            <v>14</v>
          </cell>
          <cell r="F91">
            <v>14</v>
          </cell>
          <cell r="G91">
            <v>9</v>
          </cell>
          <cell r="H91">
            <v>9</v>
          </cell>
          <cell r="I91">
            <v>1</v>
          </cell>
          <cell r="J91">
            <v>1</v>
          </cell>
          <cell r="K91">
            <v>204</v>
          </cell>
          <cell r="L91">
            <v>1</v>
          </cell>
          <cell r="M91">
            <v>26</v>
          </cell>
          <cell r="N91">
            <v>59</v>
          </cell>
          <cell r="O91">
            <v>59</v>
          </cell>
          <cell r="P91">
            <v>82</v>
          </cell>
          <cell r="Q91">
            <v>0</v>
          </cell>
          <cell r="R91">
            <v>0.1</v>
          </cell>
          <cell r="S91">
            <v>0.1</v>
          </cell>
          <cell r="T91">
            <v>0.1</v>
          </cell>
          <cell r="U91">
            <v>1</v>
          </cell>
          <cell r="V91">
            <v>15</v>
          </cell>
          <cell r="W91">
            <v>13</v>
          </cell>
          <cell r="X91">
            <v>1</v>
          </cell>
          <cell r="Y91">
            <v>1</v>
          </cell>
        </row>
        <row r="92">
          <cell r="A92">
            <v>81</v>
          </cell>
          <cell r="B92" t="str">
            <v>X7h35.5*28.0</v>
          </cell>
          <cell r="C92">
            <v>711</v>
          </cell>
          <cell r="D92">
            <v>902</v>
          </cell>
          <cell r="E92">
            <v>8</v>
          </cell>
          <cell r="F92">
            <v>8</v>
          </cell>
          <cell r="G92">
            <v>8</v>
          </cell>
          <cell r="H92">
            <v>8</v>
          </cell>
          <cell r="I92">
            <v>1</v>
          </cell>
          <cell r="J92">
            <v>2</v>
          </cell>
          <cell r="K92">
            <v>204</v>
          </cell>
          <cell r="L92">
            <v>2</v>
          </cell>
          <cell r="M92">
            <v>26</v>
          </cell>
          <cell r="N92">
            <v>59</v>
          </cell>
          <cell r="O92">
            <v>59</v>
          </cell>
          <cell r="P92">
            <v>82</v>
          </cell>
          <cell r="Q92">
            <v>0</v>
          </cell>
          <cell r="R92">
            <v>0.1</v>
          </cell>
          <cell r="S92">
            <v>0.1</v>
          </cell>
          <cell r="T92">
            <v>0.1</v>
          </cell>
          <cell r="U92">
            <v>1</v>
          </cell>
          <cell r="V92">
            <v>15</v>
          </cell>
          <cell r="W92">
            <v>13</v>
          </cell>
          <cell r="X92">
            <v>1</v>
          </cell>
          <cell r="Y92">
            <v>1</v>
          </cell>
        </row>
        <row r="93">
          <cell r="A93">
            <v>82</v>
          </cell>
          <cell r="B93" t="str">
            <v>X7b35.5*28.0</v>
          </cell>
          <cell r="C93">
            <v>711</v>
          </cell>
          <cell r="D93">
            <v>902</v>
          </cell>
          <cell r="E93">
            <v>44</v>
          </cell>
          <cell r="F93">
            <v>44</v>
          </cell>
          <cell r="G93">
            <v>74</v>
          </cell>
          <cell r="H93">
            <v>74</v>
          </cell>
          <cell r="I93">
            <v>1</v>
          </cell>
          <cell r="J93">
            <v>1</v>
          </cell>
          <cell r="K93">
            <v>204</v>
          </cell>
          <cell r="L93">
            <v>1</v>
          </cell>
          <cell r="M93">
            <v>26</v>
          </cell>
          <cell r="N93">
            <v>59</v>
          </cell>
          <cell r="O93">
            <v>59</v>
          </cell>
          <cell r="P93">
            <v>82</v>
          </cell>
          <cell r="Q93">
            <v>0</v>
          </cell>
          <cell r="R93">
            <v>0.1</v>
          </cell>
          <cell r="S93">
            <v>0.1</v>
          </cell>
          <cell r="T93">
            <v>0.1</v>
          </cell>
          <cell r="U93">
            <v>1</v>
          </cell>
          <cell r="V93">
            <v>15</v>
          </cell>
          <cell r="W93">
            <v>13</v>
          </cell>
          <cell r="X93">
            <v>1</v>
          </cell>
          <cell r="Y93">
            <v>1</v>
          </cell>
        </row>
        <row r="94">
          <cell r="A94">
            <v>83</v>
          </cell>
          <cell r="B94" t="str">
            <v>X7 37.0*30.0</v>
          </cell>
          <cell r="C94">
            <v>762</v>
          </cell>
          <cell r="D94">
            <v>940</v>
          </cell>
          <cell r="E94">
            <v>14</v>
          </cell>
          <cell r="F94">
            <v>14</v>
          </cell>
          <cell r="G94">
            <v>8</v>
          </cell>
          <cell r="H94">
            <v>8</v>
          </cell>
          <cell r="I94">
            <v>1</v>
          </cell>
          <cell r="J94">
            <v>1</v>
          </cell>
          <cell r="K94">
            <v>204</v>
          </cell>
          <cell r="L94">
            <v>1</v>
          </cell>
          <cell r="M94">
            <v>24</v>
          </cell>
          <cell r="N94">
            <v>55</v>
          </cell>
          <cell r="O94">
            <v>55</v>
          </cell>
          <cell r="P94">
            <v>76</v>
          </cell>
          <cell r="Q94">
            <v>0</v>
          </cell>
          <cell r="R94">
            <v>0.1</v>
          </cell>
          <cell r="S94">
            <v>0.1</v>
          </cell>
          <cell r="T94">
            <v>0.1</v>
          </cell>
          <cell r="U94">
            <v>1</v>
          </cell>
          <cell r="V94">
            <v>15</v>
          </cell>
          <cell r="W94">
            <v>13</v>
          </cell>
          <cell r="X94">
            <v>1</v>
          </cell>
          <cell r="Y94">
            <v>1</v>
          </cell>
        </row>
        <row r="95">
          <cell r="A95">
            <v>84</v>
          </cell>
          <cell r="B95" t="str">
            <v>X7h37.0*30.0</v>
          </cell>
          <cell r="C95">
            <v>762</v>
          </cell>
          <cell r="D95">
            <v>940</v>
          </cell>
          <cell r="E95">
            <v>8</v>
          </cell>
          <cell r="F95">
            <v>8</v>
          </cell>
          <cell r="G95">
            <v>8</v>
          </cell>
          <cell r="H95">
            <v>8</v>
          </cell>
          <cell r="I95">
            <v>1</v>
          </cell>
          <cell r="J95">
            <v>2</v>
          </cell>
          <cell r="K95">
            <v>204</v>
          </cell>
          <cell r="L95">
            <v>2</v>
          </cell>
          <cell r="M95">
            <v>24</v>
          </cell>
          <cell r="N95">
            <v>55</v>
          </cell>
          <cell r="O95">
            <v>55</v>
          </cell>
          <cell r="P95">
            <v>76</v>
          </cell>
          <cell r="Q95">
            <v>0</v>
          </cell>
          <cell r="R95">
            <v>0.1</v>
          </cell>
          <cell r="S95">
            <v>0.1</v>
          </cell>
          <cell r="T95">
            <v>0.1</v>
          </cell>
          <cell r="U95">
            <v>1</v>
          </cell>
          <cell r="V95">
            <v>15</v>
          </cell>
          <cell r="W95">
            <v>13</v>
          </cell>
          <cell r="X95">
            <v>1</v>
          </cell>
          <cell r="Y95">
            <v>1</v>
          </cell>
        </row>
        <row r="96">
          <cell r="A96">
            <v>85</v>
          </cell>
          <cell r="B96" t="str">
            <v>X7b37.0*30.0</v>
          </cell>
          <cell r="C96">
            <v>762</v>
          </cell>
          <cell r="D96">
            <v>940</v>
          </cell>
          <cell r="E96">
            <v>69</v>
          </cell>
          <cell r="F96">
            <v>69</v>
          </cell>
          <cell r="G96">
            <v>93</v>
          </cell>
          <cell r="H96">
            <v>93</v>
          </cell>
          <cell r="I96">
            <v>1</v>
          </cell>
          <cell r="J96">
            <v>1</v>
          </cell>
          <cell r="K96">
            <v>204</v>
          </cell>
          <cell r="L96">
            <v>1</v>
          </cell>
          <cell r="M96">
            <v>24</v>
          </cell>
          <cell r="N96">
            <v>55</v>
          </cell>
          <cell r="O96">
            <v>55</v>
          </cell>
          <cell r="P96">
            <v>76</v>
          </cell>
          <cell r="Q96">
            <v>0</v>
          </cell>
          <cell r="R96">
            <v>0.1</v>
          </cell>
          <cell r="S96">
            <v>0.1</v>
          </cell>
          <cell r="T96">
            <v>0.1</v>
          </cell>
          <cell r="U96">
            <v>1</v>
          </cell>
          <cell r="V96">
            <v>15</v>
          </cell>
          <cell r="W96">
            <v>13</v>
          </cell>
          <cell r="X96">
            <v>1</v>
          </cell>
          <cell r="Y96">
            <v>1</v>
          </cell>
        </row>
        <row r="97">
          <cell r="A97">
            <v>86</v>
          </cell>
          <cell r="B97" t="str">
            <v>Q6 27.5*23.0</v>
          </cell>
          <cell r="C97">
            <v>584</v>
          </cell>
          <cell r="D97">
            <v>699</v>
          </cell>
          <cell r="E97">
            <v>8</v>
          </cell>
          <cell r="F97">
            <v>8</v>
          </cell>
          <cell r="G97">
            <v>8</v>
          </cell>
          <cell r="H97">
            <v>8</v>
          </cell>
          <cell r="I97">
            <v>1</v>
          </cell>
          <cell r="J97">
            <v>1</v>
          </cell>
          <cell r="K97">
            <v>204</v>
          </cell>
          <cell r="L97">
            <v>1</v>
          </cell>
          <cell r="M97">
            <v>27</v>
          </cell>
          <cell r="N97">
            <v>61</v>
          </cell>
          <cell r="O97">
            <v>61</v>
          </cell>
          <cell r="P97">
            <v>84</v>
          </cell>
          <cell r="Q97">
            <v>0</v>
          </cell>
          <cell r="R97">
            <v>0.1</v>
          </cell>
          <cell r="S97">
            <v>0.1</v>
          </cell>
          <cell r="T97">
            <v>0.1</v>
          </cell>
          <cell r="U97">
            <v>1</v>
          </cell>
          <cell r="V97">
            <v>15</v>
          </cell>
          <cell r="W97">
            <v>13</v>
          </cell>
          <cell r="X97">
            <v>1</v>
          </cell>
          <cell r="Y97">
            <v>1</v>
          </cell>
        </row>
        <row r="98">
          <cell r="A98">
            <v>87</v>
          </cell>
          <cell r="B98" t="str">
            <v>X7+35.5*28.0</v>
          </cell>
          <cell r="C98">
            <v>711</v>
          </cell>
          <cell r="D98">
            <v>902</v>
          </cell>
          <cell r="E98">
            <v>14</v>
          </cell>
          <cell r="F98">
            <v>14</v>
          </cell>
          <cell r="G98">
            <v>9</v>
          </cell>
          <cell r="H98">
            <v>9</v>
          </cell>
          <cell r="I98">
            <v>1</v>
          </cell>
          <cell r="J98">
            <v>1</v>
          </cell>
          <cell r="K98">
            <v>204</v>
          </cell>
          <cell r="L98">
            <v>1</v>
          </cell>
          <cell r="M98">
            <v>26</v>
          </cell>
          <cell r="N98">
            <v>59</v>
          </cell>
          <cell r="O98">
            <v>59</v>
          </cell>
          <cell r="P98">
            <v>82</v>
          </cell>
          <cell r="Q98">
            <v>0</v>
          </cell>
          <cell r="R98">
            <v>0.1</v>
          </cell>
          <cell r="S98">
            <v>0.1</v>
          </cell>
          <cell r="T98">
            <v>0.35</v>
          </cell>
          <cell r="U98">
            <v>3</v>
          </cell>
          <cell r="V98">
            <v>15</v>
          </cell>
          <cell r="W98">
            <v>13</v>
          </cell>
          <cell r="X98">
            <v>1</v>
          </cell>
          <cell r="Y98">
            <v>1</v>
          </cell>
        </row>
        <row r="99">
          <cell r="A99">
            <v>88</v>
          </cell>
          <cell r="B99" t="str">
            <v>X7+37.0*30.0</v>
          </cell>
          <cell r="C99">
            <v>762</v>
          </cell>
          <cell r="D99">
            <v>940</v>
          </cell>
          <cell r="E99">
            <v>14</v>
          </cell>
          <cell r="F99">
            <v>14</v>
          </cell>
          <cell r="G99">
            <v>8</v>
          </cell>
          <cell r="H99">
            <v>8</v>
          </cell>
          <cell r="I99">
            <v>1</v>
          </cell>
          <cell r="J99">
            <v>1</v>
          </cell>
          <cell r="K99">
            <v>204</v>
          </cell>
          <cell r="L99">
            <v>1</v>
          </cell>
          <cell r="M99">
            <v>24</v>
          </cell>
          <cell r="N99">
            <v>55</v>
          </cell>
          <cell r="O99">
            <v>55</v>
          </cell>
          <cell r="P99">
            <v>76</v>
          </cell>
          <cell r="Q99">
            <v>0</v>
          </cell>
          <cell r="R99">
            <v>0.1</v>
          </cell>
          <cell r="S99">
            <v>0.1</v>
          </cell>
          <cell r="T99">
            <v>0.35</v>
          </cell>
          <cell r="U99">
            <v>3</v>
          </cell>
          <cell r="V99">
            <v>15</v>
          </cell>
          <cell r="W99">
            <v>13</v>
          </cell>
          <cell r="X99">
            <v>1</v>
          </cell>
          <cell r="Y99">
            <v>1</v>
          </cell>
        </row>
        <row r="100">
          <cell r="A100">
            <v>89</v>
          </cell>
          <cell r="B100" t="str">
            <v>Q6 30.5*25.5</v>
          </cell>
          <cell r="C100">
            <v>648</v>
          </cell>
          <cell r="D100">
            <v>775</v>
          </cell>
          <cell r="E100">
            <v>8</v>
          </cell>
          <cell r="F100">
            <v>8</v>
          </cell>
          <cell r="G100">
            <v>8</v>
          </cell>
          <cell r="H100">
            <v>8</v>
          </cell>
          <cell r="I100">
            <v>1</v>
          </cell>
          <cell r="J100">
            <v>1</v>
          </cell>
          <cell r="K100">
            <v>204</v>
          </cell>
          <cell r="L100">
            <v>1</v>
          </cell>
          <cell r="M100">
            <v>25</v>
          </cell>
          <cell r="N100">
            <v>55</v>
          </cell>
          <cell r="O100">
            <v>55</v>
          </cell>
          <cell r="P100">
            <v>77</v>
          </cell>
          <cell r="Q100">
            <v>0</v>
          </cell>
          <cell r="R100">
            <v>0.1</v>
          </cell>
          <cell r="S100">
            <v>0.1</v>
          </cell>
          <cell r="T100">
            <v>0.1</v>
          </cell>
          <cell r="U100">
            <v>1</v>
          </cell>
          <cell r="V100">
            <v>15</v>
          </cell>
          <cell r="W100">
            <v>13</v>
          </cell>
          <cell r="X100">
            <v>1</v>
          </cell>
          <cell r="Y100">
            <v>1</v>
          </cell>
        </row>
        <row r="101">
          <cell r="A101">
            <v>90</v>
          </cell>
          <cell r="B101" t="str">
            <v>Q6+30.5*25.5</v>
          </cell>
          <cell r="C101">
            <v>648</v>
          </cell>
          <cell r="D101">
            <v>775</v>
          </cell>
          <cell r="E101">
            <v>8</v>
          </cell>
          <cell r="F101">
            <v>8</v>
          </cell>
          <cell r="G101">
            <v>8</v>
          </cell>
          <cell r="H101">
            <v>8</v>
          </cell>
          <cell r="I101">
            <v>1</v>
          </cell>
          <cell r="J101">
            <v>1</v>
          </cell>
          <cell r="K101">
            <v>204</v>
          </cell>
          <cell r="L101">
            <v>1</v>
          </cell>
          <cell r="M101">
            <v>25</v>
          </cell>
          <cell r="N101">
            <v>55</v>
          </cell>
          <cell r="O101">
            <v>55</v>
          </cell>
          <cell r="P101">
            <v>77</v>
          </cell>
          <cell r="Q101">
            <v>0</v>
          </cell>
          <cell r="R101">
            <v>0.1</v>
          </cell>
          <cell r="S101">
            <v>0.1</v>
          </cell>
          <cell r="T101">
            <v>0.35</v>
          </cell>
          <cell r="U101">
            <v>3</v>
          </cell>
          <cell r="V101">
            <v>15</v>
          </cell>
          <cell r="W101">
            <v>13</v>
          </cell>
          <cell r="X101">
            <v>1</v>
          </cell>
          <cell r="Y101">
            <v>1</v>
          </cell>
        </row>
        <row r="102">
          <cell r="A102">
            <v>91</v>
          </cell>
          <cell r="B102" t="str">
            <v>Q6 33.5*27.0</v>
          </cell>
          <cell r="C102">
            <v>686</v>
          </cell>
          <cell r="D102">
            <v>851</v>
          </cell>
          <cell r="E102">
            <v>8</v>
          </cell>
          <cell r="F102">
            <v>8</v>
          </cell>
          <cell r="G102">
            <v>8</v>
          </cell>
          <cell r="H102">
            <v>8</v>
          </cell>
          <cell r="I102">
            <v>1</v>
          </cell>
          <cell r="J102">
            <v>1</v>
          </cell>
          <cell r="K102">
            <v>204</v>
          </cell>
          <cell r="L102">
            <v>1</v>
          </cell>
          <cell r="M102">
            <v>23</v>
          </cell>
          <cell r="N102">
            <v>52</v>
          </cell>
          <cell r="O102">
            <v>52</v>
          </cell>
          <cell r="P102">
            <v>73</v>
          </cell>
          <cell r="Q102">
            <v>0</v>
          </cell>
          <cell r="R102">
            <v>0.1</v>
          </cell>
          <cell r="S102">
            <v>0.1</v>
          </cell>
          <cell r="T102">
            <v>0.1</v>
          </cell>
          <cell r="U102">
            <v>1</v>
          </cell>
          <cell r="V102">
            <v>15</v>
          </cell>
          <cell r="W102">
            <v>13</v>
          </cell>
          <cell r="X102">
            <v>1</v>
          </cell>
          <cell r="Y102">
            <v>1</v>
          </cell>
        </row>
        <row r="103">
          <cell r="A103">
            <v>92</v>
          </cell>
          <cell r="B103" t="str">
            <v>Q6h33.5*27.0</v>
          </cell>
          <cell r="C103">
            <v>686</v>
          </cell>
          <cell r="D103">
            <v>851</v>
          </cell>
          <cell r="E103">
            <v>8</v>
          </cell>
          <cell r="F103">
            <v>8</v>
          </cell>
          <cell r="G103">
            <v>8</v>
          </cell>
          <cell r="H103">
            <v>8</v>
          </cell>
          <cell r="I103">
            <v>1</v>
          </cell>
          <cell r="J103">
            <v>2</v>
          </cell>
          <cell r="K103">
            <v>204</v>
          </cell>
          <cell r="L103">
            <v>2</v>
          </cell>
          <cell r="M103">
            <v>23</v>
          </cell>
          <cell r="N103">
            <v>52</v>
          </cell>
          <cell r="O103">
            <v>52</v>
          </cell>
          <cell r="P103">
            <v>73</v>
          </cell>
          <cell r="Q103">
            <v>0</v>
          </cell>
          <cell r="R103">
            <v>0.1</v>
          </cell>
          <cell r="S103">
            <v>0.1</v>
          </cell>
          <cell r="T103">
            <v>0.1</v>
          </cell>
          <cell r="U103">
            <v>1</v>
          </cell>
          <cell r="V103">
            <v>15</v>
          </cell>
          <cell r="W103">
            <v>13</v>
          </cell>
          <cell r="X103">
            <v>1</v>
          </cell>
          <cell r="Y103">
            <v>1</v>
          </cell>
        </row>
        <row r="104">
          <cell r="A104">
            <v>93</v>
          </cell>
          <cell r="B104" t="str">
            <v>Q6x33.5*27.0</v>
          </cell>
          <cell r="C104">
            <v>686</v>
          </cell>
          <cell r="D104">
            <v>851</v>
          </cell>
          <cell r="E104">
            <v>8</v>
          </cell>
          <cell r="F104">
            <v>8</v>
          </cell>
          <cell r="G104">
            <v>8</v>
          </cell>
          <cell r="H104">
            <v>8</v>
          </cell>
          <cell r="I104">
            <v>2</v>
          </cell>
          <cell r="J104">
            <v>2</v>
          </cell>
          <cell r="K104">
            <v>204</v>
          </cell>
          <cell r="L104">
            <v>4</v>
          </cell>
          <cell r="M104">
            <v>23</v>
          </cell>
          <cell r="N104">
            <v>52</v>
          </cell>
          <cell r="O104">
            <v>52</v>
          </cell>
          <cell r="P104">
            <v>73</v>
          </cell>
          <cell r="Q104">
            <v>0</v>
          </cell>
          <cell r="R104">
            <v>0.1</v>
          </cell>
          <cell r="S104">
            <v>0.1</v>
          </cell>
          <cell r="T104">
            <v>0.1</v>
          </cell>
          <cell r="U104">
            <v>1</v>
          </cell>
          <cell r="V104">
            <v>15</v>
          </cell>
          <cell r="W104">
            <v>13</v>
          </cell>
          <cell r="X104">
            <v>1</v>
          </cell>
          <cell r="Y104">
            <v>1</v>
          </cell>
        </row>
        <row r="105">
          <cell r="A105">
            <v>94</v>
          </cell>
          <cell r="B105" t="str">
            <v>Q6 36.5*28.0</v>
          </cell>
          <cell r="C105">
            <v>711</v>
          </cell>
          <cell r="D105">
            <v>927</v>
          </cell>
          <cell r="E105">
            <v>14</v>
          </cell>
          <cell r="F105">
            <v>14</v>
          </cell>
          <cell r="G105">
            <v>22</v>
          </cell>
          <cell r="H105">
            <v>22</v>
          </cell>
          <cell r="I105">
            <v>1</v>
          </cell>
          <cell r="J105">
            <v>1</v>
          </cell>
          <cell r="K105">
            <v>204</v>
          </cell>
          <cell r="L105">
            <v>1</v>
          </cell>
          <cell r="M105">
            <v>22</v>
          </cell>
          <cell r="N105">
            <v>50</v>
          </cell>
          <cell r="O105">
            <v>50</v>
          </cell>
          <cell r="P105">
            <v>70</v>
          </cell>
          <cell r="Q105">
            <v>0</v>
          </cell>
          <cell r="R105">
            <v>0.1</v>
          </cell>
          <cell r="S105">
            <v>0.1</v>
          </cell>
          <cell r="T105">
            <v>0.1</v>
          </cell>
          <cell r="U105">
            <v>1</v>
          </cell>
          <cell r="V105">
            <v>15</v>
          </cell>
          <cell r="W105">
            <v>13</v>
          </cell>
          <cell r="X105">
            <v>1</v>
          </cell>
          <cell r="Y105">
            <v>1</v>
          </cell>
        </row>
        <row r="106">
          <cell r="A106">
            <v>95</v>
          </cell>
          <cell r="B106" t="str">
            <v>Q6h36.5*28.0</v>
          </cell>
          <cell r="C106">
            <v>711</v>
          </cell>
          <cell r="D106">
            <v>927</v>
          </cell>
          <cell r="E106">
            <v>8</v>
          </cell>
          <cell r="F106">
            <v>8</v>
          </cell>
          <cell r="G106">
            <v>8</v>
          </cell>
          <cell r="H106">
            <v>8</v>
          </cell>
          <cell r="I106">
            <v>1</v>
          </cell>
          <cell r="J106">
            <v>2</v>
          </cell>
          <cell r="K106">
            <v>204</v>
          </cell>
          <cell r="L106">
            <v>2</v>
          </cell>
          <cell r="M106">
            <v>22</v>
          </cell>
          <cell r="N106">
            <v>50</v>
          </cell>
          <cell r="O106">
            <v>50</v>
          </cell>
          <cell r="P106">
            <v>70</v>
          </cell>
          <cell r="Q106">
            <v>0</v>
          </cell>
          <cell r="R106">
            <v>0.1</v>
          </cell>
          <cell r="S106">
            <v>0.1</v>
          </cell>
          <cell r="T106">
            <v>0.1</v>
          </cell>
          <cell r="U106">
            <v>1</v>
          </cell>
          <cell r="V106">
            <v>15</v>
          </cell>
          <cell r="W106">
            <v>13</v>
          </cell>
          <cell r="X106">
            <v>1</v>
          </cell>
          <cell r="Y106">
            <v>1</v>
          </cell>
        </row>
        <row r="107">
          <cell r="A107">
            <v>96</v>
          </cell>
          <cell r="B107" t="str">
            <v>Q6=37.5*30.0</v>
          </cell>
          <cell r="C107">
            <v>762</v>
          </cell>
          <cell r="D107">
            <v>953</v>
          </cell>
          <cell r="E107">
            <v>14</v>
          </cell>
          <cell r="F107">
            <v>14</v>
          </cell>
          <cell r="G107">
            <v>15</v>
          </cell>
          <cell r="H107">
            <v>15</v>
          </cell>
          <cell r="I107">
            <v>1</v>
          </cell>
          <cell r="J107">
            <v>1</v>
          </cell>
          <cell r="K107">
            <v>204</v>
          </cell>
          <cell r="L107">
            <v>1</v>
          </cell>
          <cell r="M107">
            <v>21</v>
          </cell>
          <cell r="N107">
            <v>47</v>
          </cell>
          <cell r="O107">
            <v>47</v>
          </cell>
          <cell r="P107">
            <v>65</v>
          </cell>
          <cell r="Q107">
            <v>0</v>
          </cell>
          <cell r="R107">
            <v>0.1</v>
          </cell>
          <cell r="S107">
            <v>0.1</v>
          </cell>
          <cell r="T107">
            <v>0.5</v>
          </cell>
          <cell r="U107">
            <v>3</v>
          </cell>
          <cell r="V107">
            <v>15</v>
          </cell>
          <cell r="W107">
            <v>13</v>
          </cell>
          <cell r="X107">
            <v>1</v>
          </cell>
          <cell r="Y107">
            <v>1</v>
          </cell>
        </row>
        <row r="108">
          <cell r="A108">
            <v>97</v>
          </cell>
          <cell r="B108" t="str">
            <v>Q6 37.5*30.0</v>
          </cell>
          <cell r="C108">
            <v>762</v>
          </cell>
          <cell r="D108">
            <v>953</v>
          </cell>
          <cell r="E108">
            <v>14</v>
          </cell>
          <cell r="F108">
            <v>14</v>
          </cell>
          <cell r="G108">
            <v>15</v>
          </cell>
          <cell r="H108">
            <v>15</v>
          </cell>
          <cell r="I108">
            <v>1</v>
          </cell>
          <cell r="J108">
            <v>1</v>
          </cell>
          <cell r="K108">
            <v>204</v>
          </cell>
          <cell r="L108">
            <v>1</v>
          </cell>
          <cell r="M108">
            <v>21</v>
          </cell>
          <cell r="N108">
            <v>47</v>
          </cell>
          <cell r="O108">
            <v>47</v>
          </cell>
          <cell r="P108">
            <v>65</v>
          </cell>
          <cell r="Q108">
            <v>0</v>
          </cell>
          <cell r="R108">
            <v>0.1</v>
          </cell>
          <cell r="S108">
            <v>0.1</v>
          </cell>
          <cell r="T108">
            <v>0.1</v>
          </cell>
          <cell r="U108">
            <v>1</v>
          </cell>
          <cell r="V108">
            <v>15</v>
          </cell>
          <cell r="W108">
            <v>13</v>
          </cell>
          <cell r="X108">
            <v>1</v>
          </cell>
          <cell r="Y108">
            <v>1</v>
          </cell>
        </row>
        <row r="109">
          <cell r="A109">
            <v>98</v>
          </cell>
          <cell r="B109" t="str">
            <v>Q6+37.5*30.0</v>
          </cell>
          <cell r="C109">
            <v>762</v>
          </cell>
          <cell r="D109">
            <v>953</v>
          </cell>
          <cell r="E109">
            <v>14</v>
          </cell>
          <cell r="F109">
            <v>14</v>
          </cell>
          <cell r="G109">
            <v>15</v>
          </cell>
          <cell r="H109">
            <v>15</v>
          </cell>
          <cell r="I109">
            <v>1</v>
          </cell>
          <cell r="J109">
            <v>1</v>
          </cell>
          <cell r="K109">
            <v>204</v>
          </cell>
          <cell r="L109">
            <v>1</v>
          </cell>
          <cell r="M109">
            <v>21</v>
          </cell>
          <cell r="N109">
            <v>47</v>
          </cell>
          <cell r="O109">
            <v>47</v>
          </cell>
          <cell r="P109">
            <v>65</v>
          </cell>
          <cell r="Q109">
            <v>0</v>
          </cell>
          <cell r="R109">
            <v>0.1</v>
          </cell>
          <cell r="S109">
            <v>0.1</v>
          </cell>
          <cell r="T109">
            <v>0.35</v>
          </cell>
          <cell r="U109">
            <v>3</v>
          </cell>
          <cell r="V109">
            <v>15</v>
          </cell>
          <cell r="W109">
            <v>13</v>
          </cell>
          <cell r="X109">
            <v>1</v>
          </cell>
          <cell r="Y109">
            <v>1</v>
          </cell>
        </row>
        <row r="110">
          <cell r="A110">
            <v>99</v>
          </cell>
          <cell r="B110" t="str">
            <v>Q6a37.5*30.0</v>
          </cell>
          <cell r="C110">
            <v>762</v>
          </cell>
          <cell r="D110">
            <v>953</v>
          </cell>
          <cell r="E110">
            <v>99</v>
          </cell>
          <cell r="F110">
            <v>99</v>
          </cell>
          <cell r="G110">
            <v>140</v>
          </cell>
          <cell r="H110">
            <v>140</v>
          </cell>
          <cell r="I110">
            <v>1</v>
          </cell>
          <cell r="J110">
            <v>1</v>
          </cell>
          <cell r="K110">
            <v>204</v>
          </cell>
          <cell r="L110">
            <v>1</v>
          </cell>
          <cell r="M110">
            <v>21</v>
          </cell>
          <cell r="N110">
            <v>47</v>
          </cell>
          <cell r="O110">
            <v>47</v>
          </cell>
          <cell r="P110">
            <v>65</v>
          </cell>
          <cell r="Q110">
            <v>0</v>
          </cell>
          <cell r="R110">
            <v>0.1</v>
          </cell>
          <cell r="S110">
            <v>0.1</v>
          </cell>
          <cell r="T110">
            <v>0.1</v>
          </cell>
          <cell r="U110">
            <v>1</v>
          </cell>
          <cell r="V110">
            <v>15</v>
          </cell>
          <cell r="W110">
            <v>13</v>
          </cell>
          <cell r="X110">
            <v>1</v>
          </cell>
          <cell r="Y110">
            <v>1</v>
          </cell>
        </row>
        <row r="111">
          <cell r="A111">
            <v>100</v>
          </cell>
          <cell r="B111" t="str">
            <v>Q6 39.5*30.5</v>
          </cell>
          <cell r="C111">
            <v>775</v>
          </cell>
          <cell r="D111">
            <v>1003</v>
          </cell>
          <cell r="E111">
            <v>8</v>
          </cell>
          <cell r="F111">
            <v>8</v>
          </cell>
          <cell r="G111">
            <v>8</v>
          </cell>
          <cell r="H111">
            <v>8</v>
          </cell>
          <cell r="I111">
            <v>2</v>
          </cell>
          <cell r="J111">
            <v>2</v>
          </cell>
          <cell r="K111">
            <v>204</v>
          </cell>
          <cell r="L111">
            <v>4</v>
          </cell>
          <cell r="M111">
            <v>20</v>
          </cell>
          <cell r="N111">
            <v>46</v>
          </cell>
          <cell r="O111">
            <v>46</v>
          </cell>
          <cell r="P111">
            <v>64</v>
          </cell>
          <cell r="Q111">
            <v>0</v>
          </cell>
          <cell r="R111">
            <v>0.1</v>
          </cell>
          <cell r="S111">
            <v>0.1</v>
          </cell>
          <cell r="T111">
            <v>0.1</v>
          </cell>
          <cell r="U111">
            <v>1</v>
          </cell>
          <cell r="V111">
            <v>15</v>
          </cell>
          <cell r="W111">
            <v>13</v>
          </cell>
          <cell r="X111">
            <v>1</v>
          </cell>
          <cell r="Y111">
            <v>1</v>
          </cell>
        </row>
        <row r="112">
          <cell r="A112">
            <v>101</v>
          </cell>
          <cell r="B112" t="str">
            <v>Q6j28.5*36.5</v>
          </cell>
          <cell r="C112">
            <v>927</v>
          </cell>
          <cell r="D112">
            <v>724</v>
          </cell>
          <cell r="E112">
            <v>182</v>
          </cell>
          <cell r="F112">
            <v>182</v>
          </cell>
          <cell r="G112">
            <v>25</v>
          </cell>
          <cell r="H112">
            <v>25</v>
          </cell>
          <cell r="I112">
            <v>1</v>
          </cell>
          <cell r="J112">
            <v>1</v>
          </cell>
          <cell r="K112">
            <v>204</v>
          </cell>
          <cell r="L112">
            <v>1</v>
          </cell>
          <cell r="M112">
            <v>16</v>
          </cell>
          <cell r="N112">
            <v>33</v>
          </cell>
          <cell r="O112">
            <v>33</v>
          </cell>
          <cell r="P112">
            <v>45</v>
          </cell>
          <cell r="Q112">
            <v>0</v>
          </cell>
          <cell r="R112">
            <v>0.1</v>
          </cell>
          <cell r="S112">
            <v>0.1</v>
          </cell>
          <cell r="T112">
            <v>0.1</v>
          </cell>
          <cell r="U112">
            <v>1</v>
          </cell>
          <cell r="V112">
            <v>15</v>
          </cell>
          <cell r="W112">
            <v>13</v>
          </cell>
          <cell r="X112">
            <v>1</v>
          </cell>
          <cell r="Y112">
            <v>1</v>
          </cell>
        </row>
        <row r="113">
          <cell r="A113">
            <v>102</v>
          </cell>
          <cell r="B113" t="str">
            <v>Q6q35.5*28.0</v>
          </cell>
          <cell r="C113">
            <v>711</v>
          </cell>
          <cell r="D113">
            <v>902</v>
          </cell>
          <cell r="E113">
            <v>74</v>
          </cell>
          <cell r="F113">
            <v>74</v>
          </cell>
          <cell r="G113">
            <v>114</v>
          </cell>
          <cell r="H113">
            <v>114</v>
          </cell>
          <cell r="I113">
            <v>1</v>
          </cell>
          <cell r="J113">
            <v>1</v>
          </cell>
          <cell r="K113">
            <v>204</v>
          </cell>
          <cell r="L113">
            <v>1</v>
          </cell>
          <cell r="M113">
            <v>22</v>
          </cell>
          <cell r="N113">
            <v>48</v>
          </cell>
          <cell r="O113">
            <v>48</v>
          </cell>
          <cell r="P113">
            <v>67</v>
          </cell>
          <cell r="Q113">
            <v>0</v>
          </cell>
          <cell r="R113">
            <v>0.05</v>
          </cell>
          <cell r="S113">
            <v>0.05</v>
          </cell>
          <cell r="T113">
            <v>0.05</v>
          </cell>
          <cell r="U113">
            <v>1</v>
          </cell>
          <cell r="V113">
            <v>15</v>
          </cell>
          <cell r="W113">
            <v>13</v>
          </cell>
          <cell r="X113">
            <v>1</v>
          </cell>
          <cell r="Y113">
            <v>1</v>
          </cell>
        </row>
        <row r="114">
          <cell r="A114">
            <v>103</v>
          </cell>
          <cell r="B114" t="str">
            <v>Q6 45.0*27.5</v>
          </cell>
          <cell r="C114">
            <v>699</v>
          </cell>
          <cell r="D114">
            <v>1143</v>
          </cell>
          <cell r="E114">
            <v>8</v>
          </cell>
          <cell r="F114">
            <v>8</v>
          </cell>
          <cell r="G114">
            <v>8</v>
          </cell>
          <cell r="H114">
            <v>8</v>
          </cell>
          <cell r="I114">
            <v>1</v>
          </cell>
          <cell r="J114">
            <v>2</v>
          </cell>
          <cell r="K114">
            <v>204</v>
          </cell>
          <cell r="L114">
            <v>2</v>
          </cell>
          <cell r="M114">
            <v>23</v>
          </cell>
          <cell r="N114">
            <v>49</v>
          </cell>
          <cell r="O114">
            <v>49</v>
          </cell>
          <cell r="P114">
            <v>68</v>
          </cell>
          <cell r="Q114">
            <v>0</v>
          </cell>
          <cell r="R114">
            <v>0.1</v>
          </cell>
          <cell r="S114">
            <v>0.1</v>
          </cell>
          <cell r="T114">
            <v>0.1</v>
          </cell>
          <cell r="U114">
            <v>1</v>
          </cell>
          <cell r="V114">
            <v>15</v>
          </cell>
          <cell r="W114">
            <v>13</v>
          </cell>
          <cell r="X114">
            <v>1</v>
          </cell>
          <cell r="Y114">
            <v>1</v>
          </cell>
        </row>
        <row r="115">
          <cell r="A115">
            <v>104</v>
          </cell>
          <cell r="B115" t="str">
            <v>Q6 28.5*36.5</v>
          </cell>
          <cell r="C115">
            <v>927</v>
          </cell>
          <cell r="D115">
            <v>724</v>
          </cell>
          <cell r="E115">
            <v>8</v>
          </cell>
          <cell r="F115">
            <v>8</v>
          </cell>
          <cell r="G115">
            <v>8</v>
          </cell>
          <cell r="H115">
            <v>8</v>
          </cell>
          <cell r="I115">
            <v>1</v>
          </cell>
          <cell r="J115">
            <v>1</v>
          </cell>
          <cell r="K115">
            <v>204</v>
          </cell>
          <cell r="L115">
            <v>1</v>
          </cell>
          <cell r="M115">
            <v>16</v>
          </cell>
          <cell r="N115">
            <v>33</v>
          </cell>
          <cell r="O115">
            <v>33</v>
          </cell>
          <cell r="P115">
            <v>45</v>
          </cell>
          <cell r="Q115">
            <v>0</v>
          </cell>
          <cell r="R115">
            <v>0.1</v>
          </cell>
          <cell r="S115">
            <v>0.1</v>
          </cell>
          <cell r="T115">
            <v>0.1</v>
          </cell>
          <cell r="U115">
            <v>1</v>
          </cell>
          <cell r="V115">
            <v>15</v>
          </cell>
          <cell r="W115">
            <v>13</v>
          </cell>
          <cell r="X115">
            <v>1</v>
          </cell>
          <cell r="Y115">
            <v>1</v>
          </cell>
        </row>
        <row r="116">
          <cell r="A116">
            <v>105</v>
          </cell>
          <cell r="B116" t="str">
            <v>Q7j28.5*36.0</v>
          </cell>
          <cell r="C116">
            <v>914</v>
          </cell>
          <cell r="D116">
            <v>724</v>
          </cell>
          <cell r="E116">
            <v>175</v>
          </cell>
          <cell r="F116">
            <v>175</v>
          </cell>
          <cell r="G116">
            <v>25</v>
          </cell>
          <cell r="H116">
            <v>25</v>
          </cell>
          <cell r="I116">
            <v>1</v>
          </cell>
          <cell r="J116">
            <v>1</v>
          </cell>
          <cell r="K116">
            <v>204</v>
          </cell>
          <cell r="L116">
            <v>1</v>
          </cell>
          <cell r="M116">
            <v>20</v>
          </cell>
          <cell r="N116">
            <v>44</v>
          </cell>
          <cell r="O116">
            <v>44</v>
          </cell>
          <cell r="P116">
            <v>61</v>
          </cell>
          <cell r="Q116">
            <v>0</v>
          </cell>
          <cell r="R116">
            <v>0.1</v>
          </cell>
          <cell r="S116">
            <v>0.1</v>
          </cell>
          <cell r="T116">
            <v>0.1</v>
          </cell>
          <cell r="U116">
            <v>1</v>
          </cell>
          <cell r="V116">
            <v>15</v>
          </cell>
          <cell r="W116">
            <v>13</v>
          </cell>
          <cell r="X116">
            <v>1</v>
          </cell>
          <cell r="Y116">
            <v>1</v>
          </cell>
        </row>
        <row r="117">
          <cell r="A117">
            <v>106</v>
          </cell>
          <cell r="B117" t="str">
            <v>Q6 35.5*28.0</v>
          </cell>
          <cell r="C117">
            <v>711</v>
          </cell>
          <cell r="D117">
            <v>902</v>
          </cell>
          <cell r="E117">
            <v>14</v>
          </cell>
          <cell r="F117">
            <v>14</v>
          </cell>
          <cell r="G117">
            <v>9</v>
          </cell>
          <cell r="H117">
            <v>9</v>
          </cell>
          <cell r="I117">
            <v>1</v>
          </cell>
          <cell r="J117">
            <v>1</v>
          </cell>
          <cell r="K117">
            <v>204</v>
          </cell>
          <cell r="L117">
            <v>1</v>
          </cell>
          <cell r="M117">
            <v>22</v>
          </cell>
          <cell r="N117">
            <v>48</v>
          </cell>
          <cell r="O117">
            <v>48</v>
          </cell>
          <cell r="P117">
            <v>67</v>
          </cell>
          <cell r="Q117">
            <v>0</v>
          </cell>
          <cell r="R117">
            <v>0.1</v>
          </cell>
          <cell r="S117">
            <v>0.1</v>
          </cell>
          <cell r="T117">
            <v>0.1</v>
          </cell>
          <cell r="U117">
            <v>1</v>
          </cell>
          <cell r="V117">
            <v>15</v>
          </cell>
          <cell r="W117">
            <v>13</v>
          </cell>
          <cell r="X117">
            <v>1</v>
          </cell>
          <cell r="Y117">
            <v>1</v>
          </cell>
        </row>
        <row r="118">
          <cell r="A118">
            <v>107</v>
          </cell>
          <cell r="B118" t="str">
            <v>Q6a35.5*28.0</v>
          </cell>
          <cell r="C118">
            <v>711</v>
          </cell>
          <cell r="D118">
            <v>902</v>
          </cell>
          <cell r="E118">
            <v>74</v>
          </cell>
          <cell r="F118">
            <v>74</v>
          </cell>
          <cell r="G118">
            <v>114</v>
          </cell>
          <cell r="H118">
            <v>114</v>
          </cell>
          <cell r="I118">
            <v>1</v>
          </cell>
          <cell r="J118">
            <v>1</v>
          </cell>
          <cell r="K118">
            <v>204</v>
          </cell>
          <cell r="L118">
            <v>1</v>
          </cell>
          <cell r="M118">
            <v>22</v>
          </cell>
          <cell r="N118">
            <v>48</v>
          </cell>
          <cell r="O118">
            <v>48</v>
          </cell>
          <cell r="P118">
            <v>67</v>
          </cell>
          <cell r="Q118">
            <v>0</v>
          </cell>
          <cell r="R118">
            <v>0.1</v>
          </cell>
          <cell r="S118">
            <v>0.1</v>
          </cell>
          <cell r="T118">
            <v>0.1</v>
          </cell>
          <cell r="U118">
            <v>1</v>
          </cell>
          <cell r="V118">
            <v>15</v>
          </cell>
          <cell r="W118">
            <v>13</v>
          </cell>
          <cell r="X118">
            <v>1</v>
          </cell>
          <cell r="Y118">
            <v>1</v>
          </cell>
        </row>
        <row r="119">
          <cell r="A119">
            <v>108</v>
          </cell>
          <cell r="B119" t="str">
            <v>Q6+35.5*28.0</v>
          </cell>
          <cell r="C119">
            <v>711</v>
          </cell>
          <cell r="D119">
            <v>902</v>
          </cell>
          <cell r="E119">
            <v>14</v>
          </cell>
          <cell r="F119">
            <v>14</v>
          </cell>
          <cell r="G119">
            <v>9</v>
          </cell>
          <cell r="H119">
            <v>9</v>
          </cell>
          <cell r="I119">
            <v>1</v>
          </cell>
          <cell r="J119">
            <v>1</v>
          </cell>
          <cell r="K119">
            <v>204</v>
          </cell>
          <cell r="L119">
            <v>1</v>
          </cell>
          <cell r="M119">
            <v>22</v>
          </cell>
          <cell r="N119">
            <v>48</v>
          </cell>
          <cell r="O119">
            <v>48</v>
          </cell>
          <cell r="P119">
            <v>67</v>
          </cell>
          <cell r="Q119">
            <v>0</v>
          </cell>
          <cell r="R119">
            <v>0.1</v>
          </cell>
          <cell r="S119">
            <v>0.1</v>
          </cell>
          <cell r="T119">
            <v>0.35</v>
          </cell>
          <cell r="U119">
            <v>3</v>
          </cell>
          <cell r="V119">
            <v>15</v>
          </cell>
          <cell r="W119">
            <v>13</v>
          </cell>
          <cell r="X119">
            <v>1</v>
          </cell>
          <cell r="Y119">
            <v>1</v>
          </cell>
        </row>
        <row r="120">
          <cell r="A120">
            <v>109</v>
          </cell>
          <cell r="B120" t="str">
            <v>Q6＾35.5*28.0</v>
          </cell>
          <cell r="C120">
            <v>711</v>
          </cell>
          <cell r="D120">
            <v>902</v>
          </cell>
          <cell r="E120">
            <v>14</v>
          </cell>
          <cell r="F120">
            <v>14</v>
          </cell>
          <cell r="G120">
            <v>9</v>
          </cell>
          <cell r="H120">
            <v>9</v>
          </cell>
          <cell r="I120">
            <v>1</v>
          </cell>
          <cell r="J120">
            <v>1</v>
          </cell>
          <cell r="K120">
            <v>204</v>
          </cell>
          <cell r="L120">
            <v>1</v>
          </cell>
          <cell r="M120">
            <v>22</v>
          </cell>
          <cell r="N120">
            <v>48</v>
          </cell>
          <cell r="O120">
            <v>48</v>
          </cell>
          <cell r="P120">
            <v>67</v>
          </cell>
          <cell r="Q120">
            <v>0</v>
          </cell>
          <cell r="R120">
            <v>0.05</v>
          </cell>
          <cell r="S120">
            <v>0.05</v>
          </cell>
          <cell r="T120">
            <v>0.05</v>
          </cell>
          <cell r="U120">
            <v>1</v>
          </cell>
          <cell r="V120">
            <v>15</v>
          </cell>
          <cell r="W120">
            <v>13</v>
          </cell>
          <cell r="X120">
            <v>1</v>
          </cell>
          <cell r="Y120">
            <v>1</v>
          </cell>
        </row>
        <row r="121">
          <cell r="A121">
            <v>110</v>
          </cell>
          <cell r="B121" t="str">
            <v>Q6h35.5*28.0</v>
          </cell>
          <cell r="C121">
            <v>711</v>
          </cell>
          <cell r="D121">
            <v>902</v>
          </cell>
          <cell r="E121">
            <v>8</v>
          </cell>
          <cell r="F121">
            <v>8</v>
          </cell>
          <cell r="G121">
            <v>8</v>
          </cell>
          <cell r="H121">
            <v>8</v>
          </cell>
          <cell r="I121">
            <v>1</v>
          </cell>
          <cell r="J121">
            <v>2</v>
          </cell>
          <cell r="K121">
            <v>204</v>
          </cell>
          <cell r="L121">
            <v>2</v>
          </cell>
          <cell r="M121">
            <v>22</v>
          </cell>
          <cell r="N121">
            <v>48</v>
          </cell>
          <cell r="O121">
            <v>48</v>
          </cell>
          <cell r="P121">
            <v>67</v>
          </cell>
          <cell r="Q121">
            <v>0</v>
          </cell>
          <cell r="R121">
            <v>0.1</v>
          </cell>
          <cell r="S121">
            <v>0.1</v>
          </cell>
          <cell r="T121">
            <v>0.1</v>
          </cell>
          <cell r="U121">
            <v>1</v>
          </cell>
          <cell r="V121">
            <v>15</v>
          </cell>
          <cell r="W121">
            <v>13</v>
          </cell>
          <cell r="X121">
            <v>1</v>
          </cell>
          <cell r="Y121">
            <v>1</v>
          </cell>
        </row>
        <row r="122">
          <cell r="A122">
            <v>111</v>
          </cell>
          <cell r="B122" t="str">
            <v>Q7 27.5*22.5</v>
          </cell>
          <cell r="C122">
            <v>572</v>
          </cell>
          <cell r="D122">
            <v>699</v>
          </cell>
          <cell r="E122">
            <v>8</v>
          </cell>
          <cell r="F122">
            <v>8</v>
          </cell>
          <cell r="G122">
            <v>8</v>
          </cell>
          <cell r="H122">
            <v>8</v>
          </cell>
          <cell r="I122">
            <v>1</v>
          </cell>
          <cell r="J122">
            <v>1</v>
          </cell>
          <cell r="K122">
            <v>204</v>
          </cell>
          <cell r="L122">
            <v>1</v>
          </cell>
          <cell r="M122">
            <v>32</v>
          </cell>
          <cell r="N122">
            <v>72</v>
          </cell>
          <cell r="O122">
            <v>72</v>
          </cell>
          <cell r="P122">
            <v>100</v>
          </cell>
          <cell r="Q122">
            <v>0</v>
          </cell>
          <cell r="R122">
            <v>0.1</v>
          </cell>
          <cell r="S122">
            <v>0.1</v>
          </cell>
          <cell r="T122">
            <v>0.1</v>
          </cell>
          <cell r="U122">
            <v>1</v>
          </cell>
          <cell r="V122">
            <v>15</v>
          </cell>
          <cell r="W122">
            <v>13</v>
          </cell>
          <cell r="X122">
            <v>1</v>
          </cell>
          <cell r="Y122">
            <v>1</v>
          </cell>
        </row>
        <row r="123">
          <cell r="A123">
            <v>112</v>
          </cell>
          <cell r="B123" t="str">
            <v>Q7 27.5*23.0</v>
          </cell>
          <cell r="C123">
            <v>584</v>
          </cell>
          <cell r="D123">
            <v>699</v>
          </cell>
          <cell r="E123">
            <v>8</v>
          </cell>
          <cell r="F123">
            <v>8</v>
          </cell>
          <cell r="G123">
            <v>8</v>
          </cell>
          <cell r="H123">
            <v>8</v>
          </cell>
          <cell r="I123">
            <v>1</v>
          </cell>
          <cell r="J123">
            <v>1</v>
          </cell>
          <cell r="K123">
            <v>204</v>
          </cell>
          <cell r="L123">
            <v>1</v>
          </cell>
          <cell r="M123">
            <v>31</v>
          </cell>
          <cell r="N123">
            <v>71</v>
          </cell>
          <cell r="O123">
            <v>71</v>
          </cell>
          <cell r="P123">
            <v>98</v>
          </cell>
          <cell r="Q123">
            <v>0</v>
          </cell>
          <cell r="R123">
            <v>0.1</v>
          </cell>
          <cell r="S123">
            <v>0.1</v>
          </cell>
          <cell r="T123">
            <v>0.1</v>
          </cell>
          <cell r="U123">
            <v>1</v>
          </cell>
          <cell r="V123">
            <v>15</v>
          </cell>
          <cell r="W123">
            <v>13</v>
          </cell>
          <cell r="X123">
            <v>1</v>
          </cell>
          <cell r="Y123">
            <v>1</v>
          </cell>
        </row>
        <row r="124">
          <cell r="A124">
            <v>113</v>
          </cell>
          <cell r="B124" t="str">
            <v/>
          </cell>
          <cell r="C124" t="str">
            <v/>
          </cell>
          <cell r="D124" t="str">
            <v/>
          </cell>
          <cell r="E124" t="str">
            <v/>
          </cell>
          <cell r="F124" t="str">
            <v/>
          </cell>
          <cell r="G124" t="str">
            <v/>
          </cell>
          <cell r="H124" t="str">
            <v/>
          </cell>
          <cell r="I124" t="str">
            <v/>
          </cell>
          <cell r="J124" t="str">
            <v/>
          </cell>
          <cell r="K124" t="str">
            <v/>
          </cell>
          <cell r="L124" t="str">
            <v/>
          </cell>
          <cell r="M124" t="str">
            <v/>
          </cell>
          <cell r="N124" t="str">
            <v/>
          </cell>
          <cell r="O124" t="str">
            <v/>
          </cell>
          <cell r="P124" t="str">
            <v/>
          </cell>
          <cell r="Q124" t="str">
            <v/>
          </cell>
          <cell r="R124" t="str">
            <v/>
          </cell>
          <cell r="S124" t="str">
            <v/>
          </cell>
          <cell r="T124" t="str">
            <v/>
          </cell>
          <cell r="U124" t="str">
            <v/>
          </cell>
          <cell r="V124" t="str">
            <v/>
          </cell>
          <cell r="W124" t="str">
            <v/>
          </cell>
          <cell r="X124" t="str">
            <v/>
          </cell>
          <cell r="Y124" t="str">
            <v/>
          </cell>
        </row>
        <row r="125">
          <cell r="A125">
            <v>114</v>
          </cell>
          <cell r="B125" t="str">
            <v/>
          </cell>
          <cell r="C125" t="str">
            <v/>
          </cell>
          <cell r="D125" t="str">
            <v/>
          </cell>
          <cell r="E125" t="str">
            <v/>
          </cell>
          <cell r="F125" t="str">
            <v/>
          </cell>
          <cell r="G125" t="str">
            <v/>
          </cell>
          <cell r="H125" t="str">
            <v/>
          </cell>
          <cell r="I125" t="str">
            <v/>
          </cell>
          <cell r="J125" t="str">
            <v/>
          </cell>
          <cell r="K125" t="str">
            <v/>
          </cell>
          <cell r="L125" t="str">
            <v/>
          </cell>
          <cell r="M125" t="str">
            <v/>
          </cell>
          <cell r="N125" t="str">
            <v/>
          </cell>
          <cell r="O125" t="str">
            <v/>
          </cell>
          <cell r="P125" t="str">
            <v/>
          </cell>
          <cell r="Q125" t="str">
            <v/>
          </cell>
          <cell r="R125" t="str">
            <v/>
          </cell>
          <cell r="S125" t="str">
            <v/>
          </cell>
          <cell r="T125" t="str">
            <v/>
          </cell>
          <cell r="U125" t="str">
            <v/>
          </cell>
          <cell r="V125" t="str">
            <v/>
          </cell>
          <cell r="W125" t="str">
            <v/>
          </cell>
          <cell r="X125" t="str">
            <v/>
          </cell>
          <cell r="Y125" t="str">
            <v/>
          </cell>
        </row>
        <row r="126">
          <cell r="A126">
            <v>115</v>
          </cell>
          <cell r="B126" t="str">
            <v>Q7 30.5*26.0</v>
          </cell>
          <cell r="C126">
            <v>660</v>
          </cell>
          <cell r="D126">
            <v>775</v>
          </cell>
          <cell r="E126">
            <v>8</v>
          </cell>
          <cell r="F126">
            <v>8</v>
          </cell>
          <cell r="G126">
            <v>8</v>
          </cell>
          <cell r="H126">
            <v>8</v>
          </cell>
          <cell r="I126">
            <v>1</v>
          </cell>
          <cell r="J126">
            <v>1</v>
          </cell>
          <cell r="K126">
            <v>204</v>
          </cell>
          <cell r="L126">
            <v>1</v>
          </cell>
          <cell r="M126">
            <v>28</v>
          </cell>
          <cell r="N126">
            <v>63</v>
          </cell>
          <cell r="O126">
            <v>63</v>
          </cell>
          <cell r="P126">
            <v>88</v>
          </cell>
          <cell r="Q126">
            <v>0</v>
          </cell>
          <cell r="R126">
            <v>0.1</v>
          </cell>
          <cell r="S126">
            <v>0.1</v>
          </cell>
          <cell r="T126">
            <v>0.1</v>
          </cell>
          <cell r="U126">
            <v>1</v>
          </cell>
          <cell r="V126">
            <v>15</v>
          </cell>
          <cell r="W126">
            <v>13</v>
          </cell>
          <cell r="X126">
            <v>1</v>
          </cell>
          <cell r="Y126">
            <v>1</v>
          </cell>
        </row>
        <row r="127">
          <cell r="A127">
            <v>116</v>
          </cell>
          <cell r="B127" t="str">
            <v/>
          </cell>
          <cell r="C127" t="str">
            <v/>
          </cell>
          <cell r="D127" t="str">
            <v/>
          </cell>
          <cell r="E127" t="str">
            <v/>
          </cell>
          <cell r="F127" t="str">
            <v/>
          </cell>
          <cell r="G127" t="str">
            <v/>
          </cell>
          <cell r="H127" t="str">
            <v/>
          </cell>
          <cell r="I127" t="str">
            <v/>
          </cell>
          <cell r="J127" t="str">
            <v/>
          </cell>
          <cell r="K127" t="str">
            <v/>
          </cell>
          <cell r="L127" t="str">
            <v/>
          </cell>
          <cell r="M127" t="str">
            <v/>
          </cell>
          <cell r="N127" t="str">
            <v/>
          </cell>
          <cell r="O127" t="str">
            <v/>
          </cell>
          <cell r="P127" t="str">
            <v/>
          </cell>
          <cell r="Q127" t="str">
            <v/>
          </cell>
          <cell r="R127" t="str">
            <v/>
          </cell>
          <cell r="S127" t="str">
            <v/>
          </cell>
          <cell r="T127" t="str">
            <v/>
          </cell>
          <cell r="U127" t="str">
            <v/>
          </cell>
          <cell r="V127" t="str">
            <v/>
          </cell>
          <cell r="W127" t="str">
            <v/>
          </cell>
          <cell r="X127" t="str">
            <v/>
          </cell>
          <cell r="Y127" t="str">
            <v/>
          </cell>
        </row>
        <row r="128">
          <cell r="A128">
            <v>117</v>
          </cell>
          <cell r="B128" t="str">
            <v>Q7 33.5*26.5</v>
          </cell>
          <cell r="C128">
            <v>673</v>
          </cell>
          <cell r="D128">
            <v>851</v>
          </cell>
          <cell r="E128">
            <v>8</v>
          </cell>
          <cell r="F128">
            <v>8</v>
          </cell>
          <cell r="G128">
            <v>8</v>
          </cell>
          <cell r="H128">
            <v>8</v>
          </cell>
          <cell r="I128">
            <v>1</v>
          </cell>
          <cell r="J128">
            <v>1</v>
          </cell>
          <cell r="K128">
            <v>204</v>
          </cell>
          <cell r="L128">
            <v>1</v>
          </cell>
          <cell r="M128">
            <v>28</v>
          </cell>
          <cell r="N128">
            <v>62</v>
          </cell>
          <cell r="O128">
            <v>62</v>
          </cell>
          <cell r="P128">
            <v>86</v>
          </cell>
          <cell r="Q128">
            <v>0</v>
          </cell>
          <cell r="R128">
            <v>0.1</v>
          </cell>
          <cell r="S128">
            <v>0.1</v>
          </cell>
          <cell r="T128">
            <v>0.1</v>
          </cell>
          <cell r="U128">
            <v>1</v>
          </cell>
          <cell r="V128">
            <v>15</v>
          </cell>
          <cell r="W128">
            <v>13</v>
          </cell>
          <cell r="X128">
            <v>1</v>
          </cell>
          <cell r="Y128">
            <v>1</v>
          </cell>
        </row>
        <row r="129">
          <cell r="A129">
            <v>118</v>
          </cell>
          <cell r="B129" t="str">
            <v>Q7h33.5*26.5</v>
          </cell>
          <cell r="C129">
            <v>673</v>
          </cell>
          <cell r="D129">
            <v>851</v>
          </cell>
          <cell r="E129">
            <v>8</v>
          </cell>
          <cell r="F129">
            <v>8</v>
          </cell>
          <cell r="G129">
            <v>8</v>
          </cell>
          <cell r="H129">
            <v>8</v>
          </cell>
          <cell r="I129">
            <v>1</v>
          </cell>
          <cell r="J129">
            <v>2</v>
          </cell>
          <cell r="K129">
            <v>204</v>
          </cell>
          <cell r="L129">
            <v>2</v>
          </cell>
          <cell r="M129">
            <v>28</v>
          </cell>
          <cell r="N129">
            <v>62</v>
          </cell>
          <cell r="O129">
            <v>62</v>
          </cell>
          <cell r="P129">
            <v>86</v>
          </cell>
          <cell r="Q129">
            <v>0</v>
          </cell>
          <cell r="R129">
            <v>0.1</v>
          </cell>
          <cell r="S129">
            <v>0.1</v>
          </cell>
          <cell r="T129">
            <v>0.1</v>
          </cell>
          <cell r="U129">
            <v>1</v>
          </cell>
          <cell r="V129">
            <v>15</v>
          </cell>
          <cell r="W129">
            <v>13</v>
          </cell>
          <cell r="X129">
            <v>1</v>
          </cell>
          <cell r="Y129">
            <v>1</v>
          </cell>
        </row>
        <row r="130">
          <cell r="A130">
            <v>119</v>
          </cell>
          <cell r="B130" t="str">
            <v/>
          </cell>
          <cell r="C130" t="str">
            <v/>
          </cell>
          <cell r="D130" t="str">
            <v/>
          </cell>
          <cell r="E130" t="str">
            <v/>
          </cell>
          <cell r="F130" t="str">
            <v/>
          </cell>
          <cell r="G130" t="str">
            <v/>
          </cell>
          <cell r="H130" t="str">
            <v/>
          </cell>
          <cell r="I130" t="str">
            <v/>
          </cell>
          <cell r="J130" t="str">
            <v/>
          </cell>
          <cell r="K130" t="str">
            <v/>
          </cell>
          <cell r="L130" t="str">
            <v/>
          </cell>
          <cell r="M130" t="str">
            <v/>
          </cell>
          <cell r="N130" t="str">
            <v/>
          </cell>
          <cell r="O130" t="str">
            <v/>
          </cell>
          <cell r="P130" t="str">
            <v/>
          </cell>
          <cell r="Q130" t="str">
            <v/>
          </cell>
          <cell r="R130" t="str">
            <v/>
          </cell>
          <cell r="S130" t="str">
            <v/>
          </cell>
          <cell r="T130" t="str">
            <v/>
          </cell>
          <cell r="U130" t="str">
            <v/>
          </cell>
          <cell r="V130" t="str">
            <v/>
          </cell>
          <cell r="W130" t="str">
            <v/>
          </cell>
          <cell r="X130" t="str">
            <v/>
          </cell>
          <cell r="Y130" t="str">
            <v/>
          </cell>
        </row>
        <row r="131">
          <cell r="A131">
            <v>120</v>
          </cell>
          <cell r="B131" t="str">
            <v>Q7 36.0*28.0</v>
          </cell>
          <cell r="C131">
            <v>711</v>
          </cell>
          <cell r="D131">
            <v>914</v>
          </cell>
          <cell r="E131">
            <v>8</v>
          </cell>
          <cell r="F131">
            <v>8</v>
          </cell>
          <cell r="G131">
            <v>8</v>
          </cell>
          <cell r="H131">
            <v>8</v>
          </cell>
          <cell r="I131">
            <v>1</v>
          </cell>
          <cell r="J131">
            <v>1</v>
          </cell>
          <cell r="K131">
            <v>204</v>
          </cell>
          <cell r="L131">
            <v>1</v>
          </cell>
          <cell r="M131">
            <v>26</v>
          </cell>
          <cell r="N131">
            <v>59</v>
          </cell>
          <cell r="O131">
            <v>59</v>
          </cell>
          <cell r="P131">
            <v>82</v>
          </cell>
          <cell r="Q131">
            <v>0</v>
          </cell>
          <cell r="R131">
            <v>0.1</v>
          </cell>
          <cell r="S131">
            <v>0.1</v>
          </cell>
          <cell r="T131">
            <v>0.1</v>
          </cell>
          <cell r="U131">
            <v>1</v>
          </cell>
          <cell r="V131">
            <v>15</v>
          </cell>
          <cell r="W131">
            <v>13</v>
          </cell>
          <cell r="X131">
            <v>1</v>
          </cell>
          <cell r="Y131">
            <v>1</v>
          </cell>
        </row>
        <row r="132">
          <cell r="A132">
            <v>121</v>
          </cell>
          <cell r="B132" t="str">
            <v>Q7h36.0*28.0</v>
          </cell>
          <cell r="C132">
            <v>711</v>
          </cell>
          <cell r="D132">
            <v>914</v>
          </cell>
          <cell r="E132">
            <v>8</v>
          </cell>
          <cell r="F132">
            <v>8</v>
          </cell>
          <cell r="G132">
            <v>8</v>
          </cell>
          <cell r="H132">
            <v>8</v>
          </cell>
          <cell r="I132">
            <v>1</v>
          </cell>
          <cell r="J132">
            <v>2</v>
          </cell>
          <cell r="K132">
            <v>204</v>
          </cell>
          <cell r="L132">
            <v>2</v>
          </cell>
          <cell r="M132">
            <v>26</v>
          </cell>
          <cell r="N132">
            <v>59</v>
          </cell>
          <cell r="O132">
            <v>59</v>
          </cell>
          <cell r="P132">
            <v>82</v>
          </cell>
          <cell r="Q132">
            <v>0</v>
          </cell>
          <cell r="R132">
            <v>0.1</v>
          </cell>
          <cell r="S132">
            <v>0.1</v>
          </cell>
          <cell r="T132">
            <v>0.1</v>
          </cell>
          <cell r="U132">
            <v>1</v>
          </cell>
          <cell r="V132">
            <v>15</v>
          </cell>
          <cell r="W132">
            <v>13</v>
          </cell>
          <cell r="X132">
            <v>1</v>
          </cell>
          <cell r="Y132">
            <v>1</v>
          </cell>
        </row>
        <row r="133">
          <cell r="A133">
            <v>122</v>
          </cell>
          <cell r="B133" t="str">
            <v/>
          </cell>
          <cell r="C133" t="str">
            <v/>
          </cell>
          <cell r="D133" t="str">
            <v/>
          </cell>
          <cell r="E133" t="str">
            <v/>
          </cell>
          <cell r="F133" t="str">
            <v/>
          </cell>
          <cell r="G133" t="str">
            <v/>
          </cell>
          <cell r="H133" t="str">
            <v/>
          </cell>
          <cell r="I133" t="str">
            <v/>
          </cell>
          <cell r="J133" t="str">
            <v/>
          </cell>
          <cell r="K133" t="str">
            <v/>
          </cell>
          <cell r="L133" t="str">
            <v/>
          </cell>
          <cell r="M133" t="str">
            <v/>
          </cell>
          <cell r="N133" t="str">
            <v/>
          </cell>
          <cell r="O133" t="str">
            <v/>
          </cell>
          <cell r="P133" t="str">
            <v/>
          </cell>
          <cell r="Q133" t="str">
            <v/>
          </cell>
          <cell r="R133" t="str">
            <v/>
          </cell>
          <cell r="S133" t="str">
            <v/>
          </cell>
          <cell r="T133" t="str">
            <v/>
          </cell>
          <cell r="U133" t="str">
            <v/>
          </cell>
          <cell r="V133" t="str">
            <v/>
          </cell>
          <cell r="W133" t="str">
            <v/>
          </cell>
          <cell r="X133" t="str">
            <v/>
          </cell>
          <cell r="Y133" t="str">
            <v/>
          </cell>
        </row>
        <row r="134">
          <cell r="A134">
            <v>123</v>
          </cell>
          <cell r="B134" t="str">
            <v>Q7 37.0*30.0</v>
          </cell>
          <cell r="C134">
            <v>762</v>
          </cell>
          <cell r="D134">
            <v>940</v>
          </cell>
          <cell r="E134">
            <v>14</v>
          </cell>
          <cell r="F134">
            <v>14</v>
          </cell>
          <cell r="G134">
            <v>8</v>
          </cell>
          <cell r="H134">
            <v>8</v>
          </cell>
          <cell r="I134">
            <v>1</v>
          </cell>
          <cell r="J134">
            <v>1</v>
          </cell>
          <cell r="K134">
            <v>204</v>
          </cell>
          <cell r="L134">
            <v>1</v>
          </cell>
          <cell r="M134">
            <v>24</v>
          </cell>
          <cell r="N134">
            <v>55</v>
          </cell>
          <cell r="O134">
            <v>55</v>
          </cell>
          <cell r="P134">
            <v>76</v>
          </cell>
          <cell r="Q134">
            <v>0</v>
          </cell>
          <cell r="R134">
            <v>0.1</v>
          </cell>
          <cell r="S134">
            <v>0.1</v>
          </cell>
          <cell r="T134">
            <v>0.1</v>
          </cell>
          <cell r="U134">
            <v>1</v>
          </cell>
          <cell r="V134">
            <v>15</v>
          </cell>
          <cell r="W134">
            <v>13</v>
          </cell>
          <cell r="X134">
            <v>1</v>
          </cell>
          <cell r="Y134">
            <v>1</v>
          </cell>
        </row>
        <row r="135">
          <cell r="A135">
            <v>124</v>
          </cell>
          <cell r="B135" t="str">
            <v>Q7b37.0*30.0</v>
          </cell>
          <cell r="C135">
            <v>762</v>
          </cell>
          <cell r="D135">
            <v>940</v>
          </cell>
          <cell r="E135">
            <v>49</v>
          </cell>
          <cell r="F135">
            <v>49</v>
          </cell>
          <cell r="G135">
            <v>81</v>
          </cell>
          <cell r="H135">
            <v>81</v>
          </cell>
          <cell r="I135">
            <v>1</v>
          </cell>
          <cell r="J135">
            <v>1</v>
          </cell>
          <cell r="K135">
            <v>204</v>
          </cell>
          <cell r="L135">
            <v>1</v>
          </cell>
          <cell r="M135">
            <v>24</v>
          </cell>
          <cell r="N135">
            <v>55</v>
          </cell>
          <cell r="O135">
            <v>55</v>
          </cell>
          <cell r="P135">
            <v>76</v>
          </cell>
          <cell r="Q135">
            <v>0</v>
          </cell>
          <cell r="R135">
            <v>0.1</v>
          </cell>
          <cell r="S135">
            <v>0.1</v>
          </cell>
          <cell r="T135">
            <v>0.1</v>
          </cell>
          <cell r="U135">
            <v>1</v>
          </cell>
          <cell r="V135">
            <v>15</v>
          </cell>
          <cell r="W135">
            <v>13</v>
          </cell>
          <cell r="X135">
            <v>1</v>
          </cell>
          <cell r="Y135">
            <v>1</v>
          </cell>
        </row>
        <row r="136">
          <cell r="A136">
            <v>125</v>
          </cell>
          <cell r="B136" t="str">
            <v>Q7+37.0*30.0</v>
          </cell>
          <cell r="C136">
            <v>762</v>
          </cell>
          <cell r="D136">
            <v>940</v>
          </cell>
          <cell r="E136">
            <v>14</v>
          </cell>
          <cell r="F136">
            <v>14</v>
          </cell>
          <cell r="G136">
            <v>8</v>
          </cell>
          <cell r="H136">
            <v>8</v>
          </cell>
          <cell r="I136">
            <v>1</v>
          </cell>
          <cell r="J136">
            <v>1</v>
          </cell>
          <cell r="K136">
            <v>204</v>
          </cell>
          <cell r="L136">
            <v>1</v>
          </cell>
          <cell r="M136">
            <v>24</v>
          </cell>
          <cell r="N136">
            <v>55</v>
          </cell>
          <cell r="O136">
            <v>55</v>
          </cell>
          <cell r="P136">
            <v>76</v>
          </cell>
          <cell r="Q136">
            <v>0</v>
          </cell>
          <cell r="R136">
            <v>0.1</v>
          </cell>
          <cell r="S136">
            <v>0.1</v>
          </cell>
          <cell r="T136">
            <v>0.35</v>
          </cell>
          <cell r="U136">
            <v>3</v>
          </cell>
          <cell r="V136">
            <v>15</v>
          </cell>
          <cell r="W136">
            <v>13</v>
          </cell>
          <cell r="X136">
            <v>1</v>
          </cell>
          <cell r="Y136">
            <v>1</v>
          </cell>
        </row>
        <row r="137">
          <cell r="A137">
            <v>126</v>
          </cell>
          <cell r="B137" t="str">
            <v>Q7x39.0*30.5</v>
          </cell>
          <cell r="C137">
            <v>775</v>
          </cell>
          <cell r="D137">
            <v>991</v>
          </cell>
          <cell r="E137">
            <v>8</v>
          </cell>
          <cell r="F137">
            <v>8</v>
          </cell>
          <cell r="G137">
            <v>8</v>
          </cell>
          <cell r="H137">
            <v>8</v>
          </cell>
          <cell r="I137">
            <v>2</v>
          </cell>
          <cell r="J137">
            <v>2</v>
          </cell>
          <cell r="K137">
            <v>204</v>
          </cell>
          <cell r="L137">
            <v>4</v>
          </cell>
          <cell r="M137">
            <v>24</v>
          </cell>
          <cell r="N137">
            <v>54</v>
          </cell>
          <cell r="O137">
            <v>54</v>
          </cell>
          <cell r="P137">
            <v>75</v>
          </cell>
          <cell r="Q137">
            <v>0</v>
          </cell>
          <cell r="R137">
            <v>0.1</v>
          </cell>
          <cell r="S137">
            <v>0.1</v>
          </cell>
          <cell r="T137">
            <v>0.1</v>
          </cell>
          <cell r="U137">
            <v>1</v>
          </cell>
          <cell r="V137">
            <v>15</v>
          </cell>
          <cell r="W137">
            <v>13</v>
          </cell>
          <cell r="X137">
            <v>1</v>
          </cell>
          <cell r="Y137">
            <v>1</v>
          </cell>
        </row>
        <row r="138">
          <cell r="A138">
            <v>127</v>
          </cell>
          <cell r="B138" t="str">
            <v>Q7 38.0*30.0</v>
          </cell>
          <cell r="C138">
            <v>762</v>
          </cell>
          <cell r="D138">
            <v>965</v>
          </cell>
          <cell r="E138">
            <v>14</v>
          </cell>
          <cell r="F138">
            <v>14</v>
          </cell>
          <cell r="G138">
            <v>21</v>
          </cell>
          <cell r="H138">
            <v>21</v>
          </cell>
          <cell r="I138">
            <v>1</v>
          </cell>
          <cell r="J138">
            <v>1</v>
          </cell>
          <cell r="K138">
            <v>204</v>
          </cell>
          <cell r="L138">
            <v>1</v>
          </cell>
          <cell r="M138">
            <v>24</v>
          </cell>
          <cell r="N138">
            <v>55</v>
          </cell>
          <cell r="O138">
            <v>55</v>
          </cell>
          <cell r="P138">
            <v>76</v>
          </cell>
          <cell r="Q138">
            <v>0</v>
          </cell>
          <cell r="R138">
            <v>0.1</v>
          </cell>
          <cell r="S138">
            <v>0.1</v>
          </cell>
          <cell r="T138">
            <v>0.1</v>
          </cell>
          <cell r="U138">
            <v>1</v>
          </cell>
          <cell r="V138">
            <v>15</v>
          </cell>
          <cell r="W138">
            <v>13</v>
          </cell>
          <cell r="X138">
            <v>1</v>
          </cell>
          <cell r="Y138">
            <v>1</v>
          </cell>
        </row>
        <row r="139">
          <cell r="A139">
            <v>128</v>
          </cell>
          <cell r="B139" t="str">
            <v>Q7+38.0*30.0</v>
          </cell>
          <cell r="C139">
            <v>762</v>
          </cell>
          <cell r="D139">
            <v>965</v>
          </cell>
          <cell r="E139">
            <v>14</v>
          </cell>
          <cell r="F139">
            <v>14</v>
          </cell>
          <cell r="G139">
            <v>21</v>
          </cell>
          <cell r="H139">
            <v>21</v>
          </cell>
          <cell r="I139">
            <v>1</v>
          </cell>
          <cell r="J139">
            <v>1</v>
          </cell>
          <cell r="K139">
            <v>204</v>
          </cell>
          <cell r="L139">
            <v>1</v>
          </cell>
          <cell r="M139">
            <v>24</v>
          </cell>
          <cell r="N139">
            <v>55</v>
          </cell>
          <cell r="O139">
            <v>55</v>
          </cell>
          <cell r="P139">
            <v>76</v>
          </cell>
          <cell r="Q139">
            <v>0</v>
          </cell>
          <cell r="R139">
            <v>0.1</v>
          </cell>
          <cell r="S139">
            <v>0.1</v>
          </cell>
          <cell r="T139">
            <v>0.35</v>
          </cell>
          <cell r="U139">
            <v>3</v>
          </cell>
          <cell r="V139">
            <v>15</v>
          </cell>
          <cell r="W139">
            <v>13</v>
          </cell>
          <cell r="X139">
            <v>1</v>
          </cell>
          <cell r="Y139">
            <v>1</v>
          </cell>
        </row>
        <row r="140">
          <cell r="A140">
            <v>129</v>
          </cell>
          <cell r="B140" t="str">
            <v>Q7x38.0*30.0</v>
          </cell>
          <cell r="C140">
            <v>762</v>
          </cell>
          <cell r="D140">
            <v>965</v>
          </cell>
          <cell r="E140">
            <v>8</v>
          </cell>
          <cell r="F140">
            <v>8</v>
          </cell>
          <cell r="G140">
            <v>8</v>
          </cell>
          <cell r="H140">
            <v>8</v>
          </cell>
          <cell r="I140">
            <v>2</v>
          </cell>
          <cell r="J140">
            <v>2</v>
          </cell>
          <cell r="K140">
            <v>204</v>
          </cell>
          <cell r="L140">
            <v>4</v>
          </cell>
          <cell r="M140">
            <v>24</v>
          </cell>
          <cell r="N140">
            <v>55</v>
          </cell>
          <cell r="O140">
            <v>55</v>
          </cell>
          <cell r="P140">
            <v>76</v>
          </cell>
          <cell r="Q140">
            <v>0</v>
          </cell>
          <cell r="R140">
            <v>0.1</v>
          </cell>
          <cell r="S140">
            <v>0.1</v>
          </cell>
          <cell r="T140">
            <v>0.1</v>
          </cell>
          <cell r="U140">
            <v>1</v>
          </cell>
          <cell r="V140">
            <v>15</v>
          </cell>
          <cell r="W140">
            <v>13</v>
          </cell>
          <cell r="X140">
            <v>1</v>
          </cell>
          <cell r="Y140">
            <v>1</v>
          </cell>
        </row>
        <row r="141">
          <cell r="A141">
            <v>130</v>
          </cell>
          <cell r="B141" t="str">
            <v>Q7x33.5*42.0</v>
          </cell>
          <cell r="C141">
            <v>851</v>
          </cell>
          <cell r="D141">
            <v>1067</v>
          </cell>
          <cell r="E141">
            <v>12</v>
          </cell>
          <cell r="F141">
            <v>12</v>
          </cell>
          <cell r="G141">
            <v>10</v>
          </cell>
          <cell r="H141">
            <v>10</v>
          </cell>
          <cell r="I141">
            <v>2</v>
          </cell>
          <cell r="J141">
            <v>2</v>
          </cell>
          <cell r="K141">
            <v>204</v>
          </cell>
          <cell r="L141">
            <v>3</v>
          </cell>
          <cell r="M141">
            <v>16</v>
          </cell>
          <cell r="N141">
            <v>48</v>
          </cell>
          <cell r="O141">
            <v>48</v>
          </cell>
          <cell r="P141">
            <v>67</v>
          </cell>
          <cell r="Q141">
            <v>0</v>
          </cell>
          <cell r="R141">
            <v>0.1</v>
          </cell>
          <cell r="S141">
            <v>0.1</v>
          </cell>
          <cell r="T141">
            <v>0.1</v>
          </cell>
          <cell r="U141">
            <v>1</v>
          </cell>
          <cell r="V141">
            <v>15</v>
          </cell>
          <cell r="W141">
            <v>13</v>
          </cell>
          <cell r="X141">
            <v>1</v>
          </cell>
          <cell r="Y141">
            <v>1</v>
          </cell>
        </row>
        <row r="142">
          <cell r="A142">
            <v>131</v>
          </cell>
          <cell r="B142" t="str">
            <v/>
          </cell>
          <cell r="C142" t="str">
            <v/>
          </cell>
          <cell r="D142" t="str">
            <v/>
          </cell>
          <cell r="E142" t="str">
            <v/>
          </cell>
          <cell r="F142" t="str">
            <v/>
          </cell>
          <cell r="G142" t="str">
            <v/>
          </cell>
          <cell r="H142" t="str">
            <v/>
          </cell>
          <cell r="I142" t="str">
            <v/>
          </cell>
          <cell r="J142" t="str">
            <v/>
          </cell>
          <cell r="K142" t="str">
            <v/>
          </cell>
          <cell r="L142" t="str">
            <v/>
          </cell>
          <cell r="M142" t="str">
            <v/>
          </cell>
          <cell r="N142" t="str">
            <v/>
          </cell>
          <cell r="O142" t="str">
            <v/>
          </cell>
          <cell r="P142" t="str">
            <v/>
          </cell>
          <cell r="Q142" t="str">
            <v/>
          </cell>
          <cell r="R142" t="str">
            <v/>
          </cell>
          <cell r="S142" t="str">
            <v/>
          </cell>
          <cell r="T142" t="str">
            <v/>
          </cell>
          <cell r="U142" t="str">
            <v/>
          </cell>
          <cell r="V142" t="str">
            <v/>
          </cell>
          <cell r="W142" t="str">
            <v/>
          </cell>
          <cell r="X142" t="str">
            <v/>
          </cell>
          <cell r="Y142" t="str">
            <v/>
          </cell>
        </row>
        <row r="143">
          <cell r="A143">
            <v>132</v>
          </cell>
          <cell r="B143" t="str">
            <v/>
          </cell>
          <cell r="C143" t="str">
            <v/>
          </cell>
          <cell r="D143" t="str">
            <v/>
          </cell>
          <cell r="E143" t="str">
            <v/>
          </cell>
          <cell r="F143" t="str">
            <v/>
          </cell>
          <cell r="G143" t="str">
            <v/>
          </cell>
          <cell r="H143" t="str">
            <v/>
          </cell>
          <cell r="I143" t="str">
            <v/>
          </cell>
          <cell r="J143" t="str">
            <v/>
          </cell>
          <cell r="K143" t="str">
            <v/>
          </cell>
          <cell r="L143" t="str">
            <v/>
          </cell>
          <cell r="M143" t="str">
            <v/>
          </cell>
          <cell r="N143" t="str">
            <v/>
          </cell>
          <cell r="O143" t="str">
            <v/>
          </cell>
          <cell r="P143" t="str">
            <v/>
          </cell>
          <cell r="Q143" t="str">
            <v/>
          </cell>
          <cell r="R143" t="str">
            <v/>
          </cell>
          <cell r="S143" t="str">
            <v/>
          </cell>
          <cell r="T143" t="str">
            <v/>
          </cell>
          <cell r="U143" t="str">
            <v/>
          </cell>
          <cell r="V143" t="str">
            <v/>
          </cell>
          <cell r="W143" t="str">
            <v/>
          </cell>
          <cell r="X143" t="str">
            <v/>
          </cell>
          <cell r="Y143" t="str">
            <v/>
          </cell>
        </row>
        <row r="144">
          <cell r="A144">
            <v>133</v>
          </cell>
          <cell r="B144" t="str">
            <v>Q7a37.0*30.0</v>
          </cell>
          <cell r="C144">
            <v>762</v>
          </cell>
          <cell r="D144">
            <v>940</v>
          </cell>
          <cell r="E144">
            <v>99</v>
          </cell>
          <cell r="F144">
            <v>99</v>
          </cell>
          <cell r="G144">
            <v>133</v>
          </cell>
          <cell r="H144">
            <v>133</v>
          </cell>
          <cell r="I144">
            <v>1</v>
          </cell>
          <cell r="J144">
            <v>1</v>
          </cell>
          <cell r="K144">
            <v>204</v>
          </cell>
          <cell r="L144">
            <v>1</v>
          </cell>
          <cell r="M144">
            <v>24</v>
          </cell>
          <cell r="N144">
            <v>55</v>
          </cell>
          <cell r="O144">
            <v>55</v>
          </cell>
          <cell r="P144">
            <v>76</v>
          </cell>
          <cell r="Q144">
            <v>0</v>
          </cell>
          <cell r="R144">
            <v>0.1</v>
          </cell>
          <cell r="S144">
            <v>0.1</v>
          </cell>
          <cell r="T144">
            <v>0.1</v>
          </cell>
          <cell r="U144">
            <v>1</v>
          </cell>
          <cell r="V144">
            <v>15</v>
          </cell>
          <cell r="W144">
            <v>13</v>
          </cell>
          <cell r="X144">
            <v>1</v>
          </cell>
          <cell r="Y144">
            <v>1</v>
          </cell>
        </row>
        <row r="145">
          <cell r="A145">
            <v>134</v>
          </cell>
          <cell r="B145" t="str">
            <v>Q7h44.5*27.5</v>
          </cell>
          <cell r="C145">
            <v>699</v>
          </cell>
          <cell r="D145">
            <v>1130</v>
          </cell>
          <cell r="E145">
            <v>8</v>
          </cell>
          <cell r="F145">
            <v>8</v>
          </cell>
          <cell r="G145">
            <v>8</v>
          </cell>
          <cell r="H145">
            <v>8</v>
          </cell>
          <cell r="I145">
            <v>1</v>
          </cell>
          <cell r="J145">
            <v>2</v>
          </cell>
          <cell r="K145">
            <v>204</v>
          </cell>
          <cell r="L145">
            <v>2</v>
          </cell>
          <cell r="M145">
            <v>27</v>
          </cell>
          <cell r="N145">
            <v>60</v>
          </cell>
          <cell r="O145">
            <v>60</v>
          </cell>
          <cell r="P145">
            <v>83</v>
          </cell>
          <cell r="Q145">
            <v>0</v>
          </cell>
          <cell r="R145">
            <v>0.1</v>
          </cell>
          <cell r="S145">
            <v>0.1</v>
          </cell>
          <cell r="T145">
            <v>0.1</v>
          </cell>
          <cell r="U145">
            <v>1</v>
          </cell>
          <cell r="V145">
            <v>15</v>
          </cell>
          <cell r="W145">
            <v>13</v>
          </cell>
          <cell r="X145">
            <v>1</v>
          </cell>
          <cell r="Y145">
            <v>1</v>
          </cell>
        </row>
        <row r="146">
          <cell r="A146">
            <v>135</v>
          </cell>
          <cell r="B146" t="str">
            <v>Q7a35.5*28.0</v>
          </cell>
          <cell r="C146">
            <v>711</v>
          </cell>
          <cell r="D146">
            <v>902</v>
          </cell>
          <cell r="E146">
            <v>74</v>
          </cell>
          <cell r="F146">
            <v>74</v>
          </cell>
          <cell r="G146">
            <v>114</v>
          </cell>
          <cell r="H146">
            <v>114</v>
          </cell>
          <cell r="I146">
            <v>1</v>
          </cell>
          <cell r="J146">
            <v>1</v>
          </cell>
          <cell r="K146">
            <v>204</v>
          </cell>
          <cell r="L146">
            <v>1</v>
          </cell>
          <cell r="M146">
            <v>26</v>
          </cell>
          <cell r="N146">
            <v>59</v>
          </cell>
          <cell r="O146">
            <v>59</v>
          </cell>
          <cell r="P146">
            <v>82</v>
          </cell>
          <cell r="Q146">
            <v>0</v>
          </cell>
          <cell r="R146">
            <v>0.1</v>
          </cell>
          <cell r="S146">
            <v>0.1</v>
          </cell>
          <cell r="T146">
            <v>0.1</v>
          </cell>
          <cell r="U146">
            <v>1</v>
          </cell>
          <cell r="V146">
            <v>15</v>
          </cell>
          <cell r="W146">
            <v>13</v>
          </cell>
          <cell r="X146">
            <v>1</v>
          </cell>
          <cell r="Y146">
            <v>1</v>
          </cell>
        </row>
        <row r="147">
          <cell r="A147">
            <v>136</v>
          </cell>
          <cell r="B147" t="str">
            <v>Q7 28.5*36.0</v>
          </cell>
          <cell r="C147">
            <v>914</v>
          </cell>
          <cell r="D147">
            <v>724</v>
          </cell>
          <cell r="E147">
            <v>8</v>
          </cell>
          <cell r="F147">
            <v>8</v>
          </cell>
          <cell r="G147">
            <v>8</v>
          </cell>
          <cell r="H147">
            <v>8</v>
          </cell>
          <cell r="I147">
            <v>1</v>
          </cell>
          <cell r="J147">
            <v>1</v>
          </cell>
          <cell r="K147">
            <v>204</v>
          </cell>
          <cell r="L147">
            <v>1</v>
          </cell>
          <cell r="M147">
            <v>20</v>
          </cell>
          <cell r="N147">
            <v>44</v>
          </cell>
          <cell r="O147">
            <v>44</v>
          </cell>
          <cell r="P147">
            <v>61</v>
          </cell>
          <cell r="Q147">
            <v>0</v>
          </cell>
          <cell r="R147">
            <v>0.1</v>
          </cell>
          <cell r="S147">
            <v>0.1</v>
          </cell>
          <cell r="T147">
            <v>0.1</v>
          </cell>
          <cell r="U147">
            <v>1</v>
          </cell>
          <cell r="V147">
            <v>15</v>
          </cell>
          <cell r="W147">
            <v>13</v>
          </cell>
          <cell r="X147">
            <v>1</v>
          </cell>
          <cell r="Y147">
            <v>1</v>
          </cell>
        </row>
        <row r="148">
          <cell r="A148">
            <v>137</v>
          </cell>
          <cell r="B148" t="str">
            <v>Q7a35.5*28.0</v>
          </cell>
          <cell r="C148">
            <v>711</v>
          </cell>
          <cell r="D148">
            <v>902</v>
          </cell>
          <cell r="E148">
            <v>74</v>
          </cell>
          <cell r="F148">
            <v>74</v>
          </cell>
          <cell r="G148">
            <v>114</v>
          </cell>
          <cell r="H148">
            <v>114</v>
          </cell>
          <cell r="I148">
            <v>1</v>
          </cell>
          <cell r="J148">
            <v>1</v>
          </cell>
          <cell r="K148">
            <v>204</v>
          </cell>
          <cell r="L148">
            <v>1</v>
          </cell>
          <cell r="M148">
            <v>26</v>
          </cell>
          <cell r="N148">
            <v>59</v>
          </cell>
          <cell r="O148">
            <v>59</v>
          </cell>
          <cell r="P148">
            <v>82</v>
          </cell>
          <cell r="Q148">
            <v>0</v>
          </cell>
          <cell r="R148">
            <v>0.1</v>
          </cell>
          <cell r="S148">
            <v>0.1</v>
          </cell>
          <cell r="T148">
            <v>0.1</v>
          </cell>
          <cell r="U148">
            <v>1</v>
          </cell>
          <cell r="V148">
            <v>15</v>
          </cell>
          <cell r="W148">
            <v>13</v>
          </cell>
          <cell r="X148">
            <v>1</v>
          </cell>
          <cell r="Y148">
            <v>1</v>
          </cell>
        </row>
        <row r="149">
          <cell r="A149">
            <v>138</v>
          </cell>
          <cell r="B149" t="str">
            <v>Q7 35.5*28.0</v>
          </cell>
          <cell r="C149">
            <v>711</v>
          </cell>
          <cell r="D149">
            <v>902</v>
          </cell>
          <cell r="E149">
            <v>14</v>
          </cell>
          <cell r="F149">
            <v>14</v>
          </cell>
          <cell r="G149">
            <v>9</v>
          </cell>
          <cell r="H149">
            <v>9</v>
          </cell>
          <cell r="I149">
            <v>1</v>
          </cell>
          <cell r="J149">
            <v>1</v>
          </cell>
          <cell r="K149">
            <v>204</v>
          </cell>
          <cell r="L149">
            <v>1</v>
          </cell>
          <cell r="M149">
            <v>26</v>
          </cell>
          <cell r="N149">
            <v>59</v>
          </cell>
          <cell r="O149">
            <v>59</v>
          </cell>
          <cell r="P149">
            <v>82</v>
          </cell>
          <cell r="Q149">
            <v>0</v>
          </cell>
          <cell r="R149">
            <v>0.1</v>
          </cell>
          <cell r="S149">
            <v>0.1</v>
          </cell>
          <cell r="T149">
            <v>0.1</v>
          </cell>
          <cell r="U149">
            <v>1</v>
          </cell>
          <cell r="V149">
            <v>15</v>
          </cell>
          <cell r="W149">
            <v>13</v>
          </cell>
          <cell r="X149">
            <v>1</v>
          </cell>
          <cell r="Y149">
            <v>1</v>
          </cell>
        </row>
        <row r="150">
          <cell r="A150">
            <v>139</v>
          </cell>
          <cell r="B150" t="str">
            <v>Q7h35.5*28.0</v>
          </cell>
          <cell r="C150">
            <v>711</v>
          </cell>
          <cell r="D150">
            <v>902</v>
          </cell>
          <cell r="E150">
            <v>8</v>
          </cell>
          <cell r="F150">
            <v>8</v>
          </cell>
          <cell r="G150">
            <v>8</v>
          </cell>
          <cell r="H150">
            <v>8</v>
          </cell>
          <cell r="I150">
            <v>1</v>
          </cell>
          <cell r="J150">
            <v>2</v>
          </cell>
          <cell r="K150">
            <v>204</v>
          </cell>
          <cell r="L150">
            <v>2</v>
          </cell>
          <cell r="M150">
            <v>26</v>
          </cell>
          <cell r="N150">
            <v>59</v>
          </cell>
          <cell r="O150">
            <v>59</v>
          </cell>
          <cell r="P150">
            <v>82</v>
          </cell>
          <cell r="Q150">
            <v>0</v>
          </cell>
          <cell r="R150">
            <v>0.1</v>
          </cell>
          <cell r="S150">
            <v>0.1</v>
          </cell>
          <cell r="T150">
            <v>0.1</v>
          </cell>
          <cell r="U150">
            <v>1</v>
          </cell>
          <cell r="V150">
            <v>15</v>
          </cell>
          <cell r="W150">
            <v>13</v>
          </cell>
          <cell r="X150">
            <v>1</v>
          </cell>
          <cell r="Y150">
            <v>1</v>
          </cell>
        </row>
        <row r="151">
          <cell r="A151">
            <v>140</v>
          </cell>
          <cell r="B151" t="str">
            <v>Q7+35.5*28.0</v>
          </cell>
          <cell r="C151">
            <v>711</v>
          </cell>
          <cell r="D151">
            <v>902</v>
          </cell>
          <cell r="E151">
            <v>14</v>
          </cell>
          <cell r="F151">
            <v>14</v>
          </cell>
          <cell r="G151">
            <v>9</v>
          </cell>
          <cell r="H151">
            <v>9</v>
          </cell>
          <cell r="I151">
            <v>1</v>
          </cell>
          <cell r="J151">
            <v>1</v>
          </cell>
          <cell r="K151">
            <v>204</v>
          </cell>
          <cell r="L151">
            <v>1</v>
          </cell>
          <cell r="M151">
            <v>26</v>
          </cell>
          <cell r="N151">
            <v>59</v>
          </cell>
          <cell r="O151">
            <v>59</v>
          </cell>
          <cell r="P151">
            <v>82</v>
          </cell>
          <cell r="Q151">
            <v>0</v>
          </cell>
          <cell r="R151">
            <v>0.1</v>
          </cell>
          <cell r="S151">
            <v>0.1</v>
          </cell>
          <cell r="T151">
            <v>0.35</v>
          </cell>
          <cell r="U151">
            <v>3</v>
          </cell>
          <cell r="V151">
            <v>15</v>
          </cell>
          <cell r="W151">
            <v>13</v>
          </cell>
          <cell r="X151">
            <v>1</v>
          </cell>
          <cell r="Y151">
            <v>1</v>
          </cell>
        </row>
        <row r="152">
          <cell r="A152">
            <v>141</v>
          </cell>
          <cell r="B152" t="str">
            <v>U4 34.5*27.0</v>
          </cell>
          <cell r="C152">
            <v>686</v>
          </cell>
          <cell r="D152">
            <v>876</v>
          </cell>
          <cell r="E152">
            <v>8</v>
          </cell>
          <cell r="F152">
            <v>8</v>
          </cell>
          <cell r="G152">
            <v>8</v>
          </cell>
          <cell r="H152">
            <v>8</v>
          </cell>
          <cell r="I152">
            <v>1</v>
          </cell>
          <cell r="J152">
            <v>1</v>
          </cell>
          <cell r="K152">
            <v>204</v>
          </cell>
          <cell r="L152">
            <v>1</v>
          </cell>
          <cell r="M152">
            <v>23</v>
          </cell>
          <cell r="N152">
            <v>52</v>
          </cell>
          <cell r="O152">
            <v>52</v>
          </cell>
          <cell r="P152">
            <v>73</v>
          </cell>
          <cell r="Q152">
            <v>0</v>
          </cell>
          <cell r="R152">
            <v>0.1</v>
          </cell>
          <cell r="S152">
            <v>0.1</v>
          </cell>
          <cell r="T152">
            <v>0.1</v>
          </cell>
          <cell r="U152">
            <v>1</v>
          </cell>
          <cell r="V152">
            <v>15</v>
          </cell>
          <cell r="W152">
            <v>13</v>
          </cell>
          <cell r="X152">
            <v>1</v>
          </cell>
          <cell r="Y152">
            <v>1</v>
          </cell>
        </row>
        <row r="153">
          <cell r="A153">
            <v>142</v>
          </cell>
          <cell r="B153" t="str">
            <v>U4x34.5*27.0</v>
          </cell>
          <cell r="C153">
            <v>686</v>
          </cell>
          <cell r="D153">
            <v>876</v>
          </cell>
          <cell r="E153">
            <v>12</v>
          </cell>
          <cell r="F153">
            <v>12</v>
          </cell>
          <cell r="G153">
            <v>12</v>
          </cell>
          <cell r="H153">
            <v>12</v>
          </cell>
          <cell r="I153">
            <v>2</v>
          </cell>
          <cell r="J153">
            <v>2</v>
          </cell>
          <cell r="K153">
            <v>204</v>
          </cell>
          <cell r="L153">
            <v>3</v>
          </cell>
          <cell r="M153">
            <v>23</v>
          </cell>
          <cell r="N153">
            <v>52</v>
          </cell>
          <cell r="O153">
            <v>52</v>
          </cell>
          <cell r="P153">
            <v>73</v>
          </cell>
          <cell r="Q153">
            <v>0</v>
          </cell>
          <cell r="R153">
            <v>0.1</v>
          </cell>
          <cell r="S153">
            <v>0.1</v>
          </cell>
          <cell r="T153">
            <v>0.1</v>
          </cell>
          <cell r="U153">
            <v>1</v>
          </cell>
          <cell r="V153">
            <v>15</v>
          </cell>
          <cell r="W153">
            <v>13</v>
          </cell>
          <cell r="X153">
            <v>1</v>
          </cell>
          <cell r="Y153">
            <v>1</v>
          </cell>
        </row>
        <row r="154">
          <cell r="A154">
            <v>143</v>
          </cell>
          <cell r="B154" t="str">
            <v>X7@35.5*28.0</v>
          </cell>
          <cell r="C154">
            <v>711</v>
          </cell>
          <cell r="D154">
            <v>902</v>
          </cell>
          <cell r="E154">
            <v>44</v>
          </cell>
          <cell r="F154">
            <v>44</v>
          </cell>
          <cell r="G154">
            <v>74</v>
          </cell>
          <cell r="H154">
            <v>74</v>
          </cell>
          <cell r="I154">
            <v>1</v>
          </cell>
          <cell r="J154">
            <v>1</v>
          </cell>
          <cell r="K154">
            <v>204</v>
          </cell>
          <cell r="L154">
            <v>1</v>
          </cell>
          <cell r="M154">
            <v>26</v>
          </cell>
          <cell r="N154">
            <v>59</v>
          </cell>
          <cell r="O154">
            <v>59</v>
          </cell>
          <cell r="P154">
            <v>82</v>
          </cell>
          <cell r="Q154">
            <v>0</v>
          </cell>
          <cell r="R154">
            <v>0.1</v>
          </cell>
          <cell r="S154">
            <v>0.1</v>
          </cell>
          <cell r="T154">
            <v>1</v>
          </cell>
          <cell r="U154">
            <v>3</v>
          </cell>
          <cell r="V154">
            <v>15</v>
          </cell>
          <cell r="W154">
            <v>13</v>
          </cell>
          <cell r="X154">
            <v>1</v>
          </cell>
          <cell r="Y154">
            <v>1</v>
          </cell>
        </row>
        <row r="155">
          <cell r="A155">
            <v>144</v>
          </cell>
          <cell r="B155" t="str">
            <v>X7@37.0*30.0</v>
          </cell>
          <cell r="C155">
            <v>762</v>
          </cell>
          <cell r="D155">
            <v>940</v>
          </cell>
          <cell r="E155">
            <v>69</v>
          </cell>
          <cell r="F155">
            <v>69</v>
          </cell>
          <cell r="G155">
            <v>93</v>
          </cell>
          <cell r="H155">
            <v>93</v>
          </cell>
          <cell r="I155">
            <v>1</v>
          </cell>
          <cell r="J155">
            <v>1</v>
          </cell>
          <cell r="K155">
            <v>204</v>
          </cell>
          <cell r="L155">
            <v>1</v>
          </cell>
          <cell r="M155">
            <v>24</v>
          </cell>
          <cell r="N155">
            <v>55</v>
          </cell>
          <cell r="O155">
            <v>55</v>
          </cell>
          <cell r="P155">
            <v>76</v>
          </cell>
          <cell r="Q155">
            <v>0</v>
          </cell>
          <cell r="R155">
            <v>0.1</v>
          </cell>
          <cell r="S155">
            <v>0.1</v>
          </cell>
          <cell r="T155">
            <v>1</v>
          </cell>
          <cell r="U155">
            <v>3</v>
          </cell>
          <cell r="V155">
            <v>15</v>
          </cell>
          <cell r="W155">
            <v>13</v>
          </cell>
          <cell r="X155">
            <v>1</v>
          </cell>
          <cell r="Y155">
            <v>1</v>
          </cell>
        </row>
        <row r="156">
          <cell r="A156">
            <v>145</v>
          </cell>
          <cell r="B156" t="str">
            <v>U4x39.5*31.0</v>
          </cell>
          <cell r="C156">
            <v>787</v>
          </cell>
          <cell r="D156">
            <v>1003</v>
          </cell>
          <cell r="E156">
            <v>12</v>
          </cell>
          <cell r="F156">
            <v>12</v>
          </cell>
          <cell r="G156">
            <v>12</v>
          </cell>
          <cell r="H156">
            <v>12</v>
          </cell>
          <cell r="I156">
            <v>2</v>
          </cell>
          <cell r="J156">
            <v>2</v>
          </cell>
          <cell r="K156">
            <v>204</v>
          </cell>
          <cell r="L156">
            <v>3</v>
          </cell>
          <cell r="M156">
            <v>20</v>
          </cell>
          <cell r="N156">
            <v>45</v>
          </cell>
          <cell r="O156">
            <v>45</v>
          </cell>
          <cell r="P156">
            <v>63</v>
          </cell>
          <cell r="Q156">
            <v>0</v>
          </cell>
          <cell r="R156">
            <v>0.1</v>
          </cell>
          <cell r="S156">
            <v>0.1</v>
          </cell>
          <cell r="T156">
            <v>0.1</v>
          </cell>
          <cell r="U156">
            <v>1</v>
          </cell>
          <cell r="V156">
            <v>15</v>
          </cell>
          <cell r="W156">
            <v>13</v>
          </cell>
          <cell r="X156">
            <v>1</v>
          </cell>
          <cell r="Y156">
            <v>1</v>
          </cell>
        </row>
        <row r="157">
          <cell r="A157">
            <v>146</v>
          </cell>
          <cell r="B157" t="str">
            <v>U5 34.5*25.0</v>
          </cell>
          <cell r="C157">
            <v>635</v>
          </cell>
          <cell r="D157">
            <v>876</v>
          </cell>
          <cell r="E157">
            <v>8</v>
          </cell>
          <cell r="F157">
            <v>8</v>
          </cell>
          <cell r="G157">
            <v>8</v>
          </cell>
          <cell r="H157">
            <v>8</v>
          </cell>
          <cell r="I157">
            <v>1</v>
          </cell>
          <cell r="J157">
            <v>1</v>
          </cell>
          <cell r="K157">
            <v>204</v>
          </cell>
          <cell r="L157">
            <v>1</v>
          </cell>
          <cell r="M157">
            <v>25</v>
          </cell>
          <cell r="N157">
            <v>56</v>
          </cell>
          <cell r="O157">
            <v>56</v>
          </cell>
          <cell r="P157">
            <v>78</v>
          </cell>
          <cell r="Q157">
            <v>0</v>
          </cell>
          <cell r="R157">
            <v>0.1</v>
          </cell>
          <cell r="S157">
            <v>0.1</v>
          </cell>
          <cell r="T157">
            <v>0.1</v>
          </cell>
          <cell r="U157">
            <v>1</v>
          </cell>
          <cell r="V157">
            <v>15</v>
          </cell>
          <cell r="W157">
            <v>13</v>
          </cell>
          <cell r="X157">
            <v>1</v>
          </cell>
          <cell r="Y157">
            <v>1</v>
          </cell>
        </row>
        <row r="158">
          <cell r="A158">
            <v>147</v>
          </cell>
          <cell r="B158" t="str">
            <v>U5x34.5*25.0</v>
          </cell>
          <cell r="C158">
            <v>635</v>
          </cell>
          <cell r="D158">
            <v>876</v>
          </cell>
          <cell r="E158">
            <v>12</v>
          </cell>
          <cell r="F158">
            <v>12</v>
          </cell>
          <cell r="G158">
            <v>12</v>
          </cell>
          <cell r="H158">
            <v>12</v>
          </cell>
          <cell r="I158">
            <v>2</v>
          </cell>
          <cell r="J158">
            <v>2</v>
          </cell>
          <cell r="K158">
            <v>204</v>
          </cell>
          <cell r="L158">
            <v>3</v>
          </cell>
          <cell r="M158">
            <v>25</v>
          </cell>
          <cell r="N158">
            <v>56</v>
          </cell>
          <cell r="O158">
            <v>56</v>
          </cell>
          <cell r="P158">
            <v>78</v>
          </cell>
          <cell r="Q158">
            <v>0</v>
          </cell>
          <cell r="R158">
            <v>0.1</v>
          </cell>
          <cell r="S158">
            <v>0.1</v>
          </cell>
          <cell r="T158">
            <v>0.1</v>
          </cell>
          <cell r="U158">
            <v>1</v>
          </cell>
          <cell r="V158">
            <v>15</v>
          </cell>
          <cell r="W158">
            <v>13</v>
          </cell>
          <cell r="X158">
            <v>1</v>
          </cell>
          <cell r="Y158">
            <v>1</v>
          </cell>
        </row>
        <row r="159">
          <cell r="A159">
            <v>148</v>
          </cell>
          <cell r="B159" t="str">
            <v>U5 39.5*31.0</v>
          </cell>
          <cell r="C159">
            <v>787</v>
          </cell>
          <cell r="D159">
            <v>1003</v>
          </cell>
          <cell r="E159">
            <v>8</v>
          </cell>
          <cell r="F159">
            <v>8</v>
          </cell>
          <cell r="G159">
            <v>8</v>
          </cell>
          <cell r="H159">
            <v>8</v>
          </cell>
          <cell r="I159">
            <v>1</v>
          </cell>
          <cell r="J159">
            <v>1</v>
          </cell>
          <cell r="K159">
            <v>204</v>
          </cell>
          <cell r="L159">
            <v>1</v>
          </cell>
          <cell r="M159">
            <v>20</v>
          </cell>
          <cell r="N159">
            <v>45</v>
          </cell>
          <cell r="O159">
            <v>45</v>
          </cell>
          <cell r="P159">
            <v>63</v>
          </cell>
          <cell r="Q159">
            <v>0</v>
          </cell>
          <cell r="R159">
            <v>0.1</v>
          </cell>
          <cell r="S159">
            <v>0.1</v>
          </cell>
          <cell r="T159">
            <v>0.1</v>
          </cell>
          <cell r="U159">
            <v>1</v>
          </cell>
          <cell r="V159">
            <v>15</v>
          </cell>
          <cell r="W159">
            <v>13</v>
          </cell>
          <cell r="X159">
            <v>1</v>
          </cell>
          <cell r="Y159">
            <v>1</v>
          </cell>
        </row>
        <row r="160">
          <cell r="A160">
            <v>149</v>
          </cell>
          <cell r="B160" t="str">
            <v>U5x39.5*31.0</v>
          </cell>
          <cell r="C160">
            <v>787</v>
          </cell>
          <cell r="D160">
            <v>1003</v>
          </cell>
          <cell r="E160">
            <v>12</v>
          </cell>
          <cell r="F160">
            <v>12</v>
          </cell>
          <cell r="G160">
            <v>12</v>
          </cell>
          <cell r="H160">
            <v>12</v>
          </cell>
          <cell r="I160">
            <v>2</v>
          </cell>
          <cell r="J160">
            <v>2</v>
          </cell>
          <cell r="K160">
            <v>204</v>
          </cell>
          <cell r="L160">
            <v>3</v>
          </cell>
          <cell r="M160">
            <v>20</v>
          </cell>
          <cell r="N160">
            <v>45</v>
          </cell>
          <cell r="O160">
            <v>45</v>
          </cell>
          <cell r="P160">
            <v>63</v>
          </cell>
          <cell r="Q160">
            <v>0</v>
          </cell>
          <cell r="R160">
            <v>0.1</v>
          </cell>
          <cell r="S160">
            <v>0.1</v>
          </cell>
          <cell r="T160">
            <v>0.1</v>
          </cell>
          <cell r="U160">
            <v>1</v>
          </cell>
          <cell r="V160">
            <v>15</v>
          </cell>
          <cell r="W160">
            <v>13</v>
          </cell>
          <cell r="X160">
            <v>1</v>
          </cell>
          <cell r="Y160">
            <v>1</v>
          </cell>
        </row>
        <row r="161">
          <cell r="A161">
            <v>150</v>
          </cell>
          <cell r="B161" t="str">
            <v/>
          </cell>
          <cell r="C161" t="str">
            <v/>
          </cell>
          <cell r="D161" t="str">
            <v/>
          </cell>
          <cell r="E161" t="str">
            <v/>
          </cell>
          <cell r="F161" t="str">
            <v/>
          </cell>
          <cell r="G161" t="str">
            <v/>
          </cell>
          <cell r="H161" t="str">
            <v/>
          </cell>
          <cell r="I161" t="str">
            <v/>
          </cell>
          <cell r="J161" t="str">
            <v/>
          </cell>
          <cell r="K161" t="str">
            <v/>
          </cell>
          <cell r="L161" t="str">
            <v/>
          </cell>
          <cell r="M161" t="str">
            <v/>
          </cell>
          <cell r="N161" t="str">
            <v/>
          </cell>
          <cell r="O161" t="str">
            <v/>
          </cell>
          <cell r="P161" t="str">
            <v/>
          </cell>
          <cell r="Q161" t="str">
            <v/>
          </cell>
          <cell r="R161" t="str">
            <v/>
          </cell>
          <cell r="S161" t="str">
            <v/>
          </cell>
          <cell r="T161" t="str">
            <v/>
          </cell>
          <cell r="U161" t="str">
            <v/>
          </cell>
          <cell r="V161" t="str">
            <v/>
          </cell>
          <cell r="W161" t="str">
            <v/>
          </cell>
          <cell r="X161" t="str">
            <v/>
          </cell>
          <cell r="Y161" t="str">
            <v/>
          </cell>
        </row>
        <row r="162">
          <cell r="A162">
            <v>151</v>
          </cell>
          <cell r="B162" t="str">
            <v>U6+33.5*27.0</v>
          </cell>
          <cell r="C162">
            <v>686</v>
          </cell>
          <cell r="D162">
            <v>851</v>
          </cell>
          <cell r="E162">
            <v>8</v>
          </cell>
          <cell r="F162">
            <v>8</v>
          </cell>
          <cell r="G162">
            <v>8</v>
          </cell>
          <cell r="H162">
            <v>8</v>
          </cell>
          <cell r="I162">
            <v>1</v>
          </cell>
          <cell r="J162">
            <v>1</v>
          </cell>
          <cell r="K162">
            <v>204</v>
          </cell>
          <cell r="L162">
            <v>1</v>
          </cell>
          <cell r="M162">
            <v>23</v>
          </cell>
          <cell r="N162">
            <v>52</v>
          </cell>
          <cell r="O162">
            <v>52</v>
          </cell>
          <cell r="P162">
            <v>73</v>
          </cell>
          <cell r="Q162">
            <v>0</v>
          </cell>
          <cell r="R162">
            <v>0.1</v>
          </cell>
          <cell r="S162">
            <v>0.1</v>
          </cell>
          <cell r="T162">
            <v>0.35</v>
          </cell>
          <cell r="U162">
            <v>3</v>
          </cell>
          <cell r="V162">
            <v>15</v>
          </cell>
          <cell r="W162">
            <v>13</v>
          </cell>
          <cell r="X162">
            <v>1</v>
          </cell>
          <cell r="Y162">
            <v>1</v>
          </cell>
        </row>
        <row r="163">
          <cell r="A163">
            <v>152</v>
          </cell>
          <cell r="B163" t="str">
            <v/>
          </cell>
          <cell r="C163" t="str">
            <v/>
          </cell>
          <cell r="D163" t="str">
            <v/>
          </cell>
          <cell r="E163" t="str">
            <v/>
          </cell>
          <cell r="F163" t="str">
            <v/>
          </cell>
          <cell r="G163" t="str">
            <v/>
          </cell>
          <cell r="H163" t="str">
            <v/>
          </cell>
          <cell r="I163" t="str">
            <v/>
          </cell>
          <cell r="J163" t="str">
            <v/>
          </cell>
          <cell r="K163" t="str">
            <v/>
          </cell>
          <cell r="L163" t="str">
            <v/>
          </cell>
          <cell r="M163" t="str">
            <v/>
          </cell>
          <cell r="N163" t="str">
            <v/>
          </cell>
          <cell r="O163" t="str">
            <v/>
          </cell>
          <cell r="P163" t="str">
            <v/>
          </cell>
          <cell r="Q163" t="str">
            <v/>
          </cell>
          <cell r="R163" t="str">
            <v/>
          </cell>
          <cell r="S163" t="str">
            <v/>
          </cell>
          <cell r="T163" t="str">
            <v/>
          </cell>
          <cell r="U163" t="str">
            <v/>
          </cell>
          <cell r="V163" t="str">
            <v/>
          </cell>
          <cell r="W163" t="str">
            <v/>
          </cell>
          <cell r="X163" t="str">
            <v/>
          </cell>
          <cell r="Y163" t="str">
            <v/>
          </cell>
        </row>
        <row r="164">
          <cell r="A164">
            <v>153</v>
          </cell>
          <cell r="B164" t="str">
            <v/>
          </cell>
          <cell r="C164" t="str">
            <v/>
          </cell>
          <cell r="D164" t="str">
            <v/>
          </cell>
          <cell r="E164" t="str">
            <v/>
          </cell>
          <cell r="F164" t="str">
            <v/>
          </cell>
          <cell r="G164" t="str">
            <v/>
          </cell>
          <cell r="H164" t="str">
            <v/>
          </cell>
          <cell r="I164" t="str">
            <v/>
          </cell>
          <cell r="J164" t="str">
            <v/>
          </cell>
          <cell r="K164" t="str">
            <v/>
          </cell>
          <cell r="L164" t="str">
            <v/>
          </cell>
          <cell r="M164" t="str">
            <v/>
          </cell>
          <cell r="N164" t="str">
            <v/>
          </cell>
          <cell r="O164" t="str">
            <v/>
          </cell>
          <cell r="P164" t="str">
            <v/>
          </cell>
          <cell r="Q164" t="str">
            <v/>
          </cell>
          <cell r="R164" t="str">
            <v/>
          </cell>
          <cell r="S164" t="str">
            <v/>
          </cell>
          <cell r="T164" t="str">
            <v/>
          </cell>
          <cell r="U164" t="str">
            <v/>
          </cell>
          <cell r="V164" t="str">
            <v/>
          </cell>
          <cell r="W164" t="str">
            <v/>
          </cell>
          <cell r="X164" t="str">
            <v/>
          </cell>
          <cell r="Y164" t="str">
            <v/>
          </cell>
        </row>
        <row r="165">
          <cell r="A165">
            <v>154</v>
          </cell>
          <cell r="B165" t="str">
            <v/>
          </cell>
          <cell r="C165" t="str">
            <v/>
          </cell>
          <cell r="D165" t="str">
            <v/>
          </cell>
          <cell r="E165" t="str">
            <v/>
          </cell>
          <cell r="F165" t="str">
            <v/>
          </cell>
          <cell r="G165" t="str">
            <v/>
          </cell>
          <cell r="H165" t="str">
            <v/>
          </cell>
          <cell r="I165" t="str">
            <v/>
          </cell>
          <cell r="J165" t="str">
            <v/>
          </cell>
          <cell r="K165" t="str">
            <v/>
          </cell>
          <cell r="L165" t="str">
            <v/>
          </cell>
          <cell r="M165" t="str">
            <v/>
          </cell>
          <cell r="N165" t="str">
            <v/>
          </cell>
          <cell r="O165" t="str">
            <v/>
          </cell>
          <cell r="P165" t="str">
            <v/>
          </cell>
          <cell r="Q165" t="str">
            <v/>
          </cell>
          <cell r="R165" t="str">
            <v/>
          </cell>
          <cell r="S165" t="str">
            <v/>
          </cell>
          <cell r="T165" t="str">
            <v/>
          </cell>
          <cell r="U165" t="str">
            <v/>
          </cell>
          <cell r="V165" t="str">
            <v/>
          </cell>
          <cell r="W165" t="str">
            <v/>
          </cell>
          <cell r="X165" t="str">
            <v/>
          </cell>
          <cell r="Y165" t="str">
            <v/>
          </cell>
        </row>
        <row r="166">
          <cell r="A166">
            <v>155</v>
          </cell>
          <cell r="B166" t="str">
            <v/>
          </cell>
          <cell r="C166" t="str">
            <v/>
          </cell>
          <cell r="D166" t="str">
            <v/>
          </cell>
          <cell r="E166" t="str">
            <v/>
          </cell>
          <cell r="F166" t="str">
            <v/>
          </cell>
          <cell r="G166" t="str">
            <v/>
          </cell>
          <cell r="H166" t="str">
            <v/>
          </cell>
          <cell r="I166" t="str">
            <v/>
          </cell>
          <cell r="J166" t="str">
            <v/>
          </cell>
          <cell r="K166" t="str">
            <v/>
          </cell>
          <cell r="L166" t="str">
            <v/>
          </cell>
          <cell r="M166" t="str">
            <v/>
          </cell>
          <cell r="N166" t="str">
            <v/>
          </cell>
          <cell r="O166" t="str">
            <v/>
          </cell>
          <cell r="P166" t="str">
            <v/>
          </cell>
          <cell r="Q166" t="str">
            <v/>
          </cell>
          <cell r="R166" t="str">
            <v/>
          </cell>
          <cell r="S166" t="str">
            <v/>
          </cell>
          <cell r="T166" t="str">
            <v/>
          </cell>
          <cell r="U166" t="str">
            <v/>
          </cell>
          <cell r="V166" t="str">
            <v/>
          </cell>
          <cell r="W166" t="str">
            <v/>
          </cell>
          <cell r="X166" t="str">
            <v/>
          </cell>
          <cell r="Y166" t="str">
            <v/>
          </cell>
        </row>
        <row r="167">
          <cell r="A167">
            <v>156</v>
          </cell>
          <cell r="B167" t="str">
            <v>U6 27.5*23.0</v>
          </cell>
          <cell r="C167">
            <v>584</v>
          </cell>
          <cell r="D167">
            <v>699</v>
          </cell>
          <cell r="E167">
            <v>8</v>
          </cell>
          <cell r="F167">
            <v>8</v>
          </cell>
          <cell r="G167">
            <v>8</v>
          </cell>
          <cell r="H167">
            <v>8</v>
          </cell>
          <cell r="I167">
            <v>1</v>
          </cell>
          <cell r="J167">
            <v>1</v>
          </cell>
          <cell r="K167">
            <v>204</v>
          </cell>
          <cell r="L167">
            <v>1</v>
          </cell>
          <cell r="M167">
            <v>27</v>
          </cell>
          <cell r="N167">
            <v>61</v>
          </cell>
          <cell r="O167">
            <v>61</v>
          </cell>
          <cell r="P167">
            <v>84</v>
          </cell>
          <cell r="Q167">
            <v>0</v>
          </cell>
          <cell r="R167">
            <v>0.1</v>
          </cell>
          <cell r="S167">
            <v>0.1</v>
          </cell>
          <cell r="T167">
            <v>0.1</v>
          </cell>
          <cell r="U167">
            <v>1</v>
          </cell>
          <cell r="V167">
            <v>15</v>
          </cell>
          <cell r="W167">
            <v>13</v>
          </cell>
          <cell r="X167">
            <v>1</v>
          </cell>
          <cell r="Y167">
            <v>1</v>
          </cell>
        </row>
        <row r="168">
          <cell r="A168">
            <v>157</v>
          </cell>
          <cell r="B168" t="str">
            <v>U6b33.5*27.0</v>
          </cell>
          <cell r="C168">
            <v>686</v>
          </cell>
          <cell r="D168">
            <v>851</v>
          </cell>
          <cell r="E168">
            <v>31</v>
          </cell>
          <cell r="F168">
            <v>31</v>
          </cell>
          <cell r="G168">
            <v>49</v>
          </cell>
          <cell r="H168">
            <v>49</v>
          </cell>
          <cell r="I168">
            <v>1</v>
          </cell>
          <cell r="J168">
            <v>1</v>
          </cell>
          <cell r="K168">
            <v>204</v>
          </cell>
          <cell r="L168">
            <v>1</v>
          </cell>
          <cell r="M168">
            <v>23</v>
          </cell>
          <cell r="N168">
            <v>52</v>
          </cell>
          <cell r="O168">
            <v>52</v>
          </cell>
          <cell r="P168">
            <v>73</v>
          </cell>
          <cell r="Q168">
            <v>0</v>
          </cell>
          <cell r="R168">
            <v>0.1</v>
          </cell>
          <cell r="S168">
            <v>0.1</v>
          </cell>
          <cell r="T168">
            <v>0.1</v>
          </cell>
          <cell r="U168">
            <v>1</v>
          </cell>
          <cell r="V168">
            <v>15</v>
          </cell>
          <cell r="W168">
            <v>13</v>
          </cell>
          <cell r="X168">
            <v>1</v>
          </cell>
          <cell r="Y168">
            <v>1</v>
          </cell>
        </row>
        <row r="169">
          <cell r="A169">
            <v>158</v>
          </cell>
          <cell r="B169" t="str">
            <v>U6+30.5*25.5</v>
          </cell>
          <cell r="C169">
            <v>648</v>
          </cell>
          <cell r="D169">
            <v>775</v>
          </cell>
          <cell r="E169">
            <v>8</v>
          </cell>
          <cell r="F169">
            <v>8</v>
          </cell>
          <cell r="G169">
            <v>8</v>
          </cell>
          <cell r="H169">
            <v>8</v>
          </cell>
          <cell r="I169">
            <v>1</v>
          </cell>
          <cell r="J169">
            <v>1</v>
          </cell>
          <cell r="K169">
            <v>204</v>
          </cell>
          <cell r="L169">
            <v>1</v>
          </cell>
          <cell r="M169">
            <v>25</v>
          </cell>
          <cell r="N169">
            <v>55</v>
          </cell>
          <cell r="O169">
            <v>55</v>
          </cell>
          <cell r="P169">
            <v>77</v>
          </cell>
          <cell r="Q169">
            <v>0</v>
          </cell>
          <cell r="R169">
            <v>0.1</v>
          </cell>
          <cell r="S169">
            <v>0.1</v>
          </cell>
          <cell r="T169">
            <v>0.35</v>
          </cell>
          <cell r="U169">
            <v>3</v>
          </cell>
          <cell r="V169">
            <v>15</v>
          </cell>
          <cell r="W169">
            <v>13</v>
          </cell>
          <cell r="X169">
            <v>1</v>
          </cell>
          <cell r="Y169">
            <v>1</v>
          </cell>
        </row>
        <row r="170">
          <cell r="A170">
            <v>159</v>
          </cell>
          <cell r="B170" t="str">
            <v>U6 30.5*25.5</v>
          </cell>
          <cell r="C170">
            <v>648</v>
          </cell>
          <cell r="D170">
            <v>775</v>
          </cell>
          <cell r="E170">
            <v>8</v>
          </cell>
          <cell r="F170">
            <v>8</v>
          </cell>
          <cell r="G170">
            <v>8</v>
          </cell>
          <cell r="H170">
            <v>8</v>
          </cell>
          <cell r="I170">
            <v>1</v>
          </cell>
          <cell r="J170">
            <v>1</v>
          </cell>
          <cell r="K170">
            <v>204</v>
          </cell>
          <cell r="L170">
            <v>1</v>
          </cell>
          <cell r="M170">
            <v>25</v>
          </cell>
          <cell r="N170">
            <v>55</v>
          </cell>
          <cell r="O170">
            <v>55</v>
          </cell>
          <cell r="P170">
            <v>77</v>
          </cell>
          <cell r="Q170">
            <v>0</v>
          </cell>
          <cell r="R170">
            <v>0.1</v>
          </cell>
          <cell r="S170">
            <v>0.1</v>
          </cell>
          <cell r="T170">
            <v>0.1</v>
          </cell>
          <cell r="U170">
            <v>1</v>
          </cell>
          <cell r="V170">
            <v>15</v>
          </cell>
          <cell r="W170">
            <v>13</v>
          </cell>
          <cell r="X170">
            <v>1</v>
          </cell>
          <cell r="Y170">
            <v>1</v>
          </cell>
        </row>
        <row r="171">
          <cell r="A171">
            <v>160</v>
          </cell>
          <cell r="B171" t="str">
            <v>U6a30.5*25.5</v>
          </cell>
          <cell r="C171">
            <v>648</v>
          </cell>
          <cell r="D171">
            <v>775</v>
          </cell>
          <cell r="E171">
            <v>42</v>
          </cell>
          <cell r="F171">
            <v>42</v>
          </cell>
          <cell r="G171">
            <v>51</v>
          </cell>
          <cell r="H171">
            <v>51</v>
          </cell>
          <cell r="I171">
            <v>1</v>
          </cell>
          <cell r="J171">
            <v>1</v>
          </cell>
          <cell r="K171">
            <v>204</v>
          </cell>
          <cell r="L171">
            <v>1</v>
          </cell>
          <cell r="M171">
            <v>25</v>
          </cell>
          <cell r="N171">
            <v>55</v>
          </cell>
          <cell r="O171">
            <v>55</v>
          </cell>
          <cell r="P171">
            <v>77</v>
          </cell>
          <cell r="Q171">
            <v>0</v>
          </cell>
          <cell r="R171">
            <v>0.1</v>
          </cell>
          <cell r="S171">
            <v>0.1</v>
          </cell>
          <cell r="T171">
            <v>0.1</v>
          </cell>
          <cell r="U171">
            <v>1</v>
          </cell>
          <cell r="V171">
            <v>15</v>
          </cell>
          <cell r="W171">
            <v>13</v>
          </cell>
          <cell r="X171">
            <v>1</v>
          </cell>
          <cell r="Y171">
            <v>1</v>
          </cell>
        </row>
        <row r="172">
          <cell r="A172">
            <v>161</v>
          </cell>
          <cell r="B172" t="str">
            <v>U6 33.5*27.0</v>
          </cell>
          <cell r="C172">
            <v>686</v>
          </cell>
          <cell r="D172">
            <v>851</v>
          </cell>
          <cell r="E172">
            <v>8</v>
          </cell>
          <cell r="F172">
            <v>8</v>
          </cell>
          <cell r="G172">
            <v>8</v>
          </cell>
          <cell r="H172">
            <v>8</v>
          </cell>
          <cell r="I172">
            <v>1</v>
          </cell>
          <cell r="J172">
            <v>1</v>
          </cell>
          <cell r="K172">
            <v>204</v>
          </cell>
          <cell r="L172">
            <v>1</v>
          </cell>
          <cell r="M172">
            <v>23</v>
          </cell>
          <cell r="N172">
            <v>52</v>
          </cell>
          <cell r="O172">
            <v>52</v>
          </cell>
          <cell r="P172">
            <v>73</v>
          </cell>
          <cell r="Q172">
            <v>0</v>
          </cell>
          <cell r="R172">
            <v>0.1</v>
          </cell>
          <cell r="S172">
            <v>0.1</v>
          </cell>
          <cell r="T172">
            <v>0.1</v>
          </cell>
          <cell r="U172">
            <v>1</v>
          </cell>
          <cell r="V172">
            <v>15</v>
          </cell>
          <cell r="W172">
            <v>13</v>
          </cell>
          <cell r="X172">
            <v>1</v>
          </cell>
          <cell r="Y172">
            <v>1</v>
          </cell>
        </row>
        <row r="173">
          <cell r="A173">
            <v>162</v>
          </cell>
          <cell r="B173" t="str">
            <v>U6h33.5*27.0</v>
          </cell>
          <cell r="C173">
            <v>686</v>
          </cell>
          <cell r="D173">
            <v>851</v>
          </cell>
          <cell r="E173">
            <v>8</v>
          </cell>
          <cell r="F173">
            <v>8</v>
          </cell>
          <cell r="G173">
            <v>8</v>
          </cell>
          <cell r="H173">
            <v>8</v>
          </cell>
          <cell r="I173">
            <v>1</v>
          </cell>
          <cell r="J173">
            <v>2</v>
          </cell>
          <cell r="K173">
            <v>204</v>
          </cell>
          <cell r="L173">
            <v>2</v>
          </cell>
          <cell r="M173">
            <v>23</v>
          </cell>
          <cell r="N173">
            <v>52</v>
          </cell>
          <cell r="O173">
            <v>52</v>
          </cell>
          <cell r="P173">
            <v>73</v>
          </cell>
          <cell r="Q173">
            <v>0</v>
          </cell>
          <cell r="R173">
            <v>0.1</v>
          </cell>
          <cell r="S173">
            <v>0.1</v>
          </cell>
          <cell r="T173">
            <v>0.1</v>
          </cell>
          <cell r="U173">
            <v>1</v>
          </cell>
          <cell r="V173">
            <v>15</v>
          </cell>
          <cell r="W173">
            <v>13</v>
          </cell>
          <cell r="X173">
            <v>1</v>
          </cell>
          <cell r="Y173">
            <v>1</v>
          </cell>
        </row>
        <row r="174">
          <cell r="A174">
            <v>163</v>
          </cell>
          <cell r="B174" t="str">
            <v>U6x33.5*27.0</v>
          </cell>
          <cell r="C174">
            <v>686</v>
          </cell>
          <cell r="D174">
            <v>851</v>
          </cell>
          <cell r="E174">
            <v>8</v>
          </cell>
          <cell r="F174">
            <v>8</v>
          </cell>
          <cell r="G174">
            <v>8</v>
          </cell>
          <cell r="H174">
            <v>8</v>
          </cell>
          <cell r="I174">
            <v>2</v>
          </cell>
          <cell r="J174">
            <v>2</v>
          </cell>
          <cell r="K174">
            <v>204</v>
          </cell>
          <cell r="L174">
            <v>4</v>
          </cell>
          <cell r="M174">
            <v>23</v>
          </cell>
          <cell r="N174">
            <v>52</v>
          </cell>
          <cell r="O174">
            <v>52</v>
          </cell>
          <cell r="P174">
            <v>73</v>
          </cell>
          <cell r="Q174">
            <v>0</v>
          </cell>
          <cell r="R174">
            <v>0.1</v>
          </cell>
          <cell r="S174">
            <v>0.1</v>
          </cell>
          <cell r="T174">
            <v>0.1</v>
          </cell>
          <cell r="U174">
            <v>1</v>
          </cell>
          <cell r="V174">
            <v>15</v>
          </cell>
          <cell r="W174">
            <v>13</v>
          </cell>
          <cell r="X174">
            <v>1</v>
          </cell>
          <cell r="Y174">
            <v>1</v>
          </cell>
        </row>
        <row r="175">
          <cell r="A175">
            <v>164</v>
          </cell>
          <cell r="B175" t="str">
            <v>U6 36.5*28.0</v>
          </cell>
          <cell r="C175">
            <v>711</v>
          </cell>
          <cell r="D175">
            <v>927</v>
          </cell>
          <cell r="E175">
            <v>8</v>
          </cell>
          <cell r="F175">
            <v>8</v>
          </cell>
          <cell r="G175">
            <v>8</v>
          </cell>
          <cell r="H175">
            <v>8</v>
          </cell>
          <cell r="I175">
            <v>1</v>
          </cell>
          <cell r="J175">
            <v>1</v>
          </cell>
          <cell r="K175">
            <v>204</v>
          </cell>
          <cell r="L175">
            <v>1</v>
          </cell>
          <cell r="M175">
            <v>22</v>
          </cell>
          <cell r="N175">
            <v>50</v>
          </cell>
          <cell r="O175">
            <v>50</v>
          </cell>
          <cell r="P175">
            <v>70</v>
          </cell>
          <cell r="Q175">
            <v>0</v>
          </cell>
          <cell r="R175">
            <v>0.1</v>
          </cell>
          <cell r="S175">
            <v>0.1</v>
          </cell>
          <cell r="T175">
            <v>0.1</v>
          </cell>
          <cell r="U175">
            <v>1</v>
          </cell>
          <cell r="V175">
            <v>15</v>
          </cell>
          <cell r="W175">
            <v>13</v>
          </cell>
          <cell r="X175">
            <v>1</v>
          </cell>
          <cell r="Y175">
            <v>1</v>
          </cell>
        </row>
        <row r="176">
          <cell r="A176">
            <v>165</v>
          </cell>
          <cell r="B176" t="str">
            <v>U6h36.5*28.0</v>
          </cell>
          <cell r="C176">
            <v>711</v>
          </cell>
          <cell r="D176">
            <v>927</v>
          </cell>
          <cell r="E176">
            <v>14</v>
          </cell>
          <cell r="F176">
            <v>14</v>
          </cell>
          <cell r="G176">
            <v>22</v>
          </cell>
          <cell r="H176">
            <v>22</v>
          </cell>
          <cell r="I176">
            <v>1</v>
          </cell>
          <cell r="J176">
            <v>2</v>
          </cell>
          <cell r="K176">
            <v>204</v>
          </cell>
          <cell r="L176">
            <v>2</v>
          </cell>
          <cell r="M176">
            <v>22</v>
          </cell>
          <cell r="N176">
            <v>50</v>
          </cell>
          <cell r="O176">
            <v>50</v>
          </cell>
          <cell r="P176">
            <v>70</v>
          </cell>
          <cell r="Q176">
            <v>0</v>
          </cell>
          <cell r="R176">
            <v>0.1</v>
          </cell>
          <cell r="S176">
            <v>0.1</v>
          </cell>
          <cell r="T176">
            <v>0.1</v>
          </cell>
          <cell r="U176">
            <v>1</v>
          </cell>
          <cell r="V176">
            <v>15</v>
          </cell>
          <cell r="W176">
            <v>13</v>
          </cell>
          <cell r="X176">
            <v>1</v>
          </cell>
          <cell r="Y176">
            <v>1</v>
          </cell>
        </row>
        <row r="177">
          <cell r="A177">
            <v>166</v>
          </cell>
          <cell r="B177" t="str">
            <v>U6a33.5*27.0</v>
          </cell>
          <cell r="C177">
            <v>686</v>
          </cell>
          <cell r="D177">
            <v>851</v>
          </cell>
          <cell r="E177">
            <v>61</v>
          </cell>
          <cell r="F177">
            <v>61</v>
          </cell>
          <cell r="G177">
            <v>89</v>
          </cell>
          <cell r="H177">
            <v>89</v>
          </cell>
          <cell r="I177">
            <v>1</v>
          </cell>
          <cell r="J177">
            <v>1</v>
          </cell>
          <cell r="K177">
            <v>204</v>
          </cell>
          <cell r="L177">
            <v>1</v>
          </cell>
          <cell r="M177">
            <v>23</v>
          </cell>
          <cell r="N177">
            <v>52</v>
          </cell>
          <cell r="O177">
            <v>52</v>
          </cell>
          <cell r="P177">
            <v>73</v>
          </cell>
          <cell r="Q177">
            <v>0</v>
          </cell>
          <cell r="R177">
            <v>0.1</v>
          </cell>
          <cell r="S177">
            <v>0.1</v>
          </cell>
          <cell r="T177">
            <v>0.1</v>
          </cell>
          <cell r="U177">
            <v>1</v>
          </cell>
          <cell r="V177">
            <v>15</v>
          </cell>
          <cell r="W177">
            <v>13</v>
          </cell>
          <cell r="X177">
            <v>1</v>
          </cell>
          <cell r="Y177">
            <v>1</v>
          </cell>
        </row>
        <row r="178">
          <cell r="A178">
            <v>167</v>
          </cell>
          <cell r="B178" t="str">
            <v>U6 37.5*30.0</v>
          </cell>
          <cell r="C178">
            <v>762</v>
          </cell>
          <cell r="D178">
            <v>953</v>
          </cell>
          <cell r="E178">
            <v>14</v>
          </cell>
          <cell r="F178">
            <v>14</v>
          </cell>
          <cell r="G178">
            <v>15</v>
          </cell>
          <cell r="H178">
            <v>15</v>
          </cell>
          <cell r="I178">
            <v>1</v>
          </cell>
          <cell r="J178">
            <v>1</v>
          </cell>
          <cell r="K178">
            <v>204</v>
          </cell>
          <cell r="L178">
            <v>1</v>
          </cell>
          <cell r="M178">
            <v>21</v>
          </cell>
          <cell r="N178">
            <v>47</v>
          </cell>
          <cell r="O178">
            <v>47</v>
          </cell>
          <cell r="P178">
            <v>65</v>
          </cell>
          <cell r="Q178">
            <v>0</v>
          </cell>
          <cell r="R178">
            <v>0.1</v>
          </cell>
          <cell r="S178">
            <v>0.1</v>
          </cell>
          <cell r="T178">
            <v>0.1</v>
          </cell>
          <cell r="U178">
            <v>1</v>
          </cell>
          <cell r="V178">
            <v>15</v>
          </cell>
          <cell r="W178">
            <v>13</v>
          </cell>
          <cell r="X178">
            <v>1</v>
          </cell>
          <cell r="Y178">
            <v>1</v>
          </cell>
        </row>
        <row r="179">
          <cell r="A179">
            <v>168</v>
          </cell>
          <cell r="B179" t="str">
            <v>U6+37.5*30.0</v>
          </cell>
          <cell r="C179">
            <v>762</v>
          </cell>
          <cell r="D179">
            <v>953</v>
          </cell>
          <cell r="E179">
            <v>14</v>
          </cell>
          <cell r="F179">
            <v>14</v>
          </cell>
          <cell r="G179">
            <v>15</v>
          </cell>
          <cell r="H179">
            <v>15</v>
          </cell>
          <cell r="I179">
            <v>1</v>
          </cell>
          <cell r="J179">
            <v>1</v>
          </cell>
          <cell r="K179">
            <v>204</v>
          </cell>
          <cell r="L179">
            <v>1</v>
          </cell>
          <cell r="M179">
            <v>21</v>
          </cell>
          <cell r="N179">
            <v>47</v>
          </cell>
          <cell r="O179">
            <v>47</v>
          </cell>
          <cell r="P179">
            <v>65</v>
          </cell>
          <cell r="Q179">
            <v>0</v>
          </cell>
          <cell r="R179">
            <v>0.1</v>
          </cell>
          <cell r="S179">
            <v>0.1</v>
          </cell>
          <cell r="T179">
            <v>0.35</v>
          </cell>
          <cell r="U179">
            <v>3</v>
          </cell>
          <cell r="V179">
            <v>15</v>
          </cell>
          <cell r="W179">
            <v>13</v>
          </cell>
          <cell r="X179">
            <v>1</v>
          </cell>
          <cell r="Y179">
            <v>1</v>
          </cell>
        </row>
        <row r="180">
          <cell r="A180">
            <v>169</v>
          </cell>
          <cell r="B180" t="str">
            <v>U6=37.5*30.0</v>
          </cell>
          <cell r="C180">
            <v>762</v>
          </cell>
          <cell r="D180">
            <v>953</v>
          </cell>
          <cell r="E180">
            <v>14</v>
          </cell>
          <cell r="F180">
            <v>14</v>
          </cell>
          <cell r="G180">
            <v>15</v>
          </cell>
          <cell r="H180">
            <v>15</v>
          </cell>
          <cell r="I180">
            <v>1</v>
          </cell>
          <cell r="J180">
            <v>1</v>
          </cell>
          <cell r="K180">
            <v>204</v>
          </cell>
          <cell r="L180">
            <v>1</v>
          </cell>
          <cell r="M180">
            <v>21</v>
          </cell>
          <cell r="N180">
            <v>47</v>
          </cell>
          <cell r="O180">
            <v>47</v>
          </cell>
          <cell r="P180">
            <v>65</v>
          </cell>
          <cell r="Q180">
            <v>0</v>
          </cell>
          <cell r="R180">
            <v>0.1</v>
          </cell>
          <cell r="S180">
            <v>0.1</v>
          </cell>
          <cell r="T180">
            <v>0.5</v>
          </cell>
          <cell r="U180">
            <v>3</v>
          </cell>
          <cell r="V180">
            <v>15</v>
          </cell>
          <cell r="W180">
            <v>13</v>
          </cell>
          <cell r="X180">
            <v>1</v>
          </cell>
          <cell r="Y180">
            <v>1</v>
          </cell>
        </row>
        <row r="181">
          <cell r="A181">
            <v>170</v>
          </cell>
          <cell r="B181" t="str">
            <v>U6x39.5*30.5</v>
          </cell>
          <cell r="C181">
            <v>775</v>
          </cell>
          <cell r="D181">
            <v>1003</v>
          </cell>
          <cell r="E181">
            <v>8</v>
          </cell>
          <cell r="F181">
            <v>8</v>
          </cell>
          <cell r="G181">
            <v>8</v>
          </cell>
          <cell r="H181">
            <v>8</v>
          </cell>
          <cell r="I181">
            <v>2</v>
          </cell>
          <cell r="J181">
            <v>2</v>
          </cell>
          <cell r="K181">
            <v>204</v>
          </cell>
          <cell r="L181">
            <v>4</v>
          </cell>
          <cell r="M181">
            <v>20</v>
          </cell>
          <cell r="N181">
            <v>46</v>
          </cell>
          <cell r="O181">
            <v>46</v>
          </cell>
          <cell r="P181">
            <v>64</v>
          </cell>
          <cell r="Q181">
            <v>0</v>
          </cell>
          <cell r="R181">
            <v>0.1</v>
          </cell>
          <cell r="S181">
            <v>0.1</v>
          </cell>
          <cell r="T181">
            <v>0.1</v>
          </cell>
          <cell r="U181">
            <v>1</v>
          </cell>
          <cell r="V181">
            <v>15</v>
          </cell>
          <cell r="W181">
            <v>13</v>
          </cell>
          <cell r="X181">
            <v>1</v>
          </cell>
          <cell r="Y181">
            <v>1</v>
          </cell>
        </row>
        <row r="182">
          <cell r="A182">
            <v>171</v>
          </cell>
          <cell r="B182" t="str">
            <v/>
          </cell>
          <cell r="C182" t="str">
            <v/>
          </cell>
          <cell r="D182" t="str">
            <v/>
          </cell>
          <cell r="E182" t="str">
            <v/>
          </cell>
          <cell r="F182" t="str">
            <v/>
          </cell>
          <cell r="G182" t="str">
            <v/>
          </cell>
          <cell r="H182" t="str">
            <v/>
          </cell>
          <cell r="I182" t="str">
            <v/>
          </cell>
          <cell r="J182" t="str">
            <v/>
          </cell>
          <cell r="K182" t="str">
            <v/>
          </cell>
          <cell r="L182" t="str">
            <v/>
          </cell>
          <cell r="M182" t="str">
            <v/>
          </cell>
          <cell r="N182" t="str">
            <v/>
          </cell>
          <cell r="O182" t="str">
            <v/>
          </cell>
          <cell r="P182" t="str">
            <v/>
          </cell>
          <cell r="Q182" t="str">
            <v/>
          </cell>
          <cell r="R182" t="str">
            <v/>
          </cell>
          <cell r="S182" t="str">
            <v/>
          </cell>
          <cell r="T182" t="str">
            <v/>
          </cell>
          <cell r="U182" t="str">
            <v/>
          </cell>
          <cell r="V182" t="str">
            <v/>
          </cell>
          <cell r="W182" t="str">
            <v/>
          </cell>
          <cell r="X182" t="str">
            <v/>
          </cell>
          <cell r="Y182" t="str">
            <v/>
          </cell>
        </row>
        <row r="183">
          <cell r="A183">
            <v>172</v>
          </cell>
          <cell r="B183" t="str">
            <v/>
          </cell>
          <cell r="C183" t="str">
            <v/>
          </cell>
          <cell r="D183" t="str">
            <v/>
          </cell>
          <cell r="E183" t="str">
            <v/>
          </cell>
          <cell r="F183" t="str">
            <v/>
          </cell>
          <cell r="G183" t="str">
            <v/>
          </cell>
          <cell r="H183" t="str">
            <v/>
          </cell>
          <cell r="I183" t="str">
            <v/>
          </cell>
          <cell r="J183" t="str">
            <v/>
          </cell>
          <cell r="K183" t="str">
            <v/>
          </cell>
          <cell r="L183" t="str">
            <v/>
          </cell>
          <cell r="M183" t="str">
            <v/>
          </cell>
          <cell r="N183" t="str">
            <v/>
          </cell>
          <cell r="O183" t="str">
            <v/>
          </cell>
          <cell r="P183" t="str">
            <v/>
          </cell>
          <cell r="Q183" t="str">
            <v/>
          </cell>
          <cell r="R183" t="str">
            <v/>
          </cell>
          <cell r="S183" t="str">
            <v/>
          </cell>
          <cell r="T183" t="str">
            <v/>
          </cell>
          <cell r="U183" t="str">
            <v/>
          </cell>
          <cell r="V183" t="str">
            <v/>
          </cell>
          <cell r="W183" t="str">
            <v/>
          </cell>
          <cell r="X183" t="str">
            <v/>
          </cell>
          <cell r="Y183" t="str">
            <v/>
          </cell>
        </row>
        <row r="184">
          <cell r="A184">
            <v>173</v>
          </cell>
          <cell r="B184" t="str">
            <v>U6h45.0*27.5</v>
          </cell>
          <cell r="C184">
            <v>699</v>
          </cell>
          <cell r="D184">
            <v>1143</v>
          </cell>
          <cell r="E184">
            <v>8</v>
          </cell>
          <cell r="F184">
            <v>8</v>
          </cell>
          <cell r="G184">
            <v>8</v>
          </cell>
          <cell r="H184">
            <v>8</v>
          </cell>
          <cell r="I184">
            <v>1</v>
          </cell>
          <cell r="J184">
            <v>2</v>
          </cell>
          <cell r="K184">
            <v>204</v>
          </cell>
          <cell r="L184">
            <v>2</v>
          </cell>
          <cell r="M184">
            <v>23</v>
          </cell>
          <cell r="N184">
            <v>51</v>
          </cell>
          <cell r="O184">
            <v>51</v>
          </cell>
          <cell r="P184">
            <v>71</v>
          </cell>
          <cell r="Q184">
            <v>0</v>
          </cell>
          <cell r="R184">
            <v>0.1</v>
          </cell>
          <cell r="S184">
            <v>0.1</v>
          </cell>
          <cell r="T184">
            <v>0.1</v>
          </cell>
          <cell r="U184">
            <v>1</v>
          </cell>
          <cell r="V184">
            <v>15</v>
          </cell>
          <cell r="W184">
            <v>13</v>
          </cell>
          <cell r="X184">
            <v>1</v>
          </cell>
          <cell r="Y184">
            <v>1</v>
          </cell>
        </row>
        <row r="185">
          <cell r="A185">
            <v>174</v>
          </cell>
          <cell r="B185" t="str">
            <v>U6 28.5*36.5</v>
          </cell>
          <cell r="C185">
            <v>927</v>
          </cell>
          <cell r="D185">
            <v>724</v>
          </cell>
          <cell r="E185">
            <v>22</v>
          </cell>
          <cell r="F185">
            <v>22</v>
          </cell>
          <cell r="G185">
            <v>20</v>
          </cell>
          <cell r="H185">
            <v>20</v>
          </cell>
          <cell r="I185">
            <v>1</v>
          </cell>
          <cell r="J185">
            <v>1</v>
          </cell>
          <cell r="K185">
            <v>204</v>
          </cell>
          <cell r="L185">
            <v>1</v>
          </cell>
          <cell r="M185">
            <v>16</v>
          </cell>
          <cell r="N185">
            <v>37</v>
          </cell>
          <cell r="O185">
            <v>37</v>
          </cell>
          <cell r="P185">
            <v>51</v>
          </cell>
          <cell r="Q185">
            <v>0</v>
          </cell>
          <cell r="R185">
            <v>0.1</v>
          </cell>
          <cell r="S185">
            <v>0.1</v>
          </cell>
          <cell r="T185">
            <v>0.1</v>
          </cell>
          <cell r="U185">
            <v>1</v>
          </cell>
          <cell r="V185">
            <v>15</v>
          </cell>
          <cell r="W185">
            <v>13</v>
          </cell>
          <cell r="X185">
            <v>1</v>
          </cell>
          <cell r="Y185">
            <v>1</v>
          </cell>
        </row>
        <row r="186">
          <cell r="A186">
            <v>175</v>
          </cell>
          <cell r="B186" t="str">
            <v>U6=35.5*28.0</v>
          </cell>
          <cell r="C186">
            <v>711</v>
          </cell>
          <cell r="D186">
            <v>902</v>
          </cell>
          <cell r="E186">
            <v>14</v>
          </cell>
          <cell r="F186">
            <v>14</v>
          </cell>
          <cell r="G186">
            <v>9</v>
          </cell>
          <cell r="H186">
            <v>9</v>
          </cell>
          <cell r="I186">
            <v>1</v>
          </cell>
          <cell r="J186">
            <v>1</v>
          </cell>
          <cell r="K186">
            <v>204</v>
          </cell>
          <cell r="L186">
            <v>1</v>
          </cell>
          <cell r="M186">
            <v>22</v>
          </cell>
          <cell r="N186">
            <v>50</v>
          </cell>
          <cell r="O186">
            <v>50</v>
          </cell>
          <cell r="P186">
            <v>70</v>
          </cell>
          <cell r="Q186">
            <v>0</v>
          </cell>
          <cell r="R186">
            <v>0.1</v>
          </cell>
          <cell r="S186">
            <v>0.1</v>
          </cell>
          <cell r="T186">
            <v>0.5</v>
          </cell>
          <cell r="U186">
            <v>3</v>
          </cell>
          <cell r="V186">
            <v>15</v>
          </cell>
          <cell r="W186">
            <v>13</v>
          </cell>
          <cell r="X186">
            <v>1</v>
          </cell>
          <cell r="Y186">
            <v>1</v>
          </cell>
        </row>
        <row r="187">
          <cell r="A187">
            <v>176</v>
          </cell>
          <cell r="B187" t="str">
            <v>U6 35.5*28.0</v>
          </cell>
          <cell r="C187">
            <v>711</v>
          </cell>
          <cell r="D187">
            <v>902</v>
          </cell>
          <cell r="E187">
            <v>14</v>
          </cell>
          <cell r="F187">
            <v>14</v>
          </cell>
          <cell r="G187">
            <v>9</v>
          </cell>
          <cell r="H187">
            <v>9</v>
          </cell>
          <cell r="I187">
            <v>1</v>
          </cell>
          <cell r="J187">
            <v>1</v>
          </cell>
          <cell r="K187">
            <v>204</v>
          </cell>
          <cell r="L187">
            <v>1</v>
          </cell>
          <cell r="M187">
            <v>22</v>
          </cell>
          <cell r="N187">
            <v>50</v>
          </cell>
          <cell r="O187">
            <v>50</v>
          </cell>
          <cell r="P187">
            <v>70</v>
          </cell>
          <cell r="Q187">
            <v>0</v>
          </cell>
          <cell r="R187">
            <v>0.1</v>
          </cell>
          <cell r="S187">
            <v>0.1</v>
          </cell>
          <cell r="T187">
            <v>0.1</v>
          </cell>
          <cell r="U187">
            <v>1</v>
          </cell>
          <cell r="V187">
            <v>15</v>
          </cell>
          <cell r="W187">
            <v>13</v>
          </cell>
          <cell r="X187">
            <v>1</v>
          </cell>
          <cell r="Y187">
            <v>1</v>
          </cell>
        </row>
        <row r="188">
          <cell r="A188">
            <v>177</v>
          </cell>
          <cell r="B188" t="str">
            <v>U6a35.5*28.0</v>
          </cell>
          <cell r="C188">
            <v>711</v>
          </cell>
          <cell r="D188">
            <v>902</v>
          </cell>
          <cell r="E188">
            <v>74</v>
          </cell>
          <cell r="F188">
            <v>74</v>
          </cell>
          <cell r="G188">
            <v>114</v>
          </cell>
          <cell r="H188">
            <v>114</v>
          </cell>
          <cell r="I188">
            <v>1</v>
          </cell>
          <cell r="J188">
            <v>1</v>
          </cell>
          <cell r="K188">
            <v>204</v>
          </cell>
          <cell r="L188">
            <v>1</v>
          </cell>
          <cell r="M188">
            <v>22</v>
          </cell>
          <cell r="N188">
            <v>50</v>
          </cell>
          <cell r="O188">
            <v>50</v>
          </cell>
          <cell r="P188">
            <v>70</v>
          </cell>
          <cell r="Q188">
            <v>0</v>
          </cell>
          <cell r="R188">
            <v>0.1</v>
          </cell>
          <cell r="S188">
            <v>0.1</v>
          </cell>
          <cell r="T188">
            <v>0.1</v>
          </cell>
          <cell r="U188">
            <v>1</v>
          </cell>
          <cell r="V188">
            <v>15</v>
          </cell>
          <cell r="W188">
            <v>13</v>
          </cell>
          <cell r="X188">
            <v>1</v>
          </cell>
          <cell r="Y188">
            <v>1</v>
          </cell>
        </row>
        <row r="189">
          <cell r="A189">
            <v>178</v>
          </cell>
          <cell r="B189" t="str">
            <v>U6+35.5*28.0</v>
          </cell>
          <cell r="C189">
            <v>711</v>
          </cell>
          <cell r="D189">
            <v>902</v>
          </cell>
          <cell r="E189">
            <v>14</v>
          </cell>
          <cell r="F189">
            <v>14</v>
          </cell>
          <cell r="G189">
            <v>9</v>
          </cell>
          <cell r="H189">
            <v>9</v>
          </cell>
          <cell r="I189">
            <v>1</v>
          </cell>
          <cell r="J189">
            <v>1</v>
          </cell>
          <cell r="K189">
            <v>204</v>
          </cell>
          <cell r="L189">
            <v>1</v>
          </cell>
          <cell r="M189">
            <v>22</v>
          </cell>
          <cell r="N189">
            <v>50</v>
          </cell>
          <cell r="O189">
            <v>50</v>
          </cell>
          <cell r="P189">
            <v>70</v>
          </cell>
          <cell r="Q189">
            <v>0</v>
          </cell>
          <cell r="R189">
            <v>0.1</v>
          </cell>
          <cell r="S189">
            <v>0.1</v>
          </cell>
          <cell r="T189">
            <v>0.35</v>
          </cell>
          <cell r="U189">
            <v>3</v>
          </cell>
          <cell r="V189">
            <v>15</v>
          </cell>
          <cell r="W189">
            <v>13</v>
          </cell>
          <cell r="X189">
            <v>1</v>
          </cell>
          <cell r="Y189">
            <v>1</v>
          </cell>
        </row>
        <row r="190">
          <cell r="A190">
            <v>179</v>
          </cell>
          <cell r="B190" t="str">
            <v/>
          </cell>
          <cell r="C190" t="str">
            <v/>
          </cell>
          <cell r="D190" t="str">
            <v/>
          </cell>
          <cell r="E190" t="str">
            <v/>
          </cell>
          <cell r="F190" t="str">
            <v/>
          </cell>
          <cell r="G190" t="str">
            <v/>
          </cell>
          <cell r="H190" t="str">
            <v/>
          </cell>
          <cell r="I190" t="str">
            <v/>
          </cell>
          <cell r="J190" t="str">
            <v/>
          </cell>
          <cell r="K190" t="str">
            <v/>
          </cell>
          <cell r="L190" t="str">
            <v/>
          </cell>
          <cell r="M190" t="str">
            <v/>
          </cell>
          <cell r="N190" t="str">
            <v/>
          </cell>
          <cell r="O190" t="str">
            <v/>
          </cell>
          <cell r="P190" t="str">
            <v/>
          </cell>
          <cell r="Q190" t="str">
            <v/>
          </cell>
          <cell r="R190" t="str">
            <v/>
          </cell>
          <cell r="S190" t="str">
            <v/>
          </cell>
          <cell r="T190" t="str">
            <v/>
          </cell>
          <cell r="U190" t="str">
            <v/>
          </cell>
          <cell r="V190" t="str">
            <v/>
          </cell>
          <cell r="W190" t="str">
            <v/>
          </cell>
          <cell r="X190" t="str">
            <v/>
          </cell>
          <cell r="Y190" t="str">
            <v/>
          </cell>
        </row>
        <row r="191">
          <cell r="A191">
            <v>180</v>
          </cell>
          <cell r="B191" t="str">
            <v>U6h35.5*28.0</v>
          </cell>
          <cell r="C191">
            <v>711</v>
          </cell>
          <cell r="D191">
            <v>902</v>
          </cell>
          <cell r="E191">
            <v>8</v>
          </cell>
          <cell r="F191">
            <v>8</v>
          </cell>
          <cell r="G191">
            <v>8</v>
          </cell>
          <cell r="H191">
            <v>8</v>
          </cell>
          <cell r="I191">
            <v>1</v>
          </cell>
          <cell r="J191">
            <v>2</v>
          </cell>
          <cell r="K191">
            <v>204</v>
          </cell>
          <cell r="L191">
            <v>2</v>
          </cell>
          <cell r="M191">
            <v>22</v>
          </cell>
          <cell r="N191">
            <v>50</v>
          </cell>
          <cell r="O191">
            <v>50</v>
          </cell>
          <cell r="P191">
            <v>70</v>
          </cell>
          <cell r="Q191">
            <v>0</v>
          </cell>
          <cell r="R191">
            <v>0.1</v>
          </cell>
          <cell r="S191">
            <v>0.1</v>
          </cell>
          <cell r="T191">
            <v>0.1</v>
          </cell>
          <cell r="U191">
            <v>1</v>
          </cell>
          <cell r="V191">
            <v>15</v>
          </cell>
          <cell r="W191">
            <v>13</v>
          </cell>
          <cell r="X191">
            <v>1</v>
          </cell>
          <cell r="Y191">
            <v>1</v>
          </cell>
        </row>
        <row r="192">
          <cell r="A192">
            <v>181</v>
          </cell>
          <cell r="B192" t="str">
            <v>U7 27.5*22.5</v>
          </cell>
          <cell r="C192">
            <v>572</v>
          </cell>
          <cell r="D192">
            <v>699</v>
          </cell>
          <cell r="E192">
            <v>8</v>
          </cell>
          <cell r="F192">
            <v>8</v>
          </cell>
          <cell r="G192">
            <v>8</v>
          </cell>
          <cell r="H192">
            <v>8</v>
          </cell>
          <cell r="I192">
            <v>1</v>
          </cell>
          <cell r="J192">
            <v>1</v>
          </cell>
          <cell r="K192">
            <v>204</v>
          </cell>
          <cell r="L192">
            <v>1</v>
          </cell>
          <cell r="M192">
            <v>32</v>
          </cell>
          <cell r="N192">
            <v>72</v>
          </cell>
          <cell r="O192">
            <v>72</v>
          </cell>
          <cell r="P192">
            <v>100</v>
          </cell>
          <cell r="Q192">
            <v>0</v>
          </cell>
          <cell r="R192">
            <v>0.1</v>
          </cell>
          <cell r="S192">
            <v>0.1</v>
          </cell>
          <cell r="T192">
            <v>0.1</v>
          </cell>
          <cell r="U192">
            <v>1</v>
          </cell>
          <cell r="V192">
            <v>15</v>
          </cell>
          <cell r="W192">
            <v>13</v>
          </cell>
          <cell r="X192">
            <v>1</v>
          </cell>
          <cell r="Y192">
            <v>1</v>
          </cell>
        </row>
        <row r="193">
          <cell r="A193">
            <v>182</v>
          </cell>
          <cell r="B193" t="str">
            <v>U7t29.5*24.5</v>
          </cell>
          <cell r="C193">
            <v>622</v>
          </cell>
          <cell r="D193">
            <v>749</v>
          </cell>
          <cell r="E193">
            <v>59</v>
          </cell>
          <cell r="F193">
            <v>59</v>
          </cell>
          <cell r="G193">
            <v>172</v>
          </cell>
          <cell r="H193">
            <v>172</v>
          </cell>
          <cell r="I193">
            <v>1</v>
          </cell>
          <cell r="J193">
            <v>1</v>
          </cell>
          <cell r="K193">
            <v>204</v>
          </cell>
          <cell r="L193">
            <v>1</v>
          </cell>
          <cell r="M193">
            <v>30</v>
          </cell>
          <cell r="N193">
            <v>67</v>
          </cell>
          <cell r="O193">
            <v>67</v>
          </cell>
          <cell r="P193">
            <v>93</v>
          </cell>
          <cell r="Q193">
            <v>0</v>
          </cell>
          <cell r="R193">
            <v>0.1</v>
          </cell>
          <cell r="S193">
            <v>0.1</v>
          </cell>
          <cell r="T193">
            <v>0.1</v>
          </cell>
          <cell r="U193">
            <v>1</v>
          </cell>
          <cell r="V193">
            <v>15</v>
          </cell>
          <cell r="W193">
            <v>13</v>
          </cell>
          <cell r="X193">
            <v>1</v>
          </cell>
          <cell r="Y193">
            <v>1</v>
          </cell>
        </row>
        <row r="194">
          <cell r="A194">
            <v>183</v>
          </cell>
          <cell r="B194" t="str">
            <v>U7 29.5*24.5</v>
          </cell>
          <cell r="C194">
            <v>622</v>
          </cell>
          <cell r="D194">
            <v>749</v>
          </cell>
          <cell r="E194">
            <v>8</v>
          </cell>
          <cell r="F194">
            <v>8</v>
          </cell>
          <cell r="G194">
            <v>8</v>
          </cell>
          <cell r="H194">
            <v>8</v>
          </cell>
          <cell r="I194">
            <v>1</v>
          </cell>
          <cell r="J194">
            <v>1</v>
          </cell>
          <cell r="K194">
            <v>204</v>
          </cell>
          <cell r="L194">
            <v>1</v>
          </cell>
          <cell r="M194">
            <v>30</v>
          </cell>
          <cell r="N194">
            <v>67</v>
          </cell>
          <cell r="O194">
            <v>67</v>
          </cell>
          <cell r="P194">
            <v>93</v>
          </cell>
          <cell r="Q194">
            <v>0</v>
          </cell>
          <cell r="R194">
            <v>0.1</v>
          </cell>
          <cell r="S194">
            <v>0.1</v>
          </cell>
          <cell r="T194">
            <v>0.1</v>
          </cell>
          <cell r="U194">
            <v>1</v>
          </cell>
          <cell r="V194">
            <v>15</v>
          </cell>
          <cell r="W194">
            <v>13</v>
          </cell>
          <cell r="X194">
            <v>1</v>
          </cell>
          <cell r="Y194">
            <v>1</v>
          </cell>
        </row>
        <row r="195">
          <cell r="A195">
            <v>184</v>
          </cell>
          <cell r="B195" t="str">
            <v>U7!29.5*24.5</v>
          </cell>
          <cell r="C195">
            <v>622</v>
          </cell>
          <cell r="D195">
            <v>749</v>
          </cell>
          <cell r="E195">
            <v>8</v>
          </cell>
          <cell r="F195">
            <v>8</v>
          </cell>
          <cell r="G195">
            <v>8</v>
          </cell>
          <cell r="H195">
            <v>8</v>
          </cell>
          <cell r="I195">
            <v>1</v>
          </cell>
          <cell r="J195">
            <v>1</v>
          </cell>
          <cell r="K195">
            <v>204</v>
          </cell>
          <cell r="L195">
            <v>1</v>
          </cell>
          <cell r="M195">
            <v>30</v>
          </cell>
          <cell r="N195">
            <v>67</v>
          </cell>
          <cell r="O195">
            <v>67</v>
          </cell>
          <cell r="P195">
            <v>93</v>
          </cell>
          <cell r="Q195">
            <v>0</v>
          </cell>
          <cell r="R195">
            <v>0.1</v>
          </cell>
          <cell r="S195">
            <v>0.1</v>
          </cell>
          <cell r="T195">
            <v>1</v>
          </cell>
          <cell r="U195">
            <v>3</v>
          </cell>
          <cell r="V195">
            <v>15</v>
          </cell>
          <cell r="W195">
            <v>13</v>
          </cell>
          <cell r="X195">
            <v>1</v>
          </cell>
          <cell r="Y195">
            <v>1</v>
          </cell>
        </row>
        <row r="196">
          <cell r="A196">
            <v>185</v>
          </cell>
          <cell r="B196" t="str">
            <v>U7 30.5*26.0</v>
          </cell>
          <cell r="C196">
            <v>660</v>
          </cell>
          <cell r="D196">
            <v>775</v>
          </cell>
          <cell r="E196">
            <v>8</v>
          </cell>
          <cell r="F196">
            <v>8</v>
          </cell>
          <cell r="G196">
            <v>8</v>
          </cell>
          <cell r="H196">
            <v>8</v>
          </cell>
          <cell r="I196">
            <v>1</v>
          </cell>
          <cell r="J196">
            <v>1</v>
          </cell>
          <cell r="K196">
            <v>204</v>
          </cell>
          <cell r="L196">
            <v>1</v>
          </cell>
          <cell r="M196">
            <v>28</v>
          </cell>
          <cell r="N196">
            <v>63</v>
          </cell>
          <cell r="O196">
            <v>63</v>
          </cell>
          <cell r="P196">
            <v>88</v>
          </cell>
          <cell r="Q196">
            <v>0</v>
          </cell>
          <cell r="R196">
            <v>0.1</v>
          </cell>
          <cell r="S196">
            <v>0.1</v>
          </cell>
          <cell r="T196">
            <v>0.1</v>
          </cell>
          <cell r="U196">
            <v>1</v>
          </cell>
          <cell r="V196">
            <v>15</v>
          </cell>
          <cell r="W196">
            <v>13</v>
          </cell>
          <cell r="X196">
            <v>1</v>
          </cell>
          <cell r="Y196">
            <v>1</v>
          </cell>
        </row>
        <row r="197">
          <cell r="A197">
            <v>186</v>
          </cell>
          <cell r="B197" t="str">
            <v>U7x29.5*24.5</v>
          </cell>
          <cell r="C197">
            <v>622</v>
          </cell>
          <cell r="D197">
            <v>749</v>
          </cell>
          <cell r="E197">
            <v>8</v>
          </cell>
          <cell r="F197">
            <v>8</v>
          </cell>
          <cell r="G197">
            <v>8</v>
          </cell>
          <cell r="H197">
            <v>8</v>
          </cell>
          <cell r="I197">
            <v>2</v>
          </cell>
          <cell r="J197">
            <v>2</v>
          </cell>
          <cell r="K197">
            <v>204</v>
          </cell>
          <cell r="L197">
            <v>4</v>
          </cell>
          <cell r="M197">
            <v>30</v>
          </cell>
          <cell r="N197">
            <v>67</v>
          </cell>
          <cell r="O197">
            <v>67</v>
          </cell>
          <cell r="P197">
            <v>93</v>
          </cell>
          <cell r="Q197">
            <v>0</v>
          </cell>
          <cell r="R197">
            <v>0.1</v>
          </cell>
          <cell r="S197">
            <v>0.1</v>
          </cell>
          <cell r="T197">
            <v>0.1</v>
          </cell>
          <cell r="U197">
            <v>1</v>
          </cell>
          <cell r="V197">
            <v>15</v>
          </cell>
          <cell r="W197">
            <v>13</v>
          </cell>
          <cell r="X197">
            <v>1</v>
          </cell>
          <cell r="Y197">
            <v>1</v>
          </cell>
        </row>
        <row r="198">
          <cell r="A198">
            <v>187</v>
          </cell>
          <cell r="B198" t="str">
            <v>U7 33.5*26.5</v>
          </cell>
          <cell r="C198">
            <v>673</v>
          </cell>
          <cell r="D198">
            <v>851</v>
          </cell>
          <cell r="E198">
            <v>8</v>
          </cell>
          <cell r="F198">
            <v>8</v>
          </cell>
          <cell r="G198">
            <v>8</v>
          </cell>
          <cell r="H198">
            <v>8</v>
          </cell>
          <cell r="I198">
            <v>1</v>
          </cell>
          <cell r="J198">
            <v>1</v>
          </cell>
          <cell r="K198">
            <v>204</v>
          </cell>
          <cell r="L198">
            <v>1</v>
          </cell>
          <cell r="M198">
            <v>28</v>
          </cell>
          <cell r="N198">
            <v>62</v>
          </cell>
          <cell r="O198">
            <v>62</v>
          </cell>
          <cell r="P198">
            <v>86</v>
          </cell>
          <cell r="Q198">
            <v>0</v>
          </cell>
          <cell r="R198">
            <v>0.1</v>
          </cell>
          <cell r="S198">
            <v>0.1</v>
          </cell>
          <cell r="T198">
            <v>0.1</v>
          </cell>
          <cell r="U198">
            <v>1</v>
          </cell>
          <cell r="V198">
            <v>15</v>
          </cell>
          <cell r="W198">
            <v>13</v>
          </cell>
          <cell r="X198">
            <v>1</v>
          </cell>
          <cell r="Y198">
            <v>1</v>
          </cell>
        </row>
        <row r="199">
          <cell r="A199">
            <v>188</v>
          </cell>
          <cell r="B199" t="str">
            <v>U7h33.5*26.5</v>
          </cell>
          <cell r="C199">
            <v>673</v>
          </cell>
          <cell r="D199">
            <v>851</v>
          </cell>
          <cell r="E199">
            <v>8</v>
          </cell>
          <cell r="F199">
            <v>8</v>
          </cell>
          <cell r="G199">
            <v>8</v>
          </cell>
          <cell r="H199">
            <v>8</v>
          </cell>
          <cell r="I199">
            <v>1</v>
          </cell>
          <cell r="J199">
            <v>2</v>
          </cell>
          <cell r="K199">
            <v>204</v>
          </cell>
          <cell r="L199">
            <v>2</v>
          </cell>
          <cell r="M199">
            <v>28</v>
          </cell>
          <cell r="N199">
            <v>62</v>
          </cell>
          <cell r="O199">
            <v>62</v>
          </cell>
          <cell r="P199">
            <v>86</v>
          </cell>
          <cell r="Q199">
            <v>0</v>
          </cell>
          <cell r="R199">
            <v>0.1</v>
          </cell>
          <cell r="S199">
            <v>0.1</v>
          </cell>
          <cell r="T199">
            <v>0.1</v>
          </cell>
          <cell r="U199">
            <v>1</v>
          </cell>
          <cell r="V199">
            <v>15</v>
          </cell>
          <cell r="W199">
            <v>13</v>
          </cell>
          <cell r="X199">
            <v>1</v>
          </cell>
          <cell r="Y199">
            <v>1</v>
          </cell>
        </row>
        <row r="200">
          <cell r="A200">
            <v>189</v>
          </cell>
          <cell r="B200" t="str">
            <v>U7a33.5*26.5</v>
          </cell>
          <cell r="C200">
            <v>673</v>
          </cell>
          <cell r="D200">
            <v>851</v>
          </cell>
          <cell r="E200">
            <v>55</v>
          </cell>
          <cell r="F200">
            <v>55</v>
          </cell>
          <cell r="G200">
            <v>89</v>
          </cell>
          <cell r="H200">
            <v>89</v>
          </cell>
          <cell r="I200">
            <v>1</v>
          </cell>
          <cell r="J200">
            <v>1</v>
          </cell>
          <cell r="K200">
            <v>204</v>
          </cell>
          <cell r="L200">
            <v>1</v>
          </cell>
          <cell r="M200">
            <v>28</v>
          </cell>
          <cell r="N200">
            <v>62</v>
          </cell>
          <cell r="O200">
            <v>62</v>
          </cell>
          <cell r="P200">
            <v>86</v>
          </cell>
          <cell r="Q200">
            <v>0</v>
          </cell>
          <cell r="R200">
            <v>0.1</v>
          </cell>
          <cell r="S200">
            <v>0.1</v>
          </cell>
          <cell r="T200">
            <v>0.1</v>
          </cell>
          <cell r="U200">
            <v>1</v>
          </cell>
          <cell r="V200">
            <v>15</v>
          </cell>
          <cell r="W200">
            <v>13</v>
          </cell>
          <cell r="X200">
            <v>1</v>
          </cell>
          <cell r="Y200">
            <v>1</v>
          </cell>
        </row>
        <row r="201">
          <cell r="A201">
            <v>190</v>
          </cell>
          <cell r="B201" t="str">
            <v>U7 36.0*28.0</v>
          </cell>
          <cell r="C201">
            <v>711</v>
          </cell>
          <cell r="D201">
            <v>914</v>
          </cell>
          <cell r="E201">
            <v>14</v>
          </cell>
          <cell r="F201">
            <v>14</v>
          </cell>
          <cell r="G201">
            <v>15</v>
          </cell>
          <cell r="H201">
            <v>15</v>
          </cell>
          <cell r="I201">
            <v>1</v>
          </cell>
          <cell r="J201">
            <v>1</v>
          </cell>
          <cell r="K201">
            <v>204</v>
          </cell>
          <cell r="L201">
            <v>1</v>
          </cell>
          <cell r="M201">
            <v>26</v>
          </cell>
          <cell r="N201">
            <v>59</v>
          </cell>
          <cell r="O201">
            <v>59</v>
          </cell>
          <cell r="P201">
            <v>82</v>
          </cell>
          <cell r="Q201">
            <v>0</v>
          </cell>
          <cell r="R201">
            <v>0.1</v>
          </cell>
          <cell r="S201">
            <v>0.1</v>
          </cell>
          <cell r="T201">
            <v>0.1</v>
          </cell>
          <cell r="U201">
            <v>1</v>
          </cell>
          <cell r="V201">
            <v>15</v>
          </cell>
          <cell r="W201">
            <v>13</v>
          </cell>
          <cell r="X201">
            <v>1</v>
          </cell>
          <cell r="Y201">
            <v>1</v>
          </cell>
        </row>
        <row r="202">
          <cell r="A202">
            <v>191</v>
          </cell>
          <cell r="B202" t="str">
            <v>U7h36.0*28.0</v>
          </cell>
          <cell r="C202">
            <v>711</v>
          </cell>
          <cell r="D202">
            <v>914</v>
          </cell>
          <cell r="E202">
            <v>8</v>
          </cell>
          <cell r="F202">
            <v>8</v>
          </cell>
          <cell r="G202">
            <v>8</v>
          </cell>
          <cell r="H202">
            <v>8</v>
          </cell>
          <cell r="I202">
            <v>1</v>
          </cell>
          <cell r="J202">
            <v>2</v>
          </cell>
          <cell r="K202">
            <v>204</v>
          </cell>
          <cell r="L202">
            <v>2</v>
          </cell>
          <cell r="M202">
            <v>26</v>
          </cell>
          <cell r="N202">
            <v>59</v>
          </cell>
          <cell r="O202">
            <v>59</v>
          </cell>
          <cell r="P202">
            <v>82</v>
          </cell>
          <cell r="Q202">
            <v>0</v>
          </cell>
          <cell r="R202">
            <v>0.1</v>
          </cell>
          <cell r="S202">
            <v>0.1</v>
          </cell>
          <cell r="T202">
            <v>0.1</v>
          </cell>
          <cell r="U202">
            <v>1</v>
          </cell>
          <cell r="V202">
            <v>15</v>
          </cell>
          <cell r="W202">
            <v>13</v>
          </cell>
          <cell r="X202">
            <v>1</v>
          </cell>
          <cell r="Y202">
            <v>1</v>
          </cell>
        </row>
        <row r="203">
          <cell r="A203">
            <v>192</v>
          </cell>
          <cell r="B203" t="str">
            <v/>
          </cell>
          <cell r="C203" t="str">
            <v/>
          </cell>
          <cell r="D203" t="str">
            <v/>
          </cell>
          <cell r="E203" t="str">
            <v/>
          </cell>
          <cell r="F203" t="str">
            <v/>
          </cell>
          <cell r="G203" t="str">
            <v/>
          </cell>
          <cell r="H203" t="str">
            <v/>
          </cell>
          <cell r="I203" t="str">
            <v/>
          </cell>
          <cell r="J203" t="str">
            <v/>
          </cell>
          <cell r="K203" t="str">
            <v/>
          </cell>
          <cell r="L203" t="str">
            <v/>
          </cell>
          <cell r="M203" t="str">
            <v/>
          </cell>
          <cell r="N203" t="str">
            <v/>
          </cell>
          <cell r="O203" t="str">
            <v/>
          </cell>
          <cell r="P203" t="str">
            <v/>
          </cell>
          <cell r="Q203" t="str">
            <v/>
          </cell>
          <cell r="R203" t="str">
            <v/>
          </cell>
          <cell r="S203" t="str">
            <v/>
          </cell>
          <cell r="T203" t="str">
            <v/>
          </cell>
          <cell r="U203" t="str">
            <v/>
          </cell>
          <cell r="V203" t="str">
            <v/>
          </cell>
          <cell r="W203" t="str">
            <v/>
          </cell>
          <cell r="X203" t="str">
            <v/>
          </cell>
          <cell r="Y203" t="str">
            <v/>
          </cell>
        </row>
        <row r="204">
          <cell r="A204">
            <v>193</v>
          </cell>
          <cell r="B204" t="str">
            <v>U7 37.0*30.0</v>
          </cell>
          <cell r="C204">
            <v>762</v>
          </cell>
          <cell r="D204">
            <v>940</v>
          </cell>
          <cell r="E204">
            <v>14</v>
          </cell>
          <cell r="F204">
            <v>14</v>
          </cell>
          <cell r="G204">
            <v>8</v>
          </cell>
          <cell r="H204">
            <v>8</v>
          </cell>
          <cell r="I204">
            <v>1</v>
          </cell>
          <cell r="J204">
            <v>1</v>
          </cell>
          <cell r="K204">
            <v>204</v>
          </cell>
          <cell r="L204">
            <v>1</v>
          </cell>
          <cell r="M204">
            <v>24</v>
          </cell>
          <cell r="N204">
            <v>55</v>
          </cell>
          <cell r="O204">
            <v>55</v>
          </cell>
          <cell r="P204">
            <v>76</v>
          </cell>
          <cell r="Q204">
            <v>0</v>
          </cell>
          <cell r="R204">
            <v>0.1</v>
          </cell>
          <cell r="S204">
            <v>0.1</v>
          </cell>
          <cell r="T204">
            <v>0.1</v>
          </cell>
          <cell r="U204">
            <v>1</v>
          </cell>
          <cell r="V204">
            <v>15</v>
          </cell>
          <cell r="W204">
            <v>13</v>
          </cell>
          <cell r="X204">
            <v>1</v>
          </cell>
          <cell r="Y204">
            <v>1</v>
          </cell>
        </row>
        <row r="205">
          <cell r="A205">
            <v>194</v>
          </cell>
          <cell r="B205" t="str">
            <v>U7+37.0*30.0</v>
          </cell>
          <cell r="C205">
            <v>762</v>
          </cell>
          <cell r="D205">
            <v>940</v>
          </cell>
          <cell r="E205">
            <v>14</v>
          </cell>
          <cell r="F205">
            <v>14</v>
          </cell>
          <cell r="G205">
            <v>8</v>
          </cell>
          <cell r="H205">
            <v>8</v>
          </cell>
          <cell r="I205">
            <v>1</v>
          </cell>
          <cell r="J205">
            <v>1</v>
          </cell>
          <cell r="K205">
            <v>204</v>
          </cell>
          <cell r="L205">
            <v>1</v>
          </cell>
          <cell r="M205">
            <v>24</v>
          </cell>
          <cell r="N205">
            <v>55</v>
          </cell>
          <cell r="O205">
            <v>55</v>
          </cell>
          <cell r="P205">
            <v>76</v>
          </cell>
          <cell r="Q205">
            <v>0</v>
          </cell>
          <cell r="R205">
            <v>0.1</v>
          </cell>
          <cell r="S205">
            <v>0.1</v>
          </cell>
          <cell r="T205">
            <v>0.35</v>
          </cell>
          <cell r="U205">
            <v>3</v>
          </cell>
          <cell r="V205">
            <v>15</v>
          </cell>
          <cell r="W205">
            <v>13</v>
          </cell>
          <cell r="X205">
            <v>1</v>
          </cell>
          <cell r="Y205">
            <v>1</v>
          </cell>
        </row>
        <row r="206">
          <cell r="A206">
            <v>195</v>
          </cell>
          <cell r="B206" t="str">
            <v/>
          </cell>
          <cell r="C206" t="str">
            <v/>
          </cell>
          <cell r="D206" t="str">
            <v/>
          </cell>
          <cell r="E206" t="str">
            <v/>
          </cell>
          <cell r="F206" t="str">
            <v/>
          </cell>
          <cell r="G206" t="str">
            <v/>
          </cell>
          <cell r="H206" t="str">
            <v/>
          </cell>
          <cell r="I206" t="str">
            <v/>
          </cell>
          <cell r="J206" t="str">
            <v/>
          </cell>
          <cell r="K206" t="str">
            <v/>
          </cell>
          <cell r="L206" t="str">
            <v/>
          </cell>
          <cell r="M206" t="str">
            <v/>
          </cell>
          <cell r="N206" t="str">
            <v/>
          </cell>
          <cell r="O206" t="str">
            <v/>
          </cell>
          <cell r="P206" t="str">
            <v/>
          </cell>
          <cell r="Q206" t="str">
            <v/>
          </cell>
          <cell r="R206" t="str">
            <v/>
          </cell>
          <cell r="S206" t="str">
            <v/>
          </cell>
          <cell r="T206" t="str">
            <v/>
          </cell>
          <cell r="U206" t="str">
            <v/>
          </cell>
          <cell r="V206" t="str">
            <v/>
          </cell>
          <cell r="W206" t="str">
            <v/>
          </cell>
          <cell r="X206" t="str">
            <v/>
          </cell>
          <cell r="Y206" t="str">
            <v/>
          </cell>
        </row>
        <row r="207">
          <cell r="A207">
            <v>196</v>
          </cell>
          <cell r="B207" t="str">
            <v>U7x39.0*30.5</v>
          </cell>
          <cell r="C207">
            <v>775</v>
          </cell>
          <cell r="D207">
            <v>991</v>
          </cell>
          <cell r="E207">
            <v>8</v>
          </cell>
          <cell r="F207">
            <v>8</v>
          </cell>
          <cell r="G207">
            <v>8</v>
          </cell>
          <cell r="H207">
            <v>8</v>
          </cell>
          <cell r="I207">
            <v>2</v>
          </cell>
          <cell r="J207">
            <v>2</v>
          </cell>
          <cell r="K207">
            <v>204</v>
          </cell>
          <cell r="L207">
            <v>4</v>
          </cell>
          <cell r="M207">
            <v>24</v>
          </cell>
          <cell r="N207">
            <v>54</v>
          </cell>
          <cell r="O207">
            <v>54</v>
          </cell>
          <cell r="P207">
            <v>75</v>
          </cell>
          <cell r="Q207">
            <v>0</v>
          </cell>
          <cell r="R207">
            <v>0.1</v>
          </cell>
          <cell r="S207">
            <v>0.1</v>
          </cell>
          <cell r="T207">
            <v>0.1</v>
          </cell>
          <cell r="U207">
            <v>1</v>
          </cell>
          <cell r="V207">
            <v>15</v>
          </cell>
          <cell r="W207">
            <v>13</v>
          </cell>
          <cell r="X207">
            <v>1</v>
          </cell>
          <cell r="Y207">
            <v>1</v>
          </cell>
        </row>
        <row r="208">
          <cell r="A208">
            <v>197</v>
          </cell>
          <cell r="B208" t="str">
            <v>U7 39.0*30.5</v>
          </cell>
          <cell r="C208">
            <v>775</v>
          </cell>
          <cell r="D208">
            <v>991</v>
          </cell>
          <cell r="E208">
            <v>21</v>
          </cell>
          <cell r="F208">
            <v>21</v>
          </cell>
          <cell r="G208">
            <v>34</v>
          </cell>
          <cell r="H208">
            <v>34</v>
          </cell>
          <cell r="I208">
            <v>1</v>
          </cell>
          <cell r="J208">
            <v>1</v>
          </cell>
          <cell r="K208">
            <v>204</v>
          </cell>
          <cell r="L208">
            <v>1</v>
          </cell>
          <cell r="M208">
            <v>24</v>
          </cell>
          <cell r="N208">
            <v>54</v>
          </cell>
          <cell r="O208">
            <v>54</v>
          </cell>
          <cell r="P208">
            <v>75</v>
          </cell>
          <cell r="Q208">
            <v>0</v>
          </cell>
          <cell r="R208">
            <v>0.1</v>
          </cell>
          <cell r="S208">
            <v>0.1</v>
          </cell>
          <cell r="T208">
            <v>0.1</v>
          </cell>
          <cell r="U208">
            <v>1</v>
          </cell>
          <cell r="V208">
            <v>15</v>
          </cell>
          <cell r="W208">
            <v>13</v>
          </cell>
          <cell r="X208">
            <v>1</v>
          </cell>
          <cell r="Y208">
            <v>1</v>
          </cell>
        </row>
        <row r="209">
          <cell r="A209">
            <v>198</v>
          </cell>
          <cell r="B209" t="str">
            <v>U7 39.0*22.5</v>
          </cell>
          <cell r="C209">
            <v>572</v>
          </cell>
          <cell r="D209">
            <v>991</v>
          </cell>
          <cell r="E209">
            <v>8</v>
          </cell>
          <cell r="F209">
            <v>8</v>
          </cell>
          <cell r="G209">
            <v>8</v>
          </cell>
          <cell r="H209">
            <v>8</v>
          </cell>
          <cell r="I209">
            <v>1</v>
          </cell>
          <cell r="J209">
            <v>1</v>
          </cell>
          <cell r="K209">
            <v>204</v>
          </cell>
          <cell r="L209">
            <v>1</v>
          </cell>
          <cell r="M209">
            <v>32</v>
          </cell>
          <cell r="N209">
            <v>72</v>
          </cell>
          <cell r="O209">
            <v>72</v>
          </cell>
          <cell r="P209">
            <v>100</v>
          </cell>
          <cell r="Q209">
            <v>0</v>
          </cell>
          <cell r="R209">
            <v>0.1</v>
          </cell>
          <cell r="S209">
            <v>0.1</v>
          </cell>
          <cell r="T209">
            <v>0.1</v>
          </cell>
          <cell r="U209">
            <v>1</v>
          </cell>
          <cell r="V209">
            <v>15</v>
          </cell>
          <cell r="W209">
            <v>13</v>
          </cell>
          <cell r="X209">
            <v>1</v>
          </cell>
          <cell r="Y209">
            <v>1</v>
          </cell>
        </row>
        <row r="210">
          <cell r="A210">
            <v>199</v>
          </cell>
          <cell r="B210" t="str">
            <v>U7h39.0*22.5</v>
          </cell>
          <cell r="C210">
            <v>572</v>
          </cell>
          <cell r="D210">
            <v>991</v>
          </cell>
          <cell r="E210">
            <v>8</v>
          </cell>
          <cell r="F210">
            <v>8</v>
          </cell>
          <cell r="G210">
            <v>8</v>
          </cell>
          <cell r="H210">
            <v>8</v>
          </cell>
          <cell r="I210">
            <v>1</v>
          </cell>
          <cell r="J210">
            <v>2</v>
          </cell>
          <cell r="K210">
            <v>204</v>
          </cell>
          <cell r="L210">
            <v>2</v>
          </cell>
          <cell r="M210">
            <v>32</v>
          </cell>
          <cell r="N210">
            <v>72</v>
          </cell>
          <cell r="O210">
            <v>72</v>
          </cell>
          <cell r="P210">
            <v>100</v>
          </cell>
          <cell r="Q210">
            <v>0</v>
          </cell>
          <cell r="R210">
            <v>0.1</v>
          </cell>
          <cell r="S210">
            <v>0.1</v>
          </cell>
          <cell r="T210">
            <v>0.1</v>
          </cell>
          <cell r="U210">
            <v>1</v>
          </cell>
          <cell r="V210">
            <v>15</v>
          </cell>
          <cell r="W210">
            <v>13</v>
          </cell>
          <cell r="X210">
            <v>1</v>
          </cell>
          <cell r="Y210">
            <v>1</v>
          </cell>
        </row>
        <row r="211">
          <cell r="A211">
            <v>200</v>
          </cell>
          <cell r="B211" t="str">
            <v>U7x33.5*42.0</v>
          </cell>
          <cell r="C211">
            <v>851</v>
          </cell>
          <cell r="D211">
            <v>1067</v>
          </cell>
          <cell r="E211">
            <v>12</v>
          </cell>
          <cell r="F211">
            <v>12</v>
          </cell>
          <cell r="G211">
            <v>10</v>
          </cell>
          <cell r="H211">
            <v>10</v>
          </cell>
          <cell r="I211">
            <v>2</v>
          </cell>
          <cell r="J211">
            <v>2</v>
          </cell>
          <cell r="K211">
            <v>204</v>
          </cell>
          <cell r="L211">
            <v>3</v>
          </cell>
          <cell r="M211">
            <v>16</v>
          </cell>
          <cell r="N211">
            <v>48</v>
          </cell>
          <cell r="O211">
            <v>48</v>
          </cell>
          <cell r="P211">
            <v>67</v>
          </cell>
          <cell r="Q211">
            <v>0</v>
          </cell>
          <cell r="R211">
            <v>0.1</v>
          </cell>
          <cell r="S211">
            <v>0.1</v>
          </cell>
          <cell r="T211">
            <v>0.1</v>
          </cell>
          <cell r="U211">
            <v>1</v>
          </cell>
          <cell r="V211">
            <v>15</v>
          </cell>
          <cell r="W211">
            <v>13</v>
          </cell>
          <cell r="X211">
            <v>1</v>
          </cell>
          <cell r="Y211">
            <v>1</v>
          </cell>
        </row>
        <row r="212">
          <cell r="A212">
            <v>201</v>
          </cell>
          <cell r="B212" t="str">
            <v>U7+39.0*30.5</v>
          </cell>
          <cell r="C212">
            <v>775</v>
          </cell>
          <cell r="D212">
            <v>991</v>
          </cell>
          <cell r="E212">
            <v>21</v>
          </cell>
          <cell r="F212">
            <v>21</v>
          </cell>
          <cell r="G212">
            <v>34</v>
          </cell>
          <cell r="H212">
            <v>34</v>
          </cell>
          <cell r="I212">
            <v>1</v>
          </cell>
          <cell r="J212">
            <v>1</v>
          </cell>
          <cell r="K212">
            <v>204</v>
          </cell>
          <cell r="L212">
            <v>1</v>
          </cell>
          <cell r="M212">
            <v>24</v>
          </cell>
          <cell r="N212">
            <v>54</v>
          </cell>
          <cell r="O212">
            <v>54</v>
          </cell>
          <cell r="P212">
            <v>75</v>
          </cell>
          <cell r="Q212">
            <v>0</v>
          </cell>
          <cell r="R212">
            <v>0.1</v>
          </cell>
          <cell r="S212">
            <v>0.1</v>
          </cell>
          <cell r="T212">
            <v>0.35</v>
          </cell>
          <cell r="U212">
            <v>3</v>
          </cell>
          <cell r="V212">
            <v>15</v>
          </cell>
          <cell r="W212">
            <v>13</v>
          </cell>
          <cell r="X212">
            <v>1</v>
          </cell>
          <cell r="Y212">
            <v>1</v>
          </cell>
        </row>
        <row r="213">
          <cell r="A213">
            <v>202</v>
          </cell>
          <cell r="B213" t="str">
            <v>U7x36.5*44.5</v>
          </cell>
          <cell r="C213">
            <v>927</v>
          </cell>
          <cell r="D213">
            <v>1130</v>
          </cell>
          <cell r="E213">
            <v>10</v>
          </cell>
          <cell r="F213">
            <v>10</v>
          </cell>
          <cell r="G213">
            <v>12</v>
          </cell>
          <cell r="H213">
            <v>12</v>
          </cell>
          <cell r="I213">
            <v>2</v>
          </cell>
          <cell r="J213">
            <v>2</v>
          </cell>
          <cell r="K213">
            <v>204</v>
          </cell>
          <cell r="L213">
            <v>3</v>
          </cell>
          <cell r="M213">
            <v>14</v>
          </cell>
          <cell r="N213">
            <v>43</v>
          </cell>
          <cell r="O213">
            <v>43</v>
          </cell>
          <cell r="P213">
            <v>60</v>
          </cell>
          <cell r="Q213">
            <v>0</v>
          </cell>
          <cell r="R213">
            <v>0.1</v>
          </cell>
          <cell r="S213">
            <v>0.1</v>
          </cell>
          <cell r="T213">
            <v>0.1</v>
          </cell>
          <cell r="U213">
            <v>1</v>
          </cell>
          <cell r="V213">
            <v>15</v>
          </cell>
          <cell r="W213">
            <v>13</v>
          </cell>
          <cell r="X213">
            <v>1</v>
          </cell>
          <cell r="Y213">
            <v>1</v>
          </cell>
        </row>
        <row r="214">
          <cell r="A214">
            <v>203</v>
          </cell>
          <cell r="B214" t="str">
            <v/>
          </cell>
          <cell r="C214" t="str">
            <v/>
          </cell>
          <cell r="D214" t="str">
            <v/>
          </cell>
          <cell r="E214" t="str">
            <v/>
          </cell>
          <cell r="F214" t="str">
            <v/>
          </cell>
          <cell r="G214" t="str">
            <v/>
          </cell>
          <cell r="H214" t="str">
            <v/>
          </cell>
          <cell r="I214" t="str">
            <v/>
          </cell>
          <cell r="J214" t="str">
            <v/>
          </cell>
          <cell r="K214" t="str">
            <v/>
          </cell>
          <cell r="L214" t="str">
            <v/>
          </cell>
          <cell r="M214" t="str">
            <v/>
          </cell>
          <cell r="N214" t="str">
            <v/>
          </cell>
          <cell r="O214" t="str">
            <v/>
          </cell>
          <cell r="P214" t="str">
            <v/>
          </cell>
          <cell r="Q214" t="str">
            <v/>
          </cell>
          <cell r="R214" t="str">
            <v/>
          </cell>
          <cell r="S214" t="str">
            <v/>
          </cell>
          <cell r="T214" t="str">
            <v/>
          </cell>
          <cell r="U214" t="str">
            <v/>
          </cell>
          <cell r="V214" t="str">
            <v/>
          </cell>
          <cell r="W214" t="str">
            <v/>
          </cell>
          <cell r="X214" t="str">
            <v/>
          </cell>
          <cell r="Y214" t="str">
            <v/>
          </cell>
        </row>
        <row r="215">
          <cell r="A215">
            <v>204</v>
          </cell>
          <cell r="B215" t="str">
            <v>U7h44.5*27.5</v>
          </cell>
          <cell r="C215">
            <v>699</v>
          </cell>
          <cell r="D215">
            <v>1130</v>
          </cell>
          <cell r="E215">
            <v>8</v>
          </cell>
          <cell r="F215">
            <v>8</v>
          </cell>
          <cell r="G215">
            <v>8</v>
          </cell>
          <cell r="H215">
            <v>8</v>
          </cell>
          <cell r="I215">
            <v>1</v>
          </cell>
          <cell r="J215">
            <v>2</v>
          </cell>
          <cell r="K215">
            <v>204</v>
          </cell>
          <cell r="L215">
            <v>2</v>
          </cell>
          <cell r="M215">
            <v>27</v>
          </cell>
          <cell r="N215">
            <v>60</v>
          </cell>
          <cell r="O215">
            <v>60</v>
          </cell>
          <cell r="P215">
            <v>83</v>
          </cell>
          <cell r="Q215">
            <v>0</v>
          </cell>
          <cell r="R215">
            <v>0.1</v>
          </cell>
          <cell r="S215">
            <v>0.1</v>
          </cell>
          <cell r="T215">
            <v>0.1</v>
          </cell>
          <cell r="U215">
            <v>1</v>
          </cell>
          <cell r="V215">
            <v>15</v>
          </cell>
          <cell r="W215">
            <v>13</v>
          </cell>
          <cell r="X215">
            <v>1</v>
          </cell>
          <cell r="Y215">
            <v>1</v>
          </cell>
        </row>
        <row r="216">
          <cell r="A216">
            <v>205</v>
          </cell>
          <cell r="B216" t="str">
            <v/>
          </cell>
          <cell r="C216" t="str">
            <v/>
          </cell>
          <cell r="D216" t="str">
            <v/>
          </cell>
          <cell r="E216" t="str">
            <v/>
          </cell>
          <cell r="F216" t="str">
            <v/>
          </cell>
          <cell r="G216" t="str">
            <v/>
          </cell>
          <cell r="H216" t="str">
            <v/>
          </cell>
          <cell r="I216" t="str">
            <v/>
          </cell>
          <cell r="J216" t="str">
            <v/>
          </cell>
          <cell r="K216" t="str">
            <v/>
          </cell>
          <cell r="L216" t="str">
            <v/>
          </cell>
          <cell r="M216" t="str">
            <v/>
          </cell>
          <cell r="N216" t="str">
            <v/>
          </cell>
          <cell r="O216" t="str">
            <v/>
          </cell>
          <cell r="P216" t="str">
            <v/>
          </cell>
          <cell r="Q216" t="str">
            <v/>
          </cell>
          <cell r="R216" t="str">
            <v/>
          </cell>
          <cell r="S216" t="str">
            <v/>
          </cell>
          <cell r="T216" t="str">
            <v/>
          </cell>
          <cell r="U216" t="str">
            <v/>
          </cell>
          <cell r="V216" t="str">
            <v/>
          </cell>
          <cell r="W216" t="str">
            <v/>
          </cell>
          <cell r="X216" t="str">
            <v/>
          </cell>
          <cell r="Y216" t="str">
            <v/>
          </cell>
        </row>
        <row r="217">
          <cell r="A217">
            <v>206</v>
          </cell>
          <cell r="B217" t="str">
            <v>U7 28.5*36.0</v>
          </cell>
          <cell r="C217">
            <v>914</v>
          </cell>
          <cell r="D217">
            <v>724</v>
          </cell>
          <cell r="E217">
            <v>8</v>
          </cell>
          <cell r="F217">
            <v>8</v>
          </cell>
          <cell r="G217">
            <v>8</v>
          </cell>
          <cell r="H217">
            <v>8</v>
          </cell>
          <cell r="I217">
            <v>1</v>
          </cell>
          <cell r="J217">
            <v>1</v>
          </cell>
          <cell r="K217">
            <v>204</v>
          </cell>
          <cell r="L217">
            <v>1</v>
          </cell>
          <cell r="M217">
            <v>20</v>
          </cell>
          <cell r="N217">
            <v>44</v>
          </cell>
          <cell r="O217">
            <v>44</v>
          </cell>
          <cell r="P217">
            <v>61</v>
          </cell>
          <cell r="Q217">
            <v>0</v>
          </cell>
          <cell r="R217">
            <v>0.1</v>
          </cell>
          <cell r="S217">
            <v>0.1</v>
          </cell>
          <cell r="T217">
            <v>0.1</v>
          </cell>
          <cell r="U217">
            <v>1</v>
          </cell>
          <cell r="V217">
            <v>15</v>
          </cell>
          <cell r="W217">
            <v>13</v>
          </cell>
          <cell r="X217">
            <v>1</v>
          </cell>
          <cell r="Y217">
            <v>1</v>
          </cell>
        </row>
        <row r="218">
          <cell r="A218">
            <v>207</v>
          </cell>
          <cell r="B218" t="str">
            <v/>
          </cell>
          <cell r="C218" t="str">
            <v/>
          </cell>
          <cell r="D218" t="str">
            <v/>
          </cell>
          <cell r="E218" t="str">
            <v/>
          </cell>
          <cell r="F218" t="str">
            <v/>
          </cell>
          <cell r="G218" t="str">
            <v/>
          </cell>
          <cell r="H218" t="str">
            <v/>
          </cell>
          <cell r="I218" t="str">
            <v/>
          </cell>
          <cell r="J218" t="str">
            <v/>
          </cell>
          <cell r="K218" t="str">
            <v/>
          </cell>
          <cell r="L218" t="str">
            <v/>
          </cell>
          <cell r="M218" t="str">
            <v/>
          </cell>
          <cell r="N218" t="str">
            <v/>
          </cell>
          <cell r="O218" t="str">
            <v/>
          </cell>
          <cell r="P218" t="str">
            <v/>
          </cell>
          <cell r="Q218" t="str">
            <v/>
          </cell>
          <cell r="R218" t="str">
            <v/>
          </cell>
          <cell r="S218" t="str">
            <v/>
          </cell>
          <cell r="T218" t="str">
            <v/>
          </cell>
          <cell r="U218" t="str">
            <v/>
          </cell>
          <cell r="V218" t="str">
            <v/>
          </cell>
          <cell r="W218" t="str">
            <v/>
          </cell>
          <cell r="X218" t="str">
            <v/>
          </cell>
          <cell r="Y218" t="str">
            <v/>
          </cell>
        </row>
        <row r="219">
          <cell r="A219">
            <v>208</v>
          </cell>
          <cell r="B219" t="str">
            <v>U7 35.5*28.0</v>
          </cell>
          <cell r="C219">
            <v>711</v>
          </cell>
          <cell r="D219">
            <v>902</v>
          </cell>
          <cell r="E219">
            <v>14</v>
          </cell>
          <cell r="F219">
            <v>14</v>
          </cell>
          <cell r="G219">
            <v>9</v>
          </cell>
          <cell r="H219">
            <v>9</v>
          </cell>
          <cell r="I219">
            <v>1</v>
          </cell>
          <cell r="J219">
            <v>1</v>
          </cell>
          <cell r="K219">
            <v>204</v>
          </cell>
          <cell r="L219">
            <v>1</v>
          </cell>
          <cell r="M219">
            <v>26</v>
          </cell>
          <cell r="N219">
            <v>59</v>
          </cell>
          <cell r="O219">
            <v>59</v>
          </cell>
          <cell r="P219">
            <v>82</v>
          </cell>
          <cell r="Q219">
            <v>0</v>
          </cell>
          <cell r="R219">
            <v>0.1</v>
          </cell>
          <cell r="S219">
            <v>0.1</v>
          </cell>
          <cell r="T219">
            <v>0.1</v>
          </cell>
          <cell r="U219">
            <v>1</v>
          </cell>
          <cell r="V219">
            <v>15</v>
          </cell>
          <cell r="W219">
            <v>13</v>
          </cell>
          <cell r="X219">
            <v>1</v>
          </cell>
          <cell r="Y219">
            <v>1</v>
          </cell>
        </row>
        <row r="220">
          <cell r="A220">
            <v>209</v>
          </cell>
          <cell r="B220" t="str">
            <v>U7h35.5*28.0</v>
          </cell>
          <cell r="C220">
            <v>711</v>
          </cell>
          <cell r="D220">
            <v>902</v>
          </cell>
          <cell r="E220">
            <v>8</v>
          </cell>
          <cell r="F220">
            <v>8</v>
          </cell>
          <cell r="G220">
            <v>8</v>
          </cell>
          <cell r="H220">
            <v>8</v>
          </cell>
          <cell r="I220">
            <v>1</v>
          </cell>
          <cell r="J220">
            <v>1</v>
          </cell>
          <cell r="K220">
            <v>204</v>
          </cell>
          <cell r="L220">
            <v>1</v>
          </cell>
          <cell r="M220">
            <v>26</v>
          </cell>
          <cell r="N220">
            <v>59</v>
          </cell>
          <cell r="O220">
            <v>59</v>
          </cell>
          <cell r="P220">
            <v>82</v>
          </cell>
          <cell r="Q220">
            <v>0</v>
          </cell>
          <cell r="R220">
            <v>0.1</v>
          </cell>
          <cell r="S220">
            <v>0.1</v>
          </cell>
          <cell r="T220">
            <v>0.1</v>
          </cell>
          <cell r="U220">
            <v>1</v>
          </cell>
          <cell r="V220">
            <v>15</v>
          </cell>
          <cell r="W220">
            <v>13</v>
          </cell>
          <cell r="X220">
            <v>1</v>
          </cell>
          <cell r="Y220">
            <v>1</v>
          </cell>
        </row>
        <row r="221">
          <cell r="A221">
            <v>210</v>
          </cell>
          <cell r="B221" t="str">
            <v>U7+35.5*28.0</v>
          </cell>
          <cell r="C221">
            <v>711</v>
          </cell>
          <cell r="D221">
            <v>902</v>
          </cell>
          <cell r="E221">
            <v>14</v>
          </cell>
          <cell r="F221">
            <v>14</v>
          </cell>
          <cell r="G221">
            <v>9</v>
          </cell>
          <cell r="H221">
            <v>9</v>
          </cell>
          <cell r="I221">
            <v>1</v>
          </cell>
          <cell r="J221">
            <v>1</v>
          </cell>
          <cell r="K221">
            <v>204</v>
          </cell>
          <cell r="L221">
            <v>1</v>
          </cell>
          <cell r="M221">
            <v>26</v>
          </cell>
          <cell r="N221">
            <v>59</v>
          </cell>
          <cell r="O221">
            <v>59</v>
          </cell>
          <cell r="P221">
            <v>82</v>
          </cell>
          <cell r="Q221">
            <v>0</v>
          </cell>
          <cell r="R221">
            <v>0.1</v>
          </cell>
          <cell r="S221">
            <v>0.1</v>
          </cell>
          <cell r="T221">
            <v>0.35</v>
          </cell>
          <cell r="U221">
            <v>3</v>
          </cell>
          <cell r="V221">
            <v>15</v>
          </cell>
          <cell r="W221">
            <v>13</v>
          </cell>
          <cell r="X221">
            <v>1</v>
          </cell>
          <cell r="Y221">
            <v>1</v>
          </cell>
        </row>
        <row r="222">
          <cell r="A222">
            <v>211</v>
          </cell>
          <cell r="B222" t="str">
            <v>MN!27.5*22.5</v>
          </cell>
          <cell r="C222">
            <v>572</v>
          </cell>
          <cell r="D222">
            <v>699</v>
          </cell>
          <cell r="E222">
            <v>8</v>
          </cell>
          <cell r="F222">
            <v>8</v>
          </cell>
          <cell r="G222">
            <v>8</v>
          </cell>
          <cell r="H222">
            <v>8</v>
          </cell>
          <cell r="I222">
            <v>1</v>
          </cell>
          <cell r="J222">
            <v>1</v>
          </cell>
          <cell r="K222">
            <v>204</v>
          </cell>
          <cell r="L222">
            <v>1</v>
          </cell>
          <cell r="M222">
            <v>32</v>
          </cell>
          <cell r="N222">
            <v>72</v>
          </cell>
          <cell r="O222">
            <v>72</v>
          </cell>
          <cell r="P222">
            <v>100</v>
          </cell>
          <cell r="Q222">
            <v>0.4</v>
          </cell>
          <cell r="R222">
            <v>0.4</v>
          </cell>
          <cell r="S222">
            <v>1</v>
          </cell>
          <cell r="T222">
            <v>1</v>
          </cell>
          <cell r="U222">
            <v>1</v>
          </cell>
          <cell r="V222">
            <v>15</v>
          </cell>
          <cell r="W222">
            <v>13</v>
          </cell>
          <cell r="X222">
            <v>1</v>
          </cell>
          <cell r="Y222">
            <v>1</v>
          </cell>
        </row>
        <row r="223">
          <cell r="A223">
            <v>212</v>
          </cell>
          <cell r="B223" t="str">
            <v>MN!27.5*23.0</v>
          </cell>
          <cell r="C223">
            <v>584</v>
          </cell>
          <cell r="D223">
            <v>699</v>
          </cell>
          <cell r="E223">
            <v>8</v>
          </cell>
          <cell r="F223">
            <v>8</v>
          </cell>
          <cell r="G223">
            <v>8</v>
          </cell>
          <cell r="H223">
            <v>8</v>
          </cell>
          <cell r="I223">
            <v>1</v>
          </cell>
          <cell r="J223">
            <v>1</v>
          </cell>
          <cell r="K223">
            <v>204</v>
          </cell>
          <cell r="L223">
            <v>1</v>
          </cell>
          <cell r="M223">
            <v>31</v>
          </cell>
          <cell r="N223">
            <v>71</v>
          </cell>
          <cell r="O223">
            <v>71</v>
          </cell>
          <cell r="P223">
            <v>98</v>
          </cell>
          <cell r="Q223">
            <v>0.4</v>
          </cell>
          <cell r="R223">
            <v>0.4</v>
          </cell>
          <cell r="S223">
            <v>1</v>
          </cell>
          <cell r="T223">
            <v>1</v>
          </cell>
          <cell r="U223">
            <v>1</v>
          </cell>
          <cell r="V223">
            <v>15</v>
          </cell>
          <cell r="W223">
            <v>13</v>
          </cell>
          <cell r="X223">
            <v>1</v>
          </cell>
          <cell r="Y223">
            <v>1</v>
          </cell>
        </row>
        <row r="224">
          <cell r="A224">
            <v>213</v>
          </cell>
          <cell r="B224" t="str">
            <v>MN!29.5*24.5</v>
          </cell>
          <cell r="C224">
            <v>622</v>
          </cell>
          <cell r="D224">
            <v>749</v>
          </cell>
          <cell r="E224">
            <v>8</v>
          </cell>
          <cell r="F224">
            <v>8</v>
          </cell>
          <cell r="G224">
            <v>8</v>
          </cell>
          <cell r="H224">
            <v>8</v>
          </cell>
          <cell r="I224">
            <v>1</v>
          </cell>
          <cell r="J224">
            <v>1</v>
          </cell>
          <cell r="K224">
            <v>204</v>
          </cell>
          <cell r="L224">
            <v>1</v>
          </cell>
          <cell r="M224">
            <v>30</v>
          </cell>
          <cell r="N224">
            <v>67</v>
          </cell>
          <cell r="O224">
            <v>67</v>
          </cell>
          <cell r="P224">
            <v>93</v>
          </cell>
          <cell r="Q224">
            <v>0.4</v>
          </cell>
          <cell r="R224">
            <v>0.4</v>
          </cell>
          <cell r="S224">
            <v>1</v>
          </cell>
          <cell r="T224">
            <v>1</v>
          </cell>
          <cell r="U224">
            <v>1</v>
          </cell>
          <cell r="V224">
            <v>15</v>
          </cell>
          <cell r="W224">
            <v>13</v>
          </cell>
          <cell r="X224">
            <v>1</v>
          </cell>
          <cell r="Y224">
            <v>1</v>
          </cell>
        </row>
        <row r="225">
          <cell r="A225">
            <v>214</v>
          </cell>
          <cell r="B225" t="str">
            <v>MN!33.5*26.5</v>
          </cell>
          <cell r="C225">
            <v>673</v>
          </cell>
          <cell r="D225">
            <v>851</v>
          </cell>
          <cell r="E225">
            <v>8</v>
          </cell>
          <cell r="F225">
            <v>8</v>
          </cell>
          <cell r="G225">
            <v>8</v>
          </cell>
          <cell r="H225">
            <v>8</v>
          </cell>
          <cell r="I225">
            <v>1</v>
          </cell>
          <cell r="J225">
            <v>1</v>
          </cell>
          <cell r="K225">
            <v>204</v>
          </cell>
          <cell r="L225">
            <v>1</v>
          </cell>
          <cell r="M225">
            <v>28</v>
          </cell>
          <cell r="N225">
            <v>62</v>
          </cell>
          <cell r="O225">
            <v>62</v>
          </cell>
          <cell r="P225">
            <v>86</v>
          </cell>
          <cell r="Q225">
            <v>0.4</v>
          </cell>
          <cell r="R225">
            <v>0.4</v>
          </cell>
          <cell r="S225">
            <v>1</v>
          </cell>
          <cell r="T225">
            <v>1</v>
          </cell>
          <cell r="U225">
            <v>1</v>
          </cell>
          <cell r="V225">
            <v>15</v>
          </cell>
          <cell r="W225">
            <v>13</v>
          </cell>
          <cell r="X225">
            <v>1</v>
          </cell>
          <cell r="Y225">
            <v>1</v>
          </cell>
        </row>
        <row r="226">
          <cell r="A226">
            <v>215</v>
          </cell>
          <cell r="B226" t="str">
            <v>MN!33.5*27.0</v>
          </cell>
          <cell r="C226">
            <v>686</v>
          </cell>
          <cell r="D226">
            <v>851</v>
          </cell>
          <cell r="E226">
            <v>8</v>
          </cell>
          <cell r="F226">
            <v>8</v>
          </cell>
          <cell r="G226">
            <v>8</v>
          </cell>
          <cell r="H226">
            <v>8</v>
          </cell>
          <cell r="I226">
            <v>1</v>
          </cell>
          <cell r="J226">
            <v>1</v>
          </cell>
          <cell r="K226">
            <v>204</v>
          </cell>
          <cell r="L226">
            <v>1</v>
          </cell>
          <cell r="M226">
            <v>27</v>
          </cell>
          <cell r="N226">
            <v>61</v>
          </cell>
          <cell r="O226">
            <v>61</v>
          </cell>
          <cell r="P226">
            <v>85</v>
          </cell>
          <cell r="Q226">
            <v>0.4</v>
          </cell>
          <cell r="R226">
            <v>0.4</v>
          </cell>
          <cell r="S226">
            <v>1</v>
          </cell>
          <cell r="T226">
            <v>1</v>
          </cell>
          <cell r="U226">
            <v>1</v>
          </cell>
          <cell r="V226">
            <v>15</v>
          </cell>
          <cell r="W226">
            <v>13</v>
          </cell>
          <cell r="X226">
            <v>1</v>
          </cell>
          <cell r="Y226">
            <v>1</v>
          </cell>
        </row>
        <row r="227">
          <cell r="A227">
            <v>216</v>
          </cell>
          <cell r="B227" t="str">
            <v>MN!36.0*28.0</v>
          </cell>
          <cell r="C227">
            <v>711</v>
          </cell>
          <cell r="D227">
            <v>914</v>
          </cell>
          <cell r="E227">
            <v>14</v>
          </cell>
          <cell r="F227">
            <v>14</v>
          </cell>
          <cell r="G227">
            <v>15</v>
          </cell>
          <cell r="H227">
            <v>15</v>
          </cell>
          <cell r="I227">
            <v>1</v>
          </cell>
          <cell r="J227">
            <v>1</v>
          </cell>
          <cell r="K227">
            <v>204</v>
          </cell>
          <cell r="L227">
            <v>1</v>
          </cell>
          <cell r="M227">
            <v>26</v>
          </cell>
          <cell r="N227">
            <v>59</v>
          </cell>
          <cell r="O227">
            <v>59</v>
          </cell>
          <cell r="P227">
            <v>82</v>
          </cell>
          <cell r="Q227">
            <v>0.4</v>
          </cell>
          <cell r="R227">
            <v>0.4</v>
          </cell>
          <cell r="S227">
            <v>1</v>
          </cell>
          <cell r="T227">
            <v>1</v>
          </cell>
          <cell r="U227">
            <v>1</v>
          </cell>
          <cell r="V227">
            <v>15</v>
          </cell>
          <cell r="W227">
            <v>13</v>
          </cell>
          <cell r="X227">
            <v>1</v>
          </cell>
          <cell r="Y227">
            <v>1</v>
          </cell>
        </row>
        <row r="228">
          <cell r="A228">
            <v>217</v>
          </cell>
          <cell r="B228" t="str">
            <v>MN!35.5*28.0</v>
          </cell>
          <cell r="C228">
            <v>711</v>
          </cell>
          <cell r="D228">
            <v>902</v>
          </cell>
          <cell r="E228">
            <v>14</v>
          </cell>
          <cell r="F228">
            <v>14</v>
          </cell>
          <cell r="G228">
            <v>9</v>
          </cell>
          <cell r="H228">
            <v>9</v>
          </cell>
          <cell r="I228">
            <v>1</v>
          </cell>
          <cell r="J228">
            <v>1</v>
          </cell>
          <cell r="K228">
            <v>204</v>
          </cell>
          <cell r="L228">
            <v>1</v>
          </cell>
          <cell r="M228">
            <v>26</v>
          </cell>
          <cell r="N228">
            <v>59</v>
          </cell>
          <cell r="O228">
            <v>59</v>
          </cell>
          <cell r="P228">
            <v>82</v>
          </cell>
          <cell r="Q228">
            <v>0.4</v>
          </cell>
          <cell r="R228">
            <v>0.4</v>
          </cell>
          <cell r="S228">
            <v>1</v>
          </cell>
          <cell r="T228">
            <v>1</v>
          </cell>
          <cell r="U228">
            <v>1</v>
          </cell>
          <cell r="V228">
            <v>15</v>
          </cell>
          <cell r="W228">
            <v>13</v>
          </cell>
          <cell r="X228">
            <v>1</v>
          </cell>
          <cell r="Y228">
            <v>1</v>
          </cell>
        </row>
        <row r="229">
          <cell r="A229">
            <v>218</v>
          </cell>
          <cell r="B229" t="str">
            <v>MN!37.0*30.0</v>
          </cell>
          <cell r="C229">
            <v>762</v>
          </cell>
          <cell r="D229">
            <v>940</v>
          </cell>
          <cell r="E229">
            <v>14</v>
          </cell>
          <cell r="F229">
            <v>14</v>
          </cell>
          <cell r="G229">
            <v>8</v>
          </cell>
          <cell r="H229">
            <v>8</v>
          </cell>
          <cell r="I229">
            <v>1</v>
          </cell>
          <cell r="J229">
            <v>1</v>
          </cell>
          <cell r="K229">
            <v>204</v>
          </cell>
          <cell r="L229">
            <v>1</v>
          </cell>
          <cell r="M229">
            <v>24</v>
          </cell>
          <cell r="N229">
            <v>55</v>
          </cell>
          <cell r="O229">
            <v>55</v>
          </cell>
          <cell r="P229">
            <v>76</v>
          </cell>
          <cell r="Q229">
            <v>0.4</v>
          </cell>
          <cell r="R229">
            <v>0.4</v>
          </cell>
          <cell r="S229">
            <v>1</v>
          </cell>
          <cell r="T229">
            <v>1</v>
          </cell>
          <cell r="U229">
            <v>1</v>
          </cell>
          <cell r="V229">
            <v>15</v>
          </cell>
          <cell r="W229">
            <v>13</v>
          </cell>
          <cell r="X229">
            <v>1</v>
          </cell>
          <cell r="Y229">
            <v>1</v>
          </cell>
        </row>
        <row r="230">
          <cell r="A230">
            <v>219</v>
          </cell>
          <cell r="B230" t="str">
            <v>MN!37.5*30.0</v>
          </cell>
          <cell r="C230">
            <v>762</v>
          </cell>
          <cell r="D230">
            <v>953</v>
          </cell>
          <cell r="E230">
            <v>14</v>
          </cell>
          <cell r="F230">
            <v>14</v>
          </cell>
          <cell r="G230">
            <v>15</v>
          </cell>
          <cell r="H230">
            <v>15</v>
          </cell>
          <cell r="I230">
            <v>1</v>
          </cell>
          <cell r="J230">
            <v>1</v>
          </cell>
          <cell r="K230">
            <v>204</v>
          </cell>
          <cell r="L230">
            <v>1</v>
          </cell>
          <cell r="M230">
            <v>24</v>
          </cell>
          <cell r="N230">
            <v>55</v>
          </cell>
          <cell r="O230">
            <v>55</v>
          </cell>
          <cell r="P230">
            <v>76</v>
          </cell>
          <cell r="Q230">
            <v>0.4</v>
          </cell>
          <cell r="R230">
            <v>0.4</v>
          </cell>
          <cell r="S230">
            <v>1</v>
          </cell>
          <cell r="T230">
            <v>1</v>
          </cell>
          <cell r="U230">
            <v>1</v>
          </cell>
          <cell r="V230">
            <v>15</v>
          </cell>
          <cell r="W230">
            <v>13</v>
          </cell>
          <cell r="X230">
            <v>1</v>
          </cell>
          <cell r="Y230">
            <v>1</v>
          </cell>
        </row>
        <row r="231">
          <cell r="A231">
            <v>220</v>
          </cell>
          <cell r="B231" t="str">
            <v>MN!39.0*30.5</v>
          </cell>
          <cell r="C231">
            <v>775</v>
          </cell>
          <cell r="D231">
            <v>991</v>
          </cell>
          <cell r="E231">
            <v>21</v>
          </cell>
          <cell r="F231">
            <v>21</v>
          </cell>
          <cell r="G231">
            <v>34</v>
          </cell>
          <cell r="H231">
            <v>34</v>
          </cell>
          <cell r="I231">
            <v>1</v>
          </cell>
          <cell r="J231">
            <v>1</v>
          </cell>
          <cell r="K231">
            <v>204</v>
          </cell>
          <cell r="L231">
            <v>1</v>
          </cell>
          <cell r="M231">
            <v>24</v>
          </cell>
          <cell r="N231">
            <v>54</v>
          </cell>
          <cell r="O231">
            <v>54</v>
          </cell>
          <cell r="P231">
            <v>75</v>
          </cell>
          <cell r="Q231">
            <v>0.4</v>
          </cell>
          <cell r="R231">
            <v>0.4</v>
          </cell>
          <cell r="S231">
            <v>1</v>
          </cell>
          <cell r="T231">
            <v>1</v>
          </cell>
          <cell r="U231">
            <v>1</v>
          </cell>
          <cell r="V231">
            <v>15</v>
          </cell>
          <cell r="W231">
            <v>13</v>
          </cell>
          <cell r="X231">
            <v>1</v>
          </cell>
          <cell r="Y231">
            <v>1</v>
          </cell>
        </row>
        <row r="232">
          <cell r="A232">
            <v>221</v>
          </cell>
          <cell r="B232" t="str">
            <v>MN!39.5*30.5</v>
          </cell>
          <cell r="C232">
            <v>775</v>
          </cell>
          <cell r="D232">
            <v>1003</v>
          </cell>
          <cell r="E232">
            <v>21</v>
          </cell>
          <cell r="F232">
            <v>21</v>
          </cell>
          <cell r="G232">
            <v>40</v>
          </cell>
          <cell r="H232">
            <v>40</v>
          </cell>
          <cell r="I232">
            <v>1</v>
          </cell>
          <cell r="J232">
            <v>1</v>
          </cell>
          <cell r="K232">
            <v>204</v>
          </cell>
          <cell r="L232">
            <v>1</v>
          </cell>
          <cell r="M232">
            <v>24</v>
          </cell>
          <cell r="N232">
            <v>54</v>
          </cell>
          <cell r="O232">
            <v>54</v>
          </cell>
          <cell r="P232">
            <v>75</v>
          </cell>
          <cell r="Q232">
            <v>0.4</v>
          </cell>
          <cell r="R232">
            <v>0.4</v>
          </cell>
          <cell r="S232">
            <v>1</v>
          </cell>
          <cell r="T232">
            <v>1</v>
          </cell>
          <cell r="U232">
            <v>1</v>
          </cell>
          <cell r="V232">
            <v>15</v>
          </cell>
          <cell r="W232">
            <v>13</v>
          </cell>
          <cell r="X232">
            <v>1</v>
          </cell>
          <cell r="Y232">
            <v>1</v>
          </cell>
        </row>
        <row r="233">
          <cell r="A233">
            <v>222</v>
          </cell>
          <cell r="B233" t="str">
            <v>MN!39.0*30.5</v>
          </cell>
          <cell r="C233">
            <v>775</v>
          </cell>
          <cell r="D233">
            <v>991</v>
          </cell>
          <cell r="E233">
            <v>21</v>
          </cell>
          <cell r="F233">
            <v>21</v>
          </cell>
          <cell r="G233">
            <v>34</v>
          </cell>
          <cell r="H233">
            <v>34</v>
          </cell>
          <cell r="I233">
            <v>1</v>
          </cell>
          <cell r="J233">
            <v>1</v>
          </cell>
          <cell r="K233">
            <v>204</v>
          </cell>
          <cell r="L233">
            <v>1</v>
          </cell>
          <cell r="M233">
            <v>24</v>
          </cell>
          <cell r="N233">
            <v>54</v>
          </cell>
          <cell r="O233">
            <v>54</v>
          </cell>
          <cell r="P233">
            <v>75</v>
          </cell>
          <cell r="Q233">
            <v>0.4</v>
          </cell>
          <cell r="R233">
            <v>0.4</v>
          </cell>
          <cell r="S233">
            <v>1</v>
          </cell>
          <cell r="T233">
            <v>1</v>
          </cell>
          <cell r="U233">
            <v>1</v>
          </cell>
          <cell r="V233">
            <v>15</v>
          </cell>
          <cell r="W233">
            <v>13</v>
          </cell>
          <cell r="X233">
            <v>1</v>
          </cell>
          <cell r="Y233">
            <v>1</v>
          </cell>
        </row>
        <row r="234">
          <cell r="A234">
            <v>223</v>
          </cell>
          <cell r="B234" t="str">
            <v>MN!30.5*25.5</v>
          </cell>
          <cell r="C234">
            <v>648</v>
          </cell>
          <cell r="D234">
            <v>775</v>
          </cell>
          <cell r="E234">
            <v>8</v>
          </cell>
          <cell r="F234">
            <v>8</v>
          </cell>
          <cell r="G234">
            <v>8</v>
          </cell>
          <cell r="H234">
            <v>8</v>
          </cell>
          <cell r="I234">
            <v>1</v>
          </cell>
          <cell r="J234">
            <v>1</v>
          </cell>
          <cell r="K234">
            <v>204</v>
          </cell>
          <cell r="L234">
            <v>1</v>
          </cell>
          <cell r="M234">
            <v>29</v>
          </cell>
          <cell r="N234">
            <v>65</v>
          </cell>
          <cell r="O234">
            <v>65</v>
          </cell>
          <cell r="P234">
            <v>90</v>
          </cell>
          <cell r="Q234">
            <v>0.4</v>
          </cell>
          <cell r="R234">
            <v>0.4</v>
          </cell>
          <cell r="S234">
            <v>1</v>
          </cell>
          <cell r="T234">
            <v>1</v>
          </cell>
          <cell r="U234">
            <v>1</v>
          </cell>
          <cell r="V234">
            <v>15</v>
          </cell>
          <cell r="W234">
            <v>13</v>
          </cell>
          <cell r="X234">
            <v>1</v>
          </cell>
          <cell r="Y234">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sheetName val="list"/>
      <sheetName val="1.공정별 좌표 Trend"/>
      <sheetName val="주간실적"/>
      <sheetName val="code"/>
      <sheetName val="JCMASTER34"/>
      <sheetName val="JCMASTER12"/>
      <sheetName val="KF板β-OH &amp; Na2O&amp; Fe2O3"/>
    </sheetNames>
    <sheetDataSet>
      <sheetData sheetId="0" refreshError="1"/>
      <sheetData sheetId="1" refreshError="1"/>
      <sheetData sheetId="2" refreshError="1"/>
      <sheetData sheetId="3" refreshError="1"/>
      <sheetData sheetId="4">
        <row r="5">
          <cell r="C5" t="str">
            <v>Line</v>
          </cell>
          <cell r="D5" t="str">
            <v>研磨代(㎛/sec)</v>
          </cell>
        </row>
        <row r="6">
          <cell r="C6" t="str">
            <v>DP-11</v>
          </cell>
          <cell r="D6">
            <v>1.3000000000000001E-2</v>
          </cell>
        </row>
        <row r="7">
          <cell r="C7" t="str">
            <v>DP-12</v>
          </cell>
          <cell r="D7">
            <v>1.3333333333333334E-2</v>
          </cell>
        </row>
        <row r="8">
          <cell r="C8" t="str">
            <v>DP-13</v>
          </cell>
          <cell r="D8">
            <v>0.02</v>
          </cell>
        </row>
        <row r="9">
          <cell r="C9" t="str">
            <v>DP-14</v>
          </cell>
          <cell r="D9">
            <v>1.3333333333333334E-2</v>
          </cell>
        </row>
      </sheetData>
      <sheetData sheetId="5" refreshError="1"/>
      <sheetData sheetId="6" refreshError="1"/>
      <sheetData sheetId="7"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선행검사List"/>
      <sheetName val="raw_data"/>
      <sheetName val="1_평균확인"/>
      <sheetName val="2_불량개수"/>
      <sheetName val=".."/>
      <sheetName val="JCMASTER34"/>
      <sheetName val="code"/>
      <sheetName val="..code"/>
    </sheetNames>
    <sheetDataSet>
      <sheetData sheetId="0"/>
      <sheetData sheetId="1"/>
      <sheetData sheetId="2"/>
      <sheetData sheetId="3"/>
      <sheetData sheetId="4">
        <row r="7">
          <cell r="C7" t="str">
            <v>DP-11</v>
          </cell>
          <cell r="D7">
            <v>1.3000000000000001E-2</v>
          </cell>
          <cell r="E7" t="str">
            <v>2table</v>
          </cell>
        </row>
        <row r="8">
          <cell r="C8" t="str">
            <v>DP-12</v>
          </cell>
          <cell r="D8">
            <v>1.3333333333333334E-2</v>
          </cell>
          <cell r="E8" t="str">
            <v>2table</v>
          </cell>
        </row>
        <row r="9">
          <cell r="C9" t="str">
            <v>DP-13</v>
          </cell>
          <cell r="D9">
            <v>0.02</v>
          </cell>
          <cell r="E9" t="str">
            <v>3table</v>
          </cell>
        </row>
        <row r="10">
          <cell r="C10" t="str">
            <v>DP-14</v>
          </cell>
          <cell r="D10">
            <v>1.3333333333333334E-2</v>
          </cell>
          <cell r="E10" t="str">
            <v>2table</v>
          </cell>
        </row>
      </sheetData>
      <sheetData sheetId="5" refreshError="1"/>
      <sheetData sheetId="6" refreshError="1"/>
      <sheetData sheetId="7"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ｻﾏﾘｰ1"/>
      <sheetName val="ｻﾏﾘｰ2"/>
      <sheetName val="キャパ推移変更"/>
      <sheetName val="最終形1"/>
      <sheetName val="最終形2"/>
      <sheetName val="客先別"/>
      <sheetName val="ﾊﾟﾈﾙ需要前提"/>
      <sheetName val="CF国別全需"/>
      <sheetName val="CF国別AGC"/>
      <sheetName val="CF国別"/>
      <sheetName val="2004"/>
      <sheetName val="2005"/>
      <sheetName val="2006"/>
      <sheetName val="20078"/>
      <sheetName val="2004東"/>
      <sheetName val="2004韓国"/>
      <sheetName val="2004台湾"/>
      <sheetName val="2004中国"/>
      <sheetName val="2004他"/>
      <sheetName val="2005東"/>
      <sheetName val="2005韓国"/>
      <sheetName val="2005台湾"/>
      <sheetName val="2005中国"/>
      <sheetName val="2005他"/>
      <sheetName val="2006東"/>
      <sheetName val="2006韓国"/>
      <sheetName val="2006台湾"/>
      <sheetName val="2006中国"/>
      <sheetName val="2006他"/>
      <sheetName val="20078東"/>
      <sheetName val="20078韓国"/>
      <sheetName val="20078台湾"/>
      <sheetName val="20078中国"/>
      <sheetName val="20078他"/>
      <sheetName val="UnitMaster"/>
      <sheetName val="04"/>
      <sheetName val="mm10"/>
      <sheetName val="市場予測販売計画040325-A2"/>
      <sheetName val="ASSIGN"/>
      <sheetName val="JCMASTER34"/>
      <sheetName val="ADCK"/>
      <sheetName val="2001"/>
      <sheetName val="List"/>
      <sheetName val="社員リスト"/>
      <sheetName val="회사정보"/>
      <sheetName val="理由"/>
      <sheetName val="2000"/>
      <sheetName val="Basic Information"/>
      <sheetName val="Sheet1"/>
      <sheetName val="..code"/>
      <sheetName val="TIE-IN"/>
      <sheetName val=".."/>
      <sheetName val="経理ｺｰﾄﾞ"/>
      <sheetName val="PIPE내역(FCN)"/>
      <sheetName val="0302明細"/>
      <sheetName val="素板ﾏｽﾀｰ"/>
      <sheetName val="JCMASTER12"/>
      <sheetName val="DATA.予算"/>
      <sheetName val="DATA.実績10月"/>
      <sheetName val="제조원가"/>
      <sheetName val="노임"/>
      <sheetName val="갑지"/>
      <sheetName val="Graph"/>
      <sheetName val="__code1"/>
      <sheetName val="Basic_Information1"/>
      <sheetName val="__1"/>
      <sheetName val="DATA_予算1"/>
      <sheetName val="DATA_実績10月1"/>
      <sheetName val="__code"/>
      <sheetName val="Basic_Information"/>
      <sheetName val="__"/>
      <sheetName val="DATA_予算"/>
      <sheetName val="DATA_実績10月"/>
      <sheetName val="__code2"/>
      <sheetName val="Basic_Information2"/>
      <sheetName val="__2"/>
      <sheetName val="DATA_予算2"/>
      <sheetName val="DATA_実績10月2"/>
      <sheetName val="__code3"/>
      <sheetName val="Basic_Information3"/>
      <sheetName val="__3"/>
      <sheetName val="DATA_予算3"/>
      <sheetName val="DATA_実績10月3"/>
      <sheetName val="JF板組成"/>
      <sheetName val="白金"/>
      <sheetName val="Daftar Pensiun"/>
      <sheetName val="HARGA MATERIAL"/>
      <sheetName val="__code4"/>
      <sheetName val="Basic_Information4"/>
      <sheetName val="__4"/>
      <sheetName val="DATA_予算4"/>
      <sheetName val="DATA_実績10月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sheetData sheetId="89"/>
      <sheetData sheetId="90"/>
      <sheetData sheetId="91"/>
      <sheetData sheetId="92"/>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ämissen"/>
      <sheetName val="Leistungsverrechnung"/>
      <sheetName val="Auswertung"/>
      <sheetName val="nicht_verrechenbar"/>
      <sheetName val="UnitMaster"/>
      <sheetName val="갑지"/>
      <sheetName val="노임"/>
      <sheetName val="Pr?missen"/>
      <sheetName val="..code"/>
      <sheetName val="__code"/>
      <sheetName val="Sheet1"/>
      <sheetName val="ZF比重"/>
      <sheetName val="Pr_missen"/>
      <sheetName val="欠點分析"/>
    </sheetNames>
    <sheetDataSet>
      <sheetData sheetId="0">
        <row r="6">
          <cell r="C6" t="str">
            <v>EURO</v>
          </cell>
        </row>
      </sheetData>
      <sheetData sheetId="1"/>
      <sheetData sheetId="2"/>
      <sheetData sheetId="3"/>
      <sheetData sheetId="4" refreshError="1"/>
      <sheetData sheetId="5" refreshError="1"/>
      <sheetData sheetId="6" refreshError="1"/>
      <sheetData sheetId="7">
        <row r="6">
          <cell r="C6" t="str">
            <v>EURO</v>
          </cell>
        </row>
      </sheetData>
      <sheetData sheetId="8" refreshError="1"/>
      <sheetData sheetId="9"/>
      <sheetData sheetId="10" refreshError="1"/>
      <sheetData sheetId="11" refreshError="1"/>
      <sheetData sheetId="12" refreshError="1"/>
      <sheetData sheetId="1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流動指示書"/>
      <sheetName val="一覧"/>
      <sheetName val="UnitMaster"/>
      <sheetName val="Prämissen"/>
      <sheetName val="참고양식-3"/>
      <sheetName val="JCMASTER34"/>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F日記"/>
      <sheetName val="各種式"/>
      <sheetName val="2003"/>
      <sheetName val="2002"/>
      <sheetName val="2001"/>
      <sheetName val="2000"/>
      <sheetName val="1999"/>
      <sheetName val="1998"/>
      <sheetName val="Module1"/>
      <sheetName val="冷修日記"/>
      <sheetName val="窯残作業"/>
      <sheetName val="UF申送"/>
      <sheetName val="list"/>
      <sheetName val="600度コンパクション"/>
      <sheetName val="UnitMaster"/>
      <sheetName val="Sheet2"/>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7）表示紙作成ツール"/>
      <sheetName val="ｷｽﾞ①"/>
      <sheetName val="ｷｽﾞ②"/>
      <sheetName val="ｷｽﾞ③"/>
      <sheetName val="ｷｽﾞ④"/>
      <sheetName val="ｷｽﾞ⑤"/>
      <sheetName val="ｷｽﾞ⑥"/>
      <sheetName val="ｷｽﾞ⑦"/>
      <sheetName val="ｷｽﾞ⑧"/>
      <sheetName val="ｷｽﾞ⑨"/>
      <sheetName val="ｷｽﾞ⑩"/>
      <sheetName val="ｷｽﾞ⑪"/>
      <sheetName val="ｷｽﾞ⑫"/>
      <sheetName val="ｷｽﾞ⑬"/>
      <sheetName val="ｷｽﾞ⑭"/>
      <sheetName val="ｷｽﾞ⑮"/>
      <sheetName val="マスタ"/>
      <sheetName val="list"/>
      <sheetName val="2001"/>
      <sheetName val="참고양식-3"/>
      <sheetName val="キズ調査・表示紙作成ツールVer.1(朝）"/>
      <sheetName val="Prämissen"/>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22">
          <cell r="G22" t="str">
            <v>ｷｽﾞ名称</v>
          </cell>
        </row>
        <row r="23">
          <cell r="G23" t="str">
            <v>B面傾向性ｷｽﾞA</v>
          </cell>
        </row>
        <row r="24">
          <cell r="G24" t="str">
            <v>B面傾向性ｷｽﾞB</v>
          </cell>
        </row>
        <row r="25">
          <cell r="G25" t="str">
            <v>B面傾向性ｷｽﾞC</v>
          </cell>
        </row>
        <row r="26">
          <cell r="G26" t="str">
            <v>B面傾向性ｷｽﾞAK</v>
          </cell>
        </row>
        <row r="27">
          <cell r="G27" t="str">
            <v>B面傾向性ｷｽﾞBK</v>
          </cell>
        </row>
        <row r="28">
          <cell r="G28" t="str">
            <v>B面傾向性ｷｽﾞCK</v>
          </cell>
        </row>
      </sheetData>
      <sheetData sheetId="17" refreshError="1"/>
      <sheetData sheetId="18" refreshError="1"/>
      <sheetData sheetId="19" refreshError="1"/>
      <sheetData sheetId="20" refreshError="1"/>
      <sheetData sheetId="2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
      <sheetName val="長坂_jp"/>
      <sheetName val="長坂_kr"/>
      <sheetName val="Action"/>
      <sheetName val="IQC"/>
      <sheetName val="BS値"/>
      <sheetName val="1月"/>
      <sheetName val="2月"/>
      <sheetName val="3月"/>
      <sheetName val="4月"/>
      <sheetName val="ITEM"/>
      <sheetName val="DB압력"/>
      <sheetName val="Schedule"/>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sheetData sheetId="11"/>
      <sheetData sheetId="12"/>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선행검사List"/>
      <sheetName val="rawdata"/>
      <sheetName val="FB양식"/>
      <sheetName val=".."/>
    </sheetNames>
    <sheetDataSet>
      <sheetData sheetId="0"/>
      <sheetData sheetId="1"/>
      <sheetData sheetId="2"/>
      <sheetData sheetId="3"/>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er&amp;Inquiry sheet"/>
      <sheetName val="コピー"/>
      <sheetName val="ATSC PL PI INV"/>
      <sheetName val="見積依頼書"/>
      <sheetName val="ドラフト用紙（直販)"/>
      <sheetName val="ATSC INV"/>
      <sheetName val="0.2T"/>
      <sheetName val="0.3T"/>
      <sheetName val="0.4T"/>
      <sheetName val="0.6T"/>
      <sheetName val="0.7T"/>
      <sheetName val="10TAG 合紙"/>
      <sheetName val="SV SPEC."/>
      <sheetName val="작업추진 계획(일정)"/>
    </sheetNames>
    <sheetDataSet>
      <sheetData sheetId="0" refreshError="1"/>
      <sheetData sheetId="1" refreshError="1"/>
      <sheetData sheetId="2" refreshError="1"/>
      <sheetData sheetId="3" refreshError="1">
        <row r="6">
          <cell r="J6" t="str">
            <v>0</v>
          </cell>
          <cell r="K6" t="str">
            <v>旭硝子株式会社　</v>
          </cell>
        </row>
        <row r="7">
          <cell r="J7" t="str">
            <v>G0</v>
          </cell>
          <cell r="K7" t="str">
            <v>AGC テクノロジーソリューションズ株式会社</v>
          </cell>
        </row>
      </sheetData>
      <sheetData sheetId="4" refreshError="1">
        <row r="40">
          <cell r="AE40" t="str">
            <v>G10AFD</v>
          </cell>
          <cell r="AG40">
            <v>1</v>
          </cell>
          <cell r="AH40" t="str">
            <v>-</v>
          </cell>
          <cell r="AI40" t="str">
            <v>中国向け</v>
          </cell>
        </row>
        <row r="41">
          <cell r="AE41" t="str">
            <v>G10AFE</v>
          </cell>
          <cell r="AG41">
            <v>1</v>
          </cell>
          <cell r="AH41" t="str">
            <v>-</v>
          </cell>
          <cell r="AI41" t="str">
            <v>ベルギー向け</v>
          </cell>
        </row>
        <row r="42">
          <cell r="AE42" t="str">
            <v>G10AFG</v>
          </cell>
          <cell r="AG42">
            <v>1</v>
          </cell>
          <cell r="AH42" t="str">
            <v>-</v>
          </cell>
          <cell r="AI42" t="str">
            <v>中国向け</v>
          </cell>
        </row>
        <row r="43">
          <cell r="AE43" t="str">
            <v>G10AFS</v>
          </cell>
          <cell r="AG43">
            <v>1</v>
          </cell>
          <cell r="AH43" t="str">
            <v>-</v>
          </cell>
          <cell r="AI43" t="str">
            <v>中国向け</v>
          </cell>
        </row>
        <row r="44">
          <cell r="AE44" t="str">
            <v>G10AGCF</v>
          </cell>
          <cell r="AG44">
            <v>1</v>
          </cell>
          <cell r="AH44" t="str">
            <v>-</v>
          </cell>
          <cell r="AI44" t="str">
            <v>日本国内向け</v>
          </cell>
        </row>
        <row r="45">
          <cell r="AE45" t="str">
            <v>G10AGCGP</v>
          </cell>
          <cell r="AG45">
            <v>1</v>
          </cell>
          <cell r="AH45" t="str">
            <v>-</v>
          </cell>
          <cell r="AI45" t="str">
            <v>ベルギー向け</v>
          </cell>
        </row>
        <row r="46">
          <cell r="AE46" t="str">
            <v>G10AGP</v>
          </cell>
          <cell r="AG46">
            <v>1</v>
          </cell>
          <cell r="AH46" t="str">
            <v>-</v>
          </cell>
          <cell r="AI46" t="str">
            <v>フィリピン向け</v>
          </cell>
        </row>
        <row r="47">
          <cell r="AE47" t="str">
            <v>G10AMGJ</v>
          </cell>
          <cell r="AG47">
            <v>1</v>
          </cell>
          <cell r="AH47" t="str">
            <v>-</v>
          </cell>
          <cell r="AI47" t="str">
            <v>インドネシア向け</v>
          </cell>
        </row>
        <row r="48">
          <cell r="AE48" t="str">
            <v>G10AMGS</v>
          </cell>
          <cell r="AG48">
            <v>1</v>
          </cell>
          <cell r="AH48" t="str">
            <v>-</v>
          </cell>
          <cell r="AI48" t="str">
            <v>インドネシア向け</v>
          </cell>
        </row>
        <row r="49">
          <cell r="AE49" t="str">
            <v>G10ATSTF</v>
          </cell>
          <cell r="AG49">
            <v>1</v>
          </cell>
          <cell r="AH49" t="str">
            <v>-</v>
          </cell>
          <cell r="AI49" t="str">
            <v>タイ向け</v>
          </cell>
        </row>
        <row r="50">
          <cell r="AE50" t="str">
            <v>G10FGI</v>
          </cell>
          <cell r="AG50">
            <v>1</v>
          </cell>
          <cell r="AH50" t="str">
            <v>-</v>
          </cell>
          <cell r="AI50" t="str">
            <v>インド向け</v>
          </cell>
        </row>
        <row r="51">
          <cell r="AE51" t="str">
            <v>G10TAG</v>
          </cell>
          <cell r="AG51">
            <v>1</v>
          </cell>
          <cell r="AH51" t="str">
            <v>-</v>
          </cell>
          <cell r="AI51" t="str">
            <v>タイ向け</v>
          </cell>
        </row>
        <row r="52">
          <cell r="AE52" t="str">
            <v>G10TTA</v>
          </cell>
          <cell r="AG52">
            <v>1</v>
          </cell>
          <cell r="AH52" t="str">
            <v>-</v>
          </cell>
          <cell r="AI52" t="str">
            <v>タイ向け</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測定"/>
      <sheetName val="まとめ"/>
      <sheetName val="VO배기량기록양식"/>
    </sheetNames>
    <definedNames>
      <definedName name="初期化" refersTo="#REF!"/>
      <definedName name="初期化2" refersTo="#REF!"/>
    </definedNames>
    <sheetDataSet>
      <sheetData sheetId="0" refreshError="1"/>
      <sheetData sheetId="1" refreshError="1"/>
      <sheetData sheetId="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内部管理文書一覧表 (Ｒｅｖ．03）"/>
      <sheetName val="内部管理文書一覧表 (Ｒｅｖ．02）"/>
      <sheetName val="内部管理文書一覧表 (Ｒｅｖ．01)  "/>
      <sheetName val="内部品質文書一覧表(Rev.1参考）"/>
      <sheetName val="内部品質文書一覧表 (Rev.00) "/>
      <sheetName val="内部品質文書一覧表 No.3"/>
      <sheetName val="内部品質文書一覧表 Ｎｏ.2"/>
      <sheetName val="内部品質文書一覧表Ｎｏ.1"/>
      <sheetName val="内部管理文書一覧表 _Ｒｅｖ_02_"/>
      <sheetName val="List"/>
      <sheetName val="設定"/>
      <sheetName val="経理ｺｰﾄﾞ"/>
      <sheetName val="메인"/>
      <sheetName val="부표총괄"/>
      <sheetName val="5SA"/>
      <sheetName val="ADCK"/>
      <sheetName val="CF DO 素地 組成"/>
      <sheetName val="CF熱物性"/>
      <sheetName val="CF板β-OH"/>
      <sheetName val="CF組成trend"/>
      <sheetName val="CF(D-O)β-OH"/>
      <sheetName val="CF比重"/>
      <sheetName val="マスタ"/>
      <sheetName val="素板出荷数量"/>
      <sheetName val="printout用"/>
      <sheetName val="Sheet2"/>
      <sheetName val="客先5桁短縮"/>
      <sheetName val="得意先一覧"/>
      <sheetName val="SV SPEC."/>
      <sheetName val="작업추진 계획(일정)"/>
      <sheetName val="기준수익률"/>
      <sheetName val="노임"/>
      <sheetName val="현지법인 대손설정"/>
      <sheetName val="0302明細"/>
      <sheetName val="コード値"/>
      <sheetName val="基板加工課　(内部文書一覧表)"/>
      <sheetName val="노임단가"/>
      <sheetName val="Ctrl"/>
      <sheetName val="ASSIGN"/>
      <sheetName val="ステータス"/>
      <sheetName val="Sheet1"/>
      <sheetName val="选取条件"/>
      <sheetName val="槽窯・排脱"/>
      <sheetName val="调和STR"/>
      <sheetName val="製板(中)"/>
      <sheetName val="CF紫外線透過率"/>
      <sheetName val="内部管理文書一覧表_(Ｒｅｖ．03）1"/>
      <sheetName val="内部管理文書一覧表_(Ｒｅｖ．02）1"/>
      <sheetName val="内部管理文書一覧表_(Ｒｅｖ．01)__1"/>
      <sheetName val="内部品質文書一覧表(Rev_1参考）1"/>
      <sheetName val="内部品質文書一覧表_(Rev_00)_1"/>
      <sheetName val="内部品質文書一覧表_No_31"/>
      <sheetName val="内部品質文書一覧表_Ｎｏ_21"/>
      <sheetName val="内部品質文書一覧表Ｎｏ_11"/>
      <sheetName val="内部管理文書一覧表__Ｒｅｖ_02_1"/>
      <sheetName val="CF_DO_素地_組成1"/>
      <sheetName val="SV_SPEC_1"/>
      <sheetName val="작업추진_계획(일정)1"/>
      <sheetName val="현지법인_대손설정1"/>
      <sheetName val="内部管理文書一覧表_(Ｒｅｖ．03）"/>
      <sheetName val="内部管理文書一覧表_(Ｒｅｖ．02）"/>
      <sheetName val="内部管理文書一覧表_(Ｒｅｖ．01)__"/>
      <sheetName val="内部品質文書一覧表(Rev_1参考）"/>
      <sheetName val="内部品質文書一覧表_(Rev_00)_"/>
      <sheetName val="内部品質文書一覧表_No_3"/>
      <sheetName val="内部品質文書一覧表_Ｎｏ_2"/>
      <sheetName val="内部品質文書一覧表Ｎｏ_1"/>
      <sheetName val="内部管理文書一覧表__Ｒｅｖ_02_"/>
      <sheetName val="CF_DO_素地_組成"/>
      <sheetName val="SV_SPEC_"/>
      <sheetName val="작업추진_계획(일정)"/>
      <sheetName val="현지법인_대손설정"/>
      <sheetName val="内部管理文書一覧表_(Ｒｅｖ．03）2"/>
      <sheetName val="内部管理文書一覧表_(Ｒｅｖ．02）2"/>
      <sheetName val="内部管理文書一覧表_(Ｒｅｖ．01)__2"/>
      <sheetName val="内部品質文書一覧表(Rev_1参考）2"/>
      <sheetName val="内部品質文書一覧表_(Rev_00)_2"/>
      <sheetName val="内部品質文書一覧表_No_32"/>
      <sheetName val="内部品質文書一覧表_Ｎｏ_22"/>
      <sheetName val="内部品質文書一覧表Ｎｏ_12"/>
      <sheetName val="内部管理文書一覧表__Ｒｅｖ_02_2"/>
      <sheetName val="CF_DO_素地_組成2"/>
      <sheetName val="SV_SPEC_2"/>
      <sheetName val="작업추진_계획(일정)2"/>
      <sheetName val="현지법인_대손설정2"/>
      <sheetName val="JCMASTER34"/>
      <sheetName val="定常作业各项活动进展"/>
      <sheetName val="日期等選項"/>
      <sheetName val="内部管理文書一覧表_(Ｒｅｖ．03）5"/>
      <sheetName val="内部管理文書一覧表_(Ｒｅｖ．02）5"/>
      <sheetName val="内部管理文書一覧表_(Ｒｅｖ．01)__5"/>
      <sheetName val="内部品質文書一覧表(Rev_1参考）5"/>
      <sheetName val="内部品質文書一覧表_(Rev_00)_5"/>
      <sheetName val="内部品質文書一覧表_No_35"/>
      <sheetName val="内部品質文書一覧表_Ｎｏ_25"/>
      <sheetName val="内部品質文書一覧表Ｎｏ_15"/>
      <sheetName val="内部管理文書一覧表__Ｒｅｖ_02_5"/>
      <sheetName val="CF_DO_素地_組成5"/>
      <sheetName val="SV_SPEC_5"/>
      <sheetName val="작업추진_계획(일정)5"/>
      <sheetName val="현지법인_대손설정5"/>
      <sheetName val="内部管理文書一覧表_(Ｒｅｖ．03）3"/>
      <sheetName val="内部管理文書一覧表_(Ｒｅｖ．02）3"/>
      <sheetName val="内部管理文書一覧表_(Ｒｅｖ．01)__3"/>
      <sheetName val="内部品質文書一覧表(Rev_1参考）3"/>
      <sheetName val="内部品質文書一覧表_(Rev_00)_3"/>
      <sheetName val="内部品質文書一覧表_No_33"/>
      <sheetName val="内部品質文書一覧表_Ｎｏ_23"/>
      <sheetName val="内部品質文書一覧表Ｎｏ_13"/>
      <sheetName val="内部管理文書一覧表__Ｒｅｖ_02_3"/>
      <sheetName val="CF_DO_素地_組成3"/>
      <sheetName val="SV_SPEC_3"/>
      <sheetName val="작업추진_계획(일정)3"/>
      <sheetName val="현지법인_대손설정3"/>
      <sheetName val="内部管理文書一覧表_(Ｒｅｖ．03）4"/>
      <sheetName val="内部管理文書一覧表_(Ｒｅｖ．02）4"/>
      <sheetName val="内部管理文書一覧表_(Ｒｅｖ．01)__4"/>
      <sheetName val="内部品質文書一覧表(Rev_1参考）4"/>
      <sheetName val="内部品質文書一覧表_(Rev_00)_4"/>
      <sheetName val="内部品質文書一覧表_No_34"/>
      <sheetName val="内部品質文書一覧表_Ｎｏ_24"/>
      <sheetName val="内部品質文書一覧表Ｎｏ_14"/>
      <sheetName val="内部管理文書一覧表__Ｒｅｖ_02_4"/>
      <sheetName val="CF_DO_素地_組成4"/>
      <sheetName val="SV_SPEC_4"/>
      <sheetName val="작업추진_계획(일정)4"/>
      <sheetName val="현지법인_대손설정4"/>
    </sheetNames>
    <sheetDataSet>
      <sheetData sheetId="0" refreshError="1"/>
      <sheetData sheetId="1" refreshError="1">
        <row r="8">
          <cell r="C8" t="str">
            <v>KP3-001</v>
          </cell>
        </row>
      </sheetData>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ow r="8">
          <cell r="C8" t="str">
            <v>KP3-001</v>
          </cell>
        </row>
      </sheetData>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refreshError="1"/>
      <sheetData sheetId="86" refreshError="1"/>
      <sheetData sheetId="87" refreshError="1"/>
      <sheetData sheetId="88"/>
      <sheetData sheetId="89">
        <row r="8">
          <cell r="C8" t="str">
            <v>KP3-001</v>
          </cell>
        </row>
      </sheetData>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ow r="8">
          <cell r="C8" t="str">
            <v>KP3-001</v>
          </cell>
        </row>
      </sheetData>
      <sheetData sheetId="116"/>
      <sheetData sheetId="117"/>
      <sheetData sheetId="118"/>
      <sheetData sheetId="119"/>
      <sheetData sheetId="120"/>
      <sheetData sheetId="121"/>
      <sheetData sheetId="122"/>
      <sheetData sheetId="123"/>
      <sheetData sheetId="124"/>
      <sheetData sheetId="125"/>
      <sheetData sheetId="126"/>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理由"/>
      <sheetName val="All-AN100"/>
      <sheetName val="arrenge"/>
      <sheetName val="ASSIGN"/>
      <sheetName val="UnitMaster"/>
      <sheetName val="재고증감내역"/>
      <sheetName val="コード値"/>
      <sheetName val="１．InfoCube (YKCH0010) 案２"/>
      <sheetName val="１．InfoCube (YKCH0010)案１"/>
      <sheetName val="data分解031101"/>
      <sheetName val="을지"/>
      <sheetName val="LOCAL 공사내역서"/>
      <sheetName val="List"/>
      <sheetName val="社員リスト"/>
      <sheetName val="①得意先マスタ（一般）整備台帳"/>
      <sheetName val="レポートレイアウト"/>
      <sheetName val="WorkSheet"/>
      <sheetName val="データ"/>
      <sheetName val="선택용 "/>
      <sheetName val="経理ｺｰﾄﾞ"/>
      <sheetName val="기준수익률"/>
      <sheetName val="HP1AMLIST"/>
      <sheetName val="ADCK"/>
      <sheetName val="内部管理文書一覧表 (Ｒｅｖ．02）"/>
      <sheetName val="設定"/>
      <sheetName val=".."/>
      <sheetName val="JCMASTER34"/>
      <sheetName val="マスタ"/>
      <sheetName val="기본"/>
      <sheetName val="메인"/>
      <sheetName val="受払表"/>
      <sheetName val="Master"/>
      <sheetName val="공량산출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試算資料"/>
      <sheetName val="ｺｽﾄ"/>
      <sheetName val="経理ｺｰﾄﾞ"/>
      <sheetName val="差異分析算式"/>
      <sheetName val="Code"/>
      <sheetName val="得意先一覧"/>
      <sheetName val="Master"/>
      <sheetName val="レポートレイアウト"/>
      <sheetName val="UnitMaster"/>
      <sheetName val="재고증감내역"/>
      <sheetName val="0302ｺｽﾄ実績表"/>
      <sheetName val="현지법인 대손설정"/>
      <sheetName val="リスト一覧"/>
      <sheetName val="ASSIGN"/>
      <sheetName val="経理提出用予算"/>
      <sheetName val="printout用"/>
      <sheetName val="理由"/>
      <sheetName val="제조원가"/>
      <sheetName val="회사정보"/>
      <sheetName val="内部管理文書一覧表 (Ｒｅｖ．02）"/>
      <sheetName val="ORDER"/>
      <sheetName val="素板出荷数量"/>
      <sheetName val="積算予算"/>
      <sheetName val="choose"/>
      <sheetName val="단가 (2)"/>
      <sheetName val="list"/>
      <sheetName val="データ"/>
      <sheetName val="일위대가표"/>
      <sheetName val="부표총괄"/>
      <sheetName val="マスタ"/>
      <sheetName val="현지법인_대손설정"/>
      <sheetName val="内部管理文書一覧表_(Ｒｅｖ．02）"/>
      <sheetName val="단가_(2)"/>
      <sheetName val="客先5桁短縮"/>
      <sheetName val="AGENDA"/>
      <sheetName val="【AI】Ver.2020.04"/>
      <sheetName val="2017.04物流実績(JPY)"/>
      <sheetName val="2020.04物流実績(NTD)"/>
      <sheetName val="下資料"/>
      <sheetName val="ADT 2020 CD実績"/>
      <sheetName val="元資料_榮贊用"/>
      <sheetName val="本社報告"/>
      <sheetName val="小高的回答"/>
      <sheetName val="현지법인_대손설정2"/>
      <sheetName val="内部管理文書一覧表_(Ｒｅｖ．02）2"/>
      <sheetName val="단가_(2)2"/>
      <sheetName val="현지법인_대손설정1"/>
      <sheetName val="内部管理文書一覧表_(Ｒｅｖ．02）1"/>
      <sheetName val="단가_(2)1"/>
      <sheetName val="현지법인_대손설정3"/>
      <sheetName val="内部管理文書一覧表_(Ｒｅｖ．02）3"/>
      <sheetName val="단가_(2)3"/>
      <sheetName val="현지법인_대손설정4"/>
      <sheetName val="内部管理文書一覧表_(Ｒｅｖ．02）4"/>
      <sheetName val="단가_(2)4"/>
      <sheetName val="CAT_5"/>
      <sheetName val="현지법인_대손설정6"/>
      <sheetName val="内部管理文書一覧表_(Ｒｅｖ．02）6"/>
      <sheetName val="단가_(2)6"/>
      <sheetName val="【AI】Ver_2020_041"/>
      <sheetName val="2017_04物流実績(JPY)1"/>
      <sheetName val="2020_04物流実績(NTD)1"/>
      <sheetName val="ADT_2020_CD実績1"/>
      <sheetName val="현지법인_대손설정5"/>
      <sheetName val="内部管理文書一覧表_(Ｒｅｖ．02）5"/>
      <sheetName val="단가_(2)5"/>
      <sheetName val="【AI】Ver_2020_04"/>
      <sheetName val="2017_04物流実績(JPY)"/>
      <sheetName val="2020_04物流実績(NTD)"/>
      <sheetName val="ADT_2020_CD実績"/>
      <sheetName val="炉材リスト"/>
      <sheetName val="白金"/>
      <sheetName val="応答計算"/>
    </sheetNames>
    <sheetDataSet>
      <sheetData sheetId="0"/>
      <sheetData sheetId="1"/>
      <sheetData sheetId="2" refreshError="1">
        <row r="5">
          <cell r="B5" t="str">
            <v>TX-R28XXA0</v>
          </cell>
          <cell r="C5" t="str">
            <v>PTR3-X1</v>
          </cell>
        </row>
        <row r="6">
          <cell r="B6" t="str">
            <v>TX-R28XXA2</v>
          </cell>
          <cell r="C6" t="str">
            <v>PP00-00</v>
          </cell>
        </row>
        <row r="7">
          <cell r="B7" t="str">
            <v>TX-R28XXX0</v>
          </cell>
          <cell r="C7" t="str">
            <v>PTR3-X0</v>
          </cell>
        </row>
        <row r="8">
          <cell r="B8" t="str">
            <v>TX-R28XXX2</v>
          </cell>
          <cell r="C8" t="str">
            <v>PP00-00</v>
          </cell>
        </row>
        <row r="9">
          <cell r="B9" t="str">
            <v>TX-S28XXX2</v>
          </cell>
          <cell r="C9" t="str">
            <v>PP00-00</v>
          </cell>
        </row>
        <row r="10">
          <cell r="B10" t="str">
            <v>TX-S28XXX0</v>
          </cell>
          <cell r="C10" t="str">
            <v>PTR3-X0</v>
          </cell>
        </row>
        <row r="11">
          <cell r="B11" t="str">
            <v>XX-R28XHA0</v>
          </cell>
          <cell r="C11" t="str">
            <v>PXR3-H1</v>
          </cell>
        </row>
        <row r="12">
          <cell r="B12" t="str">
            <v>XX-R28XHX0</v>
          </cell>
          <cell r="C12" t="str">
            <v>PXR3-H0</v>
          </cell>
        </row>
        <row r="13">
          <cell r="B13" t="str">
            <v>XX-R28XXA0</v>
          </cell>
          <cell r="C13" t="str">
            <v>PXR3-X1</v>
          </cell>
        </row>
        <row r="14">
          <cell r="B14" t="str">
            <v>XX-R28XXX0</v>
          </cell>
          <cell r="C14" t="str">
            <v>PXR3-X0</v>
          </cell>
        </row>
        <row r="15">
          <cell r="B15" t="str">
            <v>XX-S28XHX0</v>
          </cell>
          <cell r="C15" t="str">
            <v>PXS3-H0</v>
          </cell>
        </row>
      </sheetData>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refreshError="1"/>
      <sheetData sheetId="34">
        <row r="5">
          <cell r="B5" t="str">
            <v>＜開催時間＞</v>
          </cell>
        </row>
      </sheetData>
      <sheetData sheetId="35"/>
      <sheetData sheetId="36"/>
      <sheetData sheetId="37"/>
      <sheetData sheetId="38"/>
      <sheetData sheetId="39"/>
      <sheetData sheetId="40"/>
      <sheetData sheetId="41"/>
      <sheetData sheetId="42"/>
      <sheetData sheetId="43">
        <row r="5">
          <cell r="B5" t="str">
            <v>＜開催時間＞</v>
          </cell>
        </row>
      </sheetData>
      <sheetData sheetId="44"/>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7.5輸送ロット "/>
      <sheetName val="出荷実績"/>
      <sheetName val="出荷明細"/>
      <sheetName val="ISOP"/>
      <sheetName val="Master"/>
      <sheetName val="G7 5　F1 AFK送付ロット【-0918ETA】"/>
      <sheetName val="理由"/>
      <sheetName val="内部管理文書一覧表 (Ｒｅｖ．02）"/>
      <sheetName val="ADCK"/>
    </sheetNames>
    <sheetDataSet>
      <sheetData sheetId="0" refreshError="1"/>
      <sheetData sheetId="1"/>
      <sheetData sheetId="2"/>
      <sheetData sheetId="3"/>
      <sheetData sheetId="4"/>
      <sheetData sheetId="5" refreshError="1"/>
      <sheetData sheetId="6" refreshError="1"/>
      <sheetData sheetId="7" refreshError="1"/>
      <sheetData sheetId="8"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ﾏﾆｭｱﾙ"/>
      <sheetName val="#2"/>
      <sheetName val="#1-2"/>
      <sheetName val="#3"/>
      <sheetName val="#4"/>
      <sheetName val="変更履歴"/>
      <sheetName val="calc"/>
      <sheetName val="master"/>
      <sheetName val="寸法一覧rev (値)"/>
      <sheetName val="レシピ"/>
      <sheetName val="寸法毎マスク"/>
      <sheetName val="閾値"/>
      <sheetName val="寸法毎閾値"/>
      <sheetName val="内部管理文書一覧表 (Ｒｅｖ．02）"/>
      <sheetName val="閾値基準"/>
      <sheetName val="list"/>
      <sheetName val="VendorList"/>
      <sheetName val="理由"/>
      <sheetName val="入力シート"/>
      <sheetName val="2000"/>
      <sheetName val="2001"/>
      <sheetName val="データ入力"/>
      <sheetName val="使用禁止6mmﾏｽｸ20改定中 060228HITFormat"/>
    </sheetNames>
    <sheetDataSet>
      <sheetData sheetId="0"/>
      <sheetData sheetId="1"/>
      <sheetData sheetId="2"/>
      <sheetData sheetId="3"/>
      <sheetData sheetId="4"/>
      <sheetData sheetId="5"/>
      <sheetData sheetId="6"/>
      <sheetData sheetId="7"/>
      <sheetData sheetId="8"/>
      <sheetData sheetId="9"/>
      <sheetData sheetId="10"/>
      <sheetData sheetId="11">
        <row r="1">
          <cell r="A1" t="str">
            <v>洗浄機</v>
          </cell>
          <cell r="B1" t="str">
            <v>採板窯</v>
          </cell>
          <cell r="C1" t="str">
            <v>硝種</v>
          </cell>
          <cell r="D1" t="str">
            <v>ｺﾝﾍﾞｱ速度</v>
          </cell>
          <cell r="E1" t="str">
            <v>BOSしきい値</v>
          </cell>
          <cell r="F1" t="str">
            <v>TOSしきい値</v>
          </cell>
          <cell r="G1" t="str">
            <v>泡しきい値</v>
          </cell>
        </row>
        <row r="2">
          <cell r="A2">
            <v>1</v>
          </cell>
          <cell r="B2" t="str">
            <v>SF</v>
          </cell>
          <cell r="C2" t="str">
            <v>Q</v>
          </cell>
          <cell r="D2">
            <v>202.7</v>
          </cell>
          <cell r="E2">
            <v>90</v>
          </cell>
          <cell r="F2">
            <v>100</v>
          </cell>
          <cell r="G2">
            <v>125</v>
          </cell>
        </row>
        <row r="3">
          <cell r="B3" t="str">
            <v>TF</v>
          </cell>
          <cell r="C3" t="str">
            <v>A</v>
          </cell>
          <cell r="E3">
            <v>90</v>
          </cell>
          <cell r="F3">
            <v>100</v>
          </cell>
          <cell r="G3">
            <v>125</v>
          </cell>
        </row>
        <row r="4">
          <cell r="B4" t="str">
            <v>UF</v>
          </cell>
          <cell r="C4" t="str">
            <v>U</v>
          </cell>
          <cell r="E4">
            <v>90</v>
          </cell>
          <cell r="F4">
            <v>100</v>
          </cell>
          <cell r="G4">
            <v>125</v>
          </cell>
        </row>
        <row r="5">
          <cell r="A5">
            <v>2</v>
          </cell>
          <cell r="B5" t="str">
            <v>SF</v>
          </cell>
          <cell r="C5" t="str">
            <v>Q</v>
          </cell>
          <cell r="D5">
            <v>202.8</v>
          </cell>
          <cell r="E5">
            <v>90</v>
          </cell>
          <cell r="F5">
            <v>100</v>
          </cell>
          <cell r="G5">
            <v>125</v>
          </cell>
        </row>
        <row r="6">
          <cell r="B6" t="str">
            <v>TF</v>
          </cell>
          <cell r="C6" t="str">
            <v>A</v>
          </cell>
          <cell r="E6">
            <v>90</v>
          </cell>
          <cell r="F6">
            <v>100</v>
          </cell>
          <cell r="G6">
            <v>125</v>
          </cell>
        </row>
        <row r="7">
          <cell r="B7" t="str">
            <v>UF</v>
          </cell>
          <cell r="C7" t="str">
            <v>U</v>
          </cell>
          <cell r="E7">
            <v>90</v>
          </cell>
          <cell r="F7">
            <v>100</v>
          </cell>
          <cell r="G7">
            <v>125</v>
          </cell>
        </row>
        <row r="8">
          <cell r="A8">
            <v>3</v>
          </cell>
          <cell r="B8" t="str">
            <v>SF</v>
          </cell>
          <cell r="C8" t="str">
            <v>Q</v>
          </cell>
          <cell r="D8">
            <v>203.5</v>
          </cell>
          <cell r="E8">
            <v>90</v>
          </cell>
          <cell r="F8">
            <v>100</v>
          </cell>
          <cell r="G8">
            <v>125</v>
          </cell>
        </row>
        <row r="9">
          <cell r="B9" t="str">
            <v>TF</v>
          </cell>
          <cell r="C9" t="str">
            <v>A</v>
          </cell>
          <cell r="E9">
            <v>90</v>
          </cell>
          <cell r="F9">
            <v>100</v>
          </cell>
          <cell r="G9">
            <v>125</v>
          </cell>
        </row>
        <row r="10">
          <cell r="B10" t="str">
            <v>UF</v>
          </cell>
          <cell r="C10" t="str">
            <v>U</v>
          </cell>
          <cell r="E10">
            <v>90</v>
          </cell>
          <cell r="F10">
            <v>100</v>
          </cell>
          <cell r="G10">
            <v>125</v>
          </cell>
        </row>
      </sheetData>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進度確認表(New)"/>
      <sheetName val="横展開フロー（TPM) "/>
      <sheetName val="横展開フロー（TPM) (CH)"/>
      <sheetName val="Sheet1"/>
      <sheetName val="工作表1"/>
      <sheetName val="Sheet2"/>
      <sheetName val="横展開フロー（ADT)"/>
      <sheetName val="2018~設技･製造担当者_OLD"/>
      <sheetName val="進捗確認シート (2)"/>
      <sheetName val="工作表2"/>
      <sheetName val="工作表3"/>
      <sheetName val="2019~設技･製造"/>
      <sheetName val="2018進捗(纏め)"/>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persons/person.xml><?xml version="1.0" encoding="utf-8"?>
<personList xmlns="http://schemas.microsoft.com/office/spreadsheetml/2018/threadedcomments" xmlns:x="http://schemas.openxmlformats.org/spreadsheetml/2006/main">
  <person displayName="鄭 嵎駿(cheng yuchun)/ADT/雲林・製１・素２" id="{093EF7C8-C1BE-44F7-AE88-421320B578FC}" userId="S::yuchun.cheng@agc.com::88bf4e93-d326-414b-a724-5953982a3b20"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484.400384490742" createdVersion="6" refreshedVersion="8" minRefreshableVersion="3" recordCount="406" xr:uid="{00000000-000A-0000-FFFF-FFFF00000000}">
  <cacheSource type="worksheet">
    <worksheetSource ref="A6:AJ412" sheet="進度確認表(New)"/>
  </cacheSource>
  <cacheFields count="36">
    <cacheField name="編號№" numFmtId="0">
      <sharedItems containsSemiMixedTypes="0" containsString="0" containsNumber="1" containsInteger="1" minValue="1401" maxValue="1806"/>
    </cacheField>
    <cacheField name="日付" numFmtId="0">
      <sharedItems containsSemiMixedTypes="0" containsNonDate="0" containsDate="1" containsString="0" minDate="2014-06-08T00:00:00" maxDate="2023-10-25T00:00:00" count="374">
        <d v="2014-06-08T00:00:00"/>
        <d v="2014-06-22T00:00:00"/>
        <d v="2014-06-30T00:00:00"/>
        <d v="2014-07-03T00:00:00"/>
        <d v="2014-07-07T00:00:00"/>
        <d v="2014-06-19T00:00:00"/>
        <d v="2014-07-17T00:00:00"/>
        <d v="2014-07-18T00:00:00"/>
        <d v="2014-07-04T00:00:00"/>
        <d v="2014-07-16T00:00:00"/>
        <d v="2014-08-05T00:00:00"/>
        <d v="2014-07-02T00:00:00"/>
        <d v="2014-07-21T00:00:00"/>
        <d v="2014-08-12T00:00:00"/>
        <d v="2014-08-03T00:00:00"/>
        <d v="2014-07-23T00:00:00"/>
        <d v="2014-08-06T00:00:00"/>
        <d v="2014-08-08T00:00:00"/>
        <d v="2014-08-04T00:00:00"/>
        <d v="2014-07-31T00:00:00"/>
        <d v="2014-08-11T00:00:00"/>
        <d v="2014-07-29T00:00:00"/>
        <d v="2014-08-27T00:00:00"/>
        <d v="2014-08-30T00:00:00"/>
        <d v="2014-08-29T00:00:00"/>
        <d v="2014-09-02T00:00:00"/>
        <d v="2014-09-10T00:00:00"/>
        <d v="2014-09-07T00:00:00"/>
        <d v="2014-08-24T00:00:00"/>
        <d v="2014-08-26T00:00:00"/>
        <d v="2014-09-12T00:00:00"/>
        <d v="2014-09-08T00:00:00"/>
        <d v="2014-09-24T00:00:00"/>
        <d v="2014-09-13T00:00:00"/>
        <d v="2014-09-18T00:00:00"/>
        <d v="2014-10-07T00:00:00"/>
        <d v="2014-10-02T00:00:00"/>
        <d v="2014-10-04T00:00:00"/>
        <d v="2014-10-13T00:00:00"/>
        <d v="2014-10-08T00:00:00"/>
        <d v="2014-10-12T00:00:00"/>
        <d v="2014-10-17T00:00:00"/>
        <d v="2014-10-18T00:00:00"/>
        <d v="2014-10-20T00:00:00"/>
        <d v="2014-10-23T00:00:00"/>
        <d v="2014-11-01T00:00:00"/>
        <d v="2014-11-25T00:00:00"/>
        <d v="2014-12-01T00:00:00"/>
        <d v="2014-12-18T00:00:00"/>
        <d v="2014-12-22T00:00:00"/>
        <d v="2015-01-04T00:00:00"/>
        <d v="2015-01-15T00:00:00"/>
        <d v="2015-01-16T00:00:00"/>
        <d v="2014-12-10T00:00:00"/>
        <d v="2015-02-03T00:00:00"/>
        <d v="2015-01-28T00:00:00"/>
        <d v="2015-02-02T00:00:00"/>
        <d v="2015-02-21T00:00:00"/>
        <d v="2015-03-03T00:00:00"/>
        <d v="2015-03-05T00:00:00"/>
        <d v="2015-03-12T00:00:00"/>
        <d v="2015-03-14T00:00:00"/>
        <d v="2015-04-03T00:00:00"/>
        <d v="2015-04-12T00:00:00"/>
        <d v="2015-04-20T00:00:00"/>
        <d v="2015-04-16T00:00:00"/>
        <d v="2015-04-23T00:00:00"/>
        <d v="2015-05-07T00:00:00"/>
        <d v="2015-05-11T00:00:00"/>
        <d v="2015-05-13T00:00:00"/>
        <d v="2015-06-11T00:00:00"/>
        <d v="2015-06-17T00:00:00"/>
        <d v="2015-06-20T00:00:00"/>
        <d v="2015-08-03T00:00:00"/>
        <d v="2015-08-12T00:00:00"/>
        <d v="2015-10-08T00:00:00"/>
        <d v="2015-10-18T00:00:00"/>
        <d v="2015-09-19T00:00:00"/>
        <d v="2015-09-28T00:00:00"/>
        <d v="2015-11-10T00:00:00"/>
        <d v="2015-11-22T00:00:00"/>
        <d v="2015-10-13T00:00:00"/>
        <d v="2015-11-26T00:00:00"/>
        <d v="2015-10-26T00:00:00"/>
        <d v="2015-11-23T00:00:00"/>
        <d v="2015-12-13T00:00:00"/>
        <d v="2015-12-21T00:00:00"/>
        <d v="2016-01-12T00:00:00"/>
        <d v="2016-01-05T00:00:00"/>
        <d v="2016-01-19T00:00:00"/>
        <d v="2016-02-04T00:00:00"/>
        <d v="2016-02-05T00:00:00"/>
        <d v="2016-02-23T00:00:00"/>
        <d v="2016-03-13T00:00:00"/>
        <d v="2016-03-25T00:00:00"/>
        <d v="2016-05-06T00:00:00"/>
        <d v="2016-05-17T00:00:00"/>
        <d v="2016-05-19T00:00:00"/>
        <d v="2016-05-21T00:00:00"/>
        <d v="2016-05-26T00:00:00"/>
        <d v="2016-06-01T00:00:00"/>
        <d v="2016-06-22T00:00:00"/>
        <d v="2016-06-27T00:00:00"/>
        <d v="2016-07-05T00:00:00"/>
        <d v="2016-07-04T00:00:00"/>
        <d v="2016-07-08T00:00:00"/>
        <d v="2016-07-21T00:00:00"/>
        <d v="2016-07-03T00:00:00"/>
        <d v="2016-07-19T00:00:00"/>
        <d v="2016-07-26T00:00:00"/>
        <d v="2016-07-28T00:00:00"/>
        <d v="2016-07-30T00:00:00"/>
        <d v="2016-07-31T00:00:00"/>
        <d v="2016-08-05T00:00:00"/>
        <d v="2016-08-17T00:00:00"/>
        <d v="2016-08-15T00:00:00"/>
        <d v="2016-08-30T00:00:00"/>
        <d v="2016-09-28T00:00:00"/>
        <d v="2016-10-08T00:00:00"/>
        <d v="2016-10-17T00:00:00"/>
        <d v="2016-11-03T00:00:00"/>
        <d v="2016-11-06T00:00:00"/>
        <d v="2016-11-18T00:00:00"/>
        <d v="2016-12-03T00:00:00"/>
        <d v="2017-01-29T00:00:00"/>
        <d v="2017-02-02T00:00:00"/>
        <d v="2017-03-10T00:00:00"/>
        <d v="2017-03-28T00:00:00"/>
        <d v="2017-04-05T00:00:00"/>
        <d v="2017-04-12T00:00:00"/>
        <d v="2017-04-27T00:00:00"/>
        <d v="2017-05-02T00:00:00"/>
        <d v="2017-05-03T00:00:00"/>
        <d v="2017-04-10T00:00:00"/>
        <d v="2017-06-12T00:00:00"/>
        <d v="2017-07-18T00:00:00"/>
        <d v="2017-07-22T00:00:00"/>
        <d v="2017-08-05T00:00:00"/>
        <d v="2017-08-08T00:00:00"/>
        <d v="2017-09-04T00:00:00"/>
        <d v="2017-07-13T00:00:00"/>
        <d v="2017-09-05T00:00:00"/>
        <d v="2017-09-28T00:00:00"/>
        <d v="2017-10-26T00:00:00"/>
        <d v="2017-11-15T00:00:00"/>
        <d v="2017-12-11T00:00:00"/>
        <d v="2018-01-19T00:00:00"/>
        <d v="2018-01-16T00:00:00"/>
        <d v="2018-01-23T00:00:00"/>
        <d v="2018-02-13T00:00:00"/>
        <d v="2018-02-05T00:00:00"/>
        <d v="2018-02-26T00:00:00"/>
        <d v="2018-03-02T00:00:00"/>
        <d v="2018-02-28T00:00:00"/>
        <d v="2018-04-15T00:00:00"/>
        <d v="2018-04-28T00:00:00"/>
        <d v="2018-05-02T00:00:00"/>
        <d v="2018-05-05T00:00:00"/>
        <d v="2018-05-12T00:00:00"/>
        <d v="2018-05-23T00:00:00"/>
        <d v="2018-05-24T00:00:00"/>
        <d v="2018-06-22T00:00:00"/>
        <d v="2018-06-24T00:00:00"/>
        <d v="2018-06-28T00:00:00"/>
        <d v="2018-07-23T00:00:00"/>
        <d v="2018-07-28T00:00:00"/>
        <d v="2018-08-21T00:00:00"/>
        <d v="2018-08-23T00:00:00"/>
        <d v="2018-08-30T00:00:00"/>
        <d v="2018-09-10T00:00:00"/>
        <d v="2018-09-12T00:00:00"/>
        <d v="2018-09-21T00:00:00"/>
        <d v="2018-10-12T00:00:00"/>
        <d v="2018-11-29T00:00:00"/>
        <d v="2018-12-08T00:00:00"/>
        <d v="2018-12-25T00:00:00"/>
        <d v="2019-02-15T00:00:00"/>
        <d v="2019-02-26T00:00:00"/>
        <d v="2019-03-11T00:00:00"/>
        <d v="2019-03-13T00:00:00"/>
        <d v="2019-03-05T00:00:00"/>
        <d v="2019-04-07T00:00:00"/>
        <d v="2019-05-21T00:00:00"/>
        <d v="2019-05-20T00:00:00"/>
        <d v="2019-06-10T00:00:00"/>
        <d v="2019-06-14T00:00:00"/>
        <d v="2019-06-28T00:00:00"/>
        <d v="2019-07-27T00:00:00"/>
        <d v="2019-07-30T00:00:00"/>
        <d v="2019-08-05T00:00:00"/>
        <d v="2019-08-25T00:00:00"/>
        <d v="2019-09-07T00:00:00"/>
        <d v="2019-09-09T00:00:00"/>
        <d v="2019-09-14T00:00:00"/>
        <d v="2019-10-15T00:00:00"/>
        <d v="2019-10-24T00:00:00"/>
        <d v="2019-11-19T00:00:00"/>
        <d v="2019-11-20T00:00:00"/>
        <d v="2019-12-01T00:00:00"/>
        <d v="2019-12-06T00:00:00"/>
        <d v="2019-12-10T00:00:00"/>
        <d v="2019-12-14T00:00:00"/>
        <d v="2019-12-24T00:00:00"/>
        <d v="2020-01-06T00:00:00"/>
        <d v="2020-01-20T00:00:00"/>
        <d v="2020-02-02T00:00:00"/>
        <d v="2020-02-03T00:00:00"/>
        <d v="2020-02-07T00:00:00"/>
        <d v="2020-02-16T00:00:00"/>
        <d v="2020-02-25T00:00:00"/>
        <d v="2020-03-08T00:00:00"/>
        <d v="2020-04-15T00:00:00"/>
        <d v="2020-05-04T00:00:00"/>
        <d v="2020-05-05T00:00:00"/>
        <d v="2020-05-13T00:00:00"/>
        <d v="2020-05-18T00:00:00"/>
        <d v="2020-06-02T00:00:00"/>
        <d v="2020-06-03T00:00:00"/>
        <d v="2020-06-06T00:00:00"/>
        <d v="2020-06-09T00:00:00"/>
        <d v="2020-06-17T00:00:00"/>
        <d v="2020-07-04T00:00:00"/>
        <d v="2020-07-09T00:00:00"/>
        <d v="2020-07-22T00:00:00"/>
        <d v="2020-07-29T00:00:00"/>
        <d v="2020-08-08T00:00:00"/>
        <d v="2020-08-09T00:00:00"/>
        <d v="2020-08-13T00:00:00"/>
        <d v="2020-08-14T00:00:00"/>
        <d v="2020-08-31T00:00:00"/>
        <d v="2020-09-02T00:00:00"/>
        <d v="2020-09-04T00:00:00"/>
        <d v="2020-09-07T00:00:00"/>
        <d v="2020-09-15T00:00:00"/>
        <d v="2020-09-21T00:00:00"/>
        <d v="2020-09-26T00:00:00"/>
        <d v="2020-10-07T00:00:00"/>
        <d v="2020-10-13T00:00:00"/>
        <d v="2020-10-15T00:00:00"/>
        <d v="2020-10-25T00:00:00"/>
        <d v="2020-10-27T00:00:00"/>
        <d v="2020-11-21T00:00:00"/>
        <d v="2020-11-23T00:00:00"/>
        <d v="2020-12-08T00:00:00"/>
        <d v="2020-12-16T00:00:00"/>
        <d v="2020-12-20T00:00:00"/>
        <d v="2020-12-25T00:00:00"/>
        <d v="2020-12-27T00:00:00"/>
        <d v="2021-01-07T00:00:00"/>
        <d v="2021-01-29T00:00:00"/>
        <d v="2021-02-01T00:00:00"/>
        <d v="2021-02-03T00:00:00"/>
        <d v="2021-02-26T00:00:00"/>
        <d v="2021-03-01T00:00:00"/>
        <d v="2021-03-07T00:00:00"/>
        <d v="2021-03-12T00:00:00"/>
        <d v="2021-03-19T00:00:00"/>
        <d v="2021-03-26T00:00:00"/>
        <d v="2021-03-31T00:00:00"/>
        <d v="2021-04-06T00:00:00"/>
        <d v="2021-04-14T00:00:00"/>
        <d v="2021-04-17T00:00:00"/>
        <d v="2021-04-18T00:00:00"/>
        <d v="2021-05-03T00:00:00"/>
        <d v="2021-05-19T00:00:00"/>
        <d v="2021-05-29T00:00:00"/>
        <d v="2021-06-11T00:00:00"/>
        <d v="2021-06-17T00:00:00"/>
        <d v="2021-06-22T00:00:00"/>
        <d v="2021-06-24T00:00:00"/>
        <d v="2021-06-26T00:00:00"/>
        <d v="2021-06-30T00:00:00"/>
        <d v="2021-07-12T00:00:00"/>
        <d v="2021-07-14T00:00:00"/>
        <d v="2021-07-19T00:00:00"/>
        <d v="2021-07-24T00:00:00"/>
        <d v="2021-08-21T00:00:00"/>
        <d v="2021-08-27T00:00:00"/>
        <d v="2021-09-09T00:00:00"/>
        <d v="2021-09-03T00:00:00"/>
        <d v="2021-09-11T00:00:00"/>
        <d v="2021-10-01T00:00:00"/>
        <d v="2021-10-08T00:00:00"/>
        <d v="2021-10-12T00:00:00"/>
        <d v="2021-10-16T00:00:00"/>
        <d v="2021-10-18T00:00:00"/>
        <d v="2021-10-26T00:00:00"/>
        <d v="2021-10-30T00:00:00"/>
        <d v="2021-11-03T00:00:00"/>
        <d v="2021-11-06T00:00:00"/>
        <d v="2021-11-10T00:00:00"/>
        <d v="2021-11-22T00:00:00"/>
        <d v="2021-11-23T00:00:00"/>
        <d v="2021-11-26T00:00:00"/>
        <d v="2021-12-01T00:00:00"/>
        <d v="2021-12-09T00:00:00"/>
        <d v="2021-12-11T00:00:00"/>
        <d v="2021-12-12T00:00:00"/>
        <d v="2021-12-15T00:00:00"/>
        <d v="2021-12-16T00:00:00"/>
        <d v="2021-12-31T00:00:00"/>
        <d v="2022-01-10T00:00:00"/>
        <d v="2022-01-11T00:00:00"/>
        <d v="2022-01-21T00:00:00"/>
        <d v="2022-01-30T00:00:00"/>
        <d v="2022-02-07T00:00:00"/>
        <d v="2022-02-28T00:00:00"/>
        <d v="2022-03-05T00:00:00"/>
        <d v="2022-03-09T00:00:00"/>
        <d v="2022-03-29T00:00:00"/>
        <d v="2022-04-11T00:00:00"/>
        <d v="2022-04-20T00:00:00"/>
        <d v="2022-04-21T00:00:00"/>
        <d v="2022-04-22T00:00:00"/>
        <d v="2022-04-29T00:00:00"/>
        <d v="2022-05-26T00:00:00"/>
        <d v="2022-06-03T00:00:00"/>
        <d v="2022-06-20T00:00:00"/>
        <d v="2022-06-21T00:00:00"/>
        <d v="2022-06-27T00:00:00"/>
        <d v="2022-07-04T00:00:00"/>
        <d v="2022-07-27T00:00:00"/>
        <d v="2022-08-01T00:00:00"/>
        <d v="2022-08-06T00:00:00"/>
        <d v="2022-08-23T00:00:00"/>
        <d v="2022-09-05T00:00:00"/>
        <d v="2022-09-07T00:00:00"/>
        <d v="2022-09-20T00:00:00"/>
        <d v="2022-10-09T00:00:00"/>
        <d v="2022-11-03T00:00:00"/>
        <d v="2022-11-30T00:00:00"/>
        <d v="2022-12-15T00:00:00"/>
        <d v="2022-12-22T00:00:00"/>
        <d v="2023-01-14T00:00:00"/>
        <d v="2023-01-19T00:00:00"/>
        <d v="2023-01-20T00:00:00"/>
        <d v="2023-01-31T00:00:00"/>
        <d v="2023-02-26T00:00:00"/>
        <d v="2023-03-08T00:00:00"/>
        <d v="2023-03-14T00:00:00"/>
        <d v="2023-03-17T00:00:00"/>
        <d v="2023-03-20T00:00:00"/>
        <d v="2023-04-05T00:00:00"/>
        <d v="2023-04-13T00:00:00"/>
        <d v="2023-04-15T00:00:00"/>
        <d v="2023-04-20T00:00:00"/>
        <d v="2023-05-02T00:00:00"/>
        <d v="2023-05-04T00:00:00"/>
        <d v="2023-05-05T00:00:00"/>
        <d v="2023-05-10T00:00:00"/>
        <d v="2023-05-15T00:00:00"/>
        <d v="2023-05-20T00:00:00"/>
        <d v="2023-05-27T00:00:00"/>
        <d v="2023-06-02T00:00:00"/>
        <d v="2023-06-07T00:00:00"/>
        <d v="2023-06-26T00:00:00"/>
        <d v="2023-06-30T00:00:00"/>
        <d v="2023-07-02T00:00:00"/>
        <d v="2023-07-04T00:00:00"/>
        <d v="2023-07-20T00:00:00"/>
        <d v="2023-07-27T00:00:00"/>
        <d v="2023-07-29T00:00:00"/>
        <d v="2023-08-03T00:00:00"/>
        <d v="2023-08-09T00:00:00"/>
        <d v="2023-08-11T00:00:00"/>
        <d v="2023-08-14T00:00:00"/>
        <d v="2023-08-15T00:00:00"/>
        <d v="2023-08-20T00:00:00"/>
        <d v="2023-08-31T00:00:00"/>
        <d v="2023-09-24T00:00:00"/>
        <d v="2023-09-29T00:00:00"/>
        <d v="2023-10-18T00:00:00"/>
        <d v="2023-10-23T00:00:00"/>
        <d v="2023-10-24T00:00:00"/>
      </sharedItems>
    </cacheField>
    <cacheField name="場所_x000a_（1）" numFmtId="0">
      <sharedItems/>
    </cacheField>
    <cacheField name="場所_x000a_（2）" numFmtId="0">
      <sharedItems/>
    </cacheField>
    <cacheField name="擔當者" numFmtId="0">
      <sharedItems/>
    </cacheField>
    <cacheField name="種別" numFmtId="0">
      <sharedItems/>
    </cacheField>
    <cacheField name="設備名" numFmtId="0">
      <sharedItems/>
    </cacheField>
    <cacheField name="報告対象" numFmtId="0">
      <sharedItems containsBlank="1"/>
    </cacheField>
    <cacheField name="中文_x000a_報告" numFmtId="0">
      <sharedItems/>
    </cacheField>
    <cacheField name="關聯_x000a_資料" numFmtId="0">
      <sharedItems containsBlank="1"/>
    </cacheField>
    <cacheField name="内容" numFmtId="0">
      <sharedItems longText="1"/>
    </cacheField>
    <cacheField name="原因調査" numFmtId="0">
      <sharedItems containsBlank="1" longText="1"/>
    </cacheField>
    <cacheField name="對策内容" numFmtId="0">
      <sharedItems containsBlank="1" longText="1"/>
    </cacheField>
    <cacheField name="初回/_x000a_再發" numFmtId="0">
      <sharedItems containsBlank="1" containsMixedTypes="1" containsNumber="1" containsInteger="1" minValue="0" maxValue="0"/>
    </cacheField>
    <cacheField name="停止_x000a_時間_x000a_(MIN)" numFmtId="38">
      <sharedItems containsString="0" containsBlank="1" containsNumber="1" minValue="0" maxValue="1542"/>
    </cacheField>
    <cacheField name="LOSS_x000a_(m2)" numFmtId="38">
      <sharedItems containsString="0" containsBlank="1" containsNumber="1" minValue="0" maxValue="34010"/>
    </cacheField>
    <cacheField name="機會損失_x000a_(m2)" numFmtId="0">
      <sharedItems containsString="0" containsBlank="1" containsNumber="1" minValue="0" maxValue="12114"/>
    </cacheField>
    <cacheField name="YF" numFmtId="0">
      <sharedItems/>
    </cacheField>
    <cacheField name="CF" numFmtId="0">
      <sharedItems/>
    </cacheField>
    <cacheField name="EF" numFmtId="0">
      <sharedItems/>
    </cacheField>
    <cacheField name="JF" numFmtId="0">
      <sharedItems/>
    </cacheField>
    <cacheField name="KF" numFmtId="0">
      <sharedItems/>
    </cacheField>
    <cacheField name="TAS" numFmtId="0">
      <sharedItems/>
    </cacheField>
    <cacheField name="OFF切" numFmtId="0">
      <sharedItems/>
    </cacheField>
    <cacheField name="横展開方針" numFmtId="0">
      <sharedItems containsBlank="1" longText="1"/>
    </cacheField>
    <cacheField name="YF2" numFmtId="0">
      <sharedItems containsBlank="1" count="4">
        <s v="完了"/>
        <s v="-"/>
        <s v="未" u="1"/>
        <m u="1"/>
      </sharedItems>
    </cacheField>
    <cacheField name="CF2" numFmtId="0">
      <sharedItems containsBlank="1" count="4">
        <s v="完了"/>
        <s v="-"/>
        <s v="未" u="1"/>
        <m u="1"/>
      </sharedItems>
    </cacheField>
    <cacheField name="EF2" numFmtId="0">
      <sharedItems containsBlank="1" count="4">
        <s v="完了"/>
        <s v="-"/>
        <s v="未"/>
        <m u="1"/>
      </sharedItems>
    </cacheField>
    <cacheField name="JF2" numFmtId="0">
      <sharedItems containsBlank="1" count="4">
        <s v="-"/>
        <s v="完了"/>
        <m u="1"/>
        <s v="未" u="1"/>
      </sharedItems>
    </cacheField>
    <cacheField name="KF2" numFmtId="0">
      <sharedItems containsBlank="1" count="4">
        <s v="完了"/>
        <s v="-"/>
        <m u="1"/>
        <s v="未" u="1"/>
      </sharedItems>
    </cacheField>
    <cacheField name="TAS2" numFmtId="0">
      <sharedItems containsBlank="1" count="4">
        <s v="-"/>
        <s v="完了"/>
        <m u="1"/>
        <s v="未" u="1"/>
      </sharedItems>
    </cacheField>
    <cacheField name="OFF切2" numFmtId="0">
      <sharedItems containsBlank="1" count="4">
        <s v="-"/>
        <m/>
        <s v="完了"/>
        <s v="－"/>
      </sharedItems>
    </cacheField>
    <cacheField name="方針_x000a_CLOSE" numFmtId="0">
      <sharedItems containsBlank="1"/>
    </cacheField>
    <cacheField name="對策_x000a_CLOSE" numFmtId="0">
      <sharedItems/>
    </cacheField>
    <cacheField name="完成度" numFmtId="9">
      <sharedItems containsMixedTypes="1" containsNumber="1" minValue="0" maxValue="1"/>
    </cacheField>
    <cacheField name="備考"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484.400384606481" createdVersion="6" refreshedVersion="8" minRefreshableVersion="3" recordCount="478" xr:uid="{00000000-000A-0000-FFFF-FFFF01000000}">
  <cacheSource type="worksheet">
    <worksheetSource ref="A6:AJ3046" sheet="進度確認表(New)"/>
  </cacheSource>
  <cacheFields count="36">
    <cacheField name="編號№" numFmtId="0">
      <sharedItems containsString="0" containsBlank="1" containsNumber="1" containsInteger="1" minValue="1401" maxValue="1877"/>
    </cacheField>
    <cacheField name="日付" numFmtId="0">
      <sharedItems containsDate="1" containsString="0" containsBlank="1" minDate="2014-06-08T00:00:00" maxDate="2024-06-15T00:00:00" count="400">
        <d v="2014-06-08T00:00:00"/>
        <d v="2014-06-22T00:00:00"/>
        <d v="2014-06-30T00:00:00"/>
        <d v="2014-07-03T00:00:00"/>
        <d v="2014-07-07T00:00:00"/>
        <d v="2014-06-19T00:00:00"/>
        <d v="2014-07-17T00:00:00"/>
        <d v="2014-07-18T00:00:00"/>
        <d v="2014-07-04T00:00:00"/>
        <d v="2014-07-16T00:00:00"/>
        <d v="2014-08-05T00:00:00"/>
        <d v="2014-07-02T00:00:00"/>
        <d v="2014-07-21T00:00:00"/>
        <d v="2014-08-12T00:00:00"/>
        <d v="2014-08-03T00:00:00"/>
        <d v="2014-07-23T00:00:00"/>
        <d v="2014-08-06T00:00:00"/>
        <d v="2014-08-08T00:00:00"/>
        <d v="2014-08-04T00:00:00"/>
        <d v="2014-07-31T00:00:00"/>
        <d v="2014-08-11T00:00:00"/>
        <d v="2014-07-29T00:00:00"/>
        <d v="2014-08-27T00:00:00"/>
        <d v="2014-08-30T00:00:00"/>
        <d v="2014-08-29T00:00:00"/>
        <d v="2014-09-02T00:00:00"/>
        <d v="2014-09-10T00:00:00"/>
        <d v="2014-09-07T00:00:00"/>
        <d v="2014-08-24T00:00:00"/>
        <d v="2014-08-26T00:00:00"/>
        <d v="2014-09-12T00:00:00"/>
        <d v="2014-09-08T00:00:00"/>
        <d v="2014-09-24T00:00:00"/>
        <d v="2014-09-13T00:00:00"/>
        <d v="2014-09-18T00:00:00"/>
        <d v="2014-10-07T00:00:00"/>
        <d v="2014-10-02T00:00:00"/>
        <d v="2014-10-04T00:00:00"/>
        <d v="2014-10-13T00:00:00"/>
        <d v="2014-10-08T00:00:00"/>
        <d v="2014-10-12T00:00:00"/>
        <d v="2014-10-17T00:00:00"/>
        <d v="2014-10-18T00:00:00"/>
        <d v="2014-10-20T00:00:00"/>
        <d v="2014-10-23T00:00:00"/>
        <d v="2014-11-01T00:00:00"/>
        <d v="2014-11-25T00:00:00"/>
        <d v="2014-12-01T00:00:00"/>
        <d v="2014-12-18T00:00:00"/>
        <d v="2014-12-22T00:00:00"/>
        <d v="2015-01-04T00:00:00"/>
        <d v="2015-01-15T00:00:00"/>
        <d v="2015-01-16T00:00:00"/>
        <d v="2014-12-10T00:00:00"/>
        <d v="2015-02-03T00:00:00"/>
        <d v="2015-01-28T00:00:00"/>
        <d v="2015-02-02T00:00:00"/>
        <d v="2015-02-21T00:00:00"/>
        <d v="2015-03-03T00:00:00"/>
        <d v="2015-03-05T00:00:00"/>
        <d v="2015-03-12T00:00:00"/>
        <d v="2015-03-14T00:00:00"/>
        <d v="2015-04-03T00:00:00"/>
        <d v="2015-04-12T00:00:00"/>
        <d v="2015-04-20T00:00:00"/>
        <d v="2015-04-16T00:00:00"/>
        <d v="2015-04-23T00:00:00"/>
        <d v="2015-05-07T00:00:00"/>
        <d v="2015-05-11T00:00:00"/>
        <d v="2015-05-13T00:00:00"/>
        <d v="2015-06-11T00:00:00"/>
        <d v="2015-06-17T00:00:00"/>
        <d v="2015-06-20T00:00:00"/>
        <d v="2015-08-03T00:00:00"/>
        <d v="2015-08-12T00:00:00"/>
        <d v="2015-10-08T00:00:00"/>
        <d v="2015-10-18T00:00:00"/>
        <d v="2015-09-19T00:00:00"/>
        <d v="2015-09-28T00:00:00"/>
        <d v="2015-11-10T00:00:00"/>
        <d v="2015-11-22T00:00:00"/>
        <d v="2015-10-13T00:00:00"/>
        <d v="2015-11-26T00:00:00"/>
        <d v="2015-10-26T00:00:00"/>
        <d v="2015-11-23T00:00:00"/>
        <d v="2015-12-13T00:00:00"/>
        <d v="2015-12-21T00:00:00"/>
        <d v="2016-01-12T00:00:00"/>
        <d v="2016-01-05T00:00:00"/>
        <d v="2016-01-19T00:00:00"/>
        <d v="2016-02-04T00:00:00"/>
        <d v="2016-02-05T00:00:00"/>
        <d v="2016-02-23T00:00:00"/>
        <d v="2016-03-13T00:00:00"/>
        <d v="2016-03-25T00:00:00"/>
        <d v="2016-05-06T00:00:00"/>
        <d v="2016-05-17T00:00:00"/>
        <d v="2016-05-19T00:00:00"/>
        <d v="2016-05-21T00:00:00"/>
        <d v="2016-05-26T00:00:00"/>
        <d v="2016-06-01T00:00:00"/>
        <d v="2016-06-22T00:00:00"/>
        <d v="2016-06-27T00:00:00"/>
        <d v="2016-07-05T00:00:00"/>
        <d v="2016-07-04T00:00:00"/>
        <d v="2016-07-08T00:00:00"/>
        <d v="2016-07-21T00:00:00"/>
        <d v="2016-07-03T00:00:00"/>
        <d v="2016-07-19T00:00:00"/>
        <d v="2016-07-26T00:00:00"/>
        <d v="2016-07-28T00:00:00"/>
        <d v="2016-07-30T00:00:00"/>
        <d v="2016-07-31T00:00:00"/>
        <d v="2016-08-05T00:00:00"/>
        <d v="2016-08-17T00:00:00"/>
        <d v="2016-08-15T00:00:00"/>
        <d v="2016-08-30T00:00:00"/>
        <d v="2016-09-28T00:00:00"/>
        <d v="2016-10-08T00:00:00"/>
        <d v="2016-10-17T00:00:00"/>
        <d v="2016-11-03T00:00:00"/>
        <d v="2016-11-06T00:00:00"/>
        <d v="2016-11-18T00:00:00"/>
        <d v="2016-12-03T00:00:00"/>
        <d v="2017-01-29T00:00:00"/>
        <d v="2017-02-02T00:00:00"/>
        <d v="2017-03-10T00:00:00"/>
        <d v="2017-03-28T00:00:00"/>
        <d v="2017-04-05T00:00:00"/>
        <d v="2017-04-12T00:00:00"/>
        <d v="2017-04-27T00:00:00"/>
        <d v="2017-05-02T00:00:00"/>
        <d v="2017-05-03T00:00:00"/>
        <d v="2017-04-10T00:00:00"/>
        <d v="2017-06-12T00:00:00"/>
        <d v="2017-07-18T00:00:00"/>
        <d v="2017-07-22T00:00:00"/>
        <d v="2017-08-05T00:00:00"/>
        <d v="2017-08-08T00:00:00"/>
        <d v="2017-09-04T00:00:00"/>
        <d v="2017-07-13T00:00:00"/>
        <d v="2017-09-05T00:00:00"/>
        <d v="2017-09-28T00:00:00"/>
        <d v="2017-10-26T00:00:00"/>
        <d v="2017-11-15T00:00:00"/>
        <d v="2017-12-11T00:00:00"/>
        <d v="2018-01-19T00:00:00"/>
        <d v="2018-01-16T00:00:00"/>
        <d v="2018-01-23T00:00:00"/>
        <d v="2018-02-13T00:00:00"/>
        <d v="2018-02-05T00:00:00"/>
        <d v="2018-02-26T00:00:00"/>
        <d v="2018-03-02T00:00:00"/>
        <d v="2018-02-28T00:00:00"/>
        <d v="2018-04-15T00:00:00"/>
        <d v="2018-04-28T00:00:00"/>
        <d v="2018-05-02T00:00:00"/>
        <d v="2018-05-05T00:00:00"/>
        <d v="2018-05-12T00:00:00"/>
        <d v="2018-05-23T00:00:00"/>
        <d v="2018-05-24T00:00:00"/>
        <d v="2018-06-22T00:00:00"/>
        <d v="2018-06-24T00:00:00"/>
        <d v="2018-06-28T00:00:00"/>
        <d v="2018-07-23T00:00:00"/>
        <d v="2018-07-28T00:00:00"/>
        <d v="2018-08-21T00:00:00"/>
        <d v="2018-08-23T00:00:00"/>
        <d v="2018-08-30T00:00:00"/>
        <d v="2018-09-10T00:00:00"/>
        <d v="2018-09-12T00:00:00"/>
        <d v="2018-09-21T00:00:00"/>
        <d v="2018-10-12T00:00:00"/>
        <d v="2018-11-29T00:00:00"/>
        <d v="2018-12-08T00:00:00"/>
        <d v="2018-12-25T00:00:00"/>
        <d v="2019-02-15T00:00:00"/>
        <d v="2019-02-26T00:00:00"/>
        <d v="2019-03-11T00:00:00"/>
        <d v="2019-03-13T00:00:00"/>
        <d v="2019-03-05T00:00:00"/>
        <d v="2019-04-07T00:00:00"/>
        <d v="2019-05-21T00:00:00"/>
        <d v="2019-05-20T00:00:00"/>
        <d v="2019-06-10T00:00:00"/>
        <d v="2019-06-14T00:00:00"/>
        <d v="2019-06-28T00:00:00"/>
        <d v="2019-07-27T00:00:00"/>
        <d v="2019-07-30T00:00:00"/>
        <d v="2019-08-05T00:00:00"/>
        <d v="2019-08-25T00:00:00"/>
        <d v="2019-09-07T00:00:00"/>
        <d v="2019-09-09T00:00:00"/>
        <d v="2019-09-14T00:00:00"/>
        <d v="2019-10-15T00:00:00"/>
        <d v="2019-10-24T00:00:00"/>
        <d v="2019-11-19T00:00:00"/>
        <d v="2019-11-20T00:00:00"/>
        <d v="2019-12-01T00:00:00"/>
        <d v="2019-12-06T00:00:00"/>
        <d v="2019-12-10T00:00:00"/>
        <d v="2019-12-14T00:00:00"/>
        <d v="2019-12-24T00:00:00"/>
        <d v="2020-01-06T00:00:00"/>
        <d v="2020-01-20T00:00:00"/>
        <d v="2020-02-02T00:00:00"/>
        <d v="2020-02-03T00:00:00"/>
        <d v="2020-02-07T00:00:00"/>
        <d v="2020-02-16T00:00:00"/>
        <d v="2020-02-25T00:00:00"/>
        <d v="2020-03-08T00:00:00"/>
        <d v="2020-04-15T00:00:00"/>
        <d v="2020-05-04T00:00:00"/>
        <d v="2020-05-05T00:00:00"/>
        <d v="2020-05-13T00:00:00"/>
        <d v="2020-05-18T00:00:00"/>
        <d v="2020-06-02T00:00:00"/>
        <d v="2020-06-03T00:00:00"/>
        <d v="2020-06-06T00:00:00"/>
        <d v="2020-06-09T00:00:00"/>
        <d v="2020-06-17T00:00:00"/>
        <d v="2020-07-04T00:00:00"/>
        <d v="2020-07-09T00:00:00"/>
        <d v="2020-07-22T00:00:00"/>
        <d v="2020-07-29T00:00:00"/>
        <d v="2020-08-08T00:00:00"/>
        <d v="2020-08-09T00:00:00"/>
        <d v="2020-08-13T00:00:00"/>
        <d v="2020-08-14T00:00:00"/>
        <d v="2020-08-31T00:00:00"/>
        <d v="2020-09-02T00:00:00"/>
        <d v="2020-09-04T00:00:00"/>
        <d v="2020-09-07T00:00:00"/>
        <d v="2020-09-15T00:00:00"/>
        <d v="2020-09-21T00:00:00"/>
        <d v="2020-09-26T00:00:00"/>
        <d v="2020-10-07T00:00:00"/>
        <d v="2020-10-13T00:00:00"/>
        <d v="2020-10-15T00:00:00"/>
        <d v="2020-10-25T00:00:00"/>
        <d v="2020-10-27T00:00:00"/>
        <d v="2020-11-21T00:00:00"/>
        <d v="2020-11-23T00:00:00"/>
        <d v="2020-12-08T00:00:00"/>
        <d v="2020-12-16T00:00:00"/>
        <d v="2020-12-20T00:00:00"/>
        <d v="2020-12-25T00:00:00"/>
        <d v="2020-12-27T00:00:00"/>
        <d v="2021-01-07T00:00:00"/>
        <d v="2021-01-29T00:00:00"/>
        <d v="2021-02-01T00:00:00"/>
        <d v="2021-02-03T00:00:00"/>
        <d v="2021-02-26T00:00:00"/>
        <d v="2021-03-01T00:00:00"/>
        <d v="2021-03-07T00:00:00"/>
        <d v="2021-03-12T00:00:00"/>
        <d v="2021-03-19T00:00:00"/>
        <d v="2021-03-26T00:00:00"/>
        <d v="2021-03-31T00:00:00"/>
        <d v="2021-04-06T00:00:00"/>
        <d v="2021-04-14T00:00:00"/>
        <d v="2021-04-17T00:00:00"/>
        <d v="2021-04-18T00:00:00"/>
        <d v="2021-05-03T00:00:00"/>
        <d v="2021-05-19T00:00:00"/>
        <d v="2021-05-29T00:00:00"/>
        <d v="2021-06-11T00:00:00"/>
        <d v="2021-06-17T00:00:00"/>
        <d v="2021-06-22T00:00:00"/>
        <d v="2021-06-24T00:00:00"/>
        <d v="2021-06-26T00:00:00"/>
        <d v="2021-06-30T00:00:00"/>
        <d v="2021-07-12T00:00:00"/>
        <d v="2021-07-14T00:00:00"/>
        <d v="2021-07-19T00:00:00"/>
        <d v="2021-07-24T00:00:00"/>
        <d v="2021-08-21T00:00:00"/>
        <d v="2021-08-27T00:00:00"/>
        <d v="2021-09-09T00:00:00"/>
        <d v="2021-09-03T00:00:00"/>
        <d v="2021-09-11T00:00:00"/>
        <d v="2021-10-01T00:00:00"/>
        <d v="2021-10-08T00:00:00"/>
        <d v="2021-10-12T00:00:00"/>
        <d v="2021-10-16T00:00:00"/>
        <d v="2021-10-18T00:00:00"/>
        <d v="2021-10-26T00:00:00"/>
        <d v="2021-10-30T00:00:00"/>
        <d v="2021-11-03T00:00:00"/>
        <d v="2021-11-06T00:00:00"/>
        <d v="2021-11-10T00:00:00"/>
        <d v="2021-11-22T00:00:00"/>
        <d v="2021-11-23T00:00:00"/>
        <d v="2021-11-26T00:00:00"/>
        <d v="2021-12-01T00:00:00"/>
        <d v="2021-12-09T00:00:00"/>
        <d v="2021-12-11T00:00:00"/>
        <d v="2021-12-12T00:00:00"/>
        <d v="2021-12-15T00:00:00"/>
        <d v="2021-12-16T00:00:00"/>
        <d v="2021-12-31T00:00:00"/>
        <d v="2022-01-10T00:00:00"/>
        <d v="2022-01-11T00:00:00"/>
        <d v="2022-01-21T00:00:00"/>
        <d v="2022-01-30T00:00:00"/>
        <d v="2022-02-07T00:00:00"/>
        <d v="2022-02-28T00:00:00"/>
        <d v="2022-03-05T00:00:00"/>
        <d v="2022-03-09T00:00:00"/>
        <d v="2022-03-29T00:00:00"/>
        <d v="2022-04-11T00:00:00"/>
        <d v="2022-04-20T00:00:00"/>
        <d v="2022-04-21T00:00:00"/>
        <d v="2022-04-22T00:00:00"/>
        <d v="2022-04-29T00:00:00"/>
        <d v="2022-05-26T00:00:00"/>
        <d v="2022-06-03T00:00:00"/>
        <d v="2022-06-20T00:00:00"/>
        <d v="2022-06-21T00:00:00"/>
        <d v="2022-06-27T00:00:00"/>
        <d v="2022-07-04T00:00:00"/>
        <d v="2022-07-27T00:00:00"/>
        <d v="2022-08-01T00:00:00"/>
        <d v="2022-08-06T00:00:00"/>
        <d v="2022-08-23T00:00:00"/>
        <d v="2022-09-05T00:00:00"/>
        <d v="2022-09-07T00:00:00"/>
        <d v="2022-09-20T00:00:00"/>
        <d v="2022-10-09T00:00:00"/>
        <d v="2022-11-03T00:00:00"/>
        <d v="2022-11-30T00:00:00"/>
        <d v="2022-12-15T00:00:00"/>
        <d v="2022-12-22T00:00:00"/>
        <d v="2023-01-14T00:00:00"/>
        <d v="2023-01-19T00:00:00"/>
        <d v="2023-01-20T00:00:00"/>
        <d v="2023-01-31T00:00:00"/>
        <d v="2023-02-26T00:00:00"/>
        <d v="2023-03-08T00:00:00"/>
        <d v="2023-03-14T00:00:00"/>
        <d v="2023-03-17T00:00:00"/>
        <d v="2023-03-20T00:00:00"/>
        <d v="2023-04-05T00:00:00"/>
        <d v="2023-04-13T00:00:00"/>
        <d v="2023-04-15T00:00:00"/>
        <d v="2023-04-20T00:00:00"/>
        <d v="2023-05-02T00:00:00"/>
        <d v="2023-05-04T00:00:00"/>
        <d v="2023-05-05T00:00:00"/>
        <d v="2023-05-10T00:00:00"/>
        <d v="2023-05-15T00:00:00"/>
        <d v="2023-05-20T00:00:00"/>
        <d v="2023-05-27T00:00:00"/>
        <d v="2023-06-02T00:00:00"/>
        <d v="2023-06-07T00:00:00"/>
        <d v="2023-06-26T00:00:00"/>
        <d v="2023-06-30T00:00:00"/>
        <d v="2023-07-02T00:00:00"/>
        <d v="2023-07-04T00:00:00"/>
        <d v="2023-07-20T00:00:00"/>
        <d v="2023-07-27T00:00:00"/>
        <d v="2023-07-29T00:00:00"/>
        <d v="2023-08-03T00:00:00"/>
        <d v="2023-08-09T00:00:00"/>
        <d v="2023-08-11T00:00:00"/>
        <d v="2023-08-14T00:00:00"/>
        <d v="2023-08-15T00:00:00"/>
        <d v="2023-08-20T00:00:00"/>
        <d v="2023-08-31T00:00:00"/>
        <d v="2023-09-24T00:00:00"/>
        <d v="2023-09-29T00:00:00"/>
        <d v="2023-10-18T00:00:00"/>
        <d v="2023-10-23T00:00:00"/>
        <d v="2023-10-24T00:00:00"/>
        <d v="2023-11-06T00:00:00"/>
        <d v="2023-11-07T00:00:00"/>
        <d v="2023-11-19T00:00:00"/>
        <d v="2023-12-06T00:00:00"/>
        <d v="2023-12-14T00:00:00"/>
        <d v="2023-12-27T00:00:00"/>
        <d v="2024-01-10T00:00:00"/>
        <d v="2024-01-22T00:00:00"/>
        <d v="2024-01-27T00:00:00"/>
        <d v="2024-02-24T00:00:00"/>
        <d v="2024-02-09T00:00:00"/>
        <d v="2024-03-05T00:00:00"/>
        <d v="2024-03-20T00:00:00"/>
        <d v="2024-03-22T00:00:00"/>
        <d v="2024-03-24T00:00:00"/>
        <d v="2024-04-03T00:00:00"/>
        <d v="2024-04-12T00:00:00"/>
        <d v="2024-04-18T00:00:00"/>
        <d v="2024-05-13T00:00:00"/>
        <d v="2024-05-16T00:00:00"/>
        <d v="2024-05-25T00:00:00"/>
        <d v="2024-05-27T00:00:00"/>
        <d v="2024-06-02T00:00:00"/>
        <d v="2024-06-08T00:00:00"/>
        <d v="2024-06-14T00:00:00"/>
        <m/>
      </sharedItems>
    </cacheField>
    <cacheField name="場所_x000a_（1）" numFmtId="0">
      <sharedItems containsBlank="1" count="7">
        <s v="ADT"/>
        <s v="AFK"/>
        <s v="全拠点"/>
        <s v="高砂"/>
        <s v="尼崎"/>
        <s v="ADCH"/>
        <m/>
      </sharedItems>
    </cacheField>
    <cacheField name="場所_x000a_（2）" numFmtId="0">
      <sharedItems containsBlank="1" count="22">
        <s v="JF"/>
        <s v="LF"/>
        <s v="全ライン"/>
        <s v="CF"/>
        <s v="EF"/>
        <s v="OFF切"/>
        <s v="YF"/>
        <s v="KF"/>
        <s v="HF"/>
        <s v="ZF"/>
        <s v="GF"/>
        <s v="FF"/>
        <s v="TAS"/>
        <s v="IF"/>
        <s v="BF"/>
        <s v="DF"/>
        <s v="XF"/>
        <s v="MF"/>
        <s v="OF"/>
        <s v="NF"/>
        <s v="PF"/>
        <m/>
      </sharedItems>
    </cacheField>
    <cacheField name="擔當者" numFmtId="0">
      <sharedItems containsBlank="1"/>
    </cacheField>
    <cacheField name="種別" numFmtId="0">
      <sharedItems containsBlank="1"/>
    </cacheField>
    <cacheField name="設備名" numFmtId="0">
      <sharedItems containsBlank="1"/>
    </cacheField>
    <cacheField name="報告対象" numFmtId="0">
      <sharedItems containsBlank="1" count="4">
        <s v="他拠点報告"/>
        <s v="ADT以外"/>
        <s v="ADT内対応"/>
        <m/>
      </sharedItems>
    </cacheField>
    <cacheField name="中文_x000a_報告" numFmtId="0">
      <sharedItems containsBlank="1"/>
    </cacheField>
    <cacheField name="關聯_x000a_資料" numFmtId="0">
      <sharedItems containsBlank="1"/>
    </cacheField>
    <cacheField name="内容" numFmtId="0">
      <sharedItems containsBlank="1" longText="1"/>
    </cacheField>
    <cacheField name="原因調査" numFmtId="0">
      <sharedItems containsBlank="1" longText="1"/>
    </cacheField>
    <cacheField name="對策内容" numFmtId="0">
      <sharedItems containsBlank="1" longText="1"/>
    </cacheField>
    <cacheField name="初回/_x000a_再發" numFmtId="0">
      <sharedItems containsBlank="1" containsMixedTypes="1" containsNumber="1" containsInteger="1" minValue="0" maxValue="0"/>
    </cacheField>
    <cacheField name="停止_x000a_時間_x000a_(MIN)" numFmtId="38">
      <sharedItems containsString="0" containsBlank="1" containsNumber="1" minValue="0" maxValue="1542"/>
    </cacheField>
    <cacheField name="LOSS_x000a_(m2)" numFmtId="38">
      <sharedItems containsString="0" containsBlank="1" containsNumber="1" minValue="0" maxValue="34010"/>
    </cacheField>
    <cacheField name="機會損失_x000a_(m2)" numFmtId="0">
      <sharedItems containsString="0" containsBlank="1" containsNumber="1" minValue="0" maxValue="12114"/>
    </cacheField>
    <cacheField name="YF" numFmtId="0">
      <sharedItems containsBlank="1"/>
    </cacheField>
    <cacheField name="CF" numFmtId="0">
      <sharedItems containsBlank="1"/>
    </cacheField>
    <cacheField name="EF" numFmtId="0">
      <sharedItems containsBlank="1"/>
    </cacheField>
    <cacheField name="JF" numFmtId="0">
      <sharedItems containsBlank="1"/>
    </cacheField>
    <cacheField name="KF" numFmtId="0">
      <sharedItems containsBlank="1"/>
    </cacheField>
    <cacheField name="TAS" numFmtId="0">
      <sharedItems containsBlank="1"/>
    </cacheField>
    <cacheField name="OFF切" numFmtId="0">
      <sharedItems containsBlank="1"/>
    </cacheField>
    <cacheField name="横展開方針" numFmtId="0">
      <sharedItems containsBlank="1" longText="1"/>
    </cacheField>
    <cacheField name="YF2" numFmtId="0">
      <sharedItems containsBlank="1" count="4">
        <s v="完了"/>
        <s v="-"/>
        <s v="未"/>
        <m/>
      </sharedItems>
    </cacheField>
    <cacheField name="CF2" numFmtId="0">
      <sharedItems containsBlank="1"/>
    </cacheField>
    <cacheField name="EF2" numFmtId="0">
      <sharedItems containsBlank="1"/>
    </cacheField>
    <cacheField name="JF2" numFmtId="0">
      <sharedItems containsBlank="1"/>
    </cacheField>
    <cacheField name="KF2" numFmtId="0">
      <sharedItems containsBlank="1"/>
    </cacheField>
    <cacheField name="TAS2" numFmtId="0">
      <sharedItems containsBlank="1"/>
    </cacheField>
    <cacheField name="OFF切2" numFmtId="0">
      <sharedItems containsBlank="1"/>
    </cacheField>
    <cacheField name="方針_x000a_CLOSE" numFmtId="0">
      <sharedItems containsBlank="1"/>
    </cacheField>
    <cacheField name="對策_x000a_CLOSE" numFmtId="0">
      <sharedItems containsBlank="1"/>
    </cacheField>
    <cacheField name="完成度" numFmtId="0">
      <sharedItems containsBlank="1" containsMixedTypes="1" containsNumber="1" minValue="0" maxValue="1"/>
    </cacheField>
    <cacheField name="備考"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484.400384837965" createdVersion="6" refreshedVersion="8" minRefreshableVersion="3" recordCount="478" xr:uid="{00000000-000A-0000-FFFF-FFFF02000000}">
  <cacheSource type="worksheet">
    <worksheetSource ref="A6:AJ1093" sheet="進度確認表(New)"/>
  </cacheSource>
  <cacheFields count="36">
    <cacheField name="編號№" numFmtId="0">
      <sharedItems containsString="0" containsBlank="1" containsNumber="1" containsInteger="1" minValue="1401" maxValue="1877"/>
    </cacheField>
    <cacheField name="日付" numFmtId="0">
      <sharedItems containsDate="1" containsString="0" containsBlank="1" minDate="2014-06-08T00:00:00" maxDate="2024-06-15T00:00:00" count="400">
        <d v="2014-06-08T00:00:00"/>
        <d v="2014-06-22T00:00:00"/>
        <d v="2014-06-30T00:00:00"/>
        <d v="2014-07-03T00:00:00"/>
        <d v="2014-07-07T00:00:00"/>
        <d v="2014-06-19T00:00:00"/>
        <d v="2014-07-17T00:00:00"/>
        <d v="2014-07-18T00:00:00"/>
        <d v="2014-07-04T00:00:00"/>
        <d v="2014-07-16T00:00:00"/>
        <d v="2014-08-05T00:00:00"/>
        <d v="2014-07-02T00:00:00"/>
        <d v="2014-07-21T00:00:00"/>
        <d v="2014-08-12T00:00:00"/>
        <d v="2014-08-03T00:00:00"/>
        <d v="2014-07-23T00:00:00"/>
        <d v="2014-08-06T00:00:00"/>
        <d v="2014-08-08T00:00:00"/>
        <d v="2014-08-04T00:00:00"/>
        <d v="2014-07-31T00:00:00"/>
        <d v="2014-08-11T00:00:00"/>
        <d v="2014-07-29T00:00:00"/>
        <d v="2014-08-27T00:00:00"/>
        <d v="2014-08-30T00:00:00"/>
        <d v="2014-08-29T00:00:00"/>
        <d v="2014-09-02T00:00:00"/>
        <d v="2014-09-10T00:00:00"/>
        <d v="2014-09-07T00:00:00"/>
        <d v="2014-08-24T00:00:00"/>
        <d v="2014-08-26T00:00:00"/>
        <d v="2014-09-12T00:00:00"/>
        <d v="2014-09-08T00:00:00"/>
        <d v="2014-09-24T00:00:00"/>
        <d v="2014-09-13T00:00:00"/>
        <d v="2014-09-18T00:00:00"/>
        <d v="2014-10-07T00:00:00"/>
        <d v="2014-10-02T00:00:00"/>
        <d v="2014-10-04T00:00:00"/>
        <d v="2014-10-13T00:00:00"/>
        <d v="2014-10-08T00:00:00"/>
        <d v="2014-10-12T00:00:00"/>
        <d v="2014-10-17T00:00:00"/>
        <d v="2014-10-18T00:00:00"/>
        <d v="2014-10-20T00:00:00"/>
        <d v="2014-10-23T00:00:00"/>
        <d v="2014-11-01T00:00:00"/>
        <d v="2014-11-25T00:00:00"/>
        <d v="2014-12-01T00:00:00"/>
        <d v="2014-12-18T00:00:00"/>
        <d v="2014-12-22T00:00:00"/>
        <d v="2015-01-04T00:00:00"/>
        <d v="2015-01-15T00:00:00"/>
        <d v="2015-01-16T00:00:00"/>
        <d v="2014-12-10T00:00:00"/>
        <d v="2015-02-03T00:00:00"/>
        <d v="2015-01-28T00:00:00"/>
        <d v="2015-02-02T00:00:00"/>
        <d v="2015-02-21T00:00:00"/>
        <d v="2015-03-03T00:00:00"/>
        <d v="2015-03-05T00:00:00"/>
        <d v="2015-03-12T00:00:00"/>
        <d v="2015-03-14T00:00:00"/>
        <d v="2015-04-03T00:00:00"/>
        <d v="2015-04-12T00:00:00"/>
        <d v="2015-04-20T00:00:00"/>
        <d v="2015-04-16T00:00:00"/>
        <d v="2015-04-23T00:00:00"/>
        <d v="2015-05-07T00:00:00"/>
        <d v="2015-05-11T00:00:00"/>
        <d v="2015-05-13T00:00:00"/>
        <d v="2015-06-11T00:00:00"/>
        <d v="2015-06-17T00:00:00"/>
        <d v="2015-06-20T00:00:00"/>
        <d v="2015-08-03T00:00:00"/>
        <d v="2015-08-12T00:00:00"/>
        <d v="2015-10-08T00:00:00"/>
        <d v="2015-10-18T00:00:00"/>
        <d v="2015-09-19T00:00:00"/>
        <d v="2015-09-28T00:00:00"/>
        <d v="2015-11-10T00:00:00"/>
        <d v="2015-11-22T00:00:00"/>
        <d v="2015-10-13T00:00:00"/>
        <d v="2015-11-26T00:00:00"/>
        <d v="2015-10-26T00:00:00"/>
        <d v="2015-11-23T00:00:00"/>
        <d v="2015-12-13T00:00:00"/>
        <d v="2015-12-21T00:00:00"/>
        <d v="2016-01-12T00:00:00"/>
        <d v="2016-01-05T00:00:00"/>
        <d v="2016-01-19T00:00:00"/>
        <d v="2016-02-04T00:00:00"/>
        <d v="2016-02-05T00:00:00"/>
        <d v="2016-02-23T00:00:00"/>
        <d v="2016-03-13T00:00:00"/>
        <d v="2016-03-25T00:00:00"/>
        <d v="2016-05-06T00:00:00"/>
        <d v="2016-05-17T00:00:00"/>
        <d v="2016-05-19T00:00:00"/>
        <d v="2016-05-21T00:00:00"/>
        <d v="2016-05-26T00:00:00"/>
        <d v="2016-06-01T00:00:00"/>
        <d v="2016-06-22T00:00:00"/>
        <d v="2016-06-27T00:00:00"/>
        <d v="2016-07-05T00:00:00"/>
        <d v="2016-07-04T00:00:00"/>
        <d v="2016-07-08T00:00:00"/>
        <d v="2016-07-21T00:00:00"/>
        <d v="2016-07-03T00:00:00"/>
        <d v="2016-07-19T00:00:00"/>
        <d v="2016-07-26T00:00:00"/>
        <d v="2016-07-28T00:00:00"/>
        <d v="2016-07-30T00:00:00"/>
        <d v="2016-07-31T00:00:00"/>
        <d v="2016-08-05T00:00:00"/>
        <d v="2016-08-17T00:00:00"/>
        <d v="2016-08-15T00:00:00"/>
        <d v="2016-08-30T00:00:00"/>
        <d v="2016-09-28T00:00:00"/>
        <d v="2016-10-08T00:00:00"/>
        <d v="2016-10-17T00:00:00"/>
        <d v="2016-11-03T00:00:00"/>
        <d v="2016-11-06T00:00:00"/>
        <d v="2016-11-18T00:00:00"/>
        <d v="2016-12-03T00:00:00"/>
        <d v="2017-01-29T00:00:00"/>
        <d v="2017-02-02T00:00:00"/>
        <d v="2017-03-10T00:00:00"/>
        <d v="2017-03-28T00:00:00"/>
        <d v="2017-04-05T00:00:00"/>
        <d v="2017-04-12T00:00:00"/>
        <d v="2017-04-27T00:00:00"/>
        <d v="2017-05-02T00:00:00"/>
        <d v="2017-05-03T00:00:00"/>
        <d v="2017-04-10T00:00:00"/>
        <d v="2017-06-12T00:00:00"/>
        <d v="2017-07-18T00:00:00"/>
        <d v="2017-07-22T00:00:00"/>
        <d v="2017-08-05T00:00:00"/>
        <d v="2017-08-08T00:00:00"/>
        <d v="2017-09-04T00:00:00"/>
        <d v="2017-07-13T00:00:00"/>
        <d v="2017-09-05T00:00:00"/>
        <d v="2017-09-28T00:00:00"/>
        <d v="2017-10-26T00:00:00"/>
        <d v="2017-11-15T00:00:00"/>
        <d v="2017-12-11T00:00:00"/>
        <d v="2018-01-19T00:00:00"/>
        <d v="2018-01-16T00:00:00"/>
        <d v="2018-01-23T00:00:00"/>
        <d v="2018-02-13T00:00:00"/>
        <d v="2018-02-05T00:00:00"/>
        <d v="2018-02-26T00:00:00"/>
        <d v="2018-03-02T00:00:00"/>
        <d v="2018-02-28T00:00:00"/>
        <d v="2018-04-15T00:00:00"/>
        <d v="2018-04-28T00:00:00"/>
        <d v="2018-05-02T00:00:00"/>
        <d v="2018-05-05T00:00:00"/>
        <d v="2018-05-12T00:00:00"/>
        <d v="2018-05-23T00:00:00"/>
        <d v="2018-05-24T00:00:00"/>
        <d v="2018-06-22T00:00:00"/>
        <d v="2018-06-24T00:00:00"/>
        <d v="2018-06-28T00:00:00"/>
        <d v="2018-07-23T00:00:00"/>
        <d v="2018-07-28T00:00:00"/>
        <d v="2018-08-21T00:00:00"/>
        <d v="2018-08-23T00:00:00"/>
        <d v="2018-08-30T00:00:00"/>
        <d v="2018-09-10T00:00:00"/>
        <d v="2018-09-12T00:00:00"/>
        <d v="2018-09-21T00:00:00"/>
        <d v="2018-10-12T00:00:00"/>
        <d v="2018-11-29T00:00:00"/>
        <d v="2018-12-08T00:00:00"/>
        <d v="2018-12-25T00:00:00"/>
        <d v="2019-02-15T00:00:00"/>
        <d v="2019-02-26T00:00:00"/>
        <d v="2019-03-11T00:00:00"/>
        <d v="2019-03-13T00:00:00"/>
        <d v="2019-03-05T00:00:00"/>
        <d v="2019-04-07T00:00:00"/>
        <d v="2019-05-21T00:00:00"/>
        <d v="2019-05-20T00:00:00"/>
        <d v="2019-06-10T00:00:00"/>
        <d v="2019-06-14T00:00:00"/>
        <d v="2019-06-28T00:00:00"/>
        <d v="2019-07-27T00:00:00"/>
        <d v="2019-07-30T00:00:00"/>
        <d v="2019-08-05T00:00:00"/>
        <d v="2019-08-25T00:00:00"/>
        <d v="2019-09-07T00:00:00"/>
        <d v="2019-09-09T00:00:00"/>
        <d v="2019-09-14T00:00:00"/>
        <d v="2019-10-15T00:00:00"/>
        <d v="2019-10-24T00:00:00"/>
        <d v="2019-11-19T00:00:00"/>
        <d v="2019-11-20T00:00:00"/>
        <d v="2019-12-01T00:00:00"/>
        <d v="2019-12-06T00:00:00"/>
        <d v="2019-12-10T00:00:00"/>
        <d v="2019-12-14T00:00:00"/>
        <d v="2019-12-24T00:00:00"/>
        <d v="2020-01-06T00:00:00"/>
        <d v="2020-01-20T00:00:00"/>
        <d v="2020-02-02T00:00:00"/>
        <d v="2020-02-03T00:00:00"/>
        <d v="2020-02-07T00:00:00"/>
        <d v="2020-02-16T00:00:00"/>
        <d v="2020-02-25T00:00:00"/>
        <d v="2020-03-08T00:00:00"/>
        <d v="2020-04-15T00:00:00"/>
        <d v="2020-05-04T00:00:00"/>
        <d v="2020-05-05T00:00:00"/>
        <d v="2020-05-13T00:00:00"/>
        <d v="2020-05-18T00:00:00"/>
        <d v="2020-06-02T00:00:00"/>
        <d v="2020-06-03T00:00:00"/>
        <d v="2020-06-06T00:00:00"/>
        <d v="2020-06-09T00:00:00"/>
        <d v="2020-06-17T00:00:00"/>
        <d v="2020-07-04T00:00:00"/>
        <d v="2020-07-09T00:00:00"/>
        <d v="2020-07-22T00:00:00"/>
        <d v="2020-07-29T00:00:00"/>
        <d v="2020-08-08T00:00:00"/>
        <d v="2020-08-09T00:00:00"/>
        <d v="2020-08-13T00:00:00"/>
        <d v="2020-08-14T00:00:00"/>
        <d v="2020-08-31T00:00:00"/>
        <d v="2020-09-02T00:00:00"/>
        <d v="2020-09-04T00:00:00"/>
        <d v="2020-09-07T00:00:00"/>
        <d v="2020-09-15T00:00:00"/>
        <d v="2020-09-21T00:00:00"/>
        <d v="2020-09-26T00:00:00"/>
        <d v="2020-10-07T00:00:00"/>
        <d v="2020-10-13T00:00:00"/>
        <d v="2020-10-15T00:00:00"/>
        <d v="2020-10-25T00:00:00"/>
        <d v="2020-10-27T00:00:00"/>
        <d v="2020-11-21T00:00:00"/>
        <d v="2020-11-23T00:00:00"/>
        <d v="2020-12-08T00:00:00"/>
        <d v="2020-12-16T00:00:00"/>
        <d v="2020-12-20T00:00:00"/>
        <d v="2020-12-25T00:00:00"/>
        <d v="2020-12-27T00:00:00"/>
        <d v="2021-01-07T00:00:00"/>
        <d v="2021-01-29T00:00:00"/>
        <d v="2021-02-01T00:00:00"/>
        <d v="2021-02-03T00:00:00"/>
        <d v="2021-02-26T00:00:00"/>
        <d v="2021-03-01T00:00:00"/>
        <d v="2021-03-07T00:00:00"/>
        <d v="2021-03-12T00:00:00"/>
        <d v="2021-03-19T00:00:00"/>
        <d v="2021-03-26T00:00:00"/>
        <d v="2021-03-31T00:00:00"/>
        <d v="2021-04-06T00:00:00"/>
        <d v="2021-04-14T00:00:00"/>
        <d v="2021-04-17T00:00:00"/>
        <d v="2021-04-18T00:00:00"/>
        <d v="2021-05-03T00:00:00"/>
        <d v="2021-05-19T00:00:00"/>
        <d v="2021-05-29T00:00:00"/>
        <d v="2021-06-11T00:00:00"/>
        <d v="2021-06-17T00:00:00"/>
        <d v="2021-06-22T00:00:00"/>
        <d v="2021-06-24T00:00:00"/>
        <d v="2021-06-26T00:00:00"/>
        <d v="2021-06-30T00:00:00"/>
        <d v="2021-07-12T00:00:00"/>
        <d v="2021-07-14T00:00:00"/>
        <d v="2021-07-19T00:00:00"/>
        <d v="2021-07-24T00:00:00"/>
        <d v="2021-08-21T00:00:00"/>
        <d v="2021-08-27T00:00:00"/>
        <d v="2021-09-09T00:00:00"/>
        <d v="2021-09-03T00:00:00"/>
        <d v="2021-09-11T00:00:00"/>
        <d v="2021-10-01T00:00:00"/>
        <d v="2021-10-08T00:00:00"/>
        <d v="2021-10-12T00:00:00"/>
        <d v="2021-10-16T00:00:00"/>
        <d v="2021-10-18T00:00:00"/>
        <d v="2021-10-26T00:00:00"/>
        <d v="2021-10-30T00:00:00"/>
        <d v="2021-11-03T00:00:00"/>
        <d v="2021-11-06T00:00:00"/>
        <d v="2021-11-10T00:00:00"/>
        <d v="2021-11-22T00:00:00"/>
        <d v="2021-11-23T00:00:00"/>
        <d v="2021-11-26T00:00:00"/>
        <d v="2021-12-01T00:00:00"/>
        <d v="2021-12-09T00:00:00"/>
        <d v="2021-12-11T00:00:00"/>
        <d v="2021-12-12T00:00:00"/>
        <d v="2021-12-15T00:00:00"/>
        <d v="2021-12-16T00:00:00"/>
        <d v="2021-12-31T00:00:00"/>
        <d v="2022-01-10T00:00:00"/>
        <d v="2022-01-11T00:00:00"/>
        <d v="2022-01-21T00:00:00"/>
        <d v="2022-01-30T00:00:00"/>
        <d v="2022-02-07T00:00:00"/>
        <d v="2022-02-28T00:00:00"/>
        <d v="2022-03-05T00:00:00"/>
        <d v="2022-03-09T00:00:00"/>
        <d v="2022-03-29T00:00:00"/>
        <d v="2022-04-11T00:00:00"/>
        <d v="2022-04-20T00:00:00"/>
        <d v="2022-04-21T00:00:00"/>
        <d v="2022-04-22T00:00:00"/>
        <d v="2022-04-29T00:00:00"/>
        <d v="2022-05-26T00:00:00"/>
        <d v="2022-06-03T00:00:00"/>
        <d v="2022-06-20T00:00:00"/>
        <d v="2022-06-21T00:00:00"/>
        <d v="2022-06-27T00:00:00"/>
        <d v="2022-07-04T00:00:00"/>
        <d v="2022-07-27T00:00:00"/>
        <d v="2022-08-01T00:00:00"/>
        <d v="2022-08-06T00:00:00"/>
        <d v="2022-08-23T00:00:00"/>
        <d v="2022-09-05T00:00:00"/>
        <d v="2022-09-07T00:00:00"/>
        <d v="2022-09-20T00:00:00"/>
        <d v="2022-10-09T00:00:00"/>
        <d v="2022-11-03T00:00:00"/>
        <d v="2022-11-30T00:00:00"/>
        <d v="2022-12-15T00:00:00"/>
        <d v="2022-12-22T00:00:00"/>
        <d v="2023-01-14T00:00:00"/>
        <d v="2023-01-19T00:00:00"/>
        <d v="2023-01-20T00:00:00"/>
        <d v="2023-01-31T00:00:00"/>
        <d v="2023-02-26T00:00:00"/>
        <d v="2023-03-08T00:00:00"/>
        <d v="2023-03-14T00:00:00"/>
        <d v="2023-03-17T00:00:00"/>
        <d v="2023-03-20T00:00:00"/>
        <d v="2023-04-05T00:00:00"/>
        <d v="2023-04-13T00:00:00"/>
        <d v="2023-04-15T00:00:00"/>
        <d v="2023-04-20T00:00:00"/>
        <d v="2023-05-02T00:00:00"/>
        <d v="2023-05-04T00:00:00"/>
        <d v="2023-05-05T00:00:00"/>
        <d v="2023-05-10T00:00:00"/>
        <d v="2023-05-15T00:00:00"/>
        <d v="2023-05-20T00:00:00"/>
        <d v="2023-05-27T00:00:00"/>
        <d v="2023-06-02T00:00:00"/>
        <d v="2023-06-07T00:00:00"/>
        <d v="2023-06-26T00:00:00"/>
        <d v="2023-06-30T00:00:00"/>
        <d v="2023-07-02T00:00:00"/>
        <d v="2023-07-04T00:00:00"/>
        <d v="2023-07-20T00:00:00"/>
        <d v="2023-07-27T00:00:00"/>
        <d v="2023-07-29T00:00:00"/>
        <d v="2023-08-03T00:00:00"/>
        <d v="2023-08-09T00:00:00"/>
        <d v="2023-08-11T00:00:00"/>
        <d v="2023-08-14T00:00:00"/>
        <d v="2023-08-15T00:00:00"/>
        <d v="2023-08-20T00:00:00"/>
        <d v="2023-08-31T00:00:00"/>
        <d v="2023-09-24T00:00:00"/>
        <d v="2023-09-29T00:00:00"/>
        <d v="2023-10-18T00:00:00"/>
        <d v="2023-10-23T00:00:00"/>
        <d v="2023-10-24T00:00:00"/>
        <d v="2023-11-06T00:00:00"/>
        <d v="2023-11-07T00:00:00"/>
        <d v="2023-11-19T00:00:00"/>
        <d v="2023-12-06T00:00:00"/>
        <d v="2023-12-14T00:00:00"/>
        <d v="2023-12-27T00:00:00"/>
        <d v="2024-01-10T00:00:00"/>
        <d v="2024-01-22T00:00:00"/>
        <d v="2024-01-27T00:00:00"/>
        <d v="2024-02-24T00:00:00"/>
        <d v="2024-02-09T00:00:00"/>
        <d v="2024-03-05T00:00:00"/>
        <d v="2024-03-20T00:00:00"/>
        <d v="2024-03-22T00:00:00"/>
        <d v="2024-03-24T00:00:00"/>
        <d v="2024-04-03T00:00:00"/>
        <d v="2024-04-12T00:00:00"/>
        <d v="2024-04-18T00:00:00"/>
        <d v="2024-05-13T00:00:00"/>
        <d v="2024-05-16T00:00:00"/>
        <d v="2024-05-25T00:00:00"/>
        <d v="2024-05-27T00:00:00"/>
        <d v="2024-06-02T00:00:00"/>
        <d v="2024-06-08T00:00:00"/>
        <d v="2024-06-14T00:00:00"/>
        <m/>
      </sharedItems>
    </cacheField>
    <cacheField name="場所_x000a_（1）" numFmtId="0">
      <sharedItems containsBlank="1" count="7">
        <s v="ADT"/>
        <s v="AFK"/>
        <s v="全拠点"/>
        <s v="高砂"/>
        <s v="尼崎"/>
        <s v="ADCH"/>
        <m/>
      </sharedItems>
    </cacheField>
    <cacheField name="場所_x000a_（2）" numFmtId="0">
      <sharedItems containsBlank="1" count="22">
        <s v="JF"/>
        <s v="LF"/>
        <s v="全ライン"/>
        <s v="CF"/>
        <s v="EF"/>
        <s v="OFF切"/>
        <s v="YF"/>
        <s v="KF"/>
        <s v="HF"/>
        <s v="ZF"/>
        <s v="GF"/>
        <s v="FF"/>
        <s v="TAS"/>
        <s v="IF"/>
        <s v="BF"/>
        <s v="DF"/>
        <s v="XF"/>
        <s v="MF"/>
        <s v="OF"/>
        <s v="NF"/>
        <s v="PF"/>
        <m/>
      </sharedItems>
    </cacheField>
    <cacheField name="擔當者" numFmtId="0">
      <sharedItems containsBlank="1"/>
    </cacheField>
    <cacheField name="種別" numFmtId="0">
      <sharedItems containsBlank="1" count="11">
        <s v="檢查系"/>
        <s v="電氣系"/>
        <s v="系統系"/>
        <s v="機械系"/>
        <s v="其它"/>
        <s v="機械系_x000a_電気系"/>
        <s v="機械系•電氣系"/>
        <m/>
        <s v="その他改善" u="1"/>
        <s v="電気" u="1"/>
        <s v="誤操作" u="1"/>
      </sharedItems>
    </cacheField>
    <cacheField name="設備名" numFmtId="0">
      <sharedItems containsBlank="1" count="136">
        <s v="TOM3"/>
        <s v="WI"/>
        <s v="帯電Bar"/>
        <s v="PAM"/>
        <s v="C/V"/>
        <s v="モーター"/>
        <s v="循環"/>
        <s v="ACE"/>
        <s v="採板設備"/>
        <s v="P詰め機"/>
        <s v="真空Pump"/>
        <s v="精査"/>
        <s v="A/K"/>
        <s v="水處理場電源供應器"/>
        <s v="縦切機"/>
        <s v="SMAP"/>
        <s v="紙巻機"/>
        <s v="移載設備"/>
        <s v="横切り機"/>
        <s v="反転設備"/>
        <s v="H/O"/>
        <s v="投入ラクラクハンド"/>
        <s v="検査機光源的電源Plug"/>
        <s v="投入採板機"/>
        <s v="洗浄機"/>
        <s v="泡検査器"/>
        <s v="位置決め"/>
        <s v="横切機"/>
        <s v="PG"/>
        <s v="TOM3檢查Booth內空調故障"/>
        <s v="BDS"/>
        <s v="WIT1號線投入機昇降LM GUIDE(ガイド)破損"/>
        <s v="TOM3ブース内駆動部"/>
        <s v="T/T №2"/>
        <s v="仮受け"/>
        <s v="板厚計"/>
        <s v="切折機"/>
        <s v="切機"/>
        <s v="水処理"/>
        <s v="エンコーダー"/>
        <s v="水処理場"/>
        <s v="駆動シャフト"/>
        <s v="伸縮"/>
        <s v="エアコン"/>
        <s v="帯電装置"/>
        <s v="BCP"/>
        <s v="T/T"/>
        <s v="RMS"/>
        <s v="バーコード"/>
        <s v="油圧P"/>
        <s v="H/0 Br"/>
        <s v="タイミングベルト"/>
        <s v="C/V本線"/>
        <s v="搬送ローラー"/>
        <s v="検査機"/>
        <s v="本線ホッパー"/>
        <s v="搬送系"/>
        <s v="ロボット"/>
        <s v="集塵機"/>
        <s v="検査設備"/>
        <s v="システム系"/>
        <s v="CPU"/>
        <s v="TOM"/>
        <s v="板揃え"/>
        <s v="PLC"/>
        <s v="ギロチン"/>
        <s v="シリンダー"/>
        <s v="本線H/O"/>
        <s v="エントリーC/V"/>
        <s v="Br H/O"/>
        <s v="横折"/>
        <s v="P詰機"/>
        <s v="TOM3チラー"/>
        <s v="循環Ｃ／Ｖ"/>
        <s v="2BR H/Oシリンダー"/>
        <s v="2Br 板厚計"/>
        <s v="本線伸縮C/V"/>
        <s v="NO.7 切機設備"/>
        <s v="橫切機#2 Back Up Roll"/>
        <s v="2BR引入"/>
        <s v="OFF NO.4 切機設備"/>
        <s v="橫切機1號"/>
        <s v="№2横切机BUR"/>
        <s v="T/T、PL定位Power Roller"/>
        <s v="T/T旋回"/>
        <s v="1BR BD2 CV"/>
        <s v="ACE#2"/>
        <s v="Kobu樂樂手設備"/>
        <s v="本線增速#5"/>
        <s v="WI/TOM3檢查機"/>
        <s v="FT CV驅動鏈條"/>
        <s v="切機設備"/>
        <s v="橫切機、橫折設備"/>
        <s v="6Pos採板ROBOT"/>
        <s v="1BR C/V #2"/>
        <s v="本線H/O Gate CV"/>
        <s v="2POS P詰機"/>
        <s v="1Br-H/O"/>
        <s v="X切機設備"/>
        <s v="2Br板厚计"/>
        <s v="NO.1横切機"/>
        <s v="增速C/V3-R侧INV变频器损坏"/>
        <s v="橫折Roll"/>
        <s v="1Br 紙卷C/V INV"/>
        <s v="循環C/V"/>
        <s v="本線CV Roll#81、#82間"/>
        <s v="橫切機2號BUR"/>
        <s v=" ROBOT C/V "/>
        <s v="本線Line駆動"/>
        <s v="11P・12P位置決"/>
        <s v="GSD檢出器"/>
        <s v="Guillotine下部鐵Roll"/>
        <s v="2Br 引入段Sensor"/>
        <s v="採板C/V   PLC當機"/>
        <s v="檢查機"/>
        <s v="增速Roll"/>
        <s v="本線HO開閉驅動用連結手臂"/>
        <s v="2P BDS採板CV #22 ROLL"/>
        <s v="本線 伸縮　SMAP L側"/>
        <s v="1Br紙捲機"/>
        <s v="#1ON切机"/>
        <s v="循環Conv'/滾輪式粉碎機"/>
        <s v="2BR 反轉機 1B"/>
        <s v="OFFNo.7 切機設備"/>
        <s v="1Br 板揃＃2"/>
        <s v="2BR 6P ROBOT"/>
        <s v="Guillotine"/>
        <s v="1Br 12Pos採板R/B"/>
        <s v="1Br BB_PG"/>
        <s v="MCPG"/>
        <s v="Tom3畫像處理#7PC"/>
        <s v="JF-2BR H/O"/>
        <s v="OK Tank 震盪器基座"/>
        <s v="1BR H/O"/>
        <s v="本線 Hopper"/>
        <m/>
      </sharedItems>
    </cacheField>
    <cacheField name="報告対象" numFmtId="0">
      <sharedItems containsBlank="1" count="4">
        <s v="他拠点報告"/>
        <s v="ADT以外"/>
        <s v="ADT内対応"/>
        <m/>
      </sharedItems>
    </cacheField>
    <cacheField name="中文_x000a_報告" numFmtId="0">
      <sharedItems containsBlank="1"/>
    </cacheField>
    <cacheField name="關聯_x000a_資料" numFmtId="0">
      <sharedItems containsBlank="1"/>
    </cacheField>
    <cacheField name="内容" numFmtId="0">
      <sharedItems containsBlank="1" longText="1"/>
    </cacheField>
    <cacheField name="原因調査" numFmtId="0">
      <sharedItems containsBlank="1" longText="1"/>
    </cacheField>
    <cacheField name="對策内容" numFmtId="0">
      <sharedItems containsBlank="1" longText="1"/>
    </cacheField>
    <cacheField name="初回/_x000a_再發" numFmtId="0">
      <sharedItems containsBlank="1" containsMixedTypes="1" containsNumber="1" containsInteger="1" minValue="0" maxValue="0"/>
    </cacheField>
    <cacheField name="停止_x000a_時間_x000a_(MIN)" numFmtId="38">
      <sharedItems containsString="0" containsBlank="1" containsNumber="1" minValue="0" maxValue="1542"/>
    </cacheField>
    <cacheField name="LOSS_x000a_(m2)" numFmtId="38">
      <sharedItems containsString="0" containsBlank="1" containsNumber="1" minValue="0" maxValue="34010"/>
    </cacheField>
    <cacheField name="機會損失_x000a_(m2)" numFmtId="0">
      <sharedItems containsString="0" containsBlank="1" containsNumber="1" minValue="0" maxValue="12114"/>
    </cacheField>
    <cacheField name="YF" numFmtId="0">
      <sharedItems containsBlank="1"/>
    </cacheField>
    <cacheField name="CF" numFmtId="0">
      <sharedItems containsBlank="1"/>
    </cacheField>
    <cacheField name="EF" numFmtId="0">
      <sharedItems containsBlank="1"/>
    </cacheField>
    <cacheField name="JF" numFmtId="0">
      <sharedItems containsBlank="1"/>
    </cacheField>
    <cacheField name="KF" numFmtId="0">
      <sharedItems containsBlank="1"/>
    </cacheField>
    <cacheField name="TAS" numFmtId="0">
      <sharedItems containsBlank="1"/>
    </cacheField>
    <cacheField name="OFF切" numFmtId="0">
      <sharedItems containsBlank="1"/>
    </cacheField>
    <cacheField name="横展開方針" numFmtId="0">
      <sharedItems containsBlank="1" longText="1"/>
    </cacheField>
    <cacheField name="YF2" numFmtId="0">
      <sharedItems containsBlank="1"/>
    </cacheField>
    <cacheField name="CF2" numFmtId="0">
      <sharedItems containsBlank="1"/>
    </cacheField>
    <cacheField name="EF2" numFmtId="0">
      <sharedItems containsBlank="1"/>
    </cacheField>
    <cacheField name="JF2" numFmtId="0">
      <sharedItems containsBlank="1"/>
    </cacheField>
    <cacheField name="KF2" numFmtId="0">
      <sharedItems containsBlank="1"/>
    </cacheField>
    <cacheField name="TAS2" numFmtId="0">
      <sharedItems containsBlank="1"/>
    </cacheField>
    <cacheField name="OFF切2" numFmtId="0">
      <sharedItems containsBlank="1"/>
    </cacheField>
    <cacheField name="方針_x000a_CLOSE" numFmtId="0">
      <sharedItems containsBlank="1"/>
    </cacheField>
    <cacheField name="對策_x000a_CLOSE" numFmtId="0">
      <sharedItems containsBlank="1"/>
    </cacheField>
    <cacheField name="完成度" numFmtId="0">
      <sharedItems containsBlank="1" containsMixedTypes="1" containsNumber="1" minValue="0" maxValue="1"/>
    </cacheField>
    <cacheField name="備考" numFmtId="0">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484.400385185188" createdVersion="6" refreshedVersion="8" minRefreshableVersion="3" recordCount="478" xr:uid="{00000000-000A-0000-FFFF-FFFF03000000}">
  <cacheSource type="worksheet">
    <worksheetSource ref="A6:AJ1076" sheet="進度確認表(New)"/>
  </cacheSource>
  <cacheFields count="36">
    <cacheField name="編號№" numFmtId="0">
      <sharedItems containsString="0" containsBlank="1" containsNumber="1" containsInteger="1" minValue="1401" maxValue="1877"/>
    </cacheField>
    <cacheField name="日付" numFmtId="0">
      <sharedItems containsDate="1" containsString="0" containsBlank="1" minDate="2014-06-08T00:00:00" maxDate="2024-06-15T00:00:00"/>
    </cacheField>
    <cacheField name="場所_x000a_（1）" numFmtId="0">
      <sharedItems containsBlank="1" count="9">
        <s v="ADT"/>
        <s v="AFK"/>
        <s v="全拠点"/>
        <s v="高砂"/>
        <s v="尼崎"/>
        <s v="ADCH"/>
        <m/>
        <s v="関西（高砂）" u="1"/>
        <s v="関西（尼崎）" u="1"/>
      </sharedItems>
    </cacheField>
    <cacheField name="場所_x000a_（2）" numFmtId="0">
      <sharedItems containsBlank="1" count="22">
        <s v="JF"/>
        <s v="LF"/>
        <s v="全ライン"/>
        <s v="CF"/>
        <s v="EF"/>
        <s v="OFF切"/>
        <s v="YF"/>
        <s v="KF"/>
        <s v="HF"/>
        <s v="ZF"/>
        <s v="GF"/>
        <s v="FF"/>
        <s v="TAS"/>
        <s v="IF"/>
        <s v="BF"/>
        <s v="DF"/>
        <s v="XF"/>
        <s v="MF"/>
        <s v="OF"/>
        <s v="NF"/>
        <s v="PF"/>
        <m/>
      </sharedItems>
    </cacheField>
    <cacheField name="擔當者" numFmtId="0">
      <sharedItems containsBlank="1"/>
    </cacheField>
    <cacheField name="種別" numFmtId="0">
      <sharedItems containsBlank="1"/>
    </cacheField>
    <cacheField name="設備名" numFmtId="0">
      <sharedItems containsBlank="1"/>
    </cacheField>
    <cacheField name="報告対象" numFmtId="0">
      <sharedItems containsBlank="1" count="4">
        <s v="他拠点報告"/>
        <s v="ADT以外"/>
        <s v="ADT内対応"/>
        <m/>
      </sharedItems>
    </cacheField>
    <cacheField name="中文_x000a_報告" numFmtId="0">
      <sharedItems containsBlank="1"/>
    </cacheField>
    <cacheField name="關聯_x000a_資料" numFmtId="0">
      <sharedItems containsBlank="1"/>
    </cacheField>
    <cacheField name="内容" numFmtId="0">
      <sharedItems containsBlank="1" longText="1"/>
    </cacheField>
    <cacheField name="原因調査" numFmtId="0">
      <sharedItems containsBlank="1" longText="1"/>
    </cacheField>
    <cacheField name="對策内容" numFmtId="0">
      <sharedItems containsBlank="1" longText="1"/>
    </cacheField>
    <cacheField name="初回/_x000a_再發" numFmtId="0">
      <sharedItems containsBlank="1" containsMixedTypes="1" containsNumber="1" containsInteger="1" minValue="0" maxValue="0"/>
    </cacheField>
    <cacheField name="停止_x000a_時間_x000a_(MIN)" numFmtId="38">
      <sharedItems containsString="0" containsBlank="1" containsNumber="1" minValue="0" maxValue="1542"/>
    </cacheField>
    <cacheField name="LOSS_x000a_(m2)" numFmtId="38">
      <sharedItems containsString="0" containsBlank="1" containsNumber="1" minValue="0" maxValue="34010"/>
    </cacheField>
    <cacheField name="機會損失_x000a_(m2)" numFmtId="0">
      <sharedItems containsString="0" containsBlank="1" containsNumber="1" minValue="0" maxValue="12114"/>
    </cacheField>
    <cacheField name="YF" numFmtId="0">
      <sharedItems containsBlank="1"/>
    </cacheField>
    <cacheField name="CF" numFmtId="0">
      <sharedItems containsBlank="1"/>
    </cacheField>
    <cacheField name="EF" numFmtId="0">
      <sharedItems containsBlank="1"/>
    </cacheField>
    <cacheField name="JF" numFmtId="0">
      <sharedItems containsBlank="1"/>
    </cacheField>
    <cacheField name="KF" numFmtId="0">
      <sharedItems containsBlank="1"/>
    </cacheField>
    <cacheField name="TAS" numFmtId="0">
      <sharedItems containsBlank="1"/>
    </cacheField>
    <cacheField name="OFF切" numFmtId="0">
      <sharedItems containsBlank="1"/>
    </cacheField>
    <cacheField name="横展開方針" numFmtId="0">
      <sharedItems containsBlank="1" longText="1"/>
    </cacheField>
    <cacheField name="YF2" numFmtId="0">
      <sharedItems containsBlank="1"/>
    </cacheField>
    <cacheField name="CF2" numFmtId="0">
      <sharedItems containsBlank="1"/>
    </cacheField>
    <cacheField name="EF2" numFmtId="0">
      <sharedItems containsBlank="1"/>
    </cacheField>
    <cacheField name="JF2" numFmtId="0">
      <sharedItems containsBlank="1"/>
    </cacheField>
    <cacheField name="KF2" numFmtId="0">
      <sharedItems containsBlank="1"/>
    </cacheField>
    <cacheField name="TAS2" numFmtId="0">
      <sharedItems containsBlank="1"/>
    </cacheField>
    <cacheField name="OFF切2" numFmtId="0">
      <sharedItems containsBlank="1"/>
    </cacheField>
    <cacheField name="方針_x000a_CLOSE" numFmtId="0">
      <sharedItems containsBlank="1"/>
    </cacheField>
    <cacheField name="對策_x000a_CLOSE" numFmtId="0">
      <sharedItems containsBlank="1"/>
    </cacheField>
    <cacheField name="完成度" numFmtId="0">
      <sharedItems containsBlank="1" containsMixedTypes="1" containsNumber="1" minValue="0" maxValue="1"/>
    </cacheField>
    <cacheField name="備考" numFmtId="0">
      <sharedItems containsBlank="1"/>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484.400385416666" createdVersion="4" refreshedVersion="8" minRefreshableVersion="3" recordCount="157" xr:uid="{00000000-000A-0000-FFFF-FFFF04000000}">
  <cacheSource type="worksheet">
    <worksheetSource ref="A16:CP173" sheet="進捗確認シート (2)"/>
  </cacheSource>
  <cacheFields count="95">
    <cacheField name="№" numFmtId="0">
      <sharedItems containsSemiMixedTypes="0" containsString="0" containsNumber="1" containsInteger="1" minValue="1" maxValue="136"/>
    </cacheField>
    <cacheField name="日付" numFmtId="0">
      <sharedItems containsSemiMixedTypes="0" containsNonDate="0" containsDate="1" containsString="0" minDate="2014-06-08T00:00:00" maxDate="2017-09-05T00:00:00" count="140">
        <d v="2014-06-08T00:00:00"/>
        <d v="2014-06-22T00:00:00"/>
        <d v="2014-06-30T00:00:00"/>
        <d v="2014-07-03T00:00:00"/>
        <d v="2014-07-07T00:00:00"/>
        <d v="2014-06-19T00:00:00"/>
        <d v="2014-07-17T00:00:00"/>
        <d v="2014-07-18T00:00:00"/>
        <d v="2014-07-04T00:00:00"/>
        <d v="2014-07-16T00:00:00"/>
        <d v="2014-08-05T00:00:00"/>
        <d v="2014-07-02T00:00:00"/>
        <d v="2014-07-21T00:00:00"/>
        <d v="2014-08-12T00:00:00"/>
        <d v="2014-08-03T00:00:00"/>
        <d v="2014-07-23T00:00:00"/>
        <d v="2014-08-06T00:00:00"/>
        <d v="2014-08-08T00:00:00"/>
        <d v="2014-08-04T00:00:00"/>
        <d v="2014-07-31T00:00:00"/>
        <d v="2014-08-11T00:00:00"/>
        <d v="2014-07-29T00:00:00"/>
        <d v="2014-08-27T00:00:00"/>
        <d v="2014-08-30T00:00:00"/>
        <d v="2014-08-29T00:00:00"/>
        <d v="2014-09-02T00:00:00"/>
        <d v="2014-09-10T00:00:00"/>
        <d v="2014-09-07T00:00:00"/>
        <d v="2014-08-24T00:00:00"/>
        <d v="2014-08-26T00:00:00"/>
        <d v="2014-09-12T00:00:00"/>
        <d v="2014-09-08T00:00:00"/>
        <d v="2014-09-24T00:00:00"/>
        <d v="2014-09-13T00:00:00"/>
        <d v="2014-09-18T00:00:00"/>
        <d v="2014-10-07T00:00:00"/>
        <d v="2014-10-02T00:00:00"/>
        <d v="2014-10-04T00:00:00"/>
        <d v="2014-10-13T00:00:00"/>
        <d v="2014-10-08T00:00:00"/>
        <d v="2014-10-12T00:00:00"/>
        <d v="2014-10-17T00:00:00"/>
        <d v="2014-10-18T00:00:00"/>
        <d v="2014-10-20T00:00:00"/>
        <d v="2014-10-23T00:00:00"/>
        <d v="2014-11-01T00:00:00"/>
        <d v="2014-11-25T00:00:00"/>
        <d v="2014-12-01T00:00:00"/>
        <d v="2014-12-18T00:00:00"/>
        <d v="2014-12-22T00:00:00"/>
        <d v="2015-01-04T00:00:00"/>
        <d v="2015-01-15T00:00:00"/>
        <d v="2015-01-16T00:00:00"/>
        <d v="2014-12-10T00:00:00"/>
        <d v="2015-02-03T00:00:00"/>
        <d v="2015-01-28T00:00:00"/>
        <d v="2015-02-02T00:00:00"/>
        <d v="2015-02-21T00:00:00"/>
        <d v="2015-03-03T00:00:00"/>
        <d v="2015-03-05T00:00:00"/>
        <d v="2015-03-12T00:00:00"/>
        <d v="2015-03-14T00:00:00"/>
        <d v="2015-04-03T00:00:00"/>
        <d v="2015-04-12T00:00:00"/>
        <d v="2015-04-20T00:00:00"/>
        <d v="2015-04-16T00:00:00"/>
        <d v="2015-04-23T00:00:00"/>
        <d v="2015-05-07T00:00:00"/>
        <d v="2015-05-11T00:00:00"/>
        <d v="2015-05-13T00:00:00"/>
        <d v="2015-06-11T00:00:00"/>
        <d v="2015-06-17T00:00:00"/>
        <d v="2015-06-20T00:00:00"/>
        <d v="2015-08-03T00:00:00"/>
        <d v="2015-08-12T00:00:00"/>
        <d v="2015-10-08T00:00:00"/>
        <d v="2015-10-18T00:00:00"/>
        <d v="2015-09-19T00:00:00"/>
        <d v="2015-09-28T00:00:00"/>
        <d v="2015-11-10T00:00:00"/>
        <d v="2015-11-22T00:00:00"/>
        <d v="2015-10-13T00:00:00"/>
        <d v="2015-11-26T00:00:00"/>
        <d v="2015-10-26T00:00:00"/>
        <d v="2015-11-23T00:00:00"/>
        <d v="2015-12-13T00:00:00"/>
        <d v="2015-12-21T00:00:00"/>
        <d v="2016-01-12T00:00:00"/>
        <d v="2016-01-05T00:00:00"/>
        <d v="2016-01-19T00:00:00"/>
        <d v="2016-02-04T00:00:00"/>
        <d v="2016-02-05T00:00:00"/>
        <d v="2016-02-23T00:00:00"/>
        <d v="2016-03-13T00:00:00"/>
        <d v="2016-03-25T00:00:00"/>
        <d v="2016-05-06T00:00:00"/>
        <d v="2016-05-17T00:00:00"/>
        <d v="2016-05-19T00:00:00"/>
        <d v="2016-05-21T00:00:00"/>
        <d v="2016-05-26T00:00:00"/>
        <d v="2016-06-01T00:00:00"/>
        <d v="2016-06-22T00:00:00"/>
        <d v="2016-06-27T00:00:00"/>
        <d v="2016-07-05T00:00:00"/>
        <d v="2016-07-04T00:00:00"/>
        <d v="2016-07-08T00:00:00"/>
        <d v="2016-07-21T00:00:00"/>
        <d v="2016-07-03T00:00:00"/>
        <d v="2016-07-19T00:00:00"/>
        <d v="2016-07-26T00:00:00"/>
        <d v="2016-07-28T00:00:00"/>
        <d v="2016-07-30T00:00:00"/>
        <d v="2016-07-31T00:00:00"/>
        <d v="2016-08-05T00:00:00"/>
        <d v="2016-08-17T00:00:00"/>
        <d v="2016-08-15T00:00:00"/>
        <d v="2016-08-30T00:00:00"/>
        <d v="2016-09-28T00:00:00"/>
        <d v="2016-10-08T00:00:00"/>
        <d v="2016-10-17T00:00:00"/>
        <d v="2016-11-03T00:00:00"/>
        <d v="2016-11-06T00:00:00"/>
        <d v="2016-11-18T00:00:00"/>
        <d v="2016-12-03T00:00:00"/>
        <d v="2017-01-29T00:00:00"/>
        <d v="2017-02-02T00:00:00"/>
        <d v="2017-03-10T00:00:00"/>
        <d v="2017-03-28T00:00:00"/>
        <d v="2017-04-05T00:00:00"/>
        <d v="2017-04-12T00:00:00"/>
        <d v="2017-04-27T00:00:00"/>
        <d v="2017-05-02T00:00:00"/>
        <d v="2017-05-03T00:00:00"/>
        <d v="2017-04-10T00:00:00"/>
        <d v="2017-06-12T00:00:00"/>
        <d v="2017-07-18T00:00:00"/>
        <d v="2017-07-22T00:00:00"/>
        <d v="2017-08-05T00:00:00"/>
        <d v="2017-08-08T00:00:00"/>
        <d v="2017-09-04T00:00:00"/>
      </sharedItems>
      <fieldGroup par="94" base="1">
        <rangePr groupBy="months" startDate="2014-06-08T00:00:00" endDate="2017-09-05T00:00:00"/>
        <groupItems count="14">
          <s v="&lt;2014/6/8"/>
          <s v="1月"/>
          <s v="2月"/>
          <s v="3月"/>
          <s v="4月"/>
          <s v="5月"/>
          <s v="6月"/>
          <s v="7月"/>
          <s v="8月"/>
          <s v="9月"/>
          <s v="10月"/>
          <s v="11月"/>
          <s v="12月"/>
          <s v="&gt;2017/9/5"/>
        </groupItems>
      </fieldGroup>
    </cacheField>
    <cacheField name="月份" numFmtId="0">
      <sharedItems containsSemiMixedTypes="0" containsString="0" containsNumber="1" containsInteger="1" minValue="1" maxValue="12"/>
    </cacheField>
    <cacheField name="場所（1）" numFmtId="0">
      <sharedItems count="6">
        <s v="ADT"/>
        <s v="AFK"/>
        <s v="全拠点"/>
        <s v="高砂"/>
        <s v="関西（高砂）"/>
        <s v="関西（尼崎）"/>
      </sharedItems>
    </cacheField>
    <cacheField name="場所（2）" numFmtId="0">
      <sharedItems count="27">
        <s v="JF"/>
        <s v="LF"/>
        <s v="全ライン"/>
        <s v="CF"/>
        <s v="EF"/>
        <s v="AFK_x000a_OFF#2"/>
        <s v="YF"/>
        <s v="KF"/>
        <s v="HF"/>
        <s v="ZF"/>
        <s v="GF"/>
        <s v="FF"/>
        <s v="GUT"/>
        <s v="IF"/>
        <s v="TDSⅡ"/>
        <s v="ＷＩＴ"/>
        <s v="BF"/>
        <s v="DF"/>
        <s v="ＧＦ"/>
        <s v="GUT2"/>
        <s v="WIT1"/>
        <s v="XF"/>
        <s v="OFF#1"/>
        <s v="OFF#2"/>
        <s v="GUT2 LINE"/>
        <s v="OFF#5"/>
        <s v="JF/KF" u="1"/>
      </sharedItems>
    </cacheField>
    <cacheField name="担当者" numFmtId="0">
      <sharedItems/>
    </cacheField>
    <cacheField name="要フラグ" numFmtId="0">
      <sharedItems containsSemiMixedTypes="0" containsString="0" containsNumber="1" containsInteger="1" minValue="0" maxValue="10"/>
    </cacheField>
    <cacheField name="要フラグ2" numFmtId="0">
      <sharedItems/>
    </cacheField>
    <cacheField name="ADT+要" numFmtId="0">
      <sharedItems/>
    </cacheField>
    <cacheField name="ADTor他拠点" numFmtId="0">
      <sharedItems containsSemiMixedTypes="0" containsString="0" containsNumber="1" containsInteger="1" minValue="0" maxValue="2"/>
    </cacheField>
    <cacheField name="方針完了_x000a_フラグ" numFmtId="0">
      <sharedItems containsSemiMixedTypes="0" containsString="0" containsNumber="1" containsInteger="1" minValue="1" maxValue="1"/>
    </cacheField>
    <cacheField name="方針完了_x000a_フラグ2" numFmtId="0">
      <sharedItems containsSemiMixedTypes="0" containsString="0" containsNumber="1" containsInteger="1" minValue="1" maxValue="3"/>
    </cacheField>
    <cacheField name="対応完了_x000a_フラグ" numFmtId="0">
      <sharedItems containsMixedTypes="1" containsNumber="1" containsInteger="1" minValue="1" maxValue="1"/>
    </cacheField>
    <cacheField name="対応完了_x000a_フラグ2" numFmtId="0">
      <sharedItems containsMixedTypes="1" containsNumber="1" containsInteger="1" minValue="1" maxValue="3"/>
    </cacheField>
    <cacheField name="種別" numFmtId="0">
      <sharedItems/>
    </cacheField>
    <cacheField name="設備名" numFmtId="0">
      <sharedItems/>
    </cacheField>
    <cacheField name="内容" numFmtId="0">
      <sharedItems longText="1"/>
    </cacheField>
    <cacheField name="原因調査結果" numFmtId="0">
      <sharedItems containsBlank="1" longText="1"/>
    </cacheField>
    <cacheField name="対策内容" numFmtId="0">
      <sharedItems longText="1"/>
    </cacheField>
    <cacheField name="YF" numFmtId="0">
      <sharedItems/>
    </cacheField>
    <cacheField name="YF2" numFmtId="0">
      <sharedItems/>
    </cacheField>
    <cacheField name="YF3" numFmtId="0">
      <sharedItems/>
    </cacheField>
    <cacheField name="YF4" numFmtId="0">
      <sharedItems containsMixedTypes="1" containsNumber="1" containsInteger="1" minValue="2" maxValue="2"/>
    </cacheField>
    <cacheField name="ZF" numFmtId="0">
      <sharedItems/>
    </cacheField>
    <cacheField name="ZF2" numFmtId="0">
      <sharedItems containsBlank="1"/>
    </cacheField>
    <cacheField name="ZF3" numFmtId="0">
      <sharedItems containsBlank="1"/>
    </cacheField>
    <cacheField name="ZF4" numFmtId="0">
      <sharedItems containsBlank="1" containsMixedTypes="1" containsNumber="1" containsInteger="1" minValue="2" maxValue="2"/>
    </cacheField>
    <cacheField name="CF" numFmtId="0">
      <sharedItems/>
    </cacheField>
    <cacheField name="CF2" numFmtId="0">
      <sharedItems/>
    </cacheField>
    <cacheField name="CF3" numFmtId="0">
      <sharedItems/>
    </cacheField>
    <cacheField name="CF4" numFmtId="0">
      <sharedItems containsMixedTypes="1" containsNumber="1" containsInteger="1" minValue="2" maxValue="2"/>
    </cacheField>
    <cacheField name="EF" numFmtId="0">
      <sharedItems/>
    </cacheField>
    <cacheField name="EF2" numFmtId="0">
      <sharedItems/>
    </cacheField>
    <cacheField name="EF3" numFmtId="0">
      <sharedItems/>
    </cacheField>
    <cacheField name="EF4" numFmtId="0">
      <sharedItems containsMixedTypes="1" containsNumber="1" containsInteger="1" minValue="2" maxValue="2"/>
    </cacheField>
    <cacheField name="JF" numFmtId="0">
      <sharedItems/>
    </cacheField>
    <cacheField name="JF2" numFmtId="0">
      <sharedItems/>
    </cacheField>
    <cacheField name="JF3" numFmtId="0">
      <sharedItems/>
    </cacheField>
    <cacheField name="JF4" numFmtId="0">
      <sharedItems containsMixedTypes="1" containsNumber="1" containsInteger="1" minValue="2" maxValue="2"/>
    </cacheField>
    <cacheField name="KF" numFmtId="0">
      <sharedItems/>
    </cacheField>
    <cacheField name="KF2" numFmtId="0">
      <sharedItems/>
    </cacheField>
    <cacheField name="KF3" numFmtId="0">
      <sharedItems/>
    </cacheField>
    <cacheField name="KF4" numFmtId="0">
      <sharedItems containsMixedTypes="1" containsNumber="1" containsInteger="1" minValue="2" maxValue="2"/>
    </cacheField>
    <cacheField name="TAS" numFmtId="0">
      <sharedItems/>
    </cacheField>
    <cacheField name="TAS2" numFmtId="0">
      <sharedItems/>
    </cacheField>
    <cacheField name="TAS3" numFmtId="0">
      <sharedItems/>
    </cacheField>
    <cacheField name="TAS4" numFmtId="0">
      <sharedItems containsMixedTypes="1" containsNumber="1" containsInteger="1" minValue="2" maxValue="2"/>
    </cacheField>
    <cacheField name="OFF切" numFmtId="0">
      <sharedItems/>
    </cacheField>
    <cacheField name="OFF切2" numFmtId="0">
      <sharedItems/>
    </cacheField>
    <cacheField name="OFF切3" numFmtId="0">
      <sharedItems/>
    </cacheField>
    <cacheField name="OFF切4" numFmtId="0">
      <sharedItems containsMixedTypes="1" containsNumber="1" containsInteger="1" minValue="2" maxValue="2"/>
    </cacheField>
    <cacheField name="横展開対応内容" numFmtId="0">
      <sharedItems/>
    </cacheField>
    <cacheField name="目標期限" numFmtId="0">
      <sharedItems containsDate="1" containsBlank="1" containsMixedTypes="1" minDate="2014-06-30T00:00:00" maxDate="2014-09-01T00:00:00"/>
    </cacheField>
    <cacheField name="YF5" numFmtId="0">
      <sharedItems containsBlank="1"/>
    </cacheField>
    <cacheField name="YF6" numFmtId="0">
      <sharedItems/>
    </cacheField>
    <cacheField name="YF7" numFmtId="0">
      <sharedItems/>
    </cacheField>
    <cacheField name="YF8" numFmtId="0">
      <sharedItems containsMixedTypes="1" containsNumber="1" containsInteger="1" minValue="2" maxValue="2"/>
    </cacheField>
    <cacheField name="ZF5" numFmtId="0">
      <sharedItems containsBlank="1"/>
    </cacheField>
    <cacheField name="ZF6" numFmtId="0">
      <sharedItems/>
    </cacheField>
    <cacheField name="ZF7" numFmtId="0">
      <sharedItems/>
    </cacheField>
    <cacheField name="ZF8" numFmtId="0">
      <sharedItems containsMixedTypes="1" containsNumber="1" containsInteger="1" minValue="2" maxValue="2"/>
    </cacheField>
    <cacheField name="CF5" numFmtId="0">
      <sharedItems containsBlank="1"/>
    </cacheField>
    <cacheField name="CF6" numFmtId="0">
      <sharedItems/>
    </cacheField>
    <cacheField name="CF7" numFmtId="0">
      <sharedItems/>
    </cacheField>
    <cacheField name="CF8" numFmtId="0">
      <sharedItems containsMixedTypes="1" containsNumber="1" containsInteger="1" minValue="2" maxValue="2"/>
    </cacheField>
    <cacheField name="EF5" numFmtId="0">
      <sharedItems containsBlank="1"/>
    </cacheField>
    <cacheField name="EF6" numFmtId="0">
      <sharedItems/>
    </cacheField>
    <cacheField name="EF7" numFmtId="0">
      <sharedItems/>
    </cacheField>
    <cacheField name="EF8" numFmtId="0">
      <sharedItems containsMixedTypes="1" containsNumber="1" containsInteger="1" minValue="2" maxValue="2"/>
    </cacheField>
    <cacheField name="JF5" numFmtId="0">
      <sharedItems containsBlank="1"/>
    </cacheField>
    <cacheField name="JF6" numFmtId="0">
      <sharedItems/>
    </cacheField>
    <cacheField name="JF7" numFmtId="0">
      <sharedItems/>
    </cacheField>
    <cacheField name="JF8" numFmtId="0">
      <sharedItems containsMixedTypes="1" containsNumber="1" containsInteger="1" minValue="2" maxValue="2"/>
    </cacheField>
    <cacheField name="KF5" numFmtId="0">
      <sharedItems containsBlank="1"/>
    </cacheField>
    <cacheField name="KF6" numFmtId="0">
      <sharedItems/>
    </cacheField>
    <cacheField name="KF7" numFmtId="0">
      <sharedItems/>
    </cacheField>
    <cacheField name="KF8" numFmtId="0">
      <sharedItems containsMixedTypes="1" containsNumber="1" containsInteger="1" minValue="2" maxValue="2"/>
    </cacheField>
    <cacheField name="TAS5" numFmtId="0">
      <sharedItems containsBlank="1"/>
    </cacheField>
    <cacheField name="TAS6" numFmtId="0">
      <sharedItems/>
    </cacheField>
    <cacheField name="TAS7" numFmtId="0">
      <sharedItems/>
    </cacheField>
    <cacheField name="TAS8" numFmtId="0">
      <sharedItems containsMixedTypes="1" containsNumber="1" containsInteger="1" minValue="2" maxValue="2"/>
    </cacheField>
    <cacheField name="OFF切5" numFmtId="0">
      <sharedItems containsBlank="1"/>
    </cacheField>
    <cacheField name="OFF切6" numFmtId="0">
      <sharedItems/>
    </cacheField>
    <cacheField name="OFF切7" numFmtId="0">
      <sharedItems/>
    </cacheField>
    <cacheField name="OFF切8" numFmtId="0">
      <sharedItems containsMixedTypes="1" containsNumber="1" containsInteger="1" minValue="2" maxValue="2"/>
    </cacheField>
    <cacheField name="日文" numFmtId="0">
      <sharedItems containsBlank="1"/>
    </cacheField>
    <cacheField name="初回/_x000a_再發" numFmtId="0">
      <sharedItems containsString="0" containsBlank="1" containsNumber="1" containsInteger="1" minValue="0" maxValue="1"/>
    </cacheField>
    <cacheField name="中文" numFmtId="0">
      <sharedItems containsBlank="1"/>
    </cacheField>
    <cacheField name="LOSS_x000a_m2" numFmtId="0">
      <sharedItems containsString="0" containsBlank="1" containsNumber="1" minValue="0" maxValue="18923"/>
    </cacheField>
    <cacheField name="関係資料" numFmtId="0">
      <sharedItems containsBlank="1"/>
    </cacheField>
    <cacheField name="CLOSE" numFmtId="0">
      <sharedItems/>
    </cacheField>
    <cacheField name="CLOSE2" numFmtId="0">
      <sharedItems/>
    </cacheField>
    <cacheField name="停止_x000a_時間_x000a_(MIN)" numFmtId="0">
      <sharedItems containsString="0" containsBlank="1" containsNumber="1" minValue="0" maxValue="1116"/>
    </cacheField>
    <cacheField name="機會_x000a_損失_x000a_(m2)" numFmtId="0">
      <sharedItems containsString="0" containsBlank="1" containsNumber="1" containsInteger="1" minValue="870" maxValue="6553"/>
    </cacheField>
    <cacheField name="年" numFmtId="0" databaseField="0">
      <fieldGroup base="1">
        <rangePr groupBy="years" startDate="2014-06-08T00:00:00" endDate="2017-09-05T00:00:00"/>
        <groupItems count="6">
          <s v="&lt;2014/6/8"/>
          <s v="2014年"/>
          <s v="2015年"/>
          <s v="2016年"/>
          <s v="2017年"/>
          <s v="&gt;2017/9/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6">
  <r>
    <n v="1401"/>
    <x v="0"/>
    <s v="ADT"/>
    <s v="JF"/>
    <s v="三路"/>
    <s v="檢查系"/>
    <s v="TOM3"/>
    <s v="他拠点報告"/>
    <s v="ー"/>
    <m/>
    <s v="・歪CAMERA#4 故障"/>
    <s v="・第4TAP發生鬍鬚状的雜訊。_x000a_※推測是歪CAMERA内部的接点不良。"/>
    <s v="・CAMERA更換_x000a_・在歪CAMERA的異常発現用處作成#970GATE_x000a_・作成和教育光量異常警報発生時，異常画像発現時的作業流程。"/>
    <s v="初回"/>
    <n v="10"/>
    <n v="259"/>
    <m/>
    <s v="要"/>
    <s v="要"/>
    <s v="要"/>
    <s v="-"/>
    <s v="要"/>
    <s v="-"/>
    <s v="-"/>
    <s v="・追加#970GATE_x000a_・教育光量異常警報発生時，異常画像発現時的作業流程。"/>
    <x v="0"/>
    <x v="0"/>
    <x v="0"/>
    <x v="0"/>
    <x v="0"/>
    <x v="0"/>
    <x v="0"/>
    <s v="CLOSE"/>
    <s v="CLOSE"/>
    <n v="1"/>
    <m/>
  </r>
  <r>
    <n v="1402"/>
    <x v="1"/>
    <s v="ADT"/>
    <s v="JF"/>
    <s v="蔡明建_x000a_三路"/>
    <s v="檢查系"/>
    <s v="WI"/>
    <s v="他拠点報告"/>
    <s v="O:\00 製造一部共通\横展開確認\設備異常報告\異常報告書(日文)"/>
    <s v="O:\00 製造一部共通\横展開確認\設備異常報告\異常報告書(日文)\201406\WI台車抜き出しマニュアル"/>
    <s v="・WI CAMERA#11波形異常"/>
    <s v="・推測有落下物掉在CAMERA或光原條紋片上。_x000a_※造成波形異常,影響了平坦度值。"/>
    <s v="・拖出WI光源CAMERA基座,用AIR清除灰塵異物_x000a_・制定連續平坦度惡化時確認流程並教育訓練_x000a_・制定WI光源CAMERA基座拖出的手順並教育訓練."/>
    <s v="初回"/>
    <n v="0"/>
    <n v="0"/>
    <m/>
    <s v="要"/>
    <s v="要"/>
    <s v="要"/>
    <s v="-"/>
    <s v="要"/>
    <s v="-"/>
    <s v="-"/>
    <s v="・制定連續平坦度惡化時確認流程並教育訓練。_x000a_・制定WI光源CAMERA基座拖出的手順並教育訓練."/>
    <x v="0"/>
    <x v="0"/>
    <x v="0"/>
    <x v="0"/>
    <x v="0"/>
    <x v="0"/>
    <x v="0"/>
    <s v="CLOSE"/>
    <s v="CLOSE"/>
    <n v="1"/>
    <m/>
  </r>
  <r>
    <n v="1403"/>
    <x v="0"/>
    <s v="AFK"/>
    <s v="LF"/>
    <s v="鄭吉勝"/>
    <s v="電氣系"/>
    <s v="帯電Bar"/>
    <s v="ADT以外"/>
    <s v="..\..\異常報告書(中文)\201406\●LF帯電装置過電流Trip異常-(C_E_J_K_Y_Z)帶電Bar確認.xls"/>
    <m/>
    <s v="・LF 帯電装置過電流Trip異常"/>
    <s v="・現場濕度高（65%）的状態下、電荷從帶電Bar樹脂部之裂縫、或是樹脂部的髒污處流竄到支架上，導致過電流並跳脫。_x000a_・由於使用高電壓、絶縁部多少都會因為電氣流動的因素產生裂縫。"/>
    <s v="・工事日時都針對帶電Bar樹脂部實施掃除。_x000a_・裂縫實施Silicon Caulking。_x000a_・帶電Bar的下方設置傳導體（SUS pipe）"/>
    <s v="初回"/>
    <n v="95"/>
    <n v="2820"/>
    <m/>
    <s v="要"/>
    <s v="要"/>
    <s v="要"/>
    <s v="要"/>
    <s v="要"/>
    <s v="要"/>
    <s v="-"/>
    <s v="・帶電Bar數量確認_x000a_・帶電Bar本體點檢_x000a_・掃除/點檢頻度確認"/>
    <x v="0"/>
    <x v="0"/>
    <x v="0"/>
    <x v="1"/>
    <x v="0"/>
    <x v="1"/>
    <x v="0"/>
    <s v="CLOSE"/>
    <s v="CLOSE"/>
    <n v="1"/>
    <m/>
  </r>
  <r>
    <n v="1404"/>
    <x v="2"/>
    <s v="全拠点"/>
    <s v="全ライン"/>
    <s v="三路"/>
    <s v="系統系"/>
    <s v="PAM"/>
    <s v="ADT以外"/>
    <s v="O:\00 製造一部共通\横展開確認\設備異常報告\異常報告書(日文)\201406\20140630 PAM改修.xls"/>
    <m/>
    <s v="・PL№無法連結"/>
    <s v="・相同的生産指示書號碼進行2次以上J/C時，發生與PAM内部所持有的號碼不一致，造成PLNo無法連結的現象。_x000a_"/>
    <s v="・修正版的發行"/>
    <s v="初回"/>
    <n v="0"/>
    <n v="0"/>
    <m/>
    <s v="要"/>
    <s v="要"/>
    <s v="要"/>
    <s v="要"/>
    <s v="要"/>
    <s v="-"/>
    <s v="-"/>
    <s v="・修正版的發行"/>
    <x v="0"/>
    <x v="0"/>
    <x v="0"/>
    <x v="1"/>
    <x v="0"/>
    <x v="0"/>
    <x v="0"/>
    <s v="CLOSE"/>
    <s v="CLOSE"/>
    <n v="1"/>
    <m/>
  </r>
  <r>
    <n v="1405"/>
    <x v="3"/>
    <s v="ADT"/>
    <s v="CF"/>
    <s v="蔵光"/>
    <s v="機械系"/>
    <s v="C/V"/>
    <s v="他拠点報告"/>
    <s v="\\172.18.154.188\adt_public\08_部門情報\8552_素板製造-設備技術\【設備技術修繕紀錄】\03機械\各窯情報資料\20140522 CF本線段ROLL停止--各窯橫展開2014.0606.xls"/>
    <m/>
    <s v="・CHAIN断裂異常 _x000a_  (2014/05/22)"/>
    <s v="・漏掉冷修後、初期伸長等的点検・確認_x000a_"/>
    <s v="・CHAIN鬆弛部位的可視化"/>
    <s v="初回"/>
    <n v="259"/>
    <n v="5531"/>
    <m/>
    <s v="要"/>
    <s v="要"/>
    <s v="要"/>
    <s v="要"/>
    <s v="要"/>
    <s v="-"/>
    <s v="-"/>
    <s v="・CHAIN鬆弛部位的可視化_x000a_・LINE SHAFT駆動部的可視化_x000a_　　　　　　　※（2014/7/24追記）"/>
    <x v="0"/>
    <x v="0"/>
    <x v="0"/>
    <x v="1"/>
    <x v="0"/>
    <x v="0"/>
    <x v="0"/>
    <s v="CLOSE"/>
    <s v="CLOSE"/>
    <n v="1"/>
    <m/>
  </r>
  <r>
    <n v="1406"/>
    <x v="3"/>
    <s v="ADT"/>
    <s v="CF"/>
    <s v="蔵光"/>
    <s v="機械系"/>
    <s v="C/V"/>
    <s v="他拠点報告"/>
    <s v="\\172.18.154.188\adt_public\08_部門情報\8552_素板製造-設備技術\【設備技術修繕紀錄】\03機械\各窯情報資料\20140522 CF本線段ROLL停止--各窯橫展開2014.0606.xls"/>
    <m/>
    <s v="・CHAIN断裂異常_x000a_  (2014/05/22)"/>
    <s v="・漏掉冷修後、初期伸長等的点検・確認_x000a_"/>
    <s v="・CHAIN GUIDE的改造"/>
    <s v="初回"/>
    <m/>
    <m/>
    <m/>
    <s v="要"/>
    <s v="要"/>
    <s v="要"/>
    <s v="要"/>
    <s v="要"/>
    <s v="-"/>
    <s v="-"/>
    <s v="・CHAIN GUIDE的改造"/>
    <x v="0"/>
    <x v="0"/>
    <x v="0"/>
    <x v="1"/>
    <x v="0"/>
    <x v="0"/>
    <x v="0"/>
    <s v="CLOSE"/>
    <s v="CLOSE"/>
    <n v="1"/>
    <m/>
  </r>
  <r>
    <n v="1407"/>
    <x v="3"/>
    <s v="ADT"/>
    <s v="EF"/>
    <s v="万代"/>
    <s v="機械系"/>
    <s v="C/V"/>
    <s v="他拠点報告"/>
    <s v="ー"/>
    <m/>
    <s v="・増速SHAFT折損"/>
    <s v="・強度不足"/>
    <s v="・本線増速立起部的CV-Roll SHAFT材質由SS400 25φ變更為SCM435  40φ"/>
    <s v="再発"/>
    <n v="120"/>
    <n v="0"/>
    <m/>
    <s v="要"/>
    <s v="要"/>
    <s v="要"/>
    <s v="要"/>
    <s v="要"/>
    <s v="-"/>
    <s v="-"/>
    <s v="・更換SHAFT材質変更的roll"/>
    <x v="0"/>
    <x v="0"/>
    <x v="0"/>
    <x v="1"/>
    <x v="0"/>
    <x v="0"/>
    <x v="1"/>
    <s v="CLOSE"/>
    <s v="CLOSE"/>
    <n v="1"/>
    <s v="方針CLOSE（冷修対応、来年費用など）"/>
  </r>
  <r>
    <n v="1408"/>
    <x v="4"/>
    <s v="ADT"/>
    <s v="EF"/>
    <s v="鄭吉勝"/>
    <s v="機械系"/>
    <s v="C/V"/>
    <s v="他拠点報告"/>
    <s v="ー"/>
    <m/>
    <s v="2Br増速C/V SHAFT破損異常"/>
    <s v="・強度不足"/>
    <s v="・由於現在R5加工的東西變為主流所以實施横展開。(入荷状況要確認）"/>
    <s v="再発"/>
    <m/>
    <n v="2.8"/>
    <m/>
    <s v="要"/>
    <s v="要"/>
    <s v="要"/>
    <s v="要"/>
    <s v="要"/>
    <s v="-"/>
    <s v="-"/>
    <s v="・更換為SHAFT材質変更的roll_x000a_(個別駆動後連結駆動的第一支（増速No.5）→SCM435（shaft径維持現狀）　利用全窯工事日時進行更新)"/>
    <x v="0"/>
    <x v="0"/>
    <x v="0"/>
    <x v="1"/>
    <x v="0"/>
    <x v="0"/>
    <x v="0"/>
    <s v="CLOSE"/>
    <s v="CLOSE"/>
    <n v="1"/>
    <s v="方針CLOSE（冷修対応、来年費用など）"/>
  </r>
  <r>
    <n v="1409"/>
    <x v="5"/>
    <s v="ADT"/>
    <s v="OFF切"/>
    <s v="鄭吉勝"/>
    <s v="電氣系"/>
    <s v="モーター"/>
    <s v="他拠点報告"/>
    <s v="異常報告書（日文）共有フォルダ\其他\●AFK-OFF切#2LineX軸(電纜線焼毀)伺服機構異常-(C_E_J_K_Y_Z)CABLE Bear確認.xlsx"/>
    <m/>
    <s v="X軸（電纜線燒毀）伺服機構異常"/>
    <s v="・原因調查確認中！"/>
    <s v="・電纜線的更換。_x000a_・次回定修點檢確認"/>
    <s v="初回"/>
    <n v="165"/>
    <n v="615"/>
    <m/>
    <s v="要"/>
    <s v="要"/>
    <s v="要"/>
    <s v="要"/>
    <s v="要"/>
    <s v="要"/>
    <s v="要"/>
    <s v="・確認橫切機CABLEVEYOR_x000a_1.電纜線於CABLEVEYOR中排列是否整齊。_x000a_2.CABLEVEYOR中電纜線有無破損狀態。_x000a_3.CABLEVEYOR中電纜線有無皺摺或彎曲變形。_x000a_4.綑綁電纜線的線材（束帶）是否有斷掉。"/>
    <x v="0"/>
    <x v="0"/>
    <x v="0"/>
    <x v="1"/>
    <x v="0"/>
    <x v="1"/>
    <x v="2"/>
    <s v="CLOSE"/>
    <s v="CLOSE"/>
    <n v="1"/>
    <m/>
  </r>
  <r>
    <n v="1410"/>
    <x v="6"/>
    <s v="ADT"/>
    <s v="YF"/>
    <s v="佐倉　　　　曾志宏"/>
    <s v="其它"/>
    <s v="C/V"/>
    <s v="ADT内対応"/>
    <s v="ー"/>
    <m/>
    <s v="PAD捲起造成板厚計波形異常"/>
    <s v="PAD的末端剥落"/>
    <s v="・在PAD貼付作業標準書追加記載貼付方式的使用須知　　　　_x000a_・在設備点検作業標準書的PAD点検部位追加關於剥落的內容"/>
    <s v="再発"/>
    <n v="0"/>
    <n v="0"/>
    <m/>
    <s v="要"/>
    <s v="要"/>
    <s v="要"/>
    <s v="要"/>
    <s v="要"/>
    <s v="-"/>
    <s v="-"/>
    <s v="讓整備班、三交代看一遍発生状況的資料，也在巡檢時讓他們看Br板厚計下PAD末端部是否有剥落狀況。"/>
    <x v="0"/>
    <x v="0"/>
    <x v="0"/>
    <x v="1"/>
    <x v="0"/>
    <x v="0"/>
    <x v="0"/>
    <s v="CLOSE"/>
    <s v="CLOSE"/>
    <n v="1"/>
    <m/>
  </r>
  <r>
    <n v="1411"/>
    <x v="7"/>
    <s v="ADT"/>
    <s v="KF"/>
    <s v="鄭吉勝"/>
    <s v="機械系"/>
    <s v="循環"/>
    <s v="ADT内対応"/>
    <s v="異常報告書（日文）共有フォルダ\其他\20140718 KF循環系CVキャリアROLL磨損橫展開連絡.xlsx"/>
    <m/>
    <s v="KF循環系CV CARRIER ROLL磨損"/>
    <s v="・碎玻璃或粉塵堆積"/>
    <s v="・定期巡檢時發現CARRIER ROLL有碎玻璃堆積_x000a_  立即依賴機械G協助掃除_x000a_・制定聯絡的程序"/>
    <s v="初回"/>
    <n v="0"/>
    <n v="0"/>
    <m/>
    <s v="要"/>
    <s v="要"/>
    <s v="要"/>
    <s v="要"/>
    <s v="要"/>
    <s v="-"/>
    <s v="-"/>
    <s v="・CARRIER ROLL點檢對應流程說明。_x000a_・ 對應作業步驟說明。"/>
    <x v="0"/>
    <x v="0"/>
    <x v="0"/>
    <x v="1"/>
    <x v="0"/>
    <x v="0"/>
    <x v="0"/>
    <s v="CLOSE"/>
    <s v="CLOSE"/>
    <n v="1"/>
    <m/>
  </r>
  <r>
    <n v="1412"/>
    <x v="8"/>
    <s v="AFK"/>
    <s v="HF"/>
    <s v="浅原"/>
    <s v="系統系"/>
    <s v="ACE"/>
    <s v="ADT以外"/>
    <s v="異常報告書（日文）共有フォルダ\其他\20140704HF　ACE通信異常.xlsx"/>
    <m/>
    <s v="ACE通信異常"/>
    <s v="LAN驅動程序問題"/>
    <s v="LAN驅動程序更新"/>
    <s v="初回"/>
    <n v="18"/>
    <n v="0"/>
    <m/>
    <s v="要"/>
    <s v="-"/>
    <s v="-"/>
    <s v="-"/>
    <s v="-"/>
    <s v="-"/>
    <s v="-"/>
    <s v="LAN驅動程序更新。_x000a_8/11再発。対策未定。"/>
    <x v="0"/>
    <x v="1"/>
    <x v="1"/>
    <x v="0"/>
    <x v="1"/>
    <x v="0"/>
    <x v="0"/>
    <s v="CLOSE"/>
    <s v="CLOSE"/>
    <n v="1"/>
    <m/>
  </r>
  <r>
    <n v="1413"/>
    <x v="9"/>
    <s v="ADT"/>
    <s v="CF"/>
    <s v="俊良"/>
    <s v="機械系"/>
    <s v="C/V"/>
    <s v="他拠点報告"/>
    <s v="異常報告書（日文）共有フォルダ\其他\20140716CF  RB採板CV7 ベアリング異常.xlsx"/>
    <m/>
    <s v=" BEARING破損異常"/>
    <s v="・RB LINE的CV点検作業有在定期項目中，雖然有進行点検但是從_x000a_安全柵欄外以目視点検，所以沒能発現"/>
    <s v="・点検頻度変更（点検無し→ＪＣ時/工事日点検）_x000a_・該部位的可視化"/>
    <s v="初回"/>
    <n v="90"/>
    <n v="50"/>
    <m/>
    <s v="-"/>
    <s v="要"/>
    <s v="要"/>
    <s v="-"/>
    <s v="-"/>
    <s v="-"/>
    <s v="-"/>
    <s v="等待設技見解（CF預定進行BEARING2層化的測試　～8/末）"/>
    <x v="1"/>
    <x v="0"/>
    <x v="0"/>
    <x v="0"/>
    <x v="1"/>
    <x v="0"/>
    <x v="0"/>
    <s v="CLOSE"/>
    <s v="CLOSE"/>
    <n v="1"/>
    <m/>
  </r>
  <r>
    <n v="1414"/>
    <x v="10"/>
    <s v="ADT"/>
    <s v="ZF"/>
    <s v="炳興"/>
    <s v="電氣系"/>
    <s v="循環"/>
    <s v="ADT内対応"/>
    <s v="異常報告書（日文）共有フォルダ\其他\20140805  ZF包裝循環4 CULLET BC SLIP異常報告.xlsx"/>
    <m/>
    <s v="上游軸承部Slip  Sensor感度不良"/>
    <s v="1.Sensor處玻璃粉塵堆積                     2.Sensor感應位置不佳 "/>
    <s v="1.工事日定期清掃(清掃頻度討論待)                   2.工事日全數Sensor感應距離確認(8/14) "/>
    <s v="初回"/>
    <n v="0"/>
    <n v="0"/>
    <m/>
    <s v="要"/>
    <s v="要"/>
    <s v="要"/>
    <s v="要"/>
    <s v="要"/>
    <s v="-"/>
    <s v="-"/>
    <s v="1.工事日定期清掃(清掃頻度討論待)                   2.工事日全數Sensor感應距離確認(8/14) "/>
    <x v="0"/>
    <x v="0"/>
    <x v="0"/>
    <x v="1"/>
    <x v="0"/>
    <x v="0"/>
    <x v="0"/>
    <s v="CLOSE"/>
    <s v="CLOSE"/>
    <n v="1"/>
    <m/>
  </r>
  <r>
    <n v="1415"/>
    <x v="11"/>
    <s v="高砂"/>
    <s v="GF"/>
    <s v="浅原"/>
    <s v="機械系"/>
    <s v="C/V"/>
    <s v="ADT以外"/>
    <s v="異常報告書（中文）共有フォルダ\201408以降\20140702GF B-LINE FT部引込CV驅動鏈條斷裂.xls"/>
    <m/>
    <s v="駆動CHAIN接頭部破損"/>
    <s v="接頭的定期更換延遅"/>
    <s v="徹底實施定期更換，使用CHAIN更換清冊。"/>
    <s v="初回"/>
    <n v="0"/>
    <n v="161"/>
    <m/>
    <s v="要"/>
    <s v="要"/>
    <s v="要"/>
    <s v="要"/>
    <s v="要"/>
    <s v="要"/>
    <s v="-"/>
    <s v="日常点検、週末点検、工事日点検、異常時交換。檢討導入自動給油器(SIMALUBE)。實施1回/半年的定修。CHAIN更換記録以管理清冊作管理。"/>
    <x v="0"/>
    <x v="0"/>
    <x v="0"/>
    <x v="1"/>
    <x v="0"/>
    <x v="1"/>
    <x v="0"/>
    <s v="CLOSE"/>
    <s v="CLOSE"/>
    <n v="1"/>
    <m/>
  </r>
  <r>
    <n v="1416"/>
    <x v="12"/>
    <s v="ADT"/>
    <s v="JF"/>
    <s v="峯謀"/>
    <s v="電氣系"/>
    <s v="採板設備"/>
    <s v="ADT内対応"/>
    <s v="異常報告書（中文）共有フォルダ\201407\20140721JF　採板ROBOT制御盤電源異常.xls"/>
    <m/>
    <s v="因對應瞬停用UPS的故障造成電源装置的保險絲破損，使得電源無法開啟。"/>
    <s v="UPS基板內部的電容器因為長時間過電壓。溫度過高的關係.電容器絕緣失效爆裂.導致UPS故障。"/>
    <s v="・UPS内、電容器耐電圧規格的変更請依賴業者進行更換。以更換後的部分來進行測試，如果沒有問題的話，就依序更換電容器。_x000a_・如果電容器更換前再次發生異常的話，以不會影響UPS電源的配線變更做対応。"/>
    <s v="初回"/>
    <n v="5"/>
    <n v="106"/>
    <m/>
    <s v="-"/>
    <s v="要"/>
    <s v="要"/>
    <s v="要"/>
    <s v="要"/>
    <s v="要"/>
    <s v="-"/>
    <s v="1.電氣測試中.待判定OK後將陸續展開交換作業。"/>
    <x v="1"/>
    <x v="0"/>
    <x v="0"/>
    <x v="1"/>
    <x v="0"/>
    <x v="1"/>
    <x v="0"/>
    <s v="CLOSE"/>
    <s v="CLOSE"/>
    <n v="1"/>
    <s v="→最終評価はいつまでに出すの？それを決めないと進まない！！_x000a_→最終評価は電気G周さんよりOKとの連絡有り。_x000a_→J/K冷修導入横展開スケジュール計画有り。(指摘修繕計畫列入)一時CLOSE"/>
  </r>
  <r>
    <n v="1417"/>
    <x v="13"/>
    <s v="AFK"/>
    <s v="FF"/>
    <s v="三路"/>
    <s v="機械系"/>
    <s v="P詰め機"/>
    <s v="ADT以外"/>
    <s v="異常報告書（中文）共有フォルダ\201408以降\20140805_AFK_FF_PL ChangerPL空PL衝突異常.xls"/>
    <m/>
    <s v="実際PL搬送用伺服的馬達連軸器的KEY脱落，造成実際PL搬送的停止位置偏移。"/>
    <s v="連軸器的KEY脱落"/>
    <s v="・KEY加工変更（AFK詢問中？）_x000a_・在実際PL搬送（払出側）追加停止位置確認PR"/>
    <s v="初回"/>
    <n v="13"/>
    <n v="350"/>
    <m/>
    <s v="-"/>
    <s v="要"/>
    <s v="要"/>
    <s v="要"/>
    <s v="-"/>
    <s v="-"/>
    <s v="-"/>
    <s v="・機械G点検後檢討対策_x000a_・在実際PL搬送（払出側）追加停止位置確認PR"/>
    <x v="1"/>
    <x v="0"/>
    <x v="0"/>
    <x v="1"/>
    <x v="1"/>
    <x v="0"/>
    <x v="0"/>
    <s v="CLOSE"/>
    <s v="CLOSE"/>
    <n v="1"/>
    <m/>
  </r>
  <r>
    <n v="1418"/>
    <x v="14"/>
    <s v="AFK"/>
    <s v="TAS"/>
    <s v="浅原"/>
    <s v="電氣系"/>
    <s v="C/V"/>
    <s v="ADT以外"/>
    <s v="異常報告書（中文）共有フォルダ\201408以降\20140803  Glass檢知Senser異常.xls"/>
    <s v="異常報告書（中文）共有フォルダ\201408以降\20140803  Glass檢知Senser異常.xls"/>
    <s v="基板檢查結束後, 未正常移載至採板側, Though (直接通過)造成廢棄Loss（1枚）。之後還是間斷出現Though廢棄, 於是Line停機並呼出設技。"/>
    <s v="就解決了, 所以原因推測為反射板或Senser起霧的關係。"/>
    <s v="持續工事日定期點檢掃除。"/>
    <s v="初回"/>
    <n v="38"/>
    <n v="218"/>
    <m/>
    <s v="要"/>
    <s v="要"/>
    <s v="要"/>
    <s v="要"/>
    <s v="要"/>
    <s v="要"/>
    <s v="要"/>
    <s v="定期地清掃傳感器。_x000a_定期地調整傳感器的靈敏度。"/>
    <x v="0"/>
    <x v="0"/>
    <x v="0"/>
    <x v="1"/>
    <x v="0"/>
    <x v="1"/>
    <x v="2"/>
    <s v="CLOSE"/>
    <s v="CLOSE"/>
    <n v="1"/>
    <m/>
  </r>
  <r>
    <n v="1419"/>
    <x v="6"/>
    <s v="AFK"/>
    <s v="TAS"/>
    <s v="浅原"/>
    <s v="機械系"/>
    <s v="真空Pump"/>
    <s v="ADT以外"/>
    <s v="異常報告書（中文）共有フォルダ\201407\20140717GUT　OFF切NO1真空P力異常.xls"/>
    <s v="..\..\異常報告書(中文)\201407\●AFK-GUT OFF切#1真空Pump壓力異常-(C_E_J_K_Y_Z)真空Pump確認.xls"/>
    <s v="發生Glass吸著異常発生。真空Pump 由原本使用的#1切替到 #1#2同時使用，也無良化。切替至真空Pump#2單獨使用後 異常才解除。"/>
    <s v="碳片出現部分破損導致壓力低下。推測碳片的磨耗致使失衡, 並發生碳片破損。"/>
    <s v="更換真空Pump #1（7/18實施）。將真空Pump 安全柵内⇒安全柵外 以利保養。改善更換作業性（7/21完成）。檢討定期更換等預防措施可行性"/>
    <s v="初回"/>
    <n v="143"/>
    <n v="554"/>
    <m/>
    <s v="要"/>
    <s v="要"/>
    <s v="要"/>
    <s v="要"/>
    <s v="要"/>
    <s v="要"/>
    <s v="要"/>
    <s v="確認真空泵的檢查記錄。_x000a_確認真空泵的交換記錄。_x000a_確認真空泵的設置位置。"/>
    <x v="0"/>
    <x v="0"/>
    <x v="0"/>
    <x v="1"/>
    <x v="0"/>
    <x v="1"/>
    <x v="2"/>
    <s v="CLOSE"/>
    <s v="CLOSE"/>
    <n v="1"/>
    <m/>
  </r>
  <r>
    <n v="1420"/>
    <x v="15"/>
    <s v="ADT"/>
    <s v="ZF"/>
    <s v="浅原"/>
    <s v="檢查系"/>
    <s v="精査"/>
    <s v="ADT内対応"/>
    <s v="異常報告書（中文）共有フォルダ\201408以降\複本 20140723ZF　精査ｼﾝｸﾗｲｱﾝﾄ用HUB異常報告.xls"/>
    <m/>
    <s v="精査thin client異常。T/P畫面上顯示『remote esktop 沒有接上 remote  computer』重新啟動精査判定SERVER,但無法登入。因為精査thin client用的HUB LED 燈號熄滅所以拔掉HUB的電源線後重新插上就回復正常了。之後異常就沒再發生過了。"/>
    <s v="①推測是HUB的電源線鬆脫。_x000a_②重要的檢查機附帶設備的維持管理不足。"/>
    <s v="原因①的對策_x000a_固定好HUB電源線,使其不鬆脫。_x000a_變更HUB的電源設置位置。_x000a_原因②的對策_x000a_實施詳查室的處理整頓。_x000a_為整備班的檢查表追加HUB確認項目。"/>
    <s v="初回"/>
    <n v="6"/>
    <n v="112"/>
    <m/>
    <s v="要"/>
    <s v="要"/>
    <s v="要"/>
    <s v="要"/>
    <s v="要"/>
    <s v="情報"/>
    <s v="情報"/>
    <s v="固定好HUB電源線,使其不鬆脫。_x000a_變更HUB的電源設置位置。_x000a_實施詳查室的處理整頓。_x000a_為整備班的檢查表追加HUB確認項目。"/>
    <x v="0"/>
    <x v="0"/>
    <x v="0"/>
    <x v="1"/>
    <x v="0"/>
    <x v="0"/>
    <x v="0"/>
    <s v="CLOSE"/>
    <s v="CLOSE"/>
    <n v="1"/>
    <m/>
  </r>
  <r>
    <n v="1421"/>
    <x v="16"/>
    <s v="AFK"/>
    <s v="IF"/>
    <s v="浅原"/>
    <s v="機械系"/>
    <s v="C/V"/>
    <s v="ADT以外"/>
    <s v="異常報告書（中文）共有フォルダ\201408以降\20140806IF　本線CVロールシャフトエンドプレート脱落異常(中文).xls"/>
    <m/>
    <s v="巡檢發現到，本線CV Roll#238的驅動側，防止sprocket key鬆脫的end plate脫落，sprocket外移了10mm左右。呼出設備技術，Guillotine處理開始。修復完成。Guillotine解除。F1採版開始"/>
    <s v="冷修時的旋緊不足。因roll的連續回轉的震動，螺絲鬆脫、掉落。現在使用Nord-Lock墊圈的緣故，如果正確地鎖好的話，不太可能輕易地就鬆脫。"/>
    <s v="下次工事日時增強旋緊度　　　　　　　　　　　　　　　　　　　　　　　　　　　　　　　　　　　　　　　　　　　　　（在工事日之前，從點檢窗做目視點檢）"/>
    <s v="再発"/>
    <n v="35"/>
    <n v="952"/>
    <m/>
    <s v="情報"/>
    <s v="情報"/>
    <s v="情報"/>
    <s v="情報"/>
    <s v="情報"/>
    <s v="情報"/>
    <s v="情報"/>
    <s v="工事日時、檢查實施。增強旋緊度。　_x000a_能看見的化。_x000a_使用Nord-Lock墊圈。_x000a_8/6再発、対策未定。"/>
    <x v="1"/>
    <x v="1"/>
    <x v="1"/>
    <x v="0"/>
    <x v="1"/>
    <x v="0"/>
    <x v="0"/>
    <s v="CLOSE"/>
    <s v="CLOSE"/>
    <e v="#DIV/0!"/>
    <m/>
  </r>
  <r>
    <n v="1422"/>
    <x v="17"/>
    <s v="AFK"/>
    <s v="LF"/>
    <s v="浅原"/>
    <s v="機械系"/>
    <s v="C/V"/>
    <s v="ADT以外"/>
    <s v="異常報告書（中文）共有フォルダ\201408以降\20140808LF　本線増速No 4No 5共用惰輪(Idler)固定Plate折損.xls"/>
    <m/>
    <s v="製造三交代發現惰輪Idler出現晃動情形。呼出設技機械Team, 確認時發現惰輪Ider的固定Plate折損。（雖然整個斷掉了, 但是沒有脫落還是一直回轉。）開啟Guillotine該處實施焊接補強生産再開"/>
    <s v="増速C/V＃4減速及＃5加速時、推測負荷集中在該處的惰輪Idler而斷裂。同樣規格的惰輪Idler目前使用在増速C/V＃5＃6間、増速C/V＃6＃7間、仍追加一片Plate並進行了焊接補強（LF建設時）"/>
    <s v="緊急對應內側追加一片Plate並進行焊接補強對策製作一整片的新的Plate、於下回工事日進行設置"/>
    <s v="初回"/>
    <n v="60"/>
    <n v="1234"/>
    <m/>
    <s v="-"/>
    <s v="-"/>
    <s v="-"/>
    <s v="-"/>
    <s v="要"/>
    <s v="-"/>
    <s v="-"/>
    <s v="KF 本線№4 C/V。_x000a_Idler軸的材質變更為SCM435。_x000a_（利用冷修工事進行）"/>
    <x v="1"/>
    <x v="1"/>
    <x v="1"/>
    <x v="0"/>
    <x v="0"/>
    <x v="0"/>
    <x v="0"/>
    <s v="CLOSE"/>
    <s v="CLOSE"/>
    <n v="1"/>
    <m/>
  </r>
  <r>
    <n v="1423"/>
    <x v="18"/>
    <s v="高砂"/>
    <s v="GF"/>
    <s v="浅原"/>
    <s v="電氣系"/>
    <s v="A/K"/>
    <s v="ADT以外"/>
    <s v="異常報告書（中文）共有フォルダ\201408以降\20140804  GF B-LINE洗浄機Air_Knife_INV異常.xls"/>
    <m/>
    <s v="B-LINE洗浄機Air_Knife_INV異常発生(2Br全採中, 因此無Loss)Thermal(積熱繼電器)跳脫無法復歸, 因此呼出設技實施Blower更換B-LINE刮傷檢查後開始採板"/>
    <s v="Blower_Motor過熱融解導致Bearing卡住、再加上Motor的熱度影響到　Motor冷却用Fan的樹脂Blade(葉片)融解※GF1　ON-TAS Start時(2008年～)起持續使用。　無更換&amp; Overhaul(大檢修)。"/>
    <s v="・毎月工事日更換2台備品, 並依序實施 Overhaul(大檢修)。(※9台+預備2台 約需4個月可全數更換)"/>
    <s v="初回"/>
    <n v="0"/>
    <n v="0"/>
    <m/>
    <s v="-"/>
    <s v="-"/>
    <s v="-"/>
    <s v="要"/>
    <s v="要"/>
    <s v="要"/>
    <s v="要"/>
    <s v="並依序實施 Overhaul。_x000a_（設備技術相談待）_x000a_ADT_x000a_OFF-TAS・・・1回/3年_x000a_ON-TAS・・・1回/冷修"/>
    <x v="1"/>
    <x v="1"/>
    <x v="1"/>
    <x v="1"/>
    <x v="0"/>
    <x v="1"/>
    <x v="2"/>
    <s v="CLOSE"/>
    <s v="CLOSE"/>
    <n v="1"/>
    <m/>
  </r>
  <r>
    <n v="1424"/>
    <x v="19"/>
    <s v="AFK"/>
    <s v="TAS"/>
    <s v="浅原"/>
    <s v="電氣系"/>
    <s v="水處理場電源供應器"/>
    <s v="ADT以外"/>
    <s v="異常報告書（中文）共有フォルダ\201408以降\20140731GUT　GUT水處理場電源供應器停止異常.xls"/>
    <m/>
    <s v="於GUT全產線純水發生桶槽缺水預報及缺水警報、產線依序停止。由於水處理場制御盤警報畫面之2B3T №2 PUMP有出現停止警報（№1PUMP稼働）、因此呼出設技。由於洗滌器的電源是由FF窯供給的，因此沒有停止。以臨時電源來讓純水桶槽得以往產線供給（生産再開）。制御盤内之電源供應器（1台）確認故障、更換為予備品。設備復舊。"/>
    <s v="由於主電源的制御盤電源發生停止因此警報沒能響起。由於使用壽命可達10年因此未進行更換。（DF：GUT　2005年8月量産開始）由於緊急用的純水Back Up供給手順未能準備妥當因此耽擱到生産之再開。"/>
    <s v="8/24　伴隨著DF3的冷修工事計劃於停電時將水處理場的電源供應器進行全數更換。其他、關於各產線之制御電源計畫藉由明年度的起業申請、依序進行更換。關於水處理場的警報因為對於人體、環境都有很顯著的影響、有依賴希望能從上位階層來發報，但得到的回覆是說很困難。（於設技再進行檢討）"/>
    <s v="初回"/>
    <n v="0"/>
    <n v="344"/>
    <m/>
    <s v="要"/>
    <s v="要"/>
    <s v="要"/>
    <s v="要"/>
    <s v="要"/>
    <s v="要"/>
    <s v="-"/>
    <s v="重要的設備的電源供應器。_x000a_計劃地更新。_x000a_協議設技決定。_x000a_※橫(側)展開連決定在擔當者會議上協議電G更新哪個設備。_x000a__x000a_2014/10/8_x000a_各設備のDC電源装置について、「優先順位」・「交換頻度」のリストを各ライン毎に電気Gが作成中。_x000a_"/>
    <x v="0"/>
    <x v="0"/>
    <x v="0"/>
    <x v="1"/>
    <x v="0"/>
    <x v="1"/>
    <x v="0"/>
    <s v="CLOSE"/>
    <s v="CLOSE"/>
    <n v="1"/>
    <m/>
  </r>
  <r>
    <n v="1425"/>
    <x v="16"/>
    <s v="AFK"/>
    <s v="IF"/>
    <s v="浅原"/>
    <s v="機械系"/>
    <s v="C/V"/>
    <s v="ADT以外"/>
    <s v="異常報告書（中文）共有フォルダ\201408以降\20140806IF　本線CVロールシャフトエンドプレート脱落異常(中文).xls"/>
    <m/>
    <s v="巡檢時發現本線増速CV_Roll驅動側防止Sprocket_Key脫落的End_Plate上面的兩支固定螺栓有一支已經脱落了、剩下一支也快要脱落了、Plate呈現不夠穩固的狀態。和上次的Roll同一支。※上午巡檢的部分確認沒有問題。呼出設技、開啟Guillotine H/O捨板處理。這次使用樂泰( LOCTITE) 來固定螺栓。復歸結束後。F1採板開始。"/>
    <s v="上回在8/6發生時、以確實進行螺栓増締鎖緊的對策、_x000a_再加上使用的已經是Nord-Lock的華司、但是螺栓還是鬆掉了。_x000a_原因調査中。"/>
    <s v="【緊急對策】_x000a_使用樂泰( LOCTITE) 來固定螺栓。_x000a_（包含同様的發生位置、持續由點檢口進行目視點檢）_x000a__x000a_【恒久對策】_x000a_現段階未決定。原因調査中。"/>
    <m/>
    <m/>
    <m/>
    <m/>
    <s v="情報"/>
    <s v="情報"/>
    <s v="情報"/>
    <s v="情報"/>
    <s v="情報"/>
    <s v="情報"/>
    <s v="情報"/>
    <s v="再発。原因不明。対策未定。"/>
    <x v="1"/>
    <x v="1"/>
    <x v="1"/>
    <x v="0"/>
    <x v="1"/>
    <x v="0"/>
    <x v="0"/>
    <s v="CLOSE"/>
    <s v="CLOSE"/>
    <e v="#DIV/0!"/>
    <m/>
  </r>
  <r>
    <n v="1426"/>
    <x v="20"/>
    <s v="AFK"/>
    <s v="HF"/>
    <s v="浅原"/>
    <s v="系統系"/>
    <s v="ACE"/>
    <s v="ADT以外"/>
    <s v="異常報告書（中文）共有フォルダ\201408以降\20140811HF　ACE通信異常（再）.xls"/>
    <m/>
    <s v="ACE通信異常"/>
    <s v="懷疑PC內藏LAN CARD的能力不足。"/>
    <s v="擴張型NIC(LAN CARD)變更預定。"/>
    <s v="再発"/>
    <n v="0"/>
    <n v="0"/>
    <m/>
    <s v="情報"/>
    <s v="-"/>
    <s v="-"/>
    <s v="-"/>
    <s v="-"/>
    <s v="-"/>
    <s v="-"/>
    <s v="再発。_x000a_AFKの対策としては、擴張型NIC(LAN CARD)變更。_x000a_★ADT内のSiemens製PCでは発生していない事と（個体不良の疑い）、発生原因が特定出来ていない事から、ADTでは「情報」のみとする。（ADT電気）"/>
    <x v="1"/>
    <x v="1"/>
    <x v="1"/>
    <x v="0"/>
    <x v="1"/>
    <x v="0"/>
    <x v="0"/>
    <s v="CLOSE"/>
    <s v="CLOSE"/>
    <e v="#DIV/0!"/>
    <m/>
  </r>
  <r>
    <n v="1427"/>
    <x v="21"/>
    <s v="AFK"/>
    <s v="HF"/>
    <s v="三路"/>
    <s v="電氣系"/>
    <s v="C/V"/>
    <s v="ADT以外"/>
    <s v="異常報告書（中文）共有フォルダ\201407\20140719HF　2Br紙巻CV驅動伺服馬達過負荷停止異常-中文.xls"/>
    <m/>
    <s v="紙巻C/V因伺服異常（過負荷）而停止。即使更換Motor・Amp・Relay・DC電源装置也沒有良化。※在Motor単体下負荷率低沒有發生異常。將伺服的Tuning模式由AUTO變更為MANUAL後良化。"/>
    <s v="由於Motor単独運転下負荷率低，所以假定是滾輪、惰輪的軸承劣化等機械性的要因。再加上Motor的Tuning模式為AUTO Tuning，所以累積負荷率造成異常。"/>
    <s v="Tuning模式由AUTO變更為MANUAL。"/>
    <s v="初回"/>
    <n v="0"/>
    <n v="0"/>
    <m/>
    <s v="-"/>
    <s v="-"/>
    <s v="-"/>
    <s v="-"/>
    <s v="-"/>
    <s v="-"/>
    <s v="-"/>
    <s v="因為AFK沒有找出根本的原因（為何負荷會變高?），所以ADT的方針就是什麼都不要做。_x000a_先看看伺服的AUTO Tuning的負荷状態再來應對。_x000a_雖然認為伺服馬達的負荷上好像有什麼大的負荷変動，但最終卻什麼都沒有發現。_x000a__x000a_擔心同様的事件時做MANUAL的設定是比較有利，但是負荷漸漸加重時AUTO則比較有利。_x000a_"/>
    <x v="1"/>
    <x v="1"/>
    <x v="1"/>
    <x v="0"/>
    <x v="1"/>
    <x v="0"/>
    <x v="0"/>
    <s v="CLOSE"/>
    <s v="CLOSE"/>
    <e v="#DIV/0!"/>
    <m/>
  </r>
  <r>
    <n v="1428"/>
    <x v="22"/>
    <s v="ADT"/>
    <s v="JF"/>
    <s v="三路"/>
    <s v="電氣系"/>
    <s v="縦切機"/>
    <s v="ADT内対応"/>
    <s v="異常報告書（中文）共有フォルダ\201408以降\20140827JF　№1縦切機停止異常.xls"/>
    <m/>
    <s v="採板中由於Frame上昇，造成沒有縦切線。另外也無法做TP的操作。_x000a_※沒有發出異常警報"/>
    <s v="Frame上昇・無法操作TP的原因_x000a_・由於PLC不知是什麼原因造成停止。_x000a_沒有異常警報的原因_x000a_・由於PLC停止造成警報無法出力。"/>
    <s v="・雜訊対策検討中（ADT電気）_x000a_・改造成以本線Master PLC來監視縦切機PLC，當PLC異常時由本線Master PLC來發出警報的soft。"/>
    <s v="初回"/>
    <n v="9"/>
    <n v="172"/>
    <m/>
    <s v="要"/>
    <s v="要"/>
    <s v="要"/>
    <s v="要"/>
    <s v="要"/>
    <s v="-"/>
    <s v="-"/>
    <s v="改造成即使在縦切機PLC發生異常時也能夠發出警報的soft。"/>
    <x v="0"/>
    <x v="0"/>
    <x v="0"/>
    <x v="1"/>
    <x v="0"/>
    <x v="0"/>
    <x v="0"/>
    <s v="CLOSE"/>
    <s v="CLOSE"/>
    <n v="1"/>
    <s v="方針CLOSE（KF/冷修中対応）←12/30完了"/>
  </r>
  <r>
    <n v="1429"/>
    <x v="23"/>
    <s v="ADT"/>
    <s v="CF"/>
    <s v="蔵光"/>
    <s v="機械系"/>
    <s v="SMAP"/>
    <s v="ADT内対応"/>
    <s v="異常報告書（中文）共有フォルダ\201408以降\20140830CF　L側SMAP動作異常.xls"/>
    <m/>
    <s v="三交代聯絡L側SMAP動作異常。整備進行確認懷疑電磁閥損壞，聯絡電氣機械進行對應。三交代協助耳部拿取，進行電磁閥更換。更換完畢經過動作測試與採板測試異常再發。將氣壓缸32號潤滑油開啟後，進行動作測試。測試OK，恢復SMAP採板。觀察無再發。"/>
    <s v="更換電磁閥後異常再發。進行32號潤滑油的給油調整後，動作異常良化。此處氣壓缸潤滑油平時是關閉沒有使用的狀態。因此造成此次氣壓缸潤滑不足進而造成SMAP動作異常。不使用的理由是在消音器的出風口會有油汙噴濺的可能。會有品質上的疑慮。"/>
    <s v="更換電磁閥與開啟32號潤滑油 (暫時對應-機械、電氣)。改善32號潤滑油使用方式。平時不使用=&gt;1次/2週 (每次開啟8小時) (頻度可再檢討)電磁閥消音器使用吸油棉包覆防止潤滑油噴濺。"/>
    <s v="初回"/>
    <n v="0"/>
    <n v="113"/>
    <m/>
    <s v="-"/>
    <s v="要"/>
    <s v="要"/>
    <s v="要"/>
    <s v="要"/>
    <s v="-"/>
    <s v="-"/>
    <s v="①於整備日常點檢表追記 Lubricator給油器相關管理項目（Oil殘量、開度Dial數値、給油）。_x000a_②教育整備人員Lubricator給油器的作用。_x000a_③設置Lubricator給油器的設備需全數設置Exhaust Cleaner （油霧回収機器）。（ADT全窯）（對象設備）本線SMAP、本線GATE_Shutter、FT/引入/BB PAD部。"/>
    <x v="1"/>
    <x v="0"/>
    <x v="0"/>
    <x v="1"/>
    <x v="0"/>
    <x v="0"/>
    <x v="0"/>
    <s v="CLOSE"/>
    <s v="CLOSE"/>
    <n v="1"/>
    <s v="Y/Eはどうするの？_x000a_→YF確認中。_x000a_→EFは2Brのみ残っている。（12月中に完了させます。）"/>
  </r>
  <r>
    <n v="1430"/>
    <x v="24"/>
    <s v="AFK"/>
    <s v="HF"/>
    <s v="三路"/>
    <s v="機械系"/>
    <s v="紙巻機"/>
    <s v="ADT以外"/>
    <s v="異常報告書（中文）共有フォルダ\201408以降\20140821HF　IZUMI産業製 紙巻機切刀上刃LM_Guide固定螺栓折損異常.xls"/>
    <m/>
    <s v="由於Cutter的紙切不良進行點檢時，發現將Cutter的上刀刃固定在LM Guide處的螺栓折損。由於螺栓更換2天後還是發生同様的異常，因此做Cutter Unit的更換。"/>
    <s v="一直以來，上刀刃和下刀刃的上下是以下刀刃側的Liner調整，由於下刀刃的調整量已經用盡，因此在上刀刃側LM Guide處加入Liner做調整，造成Cylinder Piston(汽缸活塞)的負荷。"/>
    <s v="・發現左右Cylinder的昇降時間點有明顯錯開時，就進行Cylinder点検而不要勉強去調整。_x000a_・關於Cutter的紙切，下刀刃的調整量用盡時，就做Cutter Unit本体的更換。"/>
    <s v="初回"/>
    <n v="0"/>
    <n v="0"/>
    <m/>
    <s v="-"/>
    <s v="-"/>
    <s v="-"/>
    <s v="要"/>
    <s v="要"/>
    <s v="要"/>
    <s v="-"/>
    <s v="・下次工事日進行CYL及LM Guide的点検。_x000a_・点検後Cutter昇降動作如果有異常的話，請依賴機械做CYL的確認，製造方面不要勉強去做調整。_x000a_"/>
    <x v="1"/>
    <x v="1"/>
    <x v="1"/>
    <x v="1"/>
    <x v="0"/>
    <x v="1"/>
    <x v="0"/>
    <s v="CLOSE"/>
    <s v="CLOSE"/>
    <n v="1"/>
    <m/>
  </r>
  <r>
    <n v="1431"/>
    <x v="25"/>
    <s v="ADT"/>
    <s v="EF"/>
    <s v="万代"/>
    <s v="機械系"/>
    <s v="採板設備"/>
    <s v="ADT内対応"/>
    <s v="異常報告書（中文）共有フォルダ\201408以降\20140902EF 6P採板RB紙掴みシリンダー異常rev.1.xls"/>
    <m/>
    <s v="6:24 6POS 採板ROBOT發生紙抓動作異常。6:30 切替2Bｒ全採。6:40 確認到6POS左上紙抓CYL脫落。呼出整備。7:10 6POS左上部 紙抓CYL交換作業開始。7:40 CYL更換後、進行試板流及CYL動作速度調整。8:15 1Bｒ恢復全採"/>
    <m/>
    <s v="壓力設定在0.13Mpa。預定變更CYL型式  MGPL12→MGPM12(額定扭矩up）"/>
    <s v="再発"/>
    <n v="6"/>
    <n v="29"/>
    <m/>
    <s v="-"/>
    <s v="要"/>
    <s v="要"/>
    <s v="-"/>
    <s v="要"/>
    <s v="-"/>
    <s v="-"/>
    <s v="壓力設定在0.13Mpa。預定變更CYL型式  MGPL12→MGPM12(額定扭矩up）(結論）0.20Mpaで使用することでCLOSE"/>
    <x v="1"/>
    <x v="0"/>
    <x v="0"/>
    <x v="0"/>
    <x v="0"/>
    <x v="0"/>
    <x v="0"/>
    <s v="CLOSE"/>
    <s v="CLOSE"/>
    <n v="1"/>
    <m/>
  </r>
  <r>
    <n v="1432"/>
    <x v="26"/>
    <s v="ADT"/>
    <s v="YF"/>
    <s v="仕明"/>
    <s v="機械系"/>
    <s v="SMAP"/>
    <s v="ADT内対応"/>
    <s v="異常報告書（中文）共有フォルダ\201408以降\20140910 YF 包裝 R側 SMAP異常報告書.xls"/>
    <m/>
    <s v="時規皮帶劣化，導致作動不良"/>
    <m/>
    <s v="1.進行L側SMAP時規皮帶及調速閥點檢(橫展開)。2.平時SMAP作動速度發生變化時立即進行調整，若無法調整連絡機械人員進行確認  3.CYLINDER交換時連同調速閥也一倂更換                "/>
    <s v="初回"/>
    <n v="3"/>
    <n v="92"/>
    <m/>
    <s v="要"/>
    <s v="要"/>
    <s v="要"/>
    <s v="要"/>
    <s v="要"/>
    <s v="-"/>
    <s v="-"/>
    <s v="1.進行L側SMAP時規皮帶及調速閥點檢(橫展開)。2.平時SMAP作動速度發生變化時立即進行調整，若無法調整連絡機械人員進行確認  3.CYLINDER更換時連同調速閥也一倂更換  "/>
    <x v="0"/>
    <x v="0"/>
    <x v="0"/>
    <x v="1"/>
    <x v="0"/>
    <x v="0"/>
    <x v="0"/>
    <s v="CLOSE"/>
    <s v="CLOSE"/>
    <n v="1"/>
    <m/>
  </r>
  <r>
    <n v="1433"/>
    <x v="27"/>
    <s v="高砂"/>
    <s v="OFF切"/>
    <s v="三路"/>
    <s v="機械系"/>
    <s v="C/V"/>
    <s v="ADT以外"/>
    <s v="異常報告書（中文）共有フォルダ\201408以降\20140907TDS2 搬送異常Trouble報告.xls"/>
    <s v="O:\00 製造一部共通\横展開確認\設備異常報告\異常報告書(日文)\201408以降\ADT OFF切機擴出CV驅動惰輪.xls"/>
    <s v="由於皮帶摩耗　導致鐵絲呈現外露状態　因此進行皮帶更換。由於搬送皮帶偏移到Pulley突出部位的上方、因接觸而摩耗"/>
    <m/>
    <s v="做為預防措置、確認皮帶摩耗状態時若發現偏移狀況、需隨時進行Pulley的對芯調整"/>
    <s v="初回"/>
    <n v="180"/>
    <n v="0"/>
    <m/>
    <s v="-"/>
    <s v="-"/>
    <s v="-"/>
    <s v="-"/>
    <s v="-"/>
    <s v="-"/>
    <s v="要"/>
    <s v="做為預防措置、確認皮帶摩耗状態時若發現偏移狀況、需隨時進行Pulley的對芯調整"/>
    <x v="1"/>
    <x v="1"/>
    <x v="1"/>
    <x v="0"/>
    <x v="1"/>
    <x v="0"/>
    <x v="2"/>
    <s v="CLOSE"/>
    <s v="CLOSE"/>
    <n v="1"/>
    <m/>
  </r>
  <r>
    <n v="1434"/>
    <x v="28"/>
    <s v="高砂"/>
    <s v="TAS"/>
    <s v="三路"/>
    <s v="機械系"/>
    <s v="紙巻機"/>
    <s v="ADT以外"/>
    <s v="異常報告書（中文）共有フォルダ\201408以降\20140824GUT　GUT3紙機送紙偏移異常.xls"/>
    <m/>
    <s v="因出紙皮帶Servo Amp（過負荷）而發生異常停止。確認驅動部時發現馬達温度異常升高。"/>
    <s v="確認到№1、№7 皮帶（兩端）偏移並接觸到側邊的護蓋、引起馬達過負載。"/>
    <s v="與設技檢討中"/>
    <s v="初回"/>
    <n v="160"/>
    <n v="2697"/>
    <m/>
    <s v="-"/>
    <s v="-"/>
    <s v="-"/>
    <s v="要"/>
    <s v="要"/>
    <s v="要"/>
    <s v="-"/>
    <s v="進行異常報告書的互閱，並針對紙排出Belt的伺服有過負荷異常時及紙有傾斜被捲的状況時，教育現場人員可能是送紙Belt發生偏移。"/>
    <x v="1"/>
    <x v="1"/>
    <x v="1"/>
    <x v="1"/>
    <x v="0"/>
    <x v="1"/>
    <x v="0"/>
    <s v="CLOSE"/>
    <s v="CLOSE"/>
    <n v="1"/>
    <m/>
  </r>
  <r>
    <n v="1435"/>
    <x v="29"/>
    <s v="AFK"/>
    <s v="TAS"/>
    <s v="三路"/>
    <s v="電氣系"/>
    <s v="移載設備"/>
    <s v="ADT以外"/>
    <s v="異常報告書（中文）共有フォルダ\201408以降\20140826GUT　OFF切3上流移載機異常.xls"/>
    <m/>
    <s v="中班在進行事前準備時, 進行設備運轉, 並投入刮傷檢查用的樣品, 此時, 上流側№1移載機（Master、Slave兩者）Servo發生異常無法復歸, 因此呼出設技（電氣T）。"/>
    <s v="計畫於OFF切№1～№3『搬送C/V相關參數變更』並進行作業。由於OFF切№1及2是在生産中實施的, 變更後也無設備上的異常。原本打算№3也同様要重寫『搬送C/V參數』,但是誤操作變更了上流№1移載機（Splave側）的參數。此重寫作業並未事先聯絡製造, 另外因為產線計畫停止中,所以沒有確認動作就結束此作業。"/>
    <s v="因為PLC Soft裡面有同様的回路, 導致誤操作, 變更了移載機的參數, 為了防止弄錯 軸No.的位置, 會直接在PLC Soft内進行軸№表示以防止失誤。"/>
    <s v="初回"/>
    <n v="0"/>
    <n v="0"/>
    <m/>
    <s v="情報"/>
    <s v="情報"/>
    <s v="情報"/>
    <s v="情報"/>
    <s v="情報"/>
    <s v="情報"/>
    <s v="要"/>
    <s v="Soft變更時製造的立會及不要忘記聯絡的事項，已向ADT設技再次依賴完畢。_x000a__x000a_"/>
    <x v="1"/>
    <x v="1"/>
    <x v="1"/>
    <x v="0"/>
    <x v="1"/>
    <x v="0"/>
    <x v="2"/>
    <s v="CLOSE"/>
    <s v="CLOSE"/>
    <n v="1"/>
    <m/>
  </r>
  <r>
    <n v="1436"/>
    <x v="30"/>
    <s v="高砂"/>
    <s v="TAS"/>
    <s v="三路"/>
    <s v="機械系"/>
    <s v="移載設備"/>
    <s v="ADT以外"/>
    <s v="異常報告書（中文）共有フォルダ\201408以降\20140912 WIT1　上流移載機旋回異常.xls"/>
    <s v="異常報告書（中文）共有フォルダ\201408以降\TAS 自動線移載機固定螺絲寫真及OFF原點標示寫真.xlsx"/>
    <s v="G8→G7.5JC之後, 上流移載機發生吸著異常。在無板裂、基板亦無異常的狀態下, 移載機旋回之後, 未停在原本應該停止的位置上確認過旋回位置的指令之後, 「90度」的設定沒有問題, 但是旋回不足, 只有回轉了約87度左右"/>
    <s v="原因不明"/>
    <s v="強調mark標示方式, 即使從旋回部的安全柵外面也可看到旋回位置並定時確認   （每小時）"/>
    <s v="初回"/>
    <n v="60"/>
    <n v="1086"/>
    <m/>
    <s v="-"/>
    <s v="-"/>
    <s v="-"/>
    <s v="-"/>
    <s v="-"/>
    <s v="要"/>
    <s v="-"/>
    <s v="雖然原因不明，但要確認Robot Hand裝設處是否有Mark標示。"/>
    <x v="1"/>
    <x v="1"/>
    <x v="1"/>
    <x v="0"/>
    <x v="1"/>
    <x v="1"/>
    <x v="0"/>
    <s v="CLOSE"/>
    <s v="CLOSE"/>
    <n v="1"/>
    <m/>
  </r>
  <r>
    <n v="1437"/>
    <x v="31"/>
    <s v="高砂"/>
    <s v="GF"/>
    <s v="三路"/>
    <s v="機械系"/>
    <s v="循環"/>
    <s v="ADT以外"/>
    <s v="O:\00 製造一部共通\横展開確認\設備異常報告\異常報告書(中文)\201408以降\20140908GF No.2循環CV(Crusher前)Pully Shaft斷裂.xls"/>
    <m/>
    <s v="循環巡檢時，發現#2CV Tail pully的Shaft斷裂狀況下在進行C/V回転。利用設技(工作)呼出対応進行予備Pully的更換"/>
    <s v="推測是Belt張力過緊造成疲乏破壊。"/>
    <s v="Belt張力調整一斉做修正及實施Shaft和Drum接合部分的目視点検。_x000a_但是此次断裂的部分是Drum内部，所以無法做同一處的点検，因此變成只點檢外側。"/>
    <s v="初回"/>
    <n v="0"/>
    <n v="0"/>
    <m/>
    <s v="要"/>
    <s v="要"/>
    <s v="要"/>
    <s v="要"/>
    <s v="要"/>
    <s v="-"/>
    <s v="-"/>
    <s v="・在工事日等點檢各Belt的張力是否過緊。"/>
    <x v="0"/>
    <x v="0"/>
    <x v="0"/>
    <x v="1"/>
    <x v="0"/>
    <x v="0"/>
    <x v="0"/>
    <s v="CLOSE"/>
    <s v="CLOSE"/>
    <n v="1"/>
    <m/>
  </r>
  <r>
    <n v="1438"/>
    <x v="32"/>
    <s v="ADT"/>
    <s v="ZF"/>
    <s v="佐倉"/>
    <s v="機械系"/>
    <s v="横切り機"/>
    <s v="ADT内対応"/>
    <s v="ー"/>
    <m/>
    <s v="BUR Base上裝設的螺母鬆脫掉下。"/>
    <s v="有裝上Nord-Lock washers但鬆脫。原因不明"/>
    <s v="実施鎖緊。"/>
    <s v="初回"/>
    <n v="0"/>
    <n v="0"/>
    <m/>
    <s v="-"/>
    <s v="要"/>
    <s v="要"/>
    <s v="-"/>
    <s v="要"/>
    <s v="-"/>
    <s v="-"/>
    <s v="確認是否鬆脫及鎖緊"/>
    <x v="1"/>
    <x v="0"/>
    <x v="0"/>
    <x v="0"/>
    <x v="0"/>
    <x v="0"/>
    <x v="0"/>
    <s v="CLOSE"/>
    <s v="CLOSE"/>
    <n v="1"/>
    <m/>
  </r>
  <r>
    <n v="1439"/>
    <x v="33"/>
    <s v="高砂"/>
    <s v="GF"/>
    <s v="鄭吉勝"/>
    <s v="機械系"/>
    <s v="A/K"/>
    <s v="ADT以外"/>
    <s v="異常報告書（中文）共有フォルダ\201408以降\20140913GF B-LINE洗淨機風刀INV異常-1.xls"/>
    <m/>
    <s v="9/2工事日針對上一回發生的INV異常對策, 由設技進行O/H (Overhaul)的Blower馬達更換，9/13 00:00巡檢時確認到Blower馬達的異音變大，04:55INV異常警報發出, Line停止。"/>
    <s v="INV馬達的Impeller (葉片)和Casing的間距調整不足實施O/H (Overhaul)作業時, 用來調整間距的Liner墊片不見了, 所以未經過適當的間距調整（一般設定在1mm左右的間距）。再加上只有O/H作業經歷比較淺的作業者所實施。"/>
    <s v="1.針對本Blower的Overhaul翻修對象零件及其整備要件加以明確化製作整備手順書。_x000a_2.向設技(工作)人員針對此異常內容宣導並教育。_x000a_3.如果作業人員對於這項整備作業的經驗較淺, 需由主任指示, 與更有經驗的人員一同作業。"/>
    <s v="再発"/>
    <n v="235"/>
    <n v="147"/>
    <m/>
    <s v="情報"/>
    <s v="情報"/>
    <s v="情報"/>
    <s v="情報"/>
    <s v="情報"/>
    <s v="情報"/>
    <s v="情報"/>
    <s v="設備技術O/H (Overhaul)翻修過必須再一次確認安裝後有無異常聲音及奇怪的地方"/>
    <x v="1"/>
    <x v="1"/>
    <x v="1"/>
    <x v="0"/>
    <x v="1"/>
    <x v="0"/>
    <x v="0"/>
    <s v="CLOSE"/>
    <s v="CLOSE"/>
    <e v="#DIV/0!"/>
    <m/>
  </r>
  <r>
    <n v="1440"/>
    <x v="34"/>
    <s v="高砂"/>
    <s v="GF"/>
    <s v="鄭吉勝"/>
    <s v="電氣系"/>
    <s v="PAM"/>
    <s v="ADT以外"/>
    <s v="異常報告書（中文）共有フォルダ\201408以降\20140918GF TOM3-PAM通信異常.xls"/>
    <m/>
    <s v="TOM3檢查機PAM通信異常"/>
    <s v="・PAM精査ServerCPU故障_x000a_最近GF出現TOM3　WI　PAM　TOM3　PAM通信異常散發，但是每次會自動復歸 or 重新啟動 HOSTPC、識別PC、畫處PC就能復歸。_x000a_・設技調查後原因不明。_x000a_2014/9/2工事日重新啟動PAM精査Server之後, 就沒有再發生過了, 很可能是PAM精査Server故障的前兆。"/>
    <s v="・PAM精査Server故障時的預防對策, 進行了預備PAM精査Server的精査T/P 面板的設定。(因為只要變更Server, 設定就會出現Default。)"/>
    <s v="初回"/>
    <n v="170"/>
    <n v="311"/>
    <m/>
    <s v="情報"/>
    <s v="情報"/>
    <s v="情報"/>
    <s v="情報"/>
    <s v="情報"/>
    <s v="情報"/>
    <s v="情報"/>
    <s v="・為硬體上的故障, Server必須要有預備機_x000a_・TOM3精査設定畫面資料保存（生產推進課）"/>
    <x v="1"/>
    <x v="1"/>
    <x v="1"/>
    <x v="0"/>
    <x v="1"/>
    <x v="0"/>
    <x v="0"/>
    <s v="CLOSE"/>
    <s v="CLOSE"/>
    <e v="#DIV/0!"/>
    <m/>
  </r>
  <r>
    <n v="1441"/>
    <x v="35"/>
    <s v="ADT"/>
    <s v="EF"/>
    <s v="万代"/>
    <s v="機械系"/>
    <s v="C/V"/>
    <s v="他拠点報告"/>
    <s v="異常報告書（中文）共有フォルダ\201408以降\20141007EF 2Br引込CVﾁｪｰﾝ（ｾﾝｻｰ検出ﾌﾟﾚｰﾄ部ｼﾞｮｲﾝﾄﾋﾟﾝ）折損.xls"/>
    <m/>
    <s v="2Br引入C/V3?條（Senser檢出Plate部Joint Pin）折損"/>
    <s v="但此折損處的鍊條、Joint Pin, 自從EF建設（2007年）以後為期7年內完全沒有更換過。"/>
    <s v="定期於每次冷修進行更換。針對鍊條生鏽、潤滑油乾掉、震動等狀況 可能會導致 鍊條斷裂的危險性進行教育訓練。"/>
    <s v="初回"/>
    <n v="10"/>
    <n v="257"/>
    <m/>
    <s v="情報"/>
    <s v="要"/>
    <s v="要"/>
    <s v="情報"/>
    <s v="情報"/>
    <s v="-"/>
    <s v="-"/>
    <s v="確認於每次冷修進行更換。確保予備品。"/>
    <x v="1"/>
    <x v="0"/>
    <x v="0"/>
    <x v="0"/>
    <x v="1"/>
    <x v="0"/>
    <x v="0"/>
    <s v="CLOSE"/>
    <s v="CLOSE"/>
    <n v="1"/>
    <m/>
  </r>
  <r>
    <n v="1442"/>
    <x v="36"/>
    <s v="AFK"/>
    <s v="IF"/>
    <s v="鄭吉勝"/>
    <s v="檢查系"/>
    <s v="TOM3"/>
    <s v="ADT以外"/>
    <s v="異常報告書（中文）共有フォルダ\201408以降\20141002IF　TOM3畫像處理PC當機散發異常.xls"/>
    <m/>
    <s v="TOM3画像処理PC Freeze散発異常"/>
    <s v="6chBOX異常的可能性很高"/>
    <s v="因為還未掌握到確切的原因, 預定下回工事日將拆下來的6chBOX連接到目前未使用的NET外的畫像處理PC, 以確認並重現當時的現象"/>
    <s v="初回"/>
    <n v="0"/>
    <n v="136"/>
    <m/>
    <s v="情報"/>
    <s v="情報"/>
    <s v="情報"/>
    <s v="情報"/>
    <s v="情報"/>
    <s v="-"/>
    <s v="-"/>
    <s v="待ENG原因調查及再現性確認"/>
    <x v="1"/>
    <x v="1"/>
    <x v="1"/>
    <x v="0"/>
    <x v="1"/>
    <x v="0"/>
    <x v="0"/>
    <s v="CLOSE"/>
    <s v="CLOSE"/>
    <e v="#DIV/0!"/>
    <m/>
  </r>
  <r>
    <n v="1443"/>
    <x v="37"/>
    <s v="AFK"/>
    <s v="FF"/>
    <s v="三路"/>
    <s v="檢查系"/>
    <s v="WI"/>
    <s v="ADT以外"/>
    <s v="異常報告書（中文）共有フォルダ\201408以降\20141008_AFK_FF_WI検査機#15Camera異常.xls"/>
    <m/>
    <s v="・発生SP-RANK「T」。#15 CAMERA光量波形變異常高的状態。"/>
    <s v="・原因不明"/>
    <s v="・由於原因不明所以沒有対策。"/>
    <s v="初回"/>
    <n v="0"/>
    <n v="0"/>
    <m/>
    <s v="情報"/>
    <s v="情報"/>
    <s v="情報"/>
    <s v="情報"/>
    <s v="情報"/>
    <s v="-"/>
    <s v="-"/>
    <s v="・情報共有_x000a_※發生同様事例時，希望能夠利用纜線更換等來找出原因處。"/>
    <x v="1"/>
    <x v="1"/>
    <x v="1"/>
    <x v="0"/>
    <x v="1"/>
    <x v="0"/>
    <x v="0"/>
    <s v="CLOSE"/>
    <s v="CLOSE"/>
    <e v="#DIV/0!"/>
    <m/>
  </r>
  <r>
    <n v="1444"/>
    <x v="38"/>
    <s v="AFK"/>
    <s v="HF"/>
    <s v="三路"/>
    <s v="電氣系"/>
    <s v="反転設備"/>
    <s v="ADT以外"/>
    <s v="異常報告書（中文）共有フォルダ\201408以降\20141012 HF 2Br反轉移載Robot停止 疑似Servo Encorder異常.xls"/>
    <m/>
    <s v="・Robot Pendant Controller零星發生「1326:R軸編碼器絕對異常」。更換R軸的伺服馬達後就無異常。"/>
    <s v="・推測因經年劣化造成伺服馬達的編碼器異常。"/>
    <s v="・更換伺服馬達_x000a_※再発時予定更換機内的Harness。"/>
    <s v="初回"/>
    <n v="0"/>
    <n v="0"/>
    <m/>
    <s v="情報"/>
    <s v="情報"/>
    <s v="情報"/>
    <s v="情報"/>
    <s v="情報"/>
    <s v="情報"/>
    <s v="-"/>
    <s v="・情報共有。_x000a_※在Robot異常発生時能夠先行實施異常内容的確認。"/>
    <x v="1"/>
    <x v="1"/>
    <x v="1"/>
    <x v="0"/>
    <x v="1"/>
    <x v="0"/>
    <x v="0"/>
    <s v="CLOSE"/>
    <s v="CLOSE"/>
    <e v="#DIV/0!"/>
    <m/>
  </r>
  <r>
    <n v="1445"/>
    <x v="39"/>
    <s v="高砂"/>
    <s v="TAS"/>
    <s v="三路"/>
    <s v="電氣系"/>
    <s v="採板設備"/>
    <s v="ADT以外"/>
    <s v="異常報告書（中文）共有フォルダ\201408以降\20141008 WIT NO1 Robot採板機衝突破損.xlsx"/>
    <m/>
    <s v="・定修後第1枚基板積載至PL時，Robot-Hand和PL碰撞造成Hand破損。"/>
    <s v="・使用Pendant Controller來操作Robot時，錯將T軸的補正値寫入。_x000a_"/>
    <s v="・實施T軸補正値不會被代入的程式変更。"/>
    <s v="初回"/>
    <n v="0"/>
    <n v="0"/>
    <m/>
    <s v="情報"/>
    <s v="情報"/>
    <s v="情報"/>
    <s v="情報"/>
    <s v="情報"/>
    <s v="要"/>
    <s v="-"/>
    <s v="・情報共有。_x000a_※製造不使用Pendant Controller來進行操作，但在電気G等操作後有必要以低速模式等來確認是否正常的作動。"/>
    <x v="1"/>
    <x v="1"/>
    <x v="1"/>
    <x v="0"/>
    <x v="1"/>
    <x v="1"/>
    <x v="0"/>
    <s v="CLOSE"/>
    <s v="CLOSE"/>
    <n v="1"/>
    <m/>
  </r>
  <r>
    <n v="1446"/>
    <x v="40"/>
    <s v="高砂"/>
    <s v="GF"/>
    <s v="三路"/>
    <s v="機械系"/>
    <s v="H/O"/>
    <s v="ADT以外"/>
    <s v="異常報告書（中文）共有フォルダ\201408以降\20141012GF　本線GateCV開閉動作異常.xlsx"/>
    <s v="O:\00 製造一部共通\横展開確認\設備異常報告\異常報告書(日文)\201408以降\本線HO油圧関係資料"/>
    <s v="・H/O GATE的動作異常。在「開」的状態下停止。"/>
    <s v="・因作動油内的汚染物質，引起Pilot Check閥的作動不良。"/>
    <s v="・更換作動油。_x000a_・電磁閥unit的定期更換。_x000a_（電磁閥、切替閥、Check閥、流動控制閥）_x000a_・在電磁閥unit裝設圧力計。"/>
    <s v="初回"/>
    <n v="195"/>
    <n v="4012"/>
    <m/>
    <s v="要"/>
    <s v="要"/>
    <s v="要"/>
    <s v="要"/>
    <s v="要"/>
    <s v="-"/>
    <s v="-"/>
    <s v="・在電磁閥unit裝設圧力計，較易特定出異常発生源。_x000a_※ADT電磁閥定期更換規定_x000a_★電磁閥unit的定期更換，基本上在每次冷修時實施。_x000a_發生不具合時就更換。即使更換也無法改善時就更換作動油。"/>
    <x v="0"/>
    <x v="0"/>
    <x v="0"/>
    <x v="1"/>
    <x v="0"/>
    <x v="0"/>
    <x v="0"/>
    <s v="CLOSE"/>
    <s v="CLOSE"/>
    <n v="1"/>
    <s v="→4月/Eまでクローズできないのか？いつやる？忘れないのか？誰が責任もって進捗管理するのか？_x000a_→YZはタイプが異なるため、高谷さんと相談します。_x000a_→JFは冷修対応(指摘修繕計畫列入)一時CLOSE"/>
  </r>
  <r>
    <n v="1447"/>
    <x v="41"/>
    <s v="高砂"/>
    <s v="TAS"/>
    <s v="三路"/>
    <s v="機械系"/>
    <s v="投入ラクラクハンド"/>
    <s v="ADT以外"/>
    <s v="O:\00 製造一部共通\横展開確認\設備異常報告\異常報告書(中文)\201408以降\20141017 WIT1樂樂手Trouble.xls"/>
    <m/>
    <s v="・真空Pump吐出口的消音器發生堵塞，造成Thermal trip。"/>
    <s v="・Carbon plate的磨耗粉造成消音器的堵塞。"/>
    <s v="・以拆下消音器做為応急処置。"/>
    <s v="初回"/>
    <n v="120"/>
    <n v="2768"/>
    <m/>
    <s v="情報"/>
    <s v="-"/>
    <s v="-"/>
    <s v="要"/>
    <s v="要"/>
    <s v="要"/>
    <s v="要"/>
    <s v="・在實施樂樂手真空Pump維修保養時，也一併更換消音器。_x000a_※R/B的真空Pump是被設置在安全柵欄外側，經判斷無品質的疑慮所以不做横展開。"/>
    <x v="1"/>
    <x v="1"/>
    <x v="1"/>
    <x v="1"/>
    <x v="0"/>
    <x v="1"/>
    <x v="2"/>
    <s v="CLOSE"/>
    <s v="CLOSE"/>
    <n v="1"/>
    <m/>
  </r>
  <r>
    <n v="1448"/>
    <x v="42"/>
    <s v="高砂"/>
    <s v="GF"/>
    <s v="三路"/>
    <s v="檢查系"/>
    <s v="TOM3"/>
    <s v="ADT以外"/>
    <s v="異常報告書（中文）共有フォルダ\201408以降\20141018GF TOM3画処PC故障.xls"/>
    <m/>
    <s v="#19画素PC的電源低下，検査該部位做捨板。"/>
    <s v="・推定是PC電源unit的故障。"/>
    <s v="・接收電源unit故障原因的結果並検討。發生同樣事例時馬上進行PC的更換。"/>
    <s v="初回"/>
    <n v="80"/>
    <n v="66"/>
    <m/>
    <s v="情報"/>
    <s v="情報"/>
    <s v="情報"/>
    <s v="情報"/>
    <s v="情報"/>
    <s v="-"/>
    <s v="-"/>
    <s v="情報共有"/>
    <x v="1"/>
    <x v="1"/>
    <x v="1"/>
    <x v="0"/>
    <x v="1"/>
    <x v="0"/>
    <x v="0"/>
    <s v="CLOSE"/>
    <s v="CLOSE"/>
    <e v="#DIV/0!"/>
    <m/>
  </r>
  <r>
    <n v="1449"/>
    <x v="43"/>
    <s v="高砂"/>
    <s v="GF"/>
    <s v="三路"/>
    <s v="電氣系"/>
    <s v="検査機光源的電源Plug"/>
    <s v="ADT以外"/>
    <s v="異常報告書（中文）共有フォルダ\201408以降\20141021GF B-LINE泡検査機光源の電源プラグ焼損.xlsx"/>
    <m/>
    <s v="・泡検査機光源的電源plug和OA tap焼毀。"/>
    <s v="・推定是被設置在装置裏面的排気口附近，而妨礙到plug的散熱。_x000a_・針對Plug的額定13A，被確認了瞬間通過20A左右的電流。由此推定Plug被加熱而損壞。"/>
    <s v="・將ＯＡ tap移設至不會接收到排気口熱風的位置。_x000a_・更換為額定電流較大的電源Plug。_x000a_・不使用ＯＡ tap而直接連接至電源。"/>
    <s v="初回"/>
    <n v="0"/>
    <n v="0"/>
    <m/>
    <s v="要"/>
    <s v="要"/>
    <s v="要"/>
    <s v="要"/>
    <s v="要"/>
    <s v="要"/>
    <s v="-"/>
    <s v="・確認ＯＡ tap和電源Plug是否有熱損傷。"/>
    <x v="0"/>
    <x v="0"/>
    <x v="0"/>
    <x v="1"/>
    <x v="0"/>
    <x v="1"/>
    <x v="0"/>
    <s v="CLOSE"/>
    <s v="CLOSE"/>
    <n v="1"/>
    <m/>
  </r>
  <r>
    <n v="1450"/>
    <x v="44"/>
    <s v="AFK"/>
    <s v="IF"/>
    <s v="鄭吉勝"/>
    <s v="機械系"/>
    <s v="SMAP"/>
    <s v="ADT以外"/>
    <s v="異常報告書（中文）共有フォルダ\201408以降\20141023IF　本線SMAP R側アーム開閉異常.xlsx"/>
    <m/>
    <s v="本線SMAP R側ARM開閉動作異常"/>
    <s v="・由於Jacky Bolt鬆脫 （冷修時應該沒有進行増締確認）、導致Bracket的設定位置並未被完全固定。因此，推測在每次ARM動作時（Pully被皮帶拉扯），Bracket的固定螺絲負荷增大，導致螺絲出現疲勞破壞的狀況。"/>
    <s v="針對Jacky Bolt、Bracket固定螺絲旋緊狀況進行點檢。"/>
    <s v="初回"/>
    <n v="92"/>
    <n v="335"/>
    <m/>
    <s v="要"/>
    <s v="要"/>
    <s v="要"/>
    <s v="要"/>
    <s v="要"/>
    <s v="-"/>
    <s v="-"/>
    <s v="針對Jacky Bolt、Bracket固定螺絲旋緊狀況進行點檢。"/>
    <x v="0"/>
    <x v="0"/>
    <x v="0"/>
    <x v="1"/>
    <x v="0"/>
    <x v="0"/>
    <x v="0"/>
    <s v="CLOSE"/>
    <s v="CLOSE"/>
    <n v="1"/>
    <s v="→4月/Eまでクローズできないのか？いつやる？忘れないのか？_x000a_→JF/冷修対応"/>
  </r>
  <r>
    <n v="1451"/>
    <x v="45"/>
    <s v="AFK"/>
    <s v="TAS"/>
    <s v="三路"/>
    <s v="機械系"/>
    <s v="投入採板機"/>
    <s v="ADT以外"/>
    <s v="異常報告書（中文）共有フォルダ\201408以降\20141101GUT　GUT№1投入採板機減速機異常.xls"/>
    <m/>
    <s v="・因伺服馬達過負載而停止。"/>
    <s v="・因為減速機的NEEDLE BEARING（滾針軸承）破損。"/>
    <s v="・計画（1回/4年）實施定期更換"/>
    <s v="再発"/>
    <n v="267"/>
    <n v="2622"/>
    <m/>
    <s v="情報"/>
    <s v="情報"/>
    <s v="情報"/>
    <s v="情報"/>
    <s v="情報"/>
    <s v="要"/>
    <s v="-"/>
    <s v="・雖然ADT也有相同類型的投入採板機，但由於現在中止使用，所以只做情報共有之用。"/>
    <x v="1"/>
    <x v="1"/>
    <x v="1"/>
    <x v="0"/>
    <x v="1"/>
    <x v="1"/>
    <x v="0"/>
    <s v="CLOSE"/>
    <s v="CLOSE"/>
    <n v="1"/>
    <m/>
  </r>
  <r>
    <n v="1452"/>
    <x v="46"/>
    <s v="高砂"/>
    <s v="BF"/>
    <s v="三路"/>
    <s v="機械系"/>
    <s v="P詰め機"/>
    <s v="ADT以外"/>
    <s v="異常報告書（中文）共有フォルダ\201408以降\20141125BF　BDS P詰機サーボ駆動カップリング部締結不良.xlsx"/>
    <m/>
    <s v="・P包裝機往PL側走行中撞到PL。"/>
    <s v="・伺服馬達和滾珠螺桿間的連軸器鬆脫，推測是因自体重量往PL側滑動。_x000a_※走行用的滾珠螺桿不是水平而是往PL側傾斜設置。"/>
    <s v="・連軸器、集電環處的鎖緊。"/>
    <s v="初回"/>
    <n v="450"/>
    <n v="444"/>
    <m/>
    <s v="要"/>
    <s v="要"/>
    <s v="要"/>
    <s v="-"/>
    <s v="-"/>
    <s v="-"/>
    <s v="-"/>
    <s v="・点検連軸器是否有鬆脫。"/>
    <x v="0"/>
    <x v="0"/>
    <x v="0"/>
    <x v="0"/>
    <x v="1"/>
    <x v="0"/>
    <x v="0"/>
    <s v="CLOSE"/>
    <s v="CLOSE"/>
    <n v="1"/>
    <m/>
  </r>
  <r>
    <n v="1453"/>
    <x v="46"/>
    <s v="AFK"/>
    <s v="DF"/>
    <s v="三路"/>
    <s v="電氣系"/>
    <s v="SMAP"/>
    <s v="ADT以外"/>
    <s v="異常報告書（中文）共有フォルダ\201408以降\20141125_AFK_DF_SMAP・伸縮CV衝突.xls"/>
    <s v="異常報告書（日文）共有フォルダ\其他\本線伸縮CV段OP SOFT調整.xlsx"/>
    <s v="・由於在Bath窓玻璃採板中（NET120&quot;）是以ACE來測試NET180&quot;的切出，所以伸縮C/V實施毎葉J/C而撞到SMAP，造成滾珠螺桿和離合器破損。"/>
    <s v="・作業人員的教育不足_x000a_・設備上無互鎖機制。"/>
    <s v="・硬體面上互鎖機制的追加目前検討中_x000a_・在軟體内設置互鎖機制來應急。_x000a_※改造成任意値以上的JC動作無法執行。"/>
    <s v="初回"/>
    <n v="0"/>
    <n v="0"/>
    <m/>
    <s v="-"/>
    <s v="要"/>
    <s v="要"/>
    <s v="要"/>
    <s v="要"/>
    <s v="-"/>
    <s v="-"/>
    <s v="・追加硬體面上的互鎖機制（ADTとしての方針は12/10に決定）_x000a_現在AFKのハード的改造部分、返事待ち（12/19現在）"/>
    <x v="1"/>
    <x v="0"/>
    <x v="0"/>
    <x v="1"/>
    <x v="0"/>
    <x v="0"/>
    <x v="0"/>
    <s v="CLOSE"/>
    <s v="CLOSE"/>
    <n v="1"/>
    <s v="→いつまでに電気に方針決めてもらうの？_x000a_→ソフト面は方針決定しました。T/Pにｲﾝﾀｰﾛｯｸいれます。（電気とテスト等含めた日程調整必要）_x000a_⇒現在、電気/金子氏とスケジューリング中"/>
  </r>
  <r>
    <n v="1454"/>
    <x v="47"/>
    <s v="高砂"/>
    <s v="TAS"/>
    <s v="鄭吉勝"/>
    <s v="機械系"/>
    <s v="洗浄機"/>
    <s v="ADT以外"/>
    <s v="異常報告書（中文）共有フォルダ\201408以降\20141201WIT1 洗浄機前洗駆動シャフトスプロケットキー抜け.xls"/>
    <m/>
    <s v="洗淨機前洗驅動Shaft_Sprocket_Key脫落"/>
    <s v="・驅動Shaft Shaft &amp; Pin 因老化劣化而摩耗、再加上磨耗所引起的固定螺絲鬆脫所致"/>
    <s v="更換該驅動Shaft"/>
    <s v="初回"/>
    <n v="192"/>
    <n v="4339"/>
    <m/>
    <s v="-"/>
    <s v="-"/>
    <s v="-"/>
    <s v="要"/>
    <s v="要"/>
    <s v="要"/>
    <s v="要"/>
    <s v="・針對洗淨機所有部位的驅動Shaft Sprocket進行點檢"/>
    <x v="1"/>
    <x v="1"/>
    <x v="1"/>
    <x v="1"/>
    <x v="0"/>
    <x v="1"/>
    <x v="2"/>
    <s v="CLOSE"/>
    <s v="CLOSE"/>
    <n v="1"/>
    <m/>
  </r>
  <r>
    <n v="1455"/>
    <x v="48"/>
    <s v="高砂"/>
    <s v="OFF切"/>
    <s v="鄭吉勝"/>
    <s v="機械系"/>
    <s v="A/K"/>
    <s v="ADT以外"/>
    <s v="異常報告書（中文）共有フォルダ\201408以降\20141218TDS2 AKブロワーダクトホース破損.xlsx"/>
    <m/>
    <s v="AK Blower Duct Hose破損"/>
    <s v="推測經過長期受熱硬化，受到使用時的壓力及震動影響，才會從Duct連結部位發生破裂。_x000a_該Duct Hose查無更換履歷，稼働年數已超過6年以上。Duct Hose 為東拓工業製的耐熱仕様（～80℃），但素材為EPDM（合成橡膠），有可能是因硬化導致破裂。"/>
    <s v="①點檢項目追加該Duct Hose連結部位的目視點檢_x000a_②其他Line針對同樣設備的Duct Hose進行更新"/>
    <s v="初回"/>
    <n v="159"/>
    <n v="570"/>
    <m/>
    <s v="-"/>
    <s v="-"/>
    <s v="-"/>
    <s v="要"/>
    <s v="要"/>
    <s v="要"/>
    <s v="要"/>
    <s v="①Blower裝置的Duct Hose目視點檢_x000a_②Blower裝置的Duct Hose預備品準備"/>
    <x v="1"/>
    <x v="1"/>
    <x v="1"/>
    <x v="1"/>
    <x v="0"/>
    <x v="1"/>
    <x v="2"/>
    <s v="CLOSE"/>
    <s v="CLOSE"/>
    <n v="1"/>
    <m/>
  </r>
  <r>
    <n v="1456"/>
    <x v="49"/>
    <s v="AFK"/>
    <s v="IF"/>
    <s v="三路"/>
    <s v="機械系"/>
    <s v="紙巻機"/>
    <s v="ADT以外"/>
    <s v="異常報告書（中文）共有フォルダ\201408以降\20141219IF　1Br IZUMI 製紙巻機紙出紙皮帶CV驅動聯軸器板彈簧損壞.xlsx"/>
    <m/>
    <s v="紙排出ベルトサーボモーターカップリングのディスクが破損しサーボ異常となった。"/>
    <s v="・経年劣化？"/>
    <s v="・カップリング部の定期点検の実施。定期交換の検討。"/>
    <s v="初回"/>
    <n v="3"/>
    <n v="79"/>
    <m/>
    <s v="-"/>
    <s v="-"/>
    <s v="-"/>
    <s v="要"/>
    <s v="要"/>
    <s v="要"/>
    <s v="-"/>
    <s v="現状、ADTでは１回/週のパトロール時にカップリング点検を実施しており、その際にディスクの変形や割れなどが発見された場合、交換を実施する方針である。_x000a_※パトロール＝設技機械による週末点検にて実施。チェック項目も有り。"/>
    <x v="1"/>
    <x v="1"/>
    <x v="1"/>
    <x v="1"/>
    <x v="0"/>
    <x v="1"/>
    <x v="0"/>
    <s v="CLOSE"/>
    <s v="CLOSE"/>
    <n v="1"/>
    <m/>
  </r>
  <r>
    <n v="1457"/>
    <x v="50"/>
    <s v="AFK"/>
    <s v="LF"/>
    <s v="蔵光"/>
    <s v="機械系"/>
    <s v="H/O"/>
    <s v="ADT以外"/>
    <s v="異常報告書（中文）共有フォルダ\201501以降\20150104 LF 本線Gate_Hopper_CYL動作不良.xlsx"/>
    <m/>
    <s v="ホッパーを開閉するシリンダーのベース部分の溶接が破損"/>
    <s v="・シリンダーロッドとIジョイント連結部分のネジの緩みがあった。"/>
    <s v="・シリンダーロッドとIジョイント部分に緩み止めの施工を実施する。（KF)_x000a_⇒ADTとは機構が違うため、情報として扱う"/>
    <s v="初回"/>
    <n v="240"/>
    <n v="5025"/>
    <m/>
    <s v="要"/>
    <s v="要"/>
    <s v="要"/>
    <s v="要"/>
    <s v="要"/>
    <s v="-"/>
    <s v="-"/>
    <s v="まずは工事日に点検を行ってください。"/>
    <x v="0"/>
    <x v="0"/>
    <x v="0"/>
    <x v="1"/>
    <x v="0"/>
    <x v="0"/>
    <x v="0"/>
    <s v="CLOSE"/>
    <s v="CLOSE"/>
    <n v="1"/>
    <m/>
  </r>
  <r>
    <n v="1458"/>
    <x v="51"/>
    <s v="AFK"/>
    <s v="TAS"/>
    <s v="蔵光"/>
    <s v="機械系"/>
    <s v="洗浄機"/>
    <s v="ADT以外"/>
    <s v="\\172.18.154.189\mfg_public\00 製造一部共通\横展開確認\設備異常報告\異常報告書(中文)\201501以降\20150115_AFK_GUT_アライメントタイムオーバー.xls"/>
    <m/>
    <s v="洗浄3ラインNGマーキング前アライメント　タイムオーバー発生"/>
    <s v="・経年劣化？（AFK調査中）"/>
    <s v="・定期交換実施予定(2年周期)_x000a_・予備品の準備"/>
    <s v="初回"/>
    <n v="110"/>
    <n v="2400"/>
    <m/>
    <s v="-"/>
    <s v="-"/>
    <s v="-"/>
    <s v="-"/>
    <s v="-"/>
    <s v="要"/>
    <s v="要"/>
    <s v="定期交換の頻度は？_x000a_予備品はあるか？"/>
    <x v="1"/>
    <x v="1"/>
    <x v="1"/>
    <x v="0"/>
    <x v="1"/>
    <x v="1"/>
    <x v="2"/>
    <s v="CLOSE"/>
    <s v="CLOSE"/>
    <n v="1"/>
    <m/>
  </r>
  <r>
    <n v="1459"/>
    <x v="52"/>
    <s v="高砂"/>
    <s v="GF"/>
    <s v="蔵光"/>
    <s v="系統系"/>
    <s v="泡検査器"/>
    <s v="ADT以外"/>
    <s v="異常報告書（中文）共有フォルダ\201501以降\20150116GF A-LINE泡検査機ソフト不具合.xlsx"/>
    <m/>
    <s v="泡検査機光源メタルハライドランプ寿命により消灯。_x000a_※該当光源は警報閾値下回るも警報発生せず。"/>
    <s v="・泡検査機ソフト不具合_x000a_(2008年建設時からの問題)"/>
    <s v="・泡検査機ソフト修正_x000a_　※LOSSEVに不具合修正依頼"/>
    <s v="初回"/>
    <n v="120"/>
    <n v="0"/>
    <m/>
    <s v="-"/>
    <s v="-"/>
    <s v="-"/>
    <s v="-"/>
    <s v="-"/>
    <s v="要"/>
    <s v="-"/>
    <s v="ソフトに不具合があるのか確認必要"/>
    <x v="1"/>
    <x v="1"/>
    <x v="1"/>
    <x v="0"/>
    <x v="1"/>
    <x v="1"/>
    <x v="0"/>
    <s v="CLOSE"/>
    <s v="CLOSE"/>
    <n v="1"/>
    <m/>
  </r>
  <r>
    <n v="1460"/>
    <x v="52"/>
    <s v="高砂"/>
    <s v="TAS"/>
    <s v="蔵光"/>
    <s v="機械系"/>
    <s v="洗浄機"/>
    <s v="ADT以外"/>
    <s v="異常報告書（中文）共有フォルダ\201501以降\20150116WIT1 洗浄機塩酸槽駆動シャフトカップリング破損.xlsx"/>
    <m/>
    <s v="塩酸槽駆動シャフトカップリング破損"/>
    <s v="・Zr（ジルコニウム）製のカップリング本体とキーの摩耗"/>
    <s v="・駆動シャフトのカップリング解体&amp;摩耗具合確認実施_x000a_・増し締めの作業標準書作成_x000a_"/>
    <s v="初回"/>
    <n v="300"/>
    <n v="7561"/>
    <m/>
    <s v="-"/>
    <s v="-"/>
    <s v="-"/>
    <s v="要"/>
    <s v="要"/>
    <s v="要"/>
    <s v="要"/>
    <s v="増し締めの作業標準書の有無確認（？）"/>
    <x v="1"/>
    <x v="1"/>
    <x v="1"/>
    <x v="1"/>
    <x v="0"/>
    <x v="1"/>
    <x v="2"/>
    <s v="CLOSE"/>
    <s v="CLOSE"/>
    <n v="1"/>
    <m/>
  </r>
  <r>
    <n v="1461"/>
    <x v="53"/>
    <s v="高砂"/>
    <s v="TAS"/>
    <s v="蔵光"/>
    <s v="機械系"/>
    <s v="投入ラクラクハンド"/>
    <s v="ADT以外"/>
    <s v="異常報告書（中文）共有フォルダ\201501以降\20141210WIT1 投入ラクラクハンド旋回ベアリング破損.xlsx"/>
    <m/>
    <s v="投入ラクラクハンドで旋回部のベアリングに異音/引っかかり有り"/>
    <s v="・ベアリング不具合"/>
    <s v="・定期交換実施(1年)"/>
    <s v="初回"/>
    <n v="120"/>
    <n v="2712"/>
    <m/>
    <s v="-"/>
    <s v="-"/>
    <s v="-"/>
    <s v="情報"/>
    <s v="情報"/>
    <s v="要"/>
    <s v="要"/>
    <s v="定期交換の頻度は？_x000a_"/>
    <x v="1"/>
    <x v="1"/>
    <x v="1"/>
    <x v="0"/>
    <x v="1"/>
    <x v="1"/>
    <x v="2"/>
    <s v="CLOSE"/>
    <s v="CLOSE"/>
    <n v="1"/>
    <m/>
  </r>
  <r>
    <n v="1462"/>
    <x v="54"/>
    <s v="AFK"/>
    <s v="DF"/>
    <s v="蔵光"/>
    <s v="機械系"/>
    <s v="P詰め機"/>
    <s v="ADT以外"/>
    <s v="ー"/>
    <m/>
    <s v="G8パレットの落下"/>
    <s v="・G8実パレットにG6を横桟側に採板しているため重心が底桟側へ偏った状態となり、PL払い出し中に底桟側から滑り落ちた後、原点移動する空パレット Trailerと衝突したと推定する。"/>
    <s v="・G8パレットの全面を安定して受けられるように、実PL搬送TrailerのFrame長さ延長（100mm延長）及びMCナイロンプレート設置。"/>
    <s v="初回"/>
    <n v="0"/>
    <n v="424"/>
    <m/>
    <s v="-"/>
    <s v="情報"/>
    <s v="情報"/>
    <s v="情報"/>
    <s v="情報"/>
    <s v="情報"/>
    <s v="-"/>
    <s v="Ｇ8パレットにＧ6を積む際はセンターに積むこと_x000a_→ADTとして現状採板予定はないので情報としての扱い"/>
    <x v="1"/>
    <x v="1"/>
    <x v="1"/>
    <x v="0"/>
    <x v="1"/>
    <x v="0"/>
    <x v="0"/>
    <s v="CLOSE"/>
    <s v="CLOSE"/>
    <e v="#DIV/0!"/>
    <m/>
  </r>
  <r>
    <n v="1463"/>
    <x v="55"/>
    <s v="AFK"/>
    <s v="TAS"/>
    <s v="鄭吉勝"/>
    <s v="機械系"/>
    <s v="位置決め"/>
    <s v="ADT以外"/>
    <s v="異常報告書（中文）共有フォルダ\201501以降\20150128GUT1　FT位置決めアライメントサーボ異常.xlsx"/>
    <m/>
    <s v="自動採板機後の位置決FT Alignment Servo異常"/>
    <s v=". 稼動中無法定期確認Ball screw狀態。_x000a_. 外有Cover難以進行點檢_x000a_. 長時間使用導致Ball screw固定Nut鬆動 於作動中發生異音"/>
    <s v=". 定期確認作動狀態及異音_x000a_. 定修工事時進行給油並手動確認有無異常_x000a_. 確認Ball screw 固定Bolt及 Nut 兩者之間預留的縫隙大小"/>
    <s v="初回"/>
    <n v="62"/>
    <n v="598"/>
    <m/>
    <s v="情報"/>
    <s v="情報"/>
    <s v="情報"/>
    <s v="要"/>
    <s v="要"/>
    <s v="要"/>
    <s v="要"/>
    <s v="定期點檢"/>
    <x v="1"/>
    <x v="1"/>
    <x v="1"/>
    <x v="1"/>
    <x v="0"/>
    <x v="1"/>
    <x v="2"/>
    <s v="CLOSE"/>
    <s v="CLOSE"/>
    <n v="1"/>
    <m/>
  </r>
  <r>
    <n v="1464"/>
    <x v="56"/>
    <s v="高砂"/>
    <s v="BF"/>
    <s v="鄭吉勝"/>
    <s v="機械系"/>
    <s v="SMAP"/>
    <s v="ADT以外"/>
    <s v="異常報告書（中文）共有フォルダ\201501以降\20150202BF 本線L側SMAPシリンダー内部リークによる動作不良.xlsx"/>
    <m/>
    <s v="SMAP上昇之後高度自然下降，因為距離待機位置過低而與基板衝撞。於伸縮C/V上破板，先讓L側SMAP退避之後使用耳離。（R側則持續使用SMAP。）"/>
    <s v="由於SMAP上昇之後，待機位置的排氣側發生微量漏氣，推斷為内部洩漏。"/>
    <s v="更換CYL交換之後，就不再出現動作不良的現象。這次的SMAP動作不良其實在1月後半段開始偶發，內部曾經討論過要在2/24工事日更換CYL對應。"/>
    <s v="初回"/>
    <n v="10"/>
    <n v="588"/>
    <m/>
    <s v="要"/>
    <s v="要"/>
    <s v="要"/>
    <s v="要"/>
    <s v="要"/>
    <s v="-"/>
    <s v="-"/>
    <s v="SMAP シリンダーの解体点検"/>
    <x v="0"/>
    <x v="0"/>
    <x v="0"/>
    <x v="1"/>
    <x v="0"/>
    <x v="0"/>
    <x v="0"/>
    <s v="CLOSE"/>
    <s v="CLOSE"/>
    <n v="1"/>
    <m/>
  </r>
  <r>
    <n v="1465"/>
    <x v="57"/>
    <s v="ADT"/>
    <s v="YF"/>
    <s v="鄭吉勝"/>
    <s v="檢查系"/>
    <s v="TOM3"/>
    <s v="他拠点報告"/>
    <s v="異常報告書（中文）共有フォルダ\201501以降\20150221YF　TOM3畫處PC2_Freeze故障報告.xlsx"/>
    <m/>
    <s v="YF TOM 畫處PC#2 在02/21(春節期間)生產中，突然發生 PC Freeze 異常二回，第二回發生後便無法自動解除。_x000a_"/>
    <s v="從回收的 EventLog 來看，D磁碟有寫入延遲的記錄。_x000a_YF 11/08 瞬間停電，當時造成畫處PC共有5顆HDD毀損。"/>
    <s v="更換HDD並Recovery資料。"/>
    <s v="初回"/>
    <n v="20"/>
    <n v="0"/>
    <m/>
    <s v="情報"/>
    <s v="情報"/>
    <s v="情報"/>
    <s v="情報"/>
    <s v="情報"/>
    <s v="-"/>
    <s v="-"/>
    <s v="TOM3 畫處PC異常情報聯絡"/>
    <x v="1"/>
    <x v="1"/>
    <x v="1"/>
    <x v="0"/>
    <x v="1"/>
    <x v="0"/>
    <x v="0"/>
    <s v="CLOSE"/>
    <s v="CLOSE"/>
    <e v="#DIV/0!"/>
    <m/>
  </r>
  <r>
    <n v="1466"/>
    <x v="58"/>
    <s v="ADT"/>
    <s v="EF"/>
    <s v="鄭吉勝"/>
    <s v="電氣系"/>
    <s v="C/V"/>
    <s v="ADT内対応"/>
    <s v="ー"/>
    <m/>
    <s v="EF 0.25t Tracking Data異常_x000a_1Br 1Pos BDSにて渋滞が発生。1PosはLE部位のみの設定であったが、C＆RE部位が採板されていた。（設定は1POS=LE  2POS=RE+C）"/>
    <s v="Br引込時の硝子監視Pointへの硝子到着タイミングのズレにより、1Br採板品に2BrのTracking Dataが上書きされていたと推定。"/>
    <s v="Br引込時、行先が異なる硝子に対しTracking Dataを受け取らないようなinterlockを導入"/>
    <s v="初回"/>
    <n v="0"/>
    <n v="0"/>
    <m/>
    <s v="要"/>
    <s v="要"/>
    <s v="要"/>
    <s v="要"/>
    <s v="要"/>
    <s v="-"/>
    <s v="-"/>
    <s v="各窯soft構成を確認し、個別に対応"/>
    <x v="0"/>
    <x v="0"/>
    <x v="0"/>
    <x v="1"/>
    <x v="0"/>
    <x v="0"/>
    <x v="0"/>
    <s v="CLOSE"/>
    <s v="CLOSE"/>
    <n v="1"/>
    <m/>
  </r>
  <r>
    <n v="1467"/>
    <x v="59"/>
    <s v="AFK"/>
    <s v="TAS"/>
    <s v="鄭吉勝"/>
    <s v="機械系"/>
    <s v="紙巻機"/>
    <s v="ADT以外"/>
    <s v="異常報告書（中文）共有フォルダ\201501以降\20150305GUT　GUT№2ライン合紙切断不良.xlsx"/>
    <m/>
    <s v="GUT№2 LINE合紙切斷不良"/>
    <s v="推測動作不良是受到Cylinder的Down側附著異物的影響。_x000a_目前現場3交代的日常點檢無法判斷Cylinder的微細動作是否有異常。"/>
    <s v="巡檢時確認Cylinder動作是否正常, 有無出現異音。_x000a_Cylinder的更換頻率目標1年1次。"/>
    <s v="初回"/>
    <n v="84"/>
    <n v="1268"/>
    <m/>
    <s v="-"/>
    <s v="-"/>
    <s v="-"/>
    <s v="要"/>
    <s v="要"/>
    <s v="要"/>
    <s v="-"/>
    <s v="巡檢時確認Cylinder動作是否正常, 有無出現異音。"/>
    <x v="1"/>
    <x v="1"/>
    <x v="1"/>
    <x v="1"/>
    <x v="0"/>
    <x v="1"/>
    <x v="0"/>
    <s v="CLOSE"/>
    <s v="CLOSE"/>
    <n v="1"/>
    <m/>
  </r>
  <r>
    <n v="1468"/>
    <x v="60"/>
    <s v="高砂"/>
    <s v="TAS"/>
    <s v="鄭吉勝"/>
    <s v="機械系"/>
    <s v="紙巻機"/>
    <s v="ADT以外"/>
    <s v="異常報告書（中文）共有フォルダ\201501以降\20150312WIT1 紙巻機ピンチロール近接センサーチャタリング.xls"/>
    <m/>
    <s v="紙巻機Pinch Roll 近接Senser訊號Chattering (重複ON、OFF)"/>
    <s v="近接Senser出現Chattering (重複ON、OFF)原本近接Senser 的縫隙已經很大了、再加上設備的微小 導致縫隙變得更大、才會影響 Senser的Chattering (重複ON、OFF)。"/>
    <s v="於日常巡檢的項目裡面追加 Senser項目、進行每日巡檢確認。"/>
    <s v="初回"/>
    <n v="220"/>
    <n v="5108"/>
    <m/>
    <s v="-"/>
    <s v="-"/>
    <s v="-"/>
    <s v="要"/>
    <s v="要"/>
    <s v="要"/>
    <s v="-"/>
    <s v="紙巻機Pinch Roll 上限和下限的Senser位置"/>
    <x v="1"/>
    <x v="1"/>
    <x v="1"/>
    <x v="1"/>
    <x v="0"/>
    <x v="1"/>
    <x v="0"/>
    <s v="CLOSE"/>
    <s v="CLOSE"/>
    <n v="1"/>
    <m/>
  </r>
  <r>
    <n v="1469"/>
    <x v="61"/>
    <s v="ADT"/>
    <s v="ZF"/>
    <s v="鄭吉勝"/>
    <s v="機械系"/>
    <s v="C/V"/>
    <s v="他拠点報告"/>
    <s v="ー"/>
    <m/>
    <s v="包裝本線CV#119  Roll轉速異常"/>
    <s v="Can Clutch故障，導致Roll運轉速度與驅動齒輪不同步、造成素板破裂異常。"/>
    <s v="更換Can Clutch及驅動Chain鬆緊度調整"/>
    <s v="初回"/>
    <n v="55"/>
    <n v="1452"/>
    <m/>
    <s v="要"/>
    <s v="要"/>
    <s v="要"/>
    <s v="要"/>
    <s v="要"/>
    <s v="-"/>
    <s v="-"/>
    <s v="本線Can Clutch及驅動Chain鬆緊度點檢確認"/>
    <x v="0"/>
    <x v="0"/>
    <x v="0"/>
    <x v="1"/>
    <x v="0"/>
    <x v="0"/>
    <x v="0"/>
    <s v="CLOSE"/>
    <s v="CLOSE"/>
    <n v="1"/>
    <m/>
  </r>
  <r>
    <n v="1470"/>
    <x v="62"/>
    <s v="ADT"/>
    <s v="KF"/>
    <s v="鄭吉勝"/>
    <s v="電氣系"/>
    <s v="横切機"/>
    <s v="他拠点報告"/>
    <s v="異常報告書（中文）共有フォルダ\201501以降\20150403 KF 横切機リニアサーボ停止異常(CH).xls"/>
    <m/>
    <s v="横切機走行中に上記エラーが発生し、横切機停止。横切機操作不可となる。"/>
    <s v="リニアエンコーダー故障 又はケーブル不良。"/>
    <s v="〇リニアエンコーダーケーブル交換（冷修での交換実績なし）。_x000a_〇マグネスケール製インターポレータ（変換器）交換。"/>
    <s v="初回"/>
    <n v="45"/>
    <n v="1183"/>
    <m/>
    <s v="要"/>
    <s v="要"/>
    <s v="要"/>
    <s v="要"/>
    <s v="要"/>
    <s v="-"/>
    <s v="-"/>
    <s v="・確認橫切機CABLEVEYER_x000a_1.電纜線於CABLEVEYER中排列順序。_x000a_2.CABLEVEYER中電纜線有無破損狀態。"/>
    <x v="0"/>
    <x v="0"/>
    <x v="0"/>
    <x v="1"/>
    <x v="0"/>
    <x v="0"/>
    <x v="0"/>
    <s v="CLOSE"/>
    <s v="CLOSE"/>
    <n v="1"/>
    <m/>
  </r>
  <r>
    <n v="1471"/>
    <x v="63"/>
    <s v="AFK"/>
    <s v="HF"/>
    <s v="鄭吉勝"/>
    <s v="電氣系"/>
    <s v="H/O"/>
    <s v="ADT以外"/>
    <s v="異常報告書（中文）共有フォルダ\201501以降\20150412HF　本線ホッパー開閉電磁弁動作不良.xlsx"/>
    <m/>
    <s v="本線H/O開閉電磁弁動作不良"/>
    <s v="電磁閥Spool的作動受到油壓OIL的髒汙影響而卡住。"/>
    <s v="1.4/14工事日更換電磁閥及濾網。_x000a_2.5月工事日預定更換油壓OIL。_x000a_3.製作設備管理Check List、徹底管理Schedule。"/>
    <s v="初回"/>
    <n v="12"/>
    <n v="598"/>
    <m/>
    <s v="要"/>
    <s v="要"/>
    <s v="要"/>
    <s v="要"/>
    <s v="要"/>
    <s v="-"/>
    <s v="-"/>
    <s v="工事日時實施點檢"/>
    <x v="0"/>
    <x v="0"/>
    <x v="0"/>
    <x v="1"/>
    <x v="0"/>
    <x v="0"/>
    <x v="0"/>
    <s v="CLOSE"/>
    <s v="CLOSE"/>
    <n v="1"/>
    <m/>
  </r>
  <r>
    <n v="1472"/>
    <x v="64"/>
    <s v="AFK"/>
    <s v="LF"/>
    <s v="鄭吉勝"/>
    <s v="機械系"/>
    <s v="C/V"/>
    <s v="ADT以外"/>
    <s v="異常報告書（中文）共有フォルダ\201501以降\20150420LF　本線増速CV chain roller磨耗(破損).xlsx"/>
    <m/>
    <s v="本線増速區間のChain磨耗(破損)"/>
    <s v="1.推測 増速C/V Roll的振動對Chain的Roller的部位產生衝擊力所致。_x000a_2. 推測 Roller的磨耗（破損）處的pitch（間隙）變寬之後、Sprocket 與Chain的咬合時衝撞後面的Roller、才會影響連續幾支Roller產生磨耗(破損）。"/>
    <s v="1.更換Chain_x000a_2.需定期點檢、目前正在檢討是否於每回工事日進行Chain及Sprocket的精密點檢。_x000a_3.Chain Roller  Sprocket的磨耗狀態"/>
    <s v="初回"/>
    <n v="20"/>
    <n v="391"/>
    <m/>
    <s v="要"/>
    <s v="要"/>
    <s v="要"/>
    <s v="要"/>
    <s v="要"/>
    <s v="-"/>
    <s v="-"/>
    <s v="工事日時實施點檢"/>
    <x v="0"/>
    <x v="0"/>
    <x v="0"/>
    <x v="1"/>
    <x v="0"/>
    <x v="0"/>
    <x v="0"/>
    <s v="CLOSE"/>
    <s v="CLOSE"/>
    <n v="1"/>
    <m/>
  </r>
  <r>
    <n v="1473"/>
    <x v="65"/>
    <s v="AFK"/>
    <s v="DF"/>
    <s v="鄭吉勝"/>
    <s v="電氣系"/>
    <s v="PG"/>
    <s v="ADT以外"/>
    <s v="異常報告書（中文）共有フォルダ\201501以降\20150416DF MTPG Encoder不良之Tracking異常rev.1.xlsx"/>
    <m/>
    <s v="MTPG Encoder 不良導致Tracking異常"/>
    <s v="原因在於使用了不良Encoder（光洋製）製造工程在油封部使用了2種潤滑油導致的潤滑不良，可能會影響到旋轉的扭力超過規格，連接部位(螺旋聯軸器Helical coupling)扭曲，Encorder側的旋轉速度不一，所以ENG發信聯絡要求無償更換這些Recall的對象品，但是後續並未寄送、廢棄、識別，所以DF3冷修時使用預備品下去進行更換。_x000a_DF3冷修時更換了MTPG#1,2，但是沒有確認到Logger方面的異常。"/>
    <s v="1.預備品裡面的召回對象LOT全數廢棄並確認AFK內部全數預備品及使用的PG，目前正在使用的部分將利用各窯工事日進行更換。預備品的對象品全數廢棄。_x000a_2. 更換不良Encoder"/>
    <s v="初回"/>
    <n v="20"/>
    <n v="311"/>
    <m/>
    <s v="要"/>
    <s v="要"/>
    <s v="要"/>
    <s v="要"/>
    <s v="要"/>
    <s v="-"/>
    <s v="-"/>
    <s v="確認有無Rotary EncorderTRD－GK系列 以2008年1月~2010年7月間製造的製品"/>
    <x v="0"/>
    <x v="0"/>
    <x v="0"/>
    <x v="1"/>
    <x v="0"/>
    <x v="0"/>
    <x v="0"/>
    <s v="CLOSE"/>
    <s v="CLOSE"/>
    <n v="1"/>
    <m/>
  </r>
  <r>
    <n v="1474"/>
    <x v="66"/>
    <s v="AFK"/>
    <s v="IF"/>
    <s v="鄭吉勝"/>
    <s v="機械系"/>
    <s v="C/V"/>
    <s v="ADT以外"/>
    <s v="異常報告書（中文）共有フォルダ\201501以降\20150423IF　本線Entry  CV驅動Sprocket脫落異常.xls"/>
    <m/>
    <s v="本線Entry CV驅動Sprocket Key抜け異常"/>
    <s v="1.該處被cover覆蓋的關係，生産中不易點檢。_x000a_2.End Plate施工不良，在構造上 Key較容易脫落。_x000a_3.雖然他窯也發生過同様的異常，但是橫展開時未針對類似的部分進行點檢。"/>
    <s v="1.4/29定修工事日變更End Plate構造。並變更Ｋｅｙ的溝槽形式：可貫穿→不可貫穿（Shaft更新）_x000a_2.設備機械 -  實施1回/6月 點檢_x000a_3.全窯針對類似位置進行横展開點檢。"/>
    <s v="初回"/>
    <n v="64"/>
    <n v="1642"/>
    <m/>
    <s v="要"/>
    <s v="要"/>
    <s v="要"/>
    <s v="要"/>
    <s v="要"/>
    <s v="-"/>
    <s v="-"/>
    <s v="○1回/月 工事日實施定期點檢。( 1.Chain Tension及磨耗状態、2.END Cap Bolt 鬆緊確認、3.Spracket Key 位置)_x000a_○確認當初Entry C/V驅動Spracket  END Plate的設計構造上是否原本就有缺口。"/>
    <x v="0"/>
    <x v="0"/>
    <x v="0"/>
    <x v="1"/>
    <x v="0"/>
    <x v="0"/>
    <x v="0"/>
    <s v="CLOSE"/>
    <s v="CLOSE"/>
    <n v="1"/>
    <m/>
  </r>
  <r>
    <n v="1475"/>
    <x v="67"/>
    <s v="尼崎"/>
    <s v="XF"/>
    <s v="鄭吉勝"/>
    <s v="機械系"/>
    <s v="SMAP"/>
    <s v="ADT以外"/>
    <s v="異常報告書（中文）共有フォルダ\201501以降\20150507XF SMAP(L側）衝突トラブル報告.xlsx"/>
    <m/>
    <s v="SMAP（L側）衝撞異常"/>
    <s v="1.5/7以前的工事日關閉電源之際、走行位置的Data消失了_x000a_2.5/7以前的工事日手動操作走行之後，位置發生偏移_x000a_3.進行①②作業後未確實進行原點復歸作業"/>
    <s v="①預定SOFT改造, 使伸縮　SMAP進行J/C之際、必須等原點復歸之後才能JC動作_x000a_②現状的伸縮　SMAP的Interlock制御確認後 檢討Interlock對策（若無Interlock則追加）_x000a_③追加Soft, 使電源OFF（Servo AMP OFF）時若未經原點復歸則手動/自動 皆無法作動"/>
    <s v="初回"/>
    <n v="120"/>
    <n v="884"/>
    <m/>
    <s v="要"/>
    <s v="要"/>
    <s v="要"/>
    <s v="要"/>
    <s v="要"/>
    <s v="-"/>
    <s v="-"/>
    <s v="後進端リミットSW ON）後に伸縮CV J/C Interlock有無"/>
    <x v="0"/>
    <x v="0"/>
    <x v="0"/>
    <x v="1"/>
    <x v="0"/>
    <x v="0"/>
    <x v="0"/>
    <s v="CLOSE"/>
    <s v="CLOSE"/>
    <n v="1"/>
    <m/>
  </r>
  <r>
    <n v="1476"/>
    <x v="68"/>
    <s v="高砂"/>
    <s v="TAS"/>
    <s v="鄭吉勝"/>
    <s v="機械系"/>
    <s v="投入ラクラクハンド"/>
    <s v="ADT以外"/>
    <s v="異常報告書（中文）共有フォルダ\201501以降\20150511TAS　投入機ｱｰﾑ破損異常報告.xls"/>
    <m/>
    <s v="WIT #1 LINE 投入機ARM部破損異常"/>
    <s v="根據設技見解為經年累月的劣化致使破損。_x000a_破損場所發現被Cover覆蓋住、而且此處並未列入設備點檢項目、代表未實施點檢作業。"/>
    <s v="實施了 預備ARM更換作業。"/>
    <s v="初回"/>
    <n v="125"/>
    <n v="0"/>
    <m/>
    <s v="-"/>
    <s v="-"/>
    <s v="-"/>
    <s v="-"/>
    <s v="-"/>
    <s v="要"/>
    <s v="-"/>
    <s v="設備技術定期点検項目に記載も確認する様に指示します"/>
    <x v="1"/>
    <x v="1"/>
    <x v="1"/>
    <x v="0"/>
    <x v="1"/>
    <x v="1"/>
    <x v="0"/>
    <s v="CLOSE"/>
    <s v="CLOSE"/>
    <n v="1"/>
    <m/>
  </r>
  <r>
    <n v="1477"/>
    <x v="69"/>
    <s v="尼崎"/>
    <s v="XF"/>
    <s v="鄭吉勝"/>
    <s v="機械系"/>
    <s v="C/V"/>
    <s v="ADT以外"/>
    <s v="異常報告書（中文）共有フォルダ\201501以降\20150513XF 2BR Roll折損Trouble報告.xlsx"/>
    <m/>
    <s v="2BR Roll折損"/>
    <s v="2BR　BD C/V過去也曾經在同一個位置發生過數次折損。_x000a_折損原因為 Roll 本體 與 軸端 焊接施工不良的影響，容易彎曲變形。"/>
    <s v="設技的判斷和以前一様，認為2BR的Roll是因為施工方式未確實依照圖面所致，所以目前使用的半月形固定環是最佳的對應方式。"/>
    <s v="初回"/>
    <n v="40"/>
    <n v="225"/>
    <m/>
    <s v="要"/>
    <s v="要"/>
    <s v="要"/>
    <s v="要"/>
    <s v="要"/>
    <s v="-"/>
    <s v="-"/>
    <s v="ADT針對立上部預定全部更換成Shaft強化品（SCM435）"/>
    <x v="0"/>
    <x v="0"/>
    <x v="0"/>
    <x v="1"/>
    <x v="0"/>
    <x v="0"/>
    <x v="0"/>
    <s v="CLOSE"/>
    <s v="CLOSE"/>
    <n v="1"/>
    <m/>
  </r>
  <r>
    <n v="1478"/>
    <x v="70"/>
    <s v="高砂"/>
    <s v="TAS"/>
    <s v="鄭吉勝"/>
    <s v="機械系"/>
    <s v="移載設備"/>
    <s v="ADT以外"/>
    <s v="異常報告書（中文）共有フォルダ\201501以降\20150611TAS　WIT NO1下流移載機昇降滾珠螺桿摩損之Servo過負荷停止異常報告.xls"/>
    <m/>
    <s v="WIT#1 Line下流移載機昇降滾珠螺桿摩損之Servo過負載停止"/>
    <s v="設技的見解是認為ARM震動所產生的負荷影響到滾珠螺桿（不過因為有設置LM Guide應該不會直接影響到才對・・)或是在安裝滾珠螺桿時，芯的位置跑掉了"/>
    <s v="於設備點檢日誌追加Servo的負荷率項目，巡檢時填寫記録。當數值發生變化時，通知旭整備班並檢討對應方式。於毎月的保全會議報告實效負荷率以共有情報。給脂頻率改為1回/月。"/>
    <s v="初回"/>
    <n v="474"/>
    <n v="10712"/>
    <m/>
    <s v="-"/>
    <s v="-"/>
    <s v="-"/>
    <s v="-"/>
    <s v="-"/>
    <s v="要"/>
    <s v="-"/>
    <s v="請各位針對有類似設備的產線進行相關位置的點檢_x000a_〇給脂頻率改為1回/月。_x000a_〇1年定期更換1回。"/>
    <x v="1"/>
    <x v="1"/>
    <x v="1"/>
    <x v="0"/>
    <x v="1"/>
    <x v="1"/>
    <x v="0"/>
    <s v="CLOSE"/>
    <s v="CLOSE"/>
    <n v="1"/>
    <m/>
  </r>
  <r>
    <n v="1479"/>
    <x v="71"/>
    <s v="AFK"/>
    <s v="TAS"/>
    <s v="鄭吉勝"/>
    <s v="機械系"/>
    <s v="洗浄機"/>
    <s v="ADT以外"/>
    <s v="異常報告書（中文）共有フォルダ\201501以降\20150617GUT2　TT №1 旋回サーボ異常.xlsx"/>
    <m/>
    <s v="№1T/T旋回サーボ異常"/>
    <s v="＜管理面＞_x000a_定修工事時進行過給脂及點檢, 但是還是出現偶發的狀況。雖然可利用Touch Panel確認突發率, 但是並不是每次T/T旋回都有確認, 所以未發覺。_x000a_＜設備面＞_x000a_・可能是鏈條有異物阻塞而影響負荷率上升_x000a_・Grease不足等狀況可能也是原因之一"/>
    <s v="・負荷率管理_x000a_・實施定期掃除 (工事日)"/>
    <s v="初回"/>
    <n v="111"/>
    <n v="1724"/>
    <m/>
    <s v="-"/>
    <s v="-"/>
    <s v="-"/>
    <s v="-"/>
    <s v="-"/>
    <s v="要"/>
    <s v="-"/>
    <s v="・負荷率管理_x000a_・實施定期掃除 (工事日)"/>
    <x v="1"/>
    <x v="1"/>
    <x v="1"/>
    <x v="0"/>
    <x v="1"/>
    <x v="1"/>
    <x v="0"/>
    <s v="CLOSE"/>
    <s v="CLOSE"/>
    <n v="1"/>
    <m/>
  </r>
  <r>
    <n v="1480"/>
    <x v="72"/>
    <s v="AFK"/>
    <s v="OFF切"/>
    <s v="鄭吉勝"/>
    <s v="機械系"/>
    <s v="位置決め"/>
    <s v="ADT以外"/>
    <s v="異常報告書（中文）共有フォルダ\201501以降\20150620OFF1　位置決め動作異常.xlsx"/>
    <m/>
    <s v="OFF切1　位置決め動作異常"/>
    <s v="無更換履歷_x000a_經年累月下的劣化"/>
    <s v="追加定修工事時的點檢項目_x000a_與設技協商後決定更換頻度"/>
    <s v="初回"/>
    <n v="65"/>
    <n v="629"/>
    <m/>
    <s v="-"/>
    <s v="-"/>
    <s v="-"/>
    <s v="-"/>
    <s v="-"/>
    <s v="要"/>
    <s v="要"/>
    <s v="・實施定期點檢確認"/>
    <x v="1"/>
    <x v="1"/>
    <x v="1"/>
    <x v="0"/>
    <x v="1"/>
    <x v="1"/>
    <x v="2"/>
    <s v="CLOSE"/>
    <s v="CLOSE"/>
    <n v="1"/>
    <m/>
  </r>
  <r>
    <n v="1481"/>
    <x v="72"/>
    <s v="AFK"/>
    <s v="OFF切"/>
    <s v="鄭吉勝"/>
    <s v="機械系"/>
    <s v="洗浄機"/>
    <s v="ADT以外"/>
    <s v="異常報告書（中文）共有フォルダ\201501以降\20150620OFF2　ブラシ洗浄部スプレーポンプ過負荷異常.xlsx"/>
    <m/>
    <s v="OFF切2ライン　Brush洗浄部Spray pump過負荷"/>
    <s v="無更換履歷_x000a_經年累月下的劣化"/>
    <s v="追加定修工事時的點檢項目_x000a_與設技協商後決定更換頻度"/>
    <s v="初回"/>
    <n v="45"/>
    <n v="309"/>
    <m/>
    <s v="-"/>
    <s v="-"/>
    <s v="-"/>
    <s v="-"/>
    <s v="-"/>
    <s v="要"/>
    <s v="要"/>
    <s v="・實施定期點檢確認"/>
    <x v="1"/>
    <x v="1"/>
    <x v="1"/>
    <x v="0"/>
    <x v="1"/>
    <x v="1"/>
    <x v="2"/>
    <s v="CLOSE"/>
    <s v="CLOSE"/>
    <n v="1"/>
    <m/>
  </r>
  <r>
    <n v="1482"/>
    <x v="73"/>
    <s v="高砂"/>
    <s v="BF"/>
    <s v="鄭吉勝"/>
    <s v="機械系"/>
    <s v="TOM3檢查Booth內空調故障"/>
    <s v="ADT以外"/>
    <s v="異常報告書（中文）共有フォルダ\201501以降\20150803BF　TOM3検査ブース内エアコン故障.xlsx"/>
    <m/>
    <s v="TOM3檢查Booth內空調故障"/>
    <s v="風扇馬達與Board故障"/>
    <s v="現況BF室內機有4機，室外機有1機，因此移設AF建築物的室外機，使其成為2機體制。"/>
    <s v="初回"/>
    <n v="0"/>
    <n v="0"/>
    <m/>
    <s v="要"/>
    <s v="要"/>
    <s v="要"/>
    <s v="要"/>
    <s v="要"/>
    <s v="-"/>
    <s v="-"/>
    <s v="確認該設備狀況。包含業者定期點檢實施"/>
    <x v="0"/>
    <x v="0"/>
    <x v="0"/>
    <x v="1"/>
    <x v="0"/>
    <x v="0"/>
    <x v="3"/>
    <s v="CLOSE"/>
    <s v="CLOSE"/>
    <n v="1"/>
    <m/>
  </r>
  <r>
    <n v="1483"/>
    <x v="74"/>
    <s v="AFK"/>
    <s v="TAS"/>
    <s v="鄭吉勝"/>
    <s v="電氣系"/>
    <s v="採板設備"/>
    <s v="ADT以外"/>
    <s v="異常報告書（中文）共有フォルダ\201501以降\20150812GUT2　ROBOT採板機CABLE斷線異常.xlsx"/>
    <m/>
    <s v="採板Robot Cable Pan(CD管內)斷線"/>
    <s v="＜管理面＞_x000a_該Robot的採板有2POS，#2 T/T採板頻度較少，因此未確實確認到左右的動作。_x000a_＜設備面＞_x000a_採板POS有２處，雖然左右的可動範圍大，但是Cable Pan 比其他Line還要小145mm，才會導致金屬軟管糾纏在一起。_x000a_"/>
    <s v="＜管理面＞_x000a_以目視進行外觀點檢，但未設定Hose內部的點檢頻度，有必要時點檢。_x000a_＜設備面＞_x000a_Cable Pan的部分變更為其他Line的580mmType（報價中）_x000a__x000a_"/>
    <s v="初回"/>
    <n v="130"/>
    <n v="1441"/>
    <m/>
    <s v="情報"/>
    <s v="要"/>
    <s v="要"/>
    <s v="要"/>
    <s v="要"/>
    <s v="要"/>
    <s v="-"/>
    <s v="針對採板ROBOT Cable Pan中的CD管配線進行點檢確認。_x000a_1. ROBOT Cable Pan的直徑大小_x000a_2. CD管內的Cable有無線路折損狀況"/>
    <x v="1"/>
    <x v="0"/>
    <x v="0"/>
    <x v="1"/>
    <x v="0"/>
    <x v="1"/>
    <x v="0"/>
    <s v="CLOSE"/>
    <s v="CLOSE"/>
    <n v="1"/>
    <m/>
  </r>
  <r>
    <n v="1484"/>
    <x v="75"/>
    <s v="高砂"/>
    <s v="BF"/>
    <s v="鄭吉勝"/>
    <s v="機械系"/>
    <s v="BDS"/>
    <s v="ADT以外"/>
    <s v="異常報告書（中文）共有フォルダ\201501以降\20151008　BF BDS軸受架台溶接部亀裂.xls"/>
    <s v="異常報告書（中文）共有フォルダ\201501以降\★BDS軸受架台溶接部亀裂橫展開確認DATA"/>
    <s v="BDS　軸受架台焊接部位亀裂"/>
    <s v="BF2Br的BDS在搬運玻璃待機時，整個ARM發生搖晃的狀況。_x000a_焊接部位的疲勞破壞_x000a_"/>
    <s v="利用補強PLATE進行重新焊接"/>
    <s v="初回"/>
    <n v="0"/>
    <n v="0"/>
    <m/>
    <s v="要"/>
    <s v="要"/>
    <s v="要"/>
    <s v="要"/>
    <s v="要"/>
    <s v="-"/>
    <s v="-"/>
    <s v="BDS　軸受架實施點檢Crack有無"/>
    <x v="0"/>
    <x v="0"/>
    <x v="0"/>
    <x v="1"/>
    <x v="0"/>
    <x v="0"/>
    <x v="0"/>
    <s v="CLOSE"/>
    <s v="CLOSE"/>
    <n v="1"/>
    <m/>
  </r>
  <r>
    <n v="1485"/>
    <x v="75"/>
    <s v="高砂"/>
    <s v="BF"/>
    <s v="鄭吉勝"/>
    <s v="電氣系"/>
    <s v="縦切機"/>
    <s v="ADT以外"/>
    <s v="異常報告書（中文）共有フォルダ\201501以降\20151008BF　縦切機SEQUENCER異常.xls"/>
    <m/>
    <s v="縱切機シーケンサー異常"/>
    <s v="推定原因（設技見解）_x000a_Sequencer PLC發出警報①受到雜訊影響、②機器（CPU UNIT、MOTION UNIT、SEQUENCER BASE UNIT）異常"/>
    <s v="SEQUENCER BASE UNIT更換"/>
    <s v="初回"/>
    <n v="30"/>
    <n v="1600"/>
    <m/>
    <s v="情報"/>
    <s v="情報"/>
    <s v="情報"/>
    <s v="情報"/>
    <s v="情報"/>
    <s v="情報"/>
    <s v="情報"/>
    <s v="情報共有"/>
    <x v="1"/>
    <x v="1"/>
    <x v="1"/>
    <x v="0"/>
    <x v="1"/>
    <x v="0"/>
    <x v="0"/>
    <s v="CLOSE"/>
    <s v="CLOSE"/>
    <e v="#DIV/0!"/>
    <m/>
  </r>
  <r>
    <n v="1486"/>
    <x v="76"/>
    <s v="高砂"/>
    <s v="TAS"/>
    <s v="鄭吉勝"/>
    <s v="機械系"/>
    <s v="WIT1號線投入機昇降LM GUIDE(ガイド)破損"/>
    <s v="ADT以外"/>
    <s v="異常報告書（中文）共有フォルダ\201501以降\20151018TAS　WIT NO1投入機(樂樂手)昇降LM GUIDE破損.xls"/>
    <m/>
    <s v="樂樂手朝向吸著位置下降的途中 脫離了LM GUIDE的軌道"/>
    <s v="曾經針對LM GUIDE軌道的部分進行給脂，GUIDE的培林部位 未給脂。結果導致 GUIDE的培林生鏽，培林脫落之後，該部位出現的縫隙影響到LM GUIDE軌道 繼而破損。"/>
    <s v="實施備品更換。_x000a_於現場張貼這次發生的異常內容，並註記 給脂日期及下回的給脂日期 進行管理。"/>
    <s v="初回"/>
    <n v="440"/>
    <n v="18923"/>
    <m/>
    <s v="-"/>
    <s v="-"/>
    <s v="-"/>
    <s v="-"/>
    <s v="-"/>
    <s v="要"/>
    <s v="要"/>
    <s v="1.LM GUIDE確認_x000a_2.定期給指明確化"/>
    <x v="1"/>
    <x v="1"/>
    <x v="1"/>
    <x v="0"/>
    <x v="1"/>
    <x v="1"/>
    <x v="2"/>
    <s v="CLOSE"/>
    <s v="CLOSE"/>
    <n v="1"/>
    <m/>
  </r>
  <r>
    <n v="1487"/>
    <x v="77"/>
    <s v="ADT"/>
    <s v="YF"/>
    <s v="鄭吉勝"/>
    <s v="機械系"/>
    <s v="横切機"/>
    <s v="ADT内対応"/>
    <s v="異常報告書（中文）共有フォルダ\201501以降\20150919 YF本線橫切NO1走行皮帶斷裂異常.xls"/>
    <m/>
    <s v="本線橫切機＃1走行皮帶斷裂異常"/>
    <s v="長期間使用による経年劣化"/>
    <s v="1.工事日を利用し1回/6ヶ月の点検実施_x000a_2.年度修繕計画に項目を追加"/>
    <s v="初回"/>
    <n v="5"/>
    <n v="71"/>
    <m/>
    <s v="情報"/>
    <s v="情報"/>
    <s v="情報"/>
    <s v="情報"/>
    <s v="情報"/>
    <s v="情報"/>
    <s v="情報"/>
    <s v="情報共有"/>
    <x v="1"/>
    <x v="1"/>
    <x v="1"/>
    <x v="0"/>
    <x v="1"/>
    <x v="0"/>
    <x v="0"/>
    <s v="CLOSE"/>
    <s v="CLOSE"/>
    <e v="#DIV/0!"/>
    <m/>
  </r>
  <r>
    <n v="1488"/>
    <x v="78"/>
    <s v="ADT"/>
    <s v="ZF"/>
    <s v="鄭吉勝"/>
    <s v="電氣系"/>
    <s v="位置決め"/>
    <s v="他拠点報告"/>
    <s v="異常報告書（中文）共有フォルダ\201501以降\20150928  ZF 1BR引入板揃異常報告.xlsx"/>
    <m/>
    <s v="1BR引込み板揃え動作不可"/>
    <s v="1 従来1回/3年の冷修での交換という管理になっていた。_x000a_2 サーボアンプバッテリー電圧低下で重故障となり警報リセット及び動作不可となるソフトであった。"/>
    <s v="1 冷修間隔も延長されている事から_x000a_今後は1回/2年、冷修の2回/4年の交換サイクルへ管理基準を変更する。年度修繕計画に点検項目を追加する_x000a_2 サーボアンプバッテリー電圧が低下してもモーター駆動には影響は出ないため軽故障（警報のみ）へとソフト変更実施"/>
    <s v="初回"/>
    <m/>
    <n v="372.39"/>
    <m/>
    <s v="要"/>
    <s v="要"/>
    <s v="要"/>
    <s v="要"/>
    <s v="要"/>
    <s v="情報"/>
    <s v="情報"/>
    <s v="1.サーボアンプバッテリ點檢確認_x000a_2.サーボアンプバッテリー電圧が低下してもモーター駆動には影響は出ないため軽故障（警報のみ）へとソフト変更実施"/>
    <x v="0"/>
    <x v="0"/>
    <x v="0"/>
    <x v="1"/>
    <x v="0"/>
    <x v="0"/>
    <x v="0"/>
    <s v="CLOSE"/>
    <s v="CLOSE"/>
    <n v="1"/>
    <m/>
  </r>
  <r>
    <n v="1489"/>
    <x v="79"/>
    <s v="AFK"/>
    <s v="FF"/>
    <s v="鄭吉勝"/>
    <s v="機械系"/>
    <s v="TOM3ブース内駆動部"/>
    <s v="ADT以外"/>
    <s v="異常報告書（中文）共有フォルダ\201501以降\20151110FF　TOM3 Booth內驅動部異常.xlsx"/>
    <m/>
    <s v="本線駆動部（ラインシャフト）マイタギアBOX破損"/>
    <s v="設備的原因_x000a_1.長期使用により、チェーンが伸びていた。_x000a_2. チェーンレール部分がＲ加工されていないかった。_x000a_管理的な原因_x000a_1. 検査ブース内に関する点検が行われなかった。"/>
    <s v="1. 伸びたチェーン交換実施_x000a_2. 変形したスプロケットベース修正_x000a_3. 破損したギアBOX交換_x000a_4. チェーンレールのＲ加工_x000a_5. 駆動部確認点検周期を選定_x000a_6. パトロールチェックシート内容を修正する"/>
    <s v="初回"/>
    <n v="175"/>
    <n v="4498"/>
    <m/>
    <s v="要"/>
    <s v="要"/>
    <s v="要"/>
    <s v="要"/>
    <s v="要"/>
    <s v="-"/>
    <s v="-"/>
    <s v="請於工事日重新確認一次鍊條護蓋是否有導角_x000a_、惰輪調整具合(狀況)"/>
    <x v="0"/>
    <x v="0"/>
    <x v="0"/>
    <x v="1"/>
    <x v="0"/>
    <x v="0"/>
    <x v="0"/>
    <s v="CLOSE"/>
    <s v="CLOSE"/>
    <n v="1"/>
    <m/>
  </r>
  <r>
    <n v="1490"/>
    <x v="80"/>
    <s v="ADT"/>
    <s v="JF"/>
    <s v="鄭吉勝"/>
    <s v="檢查系"/>
    <s v="TOM3"/>
    <s v="他拠点報告"/>
    <s v="異常報告書（中文）共有フォルダ\201501以降\20151123_JF-TOM畫處PC20_HDD故障.xlsx"/>
    <m/>
    <s v="TOM3 画処PC 20 HDD故障"/>
    <s v="ハードがBad Trackしたため、資料と転送の効率が異常になり、Image PCが特定の条件で遅延と資料転送不可となり、 1/100 Inch Pulse 異常が発生した。"/>
    <s v="1. TOM3 Image20 PC更換預備HDD。_x000a_2.更換硬碟後參數確認及欠點檢出確認。"/>
    <s v="再発"/>
    <n v="0"/>
    <n v="46"/>
    <m/>
    <s v="情報"/>
    <s v="情報"/>
    <s v="情報"/>
    <s v="情報"/>
    <s v="情報"/>
    <s v="-"/>
    <s v="-"/>
    <s v="情報共有"/>
    <x v="1"/>
    <x v="1"/>
    <x v="1"/>
    <x v="0"/>
    <x v="1"/>
    <x v="0"/>
    <x v="0"/>
    <s v="CLOSE"/>
    <s v="CLOSE"/>
    <e v="#DIV/0!"/>
    <m/>
  </r>
  <r>
    <n v="1491"/>
    <x v="81"/>
    <s v="高砂"/>
    <s v="GF"/>
    <s v="何坤擇"/>
    <s v="電氣系"/>
    <s v="紙巻機"/>
    <s v="ADT以外"/>
    <s v="異常報告書（中文）共有フォルダ\201501以降\20151013GF　紙巻機排出皮帶伺服馬達異常.xls"/>
    <m/>
    <s v="紙巻機排出皮帶Servo馬達異常"/>
    <s v="1.分解馬達時、發現内部有很多鐵粉，推測 馬達軸心經過長時間的運轉後 發生偏移、Shaft與Bearing摩擦 導致Bearing產生摩耗才會出現鐵粉出現。                                  2.Shaft軸心偏移・Bearing不良導致馬達負荷上升、致使發生這次的異常。                      3.未定期確認Servo負荷率。"/>
    <s v="1.更換Servo馬達新規、並實施對芯調整。       2.針對現場使用Servo馬達的機器整理列表、每週確認1回負荷率。(10/15起實施)"/>
    <s v="初回"/>
    <n v="131"/>
    <n v="3602"/>
    <m/>
    <s v="情報"/>
    <s v="情報"/>
    <s v="情報"/>
    <s v="要"/>
    <s v="要"/>
    <s v="要"/>
    <s v="-"/>
    <s v="1.定期確認Servo馬達負荷率並記錄。                           _x000a_2.發生如有逐漸偏高聯絡設備技術確認。"/>
    <x v="1"/>
    <x v="1"/>
    <x v="1"/>
    <x v="1"/>
    <x v="0"/>
    <x v="1"/>
    <x v="0"/>
    <s v="CLOSE"/>
    <s v="CLOSE"/>
    <n v="1"/>
    <m/>
  </r>
  <r>
    <n v="1492"/>
    <x v="82"/>
    <s v="AFK"/>
    <s v="LF"/>
    <s v="何坤擇"/>
    <s v="機械系"/>
    <s v="紙巻機"/>
    <s v="ADT以外"/>
    <s v="異常報告書（中文）共有フォルダ\201501以降\20151126LF　1Br  IZUMI製紙巻機 排出Belt駆動部中間軸破損.xls"/>
    <m/>
    <s v="紙巻機出紙皮帶驅動Coupling中間軸 Key 溝槽破損"/>
    <s v="1. 推測 出紙皮帶在回轉、停止之際發生反復荷重、 中間軸的Key 溝槽發生疲勞破壞　（中間軸的強度不足）                                  2. 出紙皮帶停止之際產生了後座力、但當下僅針對Coupling進行目視點檢、未察覺中間軸已有所磨耗                                           ※2015年9月10日變更了Coupling Type, 相關位置也有所改變, 設置了中間軸                          變更理由：板彈簧破裂頻度上升（1回/年 左右）Line 速度為3600m/Hr、推測彈簧負荷過大 導致"/>
    <s v="重新審視並製作中間軸的外徑Size [參照圖1]※ 設置改良品之後、解決了在皮帶停止時所產生的後座力                                                       今後對策: 於每回工事日進行 中間軸 Key Set Bolt鎖緊及動作狀態確認"/>
    <s v="初回"/>
    <m/>
    <n v="327"/>
    <m/>
    <s v="-"/>
    <s v="-"/>
    <s v="-"/>
    <s v="要"/>
    <s v="要"/>
    <s v="要"/>
    <s v="-"/>
    <s v="1.與設備技術確認ADT使用型號是否相同。並與對應。                   2.工事日時進行鎖固確認。"/>
    <x v="1"/>
    <x v="1"/>
    <x v="1"/>
    <x v="1"/>
    <x v="0"/>
    <x v="1"/>
    <x v="0"/>
    <s v="CLOSE"/>
    <s v="CLOSE"/>
    <n v="1"/>
    <m/>
  </r>
  <r>
    <n v="1493"/>
    <x v="83"/>
    <s v="ADT"/>
    <s v="ZF"/>
    <s v="何坤擇"/>
    <s v="機械系"/>
    <s v="P詰め機"/>
    <s v="他拠点報告"/>
    <s v="異常報告書（中文）共有フォルダ\201501以降\20151026ZF　1P P詰め板倒し油圧ホース破損報告（中日文版）.xlsx"/>
    <m/>
    <s v="1P P詰板倒油管破損"/>
    <s v="P詰起倒時，P詰台車之架台與油壓軟管發生接觸進而產生磨耗"/>
    <s v="1. 暫定對策: 軟管更換後、與架台會發生接觸的位置以橡膠墊塊包覆養生                          2. 恒久對策: 為使軟管部與機架不再發生接觸，將岐管部之接頭改為45°的形式，再裝設軟管                                                         其他有使用油壓軟管的地方也已建側列表、會依此實施軟管的點檢作業                              ※下次工事日進行點檢、之後以 1回/六個月的頻率實施、列入定期點檢的項目內）"/>
    <s v="初回"/>
    <m/>
    <n v="1283.5"/>
    <m/>
    <s v="要"/>
    <s v="要"/>
    <s v="要"/>
    <s v="情報"/>
    <s v="情報"/>
    <s v="-"/>
    <s v="-"/>
    <s v="1.對策項目恆展開實施。                                                2.列入定期點檢確實實施。"/>
    <x v="0"/>
    <x v="0"/>
    <x v="0"/>
    <x v="0"/>
    <x v="1"/>
    <x v="0"/>
    <x v="0"/>
    <s v="CLOSE"/>
    <s v="CLOSE"/>
    <n v="1"/>
    <m/>
  </r>
  <r>
    <n v="1494"/>
    <x v="84"/>
    <s v="ADT"/>
    <s v="JF"/>
    <s v="何坤擇"/>
    <s v="檢查系"/>
    <s v="TOM3"/>
    <s v="他拠点報告"/>
    <s v="異常報告書（中文）共有フォルダ\201501以降\20151123_JF-TOM畫處PC20_HDD故障.xlsx"/>
    <m/>
    <s v="JF TOM3 畫處PC 20 HDD故障"/>
    <s v="因為硬碟壞軌造成資料及傳輸效率異常,導致Image PC 在特定條件下延遲或無法傳送資料,造成1/100 Inch Pulse 異常。"/>
    <s v="1. TOM3 Image20 PC更換預備HDD。                                           2.更換硬碟後參數確認及欠點檢出確認。"/>
    <s v="再発"/>
    <n v="0"/>
    <n v="46"/>
    <m/>
    <s v="要"/>
    <s v="要"/>
    <s v="要"/>
    <s v="要"/>
    <s v="要"/>
    <s v="-"/>
    <s v="-"/>
    <s v="1.工事日定期會確認 TOM3 各硬碟 SMART 狀態。                         2.對策項目恆展開實施。"/>
    <x v="0"/>
    <x v="0"/>
    <x v="0"/>
    <x v="1"/>
    <x v="0"/>
    <x v="0"/>
    <x v="0"/>
    <s v="CLOSE"/>
    <s v="CLOSE"/>
    <n v="1"/>
    <m/>
  </r>
  <r>
    <n v="1495"/>
    <x v="85"/>
    <s v="ADT"/>
    <s v="JF"/>
    <s v="何坤擇"/>
    <s v="檢查系"/>
    <s v="TOM3"/>
    <s v="他拠点報告"/>
    <s v="異常報告書（中文）共有フォルダ\201501以降\20151213JF　TOM_MCCTR=0トラブル報告rev1.xlsx"/>
    <m/>
    <s v="JF TOM MCCTR =0 異常"/>
    <s v="1. ATSC 一濑先生的見解說明到 MCCTR=0 偶爾會遇到，但這在正常容許範圍內，所以推測是TOM檢查軟體的問題。                                                           2. ENG 佐野先生調查的結果，之前在ZF、FF也有發生過，但記錄上是寫著已對策完畢，所以先排除了ACE方面的問題。                                                           3. NTC 業者TEST後的答覆證實是 TOM Host 軟體內部有不具合。"/>
    <s v="TOM3 Host PC  Software 已經由 NTC 業者在進行修正的準備。                                          ENG 佐野先生的說明:發生機率是「MCCTR=0  1/10000」×「Ring Buffer 先端約 1/10」的微乎其微的機會才會發生。"/>
    <s v="初回"/>
    <n v="0"/>
    <n v="9"/>
    <m/>
    <s v="情報"/>
    <s v="情報"/>
    <s v="情報"/>
    <s v="情報"/>
    <s v="情報"/>
    <s v="-"/>
    <s v="-"/>
    <s v="情報共有"/>
    <x v="1"/>
    <x v="1"/>
    <x v="1"/>
    <x v="0"/>
    <x v="1"/>
    <x v="0"/>
    <x v="0"/>
    <s v="CLOSE"/>
    <s v="CLOSE"/>
    <e v="#DIV/0!"/>
    <m/>
  </r>
  <r>
    <n v="1496"/>
    <x v="86"/>
    <s v="AFK"/>
    <s v="FF"/>
    <s v="何坤擇"/>
    <s v="機械系"/>
    <s v="C/V"/>
    <s v="ADT以外"/>
    <s v="異常報告書（中文）共有フォルダ\201501以降\20151221FF　本線増速CV№5凸輪離合器異常.xlsx"/>
    <m/>
    <s v="本線増速conv'#5停止異常"/>
    <s v="推測為離合器內的凸輪磨耗影響回轉不良，拆解後才確認到、光憑外觀無法確認到明顯的磨耗。                                              設　　　置：2008年3月（冷修時）                        歷　  　經：6年9個月"/>
    <s v="1. 更換備品                                                      2. 由於本線増速C/V ＃5、＃6時常保持一定的速度，以撤除為方針。                                             3. MZ　Ｔｙｐｅ原本已經準備好要更新了、不過這個部分也檢討要撤掉。"/>
    <s v="初回"/>
    <n v="55"/>
    <n v="1414"/>
    <m/>
    <s v="要"/>
    <s v="要"/>
    <s v="要"/>
    <s v="要"/>
    <s v="要"/>
    <s v="-"/>
    <s v="-"/>
    <s v="工事日進行點檢確認。"/>
    <x v="0"/>
    <x v="0"/>
    <x v="0"/>
    <x v="1"/>
    <x v="0"/>
    <x v="0"/>
    <x v="0"/>
    <s v="CLOSE"/>
    <s v="CLOSE"/>
    <n v="1"/>
    <m/>
  </r>
  <r>
    <n v="1497"/>
    <x v="87"/>
    <s v="高砂"/>
    <s v="TAS"/>
    <s v="何坤擇"/>
    <s v="機械系"/>
    <s v="投入ラクラクハンド"/>
    <s v="ADT以外"/>
    <s v="異常報告書（中文）共有フォルダ\201601以降\20160112TAS　WIT_1 LINE連結投入機HAND與ARM的HAND側的焊接部位龜裂.xls"/>
    <m/>
    <s v="WIT#1 LINE　投入機ＨＡＮＤ與ARM　靠近HAND側的焊接部位發生龜裂"/>
    <s v="1. 經年累月重複來回走行、導致疲勞龜裂。（約7年）                                        2. 龜裂看起來從很久以前就開始有了。                 3. 由於該部位並未列入點檢項目，所以從來沒有點檢過、才會發生這次的異常。"/>
    <s v="1. 針對龜裂處重新進行焊接對應。                                  2. 1年實施1回焊接部探傷試驗。"/>
    <s v="初回"/>
    <n v="120"/>
    <n v="3158"/>
    <m/>
    <s v="-"/>
    <s v="-"/>
    <s v="-"/>
    <s v="要"/>
    <s v="要"/>
    <s v="要"/>
    <s v="-"/>
    <s v="1.對策項目恆展開實施。                                                2.列入定期點檢確實實施。"/>
    <x v="1"/>
    <x v="1"/>
    <x v="1"/>
    <x v="1"/>
    <x v="0"/>
    <x v="1"/>
    <x v="0"/>
    <s v="CLOSE"/>
    <s v="CLOSE"/>
    <n v="1"/>
    <m/>
  </r>
  <r>
    <n v="1498"/>
    <x v="88"/>
    <s v="AFK"/>
    <s v="TAS"/>
    <s v="何坤擇"/>
    <s v="機械系"/>
    <s v="紙巻機"/>
    <s v="ADT以外"/>
    <s v="異常報告書（中文）共有フォルダ\201601以降\20160105GUT　GUT2紙巻機切刀昇降TIME OVER.xlsx"/>
    <m/>
    <s v="紙巻機切刀動作異常（起動刃昇降TIME OVER）"/>
    <s v="在10天以前已經實施過定期更換 (之前發生過異常)，於機械室進行維修保養後，才剛剛針對每處UNIT進行了更換。                                                                接觸痕跡附近的固定螺絲也沒有鬆脫的現象，所以推測是在維修保養上的調整不具合，導致上下刀刃持續磨擦使溝槽的間距變大，切刀上升時有困難，才會發生此異常。"/>
    <s v="＜管理面＞                                                     1. 日常巡檢時持續確認動作及異音。                ＜設備面＞                                              1.確認起動刃有無彎曲變形。                      2.針對LM-Guide的Bearing Block及CYL的托架精度進行確認。                                           3.實施除鏽及手動切斷測試。"/>
    <s v="初回"/>
    <n v="175"/>
    <n v="859"/>
    <m/>
    <s v="-"/>
    <s v="-"/>
    <s v="-"/>
    <s v="要"/>
    <s v="要"/>
    <s v="要"/>
    <s v="-"/>
    <s v="1.對策項目恆展開實施。                                                2.列入定期點檢確實實施。                                      3.與設備技術討論往後更換方案方式。"/>
    <x v="1"/>
    <x v="1"/>
    <x v="1"/>
    <x v="1"/>
    <x v="0"/>
    <x v="1"/>
    <x v="0"/>
    <s v="CLOSE"/>
    <s v="CLOSE"/>
    <n v="1"/>
    <m/>
  </r>
  <r>
    <n v="1499"/>
    <x v="89"/>
    <s v="尼崎"/>
    <s v="XF"/>
    <s v="何坤擇"/>
    <s v="機械系"/>
    <s v="C/V"/>
    <s v="ADT以外"/>
    <s v="異常報告書（中文）共有フォルダ\201601以降\20160119XF　本線増速CV NO5 CAM CLUTCH離合器打滑異常.xlsx"/>
    <m/>
    <s v="本線増速C/V　NO5　Cam Clutch 離合器打滑異常"/>
    <s v="設技見解判斷為經年累月所致之劣化※從XF2的START開始約使用6年"/>
    <s v="永久對應，要先確認技開及ENG方面的回覆之後再對應"/>
    <s v="初回"/>
    <n v="5.5"/>
    <n v="66"/>
    <m/>
    <s v="要"/>
    <s v="要"/>
    <s v="要"/>
    <s v="要"/>
    <s v="要"/>
    <s v="-"/>
    <s v="-"/>
    <s v="工事日進行點檢確認。"/>
    <x v="0"/>
    <x v="0"/>
    <x v="0"/>
    <x v="1"/>
    <x v="0"/>
    <x v="0"/>
    <x v="0"/>
    <s v="CLOSE"/>
    <s v="CLOSE"/>
    <n v="1"/>
    <m/>
  </r>
  <r>
    <n v="1500"/>
    <x v="90"/>
    <s v="AFK"/>
    <s v="TAS"/>
    <s v="何坤擇"/>
    <s v="電氣系"/>
    <s v="T/T №2"/>
    <s v="ADT以外"/>
    <s v="異常報告書（中文）共有フォルダ\201601以降\20160204GUT　PL與RB發生衝撞.xlsx"/>
    <m/>
    <s v="P/L與RB發生衝撞"/>
    <s v="1. 在未設置G5.5 PL檢知Senser的狀態下 直接使用設備。                                       2. 於PL檢知Senser設置磁鐵，解除Interlock後生產。                                         3. 誤以為只要在T/P上面選取PL TYPE就可以在自動補正的狀態下採板。"/>
    <s v="1. 因為G5.5出貨時有G6和G5.5兩種積載PL的類型，將檢討 不同的PL TYPE  的補正值能不能直接在T/P 被反映出來。"/>
    <s v="初回"/>
    <n v="148"/>
    <n v="1289"/>
    <m/>
    <s v="-"/>
    <s v="要"/>
    <s v="要"/>
    <s v="要"/>
    <s v="要"/>
    <s v="要"/>
    <s v="-"/>
    <s v="1. 確認現狀設備是否有各型式PL的感應SENSOR。               2. 確認軟體Interlock是否正常。"/>
    <x v="1"/>
    <x v="0"/>
    <x v="0"/>
    <x v="1"/>
    <x v="0"/>
    <x v="1"/>
    <x v="0"/>
    <s v="CLOSE"/>
    <s v="CLOSE"/>
    <n v="1"/>
    <m/>
  </r>
  <r>
    <n v="1501"/>
    <x v="91"/>
    <s v="尼崎"/>
    <s v="XF"/>
    <s v="何坤擇"/>
    <s v="機械系"/>
    <s v="採板設備"/>
    <s v="ADT以外"/>
    <s v="異常報告書（中文）共有フォルダ\201601以降\20160205XF　2BR　5POS BDS塞車警報異常.xlsx"/>
    <m/>
    <s v="2BR　5POS　塞車警報異常"/>
    <s v="5P異常時的塞車警報在2/5 導入，原本5P的採板C/V在4P重故障時 應該必須停止，但是軟體的條件 卻是設定 當4POS發生輕故障or重故障 下會停止，所以第一次發生5P 吸著異常時，因4P發生了行先異常(輕故障)，警報也未解除的狀況下，才會在5P發生吸著異常警報之後，接著發生了"/>
    <s v="1. 導入軟體之際確認軟體内容（確認變更內容）                                                                 2. 另行與設技商量輕故障時的警報如何設置   3. 須針對軟體導入時的測試項目由製造設技進行軟體導入之異常 KY"/>
    <s v="初回"/>
    <n v="57.5"/>
    <n v="1731"/>
    <m/>
    <s v="情報"/>
    <s v="情報"/>
    <s v="情報"/>
    <s v="情報"/>
    <s v="情報"/>
    <s v="-"/>
    <s v="-"/>
    <s v="1. 情報聯絡。                                              2. 有進行軟體修改後，要確實進行相關測試。"/>
    <x v="1"/>
    <x v="1"/>
    <x v="1"/>
    <x v="0"/>
    <x v="1"/>
    <x v="0"/>
    <x v="0"/>
    <s v="CLOSE"/>
    <s v="CLOSE"/>
    <e v="#DIV/0!"/>
    <m/>
  </r>
  <r>
    <n v="1502"/>
    <x v="92"/>
    <s v="尼崎"/>
    <s v="XF"/>
    <s v="何坤擇"/>
    <s v="機械系"/>
    <s v="C/V"/>
    <s v="ADT以外"/>
    <s v="異常報告書（中文）共有フォルダ\201601以降\20160223XF　2BR　4POS　旋回CV SWIVEL JOINT旋轉接頭 配管漏油異常.xlsx"/>
    <m/>
    <s v="2BR　4POS　旋回C/VSWIVEL JOINT旋轉接頭部配管漏油"/>
    <s v="更換配管時，袋型螺帽部的Sleeve套筒部分未確實裝入就直接鎖上螺栓，在經過幾次的動作確認之後，該部位受到擠壓，以致配管呈現稍微鬆脫的狀態，從縫隙處發生漏油"/>
    <s v="1. 重新審視配管連接時螺帽固定之確認方式※連接後重新進行了內部確認，拆除配管並確認內部鉚接加工的部位"/>
    <s v="初回"/>
    <n v="0"/>
    <n v="0"/>
    <m/>
    <s v="情報"/>
    <s v="情報"/>
    <s v="情報"/>
    <s v="情報"/>
    <s v="情報"/>
    <s v="-"/>
    <s v="-"/>
    <s v="1.進行管路更後要確實是否鎖固OK。                         2.要進行試運轉確認沒有問題後才可恢復生產。"/>
    <x v="1"/>
    <x v="1"/>
    <x v="1"/>
    <x v="0"/>
    <x v="1"/>
    <x v="0"/>
    <x v="0"/>
    <s v="CLOSE"/>
    <s v="CLOSE"/>
    <e v="#DIV/0!"/>
    <m/>
  </r>
  <r>
    <n v="1503"/>
    <x v="93"/>
    <s v="高砂"/>
    <s v="BF"/>
    <s v="何坤擇"/>
    <s v="機械系"/>
    <s v="紙巻機"/>
    <s v="ADT以外"/>
    <s v="異常報告書（中文）共有フォルダ\201601以降\20160313BF窯 1BR紙巻機エアシャフト折損（追記）.xlsx"/>
    <m/>
    <s v=" 1BR紙巻機AIR SHAFT折損"/>
    <s v="■紙巻機Ready OFF的原因                         推測AIR SHAFT的軸端斷裂後，運轉時振動變大，平台的位置跑掉 近接Senser 才會OFF。                                                     ■Airshaft的折損原因                                    由折損部位的斷裂狀況看起來，推測是從M10固定用螺絲部位開始斷掉。"/>
    <s v="・恒久對策的部分會另外與設技協議                          暫定對策：由製造針對預備AIR SHAFT的軸端部進行點檢。                                                   進行吊掛作業時, 軸端部位不與尼龍束帶干涉。                                                               ※降低對軸端部的負荷"/>
    <s v="初回"/>
    <m/>
    <n v="3523"/>
    <m/>
    <s v="要"/>
    <s v="要"/>
    <s v="要"/>
    <s v="要"/>
    <s v="要"/>
    <s v="-"/>
    <s v="-"/>
    <s v="1.對策項目恆展開實施。"/>
    <x v="0"/>
    <x v="0"/>
    <x v="0"/>
    <x v="1"/>
    <x v="0"/>
    <x v="0"/>
    <x v="0"/>
    <s v="CLOSE"/>
    <s v="CLOSE"/>
    <n v="1"/>
    <m/>
  </r>
  <r>
    <n v="1504"/>
    <x v="94"/>
    <s v="ADT"/>
    <s v="KF"/>
    <s v="曾隆盛"/>
    <s v="機械系"/>
    <s v="C/V"/>
    <s v="他拠点報告"/>
    <s v="異常報告書（中文）共有フォルダ\201601以降\20160325KF 2BR採板CV3-3 SERVO異常.xls"/>
    <m/>
    <s v="2Br採板CV 3-3 SERVO異常 "/>
    <s v="SERVO Motor 軸承不良。_x000a_(上回更換日 2013/5/9 )"/>
    <s v="1. 確認並檢討SERVO Motor 軸承的壽命及_x000a_   更換週期。_x000a_2. 定期確認SERVO Motor實效負荷率（1回_x000a_    /週）_x000a_3. 實效負荷率到了警示等級，且該設備無_x000a_   法停止的話，須每日進行實效負荷率的_x000a_   確認。_x000a_4. 實效負荷率達到異常等級時，須立即點_x000a_   檢更換。"/>
    <s v="初回"/>
    <n v="162"/>
    <n v="532"/>
    <m/>
    <s v="要"/>
    <s v="要"/>
    <s v="要"/>
    <s v="要"/>
    <s v="要"/>
    <s v="要"/>
    <s v="-"/>
    <s v="1.對策項目恆展開實施。"/>
    <x v="0"/>
    <x v="0"/>
    <x v="0"/>
    <x v="1"/>
    <x v="0"/>
    <x v="1"/>
    <x v="0"/>
    <s v="CLOSE"/>
    <s v="CLOSE"/>
    <n v="1"/>
    <m/>
  </r>
  <r>
    <n v="1505"/>
    <x v="95"/>
    <s v="ADT"/>
    <s v="ZF"/>
    <s v="曾隆盛"/>
    <s v="電氣系"/>
    <s v="ACE"/>
    <s v="他拠点報告"/>
    <s v="異常報告書（中文）共有フォルダ\201601以降\20160506ZF  ACE NO1PC異常報告.xlsx"/>
    <m/>
    <s v="ACE #1異常"/>
    <s v="・這次故障的PC是2世代前舊型DELL製PC。_x000a_    ※SIEMENS製PC在之前故障的時候，有請MAKER修理，進行Running Test。實施後，有送回ADT，但是沒有做更換。_x000a_・因為PC POWER SUPPLY故障，電源無法供給，就將PC關機了。 _x000a_     ※每3個月實施一次定期的#1PC（舊型DELL）跟#2PC（舊型DELL）的切替。（SIEMENS製當作#3預備來保管著）_x000a_    "/>
    <s v="・雖然這次切替的預備PC是1世代前的舊型PC（SIEMENS製），但是POWER SAPPLY是2系統，就算1系統故障了，PC還是不會DOWN，還是可以使用的，所以打算在下次冷修時，替換成最新型DELL製PC，在那之前還是先使用SIEMENS製PC。_x000a_    ※SIEMENS製PC在POWER SUPPLY1系統故障時， 警報聲會響起，所以巡檢時是可以發現的。_x000a_・設備技術課的見解_x000a_    ※如果現行的新型ＡＣＥ的電源故障多發的話，需要實施電源冗長化等的改善。_x000a_     "/>
    <s v="初回"/>
    <n v="39"/>
    <n v="820"/>
    <m/>
    <s v="情報"/>
    <s v="情報"/>
    <s v="情報"/>
    <s v="情報"/>
    <s v="情報"/>
    <s v="-"/>
    <s v="-"/>
    <s v="今回のACE PC異常は古いPCを使用しているZFだけの問題でした。_x000a_他LINEはPCが新しいため問題ありません。_x000a_他窯情報聯絡"/>
    <x v="1"/>
    <x v="1"/>
    <x v="1"/>
    <x v="0"/>
    <x v="1"/>
    <x v="0"/>
    <x v="0"/>
    <s v="CLOSE"/>
    <s v="CLOSE"/>
    <e v="#DIV/0!"/>
    <m/>
  </r>
  <r>
    <n v="1506"/>
    <x v="96"/>
    <s v="AFK"/>
    <s v="HF"/>
    <s v="董明成"/>
    <s v="機械系"/>
    <s v="横切機"/>
    <s v="ADT以外"/>
    <s v="異常報告書（中文）共有フォルダ\201601以降\20160517HF　横切機No2カッター走行駆動ベルト断裂.xlsx"/>
    <m/>
    <s v="横切機No.2切刀走行驅動皮帶斷裂"/>
    <s v="疑為 Pulley軸芯偏移、皮帶鬆弛。"/>
    <s v="1. 實施定期點檢以確認有無異常。(1回/6個月)_x000a_2. 更換時規皮帶  - 主要設備冷修時更換"/>
    <s v="初回"/>
    <n v="0"/>
    <n v="0"/>
    <m/>
    <s v="要"/>
    <s v="要"/>
    <s v="要"/>
    <s v="要"/>
    <s v="要"/>
    <s v="情報"/>
    <s v="-"/>
    <s v="1.各切機點檢確認_x000a_2.更換TIMING及基準確認"/>
    <x v="0"/>
    <x v="0"/>
    <x v="0"/>
    <x v="1"/>
    <x v="0"/>
    <x v="0"/>
    <x v="0"/>
    <s v="CLOSE"/>
    <s v="CLOSE"/>
    <n v="1"/>
    <m/>
  </r>
  <r>
    <n v="1507"/>
    <x v="97"/>
    <s v="AFK"/>
    <s v="HF"/>
    <s v="董明成"/>
    <s v="電氣系"/>
    <s v="採板設備"/>
    <s v="ADT以外"/>
    <s v="異常報告書（中文）共有フォルダ\201601以降\20160519HF　2Br2Pos採板ロボット重故障停止.xlsx"/>
    <m/>
    <s v="2BR 2POS 採板ROBOT異常停止"/>
    <s v="疑為Encoder Cable 斷線_x000a_* Robot發生Communication Error (T軸Encoder Error)_x000a_ (Alarm Code :T軸 1325通信異常(Encoder)"/>
    <s v="Cable事前點檢有困難、會進行管理以確保Spare Cable數量 (目前保管2個)"/>
    <s v="初回"/>
    <n v="0"/>
    <n v="0"/>
    <m/>
    <s v="-"/>
    <s v="情報"/>
    <s v="情報"/>
    <s v="情報"/>
    <s v="情報"/>
    <s v="情報"/>
    <s v="-"/>
    <s v="1.JF類似異常(CABLEVEYOR與業者確認改善狀況)_x000a_2.備品確認"/>
    <x v="1"/>
    <x v="1"/>
    <x v="1"/>
    <x v="0"/>
    <x v="1"/>
    <x v="0"/>
    <x v="0"/>
    <s v="CLOSE"/>
    <s v="CLOSE"/>
    <e v="#DIV/0!"/>
    <m/>
  </r>
  <r>
    <n v="1508"/>
    <x v="98"/>
    <s v="AFK"/>
    <s v="IF"/>
    <s v="董明成"/>
    <s v="機械系"/>
    <s v="P詰め機"/>
    <s v="ADT以外"/>
    <s v="異常報告書（中文）共有フォルダ\201601以降\20160521IF 2Br_P詰機板揃えシリンダー油圧ホースリーク.xlsx"/>
    <m/>
    <s v="2Br P詰機板齊Cylinder油壓Hose漏油"/>
    <s v="推測 長期使用下（9年程度）産生劣化所致。"/>
    <s v="●強化整備及３交代巡檢_x000a_●調査長期使用的設備項目並依序交換"/>
    <s v="初回"/>
    <n v="0"/>
    <n v="0"/>
    <m/>
    <s v="要"/>
    <s v="要"/>
    <s v="要"/>
    <s v="-"/>
    <s v="-"/>
    <s v="-"/>
    <s v="-"/>
    <s v="1.P詰機及T/T油壓管路油漏確認_x000a_2.目前使用年數及更換基準確認"/>
    <x v="0"/>
    <x v="0"/>
    <x v="0"/>
    <x v="0"/>
    <x v="1"/>
    <x v="0"/>
    <x v="0"/>
    <s v="CLOSE"/>
    <s v="CLOSE"/>
    <n v="1"/>
    <m/>
  </r>
  <r>
    <n v="1509"/>
    <x v="99"/>
    <s v="高砂"/>
    <s v="BF"/>
    <s v="何坤擇"/>
    <s v="電氣系"/>
    <s v="採板設備"/>
    <s v="ADT以外"/>
    <s v="異常報告書（中文）共有フォルダ\201601以降\20160526BF窯 1BR_11POS Encoder Cable斷線.xlsx"/>
    <m/>
    <s v="1BR#11POS Encoder Cable斷線"/>
    <s v="電纜護蓋因金屬疲勞而發生破損、Cable斷線。                                                          BF的Robot裡面 只有從WIT移設到11POS的電纜護蓋是同款的 。                                ※破損處的鐵板厚度為3mmt"/>
    <s v="1. 檢討電纜護蓋的補強方式。                                 2. 定期進行工事日點檢。"/>
    <s v="初回"/>
    <m/>
    <n v="83"/>
    <m/>
    <s v="情報"/>
    <s v="要"/>
    <s v="要"/>
    <s v="要"/>
    <s v="要"/>
    <s v="要"/>
    <s v="-"/>
    <s v="1. 每回工事日進行點檢確認。                                 2. 請機械及電氣進行現狀相關設備是否有異常。                   3. 整備人員每回點檢要確實注意作動是否有異常。"/>
    <x v="1"/>
    <x v="0"/>
    <x v="0"/>
    <x v="1"/>
    <x v="0"/>
    <x v="1"/>
    <x v="0"/>
    <s v="CLOSE"/>
    <s v="CLOSE"/>
    <n v="1"/>
    <s v="\\172.18.154.189\mfg_public\00 製造一部共通\横展開確認\03 設備(冷修)活動相關\2016年設備活動Team資料\01 ADT設備異常情報橫展開\TAS&amp;OFF 寫真補充資料夾"/>
  </r>
  <r>
    <n v="1510"/>
    <x v="100"/>
    <s v="AFK"/>
    <s v="DF"/>
    <s v="董明成"/>
    <s v="機械系"/>
    <s v="C/V"/>
    <s v="ADT以外"/>
    <s v="異常報告書（中文）共有フォルダ\201601以降\20160601DF　2Br引入No.2 PAD CHAIN軌道折損.xlsx"/>
    <m/>
    <s v="No.2Br引入No.2FT C/V 鍊條 軌道の折損"/>
    <s v="鍊條軌道下降時撞到固定架台。_x000a_-針對0.3ｔ搬送對應 進行了PAD LEVEL調降作業、昇降cylinder的軌道下限Stopper也有鬆開向下調整、然而經過調整之後的高度 會干涉到固定架台。"/>
    <s v="- 預定重新審視鍊條軌道的構造。"/>
    <s v="初回"/>
    <n v="2.89"/>
    <n v="62.54"/>
    <m/>
    <s v="要"/>
    <s v="要"/>
    <s v="要"/>
    <s v="要"/>
    <s v="要"/>
    <s v="-"/>
    <s v="-"/>
    <s v="CF窯類似異常橫展開進度確認"/>
    <x v="0"/>
    <x v="0"/>
    <x v="0"/>
    <x v="1"/>
    <x v="0"/>
    <x v="0"/>
    <x v="0"/>
    <s v="CLOSE"/>
    <s v="CLOSE"/>
    <n v="1"/>
    <m/>
  </r>
  <r>
    <n v="1511"/>
    <x v="101"/>
    <s v="高砂"/>
    <s v="BF"/>
    <s v="董明成"/>
    <s v="機械系"/>
    <s v="紙巻機"/>
    <s v="ADT以外"/>
    <s v="異常報告書（中文）共有フォルダ\201601以降\20160622BF窯　1BR紙巻機エアシャフト軸受固定用金具脱落.xlsx"/>
    <m/>
    <s v="1BR紙巻機Air Shaft軸受固定用金具脱落"/>
    <s v="・軸承摩耗 使得Air Shaft 軸端與軸承之間的 距離變大、推測 固定用的Pin 受到回轉振動影響而脱落、以致Bolt發生折損。"/>
    <s v="・更換軸承備品_x000a_・工事日定期確認Pin・Bolt有無脱落。_x000a_※頻度的部分需與設技再次商談。"/>
    <s v="初回"/>
    <m/>
    <n v="0"/>
    <m/>
    <s v="要"/>
    <s v="要"/>
    <s v="要"/>
    <s v="要"/>
    <s v="要"/>
    <s v="-"/>
    <s v="-"/>
    <s v="1.各窯AIR SHAFT軸受點檢確認_x000a_2.備品確認"/>
    <x v="0"/>
    <x v="0"/>
    <x v="0"/>
    <x v="1"/>
    <x v="0"/>
    <x v="0"/>
    <x v="0"/>
    <s v="CLOSE"/>
    <s v="CLOSE"/>
    <n v="1"/>
    <m/>
  </r>
  <r>
    <n v="1512"/>
    <x v="102"/>
    <s v="高砂"/>
    <s v="BF"/>
    <s v="董明成"/>
    <s v="其它"/>
    <s v="採板設備"/>
    <s v="ADT以外"/>
    <s v="異常報告書（中文）共有フォルダ\201601以降\20160627【客訴對策書】BF窯素板破裂(束帶混入)最終.xlsx"/>
    <m/>
    <s v="素板割れ(インシュロック混入)"/>
    <s v="・インシュロックに繰り返し曲げ応力が掛かり破断した。"/>
    <s v="・下流移載機についてインシュロックの全更新を実施。_x000a_"/>
    <s v="初回"/>
    <n v="0"/>
    <n v="0"/>
    <m/>
    <s v="要"/>
    <s v="要"/>
    <s v="要"/>
    <s v="要"/>
    <s v="要"/>
    <s v="要"/>
    <s v="-"/>
    <s v="1.BDS/RB採板機/移載機點檢_x000a_(重點為支點會晃動之處所)"/>
    <x v="0"/>
    <x v="0"/>
    <x v="0"/>
    <x v="1"/>
    <x v="0"/>
    <x v="1"/>
    <x v="0"/>
    <s v="CLOSE"/>
    <s v="CLOSE"/>
    <n v="1"/>
    <m/>
  </r>
  <r>
    <n v="1513"/>
    <x v="103"/>
    <s v="ADT"/>
    <s v="CF"/>
    <s v="曾隆盛"/>
    <s v="機械系"/>
    <s v="C/V"/>
    <s v="ADT内対応"/>
    <s v="異常報告書（中文）共有フォルダ\201601以降\20160705 CF伸縮CV ROLL 劣化殘膠異常.xlsx"/>
    <m/>
    <s v="本線伸縮CV ROLL 兩側ROLL 劣化殘膠異常"/>
    <s v="初步判斷為優力膠老化"/>
    <s v="①拆除EF線上ROLL進行交換_x000a_②現場聯絡，優力膠不可使用酒精擦拭"/>
    <s v="初回"/>
    <n v="0"/>
    <n v="0"/>
    <m/>
    <s v="要"/>
    <s v="要"/>
    <s v="要"/>
    <s v="要"/>
    <s v="要"/>
    <s v="-"/>
    <s v="-"/>
    <s v="1.各窯伸縮ROLL/BDS板受/板齊點檢確認(手觸及硬度確認)_x000a_2.備品確認"/>
    <x v="0"/>
    <x v="0"/>
    <x v="0"/>
    <x v="1"/>
    <x v="0"/>
    <x v="0"/>
    <x v="0"/>
    <s v="CLOSE"/>
    <s v="CLOSE"/>
    <n v="1"/>
    <m/>
  </r>
  <r>
    <n v="1514"/>
    <x v="104"/>
    <s v="ADT"/>
    <s v="JF"/>
    <s v="曾隆盛"/>
    <s v="機械系"/>
    <s v="C/V"/>
    <s v="他拠点報告"/>
    <s v="異常報告書（中文）共有フォルダ\201601以降\20160704JF 本線増速CV No.5カムクラッチ滑り異常.xlsx"/>
    <m/>
    <s v="本線增速C/V Camclutch滑脫異常"/>
    <s v=" Camclutch長年劣化所致_x000a_＊JF Start開始已經過約6年_x000a_　（為無法給油型式）_x000a_"/>
    <s v="Cam clutch更換新品"/>
    <s v="初回"/>
    <n v="139"/>
    <n v="4425"/>
    <m/>
    <s v="情報"/>
    <s v="要"/>
    <s v="要"/>
    <s v="要"/>
    <s v="要"/>
    <s v="-"/>
    <s v="-"/>
    <s v="1.利用工事日點檢或更換成新品_x000a_2.每次冷修時進行更換、或是不使用Camclutch。（根據YF4實績判斷）"/>
    <x v="1"/>
    <x v="0"/>
    <x v="0"/>
    <x v="1"/>
    <x v="0"/>
    <x v="0"/>
    <x v="0"/>
    <s v="CLOSE"/>
    <s v="CLOSE"/>
    <n v="1"/>
    <m/>
  </r>
  <r>
    <n v="1515"/>
    <x v="105"/>
    <s v="AFK"/>
    <s v="IF"/>
    <s v="董明成"/>
    <s v="機械系"/>
    <s v="横切機"/>
    <s v="ADT以外"/>
    <s v="異常報告書（中文）共有フォルダ\201601以降\20160706IF　No2横切機BUR Level調整Unit固定Plate破損.xlsx"/>
    <m/>
    <s v="No.2橫切機BUR Level調整Unit固定Plate破損"/>
    <s v="&lt;推定発生原因&gt;_x000a_No.2橫切BUR上面設置的是薄板 (與圖面相異)。推測這板子厚度薄, 受到BUR重複昇降動作的衝撃影響, 導致板子本身和螺絲  蓄積了疲勞。板子上面刻印了品名、型號, 代表這高度調整Stage 的Unit是原廠配件。也就是說, 當初在製作BUR時廠商（尼工）應該要裝的是3.2mm的Plate, 在這裡出現了疏漏。"/>
    <s v="依照圖面進行Plate厚度更新（3.2mm）。_x000a__x000a_※AFK內已確認完成, 除了IF以外, 其他都和圖面一樣是3.2mm的"/>
    <s v="初回"/>
    <n v="6"/>
    <n v="181"/>
    <m/>
    <s v="要"/>
    <s v="要"/>
    <s v="要"/>
    <s v="要"/>
    <s v="要"/>
    <s v="-"/>
    <s v="-"/>
    <s v="1.PLATE圖面厚度確認_x000a_2.現物厚度確認_x000a_3.備品厚度確認_x000a_4.固定螺絲鬆弛確認"/>
    <x v="0"/>
    <x v="0"/>
    <x v="0"/>
    <x v="1"/>
    <x v="0"/>
    <x v="0"/>
    <x v="0"/>
    <s v="CLOSE"/>
    <s v="CLOSE"/>
    <n v="1"/>
    <m/>
  </r>
  <r>
    <n v="1516"/>
    <x v="106"/>
    <s v="ADT"/>
    <s v="KF"/>
    <s v="曾隆盛"/>
    <s v="機械系"/>
    <s v="採板設備"/>
    <s v="他拠点報告"/>
    <s v="異常報告書（中文）共有フォルダ\201601以降\20160716KF 1Br 2Pos採板Robot T軸異常.xlsx"/>
    <m/>
    <s v="1Br 2Pos採板Robot T軸異常"/>
    <s v="T軸旋轉用Pulley脫離，造成Robot Hand無法旋轉。_x000a_Pulley會脫離的原因是因為T軸Spline Shaft軸端部的Stopper Plate 固定螺絲鬆脫的關係。_x000a_固定螺絲上塗了防止鬆脫的固定劑，如同圖面指定。雖然廠商的見解是說T軸旋轉的負荷過大？不過因為在其他Position沒有發生過，而且負荷値也沒有問題，所以目前原因不明。"/>
    <s v="廠商到場，實施T/R/B軸更換。_x000a_（廠商事前先到場確認，決定最短的工事進行方式）_x000a_（更換及Teaching調整，需要花費兩天時間）_x000a_（工事進行期間，1Br設備停止，2Br專門採板）_x000a_"/>
    <s v="初回"/>
    <n v="21"/>
    <n v="101"/>
    <m/>
    <s v="-"/>
    <s v="要"/>
    <s v="要"/>
    <s v="要"/>
    <s v="要"/>
    <s v="要"/>
    <s v="-"/>
    <s v="1.全部Robot的Stopper Plate固定螺絲實施點檢、鎖緊。_x000a_2.將TRB軸Shaft上部可視化;對象是全部Robot_x000a_3.半年1次越過壓克力板實施點檢　（確認鐵粉等）_x000a_4.1年1次在潤滑油更換時，將壓克力板打開，用手來確認設備的磨耗狀況。"/>
    <x v="1"/>
    <x v="0"/>
    <x v="0"/>
    <x v="1"/>
    <x v="0"/>
    <x v="1"/>
    <x v="0"/>
    <s v="CLOSE"/>
    <s v="CLOSE"/>
    <n v="1"/>
    <m/>
  </r>
  <r>
    <n v="1517"/>
    <x v="107"/>
    <s v="ADT"/>
    <s v="JF"/>
    <s v="曾隆盛"/>
    <s v="機械系"/>
    <s v="紙巻機"/>
    <s v="他拠点報告"/>
    <s v="異常報告書（中文）共有フォルダ\201601以降\20160703JF 2Br紙巻機（イズミ製）カッター動作異常.xlsx"/>
    <m/>
    <s v="2Br紙巻機（イズミ製）カッター動作異常"/>
    <s v="切刀升降用LM軌道的固定螺絲磨斷（4支裡有2支）。因為螺絲已磨斷了，升降時、LM軌道會發出聲響。推測是在這樣的狀態下持續使用，才會發生卡住、導致切刀無法上升的情形。_x000a_關於螺絲磨斷的原因，因為合紙裁切的狀況變差，在一直調整刀刃的情形下，導致刀刃之間的摩擦變大、左右兩側上升的高度不一、漸漸地LM軌道的負荷變大、進而造成螺絲磨斷。_x000a_（從JF Start以來就沒有更換過、約已使用6年）"/>
    <s v="（對應）_x000a_整組切刀更換後復歸。_x000a_（對策）_x000a_整備使用4年以上的紙卷機切刀時，也一併更換Cylinder・Joint・LM軌道、軸承。_x000a_調整切刀時、若有發生裁切不良的情形時、不要過度勉強調整、直接更換成研磨過後的切刀。_x000a_為了確保備品、上刀刃・下刀刃　1Set新品　購入中"/>
    <s v="初回"/>
    <n v="210"/>
    <n v="1699"/>
    <m/>
    <s v="-"/>
    <s v="-"/>
    <s v="-"/>
    <s v="要"/>
    <s v="要"/>
    <s v="要"/>
    <s v="-"/>
    <s v="使用4年以上的紙卷機切刀,_x000a_除了切刀備品以外,Cylinder・Joint・LM軌道、軸承也更換。_x000a_預備品，要編列序號、開始記錄履歷。"/>
    <x v="1"/>
    <x v="1"/>
    <x v="1"/>
    <x v="1"/>
    <x v="0"/>
    <x v="1"/>
    <x v="0"/>
    <s v="CLOSE"/>
    <s v="CLOSE"/>
    <n v="1"/>
    <m/>
  </r>
  <r>
    <n v="1518"/>
    <x v="108"/>
    <s v="高砂"/>
    <s v="GF"/>
    <s v="董明成"/>
    <s v="系統系"/>
    <s v="TOM3"/>
    <s v="ADT以外"/>
    <s v="異常報告書（中文）共有フォルダ\201601以降\20160719GF　TOM3畫處PC當機.xlsx"/>
    <s v="異常報告書（中文）共有フォルダ\201601以降\130912_TOM3 通信異常處理手順書.xlsx"/>
    <s v="TOM3 画像処理PCフリーズ"/>
    <s v="20inch Pulse分配器 有一處連接埠發生故障。"/>
    <s v="由於事前性防止對策有困難、將針對下列兩點 加深彼此間的共識、以期異常發生時能夠盡早恢復。_x000a_① 對於「 分配器的連接埠可能會發生故障」要有認知。_x000a_②異常時可先切換連接埠(對應時間短)。"/>
    <s v="初回"/>
    <n v="6"/>
    <n v="180"/>
    <m/>
    <s v="情報"/>
    <s v="情報"/>
    <s v="情報"/>
    <s v="情報"/>
    <s v="情報"/>
    <s v="情報"/>
    <s v="-"/>
    <s v="案例宣導_x000a_①對於「 分配器的連接埠可能會發生故障」要有認知。_x000a_②異常時可先切換連接埠(對應時間短)。"/>
    <x v="1"/>
    <x v="1"/>
    <x v="1"/>
    <x v="0"/>
    <x v="1"/>
    <x v="0"/>
    <x v="0"/>
    <s v="CLOSE"/>
    <s v="CLOSE"/>
    <e v="#DIV/0!"/>
    <m/>
  </r>
  <r>
    <n v="1519"/>
    <x v="105"/>
    <s v="ADT"/>
    <s v="YF"/>
    <s v="曾隆盛"/>
    <s v="電氣系"/>
    <s v="BDS"/>
    <s v="他拠点報告"/>
    <s v="異常報告書（中文）共有フォルダ\201601以降\20160708YF　4P BDS異常.xlsx"/>
    <m/>
    <s v="包装2BR 4P BDS異常"/>
    <s v="・BDS回生抵抗盤過熱と推測_x000a_    回生抵抗が密集しており放熱が不足していると推測_x000a_・上記と推測するが、回生抵抗その物が不良なのか、モータ、モータファン等が不良であるのかを現在調査中"/>
    <s v="・回生抵抗を移設分散、温度低下、効果があれば恒久対策とする"/>
    <s v="初回"/>
    <n v="47"/>
    <n v="428"/>
    <m/>
    <s v="要"/>
    <s v="要"/>
    <s v="要"/>
    <s v="要"/>
    <s v="要"/>
    <s v="情報"/>
    <s v="-"/>
    <s v="回生抵抗盤位置(TYPE A or B)_x000a_溫度調查_x000a_內部清潔"/>
    <x v="0"/>
    <x v="0"/>
    <x v="0"/>
    <x v="1"/>
    <x v="0"/>
    <x v="0"/>
    <x v="0"/>
    <s v="CLOSE"/>
    <s v="CLOSE"/>
    <n v="1"/>
    <m/>
  </r>
  <r>
    <n v="1520"/>
    <x v="109"/>
    <s v="ADT"/>
    <s v="YF"/>
    <s v="曾隆盛"/>
    <s v="機械系"/>
    <s v="BDS"/>
    <s v="他拠点報告"/>
    <s v="異常報告書（中文）共有フォルダ\201601以降\20160726YF　2P BDSｴｱｰﾎｰｽ破れ異常報告書.xlsx"/>
    <m/>
    <s v="包裝1BR 2P BDS AIR HOSE破裂異常"/>
    <s v="HOSE因現場溫度較高有老化現象(研判)"/>
    <s v="進行相關AIR HOSE更換(前回更換為YF3冷修時)"/>
    <s v="再発"/>
    <n v="30"/>
    <n v="342"/>
    <m/>
    <s v="要"/>
    <s v="要"/>
    <s v="要"/>
    <s v="要"/>
    <s v="要"/>
    <s v="情報"/>
    <s v="-"/>
    <s v="各窯利用工事日或Br定修或設備空檔進行AIR HOSE點檢"/>
    <x v="0"/>
    <x v="0"/>
    <x v="0"/>
    <x v="1"/>
    <x v="0"/>
    <x v="0"/>
    <x v="0"/>
    <s v="CLOSE"/>
    <s v="CLOSE"/>
    <n v="1"/>
    <m/>
  </r>
  <r>
    <n v="1521"/>
    <x v="110"/>
    <s v="AFK"/>
    <s v="HF"/>
    <s v="董明成"/>
    <s v="電氣系"/>
    <s v="TOM3"/>
    <s v="ADT以外"/>
    <s v="異常報告書（中文）共有フォルダ\201601以降\20160728HF　TOM3精査判定端末強制LogOff.xlsx"/>
    <m/>
    <s v="TOM3精査判定端末強制LogOff"/>
    <s v="懷疑是 HUB的電源CABLE脫落、LAN CABLE鬆脫的問題。"/>
    <s v="預定更換成 防止CABLE脫落用的BRACKET的 TYPE。"/>
    <s v="初回"/>
    <n v="0"/>
    <n v="0"/>
    <m/>
    <s v="要"/>
    <s v="要"/>
    <s v="要"/>
    <s v="要"/>
    <s v="要"/>
    <s v="要"/>
    <s v="-"/>
    <s v="＊煩請各窯進行點檢電源插座是否固定牢靠。_x000a_（利用工事日進行）_x000a_＊目前對策未定、再另行商談"/>
    <x v="0"/>
    <x v="0"/>
    <x v="0"/>
    <x v="1"/>
    <x v="0"/>
    <x v="1"/>
    <x v="0"/>
    <s v="CLOSE"/>
    <s v="CLOSE"/>
    <n v="1"/>
    <m/>
  </r>
  <r>
    <n v="1522"/>
    <x v="111"/>
    <s v="ADT"/>
    <s v="ZF"/>
    <s v="曾隆盛"/>
    <s v="機械系"/>
    <s v="仮受け"/>
    <s v="他拠点報告"/>
    <s v="異常報告書（中文）共有フォルダ\201601以降\20160730ZF  1P北板受動作異常報告.xlsx"/>
    <m/>
    <s v="1P北板受時規皮帶斷裂"/>
    <s v="2012年12月起,使用至今未曾更換,皮帶老化發生斷裂"/>
    <s v="皮帶使用壽命管理3年,將排入近期工事更換預定項目,進行各POS交換橫展開"/>
    <s v="再発"/>
    <n v="54"/>
    <n v="154.30000000000001"/>
    <m/>
    <s v="要"/>
    <s v="要"/>
    <s v="要"/>
    <s v="情報"/>
    <s v="情報"/>
    <s v="情報"/>
    <s v="-"/>
    <s v="1.更換履歷調查_x000a_2.工事日或設備稼動空檔進行點檢_x000a_3.使用3年以上者安排更換_x000a__x000a_・ＡＤＴでは、冷修毎全更新を基本とする。"/>
    <x v="0"/>
    <x v="0"/>
    <x v="0"/>
    <x v="0"/>
    <x v="1"/>
    <x v="0"/>
    <x v="0"/>
    <s v="CLOSE"/>
    <s v="CLOSE"/>
    <n v="1"/>
    <m/>
  </r>
  <r>
    <n v="1523"/>
    <x v="111"/>
    <s v="高砂"/>
    <s v="BF"/>
    <s v="董明成"/>
    <s v="機械系"/>
    <s v="紙巻機"/>
    <s v="ADT以外"/>
    <s v="異常報告書（中文）共有フォルダ\201601以降\20160730BF窯 1BR紙巻機Safety Chuck 異常.xlsx"/>
    <m/>
    <s v="包裝1BR 2P BDS AIR HOSE破裂異常"/>
    <s v="1BR紙巻機安全夾頭異常。_x000a_推測長期以來 轉盤 持續在未確實固定的狀態下進行使用。另外根據倒角部位的磨損痕跡差異來看,應該是在旋轉時關閉方向的力道較強所以雖不至於完全開掉，但是在倒角磨損的過程中越來越關不起來，才會影響到夾頭開掉。"/>
    <s v="_x000a_・改造Cover，為了能更確實進行開閉操作，預定將治具改成塑膠槌。"/>
    <s v="初回"/>
    <m/>
    <n v="224"/>
    <m/>
    <s v="要"/>
    <s v="要"/>
    <s v="要"/>
    <s v="要"/>
    <s v="要"/>
    <s v="-"/>
    <s v="-"/>
    <s v="1.safety chuck開閉方法_x000a_2.轉盤與本體磨耗確認_x000a_3.轉盤自動關閉功能(是否完全閉鎖)"/>
    <x v="0"/>
    <x v="0"/>
    <x v="0"/>
    <x v="1"/>
    <x v="0"/>
    <x v="0"/>
    <x v="0"/>
    <s v="CLOSE"/>
    <s v="CLOSE"/>
    <n v="1"/>
    <m/>
  </r>
  <r>
    <n v="1524"/>
    <x v="112"/>
    <s v="ADT"/>
    <s v="YF"/>
    <s v="曾隆盛"/>
    <s v="機械系"/>
    <s v="BDS"/>
    <s v="他拠点報告"/>
    <s v="異常報告書（中文）共有フォルダ\201601以降\20160731YF  2BRPG皮帶輪固定螺絲斷裂異常(中日文對照版).xlsx"/>
    <s v="異常報告書（中文）共有フォルダ\201601以降\【相談させてください】設備異常対策.msg"/>
    <s v="包裝2BR PG皮帶PULLY固定螺絲斷裂異常"/>
    <s v="皮帶輪固定方式不佳，螺絲強度不足(機械初步研判)"/>
    <s v="進行螺絲重新鑽孔固定(暫定)"/>
    <s v="初回"/>
    <n v="420"/>
    <n v="45"/>
    <m/>
    <s v="要"/>
    <s v="情報"/>
    <s v="情報"/>
    <s v="情報"/>
    <s v="情報"/>
    <s v="-"/>
    <s v="-"/>
    <s v="Roll改造品（軸短一体延長型）新規製作中、8/11納品予定後、更換する"/>
    <x v="0"/>
    <x v="1"/>
    <x v="1"/>
    <x v="0"/>
    <x v="1"/>
    <x v="0"/>
    <x v="0"/>
    <s v="CLOSE"/>
    <s v="CLOSE"/>
    <n v="1"/>
    <m/>
  </r>
  <r>
    <n v="1525"/>
    <x v="113"/>
    <s v="ADT"/>
    <s v="YF"/>
    <s v="曾隆盛"/>
    <s v="檢查系"/>
    <s v="TOM3"/>
    <s v="他拠点報告"/>
    <s v="異常報告書（中文）共有フォルダ\201601以降\20160804YF　TOM-20InchPulse異常報告-R1.xlsx"/>
    <m/>
    <s v="YF TOM3 上位通信異常"/>
    <s v="※因發生的原因不明，所以目前還在收集相關的情報判斷當中，若有進展會隨時更新聯絡。"/>
    <s v="07/11 Wireshark 監視用PC設置及ARP Tabel 指定。_x000a_07/19 TOM HOST C、D HDD更換。_x000a_07/21 電氣設置Pulse記錄器監視。_x000a_07/22 TOM PC盤內 Level Converter 更換。_x000a_08/04 TOM PC盤內PLC連接8 Port 埠位變更。_x000a_(8/8異常再發有)"/>
    <s v="再発"/>
    <n v="0"/>
    <n v="1251"/>
    <m/>
    <s v="情報"/>
    <s v="情報"/>
    <s v="情報"/>
    <s v="情報"/>
    <s v="情報"/>
    <s v="情報"/>
    <s v="-"/>
    <s v="1.異常原因持續調查中_x000a_2.僅情報聯絡"/>
    <x v="1"/>
    <x v="1"/>
    <x v="1"/>
    <x v="0"/>
    <x v="1"/>
    <x v="0"/>
    <x v="0"/>
    <s v="CLOSE"/>
    <s v="CLOSE"/>
    <e v="#DIV/0!"/>
    <m/>
  </r>
  <r>
    <n v="1526"/>
    <x v="113"/>
    <s v="高砂"/>
    <s v="OFF切"/>
    <s v="董明成"/>
    <s v="機械系"/>
    <s v="移載設備"/>
    <s v="ADT以外"/>
    <s v="異常報告書（中文）共有フォルダ\201601以降\20160805TDSⅡ　下流移載機Roller齒輪培林摩耗.xls"/>
    <m/>
    <s v="下流移載機Roller齒輪培林磨耗"/>
    <s v="【設備面】                    _x000a_培林磨耗的粉塵影響到 驅動軸也一起發生磨耗。                    _x000a_走行時 驅動軸的上下振動 影響皮帶驅動無法確實傳動                    _x000a_因為不是停在 Servo的原點位置、所以發生 Overrun（逸走）的狀況。                    _x000a_【管理面】 _x000a_確認Roller小齒輪的部分 未列入 巡檢及定修工事的點檢項目。 _x000a_"/>
    <s v="驅動軸在 下回工事日之前 進行旋盤加工之後更換（8/18）_x000a_目前正與設技 協議關於 預備品的管理方式、點檢頻度、追加定修工事項目的部分。"/>
    <s v="初回"/>
    <n v="233"/>
    <n v="1431"/>
    <m/>
    <s v="-"/>
    <s v="-"/>
    <s v="-"/>
    <s v="-"/>
    <s v="-"/>
    <s v="要"/>
    <s v="-"/>
    <s v="1.利用定修或設備停機空檔進行軸承磨耗點檢確認_x000a_2.備品有無確認"/>
    <x v="1"/>
    <x v="1"/>
    <x v="1"/>
    <x v="0"/>
    <x v="1"/>
    <x v="1"/>
    <x v="0"/>
    <s v="CLOSE"/>
    <s v="CLOSE"/>
    <n v="1"/>
    <m/>
  </r>
  <r>
    <n v="1527"/>
    <x v="114"/>
    <s v="AFK"/>
    <s v="LF"/>
    <s v="董明成"/>
    <s v="系統系"/>
    <s v="ACE"/>
    <s v="ADT以外"/>
    <s v="異常報告書（中文）共有フォルダ\201601以降\20160817LF　ACE停止.xlsx"/>
    <m/>
    <s v="LF ACE#2 停止"/>
    <s v="ACE#2的異常停止(7:55發生)原因不明。將Log傳送給ATSC進行調査當中。_x000a_ACE#1停止(10:38)原因也不明。同様進行調査當中。_x000a_※在進行寫入程式復歸作業時，發現PC負荷狀態頗重，不過這個部份是否為影響ACE異常停止的直接原因尚未釐清。"/>
    <s v="（暫定對策）_x000a_ACE#2與預備機進行切替。（8/17完成）_x000a_（恒久對策）_x000a_ATSC原因調査完成後再行對策。_x000a_"/>
    <s v="初回"/>
    <n v="36"/>
    <n v="856"/>
    <m/>
    <s v="要"/>
    <s v="要"/>
    <s v="要"/>
    <s v="要"/>
    <s v="要"/>
    <s v="-"/>
    <s v="-"/>
    <s v="1.各窯ACE切替手順版本確認_x000a_2.ACE切替手順再教育(依賴電氣G)"/>
    <x v="0"/>
    <x v="0"/>
    <x v="0"/>
    <x v="1"/>
    <x v="0"/>
    <x v="0"/>
    <x v="0"/>
    <s v="CLOSE"/>
    <s v="CLOSE"/>
    <n v="1"/>
    <m/>
  </r>
  <r>
    <n v="1528"/>
    <x v="115"/>
    <s v="AFK"/>
    <s v="TAS"/>
    <s v="董明成"/>
    <s v="機械系"/>
    <s v="P詰め機"/>
    <s v="ADT以外"/>
    <s v="異常報告書（中文）共有フォルダ\201601以降\20160815GUT洗浄3LineG6 P詰RB吸著異常.xls"/>
    <m/>
    <s v="G6 P詰ROBOT吸著異常"/>
    <s v="電磁閥(SOL)的閥柱(Spool) 受到CA水分過多影響而無法正常動作，在無法完全關閉的真空狀態下影響到吸著狀態，為此次的異常原因。(因水量過多而引發吸著異常)"/>
    <s v="①設置自動排水裝置_x000a_②追加設置儲水桶　 (可貯放廢水的小型儲水裝置)"/>
    <s v="初回"/>
    <n v="12"/>
    <n v="68"/>
    <m/>
    <s v="要"/>
    <s v="要"/>
    <s v="要"/>
    <s v="要"/>
    <s v="要"/>
    <s v="要"/>
    <s v="-"/>
    <s v="各窯(LINE)CA系統之狀況調查(DRYER有無?使用有無?目前排水量約幾CC?)"/>
    <x v="0"/>
    <x v="0"/>
    <x v="0"/>
    <x v="1"/>
    <x v="0"/>
    <x v="1"/>
    <x v="0"/>
    <s v="CLOSE"/>
    <s v="CLOSE"/>
    <n v="1"/>
    <m/>
  </r>
  <r>
    <n v="1529"/>
    <x v="116"/>
    <s v="ADT"/>
    <s v="JF"/>
    <s v="曾隆盛"/>
    <s v="電氣系"/>
    <s v="採板設備"/>
    <s v="他拠点報告"/>
    <s v="異常報告書（中文）共有フォルダ\201601以降\20160830JF 2Br 反転Robot CC-Link異常.xlsx"/>
    <m/>
    <s v="2Br 反轉Robot#2 CC-Link異常"/>
    <s v="原因①：第1次更換CC-Link Cable的原因_x000a_冷修時更換過的CD管內的CC-Link Cable並不是可動部的型式、而是固定部的型式。（其他8台Robot 也是固定式的）_x000a_Type：FANC-110SBH Cable 固定式_x000a_因為一直使用固定部的型式、導致CD管內的線路拉扯引起金屬疲勞而造成斷線。（使用1年3個月、約作動130萬回）_x000a_原因②：第2次更換CC-Link Cable的原因_x000a_因為可動式無備品、先用固定式的沿著CD管進行CC-Link Cable的臨時配線、但Cable長度太過剛好、沒有多餘的伸縮空間、束帶固定住的部分因為密集的拉扯壓力而斷線了。主要原因為施工方法不良與固定用Cable。"/>
    <s v="原因①的暫定對策_x000a_更換CC-Link Cable。（可動式無備品）_x000a_原因②的暫定對策_x000a_更換CC-Link Cable為可動式、並將主要配線設置在CD管內。（跟研磨借用）_x000a_Type：FANC-110SBZ-5  Cable 高可動部用 壽命500萬回"/>
    <s v="初回"/>
    <n v="249"/>
    <n v="1793"/>
    <m/>
    <s v="-"/>
    <s v="要"/>
    <s v="要"/>
    <s v="要"/>
    <s v="要"/>
    <s v="要"/>
    <s v="-"/>
    <s v="1.各窯CC-Link CABLE使用TYPE確認_x000a_2..如果CC-Link Cable要進行臨時配線時、長度必須保留 Cable可移動的空間。_x000a_"/>
    <x v="1"/>
    <x v="0"/>
    <x v="0"/>
    <x v="1"/>
    <x v="0"/>
    <x v="1"/>
    <x v="0"/>
    <s v="CLOSE"/>
    <s v="CLOSE"/>
    <n v="1"/>
    <m/>
  </r>
  <r>
    <n v="1530"/>
    <x v="117"/>
    <s v="ADT"/>
    <s v="YF"/>
    <s v="曾隆盛"/>
    <s v="機械系"/>
    <s v="BDS"/>
    <s v="他拠点報告"/>
    <s v="異常報告書（中文）共有フォルダ\201601以降\20160928YF  2BR　3P段積動作異常報告書.xlsx"/>
    <m/>
    <s v="2Br 3P段積異常"/>
    <s v="ATSC見解:_x000a_発生原因は超音波SENSORの位置異常+仮想在荷のI/Lが起因していると推測,仮想在荷のI/Lは元々AFでは在荷SENSORを使用していなかった名残である。_x000a_"/>
    <s v="1.上記、推測であるがLIFT下降の原因は不明のため現在、MX SheetにてDATA収集中_x000a_2.在荷SENSORがONしている場合にLIFTERが上昇しない様INTER LOCKを追加"/>
    <s v="初回"/>
    <n v="240"/>
    <n v="154"/>
    <m/>
    <s v="要"/>
    <s v="要"/>
    <s v="要"/>
    <s v="-"/>
    <s v="-"/>
    <s v="-"/>
    <s v="-"/>
    <s v="段積LIFTER上升I/L有無確認"/>
    <x v="0"/>
    <x v="0"/>
    <x v="0"/>
    <x v="0"/>
    <x v="1"/>
    <x v="0"/>
    <x v="0"/>
    <s v="CLOSE"/>
    <s v="CLOSE"/>
    <n v="1"/>
    <m/>
  </r>
  <r>
    <n v="1531"/>
    <x v="118"/>
    <s v="ADT"/>
    <s v="CF"/>
    <s v="曾隆盛"/>
    <s v="電氣系"/>
    <s v="板厚計"/>
    <s v="他拠点報告"/>
    <s v="異常報告書（中文）共有フォルダ\201601以降\20161008CF　1BR 板厚計PLC通信異常.xlsx"/>
    <m/>
    <s v="1BR 板厚計 PLC 通訊模組異常"/>
    <s v="①Ethernet介面模組故障。(故障原因不明)（未能顯示詳細的Error記錄 所以當時的Error詳細狀況不明）設技電氣_x000a_    這次異常非 PLC本體Error，而是Ethernet介面模組Error，所以沒有在BrHO捨板，加上一直重複出現 前回値(OK)的Data，所以變成OK判定，被當作良品採板。※前回値為何重複出現的原因尚在調査中_x000a_②異常時有發出警報、但是只有進行警報Reset，未進行異常點檢。_x000a_"/>
    <s v="・進行PLC　RESET復歸,之後會再更換Ethernet介面模組,（改成可以保存ErrorCode）_x000a_・軟體改造成 當Br板厚計發生PLC異常及Ethernet介面模組Error出現時會在BrHO進行捨板(CF1Br改造完畢)_x000a_・針對板厚計異常警報相關點檢確認手順並進行教育訓練。"/>
    <s v="初回"/>
    <n v="840"/>
    <n v="0"/>
    <m/>
    <s v="要"/>
    <s v="要"/>
    <s v="要"/>
    <s v="要"/>
    <s v="要"/>
    <s v="-"/>
    <s v="-"/>
    <s v="軟體改造成 當Br板厚計發生PLC異常及Ethernet介面模組Error出現時會在BrHO進行捨板"/>
    <x v="0"/>
    <x v="0"/>
    <x v="0"/>
    <x v="1"/>
    <x v="0"/>
    <x v="0"/>
    <x v="0"/>
    <s v="CLOSE"/>
    <s v="CLOSE"/>
    <n v="1"/>
    <m/>
  </r>
  <r>
    <n v="1532"/>
    <x v="119"/>
    <s v="高砂"/>
    <s v="GF"/>
    <s v="董明成"/>
    <s v="機械系"/>
    <s v="紙巻機"/>
    <s v="ADT以外"/>
    <s v="異常報告書（中文）共有フォルダ\201601以降\20161017GF　B-Line紙巻機排出ﾍﾞﾙﾄｻｰﾎﾞﾓｰﾀ過負荷.xls"/>
    <m/>
    <s v="B-Line紙巻機排出皮帶Servo異常"/>
    <s v="【設備面】_x000a_拆解減速機之後發現潤滑油已呈現固化狀態。因此，推測影響到齒輪轉動以致發生過負載。_x000a_【管理面】_x000a_・由VTQ進行每週1回定期巡檢，該馬達負荷値並無異常或増加傾向。此外，減速機的部分必須先經過拆解否則無法確認內部狀況，只靠管理面難以防堵。_x000a_・關於異常發生之後的對應方式,聯軸器、減速機因為沒有預備品，所以在復歸上需要時間。由於使用的是舊樣式，變成需要再對應。"/>
    <s v="・實施聯軸器整備、減速機更換及對芯。_x000a_*目前正與設技等單位商討預備品的管理方式"/>
    <s v="初回"/>
    <n v="0"/>
    <n v="102"/>
    <m/>
    <s v="情報"/>
    <s v="情報"/>
    <s v="情報"/>
    <s v="情報"/>
    <s v="情報"/>
    <s v="情報"/>
    <s v="-"/>
    <s v="情報聯絡"/>
    <x v="1"/>
    <x v="1"/>
    <x v="1"/>
    <x v="0"/>
    <x v="1"/>
    <x v="0"/>
    <x v="0"/>
    <s v="CLOSE"/>
    <s v="CLOSE"/>
    <e v="#DIV/0!"/>
    <m/>
  </r>
  <r>
    <n v="1533"/>
    <x v="120"/>
    <s v="高砂"/>
    <s v="GF"/>
    <s v="董明成"/>
    <s v="電氣系"/>
    <s v="洗浄機"/>
    <s v="ADT以外"/>
    <s v="異常報告書（中文）共有フォルダ\201601以降\20161104GF　B-Line洗浄機純水直水配管破損.xls"/>
    <m/>
    <s v=" B-Line洗淨機純水直水配管破損"/>
    <s v="【設備面】_x000a_由於管理Heater出力的温度計異常而影響純水加熱過度，以致於 配管內的水溫比 PVC配管耐熱温度的60℃還要高，導致配管破損。温度計的故障原因推測為經年累月的劣化所致。_x000a_【管理面】_x000a_●Heater內部 可偵測水溫並發出警報，但是該警報並未開啟使用。_x000a_●注入純水的Tank雖然有設置PH計及水温計，但是溫度計並未用來進行水溫管理。_x000a_    （之前未進行Tank温度監控）_x000a_"/>
    <s v="1.開始使用Heater內部感應器並進行改造，當温度過高時，在發出警報的同時，洗淨機會隨之停止。(設定温度70℃)_x000a_2.注入直水純水的Tank也會進行改造，當温度異常時會發出警報。（設定温度45℃）"/>
    <s v="初回"/>
    <n v="0"/>
    <n v="112"/>
    <m/>
    <s v="要"/>
    <s v="情報"/>
    <s v="情報"/>
    <s v="要"/>
    <s v="要"/>
    <s v="要"/>
    <s v="-"/>
    <s v="1.PATROL點檢結果(溫度)_x000a_2.配管確認_x000a_3.溫度計設定值及上下限警報值確認_x000a_4.溫度異常時警報使用設定"/>
    <x v="0"/>
    <x v="1"/>
    <x v="1"/>
    <x v="1"/>
    <x v="0"/>
    <x v="1"/>
    <x v="0"/>
    <s v="CLOSE"/>
    <s v="CLOSE"/>
    <n v="1"/>
    <m/>
  </r>
  <r>
    <n v="1534"/>
    <x v="121"/>
    <s v="高砂"/>
    <s v="TAS"/>
    <s v="董明成"/>
    <s v="機械系_x000a_電気系"/>
    <s v="移載設備"/>
    <s v="ADT以外"/>
    <s v="異常報告書（中文）共有フォルダ\201601以降\20161106WIT1　上流移載機吸着異常およびサーボアンプ異常多発.xls"/>
    <m/>
    <s v="上流移載機吸著異常及Servo AMP異常多發"/>
    <s v="【上流移載機吸著異常】_x000a_推定為 Cableveyor內部摩擦影響劣化、損傷。不良Tube位於Cableveyor內部, 所以本週預定注入空氣以鎖定發生源,並調查其他配線劣化起因（本週內）。_x000a_【Servo AMP異常多發】_x000a_移載機的昇降Servo異常為 Servo AMP的異常,Cable連結器表面及分配基板產生鐵鏽及侵蝕,Servo AMP 16個使用Bus Cable接續（調査經緯中）"/>
    <s v="【上流移載機吸著異常】 _x000a_重新點檢Cableveyor内部配線的最後狀態_x000a_【Servo AMP異常多發】_x000a_實施防止雰圍氣侵入盤内部之對策,確認其餘連結器及機器的侵蝕狀態,確保AMP備品"/>
    <s v="初回"/>
    <n v="405"/>
    <n v="10625"/>
    <m/>
    <s v="情報"/>
    <s v="情報"/>
    <s v="情報"/>
    <s v="情報"/>
    <s v="情報"/>
    <s v="要"/>
    <s v="-"/>
    <s v="1.利用定修或工事日進行Cableveyor內配管(線)點檢(暫)_x000a_2.servo amp盤內生鏽狀況確認及防止氛圍氣侵入對策(暫)"/>
    <x v="1"/>
    <x v="1"/>
    <x v="1"/>
    <x v="0"/>
    <x v="1"/>
    <x v="1"/>
    <x v="0"/>
    <s v="CLOSE"/>
    <s v="CLOSE"/>
    <n v="1"/>
    <m/>
  </r>
  <r>
    <n v="1535"/>
    <x v="122"/>
    <s v="高砂"/>
    <s v="TAS"/>
    <s v="董明成"/>
    <s v="機械系_x000a_電気系"/>
    <s v="移載設備"/>
    <s v="ADT以外"/>
    <s v="異常報告書（中文）共有フォルダ\201601以降\20161118WIT1　上流移載機ケーブル断線.xls"/>
    <m/>
    <s v="WIT1　上流移載機Cable斷線"/>
    <s v="【設備面】_x000a_・Cableveyor長年劣化之破損（更換履歴不明）。_x000a_・Cableveyor的ARM掉落 使得Cable下垂後, 勾在Guide上面。_x000a_・因Dact Up影響走行次數大幅増加_x000a_【管理面】_x000a_・點檢不完備"/>
    <s v="・盡早安排 Cableveyor備品（計畫於12月7日工事日更換）_x000a_・更換復歸Cable、進行其餘Cable總點檢_x000a_・重新與設技決議 更換頻度_x000a_・下流移載機（同一設備）之横展開、定期點檢_x000a_暫定対策_x000a_・點檢毎日走行動作、ARM是否掉落、束帶的部分變更為魔鬼氈"/>
    <s v="初回"/>
    <n v="397"/>
    <n v="10414"/>
    <m/>
    <s v="要"/>
    <s v="要"/>
    <s v="要"/>
    <s v="要"/>
    <s v="要"/>
    <s v="要"/>
    <s v="-"/>
    <s v="1.利用定修或工事日進行Cableveyor點檢(暫)_x000a_2.Cableveyor備品有無確認(暫)"/>
    <x v="0"/>
    <x v="0"/>
    <x v="0"/>
    <x v="1"/>
    <x v="0"/>
    <x v="1"/>
    <x v="0"/>
    <s v="CLOSE"/>
    <s v="CLOSE"/>
    <n v="1"/>
    <m/>
  </r>
  <r>
    <n v="1536"/>
    <x v="123"/>
    <s v="ADT"/>
    <s v="KF"/>
    <s v="曾隆盛"/>
    <s v="電氣系"/>
    <s v="洗浄機"/>
    <s v="他拠点報告"/>
    <s v="異常報告書（中文）共有フォルダ\201601以降\20161203KF 洗浄機入口センサー感度低下によるトラッキング消失.xlsx"/>
    <m/>
    <s v="因洗淨機入口SENSOR感度低下造成Tracking消失"/>
    <s v="A.Tracking消失的原因:_x000a_①SENSOR髒污造成感度低下。_x000a_ 由設技電氣實施的點檢是沒問題的(1回/3個月)(前回9/6實施）、因為SENSOR擦拭作後感度UP是事實，11/25以後回到ON-TAS化SENSOR髒污感度低下的可能性很高，但還不明。在製造的巡檢中，沒有確認SENSOR相關的項目。 酸氣洗滌塔的設定還有Dampar的開度跟以前的設定一樣，沒有變。洗浄機入口両端有設置防水氣的護蓋。_x000a_②SENSOR閾値設定太低。_x000a_設技電氣的點檢裡雖然有閾値管理，但設定250的話真的太低。（初期設定是500，在安全護蓋上有紀載。）關於SENSOR閾値的最適値的知識不夠。_x000a_B.發現Tracking異常處較慢的原因_x000a_因為是在洗淨機後的設備發生Tracking異常警報的關係，所以誤認為是在洗淨機後的SENSOR或設備發生的問題。"/>
    <s v="1.Tracking消失的原因①的對策:_x000a_洗浄機入口、出口SENSOR感度也要記載在巡檢紀錄表確認感度是否有低下。（Sensor ON/OFF的感度、両邊都要記載。）（1回/週、担当：製造）_x000a_2.Tracking消失的原因②的對策:_x000a_SENSOR閾値設定的最適設定方法會實施教育、在設備停止時確認全數SENSOR閾値是否有問題。（担当：設技電気）_x000a_3.針對發現Tracking異常處較慢的對策:_x000a_再洗淨機入口處SENSOR追加Tracking的異常警報。"/>
    <s v="初回"/>
    <n v="1116"/>
    <n v="1066"/>
    <m/>
    <s v="要"/>
    <s v="要"/>
    <s v="要"/>
    <s v="要"/>
    <s v="要"/>
    <s v="要"/>
    <s v="-"/>
    <s v="SENSOR感度確認，要追加在巡檢項目裡。_x000a_（Sensor ON/OFF的感度、両邊都要記載。）_x000a_（1回/週、担当：製造）"/>
    <x v="0"/>
    <x v="0"/>
    <x v="0"/>
    <x v="1"/>
    <x v="0"/>
    <x v="1"/>
    <x v="0"/>
    <s v="CLOSE"/>
    <s v="CLOSE"/>
    <n v="1"/>
    <m/>
  </r>
  <r>
    <n v="1537"/>
    <x v="124"/>
    <s v="ADT"/>
    <s v="JF"/>
    <s v="廖文仁"/>
    <s v="機械系"/>
    <s v="C/V"/>
    <s v="他拠点報告"/>
    <s v="20170129JF 本線FT-CV駆動チェーン断裂による搬送異常.xlsx"/>
    <m/>
    <s v="本線FT C/V#2-4驅動Chain斷裂"/>
    <s v="給油不足 導致駆動鍊條（RS-50）破損断裂_x000a_※使用期間 1.5年_x000a_過去DID的Seal Chain鍊條曾經断過、因為高單価為了節省成本而変更使用 RS鍊條。變更後的樣式需要定期給油、但是設備巡檢時 以目視点検判斷沒有 給油的必要。此外 FT-Pad 油沾附 會有品質異常懸念、所以並沒有很積極進行 給油、再加上作業性差、作業負荷大 等實際狀況影響、這作業雖然是必須要做的當初卻未能確實執行也是影響因素之一。"/>
    <s v="1. 裁切完成在更換鏈條前，先以潤滑劑塗附後再進行更換。_x000a_2. 鏈條鬆緊度調整前先確認撓曲作動是否良好，完成後以Pitch Gauge再次確認鏈條伸長量是否在規範內。(圖二)_x000a_3. 安排定修或工事日時，對於使用中的鏈條進行給脂(2次/年)，外觀磨耗產生鐵粉時即進行更換。_x000a_4. 爾後PAD CHAIN更換時一併進行RS 50驅動Chain更換。"/>
    <s v="再発"/>
    <n v="79"/>
    <n v="1213"/>
    <m/>
    <s v="要"/>
    <s v="要"/>
    <s v="要"/>
    <s v="要"/>
    <s v="要"/>
    <s v="要"/>
    <s v="-"/>
    <s v="1.測試自動給油潤滑器，如果測試結果良好，將進行橫展開導入。_x000a_2.定期進行給油潤滑，每半年1次給油，如果有異常進行更換。壽命管理三年定期交換。"/>
    <x v="0"/>
    <x v="0"/>
    <x v="0"/>
    <x v="1"/>
    <x v="0"/>
    <x v="1"/>
    <x v="0"/>
    <s v="CLOSE"/>
    <s v="CLOSE"/>
    <n v="1"/>
    <m/>
  </r>
  <r>
    <n v="1538"/>
    <x v="125"/>
    <s v="ADT"/>
    <s v="YF"/>
    <s v="廖文仁"/>
    <s v="機械系"/>
    <s v="H/O"/>
    <s v="他拠点報告"/>
    <s v="20170202YF 本線 HS Blower CV駆動部キー脱落トラブル報告.xlsx"/>
    <m/>
    <s v="本線驅動系轉向機驅動鏈輪鍵脫落"/>
    <s v="1.在YF4冷修中雖然交換了本線C/V驅動部齒輪，但驅動鏈輪的螺栓並沒有接著。因為長時間運轉的緣故，可能是螺栓鬆脫的原因。_x000a_2.齒輪軸端無安裝END Stopper，螺栓的插銷脫落。_x000a_3.確認圖面後並無安裝END Stopper 的指示因此冷修時並未設置。"/>
    <s v="鏈輪鍵重新增締並追加Stopper，在工事日點檢各驅動部安裝END Stopper。"/>
    <s v="初回"/>
    <n v="50"/>
    <n v="774"/>
    <m/>
    <s v="要"/>
    <s v="要"/>
    <s v="要"/>
    <s v="要"/>
    <s v="要"/>
    <s v="情報"/>
    <s v="-"/>
    <s v="1. 固定螺絲再次鎖緊(鬆脫確認)_x000a_2. END STOPPER有無確認,若無請安排裝設_x000a_3. 調查完成日要記載_x000a_"/>
    <x v="0"/>
    <x v="0"/>
    <x v="0"/>
    <x v="1"/>
    <x v="0"/>
    <x v="0"/>
    <x v="0"/>
    <s v="CLOSE"/>
    <s v="CLOSE"/>
    <n v="1"/>
    <m/>
  </r>
  <r>
    <n v="1539"/>
    <x v="126"/>
    <s v="尼崎"/>
    <s v="XF"/>
    <s v="廖文仁"/>
    <s v="機械系"/>
    <s v="C/V"/>
    <s v="ADT以外"/>
    <s v="20170307XF　本線　伸縮CVセンター部駆動系トラブル.xlsx"/>
    <m/>
    <s v="本線伸縮CV Center部駆動異常"/>
    <s v="固定螺絲 受到 駆動中的振動影響 鬆脫、軸 與 鏈輪発生 打滑、結果與 Key  接觸摩耗 , 再加上與 鏈輪之間的 嵌合狀況不佳, 、導致 鏈輪 不穩晃 動、発生異音。"/>
    <s v="進行Shaft 更換、鏈輪更換Key部 攻牙加工 以対応。_x000a_予定其他駆動部的部分也會針對 各駆動部 随時進行 点検。"/>
    <s v="初回"/>
    <n v="122"/>
    <n v="3066"/>
    <m/>
    <s v="要"/>
    <s v="要"/>
    <s v="要"/>
    <s v="要"/>
    <s v="要"/>
    <s v="情報"/>
    <s v="-"/>
    <s v="進行驅動部Shaft鏈輪的固定螺絲鬆脫點檢，頻度為1 回/半年。"/>
    <x v="0"/>
    <x v="0"/>
    <x v="0"/>
    <x v="1"/>
    <x v="0"/>
    <x v="0"/>
    <x v="0"/>
    <s v="CLOSE"/>
    <s v="CLOSE"/>
    <n v="1"/>
    <m/>
  </r>
  <r>
    <n v="1540"/>
    <x v="127"/>
    <s v="ADT"/>
    <s v="EF"/>
    <s v="廖文仁"/>
    <s v="電氣系"/>
    <s v="BDS"/>
    <s v="他拠点報告"/>
    <s v="20170203EF 1~4P BDS CPU異常跳脫.xlsx"/>
    <m/>
    <s v="BDS 運轉中CPU燈號跳脫，BR下游燈號異常無法正常採板。"/>
    <s v="CPU跳脫確切原因不明，調查中。"/>
    <s v="1.  BR下游異常音聲警報,提醒現場_x000a_2. 1~4P BDS 追加CPU燈號消失時,顯示重故障並出現音聲警報及異常履歷_x000a_3.建立監控點"/>
    <s v="初回"/>
    <n v="71"/>
    <n v="2461"/>
    <m/>
    <s v="要"/>
    <s v="要"/>
    <s v="要"/>
    <s v="情報"/>
    <s v="情報"/>
    <s v="情報"/>
    <s v="-"/>
    <s v="1.BR下游異常音聲警報,提醒現場。_x000a_2.BDS 追加CPU燈號消失時,顯示重故障並出現音聲警報及異常履歷。"/>
    <x v="0"/>
    <x v="0"/>
    <x v="0"/>
    <x v="0"/>
    <x v="1"/>
    <x v="0"/>
    <x v="0"/>
    <s v="CLOSE"/>
    <s v="CLOSE"/>
    <n v="1"/>
    <m/>
  </r>
  <r>
    <n v="1541"/>
    <x v="128"/>
    <s v="AFK"/>
    <s v="TAS"/>
    <s v="廖文仁"/>
    <s v="機械系"/>
    <s v="洗浄機"/>
    <s v="ADT以外"/>
    <s v="20170322洗浄3Line駆動部Chain　Tension　Sprocket脱落 (2).xlsx"/>
    <m/>
    <s v="1.洗浄3Line前洗浄駆動Chain 張力惰輪脱落_x000a_2.現場發現 検出器前 板齊、L側第1支Roll處 有玻璃卡住並造成板裂，排除後確認為驅動部張力惰輪從軸承處脫落。"/>
    <s v="前洗浄駆動部的Chain的張力惰輪是在沒有鎖緊的状態下 進行駆動。_x000a_ 而設計上鏈輪與軸承本來就不是 固定住的。 _x000a_-&gt;鏈輪和軸承的結合状態只有用套進去的_x000a_-&gt;軸承的固定Nut也只有固定住軸承的内輪而已。"/>
    <s v="1.為了防止鏈輪與軸承脱落, 進行BOSS加工(突緣加工)再設計_x000a_2 .各Line点検確認_x000a_ - GUT#2,3 Line点検結果 確認到有 32處状態可能會脱落利用定修作業等 依序更換成 BOSS加工品。於横展開Sheet填入更換記録以利管理。"/>
    <s v="初回"/>
    <n v="50"/>
    <n v="28"/>
    <n v="870"/>
    <s v="情報"/>
    <s v="情報"/>
    <s v="情報"/>
    <s v="要"/>
    <s v="要"/>
    <s v="要"/>
    <s v="-"/>
    <s v="1.定期点検 鏈輪駆動部 確認有無脱落_x000a_2.驅動部齒輪STOPPER追加要"/>
    <x v="1"/>
    <x v="1"/>
    <x v="1"/>
    <x v="1"/>
    <x v="0"/>
    <x v="1"/>
    <x v="0"/>
    <s v="CLOSE"/>
    <s v="CLOSE"/>
    <n v="1"/>
    <m/>
  </r>
  <r>
    <n v="1542"/>
    <x v="129"/>
    <s v="尼崎"/>
    <s v="XF"/>
    <s v="廖文仁"/>
    <s v="機械系"/>
    <s v="C/V"/>
    <s v="ADT以外"/>
    <s v="20170407XF　本線HOCV ウレタンチューブによる基板汚れ.xlsx"/>
    <m/>
    <s v="本線伸縮C/V處，定點汙濁檢出異常"/>
    <s v="確認 拆除下來的Tube之後、發現 與Roll接触的内側部位 是在 摩耗後 呈現稍微磨平的状態下 回転再加上 設置時間已久、推測 因鬆弛影響到出現 蛇行状態偏移到 環圈Roll上、與玻璃接触、繼而產生汚著。"/>
    <s v="已取下 該部分的UrethaneTube (橘色O-ring)針對 其他 在対応 0.3ｔ時 有設定 的UrethaneTube (橘色O-ring) 及魔鬼氈 実施点検、予定於下回工事日 設備停止時再度点検、更換"/>
    <s v="初回"/>
    <n v="30"/>
    <n v="725"/>
    <m/>
    <s v="要"/>
    <s v="要"/>
    <s v="要"/>
    <s v="要"/>
    <s v="要"/>
    <s v="情報"/>
    <s v="-"/>
    <s v="1.本線ROLL處Urethane Tube (橘色O-ring)鬆脫蛇行位移的點檢，(頻度:每回工事日實施)_x000a_2.相關類似設備部分一併實施定期確認。(如GSD下方ROLL用oing..等)(頻度:每回工事日實施)"/>
    <x v="0"/>
    <x v="0"/>
    <x v="0"/>
    <x v="1"/>
    <x v="0"/>
    <x v="0"/>
    <x v="0"/>
    <s v="CLOSE"/>
    <s v="CLOSE"/>
    <n v="1"/>
    <m/>
  </r>
  <r>
    <n v="1543"/>
    <x v="129"/>
    <s v="ADT"/>
    <s v="YF"/>
    <s v="廖文仁"/>
    <s v="檢查系"/>
    <s v="TOM3"/>
    <s v="他拠点報告"/>
    <s v="20170402YF  TOM3　拡散カメラ39トラブル報告.xlsx"/>
    <m/>
    <s v="YF TOM擴散相機#39異常，造成光亮異常。"/>
    <s v="相機老化或製程原因。"/>
    <s v="1.進行相機交換。_x000a_2.PAM 欠點畫像輪廓確認。_x000a_3.Paring有發現欠點偏左側，04/05 上班日進行補正。_x000a_※異常發生後確認全數補正前的欠點畫像"/>
    <s v="再発"/>
    <n v="0"/>
    <n v="0"/>
    <m/>
    <s v="情報"/>
    <s v="情報"/>
    <s v="情報"/>
    <s v="情報"/>
    <s v="情報"/>
    <s v="情報"/>
    <s v="-"/>
    <s v="情報聯絡"/>
    <x v="1"/>
    <x v="1"/>
    <x v="1"/>
    <x v="0"/>
    <x v="1"/>
    <x v="0"/>
    <x v="0"/>
    <s v="CLOSE"/>
    <s v="CLOSE"/>
    <e v="#DIV/0!"/>
    <m/>
  </r>
  <r>
    <n v="1544"/>
    <x v="129"/>
    <s v="ADT"/>
    <s v="EF"/>
    <s v="廖文仁"/>
    <s v="機械系"/>
    <s v="C/V"/>
    <s v="ADT内対応"/>
    <s v="20170329EF　増速CV　EMS無法動作異常報告書.xls"/>
    <m/>
    <s v="本線増速C/V　EMS不動作異常_x000a_EF COLD製造人員確認緊急停止範囲(自主点検）時、按壓 SMAP Booth上流的EMS（L,R側都一樣）但是相關設備卻沒有 隨之停止。"/>
    <s v="EF3冷修前 的 制御区分為 横折ROLL、ACCEL C/V。_x000a_EF3冷修時與製造 達成共識, 実施改造以統一 上述的 制御区分。_x000a_EF3冷修改造之後、撤除了原本管控 ACCEL C/V電源的 ACCEL C/P、但是拆除之後 現場EMS的配線 一直處於解線状態、未接続至 MAIN LINE DRIVE C/P。再加上EF3立上時 試運転的動作確認應該有被遺漏、以致 EF3 START之後 該EMS 出現無法動作的状態。"/>
    <s v="1.針對全EMS 進行動作確認及緊急停止範囲的確認（協同製造）_x000a_2.実施LOTO時、確実実施TRY OUT_x000a_"/>
    <s v="初回"/>
    <n v="0"/>
    <n v="0"/>
    <m/>
    <s v="情報"/>
    <s v="情報"/>
    <s v="情報"/>
    <s v="情報"/>
    <s v="情報"/>
    <s v="情報"/>
    <s v="-"/>
    <s v="ENG検討中_x000a_情報聯絡"/>
    <x v="1"/>
    <x v="1"/>
    <x v="1"/>
    <x v="0"/>
    <x v="1"/>
    <x v="0"/>
    <x v="0"/>
    <s v="CLOSE"/>
    <s v="CLOSE"/>
    <e v="#DIV/0!"/>
    <m/>
  </r>
  <r>
    <n v="1545"/>
    <x v="129"/>
    <s v="ADT"/>
    <s v="JF"/>
    <s v="廖文仁"/>
    <s v="系統系"/>
    <s v="ACE"/>
    <s v="ADT内対応"/>
    <s v="20170403JFKF ACE Windows PC時間ずれによるPAM欠点Data異常.xlsx"/>
    <m/>
    <s v="三交代在4/5早會聯絡4/3 PAM欠點DATA大概有一個小時左右資料不見的異常。_x000a_於是向ATSC詢問，請求調查，發現ACE Windows PC的時間擅自轉快一個小時的不具合。_x000a_JF發生後30分鐘“nettime batch task”將其回到實際的時間，KF從發生後有做了什麼操作讓時間回到實際的時間，_x000a_時間約快轉一小時，導致素板內的欠點資訊無法查詢。_x000a_且時間回到實際的時間後，考慮到BLOCK_ID會有重複的問題，異常時間內的PL要做TAS再流動。_x000a_"/>
    <s v="因Windows PC OS不具合的異常。_x000a_因ACE不會Online Windows Update的關係、Microsoft對策不能適用。_x000a_因ACE Windows PC時間快轉PAM欠點Data異常 "/>
    <s v="↓ATSC見解↓_x000a_現階段無法防止再發，所以現在思考如果再發的話，要立即將時間回覆的方法。"/>
    <s v="再発"/>
    <n v="0"/>
    <n v="0"/>
    <m/>
    <s v="要"/>
    <s v="要"/>
    <s v="要"/>
    <s v="要"/>
    <s v="要"/>
    <s v="要"/>
    <s v="-"/>
    <s v="全窯 ACEソフト修正対応:_x000a_ａ．システム時間が変更された場合に記録される               _x000a_　 Windowsシステムイベントをトリガーに、ｂ．のバッチ処理を実行               _x000a_ｂ．PAMとACEの時間差が30分以上であればPAMへの時刻同期を実施               _x000a_　（※時刻差が30分未満であれば何もしない）               _x000a_"/>
    <x v="0"/>
    <x v="0"/>
    <x v="0"/>
    <x v="1"/>
    <x v="0"/>
    <x v="1"/>
    <x v="0"/>
    <s v="CLOSE"/>
    <s v="CLOSE"/>
    <n v="1"/>
    <m/>
  </r>
  <r>
    <n v="1546"/>
    <x v="129"/>
    <s v="ADT"/>
    <s v="EF"/>
    <s v="廖文仁"/>
    <s v="電氣系"/>
    <s v="PG"/>
    <s v="他拠点報告"/>
    <s v="20170319EF　増速CV　MTPG異常報告書.xls"/>
    <m/>
    <s v="EF製造聯絡本線MTPG異常警報發出(但無停機，設備持續採板中)現場TOUTCH PANEL確認，MTPG 的速度值顯示為 0 ，確認PLC程式 D2006 MTPG 現在值顯示為 2147483647 且無法更新數值確認相關資料，發現為PLC高速計數器參數設定無自動歸零情形"/>
    <s v="經確認，為MTPG 高速 Count 被設定在無法自動歸零的狀態，因此當Count計數累計到最大值的時候，並不會進行Reset的動作，而無法進行後續的動作_x000a_為何MTPG 高速 Count 被設定在無法自動歸零的原因，判斷為薄板設備追加時有進行PLC SOFT修改，而未將PLC 高速計數器(QD62) PARAMETER 一併修改設定。"/>
    <s v="進行PLC PARAMETER進行重新設定。"/>
    <s v="初回"/>
    <n v="20"/>
    <n v="129"/>
    <m/>
    <s v="情報"/>
    <s v="情報"/>
    <s v="要"/>
    <s v="情報"/>
    <s v="情報"/>
    <s v="情報"/>
    <s v="-"/>
    <s v="情報聯絡_x000a_設備改造工事後,需確認 PLC SOFT設定是否正確"/>
    <x v="1"/>
    <x v="1"/>
    <x v="0"/>
    <x v="0"/>
    <x v="1"/>
    <x v="0"/>
    <x v="0"/>
    <s v="CLOSE"/>
    <s v="CLOSE"/>
    <n v="1"/>
    <m/>
  </r>
  <r>
    <n v="1547"/>
    <x v="130"/>
    <s v="尼崎"/>
    <s v="XF"/>
    <s v="廖文仁"/>
    <s v="機械系"/>
    <s v="H/O"/>
    <s v="ADT以外"/>
    <s v="20170410XF　2BR　BRHO下げ部シリンダーホース破れ.xlsx"/>
    <m/>
    <s v="現場人員進行BR H/O操作時，發現有漏氣的異音，依賴整備進行點檢確認。"/>
    <s v="點檢後確認為BR BRHO下げ氣壓缸HOSE破損，推測HOSE劣化影響 出現裂縫破裂而影響漏氣。"/>
    <s v="実施HOSE更換與摩耗対策(設置螺旋管束帶) "/>
    <s v="初回"/>
    <n v="0"/>
    <n v="0"/>
    <m/>
    <s v="要"/>
    <s v="要"/>
    <s v="要"/>
    <s v="要"/>
    <s v="要"/>
    <s v="情報"/>
    <s v="-"/>
    <s v="1.進行HOSE點檢確認有無磨損。_x000a_2.確認HOSE有無設置防磨損螺旋管，若無需增設。"/>
    <x v="0"/>
    <x v="0"/>
    <x v="0"/>
    <x v="1"/>
    <x v="0"/>
    <x v="0"/>
    <x v="0"/>
    <s v="CLOSE"/>
    <s v="CLOSE"/>
    <n v="1"/>
    <m/>
  </r>
  <r>
    <n v="1548"/>
    <x v="130"/>
    <s v="ADT"/>
    <s v="CF"/>
    <s v="廖文仁"/>
    <s v="機械系"/>
    <s v="H/O"/>
    <s v="他拠点報告"/>
    <s v="20170407CF　本線HO開閉動作異常.xlsx"/>
    <m/>
    <s v="現場人員於本線H/O進行開關使用時發現電磁閥無法作動導致H/O無法正常關閉。_x000a_依賴設技點檢確認電磁法作動異常遂進行電磁閥(整備品)交換，15:00H/O無法關閉異常再發，設計確認後進行電磁閥(新品)交換後異常排除。"/>
    <s v="1.液壓相關部件：工作油和電磁閥，過濾器等，而不2013.9〜交換結果（3使用5年。）_x000a_2.油進行分析定期進行（每季度），最多十二分之二千零一十六分析的結果是謹慎已成為在2017/03分析結果的主要交流。_x000a_四月建廠至今，過濾器※液壓油，它是交換來實現的計劃，以電磁閥。_x000a_3.4/7異常電磁閥用的產生和分解的過濾器，通過與內部生鏽結果代替，異物被證實對閥的操作的影響。"/>
    <s v="4/7 電磁閥，速度控制器，開關閥和2F閥入口過濾器更換。_x000a_4/14 液壓泵的液壓油（超級水電32 X）交換。吸油過濾器，行過濾器，靜電醬油機濾更換。電磁閥，速度控制器，開關閥，先導式止回閥，Flocon交換"/>
    <s v="再発"/>
    <n v="55"/>
    <n v="1538"/>
    <m/>
    <s v="要"/>
    <s v="要"/>
    <s v="要"/>
    <s v="要"/>
    <s v="要"/>
    <s v="情報"/>
    <s v="-"/>
    <s v="1.繼續實施每季油品分析，如果它超出管制標準值時，需進行液壓油的交換。 ※過濾器及電磁閥也一併更換。_x000a_2.油分析結果即使在管制標準值內，也要每兩年一次更換液壓油。※過濾器及電磁閥也一併更換。"/>
    <x v="0"/>
    <x v="0"/>
    <x v="0"/>
    <x v="1"/>
    <x v="0"/>
    <x v="0"/>
    <x v="0"/>
    <s v="CLOSE"/>
    <s v="CLOSE"/>
    <n v="1"/>
    <m/>
  </r>
  <r>
    <n v="1549"/>
    <x v="131"/>
    <s v="ADT"/>
    <s v="CF"/>
    <s v="廖文仁"/>
    <s v="機械系"/>
    <s v="採板設備"/>
    <s v="他拠点報告"/>
    <s v="20170321CF　2BR 3P採板ROBOT T軸異常(中).xlsx"/>
    <m/>
    <s v="3/21_x000a_04:25  2BR 3P採板R/B異常発生(T/P異常履歴：M2144採板R/B ALARM)。異常Resetし復旧。_x000a_07:02 異常再発、4回発生(04:25、07:02、07:18、08:30)。事務所及び整備へ連絡し3P不採板とした。_x000a_11:00 由設備技術確認為T軸外力衝突檢出值大於設定值100(檢出值101)，推測為減速機異常，於是外力衝突檢出值先放寬到300隔日進行部品交換。"/>
    <s v="2016/9的檢查報告:“在T軸的間隙有較高鐵粉濃度0.16％”_x000a_（超過製造商推薦的交換濃度0.1％，但每個軸轉矩波形正常）_x000a_註:2017年3月22日換下的減速機的鐵粉濃度為0.34％;判斷為_x000a_T軸減速機內部的磨損造成電流的異常。"/>
    <s v="3/21進行臨時對應，將T軸衝突碰撞檢測LEVEL緩和設置為300。_x000a_（標準設定值為100,數值為101,將造成異常發生）_x000a_3/22製造商進行B / T軸減速齒輪（新）更換。"/>
    <s v="初回"/>
    <n v="45"/>
    <n v="468.5"/>
    <m/>
    <s v="-"/>
    <s v="要"/>
    <s v="要"/>
    <s v="要"/>
    <s v="要"/>
    <s v="要"/>
    <s v="-"/>
    <s v="①ADT鐵粉濃度的管理標準如下：_x000a_    1-1  0.05％〜0.09％→預備品準備。_x000a_    1-2  0.05％以上→業者(MAKER)進行定期測量(1回/2個月)。_x000a_    1-3  0.1%以上→建議更換減速機。_x000a_    1-4  0.2％以上→立即聯絡更換。_x000a_②確認各軸的扭力(矩)年度趨勢(TREND)，以確定是否正常。_x000a_③關於減速機的異常，有可能性是由馬達造成，故需依賴製造商每年進行剎車裝置的診斷。"/>
    <x v="1"/>
    <x v="0"/>
    <x v="0"/>
    <x v="1"/>
    <x v="0"/>
    <x v="1"/>
    <x v="0"/>
    <s v="CLOSE"/>
    <s v="CLOSE"/>
    <n v="1"/>
    <m/>
  </r>
  <r>
    <n v="1550"/>
    <x v="132"/>
    <s v="ADT"/>
    <s v="EF"/>
    <s v="廖文仁"/>
    <s v="檢查系"/>
    <s v="TOM3"/>
    <s v="他拠点報告"/>
    <s v="20170427EF　TOM3_画処100分之1Pulse異常報告.xlsx"/>
    <m/>
    <s v="EF3自冷修立上後，TOM側不定時偶爾會發生畫處PC 1/100 inch pulse 異常，現場ACE畫面會有整個NET的捨板，製造聯絡推進課及電氣G做了相關對應，目前還是偶爾會發生，特別是畫處PC#9發生的次數最多，現場還查不出原因。"/>
    <s v="‧目前尚未查出原因。"/>
    <s v="目前為止對策項目:_x000a_ 2016/12/15 1. 畫處PC#9 C、D HDD交換，2. HOST SNP無效化、ARP Static設定。_x000a_ 2016/12/24 3. IMG PC 09 &lt;-&gt; 24 交換。4. HUB Port 變更。_x000a_ 2017/02/02 5. 6CH BOX 予備品交換。_x000a_ 2017/03/29 6. Level Converter 予備品交換。7. 電氣さん依賴して波形記錄。_x000a_ 2017/04/05 8. 電氣さん MCCTR Pulse交換。 _x000a_ 2017/04/17 9. 1/100 inch pulse HUB2 予備品更換。"/>
    <s v="初回"/>
    <n v="18"/>
    <n v="384"/>
    <m/>
    <s v="情報"/>
    <s v="情報"/>
    <s v="情報"/>
    <s v="情報"/>
    <s v="情報"/>
    <s v="情報"/>
    <s v="-"/>
    <s v="情報聯絡"/>
    <x v="1"/>
    <x v="1"/>
    <x v="1"/>
    <x v="0"/>
    <x v="1"/>
    <x v="0"/>
    <x v="0"/>
    <s v="CLOSE"/>
    <s v="CLOSE"/>
    <e v="#DIV/0!"/>
    <m/>
  </r>
  <r>
    <n v="1551"/>
    <x v="133"/>
    <s v="ADT"/>
    <s v="OFF切"/>
    <s v="董明成"/>
    <s v="機械系"/>
    <s v="位置決め"/>
    <s v="他拠点報告"/>
    <s v="20170410OFF5　Y左側位置決め磨耗による移載ベルト干渉異常報告.xlsx"/>
    <m/>
    <s v="18:40 OFF#5位置決發出Y-L側SERVO異常的警報，現場股長確認Y-L側位置決回到待機位置時，勾到下方的移載皮帶。_x000a_19:00 整備和機械到達現場，判斷是位置決螺桿座磨損所造成的異常。_x000a_19:30 拆除Y-L側2個位置決螺桿座和2支六角支撐桿，確認有磨損和鐵粉。_x000a_21:00 將#1#2的位置決螺桿座、移載皮帶更換成新品，測定位置決和皮帶的間隙約3mm。_x000a_21:20 與機械討論後，為了確保間隙不會干涉到皮帶，所以在位置決下方加裝墊片增高5ｍｍ。_x000a_21:30 清掃設備，並確認生産寸法、品質沒有問題後就恢復生產。"/>
    <s v="1.由於沒有制定OFF#5位置決螺桿座的點檢機制，所以沒有注意到異常的發生。_x000a_因此，持續磨損下造成位置決干涉到皮帶形成過負荷的狀態。_x000a__x000a_*2010/08啟用至今約使用7年。"/>
    <s v="１．將位置決螺桿座點檢納入定修項目中，由設備和製造兩方進行確認。在定修確認表中留下記錄來進行管理。_x000a__x000a_＊橫展開至OFF#3、#4。"/>
    <s v="初回"/>
    <n v="170"/>
    <n v="789"/>
    <m/>
    <s v="情報"/>
    <s v="情報"/>
    <s v="情報"/>
    <s v="情報"/>
    <s v="情報"/>
    <s v="-"/>
    <s v="要"/>
    <s v="１．將位置決螺桿座點檢納入定修項目中，由設備和製造兩方進行確認。在定修確認表中留下記錄來進行管理。_x000a__x000a_＊橫展開至OFF#3、#4。"/>
    <x v="1"/>
    <x v="1"/>
    <x v="1"/>
    <x v="0"/>
    <x v="1"/>
    <x v="0"/>
    <x v="0"/>
    <s v="CLOSE"/>
    <s v="CLOSE"/>
    <n v="0"/>
    <m/>
  </r>
  <r>
    <n v="1552"/>
    <x v="134"/>
    <s v="高砂"/>
    <s v="TAS"/>
    <s v="董明成"/>
    <s v="機械系"/>
    <s v="投入ラクラクハンド"/>
    <s v="ADT以外"/>
    <s v="20170612WIT　投入らくらくハンドLMレールボルト破損（脱落）異常.xlsx"/>
    <m/>
    <s v=".G8.5流動中，LM Guide軌道 (把樂樂手的垂直手臂和輔助走行的平台組合在一起) 的固定螺栓有10顆斷了8顆，導致樂樂手和輔助走_x000a_行的平台呈現分離狀態而後停止。因為沒有玻璃投入，使產線停止。_x000a__x000a_.樂樂手因Blancer (配重) 機能保持在上昇状態。走行輔助側的LM Guide軌道是用2根螺栓維持住的状態（培林的部分有固定螺栓）"/>
    <s v="WIT1的走行操作機能的樂樂手仕様為15.0秒、因應TACK UP 為了將時間縮減到 12.9秒、改成不操作走行輔助的操作按鈕、以手動走行的方式在未減速的狀況下重覆撞擊C/V側的底板Stopper斷定為金属疲労導致螺栓斷裂"/>
    <s v="現状無法変更TACK UP的投入設定TACT、會実施定期螺栓鎖緊確認並更換螺栓。"/>
    <s v="初回"/>
    <n v="240"/>
    <n v="0"/>
    <n v="6251"/>
    <s v="-"/>
    <s v="-"/>
    <s v="-"/>
    <s v="-"/>
    <s v="-"/>
    <s v="情報"/>
    <s v="-"/>
    <s v="情報聯絡_x000a_TACT UP時需進行設備負荷的風險評估"/>
    <x v="1"/>
    <x v="1"/>
    <x v="1"/>
    <x v="0"/>
    <x v="1"/>
    <x v="0"/>
    <x v="0"/>
    <s v="CLOSE"/>
    <s v="CLOSE"/>
    <e v="#DIV/0!"/>
    <m/>
  </r>
  <r>
    <n v="1553"/>
    <x v="135"/>
    <s v="AFK"/>
    <s v="HF"/>
    <s v="董明成"/>
    <s v="機械系"/>
    <s v="P詰め機"/>
    <s v="ADT以外"/>
    <s v="20170718HF　1BrP詰機動作異常.xlsx"/>
    <m/>
    <s v="1BrP詰機動作異常"/>
    <s v="推測是　P詰機傾斜後 起立 的低速(減速)　太快， 結果跑過頭導致傾転Limit Sensor ON。_x000a__x000a_因為是突然発生的、所以也有可能是受到季節的気温変化影響到作動油的粘度產生変化。_x000a_"/>
    <s v="●P詰機起立機油圧低速変更　45%　→　42%　使用中（暫觀）_x000a_ _x000a_●検討是否於P詰機異常停止時追加警報（含音声警報）"/>
    <s v="初回"/>
    <m/>
    <n v="850"/>
    <m/>
    <s v="情報"/>
    <s v="情報"/>
    <s v="情報"/>
    <s v="-"/>
    <s v="-"/>
    <s v="-"/>
    <s v="-"/>
    <s v="情報聯絡_x000a_"/>
    <x v="1"/>
    <x v="1"/>
    <x v="1"/>
    <x v="0"/>
    <x v="1"/>
    <x v="0"/>
    <x v="0"/>
    <s v="CLOSE"/>
    <s v="CLOSE"/>
    <e v="#DIV/0!"/>
    <m/>
  </r>
  <r>
    <n v="1554"/>
    <x v="136"/>
    <s v="AFK"/>
    <s v="HF"/>
    <s v="董明成"/>
    <s v="機械系"/>
    <s v="洗浄機"/>
    <s v="ADT以外"/>
    <s v="20170722HF　洗浄機塩酸Zone搬送DriveShaftCoupling締結Bolt腐食.xlsx"/>
    <m/>
    <s v="2Br洗浄機塩酸Zone搬送Drive Shaft Coupling 鎖固Bolt被鹽酸侵蝕"/>
    <s v="HCL Zone在設計上必須使用Zr材質的Bolt，但是該区間是使用一般(SS400)的Bolt來進行連接。 COUPLING Bolt的螺牙侵蝕・磨耗，影響COUPLING発生不平整，加上KEY有磨耗而無法駆動的狀況。_x000a_●確認過設備技術作業日誌裡面有無一般Bolt使用的資訊，但是查無履歴。_x000a_●這次ON-TAS的復旧工事的目的是為了進行設備復旧、所以實施的整備作業並不是針對全体的既設設備。_x000a_●塩酸投入前的点検項目裡面有Bolt増締、但是未納入確認材質的項目。_x000a__x000a_應該是在HF2 進行洗浄機解体時，換成了SS製的Bolt。_x000a_此為交接上的缺失、確認不足。 _x000a_"/>
    <s v=" 【設技】_x000a_●有変更点的工事(=需要申請工程変更的工事項目)、需於開始生産前召集相關人員，針對冷修工事中/熱上前的Check項目製作check紀錄表、待全部都check完成之後、才能開始生産。(参照&quot;熱上時CHECK項目&quot;Sheet) _x000a__x000a_●除了洗浄機之外、只要是第一次点検的部分、皆需由複數成員交換意見、決定点検項目、並製作可記載点検人員姓名的點檢紀錄表之後、開始著手進行点検。(為了將点検者的責任加以明確化，需填入姓名。) _x000a_"/>
    <s v="初回"/>
    <n v="206"/>
    <n v="384"/>
    <n v="6553"/>
    <s v="-"/>
    <s v="-"/>
    <s v="-"/>
    <s v="情報"/>
    <s v="情報"/>
    <s v="情報"/>
    <s v="-"/>
    <s v="1.情報聯絡_x000a_2.確認HCL區段使用的BOLT材質_x000a_   (需防酸材質)_x000a_"/>
    <x v="1"/>
    <x v="1"/>
    <x v="1"/>
    <x v="0"/>
    <x v="1"/>
    <x v="0"/>
    <x v="0"/>
    <s v="CLOSE"/>
    <s v="CLOSE"/>
    <e v="#DIV/0!"/>
    <m/>
  </r>
  <r>
    <n v="1555"/>
    <x v="137"/>
    <s v="ADT"/>
    <s v="CF"/>
    <s v="董明成"/>
    <s v="機械系"/>
    <s v="SMAP"/>
    <s v="他拠点報告"/>
    <s v="20170805CF　本線L側SMAP Level低下異常.xls"/>
    <m/>
    <s v="本線L側SMAP Level低下異常"/>
    <s v="・本線L側 SMAP時規皮帶的橡膠劣化導致斷裂（Wire沒斷）,因此Pulley與時規皮帶無法咬合。_x000a_・整備的巡檢項目裡面沒有。加上又是屬於生產中很難點檢到的地方。 SMAP沒有包含在設技的點檢實施項目當中._x000a_    訂定1回/半年點檢一次的規則，並於7月工事日（7/25初次）進行點檢.當初是有發現龜裂不過判斷沒有緊急性（不會斷掉）,於是沒有進行更換。(設技判断)_x000a_     ※斷裂的是有龜裂處的另一邊、潤滑油附著在皮帶上導致橡膠部分劣化,（軟掉狀態）才會斷掉（設技）"/>
    <s v="・更換時規皮帶（新品）_x000a_・追加到整備的點檢項目_x000a_    1回/1日　異音、振動、粉的有無、高度異常、皮帶亀裂、劣化、鋼絲露出;1回/3ヵ月　工事日にてベルトの状態を点検_x000a_・6ヶ月一次由設技審視點檢方法_x000a_    將SMAP移動到最外側後，拆掉Cover及皮帶後進行點檢。_x000a_  ※若有發現底下狀況必須立即更換。_x000a_       １.若皮帶有龜裂、劣化。_x000a_        2.側面有露出鋼絲並沾附到潤滑油。_x000a_        _x000a__x000a__x000a__x000a__x000a__x000a_"/>
    <s v="初回"/>
    <n v="17"/>
    <n v="337"/>
    <n v="0"/>
    <s v="-"/>
    <s v="要"/>
    <s v="-"/>
    <s v="要"/>
    <s v="要"/>
    <s v="-"/>
    <s v="-"/>
    <s v="・進行點檢(若有發現底下情形立即更換)_x000a_    -皮帶龜裂、劣化時。_x000a_    -鋼絲外露潤滑油滲入時。_x000a_・6個月一次由設技點檢_x000a__x000a_"/>
    <x v="1"/>
    <x v="0"/>
    <x v="1"/>
    <x v="1"/>
    <x v="0"/>
    <x v="0"/>
    <x v="0"/>
    <s v="CLOSE"/>
    <s v="CLOSE"/>
    <n v="1"/>
    <m/>
  </r>
  <r>
    <n v="1556"/>
    <x v="138"/>
    <s v="ADT"/>
    <s v="CF"/>
    <s v="董明成"/>
    <s v="機械系"/>
    <s v="SMAP"/>
    <s v="他拠点報告"/>
    <s v="20170808CF　本線R側SMAP動作異常.xls"/>
    <m/>
    <s v="R側SMAP動作異常"/>
    <s v="・有可能是因為SMAP PulleyShaft駆動培霖位置偏移或者是Shaft的位置偏移導致位置決用的軸環跑到needlebearing內部去，長時間持續作動的關係軸環變形磨耗，造成抵抗與負荷。_x000a_・Cyl内部潤滑不足造成作動不良。※Cyl10年使用;※製造每個月並無進行一次的給油（Lubricator）。_x000a_・needle bearing的潤滑不足(採板時給油困難)。_x000a_・整備及設技的點檢項目當初裡面沒有"/>
    <s v="・調整Bearing掃除及Set位置後復歸_x000a_・每個月一回Cyl潤滑油注油（Lubricator使用）_x000a_・追加在整備的點檢項目裡(1回/1日　異音・振動・鉄粉の有無・高度)_x000a_・審視6個月一回的設技的點檢方法_x000a_(將SMAP移動到最外側後拆除Cover進行點檢。needle bearing的給油)_x000a_"/>
    <s v="初回"/>
    <n v="70"/>
    <n v="553"/>
    <n v="0"/>
    <s v="-"/>
    <s v="要"/>
    <s v="-"/>
    <s v="要"/>
    <s v="要"/>
    <s v="-"/>
    <s v="-"/>
    <s v="1.Pulley於下回工事日點檢及潤滑。_x000a_2.冷修時變更為直接連接到Cylinder的形式。_x000a_3.每6個月一回由設技點檢_x000a_"/>
    <x v="1"/>
    <x v="0"/>
    <x v="1"/>
    <x v="1"/>
    <x v="0"/>
    <x v="0"/>
    <x v="0"/>
    <s v="CLOSE"/>
    <s v="CLOSE"/>
    <n v="1"/>
    <m/>
  </r>
  <r>
    <n v="1557"/>
    <x v="139"/>
    <s v="ADT"/>
    <s v="KF"/>
    <s v="董明成"/>
    <s v="機械系"/>
    <s v="C/V"/>
    <s v="他拠点報告"/>
    <s v="20170904KF　1BR引込みCV3原点用近接センサーチャタリングによるCV停止.xlsx"/>
    <m/>
    <s v="1Br引込みCV#3原点用近接センサーチャタリングによるCV停止"/>
    <s v="1.引込みCV#3 初起動時原點SENSOR　チャタリング 造成CV異常運轉停止。_x000a_※引入CV#3 PAD在下降狀態啟動時， 原點的接近SENSOR有發生觸點震動(チャタリング)的話， CV就會停止的一個程式。"/>
    <s v="1.SENSOR感應CHAIN鏈節間構造(圖二)可能是引起チャタリング,SOFT修正條件: C/V#3啟動後至PAD下降後期間為自保持ON 。_x000a_    (電氣G soft修正導入，1BR 9/6 OK、2BR 9/7OK)_x000a_2.次回工事日引入CV3 SENSOR及原點感應片CHAIN節間的間隙點檢。因以前從沒有發生這樣的異常，異常的原因要確認。"/>
    <s v="初回"/>
    <n v="60"/>
    <n v="230"/>
    <n v="0"/>
    <s v="要"/>
    <s v="要"/>
    <s v="要"/>
    <s v="要"/>
    <s v="要"/>
    <s v="-"/>
    <s v="-"/>
    <s v="1.Soft内容確認。_x000a_2.自保持迴路対策Soft導入。"/>
    <x v="0"/>
    <x v="0"/>
    <x v="0"/>
    <x v="1"/>
    <x v="0"/>
    <x v="0"/>
    <x v="0"/>
    <s v="CLOSE"/>
    <s v="CLOSE"/>
    <n v="1"/>
    <m/>
  </r>
  <r>
    <n v="1558"/>
    <x v="140"/>
    <s v="ADT"/>
    <s v="YF"/>
    <s v="董明成_x000a_(陳勝立)"/>
    <s v="機械系"/>
    <s v="PG"/>
    <s v="ADT内対応"/>
    <s v="20170713YF　MCPG＃1使用時横寸不良Rev1.xlsx"/>
    <m/>
    <s v="YF窯MCPG#1使用時横寸不良"/>
    <s v="・MCPG Housing内之軸承回轉不良_x000a_（2004年YF1立上起使用至今、無更換履歴)_x000a_※以ZZ Seal type的壽命計算而言，預期使用14年也不會有問題。"/>
    <s v="○回轉不良對策_x000a_・實施軸承更換。_x000a_※YF窯是以Housing内不進行給脂的前提下、變更為雙面ZZ Seal type。_x000a__x000a_○早期異常發見對策_x000a_・每天進行日寸法參差6σ確認、≧1.5mm的話、調查原因。參差値於與設技一同開擔當者會議時共有。"/>
    <s v="初回"/>
    <n v="0"/>
    <n v="129"/>
    <n v="0"/>
    <s v="要"/>
    <s v="要"/>
    <s v="要"/>
    <s v="要"/>
    <s v="要"/>
    <s v="-"/>
    <s v="-"/>
    <s v=".確認MCPG Bearing TYPE及給油頻度_x000a_.確認寸法變異狀況_x000a__x000a_註: TPM5方針決定(2017/11/8議事錄)_x000a_「一般由各據點自行判斷，、建議是做交換。_x000a_交換的時候，變更為ZZ兩面密封的TYPE（ENG確認完）」_x000a_==&gt;_x000a_1.請於擔當者會議與設技相談交換事宜(先單邊更換為ZZ TYPE)_x000a_2.ZZ TYPE交換後,不須給油,給油孔需蓋上並標籤標示"/>
    <x v="0"/>
    <x v="0"/>
    <x v="0"/>
    <x v="1"/>
    <x v="0"/>
    <x v="0"/>
    <x v="0"/>
    <s v="CLOSE"/>
    <s v="CLOSE"/>
    <n v="1"/>
    <m/>
  </r>
  <r>
    <n v="1559"/>
    <x v="141"/>
    <s v="ADT"/>
    <s v="YF"/>
    <s v="Y許仕明_x000a_C吳學典_x000a_E王文佑_x000a_J朱峰謀_x000a_K張崇慶"/>
    <s v="電氣系"/>
    <s v="C/V"/>
    <s v="ADT内対応"/>
    <s v="20170905YF　2BR引込異常(TRACKING異常).xlsx"/>
    <m/>
    <s v="2Br引入異常"/>
    <s v="・Tracking Data通過後因為現物到著了，但是Data沒有跟上。_x000a_"/>
    <s v="○Tracking Data沒有跟上。_x000a_・本線横折後的Tracking生成延遲了15inch分。_x000a_○Tracking Data的現物偏移的早期發現。_x000a_・下記3場所Tracking Data監視，Data和現物的差異比設定值大的時候發出警報的迴路追加。_x000a_監視點：本線Hopper前/1Br引入/2Br引入"/>
    <s v="初回"/>
    <n v="0"/>
    <n v="87.35"/>
    <n v="0"/>
    <s v="要"/>
    <s v="要"/>
    <s v="要"/>
    <s v="要"/>
    <s v="要"/>
    <s v="-"/>
    <s v="-"/>
    <s v="Tracking監視點、警報機能追加(YF 對策展開)_x000a__x000a_■監視點追加位置:_x000a_･本線增速部橫寸Sensor_x000a_･本線Hopper前Sensor_x000a_･1Br引入開始Sensor_x000a_･2Br引入開始Sensor_x000a_･1Br引入結束Sensor (YF構造不同, 對策不用)_x000a_･2Br引入結束Sensor (YF構造不同, 對策不用)"/>
    <x v="0"/>
    <x v="0"/>
    <x v="0"/>
    <x v="1"/>
    <x v="0"/>
    <x v="0"/>
    <x v="0"/>
    <s v="CLOSE"/>
    <s v="CLOSE"/>
    <n v="1"/>
    <m/>
  </r>
  <r>
    <n v="1560"/>
    <x v="142"/>
    <s v="ADCH"/>
    <s v="MF"/>
    <s v="董明成"/>
    <s v="機械系"/>
    <s v="紙巻機"/>
    <s v="ADT以外"/>
    <s v="20170928MF 1Br紙巻機Roll紙駆動Coupling部key脱落.xls"/>
    <m/>
    <s v="１Br紙巻機 下流Roll紙駆動Coupling部的Key脱落"/>
    <s v="・也許是固定螺栓鎖固不足，受到振動影響而鬆脫。_x000a_　(不過動作中的振動微乎其微、一開始沒鎖緊的可能性較高）_x000a_・該螺栓未使用Loctite接著劑。_x000a_"/>
    <s v="・固定螺絲需使用強力的Loctite接著劑_x000a_・設置防止Key脫落的底板EndPlate"/>
    <s v="初回"/>
    <n v="0"/>
    <n v="0"/>
    <n v="0"/>
    <s v="要"/>
    <s v="要"/>
    <s v="要"/>
    <s v="要"/>
    <s v="要"/>
    <s v="-"/>
    <s v="-"/>
    <s v="實施固定BOLT鬆脫與否點檢"/>
    <x v="0"/>
    <x v="0"/>
    <x v="0"/>
    <x v="1"/>
    <x v="0"/>
    <x v="0"/>
    <x v="0"/>
    <s v="CLOSE"/>
    <s v="CLOSE"/>
    <n v="1"/>
    <m/>
  </r>
  <r>
    <n v="1561"/>
    <x v="143"/>
    <s v="尼崎"/>
    <s v="XF"/>
    <s v="董明成"/>
    <s v="機械系"/>
    <s v="横切機"/>
    <s v="ADT以外"/>
    <s v="20171023XF　本線CV撓み防止用受けコロ破損.xls"/>
    <m/>
    <s v="本線横切機下方 的C/V支撐架台(防止下垂)滾輪 有破損"/>
    <s v="・被覆的Urethane橡膠劣化（水解）、並發生剝落、旋轉不良。_x000a_※培林的部分沒有問題。_x000a_※C/V下方設有加濕器。"/>
    <s v="・檢討被覆橡膠的材質變更。　Urethane⇒Viton_x000a_※10/23 已針對其餘正在使用的承接架台滾輪進行點檢, 確認過沒有問題"/>
    <s v="初回"/>
    <n v="0"/>
    <n v="0"/>
    <n v="0"/>
    <s v="情報"/>
    <s v="情報"/>
    <s v="情報"/>
    <s v="情報"/>
    <s v="情報"/>
    <s v="情報"/>
    <s v="-"/>
    <s v="情報聯絡"/>
    <x v="1"/>
    <x v="1"/>
    <x v="1"/>
    <x v="0"/>
    <x v="1"/>
    <x v="0"/>
    <x v="0"/>
    <s v="CLOSE"/>
    <s v="CLOSE"/>
    <e v="#DIV/0!"/>
    <m/>
  </r>
  <r>
    <n v="1562"/>
    <x v="144"/>
    <s v="ADT"/>
    <s v="CF"/>
    <s v="董明成"/>
    <s v="機械系"/>
    <s v="C/V"/>
    <s v="他拠点報告"/>
    <s v="20171109CF　本線FT CV R側2-2 PAD CHAIN異常報告書 (最終).xlsx"/>
    <m/>
    <s v="本線FT C/V L側 2－2 PAD Chain異常"/>
    <s v="①基座固定螺絲太長的關係，跟PAD間的縫隙就變小了(約1mm)。_x000a_    ※因為沒有更換履歷因此從建設時期就這樣了。_x000a_    ※因為是在基座的內側，位在很難看見的地方。_x000a_②sprocket因為芯偏掉的關係所以固定基座螺絲就去干涉到PAD。"/>
    <s v="①將基座固定螺絲由M8*25更換為M8*20_x000a_②從新再次實施sprocket對芯，並設置固定環以防止偏芯。"/>
    <s v="初回"/>
    <n v="25"/>
    <n v="647.20000000000005"/>
    <n v="0"/>
    <s v="要"/>
    <s v="要"/>
    <s v="要"/>
    <s v="要"/>
    <s v="要"/>
    <s v="-"/>
    <s v="-"/>
    <s v="1.工事日實施點檢確認"/>
    <x v="0"/>
    <x v="0"/>
    <x v="0"/>
    <x v="1"/>
    <x v="0"/>
    <x v="0"/>
    <x v="0"/>
    <s v="CLOSE"/>
    <s v="CLOSE"/>
    <n v="1"/>
    <m/>
  </r>
  <r>
    <n v="1563"/>
    <x v="145"/>
    <s v="ADT"/>
    <s v="EF"/>
    <s v="董明成_x000a_(陳勝立)"/>
    <s v="機械系"/>
    <s v="C/V"/>
    <s v="他拠点報告"/>
    <s v="20171209EF　包裝RBT移載CV異常報告書.xlsx"/>
    <m/>
    <s v="1BR  HANDLING C/V-1導軌/鍊輪干涉異常"/>
    <s v="ROBOT  C/V鍊輪與導軌干涉造成馬達過負荷異常。_x000a_(干涉原因設備機械確認中)"/>
    <s v="①EF包裝12月份的定修預定為， 1BR12/26， 2BR12/18屆時會再請機械進行強化確認_x000a_②異常位置除了BR 安全 COVER外還有 RBT 的安全護欄，平時巡檢較不易，後續將進行COVER 透明化依賴提出。"/>
    <s v="初回"/>
    <n v="300"/>
    <n v="0"/>
    <n v="135.6"/>
    <s v="要"/>
    <s v="要"/>
    <s v="要"/>
    <s v="要"/>
    <s v="要"/>
    <s v="要"/>
    <s v="-"/>
    <s v="1.工事日或定修時進行導軌與鍊輪接觸與否確認"/>
    <x v="0"/>
    <x v="0"/>
    <x v="0"/>
    <x v="1"/>
    <x v="0"/>
    <x v="1"/>
    <x v="0"/>
    <s v="CLOSE"/>
    <s v="CLOSE"/>
    <n v="1"/>
    <m/>
  </r>
  <r>
    <n v="1564"/>
    <x v="146"/>
    <s v="ADT"/>
    <s v="JF"/>
    <s v="陳勝立"/>
    <s v="機械系"/>
    <s v="H/O"/>
    <s v="他拠点報告"/>
    <s v="20180109JF　伸縮CV駆動しゃくりによるTrackingズレ警報.xlsx"/>
    <m/>
    <s v="伸縮CV傳動軸Tracking位移警報"/>
    <s v="①驅動鍊條使用期間約2.5年_x000a_②伸縮CV驅動鍊條張力調整後確認不足。_x000a__x000a_驅動鍊條張力調整後，張力可能不強，驅動鏈調整後的確認方法沒有規範。"/>
    <s v="JF①的暫定對策_x000a_・驅動鍊條的張力調整_x000a_・下次工事日驅動鍊條交換和驅動系的點檢、鍊條鬆弛情形確認。_x000a__x000a_①的恒久對策_x000a_　・更換為無給油鍊條和執行現狀的修繕計畫_x000a_　  過去因為要降低成本所以將DID-LX50密封鍊條變更為RS50鍊條。_x000a_　  針對需要給油的鏈條而言會有品質上的懸念，在無法給油的狀態下持續使用會造成RS鍊條的磨損而鬆弛。（磨損的鏈條也會有跑出鐵粉的狀況，所以想改成無給油類型）_x000a_"/>
    <s v="初回"/>
    <n v="16"/>
    <n v="0"/>
    <n v="514.79999999999995"/>
    <s v="要"/>
    <s v="要"/>
    <s v="要"/>
    <s v="要"/>
    <s v="要"/>
    <s v="-"/>
    <s v="-"/>
    <s v="■2018/01/24 對策方針說明要點摘錄如下:_x000a_1.伸縮CV的驅動鍊條變更為無給油型式。_x000a_　從Tsubaki的rs50變更成RS50-LMD-1（無給油鍊條）_x000a_　※joint　clip的裝設容易，也好維修。_x000a_2.更換後請實施運轉並確認鍊條張力調整。_x000a_3.更換後一個月再確認一次鍊條張力是否有鬆弛。_x000a__x000a_※本次對策內容與原先Cost Down有點背道而馳，但因為有關於生產品質，所以不得不提出變更。_x000a__x000a_※關於鍊條掛鍊的方法打算改成跟XF一樣，目前依賴設技‧機械調查中，有進一步消息會再通知。"/>
    <x v="0"/>
    <x v="0"/>
    <x v="0"/>
    <x v="1"/>
    <x v="0"/>
    <x v="0"/>
    <x v="0"/>
    <s v="CLOSE"/>
    <s v="CLOSE"/>
    <n v="1"/>
    <m/>
  </r>
  <r>
    <n v="1565"/>
    <x v="147"/>
    <s v="ADCH"/>
    <s v="MF"/>
    <s v="陳勝立"/>
    <s v="機械系"/>
    <s v="H/O"/>
    <s v="ADT以外"/>
    <s v="20171231MF ＃1BR Gate CV Roll折損.xlsx"/>
    <m/>
    <s v="#1Br Gate C/V Roll折損"/>
    <s v="①推測鍊條的張力調整過度，造成Br. #35 ROLL COM CLUTH軸心斷裂。_x000a_②MF從生產立上後從未進行過點檢。_x000a_③保護蓋稼動中無法窺視狀況。"/>
    <s v="①鍊條點檢。(計畫排定)_x000a_②軸心顏色確認。_x000a_③護蓋可視化改造。"/>
    <s v="初回"/>
    <n v="9"/>
    <n v="295.036"/>
    <n v="0"/>
    <s v="情報"/>
    <s v="情報"/>
    <s v="情報"/>
    <s v="情報"/>
    <s v="情報"/>
    <s v="情報"/>
    <s v="-"/>
    <s v="■2018/01/24 對策方針說明要點摘錄如下:_x000a_1. 此異常ADT已對策完(護蓋可視化、點檢)。_x000a_2.針對先前對策R角、材質變更等實施內容，請再與設技‧機械確認是否有全面橫展開。_x000a__x000a_※本項對策先以情報共有方式展開。"/>
    <x v="1"/>
    <x v="1"/>
    <x v="1"/>
    <x v="0"/>
    <x v="1"/>
    <x v="0"/>
    <x v="0"/>
    <s v="CLOSE"/>
    <s v="CLOSE"/>
    <e v="#DIV/0!"/>
    <m/>
  </r>
  <r>
    <n v="1566"/>
    <x v="148"/>
    <s v="AFK"/>
    <s v="TAS"/>
    <s v="陳勝立"/>
    <s v="機械系"/>
    <s v="洗浄機"/>
    <s v="ADT以外"/>
    <s v="20171110洗浄2Line反転ﾛﾎﾞｯﾄNo1真空ﾎﾟﾝﾌﾟ異常.xls"/>
    <m/>
    <s v="反轉Robot#1真空Pump異常"/>
    <s v="①異常時真空壓60Mpa，推測修理後的真空Pump短暫壓降造成。_x000a_②吸著異常也有可能，但工事日更換Pump後無再發，所以判斷非主因。"/>
    <s v="①真空Pump交換後，要實施一定期間的真空壓力點檢。_x000a_②GUT全線的真空Pump壓力點檢。_x000a_③異常內容針對三交代進行教育。"/>
    <s v="初回"/>
    <n v="50"/>
    <n v="610"/>
    <n v="0"/>
    <s v="-"/>
    <s v="-"/>
    <s v="-"/>
    <s v="-"/>
    <s v="-"/>
    <s v="-"/>
    <s v="-"/>
    <s v="本Case並不屬於横展開案件、_x000a_目前ADT每年有排定真空Pump点検更換的對應項目。_x000a__x000a_※真空Pump更換後請務必實施真空壓力點檢。"/>
    <x v="1"/>
    <x v="1"/>
    <x v="1"/>
    <x v="0"/>
    <x v="1"/>
    <x v="0"/>
    <x v="0"/>
    <s v="CLOSE"/>
    <s v="CLOSE"/>
    <e v="#DIV/0!"/>
    <m/>
  </r>
  <r>
    <n v="1567"/>
    <x v="148"/>
    <s v="AFK"/>
    <s v="TAS"/>
    <s v="陳勝立"/>
    <s v="機械系"/>
    <s v="洗浄機"/>
    <s v="ADT以外"/>
    <s v="20171208洗浄3LinePLﾁｪﾝｼﾞｬｰNo1　PL衝突.xls"/>
    <m/>
    <s v="P/L C#1 P/L衝突"/>
    <s v="①作業者J/C前PL SIZE設定錯誤(G8.6)，且未確認及發現錯誤。_x000a_②PL Setting錯誤的時候，沒有相關Inter Lock機制。"/>
    <s v="①J/C前若PL TYPE不一致時，相關Inter Lock 防範機制追加。_x000a_②加強現場作業人員的教育。"/>
    <s v="初回"/>
    <n v="118"/>
    <n v="2628"/>
    <n v="0"/>
    <s v="情報"/>
    <s v="情報"/>
    <s v="情報"/>
    <s v="情報"/>
    <s v="情報"/>
    <s v="情報"/>
    <s v="-"/>
    <s v="非横展開項目。僅以「情報」方式共有。_x000a__x000a_當發生了PL Type不一致等警報、還請確認 PL是否已確實設定。"/>
    <x v="1"/>
    <x v="1"/>
    <x v="1"/>
    <x v="0"/>
    <x v="1"/>
    <x v="0"/>
    <x v="0"/>
    <s v="CLOSE"/>
    <s v="CLOSE"/>
    <e v="#DIV/0!"/>
    <m/>
  </r>
  <r>
    <n v="1568"/>
    <x v="149"/>
    <s v="AFK"/>
    <s v="IF"/>
    <s v="陳勝立"/>
    <s v="機械系"/>
    <s v="H/O"/>
    <s v="ADT以外"/>
    <s v="20180210IF　1Brホッパーゲート支点ロール折損.xlsx"/>
    <m/>
    <s v="1Br Hopper Gate 支點 Roller 損壞"/>
    <s v="因泡欠點增加Hopper開、閉動作增加 (通常130回/日→700回/日)_x000a_Hopper開閉傾轉軸和Gate單元做連結擺臂Key固定螺絲鬆脫往Gate的右側偏移。_x000a_推測驅動鏈輪的芯偏移，推測因此負荷全部跑到 Roller 的軸上。"/>
    <s v="①傾轉軸的擺臂側安裝鉗式止動器。_x000a_②定期點檢項目追加(1回/週)"/>
    <s v="初回"/>
    <n v="0"/>
    <n v="0"/>
    <n v="0"/>
    <s v="要"/>
    <s v="要"/>
    <s v="要"/>
    <s v="要"/>
    <s v="要"/>
    <s v="-"/>
    <s v="-"/>
    <s v="傾轉軸點檢，有位移的場所加裝鉗式止動器。"/>
    <x v="0"/>
    <x v="0"/>
    <x v="0"/>
    <x v="1"/>
    <x v="0"/>
    <x v="0"/>
    <x v="0"/>
    <s v="CLOSE"/>
    <s v="CLOSE"/>
    <n v="1"/>
    <m/>
  </r>
  <r>
    <n v="1569"/>
    <x v="150"/>
    <s v="AFK"/>
    <s v="TAS"/>
    <s v="陳勝立"/>
    <s v="機械系"/>
    <s v="洗浄機"/>
    <s v="ADT以外"/>
    <s v="20180124洗浄2Line反転機No.2吸着異常.xlsx"/>
    <m/>
    <s v="洗淨#2反轉機#2吸著異常"/>
    <s v="①真空切替 Sol'V/V (電磁閥) 卡異物造成動作不良。_x000a_②因部品交換花費了不少的時間。"/>
    <s v="①GUT全工程的Sol點檢及交換(超過10年以上優先實施)_x000a_②吸著異常對應手順書作成。"/>
    <s v="初回"/>
    <n v="240"/>
    <n v="0"/>
    <n v="3036"/>
    <s v="-"/>
    <s v="-"/>
    <s v="-"/>
    <s v="-"/>
    <s v="-"/>
    <s v="-"/>
    <s v="-"/>
    <s v="-"/>
    <x v="1"/>
    <x v="1"/>
    <x v="1"/>
    <x v="0"/>
    <x v="1"/>
    <x v="0"/>
    <x v="0"/>
    <s v="CLOSE"/>
    <s v="CLOSE"/>
    <e v="#DIV/0!"/>
    <m/>
  </r>
  <r>
    <n v="1570"/>
    <x v="151"/>
    <s v="ADT"/>
    <s v="EF"/>
    <s v="陳勝立"/>
    <s v="檢查系"/>
    <s v="TOM3"/>
    <s v="他拠点報告"/>
    <s v="20180226EF　TOM3 6CHBOX異常によるPCフリーズ報告 .xlsx"/>
    <m/>
    <s v="EF TOM3 6CHBOX異常造成PC Freeze"/>
    <s v="6CH-BOX 的 Camera 電源輸出異常。"/>
    <s v="•更換6CH-BOX預備品。_x000a_•故障品委託電氣G送修。"/>
    <s v="初回"/>
    <n v="0"/>
    <n v="0"/>
    <n v="0"/>
    <s v="-"/>
    <s v="-"/>
    <s v="-"/>
    <s v="-"/>
    <s v="-"/>
    <s v="-"/>
    <s v="-"/>
    <s v="-"/>
    <x v="1"/>
    <x v="1"/>
    <x v="1"/>
    <x v="0"/>
    <x v="1"/>
    <x v="0"/>
    <x v="0"/>
    <s v="CLOSE"/>
    <s v="CLOSE"/>
    <e v="#DIV/0!"/>
    <m/>
  </r>
  <r>
    <n v="1571"/>
    <x v="152"/>
    <s v="尼崎"/>
    <s v="XF"/>
    <s v="陳勝立"/>
    <s v="檢查系"/>
    <s v="TOM3"/>
    <s v="ADT以外"/>
    <s v="20180302TOM3拡散＃26カメラ異常.xlsx"/>
    <m/>
    <s v="TOM3　擴散#26 Camera異常"/>
    <s v="推測為 Camera 基板異常"/>
    <s v="•更換預備品。_x000a_•依頼廠商修理 Camera。"/>
    <s v="初回"/>
    <n v="0"/>
    <n v="0"/>
    <n v="0"/>
    <s v="-"/>
    <s v="-"/>
    <s v="-"/>
    <s v="-"/>
    <s v="-"/>
    <s v="-"/>
    <s v="-"/>
    <s v="-"/>
    <x v="1"/>
    <x v="1"/>
    <x v="1"/>
    <x v="0"/>
    <x v="1"/>
    <x v="0"/>
    <x v="0"/>
    <s v="CLOSE"/>
    <s v="CLOSE"/>
    <e v="#DIV/0!"/>
    <m/>
  </r>
  <r>
    <n v="1572"/>
    <x v="153"/>
    <s v="AFK"/>
    <s v="TAS"/>
    <s v="陳勝立"/>
    <s v="機械系"/>
    <s v="洗浄機"/>
    <s v="ADT以外"/>
    <s v="20180220洗浄2Line反転機No.2吸着異常再発.xls"/>
    <m/>
    <s v="洗浄機#2 反転 Robot#2 吸着異常"/>
    <s v="※推測為一時性的吸着問題_x000a_1) 有可能是Sol' V/V的動作不良_x000a_2) 有可能是Cable内部的芯線損傷引起接触不良"/>
    <s v="1. 更換新品Type 真空 Sol' V/V -----3/10(六)為止_x000a_2. 実施Cable 点検及更換-----3/10(六)為止"/>
    <s v="再発"/>
    <n v="0"/>
    <n v="0"/>
    <n v="1089"/>
    <s v="-"/>
    <s v="-"/>
    <s v="-"/>
    <s v="-"/>
    <s v="-"/>
    <s v="-"/>
    <s v="-"/>
    <s v="-"/>
    <x v="1"/>
    <x v="1"/>
    <x v="1"/>
    <x v="0"/>
    <x v="1"/>
    <x v="0"/>
    <x v="0"/>
    <s v="CLOSE"/>
    <s v="CLOSE"/>
    <e v="#DIV/0!"/>
    <m/>
  </r>
  <r>
    <n v="1573"/>
    <x v="154"/>
    <s v="AFK"/>
    <s v="TAS"/>
    <s v="陳勝立"/>
    <s v="電氣系"/>
    <s v="洗浄機"/>
    <s v="ADT以外"/>
    <s v="20180415洗浄機＃3 インバーター通信カード異常.xlsx"/>
    <m/>
    <s v="洗浄機#3 INV通訊卡異常"/>
    <s v="1) 連接在Inverter上的通訊卡在外観上 並無生鏽或腐蝕的狀況，推測可能是發生某種機能異常以致通訊異常。"/>
    <s v="1. 因外觀無腐蝕現象，難判斷，但已預先更換 CC-Link Card，待發生再作判斷。"/>
    <s v="再発"/>
    <n v="70"/>
    <n v="0"/>
    <n v="1547"/>
    <s v="情報"/>
    <s v="情報"/>
    <s v="情報"/>
    <s v="情報"/>
    <s v="情報"/>
    <s v="情報"/>
    <s v="-"/>
    <s v="關於AFK再發防止對策，若有鹽酸洗淨製程的產線可能會造成通訊卡腐蝕壯況，更換頻度設定在每1回/10年（通訊卡單價：１張約3萬日幣）。_x000a__x000a_除此之外，若有更換過CC-Link Card，_x000a_Barcode Reading PLC需進行Reset（若回路相同）"/>
    <x v="1"/>
    <x v="1"/>
    <x v="1"/>
    <x v="0"/>
    <x v="1"/>
    <x v="0"/>
    <x v="0"/>
    <s v="CLOSE"/>
    <s v="CLOSE"/>
    <e v="#DIV/0!"/>
    <m/>
  </r>
  <r>
    <n v="1574"/>
    <x v="155"/>
    <s v="ADT"/>
    <s v="EF"/>
    <s v="陳勝立"/>
    <s v="機械系"/>
    <s v="採板設備"/>
    <s v="ADT内対応"/>
    <s v="20180428EF　1BR 6P採板RB T軸シャフト折損トラブル(再発).xls"/>
    <m/>
    <s v="4/28 採板6P吸著異常，採板RB迴旋發現會位移(T/P上表示原點)，現場切替成 G8 F3不採板，RE採板6P-&gt;7P變更。_x000a_09:30 當班設技進行點檢跟3/21以來的現象相同，推斷是T軸的驅動Shaft磨損。 （由於當日業者無法對應，隔日才到廠處理）。_x000a_4/29設技和業者進行內部分解點檢的結果，確定是T軸的驅動Shaft損壞。 （由於無備品，6P繼續不使用）"/>
    <s v="4/29 業者調查中"/>
    <s v="暫定對策：因無預備品，利用CF R/B BT軸Unit轉用預定（5/14 取得CF部品， 5/16 EF工事交換預定）_x000a_※前回異常發生後Unit預備品發注完畢（交期3個月）_x000a_恆久對策：待業者提出⇒業者盡快回覆調查請求中"/>
    <m/>
    <n v="0"/>
    <n v="112.98"/>
    <n v="0"/>
    <s v="情報"/>
    <s v="情報"/>
    <s v="情報"/>
    <s v="情報"/>
    <s v="情報"/>
    <s v="-"/>
    <s v="-"/>
    <s v="-"/>
    <x v="1"/>
    <x v="1"/>
    <x v="1"/>
    <x v="0"/>
    <x v="1"/>
    <x v="0"/>
    <x v="0"/>
    <s v="CLOSE"/>
    <s v="CLOSE"/>
    <e v="#DIV/0!"/>
    <m/>
  </r>
  <r>
    <n v="1575"/>
    <x v="156"/>
    <s v="AFK"/>
    <s v="HF"/>
    <s v="陳勝立"/>
    <s v="機械系"/>
    <s v="採板設備"/>
    <s v="ADT以外"/>
    <s v="20180502HF　循環№3真空Pump_StopTrouble.xls"/>
    <m/>
    <s v="12:04　循環＃３真空Pump過負荷Alarm發生，1Br/2Br BDS停止。_x000a_12:05　3交代作業者至循環真空Pump室循環真空Pump＃３→＃2切替，＃３真空Pump過負荷Alarm 無法Reset，無法切替運轉狀態。_x000a_12:13　呼出設技，＃３Pump實施過負荷Reset。_x000a_12:14　#2真空Pump運轉，1BR　G7.5採板開始_x000a_12:15　2BR 移載BDS(Transfer) Alarm 從操作盤 Reset 正常稼動。_x000a_12:16　1BR→2BR 切替正常採板。_x000a_※HF 1Br（移載）/2Br（採板）真空Pump兼用仕様（共計3台）"/>
    <s v="長期使用Carbon磨損發生過負荷Alarm_x000a_過負荷Alarm的重置方法現場製造人員不知道，切替需要時間。_x000a_※HF2冷修時以後Carbon沒有交換。（2013年8月或9月⇒約5年前）_x000a_※週1回點檢真空壓力/電流値有無異常狀態。。"/>
    <s v="1).Alarm Reset方法教育_x000a_2).Pump運轉方式變更_x000a_　　(3台每個月切替稼動→１台為主，其餘2台預備)_x000a_3).Pump Carbon定期３年進行更換。_x000a_　（業者建議交換時間5000h　大概208日程度）_x000a_　　※他據點交換實績想決定壽命。真空Pump運轉稼動時間可視化檢討中"/>
    <m/>
    <n v="10"/>
    <n v="280.39999999999998"/>
    <n v="0"/>
    <s v="情報"/>
    <s v="情報"/>
    <s v="情報"/>
    <s v="情報"/>
    <s v="情報"/>
    <s v="-"/>
    <s v="-"/>
    <s v="-"/>
    <x v="1"/>
    <x v="1"/>
    <x v="1"/>
    <x v="0"/>
    <x v="1"/>
    <x v="0"/>
    <x v="0"/>
    <s v="CLOSE"/>
    <s v="CLOSE"/>
    <e v="#DIV/0!"/>
    <m/>
  </r>
  <r>
    <n v="1576"/>
    <x v="157"/>
    <s v="AFK"/>
    <s v="HF"/>
    <s v="陳勝立"/>
    <s v="機械系"/>
    <s v="採板設備"/>
    <s v="ADT以外"/>
    <s v="20180505HF　2BR 5Pos_Robot_Stop_Trouble.xls"/>
    <m/>
    <s v="5/5　21:35　5P  Robot 吸著旋回途中停止_x000a_　　無法採板狀態(Robot異常Alarm發生)_x000a_　　確認異常有Servo電源OFF Alarm ，_x000a_　　Robot手動動作也無法動作，呼出設技。_x000a_　　設技用側掛方式進行Robot原點復歸，正常稼働。_x000a_5/6　19:20　同様異常發生。_x000a_5/7~5/8　　　計7回有同様異常_x000a_5/8　11:35　5POS Robot Encoder Cable交換後、_x000a_　　沒再發，正常稼動。_x000a_　　(S,L,U,R,B,T Robot Cable 1Set交換)"/>
    <s v="S軸稼働BOX内收藏Cable Veyor Cable作動防止Separator Encoder　Cable 沒有適切的排列整齊，動作時 Encoder Cable 跟著移動，推斷Separator 和 Encoder Cable 摩擦造成損傷。_x000a_※損傷品約使用8年"/>
    <s v=" -.通常因無法點檢部分，異常發生時交換。_x000a_ - Cable 排列對策檢討中，冷修時全POS的 Cable 狀態點檢。_x000a_※Cable 點檢、交換作業約需4小時。_x000a_※Cable = S,L,U,R,B,T Robot Cable 1Set價格=約90萬(日圓)"/>
    <m/>
    <n v="11"/>
    <n v="317"/>
    <n v="0"/>
    <s v="情報"/>
    <s v="情報"/>
    <s v="情報"/>
    <s v="情報"/>
    <s v="情報"/>
    <s v="-"/>
    <s v="-"/>
    <s v="-"/>
    <x v="1"/>
    <x v="1"/>
    <x v="1"/>
    <x v="0"/>
    <x v="1"/>
    <x v="0"/>
    <x v="0"/>
    <s v="CLOSE"/>
    <s v="CLOSE"/>
    <e v="#DIV/0!"/>
    <m/>
  </r>
  <r>
    <n v="1577"/>
    <x v="158"/>
    <s v="ADCH"/>
    <s v="MF"/>
    <s v="陳勝立"/>
    <s v="系統系"/>
    <s v="ACE"/>
    <s v="ADT以外"/>
    <s v="20180512MF　HMI誤操作によるG8.5切出不可発生トラブル.xlsx"/>
    <m/>
    <s v="18/5/12  21:45#1Br G8.5生産中突然G8.5無法切出發生捨板（事前沒有特別的操作）、三交代 MC Reset等實施也沒有改善。_x000a_18/5/12  22:10 早班製造、設備技術呼出先用電話溝通，推測原因_x000a_在車中指示不要做切出再開_x000a_18/5/12  23:00早班，抵達公司，開始調查，邀請ATSC社System擔當協力，遠端ATSC社開始調查。_x000a_18/5/12  23:50調查繼續，從ATSC擔當聯絡、有看到目前為止沒遇到過的Error，派遣員 HMI POC設定再度確認，生産中沒設定 CPU Mode，而是設定LOCAL Mode的事確認了。變更為 CPU Mode後，切出再開。_x000a_18/5/12  00:01C/V 上碎玻璃掃除，生産再開。_x000a_18/5/14 ATSC 異常當時的HMI操作履歷調查結果，異常發生12秒前，知道有人從精查室HMI-08 POC 畫面開啟的事，得知這時的HMI設定就從CPU切替成LOCAL。_x000a_異常發生時現場作業作業者全員有聽到，該當時間在精查室開啟POC畫面的人沒有出來，從證據考察原因認為是人為的誤操作。_x000a_此外，派遣員（AGC/ADT）以外該按鈕從CPU切替成LOCAL時會發生什麼現象，在ADCH社員中沒人知道。"/>
    <s v="推測是HMI POC畫面操作Misss(異常時組員二度確認，異常時間HMI操作的人沒有出來，但因沒確實的證據，從間接證據判斷原因是HMI的人為誤操作)。"/>
    <s v="①針對HMI操作做再教育_x000a_②對生産影響大的操作出來的機能（例：距離定數畫面、J/C、POC）做HMI限制，限定可操作的人員。_x000a_③②以外的人，Sample切出以外HMI使用的案例無，僅Sample切出的操作機能在HMI做準備，這個使用（該當HMI是Sample切出以外，僅能閱覽機能）_x000a_④現狀的HMI CPU→LOCAL的切替是滑鼠點1下就可以變更，可能會造成誤操作，從HMI畫面改造成Mode切替→適用變成2個動作_x000a_・關於他據點也依賴確認含HOT側的HMI設定_x000a_・還有，關於上記④是各據點聽到，因尼崎・高砂以外必須先回覆，同時進行改造對應（6/E為止實施預定）_x000a_＊尼崎・高砂冷修時對應"/>
    <m/>
    <n v="136"/>
    <n v="3803"/>
    <n v="0"/>
    <s v="要"/>
    <s v="要"/>
    <s v="要"/>
    <s v="要"/>
    <s v="要"/>
    <s v="-"/>
    <s v="-"/>
    <s v="現狀的HMI CPU→LOCAL的切替是滑鼠點1下就可以變更，_x000a_從HMI畫面改造成Mode切替→適用變成2個動作。"/>
    <x v="0"/>
    <x v="0"/>
    <x v="0"/>
    <x v="1"/>
    <x v="0"/>
    <x v="0"/>
    <x v="0"/>
    <s v="CLOSE"/>
    <s v="CLOSE"/>
    <n v="1"/>
    <m/>
  </r>
  <r>
    <n v="1578"/>
    <x v="159"/>
    <s v="AFK"/>
    <s v="IF"/>
    <s v="-"/>
    <s v="電氣系"/>
    <s v="切折機"/>
    <s v="ADT以外"/>
    <s v="20180523IF　本線縦切機 No1 Linear Servo Motor Amp 焼損.xls"/>
    <m/>
    <s v="15:00　因 G8.7 Test 採板 實施 HMI 縱切機 No1 J/C，縱切機異常發生警報，不能J/C。_x000a_15:30　再度，實施Cutter重新配置，同樣不能J/C。_x000a_16:00　縱切機操作盤實施原點覆歸，得知LinearServo無法自體動作。_x000a_16:30　呼出設技，確認Linear Servo盤內的Amp表示有Err，_x000a_E.02（功率検知Error）有發生。_x000a_17:00　設技在Linear Servo Data 的 BackUp 進行提取，_x000a_　　Linear Servo Amp拆下做內部確認，_x000a_　　得知Condenser(散熱器)燒壞了。_x000a_17:30　交換預備品，實施Linear ServoData 入力，實施 Cutter 及 Servo 原點復歸。_x000a_18:00　實施 HMI 縱切機 No1 J/C 正常動作了。"/>
    <s v="Linear Servo 的 LM 軌道有生鏽腐蝕，及 LM 軌道和Guide潤滑沒有給油狀態，Linear Servo 驅動時產生過負荷，Condenser(散熱器)燒毀推斷。_x000a__x000a_※電源OFF時用手推動 Servo 有感覺到有負荷。"/>
    <m/>
    <m/>
    <n v="0"/>
    <n v="0"/>
    <n v="0"/>
    <s v="情報"/>
    <s v="情報"/>
    <s v="情報"/>
    <s v="情報"/>
    <s v="情報"/>
    <s v="-"/>
    <s v="-"/>
    <s v="-"/>
    <x v="1"/>
    <x v="1"/>
    <x v="1"/>
    <x v="0"/>
    <x v="1"/>
    <x v="0"/>
    <x v="0"/>
    <s v="CLOSE"/>
    <s v="CLOSE"/>
    <e v="#DIV/0!"/>
    <m/>
  </r>
  <r>
    <n v="1579"/>
    <x v="160"/>
    <s v="AFK"/>
    <s v="IF"/>
    <s v="-"/>
    <s v="機械系"/>
    <s v="採板設備"/>
    <s v="ADT以外"/>
    <s v="20180524IF　2Br パレット傾斜 Shaft Bearing Housing破損.xlsx"/>
    <m/>
    <s v="13:25　2Br T/T B面採板中發生 &quot;P/L 傾斜 Time Over&quot; 警報。T/T 強制旋回設備點檢沒有發現異常的地方。（用A面採板中）_x000a_14:03　2Br T/T B面採板中 &quot;P/L 傾斜 Time Over&quot; 警報再度發生，B面PL傾斜原點和原點信號有無通知確認，用手動操作測試原點復歸，得知原點位置沒檢知。_x000a_14:30　呼出設備技術做動作確認的結果，得知PL傾斜軸承座損壞。_x000a_15:08　設技軸承座交換作業開始。_x000a_16:40　交換作業完了し，採板開始。　　　　　_x000a_※1Br_G11改造工事中，Br切替不可狀態　　"/>
    <s v="事前點檢不足，損壞斷面狀況確認一下子就看到裂痕，_x000a_因為損壞，推斷是長期使用造成疲勞破壞。_x000a_※IF從立上後使用約9年。"/>
    <s v="1).毎月工事日定期實施點檢。※AFK全窯_x000a_2).交換頻度跟設技進行協議，定期做交換。"/>
    <m/>
    <n v="70"/>
    <n v="2133.73"/>
    <n v="0"/>
    <s v="情報"/>
    <s v="情報"/>
    <s v="情報"/>
    <s v="情報"/>
    <s v="情報"/>
    <s v="-"/>
    <s v="-"/>
    <s v="-"/>
    <x v="1"/>
    <x v="1"/>
    <x v="1"/>
    <x v="0"/>
    <x v="1"/>
    <x v="0"/>
    <x v="0"/>
    <s v="CLOSE"/>
    <s v="CLOSE"/>
    <e v="#DIV/0!"/>
    <m/>
  </r>
  <r>
    <n v="1580"/>
    <x v="161"/>
    <s v="AFK"/>
    <s v="IF"/>
    <s v="-"/>
    <s v="機械系"/>
    <s v="採板設備"/>
    <s v="ADT以外"/>
    <s v="ー"/>
    <m/>
    <s v="12:40　2Br T/ T A面堆疊完了後的Lift動作時_x000a_　　發生&quot;Don&quot;的聲音後變成無法自動運轉狀態。_x000a_　　實施2Br Hopper 捨板和1Br G8 進行 J/ C。_x000a_12:45　設技呼出點檢的結果，得知下流方向的L側軸承座損壞。　　　　　_x000a_13:00　1Br 進行 G8 採板變更。2Br 軸承座交換開始。_x000a_15:30　軸承座交換完後，R側的軸承座部分也有龜裂，繼續實施交換作業。_x000a_17:50　交換作業完了，2Br G7做採板變更，採板開始。_x000a_※6/25 工事日B面R側也有歸列交換。_x000a_　　共計4個地方交換。"/>
    <s v="設備設計上（圖面）和不同材質的軸承座設置，許容荷重以上的力量軸承座增加而造成損壞。設計上(圖面)，P211SC 材質的軸承座設置，實際是P211。(建設~現在為止使用。參照附件1)_x000a_※ P211    ⇒ 材質 鑄鐵_x000a_　  P211SC ⇒ 材質 :鑄鋼_x000a_還有，G7 PL積載枚數和設備的仕樣荷重稍微超過了。_x000a_設備仕様 : Glass + PL = max 1450kg　（參照附件1）_x000a_現在狀態 : Glass + PL = 1540kg_x000a_(G7 0.5t_220枚積載超過 89kg )_x000a_※仕様是滿載枚數=200枚以下　包含合紙"/>
    <s v="暫定對策_x000a_　・實施定期點檢，有異常時交換。⇒直到替代品到時_x000a_　・做衝撃荷重減輕Lift動作速度變更，_x000a_　　和油壓壓力10Mpa⇒7Mpa變更。（參照補充資料）_x000a__x000a_恆久對策_x000a_　・高強度材質的 Bearing Housing 交換。_x000a_　　→以前 P211SC (FYH牌) 停產的原因，代替品交換。_x000a_●軸承座材質的部分_x000a_經由生技 &amp; ATSC，IF 建設時設計和不同材質_x000a_關於經緯調查中。_x000a__x000a_●積載枚數超過_x000a_生技和廠商對策檢討中。"/>
    <m/>
    <n v="20"/>
    <n v="609.6"/>
    <n v="0"/>
    <s v="情報"/>
    <s v="情報"/>
    <s v="情報"/>
    <s v="情報"/>
    <s v="情報"/>
    <s v="-"/>
    <s v="-"/>
    <s v="-"/>
    <x v="1"/>
    <x v="1"/>
    <x v="1"/>
    <x v="0"/>
    <x v="1"/>
    <x v="0"/>
    <x v="0"/>
    <s v="CLOSE"/>
    <s v="CLOSE"/>
    <e v="#DIV/0!"/>
    <m/>
  </r>
  <r>
    <n v="1581"/>
    <x v="162"/>
    <s v="ADT"/>
    <s v="EF"/>
    <s v="Y許仕明_x000a_C吳學典_x000a_E王文佑_x000a_J朱峰謀_x000a_K張崇慶"/>
    <s v="機械系"/>
    <s v="採板設備"/>
    <s v="ADT内対応"/>
    <s v="20180624EF 4PBDSコンロッド折損トラブル.xlsx"/>
    <m/>
    <s v="6/24_x000a_22:40 1Br G6/2Br G5Cycle切採板中、4P 發生BDS異常（吸著異常），_x000a_        確認是BDS Servo Motor驅動部的連桿斷裂。【照片1】_x000a_　　三交代股長聯絡主任，1BrG6做專門採板翌日交換對應。_x000a_6/25_x000a_09:30 設技機械的連桿（新品-強度對策品）交換實施_x000a_10:30 交換終了後，實施 Check Level 調整。_x000a_11:30 實施2Br（4Pos）採板Test_x000a_13:20 關於Pos也點檢，1Pos、2Pos 也同樣地方有發現裂痕。_x000a_        同じ箇所にクラックが発生している事が判明_x000a_        2Br　實施G5→G6做J/C　2Bｒ　G6専門採板_x000a_14：40 1Br １Pos、２Pos實施連桿交換作業。_x000a_17：00 交換終了後、Check Level 確認調整實施_x000a_19：30 G6：G5 Cycle切採板再開"/>
    <s v="1. 斷裂的連桿是焊接品，焊接部分出現裂縫並且斷裂。_x000a_        (強度對策沒有一體成形物）【別紙：資料参照】_x000a_2. 2015/8月 裂縫發生做點檢確認。_x000a_    2017/12月定修時有追加要點檢確認裂縫，希望製造擔當口頭聯絡，_x000a_    積極的實施交換計劃及點檢沒有的因素，約7個月後斷裂了。_x000a_    （次回7月的定修預定交換為止未點檢）_x000a_    ※前回交換時間：2012/5/2~稼動開始(6年間使用)"/>
    <s v="1. 交換強度對策品的連桿。(無焊接一體成形物）_x000a_    6/25 1,  2, 4 Pos交換　_x000a_    6/29 3 Pos 交換完了_x000a_    (點檢的結果全Pos發生裂痕）_x000a_2-1. 裂痕發現時，快速交換進行計畫。_x000a_2-2. 設備點檢發現異常時，聯絡如下。_x000a_    （Mail聯絡）: 機械課(日籍+經理+副理)_x000a_    及製造關係者(日籍+擔當)焊接品連桿（Servo Motor 驅動部），_x000a_    強度對策品的連桿　(無熔接一體成形物）做交換。_x000a_    _x000a_※BR定修(1回/半年）點檢裂痕有發現時實施交換。"/>
    <m/>
    <n v="0"/>
    <n v="60.97"/>
    <n v="0"/>
    <s v="要"/>
    <s v="要"/>
    <s v="要"/>
    <s v="要"/>
    <s v="要"/>
    <s v="-"/>
    <s v="-"/>
    <s v="・BR定修(1回/半年）の点検_x000a_・クラック発生の場合は交換_x000a_・強度対策品のコンロッド(溶接継ぎ目の無い一体物）に交換_x000a_・201806現在の状況（中文報告資料参照）"/>
    <x v="0"/>
    <x v="0"/>
    <x v="0"/>
    <x v="1"/>
    <x v="0"/>
    <x v="0"/>
    <x v="0"/>
    <s v="CLOSE"/>
    <s v="CLOSE"/>
    <n v="1"/>
    <m/>
  </r>
  <r>
    <n v="1582"/>
    <x v="163"/>
    <s v="高砂"/>
    <s v="BF"/>
    <s v="-"/>
    <s v="電氣系"/>
    <s v="切折機"/>
    <s v="ADT以外"/>
    <s v="20180628BF　縦切機設備異常報告書（20170208　Rev.6）.xlsx"/>
    <m/>
    <s v="為了Cutter 基準ｃｈ變更，縱切機#2 做CPU→手動切替時制御電源切斷了。　_x000a_電源再投入，「Linear servo  Up Error」「MCPG未入力」的異常無法排除。_x000a_原因不明。數回電源「ON→OFF」反覆操作上述的異常可以解除並復歸。_x000a_※縱切#2： Linear Servo， 縱切#1 手動做Sample切出使用，異常時的縱切機變更一旦忘記了。"/>
    <s v="「Linear Servo Up Error」： Error Code不明的原因不明_x000a_「MCPG未入力」（Pulse 未入力）：原因不明_x000a_預定再現Test，實施時為次回工事日（7/18）_x000a__x000a_關於再發，縱切機做手動切替的頻度很少。_x000a_再発時的電源「ON→OFF」反覆操作復歸的時間時#1 Cutter變更。"/>
    <m/>
    <m/>
    <n v="38"/>
    <n v="1066.0999999999999"/>
    <n v="0"/>
    <s v="情報"/>
    <s v="情報"/>
    <s v="情報"/>
    <s v="情報"/>
    <s v="情報"/>
    <s v="-"/>
    <s v="-"/>
    <s v="-"/>
    <x v="1"/>
    <x v="1"/>
    <x v="1"/>
    <x v="0"/>
    <x v="1"/>
    <x v="0"/>
    <x v="0"/>
    <s v="CLOSE"/>
    <s v="CLOSE"/>
    <e v="#DIV/0!"/>
    <m/>
  </r>
  <r>
    <n v="1583"/>
    <x v="164"/>
    <s v="AFK"/>
    <s v="TAS"/>
    <s v="Y許仕明_x000a_C吳學典_x000a_E王文佑_x000a_J朱峰謀_x000a_K張崇慶_x000a_T陳振遠"/>
    <s v="電氣系"/>
    <s v="洗浄機"/>
    <s v="ADT以外"/>
    <s v="20180723GUT　3LineDIウォッシングAK＃1インバ－タ－異常.xls"/>
    <m/>
    <s v="7/23_x000a_11:50 洗浄機#3 DI Washing Knifie#1 Invetor異常 Alarm 發生後C/V停止。_x000a_        (聯絡設技）_x000a_12:00 Di Washing Knifie #1、2 的 Motor過電流確認及配線拉出，_x000a_        進行阻抗和出力確認，確定沒短路。（Motor側無異常）_x000a_12:20 Di Washing Knifie #1 Invetor 運轉時，過電流(E.OC 1)異常出現。_x000a_        ※ E.OC 1 是超速運轉中Invetor出力電流超過定格電流約150%以上_x000a_        時保護迴路動作 Invetor 出力停止。_x000a_12:30 從 Di Washing Knifie #1 的 Motor 無異常來看，Intetor 本體的異常_x000a_        推斷，Invetor 預備品準備更換。_x000a_13:20 Invetor 交換完了後，生產開始。"/>
    <s v="Invetor 外觀、內部沒有發現生鏽、腐蝕，判斷是某機能引起異常， _x000a_因此造成Invetor 保護迴路動作了。_x000a_※Motor側實施確認，沒發現異常，判斷Invetor本體異常實施了交換。_x000a_    該部品使用約10年了。"/>
    <s v="如果知道外觀，腐蝕等會進行交換。但機能異常等所造成的預防性故障，現狀不能得知原因，所以只能等發生異常時再進行對應。_x000a_（AFK設技見解）_x000a__x000a_洗淨機#3 Invetor 共有18 台，DI Washing Knifie #2 Invetor 從定修工事的時候，依序2台實施交換。_x000a_※2017年度洗淨機#2全部交換完畢。"/>
    <m/>
    <n v="90"/>
    <n v="2100"/>
    <n v="0"/>
    <s v="要"/>
    <s v="要"/>
    <s v="要"/>
    <s v="要"/>
    <s v="要"/>
    <s v="要"/>
    <s v="-"/>
    <s v="(日文)_x000a_・異常発生時にインバーター内部点検（錆など）のうえ交換_x000a__x000a_(中文)_x000a_・異常發生時，請檢查Invetor變頻器(如生鏽)內部或更換。"/>
    <x v="0"/>
    <x v="0"/>
    <x v="0"/>
    <x v="1"/>
    <x v="0"/>
    <x v="1"/>
    <x v="0"/>
    <s v="CLOSE"/>
    <s v="CLOSE"/>
    <n v="1"/>
    <m/>
  </r>
  <r>
    <n v="1584"/>
    <x v="165"/>
    <s v="ADT"/>
    <s v="EF"/>
    <s v="-"/>
    <s v="電氣系"/>
    <s v="採板設備"/>
    <s v="他拠点報告"/>
    <s v="20180728EF　2BR 3PLINE PLC故障による 通信異常r1.xlsx"/>
    <m/>
    <s v="7/28_x000a_23:30 2BR通信異常Alarm(圖1)發生。_x000a_　　　　3P BDS和T/T的CPU停在採板C/V上並造成玻璃碰撞。_x000a_    確認結果，3P T/P畫面　PL ID的設定畫面凍結(圖2)，無法操作。_x000a_23:35  三交代 3P的制御電源 ON/OFF 實施無法復歸。_x000a_23:50 三交代股長向事務所/整備聯絡，_x000a_　　　　1Br　G4→G6J/C 實施。呼出設備技術電氣_x000a_7/29_x000a_1:50 設技電氣到達，PLC電源 ON/OFF 再起動(圖3)，_x000a_　　　3P 可以一時CPU Mode 復歸後_x000a_1:55 通信異常再發，再度PLC電源 ON/OFF 再起動後無法復歸。3:50 懷疑是 PLC CPU Unit故障，電氣PLC CPU Unit 新品交換(圖4)和備份的Data寫入。_x000a_4:20 3Pos復歸後2Bｒ實施J/C。_x000a_5:20 2Br採板Test實施後，37*30採板再開。"/>
    <s v="・3P PLC CPU Unit 故障造成 2BR通信異常。（設技電気） 　_x000a_※從EF1立上（ 2007年）約11年使用，可能是經年劣化（推定）"/>
    <s v="電気よりPLC CPUユニットの新品交換及びバックアップデータの書き込み。バックアップデータ有りユニットの予備品有り故障したPLC　CPUユニット（Q06HCPU）をメーカーへ送付し故障原因を調査中。10年以上経過していることから型番変更の可能性がある（設技確認）販売終了の場合は、全面更新の必要がある_x000a__x000a_電氣用PLC CPU Unit 交換及備份的Data寫入。_x000a_將有備份Data的Unit的PLC CPU Unit (Q06HCPU)交給廠商進行故障原因調查中。_x000a_由於已超過10年，因此型號可能會變（設技確認），如果終止銷售的話，則必須進行全面更新。"/>
    <m/>
    <n v="20"/>
    <n v="205"/>
    <n v="0"/>
    <s v="情報"/>
    <s v="情報"/>
    <s v="情報"/>
    <s v="情報"/>
    <s v="情報"/>
    <s v="-"/>
    <s v="-"/>
    <s v="-"/>
    <x v="1"/>
    <x v="1"/>
    <x v="1"/>
    <x v="0"/>
    <x v="1"/>
    <x v="0"/>
    <x v="0"/>
    <s v="CLOSE"/>
    <s v="CLOSE"/>
    <e v="#DIV/0!"/>
    <m/>
  </r>
  <r>
    <n v="1585"/>
    <x v="166"/>
    <s v="ADT"/>
    <s v="EF"/>
    <s v="推進課"/>
    <s v="檢查系"/>
    <s v="TOM3"/>
    <s v="他拠点報告"/>
    <s v="20180821EF　TOM3歪透過№23カメラ画像異常報告r3.xlsx"/>
    <m/>
    <s v="8/19 17:20 三交代股長在精査判定時欠點畫像背景出現黑白半分現象並進行聯絡。推進課相機波形確認TAP-1有段差發生，Shanding實施波形並沒有良化。_x000a_因Sampling確認精查判定沒有影響，週一8/21 14:00時進行相機交換。"/>
    <s v="初回發生，因相機交換後，異常消失，所以判斷是相機起因。_x000a_■因要確認原因，故障相機送修（9/6）_x000a_相機序號→ 故障品S/N: 0071093、交換品S/N: 2102699。"/>
    <s v="1. 14:05 F1切替，相機實施交換。_x000a_2. 重新Shading後 → OK。_x000a_3. 擬似欠點作記號、畫像焦點確認 → OK。_x000a_4. 14:55 F9切替恢復生產。_x000a_5. Pairing確認→擴散、反射稍偏左，沒問題狀態。 (8/30修正)_x000a_6. C部位的F9品 1PL至TAS實施流動 → 無檢出異常欠點。"/>
    <m/>
    <n v="0"/>
    <n v="0"/>
    <n v="357.35"/>
    <s v="情報"/>
    <s v="情報"/>
    <s v="情報"/>
    <s v="情報"/>
    <s v="情報"/>
    <s v="-"/>
    <s v="-"/>
    <s v="-"/>
    <x v="1"/>
    <x v="1"/>
    <x v="1"/>
    <x v="0"/>
    <x v="1"/>
    <x v="0"/>
    <x v="0"/>
    <s v="CLOSE"/>
    <s v="CLOSE"/>
    <e v="#DIV/0!"/>
    <m/>
  </r>
  <r>
    <n v="1586"/>
    <x v="167"/>
    <s v="ADT"/>
    <s v="YF"/>
    <s v="Y許仕明_x000a_C吳學典_x000a_E王文佑_x000a_J朱峰謀_x000a_K張崇慶"/>
    <s v="機械系"/>
    <s v="採板設備"/>
    <s v="他拠点報告"/>
    <s v="20180823YF　2PosP詰機板倒し油圧ホース破損Rev2.xlsx"/>
    <m/>
    <s v="8/23_x000a_14:00 左右整備的點檢時在2Pos P詰機西側的油壓Pump有發現有油滴落。_x000a_        整備班向事務所進行聯絡。_x000a_14:52左右G4 2路採板，2Br G6 1路採板實施JC。_x000a_        (JC LOSS 14分、323m2)_x000a_15:30～17:00該位置的油壓Pump全部實施更新。_x000a__x000a_※P詰板揃前進、後退：東西各2條，共4條。_x000a_    P詰板倒前進、後退：東西各2條，共4條。"/>
    <s v="P詰機倒立時，油壓配管下部與鐵板接觸。圖.1 管路接觸狀態反覆走行，外圍金屬製外層(金屬保護層)破損，可能因此造成管路破洞漏油。"/>
    <s v="1. 暫定對策: 1, 2Pos P詰機板揃、板倒油壓管路全部更新。_x000a__x000a_2. 恆久對策: 為讓油壓管路不碰觸到，鐵板高度在下回工事日下降。_x000a_    ※僅YF窯對象：1, 2Pos"/>
    <m/>
    <n v="14"/>
    <n v="323"/>
    <n v="0"/>
    <s v="要"/>
    <s v="要"/>
    <s v="要"/>
    <s v="要"/>
    <s v="要"/>
    <s v="-"/>
    <s v="-"/>
    <s v="(日文)_x000a_※対策：油圧ﾎｰｽと鉄板が接触しているか点検し、接触している場合は鉄板の高さを修正する。_x000a_・製造では日常点検を実施_x000a_・異常発生時は、速やかに設技へ交換を依頼する_x000a_・不具合程度であれば、工事日、Br定修で交換する。_x000a__x000a_(中文)_x000a_※對策：油壓管和鐵板有無接觸點檢，若有碰觸到的鐵板高度做修正。_x000a_・製造實施日常點檢。_x000a_・異常發生時盡快依賴設技交換。_x000a_・如有不具合，工事日、Br定修做交換。"/>
    <x v="0"/>
    <x v="0"/>
    <x v="0"/>
    <x v="1"/>
    <x v="0"/>
    <x v="0"/>
    <x v="0"/>
    <s v="CLOSE"/>
    <s v="CLOSE"/>
    <n v="1"/>
    <m/>
  </r>
  <r>
    <n v="1587"/>
    <x v="167"/>
    <s v="AFK"/>
    <s v="IF"/>
    <s v="-"/>
    <s v="檢查系"/>
    <s v="TOM3"/>
    <s v="ADT以外"/>
    <s v="20180823IF　本線TOM3　No2画処PC異常.xls"/>
    <m/>
    <s v="8/23_x000a_14:45 TOM 畫處#2 PC Freeze警報連續發生，HDD做交換。_x000a__x000a_08/24 _x000a_16:52 畫處#2 PC Freeze警報，6ch-BOX交換。_x000a__x000a_08/27_x000a_14:10 畫處#2 PC Freeze警報，預備PC做交換。_x000a_15:00 畫處#2 PC Freeze警報，畫處#1和#2進行交換，_x000a_        異常同樣在畫處#1發生。_x000a__x000a_08/28_x000a_11:00 TOM3 畫處#1跟畫處#2 PC Freeze警報連續發生，_x000a_        畫處#1 PC交換預備品，這之後就可恢復正常稼動。_x000a__x000a_※以上發生時，擴幅生產中，該PC部分Cobb採板，所以沒產生Loss。"/>
    <s v="詳細原因不明，尚在調查中。_x000a_※若有異常PC再次設定（畫處#1）目前再現Test中_x000a_(更換電源、記憶體等）"/>
    <s v="1. 異常發生時更換PC。_x000a_2. 確保預備PC狀態是隨時可用。"/>
    <m/>
    <n v="0"/>
    <n v="0"/>
    <n v="0"/>
    <s v="情報"/>
    <s v="情報"/>
    <s v="情報"/>
    <s v="情報"/>
    <s v="情報"/>
    <s v="-"/>
    <s v="-"/>
    <s v="-"/>
    <x v="1"/>
    <x v="1"/>
    <x v="1"/>
    <x v="0"/>
    <x v="1"/>
    <x v="0"/>
    <x v="0"/>
    <s v="CLOSE"/>
    <s v="CLOSE"/>
    <e v="#DIV/0!"/>
    <m/>
  </r>
  <r>
    <n v="1588"/>
    <x v="168"/>
    <s v="ADT"/>
    <s v="JF"/>
    <s v="Y許仕明_x000a_C吳學典_x000a_E王文佑_x000a_J朱峰謀_x000a_K張崇慶_x000a_T陳振遠"/>
    <s v="機械系"/>
    <s v="洗浄機"/>
    <s v="他拠点報告"/>
    <s v="20180830JF 2Br洗浄機純水エリア最終AKホースジョイント断裂 rev1.xlsx"/>
    <m/>
    <s v="8/30 _x000a_午前中 G8 實施J/C。 整備班做 A/K 出力調整水滴殘狀況確認。_x000a_        （定常作業）※連接頭尚未斷裂_x000a_17:10 洗浄機點檢，2Br洗浄機純水A/K管路連接頭發現斷裂，_x000a_        股長聯絡主任。_x000a_17:28 2Br停止，交換作業實施，交換作業時，因為震動，其他6支_x000a_        管路也斷裂，所以再度實施交換。_x000a_18:25 交換作業終了　刮傷檢查OK　生産再開。　"/>
    <s v="1. 因高溫環境，管路和連結頭硬化產生斷裂。_x000a_    ※認為因管路硬化，A/K些微的震動經由管路吸收，_x000a_    造成連接頭產生負荷。_x000a_※使用期間: 連接頭 = 2010年7月～、　　　　　_x000a_                       管路 = 2015年6月～（通用的純正品）_x000a_2. A/K管路連街頭因靠近在A/K内部後方，溫度通常很高，_x000a_    產生了質變。（別紙1参照）_x000a_3. 因未列入點檢項目，沒注意有無硬化。"/>
    <s v="JF/KF/OFF-TAS、OFF切共通_x000a_1. 預備品購入。_x000a_2. 工事日實施點檢，如有質變品則進行交換。_x000a_　　連接頭鎖緊時，反過來再倒轉三圈。_x000a_　　（5mm手前 A/K 内熱風反作用力壓力釋放）_x000a_3. 每回工事日，管路有無硬化用手碰觸確認。_x000a_　　如變成茶色的話進行交換。點檢頻度: 1回/6個月_x000a_4. 冷修毎條管路和連接頭等零件做新品交換。_x000a_5. 生産時，目視管路顏色確認。如果變成茶色時要注意，_x000a_    要排入交換作業計畫。_x000a__x000a_※各點檢，交換作業由製造實施。_x000a_1. 冷修每條管路及連接頭零件進行新品交換_x000a_2. 關於日常點檢，隨時水滴狀況確認。_x000a_    （有無洩氣?）_x000a_3. 生産時，目視管路顏色確認。變成茶色時要注意，_x000a_    要排入交換作業。_x000a_4. 檢討右邊二種的素材，這是標準設備，因PP具更高的耐熱性，_x000a_    PP產品決定繼續使用它。_x000a_　耐熱溫度: PP:140℃、耐熱固化聚氯乙烯: 90℃（管徑、壓力）_x000a_    ※向二宮詢問的回答PP為標準，_x000a_    沒耐熱固化聚氯乙烯品購入的實績。_x000a_    ※OFF-TAS、JF/KF A/K 鼓風機配管使用"/>
    <m/>
    <n v="57"/>
    <n v="459"/>
    <n v="0"/>
    <s v="要"/>
    <s v="要"/>
    <s v="要"/>
    <s v="要"/>
    <s v="要"/>
    <s v="要"/>
    <s v="-"/>
    <s v="(日文)_x000a_・1回/6ヶ月、ホース、ジョイントを触手にて硬化の有無を確認。_x000a_・日常点検では目視にてホースの色が変色を確認する。_x000a_・リークしている場合は速やかに交換する。_x000a_※耐熱性硬質ポリ塩化ビニル管 エスロンHTパイプは使用禁止とし、洗浄機設備の標準仕様である耐熱性の高いPP製（ポリプロピレン）とすること（洗浄機メーカーの二宮システムでは、エスロンHTを採用した経緯がない）。_x000a_・ON-TASは冷修毎（工事日）に順次交換を計画する。_x000a_・OFF-TAS、OFF切、簡易洗浄機なども同様に点検を行い、不具合があれば順次パーツの交換を実施する。_x000a__x000a_(中文)_x000a_・1回/6個月、配管、接頭檢查有無硬化。_x000a_・日常點檢目視確認配管有無變色。_x000a_・如果洩漏時立即更換。_x000a_※耐熱硬質PVC管Eslon HT管是禁止使用，洗淨機設備的標準仕樣應採用高耐熱PP（聚丙烯）製成，（洗淨機製造商二宮系統沒用過Eslon HT的經驗）_x000a_・ON-TAS排定每次冷修（工事日）依序交換。_x000a_・OFF-TAS、OFF切、簡易洗浄機等也同樣進行點檢，_x000a_    如發現問題，請逐一更換。"/>
    <x v="0"/>
    <x v="1"/>
    <x v="1"/>
    <x v="1"/>
    <x v="0"/>
    <x v="1"/>
    <x v="0"/>
    <s v="CLOSE"/>
    <s v="CLOSE"/>
    <n v="0.66666666666666663"/>
    <m/>
  </r>
  <r>
    <n v="1589"/>
    <x v="169"/>
    <s v="ADT"/>
    <s v="JF"/>
    <s v="Y許仕明_x000a_C吳學典_x000a_E王文佑_x000a_J朱峰謀_x000a_K張崇慶"/>
    <s v="機械系"/>
    <s v="紙巻機"/>
    <s v="ADT内対応"/>
    <s v="20180910JF 1BR紙卷機ダンサーロール ベアリング異常報告書rev.1.xlsx"/>
    <m/>
    <s v="9/10 _x000a_12:40 1Br紙巻機出紙異常警報數回。(紙先端差遠，下太多紙）。_x000a_        出紙等待・待機位置調整したが，感覺沒有變化。_x000a_16:00 設技做送紙皮帶張力調整，確認基板到着Sensor的感度，_x000a_        沒有發現問題，が無いことを確認し、不具合。_x000a__x000a_9/11 _x000a_00:40 出紙異常再發，三交代調整對應，但感覺是沒變好。_x000a_        從Roller軸端部軌道有聽到異音，給油後有良化。_x000a_        （良化後還不順利3PL保留）_x000a_16:00 設技點檢，因Roller無法迴轉，Roller內左右軸承交換後恢復。_x000a_        （左側損壞）"/>
    <s v="1．斷差 Roller 的培林損壞，Roller沒有轉動，送紙時Roller會上下跳動，  _x000a_    Roller安裝在軌道上，送紙時會產生偏移（參照説明頁）。_x000a_2．因潤滑油未注入培林，因此造成滾珠磨損而損壞。_x000a_    （由於沒交換履歷，建設當時有無注入潤滑油不清楚）_x000a__x000a_※2個無軸封培林搭配，本身是使用從外部固定的機構。(根據仕樣）"/>
    <s v="1. 段差Roller的培林型式變更。_x000a_    (圖1 無軸封變成圖2軸封）　※因當初為避免油漏出_x000a_2. Roller端部做記號，Roller迴轉用目視確認。整備班：1回/日_x000a__x000a_1. 確認段差Roller是否順暢的轉動，定期手動迴轉確認。_x000a_    整備班：1回/半年_x000a_2. ADT其他產線相關，次回工事日在Roller手動轉動點檢，_x000a_    動作不良的話聯絡設備技術機械做培林交換。_x000a_　以後，跟JF同樣的實施。_x000a_※冷修方針不實施培林變更，如發現惡化時再進行交換。"/>
    <m/>
    <n v="0"/>
    <n v="438"/>
    <n v="0"/>
    <s v="要"/>
    <s v="要"/>
    <s v="要"/>
    <s v="要"/>
    <s v="要"/>
    <s v="-"/>
    <s v="-"/>
    <s v="(日文)_x000a_・尼工製紙巻機で紙抜けや合紙寸法異常が発生した場合、ダンサーロールの手回しを確認する。_x000a_・回転不良がある場合は、ロール端部（内部）のベアリング交換を計画する。_x000a_・点検は工事日などで1回/6ヶ月手回しによる動作確認を実施する。_x000a_※部品は、NTN  6005 LLB (メーカー、型番）を仕様とする。_x000a__x000a_(中文)_x000a_・尼工製紙巻機如果發生出紙或合紙寸法異常，請確認段差Roller。_x000a_・如有迴轉不良時，Roller端部（内部）的培林請排入交換計畫。_x000a_・工事日點檢排定每1回/6個月做動作確認。_x000a_※部品仕樣規格為 NTN  6005 LLB (廠牌、型號）。"/>
    <x v="0"/>
    <x v="0"/>
    <x v="0"/>
    <x v="1"/>
    <x v="0"/>
    <x v="0"/>
    <x v="0"/>
    <s v="CLOSE"/>
    <s v="CLOSE"/>
    <n v="1"/>
    <m/>
  </r>
  <r>
    <n v="1590"/>
    <x v="170"/>
    <s v="ADT"/>
    <s v="YF"/>
    <s v="-"/>
    <s v="電氣系"/>
    <s v="採板設備"/>
    <s v="他拠点報告"/>
    <s v="20180912YF　2POSP詰機板揃えサーボ異常.xlsx"/>
    <m/>
    <s v="05:27　2POS P詰機東側板揃的Power發生異常(圖一)、_x000a_　　　　　手動做復歸(LOSS : 40㎡)。_x000a_07:33　異常再發。因為不能復歸三交代1POS専門採板變更。_x000a_         同時呼出電氣。_x000a_　　　　　 (LLC捨板，LOSS : 260㎡)。_x000a_07:40　 電氣到達後，東側板揃的Cover取下_x000a_　　　　　點檢Cable沒有異常。Servo Motor 單體測試，_x000a_          因為沒有動作，判斷 Motor 本體故障(圖二)。_x000a_          ZF閒置品做交換就正常了。_x000a_09:40　2POS採板開始。"/>
    <s v="1.　Motor 內部的轉子磁石磨耗，因損壞造成無法轉動。_x000a_2.　2004年建設以後，約14年間使用（無交換履歴）_x000a_3.　該設備的壽命管理沒有管理，定期交換也沒有實施。"/>
    <s v="1.　Servo Motor 的壽命管理，點檢相關由設技(電氣)做檢討_x000a_2.　現在使用中的J2S Motor 已經停產，今年度的起業申請J4 類型購入，入庫後接下來工事日安排交換。Motor 故障停止時，因為P詰玻璃會干涉，所以重故障警報沒做變更。_x000a_起業申請購入，然後交換"/>
    <m/>
    <n v="110"/>
    <n v="300"/>
    <m/>
    <s v="情報"/>
    <s v="情報"/>
    <s v="情報"/>
    <s v="情報"/>
    <s v="情報"/>
    <s v="-"/>
    <s v="-"/>
    <s v="-"/>
    <x v="1"/>
    <x v="1"/>
    <x v="1"/>
    <x v="0"/>
    <x v="1"/>
    <x v="0"/>
    <x v="0"/>
    <s v="CLOSE"/>
    <s v="CLOSE"/>
    <e v="#DIV/0!"/>
    <m/>
  </r>
  <r>
    <n v="1591"/>
    <x v="171"/>
    <s v="ADT"/>
    <s v="KF"/>
    <s v="-"/>
    <s v="電氣系"/>
    <s v="洗浄機"/>
    <s v="他拠点報告"/>
    <s v="20180921KF　1BR 洗淨機 板載CV3駆動サーボモータ 設備異常報告書.xlsx"/>
    <m/>
    <s v="16:08 洗浄機前板載CV3 Servo Motor 發生異常_x000a_       (Error Code:16,20）2Br G6 2Neｔ+33&quot;捨板採板切替_x000a_16:20 設技電氣異常Code：16的確認結果是檢出器異常。_x000a_      Amp的實施交換也無法Reset Error。_x000a_16:45 設技電気、機械 Server Motor 準備交換，_x000a_      因驅動皮帶有發現裂痕，所以一併準備預備品交換。_x000a_17:05 交換開始。_x000a_17：45 交換終了 試運轉開始（負荷率：21%)_x000a_17:52 板流OK、18:00 1BR生産再開 "/>
    <s v="*Servo Motor Error Code: 6,20。内容：検出器異常_x000a_*檢出器Cable、因為Amp交換也無法Reset Error，_x000a_  判斷是 Servo Motor 故障。_x000a_　設技電氣 從 Error Code 20 的內容判斷是 Encoder 故障。_x000a_　Encoder 故障的原因不明。"/>
    <s v="1. Servo Motor 實施交換。_x000a_2. Servo Motor 在庫一個。設技電氣4個預備品購入。_x000a_　（交期2019年預定1月）_x000a_※因為Servo Motor 的 Encoder 故障預防處置困難，預備品務必做好。_x000a_1. 追加洗浄機區域 Servo Motor 電流值點檢(9/27　1Br定修時~)_x000a_    ※設技、製造都不列為點檢項目。_x000a_2. 因為故障的 Servo Motor 的使用壽命未滿一年_x000a_　(平均壽命2－3年)，希望能夠得到廠商故障原因分析_x000a_　(故障品使用期間：2017/12/27~~2018/09/21) _x000a_3. 管理記録表作成，每週五注意T/P內的負荷變化並做記錄。　_x000a_　(2018/9/29開始~)　※別紙参照_x000a_※ 沒有設定管理値，負荷率變化如果有的化跟電氣討論之。　　　　　　　　　　　　　　　　　　　　　　　　　　　　　　　　　　　_x000a_※電流值負荷率跟Encoder故障沒有關連，但追加了Motor部故障的預防處置點檢。"/>
    <m/>
    <n v="112"/>
    <n v="690.94"/>
    <n v="0"/>
    <s v="情報"/>
    <s v="情報"/>
    <s v="情報"/>
    <s v="情報"/>
    <s v="情報"/>
    <s v="-"/>
    <s v="-"/>
    <s v="-"/>
    <x v="1"/>
    <x v="1"/>
    <x v="1"/>
    <x v="0"/>
    <x v="1"/>
    <x v="0"/>
    <x v="0"/>
    <s v="CLOSE"/>
    <s v="CLOSE"/>
    <e v="#DIV/0!"/>
    <m/>
  </r>
  <r>
    <n v="1592"/>
    <x v="172"/>
    <s v="ADT"/>
    <s v="KF"/>
    <s v="Y許仕明_x000a_C吳學典_x000a_E王文佑_x000a_J朱峰謀_x000a_K張崇慶"/>
    <s v="機械系"/>
    <s v="H/O"/>
    <s v="他拠点報告"/>
    <s v="20181012KF　SMAP R側開閉異常.xlsx"/>
    <m/>
    <s v="10/12_x000a_15:45 SMAP R側耳折時、水平位置退回時，發生玻璃破裂。_x000a_15:50 整備確認設備也做Level調整，本線耳折機切替，2Br G6専門採板_x000a_16:00 設技機械點檢結果，pully滑輪的上流側時規皮帶鬆了，_x000a_        帶動時齒輪會滑動。_x000a_16:40 因SMAP 滑輪L側後方螺栓斷裂，實施交換(圖①)_x000a_17:32 交換終了，流動無異常，生産再開_x000a__x000a_※10/27 同地方別的螺栓損壞（11/7工事日暫定對策更新螺栓。）"/>
    <s v="1. 滑輪的托架上部基座左右兩側懸吊固定。_x000a_    動作時衝擊固定螺絲造成負荷增加，所以損壞了。_x000a_    ※由於千斤頂螺絲經衝擊推動底座，因此張力施加在固定螺絲上，_x000a_    因此它可能處於易於斷裂的狀態。_x000a__x000a_2. 雖設技機械每年都有修繕相關設備，但由於這次沒確認到螺絲斷裂_x000a_    或排入定期更換計劃，因此發生異常。"/>
    <s v="1. 下次工事基座和滑輪托架間增加襯墊（8mm），_x000a_    並更換所有固定螺絲（見附件）（將動作衝擊固定螺絲集中，_x000a_    為防止螺絲，襯墊平放入吸收衝擊）_x000a_2. 對千斤頂螺絲和固定座螺絲進行放鬆檢查和更換。_x000a_    （現場標示不要過度擰緊）_x000a_3. KF、JF 預定橫展開。_x000a_4. KF2 冷修預定變更為大型氣缸。 （見附件）※ Y/C/E同類型。"/>
    <m/>
    <n v="12"/>
    <n v="375.81"/>
    <n v="1142.23"/>
    <s v="要"/>
    <s v="要"/>
    <s v="要"/>
    <s v="要"/>
    <s v="要"/>
    <s v="-"/>
    <s v="-"/>
    <s v="(日文)_x000a_・JFとKFは次回冷修時に、YF、CF、EF同様のシリンダータイプに交換を計画する。_x000a__x000a_(中文)_x000a_・JF和KF下次冷修時，YF、CF、EF同様的Cylinder型號做交換計畫。"/>
    <x v="0"/>
    <x v="0"/>
    <x v="0"/>
    <x v="1"/>
    <x v="0"/>
    <x v="0"/>
    <x v="0"/>
    <s v="CLOSE"/>
    <s v="CLOSE"/>
    <n v="1"/>
    <m/>
  </r>
  <r>
    <n v="1593"/>
    <x v="173"/>
    <s v="ADT"/>
    <s v="CF"/>
    <s v="Y許仕明_x000a_C吳學典_x000a_E王文佑_x000a_J朱峰謀_x000a_K張崇慶"/>
    <s v="機械系"/>
    <s v="H/O"/>
    <s v="ADT内対応"/>
    <s v="20181129CF　本線伸縮CV L側スプロケットキー脱落異常.xlsx"/>
    <m/>
    <s v="11/29 _x000a_12:20  Hot工事後、三交代做Guillotine掃除。_x000a_13:00  Br板流。（因板厚規格外，Br捨板）_x000a_14:00 三交代現場設備點檢時，發現搬送中玻璃在CV上斜行。_x000a_14:10 整備確認結果，確認是伸縮CV L側停止。聯絡機械。_x000a_14:20 伸縮CV L側的滾珠鏈迴轉用的鏈輪脫落，_x000a_        發現Key及設定螺栓脫落。確認Shaft軸及鏈輪無磨耗的問題，_x000a_        Key的預備品插入後復原。_x000a_15:20 復歸完畢，Br板流。（因板厚規格外，Br捨板）"/>
    <s v="・驅動中的震動造成鏈輪的設定螺栓鬆脫，Key脫落。【CF4冷修時實施内容和點檢頻度】_x000a_・該處、CF4冷修實施滾珠鍊點檢。當時，鏈輪的設定輪摔有增締，鍊條實施交換。_x000a_・該處所點檢冷修後沒有實施，次回2019年4月有預定要做。(2回/年）_x000a_【End Plate擋板有無】_x000a_・鏈輪的端部Key掉出防止的擋片沒有設置。_x000a_※ADT内圖面確認的結果，YF/CF/JF擋片沒有記載。EF/KF記載有擋片。現物次回工事日確認。"/>
    <s v="1. 設定螺絲塗上防鬆脫固定劑。_x000a_2. 避免Key掉落，軸端部地方追加擋片。(次回工事日）_x000a_3. 次回工事日，該處所擋片有無確認，如沒有設置的話要追加。_x000a_※關於各窯擋片有無設置背景，ADT設技確認。"/>
    <m/>
    <n v="0"/>
    <n v="0"/>
    <n v="0"/>
    <s v="要"/>
    <s v="要"/>
    <s v="要"/>
    <s v="要"/>
    <s v="要"/>
    <s v="-"/>
    <s v="-"/>
    <s v="(日文)_x000a_※横展開：①点検、②ｷｰﾌﾟﾚｰﾄ、③ｷｰに座ぐり加工、④ｾｯﾄﾎﾞﾙﾄにﾛｯｸﾀｲﾄ、⑤ｼｬﾌﾄとｽﾌﾟﾛｹｯﾄにﾛｯｸﾀｲﾄ。_x000a_・YF、JF、KFは、伸縮C/Vのボールスプラインに、エンドプレートの有無を確認する。_x000a_・定期点検は、1回/6ヶ月とする。_x000a__x000a_(中文)_x000a_※横展開：①點檢，②追加Key擋板，③Key座加工，④設定螺絲增締，⑤軸和支架的增締。_x000a_・YF、JF、KF是確認伸縮C/V的鍊輪有無Key擋板。_x000a_・定期點檢: 1回/6個月。_x000a_"/>
    <x v="0"/>
    <x v="0"/>
    <x v="0"/>
    <x v="1"/>
    <x v="0"/>
    <x v="0"/>
    <x v="0"/>
    <s v="CLOSE"/>
    <s v="CLOSE"/>
    <n v="1"/>
    <m/>
  </r>
  <r>
    <n v="1594"/>
    <x v="174"/>
    <s v="AFK"/>
    <s v="TAS"/>
    <s v="Y許仕明_x000a_C吳學典_x000a_E王文佑_x000a_J朱峰謀_x000a_K張崇慶_x000a_T陳振遠"/>
    <s v="電氣系"/>
    <s v="紙巻機"/>
    <s v="ADT以外"/>
    <s v="20181208GUT　洗浄機3ﾗｲﾝ紙巻機紙払い出しCVサ－ボアンプ異常.xlsx"/>
    <m/>
    <s v="12/08_x000a_20:30 TAS#3產線 G7.5生産時紙巻機擴出C/V的 Servo Amp發生異常。_x000a_         -&gt; 呼出電氣3交代，Alarm Reset和做紙卷機點檢沒發現異常。_x000a_21:30、21:50、22:27 持續發生同樣的Alarm。_x000a_        設技、電氣3交代實施負荷率測定，呼出D/T(機械、製造)。_x000a__x000a_    暫時對策 :_x000a_    整備/機械早班異常發生時，Servo Alarm的 Reset反復流動繼續。_x000a__x000a_23:37 因機械常日班/GUT整備人員到達做紙巻機點檢產線停止。 _x000a_        紙擴出C/V的Servo過負荷停止 : 平均負荷率120%、_x000a_        峰值負荷率180%水準。_x000a_        ※出現Alarm瞬間的峰值負荷率達300%以上。_x000a__x000a_    對策事項 : _x000a_    紙擴出C/V皮帶張力調整和押輪2個地方Up 產線稼動。_x000a_12/09 對策後，_x000a_09:10 為止同様的Alarm發生9次。_x000a_        紙巻機、紙擴出C/V Servo Motor 交換和Speed 600mm/s -&gt; 500mm/s _x000a_        変更。_x000a_15:50 ~ 18:24: 產線變更及紙卷機實施點檢。_x000a_        交換 Servo Motor 減速機，交換軸承、張力調整。_x000a__x000a_    ※負荷率測定結果 : 平均負荷率90%、_x000a_    峰值負荷率 : 160%水準 Servo Motor 減速機交換後，異常沒再發。"/>
    <s v="目前使用 Servo Motor 及減速機容量小，如果速度Up會造成負荷加大，_x000a_判斷因此造成異常。 （設技見解）_x000a__x000a_※2017年有做擴出C/V的 Speed up。   _x000a_※減速機型號: VRSF-25C-200 Servo Motor出力: 200W"/>
    <s v="紙巻機擴出 C/V Servo Motor 及減速機容量加大。_x000a_(次回工事日交換: 2019年2月)_x000a__x000a_※減速機型號 : VRSF-15C-14BK4 Servo Motor 出力: 400w _x000a_※跟以前的設備出力2倍up_x000a__x000a_因洗浄機#2 紙巻機也同型號(容量)，横展開必要。_x000a_(次回工事日交換: 2019年3月) "/>
    <m/>
    <n v="195"/>
    <n v="0"/>
    <n v="3419"/>
    <s v="要"/>
    <s v="要"/>
    <s v="要"/>
    <s v="要"/>
    <s v="要"/>
    <s v="要"/>
    <s v="-"/>
    <s v="(日文)_x000a_※ｲｽﾞﾐ製の紙巻機で現状よりタクトを上げる際は、サーボモーターおよび減速機を増強すること。_x000a_※払い出しC/V速度が600mm/sec設定の設備は要注意。_x000a_・サーボモーターの冷却用のエアーパージに不具合が無いかについては、これまで通りに定期点検を実施する。_x000a__x000a_(中文)_x000a_※ISUMI製紙卷機的現狀如果要提升Tact(週期)，伺服馬達及減速機要增加。_x000a_※擴出C/V速度是600mm/sec設定，要注意。_x000a_・伺服馬達的冷卻用FAN有沒有不具合，這個像以前一樣實施定期點檢。_x000a_"/>
    <x v="0"/>
    <x v="0"/>
    <x v="0"/>
    <x v="1"/>
    <x v="0"/>
    <x v="1"/>
    <x v="0"/>
    <s v="CLOSE"/>
    <s v="CLOSE"/>
    <n v="1"/>
    <m/>
  </r>
  <r>
    <n v="1595"/>
    <x v="175"/>
    <s v="ADT"/>
    <s v="KF"/>
    <s v="Y許仕明_x000a_C吳學典_x000a_E王文佑_x000a_J朱峰謀_x000a_K張崇慶"/>
    <s v="機械系"/>
    <s v="H/O"/>
    <s v="他拠点報告"/>
    <s v="20181225KF　本線HOゲート カムクラッチ異常報告書.xlsx"/>
    <m/>
    <s v="12/24 中班 SMAP 下降速度太快造成玻璃破裂2回。_x000a_12/25 夜班2回再發。_x000a_12/25 早班有數回發生。_x000a__x000a_異常發生時發現 H/O Gate C/V 速度變慢，確認Motor 部分，_x000a_發現針對Motor 迴轉速凸輪離合器(Cam clutch)後段速度都變慢。_x000a_做Guillotine捨板，設技做凸輪離合器交換。"/>
    <s v="驅動的部分僅 H/O Gate，仕樣是當Gate開啟時會才會加速。_x000a_通常速度 L/S×4倍速，推測當Gate反覆加速時，增加凸輪的磨耗。"/>
    <s v="1. 新品凸輪交換。(Type：MZ35）。_x000a_    暫定對策，1回/2年定期交換。_x000a_2. 1/3工事日有做 1.3倍増速測試。_x000a_    増速Mode不使用G8.5捨棄，Gate上破裂了。_x000a_    結論，因為碎玻璃附著在上的刮傷風險高，H/O捨板中必須增速。_x000a_    ※1.3倍速沒有破裂也確認了。_x000a_3. 因本線増速C/V ＃5、＃6、H/O Gate的定速驅動，冷修凸輪、_x000a_    驅動立上的Roller軸強化檢討中。（ADT全體)_x000a_※冷修本線増速C/V ＃5、＃6、H/O Gate的減少凸輪化_x000a_    在CF/EF/JF/KF檢討(YF4冷修時減少凸輪化對策完了）_x000a_※2016.7月 JF本線増速C/V＃5位移發生時，YF的凸輪減少的實績來看，減少化判斷了。"/>
    <m/>
    <n v="117"/>
    <n v="4555.2"/>
    <n v="0"/>
    <s v="要"/>
    <s v="要"/>
    <s v="要"/>
    <s v="要"/>
    <s v="要"/>
    <s v="-"/>
    <s v="-"/>
    <s v="(日文)_x000a_・PB（給脂タイプ）は、1回/6ヶ月ごとに給脂を実施する。また冷修毎にすべて新品に交換する。_x000a_・MZ（給脂不可タイプ）は、増速#5,#6モータ部、ゲート1本目軸、ゲート駆動は1回/2年ごとに新品に交換する。ただし、モータのカムクラッチは増速エリアの非常停止の際にしか機能せず、強度的にも問題ないと判断できるため2019年3月以降の冷修にて取り外し（撤去）を行う。_x000a_※取りはずしに際しては加減速の立ち上がり制御を必ず調整すること_x000a_※中文報告書のsheet「Cクラッチ」81行目以降の方針を参照_x000a__x000a_(中文)_x000a_・PB（給油類型）是每1回/6個月給油實施。還有冷修時每個做新品交換。_x000a_・MZ（給油類型）、増速#5,#6馬達部、GATE第1軸、GATE 驅動每1回/2年做新品交換。但是、馬達的離合器増速區域在非常停止期間動作，由於可判斷強度方面沒問題，因此在2019年3月之後通過冷修進行拆除（撤去）。_x000a_※拆卸時加減速的立上制御必須要進行調整。_x000a_※請參考中文報告書的sheet「Cクラッチ」第81行以下的方針。"/>
    <x v="0"/>
    <x v="0"/>
    <x v="0"/>
    <x v="1"/>
    <x v="0"/>
    <x v="0"/>
    <x v="0"/>
    <s v="CLOSE"/>
    <s v="CLOSE"/>
    <n v="1"/>
    <m/>
  </r>
  <r>
    <n v="1596"/>
    <x v="176"/>
    <s v="ADT"/>
    <s v="OFF切"/>
    <s v="T陳振遠"/>
    <s v="電氣系"/>
    <s v="切機"/>
    <s v="他拠点報告"/>
    <s v="20190126ADTOFF切　OFF切4X切機ケーブルベヤ断裂異常.xlsx"/>
    <s v="-"/>
    <s v="1/26_x000a_07:06 ~ 07:08 切機發生異音。無警報設備停止(圖1)。_x000a_        股長點檢X切機確認Cabel配線槽破裂。(圖2)_x000a_07:10 ~ 07:16 股長聯絡事務所及相關人員，並通知電氣人員到場。_x000a_08:00 ~ 08:15 電氣及整備股長抵達現場確認。_x000a_08:20 ~ 08:50 _x000a_    (1)Cable 和配管確認無異常。_x000a_    (2)L型支架變形。_x000a_    (3)原點束帶擋片變形。_x000a_    (4)確認活動線槽斷裂（圖2、3）→交換準備_x000a_08:55 ~ 12:00 活動線槽交換。_x000a_12:00 ~ 12:30  動作確認後、內部清潔後生産再開。"/>
    <s v="1-1. Cable支架上的Cable固定用束帶斷了，_x000a_    垂下的Cabel擠壓到L型支撐架造成變形。切機移動時在下方 _x000a_    Support Roller 因Cable接觸造成Cabel 集線槽破裂 (參考附件)_x000a__x000a_1-2. L型 Cable 固定架是一次固定一支，因垂下的Cable擠壓而造成_x000a_    旋轉向下。_x000a_※主要原因是束帶劣化或Cable 排列不整齊。"/>
    <s v="1-1-1. Cable 固定方法變更。_x000a_    吊掛方式由下往上變更，製作 Cable 保護蓋。_x000a_1-1-2. 減輕Cable 負荷，支架和Cable線槽間追加支撐架。_x000a_1-2-1. 支撐架的固定螺絲變成2支(參照附件)。_x000a__x000a_※點檢方法、Cable線槽定期交換不做更改。_x000a_※ADT OFF切設備全部實施橫展開。"/>
    <m/>
    <n v="325"/>
    <n v="5.72"/>
    <n v="1458.6"/>
    <s v="情報"/>
    <s v="情報"/>
    <s v="情報"/>
    <s v="情報"/>
    <s v="情報"/>
    <s v="要"/>
    <s v="-"/>
    <s v="(日文)_x000a_・ADT-OFF切№4、№5は順次ケーブル仕舞変更を順次展開する。_x000a_・2019年3月時点ではOFF切№3は計画停止中のため、再稼動時には事前に点検、交換を必ず実施すること。_x000a_・新規設備導入がある場合は、事前に仕様を統一すること。_x000a__x000a_(中文)_x000a_・ADT-OFF切№4、№5依序進行配線方法變更。_x000a_・2019年3月時因為OFF切№3計畫停止中，再稼動時必須做事前點檢、交換。_x000a_・如有新設備導入時，事前的仕樣要先統一。"/>
    <x v="1"/>
    <x v="1"/>
    <x v="1"/>
    <x v="0"/>
    <x v="1"/>
    <x v="1"/>
    <x v="3"/>
    <s v="CLOSE"/>
    <s v="CLOSE"/>
    <n v="1"/>
    <s v="4/9號 OFF#4 X切VBR支撐架已經改造完畢。"/>
  </r>
  <r>
    <n v="1597"/>
    <x v="177"/>
    <s v="尼崎"/>
    <s v="XF"/>
    <s v="-"/>
    <s v="機械系"/>
    <s v="BDS"/>
    <s v="ADT以外"/>
    <s v="20190222XF　4Pos_BDS吸着Padブラケット仮受けフレーム衝突.xlsx"/>
    <s v="-"/>
    <s v="2/17_x000a_素地切替工事中, 將G6的吸著Pad移設至基板的Edge側 (4Pos BDS(直行Type)紙飛揚對策) _x000a__x000a_2/22  _x000a_22:30 左右開始試運轉，確認BDS手動操作下無發生干涉後。 _x000a_22:42 原預定 J/C G4 37*30, 但設定錯誤成 30*37 , 當下未察覺以手動操作_x000a_    將BDS移動至段積側，造成BDS吸著Pad固定治具撞到輔助板受支架。 _x000a_    緊急停止並連絡相關人員。_x000a_23:00 左右COLD擔當人員進行現場確認。_x000a_    BDS吸著Pad固定架變形且焊接部位裂開, 無法復歸, 遂聯絡設技人員。_x000a__x000a_2/23  _x000a_9:00 設技人員修理開始。   ※修理對應的內容請參照別紙_x000a_"/>
    <s v="&lt;人的面&gt;_x000a_① 未察覺J/C 寸法錯誤 _x000a_② 試運轉前未確認現場寸法等狀況, 或是設備有無干涉。_x000a__x000a_&lt;物的面&gt;_x000a_無。(寸法與依賴書同, 裝設的位置沒有問題)_x000a__x000a_&lt;管理面&gt;_x000a_① 在依賴改造的階段為考量到最小寸法的問題點_x000a_    → 誤以為G4的37*30已為最小橫寸。_x000a_    →T/P顯示的最小橫寸為30inch。這次J/C成30*37在當下未被察覺。_x000a_② 試運轉前KY不足, 試運轉方法未明確。 _x000a_"/>
    <s v="&lt;人的面&gt;_x000a_① 落實J/C後的確認  (被動發現J/C miss, 非針對問題癥結點的對策) _x000a_② 試運轉前確認現場寸法等, 或是設備有無干涉_x000a__x000a_&lt;管理面&gt;_x000a_①-1   重新確認設備仕樣(稼動範圍), 刪除不需要的J/C    Data_x000a_①-2   調整輔助板受支架驅動Limit的PR位置, 搭配上述設備仕樣_x000a_②  實施試運轉前MTG及R/A。確實依據試運轉前及試運轉時的各確認項目進行試運轉作業。_x000a_"/>
    <m/>
    <n v="0"/>
    <n v="0"/>
    <n v="0"/>
    <s v="情報"/>
    <s v="情報"/>
    <s v="情報"/>
    <s v="情報"/>
    <s v="情報"/>
    <s v="情報"/>
    <s v="-"/>
    <s v="-"/>
    <x v="1"/>
    <x v="1"/>
    <x v="1"/>
    <x v="0"/>
    <x v="1"/>
    <x v="0"/>
    <x v="0"/>
    <s v="CLOSE"/>
    <s v="CLOSE"/>
    <e v="#DIV/0!"/>
    <m/>
  </r>
  <r>
    <n v="1598"/>
    <x v="178"/>
    <s v="ADT"/>
    <s v="KF"/>
    <s v="-"/>
    <s v="檢查系"/>
    <s v="TOM3"/>
    <s v="他拠点報告"/>
    <s v="20190226KF TOM3識別PCフリーズ異常.xlsx"/>
    <s v="-"/>
    <s v="2/26_x000a_工事日更換識別PC, 實施了網路卡更換。(識別PC Freeze對策)_x000a_17:10 本線板流後，識別#1及關連畫處#1~#6發生多回 PC Freeze警報。_x000a_17:40 識別#1再次更換其它型號網路卡，重設IP後恢復。_x000a_18:00 識別#2因滑鼠反應很慢，做PC再啟動後出現Memory不足12Gb警報_x000a_    ，更換記憶體後恢復正常。_x000a_18:20 HOST發生識別#3未應答，更換預備PC及重新設定IP後恢復正常。      _x000a_19:15 HOST 檢查程式關閉重開，異常排除。"/>
    <s v="(三種狀況不同)_x000a_① 識別#1 PC 發生網路卡斷線:                                                                              _x000a_    因為網路卡是新的，研判是網路卡(I350-T2)驅動程式與OS不相容，_x000a_    更換別張網路卡後就正常。_x000a__x000a_②識別#2 PC 出現Memory不足12Gb警報:                                                                                  _x000a_    研判是記憶體金屬接點氧化或粉塵造成接觸不良。_x000a__x000a_③識別#3 PC 出現未應答警報: 原因不明，線下測試正常。"/>
    <s v="① 預備PC狀態確保。_x000a_② 工事日記憶體重新插拔並確認。"/>
    <m/>
    <n v="48"/>
    <n v="275"/>
    <n v="1364"/>
    <s v="情報"/>
    <s v="情報"/>
    <s v="情報"/>
    <s v="情報"/>
    <s v="情報"/>
    <s v="情報"/>
    <s v="-"/>
    <s v="-"/>
    <x v="1"/>
    <x v="1"/>
    <x v="1"/>
    <x v="0"/>
    <x v="1"/>
    <x v="0"/>
    <x v="0"/>
    <s v="CLOSE"/>
    <s v="CLOSE"/>
    <e v="#DIV/0!"/>
    <m/>
  </r>
  <r>
    <n v="1599"/>
    <x v="178"/>
    <s v="ADT"/>
    <s v="EF"/>
    <s v="Y劉芳全_x000a_C邱世文_x000a_E李炳興_x000a_J謝坤翰_x000a_K羅文廣"/>
    <s v="機械系"/>
    <s v="紙巻機"/>
    <s v="ADT内対応"/>
    <s v="20190304EF 1Br紙巻機エアーシャフトVTインサート磨耗異常.xlsx"/>
    <s v="-"/>
    <s v="3/4_x000a_16:40 1Br紙捲機合紙更換時發現下游AIR Shaft固定座 VT insert 磨損，_x000a_    連絡設技機械確認。                    _x000a_16:50 2Br變更為G6專採，設技機械進行VT insert 更換，確認有鐵粉, _x000a_    實施紙卷機掃除。_x000a_17:30 交換後測試無異常，恢復通常採板。"/>
    <s v="・紙卷交換時Air Shaft設置miss, _x000a_    設置合紙後用轉動紙捲方式來關閉安全夾頭，_x000a_    加上未確實鎖固(未完全閉合), 導致VT insert和Air Shaft未確實閉合,_x000a_    VT insert內部軸承因未閉合產生縫隙和旁邊碰撞, 導致變形磨損。"/>
    <s v="初步對策：_x000a_・更換安全夾頭 VTinsert新品。_x000a_・合紙設置時禁止以轉動合紙方式來固定，必須使用治具。_x000a_・鐵粉掉落之品質懸念, 實施評價及Etching檢查。_x000a_    (結果: 無異常)_x000a__x000a_&lt;預防措施＞_x000a_•合紙設置時禁止人員以轉動合紙的方式來使固定座密合。_x000a_・實施作業標準書改版。 _x000a_・進行ADT全窯横展開。 _x000a_※轉動合紙的方式只能避免Shaft轉半圈 在朝下的時候未確實閉合而發生脫落異常, 不能確實鎖固。 ※這點已向廠商諮詢過了"/>
    <m/>
    <n v="0"/>
    <n v="0"/>
    <n v="0"/>
    <s v="要"/>
    <s v="要"/>
    <s v="要"/>
    <s v="要"/>
    <s v="要"/>
    <s v="情報"/>
    <s v="-"/>
    <s v="(日文)_x000a_・エアーシャフトを固定する際は、固定用の冶具を使用する。_x000a_・シャフトを挿入した後に、ロール紙を回転させてロックしないこと厳守。_x000a_・セーフティーチャック不良箇所は部品峰品後に交換する。_x000a_　　YF1Br下流驅動側・・・優先①　　　　　　　　　　→　5/15 交換済_x000a_　　CF1Br下流驅動側・反驅動側・・・優先①　　　→　？_x000a_　　CF2Br上流驅動側　　　　　　　　　　　　　　　　　→　6/ 4 交換済_x000a_　　EF1Br下流驅動側・・・優先①　　　　　　　　　　→　？_x000a__x000a_(中文)_x000a_・Air Shaft 固定時請使用固定用治具。 (三交代宣導)_x000a_・Shaft 插入後、嚴格遵守不要轉動紙捲鎖固的事。 (三交代宣導)_x000a_・安全鎖不良地方在零部件到達後交換。 (點檢、必要時更換)_x000a_　　YF1Br下流驅動側・・・優先①　　　　　　　　　　→　5/15 交換済_x000a_　　CF1Br下流驅動側・反驅動側・・・優先①　　　→　？_x000a_　　CF2Br上流驅動側　　　　　　　　　　　　　　　　　→　6/ 4 交換済_x000a_　　EF1Br下流驅動側・・・優先①　　　　　　　　　　→　？"/>
    <x v="0"/>
    <x v="0"/>
    <x v="0"/>
    <x v="1"/>
    <x v="0"/>
    <x v="0"/>
    <x v="0"/>
    <s v="CLOSE"/>
    <s v="CLOSE"/>
    <n v="1"/>
    <s v="CF窯/EF窯未完成預定日期請填寫。_x000a_KF窯註解請依統一格式填寫實施日及內容。"/>
  </r>
  <r>
    <n v="1600"/>
    <x v="179"/>
    <s v="AFK"/>
    <s v="FF"/>
    <s v="Y許仕明_x000a_C吳學典_x000a_E王文佑_x000a_J朱峰謀_x000a_K張崇慶"/>
    <s v="機械系"/>
    <s v="C/V"/>
    <s v="ADT以外"/>
    <s v="20190313FF　本線伸縮L側CV駆動停止トラブル.xlsx"/>
    <s v="-"/>
    <s v="08:46  伸縮C/V素板偏移繼而發生板裂。_x000a_08:48  確認到伸縮L側C/V有異常停止, 聯絡設技機械人員_x000a_    (伸縮R側C/V為驅動側)。_x000a_08:55  設技的機械人員實施L側伸縮驅動部點檢。_x000a_    確認到伸縮滑軌的軸承座有破損。_x000a_    伸縮滑軌的培林已無潤滑油, 負荷變大後發生破損。_x000a_    軸承座内的滾珠偏離, 驅動停止。_x000a_10:30  軸承座交換後、確認伸縮的驅動狀態良好。_x000a_10:35  恢復正常採板。"/>
    <s v="伸縮滑軌的培林部無給油, 導致負荷加大, 軸承座破損, _x000a_内部培林偏移, 驅動停止。_x000a__x000a_※給油管路的接頭已脫離, 導致潤滑油沒有打進去軸承座。"/>
    <s v="原本伸縮滑軌是從外面的集中給油口進行給油,但是實際上潤滑油到底有沒有打進去是看不出來的,所以伸縮滑軌變更成直接給油的方式來對應。_x000a__x000a_變更成直接給油的方式, 將利用工事日等產線停止時進行給油。_x000a__x000a_※因應直接給油的方式,  4月工事日在實際作業人員與設技擔當者立會下, 會考量作業性等問題, 一同探討給油噴嘴形狀等問題。_x000a__x000a__x000a_&lt;預防措施＞_x000a_1. AFK他窯確認    _x000a_    DF - 預定工事日確認(4月工事日)。   _x000a_    HF - 冷修中確認(3/15)   _x000a_    IF - 定修確認(2月工事日) 由於噪音問題在2月已確認完畢。_x000a_2. Cold驅動部全部完了的給油日誌做修正(~3/29)。_x000a_3. 其他給油產線有沒有問題，工事日確認。"/>
    <m/>
    <n v="109"/>
    <n v="3346"/>
    <n v="0"/>
    <s v="要"/>
    <s v="要"/>
    <s v="要"/>
    <s v="要"/>
    <s v="要"/>
    <s v="情報"/>
    <s v="情報"/>
    <s v="(日文)_x000a_･製造での給脂頻度は1回/半年を継続。_x000a_・ただし、1回/年は設技にて点検を依頼する（各課の担当者会議で提案済み（森為氏了解済み）。_x000a_・CF、EFでは約30回程度給脂して、ようやくボールスプライン部よりグリスが出てくる状態であったため、給脂する場合は可能な限り状態を確認する。_x000a__x000a_(中文)_x000a_・製造的給油、給脂頻度1回/半年繼續。_x000a_・但，1回/年設技點檢的依賴（在各課擔當者會議上有提出了)_x000a_（森為先生知道這件事）。_x000a_・CF和EF中約30回給脂，最後潤滑油從滾珠花鍵溢出，請在給脂時盡可能確認一下狀態。"/>
    <x v="0"/>
    <x v="0"/>
    <x v="0"/>
    <x v="1"/>
    <x v="0"/>
    <x v="0"/>
    <x v="0"/>
    <s v="CLOSE"/>
    <s v="CLOSE"/>
    <n v="1"/>
    <m/>
  </r>
  <r>
    <n v="1601"/>
    <x v="180"/>
    <s v="AFK"/>
    <s v="OFF切"/>
    <s v="-"/>
    <s v="電氣系"/>
    <s v="採板設備"/>
    <s v="ADT以外"/>
    <s v="20190305 GUT　洗浄2ﾗｲﾝ反転機ﾛﾎﾞｯﾄ仮置きﾃｰﾌﾞﾙに接触異常.xlsx"/>
    <s v="-"/>
    <s v="3/5 11時左右，整備班(D/T)實施Barcode設備移設作業。_x000a_1) G5.5 -&gt;G7.5 J/C實施(為確認G7.5 Barcode Printer位置)。_x000a_2) 移設作業後G7.5 -&gt;G5.5 J/C實施。_x000a_(此時，T.P電源OFF的情形下實施J/C)_x000a_3) 14:00左右、3交代在LINE稼動時、確認反轉Roboter No.2 G5.5 無法 J/C。_x000a_4)確認T.P上的條件原點沒有在位。_x000a_5) 因 G5.5 J/C、手動操作將 T.P 畫面上有原點復歸按鈕做按押。_x000a_6)反轉RobotNo.2原點復歸中、Robot吸著PAD 1個和臨時Table Pin 1個碰觸。_x000a_(原點復歸時、設定動作不同動作起動了)"/>
    <s v="1. ロボット原点復帰プログラムにバグがあり、J/Cデータが転送完了していない状態でT/P上にある原点復帰ボタンで原点復帰を行うと復帰動作に不具合が生じトラブルを引き起こした。_x000a__x000a_再現テスト :_x000a_接触原因調査のためのテスト実施(電気チーム立ち合い)。 _x000a_反転機ロボットの電源或いはT/P電源をOFFした状態でJ/Cをした場合、J/Cデータ転送完了ができないことを確認。 _x000a_更にその状態でT.P画面にある原点復帰ボタンをすると、プログラムに異常をきたしロボット動作が変わることを確認した。_x000a__x000a_Robot原點復歸程式有錯誤，J/C Data沒有傳送完畢的狀態下，T/P上有J/C數據的原點復歸按鈕進行原點復歸的話會造成原點復歸異常。_x000a__x000a_再現Test：_x000a_因實施接觸原因調查的測試(電氣G偕同)。_x000a_反轉Robot的電源或T/P電源OFF狀態實施J/C的時候，J/C Data轉送完能不能完了做確認。_x000a_並且這樣的狀態T.P畫面有原點復歸按鈕實施，確認了程式引起Robot異常動作的變化。"/>
    <s v="1) 反轉機Robot的程式修正。(3/7設備技術) _x000a_    ・反轉機Robot在待機位置時，改成可以J/C的軟體也做修正。 _x000a_2) 在Bubber Table上手動做Robot Hand的旋回不能動作的程式修改。  _x000a_    (從Buffer Tabel 一定距離旋回可以動作的改善)_x000a__x000a_&lt;預防措施＞_x000a_* Cold、TAS同工程的程式確認及及横展開依賴。 _x000a_AFK内 : 横展開會議時、事例說明(3月横展開MTG時)。  _x000a_對設備技術S提出點檢依賴(Cold、TAS)。"/>
    <m/>
    <n v="40"/>
    <n v="0"/>
    <n v="325"/>
    <s v="情報"/>
    <s v="情報"/>
    <s v="情報"/>
    <s v="情報"/>
    <s v="情報"/>
    <s v="情報"/>
    <s v="情報"/>
    <s v="_x000a_(日文)_x000a_・J/Cデータが転送完了していない状態でT/Pの原点復帰ボタン操作で設備に接触（動作不具合発生）したため、ロボット原点復帰プログラムのバグの有無を調査を依頼する。_x000a_・【再現テスト結果】_x000a_・反転機ロボットの電源或いはT/P電源をOFFした状態でJ/Cをした場合、J/Cデータ転送完了ができないことが判明した。_x000a_・更にその状態でT.P画面にある原点復帰ボタンをすると、プログラムに異常をきたし、ロボット動作が通常と異なる動作をすることが判明した。_x000a__x000a_(中文)_x000a_・J/C Data未傳送完成狀態下，T/P的「原點復歸」鈕是否可操作與設備接觸（會發生動作不具合），_x000a_  依賴電氣調查Robot原點復歸Soft有無BUG。   (電氣依賴提出)_x000a__x000a_【再現TEST結果】_x000a_・當反轉Robot電源或T/P電源OFF狀態做J/C時、J/C Data會不能傳送完成。_x000a_・上述狀態T.P畫面如果按「原點復歸」鈕，程式會出現異常動作(Robot動作和平常不一樣，可能會撞到機台)。"/>
    <x v="1"/>
    <x v="1"/>
    <x v="1"/>
    <x v="0"/>
    <x v="1"/>
    <x v="0"/>
    <x v="0"/>
    <s v="CLOSE"/>
    <s v="CLOSE"/>
    <e v="#DIV/0!"/>
    <s v="【8/13會議決議ADT僅做情報共有】"/>
  </r>
  <r>
    <n v="1602"/>
    <x v="181"/>
    <s v="ADT"/>
    <s v="YF"/>
    <s v="推進課"/>
    <s v="檢查系"/>
    <s v="TOM3"/>
    <s v="他拠点報告"/>
    <s v="20190407YF　TOM3LED水冷チラーインバータ異常.xlsx"/>
    <s v="20190407YF　【調査結果】TOM3チラー保全計画調査と対策書（rev.1）"/>
    <s v="12:02 TOM光量異常，三交代確認TOM LED 全部OFF；_x000a_    本線捨板，產線變更F1並聯絡推進課。_x000a_12:07 電話中要求先確認Breaker (確認無跳脫)，_x000a_    假日電氣班到場協助查看，並呼出推進課人員。_x000a_12:20 電氣班到場確認 Chiller Panel上有不明異常碼 『C93』，_x000a_    經手動 Reset 無效。_x000a_13:10 推進課人員到廠，確認異常碼意思為 Inveter 故障，_x000a_    因無法排除，準備更換備機。_x000a_13:30 ~ 14:40 更換 Chiller 備機及重新置換冷卻水，_x000a_    最後控制器 Error Reset 後異常排除。_x000a_14:50 產線F9採板開始。"/>
    <s v="1. 水冷機經年累月使用，研判是部品磨耗。_x000a_2. YF4冷修為預防LED過熱，當水冷機異常時LED自動OFF機制導入，_x000a_    所以LED才會自動全部關閉。 (4/11確認完了)_x000a_3. 過往定期保養中，Inveter並未列入更換項目。_x000a_    ※原預定2019年上半年進行定期保養。(起業申請已提出)_x000a_4.看不懂本體側面的Error標示（日文表示）"/>
    <s v="1. 更換水冷機預備機。_x000a_2. 故障品送修並請廠商判斷故障原因。_x000a_3. 確認廠商相關部品交換週期或建議事項。_x000a_4. 現場水冷機異常代碼日文→中文化並張貼。(4/11對策完了)_x000a__x000a_&lt;預防措施＞_x000a_1. Chiller水冷機預備品調查結果:※現在FAB1無預備品狀態，從停止中ZF Chiller預備品調用。 (4/9準備完了)_x000a_2. 關於水冷機定期保養項目，技開或他據點的意見收集。_x000a_3. 當初水冷機異常時，LED過熱保護OFF的橫展開對策進度再次確認。_x000a_ (作為異常判斷基準，希望各窯能統一版本)_x000a_會依據他據點、技開的見解來檢討各種對策（報告書再發行預定）"/>
    <m/>
    <n v="5"/>
    <n v="128.69999999999999"/>
    <n v="3280"/>
    <s v="要"/>
    <s v="要"/>
    <s v="要"/>
    <s v="要"/>
    <s v="要"/>
    <s v="情報"/>
    <s v="情報"/>
    <s v="(日文)_x000a_・アラーム一覧表を中文化したものを、チラー本体に掲示する。_x000a_･チラー点検時に累計時間を、チラー本体の管理表に記録を残す。_x000a_・ADT全てのチラーについて保全管理を行うため累計時間一覧表にて保全時期を管理する。_x000a_・定期点検については1回/3.5年を目安とする。_x000a_・インバーター交換時期（メーカー推奨60,000時間）は7年（3.5年*2回）とする。_x000a_・各チラーの運転累計時間はリセットせず、エラーコードC93（インバーター交換警報：チラー停止機能）が発報させない＊パラメーターF53：信号無=1選択）。_x000a_・チラー停止時にTOM3照明点等による設備故障を回避するために、チラー停止に連動して照明を自動的にOFFする機能を設技にて改造を実施する。_x000a_・修理、点検に関しては、コマツNTCに依頼することなく、台湾オリオンへ依頼する（資材確認中）。_x000a__x000a_(中文)_x000a_・Alarm一覽表中文化後，Chiller水冷機本體上標示。 (現場標示)_x000a_・Chiller點檢時累計時間在Chiller管理表中記錄。 (現場標示)_x000a_・為保全管理ADT全部的Chiller，利用累計時間一覽表做運用管理。 (現場標示)_x000a_・定期點檢1回/3.5年為基準。 (保全計畫)_x000a_・Inverter交換時期(業者推薦60000小時)7年(3.5年*2回)實施。 (保全計畫追加)_x000a_・各Chiller的運轉累計時間Reset，Error Code C93(Inverter交換警報: Chiller停止功能)不要發報_x000a_    ※參數 F53:信號無=1選擇)。 (設定變更)_x000a_・避免Chiller停止時TOM3照明點燈等設備故障，Chiller停止連棟照明自動OFF的機能設技改造實施。_x000a_・修理、點檢關係，不透過komatsu NTC依賴，台灣Orion依賴(資材確認中)  (控制器改造)"/>
    <x v="0"/>
    <x v="0"/>
    <x v="0"/>
    <x v="1"/>
    <x v="0"/>
    <x v="0"/>
    <x v="0"/>
    <s v="CLOSE"/>
    <s v="CLOSE"/>
    <n v="1"/>
    <s v="※Chiller Inverter 警報出力訊號隔離，對策完。 "/>
  </r>
  <r>
    <n v="1603"/>
    <x v="182"/>
    <s v="AFK"/>
    <s v="HF"/>
    <s v="C吳學典_x000a_J朱峰謀_x000a_K張崇慶"/>
    <s v="機械系"/>
    <s v="横切機"/>
    <s v="ADT以外"/>
    <s v="20190521HF　本線横折ゴムバー剥がれ脱落異常_Rev4"/>
    <s v="-"/>
    <s v="本線横折縱裂; 3交代人員在確認横折部位時, 有發現L側膠條的部分快要剝落。_x000a_17:15　　　聯絡相關人員（整備/設技等）並進行現場確認_x000a_17:30　　　Guillotine捨板, 並進行備品交換"/>
    <s v="這次發生異常的橫折Bar是HF3冷修時更換的, 一開始是在HF建設時受入的長期保管品（2009年品=10年）, 推測原因可能是Flat Bar上面黏膠條的接著劑有劣化、抑或是接著時的接著不良。_x000a_（R側也有一部分接著比較弱的部分）"/>
    <s v="恒久對策_x000a_　・構造變更檢討中（別紙：横折Bar改造案　參照）　_x000a_    →不變更構造, 使用現狀Ver。_x000a_　・使用品及保管品的管理：10年以内更換並管理。_x000a_　・定期確認狀態（每6個月）"/>
    <s v="初回"/>
    <n v="65"/>
    <n v="1609"/>
    <n v="0"/>
    <s v="-"/>
    <s v="要"/>
    <s v="-"/>
    <s v="要"/>
    <s v="要"/>
    <s v="-"/>
    <s v="-"/>
    <m/>
    <x v="1"/>
    <x v="0"/>
    <x v="1"/>
    <x v="1"/>
    <x v="0"/>
    <x v="0"/>
    <x v="0"/>
    <s v=""/>
    <s v="CLOSE"/>
    <n v="1"/>
    <m/>
  </r>
  <r>
    <n v="1604"/>
    <x v="183"/>
    <s v="ADT"/>
    <s v="KF"/>
    <s v="Y許仕明_x000a_C吳學典_x000a_E王文佑_x000a_J朱峰謀_x000a_K張崇慶_x000a_T陳振遠"/>
    <s v="電氣系"/>
    <s v="板厚計"/>
    <s v="ADT内対応"/>
    <s v="20190520KF　Br板厚計異常報告書.xlsx"/>
    <s v="-"/>
    <s v="(日文)_x000a_5/17～5/20　 1Br板厚計間隔異常警報散発。（金曜日、整備班退勤後～）_x000a_5/20　15:50 　1Br板厚計、間隔異常警報連続発生のため、設技にて点検しセンサーのチャタリングが確認された。対応として基板検出センサー感度・水平調整実施。PAM流動履歴データを確認すると、5/17以降の採板PLに下限規格外0.477が混入していた。_x000a__x000a_(中文)_x000a_5/17～5/20 1Br板厚計間隔警報陸續發生。 (星期五、整備下班後～)_x000a_5/20 15:50 因1Br板厚計、間隔一警報連續發生，設技進行Sensor的震動確認。對應用基板檢出Sensor實施感度、水平調整。_x000a_PAM流動履歷Data確認，5/17以後的採板PL的下限規格外0.477有混入。"/>
    <s v="(日文)_x000a_・板厚測定中に基板検出センサーがチャタリングすると、そこから次NETの1枚目として測定する回路になっていた。（別紙１）　_x000a_・測定中の基板はチャタリングした位置までで板厚判定されるので、製品幅の検査がされていなかった。（G8.5×24PL内、抜取り実施）_x000a__x000a_(中文)_x000a_・板厚測定中基板檢出Sensor的震動，以致於造成下一個NET的第1枚目的測定沒有形成迴路。 (別紙1)_x000a_・測定中的基板震動到到著位置板厚判定，製品幅沒有檢查。 (G8.5x24PL內，進行取樣)"/>
    <s v="(日文)_x000a_・センサー感度調整及びセンサー設置の水平確認_x000a_・測定カウントが開始されれば、寸法分の測定を完了するまでは、チャタリングが発生しても無視する回路へ変更した。（別紙2）_x000a__x000a_(中文)_x000a_・Sensor感度調整和Sensor設置水平確認_x000a_・測定計數器如果開始，寸法部分測定還未未完成的話，及因震動造成的迴路則無視它的迴路變更完。"/>
    <s v="初回"/>
    <n v="0"/>
    <n v="0"/>
    <n v="0"/>
    <s v="要"/>
    <s v="要"/>
    <s v="要"/>
    <s v="要"/>
    <s v="要"/>
    <s v="要"/>
    <s v="要"/>
    <s v="(日文)_x000a_・基板が無い状態で基板検出センサーがONした場合の検証も行ない、センサーONすると先端検出距離進んだあと、測定カウントが開始されることが判明。（基板が無くても測定開始される）基板進入直前にセンサーがONしてしまうと、基板と板厚データ位置がずれてしまう。_x000a_→トラッキングデータの無い時にセンサーがONしても無視する回路へ改造する。（別紙2）_x000a_  ※回路修正部分が多いため、他部分への影響を確認中。8月から順次、全ラインおよびTAS、OFF切の回路を総点検_x000a__x000a_(中文)_x000a_無硝子狀態下， 硝子檢出Senosr ON時確定也會進行驗證，從 Sensor ON 和先端檢出距離開始前進，此時測定計數會開始。_x000a_(無硝子也會開始測定) 這時當真正的硝子進入Sensor ON時，基板和板厚Data位置會出現移位。    (電氣依賴提出)_x000a_→改造無 Tracking Data(流動履歷)進來時，即使 Sensor ON 也無視的Soft改造依賴提出。 (別紙2)_x000a_※因Soft要修改的地方很多，對其他部分有無影響確認中。 預計從8月開始依序進行，全部產線及TAS、OFF切的Soft迴路做總點檢。"/>
    <x v="0"/>
    <x v="0"/>
    <x v="0"/>
    <x v="1"/>
    <x v="0"/>
    <x v="1"/>
    <x v="2"/>
    <s v="CLOSE"/>
    <s v="CLOSE"/>
    <n v="1"/>
    <s v="8/13議事錄:_x000a_KF窯Soft導入測試中，評估一個月後沒問題全窯橫展開預定。_x000a_1、板厚計先端TRACKING異常-BR HO開啟，人員BR及板厚計 TP異常RESET。_x000a_2、板厚計TRACKING異常捨-BR HO開啟，人員BR及板厚計 TP異常RESET。_x000a_3、ACE 2BR RANK層別時ID重複異常，自動捨板第2NET，無需要TP異常RESET，1BR因5項檢查的關係無法在BR/H/O自動捨板。 "/>
  </r>
  <r>
    <n v="1605"/>
    <x v="184"/>
    <s v="ADT"/>
    <s v="KF"/>
    <s v="Y許仕明_x000a_C吳學典_x000a_E王文佑_x000a_J朱峰謀_x000a_K張崇慶"/>
    <s v="機械系"/>
    <s v="採板設備"/>
    <s v="ADT内対応"/>
    <s v="20190610KF　2Br BDSフレーム クラック異常報告書.xlsx"/>
    <s v="-"/>
    <s v="(日文)_x000a_6/10 2Br G6→G8のJ/C板流しの際に、吸着PADとC/Vが接近しているのを発見(G6採板時は外周ｼﾘﾝﾀﾞは不使用で気付き難い)_x000a_9:30   設技機械にて点検実施し、BDSフレームのクラック(下流L側)により垂れたことを発見_x000a_10:30 設技機械にてクラック部溶接およびフラットバーでの補強を実施（ジャッキにて垂れ下がり側を持上げながら）13:00 補修後も吸着PADレベルが改善されていなかった14:30 ロールとPADを掃除後、運転開始。キズ検査（含エッチング検査）を実施しキズは無し（研磨先行検査でも検出無し）_x000a__x000a_(中文)_x000a_6/10 2Br G6→G8 J/C板流時，吸著PAD和C/V接近時發現(G6採板時外圍Cylinder不使用，很難注意)_x000a_9:30 設技機械實施點檢，發現BDS框架因裂痕(下流L側)下垂。_x000a_10:30設技機械進行裂縫熔接及用扁鋼進行補強(同時用千斤頂將下垂往上提升)_x000a_13:00修補後吸著PAD水平沒有改善。_x000a_14:30 Roller和PAD掃除後、運轉開始。刮傷檢查(含蝕刻檢查)未發現刮傷(研磨先行檢查也無發現)"/>
    <s v="(日文)_x000a_1. BDSのフレーム形状はJ/C機構を持たない固定式であり、採板寸法により使用PADを決めるタイプで、フレーム枠が大きく重いため負荷が掛かった　 _x000a_2.  2BRは主にG6を生産しているためタクト5秒と速く、停止時の振動が大きいためクラック発生部分に負荷が掛かる_x000a_※1BRはG8.5、G7.5の採板がメイン。タクト6秒で使用し振動少ない（フレーム形状＆クラック位置）_x000a_3.  PADレベルに差が生じたのはクラックが原因ではなく、フレームの変形によるもの。変形の原因として、経年劣化と以前の溶接補強により、他の部分と強度差が生じたことで歪が生まれたと考えられる_x000a__x000a_(中文)_x000a_1. BOS框架形狀J/C機構，採板寸法使用PAD來決定型式，框架本體較大且重，造成負荷增加。_x000a_2. 2Br.主要因以G6生產，TACT 5秒非常快，停止時震動大造成裂痕發生部造成負荷增加。_x000a_※1Br是G8.5、G7.5採板為主， TACT 6秒震動較小(框架形狀&amp;裂痕位置)_x000a_3.PAD因高度差產生裂痕原因無，主因是框架變成造成，經年劣化和之前有熔接補強過，判斷是和其它部位和產生強度差造成傾斜。"/>
    <s v="(日文)_x000a_1. クラックが入ってる箇所を溶接し、その上から2枚（内外）のフラットバーで補強を実施。前回発見したのは2014年10月冷修点検時で、2015年1月強化サポートを装着。_x000a_2.吸着PADのレベル調整実施し、水平を出す_x000a_※現状レベル調整代が無いので、ライナーを作成して調整実施予定_x000a__x000a_(中文)_x000a_1.裂痕的地方進行熔接，從這上面追加2枚(內外)扁鋼實施補強。前回發現2014年10月冷修點檢時，2015年1月加裝強化支撐架。_x000a_2.實施吸著PAD高度調整，調整水平。_x000a_※因現狀高度無法調整，預定利用墊片進行調整。"/>
    <s v="再発"/>
    <n v="0"/>
    <n v="0"/>
    <n v="0"/>
    <s v="要"/>
    <s v="要"/>
    <s v="要"/>
    <s v="要"/>
    <s v="要"/>
    <s v="-"/>
    <s v="-"/>
    <s v="(日文)_x000a_2. BDSフレーム傾き調査（設技点検）_x000a_　・ハンドレベル、C/V ロールレベル測定_x000a_　・メインアームとハンド連結部ベアリング破損有無_x000a_  ・メインアームとハンド連結部ベアリングのハウジング部分での隙間(ガタ)確認_x000a_→連結部に問題は無く、ハンドの傾きはフレームの変形によるものと判断連結部起因の場合は、メインアーム交換が必要とのこと_x000a_設技機械の見解 :_x000a_1.JF/KFのBDS フレーム面積が他窯より大きいため、G6を採板する時の振動が大きく、機構が経年劣化してきた_x000a_2. 2021年冷修の時、強化のフレームに交換するかを生技と相談する_x000a__x000a_(中文)_x000a_BDS Flame(框架)傾斜調查     (點檢、冷修時更換強化Frame)_x000a_    ・Hand水平、C/V Roller水平測定_x000a_    ・主臂和Hand連結部軸承有無損壞_x000a_    ・主臂和Hand連結部軸承外殼部分間隙(鬆動)確認_x000a_    →如果連結部沒問題，Hand傾斜是Flame變形造成，判斷起因是連結部的時候，主臂應該要交換_x000a__x000a_設技見解:_x000a_1.由於JF/KF BDS框架面積比其他窯爐大，因此G6採板時振動很大，機構隨著時間的推移而逐漸惡化。_x000a_2.跟設技商量在2021年冷修時，更換強化框架。"/>
    <x v="0"/>
    <x v="0"/>
    <x v="0"/>
    <x v="1"/>
    <x v="0"/>
    <x v="0"/>
    <x v="0"/>
    <s v="CLOSE"/>
    <s v="CLOSE"/>
    <n v="1"/>
    <m/>
  </r>
  <r>
    <n v="1606"/>
    <x v="185"/>
    <s v="ADT"/>
    <s v="YF"/>
    <s v="Y許仕明_x000a_C吳學典_x000a_E王文佑_x000a_J朱峰謀_x000a_K張崇慶"/>
    <s v="電氣系"/>
    <s v="SMAP"/>
    <s v="ADT内対応"/>
    <s v="20190614YF　SMAP動作異常.xlsx"/>
    <s v="-"/>
    <s v="(日文)_x000a_6/14  11:20　R側SMAPのレベルがパスラインより20mm程度下がった状態で停止。耳折不良発生（別紙：図一）。このときR側のみ板幅4”板詰り中のため捨板（11:02～11:35）_x000a_11:25 設技機械呼び出し、確認及び調整実施。_x000a_11:35 板詰り解消後、#1耳折機で採板対応（TAS再流動処置）。SMAP シリンダー Y型コネクターネジ調整(別紙：図二）を実施し、生産再開。※フレーム、ベース共に変形無し、シリンダー、電磁弁動作も異常無し、再発も無し_x000a__x000a_(中文)_x000a_6/14 11:20 R側SMAP的水平基準線略低20mm程度而停止。_x000a_耳折不良發生(別紙:圖一)。這時候只有R側板幅4&quot;因為板堆疊造成捨板(11:02～11:35)_x000a_11:25  設技機械呼出，確認及實施調整。_x000a_11:35 板堆疊排除後，#1耳折機的採板對應(TAS在流動處置)。SMAP Cylinder Y型連接器螺絲調整(別紙:圖二)實施，生產再開。_x000a_※框架、基準共同變形無，Cylinder、電磁閥動作也無異常，再發也無。"/>
    <s v="(日文)_x000a_1.　SMAP上昇中に板詰りでSMAPが内側へ追従して、伸縮コンベアと接触したため根元のパワーロックが1～2mm程度回転した可能性あり。_x000a_2.　SMAP動作中にパターンやガラス片が引っ掛かった可能性あり。※上記原因は推測（監視カメラ映像は不鮮明により解析できない）_x000a__x000a_(中文)_x000a_1. SMAP上昇中板堆疊SMAP內側追隨，因和伸縮C/V接觸，原本的電鎖可能1-2mm左右轉動。_x000a_2. SMAP動作中對PATTERN基板片有牽引可能性。※上述原因推測(監視器影像不明顯無法解析)"/>
    <s v="(日文)_x000a_1 SMAPが上昇中に伸縮コンベアと接触しないようにインターロックを追加上昇が完了するまでの間は、追従させないように遅延ターマー設定_x000a_2 パワーロック4箇所の増し締め、点検_x000a_3 シリンダー作動の再点検点検確認_x000a_4 SMAPレベルの再点検_x000a_※　7月素地替え中に実施：インターロックについてはADT全窯展開計画_x000a__x000a_(中文)_x000a_1. SMAP上昇中，伸縮C/V避免動作的 Inter Lock機制追加。_x000a_2. SMAP各機構的增締、點檢。                                      _x000a_3. Cylinder作動再確認。_x000a_4. SMAP高度再點檢。_x000a_※7月素地切替工事時實施，關於Inter Lock全窯展開預定。"/>
    <m/>
    <n v="0"/>
    <n v="0"/>
    <n v="0"/>
    <s v="要"/>
    <s v="要"/>
    <s v="要"/>
    <s v="要"/>
    <s v="要"/>
    <s v="-"/>
    <s v="-"/>
    <s v="(日文)_x000a_インターロックについてはADT全窯展開計画_x000a__x000a_(中文)_x000a_SMAP上升過程中，伸縮C/V自動追隨避免動作的 InterLock的Soft改造橫展開預定。    (依賴設技-電氣)"/>
    <x v="0"/>
    <x v="0"/>
    <x v="0"/>
    <x v="1"/>
    <x v="0"/>
    <x v="0"/>
    <x v="0"/>
    <s v="CLOSE"/>
    <s v="CLOSE"/>
    <n v="1"/>
    <s v="8/13議事錄:_x000a_YF窯Soft已導入待測，後續結果共有後全窯橫展開預定。"/>
  </r>
  <r>
    <n v="1607"/>
    <x v="186"/>
    <s v="AFK"/>
    <s v="HF"/>
    <s v="Y許仕明_x000a_C吳學典_x000a_E王文佑_x000a_J朱峰謀_x000a_K張崇慶"/>
    <s v="機械系"/>
    <s v="H/O"/>
    <s v="ADT以外"/>
    <s v="20190628HF　本線ギロチン昇降機構ロールL側エンドストッパー破損.xlsx"/>
    <s v="-"/>
    <s v="(日文)_x000a_6/27　13:00頃   ギロチンL側下鉄ロール付近で基板割れが多発。_x000a_6/28　09:00頃   昨日から基板割れが継続し発生しており、　　　　　　　　　　 割れによるロールにカレット刺さりがないか、各ロールの点検を行った。_x000a_09:00頃　 若干L側の退避ロールレベルがR側と比べると下がってるように見えたため、設技にロールレベル調査を依頼した。_x000a_13:30頃 　設技と製造でレベル調査時に昇降機構ロールのエンドストッパー（パスライン）ボルト部のウレタンが破損しており、このことで5㎜程度ロールレベルが下がっていた事が分かった。_x000a_15:00頃　ギロチンホッパーにて手切りし、昇降機構ロールを上昇させ、5㎜のフラットバー取り付けた。_x000a_15:15頃　再度レベル測定実施し、L/R同等のレベルとなった。_x000a_15:30頃　本線板流し　　　_x000a_LOSS：0分　※ハクリ多発により不採板中_x000a__x000a_(中文)_x000a_6/27 13:00左右 guillotine的L側下鐵Rolller附近的基板破裂多發。_x000a_6/28 09:00左右 從昨日基板破裂持續有發生。點檢各Roller有無因破裂造成碎玻璃刺入。_x000a_09:00 左右 有看到若干L側的退避Roller高度跟R側比較有比較低，依賴設技進行Roller 水平調查。_x000a_13:30 左右 設計和製造水平調查時在昇降機構Roller的End Stopper(基準線)螺絲部的Urethane有發現破損，因此造成約5mm Roller高度下降。"/>
    <s v="(日文)_x000a_HF3冷修設置工事時には破損しておらず、_x000a_HF3立ち上げ試運転時のシリンダー圧力調整時に破損したと思われる。_x000a_品名：STOPPER BOLT SLUNA12-40 MISUMI　_x000a_　ウレタン付ストッパボルト　六角穴タイプ　頭部六角穴付 (SLUNA12-40)_x000a_　ウレタン部硬度：70_x000a__x000a_(中文)_x000a_HF3冷修設置工事時沒有破損。_x000a_應該是HF3立上試運轉時的Cylinder壓力調整時損壞的。_x000a_品名：STOPPER BOLT SLUNA12-40 MISUMI　_x000a_　附Urethane的止付螺栓　內六角穴型式　頂部是六角穴 (SLUNA12-40)_x000a_　Urethane部硬度：70"/>
    <s v="(日文)_x000a_暫定対策_x000a_　1、フラットバー5㎜を取り付けレベル調整実施（シャコ万にて取り付け）_x000a_　2、L側下降スピード調整実施_x000a_恒久対策_x000a_　新品と交換予定（材質変更の検討も行う）_x000a__x000a_(中文)_x000a_暫定對策_x000a_1. 安裝 5mm Flat Bar並調整高度 (增設C型萬立夾)_x000a_2. L側下降速度進行調整。_x000a__x000a_恆久對策_x000a_新品交換預定 (材質變更的檢討也一併進行)"/>
    <m/>
    <n v="0"/>
    <n v="0"/>
    <n v="0"/>
    <s v="要"/>
    <s v="要"/>
    <s v="要"/>
    <s v="要"/>
    <s v="要"/>
    <s v="-"/>
    <s v="-"/>
    <s v="(日文)_x000a_仕様型番確認、劣化状況確認（必要に応じて交換）_x000a__x000a_(中文)_x000a_Guillotine升降機構Roller的Stopper Blot(止動螺栓)規格確認，有無劣化(破損)確認 (必要時交換對應)    (設技-機械、製造點檢)"/>
    <x v="0"/>
    <x v="0"/>
    <x v="0"/>
    <x v="1"/>
    <x v="0"/>
    <x v="0"/>
    <x v="0"/>
    <s v="CLOSE"/>
    <s v="CLOSE"/>
    <n v="1"/>
    <m/>
  </r>
  <r>
    <n v="1608"/>
    <x v="187"/>
    <s v="ADT"/>
    <s v="JF"/>
    <s v="J朱峰謀_x000a_K張崇慶"/>
    <s v="機械系"/>
    <s v="水処理"/>
    <s v="ADT内対応"/>
    <s v="20190727JFKF　水処理場 バッチ中和槽用塩酸ポンプ塩酸漏れ異常報告書.xlsx"/>
    <s v="-"/>
    <s v="(日文)_x000a_7/27 15:30KF三交代股長が水処理場パトロール時、塩酸タンク周辺に白い煙が発生し、酸性ガス測定器の警報が鳴っている状況を確認。塩酸漏れと判断しシャッターを開けて換気を実施。※配管径路：別紙1参照_x000a_16:00三交代股長は異常通報後、ゴーグル・耐酸手袋・防毒マスクを装着し、工水で塩酸タンク周りの配管及びポンプ周辺の塩酸洗い流しを開始。※酸性ガス濃度測定器の表示は18PPM（図1） ※タンク内塩酸32%、約7.5㎥_x000a_16:30 30分間工水で希釈を続け、酸性ガス白煙が収まったので漏れ箇所を調査。塩酸送りポンプ#Bのフランジパッキン部から白煙（図2）が出ていることを発見し、漏れ箇所と判断した。※ピット内に約500ml漏れたと推定_x000a_16:35 塩酸ポンプ#Bのバルブを閉めて、予備機#Aに切替え。設備の腐食を防止するため、漏れ周辺の洗浄・希釈を継続。_x000a_18:00 酸性ガス測定器の表示が3PPM（図3）に低下。pH試験紙で漏れ部周辺のpHが中性になったのを確認し希釈を終了。_x000a_18:30 #Bポンプ入口のバルブに&quot;操作禁止&quot;の表示を行い、処置を終了。　※人的被害、環境異常、機器損傷、生産阻害は無し_x000a_7/29 業者にてフランジ部を外して確認したところ、フランジ表面にへこみが有り、パッキンも変形が見られたため交換実施。※別紙2参照試運転時にポンプからも漏れが発生のため、整備品に交換実施。ポンプ漏れ原因、調査中_x000a__x000a_(中文)_x000a_7/27 KF三交代點檢發現鹽酸TANK周圍有白煙且酸氣檢知警報，判斷鹽酸液漏。_x000a_16:00經通報後著安全護具進行鹽酸TANK沖水稀釋，當時酸氣濃度8PPM。_x000a_　　　　　(TANK內鹽酸液濃度32%，液位約7.5m3)。_x000a_16:30稀釋30分後將鹽酸泵浦#A切替並關閉#B，隨即清洗設備周邊。_x000a_18:00酸氣檢知器濃度降至3PPM以下，PH試紙測試PH中性，確認稀釋完畢。_x000a_18:30現場標示操作禁止，人員勿靠近，處置完畢。_x000a_7/29業者進廠確認法蘭部有凹陷，墊片也變形遂進行更換。_x000a_※試運轉時發現泵浦有液漏，所以交換整備品。(泵浦液漏原因調查中。)"/>
    <s v="(日文)_x000a_○配管径路に塩酸槽戻り配管とバルブがあるが、バルブの閉塞で流量が低下したことで、ポンプ部に熱が溜まり配管フランジ部、パッキンに熱変形が生じたと推測。_x000a_　※7/24に別件でポンプを交換したが、その際に異物が流れた可能性がある。また、パッキンの交換もしていなかった。_x000a_○塩酸槽戻り量の計測がされていなかった。_x000a_　・日常パトロールに項目がなく、適切な管理がされていなかった。_x000a_○担当者の設備知識が不足しており、戻りバルブの閉塞に気付かなかった。_x000a__x000a_(中文)_x000a_○因先前對策Timeover異常，有將閥門做調整，所以推測由於閥關小而導致流量下降，因此在泵部蓄熱，法蘭部和墊片發生熱變形。_x000a_※7月24日，泵因其他問題進行了更換，當時可能有異物流入。另外，墊片也沒有更換。_x000a_○鹽酸槽回流量沒有測量。_x000a_　・未列入日常點檢項目，未做適當的管理。_x000a_○擔當者的設備知識不足，未去注意回流閥的閉塞。"/>
    <s v="(日文)_x000a_○塩酸槽戻り量が分かる圧力計or流量計を設置し、管理基準を定める。_x000a_○ポンプ周辺の配管温度を計測・モニタリングできる機能追加を検討する。_x000a_○ポンプ交換作業標準書作成し、交換後確認チェックリストを作成して管理する。_x000a_○パトロール内容の見直しを行なう。戻り量を標準化し、管理基準をパトロール表に入れる。_x000a_○担当者への水処理場設備の教育を実施し、理解度を深める。_x000a__x000a_(中文)_x000a_○安裝壓力表或流量計以顯示鹽酸罐的回水量並建立管理標準。_x000a_○檢討添加一個可以測量和監視泵周圍管路溫度的功能。_x000a_○泵更換工作標準作成，並在更換後建立確認表進行管理。_x000a_○檢視點檢表內容。 回流量標準化，並將管理基準列入到點檢表中。_x000a_○對擔當者進行水處理廠設備教育，以加深了解。"/>
    <s v="初回"/>
    <n v="0"/>
    <n v="0"/>
    <n v="0"/>
    <s v="-"/>
    <s v="-"/>
    <s v="-"/>
    <s v="要"/>
    <s v="要"/>
    <s v="情報"/>
    <s v="-"/>
    <s v="(日文)_x000a_4課においてはJF水処理場とは設備が異なるため、横展開不要となっていますが、_x000a_点検頻度、確認方法、ppm上昇時の警報、発報など対策の余地がある場合は、4課内で作業標準書、点検日誌などの更新をお願いします。_x000a__x000a_(中文)_x000a_4課與JF水處理場的設備相異, 所以不需要横展開;_x000a_但是針對 點檢頻度、確認方法、ppm上昇時的警報、發報等部分, 如果還有對策空間的話, 還請4課更新內部作業標準書及點檢日誌等內容。"/>
    <x v="1"/>
    <x v="1"/>
    <x v="1"/>
    <x v="1"/>
    <x v="0"/>
    <x v="0"/>
    <x v="0"/>
    <s v="CLOSE"/>
    <s v="CLOSE"/>
    <n v="1"/>
    <m/>
  </r>
  <r>
    <n v="1609"/>
    <x v="188"/>
    <s v="AFK"/>
    <s v="IF"/>
    <s v="Y許仕明_x000a_C吳學典_x000a_E王文佑_x000a_J朱峰謀_x000a_K張崇慶_x000a_T陳振遠"/>
    <s v="機械系"/>
    <s v="H/O"/>
    <s v="ADT以外"/>
    <s v="IF　本線 ゲートホッパー最下流（終点）ロール脱落異常"/>
    <s v="-"/>
    <s v="(日文)_x000a_8:38 本線横折起因による縦割れが発生。ゲートを開閉でC/V部のカレットを落とす動作をした時、終点R側のロールがゲートフレームベースから脱落。_x000a_08 : 40  再度縦割れが発生し、ホッパーを開き処理している最中に最下流ロールのR側がゲートホッパーシュート内に脱落。08 : 45　ギロチン開始_x000a_12 : 20  脱落ロールをホッパーシュート内から引上げ、新規予備ロールへ交換_x000a__x000a_(中文)_x000a_"/>
    <s v="(日文)_x000a_G11生産で板捨てが多く、ゲートC/Vの開閉回数が増え、ピローブロックとC/Vフレームを固定するボルト（R側最下流ロール）緩んだ推定。（振動も大きい） ※ ゲートホッパーの平均開閉回数_x000a_G11拡幅前（NET180）には平均4回/日程度(品質異常発生時は除く)  _x000a_G11拡幅後（NET205）116回/日（MAX354回/日）約30倍程度増加。_x000a__x000a_(中文)_x000a_"/>
    <s v="(日文)_x000a_暫定対策_x000a_　・新規予備品ロールと交換(UCPA208ピローブロックユニットの交換も含む)_x000a_　・ボルトが緩んでも落ちない様にストッパーを設置(仮対策)→写真1参照_x000a_　・ゲートC/Vの開閉速度を調整(振動対応=油圧調整)  _x000a_恒久対策_x000a_　・油圧ポンプのインバーター化を導入(振動軽減)  _x000a_　・ピローブロックの固定ボルト緩み防止用のノルトロックワッシャーを取り付け_x000a_　・ 安全カバーの改造を行い又は点検方法を検討  _x000a_   　　安全カバーの改造(アクリルカバーの付いてない窯は改造する) _x000a_   　　点検方法 : アイマークを通じてBolt緩み痕跡を点検する。_x000a__x000a_(中文)_x000a__x000a_"/>
    <s v="初回"/>
    <n v="0"/>
    <n v="265"/>
    <n v="8632"/>
    <s v="要"/>
    <s v="要"/>
    <s v="要"/>
    <s v="要"/>
    <s v="要"/>
    <s v="-"/>
    <s v="-"/>
    <s v="(日文)_x000a_ピローブロックとC/Vフレームを固定するボルト（R側最下流ロール）の確認。_x000a_G11採板予定のJF、KFはAFKの対応策内容の横展開を使用に織り込むか検討が必要_x000a__x000a_1.半年１回の定期点検→点検させやすいために、UCPA208 L3軸受のカバーを可視化にしてください。_x000a_2.UCPA208 L3軸受(鋳鉄)をUCPA208 L3 H5軸受(鉄製)へ変更予定→今は購入中。入荷後、交換してください。_x000a_3.ノルトロックワッシャー有無及び増し締めの確認→ノルトロックワッシャー有.Boltが緩んでないことを確認した。_x000a_4.Bolt溶接対策→不要_x000a__x000a_(中文)_x000a_1.定期點檢半年一次→因應點檢簡單,請將UCPA208 L3軸承位置COVER進行可視化_x000a_2.預定UCPA208 L3軸承(鑄鐵)變更UCPA208 L3 H5軸承(鐵製)→目前請購中,入廠後請進行更換_x000a_3.防鬆墊片有無確認及鎖緊確認濟→墊片有.Bolt無鬆脫,結案_x000a_4.Bolt熔接對策→不要"/>
    <x v="0"/>
    <x v="0"/>
    <x v="0"/>
    <x v="1"/>
    <x v="0"/>
    <x v="0"/>
    <x v="0"/>
    <s v="CLOSE"/>
    <s v="CLOSE"/>
    <n v="1"/>
    <m/>
  </r>
  <r>
    <n v="1610"/>
    <x v="189"/>
    <s v="AFK"/>
    <s v="OFF切"/>
    <s v="T陳振遠"/>
    <s v="電氣系"/>
    <s v="エンコーダー"/>
    <s v="ADT以外"/>
    <s v="OFF#4 X軸切機#2H'Dエンコーダーケーブル損傷異常"/>
    <s v="-"/>
    <s v="(日文)_x000a_23:50 X切機ヘッド#2でサーボ異常のアラーム発生、リセットしてもできなかった為電気3交代呼び出し。_x000a_電気Tにてエンコーダーケーブル / コネクター部を目視で点検したが異常はなかった為、リセットしてライン稼働したが同様なアラームが発生。電源を数回リセットして投入したが解決できず、製造の要請で使用頻度の低いX切機の信号をOFFして生産テストを行ったが、できなかった。エンコーダーケーブル(MR-J3JCBL03M-A2-L) 取り換え及び原点作業後テストを行ったが、同様な現象発生。サーボモータ (HF-KP053B B級) 取り換え及び原点作業後テストしたが、同様な現象発生。 D/Tが到着してサ－ボアンプ を取り換え(MR-J3-10B) ましたが、また同様なアラーム発生。ケーブルベア内部を確認したらケーブルの被覆及び芯線の一部が損傷されていた為、ケーブルのテーピング及びケーブルの固定実施。_x000a__x000a_(中文)_x000a_"/>
    <s v="(日文)_x000a_1. エンコーダーケーブルの被覆損傷により、サーボ異常が発生した。ケーブルベア両端のケーブルの固定状態不良。(今回初めて発生)* 運転中、ケーブルベア内の固定がされていないケーブルが下敷きになり、クロスバーと干渉してケーブルの被覆損傷が発生したと推定。_x000a_-&gt; 発見した時、ケーブルベアの中で一番下部にあった為、他のケーブルに押された状態。_x000a_2. ケーブルベア内のケーブル取り換えは整備時間及び作業人員が多めに必要な為、3交代では点検順位が低かった為、ロスが長引いた。(電気3交代の2名がHOT,COLD,TAS対応)_x000a__x000a_(中文)_x000a_"/>
    <s v="(日文)_x000a_1-1. 臨時対策としてケーブル損傷部分を臨時テーピング及び該当ケーブルの固定を実施。1-2. 次回の定修工事または臨時保全時、エンコーダーケーブル取り換え及びケーブルベア内のケーブルを全数点検及びケーブルの固定実施。2. 保全の利便性の為、中間Boxを増設してエンコーダーケーブルトラブル発生時短時間で交換できるようにする。_x000a__x000a_(中文)_x000a_"/>
    <s v="初回"/>
    <n v="438"/>
    <n v="0"/>
    <n v="3163"/>
    <s v="-"/>
    <s v="-"/>
    <s v="-"/>
    <s v="-"/>
    <s v="-"/>
    <s v="要"/>
    <s v="要"/>
    <s v="(日文)_x000a_定期点検継続_x000a__x000a_(中文)_x000a_"/>
    <x v="1"/>
    <x v="1"/>
    <x v="1"/>
    <x v="0"/>
    <x v="1"/>
    <x v="1"/>
    <x v="2"/>
    <s v="CLOSE"/>
    <s v="CLOSE"/>
    <n v="1"/>
    <m/>
  </r>
  <r>
    <n v="1611"/>
    <x v="190"/>
    <s v="AFK"/>
    <s v="OFF切"/>
    <s v="Y許仕明_x000a_C吳學典_x000a_E王文佑_x000a_J朱峰謀_x000a_K張崇慶_x000a_T陳振遠"/>
    <s v="電氣系"/>
    <s v="エンコーダー"/>
    <s v="ADT以外"/>
    <s v="OFF#4 X軸切機#1H'Dエンコーダーケーブル損傷異常"/>
    <s v="-"/>
    <s v="(日文)_x000a_1) 8:40 X切機#1H'D　アップダウンのサーボエラーが発生して電気3交代呼び出し_x000a_サーボアンプ (アラームコード:20)発生、電源リセット及びケーブルベアー点検して問題ないと判断し稼動したが、同一現象発生。_x000a_2) 9:15 ケーブルベアー 再点検及び設備D/T呼び出し_x000a_ (8/5日、同一現象が発生した履歴があった為、スペアケーブル準備及び原点の位置確認)  _x000a_3) 12:10 エンコーダーケーブル交換及び原点作業後、空回転してみたが、正常に稼動。_x000a_4) 交換したエンコーダーケーブルを確認した結果、被覆損傷が確認された。_x000a_5) 12:10 OFF#4 正常稼動実施。_x000a__x000a_(中文)_x000a_"/>
    <s v="(日文)_x000a_1. エンコーダーケーブルの被覆損傷によるサーボ異常_x000a_* 8/5日に発生したX軸#2H'D ケーブルトラブルと同じ原因であると推定。_x000a_2. 8/24日 X軸#2H'Dのケーブル損傷対策として両端のケーブルを固定したが、_x000a_既に固定する前に発生した損傷部を見つけることが出来ずケーブルは交換していなっかた。_x000a__x000a_(中文)_x000a_"/>
    <s v="(日文)_x000a_1. ケーブル両端が固定される前に使用したケーブルをすべて交換。_x000a_ X、Y切機のエンコーダーケーブルすべてを順次交換実施。_x000a_1-2. 保全の利便性の為、中間Boxを増設してエンコーダーケーブルのトラブルが _x000a_* 8/5日の対策含めて実施。_x000a__x000a_(中文)_x000a_"/>
    <s v="初回"/>
    <n v="0"/>
    <n v="0"/>
    <n v="0"/>
    <s v="-"/>
    <s v="-"/>
    <s v="-"/>
    <s v="-"/>
    <s v="-"/>
    <s v="要"/>
    <s v="要"/>
    <s v="(日文)_x000a_定期点検継続_x000a__x000a_(中文)_x000a_"/>
    <x v="1"/>
    <x v="1"/>
    <x v="1"/>
    <x v="0"/>
    <x v="1"/>
    <x v="1"/>
    <x v="2"/>
    <s v="CLOSE"/>
    <s v="CLOSE"/>
    <n v="1"/>
    <m/>
  </r>
  <r>
    <n v="1612"/>
    <x v="191"/>
    <s v="ADT"/>
    <s v="YF"/>
    <s v="推進課"/>
    <s v="檢查系"/>
    <s v="TOM3"/>
    <s v="他拠点報告"/>
    <s v="YF TOM3　識別PC2フリーズ異常"/>
    <s v="-"/>
    <s v="(日文)_x000a_02:10 YF窯識別PC異常が発生、現場作業者は識別PC及びHOST PCを再起動しても、復帰できなかった。推進課に連絡、電話で作業を指示したが、異常のままだった。推進課は入場して、現場で識別PCのメモリ不足による異常だと確認した。メモリを交換した_x000a__x000a_(中文)_x000a_"/>
    <s v="(日文)_x000a_1. 識別PCはメモリ不足というメッセージがあった。識別PCのメモリ容量は12GBが必要だが、異常時に8GBしかなかった。本来はPCに4GB * 3本 =12GBだが、メモリ３本の中に1本が故障したと推測。新品を交換してから復帰。2. ソフト制限でメモリは12GB以下の場合、起動できないと確認した。3. 9/9にメモリに対してオフラインテストをして異常画面が出たため、メモリ故障だと判断した。_x000a__x000a_(中文)_x000a__x000a_"/>
    <s v="(日文)_x000a_1. メモリ交換。_x000a_2. HOST Softを再起動、正常に欠点が検出できないかを確認_x000a_(中文)_x000a_"/>
    <s v="初回"/>
    <n v="13"/>
    <n v="309.37"/>
    <n v="0"/>
    <s v="要"/>
    <s v="要"/>
    <s v="要"/>
    <s v="要"/>
    <s v="要"/>
    <s v="-"/>
    <s v="-"/>
    <s v="(日文)_x000a_不具合発生時はメモリの交換。予備品管理_x000a__x000a_(中文)_x000a_"/>
    <x v="1"/>
    <x v="1"/>
    <x v="1"/>
    <x v="0"/>
    <x v="1"/>
    <x v="0"/>
    <x v="0"/>
    <s v="CLOSE"/>
    <s v="CLOSE"/>
    <n v="0"/>
    <m/>
  </r>
  <r>
    <n v="1613"/>
    <x v="192"/>
    <s v="AFK"/>
    <s v="IF"/>
    <s v="Y許仕明_x000a_C吳學典_x000a_E王文佑_x000a_J朱峰謀_x000a_K張崇慶_x000a_T陳振遠"/>
    <s v="電氣系"/>
    <s v="A/K"/>
    <s v="ADT以外"/>
    <s v="IF 1Br洗浄機最終エアーナイフCV過負荷停止"/>
    <s v="-"/>
    <s v="(日文)_x000a_1Br洗浄機エアーナイフC/V過負荷で洗浄ラインが停止（アラームリセットできず）_x000a_設技電気にてC/VサーボAmp電源を強制リセット後、C/V運転開始_x000a_サーボモータの発熱状態および負荷率確認後製造にBr切り替えを要請　(実負荷率: 113~120%、Peak値: 138%、定格 : 2.9A 実測 : 2.7~8A )_x000a_サーボモータ側に冷却用のエアーホースの増設作業を実施、設技にてAmp交換も再発_x000a_設技電気昼勤作業者がサーボモータの交換作業を実施(実部下率: 110%、 Peak: 130%、定格 : 2.9A実測 : 2.5A )_x000a_設技昼勤機械にてサーボモータカップリングばらし後、無負荷テスト実施(実負荷率 : 25%で良好)  _x000a_L側ラインシャフトギアが ベアリングハウジング部との干渉で摩耗。ギア干渉部の異物（屑）除去_x000a_翌日、2Brに切り替え、最終エアーナイフ区間の駆動部点検およびギア・ベアリング・ブッシュを交換_x000a_運転状態確認後、1Br切り替えG11生産開始　_x000a_G11生産Loss :2Br生産 427分Total : 433分 →通常歩留まり90%適用時約858枚生産できなかった。2BrG7.5生産のため。　Net205inch=G7.5+捨てコブ生産 エッジロス: 2,027m2_x000a__x000a_(中文)_x000a_"/>
    <s v="(日文)_x000a_通常、シャフトとギアはセットボルトで固定されているため、ギア自体は動かないが、_x000a_シャフト全体に多少の遊びがある。この遊び分が上流・下流側に動くことで、_x000a_ベアリングブッシュの摩耗により内/外輪がずれてしまい、ラインシャフトのギアと_x000a_ベアリングハウジング部が干渉し摩耗したため、ベアリングハウジングとギアの間に屑が詰まって瞬間的に負荷率が上昇したと推定(写真1参照)_x000a_※ ベアリングブッシュの摩耗は長期使用によるものだと推定する。_x000a__x000a_(中文)_x000a_"/>
    <s v="(日文)_x000a_暫定対策_x000a_　・駆動サーボモータ側に冷却用のエアーホースを増設（発熱予防）_x000a_　・ラインシャフトギア干渉部の異物除去_x000a_恒久対策_x000a_・駆動部の定期点検実施および定期交換（ギア・ベアリング・ブッシュ）_x000a_・サーボモータおよびアンプの容量アップ交換(0.4kw →0.75Kw)検討_x000a_※TAS（GUT）やHF　ON-TASでは0.75kwのため_x000a__x000a_(中文)_x000a_"/>
    <s v="初回"/>
    <n v="0"/>
    <n v="0"/>
    <n v="2027"/>
    <s v="要"/>
    <s v="要"/>
    <s v="要"/>
    <s v="要"/>
    <s v="要"/>
    <s v="要"/>
    <s v="要"/>
    <s v="(日文)_x000a_ON-TAS、OFF-TAS、OFF切、収率検査用の簡易洗浄機の樹脂系ベアリングはまた定修工事にて回転不良など不具合ある場合は設技にて定期交換を実施しているため、日常点検で早期発見により交換を要請する_x000a__x000a_(中文)_x000a_"/>
    <x v="0"/>
    <x v="0"/>
    <x v="0"/>
    <x v="1"/>
    <x v="0"/>
    <x v="1"/>
    <x v="2"/>
    <s v="CLOSE"/>
    <s v="CLOSE"/>
    <n v="1"/>
    <m/>
  </r>
  <r>
    <n v="1614"/>
    <x v="193"/>
    <s v="AFK"/>
    <s v="HF"/>
    <s v="Y許仕明_x000a_C吳學典_x000a_E王文佑_x000a_J朱峰謀_x000a_K張崇慶_x000a_T陳振遠"/>
    <s v="機械系"/>
    <s v="H/O"/>
    <s v="ADT以外"/>
    <s v="HF COLD 2Br ホッパーC/V跳ね上げ支点ロール折損"/>
    <s v="20190914HF関連　ADT 包裝Br  HO CV跳上支點ROLL點檢資料"/>
    <s v="(日文)_x000a_05 : 00  3交代作業者が2Brホッパーの折損を確認した。監視ビデオで4:45に折損_x000a_05：22　設技3交代が現場の状態確認後、設技昼勤を呼び出し。_x000a_06：05　設技にて折損ロール抜き出し予備品ロールの設置準備を開始_x000a_08：00　新規ロール設置_x000a__x000a_(中文)_x000a_"/>
    <s v="(日文)_x000a_跳ね上げホッパーゲートの上げ動作時に発生する衝撃により、応力集中が発生しロールシャフトのラウンド部（R加工部）に、長期的に加えて応力集中による疲労破壊でシャフトが折損したと推定。_x000a_折損したシャフトのラウンド部（R加工部）値は R1で設計値(R5)より小さいため、大きい応力が集中したと思われる。※HF建設当初品（交換履歴なし）_x000a__x000a_(中文)_x000a_"/>
    <s v="(日文)_x000a_暫定対策：Br ホッパー駆動ロールの交換およびUCPベアリングの交換_x000a_恒久対策：R5加工品へ交換_x000a__x000a_(中文)_x000a_"/>
    <s v="初回"/>
    <n v="0"/>
    <n v="0"/>
    <n v="0"/>
    <s v="要"/>
    <s v="要"/>
    <s v="要"/>
    <s v="要"/>
    <s v="要"/>
    <s v="-"/>
    <s v="-"/>
    <s v="(日文)_x000a_ADT各BrのR加工について設技で調査終了（別紙の関連資料参照：link）。定期点検としては1回/年程度のカラーチェックを設技に要請する。なおカラーチェックはディスプレイ方針として使用の定義がありますので、申請書提出、完全な養生、製造の多違いが必須条件です。また養生方法に不備がある場合は製造は作業を中断させて養生方法の強化を依頼してください。_x000a__x000a_(中文)_x000a_"/>
    <x v="0"/>
    <x v="0"/>
    <x v="0"/>
    <x v="1"/>
    <x v="0"/>
    <x v="0"/>
    <x v="0"/>
    <s v="CLOSE"/>
    <s v="CLOSE"/>
    <n v="1"/>
    <m/>
  </r>
  <r>
    <n v="1615"/>
    <x v="194"/>
    <s v="AFK"/>
    <s v="FF"/>
    <s v="Y許仕明_x000a_C吳學典_x000a_E王文佑_x000a_J朱峰謀_x000a_K張崇慶_x000a_T陳振遠"/>
    <s v="電氣系"/>
    <s v="TOM3"/>
    <s v="ADT以外"/>
    <s v="20191015FF　TOM3歪・拡散照明照度低下異常【最終版】"/>
    <s v="-"/>
    <s v="於19/10/15 工事日定期測定各TOM3照明的照度時, 確認到歪・擴散有一部分的照度偏低、後續用TOM3光學調整Soft確認波形時發現歪T-23～T-27的波形和擴散K-17、K-28、K-40附近有出現異常。【參照1、參照2】_x000a_臨時對應進行SubVol値的調整作業但完全沒有反應、推測是LED電子元件斷裂所致。_x000a_後續確認欠點的檢出分布之後認為對感度不會有影響、所以決定在次回工事日調查造成低下的原因。　_x000a_檢出分布：參照『検出分布』_x000a_"/>
    <s v="１）照度低下的原因_x000a_　照明電源不良造成一部分照度低下。_x000a_照明電源的冷却FAN動作異常、（通電啟動之後一下子就會停掉・或是無法啟動）在長期使用下電源内部的電流制御基板 (對應到照度嚴重低下的部位的那塊基板)及旁邊的基板都有發熱變色或是銲錫融解的狀況。_x000a_　※冷却FAN使用的是非正規的FAN。（以前AFK的交換品）_x000a_２）發現過晚_x000a_　波形雖有保存下來、但是並沒有去確認。_x000a_　未理解到確認波形的重要性。"/>
    <s v="１）照明電源更換預備機_x000a_2）管理面_x000a_　落實波形確認及教育_x000a_　每次定修工事日落實全數Camera波形確認。_x000a_　（保存Shading OFF及ON時的畫像）　_x000a_  確認波形的重要性相關教育"/>
    <s v="初回"/>
    <n v="0"/>
    <n v="0"/>
    <n v="0"/>
    <s v="要"/>
    <s v="要"/>
    <s v="要"/>
    <s v="要"/>
    <s v="要"/>
    <s v="-"/>
    <s v="-"/>
    <s v="(日文)_x000a__x000a__x000a_(中文)_x000a_"/>
    <x v="0"/>
    <x v="0"/>
    <x v="0"/>
    <x v="1"/>
    <x v="0"/>
    <x v="0"/>
    <x v="0"/>
    <s v="CLOSE"/>
    <s v="CLOSE"/>
    <n v="1"/>
    <m/>
  </r>
  <r>
    <n v="1616"/>
    <x v="195"/>
    <s v="AFK"/>
    <s v="OFF切"/>
    <s v="Y許仕明_x000a_C吳學典_x000a_E王文佑_x000a_J朱峰謀_x000a_K張崇慶_x000a_T陳振遠"/>
    <s v="機械系"/>
    <s v="水処理場"/>
    <s v="ADT以外"/>
    <s v="20191024GUT 水処理場塩酸漏れ（中和槽バックプレッシャーバルブ破損）異常報告"/>
    <s v="環境事故報告書"/>
    <s v="(日文)_x000a_ 1) 2019年10月24日05時18分頃、水処理場から火災警報発生。_x000a_DFメーター室 -&gt; Uty 3交代 -&gt; GUT 3交代主任 -&gt; GUT非常連絡網稼働_x000a_2) 06:40にD/T整備班現場同着後、設備状態確認_x000a_ 水処理場内、中和タンク前の塩酸供給バルブの破損を確認_x000a_1次措置 : 漏れバルブの塩酸供給遮断及び関連システムの停止_x000a_3) 07:00 GUT 前洗浄のライン停止_x000a_ライン停止ロス発生。(TAS #3 360分、OFF切 #2 269分、#4 266分)_x000a_塩酸ガスの場内への流入リスクに対し、作業者の安全確保及び水処理場の2次トラブル発生を予防_x000a__x000a_(中文)_x000a_"/>
    <s v="(日文)_x000a_1) 中和タンクの塩酸供給バックプレッシャーバルブ破損の推定原因_x000a_ダイアフラムの硬化によりHCLが漏れ定量ポンプの吐出圧力で_x000a_バックプレッシャーバルブのボルトが緩みHCLバルブ内から塩酸が漏れ_x000a_バルブを固定しているボルトを破損したと推定される。_x000a_2) 塩酸漏れ発生時、すぐ確認ができなかった原因_x000a_塩酸液漏れを検知するセンサーが、当該場所に設置されていない。_x000a_(漏液感知器3ヵ所 : HCl/NaOH タンク周辺)_x000a__x000a_(中文)_x000a_"/>
    <s v="(日文)_x000a_1)保全方法の変更_x000a_バルブの結束力強化(漏れ防止の措置を強化)_x000a_寿命管理(バルブ &amp; Pump : 10年) 及び交換実施。_x000a_HCl関連の部品 : 12月末、NaOH部品 : 2020年1月_x000a_薬品漏れに関する機器の点検_x000a_2) 漏れ感知プロセスの強化_x000a_漏れのリスクがあるエリアにセンサー設置_x000a_GUTの水処理場点検強化 : パトロール 1回/8hr -&gt; 2回/8hr_x000a_CCTVにて水処理場の状態を点検(3交代のCPU室)_x000a__x000a_(中文)_x000a_"/>
    <s v="初回"/>
    <n v="895"/>
    <n v="0"/>
    <n v="12114"/>
    <s v="-"/>
    <s v="-"/>
    <s v="-"/>
    <s v="要"/>
    <s v="要"/>
    <s v="要"/>
    <s v="要"/>
    <s v="(日文)_x000a_OFF-TASとON-TASの構造が異なるが戻り圧力のバランスを日常のオペレーションで調整できないような改造が必要。またバルブ等にも寿命管理がありますので、定期交換が必要。液漏れが発生したときの緊急連絡網の再確認、異常時に警報が発報されるかについてはセンサーの感度確認を行ってください。非常事態発生の際は、慌てることなく、防護服、防毒マスクを着実に装着し、現場急行は1人で確認し、トランシーバーなどで連絡ができる体制を整えたるなど、2次災害の防止に努めること。_x000a__x000a_(中文)_x000a_"/>
    <x v="1"/>
    <x v="1"/>
    <x v="1"/>
    <x v="1"/>
    <x v="0"/>
    <x v="1"/>
    <x v="2"/>
    <s v="CLOSE"/>
    <s v="CLOSE"/>
    <n v="1"/>
    <m/>
  </r>
  <r>
    <n v="1617"/>
    <x v="196"/>
    <s v="ADT"/>
    <s v="JF"/>
    <s v="Y許仕明_x000a_C吳學典_x000a_E王文佑_x000a_J朱峰謀_x000a_K張崇慶_x000a_T陳振遠"/>
    <s v="機械系"/>
    <s v="水処理"/>
    <s v="ADT内対応"/>
    <s v="JF水処理場3B4T H1塔 樹脂漏れ"/>
    <s v="-"/>
    <s v="(日文)_x000a_18:02 JF水処理の異常警報が出て現場確認すると、3B4T A系の脱炭酸塔の低レベル警報(写真1)でA系3B4T採水停止した。_x000a_現場を確認しH1塔 A系から大量の液体と樹脂がバルブから漏れたこと(写真3、5)を発見した。リトマス紙で測定したPH值は中性(写真4)。_x000a_直ちに3B4T B系採水に切り替え、上長と公用電気に連絡した。_x000a_公用電気と業者(栗田)来場し、壊れたバルブの交換と新しい樹脂を補充した。通水、薬剤試験で漏れが無いことを確認し、(図6)、製造で3B4T A系の倍量再生で樹脂を洗浄し、11/20 1:00　3B4T A系通常採水に戻した。_x000a__x000a_(中文)_x000a_"/>
    <s v="(日文)_x000a_1.該当バルブは2010/6から使用開始。_x000a_バルブの腐食で穴が開き、漏れていた(図7)。_x000a_※バルブ材質　外側：アルミ合金、内側：EDPM_x000a__x000a_詳細原因を確認するために、この異常バルブを元メーカーに送って_x000a_分析する。12/E_x000a__x000a_(中文)_x000a_"/>
    <s v="(日文)_x000a_1.壊れたバルブを交換し、新しい樹脂を補充。(11/20済)_x000a_2.B系の同じ位置の気圧バルブの表面も腐食があり、交換予定。(11/28済)_x000a_3.3B4Tその他のバルブをすべて点検実施、表面が腐食があれば、交換計画に入れる。12/E_x000a__x000a_(中文)_x000a_"/>
    <s v="初回"/>
    <n v="0"/>
    <n v="0"/>
    <n v="0"/>
    <s v="-"/>
    <s v="-"/>
    <s v="-"/>
    <s v="要"/>
    <s v="要"/>
    <s v="要"/>
    <s v="要"/>
    <s v="(日文)_x000a_バルブ腐食の原因についてはメーカの見解待ち。腐食を発見した際は早期交換を要請する。使用年数が10年を超えるようなものは予算化を実施し、冷修や樹脂交換等の大規模な工事日を利用して交換の計画を行うこと。_x000a__x000a_(中文)_x000a_"/>
    <x v="1"/>
    <x v="1"/>
    <x v="1"/>
    <x v="1"/>
    <x v="0"/>
    <x v="1"/>
    <x v="2"/>
    <s v="CLOSE"/>
    <s v="CLOSE"/>
    <n v="1"/>
    <m/>
  </r>
  <r>
    <n v="1618"/>
    <x v="197"/>
    <s v="ADT"/>
    <s v="JF"/>
    <s v="Y許仕明_x000a_C吳學典_x000a_E王文佑_x000a_J朱峰謀_x000a_K張崇慶_x000a_T陳振遠"/>
    <s v="其它"/>
    <s v="洗浄機"/>
    <s v="ADT内対応"/>
    <s v="20191120KF　洗浄機純水エアーナイフ腐食"/>
    <s v="20191120KF　洗浄機純水エアーナイフ腐食（純水エアナイフPVC化とチタンアングル）"/>
    <s v="(日文)_x000a_11/20定修工事でA/K№1（上）の腐食を発見。_x000a_№3（下）A/Kと差し替え_x000a__x000a_(中文)_x000a_"/>
    <s v="(日文)_x000a__x000a__x000a_(中文)_x000a_"/>
    <s v="(日文)_x000a__x000a__x000a_(中文)_x000a_"/>
    <s v="初回"/>
    <n v="0"/>
    <n v="0"/>
    <n v="0"/>
    <s v="-"/>
    <s v="-"/>
    <s v="-"/>
    <s v="要"/>
    <s v="要"/>
    <s v="要"/>
    <s v="要"/>
    <s v="(日文)_x000a_OFF-TASでは発生していないため、原因不明。引き続き3課は調査をお願いします。また予備品の管理、発注などの対応は速やかに行ってください。_x000a_JF、KFのエアナイフが腐食されている問題を踏まえてAFK（IF窯ON-TAS）に展開中のPVC化および湾曲防止用のチタンプレートを追加した仕様のエアナイフを導入する_x000a__x000a__x000a_(中文)_x000a_"/>
    <x v="1"/>
    <x v="1"/>
    <x v="1"/>
    <x v="1"/>
    <x v="0"/>
    <x v="1"/>
    <x v="2"/>
    <s v="CLOSE"/>
    <s v="CLOSE"/>
    <n v="1"/>
    <m/>
  </r>
  <r>
    <n v="1619"/>
    <x v="198"/>
    <s v="ADT"/>
    <s v="TAS"/>
    <s v="Y許仕明_x000a_C吳學典_x000a_E王文佑_x000a_J朱峰謀_x000a_K張崇慶_x000a_T陳振遠"/>
    <s v="其它"/>
    <s v="採板設備"/>
    <s v="他拠点報告"/>
    <s v="TAS5採板ロボットとPL衝突（誤操作）異常"/>
    <s v="-"/>
    <s v="（日文）_x000a_JCのため作業者2名（A、B）で、T/T3に積載されたNG品を手動操作で払い出し、ラッシングベルトと前蓋をセットした。その後、作業者は次航海の段取り作業に移った。_x000a_作業者AはNG品PLの払い出し準備としてT/T1（T/T3の真反対）のT/P前で待機したが、作業者B（T/P操作者）が到着する前に、見よう見まねでT/Pの旋回ボタンを誤って押してしまった。作業者BはT/T旋回の異常を発見しT/Tに駆け寄り、T/Pの「自動停止」ボタンを押した（2つ目の誤操作）が、PL測定のための物差し君動作によりロボットハンドが前蓋に突き刺さった。_x000a__x000a_(中文)_x000a_"/>
    <s v="(日文)_x000a_１．作業者AはT/Pの教育を受けていないにも関わらず、見よう見まねで勝手に操作した。_x000a_２．設備周辺に複数ある非常停止ボタンで、設備が停止することを知らなかった。_x000a_３．作業標準書には、T/Pの操作を誤ったときの対処方法の記載がなかった。_x000a_４．容易に旋回してしまわないような制御になっていなかった。_x000a__x000a_(中文)_x000a_"/>
    <s v="(日文)_x000a_１．T/Pの誤操作による影響の重大さを、作業者全員に再周知、教育（～12/6完了）_x000a_２．非常停止ボタンの使用（キノコボタン部品でOJT）作業者全員に教育（～12/18完了）_x000a_３．非常停止操作など対処方法を作業標準書に追記（12月末まで）_x000a_４．払い出し（PL傾斜状態）から採板側へ容易に操作できないように、選択方式_x000a_　「旋回する、旋回しない」及び長押しによるインターロックを追加する（12月末）_x000a__x000a_(中文)_x000a_"/>
    <s v="初回"/>
    <n v="31"/>
    <n v="572"/>
    <n v="332.5"/>
    <s v="-"/>
    <s v="-"/>
    <s v="-"/>
    <s v="-"/>
    <s v="-"/>
    <s v="要"/>
    <s v="要"/>
    <s v="(日文)_x000a_T/P操作教育、非常停止ボタン操作方法教育を全員対象に再教育をお願いします。T/Tの誤操作による_x000a_設備異常を回避するために、旋回する、旋回しないの選択方式とするインターロックを追加する。COLDの同類設備はインターロックがあるため対象外とする。_x000a__x000a__x000a_(中文)_x000a_"/>
    <x v="1"/>
    <x v="1"/>
    <x v="1"/>
    <x v="0"/>
    <x v="1"/>
    <x v="1"/>
    <x v="2"/>
    <s v="CLOSE"/>
    <s v="CLOSE"/>
    <n v="1"/>
    <m/>
  </r>
  <r>
    <n v="1620"/>
    <x v="199"/>
    <s v="AFK"/>
    <s v="DF"/>
    <s v="Y許仕明_x000a_C吳學典_x000a_E王文佑_x000a_J朱峰謀_x000a_K張崇慶_x000a_T陳振遠"/>
    <s v="電氣系"/>
    <s v="H/O"/>
    <s v="ADT以外"/>
    <s v="20191206DF　2Br引込み部#1駆動シャフト折損異常rev.1（修正）"/>
    <s v="-"/>
    <s v="(日文)_x000a_2Brで0.5t G6生産中、ガラスが引き込まれずにS-Endでガラス到着のアラムが発生して作業者へ確認した結果、引き込み#1 C/Vが停止している事を発見。    _x000a_S-Endでガラスの払い出しのアラムが発生して確認した結果、ガラスが引き込まれずにS-Endに捨てられる現象発生。_x000a_本線HO Hopper Open 捨て板しながら割れガラスの処理作業実施_x000a_2Br(G6) → 1Br(7.5) 採板変更実施_x000a_設備技術到着後、整備実施駆動シャフト及びベアリング、ベアリングハウジング、チェーン交換_x000a_稼働状態確認後、2Br G6採板開始_x000a__x000a_(中文)_x000a__x000a_"/>
    <s v="(日文)_x000a_1. スプロケットを固定する駆動シャフトのキー溝からクラックが長期間、進行し    _x000a_　 駆動と停止を繰り返しす事により疲労の累積によるシャフトが折したと推定。_x000a_2. スプロケットの内部で異常が発生した為、異常兆候が見つからなかった。    _x000a_   → 稼働中、異音やC/Vの揺れ等    ※ DF窯の建設以降、交換した履歴無し。   _x000a__x000a_(中文)_x000a_"/>
    <s v="(日文)_x000a_1.定修工事の時に可能な範囲で点検/整備を行う。(設備技術)　　　　　　　　　　　　　　　　　　　　　　　2.今後、冷修工事時にFT駆動部を点検して交換する。(設備技術)　　　　　　　　　　　　　　　　　　　　　　　　　　　　　3.FT駆動Shaft Unitの予備品を確認して確保する。(設備技術)_x000a__x000a_(中文)_x000a_"/>
    <s v="初回"/>
    <n v="10"/>
    <n v="214.83"/>
    <n v="0"/>
    <s v="要"/>
    <s v="要"/>
    <s v="要"/>
    <s v="要"/>
    <s v="要"/>
    <s v="-"/>
    <s v="-"/>
    <s v="(日文)_x000a_原因不明。_x000a_チェーンの張りすぎには注意。_x000a_Br下、FT下の日常点検で異音などにも注意して早期発見をお願いします。_x000a_(中文)_x000a_"/>
    <x v="0"/>
    <x v="0"/>
    <x v="0"/>
    <x v="1"/>
    <x v="0"/>
    <x v="0"/>
    <x v="0"/>
    <s v="CLOSE"/>
    <s v="CLOSE"/>
    <n v="1"/>
    <m/>
  </r>
  <r>
    <n v="1621"/>
    <x v="200"/>
    <s v="AFK"/>
    <s v="FF"/>
    <s v="Y許仕明_x000a_C吳學典_x000a_E王文佑_x000a_J朱峰謀_x000a_K張崇慶_x000a_T陳振遠"/>
    <s v="機械系"/>
    <s v="採板設備"/>
    <s v="ADT以外"/>
    <s v="20191210FF　2Br　4Posロボットハンド落下異常rev.1（修正）"/>
    <s v="20191210FF関連　ADT採板ロボットハンド接続方法"/>
    <s v="(日文)_x000a_1. パトロール中に2Br 4Pos`でロボットハンドの落下を発見し、Br ブランチホッパー及びBD ライン停止後、1Br 78*90採板変更を実施した後、設備チームを呼び出し _x000a_2. 電源ケーブル解体後、ハンドを分解して移動_x000a_3. 4Pos` の採板C/V 損傷ロール１本の交換及び3本は2Br エンドロールlと交換(予備なし) _x000a_4. Br傷の対策としてロール掃除後、傷検査実施 1回目に傷あり、2回目も傷あり、3回目は傷なし(キズ発生時、該当部位のロール掃除を実施) 1、2回目に傷が発生した為、停止時間が長引いた。_x000a_5. 20:00分にG8.5にJ/Cして20:45分先行研磨品を生産6. 21:20分にG8.6にJ/Cして21:30分からG8.6の生産開始_x000a_(中文)_x000a_1. 2019.12.10日11時35分頃、巡檢時發現2Br 4Pos機械手臂掉落。Br H/O及BD Line 停機實施1Br 78*90採板變更並呼出設備Team_x000a_2. 電源Cable解體後、拆解並移動機械手臂                                                                                                                                          _x000a_3. 更換4Pos採板C/V  1支受損的Roll, 3支替換成 2Br End Roll(無備品)  _x000a_4. Br刮傷對策進行Roll掃除, 掃除後實施刮傷檢查, 第一回和第二回都有檢出, 第3回未檢出 (檢出刮傷之後, 即針對該部位進行了Roll掃除)  由於第1回、第2回都有檢出刮傷, 所以停機時間較為冗長。                                                                                                _x000a_5. 20:00進行G8.5 J/C,  20:45 生產先行研磨品_x000a_6. 21:20進行G8.6 J/C,  21:30開始生產G8.6"/>
    <s v="(日文)_x000a_1.最初の組み立て時にロボットベースとハンドフレームの間にライナー1tを入れてレベル調整を行って、ライナー挿入によるギャップができてしまい固定力が弱くなった状態のまま、長期使用してそれによる疲労破壊だと推定(図1)_x000a_2.ロボットとハンドフレームがプロファイルスロートボルティング構造でフレームを貫通させて固定する方法ではなかった。_x000a__x000a_(中文)_x000a_1.推測一開始在組裝時在進行高度調整時, 有將1t Liner墊片裝在Robot平台和機械手臂鋁框中間, 可能是因為Liner插入之後縫隙變大, 在固定力道變弱長期使用的狀態下導致疲勞破壞 (圖1)_x000a_2.Robot和機械手臂鋁框使用的並不是 以 Profile throat bolting構造來貫穿鋁框的固定方式。"/>
    <s v="(日文)_x000a_1.社内の全ての工程のロボットとハンドフレームの固定状態を確認し、固定方法を改善して締結力を上げる。※改善方法は &quot;参考1&quot;のシートを参照_x000a_2. 6Pos'下流の損傷されたC/V ロールは製作後交換する。_x000a__x000a_(中文)_x000a_1.確認公司內部全部工程使用的Robot與機械手臂鋁框的固定狀態並改善固定方法以提升鎖固能力。※改善方法請參照 &quot;参考1&quot;_x000a_2. 6Pos'下流損傷的C/V Roll將於製作後進行交換。"/>
    <s v="初回"/>
    <n v="8"/>
    <n v="251"/>
    <n v="0"/>
    <s v="-"/>
    <s v="要"/>
    <s v="要"/>
    <s v="要"/>
    <s v="要"/>
    <s v="要"/>
    <s v="要"/>
    <s v="(日文)_x000a_CF（6POS）、EF（7POS）、TAS5の採板ロボットハンドの取り付け方はAFK-FFと同様のため、強化改造が必要です。_x000a_ハンド重量を考慮して改造を速やかに実施するために設技と協議してください。_x000a_改造完了までの間は、動作中のハンドの動きに注意すること。_x000a_上記の類似しない設備は、採板中のハンドの揺れやPL積載位置ズレなどに注意を払うこと。_x000a__x000a__x000a_(中文)_x000a_"/>
    <x v="1"/>
    <x v="0"/>
    <x v="0"/>
    <x v="1"/>
    <x v="0"/>
    <x v="1"/>
    <x v="2"/>
    <s v="CLOSE"/>
    <s v="CLOSE"/>
    <n v="1"/>
    <m/>
  </r>
  <r>
    <n v="1622"/>
    <x v="201"/>
    <s v="AFK"/>
    <s v="TAS"/>
    <s v="Y許仕明_x000a_C吳學典_x000a_E王文佑_x000a_J朱峰謀_x000a_K張崇慶_x000a_T陳振遠"/>
    <s v="機械系"/>
    <s v="駆動シャフト"/>
    <s v="ADT以外"/>
    <s v="20191214GUT OFF切4払出CV駆動シャフト破損異常（修正）"/>
    <s v="-"/>
    <s v="(日文)_x000a_1) 04:05 払出しCVの左側駆動異常により、板ずれ発生。_x000a_2) ライン停止後、設備3交代呼び出し及びスタッフへ連絡。_x000a_-. 設備3交代で確認すると、駆動シャフト異常によって時間のロスを予想。_x000a_3) 04:15 OFF#4 -&gt; OFF#2にラインを移動して生産。_x000a_4) 8:30~11:30、設備DTが出勤して整備実施。_x000a_-. 払出しCV L側の駆動シャフトが破損されていた為、交換実施。_x000a_-. ベアリングのセンタリング及び駆動状態を確認_x000a_5)20:30 計画停止後、OFF#4の生産を開始。_x000a_(中文)_x000a_1) 04:05 擴出しCV左側驅動異常、造成素板偏移。_x000a_2) 停止產線、呼出設備3交代並連絡事務所。_x000a_-. 預估設備3交代確認驅動Shaft異常狀況可能會造成時間上的Loss。_x000a_3) 04:15 OFF#4 -&gt; 移動至OFF#2 生産。_x000a_4) 8:30~11:30、設備DT出勤整備。_x000a_-. 確認擴出CV L側的驅動Shaft 有破損、進行交換。_x000a_(擴出CV R側確認結果無異常。)　_x000a_-. 確認培林位置是否置中, 並確認驅動狀態_x000a_5)20:30 計畫停止後、OFF#4生産開始。"/>
    <s v="(日文)_x000a_1. OFF#4の設備を設置する際に、駆動シャフトのベアリングのセンタリングが合わない状態で組み立てられ、長時間使用する事によってシャフトにクラックが発生し破損されたと 推定している。（設技見解）_x000a__x000a_(中文)_x000a_1. OFF#4設備在進行設置時、是在驅動Shaft培林未置中的狀態下 進行的組裝作業。推測Shaft在長時間使用下發生裂縫繼而 破損。（設技見解）"/>
    <s v="(日文)_x000a_1. 破損されたL側のシャフトの交換及びR側のシャフトを点検。_x000a_R側は点検した結果、異常なし。(完了)_x000a_2. 定修工事時の点検項目に駆動シャフトを追加して 定期点検実施。(2020/01~ 適用)_x000a__x000a_(中文)_x000a_1. 更換破損的L側Shaft 並點檢R側Shaft。_x000a_R側點檢結果無異常。(完了)_x000a_2. 將驅動Shaft追加至定修工事時的點檢項目, 實施 定期點檢。(2020/01~ 適用)"/>
    <s v="初回"/>
    <n v="10"/>
    <n v="0"/>
    <n v="84"/>
    <s v="-"/>
    <s v="-"/>
    <s v="-"/>
    <s v="-"/>
    <s v="-"/>
    <s v="要"/>
    <s v="要"/>
    <s v="(日文)_x000a__x000a__x000a_(中文)_x000a_"/>
    <x v="1"/>
    <x v="1"/>
    <x v="1"/>
    <x v="0"/>
    <x v="1"/>
    <x v="1"/>
    <x v="2"/>
    <s v="CLOSE"/>
    <s v="CLOSE"/>
    <n v="1"/>
    <m/>
  </r>
  <r>
    <n v="1623"/>
    <x v="202"/>
    <s v="ADT"/>
    <s v="KF"/>
    <s v="Y許仕明_x000a_C吳學典_x000a_E王文佑_x000a_J朱峰謀_x000a_K張崇慶_x000a_T陳振遠"/>
    <s v="機械系"/>
    <s v="紙巻機"/>
    <s v="他拠点報告"/>
    <s v="20191224KF 1Br紙巻機排出ベルトサーボモータ異常"/>
    <s v="-"/>
    <s v="(日文)_x000a_紙巻機排出ベルトサーボアンプ異常警報が連続三回発生。アラームリセットは可能であった。_x000a_現場を確認すると、過熱による焦げる匂いと運転中の異音がしたため、設技機械に連絡。_x000a_すぐに新品へ交換する必要があると設技機械が判断した。_x000a_2BR　G6専門採板に切替、設技機械は排出ベルトモータの交換実施。_x000a_交換終了。紙巻動作が正常かを確認するため、テスト採板で問題ないことを確認し、採板再開。_x000a_交換期間は2Br G6採板実施だが連続採板不可のため、G6 2NET＋切抜き33&quot;採板実施。_x000a_本線切抜き33”×180”×44分間、254.54m²のLOSSが発生_x000a_(中文)_x000a_"/>
    <s v="(日文)_x000a_紙巻機排出ベルトモータ異常により、紙巻機重故障で停止になった。異常原因分析結果によると、サーボモータのブレーキ板が長期使用（9年）で摩耗し、発生した鉄粉によりロータが回転不良となり、過熱と過負荷が発生したと推測。（別紙1参照）　※常時エアーで冷却をしている_x000a_T/Pにはサーボ負荷率のモニタ画面があったが、正しく表示されておらず_x000a_負荷が高くなっていることに気づけなかった。_x000a_※サーボ負荷率が正しく表示されていない現象は製造にて把握しており改造依頼中であった。_x000a_(中文)_x000a_"/>
    <s v="(日文)_x000a_新品のサーボモータに交換実施_x000a_MITSUBISHI SERVO MOTOR  型番: HF-MP43B_x000a_T/P内にサーボ負荷率がモニタできるよう画面を増設した（別紙2参照）_x000a_三交代パトロール（1回/直）で実効負荷率を確認し、変化が大きい場合は設技に点検依頼する_x000a_(中文)_x000a_"/>
    <s v="初回"/>
    <n v="44"/>
    <n v="254"/>
    <n v="0"/>
    <s v="-"/>
    <s v="-"/>
    <s v="-"/>
    <s v="要"/>
    <s v="要"/>
    <s v="要"/>
    <s v="要"/>
    <s v="(日文)_x000a_1、現在紙巻機排出部のサーボモータの寿命管理が決まっていない。設技電気の見解待ち→暫定は冷修毎に（TASは交換時期を設定）_x000a_2、紙巻機排出ベルトサーボモータの過熱防止対策とし、2020/2月散熱板を追加する（冷修でエアクーラー設置予定）_x000a_3、JFの紙巻機サーボ負荷率モニタ画面横展開済（1/14）_x000a_(中文)_x000a_"/>
    <x v="1"/>
    <x v="1"/>
    <x v="1"/>
    <x v="1"/>
    <x v="0"/>
    <x v="1"/>
    <x v="2"/>
    <s v="CLOSE"/>
    <s v="CLOSE"/>
    <n v="1"/>
    <m/>
  </r>
  <r>
    <n v="1624"/>
    <x v="203"/>
    <s v="ADT"/>
    <s v="YF"/>
    <s v="-"/>
    <s v="檢查系"/>
    <s v="TOM3"/>
    <s v="他拠点報告"/>
    <s v="20200106YF　TOM3画処PCフリーズ異常Rev1"/>
    <s v="-"/>
    <s v="(日文)_x000a_18:17 TOM 識別#2、画処#7#8#10のPCがフリーズ発生、三交代よりホスト再起動したが無効。 (F1切替)、20:47 TOM 識別#1、画処#8#2のPCがフリーズ再発、三交代より同じくホストを再起動しても無効。推進課へ連絡したが、いずれも約5分ほど自動復帰。_x000a_22:10 当時は識別PCによる通信異常だと推測、ホスト及び識別PCに対しる点検を指示、異常発見無し。_x000a_(異常再発の場合、識別PC再起動という対策を三交代に教育。1/6に識別、画処PCが続々とPCのフリーズ発生有り)_x000a_(中文)_x000a_"/>
    <s v="(日文)_x000a_1. 発生原因は不明。_x000a__x000a_(中文)_x000a_"/>
    <s v="(日文)_x000a__x000a__x000a_(中文)_x000a_"/>
    <s v="初回"/>
    <n v="0"/>
    <n v="0"/>
    <n v="0"/>
    <s v="情報"/>
    <s v="情報"/>
    <s v="情報"/>
    <s v="情報"/>
    <s v="情報"/>
    <s v="-"/>
    <s v="-"/>
    <s v="(日文)_x000a__x000a__x000a_(中文)_x000a_"/>
    <x v="1"/>
    <x v="1"/>
    <x v="1"/>
    <x v="0"/>
    <x v="1"/>
    <x v="0"/>
    <x v="0"/>
    <s v="CLOSE"/>
    <s v="CLOSE"/>
    <e v="#DIV/0!"/>
    <m/>
  </r>
  <r>
    <n v="1625"/>
    <x v="204"/>
    <s v="ADT"/>
    <s v="KF"/>
    <s v="-"/>
    <s v="檢查系"/>
    <s v="TOM3"/>
    <s v="他拠点報告"/>
    <s v="20200120KF　TOM3画処18PCフリーズ異常報告Rev1"/>
    <s v="-"/>
    <s v="畫處#18 PC Freeze發生，現場人員發現PC無法開機。_x000a_推進課人員呼出至現場，先進行HDD重新插拔後PC可正常啟動。 (恢復生產)_x000a_畫處#18 PC Freeze 再發，2分鐘後自動恢復。_x000a_畫處#18 PC Freeze 再發，本此PC同樣無法正常啟動，聯絡主任指示先切替F1生產，_x000a_待常日班上班後再做處置。_x000a_推進課進行預備PC交換，10:30恢復F9採板。"/>
    <s v="(日文)_x000a__x000a__x000a_(中文)_x000a_推測電源供應器新品不良。 (使用時間: 1.2年)_x000a_※該電源供應器2018/12/6更換。"/>
    <s v="(日文)_x000a__x000a__x000a_(中文)_x000a_因PC更新費用削減，Power改由台灣本地購買，_x000a_但近期更換電源供應器在「畫像處理PC」常發生黑頻、無畫面、無入力電源及主機板毀損等問題，暫時先恢復從ATSC購買。_x000a_※Power原廠及台灣購買的仕樣比較表請另行參考附件1。"/>
    <s v="初回"/>
    <n v="0"/>
    <n v="0"/>
    <n v="0"/>
    <s v="情報"/>
    <s v="情報"/>
    <s v="情報"/>
    <s v="情報"/>
    <s v="情報"/>
    <s v="-"/>
    <s v="-"/>
    <s v="(日文)_x000a_他拠点の使用状況を踏まえて実績のあるZIPPY TECHNOLOGY社製への戻しを検討。_x000a__x000a__x000a_(中文)_x000a_"/>
    <x v="0"/>
    <x v="0"/>
    <x v="0"/>
    <x v="1"/>
    <x v="0"/>
    <x v="0"/>
    <x v="0"/>
    <s v="CLOSE"/>
    <s v="CLOSE"/>
    <e v="#DIV/0!"/>
    <s v="檢測結果為電源供應器異常導致,該電源供應器只使用1.2年,研判為新品不良,_x000a_目前TOM PC電源供應器統一5年定期更換方針不變."/>
  </r>
  <r>
    <n v="1626"/>
    <x v="205"/>
    <s v="ADT"/>
    <s v="KF"/>
    <s v="-"/>
    <s v="檢查系"/>
    <s v="TOM3"/>
    <s v="他拠点報告"/>
    <s v="20200202KF　TOM3画処22 100分の1パルス異常報告"/>
    <s v="-"/>
    <s v="(日文)_x000a__x000a__x000a_(中文)_x000a_畫處PC#22 發生1/100 Inch Pulse 異常 (捨板有)，約1分鐘後自動恢復。_x000a_異常又陸續再發有，共計五回。"/>
    <s v="(日文)_x000a__x000a__x000a_(中文)_x000a_"/>
    <s v="(日文)_x000a__x000a__x000a_(中文)_x000a_1. 利用 HD-Tune 對C、D磁碟進行Benchmark檢查，發現磁碟整體讀取效能呈現低下狀態。_x000a_2. C:磁碟運轉時數 42834hr (4.9年)，研判是經年累月使用，磁碟老化影響。_x000a_3. 當天更換 C:、D:磁碟後，觀察一日異常未再發生，所以確定是HDD讀取效能低下造成。"/>
    <s v="初回"/>
    <n v="0"/>
    <n v="0"/>
    <n v="0"/>
    <s v="情報"/>
    <s v="情報"/>
    <s v="情報"/>
    <s v="情報"/>
    <s v="情報"/>
    <s v="-"/>
    <s v="-"/>
    <s v="(日文)_x000a__x000a__x000a_(中文)_x000a_■ADT 現行HDD保全體制：_x000a_每月:確認SMART狀態 (異常時做Error Check)_x000a_每年: Benchmark 及 File Benchmark 效能評估。_x000a_每5年: 列入年度更新、汰換計畫內。_x000a_※上述 Benchmark 點檢頻度變更由每年 → 每月。"/>
    <x v="0"/>
    <x v="0"/>
    <x v="0"/>
    <x v="1"/>
    <x v="0"/>
    <x v="0"/>
    <x v="0"/>
    <s v="CLOSE"/>
    <s v="CLOSE"/>
    <e v="#DIV/0!"/>
    <s v="故障原因為硬碟壞軌導致,目前各窯工事皆會針對硬碟做SMART掃描,_x000a_另外壽命達5年硬碟會預防性更換."/>
  </r>
  <r>
    <n v="1627"/>
    <x v="206"/>
    <s v="ADT"/>
    <s v="OFF切"/>
    <s v="Y許仕明_x000a_C吳學典_x000a_E王文佑_x000a_J朱峰謀_x000a_K張崇慶_x000a_T陳振遠"/>
    <s v="電氣系"/>
    <s v="切機"/>
    <s v="ADT内対応"/>
    <s v="20200203ADTOFF切　OFF4 X3軸カッター昇降動作異常"/>
    <s v="-"/>
    <s v="發生X3切刀升降伺服異常警報(圖1)，警報無法復歸，現場班股長確認電氣盤內AMP異常碼為20(圖2)_x000a_將設備總電源關閉重新再啟後，AMP異常碼消失，重新J/C恢復生產稼動。_x000a_電氣到場後將訊號預備用線經由X切機活動線槽拉至X3切刀位置，固定AMP端與升降伺服馬達端。_x000a_整備進行X3升降原點位置復歸以及電氣確認X切機活動線槽內線路固定是否干涉 OK。_x000a_現場進行清潔後，進行工程檢查OK後，10:55恢復生產。"/>
    <s v="推測為X3 切刀升降伺服馬達訊號線有斷線異常_x000a_由於產線稼動關係，未將異常訊號線抽除，待2/11定修停機，請電氣抽出確認"/>
    <s v="(日文)_x000a_電源再投入で復旧_x000a_2/4設技にて点検（ケーブル交換を計画）_x000a__x000a_(中文)_x000a_"/>
    <s v="初回"/>
    <n v="0"/>
    <n v="0"/>
    <n v="0"/>
    <s v="-"/>
    <s v="-"/>
    <s v="-"/>
    <s v="-"/>
    <s v="-"/>
    <s v="要"/>
    <s v="要"/>
    <s v="(日文)_x000a_定期点検継続_x000a_ケーブルベア配線、密度見直し_x000a__x000a_(中文)_x000a_"/>
    <x v="1"/>
    <x v="1"/>
    <x v="1"/>
    <x v="0"/>
    <x v="1"/>
    <x v="1"/>
    <x v="2"/>
    <s v="CLOSE"/>
    <s v="CLOSE"/>
    <n v="1"/>
    <m/>
  </r>
  <r>
    <n v="1628"/>
    <x v="207"/>
    <s v="ADT"/>
    <s v="JF"/>
    <s v="_x000a_J朱峰謀_x000a_K張崇慶"/>
    <s v="機械系"/>
    <s v="紙巻機"/>
    <s v="他拠点報告"/>
    <s v="20200207JF 2BR紙卷機パワーサプライ異常報告書"/>
    <s v="-"/>
    <s v="(日文)_x000a_2BR紙巻機、カバーセンサー回路異常にて停止。_x000a_パワーサプライ(図3)が壊れたと判断し、新品へ交換するも復帰できず。出力側のケーブルが異常だと判断。_x000a_紙残量センサーケーブルの被覆破れを発見。カバーと接触してショートした為、パワーサプライが壊れたと判明。_x000a_(中文)_x000a_"/>
    <s v="(日文)_x000a_上段ロール紙シャフト軸受の片開き式のカバーに残量センサーが付いているが、ケーブルが固定されていなかった為、ベースとカバーの間に何度も挟まれることでコルゲートチューブとケーブル被覆が摩耗して、導線が露出した。導線がカバーでショートし、24Vパワーサプライが過負荷で壊れた。_x000a__x000a_(中文)_x000a_"/>
    <s v="(日文)_x000a_残量センサーの取外し（不使用）_x000a__x000a_(中文)_x000a_"/>
    <s v="初回"/>
    <n v="50"/>
    <n v="304"/>
    <n v="0"/>
    <s v="-"/>
    <s v="-"/>
    <s v="-"/>
    <s v="要"/>
    <s v="要"/>
    <s v="要"/>
    <s v="要"/>
    <s v="(日文)_x000a_紙巻シャフトに接触するような配線は見直しする。あるいは撤去。_x000a__x000a_(中文)_x000a_"/>
    <x v="1"/>
    <x v="1"/>
    <x v="1"/>
    <x v="1"/>
    <x v="0"/>
    <x v="1"/>
    <x v="2"/>
    <s v="CLOSE"/>
    <s v="CLOSE"/>
    <n v="1"/>
    <m/>
  </r>
  <r>
    <n v="1629"/>
    <x v="208"/>
    <s v="尼崎"/>
    <s v="XF"/>
    <s v="Y許仕明_x000a_C鄭嵎駿_x000a_E王文佑_x000a_J朱峰謀_x000a_K張崇慶_x000a_T陳振遠"/>
    <s v="機械系"/>
    <s v="BDS"/>
    <s v="ADT以外"/>
    <s v="20200216XF　2Br5PosBDS破真空電磁閥故障之吸著異常rev1"/>
    <s v="-"/>
    <s v="(中文)_x000a_5P　BDS吸著異常　→BDS在採板CV上方進行玻璃吸著, 吸著完上昇的時候全數吸盤都有破真空的現象。_x000a_15:21 　再發、點檢BDS吸盤、懷疑是紙皺褶的問題、實施紙巻機滑台清掃。_x000a_16:14   再發、真空Pump切替: №2→№1。_x000a_16:46   再發、變更層別、BDS速度變更: 3.5s→6.0s。_x000a_18:22   再發、速度 6.0s→7.0s_x000a_18:53   再發、聯絡整備班主任。→懷疑破真空電磁閥有問題、切替1Br G6採板並確認電磁閥、發現Air未正常切替 、實施交換。"/>
    <s v="(中文)_x000a_・拆除電磁閥調查後發現內有潤滑油、但Spool的動作不良。_x000a_・破真空電磁閥管理狀況從過去實績的動作回數約有500萬次。_x000a_（0.5t G6採板、1日平均動作約5000次）_x000a_・最後一次交換的日期為2018年3月、異常時的動作次數為　210萬次。"/>
    <s v="(中文)_x000a_設定在動作200萬次時進行定期交換、預備的電磁閥設置在旁以備緊急異常_x000a_時可直接切替電源與Air Tube即可完成動作。"/>
    <s v="初回"/>
    <n v="22.5"/>
    <n v="553"/>
    <n v="0"/>
    <s v="要"/>
    <s v="要"/>
    <s v="要"/>
    <s v="要"/>
    <s v="要"/>
    <s v="-"/>
    <s v="-"/>
    <s v="富羿先生　先行確認的結果（2020年2月19日現在）_x000a_YF　　1BR有、2BR無_x000a_CF　　沒有A/B套，希望能盡速增設_x000a_EF　　沒有A/B套，希望能盡速增設_x000a_JF　　電磁弁有A/B套_x000a_KF　　電磁弁有A/B套_x000a__x000a_Blow増設的部分請製造人員與設技討論並檢討實施可行性。_x000a_請優先確認 全部工程使用的電磁閥使用實績、交換頻度是否適切（依照ADT 規定）。"/>
    <x v="0"/>
    <x v="0"/>
    <x v="0"/>
    <x v="1"/>
    <x v="0"/>
    <x v="0"/>
    <x v="0"/>
    <s v="CLOSE"/>
    <s v="CLOSE"/>
    <n v="1"/>
    <m/>
  </r>
  <r>
    <n v="1630"/>
    <x v="209"/>
    <s v="ADT"/>
    <s v="JF"/>
    <s v="J朱峰謀_x000a_K張崇慶_x000a_T陳振遠"/>
    <s v="機械系"/>
    <s v="洗浄機"/>
    <s v="他拠点報告"/>
    <s v="20200225JF　2BR洗淨機純水風刀#2風管接頭斷裂異常報告"/>
    <s v="-"/>
    <s v="(中文)_x000a_整備人員巡檢發現，2BR洗淨機純水風刀#2 風管接頭斷裂(圖1)。_x000a_2BR洗淨純水風刀#2號配管接頭更換、點檢工事開始_x000a_2BR洗淨純水風刀#2號配管接頭更換、點檢工事完成。板流測試正常，恢復採板。"/>
    <s v="2018年曾發生同樣的異常，當時對應是更換全部接頭。當時因新備品庫存不足。在新品到貨前部分接頭先以堪用品使用，新品到貨後在更換新品接頭。此回斷裂接頭推測為前回所更換的堪用品(圖2)，在新品到貨後未更換到的接頭。"/>
    <s v="更換新品接頭、軟管。_x000a_"/>
    <s v="初回"/>
    <n v="60"/>
    <n v="0"/>
    <n v="0"/>
    <s v="情報"/>
    <s v="情報"/>
    <s v="情報"/>
    <s v="要"/>
    <s v="要"/>
    <s v="要"/>
    <s v="要"/>
    <s v="接頭材質更換與A/K風刀主管相同H PVC(較耐高溫)"/>
    <x v="1"/>
    <x v="1"/>
    <x v="1"/>
    <x v="1"/>
    <x v="0"/>
    <x v="1"/>
    <x v="2"/>
    <s v="CLOSE"/>
    <s v="CLOSE"/>
    <n v="1"/>
    <m/>
  </r>
  <r>
    <n v="1631"/>
    <x v="210"/>
    <s v="ADT"/>
    <s v="OFF切"/>
    <s v="T陳振遠"/>
    <s v="機械系"/>
    <s v="切機"/>
    <s v="他拠点報告"/>
    <s v="20200308ADTOFF　OFF切5移載機とX切機の干渉異常"/>
    <s v="-"/>
    <s v="X3麥克筆升降異常與1號移載機-切機X走行干涉警報(圖1)，人員有反應有撞擊聲。_x000a_現場股長確認狀況後按下自動原點復歸後X切機與2號移載機就發生干涉撞機異常，原點發生位移。_x000a_整備同機械與電氣人員到場確認設備是否有損壞狀況結果OK(驅動側與從動側機構、皮帶狀況、記號位置皆正常)_x000a_確認設備無損壞後,以人工手動方式將NO.1移載機、X切機、NO.2移載機推至原點標記位置。_x000a_電源投入後分別將NO.1移載機、X切機、NO.2移載機原點位置重新設定,完成後分別以慢速位置決方式行測試。_x000a_確認各設備走行無異常後進行設備空運轉10枚確認無異常後恢復正常生產"/>
    <s v="1. 3/9 機械全部確認移載機，X切機從動驅動，皮帶與皮帶輪狀況皆正常(參考0309確認)_x000a_其中只有X切機驅動皮帶(2020 2 18有更換過)，比較鬆一點點與機械討論後，雖然皮帶只有一點點鬆，還是更換皮帶新品。_x000a_2. 異常期間，X3麥克筆有發生升降異常，3/9也請機械更換麥克筆氣壓缸新品。更換後X3麥克筆無再發，觀察中。_x000a_3. 電氣有進行監控點程式寫入，目前電氣觀察中。"/>
    <s v="(日文)_x000a__x000a__x000a_(中文)_x000a_與電氣測試與確認，無法再現性，目前轉向若X切機麥克筆氣壓缸若有異常，要趕快連絡機械更換"/>
    <s v="初回"/>
    <n v="130"/>
    <n v="11.46"/>
    <n v="636"/>
    <s v="情報"/>
    <s v="情報"/>
    <s v="情報"/>
    <s v="情報"/>
    <s v="情報"/>
    <s v="情報"/>
    <s v="要"/>
    <s v="(日文)_x000a_この異常はOFF切で発生した内容ですが、工事日などで修理、交換依頼した場所については、設技、製造が相互に動作を確認すること。また翌日には製造にて動作など全般的に異常がないか再確認する。"/>
    <x v="1"/>
    <x v="1"/>
    <x v="1"/>
    <x v="0"/>
    <x v="1"/>
    <x v="0"/>
    <x v="2"/>
    <s v="CLOSE"/>
    <s v="CLOSE"/>
    <n v="1"/>
    <m/>
  </r>
  <r>
    <n v="1632"/>
    <x v="211"/>
    <s v="ADT"/>
    <s v="JF"/>
    <s v="Y許仕明_x000a_C鄭嵎駿_x000a_E王文佑_x000a_J朱峰謀_x000a_K張崇慶_x000a_T陳振遠"/>
    <s v="電氣系"/>
    <s v="伸縮"/>
    <s v="ADT内対応"/>
    <s v="20200415JF　crack発生状況調查20200408Rev2"/>
    <s v="-"/>
    <s v="(日文)_x000a_3月対象のJF窯品を調査時、B面crackが計344枚（L側98枚、R側246枚）検出されました。_x000a_PL毎にAve1.3枚程度の発生数で、高いレベルとは言えないですが、発生座標から、L側は面内散発で、R側はY=600付近に傾向性が見られ、その傾向性は採板日2月品も3月品も同じく発生し、PITCHがないです。_x000a_(中文)_x000a_ADCS指摘JF窯CRACK 調査"/>
    <s v="(日文)_x000a_本線伸縮C/Vからの廃棄Culletの跳ね返りが考えられる。_x000a_→点検の結果、以下2ヶ所の跳ね返り防止Sheetに隙間ができていることを確認。_x000a_(中文)_x000a_本線伸縮C/V廢棄碎玻璃彈跳反彈。檢查結果、有二個位置防止玻璃反彈有間隙"/>
    <s v="(日文)_x000a__x000a__x000a_(中文)恒久対策_x000a_伸縮C/V下方防噴濺布因欠板堆積，重量下壓導致接縫處產生開口將接縫處以尼龍繩縫補，強化接合處固定方式"/>
    <s v="初回"/>
    <n v="0"/>
    <n v="0"/>
    <n v="0"/>
    <s v="要"/>
    <s v="要"/>
    <s v="要"/>
    <s v="要"/>
    <s v="要"/>
    <s v="-"/>
    <s v="-"/>
    <s v="(日文)_x000a_定期点検継続_x000a__x000a_(中文)_x000a_"/>
    <x v="0"/>
    <x v="0"/>
    <x v="0"/>
    <x v="1"/>
    <x v="0"/>
    <x v="0"/>
    <x v="0"/>
    <s v="CLOSE"/>
    <s v="CLOSE"/>
    <n v="1"/>
    <m/>
  </r>
  <r>
    <n v="1633"/>
    <x v="212"/>
    <s v="尼崎"/>
    <s v="XF"/>
    <s v="Y許仕明_x000a_C鄭嵎駿_x000a_E王文佑_x000a_J朱峰謀_x000a_K張崇慶_x000a_T陳振遠"/>
    <s v="機械系"/>
    <s v="C/V"/>
    <s v="ADT以外"/>
    <s v="20200504XF　本線駆動立ち上がりチェーン脱落_最終版"/>
    <m/>
    <s v="(中文)_x000a_巡檢發現WI Booth内 本線的立上鍊條已不在原位 掉落在地上。_x000a_※該部位總計有21支Roll的立上驅動因鍊條脱落, Roll是被玻璃帶著轉動的。_x000a_開啟Guillotine捨板、使用LOTO並開始鍊條的復歸工事_x000a_開始採板"/>
    <s v="原因不明、推測是受到鍊條的扣環斷裂導致Plate位置跑掉、鍊條脫落。_x000a_後續巡檢時發現固定螺絲的前端有和扣環接觸的狀況。_x000a_斷裂的地方也是在同一個位置, 就此確定是磨耗造成扣環斷裂。_x000a_鍊條復歸時的點檢結果(設技)_x000a_・鍊條沒有變長, 惰輪的張力也是正常的。_x000a_・鍊條周圍有無干渉物→ 看起來沒有干渉的痕跡。_x000a_・鍊輪是否有偏芯的狀況→偏移量約1.5mm, 與鍊條脱落應無直接關係。"/>
    <s v="現場原本使用的是可以防止固定螺絲變鬆的 較長的固定螺絲＋Locknut_x000a_變更使用一般 較短的固定螺絲。※已實施I-mark標記。_x000a_其他位置的固定螺絲並未使用 上面提到的處置方式, 為何只有這個地方使用這種_x000a_設置方式的理由及經緯 狀況不明。"/>
    <s v="初回"/>
    <n v="50"/>
    <n v="1265"/>
    <n v="0"/>
    <s v="要"/>
    <s v="要"/>
    <s v="要"/>
    <s v="要"/>
    <s v="要"/>
    <s v="-"/>
    <s v="-"/>
    <s v="(日文）_x000a_設備に適さないボルトなどが使用されていないか点検する_x000a__x000a__x000a_(中文)_x000a_"/>
    <x v="0"/>
    <x v="0"/>
    <x v="0"/>
    <x v="1"/>
    <x v="0"/>
    <x v="0"/>
    <x v="0"/>
    <s v="CLOSE"/>
    <s v="CLOSE"/>
    <n v="1"/>
    <m/>
  </r>
  <r>
    <n v="1634"/>
    <x v="213"/>
    <s v="ADT"/>
    <s v="CF"/>
    <s v="C鄭嵎駿_x000a_E王文佑_x000a_J朱峰謀"/>
    <s v="機械系"/>
    <s v="採板設備"/>
    <s v="ADT内対応"/>
    <s v="20200505CF　2BR6P詰完了実PL傾き異常"/>
    <m/>
    <s v="6Pos(平P/L G6 F3)詰完了擴出後，實PL台車上PL傾倒時，往當時已回到原點的空PL推擠_x000a_而呈現卡住的狀態。　由於整個PL滑入了實PL台車的外框，因此判斷無法由三交代進行復歸，於是便向事務所聯絡，並停止6P F3品的採板。_x000a_G6採板時的PL重心是有問題的，因此在對策實施之前，禁止在6Pos進行Ｇ6採板。"/>
    <s v="跟平ＰＬ裝載Ｇ8時比較起來，Ｇ6裝載時的重心是在底棧側（內側）的關係，在進行擴出動作時ＰＬ呈現不穩定的狀態、以至於去碰觸到已回到原點的空ＰＬ台車，導致ＰＬ往實ＰＬ台車推擠過去_x000a_※2015年2月在ＤＦ也發生過同樣的異常、原本底棧側的PL的框架部分_x000a_是沒有支撐物的，後來有實施追加支撐物的相關改造、但因為當時ADT並沒有預定要進行Ｇ6平ＰＬ的採板於是就沒有成為橫展開的一個項目。"/>
    <m/>
    <s v="初回"/>
    <n v="0"/>
    <n v="0"/>
    <n v="0"/>
    <s v="-"/>
    <s v="要"/>
    <s v="要"/>
    <s v="要"/>
    <s v="-"/>
    <s v="-"/>
    <s v="-"/>
    <s v="・CF窯　６pos_x000a_・EF窯　７pos_x000a_・JF窯　４pos_x000a_※2015年にAFKで発生した設備異常は特殊的な採板で、かつ仕様外の採板を実施したことが原因として、他拠点への横展開は不要という判断になっていた。当時、想定外としていたCF窯においては組成変更、採板計画、品質状況など環境の変化によって、過去のトラブル事例やリスクの見積りを実施しないまま仕様外のG6採板を実施したのが原因。_x000a_よって仕様外とはいえ、EF、JFにおいても、CFで対策した内容を横展開し、環境変化に対応できる改造を実施すること。"/>
    <x v="1"/>
    <x v="0"/>
    <x v="0"/>
    <x v="1"/>
    <x v="1"/>
    <x v="0"/>
    <x v="0"/>
    <s v="CLOSE"/>
    <s v="CLOSE"/>
    <n v="1"/>
    <m/>
  </r>
  <r>
    <n v="1635"/>
    <x v="214"/>
    <s v="ADT"/>
    <s v="OFF切"/>
    <s v="T陳振遠"/>
    <s v="機械系"/>
    <s v="C/V"/>
    <s v="ADT内対応"/>
    <s v="20200513ADTOFF切　OFF切5 位置決め搬送タイミングベルト脱離異常"/>
    <s v="-"/>
    <s v="17:50~17:55 現場人員反應有聽到切機有破玻璃聲音，通知現場班股長，停機確認，發現位置決右2時規皮帶跳脫(圖1)_x000a_17:55~18:00 OFF股長聯絡，OFF5位置決左2輸送帶跳脫異常、整備聯絡JK機械股長(廖)告知此異常_x000a_18:05~18:10 整備與機械到場確認_x000a_18:20~18:50 機械進行位置決右2 輸送帶更換、機械更換完畢並進行運轉測試OK_x000a_19:00~19:10 現場進行位置決清潔並交付現場生產"/>
    <s v="檢視該皮帶下方張力輪有大量粉末，推測皮帶磨損造成偏移量過大而跑出皮帶舵輪。_x000a_確認該皮帶有1處裂痕，有可能是該裂痕造成皮帶偏移而跑出皮帶舵輪。_x000a_上次位置決右2時規皮帶更換日期為2018.09.11，使用1.5年。"/>
    <s v="定修檢查位置決皮帶有無裂痕以及磨損，下方惰倫有無大量粉末累積，如果有會請機械進行評估交換皮帶"/>
    <s v="再発"/>
    <n v="5.6"/>
    <n v="80"/>
    <n v="134"/>
    <s v="-"/>
    <s v="-"/>
    <s v="-"/>
    <s v="-"/>
    <s v="-"/>
    <s v="-"/>
    <s v="要"/>
    <s v="(日文)_x000a_テンションプーリーに堆積した粉塵、カレットがベルトの摩耗を進行させた可能性があるため、定期的に掃除を実施すること。_x000a_また工事日ではベルトの蛇行を確認するが、全周に亘ってベルトの摩耗、ひび割れがなどが無いか確認すること。_x000a_(中文)_x000a_"/>
    <x v="1"/>
    <x v="1"/>
    <x v="1"/>
    <x v="0"/>
    <x v="1"/>
    <x v="0"/>
    <x v="2"/>
    <s v="CLOSE"/>
    <s v="CLOSE"/>
    <n v="1"/>
    <m/>
  </r>
  <r>
    <n v="1636"/>
    <x v="215"/>
    <s v="ADCH"/>
    <s v="OF"/>
    <s v="Y許仕明_x000a_C鄭嵎駿_x000a_E王文佑_x000a_J朱峰謀_x000a_K張崇慶"/>
    <s v="機械系"/>
    <s v="循環"/>
    <s v="ADT以外"/>
    <s v="20200518OF　循環バケットエレベーター搬送ベルト断裂異常報告"/>
    <s v="-"/>
    <s v="(日文)_x000a_ADCH OF循環トラブル連絡（B/Eベルト断裂）_x000a__x000a_(中文)_x000a_OF-循環Cullet　BE 勺子固定皮帶斷裂"/>
    <s v="(日文)_x000a_バケツとベルトの隙間にカレットが入り込んだことによりベルトの損傷が加速し、断裂に至った_x000a_（カレットがシュートから落ちてくる角度と最下部プーリの位置関係的に、_x000a_　BE最下部でバケツとベルトの隙間ができたときにカレットが入り込んでしまう関係になっていたと思われる）_x000a__x000a_(中文)_x000a_機械調查中"/>
    <s v="(日文)_x000a_＜暫定対応＞_x000a_ベルトとバケツを新品と取り換え、設備を復旧_x000a__x000a_(中文)_x000a_"/>
    <s v="初回"/>
    <n v="70"/>
    <n v="2380"/>
    <n v="0"/>
    <s v="要"/>
    <s v="要"/>
    <s v="要"/>
    <s v="要"/>
    <s v="要"/>
    <s v="-"/>
    <s v="-"/>
    <s v="(日文)_x000a_ADCHの異常報告を受けてADTにて一斉点検実施したが、JFは同様にカレット刺さりにより切り傷、摩耗が発見されたため、ボルト穴の補修を実施した（6/9）。JFについては温修を実施したことによりB/Eの状態が悪化したと推測する。このためB/Eに負担がかかるような工事がある場合は注意する。ただし定期点検により早期発見していく（回転物には十分注意）_x000a__x000a__x000a_(中文)_x000a_"/>
    <x v="0"/>
    <x v="0"/>
    <x v="0"/>
    <x v="1"/>
    <x v="0"/>
    <x v="0"/>
    <x v="0"/>
    <s v="CLOSE"/>
    <s v="CLOSE"/>
    <n v="1"/>
    <m/>
  </r>
  <r>
    <n v="1637"/>
    <x v="216"/>
    <s v="ADT"/>
    <s v="YF"/>
    <s v="Y許仕明_x000a_C鄭嵎駿_x000a_E王文佑_x000a_J朱峰謀_x000a_K張崇慶"/>
    <s v="電氣系"/>
    <s v="横切機"/>
    <s v="ADT内対応"/>
    <s v="20200602YF　橫切機2作動異常【設技、ATSC回答待ち】"/>
    <s v="-"/>
    <s v="12:23 橫切機#2 發生動作異常(警報履歷如圖1)，橫切機#2停止作動造成捨板(原兩連切使用中)人員確認橫切機無異常(圖2)，切刀、BUR都在原點位置。_x000a_12:27 將CPU模式切替到手動模式，再切替回CPU模式後進行運轉使用。_x000a_※前回一樣是橫切機#2在2連切時發生異常停止"/>
    <s v="待電氣及ATSC調查（可能原因）_x000a_・橫切機#2 READY 訊號異常_x000a_・HDD連接線結線不良_x000a_・MCPG波形不良"/>
    <s v="ATSC回答待ち"/>
    <s v="初回"/>
    <n v="4"/>
    <n v="121.92"/>
    <n v="0"/>
    <s v="要"/>
    <s v="要"/>
    <s v="要"/>
    <s v="要"/>
    <s v="要"/>
    <s v="-"/>
    <s v="-"/>
    <s v="(日文)_x000a_ATSC回答待ち_x000a__x000a_(中文)_x000a_"/>
    <x v="0"/>
    <x v="0"/>
    <x v="0"/>
    <x v="1"/>
    <x v="0"/>
    <x v="0"/>
    <x v="0"/>
    <s v="CLOSE"/>
    <s v="CLOSE"/>
    <n v="1"/>
    <m/>
  </r>
  <r>
    <n v="1638"/>
    <x v="217"/>
    <s v="ADT"/>
    <s v="KF"/>
    <s v="K張崇慶_x000a_T陳振遠"/>
    <s v="電氣系"/>
    <s v="C/V"/>
    <s v="ADT内対応"/>
    <s v="20200603KF 1BR仕掛F3品にBC印字なしトラッキング異常"/>
    <s v="-"/>
    <s v="這一次異常發生時，基板已經到達BCRCODE PRINT檢知位置_x000a_但是距離定數還未達到，所以TRACKING基板ID未搬移到BCRCODE PRINT檢知位置，BCRCODE PRINT無ID可以列印。因而異常就出現有基板無ID現象。"/>
    <s v="BCRCODE PRINT檢知位置TRACKING基板ID提早150mm搬移_x000a_讓需要BCRCODE PRINT基板觸發前基板ID到達該位置。"/>
    <s v="原因はBCP前のセンサーに基板が到着した時にトラッキングデータが無い場合、印字しないが_x000a_元々この部分のトラッキングデータの先行が基板に対して差がほとんどないとのことで_x000a_たまに基板がデータを追い越した時にBC無しが発生していたということです。_x000a_BC印字確認のみに使われているためF9品へのF3混入は無し。_x000a_暫定対策としてC/V速度438mm/sec→400mm/sec、異常発生時をENDスルーできるよう機能追加（F3 BC無し混入対策）_x000a_根本的には距離定数の調整等が必要だと思われますが、まだ決まっていません。"/>
    <s v="初回"/>
    <n v="0"/>
    <n v="0"/>
    <n v="0"/>
    <s v="情報"/>
    <s v="情報"/>
    <s v="情報"/>
    <s v="情報"/>
    <s v="要"/>
    <s v="要"/>
    <s v="－"/>
    <s v="(日文)_x000a_BC読み取り失敗、BC不一致は採板しないのが正しい（スルー廃棄）。_x000a_またBC異常については正しい警報名で識別、分類されているか確認が必要_x000a_（中文)_x000a_"/>
    <x v="1"/>
    <x v="1"/>
    <x v="1"/>
    <x v="0"/>
    <x v="0"/>
    <x v="1"/>
    <x v="0"/>
    <s v="CLOSE"/>
    <s v="CLOSE"/>
    <n v="1"/>
    <s v="注意:電氣調查中"/>
  </r>
  <r>
    <n v="1639"/>
    <x v="218"/>
    <s v="ADT"/>
    <s v="CF"/>
    <s v="C鄭嵎駿_x000a_E王文佑_x000a_J朱峰謀_x000a_K張崇慶"/>
    <s v="機械系"/>
    <s v="採板設備"/>
    <s v="ADT内対応"/>
    <s v="20200606CF　PL交換人員異常排除MISS導致空PL Trailer Lift固定座螺絲斷裂損壞（未提出）"/>
    <s v="-"/>
    <s v="①06/05 21:28及06/06 01:08在6P-PL詰完了，自動進行PL交換時，共發生兩回的PL DATA不一致警報，T/P上顯示X298-SENSOR為無感應的情況，但PL TYPE跟PL ID是有顯示的。_x000a_②06/06 22:01 6P-ROBOT側採板至48枚時，PL DATA不一致異常警報再發，6P採板ROBOT因該異常警報發生停止採板。_x000a_③22:05:-22:41由於異常發生時，二課僅有的一台3.5噸堆高機正在EF使用，故當班股長先行測試待機側的空PL交換至ROBOT側_x000a_但異常仍無法排除。反覆測試2回後，異常仍無法排除。所以當班股長決定先將詰枚數48枚的採板品，先行更換捆包。由於6P採板的是G8-PL裝載G6吋法的F3品，故三交代人員需要在線上先進行採板品的STOPPER及角架安裝。_x000a_④22:47 由於當班股長在等待3.5噸堆高機的過程中，決定想再測試一次藉由PL交換的方式來排除異常。在沒有考慮到PL上已設置STOPPER及角架的情況下即進行操作。_x000a_⑤22:51由於實 PL Trailer跟G8 PALLET(空PL)交換過程中，PL上方已安置STOPPER及角架撞擊空PL Trailer的底部。導致空PL Trailer Lift固定座螺絲斷裂損壞_x000a_⑥異常損壞確認：6POS Pallet changer空PL Trailer Lift固定座螺絲斷裂損壞（左側）"/>
    <s v="P/Lタイプ不一致の発生原因_x000a_・X28Ｄ（在荷）センサーは、Keyence製の超音波センサーを採用しているが検出距離が150～700㎜であるのに対し151㎜ギリギリにセットされていた為（図面上150㎜）P/Lの個体差により検出できない(チャタリング）ものがあった。"/>
    <s v="X28Ｄ（在荷）センサーとP/Lの距離を151→162㎜へ調整実施。"/>
    <s v="初回"/>
    <n v="0"/>
    <n v="0"/>
    <n v="0"/>
    <s v="-"/>
    <s v="要"/>
    <s v="要"/>
    <s v="要"/>
    <s v="-"/>
    <s v="-"/>
    <s v="-"/>
    <s v="(日文)_x000a_X28Ｄ（在荷）センサーとP/Lの距離を151→162㎜へ調整必須。_x000a_EF、JFの仕様も間違ったセンサーが設置されているため必ず調整を実施すること。_x000a_・EF窯　７pos_x000a_・JF窯　４pos_x000a__x000a__x000a__x000a_(中文)_x000a_"/>
    <x v="1"/>
    <x v="0"/>
    <x v="0"/>
    <x v="1"/>
    <x v="1"/>
    <x v="0"/>
    <x v="0"/>
    <s v="CLOSE"/>
    <s v="CLOSE"/>
    <n v="1"/>
    <m/>
  </r>
  <r>
    <n v="1640"/>
    <x v="219"/>
    <s v="ADCH"/>
    <s v="OF"/>
    <s v="-"/>
    <s v="檢查系"/>
    <s v="TOM3"/>
    <s v="ADT以外"/>
    <s v="20200609OF　TOM3 PC HDDバックアップ作業後の異常"/>
    <s v="-"/>
    <s v="6/9工事日進行TOM3 HDD Backup作業。 更換成Clone HDD。_x000a_16:50 工事後進行板流確認時,發現畫處PC#6並沒有與Host連接。重新啟動Host、畫處兩PC好幾回,狀況也不無法復歸。_x000a_17:00 經調査、發現畫處#6PC的檢查Soft（TOMImp）是用畫處#1起動的。因此、#1有兩個在角力,最後只剩一個有連接到Host。就算回到HDD Backup前的狀態,也無法回復正常。_x000a_20:30 進一步調查原因、發現儲存於畫處#6PC Windows Start Up裡的TOMImp 參考路徑變成#1了。_x000a_20:30 將畫處#6PC Start Up的TOMImp參考路徑改回#6,回到正常狀態。確認Soft正常啟動、並與Host連結。_x000a_20:40 發現精査端末的欠點影像無法顯示。但識別PC的欠點影像是有顯示的。將識別PC的HDD也回復到Back up前的狀態,但狀況卻沒有任何改變。_x000a_22:10 發現識別PC的檢査SOFT的「SYSTEM」畫面「精査判定Server設定」中的「IP ADDRESS」被變更成NF的。將Address變更成OF的。之後,精査判定端末就能顯示欠點影像了。"/>
    <s v="不明"/>
    <s v="原因究明、他拠点の情報を待つ"/>
    <s v="初回"/>
    <n v="180"/>
    <n v="6214"/>
    <n v="0"/>
    <s v="情報"/>
    <s v="情報"/>
    <s v="情報"/>
    <s v="情報"/>
    <s v="情報"/>
    <s v="-"/>
    <s v="-"/>
    <s v="(日文)_x000a_推進課にて調査結果（以下）_x000a_ADCH再現テストから、特定の原因はありません。_x000a_Win10と新開発のソフトですので、ADTとは内容が異なる場合がありますと思います。_x000a_ただし、これを回避するために、清池さんの依賴から、ADTは工事日にバックアップを作成し、_x000a_テストしましたが、上記の状況は発生しませんでした。_x000a_-----（添付報告を纏めし）----_x000a_全体のPCを再起動するの場合、_x000a_画処と識別は指定したホストフォルダーからをダウンロードできなくなり、_x000a_300s後で自動に本機の設定が読み込まれます。_x000a_そのため、過去にADTで発生していた問題が修正されました。　（ADCH状況とは異なります）_x000a__x000a_(中文)_x000a_"/>
    <x v="1"/>
    <x v="1"/>
    <x v="1"/>
    <x v="0"/>
    <x v="1"/>
    <x v="0"/>
    <x v="0"/>
    <s v="CLOSE"/>
    <s v="CLOSE"/>
    <e v="#DIV/0!"/>
    <m/>
  </r>
  <r>
    <n v="1641"/>
    <x v="220"/>
    <s v="AFK"/>
    <s v="FF"/>
    <s v="Y許仕明_x000a_C鄭嵎駿_x000a_E王文佑_x000a_J朱峰謀_x000a_K張崇慶"/>
    <s v="機械系"/>
    <s v="BDS"/>
    <s v="ADT以外"/>
    <s v="20200617FF　1Br1PosBDSアームクラック発生異常"/>
    <s v="-"/>
    <s v="聯絡設備技術3交代(電氣)後確認到#6 C/V EndPlate脫離並卡在鍊條和鏈輪中間, 導致設備異常停止。_x000a_設備技術(機械)抵達現場, 確認狀況之後將脫離的EndPlate進行復歸及設定作業。_x000a_進行C/V上方碎玻璃掃除作業, 後續在進行試運轉時發現#1P BDS的吸著PAD移動時與C/V Roll有摩擦到的現象。_x000a_◆在進行擺臂的精密檢查時確認到連接擺臂與機械Hand的四角法蘭的焊接處有裂痕, 針對裂縫處實施了氬焊作業。_x000a_※ 作業時有使用真空吸塵器 來吸取焊接作業產生的煙霧。"/>
    <s v="推測BDS動作產生的振動造成了裂縫, 裂縫慢慢變大才會造成這次的異常_x000a_※這次的裂縫較小, BDS 在每次的定修工事日排定的Arm裂縫點檢沒有確認到"/>
    <s v="1.  加強定修工事日點檢。　　　　　　　　　　　　　　　　　　　　　　　　　　　　　　　　　　　　　　　　　　　　　　　　　　　　　　　　　　　　　　　　　　　　　　　　　　　　　　　　　　　　　　　　　　　　　　　　　　　　　　　　　　　　　　　　　　　　　　　　　　　　　　　　　　　　　　　　　　　　　　　　　　　　　　　　　　　　※會先清除擺臂焊接部位的異物再確認有無裂痕。  -設技-  　　　　　　　　　　　　　　　　　　　　　　　　　　　　　　　　　　　　　　　　　　　　　　　　　　　　　　　　　　　　　　　　　　　　　　　　　　　　　　　　　　　　　　　　　　　　　　　　　　　　　　　　　　　　　　　　　　　　　　　　　　　　　　　　　　　　　　　2. 作業中確認振動狀況、若BDS 擺臂的Hand晃動過大則連絡設技並依賴進行　　　　　　　　　　　　　　　　　　　　　　　　　　　　　　　　　　　　　　　　　　　　　　　　　　　　　　　　　　　　　　　　　　　　　　　　　　　　　　　　　　　　　　　　　　　　　　　　　　　　　　　　　　　　　　　　　　　　　　　　　　　　　　　　　　　　　　　　　　精密的診斷。 -製造-"/>
    <s v="初回"/>
    <n v="3.4"/>
    <n v="108"/>
    <n v="0"/>
    <s v="要"/>
    <s v="要"/>
    <s v="要"/>
    <s v="要"/>
    <s v="要"/>
    <s v="-"/>
    <s v="-"/>
    <s v="(日文)_x000a_2008年CF窯で同様の亀裂問題がありました。_x000a_対策書に記載のある“対策済Arm”にADTは全窯更新しているという認識です。_x000a_各窯点検後に、対策済Armかもご確認・連絡をお願いします。_x000a_＜対策版Arm&gt;_x000a_・対策版は下図赤丸の長さが150→200ｍｍへ変更されている。_x000a_・側面の補強板が3.2mmt→4.5mmtになっている。_x000a_(中文)_x000a_"/>
    <x v="0"/>
    <x v="0"/>
    <x v="0"/>
    <x v="1"/>
    <x v="0"/>
    <x v="0"/>
    <x v="0"/>
    <s v="CLOSE"/>
    <s v="CLOSE"/>
    <n v="1"/>
    <m/>
  </r>
  <r>
    <n v="1642"/>
    <x v="221"/>
    <s v="ADT"/>
    <s v="YF"/>
    <s v="Y許仕明_x000a_C鄭嵎駿_x000a_E王文佑_x000a_J朱峰謀_x000a_K張崇慶_x000a_T陳振遠"/>
    <s v="電氣系"/>
    <s v="位置決め"/>
    <s v="他拠点報告"/>
    <s v="20200704YF　1BR 引入板揃え動作異常"/>
    <s v="-"/>
    <s v="1BR發生引入板齊作動異常無法引入(異常訊息#1板齊軸1 ERROR，圖一)，在本線進行1BR行先的玻璃捨板_x000a_三交代人員進行板齊電源重新啟動，復歸不能!聯絡事務所人員，事務所指示變更 2BR G6 JC準備，並同 時呼出電氣人員入廠對應_x000a_ 電氣人員到達現場，同時三交代完成 2BR G6  JC採板!_x000a_電氣進行相關確認後，發現為板齊servo AMP電量低下(AMP異常碼：92，圖二)，電氣人員進行電池新品更換後，整備人員進行板齊原點及相關做動確認:結果無異常_x000a_1BR板流測試確認板齊作動狀況_x000a_恢復1﹑2BR G5採板"/>
    <s v="板齊servo AMP電池電量低下_x000a_①電池使用4年1個月，超過壽命管理期限，造成電量低下，_x000a_(交換頻度1回/2年，2016/06開始使用，預定交換日期為2018/06)。_x0009__x000a_②2018年因J2S AMP停產，計畫逐步更新為J4 AMP，但AMP更換LIST漏掉板齊AMP，導致板齊AMP未更新為J4，也造成電池的壽命管理MISS。"/>
    <s v="1.再次全面確認SEVRO AMP電池交換時間是否逾期。_x000a_2.預定2020年底前將板齊AMP更新為J4。_x000a_3.參考日本制度，每年11月11日訂為電池日，檢查電池交換日期。"/>
    <s v="初回"/>
    <n v="67"/>
    <n v="1021"/>
    <n v="0"/>
    <s v="要"/>
    <s v="要"/>
    <s v="要"/>
    <s v="要"/>
    <s v="要"/>
    <s v="要"/>
    <s v="要"/>
    <s v="(日文)_x000a_YFで発生したように、旧タイプ（生産中止品）のサーボアンプのバッテリー交換リストから対象外とされていないか、設技に確認を要請する。_x000a__x000a_(中文)_x000a_"/>
    <x v="0"/>
    <x v="0"/>
    <x v="0"/>
    <x v="1"/>
    <x v="0"/>
    <x v="1"/>
    <x v="2"/>
    <s v="CLOSE"/>
    <s v="CLOSE"/>
    <n v="1"/>
    <m/>
  </r>
  <r>
    <n v="1643"/>
    <x v="222"/>
    <s v="AFK"/>
    <s v="OFF切"/>
    <s v="T陳振遠"/>
    <s v="機械系"/>
    <s v="切機"/>
    <s v="ADT以外"/>
    <s v="20200709GUT　OFF2X軸清掃ブラシ バー切テーブルに衝突異常"/>
    <s v="-"/>
    <s v="於OFF#2 X軸切機的清掃毛刷棒發生碰撞, 造成產線停止_x000a_・確認到現場X軸 切機的清掃毛刷棒脫落, 切機的Table Sheet有損傷　　　　　　　　　　　　　　　　　　　　　　　　　　　　　　　　　　　　　　　　　　　　　　　　　　　　　　　　　　　　　　　　　　　　　　　　　　　　　　　　　　　　　　　　　　　　　　　　　　　　　　　　　　　　　　　　　　　　　　　　　　　　　　　　　　　　　　_x000a_・毛刷棒破損、切機Table破損、Air Hose破裂_x000a_措置内容_x000a_1) 替換毛刷棒(移設OFF#3的部品) _x000a_2) 修補Air Hose破裂的部位_x000a_3) 修補切機Table的部分_x000a_4) 進行刮傷檢查並點檢產線的稼動狀況_x000a_・ 7/10 08:30 設備稼動、確認生產品質後、OFF#2 正常稼動"/>
    <s v="由於AirHose破裂, 導致毛刷的昇降氣壓缸無法正常供氣, X軸切機在移動時切台撞擊下降中的毛刷棒, 造成動作異常。_x000a_1. Airhose過於老舊而發生破損(已使用10年以上) _x000a_2. 進行Air Hose點撿時, 設備構造方面比較難確認。(目視確認)_x000a_3. 構造上, 毛刷棒即使突然掉落也不會影響產線稼動_x000a_・ 構造上, 毛刷棒是依照氣壓缸的Up/Down Sensor來停止作動。"/>
    <s v="1. 定修工事時、點檢全數Air Hose(8月底)_x000a_2. 改善AirHose的點檢方式_x000a_・定修工事時、針對各處使用其他的供氣源來確認有無漏氣(目視+聲音)_x000a_3. 改善設備構造使機台在異常洩漏時可自動停止。(8月底)_x000a_・追加壓力計及壓力S/W、警報, 並改善軟體程式使機台在異常時可自動停止"/>
    <s v="初回"/>
    <n v="77"/>
    <n v="220"/>
    <n v="0"/>
    <s v="-"/>
    <s v="-"/>
    <s v="-"/>
    <s v="-"/>
    <s v="-"/>
    <s v="-"/>
    <s v="要"/>
    <s v="(日文)_x000a_・ブラシシリンダーがUp・Downに関わらずセンサーを検知していない場合は切機が動作しないようにインターロックを追加_x000a_・エアーホースには圧力計、圧力S/Wを追加する（目視点検を可能にする：ケーブルベアー内のチューブ損傷に気付けない）。_x000a_・エアーホース交換_x000a_2013年高砂の類似故障対策_x000a_・ブラシ取り付け方法の変更　2箇所止め → 3箇所_x000a_・ブラシ取り付けボルトの径変更  現状  M6 → M8、M10_x000a_(中文)_x000a_"/>
    <x v="1"/>
    <x v="1"/>
    <x v="1"/>
    <x v="0"/>
    <x v="1"/>
    <x v="0"/>
    <x v="2"/>
    <s v="CLOSE"/>
    <s v="CLOSE"/>
    <n v="1"/>
    <m/>
  </r>
  <r>
    <n v="1644"/>
    <x v="223"/>
    <s v="ADT"/>
    <s v="EF"/>
    <s v="-"/>
    <s v="檢查系"/>
    <s v="TOM3"/>
    <s v="他拠点報告"/>
    <s v="20200722EF　TOM3画処12 6Ch-Box故障"/>
    <s v="-"/>
    <s v="17:54 生產中TOM畫處#12 Freeze發生，現場人員切替F1採板後聯絡推進課。_x000a_18:02 人員抵達現場確認畫處＃12檢查狀態為「Idle」，相機電源燈全滅。_x000a_18:15 6CH-BOX更換。_x000a_18:31 更換完畢，產線恢復F9採板。"/>
    <s v="•因6CH-BOX關聯的相機電源指示燈全部熄滅。_x000a_•更換6CH-BOX後相機電源指示燈全亮，確定電源模組損壞。"/>
    <s v="•關於6CH-BOX電源模組，廠商建議壽命為5年。EF窯及其他窯皆已超過使用年限，須定期汰換。_x000a_•本回故障的6CH-BOX電源模組，原訂今年更換，已發注購買。_x000a_•因廠商庫存不足，交期延誤(9月以後)。為避免再發，先更換ZF遊休品。 (※ZF先前使用約4.3年)"/>
    <s v="初回"/>
    <n v="3"/>
    <n v="28.65"/>
    <n v="0"/>
    <s v="情報"/>
    <s v="情報"/>
    <s v="情報"/>
    <s v="情報"/>
    <s v="情報"/>
    <s v="情報"/>
    <s v="情報"/>
    <s v="納期遅延も見越しながら、早めの発注を実施する"/>
    <x v="1"/>
    <x v="1"/>
    <x v="1"/>
    <x v="0"/>
    <x v="1"/>
    <x v="0"/>
    <x v="0"/>
    <s v="CLOSE"/>
    <s v="CLOSE"/>
    <e v="#DIV/0!"/>
    <m/>
  </r>
  <r>
    <n v="1645"/>
    <x v="224"/>
    <s v="ADT"/>
    <s v="KF"/>
    <s v="Y許仕明_x000a_C鄭嵎駿_x000a_E王文佑_x000a_J朱峰謀_x000a_K張崇慶_x000a_T陳振遠"/>
    <s v="機械系"/>
    <s v="C/V"/>
    <s v="ADT内対応"/>
    <s v="20200729KF　本線増速CVエンドプレート脱落rev.1"/>
    <s v="-"/>
    <s v="人員發現本線ROLL#101左側齒輪軸端擋片脫落導致鏈輪位移，緊急連絡上長_x000a_G/U捨板機械人員進行軸端擋片復歸裝設,16:25裝設完畢_x000a_進行G/U掃除作業  16:45掃除完畢本線H/O捨板_x000a_本線點檢及刮傷檢查(OK)_x000a_恢復採板_x000a_16:00--16:45共捨板45分鐘 (約 1440.24㎡) , 齒輪位移異常約捨板640㎡"/>
    <s v="1.ROLL#101屬本線C/V增速段#3，此驅動段為增、減速運轉的範圍，而軸端Stopper只有 M6*2固定螺絲，並未加裝防鬆脫墊片，在長期運轉下出現鬆脫情況，導致驅動鏈輪偏移。_x000a_2.初期建廠時，固定螺絲未歸類必要塗抹螺絲固定劑。 "/>
    <s v="1. ROLL#101追加防鬆脫墊片及使用中強度型的螺絲固定劑 (EX：LOCTITE 243)_x000a_2. 工事日橫展開點檢，對於增、減速運轉的Roller #97、#98使用M6*2固定的區域，追加防鬆脫墊片及使用中強度型的螺絲固定劑。"/>
    <s v="初回"/>
    <n v="0"/>
    <n v="0"/>
    <n v="0"/>
    <s v="要"/>
    <s v="要"/>
    <s v="要"/>
    <s v="要"/>
    <s v="要"/>
    <s v="要"/>
    <s v="要"/>
    <s v="・設技機械の年間保全（2回/年）を継続する。_x000a_・今の現状について各エリアを点検する。_x000a_・ノルトロックワッシャーとロックタイトを使ってない固定ボルトに対して追加する。"/>
    <x v="0"/>
    <x v="0"/>
    <x v="0"/>
    <x v="1"/>
    <x v="0"/>
    <x v="1"/>
    <x v="2"/>
    <s v="CLOSE"/>
    <s v="CLOSE"/>
    <n v="1"/>
    <m/>
  </r>
  <r>
    <n v="1646"/>
    <x v="225"/>
    <s v="ADT"/>
    <s v="YF"/>
    <s v="-"/>
    <s v="檢查系"/>
    <s v="WI"/>
    <s v="他拠点報告"/>
    <s v="20200808YF　WI画処PCフリーズ異常"/>
    <s v="-"/>
    <s v="WI發生異常警報，確認HOST畫面，畫處通信中斷。 ( 左上方無黃藍色閃爍 )_x000a_HOST PC重新啟動，狀況無法排除，切替F1採板。 (捨板3分鐘)_x000a_聯絡推進課，經指示切替至畫處PC#1(僅1台)確認，畫面黑屏無法操作，強制PC關閉後再啟動。_x000a_確認HOST已恢復正常通信。 (恢復正常採板)"/>
    <s v="①8/5工事日因PC操作Lag，所以更換ZF遊休PC使用。 (全新品)_x000a_②原因不明。※8/8 PC重新啟動後，觀察至今(8/24)尚未再發。"/>
    <s v="①畫處PC強制關機，重新啟動。_x000a_②回收畫處Log確認，異常發生至PC再啟動後，期間完全無履歷。※為查明原因，後續持續觀察。"/>
    <s v="初回"/>
    <n v="3"/>
    <n v="71.61"/>
    <n v="0"/>
    <s v="情報"/>
    <s v="情報"/>
    <s v="情報"/>
    <s v="情報"/>
    <s v="情報"/>
    <s v="情報"/>
    <s v="情報"/>
    <s v="①WI画処PCとTOM画処PCは同じ型番の物で備品の数量は十分ある。※万が一再発は有りましたら交換できます。_x000a_②交換されたPCの異常原因を調べても分かりませんから引続きON-LINEで使用して再発が有ったら別途判断します。_x000a__x000a_①因WI畫處與TOM畫處PC同一型號，備品數確保充足。※萬一再發可馬上更換。_x000a_②因換下PC將無法調查異常主因，所以擬先維持線上使用，待下次再發再做判斷。"/>
    <x v="1"/>
    <x v="1"/>
    <x v="1"/>
    <x v="0"/>
    <x v="1"/>
    <x v="0"/>
    <x v="0"/>
    <s v="CLOSE"/>
    <s v="CLOSE"/>
    <e v="#DIV/0!"/>
    <m/>
  </r>
  <r>
    <n v="1647"/>
    <x v="226"/>
    <s v="ADT"/>
    <s v="JF"/>
    <s v="推進課"/>
    <s v="檢查系"/>
    <s v="TOM3"/>
    <s v="他拠点報告"/>
    <s v="20200809JF　TOM3歪14カメラ故障"/>
    <s v="-"/>
    <s v="(8/9) JF窯約10時左右，精查員發現歪#14相機#970欠点多發，無光量異常，通報三交代股長。_x000a_然後18時又再發一回，聯絡推進課及事務所，先準備G6緊急用專採指示書，預定翌日更換。_x000a_(※因JF窯G8採板，異常時1Br.無法切替G6專採，指示書必須更換。)_x000a_(8/10)因J/C進行 1Br. F1專採期間，必須3枚中捨棄1枚，期間共捨板30枚。"/>
    <s v="從#970欠点畫像及發生位置判斷，底下2點經驗判斷應該是相機TAP故障導致。 (※須送廠判)_x000a_①同相機的CMOS的Scan方向同方向的雜訊。_x000a_②故障的位置集中在某一TAP區。(※單台相機CMOS可區分4個TAP區域)"/>
    <s v="①故障相機送修，判斷原因。_x000a_※S/N: 001610 (TOM立上至今，使用約10年)_x000a_※更換相機 S/N: 1041912_x000a__x000a__x000a_"/>
    <s v="初回"/>
    <n v="15"/>
    <n v="85.94"/>
    <n v="0"/>
    <s v="要"/>
    <s v="要"/>
    <s v="要"/>
    <s v="要"/>
    <s v="要"/>
    <s v="－"/>
    <s v="－"/>
    <s v="生技部と別途協議。_x000a_冷修毎の交換は現実的に対応できないし、全数交換の予算も取れない。]_x000a_YFにつては全数交換しない（故障発生のみ）とする。"/>
    <x v="0"/>
    <x v="0"/>
    <x v="0"/>
    <x v="1"/>
    <x v="0"/>
    <x v="0"/>
    <x v="0"/>
    <s v="CLOSE"/>
    <s v="CLOSE"/>
    <n v="1"/>
    <m/>
  </r>
  <r>
    <n v="1648"/>
    <x v="227"/>
    <s v="AFK"/>
    <s v="FF"/>
    <s v="推進課"/>
    <s v="檢查系"/>
    <s v="TOM3"/>
    <s v="ADT以外"/>
    <s v="20200813FF　WIカメラ2波形ノイズ異常"/>
    <s v="-"/>
    <s v="WI Camera#2頻繁發生光量異常、實施WI PC重新啟動。_x000a_連續性發生異常、切替F1進行WI照明掃除及Cable連接部位點檢→仍再發。_x000a_畫處C交換及其他Cable互換→仍再發、判斷為Camera異常。_x000a_工事日　進行Camera交換後、無再發。Camera#２ Noise雜訊再發。_x000a_為了避免強制NG捨板、變更了[最大輝度閾値]判定區間數 3→5。_x000a_0.4T J/C時、更換了Camera#2～8chBOX為止的Cable。後續無再發。"/>
    <s v="過去2016年LF在發生過同様的Camera Noise之後更換Camera有良化、人員根據此情報進行Camera更換但Noise雜訊仍再發, 因此將8chBOX到Camera本體的Cable都更換了。_x000a_後續未再發, 因此斷定為Camera Cable異常。"/>
    <s v="暫定對策_x000a_①WI照明掃除及Cable連接部位點檢②更換畫處PC並與其他Cable的Cable互換③確認Camera Cable連接部位是否有鬆脫→還是有再發, 但頻率沒有之前那麼高了。_x000a_恒久對策_x000a_①更換Camera Cable②變更HostSYSTEM設定內的「最大輝度値閾値」”5”→”2”＝監視強化中③」確認Camera及Cable預備品（LF品拆卸後 另外管理）"/>
    <s v="初回"/>
    <n v="0"/>
    <n v="0"/>
    <n v="0"/>
    <s v="要"/>
    <s v="要"/>
    <s v="要"/>
    <s v="要"/>
    <s v="要"/>
    <s v="－"/>
    <s v="－"/>
    <s v="異常が発生した場合は、これまでの実績を踏まえて、点検手順、交換手順通りに実施する。またAFKの手順も参考に対応する。予備品の確保。"/>
    <x v="0"/>
    <x v="0"/>
    <x v="0"/>
    <x v="1"/>
    <x v="0"/>
    <x v="0"/>
    <x v="0"/>
    <s v="CLOSE"/>
    <s v="CLOSE"/>
    <n v="1"/>
    <m/>
  </r>
  <r>
    <n v="1649"/>
    <x v="228"/>
    <s v="ADT"/>
    <s v="JF"/>
    <s v="J朱峰謀_x000a_K張崇慶_x000a_T陳振遠"/>
    <s v="電氣系"/>
    <s v="C/V"/>
    <s v="他拠点報告"/>
    <s v="20200814JF　洗淨機増速コンベアー4サーボアンプ異常"/>
    <s v="-"/>
    <s v="2BR洗淨機發生伺服異常:增速CV 4  警報(圖一)。洗淨機重故障停止。三交代現場確認警報無法RESET。_x000a_確認增速馬達#4 SEROV AMP有異常(異常代碼:888)(圖二)，更換SEROV AMP。_x000a_更換完成，進行板流測試。_x000a_2BR恢復G8正常採板。"/>
    <s v="2BR 洗淨機增速馬達#4 SEROV AMP有異常(異常代碼:888)。_x000a_依照SERVO AMP異常碼對照表需更換AMP對應(圖三)。_x000a_電子零件故障。AMP 2010年熱上使用至今。"/>
    <s v="更換新品SEROV AMP。_x000a_設技電氣與製造佐倉先生和金子先生討論結果:_x000a_因2021冷修該區段有進行G11改造作業_x000a_該區段AMP將全數更新，目前待冷修將其AMP更新_x000a_②因CMOS耗損，且ADT相機已使用超過10年以上，擔心今後故障台數增加，今後冷修對應將另行檢討。_x000a_③定期點檢:利用Gate #97x 精查出監視相機故障，持續進行。"/>
    <s v="初回"/>
    <n v="101"/>
    <n v="40"/>
    <n v="0"/>
    <s v="－"/>
    <s v="－"/>
    <s v="－"/>
    <s v="要"/>
    <s v="要"/>
    <s v="要"/>
    <s v="要"/>
    <s v="サーボアンプの予備品を洗浄機制御盤内に置いて故障再発の時すぐ交換できるようにする。_x000a_將AMP預備品置於洗淨機制御盤內再發生故障時可立即取用更換。"/>
    <x v="1"/>
    <x v="1"/>
    <x v="1"/>
    <x v="1"/>
    <x v="0"/>
    <x v="1"/>
    <x v="2"/>
    <s v="CLOSE"/>
    <s v="CLOSE"/>
    <n v="1"/>
    <m/>
  </r>
  <r>
    <n v="1650"/>
    <x v="229"/>
    <s v="ADT"/>
    <s v="EF"/>
    <s v="Y許仕明_x000a_C鄭嵎駿_x000a_E王文佑_x000a_J朱峰謀_x000a_K張崇慶"/>
    <s v="機械系"/>
    <s v="C/V"/>
    <s v="ADT内対応"/>
    <s v="20200831EF　1BrHO跳ね上げCV下部ボルト破損"/>
    <s v="-"/>
    <s v="三交代人員發現1BR 玻璃在H/O處有跳動_x000a_機械進行br H/O點檢,發現下游GATE 底部橫樑固定螺絲鬆脫斷裂造成ROLL高度異常,機械更換更換合金鋼螺絲*12，追加防鬆墊片對應及調整緩衝器對應GATE左右兩側高度_x000a__x000a__x000a_"/>
    <s v="設備技術確認後，H/O下游 GATE 底部橫樑固定螺絲鬆脫導致此回異常的發生。"/>
    <s v="機械內部討論,進行各窯橫展開點檢"/>
    <s v="初回"/>
    <n v="0"/>
    <n v="0"/>
    <n v="0"/>
    <s v="要"/>
    <s v="要"/>
    <s v="要"/>
    <s v="要"/>
    <s v="要"/>
    <s v="－"/>
    <s v="－"/>
    <s v="ショックアブソーバーのタイプによって異なるが、取り外して設定値を確認する。劣化により強度が低下している場合は、設定値の変更、交換を実施する。ショックアブソーバーは衝撃を吸収するものであり、設備を当てて止める部品ではないので、調整、交換時は高さを確認すること。_x000a_"/>
    <x v="0"/>
    <x v="0"/>
    <x v="0"/>
    <x v="1"/>
    <x v="0"/>
    <x v="0"/>
    <x v="0"/>
    <s v="CLOSE"/>
    <s v="CLOSE"/>
    <n v="1"/>
    <m/>
  </r>
  <r>
    <n v="1651"/>
    <x v="229"/>
    <s v="ADCH"/>
    <s v="OF"/>
    <s v="Y許仕明_x000a_C吳學典_x000a_E王文佑_x000a_J朱峰謀_x000a_K張崇慶"/>
    <s v="機械系"/>
    <s v="C/V"/>
    <s v="ADT以外"/>
    <s v="20200831OF　循環カレット2BCテールプーリー軸折損停止異常_rev1"/>
    <s v="-"/>
    <s v="「循環C/V#2 Slip檢出」警報發出_x000a_現場確認發現循環B/C的Tail Pully軸有折損，Pully脱落並已停止運轉。連絡設技。_x000a_變更為 含NG採板＜1Br G11 11P-LE、12P-RE、13P-NG（G11 LC RC、及2Br D/S G8.5採板停止)＞設技抵達現場。_x000a_因無預備品, 先以焊接的方式進行折損處修補。完成復歸。"/>
    <s v="【ADCH設技見解】_x000a_推測皮帶過緊導致張力增加→Shaft的回轉阻抗扭力增加→Shaft斷面達到最小 Key部位的扭曲扭力一直變大，受到破斷剪力的影響下發生斷裂。_x000a__x000a_※該B/C全長約40m，也不可全然否認可能在立上時苦於皮帶偏移調整下的結果造成有過緊的現象。"/>
    <s v="●皮帶張力調整適正化_x000a_（※如同上面提到的, 主因 應為皮帶過緊所致, 不過還是有人員建議為了避免應力集中可採用軸承較不易斷裂的 Powerlock固定式構造等改良方案）"/>
    <s v="初回"/>
    <n v="0"/>
    <n v="0"/>
    <n v="1015.6"/>
    <s v="要"/>
    <s v="要"/>
    <s v="要"/>
    <s v="要"/>
    <s v="要"/>
    <s v="－"/>
    <s v="－"/>
    <s v="ADCH対策としては、ベルトの張り過ぎによるものと考えているが、より応力集中が起きにくく、軸が折れにくいパワーロック固定式構造なども改良案を検討することとしている。_x000a_ADTにて点検、調整、ベルトの張り替えを実施する際は、ベルトテンションやプーリの摩耗度合にも注力する。"/>
    <x v="0"/>
    <x v="0"/>
    <x v="0"/>
    <x v="1"/>
    <x v="0"/>
    <x v="0"/>
    <x v="0"/>
    <s v="CLOSE"/>
    <s v="CLOSE"/>
    <n v="1"/>
    <m/>
  </r>
  <r>
    <n v="1652"/>
    <x v="230"/>
    <s v="ADT"/>
    <s v="EF"/>
    <s v="Y許仕明_x000a_C鄭嵎駿_x000a_E王文佑_x000a_J朱峰謀_x000a_K張崇慶"/>
    <s v="電氣系"/>
    <s v="エアコン"/>
    <s v="ADT内対応"/>
    <s v="TOM3ブースエアコン異常"/>
    <s v="-"/>
    <s v="早班巡檢聯絡TOM3 BOOTH內溫度28℃_x000a_TOM室溫度偏高因素、將R側入口門開啟對應_x000a_業者重新測試,確認室外機損壞,壓縮機線圈燒毀_x000a_室外機の新品在庫があるため、新品交換実施"/>
    <s v="冷氣長時運轉,導致壓縮機壽命大幅縮短"/>
    <s v="業者建議3年更一次新機,預防異常"/>
    <s v="初回"/>
    <n v="0"/>
    <n v="0"/>
    <n v="0"/>
    <s v="要"/>
    <s v="要"/>
    <s v="要"/>
    <s v="要"/>
    <s v="要"/>
    <s v="－"/>
    <s v="－"/>
    <s v="・運転台数は従来通りとして、故障時には予備機を運転する。_x000a_・工事日で使用空調を予備機と切り替える。_x000a_＜予想起業＞_x000a_YF 20P338 YF窯TOM檢查室分離式冷氣增設及メンテナンス維持更新_x000a_CF 20P369 CF窯TOM檢查室分離式冷氣增設及メンテナンス維持更新_x000a_EF 20P407 EF窯TOM檢查室分離式冷氣增設及メンテナンス維持更新"/>
    <x v="0"/>
    <x v="0"/>
    <x v="0"/>
    <x v="1"/>
    <x v="0"/>
    <x v="0"/>
    <x v="0"/>
    <s v="CLOSE"/>
    <s v="CLOSE"/>
    <n v="1"/>
    <m/>
  </r>
  <r>
    <n v="1653"/>
    <x v="231"/>
    <s v="ADT"/>
    <s v="EF"/>
    <s v="C鄭嵎駿_x000a_E王文佑_x000a_J朱峰謀_x000a_K張崇慶"/>
    <s v="機械系"/>
    <s v="C/V"/>
    <s v="他拠点報告"/>
    <s v="20200904EF　本線増速6CV異常（逆転モード改造）rev.1"/>
    <s v="20201002　ADTカムクラッチ方針（COLD）rev.1"/>
    <s v="三交代發現本線增速#6  C/V ROLL無運轉，玻璃堆疊破裂，緊急連絡事務所並進行GUILLOTINE排外捨板後聯絡設備技術協助確認。_x000a_設備技術到場確認,增速6號C/V驅動馬達運轉正常,驅動鍊條連接正常,卻無法驅動ROLL,判斷CAM CLUTCH異常,需進行更換_x000a_機械備品準備完成,開始進行更換作業_x000a__x000a__x000a_"/>
    <s v="Cam Clutch異常導致H/O Gate Roll 全體運轉異常停止導致_x000a_前回更換日期：2019/5/2_x000a_"/>
    <s v="１.次回冷修でカムクラッチレスへ仕様変更にし、トラブル源を排除。_x000a_2.冷修までは暫定的にカムクラッチ（MZ系）を 1回/1.5年定期交換とする。_x000a_3.次回#5カムクラッチ交換時、スプリング強化タイプに交換しテストする。"/>
    <s v="初回"/>
    <n v="60"/>
    <n v="2941.27"/>
    <n v="0"/>
    <s v="－"/>
    <s v="要"/>
    <s v="要"/>
    <s v="要"/>
    <s v="要"/>
    <s v="－"/>
    <s v="－"/>
    <s v="・MZ系（モータ、H/Oゲート1本目）は1.5年毎に定期交換_x000a_・冷修開始は延期されることがあるので冷修待ちとせず、必ず1.5年で交換する。_x000a_・対策として＃5、＃6に逆転モードをT/Pに追加し、工事日・故障時の待ち時間に逆転を数分間行う（ロールは空転するが、操作時には連絡合図を徹底すること）。_x000a_・これによりカムの切替わり不良の予防、不良の正常化を試みれるようにする。_x000a_・先行的にEF #5 or #6にMZ45-SS（スプリング強化タイプ）を設置して評価する。"/>
    <x v="1"/>
    <x v="0"/>
    <x v="0"/>
    <x v="1"/>
    <x v="0"/>
    <x v="0"/>
    <x v="0"/>
    <s v="CLOSE"/>
    <s v="CLOSE"/>
    <n v="1"/>
    <m/>
  </r>
  <r>
    <n v="1654"/>
    <x v="232"/>
    <s v="AFK"/>
    <s v="TAS"/>
    <s v="J朱峰謀_x000a_K張崇慶_x000a_T陳振遠"/>
    <s v="機械系_x000a_電気系"/>
    <s v="洗浄機"/>
    <s v="ADT以外"/>
    <s v="20200907GUT　洗浄機3塩酸供給バルブ故障"/>
    <s v="-"/>
    <s v="常日班在進行每日巡檢時、確認到鹽酸濃度異常及鹽酸供給自動閥門故障。_x000a_停止產線並關閉鹽酸閥門、由機械TEAM、電氣TEAM更換外套的自動閥門。_x000a_→　去除配管內殘留的鹽酸並於洗淨作業後進行更換。"/>
    <s v="鹽酸自動供給閥門及球閥在長期使用下故障並造成鹽酸濃度異常。　　　　　　　　　　　　　　　　　　　　　　　　　　　　　　　　　　　　　　　　　　　　　　　　　　　　　　　　　　　　　　　　　　　　　　　　　　　　　　　　　　　　　　　　　　　　　　　　　　　　　　　　　　　　　　　　　　　　　　　　　　　　　　　　　　　　　　　　　　　　　　推測為閥門設備過於老舊"/>
    <s v="該当バルブの定期交換は難しいため、定期パトロールでの点検で異常が   　　　　　　　　　　　　　　　　　　　　　　　　　　　　　　　　　　　　　　　　　　　　　　　　　　　　　　　　　　　　　　　　　　　　　　　　　　　　　　　　　　　　　　　　　　　　　　　　　　　　　　　　　　　　　　　　　　　　　　　　　　　　　　　　　　　見つかった場合交換実施。  　　　　　　　　　　　　　　　　　　　　　　　　　　　　　　　　　　　　　　　　　　　　　　　　　　　　　　　　　　　　　　　　　　　　　　　　　　　　　　　　　　　　　　　　　　　　　　　　　　　　　　　　　　　　　　　　　　　　　　　　　　　　　　　　　　　　　　　　　　　　　　　　　　　　　　　　　　　　　　　　 (現行 - 3交代 パトロール : 1回/組、DT パトロール : 1回/日)"/>
    <s v="初回"/>
    <n v="0"/>
    <n v="0"/>
    <n v="0"/>
    <s v="－"/>
    <s v="－"/>
    <s v="－"/>
    <s v="要"/>
    <s v="要"/>
    <s v="要"/>
    <s v="－"/>
    <s v="塩酸自動供給バルブから液漏れを発見次第、早急に交換を実施する。PVCボールバルブについては定期交換部品に該当しないが、工事日、定修工事で操作した際に不具合があれば交換を実施する。_x000a_薬液は環境事故、設備腐食の原因になるため、定期"/>
    <x v="1"/>
    <x v="1"/>
    <x v="1"/>
    <x v="1"/>
    <x v="0"/>
    <x v="1"/>
    <x v="0"/>
    <s v="CLOSE"/>
    <s v="CLOSE"/>
    <n v="1"/>
    <m/>
  </r>
  <r>
    <n v="1655"/>
    <x v="233"/>
    <s v="ADT"/>
    <s v="OFF切"/>
    <s v="C鄭嵎駿_x000a_E王文佑_x000a_J朱峰謀_x000a_K張崇慶_x000a_T陳振遠"/>
    <s v="機械系"/>
    <s v="洗浄機"/>
    <s v="他拠点報告"/>
    <s v="20200915ADTOFF切　OFF切4洗浄機ブラシ過負荷異常"/>
    <s v="-"/>
    <s v="現場人員巡檢發現OFF4洗淨機3上毛刷停止，整備聯絡設計，確認異常碼50過負荷，負荷率約120%。_x000a_機械股長確認為馬達段軸承破損，更換新品軸承後，測試負荷率為20%，交付現場生產。_x000a_上毛刷過負荷異常再發，3上異常毛刷設定不使用並將毛刷上升，避免接觸玻璃。_x000a_確認3上毛刷軸心掛置軸承部位軸心磨損，導致軸承無法有效支撐軸心，軸心兩側有斜角，運轉負荷加大。"/>
    <s v="OFF4 洗淨機立上後並未實施過毛刷驅動部點檢_x000a_毛刷軸心掛置軸承部位磨損，軸套無法有效支撐軸心，導致軸心傾斜，馬達負荷加大。"/>
    <s v="1. OFF4 洗淨機原廠無洗淨機毛刷軸心尺寸，故無購入備品。預計10/E前量測軸心尺寸，購入軸心備品並檢查其他軸心與軸承是否有磨損。排入年度修繕計畫中。_x000a_2. 毛刷伺服異常為輕故障，TAS 設備異常會有全區廣播，OFF則是沒有為了確保OFF 洗淨機發生毛刷伺服異常，人員可以立即進行處置會將OFF 洗淨機毛刷伺服異常輕故障，改為重故障，設備立即停機。"/>
    <s v="初回"/>
    <n v="270"/>
    <n v="0"/>
    <n v="708"/>
    <s v="要"/>
    <s v="要"/>
    <s v="要"/>
    <s v="要"/>
    <s v="要"/>
    <s v="要"/>
    <s v="要"/>
    <s v="洗浄機ブラシが定修工事などの点検項目に入っていない設備（ON-TAS、OFF-TAS、OFF切、簡易洗浄機）の洗い出しを実施する。府測定sている場合は"/>
    <x v="0"/>
    <x v="0"/>
    <x v="0"/>
    <x v="1"/>
    <x v="0"/>
    <x v="1"/>
    <x v="2"/>
    <s v="CLOSE"/>
    <s v="CLOSE"/>
    <n v="1"/>
    <m/>
  </r>
  <r>
    <n v="1656"/>
    <x v="234"/>
    <s v="AFK"/>
    <s v="HF"/>
    <s v="J朱峰謀_x000a_K張崇慶_x000a_T陳振遠"/>
    <s v="電氣系"/>
    <s v="洗浄機"/>
    <s v="ADT以外"/>
    <s v="20200921HF　2Br洗浄機塩酸槽駆動CV停止異常rev.1"/>
    <m/>
    <s v="鹽酸Zone#2上游側Spray區間的C/V有異常停止。_x000a_確認到Shaft連結部的Coupling螺栓脫落（5回再発）_x000a_確認該部位的Coupling內部時, 發現Coupling與Key有磨耗。進行Coupling及Key更換。"/>
    <s v="■設備面_x000a_長期使用下、固定Coupling Key的螺栓鬆動導致Key溝槽裡面的Key跑出來,長時間在未確實定位的狀態下稼動, 影響Coupling與Key有磨耗。_x000a_（2017年ON-TAS再稼働之後就沒有更換過了=意味著未經拆解點檢）_x000a_■管理面 _x000a_Coupling部位的螺栓每隔7～8個月進行一次増締、_x000a_但點檢方式不適切。"/>
    <s v="■暫定對策_x000a_　更換Coupling及Key。_x000a_■恒久對策_x000a_　重新審視點檢頻度及點檢方式。_x000a_　a）點檢頻度　  _x000a_　　　有Coupling的位置=鹽酸Zone有10處。其他: 有14處_x000a_　　　鹽酸Zone的點檢頻度: 1回/8個月_x000a_　　　　(確認鹽酸Zone之相關鹽酸移送日程之後實施)_x000a_　　　其他(14處) : 點檢頻度為1回/1年_x000a_　b）點檢方法_x000a_　　　増締時若發現螺栓鬆動則需拆解Coupling並進行內部確認　_x000a_　　    - 製造與設技由2人實施_x000a_    　　- 為了避免點檢出現遺漏、會作成點檢Check Sheet。_x000a_　　　※日常點檢時也須注視驅動Shaft的Coupling動作並確認動作。(確認有無偏心等)"/>
    <s v="再發"/>
    <n v="0"/>
    <n v="0"/>
    <n v="0"/>
    <s v="－"/>
    <s v="－"/>
    <s v="－"/>
    <s v="要"/>
    <s v="要"/>
    <s v="要"/>
    <s v="要"/>
    <s v="ADTは定期的にカップリングの点検を実施しており、増し締めはトルクレンチで管理しているが、トルクレンチ管理方法について各工程で確認する。"/>
    <x v="1"/>
    <x v="1"/>
    <x v="1"/>
    <x v="1"/>
    <x v="0"/>
    <x v="1"/>
    <x v="2"/>
    <s v="CLOSE"/>
    <s v="CLOSE"/>
    <n v="1"/>
    <m/>
  </r>
  <r>
    <n v="1657"/>
    <x v="234"/>
    <s v="ADT"/>
    <s v="KF"/>
    <s v="C鄭嵎駿_x000a_E王文佑_x000a_J朱峰謀_x000a_K張崇慶"/>
    <s v="機械系"/>
    <s v="C/V"/>
    <s v="他拠点報告"/>
    <s v="20200921KF　本線ホッパーゲートロール回転異常"/>
    <s v="20201002　ADTカムクラッチ方針（COLD）rev.1"/>
    <s v="起發生多回H/O Gate Roll 下游側兩支ROLL運轉異常變慢導致SMAP耳折異常欠板流入FT_x000a_起發生多回H/O Gate Roll 全體運轉異常停止導致基板堆疊追撞，且頻率有增加的趨勢_x000a_中班後半段本線H/O Gate Roll運轉異常，製造與機械呼出進行異常對應_x000a_機械對應 : 1.本線H/O GATE驅動CHAIN 下游 Rail磨耗嚴重進行電焊修補 (無備品)_x000a_2.本線增速 #7 (H/O Gate)的Cam Clutch（MZ35）更換"/>
    <s v="1.從磨耗狀態研判軌道與鍊輪距離過近所以軌道一直被過度加壓導致磨耗(從下游數來第3支也有稍微磨耗)在軌道磨耗的狀態下導致鍊條偏移，接著鍊輪也受到牽扯連帶下游的2支滾輪也跟著發生回轉不良_x000a_2.Cam Clutch的Cam打滑引起 Gate C/V一時停止"/>
    <s v="1. 下次冷修變更Cam clutch的型式，排除異常原因_x000a_2. 實施驅動鍊條的張力確認與鍊條軌道點檢，1次/半年。_x000a_3.到冷修為止暫定定期更換Cam clutch(MZ系)，1次/1.5年。_x000a_※CF/EF/JF/KF為對象（YF已拆除Cam clutch）"/>
    <s v="初回"/>
    <n v="150"/>
    <n v="4778.6000000000004"/>
    <n v="0"/>
    <s v="－"/>
    <s v="要"/>
    <s v="要"/>
    <s v="要"/>
    <s v="要"/>
    <s v="－"/>
    <s v="－"/>
    <s v="・MZ系（モータ、H/Oゲート1本目）は1.5年毎に定期交換_x000a_・冷修開始は延期されることがあるので冷修待ちとせず、必ず1.5年で交換する。_x000a_・対策として＃5、＃6に逆転モードをT/Pに追加し、工事日・故障時の待ち時間に逆転を数分間行う。これによりカムの切替わり不良の予防・不良の正常化を試みれるようにする。_x000a_・対策としてMZ45-SS（スプリング強化タイプ）をEFの＃5 or ＃6 に入れて評価（KFは冷修でカムクラッチレス化実施）"/>
    <x v="1"/>
    <x v="0"/>
    <x v="0"/>
    <x v="1"/>
    <x v="0"/>
    <x v="0"/>
    <x v="0"/>
    <s v="CLOSE"/>
    <s v="CLOSE"/>
    <n v="1"/>
    <m/>
  </r>
  <r>
    <n v="1658"/>
    <x v="235"/>
    <s v="尼崎"/>
    <s v="XF"/>
    <s v="Y許仕明_x000a_C鄭嵎駿_x000a_E王文佑_x000a_J朱峰謀_x000a_K張崇慶"/>
    <s v="機械系"/>
    <s v="C/V"/>
    <s v="ADT以外"/>
    <s v="20200926XF　1Br引き込みCV№3モータ異常"/>
    <m/>
    <s v="0:56　 1Br引入發生異常、0:59　 1Br恢復採板　(捨板3分鐘)_x000a_1:05　 確認INV錯誤碼為「E.RHN」, 請求電氣三交代支援。_x000a_※E.RHN＝馬達過負載遮斷(電子Thermal繼電器"/>
    <s v="馬達剎車塊破損(寫真), 剎車無法解除。"/>
    <s v="・ブレーキレスのモーターへ変更。(現在納品待ち)_x000a_※パッドチェーン停止テスト実施。停止精度等問題なし。_x000a_※手動でのブレーキ解除では発塵のリスクが有る為、モーター型式変更。"/>
    <s v="初回"/>
    <n v="7"/>
    <n v="220"/>
    <n v="1110"/>
    <s v="要"/>
    <s v="要"/>
    <s v="要"/>
    <s v="要"/>
    <s v="要"/>
    <s v="－"/>
    <s v="－"/>
    <s v="ブレーキ仕様の駆動モーターを確認する。_x000a_・電気情報として、過去ZF窯で同様の設備異常発生が発生した際に、ブレーキ仕様モーターのブレーキを使用しないで停止できるようにプログラム改善した経緯あり。_x000a_・全ラインで回路を確認する。"/>
    <x v="0"/>
    <x v="0"/>
    <x v="0"/>
    <x v="1"/>
    <x v="0"/>
    <x v="0"/>
    <x v="0"/>
    <s v="CLOSE"/>
    <s v="CLOSE"/>
    <n v="1"/>
    <m/>
  </r>
  <r>
    <n v="1659"/>
    <x v="236"/>
    <s v="ADT"/>
    <s v="CF"/>
    <s v="Y許仕明_x000a_C鄭嵎駿_x000a_E王文佑_x000a_J朱峰謀_x000a_K張崇慶"/>
    <s v="機械系"/>
    <s v="C/V"/>
    <s v="他拠点報告"/>
    <s v="20201007CF　本線橫折機タイミングベルト断裂異常_rev.1"/>
    <m/>
    <s v="工事日作業(其中項目之一，横折時規皮帶點檢時有龜裂狀況，有更換新品)_x000a_17:34　採板開始_x000a_21:33  横吋異常警報發生，三交代人員巡檢發現横折時規皮帶斷裂，聯絡事務所上長及整備人員，並呼出整備人員及設備技術人員對應。_x000a_21:45 Guillotine排外捨板開始。"/>
    <s v="10/7 CF工事日有更換皮帶，疑似備品置放太久劣化品導致不堪使用"/>
    <s v="・預備品在庫時間管理最長:2年。_x000a_・定期壽命管理 (2年-1次)。_x000a_・保管環境的改善。_x000a_　　維持皮帶包裝袋的密封性、並保管在適當的環境當中。_x000a_　　明載入貨日期時間。_x000a_・使用前點檢的周知(補充資料(設技)参照)。"/>
    <s v="初回"/>
    <n v="100"/>
    <n v="2689.8"/>
    <n v="0"/>
    <s v="要"/>
    <s v="要"/>
    <s v="要"/>
    <s v="要"/>
    <s v="要"/>
    <s v="－"/>
    <s v="－"/>
    <s v="保管期限：２年（２年を超えたものは廃棄）を確認する"/>
    <x v="0"/>
    <x v="0"/>
    <x v="0"/>
    <x v="1"/>
    <x v="0"/>
    <x v="0"/>
    <x v="0"/>
    <s v="CLOSE"/>
    <s v="CLOSE"/>
    <n v="1"/>
    <m/>
  </r>
  <r>
    <n v="1660"/>
    <x v="237"/>
    <s v="ADT"/>
    <s v="EF"/>
    <s v="Y許仕明_x000a_C鄭嵎駿_x000a_E王文佑_x000a_J朱峰謀"/>
    <s v="機械系"/>
    <s v="C/V"/>
    <s v="他拠点報告"/>
    <s v="20201013EF　本線FT1-3水平駆動チェーン断裂異常"/>
    <m/>
    <s v="三交代採板人員在本線FT取樣時有聽到異音,回報股長進行確認,確認為本線FT1-3驅動鍊條所造成,因尚未影響生產,故先電話聯絡事務所及整備,待常日班上班再進行對應_x000a_整備聯絡機械進行確認,目視鍊條鍊目有鬆動現象,需進行更換.機械確認備品,待製造聯絡更換時間_x000a_事務所連絡,預定三交代10點收率取樣後,即可進行鍊條更換_x000a_本線FT #1-3停止運轉,造成素板偏移,確認為FT1-3水平驅動鍊條已斷裂,本線進行捨板,後因縱裂發生改由Guillotine捨板"/>
    <s v="斷裂的鍊條使用4年4個月(超過使用管理年限3年)_x000a_連接目及左右連接目都出現嚴重磨損，導致最後承受不了張力的荷重而斷裂。"/>
    <s v="斷裂的鍊條使用4年4個月(超過使用管理年限3年)_x000a_連接目及左右連接目都出現嚴重磨損，_x000a_導致最後承受不了張力的荷重而斷裂。"/>
    <s v="初回"/>
    <n v="25"/>
    <n v="778"/>
    <n v="778"/>
    <s v="要"/>
    <s v="要"/>
    <s v="要"/>
    <s v="要"/>
    <s v="要"/>
    <s v="－"/>
    <s v="－"/>
    <s v="斷裂的鍊條使用4年4個月(超過使用管理年限3年)_x000a_連接目及左右連接目都出現嚴重磨損，_x000a_導致最後承受不了張力的荷重而斷裂。"/>
    <x v="0"/>
    <x v="0"/>
    <x v="0"/>
    <x v="1"/>
    <x v="0"/>
    <x v="0"/>
    <x v="0"/>
    <s v="CLOSE"/>
    <s v="CLOSE"/>
    <n v="1"/>
    <m/>
  </r>
  <r>
    <n v="1661"/>
    <x v="238"/>
    <s v="尼崎"/>
    <s v="XF"/>
    <s v="_x000a_J朱峰謀_x000a_K張崇慶"/>
    <s v="機械系"/>
    <s v="SMAP"/>
    <s v="ADT以外"/>
    <s v="20201015XF　本線SMAP R側タイミングベルト位置ズレによる動作異常"/>
    <m/>
    <s v="37inch落球樣品接觸R側SMAP後發生素板偏移。人員發現R側SMAP有異樣。（SMAP在未完全回來的狀態下待機）_x000a_更換R側SMAP皮帶、下降用調速閥。"/>
    <s v="・下降用的調速閥無法正常調節, 下降達到最大速度, 推測下降時的衝擊造成時規皮帶位置偏移（跳動）。_x000a_・時規皮帶確認有些微龜裂的痕跡。_x000a_　（時規皮帶在前一回工事日有更換過　2020/9/29）"/>
    <s v="・使用用途可能與調速閥不符, 目前正在和設技一同找尋適用的調速閥。"/>
    <s v="初回"/>
    <n v="16"/>
    <n v="0"/>
    <n v="489.96"/>
    <s v="－"/>
    <s v="－"/>
    <s v="－"/>
    <s v="要"/>
    <s v="要"/>
    <s v="－"/>
    <s v="－"/>
    <s v="日常点検にて動作に不具合がないか確認する。_x000a_スピコンについても交換機歴ばない場合は一度交換を検討してください。"/>
    <x v="1"/>
    <x v="1"/>
    <x v="1"/>
    <x v="1"/>
    <x v="0"/>
    <x v="0"/>
    <x v="0"/>
    <s v="CLOSE"/>
    <s v="CLOSE"/>
    <n v="1"/>
    <m/>
  </r>
  <r>
    <n v="1662"/>
    <x v="239"/>
    <s v="AFK"/>
    <s v="DF"/>
    <s v="推進課"/>
    <s v="檢查系"/>
    <s v="TOM3"/>
    <s v="他拠点報告"/>
    <s v="20201025DF　TOM画処PC17、19フリーズ異常"/>
    <m/>
    <s v="TOM3 PC發出異常警報, HMI採板畫面一片紅,顯示捨板中,畫處PC#17當機約3分後自動解除。隨後在11/10、11/14、11/16、11/22, 畫處PC#17、19發生多次當機。 _x000a_工事日更換 畫處処#17、19本體與C巢。(Off-Line調查原因)"/>
    <s v="【推定原因】主機板異常_x000a_‐應為長期使用過於老舊_x000a_畫處PC是2014年DF3開始使用。DF4冷修更換過硬碟、但主機板並無更換履歷"/>
    <s v="1．画処#17、#19のPC交換（本体、Cドライブ）_x000a_2．PAMの画処#17、19の検出欠点を確認＝正常検出しており問題なし。_x000a_確保畫處PC預備機以利隨時更換_x000a_ -線上使用的主機板已停產, _x000a_　取IF品作為PC預備品, 日後供DF/HF使用。（IF3=12chBOX構成）"/>
    <s v="初回"/>
    <n v="21"/>
    <n v="316"/>
    <n v="0"/>
    <s v="要"/>
    <s v="要"/>
    <s v="要"/>
    <s v="要"/>
    <s v="要"/>
    <s v="－"/>
    <s v="－"/>
    <s v="確保畫處PC預備機以利隨時更換_x000a_ -線上使用的主機板已停產, _x000a_　取IF品作為PC預備品, 日後供DF/HF使用。（IF3=12chBOX構成）"/>
    <x v="0"/>
    <x v="0"/>
    <x v="0"/>
    <x v="1"/>
    <x v="0"/>
    <x v="0"/>
    <x v="0"/>
    <s v="CLOSE"/>
    <s v="CLOSE"/>
    <n v="1"/>
    <m/>
  </r>
  <r>
    <n v="1663"/>
    <x v="240"/>
    <s v="ADCH"/>
    <s v="NF"/>
    <s v="Y許仕明_x000a_C鄭嵎駿_x000a_E王文佑_x000a_J朱峰謀_x000a_K張崇慶_x000a_T陳振遠"/>
    <s v="機械系_x000a_電気系"/>
    <s v="移載設備"/>
    <s v="ADT以外"/>
    <s v="20201027NF　ON切移載機NO1ケーブルベア脱落によるケーブル切断"/>
    <m/>
    <s v="ON切NO1移載機發出『昇降　下降位置OVER RUN』警報。現場手動確認, 警報無法重置, 手動移動移載機時發覺Calbeveyor有脱落_x000a_確認到Cableveyor連接到移載機本體的架台有折損, 以及Cableveyor內部配線切斷_x000a_試運転結果在動作等部分並無大問題, 實施自動運轉的採板測試上述運轉時, NO2移載機發生了吸著異常_x000a_原因為NO1移載機被切斷的配線裡面有真空電磁閥配線接錯了;  在確認之前花了不少時間"/>
    <s v="Cableveyor連接到移載機本體的架台有折損, Cable脱落, 脱落後卡在Cableveyor的輔助滾輪上, 導致配線被切斷"/>
    <s v="架台會出現折損, 主要是有一部份未使用6㎜FlatBar補強的關係,至於目前在使用強度上有沒有問題的部分需要再重新確認_x000a_配線錯誤的部分預定由電氣內部重新確認回路的圖面"/>
    <s v="初回"/>
    <n v="1165"/>
    <n v="2.2999999999999998"/>
    <n v="0"/>
    <s v="要"/>
    <s v="要"/>
    <s v="要"/>
    <s v="要"/>
    <s v="要"/>
    <s v="－"/>
    <s v="要"/>
    <s v="NFの設備はADTにはありませんが、日常頻繁に動作するケーブルベア仕様設備（横切機、T/T位置決め機、OFF切機、etc.）については、ボルトの緩みがないかなど工事日で増し締め、点検をお願いします。"/>
    <x v="0"/>
    <x v="0"/>
    <x v="0"/>
    <x v="1"/>
    <x v="0"/>
    <x v="0"/>
    <x v="2"/>
    <s v="CLOSE"/>
    <s v="CLOSE"/>
    <n v="1"/>
    <m/>
  </r>
  <r>
    <n v="1664"/>
    <x v="240"/>
    <s v="AFK"/>
    <s v="TAS"/>
    <s v="Y許仕明_x000a_C鄭嵎駿_x000a_E王文佑_x000a_J朱峰謀_x000a_K張崇慶_x000a_T陳振遠"/>
    <s v="電氣系"/>
    <s v="移載設備"/>
    <s v="ADT以外"/>
    <s v="20201027GUT 洗浄#3 1Pos採板ロボット原点外れ"/>
    <m/>
    <s v="進行G8.5 -&gt; G8.6 JC。_x000a_J/C後由於1Pos PL Changer無法連動, 再次進行G8.6 JC。_x000a_1Pos PL Changer重複發生同樣現象, 手動操作下仍無法正常作動_x000a_電氣Team人員抵達現場, 1Pos PL Changer的軟體確認無異常。_x000a_然後有確認到採板Robot原點跑掉了。_x000a_Robot原點復歸之後, 為了保險起見將PL Changer的原點也進行復歸之後再進行G8.6  J/C, 恢復正常採板。"/>
    <s v="推測原因為J/C時軟體Logic一時出現錯誤導致Robot原點發生偏移。"/>
    <s v="J/C時針對有可能會發生Robot原點偏移的軟體面的部分進行點檢並檢討如何改善軟體_x000a_利用定期工事實施再現性測試, 並確認PL Changer訊號有無異常。"/>
    <s v="初回"/>
    <n v="100"/>
    <n v="0"/>
    <n v="2407"/>
    <s v="－"/>
    <s v="要"/>
    <s v="要"/>
    <s v="要"/>
    <s v="要"/>
    <s v="要"/>
    <s v="要"/>
    <s v="新規世代追加改造の際はマスター書き換えなどに要注意。_x000a_"/>
    <x v="1"/>
    <x v="0"/>
    <x v="0"/>
    <x v="1"/>
    <x v="0"/>
    <x v="1"/>
    <x v="2"/>
    <s v="CLOSE"/>
    <s v="CLOSE"/>
    <n v="1"/>
    <m/>
  </r>
  <r>
    <n v="1665"/>
    <x v="240"/>
    <s v="AFK"/>
    <s v="OFF切"/>
    <s v="T陳振遠"/>
    <s v="電氣系"/>
    <s v="移載設備"/>
    <s v="ADT以外"/>
    <s v="20201117GUT OFF#2振り分けCVサーボ異常rev.1"/>
    <m/>
    <s v="振分C/V Servo異常&quot;警報 發出, 產線停止_x000a_ ③ 時規皮帶張力過強 致使發生 &quot;過負載&quot;_x000a_-&gt; 11/13時規皮帶#1(左側)有異常磨耗, 在更換皮帶時有調整過張力。"/>
    <s v="推測在更換時規皮帶#1時(左側), 為了防止皮帶偏移, 設置時將規皮帶拉得過緊, 導致有2個地方的時規皮帶發生過負載, 終至發出&quot;Servo異常&quot;的警報。"/>
    <s v="1) 工事時確認 時規皮帶有無異常磨耗。 _x000a_2) 在進行時規皮帶更換或張力調整作業時, _x000a_　　-&gt; 將負荷量調至70%以下, 並觀察1週左右。(調整後需確認負荷量有無上昇)_x000a_    -&gt; 若負荷量持續上升, 則需重新調整張力。"/>
    <s v="初回"/>
    <n v="72"/>
    <n v="0"/>
    <n v="560"/>
    <s v="－"/>
    <s v="－"/>
    <s v="－"/>
    <s v="－"/>
    <s v="－"/>
    <s v="要"/>
    <s v="要"/>
    <s v="タイミングベルト交換時とテンション調整作業時、負荷量を70%以下に調整し、約1週間モニタリングするというAFKの対策を参考にする。_x000a_"/>
    <x v="1"/>
    <x v="1"/>
    <x v="1"/>
    <x v="0"/>
    <x v="1"/>
    <x v="1"/>
    <x v="2"/>
    <s v="CLOSE"/>
    <s v="CLOSE"/>
    <n v="1"/>
    <m/>
  </r>
  <r>
    <n v="1666"/>
    <x v="241"/>
    <s v="ADT"/>
    <s v="JF"/>
    <s v="Y許仕明_x000a_C鄭嵎駿_x000a_E王文佑_x000a_J朱峰謀_x000a_K張崇慶_x000a_T陳振遠"/>
    <s v="機械系"/>
    <s v="C/V"/>
    <s v="他拠点報告"/>
    <s v="20201121JF　本線FTCVパッド脱落異常"/>
    <m/>
    <s v="本線FT1-3 PAD CHAIN  PAD有大量脫落狀況，無影響線上採板。_x000a_開始本線捨板，FT斷電開始FT 1-3 PAD CHAIN更換作業。"/>
    <s v="１更換PAD Chain時未預留張力Cylinder 伸長緩衝空間，導致張力惰輪無法有效調節張力，使得pad Chain過鬆而晃動，與週遭鋼構接觸PAD而脫落。_x000a_２機械班人員在點檢過程中，未留意到張力Cylinder已伸長至上限，失去應有的緩衝效果; 且Chain待續伸長後晃動與週遭鋼構接觸"/>
    <s v="更換新Chain對應，更換時將原本長度減短1個鏈目進行安裝，減短後PAD與鋼構距離約12~15mm。運轉測試無干涉狀況"/>
    <s v="初回"/>
    <n v="50"/>
    <n v="1579"/>
    <n v="0"/>
    <s v="要"/>
    <s v="要"/>
    <s v="要"/>
    <s v="要"/>
    <s v="要"/>
    <s v="要"/>
    <s v="要"/>
    <s v="１更換Chain時，緩衝Cylinder需有大於125mm(cylinder行程250mm)的緩衝空間(註)以Chain 容許伸長量為1.5%計算 ;最長 PAD Chain 約為7500mm, 可容許值為≒112.5mm。_x000a_２修繕計畫内加註說明：除原先確認鏈條的張力及磨耗狀況外，追加張力惰輪的位置確認。"/>
    <x v="0"/>
    <x v="0"/>
    <x v="0"/>
    <x v="1"/>
    <x v="0"/>
    <x v="1"/>
    <x v="2"/>
    <s v="CLOSE"/>
    <s v="CLOSE"/>
    <n v="1"/>
    <m/>
  </r>
  <r>
    <n v="1667"/>
    <x v="242"/>
    <s v="ADT"/>
    <s v="JF"/>
    <s v="Y許仕明_x000a_C鄭嵎駿_x000a_E王文佑_x000a_J朱峰謀_x000a_K張崇慶_x000a_T陳振遠"/>
    <s v="電氣系"/>
    <s v="帯電装置"/>
    <s v="ADT内対応"/>
    <s v="20201123（ADT内共有）　帯電バー破損"/>
    <s v="20201123（ADT内共有）【ADT】ｼｼﾄﾞｽﾀﾁﾗｰ型番＆帯電バー長さ調査201904点検"/>
    <s v="1Br 1P帯電装置異常（トリップ）×2　本日設技にて点検し、端子が腐食していたため交換実施他POSも工事日に確認予定"/>
    <m/>
    <m/>
    <s v="初回"/>
    <n v="0"/>
    <n v="0"/>
    <n v="0"/>
    <s v="要"/>
    <s v="要"/>
    <s v="要"/>
    <s v="要"/>
    <s v="要"/>
    <s v="要"/>
    <s v="要"/>
    <s v="各工程でJF同様の不具合があれば、点検内容に「異常あり」と記載する。_x000a_電流値が上昇してきた場合、配線断裂やBar本体のCrack等の問題を早期発見できる記録表に電流値も追加する。_x000a_帯電装置AMPにはカタログの通り、過電流検知時に外部へ出力する機能がありますので、この出力をPLC側で受けて、異常警報が出力できる。_x000a_暫定で1mA管理で現場から情報が上がるように検討をお願いします。_x000a_※一番心配しているのは配線が切れかかっていて火災になることや、紙への電着が低下していて不具合が多発することを未然に防止する。"/>
    <x v="0"/>
    <x v="0"/>
    <x v="0"/>
    <x v="1"/>
    <x v="0"/>
    <x v="1"/>
    <x v="0"/>
    <s v="CLOSE"/>
    <s v="CLOSE"/>
    <n v="0.8571428571428571"/>
    <m/>
  </r>
  <r>
    <n v="1668"/>
    <x v="243"/>
    <s v="ADT"/>
    <s v="YF"/>
    <s v="Y許仕明_x000a_C鄭嵎駿_x000a_E王文佑_x000a_J朱峰謀_x000a_K張崇慶_x000a_T陳振遠"/>
    <s v="機械系"/>
    <s v="BCP"/>
    <s v="ADT内対応"/>
    <s v="20201208YF　1BRバーコードインク漏れ異常"/>
    <m/>
    <s v="整備人員在工事日停機復歸時，發現BCD有油墨洩漏情況(圖一)，立即連絡上長，並進行相關油墨清除!_x000a_確認異常漏墨為循環PUMP組內的供給幫浦頭零件組膜片破損導致"/>
    <s v="循環PUMP組內的供給幫浦頭零件組膜片破損(循環PUMP組前回更換日期:2019/5/20)_x000a_"/>
    <s v="業者建議可1.5年單獨針對供給﹑回收幫浦頭進行更換"/>
    <s v="初回"/>
    <n v="0"/>
    <n v="0"/>
    <n v="0"/>
    <s v="要"/>
    <s v="要"/>
    <s v="要"/>
    <s v="要"/>
    <s v="要"/>
    <s v="要"/>
    <s v="-"/>
    <s v="各工程調査の結果、YFだけがインク漏れが発生してている。ダイヤフラム弁は消耗品としてメーカが推奨とする1.5年/回とする。_x000a_CF、EFはインクは漏れていないが定期交換を実施している一方で、JF、KF、TASにおいては手ダイヤフラムポンプの定期交換も実施していない状況であるため、ポンプ劣化の要因を調査依頼する。_x000a_また工程ごとに対応が異なっている部分については統一することが望ましいので要検討。"/>
    <x v="0"/>
    <x v="0"/>
    <x v="0"/>
    <x v="1"/>
    <x v="0"/>
    <x v="1"/>
    <x v="0"/>
    <s v="CLOSE"/>
    <s v="CLOSE"/>
    <n v="1"/>
    <m/>
  </r>
  <r>
    <n v="1669"/>
    <x v="244"/>
    <s v="尼崎"/>
    <s v="XF"/>
    <s v="Y許仕明_x000a_C鄭嵎駿_x000a_E王文佑_x000a_J朱峰謀_x000a_K張崇慶_x000a_T陳振遠"/>
    <s v="機械系"/>
    <s v="T/T"/>
    <s v="ADT以外"/>
    <s v="20201216XF 5Posターンテーブル動作異常"/>
    <m/>
    <s v="5Pos　P/L仕上時發生Trun Table Over Run。_x000a_現場確認在途中異常停止。※在T/T正轉動作下 異常停止_x000a_發現T/T車輪的軸Pin已近脫落狀態(圖1), 開始進行復歸作業。_x000a_另外也一併預防性更換回收幫浦頭(同NG幫浦頭同期品)"/>
    <s v="T/T車輪 軸Pin上面焊接的固定板脫落, 導致Pin已近脫落狀態; T/T在軸Pin快脫離的狀態下 回轉, 與mechanical stopper(OverRun用)發生碰撞後停止作動。_x000a_車輪軸Pin固定板的脫落原因不明, 推測T/T回轉時的震動也有引發焊接處斷裂的疑慮。_x000a_※該設備自XF1開始使用至今_x000a_※相較於4P, 5P回轉時的振動較大。_x000a_馬達額定電流為14.0A, 4P_2.9A/5P_3.8A 相對來說5P稍高。"/>
    <s v="・軸Pin與固定板焊接斷裂的部分進行重新焊接後復歸。_x000a_・5P振動較大的部分, 預定下回工事日針對車輪的走行軌道進行點檢・清掃"/>
    <s v="初回"/>
    <n v="0"/>
    <n v="0"/>
    <n v="0"/>
    <s v="要"/>
    <s v="要"/>
    <s v="要"/>
    <s v="要"/>
    <s v="要"/>
    <s v="要"/>
    <s v="-"/>
    <s v="要請負責該項設備的擔當確實進行點檢。_x000a_本件事T/T車輪部的軸Pin端部焊接有固定用的Plate，但是焊接脫落，導致Pin掉落打到機械止動器發生不具和。_x000a_　對象設備_x000a_　　包裝：T/T設備(含TAS)_x000a_　　點檢：軸Pin端部有焊接固定用Plate_x000a_　　方法：為了不要漏掉點檢，請將設備追加至點檢LIST上。點檢後，_x000a_　　　　　請拍照作為紀錄。期限：3月31日"/>
    <x v="0"/>
    <x v="0"/>
    <x v="0"/>
    <x v="1"/>
    <x v="0"/>
    <x v="1"/>
    <x v="0"/>
    <s v="CLOSE"/>
    <s v="CLOSE"/>
    <n v="1"/>
    <m/>
  </r>
  <r>
    <n v="1670"/>
    <x v="245"/>
    <s v="ADCH"/>
    <s v="OF"/>
    <s v="Y許仕明_x000a_C鄭嵎駿_x000a_E王文佑_x000a_J朱峰謀_x000a_K張崇慶"/>
    <s v="系統系"/>
    <s v="RMS"/>
    <s v="ADT以外"/>
    <s v="20201222OF　RMSフリーズに起因するACE停止異常rev1"/>
    <m/>
    <s v=" 发生「TOM3速度差异常」「WI Pulse同期异常」。制品切出停止，开始舍板。包装制御盘室ACE的画面弹出故障通知。（内容不明）_x000a_在对ACE（#2使用中）进行重启的过程中开机画面卡住了。_x000a_ATSC担当者联络表示无法远程连接RMS，在确认RMS PC时硬盘显示灯闪烁。显示器画面黑屏、鼠标的光标操作迟钝。_x000a_怀疑是RMS的问题，按住PC电源键进行强制重启。14:21 又将ACE从#1切替回#2（恢复成一开始的情况）"/>
    <s v="推测是RMS的硬盘发生了某种异常导致ACE无法连接RMS。ACE⇔RMS间的文件无法同步，ACEWindows的内存使用量增加，导致ACE停止。_x000a_※RMS,ACE的切替是按半年一次来实施的，上一回是2020年10月。"/>
    <s v="调查RMS的硬盘有没有问题，以及准备备品进行切替。（下回工事日）"/>
    <s v="初回"/>
    <n v="62"/>
    <n v="2140"/>
    <n v="0"/>
    <s v="要"/>
    <s v="要"/>
    <s v="要"/>
    <s v="要"/>
    <s v="要"/>
    <s v="-"/>
    <s v="-"/>
    <s v="RMSのHDD問題有無調査するようなので情報があれば共有しますが、異常発生の際はおよびバックアップを取って新品に切り替えしてください。"/>
    <x v="0"/>
    <x v="0"/>
    <x v="0"/>
    <x v="1"/>
    <x v="0"/>
    <x v="0"/>
    <x v="0"/>
    <s v="CLOSE"/>
    <s v="CLOSE"/>
    <n v="1"/>
    <m/>
  </r>
  <r>
    <n v="1671"/>
    <x v="246"/>
    <s v="ADT"/>
    <s v="CF"/>
    <s v="Y許仕明_x000a_C鄭嵎駿_x000a_E王文佑"/>
    <s v="機械系"/>
    <s v="SMAP"/>
    <s v="他拠点報告"/>
    <s v="20201225CF　本線SMAPシリンダー固定軸断裂"/>
    <m/>
    <s v="有發生引入横寸異常警報，為RE部位的欠板；判斷可能跟設備干涉有關，故進行現場設備確認。_x000a_持續觀察發現右側SMAP的待機位置較低的發生情況，頻率有變高的趨勢，故有進行手動1 CYCLE後，待機位置可回復到正常水平位置。由於發生頻度變為每3枚1次。_x000a_發現SMAP的氣壓缸固定軸下游側有斷裂的情況，須進行更換。_x000a_機械協助人員到場，開始協助更換右側SMAP氣壓缸。"/>
    <s v="初步判定為SMAP氣壓缸的固定軸卡死，造成斷裂異常_x000a_1、軸心與固定座都是Fe(不給油Type)，沒有潤滑導致軸心卡住滑動困難，研判初期可能先出現裂痕，最後軸心不堪負荷而扭斷｡_x000a_2、導入安裝時，軸心固定不佳就出現滑動性不佳嗎? (次回工事日點檢)。"/>
    <s v="1、Cylinder軸心的固定座Type變更追加有軸套。_x000a_2、SMAP年度修繕計畫(1次/6個月)--維持不變。_x000a_ ※但是追加軸心磨損有無的點檢及追加潤滑實施。_x000a_3、次回CF工事日點檢 (右側Cylinder手動點檢軸心滑動性)。"/>
    <s v="初回"/>
    <n v="130"/>
    <n v="415.35"/>
    <n v="0"/>
    <s v="要"/>
    <s v="要"/>
    <s v="要"/>
    <s v="-"/>
    <s v="-"/>
    <s v="-"/>
    <s v="-"/>
    <s v="同一機構のYF、EFにおいては、CF同様の対策を実施する。ブッシュを取り付けても定期的な給脂で管理すること。"/>
    <x v="0"/>
    <x v="0"/>
    <x v="0"/>
    <x v="0"/>
    <x v="1"/>
    <x v="0"/>
    <x v="0"/>
    <s v="CLOSE"/>
    <s v="CLOSE"/>
    <n v="1"/>
    <m/>
  </r>
  <r>
    <n v="1672"/>
    <x v="247"/>
    <s v="ADT"/>
    <s v="EF"/>
    <s v="Y許仕明_x000a_C鄭嵎駿_x000a_E王文佑_x000a_J朱峰謀_x000a_K張崇慶_x000a_T陳振遠"/>
    <s v="電氣系"/>
    <s v="バーコード"/>
    <s v="ADT内対応"/>
    <s v="20201227　EF窯2BrBC現物ID重複異常"/>
    <s v="20201227EF　2BrBC現物ID重複異常"/>
    <s v="OFF切4でNEW0125259（G6→G5；BC消し流動）生産時、バーコードID重複異常が発生。マニュアル通りに設備内の基板を廃棄処理したとき、素板基板2枚に同じBCID№を発見（現物保管）した。既に設備内の基板はBCを消しているため、同一IDが3枚あることが判明。"/>
    <s v="補足資料参照_x000a_發生原因有可能是條碼機的印字指令未被更新, 但這個部分因Local側的詳細警報出力被Reset 所以無法調查。_x000a_而條碼機在ID重複時 有發出異常警報, 這應該是因為條碼機異常時 PLC傳輸過來的受信ID 未正常更新。"/>
    <s v="現狀EF窯發生異常時只會有警報出力。會再進行捨板改造。_x000a_CF窯回路確認過有問題, 會再進行修正。"/>
    <s v="初回"/>
    <n v="0"/>
    <n v="0"/>
    <n v="0"/>
    <s v="要"/>
    <s v="要"/>
    <s v="要"/>
    <s v="要"/>
    <s v="要"/>
    <s v="要"/>
    <s v="-"/>
    <s v="讀取異常強制採板_x000a_此式樣在讀取異常(Error）或讀取不一致時 還是會採板。_x000a_可正常讀取但不一致的硝子 會有ID重複等問題, 應確實捨板。_x000a_・當BC Reader讀入的BC內容 與PLC傳輸過來的指示不一致時會有警報發報、該基板會被強制廢棄。_x000a_基本上 製造會以捨板的方式下去運用。讀取Error多發時會取樣並以Handy Reader確認是否可讀取, 並經過事務所判斷能否正常使用。_x000a_→よって、読み取り異常品を採板した場合は、必ずOFF切後にTAS検査流動とする。_x000a_※Reader読み取り異常と、不一致が現状同じ、”ﾊﾞｰｺｰﾄﾞﾘｰﾀﾞｰ異常”で出力されているので、読み取りError異常と不一致異常の警報に分けて出力する。_x000a_※TASは警報名称の識別が明確であることを確認する。"/>
    <x v="0"/>
    <x v="0"/>
    <x v="0"/>
    <x v="1"/>
    <x v="0"/>
    <x v="1"/>
    <x v="0"/>
    <s v="CLOSE"/>
    <s v="CLOSE"/>
    <n v="1"/>
    <m/>
  </r>
  <r>
    <n v="1673"/>
    <x v="248"/>
    <s v="尼崎"/>
    <s v="XF"/>
    <s v="Y許仕明_x000a_C鄭嵎駿_x000a_E王文佑_x000a_J朱峰謀_x000a_K張崇慶_x000a_T陳振遠"/>
    <s v="機械系"/>
    <s v="油圧P"/>
    <m/>
    <s v="20210107XF　本線油圧ポンプ異常停止"/>
    <m/>
    <s v="採板中、油壓Pump異常停止（過負載異常　33.13A、116.6V　（正常在30A 左右推移）_x000a_設技點檢馬達部位時確認到軸部位有偏芯的現象（Casing也有磨耗產生鐵粉）　⇒　開始進行馬達更換作業_x000a_※板裂或橫折欠板在馬達更換時無法在本線捨板, 所以改由Guillotine・S－END處理。"/>
    <s v="Chain Coupling長年在未確實Grease給脂的狀態下持續使用的結果、Grease乾枯變硬且鍊條也有鏽蝕的現象。_x000a_鏈條 失去原本的彈性度之後 間隙變小。 鏈輪・培林外圈產生摩耗, 甚至造成馬達軸部偏芯。_x000a_補充：該馬達自2013年起使用了7年、期間未進行給脂"/>
    <s v="這次的Chain Coupling的使用說明書上面有明確記載需_x000a_「每年補充Grease」、日後會以1回/年的頻度進行保養。"/>
    <s v="初回"/>
    <n v="0"/>
    <n v="0"/>
    <n v="0"/>
    <s v="要"/>
    <s v="要"/>
    <s v="要"/>
    <s v="要"/>
    <s v="要"/>
    <s v="-"/>
    <s v="-"/>
    <s v="「每年補充Grease」、日後會以1回/年的頻度進行保養。"/>
    <x v="0"/>
    <x v="0"/>
    <x v="0"/>
    <x v="1"/>
    <x v="0"/>
    <x v="0"/>
    <x v="0"/>
    <s v="CLOSE"/>
    <s v="CLOSE"/>
    <n v="1"/>
    <m/>
  </r>
  <r>
    <n v="1674"/>
    <x v="249"/>
    <s v="ADT"/>
    <s v="YF"/>
    <s v="Y許仕明_x000a_C鄭嵎駿_x000a_E王文佑_x000a_J朱峰謀_x000a_K張崇慶"/>
    <s v="機械系"/>
    <s v="P詰め機"/>
    <s v="ADT内対応"/>
    <s v="20210129YF　（ADT内共有）1POS Ｐ詰機シリンダー油漏れ"/>
    <m/>
    <s v="今日人員進行設備巡檢(14:30)時，發現1POS P詰機油壓缸漏油(漏油寫真如下)聯絡設備技術人員立會確認後，需進行油壓缸更換(預計2~3小時)_x000a_預計作業時間：15:30~18:30"/>
    <s v="油壓缸前回更換時間：2013.12.12（7年1か月）"/>
    <s v="経年劣化？"/>
    <s v="初回"/>
    <n v="0"/>
    <n v="0"/>
    <n v="0"/>
    <s v="要"/>
    <s v="要"/>
    <s v="要"/>
    <s v="-"/>
    <s v="-"/>
    <s v="-"/>
    <s v="-"/>
    <s v="各窯、各POSは点検してください。Cylinderの耐用年数、使用頻度に応じて交換を検討してください。"/>
    <x v="0"/>
    <x v="0"/>
    <x v="0"/>
    <x v="0"/>
    <x v="1"/>
    <x v="0"/>
    <x v="0"/>
    <s v="CLOSE"/>
    <s v="CLOSE"/>
    <n v="1"/>
    <m/>
  </r>
  <r>
    <n v="1675"/>
    <x v="250"/>
    <s v="ADT"/>
    <s v="JF"/>
    <s v="J朱峰謀_x000a_K張崇慶_x000a_T陳振遠"/>
    <s v="機械系"/>
    <s v="紙巻機"/>
    <s v="ADT内対応"/>
    <s v="20210201JF　（ADT内共有）2BR紙卷機紙送りローラー減速機異常"/>
    <m/>
    <s v="2BR準備進行G8 J/C G7.5作業準備。_x000a_ 2BR 紙卷機發生卡紙狀況，三交代進行排除時，切刀部出口皮帶無法順利將合紙送出，切替1BR G8專採，聯絡整備協助確認。_x000a_整備到場確認發現切刀前送紙ROLL部伺服馬達有運轉，但該聯軸器與切刀前送紙ROLL沒有被驅動，聯絡機械到場對應。_x000a_機械確認切刀前送紙ROLL部伺服馬達減速機與聯軸器有空轉狀況，重新鎖緊聯軸器仍無效。更換伺服馬達減速機與聯軸器對應。"/>
    <s v="待機械確認原因後,再行聯絡_x000a_該減速機無更換紀錄　使用前間:2010.05使用至今_x000a_泉製切刀前送紙ROLL部伺服馬達減速機異常發生位置。"/>
    <s v="待機械確認原因後,再行聯絡"/>
    <s v="初回"/>
    <n v="0"/>
    <n v="33.9"/>
    <n v="0"/>
    <s v="-"/>
    <s v="-"/>
    <s v="-"/>
    <s v="要"/>
    <s v="要"/>
    <s v="要"/>
    <s v="-"/>
    <s v="待機械確認原因後,再行聯絡"/>
    <x v="1"/>
    <x v="1"/>
    <x v="1"/>
    <x v="1"/>
    <x v="0"/>
    <x v="1"/>
    <x v="0"/>
    <s v="CLOSE"/>
    <s v="CLOSE"/>
    <n v="1"/>
    <m/>
  </r>
  <r>
    <n v="1676"/>
    <x v="251"/>
    <s v="AFK"/>
    <s v="HF"/>
    <s v="Y許仕明_x000a_C鄭嵎駿_x000a_E王文佑_x000a_J朱峰謀_x000a_K張崇慶"/>
    <s v="機械系"/>
    <s v="採板設備"/>
    <s v="ADT以外"/>
    <s v="20210203HF　2Br反転ロボット1Bバランサユニットロッド部折損異常"/>
    <m/>
    <s v=" 3交代作業者Aはパトロールl時に反転機の周辺で普段とは違う音がしたので、反転機部を確認を行ったところ、反転機1BのL軸に設置されているバランサユニットの軸端部が折損しており、ロボットの動作中にL軸とバランサユニットが衝突し音が出ていた。_x000a_設備技術ではバランサユニットをL軸にテープにてに固定を実施。_x000a_負荷率がいきなり増加する可能性があることからバランサユニットの交換を決定。"/>
    <s v="長期使用による摩耗で折損した可能性もある。（ロッド動作が上下の動きの他に、前後に動く程摩耗していたと推測。ロット下部に鉄粉が落ちていた）_x000a_ロボット型式: YR-UP350N-A10_x000a_バランサユニット形式: HW9170742-B_x000a_※当該ロボットは2009年2月から使用品"/>
    <s v="暫定対策　_x000a_　明確な原因がわからない状態なので、下記の定期点検から状態を確認 (全窯共通)_x000a_　イ) 点検頻度　 _x000a_　　　1回/月(定修工事)頻度で点検_x000a_　ロ)点検方法_x000a_　　　外部変形および異常点の確認（ガタ確認）_x000a_       下部の鉄粉有無_x000a_   ハ)開始日 : 2月定修工事~"/>
    <s v="初回"/>
    <n v="49"/>
    <n v="1624"/>
    <n v="0"/>
    <s v="-"/>
    <s v="要"/>
    <s v="要"/>
    <s v="要"/>
    <s v="要"/>
    <s v="要"/>
    <s v="-"/>
    <s v="（安川見解）_x000a_バランサーのシャフトは、5006(Oilless bearing)を２個使用して、出/戻りを行っている。工場出荷時のバランサーのシャフト径はφ28。_x000a_5006のオイルレスベアリングの摩耗、シャフトの摩耗が発生した時は、ガタが発生するため、他に同型式のロボットがある場合は、今回交換を行ったバランサーと比較できる。"/>
    <x v="1"/>
    <x v="0"/>
    <x v="0"/>
    <x v="1"/>
    <x v="0"/>
    <x v="1"/>
    <x v="0"/>
    <s v="CLOSE"/>
    <s v="CLOSE"/>
    <n v="1"/>
    <m/>
  </r>
  <r>
    <n v="1677"/>
    <x v="252"/>
    <s v="ADT"/>
    <s v="CF"/>
    <s v="Y許仕明_x000a_C鄭嵎駿_x000a_E王文佑_x000a_J朱峰謀_x000a_K張崇慶"/>
    <s v="機械系"/>
    <s v="H/0 Br"/>
    <s v="他拠点報告"/>
    <s v="20210226CF（ADT内共有）1Brホッパー上流側ゲート開閉異常"/>
    <m/>
    <s v="良品捨板中”警報發生，三交代/整備確認1BR H/O無法關閉。_x000a_設備技術(電氣/機械)更換電磁閥後恢復正常開關。"/>
    <s v="設備技術確認後，電磁閥的內部Piston斷裂導致作動不良，導致此回異常的發生。"/>
    <s v="目前原因:不明(使用約7個月)，聯絡SMC協助確認中"/>
    <s v="初回"/>
    <n v="10"/>
    <n v="0"/>
    <n v="0"/>
    <s v="要"/>
    <s v="要"/>
    <s v="要"/>
    <s v="要"/>
    <s v="要"/>
    <s v="-"/>
    <s v="-"/>
    <s v="聯絡SMC協助確認中"/>
    <x v="0"/>
    <x v="0"/>
    <x v="0"/>
    <x v="1"/>
    <x v="0"/>
    <x v="0"/>
    <x v="0"/>
    <s v="CLOSE"/>
    <s v="CLOSE"/>
    <n v="1"/>
    <m/>
  </r>
  <r>
    <n v="1678"/>
    <x v="253"/>
    <s v="AFK"/>
    <s v="OFF切"/>
    <s v="T陳振遠"/>
    <s v="機械系"/>
    <s v="タイミングベルト"/>
    <s v="ADT以外"/>
    <s v="20210301GUT OFF#2 振分コンベアー異常報告"/>
    <s v="20210301GUT OFF#2 振分コンベアー異常報告OFF切CVプーリ芯出しついて"/>
    <s v="振分C/V払い出し異常のアラームが繰り返し発生_x000a_　・過負荷 - 200以上_x000a_　・ベルトの駆動がスムーズではない"/>
    <s v="振分C/V #2(中央)のベルトプリーベアリングの長期使用による老朽化(4年以上使用)によって、ベアリングが摩耗し偏りが生じた。この時プーリーのガイド部と接触した事により過負荷が発生したと思われる。　"/>
    <s v=" 交換周期(1回/4年)を設定して全数交換実施(設備Tと協議済み)　。_x000a_又、T.P画面のサーボの負荷率のアラーム設定、200が15秒以300が5秒以上でアラームを発生させるようにした。"/>
    <s v="初回"/>
    <n v="122"/>
    <n v="0"/>
    <n v="448"/>
    <s v="-"/>
    <s v="-"/>
    <s v="-"/>
    <s v="-"/>
    <s v="-"/>
    <s v="-"/>
    <s v="要"/>
    <s v="・COLD横切機のプーリーについても点検方法、交換頻度について確認してください。_x000a_・OFF切においては冷修工事という定義がありませんので、ベルトに不具合が発生した場合はプーリーの交換も念頭に実施してください。_x000a_・AFK は1回/4年交換するという対策になっていますが、生産ライン数、ベルト本数、プーリー個数で判断すると現実的な数量ではないため、負荷率、錆、異音、偏芯、ベルトテンション、ベルトの偏り、ガラス荷重負荷の状態なども考慮してください。"/>
    <x v="1"/>
    <x v="1"/>
    <x v="1"/>
    <x v="0"/>
    <x v="1"/>
    <x v="0"/>
    <x v="2"/>
    <s v="CLOSE"/>
    <s v="CLOSE"/>
    <n v="1"/>
    <m/>
  </r>
  <r>
    <n v="1679"/>
    <x v="254"/>
    <s v="ADT"/>
    <s v="YF"/>
    <s v="Y許仕明_x000a_C鄭嵎駿_x000a_E王文佑_x000a_J朱峰謀_x000a_K張崇慶"/>
    <s v="機械系"/>
    <s v="C/V本線"/>
    <s v="他拠点報告"/>
    <s v="20210307YF　本線#58~64 CV停止異常"/>
    <m/>
    <s v="三交代股長巡檢時，發現本線MAIN LINE ROLL #58-#64停止異常。_x000a_ GUILLOTINE捨板，設備技術人員進行異常原因確認及對應。"/>
    <s v="1.Main Line Shaft驅動鏈輪的固定螺絲鬆脫，鏈輪位移從鍵槽滑脫空轉造成傳動不能。_x000a_※定期點檢有，前回2020/11/17 (點檢頻度 : 1回/半年)_x000a_2.鏈輪固定螺絲鎖付沒有使用螺絲固定劑進行固定，造成運轉中固定螺絲鬆脫。"/>
    <s v="1.鏈輪固定螺絲塗抹固定劑後鎖付，其餘再增締_x000a_2.相關設備點檢並重新上固定膠。_x000a_予防処置_x000a_1.現場全數相關設備點檢並重新上固定膠。_x000a_2.鏈輪兩側追加固定環，避免鏈輪位移(第二道保險)。"/>
    <s v="初回"/>
    <n v="145"/>
    <n v="3578"/>
    <n v="0"/>
    <s v="要"/>
    <s v="要"/>
    <s v="要"/>
    <s v="要"/>
    <s v="要"/>
    <s v="-"/>
    <s v="-"/>
    <s v="定期パトロールで回転不良、速度差がないか改めて点検を実施する。_x000a_各課の担当者会議にて点検状況を共有する。"/>
    <x v="0"/>
    <x v="0"/>
    <x v="0"/>
    <x v="1"/>
    <x v="0"/>
    <x v="0"/>
    <x v="0"/>
    <s v="CLOSE"/>
    <s v="CLOSE"/>
    <n v="1"/>
    <m/>
  </r>
  <r>
    <n v="1680"/>
    <x v="255"/>
    <s v="AFK"/>
    <s v="HF"/>
    <s v="C鄭嵎駿_x000a_E王文佑_x000a_J朱峰謀_x000a_K張崇慶_x000a_T陳振遠"/>
    <s v="電氣系"/>
    <s v="採板設備"/>
    <s v="ADT以外"/>
    <s v="20210312HF　反転移載ロボットS軸サーボエンコーダ異常"/>
    <m/>
    <s v="2Br反轉機2A異常停止(警報内容:Reversing~Transportation Reversing Robot 2A Alarm（反轉~搬送反轉Robot2A異常） )。_x000a_20:15 三交代作業員抵達2Br反轉機進行現場確認。懷疑是吸著異常、先將中置台上的玻璃強制廢棄、後續將電源從OFF狀態切成電源ON但無法供電。 _x000a_20:40  Robot控制盤電源進行RESET、原點復歸(Teaching Mode)並恢復稼働, 但仍有異常再發。 (警報内容: 1326 / Robot1 [S-URBT] / DEFECTIVE ENCODER ABSOLUTE DATA（1326 Robot1 [S-URBT] 不良Encorder絶對DATA）)_x000a_21:20  依照異常時的對應方式進行原點復歸手動操作(Teaching Mode)、仍有異常再發。_x000a_22:10  電氣的3交代人員判斷為S軸Encorder異常並進行更換(與出勤後的電氣整備人員一同對應)。"/>
    <s v="手動操作下仍無法取得Robot數值（S軸）、_x000a_由於無法正常動作、判斷為伺服馬達Encorder異常。_x000a_再加上這Robot自HF建設時開始使用、一直到發生異常為止這S軸的Encorder皆無任何_x000a_更換履歷、所以也有可能是S軸Encorder内部零件在長期使用下出現異常(劣化)。_x000a_（AFK人員確認過Encorder內部, 不過並無粉塵, 培林亦無特別異常之處。）_x000a_※此Robot的出廠日期為2006年, 2012年從高砂移管給HF使用。"/>
    <s v="■暫定對策_x000a_為了釐清異常原因, 有依賴Robot廠商（安川）針對異常Encorder進行調查。_x000a_(預定21年6月會有結果出來)。在明確的原因釐清之前, 後續在3/23工場日時將其他反轉＆移載Robot的各軸也進行了Encorder更換作業。（1A：L軸、2B：S軸とR軸　計3個）_x000a_■恒久對策_x000a_ 實施反轉Robot各軸的Encorder更新(定修工事時)。 _x000a_Robot 每台有6個Encorder(反轉Robot共計4台=24個)。 (預定2022年為止可完成) "/>
    <s v="初回"/>
    <n v="96"/>
    <n v="2937"/>
    <n v="0"/>
    <s v="-"/>
    <s v="要"/>
    <s v="要"/>
    <s v="要"/>
    <s v="要"/>
    <s v="要"/>
    <s v="-"/>
    <s v="《Robot廠商安川産業的見解》_x000a_Encorder壽命容易受到現場環境的影響(温度、濕度、使用頻度等)、無法制定明確的壽命。為此、安川之預防保全提案為 在超過Servo投入時數：36,000H時進行大檢修, 或是提供Encorder劣化診斷服務。_x000a_【其他情報】_x000a_Encorder劣化原因: 大半是因為發光二極體劣化伴隨的光量低下、或是受光側IC劣化不良所致。"/>
    <x v="1"/>
    <x v="0"/>
    <x v="0"/>
    <x v="1"/>
    <x v="0"/>
    <x v="1"/>
    <x v="0"/>
    <s v="CLOSE"/>
    <s v="CLOSE"/>
    <n v="1"/>
    <m/>
  </r>
  <r>
    <n v="1681"/>
    <x v="256"/>
    <s v="AFK"/>
    <s v="FF"/>
    <s v="C鄭嵎駿_x000a_E王文佑_x000a_J朱峰謀_x000a_K張崇慶_x000a_T陳振遠"/>
    <s v="電氣系"/>
    <s v="採板設備"/>
    <s v="ADT以外"/>
    <s v="20210319FF　2Br6Pos採板ロボットS軸ケーブル断線異常"/>
    <m/>
    <s v=" 03:38 G8.5生産時發生6Pos’Robot異常警報。_x000a_ 04:00 3Pos’ (1.2品種/ LE SP : A-D → 1.2品種/ LE SP : A-E變更) 1Br → 2Br採板切替。_x000a_ 04:20 ~ Robot電源Reset之後, 以手動確認仍出現同樣的現象。_x000a_ 04:40 ~ 準備並更換Servo AMP, 但仍發生同樣現象。_x000a_ 05:30 ~ S軸Servo Motor暫設連結並測試, 但發生同樣現象。_x000a_06:30 ~  呼出整備並進行cable交換。"/>
    <s v="1. S軸電源Cable斷線。_x000a_Cableveyor的固定架台在重複動作下偏移, Cableveyor架台的固定束帶斷裂, _x000a_ cable與軸的電源cable之間相互摩擦 導致斷線。_x000a_2. FF新規設置時, 從其他據點移動設置時的內部狀態並不明確。"/>
    <s v="1. 定修工事日確認#3、4、5 Pos' Cableveyor的固定狀態_x000a_ Cableveyor內cable的損傷程度無法以目視確認, 主要會先拆下Cover_x000a_再確認Cableveyor 固定架台有無偏移。_x000a_ 2. 重新審視 Cableveyor內部 Cable仕舞方法並修正。"/>
    <s v="再發"/>
    <n v="3"/>
    <n v="92.31"/>
    <n v="0"/>
    <s v="-"/>
    <s v="要"/>
    <s v="要"/>
    <s v="要"/>
    <s v="要"/>
    <s v="要"/>
    <s v="-"/>
    <s v="台湾安川、珊華のヒヤリングでも経験がなく、点検後に不具合が発生した場合の補償ができない。_x000a_CF、EF、TASは年次点検の安川に点検項目追加を依頼する。_x000a_AFK同様の設備、採板条件のJFは工事日ごとに粉塵を確認し、安川の年次点検項目に追加する。_x000a_設備異常が発生した場合は、予備品のユニットごと交換できる体制は整っている。"/>
    <x v="1"/>
    <x v="0"/>
    <x v="0"/>
    <x v="1"/>
    <x v="0"/>
    <x v="1"/>
    <x v="0"/>
    <s v="CLOSE"/>
    <s v="CLOSE"/>
    <n v="1"/>
    <m/>
  </r>
  <r>
    <n v="1682"/>
    <x v="257"/>
    <s v="ADT"/>
    <s v="CF"/>
    <s v="Y許仕明_x000a_C鄭嵎駿_x000a_E王文佑_x000a_J朱峰謀_x000a_K張崇慶"/>
    <s v="機械系"/>
    <s v="C/V"/>
    <s v="他拠点報告"/>
    <s v="20210326CF　1Br引込CV1-3チェーンレール折損異常"/>
    <m/>
    <s v="1Br引入發生素板偏移、video確認後結果是縱切線的早裂。為調查原因於是進行了現場調查、才發現引入C/V的鏈條軌道有斷裂。向事務所連絡。_x000a_本線hopper開始捨板(因為位置相當靠近本線FT C/V)。拆除鍊條軌道、焊接斷裂處。"/>
    <s v="鍊條軌道下降時，碰觸到支撐架(bracket)。_x000a_雖然有裝下降界線Stopper、但不是裝在適合的位置。"/>
    <s v="1.調整下降界線Stopper的位置。_x000a_4/13CF工事日、已經全部確認完1Br・2Br引入C/V鍊條軌道、Stopper調整。_x000a_2.斷掉的鏈條軌道將於5月工事日進行新品交換。"/>
    <s v="再發"/>
    <n v="54"/>
    <n v="1719"/>
    <n v="0"/>
    <s v="要"/>
    <s v="要"/>
    <s v="要"/>
    <s v="要"/>
    <s v="要"/>
    <s v="-"/>
    <s v="-"/>
    <s v="点検頻度:_x000a_FT chain更新時會進行點檢。_x000a_製造調整PAD Level時，會進行相關點檢。(下降過低時Rail與Bracket接觸可能)"/>
    <x v="0"/>
    <x v="0"/>
    <x v="0"/>
    <x v="1"/>
    <x v="0"/>
    <x v="0"/>
    <x v="0"/>
    <s v="CLOSE"/>
    <s v="CLOSE"/>
    <n v="1"/>
    <m/>
  </r>
  <r>
    <n v="1683"/>
    <x v="257"/>
    <s v="AFK"/>
    <s v="FF"/>
    <s v="Y許仕明_x000a_C鄭嵎駿_x000a_E王文佑_x000a_J朱峰謀_x000a_K張崇慶"/>
    <s v="系統系"/>
    <s v="PAM"/>
    <s v="ADT以外"/>
    <s v="20210326FF　PAMサーバー1通信異常"/>
    <m/>
    <s v="PL梱包作業時WI-PAM發出通訊異常警報, 人員移動到本線時發生TOM3異常, HMI採板畫面變紅有捨板。_x000a_確認TOM3 HOST PC畫面有TOM↔ PAM Servo通訊異常, PAM Servo#1電源跳脫。_x000a__x000a_"/>
    <s v="PAM Servo用的個別UPS（APC）在進行自我診斷作業時發生電池異常, 個別UPS有設定成PAM Servo電源會自動關閉。因此影響連接到WI_PAM Servo的WI及TOM3等機器 的通訊中斷。這次並無發出 [電池異常]燈號等異常顯示 。_x000a_原因調査測試_x000a_遮斷UPS ↔  Servo通訊後, 有確認到UPS在進行自我診斷時確實發生了UPS關閉及電池異常的現象預定將此次造成異常的APC UPS電池交由廠商調查原因。_x000a_（APC　UPS每個月會進行兩次自我診斷。）　※APC為UPS裝置的名稱 "/>
    <s v="1.目前UPS ↔ PAM Servo間的通訊是在被遮斷的狀態下進行稼働 （僅使用電池供電）_x000a_2.更換個別UPS 電池　(發注中、預計在~4/30之前更換) _x000a_AFK 設想了  &quot;工場UPS&quot;與 &quot;賣電(類似台電)&quot;皆停機的場合, _x000a_才會把Servo電源設定成 工場UPS電源・本體的APC　UPS電源之3重化(預防發生Servo硬體故障)_x000a_&lt;過去事例&gt;_x000a_・2010年DP11也發生過同樣的狀況_x000a_　→取消了自動診斷的機能, 改成工事日手動開啟自我診斷。"/>
    <s v="初回"/>
    <n v="7"/>
    <n v="226"/>
    <n v="0"/>
    <s v="要"/>
    <s v="要"/>
    <s v="要"/>
    <s v="要"/>
    <s v="要"/>
    <s v="-"/>
    <s v="-"/>
    <s v="UPS 自我診斷機能之設定變更: 將目前的&quot;自動設定&quot; 變更為 &quot;手動設定&quot;。定修工事日手動實施UPS 自我診斷 (全窯排定順序於工事日進行設定變更。自我診斷會在通訊遮斷後實施)→在自動設定下, 生產中&quot;自我診斷發生異常時&quot;仍有可能會發生類似這次Servo自動關閉的異常, 所以後續的自我診斷會以工事日手動實施。_x000a_※通常在個別UPS電池發生異常時, 自動關機的機能也不會啟動。（已向廠商確認過）_x000a_※個別UPS 電池目前每隔三年更換一次（廠商建議:一般3年、Max５年）_x000a_FF窯最後一次的更換日期"/>
    <x v="0"/>
    <x v="0"/>
    <x v="0"/>
    <x v="1"/>
    <x v="0"/>
    <x v="0"/>
    <x v="0"/>
    <s v="CLOSE"/>
    <s v="CLOSE"/>
    <n v="1"/>
    <m/>
  </r>
  <r>
    <n v="1684"/>
    <x v="258"/>
    <s v="AFK"/>
    <s v="TAS"/>
    <s v="J朱峰謀_x000a_K張崇慶_x000a_T陳振遠"/>
    <s v="機械系"/>
    <s v="紙巻機"/>
    <s v="ADT以外"/>
    <s v="20210331AFKGUT　洗浄3 紙巻機ベルト損傷異常"/>
    <m/>
    <s v="紙巻機滑行台的皮帶發生卡紙異常。_x000a_ 02:30(26') Roll紙下部使用切替上部新品使用。_x000a_ → 對應後仍發生同樣的現象。 _x000a_ → 確認結果、發現在擴出皮帶#2 靠近中央有損傷的部位發生卡紙異常。_x000a_ 03:10(17')  聯絡事務所, 將皮帶損壞的部分切除(圓形)之後重新啟動。"/>
    <s v="紙巻機滑行台的皮帶壓輪在長期使用下接觸皮帶並產生了一部份的磨耗(損傷), _x000a_應該是皮帶裂開之後勾到櫛齒才會引發異常。_x000a_ ※ 洗淨#3紙巻機皮帶2008年、START之後 即無更換履歷。(今年已是第13年)"/>
    <s v="1. 4/5日、洗淨#3定修工事時將紙巻機滑行台總計7條皮帶全數更換完成。 _x000a_   -. 總計 6hr (皮帶更換 : 5hr、世代別的合紙點檢 : 1hr)_x000a_2. 紙捲機皮帶在長期使用13年之後發生異常, 後續會排定定期更換。(1回/10年)"/>
    <s v="初回"/>
    <n v="50"/>
    <n v="0"/>
    <n v="1118"/>
    <s v="-"/>
    <s v="-"/>
    <s v="-"/>
    <s v="要"/>
    <s v="要"/>
    <s v="要"/>
    <s v="－"/>
    <s v="合紙押さえコロの接触、圧力、使用頻度により変動するため定期交換を定義するのは難しいが、ベルトの劣化がないか点検をお願いします。"/>
    <x v="1"/>
    <x v="1"/>
    <x v="1"/>
    <x v="1"/>
    <x v="0"/>
    <x v="1"/>
    <x v="0"/>
    <s v="CLOSE"/>
    <s v="CLOSE"/>
    <n v="1"/>
    <m/>
  </r>
  <r>
    <n v="1685"/>
    <x v="259"/>
    <s v="AFK"/>
    <s v="FF"/>
    <s v="C鄭嵎駿_x000a_E王文佑_x000a_J朱峰謀_x000a_K張崇慶_x000a_T陳振遠"/>
    <s v="電氣系"/>
    <s v="採板設備"/>
    <s v="ADT以外"/>
    <s v="20210406FF　2Br#6 Pos'採板ロボットS軸異常"/>
    <m/>
    <s v="確認#6Pos’ Robot Erroer。Alarm Code : S軸 #1325(Error Code通信Error) 發生。_x000a_更換Cable後進行電源投入時確認到Robot  C/P內部P24V側有異常。 Robot側的Encoder 24V Cable結線隔離之後警報消除, 後續有確認Encoder  24V電源側。更換完成的Cable的Encoder 24V電源Cable 結線有異常, 重新結線。"/>
    <s v="依賴調查異常原因調査, 結果為Encoder Joint部的Connector Pin接觸不良所致。　　　　　　　　　　　　　　　　　　　　　　　　　　　　　　　　　　　　　　　　　　　　　　　　　　　　　　　　　　　　　　　　　　　　　　　　　　　　　　　　　　　　　※推測是Cable修正時發生了修正Miss"/>
    <s v="1.ロボットケーブル整備業者での原因分析_x000a_2.ロボットケーブル修理入庫時、AFK予備ロボットでテスト実施_x000a_3.ロボットケーブル修理作業の手順書作成"/>
    <s v="再發"/>
    <n v="0"/>
    <n v="0"/>
    <n v="0"/>
    <s v="-"/>
    <s v="要"/>
    <s v="要"/>
    <s v="要"/>
    <s v="要"/>
    <s v="要"/>
    <s v="-"/>
    <s v="台湾安川、珊華のヒヤリングでも経験がなく、点検後に不具合が発生した場合の補償ができない。_x000a_CF、EF、TASは年次点検の安川に点検項目追加を依頼する。_x000a_AFK同様の設備、採板条件のJFは工事日ごとに粉塵を確認し、安川の年次点検項目に追加する。_x000a_設備異常が発生した場合は、予備品のユニットごと交換できる体制は整っている。"/>
    <x v="1"/>
    <x v="0"/>
    <x v="0"/>
    <x v="1"/>
    <x v="0"/>
    <x v="1"/>
    <x v="0"/>
    <s v="CLOSE"/>
    <s v="CLOSE"/>
    <n v="1"/>
    <m/>
  </r>
  <r>
    <n v="1686"/>
    <x v="260"/>
    <s v="AFK"/>
    <s v="HF"/>
    <s v="Y許仕明_x000a_C鄭嵎駿_x000a_E王文佑_x000a_J朱峰謀_x000a_K張崇慶"/>
    <s v="機械系"/>
    <s v="C/V"/>
    <s v="ADT以外"/>
    <s v="20210414HF　本線駆動ラインシャフトマイタギアボックス亀裂"/>
    <m/>
    <s v="04/14（水）本線パトロール時に縦切機#1下の駆動チェーン（立ち上がり部）に振動があり駆動チェーン部を確認するとラインシャフトから駆動を伝達しているマイタギアボックスのスプロケットが上下に動いていた。（この時ギアボックスに亀裂があることも発見 ）_x000a_設技に連絡し点検を行うと、マイタギアボックス軸部のベースを固定しているボルトが緩んでいた。_x000a_ボルト増し締め後、ギアボックスの挙動はおさまった。_x000a_4/20（火）の工事日にマイタギアボックスの交換を実施。"/>
    <s v="軸（ラテラル）のブラケット部を固定しているボルトが緩んだことで、軸（ラテラル）部が上下動作を繰り返し、ギアボックス下部のベースに亀裂が入ったと思われる。_x000a_下部の2か所のボルトが緩んだことで、上方向の力によりブラケットが曲がり、付け根のベース部分に亀裂が入ったと思われる。_x000a_"/>
    <m/>
    <s v="初回"/>
    <n v="0"/>
    <n v="0"/>
    <n v="0"/>
    <s v="要"/>
    <s v="要"/>
    <s v="要"/>
    <s v="要"/>
    <s v="要"/>
    <s v="-"/>
    <s v="-"/>
    <s v="本線のマイタギアBOXの振動、亀裂を確認する。_x000a_本線設備は重大故障になるので、点検項目にもマイタギアの点検を追加するかは検討が必要。"/>
    <x v="0"/>
    <x v="0"/>
    <x v="0"/>
    <x v="1"/>
    <x v="0"/>
    <x v="0"/>
    <x v="0"/>
    <s v="CLOSE"/>
    <s v="CLOSE"/>
    <n v="1"/>
    <m/>
  </r>
  <r>
    <n v="1687"/>
    <x v="261"/>
    <s v="AFK"/>
    <s v="HF"/>
    <s v="Y許仕明_x000a_C鄭嵎駿_x000a_E王文佑_x000a_J朱峰謀_x000a_K張崇慶"/>
    <s v="機械系"/>
    <s v="C/V"/>
    <s v="ADT以外"/>
    <s v="20210417HF　本線増速シャフトエンドプレート脱落異常"/>
    <m/>
    <s v="發生本線欠板警報。基板捨板時C/V傳出異音。三交代點檢C/V時 確認到増速＃5-2 Roll的回轉速度, 比前後Roll的速度慢。_x000a_設備技術3交代人員確認的結果、確認到 増速＃5-2 Roll Shaft軸與Sprocket部位的Key有發生脱落, 致使無法正常傳動 (呼出設技的機械常日班擔當)_x000a_實施増速Roll(＃5-2) Key插入並安裝End Plate之後完成復歸, 解除Guillotine捨板並恢復板流"/>
    <s v="■設備面_x000a_本線増速＃5ー2 Roll Shaft軸端的End Plate長期在偏移的狀態下受到回轉震動影響Key掉落無法正常傳動, 導致產生Roll回轉不良。_x000a_※2019年5月冷修工事在安裝固定End Plate時使用的是 Nord-Lock的抗震華司, _x000a_應該是螺絲鬆動導致End plate脫落 （冷修後並未追加増締點檢作業）_x000a_■管理面              _x000a_ 本線巡檢(1回/週)項目並未針對End Plate的部分進行確認。_x000a_ (巡檢表裡面亦無Plate狀態的點檢紀錄等相關記載）"/>
    <s v="■暫定對策_x000a_　本線増速＃5-2  End Plate再設置(Nord-Lock的抗震華司)_x000a_  本線増速C/V部 全數End Plate的固定螺絲増締_x000a_■恒久對策_x000a_a) End Plate防止固定螺絲鬆脫的對策_x000a_    螺牙部 使用固定劑(Loctite) 以防止鬆動_x000a_      (預定5月定修工事日實施)_x000a_b) 本線巡檢方式再審視 _x000a_    - 點檢頻度 : 1回/週 → 2回/週_x000a_    - 點檢方式 : 巡檢點檢表作成, 並管理相關記録_x000a_     (追加本線驅動部點檢項目 - 添付1)"/>
    <s v="初回"/>
    <n v="21"/>
    <n v="745.7"/>
    <n v="0"/>
    <s v="要"/>
    <s v="要"/>
    <s v="要"/>
    <s v="要"/>
    <s v="要"/>
    <s v="-"/>
    <s v="-"/>
    <s v="エンドプレート設置部分の再確認"/>
    <x v="0"/>
    <x v="0"/>
    <x v="0"/>
    <x v="1"/>
    <x v="0"/>
    <x v="0"/>
    <x v="0"/>
    <s v="CLOSE"/>
    <s v="CLOSE"/>
    <n v="1"/>
    <m/>
  </r>
  <r>
    <n v="1688"/>
    <x v="262"/>
    <s v="ADT"/>
    <s v="KF"/>
    <s v="K張崇慶"/>
    <s v="電氣系"/>
    <s v="C/V"/>
    <s v="ADT内対応"/>
    <s v="20210418KF　（ADT内共有）2BR Tracking DATA異常報告（冷修直後）"/>
    <m/>
    <s v="2BR 紙卷機無鋪設合紙情形，造成連續擴出，連絡包裝主任、整備股長、設備技術電氣，_x000a_三交代在採板T/P上觀察回報紙卷CV2 TRACKING DATA有消失狀況，主任呼出設備技術電氣對應。設備技術電氣現場異常確認，2BR.TRACKING DATA消失區段，點檢SENSOR。-&gt;無異常。_x000a_確認SOFT狀態。TRACKING從BDS移載後便與實際玻璃流速不同步。(TRACKING全區段搬運速度慢很多)確認SOFT懷疑PG訊號異常，準備點檢器材點檢PG狀態。_x000a_目視確認現場PG傳動部無異常。_x000a_PLCをRESETして板流れテストを実施した結果、TRACKING搬送が正常になった。"/>
    <s v="4/19にテストを実施したが、再現しなかったので原因不明"/>
    <s v="１．製作PLC RESET簡易手順-&gt;4/19濟_x000a_２．PG與C/V速度比較若異常時警報發報SOFT追加-&gt;4/22濟_x000a_３．預備品準備PLC CPU、PLC POWER、PG-&gt;4/19完成_x000a_預計: 4/28(三)工事日更換"/>
    <s v="初回"/>
    <n v="0"/>
    <n v="0"/>
    <n v="0"/>
    <s v="-"/>
    <s v="-"/>
    <s v="-"/>
    <s v="-"/>
    <s v="要"/>
    <s v="-"/>
    <s v="-"/>
    <s v="冷修直後3カ月以内の設備以上であり、集計の対象外とする。_x000a_様子見。"/>
    <x v="1"/>
    <x v="1"/>
    <x v="1"/>
    <x v="0"/>
    <x v="0"/>
    <x v="0"/>
    <x v="0"/>
    <s v="CLOSE"/>
    <s v="CLOSE"/>
    <n v="1"/>
    <m/>
  </r>
  <r>
    <n v="1689"/>
    <x v="263"/>
    <s v="ADT"/>
    <s v="JF"/>
    <s v="Y許仕明_x000a_C鄭嵎駿_x000a_E王文佑_x000a_J朱峰謀_x000a_K張崇慶_x000a_T陳振遠"/>
    <s v="電氣系"/>
    <s v="洗浄機"/>
    <s v="他拠点報告"/>
    <s v="20210503JF　洗淨機純水電動ボールバルブ異常"/>
    <m/>
    <s v="2BR洗淨機重故障警報設備停止，異常履歷為檢查段護蓋開啟、非常停止，2BR洗淨機護蓋確認皆為正常狀態後依然無法復歸，當下先切替3(G6):1(G7)採板。_x000a_電氣人員到達確認異常原因，檢查安全迴路、控制迴路，確認結果判定球閥的制動閥本體地落。_x000a_備品更換完畢，現場交製造復歸生產。"/>
    <s v="・制動閥電源控制線的防水墊圈鎖附不良，因接触開關無防水等級，疑似因防水墊圈脱落後導致水氣入侵，接觸開關溶損造成短路。…參照圖1、2 /附件(地落調査)。_x000a_・球閥部警報迴路有包含護蓋安全迴路，因此內部短路後出現安全護蓋開啓警報，發現異常需要時間。"/>
    <s v="・更換或設置時須將電源控制線的出線端防水墊圏確實鎖附。JF3冷修洗淨機更新予定。更換或設置後由電氣人員做最終確認。_x000a_・研議制動閥異常時，獨立警報追加可行性。_x000a_・JF/KF全數點檢後無異常。"/>
    <s v="初回"/>
    <n v="78"/>
    <n v="528"/>
    <n v="0"/>
    <s v="要"/>
    <s v="要"/>
    <s v="要"/>
    <s v="要"/>
    <s v="要"/>
    <s v="要"/>
    <s v="要"/>
    <s v="洗浄機、収率検査簡易洗浄機が対象となります。"/>
    <x v="0"/>
    <x v="0"/>
    <x v="0"/>
    <x v="1"/>
    <x v="0"/>
    <x v="1"/>
    <x v="2"/>
    <s v="CLOSE"/>
    <s v="CLOSE"/>
    <n v="1"/>
    <m/>
  </r>
  <r>
    <n v="1690"/>
    <x v="264"/>
    <s v="AFK"/>
    <s v="HF"/>
    <s v="Y許仕明_x000a_C鄭嵎駿_x000a_E王文佑_x000a_J朱峰謀_x000a_K張崇慶"/>
    <s v="機械系"/>
    <s v="BDS"/>
    <s v="ADT以外"/>
    <s v="20210519HF　2Br移載BDSドライブコンロッド破断異常"/>
    <s v="20180624EF 4PBDSコンロッド折損トラブル　rev2"/>
    <s v="3交代以手動操作2Br BDS(移載機)時BDS上方傳出噪音, 無法正常動作。確認BDS上方的BDS(移載機) 連桿(Drive connecting rod) 從伺服馬達的驅動部發生破斷現象。"/>
    <s v="推定此破斷連桿為長期使用下, 從凸緣焊接處的焊道產生裂縫, 終至發生破斷。_x000a_※自HF_2009年建設後開始使用(約11年使用)_x000a_※關於HF使用的連桿款式: 2013年廠商有提供給全工廠&quot;栓焊接部施工不良的連桿對策品&quot;, 但HF當時未正視問題, 未進行更換。"/>
    <s v="HF移載BDS為重要設備, 強化其設備點檢。_x000a_　　定修工事時點檢記録作成。(KY sheet)_x000a_     （確認連桿部/Link Arm/安裝平台/Hand部有無裂縫‥）_x000a_　　※點檢紀錄Sheet上面也會附註過去BDS起因造成的異常内容。　　"/>
    <s v="初回"/>
    <n v="7"/>
    <n v="40"/>
    <n v="0"/>
    <s v="要"/>
    <s v="要"/>
    <s v="要"/>
    <s v="要"/>
    <s v="要"/>
    <s v="-"/>
    <s v="-"/>
    <s v="【関連資料】各窯調查は2021年6月現在のADT交換履歴最新版。_x000a_半年/回の定期点検のほか、日常点検で不具合あれば早期交換。"/>
    <x v="0"/>
    <x v="0"/>
    <x v="0"/>
    <x v="1"/>
    <x v="0"/>
    <x v="0"/>
    <x v="0"/>
    <s v="CLOSE"/>
    <s v="CLOSE"/>
    <n v="1"/>
    <m/>
  </r>
  <r>
    <n v="1691"/>
    <x v="265"/>
    <s v="ADT"/>
    <s v="EF"/>
    <s v="Y許仕明_x000a_C鄭嵎駿_x000a_E王文佑_x000a_J朱峰謀_x000a_K張崇慶_x000a_T陳振遠"/>
    <s v="電氣系"/>
    <s v="帯電装置"/>
    <s v="ADT内対応"/>
    <s v="20210529EF　（ADT内共有）4P P詰機帶電BAR異常"/>
    <m/>
    <s v=" 4Pos P/L夾紙多發，進行P詰部靜電器靜電值調整無效，將4P與2P靜電器交換測試仍夾紙多發_x000a_假日電氣到場確認4P靜電棒漏電情況，確認結果為輸出電線端有破損斷裂現象(寫真紅框處)"/>
    <s v="此回異常真因與設技電氣確認，初步判定應為：5/26工事日進行靜電Bar掃除後造成電阻較高及接頭有點搖晃導致。"/>
    <s v="工事日靜電Bar清潔後連絡電氣人員進行靜電Bar阻抗測定及接頭點檢。"/>
    <s v="初回"/>
    <n v="0"/>
    <n v="0"/>
    <n v="0"/>
    <s v="要"/>
    <s v="要"/>
    <s v="要"/>
    <s v="要"/>
    <s v="要"/>
    <s v="要"/>
    <s v="要"/>
    <s v="工事日で点検"/>
    <x v="0"/>
    <x v="0"/>
    <x v="0"/>
    <x v="1"/>
    <x v="0"/>
    <x v="1"/>
    <x v="2"/>
    <s v="CLOSE"/>
    <s v="CLOSE"/>
    <n v="1"/>
    <m/>
  </r>
  <r>
    <n v="1692"/>
    <x v="266"/>
    <s v="ADT"/>
    <s v="EF"/>
    <s v="Y許仕明_x000a_C鄭嵎駿_x000a_E王文佑_x000a_J朱峰謀_x000a_K張崇慶"/>
    <s v="系統系"/>
    <s v="TOM3"/>
    <s v="他拠点報告"/>
    <s v="20210611EF　TOM拡散カメラ#5ノイズ異常 rev.2"/>
    <m/>
    <s v="三交代股長進行巡檢,發現拡散5相機有雜訊出現。_x000a_三交代股長向推進課連絡拡散5相機故障。_x000a_推進課進行拡散5相機交換。"/>
    <s v="波形雜訊位置集中在TAP3,所以是TAP3晶片故障。"/>
    <s v="①故障相機送修，判斷原因。_x000a_※故障相機 S/N:0071094 (使用約10年劣化可能)_x000a_※更換相機 S/N: 2102661_x000a_②定期點檢:利用Gate #97x 精查出監視相機故障，持續進行。"/>
    <s v="初回"/>
    <n v="0"/>
    <n v="0"/>
    <n v="913.7"/>
    <s v="要"/>
    <s v="要"/>
    <s v="要"/>
    <s v="要"/>
    <s v="要"/>
    <s v="-"/>
    <s v="-"/>
    <s v="・Cameraのセンサ関係部品については寿命を定義することが困難なため継続してデータを蓄積する。_x000a_・更新履歴を記録し、定期的に技開検査Tへ送付する。"/>
    <x v="0"/>
    <x v="0"/>
    <x v="0"/>
    <x v="1"/>
    <x v="0"/>
    <x v="0"/>
    <x v="0"/>
    <s v="CLOSE"/>
    <s v="CLOSE"/>
    <n v="1"/>
    <m/>
  </r>
  <r>
    <n v="1693"/>
    <x v="267"/>
    <s v="AFK"/>
    <s v="OFF切"/>
    <s v="T陳振遠"/>
    <s v="電氣系"/>
    <s v="切機"/>
    <s v="ADT以外"/>
    <s v="20210617AFKOFF　OFF切2 X軸側切機ブラシバー上下動作異常"/>
    <m/>
    <s v=" 發生X軸Brush上/下異常警報後產線停止(5回)  "/>
    <s v="1) 長期使用過於老舊, 導致Cylinder發生動作異常。_x000a_→推測在長期使用下Cylinder內失去潤滑效果, 培林或墊片磨耗產生的粉塵侵入內部結構或卡頓(該Cylinder為MXQ16-50A：無給油Type）_x000a_2)未定期實施Cylinder相關點檢。_x000a_→建設以後皆無點檢或更換履歷。（約使用了15年)"/>
    <s v=" 1) 定期點檢Cylinder動作狀態(定修工事時(1回/2個月))_x000a_   追加至定修工事點檢項目並排定點檢。(已與設備T人員協議完成)_x000a_   目前中央及右側的Cylinder在作動上面還沒有出現問題、_x000a_　不過還是排定在下回定修時(8月)進行更換。（主要考量為長期使用品。預防保全）_x000a_  *確認Cylinder作動有無異常之點檢方式*_x000a_    手動點檢時、先遮蔽Air、以單機或是在沒有負荷的狀態下, 重複進行 上/下動作, 確認點檢_x000a_    有無粉塵侵入或卡頓的現象。（ 若出現作動異常, 則進行該部位Cylinder更換。）"/>
    <s v="初回"/>
    <n v="0"/>
    <n v="146"/>
    <n v="430"/>
    <s v="-"/>
    <s v="-"/>
    <s v="-"/>
    <s v="-"/>
    <s v="-"/>
    <s v="-"/>
    <s v="要"/>
    <s v="過去に高砂、ADTで同様に委譲の異常が発生した経緯あり。工事日での点検項目となっていますので増し締め確認、レベル確認を継続。"/>
    <x v="1"/>
    <x v="1"/>
    <x v="1"/>
    <x v="0"/>
    <x v="1"/>
    <x v="0"/>
    <x v="2"/>
    <s v="CLOSE"/>
    <s v="CLOSE"/>
    <n v="1"/>
    <m/>
  </r>
  <r>
    <n v="1694"/>
    <x v="268"/>
    <s v="AFK"/>
    <s v="HF"/>
    <s v="Y許仕明_x000a_C鄭嵎駿_x000a_E王文佑_x000a_J朱峰謀_x000a_K張崇慶"/>
    <s v="電氣系"/>
    <s v="循環"/>
    <s v="ADT以外"/>
    <s v="20210622HF　本線ホッパー大型集塵機停止異常rev2"/>
    <m/>
    <s v="6-22 定修工事後、常日班人員(D/T）在循環巡檢時發現本線H/O的大型集塵機停止運轉。_x000a_6-29 3交代巡檢發現該處的大型集塵機再次發現停止運轉(第2次)。_x000a_設技電氣T人員將參數變成「自動停止　有」的部分, 變更成「自動停止　無」之後, 恢復稼働。推測6月22日工事日進行集塵機操作時, 錯將設定值變更為「自動停止　有」_x000a_※自動停止有一個計時的功能, FAN可以設定成自動停止運轉的模式"/>
    <s v="■設備面_x000a_集塵機的參數設定在「自動停止」模式, 經過一段時間集塵機FAN就會停止運轉。_x000a_※自動停止是指, 具備計時機能可使FAN自動停止運轉的模式_x000a_■管理面_x000a_　由於集塵機稼働停止無警報通知, 未能即時察覺。 "/>
    <s v="■設備面_x000a_ 1) 使集塵機停止(手動、自動)時, 播放音聲警報。_x000a_ 2) 針對集塵機運轉狀態之監視室可視化進行改善。_x000a_    -. 可在T/P上面確認稼働狀態。_x000a_    -. 運轉監控燈號確認(通常運轉時燈號恆亮, 停止運轉時燈號閃爍)_x000a_■管理面_x000a_ 1) 使用巡檢check sheet來紀錄管理集塵機的運轉狀態(每週1回)。_x000a_    -.  性能也一併進行確認=  風量(m3 / min)、靜壓(kPa)"/>
    <n v="0"/>
    <n v="0"/>
    <n v="0"/>
    <n v="0"/>
    <s v="要"/>
    <s v="要"/>
    <s v="要"/>
    <s v="要"/>
    <s v="要"/>
    <s v="-"/>
    <s v="-"/>
    <s v="ADTでは集塵機が停止した際は警報がアナウンスされるように改造しているが、定期点検、警報の発報を確認する。"/>
    <x v="0"/>
    <x v="0"/>
    <x v="0"/>
    <x v="1"/>
    <x v="0"/>
    <x v="0"/>
    <x v="0"/>
    <s v="CLOSE"/>
    <s v="CLOSE"/>
    <n v="1"/>
    <m/>
  </r>
  <r>
    <n v="1695"/>
    <x v="269"/>
    <s v="ADT"/>
    <s v="KF"/>
    <s v="Y許仕明_x000a_C鄭嵎駿_x000a_E王文佑_x000a_J朱峰謀_x000a_K張崇慶"/>
    <s v="機械系"/>
    <s v="搬送ローラー"/>
    <s v="ADT内対応"/>
    <s v="20210624KF　（ADT内共有）2Br 増速CVロール折損異常"/>
    <m/>
    <s v="有接到連絡說夜班將BR C/V速度上升後（BB950→1060m/h、BD1900→2000m/h）,増速ROLL就出現震動。經現場確認,確實ROLL跟驅動CHAIN有出現震動。_x000a_因1Br要進行G11採板準備及J/C, 必須切替成2Br専門採板、且想趕快解決Roll震動的問題就沒有依賴設技,在C/V運轉狀態下開始進行CHAIN的張力調整。_x000a_因為NO.5増速C/V 2支ROLL停止、故將電源關閉確認COVER內部狀況,發現ROLL軸端斷裂、_x000a_因此將採板方式從Touch切變更為1Br専門（G8.5）採板。"/>
    <s v="１單看Roll及Chain的震動狀況,以為是調鬆了,沒有發現實際是調緊了。※因為張力計藏在COVER後面,沒辦法確認_x000a_２並沒有把張力計該處的COVER打開,因為LOCK BOLT已解除且構造已變成可以調整BOLT的狀態，才認為說可以在CV運轉的狀態下進行調整※本人不知道製造的規定已變更成必須將C/V停止。_x000a_３因為沒有將COVER打開就進行調整,並沒有用手確認CHAIN的張力狀況。"/>
    <s v="基本上要請設技機械進行調整。"/>
    <s v="初回"/>
    <n v="5"/>
    <n v="77.34"/>
    <n v="0"/>
    <s v="要"/>
    <s v="要"/>
    <s v="要"/>
    <s v="要"/>
    <s v="要"/>
    <s v="-"/>
    <s v="-"/>
    <s v="特になし"/>
    <x v="0"/>
    <x v="0"/>
    <x v="0"/>
    <x v="1"/>
    <x v="0"/>
    <x v="0"/>
    <x v="0"/>
    <s v="CLOSE"/>
    <s v="CLOSE"/>
    <n v="1"/>
    <m/>
  </r>
  <r>
    <n v="1696"/>
    <x v="270"/>
    <s v="ADT"/>
    <s v="CF"/>
    <s v="Y許仕明_x000a_C鄭嵎駿_x000a_E王文佑_x000a_J朱峰謀_x000a_K張崇慶"/>
    <s v="機械系"/>
    <s v="循環"/>
    <s v="ADT内対応"/>
    <s v="20210626CF　（ADT内共有）循環4CV異常停止報告"/>
    <m/>
    <s v="循環#4異常警報，現場確認無玻璃堆積，手動運轉多回，都不到10秒就又停止。線上切替1P-F1採板(線上素板全採板，不讓素板丟到循環造成阻塞)，循環#3排外(防止耳部丟到循環造成阻塞)。_x000a_假日設備技術現場確認，認為是連座軸承給油不足粉塵入侵造成卡死，重新給油後恢復正常，皮帶有偏左邊，機械進行調整。"/>
    <s v="1.皮帶偏左而造成右側側檔板無法完全阻隔碎玻璃，造成皮帶下方碎玻璃堆疊太高使得皮帶偏移到最左側運轉，而右側碎玻璃及粉塵過多造成 Pully右側軸承卡死"/>
    <s v="側擋板微調整後，有減少碎玻璃掉落數量，但無法完全防止。預定冷修皮帶加寬(50cm--&gt;60cm)，同C/V#3改造。_x000a_①機械進行循環 C/V#4 上流處 Pully軸承新品更換。_x000a_②軸承處可視化(改造成網狀or壓克力)_x000a_③給脂油嘴移設到外部(可不停機給油)"/>
    <s v="初回"/>
    <n v="0"/>
    <n v="0"/>
    <n v="0"/>
    <s v="-"/>
    <s v="要"/>
    <s v="要"/>
    <s v="要"/>
    <s v="要"/>
    <s v="-"/>
    <s v="-"/>
    <s v="特になし"/>
    <x v="1"/>
    <x v="0"/>
    <x v="0"/>
    <x v="1"/>
    <x v="0"/>
    <x v="0"/>
    <x v="0"/>
    <s v="CLOSE"/>
    <s v="CLOSE"/>
    <n v="1"/>
    <m/>
  </r>
  <r>
    <n v="1697"/>
    <x v="271"/>
    <s v="ADT"/>
    <s v="KF"/>
    <s v="J朱峰謀_x000a_K張崇慶"/>
    <s v="機械系"/>
    <s v="採板設備"/>
    <s v="ADT内対応"/>
    <s v="20210630KF　（ADT内共有）4POSロボットハンドカーボンフレーム亀裂"/>
    <m/>
    <s v="4POSのRBTハンド点検時に、チャック取付用CFRP(アングル)にクラック発生を確認。_x000a_生産に影響はでていなかったものの、応急対策として、受け面積を増やすため、フラットバー(20x30xt2)をボルトとCFRP間に設置した。_x000a__x000a__x000a_"/>
    <s v="【クラック発生の経緯(推定)】_x000a_①ハンド振り回し時にアーム取付ベースがたわむ_x000a_②クラック発生箇所のアングルフレームにせん断力が発生_x000a_③取付ボルトキリ穴～アングル端部までの距離が15mmと近いため、端部からキリ穴に沿ってクラックが発生した"/>
    <s v="(1)下図の通り、端部を伸ばしたフレームに変更する。_x000a_(2)受け面積を増やすために平座金を追加する。_x000a_(3)CFRPの剛性をあげるために、炭素繊維量を増やした材料を手配し加工する。_x000a_"/>
    <s v="初回"/>
    <n v="0"/>
    <n v="0"/>
    <n v="0"/>
    <s v="-"/>
    <s v="-"/>
    <s v="-"/>
    <s v="要"/>
    <s v="要"/>
    <s v="-"/>
    <s v="-"/>
    <s v="資料参照"/>
    <x v="1"/>
    <x v="1"/>
    <x v="1"/>
    <x v="1"/>
    <x v="0"/>
    <x v="0"/>
    <x v="0"/>
    <s v="CLOSE"/>
    <s v="CLOSE"/>
    <n v="1"/>
    <m/>
  </r>
  <r>
    <n v="1698"/>
    <x v="272"/>
    <s v="ADT"/>
    <s v="TAS"/>
    <s v="T陳振遠"/>
    <s v="電氣系"/>
    <s v="検査機"/>
    <s v="ADT内対応"/>
    <s v="20210712ADTTAS　（ADT内共有）TAS5泡検出器PCパワーサプライ異常"/>
    <m/>
    <s v=" 生產中發生&quot; 泡檢查:判定結果等待過時間 &quot;異常警報_x000a_再確認PC 盤內, 泡相機電源供應器 第二台電源燈無亮燈異常狀況。"/>
    <s v="1.泡相機電源供應器長期使用、自然損壞。_x000a_2.確認泡相機電源供應器更換履歷 ，逾15年未更換。"/>
    <s v="1.1.泡相機電源供應器更換備品後, 重新開機恢復生產 。_x000a_1.2.泡相機電源供應器，使用若達 5年以上，進行更換。"/>
    <s v="初回"/>
    <n v="66"/>
    <n v="74.36"/>
    <n v="706.42"/>
    <s v="-"/>
    <s v="-"/>
    <s v="-"/>
    <s v="-"/>
    <s v="-"/>
    <s v="要"/>
    <s v="-"/>
    <s v="原因不明のまま。_x000a_通信ケーブル、HUB、LAN"/>
    <x v="1"/>
    <x v="1"/>
    <x v="1"/>
    <x v="0"/>
    <x v="1"/>
    <x v="1"/>
    <x v="0"/>
    <s v="CLOSE"/>
    <s v="CLOSE"/>
    <n v="1"/>
    <m/>
  </r>
  <r>
    <n v="1699"/>
    <x v="273"/>
    <s v="AFK"/>
    <s v="TAS"/>
    <s v="T陳振遠"/>
    <s v="機械系"/>
    <s v="検査機"/>
    <s v="ADT以外"/>
    <s v="20210714AFKGUT　水処理場塩酸排気ファン動作異常Rev.1"/>
    <m/>
    <s v="スクラバーファン異常&quot;-軽故障のアラーム発生 _x000a_1) 塩酸スクラバーの排気ファンA号機ガス測定部点検時、異常なかった。_x000a_通常時はガス測定部を開けると空気の排出が発生するが、空気の排出がなかった。 _x000a_塩酸スクラバーファンA号機異常確認_x000a_ 2) U字型のマノメーター点検 - 左右の誤差値0 mmHgで排気ファンの異常確認[正常誤差値10mmHg±5 ]_x000a_設備技術Tへの連絡及び塩酸スクラバーの排気ファンA号機 -&gt; B号機へ切り替え決定_x000a_洗浄#3ライン稼働停止後、スクラバー塩酸排気ファン A -&gt; B号機へ切り替え実施_x000a_排気ファンA号機解体して内部確認した結果、プーリーシャフトとインペラーが分離状態確認。モーターの駆動は正常にできていた。"/>
    <s v="塩酸排気ファンA号機のプーリーシャフトとインペラーの接合部分が剥がれたことにより、_x000a_インペラー（羽根車）部が回転できず、遠心力がなくなり薬液が動かず液面圧力差（U字型マノメータ）が0となりスクラバーファンの異常が発生していた。"/>
    <s v="塩酸排気ファン切り替え使用周期変更_x000a_ 従来 : 塩酸排気ファンA &lt;-&gt; B  1年周期で切り替え_x000a_ 変更 : 塩酸排気ファンA &lt;-&gt; B  6か月周期で切り替え"/>
    <s v="初回"/>
    <n v="48"/>
    <n v="0"/>
    <n v="935"/>
    <s v="-"/>
    <s v="-"/>
    <s v="-"/>
    <s v="要"/>
    <s v="要"/>
    <s v="要"/>
    <s v="-"/>
    <s v="原因は環境指摘による新規設置した設備で異常が発生。製作不良の可能性とされています。_x000a_JF、KFはA、Bともに異常なし連絡あり。_x000a_TASなA側の異常なしの連絡がありますが、B側は9月に点検実施と報告あり。_x000a_ADTの定期点検は6か月/回を継続して、プーリー、Vベルト、異常発生場所の確認をお願いします。"/>
    <x v="1"/>
    <x v="1"/>
    <x v="1"/>
    <x v="1"/>
    <x v="0"/>
    <x v="1"/>
    <x v="0"/>
    <s v="CLOSE"/>
    <s v="CLOSE"/>
    <n v="1"/>
    <m/>
  </r>
  <r>
    <n v="1700"/>
    <x v="273"/>
    <s v="ADT"/>
    <s v="EF"/>
    <s v="Y許仕明_x000a_C鄭嵎駿_x000a_E王文佑_x000a_J朱峰謀_x000a_K張崇慶_x000a_T陳振遠"/>
    <s v="電氣系"/>
    <s v="本線ホッパー"/>
    <s v="ADT内対応"/>
    <s v="20210714EF　（ADT内共有）本線ホッパー開閉動作異常"/>
    <m/>
    <s v="本線H/O自動開啟現場無警報、無欠板、人員當下立即將H/O關閉(22:41~22:44自動開啟發生多回)_x000a_人員發現需長按關閉鍵,H/O才能關閉,當班股長回報事務所,呼出電氣協助調查對應_x000a_00:50 電氣查出 PBX50/51 條件異常(位於監視室內H/O控制按鍵)、電氣將系統條件隔開、盤內PBX50線路移除、現場H/O恢復正常_x000a_(7/13 22:45~7/14 00:50)人員採手動方式(長按關閉鍵)將H/O關閉,進行生產"/>
    <s v="電氣確認為包裝監視室地板下方線路,造老鼠啃咬所導致"/>
    <s v="（製造、設技；対策書なし?_x000a_2013年ZF制御盤室で同様の異常発生経緯あり。_x000a_当時の工場長指示により、総務で殺鼠剤を工場全体で散布するという方針だったはず。（要確認）"/>
    <s v="再發"/>
    <n v="0"/>
    <n v="0"/>
    <n v="0"/>
    <s v="要"/>
    <s v="要"/>
    <s v="要"/>
    <s v="要"/>
    <s v="要"/>
    <s v="要"/>
    <s v="要"/>
    <s v="2013年以降対策が実施されていない"/>
    <x v="0"/>
    <x v="0"/>
    <x v="0"/>
    <x v="1"/>
    <x v="0"/>
    <x v="1"/>
    <x v="2"/>
    <s v="CLOSE"/>
    <s v="CLOSE"/>
    <n v="1"/>
    <m/>
  </r>
  <r>
    <n v="1701"/>
    <x v="274"/>
    <s v="ADT"/>
    <s v="OFF切"/>
    <s v="T陳振遠"/>
    <s v="電氣系"/>
    <s v="搬送系"/>
    <s v="他拠点報告"/>
    <s v="20210719ADTOFF　OFF切5払出CVサーボモーター異常"/>
    <m/>
    <s v="G6生產中擴出CV的伺服馬達出現異常。AMP顯示異常碼52（誤差過大）"/>
    <s v="推測是伺服馬達軸心卡死造成無法轉動的異常_x000a_由於OFF切並不是一直連續全稼動，所以沒有設定明確的定期更換期間。"/>
    <s v="故障的伺服馬達（J3）由於已停止生産，所以明年會用起業申請_x000a_計畫到2022年末前依序更換成新型伺服馬達（J4）。_x000a_利用日常點檢來管理負荷率等等，並持續有異常的話馬上進行更換的体制。_x000a_（伺服更換履歷；2010年~2021年　約使用11年）"/>
    <s v="初回"/>
    <n v="75"/>
    <n v="14.3"/>
    <n v="351.78"/>
    <s v="-"/>
    <s v="-"/>
    <s v="-"/>
    <s v="-"/>
    <s v="-"/>
    <s v="-"/>
    <s v="要"/>
    <s v="経年劣化。同類設備は交換を進める"/>
    <x v="1"/>
    <x v="1"/>
    <x v="1"/>
    <x v="0"/>
    <x v="1"/>
    <x v="0"/>
    <x v="2"/>
    <s v="CLOSE"/>
    <s v="CLOSE"/>
    <n v="1"/>
    <m/>
  </r>
  <r>
    <n v="1702"/>
    <x v="275"/>
    <s v="AFK"/>
    <s v="HF"/>
    <s v="Y許仕明_x000a_C鄭嵎駿_x000a_E王文佑_x000a_J朱峰謀_x000a_K張崇慶_x000a_T陳振遠"/>
    <s v="電氣系"/>
    <s v="ロボット"/>
    <s v="ADT以外"/>
    <s v="20210724HF 2Br反転ロボット2Bバランサユニットロッド部折損異常 rev2"/>
    <m/>
    <s v="3交代巡檢時聽到反轉機側有噪音, 確認之後發現反轉機2B Balancer Unit Cylinder折損。_x000a_這是2月反轉機1B也發生過的異常再發"/>
    <s v="推測Balancer Unit Cylinder末端的培林部無法正常給脂, 導致反轉動作（移載）時的Balancer  Shaft負荷上升, Rod折損。_x000a_    -. 培林的Grease管路有阻塞&lt;圖1&gt;_x000a_    -. 培林的Grease流入的溝槽已磨耗殆盡 &lt;圖2&gt;_x000a_※2021/2/3, 2A的Balancer Unit Shaft折損異常也被認為是相同的狀況。（當時的異常分析不夠確實。）"/>
    <s v="1) HF反轉Robot 1A、2ABalancer Unit交換_x000a_    -. 1B : 2/3因折損進行交換_x000a_    -. 2B : 7/25因折損進行交換_x000a_2) 反轉機 Balancer培林 定期交換 (週期 : 7年)_x000a_3) 預定針對全窯的Balancer Unit進行全數點檢&lt;參照&quot;點檢Sheet&quot;&gt;_x000a_4) 經過定期點檢來確認狀態 (維持上一回的異常對策)_x000a_　-. 點檢頻度　 _x000a_　　　　以1回/月(定修工事)的頻度進行點檢_x000a_　-. 點檢方法_x000a_　　　確認外部有無變形或異常點_x000a_       下部有無鐵粉_x000a_５）落實初期清掃_x000a_　　消除現場不必要的東西, 有效掌握異常發生源。_x000a_"/>
    <s v="再發"/>
    <n v="0"/>
    <n v="0"/>
    <n v="0"/>
    <s v="情報"/>
    <s v="要"/>
    <s v="要"/>
    <s v="要"/>
    <s v="要"/>
    <s v="要"/>
    <s v="-"/>
    <s v="UP350N、UP400RD 2（Balancer Unit有）_x000a__x000a_MH215　Type （Balancer Unit　無し）"/>
    <x v="1"/>
    <x v="0"/>
    <x v="0"/>
    <x v="1"/>
    <x v="0"/>
    <x v="1"/>
    <x v="0"/>
    <s v="CLOSE"/>
    <s v="CLOSE"/>
    <n v="1"/>
    <m/>
  </r>
  <r>
    <n v="1703"/>
    <x v="276"/>
    <s v="ADT"/>
    <s v="YF"/>
    <s v="Y許仕明_x000a_C鄭嵎駿_x000a_E王文佑_x000a_J朱峰謀_x000a_K張崇慶"/>
    <s v="機械系"/>
    <s v="採板設備"/>
    <s v="ADT内対応"/>
    <s v="20210821YF　（ADT共有）4PターンテーブルA面カップリングM16ボルト破損"/>
    <m/>
    <s v="三交代人員發現 4P T/T 無採板動作 ( 停滯 ) 查看 T/P盤 起/倒 無原點。_x000a_4P B面 T/T 本體連坐軸承位移，導致異常。_x000a_確認為T/T連坐軸承螺絲斷裂。"/>
    <s v="1. 4P B面TURN TABLE軸承座 缺少一邊 STOPPER, 導致螺絲直接承受側向力而斷裂。_x000a_2. 3、4P 為2016年由高砂工廠轉移使用，TURN TABLE軸承座僅單邊(下游側)設置STOPPER。_x000a_(YF  1、2P TURN TABLE軸承座上下游側皆有STOPPER)"/>
    <s v="1. 4P B面 TURN TABLE軸承座螺栓孔重新加工、軸承安裝。測試後、作動復帰。_x000a_2. 3、4P(A面) TURN TABLE軸承座螺絲,實施預防性更換。2021/8/25實施濟_x000a__x000a_"/>
    <s v="初回"/>
    <n v="7"/>
    <n v="166.1"/>
    <n v="0"/>
    <s v="要"/>
    <s v="要"/>
    <s v="要"/>
    <s v="－"/>
    <s v="－"/>
    <s v="-"/>
    <s v="-"/>
    <s v="経年劣化のため、工事日、冷修で交換を実施する。"/>
    <x v="0"/>
    <x v="0"/>
    <x v="0"/>
    <x v="0"/>
    <x v="1"/>
    <x v="0"/>
    <x v="0"/>
    <s v="CLOSE"/>
    <s v="CLOSE"/>
    <n v="1"/>
    <m/>
  </r>
  <r>
    <n v="1704"/>
    <x v="277"/>
    <s v="ADT"/>
    <s v="EF"/>
    <s v="Y許仕明_x000a_C鄭嵎駿_x000a_E王文佑_x000a_J朱峰謀_x000a_K張崇慶_x000a_T陳振遠"/>
    <s v="機械系"/>
    <s v="採板設備"/>
    <s v="ADT内対応"/>
    <s v="20210827EF　（ADT内共有）5P採板ロボット吸盤PADブラケット破損異常"/>
    <m/>
    <s v="5P 發生採板R/B吸著異常警報，三交代人員確認發現採板R/B左下方吸盤軸承有斷裂的情形_x000a_切替變更為2Br G6專採，並連絡整備班人員進行確認_x000a_整備班人員進行R/B吸盤軸承備品更換完成_x000a_進行R/B採板Teching測試、油汙刮傷強化檢查對應,設備復歸測試OK_x000a_恢復正常G7.5/G6採板"/>
    <s v="炳興の回答（資料参照）_x000a_異常発生前に吸着関係の異常Eventはありませんでした。_x000a_破損の原因は不明です。これから設備技術に現物を渡して割れ原因を分析します。_x000a_初動調査で異常時のビデオを確認しました。製品をPLに積載した時に欠板は発生して硝子の積み具合が悪くなりますが異常警報がないため採板し続けてしまい、最終的にチャックと接触して折損したと推測しています。"/>
    <s v="炳興の回答（資料参照）_x000a_一旦破損原因を確認してから対策を策定します。_x000a_初動対策：8/27  R/B全チャック点検確認完了。"/>
    <s v="初回"/>
    <n v="0"/>
    <n v="0"/>
    <n v="0"/>
    <s v="要"/>
    <s v="要"/>
    <s v="要"/>
    <s v="要"/>
    <s v="要"/>
    <s v="要"/>
    <s v="-"/>
    <s v="点検お願いします"/>
    <x v="0"/>
    <x v="0"/>
    <x v="0"/>
    <x v="1"/>
    <x v="0"/>
    <x v="1"/>
    <x v="0"/>
    <s v="CLOSE"/>
    <s v="CLOSE"/>
    <n v="1"/>
    <m/>
  </r>
  <r>
    <n v="1705"/>
    <x v="278"/>
    <s v="AFK"/>
    <s v="HF"/>
    <s v="Y許仕明_x000a_C鄭嵎駿_x000a_E王文佑_x000a_J朱峰謀_x000a_K張崇慶"/>
    <s v="機械系"/>
    <s v="集塵機"/>
    <s v="他拠点報告"/>
    <s v="20210909HF　集塵機ダイヤフラム弁故障によるガラスへの粉塵付着異常（風量と静圧）について (version 1)"/>
    <m/>
    <s v="HF窯品でお客様よりカレット多発の指摘があり、設備周辺清掃したが解消しなかった。集塵機の日常点検の差圧にも異常は確認できなかった。集塵機を停止して内部を確認したところ、カートリッジフィルターに粉塵が付着したままのものとエアーパージされた綺麗なものが混在していたためダイヤフラム弁の故障によりパージできなくなり粉塵がH/O側へ流れてガラスに付着したと判明。"/>
    <s v="ダイヤフラム弁の寿命は集塵機設定値300秒に1回の頻度で算出すると1年となるが、建設以降交換した実績はなかった。またパッキンの破れも確認されたため、ダイヤフラムの寿命による故障が原因と判明した。_x000a_定期点検の差圧計およびパージする音では全く気付かない状態。"/>
    <s v="差圧計以外に圧力を監視してトレンドをモニタリングできるようにする。_x000a_寿命が判明したため交換を実施する。"/>
    <s v="初回"/>
    <n v="0"/>
    <n v="0"/>
    <n v="0"/>
    <s v="要"/>
    <s v="要"/>
    <s v="要"/>
    <s v="要"/>
    <s v="要"/>
    <s v="-"/>
    <s v="-"/>
    <s v="報告書にADT方針、点検頻度、交換頻度を記載していますので参照してください。_x000a_点検：製造整備にて半年/回。異常を確認したら写真撮影して記録する。_x000a_　　　　点検記録表に追加する。_x000a_　　　　各集塵機点検記録の一覧表を作成して管理する。_x000a_交換：実績などに基づき3年/回とする（冷修4年/回のサイクルが設定できないため）_x000a_発注：ATSCより購入手配済（入荷日不明）_x000a__x000a_　・向三交代聯絡因為要點檢集塵機因此要關掉電源_x000a_   ・裝上Breaker LOTO_x000a_　・LOTO拆下後，要開啟電源時，葉片（上面的排氣葉片）作動會造成壓力差_x000a_　　及衝擊，因此必須先確認門邊是否有人。_x000a__x000a_（方針）_x000a_・冷修中的YF要進行更換（徐 旭昇先生已了解）_x000a_・CF冷修完已經過3年，因此準備更換_x000a_・EF於冷修時進行更換（到6月前以點檢方式進行對應）_x000a_・KF、JF則以各集塵機的點檢日為基準，以3年為目標依序進行更換（設技内已開始共有，因此必須確認）"/>
    <x v="0"/>
    <x v="0"/>
    <x v="0"/>
    <x v="1"/>
    <x v="0"/>
    <x v="0"/>
    <x v="0"/>
    <s v="CLOSE"/>
    <s v="CLOSE"/>
    <n v="1"/>
    <m/>
  </r>
  <r>
    <n v="1706"/>
    <x v="279"/>
    <s v="尼崎"/>
    <s v="XF"/>
    <s v="Y許仕明_x000a_C鄭嵎駿_x000a_E王文佑_x000a_J朱峰謀_x000a_K張崇慶"/>
    <s v="機械系"/>
    <s v="搬送系"/>
    <s v="ADT以外"/>
    <s v="20210903XF　2BRHO跳ね上げCV支軸ロール軸端摩耗　rev1"/>
    <m/>
    <s v="BRHO跳上C/V西側的下方有鐵粉。_x000a_判斷驅動系故障的可能性很高, 所以有聯絡事務所的擔當者。_x000a_點檢結果確認Roll軸端部有磨耗, 後續進行Roll及連座軸承交換作業。"/>
    <s v="連座軸承的固定螺絲鬆動導致軸端磨耗。_x000a_※為了防止固定螺絲鬆脫,有進行Shaft開孔（再迫緊）。"/>
    <s v="定期的なセットボルトの点検と増し締めの実施_x000a_※定期パトロールの強化（カバー内が見えないので内部が見える構造に改造予定）_x000a_※前回の点検実施が2019/3月だった為、点検頻度の再確認を行う_x000a__x000a_"/>
    <s v="初回"/>
    <n v="190"/>
    <n v="1906.6"/>
    <n v="0"/>
    <s v="要"/>
    <s v="要"/>
    <s v="要"/>
    <s v="要"/>
    <s v="要"/>
    <s v="-"/>
    <s v="-"/>
    <s v="点検お願いします。_x000a_アクリルカバーによる見える化も検討してください。"/>
    <x v="0"/>
    <x v="0"/>
    <x v="0"/>
    <x v="1"/>
    <x v="0"/>
    <x v="0"/>
    <x v="0"/>
    <s v="CLOSE"/>
    <s v="CLOSE"/>
    <n v="1"/>
    <m/>
  </r>
  <r>
    <n v="1707"/>
    <x v="280"/>
    <s v="AFK"/>
    <s v="HF"/>
    <s v="Y許仕明_x000a_C鄭嵎駿_x000a_E王文佑_x000a_J朱峰謀_x000a_K張崇慶"/>
    <s v="機械系"/>
    <s v="搬送系"/>
    <s v="ADT以外"/>
    <s v="20210911HF　本線増速コンベア2ロール停止異常"/>
    <m/>
    <s v=" 本線増速發出異常停止警報(履歴 : Accel C/V #2 INV. Error)_x000a_設技確認的結果、判斷為増速C/V#2減速機的問題(有呼出設技機械T)_x000a__x000a_"/>
    <s v="原因不明_x000a_因為是在交換減速機之後恢復正常稼働, 原本以為是減速機的問題, 但是拆解減速機並確認內部狀態時並無特大問題。_x000a_再加上馬達在Roll異常停止時仍維持運轉狀態（増速時）, 電流値也保持在正常狀態沒有問題。_x000a_※減速機點檢內容：Disk板、培林、軸承、Key摩耗"/>
    <s v="■暫定對策_x000a_　 １、減速機交換_x000a_   ２、増速驅動鏈輪及Chain點檢_x000a_   ３、減速機鏈輪及Chain點檢_x000a_   ４、確認増速Roll Key狀態及軸承的摩耗狀態_x000a_■恒久對策_x000a_ 需藉由日常巡檢來確認。是否有増速Roll側振動或減速機異音"/>
    <s v="初回"/>
    <n v="20"/>
    <n v="730"/>
    <n v="0"/>
    <s v="要"/>
    <s v="要"/>
    <s v="要"/>
    <s v="要"/>
    <s v="要"/>
    <s v="－"/>
    <s v="－"/>
    <s v="減速機的部分都有利用冷修進行交換。"/>
    <x v="0"/>
    <x v="0"/>
    <x v="0"/>
    <x v="1"/>
    <x v="0"/>
    <x v="0"/>
    <x v="0"/>
    <s v="CLOSE"/>
    <s v="CLOSE"/>
    <n v="1"/>
    <m/>
  </r>
  <r>
    <n v="1708"/>
    <x v="281"/>
    <s v="AFK"/>
    <s v="HF"/>
    <s v="Y許仕明_x000a_C鄭嵎駿_x000a_E王文佑_x000a_J朱峰謀_x000a_K張崇慶"/>
    <s v="機械系"/>
    <s v="搬送系"/>
    <s v="ADT以外"/>
    <s v="20211001DF　本線増速CV#1ロール停止異常"/>
    <s v="20211001DF　本線増速CV#1ロール停止異常（ADT調査結果）設技検討結果"/>
    <s v="本線増速 #1 馬達過負載警報發出之後, 本線増速#1 Roll異常停止。 _x000a_現場確認到在本線増速#1 Roll的R側有一個軸承的培林座與Roll有接觸到的現象。_x000a_進行手動運轉但還是因為過負載而無法正常啟動, 判斷無法稼働並呼出設技。"/>
    <s v="増速#1 Roll在DF4冷修時有更換過, 推測Roll設置時 軸承座與Roll間的距離過小（1㎜～2㎜）再加上沒有裝設固定環, 在此狀態持續驅動運轉才會導致Roll緩慢往驅動側（R側）位移。_x000a_※1、軸承座與Roll之間的距離在冷修時並未進行確認, 所以實際上是否有_x000a_       距離過小的問題其實並不明確（一般大概會有5㎜左右的間隙。）_x000a_※2、在異常發生時, 軸承的培林座左右的固定螺絲並無鬆脱, 但5/13工事日_x000a_　　　 有針對4/17 HF本線増速End Plate脫落異常橫展開的部分, 進行本線_x000a_       増速部固定螺絲増締迫緊並塗抹以防止鬆脱的(Loctite）為其要因之一。"/>
    <s v="暫定對策_x000a_　於10/5定修工事日確認原因並實施暫定對策, 進行増速#1 Roll位置調整﹑再次進行固定螺絲増締, 並塗抹防止鬆脫的接著劑（Loctite）。_x000a_恒久對策_x000a_  1) 在増速C/V#1 Roll R側（驅動側）軸承座之間裝設固定環, _x000a_　　　以保持軸承座與Roll的間距。→由設技T實施(11/9工事日)_x000a_  2) 定期確認Rol與と軸承座的間距。_x000a_      -. 每次定修工事進行測定並留存紀錄 : 設技T_x000a_      -. 日常點檢 : 1回/1日目視點檢(確認有無接觸Roll) : DF Cold製造"/>
    <s v="初回"/>
    <n v="54"/>
    <n v="1133"/>
    <n v="0"/>
    <s v="－"/>
    <s v="要"/>
    <s v="－"/>
    <s v="－"/>
    <s v="要"/>
    <s v="－"/>
    <s v="－"/>
    <s v="（生技の見解）_x000a_C/V フレームの製作誤差で設置していない。_x000a_他にロールの製作誤差（今回の場合、関係するのは R/Lの軸の付け根間寸法）があり、カラーの厚み寸法が個別、バラバラになる。_x000a_きつくなった場合にベアリングユニットに余分な押し付け荷重をかけたくないため。_x000a_また、ロールを軸破損や磨耗なので変更した場合、カラーの厚みが違ってくると思いますので、カラーを変更することを忘れない様にする必要もあるはず。_x000a_ということで、L/R ベアリングユニットのセットボルトでの固定とスプロケットの芯出し適正にて、充分機能するという考えでカラーの設置はしていない。_x000a__x000a_★工事日で対応可能な場所は、_x000a_　CF窯　増速#1　　№90、・KF窯　増速#2-1　№98　が対象となります。_x000a_★温修or冷修での対応_x000a_　CF窯　増速#2-1（№98）、増速#2-2（№92）_x000a_"/>
    <x v="1"/>
    <x v="0"/>
    <x v="1"/>
    <x v="0"/>
    <x v="0"/>
    <x v="0"/>
    <x v="0"/>
    <s v="CLOSE"/>
    <s v="CLOSE"/>
    <n v="1"/>
    <m/>
  </r>
  <r>
    <n v="1709"/>
    <x v="282"/>
    <s v="ADT"/>
    <s v="TAS"/>
    <s v="Y許仕明_x000a_C鄭嵎駿_x000a_E王文佑_x000a_J朱峰謀_x000a_K張崇慶_x000a_T陳振遠"/>
    <s v="電氣系"/>
    <s v="検査設備"/>
    <s v="他拠点報告"/>
    <s v="20211008ADTTAS　TAS6水貼WI検査機LED照明光量低下"/>
    <m/>
    <s v="5/27（№4）、6/17（№5）、10/8（№3）LED光量異常发生。_x000a__x000a__x000a_"/>
    <s v="1.空調濾網的更換頻度為1回/2個月，但梅雨季節的濕氣形成的結露和塩酸氣体附到濾網上，變成有黏性的狀態使得通風功能顯著惡化，檢查室內部變成負壓。_x000a_2.為了讓水貼WI檢查室維持正壓的空調機濾網阻塞，所以變成負壓的檢查室内部飄入現場的酸氣。LED照明為了排出熱氣通過LED內部吸入的現場酸氣，腐蝕配線和螺絲而導致接觸不良。"/>
    <s v="變更空調濾網更換頻度（1回/2個月→毎月）。_x000a_調整檢查室的正壓設備。"/>
    <s v="初回"/>
    <n v="120"/>
    <n v="5.92"/>
    <n v="532.79999999999995"/>
    <s v="要"/>
    <s v="要"/>
    <s v="要"/>
    <s v="要"/>
    <s v="要"/>
    <s v="要"/>
    <s v="-"/>
    <s v="本線WIも同様の設備であり、検査ブース内を陽圧する空調が停止すると同じ事象が発生しる可能性があるため、フィルター定期交換、掃除、空調温度、湿度管理の再徹底。_x000a_異常発生時に早急に交換できる体制（予備品準備）を整える。"/>
    <x v="0"/>
    <x v="0"/>
    <x v="0"/>
    <x v="1"/>
    <x v="0"/>
    <x v="1"/>
    <x v="0"/>
    <s v="CLOSE"/>
    <s v="CLOSE"/>
    <n v="1"/>
    <m/>
  </r>
  <r>
    <n v="1710"/>
    <x v="283"/>
    <s v="ADT"/>
    <s v="YF"/>
    <s v="Y許仕明_x000a_C鄭嵎駿_x000a_E王文佑_x000a_J朱峰謀_x000a_K張崇慶"/>
    <s v="機械系"/>
    <s v="紙巻機"/>
    <s v="ADT内対応"/>
    <s v="20211012YF　（ADT共有）1Br紙巻機カッター旋回モーター過負荷異常"/>
    <m/>
    <s v="1BR 紙卷機發生異常，合紙送紙後切刀未作動，造成設備一時停止_x000a_  (異常履歷內容 : ROTARY CUTTER INV ALARM)"/>
    <s v="切刀迴轉馬達過負載_x000a_機械進行異常馬達拆解確認後，發現馬達內部有大量鐵粉及離合器片碎片，研判因使用次數頻繁造成離合器片磨損_x000a_離合器片接合阻力變大造成電流上升!_x000a_※馬達使用 2015/5月~2021/10月，經過6年5個月"/>
    <s v="馬達新品更換(型號 : CHHCM3-6135-17)"/>
    <s v="再發"/>
    <n v="7"/>
    <n v="121"/>
    <n v="0"/>
    <s v="要"/>
    <s v="要"/>
    <s v="要"/>
    <s v="要"/>
    <s v="要"/>
    <s v="－"/>
    <s v="－"/>
    <s v="窯の延命により冷修までの間隔が長くなっていますので、5年以上を経過している設備、あるいはG4採板で動作回数が多いラインなどは特に注意が必要です。"/>
    <x v="0"/>
    <x v="0"/>
    <x v="0"/>
    <x v="1"/>
    <x v="0"/>
    <x v="0"/>
    <x v="0"/>
    <s v="CLOSE"/>
    <s v="CLOSE"/>
    <n v="1"/>
    <m/>
  </r>
  <r>
    <n v="1711"/>
    <x v="284"/>
    <s v="ADCH"/>
    <s v="OF"/>
    <s v="K張崇慶"/>
    <s v="機械系"/>
    <s v="搬送系"/>
    <s v="ADT以外"/>
    <s v="20211016OF 　1BR 12P採板CV12-1-Rインバーター異常報告書"/>
    <m/>
    <s v="现场12P採板CV 12-1-R インバーター異常警报发生。连续3回板流测试，インバーター異常持续发生，採板CV上的制品发生堵塞；_x000a_确认到Roll轴承下面有粉尘，用手拧动Roll不能。採板CV Roll的传动轴轴承卡住，导致Roll不能转动。"/>
    <s v="採板CV的Roll轴承磨损，导致Roll不能传动，驱动马达出现过负荷。"/>
    <s v="更换损坏的轴承，确保能够正常运转_x000a_使用压缩气冷却运转中的马达，确保马达不出现过负荷警报，造成停止。_x000a_（恒久对策）_x000a_机械在工事日定期点检轴承的磨损情况预定对已经确认是不具合的地方进行交换。_x000a_定期点检採板CV T/P上的马达运转电流和马达负荷率。"/>
    <s v="再發"/>
    <n v="300"/>
    <n v="2593"/>
    <n v="0"/>
    <s v="－"/>
    <s v="－"/>
    <s v="－"/>
    <s v="－"/>
    <s v="要"/>
    <s v="－"/>
    <s v="－"/>
    <s v="１、对MF窑和NF窑的採板CV实施点检_x000a_　※虽然MF/NF的G11用的完康产CV是磁铁CV式样，_x000a_　但是OF窑的话，在採板CV中，只有基板吸着区域，为了提高停止的精度_x000a_　采用的是螺旋齿轮駆式样。_x000a_"/>
    <x v="1"/>
    <x v="1"/>
    <x v="1"/>
    <x v="0"/>
    <x v="0"/>
    <x v="0"/>
    <x v="0"/>
    <s v="CLOSE"/>
    <s v="CLOSE"/>
    <n v="1"/>
    <m/>
  </r>
  <r>
    <n v="1712"/>
    <x v="285"/>
    <s v="AFK"/>
    <s v="IF"/>
    <s v="Y許仕明_x000a_C鄭嵎駿_x000a_E王文佑_x000a_J朱峰謀_x000a_K張崇慶"/>
    <s v="電氣系"/>
    <s v="システム系"/>
    <s v="ADT以外"/>
    <s v="20211018IF　本線MTライン速度差によるトラッキングズレ異常"/>
    <m/>
    <s v="10/18　Bath In後（10/15Bath In）、導致無法取樣, 也無法引入1Br; 有連絡設技電氣。_x000a_在經過設技電氣調査之後，發現 IF2及IF3 在PLC內的距離定數有差異, 導致發生實際玻璃還沒到、但Tracking Data已經先搬移送出的問題。（最大乖離程度為58%）_x000a_為了調查原因, 將本線増速C/V的速度補正値變更為既存IF2的Data, ACE#2切替ACE#1, 本線Master PLC的高速Counter Unit Card變更（新品＆IF2Ver）, 但還是發生了同様的Tracking偏移問題。_x000a_基板速度與PLD速度確認幾乎一致沒有問題。（L/S427m/h的増速比4倍速＝1710m/h）、本線Master PLC的速度2900m/h（簡易計算値）→確認原因為本線Master PLC,實施了下面記載的對策內容並進行復歸。"/>
    <s v="本線Master PLC部的高速Counter Input側的波形呈現不正常的狀態（参照：本線MTPG Pulse波形改善前）,導致原本不會被計算到的部分被算進去, 使本線Master PLC側的速度與實際速度產生差異, 造成本線MT Line發生Tracking偏移的問題。再加上這次的異常發生在Line Master PLC側,並不是平常有確認波形的地方(MTPG到ACE）, 所以在鎖定原因上面比較花時間。"/>
    <s v="１、於Counter前方的端子連接阻抗器以改善MTPG波形 。改善Pulse波形下限問題。Peak電壓從20變成22V。_x000a_２、高速Counter Unit的計數速度切換設定（Hz）從200kHz變更10kHz以防止計數時出現錯誤。(10kHz可對應到MT line 9144m/h)_x000a_３、T/P追加 LineMaster PLC、Accessory PLC部的速度標示。藉此達成MT速度偏移位置之可視化。"/>
    <s v="初回"/>
    <n v="0"/>
    <n v="0"/>
    <n v="0"/>
    <s v="情報"/>
    <s v="情報"/>
    <s v="情報"/>
    <s v="情報"/>
    <s v="情報"/>
    <s v="－"/>
    <s v="－"/>
    <s v="ラインマスターPLC交換などイベントがある場合は要注意"/>
    <x v="1"/>
    <x v="1"/>
    <x v="1"/>
    <x v="0"/>
    <x v="1"/>
    <x v="0"/>
    <x v="0"/>
    <s v="CLOSE"/>
    <s v="CLOSE"/>
    <e v="#DIV/0!"/>
    <m/>
  </r>
  <r>
    <n v="1713"/>
    <x v="286"/>
    <s v="ADCH"/>
    <s v="NF"/>
    <s v="推進課"/>
    <s v="系統系"/>
    <s v="TOM3"/>
    <s v="ADT以外"/>
    <s v="20211026NF　TOM3画処PC異常rev01"/>
    <s v="20211026NF　TOM3画処PC異常rev01（生技情報）"/>
    <s v="TOM3PC異常」の警報。_x000a_画処PC#3の通信が途絶えている事に気づき、画像処理PC#3の検査MODEを「自動」→「手動」→「自動」に切り替えて復旧を試みるが復旧不可の為、MF,OFのADT派遣員に応援を求めた。_x000a_　①：C/Dドライブを予備品に交換→復旧不可_x000a_　②：LANケーブル交換→復旧不可（元に戻す）_x000a_　③：LANポート差替え→復旧不可（この状態継続）←翌日CSB交換中に戻し検証実施し問題なしの為戻す。_x000a_　④：「画像処理PC No.2のC/Dドライブ」と「画像処理PC No.3のD/Cドライブ（①で交換した予備品）」を入替_x000a_　　　　→画像処理PC No.2が立ち上がって画像処理PC No.3は立ち上がらず_x000a_　　　　→①で交換したC/Dドライブは問題無しと判断、交換したPC本体が怪しいと推測。_x000a_　　※検証後、C/Dドライブは元のPCに戻している_x000a_　⑤：①の状態のまま、PC本体を元のPC本体に戻す→復旧"/>
    <s v="TOM3の機内LAN通信設定の間違い。_x000a_TomImpEnv.iniファイルの設定に間違いがあり、通信負荷が高くなる状態であった。_x000a__x000a_①画処PCがフリーズ(通信不可状態)となる不具合_x000a_　※2021/10/6発生時点で技開へ検査チームへ調査依頼実施。_x000a_推測原因_x000a_　TOM3の機内LAN通信設定の間違い。_x000a_　TomImpEnv.iniファイルの設定に間違いがあり、通信負荷が高くなる状態であった。_x000a__x000a_②予備PCで復旧しなかった不具合　_x000a_推測原因_x000a_　不明_x000a_   使用した予備PCはOFから移管した物であり、今回初めてNFで使用。_x000a_　NFでは使用不可の可能性もある為、次回工事日にて再度検証予定。_x000a__x000a_まとめ_x000a_　通信不可が発生した原因としては、通信設定が本来の設計とは違う_x000a_　接続状態にだった為、通信が混みあったタイミングで通信エラーが発生したと推測。_x000a_  復旧を試みるタイミングにより可能な時と不可能な時があったと推測している。_x000a_"/>
    <s v="①TOM3の機内LAN通信設定の間違いについて_x000a_   次回工事日にて変更実施。_x000a_　※ADCH_OFも同様である為、横展開予定_x000a__x000a_②予備PCで復旧しなかった不具合　_x000a_   原因不明の為、次回工事日の検証結果により今後の方針を決定。"/>
    <s v="初回"/>
    <n v="190"/>
    <n v="4017"/>
    <n v="0"/>
    <s v="要"/>
    <s v="要"/>
    <s v="要"/>
    <s v="要"/>
    <s v="要"/>
    <s v="－"/>
    <s v="－"/>
    <s v="有收到ADCH NF窯TOM畫處PC異常的情報共有，_x000a_詳細請參考附件。 (※日文版)_x000a__x000a_針對此異常生技部有進行調查，雖不一定是真因，但因有發現設定Miss，_x000a_所以針對冷修12Ch-Box化的單位，ADT目前JF3和KF3同樣設定有錯，_x000a_所以會在下次工事日或捨板期間進行修正。 (※嘉彬)_x000a__x000a_※對通常檢查、判定不影響。_x000a_※現有的設定短時間不會造成重大異常。_x000a_→僅為了分散畫處-識別彼此的資料流不要全部塞在同條路上。"/>
    <x v="0"/>
    <x v="0"/>
    <x v="0"/>
    <x v="1"/>
    <x v="0"/>
    <x v="0"/>
    <x v="0"/>
    <s v="CLOSE"/>
    <s v="CLOSE"/>
    <n v="1"/>
    <m/>
  </r>
  <r>
    <n v="1714"/>
    <x v="287"/>
    <s v="ADT"/>
    <s v="OFF切"/>
    <s v="T陳振遠"/>
    <s v="機械系"/>
    <s v="搬送系"/>
    <s v="他拠点報告"/>
    <s v="20211030ADTOFF　OFF切7位置決めFT搬送ベルト駆動シャフト断裂"/>
    <m/>
    <s v="G11在位置決定位搬送中，玻璃旋轉侵入的關係，造成平台上玻璃破損。_x000a_經三交代確認發現位置決的時規皮帶（右側2條）沒有在轉動_x000a_發現位置決時規皮帶右側的驅動軸心於驅動齒輪鍵槽處斷裂。下方有鐵粉堆積_x000a_由於斷裂軸心沒有預備品，所以就切割鋼材進行加工、修理。"/>
    <s v="1.長期稼動使得軸心已經出現磨損（長年劣化）。_x000a_　※因應G11生產，OFF切7號機於2021年3月由高砂移設過來_x000a_2.齒輪處負荷過大，偏芯、振動益加明顯使得軸心摩損造成粉塵堆積。_x000a_　※軸心斷裂的部分為G10、G11搬送用皮帶_x000a_　※粉塵發生在接觸到皮帶輪、齒輪、聯軸器等地方_x000a_3.從斷裂面的狀態來看，推測早已經龜裂。"/>
    <s v="1. 定修時點檢軸心的軸承和皮帶輪下方是否有鐵粉。若有鐵粉就進行更換。_x000a_2. 準備軸心的預備品，更換時將固定驅動齒輪的軸套改成Plower Lock型式（研磨側對策橫展開）。  _x000a_3.　雖然每次定修都會確認皮帶的蛇行狀況，但卻沒有設備下方相關的點檢項目。"/>
    <s v="初回"/>
    <n v="35"/>
    <n v="11.5"/>
    <n v="218.78"/>
    <s v="－"/>
    <s v="－"/>
    <s v="－"/>
    <s v="－"/>
    <s v="－"/>
    <s v="－"/>
    <s v="要"/>
    <s v="OFF切13年間、冷修など大規模工事がありません。OFF切7も高砂から移設した設備であり、ADT設備同様にメンテナンスが充実していない設備となります。工事日には鉄粉の有無を確認する項目を追加して、異常発見時には早急に対策できる準備を整えること。"/>
    <x v="1"/>
    <x v="1"/>
    <x v="1"/>
    <x v="0"/>
    <x v="1"/>
    <x v="0"/>
    <x v="2"/>
    <s v="CLOSE"/>
    <s v="CLOSE"/>
    <n v="1"/>
    <m/>
  </r>
  <r>
    <n v="1715"/>
    <x v="288"/>
    <s v="ADT"/>
    <s v="YF"/>
    <s v="Y許仕明_x000a_C鄭嵎駿_x000a_E王文佑_x000a_J朱峰謀_x000a_K張崇慶"/>
    <s v="電氣系"/>
    <s v="CPU"/>
    <s v="他拠点報告"/>
    <s v="20211103YF　1Br 1POS BDSモーションCPU異常"/>
    <m/>
    <s v="1P BDS發生原點異常警報(1BR BDS home position fault)，三交代異常確認後，設備復歸不能。_x000a_18:47 三交代聯絡事務所人員(芳全)進行確認，最終進行BDS制御電源及AMP重開→復歸OK。電氣聯絡有。_x000a_19:10 設備異常再發，電氣現場確認:1P BDS MOTION CPU RUN燈號未亮(圖一)，判斷CPU問題有，CPU電源重新啟動→復歸OK。_x000a_20:39 設備異常再發，電氣人員進行BDS 制御CPU電源重新啟動→復歸不能_x000a_21:30 電氣人員更換CPU， OS安裝、SOFT寫入、暫存器數值寫入_x000a_22:58 電氣CPU更換相關作業完成，製造設備原點設定及設備復歸測試→復歸OK。"/>
    <s v="BDS MOTION CPU故障(型號：A173UH CPU)。_x000a_推測原因為YF BDS使用的A系列MOTION CPU使用年限久遠(自2004至今17年)_x000a_CPU內部基板已經老舊，不勘使用。"/>
    <s v="MOTION CPU更換。"/>
    <s v="初回"/>
    <n v="243"/>
    <n v="2087"/>
    <n v="0"/>
    <s v="要"/>
    <s v="情報"/>
    <s v="情報"/>
    <s v="要"/>
    <s v="情報"/>
    <s v="－"/>
    <s v="－"/>
    <s v="冷修期間所有A系列PLC、伺服全面更新。_x000a_寿命管理はできないため、状況に応じて交換"/>
    <x v="0"/>
    <x v="1"/>
    <x v="1"/>
    <x v="1"/>
    <x v="1"/>
    <x v="0"/>
    <x v="0"/>
    <s v="CLOSE"/>
    <s v="CLOSE"/>
    <n v="1"/>
    <m/>
  </r>
  <r>
    <n v="1716"/>
    <x v="289"/>
    <s v="ADT"/>
    <s v="EF"/>
    <s v="Y許仕明_x000a_C鄭嵎駿_x000a_E王文佑_x000a_J朱峰謀_x000a_K張崇慶"/>
    <s v="機械系"/>
    <s v="搬送系"/>
    <s v="ADT内対応"/>
    <s v="20211106EF（ADT共有）本線GateCV異常について確認"/>
    <m/>
    <s v="本線増速6停止。逆転操作で復旧。"/>
    <s v="11/26板厚変更J/C時にカムクラッチ交換"/>
    <s v="異常発生時は逆転操作で復旧させる。復旧できない場合はカムクラッチ交換"/>
    <s v="再發"/>
    <n v="0"/>
    <n v="0"/>
    <n v="0"/>
    <s v="要"/>
    <s v="要"/>
    <s v="要"/>
    <s v="要"/>
    <s v="要"/>
    <s v="－"/>
    <s v="－"/>
    <s v="本線増速カムクラッチ故障の異常発生時並びに予防策としてCF、EFに展開中の逆転機能の操作を実施する（工事日必須）。逆転操作においても異常が解消できない場合は交換を手配する。_x000a_現状の方針としてはカムクラッチ・レス化により既に冷修で展開しているYF、JF、KFには逆転機能はありません。CF、EFに関しては次回冷修でカムクラッチ・レスにするため、逆転操作、異常発生時の交換を継続するため、定期交換で定義している1.5年は、冷修を実施するまで変更しない。"/>
    <x v="0"/>
    <x v="0"/>
    <x v="0"/>
    <x v="0"/>
    <x v="1"/>
    <x v="0"/>
    <x v="0"/>
    <s v="CLOSE"/>
    <s v="CLOSE"/>
    <n v="0.6"/>
    <m/>
  </r>
  <r>
    <n v="1717"/>
    <x v="290"/>
    <s v="ADCH"/>
    <s v="MF"/>
    <s v="Y許仕明_x000a_C鄭嵎駿_x000a_E王文佑_x000a_J朱峰謀_x000a_K張崇慶_x000a_T陳振遠_x000a_推進課"/>
    <s v="系統系"/>
    <s v="WI"/>
    <s v="ADT以外"/>
    <s v="20211110MF　WINo18cam測定値異常"/>
    <m/>
    <s v="11/10　确认PAM_Ribbon上的WI MAP后、发现18号相机28Ch附近狭窄范围内局部测定值恶化。_x000a_配合CSB交换时的舍板、抽出WI检查机、实施点检。_x000a_因为照明的透明亚克力板上有伤、所以对亚克力盖进行了交换。_x000a_11/29　确认WI_MAP的结果、发现和上次11/10一样，18号相机的检查范围出现异常值。"/>
    <s v="虽然从波形上看没有异常、但对照明亚克力板确认后、发现亚克力板形状的污浊。_x000a_污浊的原因是新品盖子上粘贴的保护膜的接触痕迹。_x000a_推测是使用过程中、照明光、温度、使其变质、形状变深。"/>
    <s v="交换亚克力板_x000a_使用新的亚克力板时、清除保护膜的使用痕迹、再去使用。"/>
    <s v="初回"/>
    <n v="0"/>
    <n v="0"/>
    <n v="0"/>
    <s v="要"/>
    <s v="要"/>
    <s v="要"/>
    <s v="要"/>
    <s v="要"/>
    <s v="要"/>
    <s v="要"/>
    <s v="交换亚克力板_x000a_使用新的亚克力板时、清除保护膜的使用痕迹、再去使用。"/>
    <x v="0"/>
    <x v="0"/>
    <x v="0"/>
    <x v="1"/>
    <x v="0"/>
    <x v="1"/>
    <x v="0"/>
    <s v="CLOSE"/>
    <s v="CLOSE"/>
    <n v="0.8571428571428571"/>
    <m/>
  </r>
  <r>
    <n v="1718"/>
    <x v="291"/>
    <s v="ADT"/>
    <s v="TAS"/>
    <s v="推進課"/>
    <s v="系統系"/>
    <s v="検査設備"/>
    <s v="ADT内対応"/>
    <s v="20211122ADTTAS　（ADT共有）TAS7泡HOST檢查PC通信異常報告r1"/>
    <m/>
    <s v="TAS#7長期不稼動再開，泡檢查機J/C入力不可。_x000a_確認泡畫處PC MELSECNET的狀態出現錯誤。_x000a_確認鄰旁的HS、SP及精查等相關設定並進行錯誤修正。"/>
    <s v="1. 因TAS検査PC枯竭對應，11/15進行異機(其它機型)PC轉用。_x000a_2. 人員不知要變更MELSECNET設定，僅PING網路通信正常，且尚未安排板流測試。  (原訂11/24測試)_x000a_※因認為MELSECNET及DIO不需要進行設定。_x000a_3. 未做好報告、聯絡、商量；在不清楚設備狀況下提前稼動了。_x000a_※擔當者當天亦請假不在，現場沒人知道情況。"/>
    <s v="(再発防止)_x000a_1. MELSECNET及DIO未做好初始值管理，今後做納管。_x000a_2. 相關PC更換手順的內容再做檢視，追加上述確認事項及教育。_x000a_※慎重起見，諮詢電氣擔當，該Network No.僅做識別用，設定錯誤不影響檢出及判定。(事後已做修正)"/>
    <s v="初回"/>
    <n v="0"/>
    <n v="0"/>
    <n v="0"/>
    <s v="要"/>
    <s v="要"/>
    <s v="要"/>
    <s v="要"/>
    <s v="要"/>
    <s v="要"/>
    <s v="要"/>
    <s v="報告、連絡、相談の徹底および教育を行う。_x000a_またPC転用、交換の際には手順書とチェックを行い際は再発防止を図る。"/>
    <x v="0"/>
    <x v="0"/>
    <x v="0"/>
    <x v="1"/>
    <x v="0"/>
    <x v="1"/>
    <x v="2"/>
    <s v="CLOSE"/>
    <s v="CLOSE"/>
    <n v="1"/>
    <m/>
  </r>
  <r>
    <n v="1719"/>
    <x v="292"/>
    <s v="ADCH"/>
    <s v="MF"/>
    <s v="推進課"/>
    <s v="系統系"/>
    <s v="TOM"/>
    <s v="ADT以外"/>
    <s v="20211123MF　TOM3画処 PC19通信異常"/>
    <m/>
    <s v="工事日G/T解除后、三交代开始shading作业_x000a_虽然个别主机上软件成功启动，但在多台主机上无法启动光学调整软体画像主机19上提示cam#3H37连接不良 ※参照①　发生光学调整软件无法启动的现象。_x000a_把连接到画像19主机上的相机接线#3和#6号做了替换，但＃3H37的异常提示没有任何变化、故判断为画像处理板异常。在和设技电气立会后、将整个主机交换。（继续使用C-D两个硬盘）_x000a_将画像主机19和预备主机交换并接通电源后、启动软件前从Host的复制画面上反复重试、结果软件无法启动、因为也无法向Host主机发送ping(192.168.0.11)故画像主机19をHOST通信异常由于ping无法发送、确认画像主机19设定的IP地址后发现之前设定的IP地址发生了变化。_x000a_虽然不确定原因、先对保存了IP地址设定的C盘进行了交换。_x000a_因为通过交换C盘解除了通信异常、从预备主机返回到之前的画像主机19、检查软件启动，生产开始。光学调整软件无法启动的现象没有改善。"/>
    <s v="1、在画像主机19上光学调整软件不能正常工作（无法连接到相机3）目前正在调查。怀疑是硬件上的故障。_x000a_虽然在16:16作业时交换了标有#3和#6的相机连接线、但接线上标记的数字和主机识别的相机编号可能不一样。←确认中_x000a_2、画像主机19→HOST通信异常　画像主机19被分配到（169.254.～）的本地连接地址。_x000a_Windows有当LAN通信无法正常工作时强制把IP地址变成这个数字的功能、这次，IP地址被强制改成这样的形式、所以主机再启动也无法修正，需要对NIC的IP地址进行重新设定。LAN通信失败的原因正在调查中。"/>
    <s v="生技小林さん見解_x000a_検査機はDHCPを使用しない環境（IPアドレス固定、静的IPアドレス）で使用しています。_x000a_IPアドレスの設定値を間違えて競合（重複）させると発生するのですが、自分の過去経験だとLAN通信不良（品質不良）で発生している印象が強く、また、頻発や再現が無く問題点の特定までたどり着いていません。_x000a_同じ個体で再発/頻発するのであればドライバー故障かハード故障と思います。_x000a_（ソフト：NICドライバー、ハード：画処PC19のNIC、LANケーブル、HUB。_x000a_今回はLAN1,2の両方がNGなので、NICのソフト/ハードが怪しいですね。）"/>
    <s v="初回"/>
    <n v="0"/>
    <n v="0"/>
    <n v="0"/>
    <s v="要"/>
    <s v="要"/>
    <s v="要"/>
    <s v="要"/>
    <s v="要"/>
    <s v="－"/>
    <s v="－"/>
    <s v="対策のとおり。"/>
    <x v="0"/>
    <x v="0"/>
    <x v="0"/>
    <x v="1"/>
    <x v="0"/>
    <x v="0"/>
    <x v="0"/>
    <s v="CLOSE"/>
    <s v="CLOSE"/>
    <n v="1"/>
    <m/>
  </r>
  <r>
    <n v="1720"/>
    <x v="293"/>
    <s v="尼崎"/>
    <s v="XF"/>
    <s v="Y許仕明_x000a_C鄭嵎駿_x000a_E王文佑_x000a_J朱峰謀_x000a_K張崇慶"/>
    <s v="電氣系"/>
    <s v="横切機"/>
    <s v="ADT以外"/>
    <s v="20211126XF　縦切機2 HD7突っ込みトラブル　rev０"/>
    <m/>
    <s v="定期樣品切出之後有橫折欠板散發，後續取樣時仍有相同的欠板散發，現場確認横切機NO2取樣切刀（縱切機NO2-HD7 ）附近有切刀突入。_x000a_且相同位置（165CH）後續仍有發生横切機切刀突入。調查結果為縱切機NO2-HD7在進行Touch切時發生切刀突入的部分在遇到横切機走行時又再次發生了切刀突入的狀況。"/>
    <s v="目前原因不明_x000a_XF使用的是Solenoid Type, 推測問題可能是AMP本體或Cutter Block的部分, 預計與設技協同進行調查"/>
    <s v="確認AMP有預備品, 預計下回工事日進行AMP交換_x000a_※目前還沒有再發,異常原因的部分尚未釐清;與設技協調待工事日進行交換持續觀察"/>
    <s v="初回"/>
    <n v="41"/>
    <n v="1290"/>
    <n v="0"/>
    <s v="情報"/>
    <s v="情報"/>
    <s v="情報"/>
    <s v="情報"/>
    <s v="情報"/>
    <s v="－"/>
    <s v="－"/>
    <s v="タッチ切り距離確認でばらつきが大きい場合などは要注意。"/>
    <x v="1"/>
    <x v="1"/>
    <x v="1"/>
    <x v="0"/>
    <x v="1"/>
    <x v="0"/>
    <x v="0"/>
    <s v="CLOSE"/>
    <s v="CLOSE"/>
    <e v="#DIV/0!"/>
    <m/>
  </r>
  <r>
    <n v="1721"/>
    <x v="294"/>
    <s v="ADCH"/>
    <s v="NF"/>
    <s v="Y許仕明_x000a_C鄭嵎駿_x000a_E王文佑_x000a_J朱峰謀_x000a_K張崇慶_x000a_T陳振遠"/>
    <s v="電氣系"/>
    <s v="搬送系"/>
    <s v="ADT以外"/>
    <s v="20211201NF　1Br旋回機前G11ガラス停止位置異常rev1"/>
    <m/>
    <s v="1Br旋回機処發生吸着異常_x000a_昼勤ADCH社員・AGC派遣員来到現場后，通過以下2点判斷原因為減速sensor。_x000a_・通過監視錄像確認到玻璃停止位置不正確。_x000a_※因爲停止位置不正確，旋回機吸着パット的一部份無法吸着，導致吸着異常発生_x000a_・現場確認sensor，發現減速sensor一直保持on狀態。_x000a_減速sensor交換完成"/>
    <s v="&lt;特定故障的原因花費大量時間的原因&gt;_x000a_・關於sensor状態確認的方法和各sensor的作用，沒有足夠的知識。_x000a_&lt;做出2Br専門採板切替判断遲了的原因&gt;_x000a_・如果1Br因故障無法採板時的對應方法和判断基準沒有明確。　_x000a_　※詳細請參考別紙1。_x000a_&lt;2Br専門採板開始延遲的原因&gt;_x000a_・1Br 故障時，對於迅速切替2Br 専門採板，準備不足。"/>
    <s v="&lt;特定故障原因特定花費大量時間的原因&gt;_x000a_・計劃導入能夠儘早發現sensor異常的軟體。_x000a_　※ON信号經過任意計時后發出警報等。_x000a_・實施關於sensor的教育。(12月末完了予定）_x000a_　※種類、作用、状態的確認方法等。_x000a_&lt;針對切替2Br専門採板判断時延誤了的原因的対策&gt;_x000a_・製作與2Br 切替判断基準、準備狀態相關的作業指示書。_x000a_　※詳細參考別紙1。_x000a_&lt;針對開始2Br専門採板延遲了的原因的対策&gt;_x000a_・時刻待機，做好隨時應對迅速切替到2Br専門採板的準備。(作業指示書の作成）_x000a_　※詳細參考別紙1。"/>
    <s v="初回"/>
    <n v="420"/>
    <n v="1906"/>
    <n v="0"/>
    <s v="情報"/>
    <s v="情報"/>
    <s v="情報"/>
    <s v="情報"/>
    <s v="情報"/>
    <s v="要"/>
    <s v="要"/>
    <s v="各センサーの設置位置、役割、機能を教育する。_x000a_基板停止位置のズレは、吸着、搬送、積載にも影響するため、ガラス停止位置が目視で識別できるようなアイマークを付けるなどして、異常に早く気付ける工夫もお願いします。_x000a_異常を早期に発見するためにADCHの改造プログラム導入の是非は検討してください。"/>
    <x v="1"/>
    <x v="1"/>
    <x v="1"/>
    <x v="0"/>
    <x v="1"/>
    <x v="1"/>
    <x v="2"/>
    <s v="CLOSE"/>
    <s v="CLOSE"/>
    <n v="1"/>
    <m/>
  </r>
  <r>
    <n v="1722"/>
    <x v="295"/>
    <s v="ADT"/>
    <s v="KF"/>
    <s v="Y許仕明_x000a_C鄭嵎駿_x000a_E王文佑_x000a_J朱峰謀_x000a_K張崇慶"/>
    <s v="機械系"/>
    <s v="搬送系"/>
    <s v="他拠点報告"/>
    <s v="20211209KF　本線HOゲートCVアイドラーボルト断裂"/>
    <m/>
    <s v="整備人員聯絡本線H/O GATE C/V 異音_x000a_ 確認後H/O GATE C/V CHAIN張力調整螺絲斷裂 造成驅動CHAIN 晃動大，RAIL變形。_x000a__x000a_"/>
    <s v="１張力惰輪本體調整座與GUIDE原設計只有1mm間隙，而異常處間隙達2~3mm，驅動_x000a_　CHAIN 帶動的狀況下會產生微小的晃動，經長期間晃動摩擦，造成了疲勞破壞而斷裂。_x000a_２異常處所位於本線H/O GATE C/V未端處，H/O 關閉時推側H/O緩衝缸調整不佳造成導致_x000a_　震動過大，加上G11 逆筋目專門採板，當有欠點於H/O捨板頻度增加在長時間反覆的作用力_x000a_　之下，加速螺絲斷裂。(圖1紅框)※  螺絲2020/11/17〜KF3冷修時更換済_x000a_３CHAIN張力調整螺絲斷裂 &gt;&gt; 驅動CHAIN張力不足晃動大，鍊條跳齒隆起,隆起處經過齒輪擠壓,慢慢導致RAIL變形。"/>
    <s v="１張力惰輪本體調整座與GUIDE間隙 點檢確認 (不可超過原設定值1mm)。訂定每年點檢張力_x000a_　調整座PLATE磨耗量，磨耗量超過1mm 排訂更換。_x000a_２調整用螺桿原本為一般型 -&gt;改用 高張力樣式。(12月工事日已更換)調整用螺桿限位環由開_x000a_　口銷固定--&gt;螺絲對鎖固定方式。(12月工事日更換濟)_x000a_　為了減少震動，本線H/O緩衝缸及油壓缸最適化調整。(12月工事日調整濟)_x000a_（予防措置）_x000a_　設計年度保全點檢(本線增速驅動系:一年兩次)，進行惰輪座和guide間隙的點檢，有磨耗的_x000a_　話進行台座的交換。"/>
    <s v="初回"/>
    <n v="40"/>
    <n v="873.56"/>
    <n v="0"/>
    <s v="－"/>
    <s v="－"/>
    <s v="－"/>
    <s v="－"/>
    <s v="要"/>
    <s v="－"/>
    <s v="－"/>
    <s v="H/O仕様構造はKFのみ"/>
    <x v="1"/>
    <x v="1"/>
    <x v="1"/>
    <x v="0"/>
    <x v="0"/>
    <x v="0"/>
    <x v="0"/>
    <s v="CLOSE"/>
    <s v="CLOSE"/>
    <n v="1"/>
    <m/>
  </r>
  <r>
    <n v="1723"/>
    <x v="296"/>
    <s v="ADT"/>
    <s v="EF"/>
    <s v="Y許仕明_x000a_C鄭嵎駿_x000a_E王文佑_x000a_J朱峰謀_x000a_K張崇慶"/>
    <s v="機械系"/>
    <s v="搬送系"/>
    <s v="ADT内対応"/>
    <s v="20211211EF　（ADT内共有）1Brホッパーゲート補強用ベース固定ボルト断裂"/>
    <m/>
    <s v="07:00  三交代股長發現1BR H/O GATE 作動狀況異常，詳細確認後發現H/O下游東側下方固定桿螺絲有掉落1顆的情形_x000a_07:10  因Br H/O只有作動時兩側不平均並無影嚮採板，故連絡事務所主管及整備班股長後待假日機械人員出勤進行確認_x000a_08:40 假日機械人員確認後發現H/O下方固定桿螺絲仍有斷裂及鬆動的情形，判斷需進行更換_x000a_09:30 切替為2Br G6專採，假日機械人員進行1BR BR H/O GATE 東側固定螺絲更換，更換後進行板流測試無異常後恢復為G8/G6 T切採板。"/>
    <s v="2020年にショックアブソーバーの設定ミス（R側2・L側9）により衝撃、振動により設備異常発生した経緯あり。_x000a_ボルトが断裂した原因として、衝撃や振動によりゲートを補強する鋼材を固定するボルトにも影響していてボルト穴がただれたような形状に変形が発生していたと推測できる。また捨板回数も多いためにボルトが緩んで外れた（落下）したことで、補強する鋼材の重量に耐え切れなくなったことで、残っていたボルトが断裂したと推定。"/>
    <s v="ボルト交換のみ"/>
    <s v="初回"/>
    <n v="0"/>
    <n v="0"/>
    <n v="0"/>
    <s v="要"/>
    <s v="要"/>
    <s v="要"/>
    <s v="要"/>
    <s v="要"/>
    <s v="－"/>
    <s v="－"/>
    <s v="ボルト穴がただれている（変形、突起あり）のため、ボルト緩みが無いか、再度点検する（設技確認中）。増し締め確認。_x000a_2課より設技に依頼するアクリルへの改造で見える化の実施を全窯対象に検討すること。"/>
    <x v="0"/>
    <x v="0"/>
    <x v="0"/>
    <x v="1"/>
    <x v="0"/>
    <x v="0"/>
    <x v="0"/>
    <s v="CLOSE"/>
    <s v="CLOSE"/>
    <n v="1"/>
    <m/>
  </r>
  <r>
    <n v="1724"/>
    <x v="297"/>
    <s v="ADCH"/>
    <s v="MF"/>
    <s v="推進課"/>
    <s v="系統系"/>
    <s v="TOM"/>
    <s v="ADT以外"/>
    <s v="20211212MF　TOM3画処PC7異常識別PC2通信異常"/>
    <m/>
    <s v="TOM3 W47C-01 PC异常警报_x000a_画像#7 PC异常再发，自动连接恢复正常，识别#2 PC连线异常_x000a_联络夜班台籍，消除识别#2PC LOG ALARM ，TOM3警报无法消除，识别#2PC上欠点画像无显示（識別PC＃2本体交換　→　Cドライブ交換　→　Dドライブ交換）_x000a_識別PC＃2のIPアドレス設定を確認すると、LANカード3枚全てで従来の設定が消えて書き換わっていた。_x000a_（※Windowsのデフォルト機能でLAN通信がうまくできなかったときに強制的にIPアドレスの書き換える機能がはたらいた。）_x000a_手動でIPアドレスを設定し直し識別ソフト再起動したが良化せず。予備PCに問題があるかもしれないと判断し、識別PC＃2すべて（PC+C/Dドライブ）を元に戻す。TOM3 HOST PCから画処・識別PC一斉再起動実施。通信復旧し、検査再開できたが、画処PC＃7異常警報2回発生後自動復帰の再発。画処PC＃7のDドライブ交換_x000a_"/>
    <s v="①画処PC＃7異常（画処PC No.7 Freeze　1/100 inch pulse異常）_x000a_原因：Dドライブの故障（セクタ異常）該当HDDは43175時間使用。建設当時から約5年使用。_x000a_②識別PC＃2通信異常。_x000a_原因不明。生技、メーカーにてLog解析中。画処No7の異常起因で通信異常と成った可能性あり。_x000a_③全PC検査開始不可_x000a_原因不明、生技、メーカーにてLog解析中。識別予備PCの設定の問題が疑われる。"/>
    <s v="Dドライブの交換_x000a_今回HOST側の再起動をしていれば識別PC＃2は通信復帰していた可能性あり。"/>
    <s v="初回"/>
    <n v="235"/>
    <n v="2619"/>
    <n v="0"/>
    <s v="情報"/>
    <s v="情報"/>
    <s v="情報"/>
    <s v="情報"/>
    <s v="情報"/>
    <s v="－"/>
    <s v="－"/>
    <s v="生技、メーカーにてLog解析中のため、見解に従って手順、対策を実施する。"/>
    <x v="0"/>
    <x v="0"/>
    <x v="0"/>
    <x v="1"/>
    <x v="0"/>
    <x v="0"/>
    <x v="0"/>
    <s v="CLOSE"/>
    <s v="CLOSE"/>
    <e v="#DIV/0!"/>
    <m/>
  </r>
  <r>
    <n v="1725"/>
    <x v="298"/>
    <s v="AFK"/>
    <s v="IF"/>
    <s v="Y許仕明_x000a_C鄭嵎駿_x000a_E王文佑_x000a_J朱峰謀_x000a_K張崇慶"/>
    <s v="機械系"/>
    <s v="搬送系"/>
    <s v="ADT以外"/>
    <s v="20211215IF　伸縮CV R側駆動チェーン外れによる駆動停止異常"/>
    <m/>
    <s v="08:37 伸縮C/V在發出異音之後異常停止。本線驅動部停止、開啟本線HO捨板。確認C/V的R側驅動部鍊條Joint分離、鍊條已從鍊輪脫離_x000a_09:30 張力調整完成後、在伸縮C/V稼働時發出異音→鍊條與伸縮C/V R側的導軌有偏移。進行軌道與鍊條調整作業。_x000a_12/19日16:50~12/20日08:50 31~33ch發生 P-314mm的傾向性擦傷30~150mm。_x000a_12/20日 09:30確認伸縮CV的R側#22包膠Roll有振動。呼出設備技術Team, 有確認到該處的高度比其他Roll的高度低。"/>
    <s v="線上使用的Super Chain的鍊條拉伸狀態較為嚴重、_x000a_    當時持續重複進行張力調整之後、最後調得比平常還要再緊一些。_x000a_    冷修後的實施日期為11/24、12/14_x000a_　　※該鍊條Type需給油、但因使用在伸縮段的關係未進行給油。_x000a_　　※冷修時有交換鍊條。　　_x000a_ * 推測受到上述原因的影響, 驅動鍊條受力過大, 導致Joint部_x000a_    扣環脫離、Joint跑掉之後、與鍊輪之間的咬合變差, 鍊條才會脫落。"/>
    <s v="1. 伸縮C/V驅動部鍊條: Super Chain →變更為 DID鍊條_x000a_　※DBC 50H(maker: DONGBO 韓國製）→ DID　50LX_x000a_　　 原本為何變更DBC50H的理由請參照別紙2_x000a_2. 張力調整作業方法進行作業員教育。（使用別紙３）_x000a_3. 切替DID並確認張力狀態_x000a_ 　 比對Super Chain的調整頻度、重新設定調整頻度與交換Timing_x000a_4. 日常巡檢之點檢強化_x000a_　　目視確認鍊條是否有振動、以及張力狀態_x000a_"/>
    <s v="初回"/>
    <n v="88"/>
    <n v="1772.14"/>
    <n v="0"/>
    <s v="要"/>
    <s v="要"/>
    <s v="要"/>
    <s v="要"/>
    <s v="要"/>
    <s v="－"/>
    <s v="－"/>
    <s v="今一度、Seal chain　大同DID50LXが使用されているかなど確認をお願いします。_x000a_またAFKの対策に記載されているとおり、作業者への教育（チェーンの調整作業）とありますので、_x000a_ADTとしても類似する設備異常の未然防止として、クリップ取付方向、調整方法について確認をお願いします。"/>
    <x v="0"/>
    <x v="0"/>
    <x v="0"/>
    <x v="1"/>
    <x v="0"/>
    <x v="0"/>
    <x v="0"/>
    <s v="CLOSE"/>
    <s v="CLOSE"/>
    <n v="1"/>
    <m/>
  </r>
  <r>
    <n v="1726"/>
    <x v="299"/>
    <s v="ADT"/>
    <s v="JF"/>
    <s v="Y許仕明_x000a_C鄭嵎駿_x000a_E王文佑_x000a_J朱峰謀_x000a_K張崇慶"/>
    <s v="機械系"/>
    <s v="循環"/>
    <s v="ADT内対応"/>
    <s v="20211216JF　（ADT内共有）循環№8過負荷停止異常"/>
    <m/>
    <s v="循環#8 CULLET 過負荷異常停止 , 異常無法消除 ; 循環#4、#1立即排外人員監視, 制御盤室循環#8電源復歸後。異常警報可消除 測試多回循環#8仍無法運轉(循環#8 CULLET 過負荷異常停止)。_x000a_三交代回報主任 02:40 整備股長到場確認，確認為循環#8上游皮帶輪心偏移，通知設技呼出對應。_x000a_機械設備人員到場確認為:C/V#8 PULLEY 偏移，POWER LOCK 打滑磨耗、軸心受損。進行道工具準備後進行更換POWER LOCK 及PULLEY 軸心。_x000a_環#8上游皮帶POWER LOCK 及PULLEY 軸心更換完畢, 循環進行排內 。_x000a_"/>
    <s v="機械設備人員到場確認為:C/V#8 PULLEY 偏移，POWER LOCK 打滑磨耗、軸心受損。進行道工具準備後進行更換POWER LOCK 及PULLEY 軸心。"/>
    <s v="記載なし"/>
    <s v="再發"/>
    <n v="0"/>
    <n v="0"/>
    <n v="0"/>
    <s v="情報"/>
    <s v="情報"/>
    <s v="情報"/>
    <s v="情報"/>
    <s v="情報"/>
    <s v="－"/>
    <s v="－"/>
    <s v="日常点検方法の見直し。_x000a_点検できない場所、見えない場所であれば、見えるようにする。"/>
    <x v="1"/>
    <x v="1"/>
    <x v="1"/>
    <x v="0"/>
    <x v="1"/>
    <x v="0"/>
    <x v="0"/>
    <s v="CLOSE"/>
    <s v="CLOSE"/>
    <e v="#DIV/0!"/>
    <m/>
  </r>
  <r>
    <n v="1727"/>
    <x v="300"/>
    <s v="ADT"/>
    <s v="OFF切"/>
    <s v="T陳振遠"/>
    <s v="電氣系"/>
    <s v="切機"/>
    <s v="他拠点報告"/>
    <s v="20211231ADTOFF　OFF切5X切機通信ケーブル断線異常"/>
    <m/>
    <s v="發生X切機 X3切刀 警報異常無法排除_x000a_現場班股長確認異常無法復歸，與事務所確認後，人員移動至OFF6生產。 _x000a_電氣人員確認X切機活動線槽訊號纜線外皮破損(圖2)，內部訊號線斷裂，導致異常警報發出。_x000a_訊號纜線更換完畢後，整備進行設備單動運轉測試OK。_x000a_整備與三交代股長進行，切台清潔與各切刀原點校正，切割 1枚正常，交付中班生產。_x000a_"/>
    <s v="設技（電気）にてケーブルベアで通信ケーブルを交換する場合、予備品のケーブルを取り出した後ケーブル被覆の捻じれシワを修正してから配線する基本的な施工方法があることを知らなかった。_x000a_関連する作業標準書がなく、教育資料にも明確に記載していなかった。"/>
    <s v="ケーブル被覆の捻じれシワが原因で発生した配線異常を教育資料にして周知する。_x000a_ケーブル被覆捻じれシワによる断線を防ぐために、必ず捻じれを修正（真っすぐ）して配線することを作業標準書に追記する。"/>
    <s v="再發"/>
    <n v="75"/>
    <n v="16.95"/>
    <n v="666.7"/>
    <s v="－"/>
    <s v="－"/>
    <s v="－"/>
    <s v="－"/>
    <s v="－"/>
    <s v="－"/>
    <s v="要"/>
    <s v="定期点検の他に、三交代の直交代の際にもケーブルの緩み、捻じれなど無いか確認してください。"/>
    <x v="1"/>
    <x v="1"/>
    <x v="1"/>
    <x v="0"/>
    <x v="1"/>
    <x v="0"/>
    <x v="2"/>
    <s v="CLOSE"/>
    <s v="CLOSE"/>
    <n v="1"/>
    <m/>
  </r>
  <r>
    <n v="1728"/>
    <x v="301"/>
    <s v="ADT"/>
    <s v="EF"/>
    <s v="推進課"/>
    <s v="系統系"/>
    <s v="TOM"/>
    <s v="他拠点報告"/>
    <s v="20220110EF　TOM3画処17のPCフリーズ異常報告rev.1"/>
    <m/>
    <s v="TOM 畫處17 PC 當機發生警報，約 2 分鐘後自動恢復。_x000a_PC當機異常警報再次出現，立即切換到F1採板。_x000a_由於黑屏，關閉電腦後無法打開電源，呼出推進課。_x000a_推進課抵達後，因電腦無法開機，於是更換了備用電腦。_x000a_"/>
    <s v="線下更換了電源，但PC仍無法啟動。_x000a_EF窯PC自立上以來已使用約10年，估計主板出現故障。 （從 2011 年開始）_x000a_檢查了主板外觀，沒發現燒焦痕跡，但以前有發生過芯片的散熱膏硬化，無法開機。_x000a_這次也檢查了芯片，散熱膏也硬化，同時發現它正在剝落。 （僅供參考）_x000a_"/>
    <s v="更換畫處預備PC。_x000a_電源開啟及確認軟體動作。_x000a_欠點檢出狀況確認。_x000a_準備畫處預備PC。_x000a_"/>
    <s v="再發"/>
    <n v="5"/>
    <n v="38.1"/>
    <n v="3182.51"/>
    <s v="情報"/>
    <s v="情報"/>
    <s v="情報"/>
    <s v="情報"/>
    <s v="情報"/>
    <s v="－"/>
    <s v="－"/>
    <s v="予備品を準備"/>
    <x v="0"/>
    <x v="0"/>
    <x v="0"/>
    <x v="1"/>
    <x v="0"/>
    <x v="0"/>
    <x v="0"/>
    <s v="CLOSE"/>
    <s v="CLOSE"/>
    <e v="#DIV/0!"/>
    <s v="故障原因推測為硬體老舊(使用10年以上),_x000a_EF TOM PC預計於2023年底更換為新構成,_x000a_其他窯爐皆已經於冷修更換為新構成PC."/>
  </r>
  <r>
    <n v="1729"/>
    <x v="302"/>
    <s v="尼崎"/>
    <s v="XF"/>
    <s v="Y許仕明_x000a_C鄭嵎駿_x000a_E王文佑_x000a_J朱峰謀_x000a_K張崇慶"/>
    <s v="機械系"/>
    <s v="BDS"/>
    <s v="ADT以外"/>
    <s v="20220111XF　2BR 5POS仮受けシリンダー（北側）動作異常　rev.0 "/>
    <m/>
    <s v="發生『＃5BDS Over Time異常』警報。_x000a_確認後、發現5POS輔助板受（北側）維持在伸出的狀態下未正常退避。_x000a_為了確認實體的動作確認,拆除Cylinder的空氣配管後確認Cylinder的動作, 因Cylinder在『伸出』的狀態下動作較遲緩,判斷是Cylinder故障並準備交換。_x000a__x000a__x000a__x000a__x000a_"/>
    <s v="長期使用下Cylinder內部劣化導致Cylinder動作異常。_x000a_拆卸解體後有確認到Cylinder磨耗及內部磨耗"/>
    <s v="※這次長期使用劣化後交換的Cylinder有可能在XF1之後就沒有再交換過了。後續將針對部品交換時的記録管理及定期性的交換頻度, 利用下回的保全會議時提出檢討, 並與設技商討對應方式。_x000a_此外, 關於4POS相關的部分將利用下回工事日進行確認。"/>
    <s v="初回"/>
    <n v="59"/>
    <n v="506.22"/>
    <n v="0"/>
    <s v="要"/>
    <s v="要"/>
    <s v="要"/>
    <s v="要"/>
    <s v="要"/>
    <s v="－"/>
    <s v="－"/>
    <s v="工事日にて点検（摩耗）をお願いします。_x000a_交換履歴があれば記録する。"/>
    <x v="0"/>
    <x v="0"/>
    <x v="0"/>
    <x v="1"/>
    <x v="0"/>
    <x v="0"/>
    <x v="0"/>
    <s v="CLOSE"/>
    <s v="CLOSE"/>
    <n v="1"/>
    <m/>
  </r>
  <r>
    <n v="1730"/>
    <x v="303"/>
    <s v="ADT"/>
    <s v="EF"/>
    <s v="推進課"/>
    <s v="系統系"/>
    <s v="TOM"/>
    <s v="他拠点報告"/>
    <s v="20220121EF　TOM3反射カメラ34光量異常報告"/>
    <m/>
    <s v="發生反射相機＃34光量異常警報。_x000a_指示切替F1採板並呼出推進課人員。_x000a_推進課抵達現場並更換相機。_x000a_確認欠點檢出狀況後復歸完了。_x000a_產線切替回F9通常採板再開。_x000a_"/>
    <s v="從異常波形，判斷為相機內部的CMOS異常。_x000a_相機更換後即恢復正常。"/>
    <s v="1. 交換預備相機。_x000a_2. 實施相機Shading設定。_x000a_3. 檢查軟體再啟動及動作確認。_x000a_4. PAM檢出欠點畫像的焦點確認。_x000a_5. 檢出欠點的Pairing偏移確認。_x000a_"/>
    <s v="再發"/>
    <n v="5"/>
    <n v="57.2"/>
    <n v="4010.3"/>
    <s v="情報"/>
    <s v="情報"/>
    <s v="情報"/>
    <s v="情報"/>
    <s v="情報"/>
    <s v="－"/>
    <s v="－"/>
    <s v="予備品を準備"/>
    <x v="0"/>
    <x v="0"/>
    <x v="0"/>
    <x v="1"/>
    <x v="0"/>
    <x v="0"/>
    <x v="0"/>
    <s v="CLOSE"/>
    <s v="CLOSE"/>
    <e v="#DIV/0!"/>
    <m/>
  </r>
  <r>
    <n v="1731"/>
    <x v="304"/>
    <s v="AFK"/>
    <s v="DF"/>
    <s v="Y許仕明_x000a_C鄭嵎駿_x000a_E王文佑_x000a_J朱峰謀_x000a_K張崇慶"/>
    <s v="機械系"/>
    <s v="紙巻機"/>
    <s v="ADT以外"/>
    <s v="20220130DF　2Br紙巻機ロータリーカッター動作異常"/>
    <m/>
    <s v="1/27 2Br 紙捲機發生了紙檢出異常警報_x000a_ 變更1Br採板後, 由於確認到未下刀, 改以手動操作實施紙捲機１Cycle後, 合紙的停止位置出現了變化。(比正常的狀態偏移了50mm左右)。 由設備電氣Team設置分析原因用MX_sheet_x000a_1/30 發生同樣的異常_x000a_1/31 11:00 由設備Team與製造實施紙捲機切刀馬達點檢(含MX-sheet)未發現異常點。_x000a_實施紙捲剎車電磁閥交換, 並由設備電氣交換Relay繼電器。_x000a_再確認時, 有發現離合器磨耗產生的絲狀碎屑、交換紙捲機切刀馬達時, 實施紙捲機BANCOLLAN皮帶的張力調整"/>
    <s v="由於紙捲機切刀馬達長期使用, 離合器圓盤部分產生磨耗 使用了15年(2007年設置)"/>
    <s v="交換紙捲機切刀的馬達_x000a_ 設定紙捲機切刀馬達的交換週期 並實施交換。(設備-機械)_x000a_　※將此交換項目追加在冷修項目的List管理以避免被遺忘"/>
    <s v="初回"/>
    <n v="10.5"/>
    <n v="281.64"/>
    <n v="0"/>
    <s v="要"/>
    <s v="要"/>
    <s v="要"/>
    <s v="要"/>
    <s v="要"/>
    <s v="－"/>
    <s v="－"/>
    <s v="各窯、各ラインのモーター使用実績（設置年月）を確認し、誰もが識別できるように交換年月を表示する。_x000a_メインラインは約7年を交換時期として、サブラインは使用頻度に応じて交換を行う。"/>
    <x v="0"/>
    <x v="0"/>
    <x v="0"/>
    <x v="1"/>
    <x v="0"/>
    <x v="0"/>
    <x v="0"/>
    <s v="CLOSE"/>
    <s v="CLOSE"/>
    <n v="1"/>
    <m/>
  </r>
  <r>
    <n v="1732"/>
    <x v="305"/>
    <s v="AFK"/>
    <s v="TAS"/>
    <s v="T陳振遠"/>
    <s v="電氣系"/>
    <s v="ロボット"/>
    <s v="ADT以外"/>
    <s v="20220207AFKTAS　TAS3移載機旋回サーボ異常"/>
    <m/>
    <s v="發生第1回 移載機旋回Servo警報_x000a_發生第4回 移載機旋回Servo警報_x000a_呼出機械Team、由機械Team進行移載機的內部確認_x000a_由於減速機馬達固定Cable的魔鬼氈鬆開了、導致Cable在移載機旋回時與旋回馬達產生了干渉。干渉使移載機完全無法旋回、造成過負載。"/>
    <s v="由於固定移載機Plate及減速機馬達Cable的魔鬼氈鬆開了、_x000a_回轉時Cable脫離了原本固定位置, 與旋回馬達產生干涉後_x000a_造成過負載。"/>
    <s v="1.移載機Plate與Cable的固定部 以束帶進行全體固定。_x000a_  其他區段使用魔鬼氈。_x000a_*由於 即使移載機Plate上的固定束帶鬆脫也不會影響到_x000a_  Plate上方的製品、所以還是使用魔鬼氈。_x000a_2. 改善使用高強度的束帶。（檢討GalvaLok製品）_x000a_ -&gt; 改善前, 於定修工事時 點檢固定的狀態。"/>
    <s v="初回"/>
    <n v="90"/>
    <n v="56.5"/>
    <n v="2128.9499999999998"/>
    <s v="－"/>
    <s v="－"/>
    <s v="－"/>
    <s v="－"/>
    <s v="－"/>
    <s v="要"/>
    <s v="－"/>
    <s v="定修工事などで定期的に点検し、劣化や緩みのあるものは交換を行う。_x000a_ただし移載機に関しては、落下防止用の養生シートがある状態で、絶対に落下しないような状態に限る。"/>
    <x v="1"/>
    <x v="1"/>
    <x v="1"/>
    <x v="0"/>
    <x v="1"/>
    <x v="1"/>
    <x v="0"/>
    <s v="CLOSE"/>
    <s v="CLOSE"/>
    <n v="1"/>
    <m/>
  </r>
  <r>
    <n v="1733"/>
    <x v="306"/>
    <s v="ADCH"/>
    <s v="NF"/>
    <s v="Y許仕明_x000a_C鄭嵎駿_x000a_E王文佑_x000a_J朱峰謀_x000a_K張崇慶"/>
    <s v="機械系"/>
    <s v="板揃え"/>
    <s v="ADT以外"/>
    <s v="\\t183tclpfst01\share\K10_PN1\00_製造一部社內共通\001_設技資料交換\【TPM5】製造5拠点自主保全会議\【設備ロス削減チーム】\異常報告書（共有）フォルダ\201901以降\20220228NF　1Br引き込み部板揃え異常【改良版テスト結果】.xlsx"/>
    <m/>
    <s v="本线欠板被1BR 引入，三交代将引入板齐进行强制退避_x000a_・欠板通过板齐以后，将板齐进行复归至待机位置_x000a_・重新开始板流后纵折欠板偶发，确认发现左侧引入板齐Frame变形_x000a_・判断1BR无法继续採板，本线捨板开始，并准备切替2BR G8.5 专採_x000a__x000a__x000a_"/>
    <s v="【板齐frame变形原因】_x000a_・板齐强制退避后，板齐滚轮高度低于FT Chamber 高度，当板齐进行复归至待机位置时_x000a_  板齐滚轮FT Chamber发生碰撞，导致板齐Frame变形_x000a_【板齐滚轮高度下降推测原因】_x000a_・板齐滚轮是利用卡环固定在轴杆上_x000a_  推测在卡环松脱的状态下进行板齐强制退避，强制退避后板齐滚轮下方未接触Chamber_x000a_  造成滚轮高度下降低于 FT Chamber 的高度_x000a_【卡环松脱的推测原因】_x000a_・卡环未完全卡入轴杆的沟槽内，板齐作动途中松脱了_x000a_・忘记安装卡环"/>
    <s v="&lt;緊急対応と復旧時の確認&gt;_x000a_・設技にて板揃えフレームの取付ベースをワークショップにて修正。_x000a_・製造にてコロレベルの確認及び芯ずれ(板揃え幅）確認。_x000a_・その他の板揃えコロのスナップリングを確認(異常個所なし） _x000a_＜恒久対策までの対応＞_x000a_・製造作業員に板揃えコロの組付け方法について注意点を共有。 _x000a_・毎工事日にて点検実施。"/>
    <s v="初回"/>
    <n v="40"/>
    <n v="2420"/>
    <n v="0"/>
    <s v="要"/>
    <s v="要"/>
    <s v="要"/>
    <s v="要"/>
    <s v="要"/>
    <s v="－"/>
    <s v="－"/>
    <s v="コロ交換の際は手順書を確認し、スナップリングの取り付け状態を確認する（1回転させる）"/>
    <x v="0"/>
    <x v="0"/>
    <x v="0"/>
    <x v="1"/>
    <x v="0"/>
    <x v="0"/>
    <x v="0"/>
    <s v="CLOSE"/>
    <s v="CLOSE"/>
    <n v="1"/>
    <m/>
  </r>
  <r>
    <n v="1734"/>
    <x v="307"/>
    <s v="尼崎"/>
    <s v="XF"/>
    <s v="Y許仕明_x000a_C鄭嵎駿_x000a_E王文佑_x000a_J朱峰謀_x000a_K張崇慶"/>
    <s v="電氣系"/>
    <s v="PLC"/>
    <s v="ADT以外"/>
    <s v="20220305XF　2Br BrマスターPLCユニット通信異常rev.1"/>
    <m/>
    <s v="無法引入至2BR的玻璃全數流到S-END（由於未發出警報）_x000a_電氣三交代調査結果、由於BR Master的PLC發生Error、所以本線的Tracking Data情報傳不進去確認PLC的異常碼之後實施Reset"/>
    <s v="2BR　BR MasterPLC Error造成通訊異常_x000a_※由異常碼推測為PLC Unit故障（設技電氣見解）"/>
    <s v="交換PLC Unit"/>
    <s v="初回"/>
    <n v="43"/>
    <n v="2074.06"/>
    <n v="0"/>
    <s v="要"/>
    <s v="要"/>
    <s v="要"/>
    <s v="要"/>
    <s v="要"/>
    <s v="－"/>
    <s v="－"/>
    <s v="同類の異常発生時はPLCを確認する"/>
    <x v="0"/>
    <x v="0"/>
    <x v="0"/>
    <x v="1"/>
    <x v="0"/>
    <x v="0"/>
    <x v="0"/>
    <s v="CLOSE"/>
    <s v="CLOSE"/>
    <n v="1"/>
    <m/>
  </r>
  <r>
    <n v="1735"/>
    <x v="308"/>
    <s v="高砂"/>
    <s v="BF"/>
    <s v="Y許仕明_x000a_C鄭嵎駿_x000a_E王文佑_x000a_J朱峰謀_x000a_K張崇慶"/>
    <s v="機械系"/>
    <s v="ギロチン"/>
    <s v="ADT以外"/>
    <s v="20220309BF　ギロチン下流ロールチェーン外れ（技開見解と点検のアドバイス）"/>
    <m/>
    <s v="由於Hot發生異常, 開啟Gillotine處置_x000a_巡檢時發現Gillotine下游第1支Roll無回轉_x000a_設技對應（實施鍊條交換、確認惰輪部有偏芯）"/>
    <s v="22號Roll上升驅動部的張力調整器確認到有偏芯。_x000a_上升下降的驅動部鍊條雖有張力調整器（固定式）, 但由於ROLL需要上下稼働的關係, 所以張力有調成較鬆的狀態。_x000a_何時發生偏芯不清楚, 但Roll下降時鍊條的位置是在張力調整器的下方迴轉, 所以即使有偏芯也不至於落鏈; 而Roll在上升的狀態下,與張力調整器的接觸面積會增加, 所以推測是上升時落鏈。_x000a_上升的部分只有工事日會使用, 所以推測3/3工事之後才落鏈後。（有排定巡檢點檢, 但每週1回的頻度, 所以工事之後還沒確認）"/>
    <s v="排定下回工事日進行偏芯修正、從下回開始, 針對 上升下降驅動時的鍊條的位移程度進行點檢。"/>
    <s v="初回"/>
    <n v="0"/>
    <n v="0"/>
    <n v="0"/>
    <s v="要"/>
    <s v="要"/>
    <s v="要"/>
    <s v="要"/>
    <s v="要"/>
    <s v="－"/>
    <s v="－"/>
    <s v="アイドラーとチェーン位置関係かみ合いが悪くズレていたと推測_x000a_工事日などでギロチン使用時、下流1本目のロールを退避させて状態でギロチン上流より側より点検_x000a__x000a_惰輪與鍊條相對位置出現異常推測咬合狀況不佳, 有位移的現象_x000a_工事日開啟Guillotine時, 下游第一支Roll在退避狀態下進行Guillotine上游側點檢_x000a_"/>
    <x v="0"/>
    <x v="0"/>
    <x v="0"/>
    <x v="1"/>
    <x v="0"/>
    <x v="0"/>
    <x v="0"/>
    <s v="CLOSE"/>
    <s v="CLOSE"/>
    <n v="1"/>
    <m/>
  </r>
  <r>
    <n v="1736"/>
    <x v="309"/>
    <s v="ADCH"/>
    <s v="NF"/>
    <s v="Y許仕明_x000a_C鄭嵎駿_x000a_E王文佑_x000a_J朱峰謀_x000a_K張崇慶"/>
    <s v="電氣系"/>
    <s v="T/T"/>
    <s v="ADT以外"/>
    <s v="20220329NF　13PosTT安全柵・安全扉の破損"/>
    <m/>
    <s v="整備班人員在13Pos掛上LOTO後, 為了點檢Robbot Hand的Air Tube, 使用了二階梯並開始點檢作業。_x000a_點檢作業結束後, 解除LOTO並進行電源復歸啟動設備。_x000a_三交代主任在工事日預排的作業項目完成之後, 為了準備採板 進行J/C , T/T旋回。T/T旋回時 發出很大的異音, 設備的制御電源OFF 異常停機。現場確認T/T側設置的安全柵與安全扉接觸到二階梯後破損。"/>
    <s v="由於二階梯還放在稼働範圍內的狀態下將設備進行啟動, 導致T/T旋回時撞擊二階梯與安全柵・安全扉後有破損。_x000a_※如果只點檢吸著PAD的部分, 將Hand進行180度旋回(維修保養位置1・2）就不需要使用二階梯即可進行點檢, 但是這次是點檢Air Tube的關係, 所以會用到二階梯。_x000a__x000a_◆二階梯未取出的原因_x000a_　　・作業終了時的確認不足_x000a_　　・電源投入、設備起動時的確認不足_x000a_　　・KY/危害風險評估不足"/>
    <s v="【軟體面】_x000a_①將這次的事例向作業員宣導周知並實施教育。_x000a_②將全數可能會發生相同異常的設備列表。_x000a_【硬體面】_x000a_①各Pos準備專用的二階梯並決定放置的區域_x000a_②追加 &quot;二階梯歸位&quot;的啟動條件"/>
    <s v="初回"/>
    <n v="0"/>
    <n v="0"/>
    <n v="0"/>
    <s v="要"/>
    <s v="要"/>
    <s v="要"/>
    <s v="要"/>
    <s v="要"/>
    <s v="要"/>
    <s v="－"/>
    <s v="T/T梱包用ステップのマグネットおよび近接S/Wに不具合がないか確認すること。_x000a_上記のように常設ステップを使用する場合は、このような問題は発生しないが、T/Tの採板側入り口が狭いため、工事日に製造や設技（安川）などが、小さなステップや三脚を持ち運ぶ可能性は無いとは言えない。_x000a_採板側に、どうしても（緊急の場合も）ステップを持ち込まないといけない作業は、稼働開始前に、第三者による障害物の有無を確認するなどルールを決めておく必要がある。"/>
    <x v="0"/>
    <x v="0"/>
    <x v="0"/>
    <x v="1"/>
    <x v="0"/>
    <x v="1"/>
    <x v="0"/>
    <s v="CLOSE"/>
    <s v="CLOSE"/>
    <n v="1"/>
    <m/>
  </r>
  <r>
    <n v="1737"/>
    <x v="309"/>
    <s v="ADCH"/>
    <s v="NF"/>
    <s v="Y許仕明_x000a_C鄭嵎駿_x000a_E王文佑_x000a_J朱峰謀_x000a_K張崇慶_x000a_＆推進課"/>
    <s v="檢查系"/>
    <s v="TOM3"/>
    <s v="他拠点報告"/>
    <s v="20220329NF　TOM3検査機LED光源Volの設定ミスによる欠点過多rev2"/>
    <m/>
    <s v="工事日の作業項目としてLED照明上部のカレット掃除を実施した。循環№4(本線H/O下)異常発生したため、シェーディング作業を中断し、波形を確認しないまま、別の現場にとりかかった。生産再開後HOTより欠点が多いという連絡があり、確認した結果、TOM3歪・拡散カメラのLED光源Volが適正値よりもかなり低い状態になっていた"/>
    <s v="①LED光源Vol忘記回調。_x000a_②shading作業手順是無法察覺到異常的手順。_x000a_※NF手順書内，漏記了確認上述内容的手順，衹是簡單的把 shading OFF→ON的手順。_x000a_　但是，本来就必須確認「掃描時間」・「光源Vol」・「初始波形」・「shading後波形」。"/>
    <s v="・實施教育或者在現場做表示，喚起大家注意。_x000a_①重新審視手順書以及作業標準書，進行改訂。(期限4/20　担当:譚)_x000a_   ※添加説明「掃描時間」・「光源Vol」・「初始波形」・「shading後波形」確認的重要性。_x000a_②依據改訂后的手順書實施OJT教育。或者，shading作業改爲課内認定制，衹有考試合格者可以作業。"/>
    <s v="初回"/>
    <n v="40"/>
    <n v="1360"/>
    <n v="0"/>
    <s v="要"/>
    <s v="要"/>
    <s v="要"/>
    <s v="要"/>
    <s v="要"/>
    <s v="情報"/>
    <s v="情報"/>
    <s v="事務所、三交代、推進課にて、作業標準書にADCH同様に確認項目があるか再点検を実施する。"/>
    <x v="0"/>
    <x v="0"/>
    <x v="0"/>
    <x v="1"/>
    <x v="0"/>
    <x v="0"/>
    <x v="0"/>
    <s v="CLOSE"/>
    <s v="CLOSE"/>
    <n v="1"/>
    <m/>
  </r>
  <r>
    <n v="1738"/>
    <x v="310"/>
    <s v="ADT"/>
    <s v="YF"/>
    <s v="推進課"/>
    <s v="檢查系"/>
    <s v="TOM3"/>
    <s v="他拠点報告"/>
    <s v="20220411YF　TOM拡散カメラ＃17＃41検出画像異常"/>
    <s v="再現まとめ"/>
    <s v="冷修後の4/11に、日常より欠点感度確認しているMAPのなかで、欠点の感度低下と思われる部分を発見。_x000a_各カメラの波形を確認すると、拡散カメラ＃17のみで波形が一瞬落ち込む（１～2分/回）ような現象（jitter:ジッター）を確認した。_x000a_4/19には拡散カメラ＃41で再発を確認し、原因が分からないためカメラを交換した。_x000a_取り外したカメラをOFF-TOM（6chBOX）で長期間観察したが、ジッター現象は確認できなかった。"/>
    <s v="YF5冷修時に12chBOXに変更した経緯があり、カメラのトリガーモードが変更されている。_x000a_4/19にカメラを交換後、再発は無し。"/>
    <s v="KFおよびJFの冷修時にも、同様のジッター現象が発生した経緯があることから、_x000a_　12chBOXによる影響なのか、調査をお願いします。"/>
    <s v="初回"/>
    <n v="0"/>
    <n v="932"/>
    <n v="0"/>
    <s v="情報"/>
    <s v="情報"/>
    <s v="情報"/>
    <s v="情報"/>
    <s v="情報"/>
    <s v="情報"/>
    <s v="情報"/>
    <m/>
    <x v="0"/>
    <x v="0"/>
    <x v="0"/>
    <x v="1"/>
    <x v="0"/>
    <x v="0"/>
    <x v="0"/>
    <s v=""/>
    <s v="CLOSE"/>
    <e v="#DIV/0!"/>
    <s v="YF畫像異常經技開調查,目前原因不明,為避免再發,各窯對策如下:_x000a_1.推進課人員每日抽檢相機畫像._x000a_2.各窯將於軟體導入預警系統,如有出現異常畫像即發出警報."/>
  </r>
  <r>
    <n v="1739"/>
    <x v="311"/>
    <s v="ADT"/>
    <s v="YF"/>
    <s v="Y許仕明_x000a_C鄭嵎駿_x000a_E王文佑_x000a_J朱峰謀_x000a_K張崇慶"/>
    <s v="機械系"/>
    <s v="BDS"/>
    <s v="ADT内対応"/>
    <s v="20220420YF　（ADT内共有）4P段積リフト西　輔助板受時規皮帶鬆脫"/>
    <m/>
    <s v="現場人員確認後發現4P 段積LIFT 西輔助板受時規皮帶鬆脫導致原點無法復歸"/>
    <s v="冷修期間，外部業者有進行段積板𪝈時規皮帶更換，判斷業者在作業時，未將帶夾持片螺絲鎖緊生產時螺絲漸漸鬆脫，最終導致皮帶完全鬆脫，發生異常。"/>
    <s v="製造、整備は点検、交換後のボルトなどにＩマークがあることを確認する"/>
    <s v="初回"/>
    <n v="0"/>
    <n v="0"/>
    <n v="0"/>
    <s v="要"/>
    <s v="要"/>
    <s v="要"/>
    <s v="－"/>
    <s v="－"/>
    <s v="－"/>
    <s v="－"/>
    <s v="YFで不具合が発生した設備にかかわらず、業者による作業においては、必ず製造、整備での点検、確認を実施し、Ｉマークがあることを確認する"/>
    <x v="0"/>
    <x v="0"/>
    <x v="0"/>
    <x v="0"/>
    <x v="1"/>
    <x v="0"/>
    <x v="0"/>
    <s v="CLOSE"/>
    <s v="CLOSE"/>
    <n v="1"/>
    <m/>
  </r>
  <r>
    <n v="1740"/>
    <x v="312"/>
    <s v="ADT"/>
    <s v="KF"/>
    <s v="Y許仕明_x000a_C鄭嵎駿_x000a_E王文佑_x000a_J朱峰謀_x000a_K張崇慶"/>
    <s v="電氣系"/>
    <s v="紙巻機"/>
    <s v="他拠点報告"/>
    <s v="20220421KF　2BR紙卷機ロータリーカッター 過負荷異常"/>
    <m/>
    <s v="2Br紙卷機Main Roll與Rotary Cutter卡紙，T/P警報:Rotary Cutter overload，排除後1Cycle*8回後恢復生產。_x000a_整備進行Rotary Cutter過載繼電器 Reset，02:44 紙卷機Rotary Cutter過負荷異常排除，運轉生產。_x000a_設技設備進行Rotary Cutter Motor額定電流，CUTTERMOTOR線圈鐵粉確認。_x000a_額定電流:4.8A、待機:1.67A、運轉:3.39A。_x000a_"/>
    <s v="１．在Rotay Cutter捲紙後，連Main Roll也捲紙。_x000a_在Rotay Cutter啟動時，因為Main Roll上有捲紙的關係，合紙無法搬送，無法迴轉以至於發生過負荷。※捲紙的原因是因為紙捲的殘竟變小導致_x000a_２．尼工製切刀馬達 分解後見解《型號: CHHCM3-6135-17》CLUTCH BREAK 內部發現 BREAK大量的鐵粉出現，屬煞車皮產生的鐵粉，判斷為正常現象。"/>
    <s v="製作Rotary Cutter overload異常排除手順，教育現場三交代人員。"/>
    <s v="初回"/>
    <n v="80"/>
    <n v="2543"/>
    <n v="0"/>
    <s v="要"/>
    <s v="要"/>
    <s v="要"/>
    <s v="要"/>
    <s v="要"/>
    <s v="－"/>
    <s v="－"/>
    <s v="冷修中の交換を実施する。ただし、使用回数、頻度が低いラインは、交換目安を明確にして交換を行うこと。_x000a_プログラム改造については、横展開を実施する。_x000a_サーマルリレーのトリップリセット方法を現場作業者へ教育を受けること。"/>
    <x v="0"/>
    <x v="0"/>
    <x v="0"/>
    <x v="1"/>
    <x v="0"/>
    <x v="0"/>
    <x v="0"/>
    <s v="CLOSE"/>
    <s v="CLOSE"/>
    <n v="1"/>
    <m/>
  </r>
  <r>
    <n v="1741"/>
    <x v="313"/>
    <s v="ADT"/>
    <s v="CF"/>
    <s v="推進課"/>
    <s v="電氣系"/>
    <s v="TOM"/>
    <s v="他拠点報告"/>
    <s v="20220422CF　TOM画処PC10　1／100パルス異常"/>
    <m/>
    <s v="畫處PC#10 PC 1/100 Pulse 警報，自動回復有（4:23、5:20、6:29）"/>
    <s v="工具檢查，有發現D: 磁碟的HDD有壞軌， 因此判斷是HDD故障造成。_x000a_從HDD的使用時間來判斷，約使用4115小時（0.5年），使用時間非常少，判斷是新品不良。"/>
    <s v="因新品不良、對策展開不要。_x000a_定期點檢（月例）或交換頻度不做變更。"/>
    <s v="初回"/>
    <n v="30"/>
    <n v="17.16"/>
    <n v="0"/>
    <s v="情報"/>
    <s v="情報"/>
    <s v="情報"/>
    <s v="情報"/>
    <s v="情報"/>
    <s v="－"/>
    <s v="－"/>
    <s v="ADT檢查機HDD保全體制_x000a_（毎月）_x000a_・確認SMART狀態 (異常時做Error Check)_x000a_・Benchmark 及 File Benchmark 效能評估。_x000a_（毎年）_x000a_・定期實施C磁碟的O.S影像備份。（5年毎）・列入年度更新、汰換計畫內。_x000a_"/>
    <x v="0"/>
    <x v="0"/>
    <x v="0"/>
    <x v="1"/>
    <x v="0"/>
    <x v="0"/>
    <x v="0"/>
    <s v="CLOSE"/>
    <s v="CLOSE"/>
    <e v="#DIV/0!"/>
    <s v="故障原因為硬碟壞軌導致,目前各窯工事皆會針對硬碟做SMART掃描,_x000a_另外壽命達5年硬碟會預防性更換."/>
  </r>
  <r>
    <n v="1742"/>
    <x v="314"/>
    <s v="尼崎"/>
    <s v="XF"/>
    <s v="Y許仕明_x000a_C鄭嵎駿_x000a_E王文佑_x000a_J朱峰謀_x000a_K張崇慶"/>
    <s v="機械系"/>
    <s v="シリンダー"/>
    <s v="ADT以外"/>
    <s v="20220429XF　2BR引込みNO2CV昇降シリンダーエアー配管継ぎ手部折損トラブルrev1"/>
    <m/>
    <s v="三交代巡檢確認2BR引入附近有漏氣的聲音但未能特定其發生的場所位置_x000a_再次巡檢時發覺NO2引入PAD未上昇_x000a_管理者在現場確認未上昇的PAD的Cylinder在上昇時有漏氣的現象判斷該Cylinder或配管系統有漏氣。_x000a_針對該部位Cylinder點檢後的結果、確認到Cylinder Rod側的Nipple立布接頭有折損對應方式實施Cylinder與Nipple接頭交換。"/>
    <s v="原本在Cylinder每回動作時Hose就會接觸到架台推測因此造成鎖上去的配管部材鬆脫後、Nipple立布接頭 接觸架台並發生折損"/>
    <s v="暫定對策: 變更配管的設置角度, 以避免接觸架台_x000a_此外、目前已禁止調整該PAD的高度。_x000a_恆久對策、次回工事日或素地切替時, 變更Cylinder的安裝部位為了避免配管的部分干涉FT架台Frame, 旋轉180度後安裝"/>
    <s v="初回"/>
    <n v="60"/>
    <n v="610"/>
    <n v="610"/>
    <s v="要"/>
    <s v="要"/>
    <s v="要"/>
    <s v="要"/>
    <s v="要"/>
    <s v="－"/>
    <s v="－"/>
    <s v="各工程は該当箇所で、接触の有無などを確認し、同様の接触がある場合は経路を変更する。"/>
    <x v="0"/>
    <x v="0"/>
    <x v="0"/>
    <x v="1"/>
    <x v="0"/>
    <x v="0"/>
    <x v="0"/>
    <s v="CLOSE"/>
    <s v="CLOSE"/>
    <n v="1"/>
    <m/>
  </r>
  <r>
    <n v="1743"/>
    <x v="315"/>
    <s v="ADT"/>
    <s v="JF"/>
    <s v="Y許仕明_x000a_C鄭嵎駿_x000a_E王文佑_x000a_J朱峰謀_x000a_K張崇慶"/>
    <s v="機械系"/>
    <s v="シリンダー"/>
    <s v="他拠点報告"/>
    <s v="20220526JF　2BRホッパー動作異常"/>
    <m/>
    <s v="巡檢時發現  JF  2BR 上游GATE H/O關閉時動作有遲緩、異音狀況。_x000a_整備配合設技進行開閉動作調整，調整異常狀況後無良化。_x000a_1BR 專採、整備與機械進行2BR H/O點檢， H/O機構、緩衝器調整確認後異音狀況有消除。關閉動作遲緩無改善。_x000a_進行H/O氣壓缸作動確認，發現氣壓缸作動時本體的固定軸座的軸心無轉動卡死，且有震動狀況。_x000a_H/O氣壓缸進行更換。_x000a_2BR H/O氣壓缸更換完畢，GATE C/V 高度等確認正常，恢復正常採板。"/>
    <s v="H/O氣壓缸的固定軸座在開啟時軸心卡住滑動困難。_x000a_G11逆筋目採板期間毎回KOBU捨板，H/O的開閉次數頗多。_x000a_※H/O開閉頻率 3,000回/日程度_x000a_氣壓缸固定軸座的軸心無法順利迴旋、磨耗產生鐵粉，導致狀況惡化。_x000a__x000a__x000a_"/>
    <s v="改造固定軸座銅套本體增設給油孔並予以潤滑。(設技)_x000a_1次/6個月  定期給油並予以潤滑。(製造)_x000a_H/O GATE 年度修繕計畫(1次/6個月)--維持不變。(設技)"/>
    <s v="初回"/>
    <n v="0"/>
    <n v="0"/>
    <n v="0"/>
    <s v="要"/>
    <s v="要"/>
    <s v="要"/>
    <s v="要"/>
    <s v="要"/>
    <s v="－"/>
    <s v="－"/>
    <s v="設技より全窯の対象部分の改造を実施するので、担当者会議にて実施時期を共有すること。_x000a_砲金に比べてオイレスは摺動性が高く、自己潤滑性を持たせており無給脂でも可能となっております。_x000a_一般の滑り軸受材は必ず給脂が必要なので、組み立て時にグリスを塗布しているはずですが、_x000a_真相は不明です。_x000a_一度給脂していれば問題ないだろうとの設計だと思いますが、現実は齧りが発生しておりますので_x000a_動作頻度や使用環境から考えると砲金＋追給脂なしでは不十分であったと考えます。_x000a_（追給脂構造（グリス給脂穴）だったら問題なかった）_x000a_上記のことから対策としてオイレスに変更だけでも十分かもしれませんが＋追給脂構造（グリス給脂穴加工）を行う。ギロチン、HOのシリンダーはオイレスを使用しており問題はないと考える。"/>
    <x v="0"/>
    <x v="0"/>
    <x v="0"/>
    <x v="1"/>
    <x v="0"/>
    <x v="0"/>
    <x v="0"/>
    <s v="CLOSE"/>
    <s v="CLOSE"/>
    <n v="1"/>
    <m/>
  </r>
  <r>
    <n v="1744"/>
    <x v="316"/>
    <s v="ADT"/>
    <s v="EF"/>
    <s v="推進課"/>
    <s v="檢查系"/>
    <s v="TOM"/>
    <s v="他拠点報告"/>
    <s v="20220603EF　TOMチラー拡散照明戻り配管からの水漏れ異常報告r1"/>
    <m/>
    <s v="TOM3冰水機液位低下警報發生，三交代聯絡推進課並收到指示補充飲用水。水補給後警報就消除了。_x000a_11:50 警報再發。抵達現場時發現、擴散照明（回）配管漏水_x000a_推進課到達之後，將管子切斷並更換快接頭後重新接上。_x000a_6/4　10:00　三交代點檢時（別紙1：№25）發現反射也有些微的漏水，用水將管子用力推進後，水就止住了。"/>
    <s v="1.　EF 建設以來，因為沒交換過，可能是經年使用劣化。_x000a_２．EF的快速接頭是使用PISCO製，在廠商的仕樣書上面有提到要插入一個插入環。_x000a_（在點檢、切斷時沒有辦法確認插入環）"/>
    <s v="１．EF冷修（7/26～）預定更換成SMC製。_x000a_２．EF以外的快速接頭目視確認完了，是SMC製，且沒有發生漏水現象，會再利用工事日的時候，再次確認現場是否留有PISCO製接頭並將其換掉。"/>
    <s v="初回"/>
    <n v="0"/>
    <n v="0"/>
    <n v="706"/>
    <s v="要"/>
    <s v="要"/>
    <s v="要"/>
    <s v="要"/>
    <s v="要"/>
    <s v="－"/>
    <s v="－"/>
    <s v="対策のとおり、SMC限定とする。_x000a_チラーの重故障発生時に警報を解除する場合は、インバータを初期化する必要があるので、累積稼働時間の記録を忘れないこと。"/>
    <x v="0"/>
    <x v="0"/>
    <x v="0"/>
    <x v="1"/>
    <x v="0"/>
    <x v="0"/>
    <x v="0"/>
    <s v="CLOSE"/>
    <s v="CLOSE"/>
    <n v="1"/>
    <s v="EF照明配管為舊式樣(10年以上使用),目前各窯冷修後皆已經更新為新式樣,_x000a_EF也於2022冷修更新為新式樣."/>
  </r>
  <r>
    <n v="1745"/>
    <x v="317"/>
    <s v="ADT"/>
    <s v="YF"/>
    <s v="Y許仕明_x000a_C鄭嵎駿_x000a_E王文佑_x000a_J朱峰謀_x000a_K張崇慶"/>
    <s v="機械系"/>
    <s v="SMAP"/>
    <s v="ADT内対応"/>
    <s v="20220620YF　SMAPシャフトL側断裂（再発 R側断裂）異常 rev.2"/>
    <m/>
    <s v="6月20日　工事中發現SMAP（L側）斷裂的Shaft後進行備品交換（2020年製：業者B品）_x000a_8月5日　0.15t解體工事中發現SMAP（R側）Shaft與前回L側一樣有發生斷裂。_x000a_準備交換時確認備品為2015年製的業者A品（不具合同款）, 因此針對斷裂部分進行氬焊補強後, 暫時先復歸。"/>
    <s v="SMAP SHAFT非一體式，分段焊接，且焊道經過車削加工，其強度減弱，長時間作動下在焊道處發生作動及振動造成的金屬疲勞而裂開，造成上升下降作動時有間隙產生。_x000a_※向大爭確認的結果, 得知ADT購入的部分只有當初YF4擴幅時製作的構造不一致。"/>
    <s v="１．龜裂處進行氬焊修補_x000a_２．由於一體式的Shaft製作難度高再加上費用昂貴, 改良版的部分_x000a_　　・法蘭部位的連接處與Shaft分離、改造成以鎖附裝置迫緊的構造。_x000a_　　・不再進行細長軸的車削; φ25㎜丸棒插入、變更成Power Lock型以避免產生集中應力（無段差＆焊接）"/>
    <s v="初回"/>
    <n v="0"/>
    <n v="0"/>
    <n v="0"/>
    <s v="要"/>
    <s v="要"/>
    <s v="要"/>
    <s v="要"/>
    <s v="要"/>
    <s v="－"/>
    <s v="－"/>
    <s v="製作年度、製造業者に関係なく6か月/回点検を実施する。_x000a_YFにおいて、L側に取り付けているSMAPシャフトは断裂品と同様のものであることから、アルゴン溶接にて仮対応を使用している。パワーロックタイプの改良品は10月中旬に納品予定のため、日常点検を三交代にて実施することとする"/>
    <x v="0"/>
    <x v="0"/>
    <x v="0"/>
    <x v="1"/>
    <x v="0"/>
    <x v="0"/>
    <x v="0"/>
    <s v="CLOSE"/>
    <s v="CLOSE"/>
    <n v="1"/>
    <m/>
  </r>
  <r>
    <n v="1746"/>
    <x v="318"/>
    <s v="AFK"/>
    <s v="FF"/>
    <s v="Y許仕明_x000a_C鄭嵎駿_x000a_E王文佑_x000a_J朱峰謀_x000a_K張崇慶"/>
    <s v="機械系"/>
    <s v="SMAP"/>
    <s v="ADT以外"/>
    <s v="20220621FF　SMAP動作異常による伸縮CV衝突異常報告"/>
    <s v="ADT方針"/>
    <s v="20:52 SMAP L側發出啟動異常警報、本線SMAP L側有過負載警報_x000a_伸縮C/V異常停止、本線増速區間發生玻璃塞車_x000a_由於本線H/O無法正常開啟、因此進行Guillotine捨板（手動操作H/O仍無法開啟）_x000a_21:10 設備技術(電氣)的３交代人員抵達現場後確認原因_x000a_電氣人員在解除L側SMAP過負載時, 移動前進的滾輪高度過低,造成SAMP碰撞伸縮滑行台, SMAP的動力鎖的部分往軸承移動。_x000a_21:30 解除Guillotine之後實施本線H/O捨板_x000a_3交代電氣的作業人員確認軟體及制御盤時發現SMAP IN的Relay有異常, 因此實施Relay交換_x000a_製造DT的作業人員將L側SMAP Shaft動力鎖的固定螺絲鬆開並調整SMAP高度"/>
    <s v="• SMAP L側前進用Relay因長期使用影響接點融著造成短路_x000a_ (1日動作2,500回) ※ 自2008年度FF窯稼働時開始使用。_x000a_→ 由於Relay ON接點短路, 使SMAP  Motor有了動作。_x000a_• SMAP驅動用的磁石裝置雖有排定定期交換, 但Relay無定期交換_x000a_→ Relay使用的電流較小, 動作次數超過50萬回以上, 無管理。_x000a_'• Interlock都有套用在PLC的Soft,_x000a_(Senser檢出3秒以上-&gt; 發出警報並停止動作)  但這次異常雖然PLC有檢出異常並輸出訊號給Relay, 但由於Relay_x000a_接點融著的關係所以無法停止動作。 (Interlock無法防止這次的狀況發生。)_x000a_• Interlock都有套用在PLC的Soft,  (Senser檢出3秒以上-&gt; 發出警報並停止動作)  但這次異常雖然PLC有檢出異常並輸出訊號給Relay, 但由於Relay接點融著的關係所以無法停止動作。 (Interlock無法防止這次的狀況發生。)_x000a_• 2012年FF良品捨板懷疑問題在於H/O的訊號受到干擾。有導入對策Soft, 但Interlock不具合影響手動時Ho'無法動作,導致Loss增加。-&gt; 依賴Soft修正。_x000a_"/>
    <s v="1. 關於SMAP碰撞_x000a_• L側前進Relay交換完成(6/21)_x000a_2. 關於本線H/O不可動作_x000a_'• 手動操作Interlock解除(~7/5)_x000a__x000a_• 設定Relay交換週期(暫時設定每3個月1回)_x000a_• 檢討是否將Relay變更成無接點方式Relay  SSR Type_x000a_• 檢討Hardware遮斷方式_x000a_　　→ Limit S/W設置等_x000a_• 類似設備調査後、横展開_x000a_　　→ 經確認, 横切機的助走板是類似設備。_x000a_　　→ 截至目前為止助走板也沒有交換過Relay、所以也會橫展開到助走板設備"/>
    <s v="初回"/>
    <n v="80"/>
    <n v="2215.5"/>
    <n v="0"/>
    <s v="要"/>
    <s v="要"/>
    <s v="要"/>
    <s v="要"/>
    <s v="要"/>
    <s v="－"/>
    <s v="－"/>
    <s v="１）設備トラブル発生時に不具合箇所の要因切り分けを容易にするため、_x000a_　　　Relayは可動接点タイプを継続使用とする。_x000a_　　　※SSRでは可動部接点がなく不具合有無の判断が難しい。_x000a_２）自動追従設備のRelayについては、冷修毎に交換を行う。_x000a_　　　加えて、6カ月/回の目視でのRelay接点炭化有無を点検する。_x000a_　　①点検Timing　　生産中、工事日どちらでも可能_x000a_　　②点検内容　　　　透明Coverなので、接点箇所でCoverが霧化する接点が_x000a_　　　　　　　　　　　　　　黒色になる等で目視点検が可能。_x000a_　　③対象　　　　　　　横切自動追従、横折自動追従、SMAP自動追従用Relay_x000a_３）6カ月/回の点検予定、結果については、点検の記録表に追加する。_x000a__x000a_〇保存先_x000a_&lt;\\t183tclpfst01\share\K10_PN1\00_製造一部社內共通\001_設技資料交換\【設備技術修繕紀錄】\02電氣&gt;_x000a_"/>
    <x v="0"/>
    <x v="0"/>
    <x v="0"/>
    <x v="1"/>
    <x v="0"/>
    <x v="0"/>
    <x v="0"/>
    <s v="CLOSE"/>
    <s v="CLOSE"/>
    <n v="1"/>
    <m/>
  </r>
  <r>
    <n v="1747"/>
    <x v="319"/>
    <s v="ADT"/>
    <s v="CF"/>
    <s v="Y許仕明_x000a_C鄭嵎駿_x000a_E王文佑_x000a_J朱峰謀_x000a_K張崇慶"/>
    <s v="電氣系"/>
    <s v="本線H/O"/>
    <s v="ADT内対応"/>
    <s v="20220627CF　（ADT内共有）本線ホッパー開閉動作異常"/>
    <m/>
    <s v="05:40 本線HOPPER TIME OVER警報　手動開啟沒有動作。_x000a_確認電磁閥 開、閉 燈號同時亮(圖二)，請行呼出對應。"/>
    <s v="Relay損壞→ 接點碳化"/>
    <s v="一時對應:進行Hopper 閉 控制 Relay交換"/>
    <s v="初回"/>
    <n v="0"/>
    <n v="0"/>
    <n v="0"/>
    <s v="要"/>
    <s v="要"/>
    <s v="要"/>
    <s v="要"/>
    <s v="要"/>
    <s v="－"/>
    <s v="－"/>
    <s v="停止、生産ロスともに0分ですが、他拠点でも発生しうる設備異常として報告の対象とします。_x000a_ただしADTの管理としてはADT内共有としするため件数にはカウントしないこととします。_x000a_稼働時間を加味して交換頻度の目安を検討してください。"/>
    <x v="0"/>
    <x v="0"/>
    <x v="0"/>
    <x v="1"/>
    <x v="0"/>
    <x v="0"/>
    <x v="0"/>
    <s v="CLOSE"/>
    <s v="CLOSE"/>
    <n v="1"/>
    <m/>
  </r>
  <r>
    <n v="1748"/>
    <x v="320"/>
    <s v="AFK"/>
    <s v="HF"/>
    <s v="Y許仕明_x000a_C鄭嵎駿_x000a_E王文佑_x000a_J朱峰謀_x000a_K張崇慶_x000a_T陳振遠"/>
    <s v="電氣系"/>
    <s v="ロボット"/>
    <s v="ADT以外"/>
    <s v="20220704HF　2Brロボット停止異常"/>
    <m/>
    <s v="2POS採板Robot正常採板後, 往待機側復歸時異常停止。 『採板Robot異常』警報發出_x000a_作業人員手動實施待機原點作業後, 恢復正常運轉_x000a_07-05  工事日　Robot點檢結果確認到機內Cable的cableveyor及cable毀損, 實施全體交換"/>
    <s v="Robot機內cable的cableveyor長期使用裂化導致破損(cableveyor破損造成cable毀損)_x000a_2POS機內cable的交換履歷:  2016/05/19交換 (T軸 encorder cable)_x000a_ -.未交換cableveyor所以已使用了第13年_x000a_ -.設技點檢、製造點檢、Robot Casing內部未見接觸的磨耗痕跡。"/>
    <s v="1.交換2POS robot的機內cable及cableveyor(7/5)_x000a_2.確認其他 robot的cableveyor: 無異常。(7/5,7/19)_x000a__x000a_1.Robot機內cable定期點檢 : 1回/月_x000a_2.為了方便點檢Robot機內的cable, 預定改造窺視窗'鐵 → 壓克力蓋板  ： 預想在10月_x000a_3.反轉機Robot的機內Cable交換　：　~2022年底_x000a_（採板機側的部分POS可振替, 所以發現異常或故障時可交換對應）_x000a_"/>
    <s v="初回"/>
    <n v="6"/>
    <n v="227"/>
    <n v="0"/>
    <s v="－"/>
    <s v="要"/>
    <s v="要"/>
    <s v="要"/>
    <s v="要"/>
    <s v="要"/>
    <s v="－"/>
    <s v="そもそも機内でもケーブルベアー破損、ケーブル損傷は過去に数件発生していますが、機内は内視鏡などを使用しても見えない部分多いということでしたので、AFK対策の通り、機内の見える化は参考になりますので検討をお願いします。"/>
    <x v="1"/>
    <x v="0"/>
    <x v="0"/>
    <x v="1"/>
    <x v="0"/>
    <x v="1"/>
    <x v="0"/>
    <s v="CLOSE"/>
    <s v="CLOSE"/>
    <n v="1"/>
    <m/>
  </r>
  <r>
    <n v="1749"/>
    <x v="321"/>
    <s v="ADT"/>
    <s v="YF"/>
    <s v="Y許仕明_x000a_C鄭嵎駿_x000a_E王文佑_x000a_J朱峰謀_x000a_K張崇慶_x000a_T陳振遠"/>
    <s v="電氣系"/>
    <s v="バーコード"/>
    <s v="他拠点報告"/>
    <s v="20220727YF　1Brバーコードプリンター（循環ポンプ故障）異常rev.2"/>
    <m/>
    <s v="現場異常警報:1BR BC設備異常。_x000a_首先進行噴頭組相關清洗(附件 異常照片-圖3)，設備復歸後 ，異常再發。再次確認，發現噴頭組的噴嘴處持續漏墨"/>
    <s v="１．循環ポンプ回収ダイヤフラム劣化によりインク回収不良が発生し、ノズルでインクが溜まって印刷不可となった_x000a_2. 循環ポンプユニットの定期交換ルールを超えて3.2年間使用した（頻度:1回/3年)_x000a_　　→2022年5月交換予定だが、YF5冷修で4か月間不使用でありかつ次回BCメンテナンス日程の_x000a_　　　2022年8月と時間が近いので、長期停止モードとした。_x000a_　　→長期停止モード手順に従って洗浄したが、洗浄が不十分でポンプユニットにインクが残ったまま停止_x000a_　　　した可能性がある。_x000a_３．メインテナンス・循環ポンプ交換を5月に交換しなかった（延命で伸ばせると思った）_x000a_"/>
    <s v="1.定期交換部品，需在交換期限前完成(特殊因素除外)_x000a_2. 循環PUMP組(RX機型)定期交換頻度檢討"/>
    <s v="初回"/>
    <n v="1542"/>
    <n v="3397.89"/>
    <n v="0"/>
    <s v="要"/>
    <s v="要"/>
    <s v="要"/>
    <s v="要"/>
    <s v="要"/>
    <s v="要"/>
    <s v="－"/>
    <s v="定期交換のルールを厳守すること"/>
    <x v="0"/>
    <x v="0"/>
    <x v="0"/>
    <x v="1"/>
    <x v="0"/>
    <x v="1"/>
    <x v="0"/>
    <s v="CLOSE"/>
    <s v="CLOSE"/>
    <n v="1"/>
    <m/>
  </r>
  <r>
    <n v="1750"/>
    <x v="322"/>
    <s v="ADT"/>
    <s v="JF"/>
    <s v="Y許仕明_x000a_C鄭嵎駿_x000a_E王文佑_x000a_J朱峰謀_x000a_K張崇慶"/>
    <s v="機械系"/>
    <s v="エントリーC/V"/>
    <s v="他拠点報告"/>
    <s v="20220801JF　本線エントリーCV駆動スプロケットキー脱落rev.1"/>
    <m/>
    <s v="2BR引入橫吋許容範圍NG警報發生。_x000a_點檢ROLL驅動部，確認停止原因為鏈輪key掉落(圖一)，導致驅動軸空轉無法帶動ROLL。"/>
    <s v="１　鏈輪Set BoltT鬆脫，導致KEY無固定鬆動滑出。_x000a_２　軸端End-Plate原設計圖面有切溝槽，原設計型式不良，無法發揮應有的功能，阻擋KEY滑出脫落。_x000a_３　點檢時，未能發覺End-Plate型式與眾不同。_x000a_４　冷修安裝時，未能及時發現End-PlateR型式是無法擋到KEY。(End-Plate開槽仕樣為設計不良)_x000a_"/>
    <s v="１　原End-Plate型式變更為無溝槽式。_x000a_２　鏈輪重新對芯後，將KEY截短至與.鏈輪切齊；鏈輪與軸端間的間隙，改用軸套及End-Plate來固定。_x000a_３　鏈輪SET BOLT鬆脫上膠固定，軸端End-Plate固定螺絲，原M6變更為M8，增加鎖付強度。_x000a_４　End-Plate 式樣 圖面重新修訂註明。(參照附件)_x000a_"/>
    <s v="初回"/>
    <n v="38"/>
    <n v="1204"/>
    <n v="0"/>
    <s v="要"/>
    <s v="要"/>
    <s v="要"/>
    <s v="要"/>
    <s v="要"/>
    <s v="－"/>
    <s v="－"/>
    <m/>
    <x v="0"/>
    <x v="0"/>
    <x v="0"/>
    <x v="1"/>
    <x v="0"/>
    <x v="0"/>
    <x v="0"/>
    <s v=""/>
    <s v="CLOSE"/>
    <n v="1"/>
    <m/>
  </r>
  <r>
    <n v="1751"/>
    <x v="323"/>
    <s v="AFK"/>
    <s v="HF"/>
    <s v="C鄭嵎駿_x000a_E王文佑_x000a_J朱峰謀_x000a_K張崇慶_x000a_T陳振遠"/>
    <s v="電氣系"/>
    <s v="ロボット"/>
    <s v="ADT以外"/>
    <s v="20220806HF　2Br2POSロボット異常"/>
    <m/>
    <s v="發生『採板Robot異常』, 現場確認時發現Robot吸著玻璃並停在待機位置"/>
    <s v="長期使用造成U軸的伺服馬達剎車不良_x000a_※建廠以後尚無交換實績。"/>
    <s v="交換U軸伺服馬達"/>
    <s v="初回"/>
    <n v="150"/>
    <n v="4502"/>
    <n v="0"/>
    <s v="－"/>
    <s v="要"/>
    <s v="要"/>
    <s v="要"/>
    <s v="要"/>
    <s v="要"/>
    <s v="－"/>
    <s v="定期点検時の鉄粉状況を確認する"/>
    <x v="1"/>
    <x v="0"/>
    <x v="0"/>
    <x v="1"/>
    <x v="0"/>
    <x v="1"/>
    <x v="0"/>
    <s v="CLOSE"/>
    <s v="CLOSE"/>
    <n v="1"/>
    <m/>
  </r>
  <r>
    <n v="1752"/>
    <x v="324"/>
    <s v="AFK"/>
    <s v="HF"/>
    <s v="J朱峰謀_x000a_K張崇慶_x000a_T陳振遠"/>
    <s v="電氣系"/>
    <s v="紙巻機"/>
    <s v="ADT以外"/>
    <s v="20220823HF　2BR紙巻機滑り台動作異常rev1"/>
    <m/>
    <s v="2BR 紙交換後, 在以手動模式進行One cycle作業時發生了紙捲入的現象。 _x000a_確認時發現在One Cycle作業時滑台無動作。(上部送紙Roll為止的部分都有正常動作)_x000a_自動運轉模式亦無法使滑台作動。"/>
    <s v="滑台上部Roll L側連座軸承的固定螺絲有鬆脫,Roll的軸承有磨耗、導致驅動時產生震動, 並造成合紙檢知Senser的訊號顫動_x000a_(Roll的軸承磨耗狀態並未排定定期點檢。)"/>
    <s v="※補充說明Roll的軸承磨耗原因（擷取自設技週報）_x000a_6/7紙巻上部Roll的連座軸承在動作時有異音傳出來、有實施連座軸承交換。_x000a_推定在交換之際固定螺絲的迫緊程度不佳、固定螺絲鬆脫後Roll軸承產生磨耗。"/>
    <s v="初回"/>
    <n v="132"/>
    <n v="3965"/>
    <n v="0"/>
    <s v="－"/>
    <s v="－"/>
    <s v="－"/>
    <s v="要"/>
    <s v="要"/>
    <s v="要"/>
    <s v="－"/>
    <m/>
    <x v="1"/>
    <x v="1"/>
    <x v="1"/>
    <x v="1"/>
    <x v="0"/>
    <x v="1"/>
    <x v="0"/>
    <s v=""/>
    <s v="CLOSE"/>
    <n v="1"/>
    <m/>
  </r>
  <r>
    <n v="1753"/>
    <x v="325"/>
    <s v="ADT"/>
    <s v="EF"/>
    <s v="推進課"/>
    <s v="系統系"/>
    <s v="TOM3"/>
    <s v="ADT内対応"/>
    <s v="20220905EF　冷修の停電工事後にTOM検査機複数PC破損"/>
    <m/>
    <s v="EF冷修在9/4（週日）進行全區停電工事，計劃是到傍晚才恢復供電，這段時間其它人不准進到現場。_x000a_因此，在9/2（週五）下班前便將所有的TOM/WI檢查機PC和斷路器都提前關閉。_x000a_9/5（週一）上午會議結束後，我們將檢查機的斷路器打開，等待電腦自動開機，_x000a_但結果 29 台 PC 中有 12 台(畫處11台、識別1台)無法順利開機，因此我們更換了備用 PC。"/>
    <s v="・由於停電作業時必須關閉空調系統，推測是由於TOM檢查室內高濕度結露造成的故障。_x000a_・因同時12台PC故障，由於EF窯PC故障頻率高，我們懷疑IOH芯片、UPS電源、安裝方式等多重原因。根據全區停電工事對TOM檢查室內環境影響，推測是以上原因。_x000a_・但是，由於PC被重複使用和轉用，不可否認有些已經恢復，有些由於PC本身的劣化而無法恢復。_x000a_"/>
    <s v="（自主點檢）_x000a_　・　電壓是（200V）正常範圍供給。_x000a_　・　PG値、測試器測試有一台沒有反映。_x000a_　・　CMOS的電池8月剛交換過。_x000a_（修理：請參考修理報告）_x000a_　①　CMOS 資料清除　→　3枚主機板順利救回，9枚確定報廢。_x000a_　②　IOH晶片整備_x000a_"/>
    <s v="初回"/>
    <n v="0"/>
    <n v="0"/>
    <n v="0"/>
    <s v="要"/>
    <s v="要"/>
    <s v="要"/>
    <s v="要"/>
    <s v="要"/>
    <s v="－"/>
    <s v="－"/>
    <s v="・冷修期間全區停電工事時不停止空調（與設技協議調整）_x000a_・以安裝除濕機或提供通風為目標。_x000a_・計劃在 EF 冷修立上前對新舊配置 PC 進行更換測試，事前準備，檢查室內環境，開啟和關閉電源，防止再發。_x000a_・目前監控PC端主板電壓，但同時監控UPS電源質量會諮詢設技工程師是否可以做。_x000a_※検査機の電源は窯UPSを使用。"/>
    <x v="0"/>
    <x v="0"/>
    <x v="0"/>
    <x v="1"/>
    <x v="0"/>
    <x v="0"/>
    <x v="0"/>
    <s v="CLOSE"/>
    <s v="CLOSE"/>
    <n v="1"/>
    <m/>
  </r>
  <r>
    <n v="1754"/>
    <x v="326"/>
    <s v="ADCH"/>
    <s v="NF"/>
    <s v="Y許仕明_x000a_C鄭嵎駿_x000a_E王文佑_x000a_J朱峰謀_x000a_K張崇慶"/>
    <s v="機械系"/>
    <s v="循環"/>
    <s v="ADT以外"/>
    <s v="20220907NF　循環BEスリップ検出異常rev2"/>
    <m/>
    <s v=" B/E跳脫検出異常發生"/>
    <s v="◆B/E跳脫検出異常的原因_x000a_　縦裂的橡膠流到B/E下部，纏住皮帶輪軸端部，皮帶輪呈鎖死状態←跳脫検出異常發生_x000a__x000a_◆#3C/V的皮帶縦裂原因(推測)_x000a_　①尾部皮帶輪付近的承托輥軸發生脱落，皮帶發生偏移。 ※写真3_x000a_ →②偏移皮帶的一端狠狠撞到靚音滑輪，靚音滑輪磨損，損壞。 ※写真4_x000a_　→③皮帶捲入損壞的靚音滑輪下，磨損后鋒利的滑輪的軸部和皮帶継続發生干渉，最終導致縦裂。_x000a_◆作業員在發生這次異常爲止都沒能發現皮帶異常的原因_x000a_・在製造進行巡檢時雖然有察覺到異音的發生，但判斷不需要儘早對應。_x000a_・循環C/V的定期維保沒有制定相關計画，對於異音發生位置無法及時應對。_x000a_・製造巡檢時亦沒有確認各補助輥軸的運轉狀況。_x000a_"/>
    <s v="&lt;緊急對策&gt;_x000a_・交換所有有運轉不良的承托輥軸。_x000a_・為防止皮帶縦裂繼續惡化，對皮帶縦裂最初發生的部分做研磨。_x000a_※雖有皮帶的予備但判斷可以使用，因此継続使用。_x000a_&lt;再發防止策&gt;_x000a_・針對循環C/V的巡檢方法以及各補助roll實施再教育。_x000a_・商討做循環C/V的定期維護。_x000a_　※頻度為1到2月/1次、半日或1日/1次，計劃和設技機械相談決定。_x000a_&lt;其他懸念事項&gt;_x000a_・各C/V H/O匯流口部的側邊擋板使用的是和皮帶C/V相同材質的橡膠を使用，時不時發現皮帶一端正在磨損的情況。_x000a_　因今後可能會發生和這次同様的縦裂，討論是否使用自MF2開始採用的『裏衬橡膠』_x000a_"/>
    <s v="初回"/>
    <n v="0"/>
    <n v="0"/>
    <n v="0"/>
    <s v="要"/>
    <s v="要"/>
    <s v="要"/>
    <s v="要"/>
    <s v="要"/>
    <s v="－"/>
    <s v="－"/>
    <s v="定期点検実施。_x000a_破損するキャリアロールを発見時は交換を実施。_x000a_ベルトにライン上のキズ、スジが入っていないか確認すること"/>
    <x v="0"/>
    <x v="0"/>
    <x v="0"/>
    <x v="1"/>
    <x v="0"/>
    <x v="0"/>
    <x v="0"/>
    <s v="CLOSE"/>
    <s v="CLOSE"/>
    <n v="1"/>
    <m/>
  </r>
  <r>
    <n v="1755"/>
    <x v="327"/>
    <s v="尼崎"/>
    <s v="XF"/>
    <s v="Y許仕明_x000a_C鄭嵎駿_x000a_E王文佑_x000a_J朱峰謀_x000a_K張崇慶"/>
    <s v="機械系"/>
    <s v="Br H/O"/>
    <s v="ADT以外"/>
    <s v="20220920XF　2BR跳ね下げHO動作異常"/>
    <m/>
    <s v="發生2BR　H/O ｢開啟｣ 動作異常_x000a_下開式H/O無法｢開啟｣使得無法在H/O廢棄的玻璃滯留在H/O上"/>
    <s v="原因不明_x000a_設技見解認為Cylinder無漏氣_x000a_電磁閥也沒有問題"/>
    <m/>
    <s v="初回"/>
    <n v="55.63"/>
    <n v="1824"/>
    <n v="0"/>
    <s v="要"/>
    <s v="要"/>
    <s v="要"/>
    <s v="要"/>
    <s v="要"/>
    <s v="－"/>
    <s v="－"/>
    <s v="動作不良が発生する場合は、小さな予兆、振動、異音ガあるはずなので、日常点検より注意を払う"/>
    <x v="0"/>
    <x v="0"/>
    <x v="0"/>
    <x v="1"/>
    <x v="0"/>
    <x v="0"/>
    <x v="0"/>
    <s v="CLOSE"/>
    <s v="CLOSE"/>
    <n v="1"/>
    <m/>
  </r>
  <r>
    <n v="1756"/>
    <x v="328"/>
    <s v="ADCH"/>
    <s v="NF"/>
    <s v="Y許仕明_x000a_C鄭嵎駿_x000a_E王文佑_x000a_J朱峰謀_x000a_K張崇慶"/>
    <s v="機械系"/>
    <s v="横折"/>
    <s v="ADT以外"/>
    <s v="20221009NF　本線横折上流ロール軸端破断トラブル"/>
    <s v="20221017NF　本線横折りロール駆動用サーボモーターからの異音rev0"/>
    <s v="本線横折りで欠板発生_x000a_三交代が欠板処置中に＃145ROLL R側の軸端破断を発見_x000a_（続報）_x000a_10/14 察覺横折Roll駆動用伺服馬達發出的異音。_x000a_横折Roll軸端和伺服馬達鏈接的耦合器的片簧移動，產生振動，因而和設技機械在現場確認。因有耦合器損傷的懸念，決定實施耦合器交換和抽芯作業。"/>
    <s v="原因調査中。_x000a_補足情報：該当ロールは9月27日の工事日に既存ベタロールからO-ringタイプへ変更を試みたが、L側軸受けの取り外しができず断念。_x000a_（続報）_x000a_◆伺服馬達的異音原因_x000a_　雖然仍在調査中，但是推測10/9横折上流Roll的軸端斷裂時，加在横折Roll上的負荷也可能是原因。_x000a_◆耦合器的振動和片簧移動的原因_x000a_　伺服馬達交換時發生些許偏心。_x000a_　※伺服馬達側的法蘭為印籠構造，但有1.5mm程度的間隙，推測是這個部分偏移了。_x000a_"/>
    <s v="Roll交換実施。(ベタRoll→OリングRollへ)_x000a_（続報）_x000a_◆伺服馬達發出的異音原因_x000a_・伺服馬達交換實施。_x000a_◆耦合器的振動和片簧移動的原因_x000a_・耦合器交換了新品做了抽芯調整。_x000a_※耦合器的抽芯實施後仍有些微振動殘留，可以看成是建設時就有的可能性。"/>
    <s v="初回"/>
    <n v="540"/>
    <n v="11200"/>
    <n v="0"/>
    <s v="要"/>
    <s v="要"/>
    <s v="要"/>
    <s v="要"/>
    <s v="要"/>
    <s v="－"/>
    <s v="－"/>
    <s v="定期パトロールにて振動確認"/>
    <x v="0"/>
    <x v="0"/>
    <x v="0"/>
    <x v="1"/>
    <x v="0"/>
    <x v="0"/>
    <x v="0"/>
    <s v="CLOSE"/>
    <s v="CLOSE"/>
    <n v="1"/>
    <m/>
  </r>
  <r>
    <n v="1757"/>
    <x v="329"/>
    <s v="ADT"/>
    <s v="EF"/>
    <s v="Y許仕明_x000a_C鄭嵎駿_x000a_E王文佑"/>
    <s v="機械系"/>
    <s v="P詰機"/>
    <s v="ADT内対応"/>
    <s v="20221103EF     冷修作業  4P P詰機板倒油圧配管脱落異常rev.03.xlsx"/>
    <m/>
    <s v="1.油管更換日期:10/29 3、4P P詰機板齊及板倒油壓缸油管更換  (業者:莛益)_x000a_2.11/03  09:00 進行旋回機、P詰機、T/T 空運轉作動測試_x000a_3.11/03  11:00  進行基板流動投入測試，P詰機板倒於第三回作動時發生油管脫落洩漏事故_x000a_(影響範圍約周圍50公尺，P詰機ROLL、旋回機ROLL、BDS樓梯面沾付油品)"/>
    <s v="1.業者及ADT 設技擔當對於部品安裝方式不瞭解    &lt;人的方面&gt;_x000a_2.HOSE裁切工具使用不當，切面處不平整 (作業員使用剪刀裁切)  &lt;物的方面&gt;_x000a_3.HOSE安裝後，ADT設技擔當未進行確認     &lt;人的方面&gt;_x000a_4.HOSE安裝不良而影響後續生產品質意識不佳     &lt;人的方面&gt;_x000a_5.HOSE安裝說明書及作業手順書皆沒有       &lt;管理的方面&gt;"/>
    <s v="1.  部品及安裝說明書在交換前針對業者及ADT的設技擔進行教育及說明，並留下簽到紀錄等資料。_x000a_2-1.  購入接頭及油管長度安裝好的部品_x000a_2-2.  HOSE裁切使用專用刀具 &lt;ADT提供&gt; -------------&gt;目前詢價中_x000a_2-3.  購入HOSE裁切專用治具 _x000a_3-1.  HOSE更換後實施確認清單並留存 &lt;安裝的位置、深度、接頭緊度的記號、端面平整度&gt;_x000a_3-2.  HOSE安裝深度記號先標示後再實施安裝 &lt;安裝HOSE深度要確認&gt;_x000a_4.  品質意識利用此次檢討會資料作為ADT內部及業者作業前宣導，提升品質意識_x000a_5.  HOSE安裝說明書取得及作業手順書作成。_x000a__x000a_"/>
    <s v="初回"/>
    <n v="0"/>
    <n v="0"/>
    <n v="0"/>
    <s v="情報"/>
    <s v="情報"/>
    <s v="情報"/>
    <s v="－"/>
    <s v="－"/>
    <s v="－"/>
    <s v="－"/>
    <s v="預防對策：_x000a_ADT5窯中只有YF窯、CF窯、EF窯有使用同類型ホース（YOKOHAMA：NWP140タイプ）的實績，YF窯及CF窯在前回冷修時都已進行ホース的更換，更換後使用至今沒有異常發生，後續會再加強YF窯及CF窯的點檢作業。"/>
    <x v="1"/>
    <x v="1"/>
    <x v="1"/>
    <x v="0"/>
    <x v="1"/>
    <x v="0"/>
    <x v="0"/>
    <s v="CLOSE"/>
    <s v="CLOSE"/>
    <e v="#DIV/0!"/>
    <m/>
  </r>
  <r>
    <n v="1758"/>
    <x v="330"/>
    <s v="ADCH"/>
    <s v="NF"/>
    <s v="推進課"/>
    <s v="機械系"/>
    <s v="TOM3チラー"/>
    <s v="ADT以外"/>
    <s v="20221130NF TOM3チラー漏水異常.xlsx"/>
    <m/>
    <s v="8:35 巡检发现水冷机有异常警报，联络事务所_x000a_8:38 事务所到场，确认为水冷机漏水，水位降至下限，立即补充冷却水至正常水位，联络机械、电气_x000a_8:48 机械、电气到现场检查确认为水泵的接口处漏水_x000a_8:50 整备将备品水冷机移动至现场，确保随时可以进行更换_x000a_8:58 召开临时会议，确认对应方法：_x000a_         1.确认水位下降速度，确保能及时补充冷却水：_x000a_         2.若水漏太快水位无法补及，联络更换水冷机"/>
    <s v="水泵的接口处漏水"/>
    <s v="1.补充冷却水_x000a_2.确认水位下降速度，确保能及时补充冷却水_x000a_3.做好随时更换水冷机的准备"/>
    <s v="再發"/>
    <n v="40"/>
    <n v="1324"/>
    <n v="0"/>
    <s v="要"/>
    <s v="要"/>
    <s v="要"/>
    <s v="要"/>
    <s v="要"/>
    <s v="－"/>
    <s v="－"/>
    <s v="定期巡檢點檢確認"/>
    <x v="0"/>
    <x v="0"/>
    <x v="0"/>
    <x v="1"/>
    <x v="0"/>
    <x v="0"/>
    <x v="0"/>
    <s v="CLOSE"/>
    <s v="CLOSE"/>
    <n v="1"/>
    <s v="ADT使用TOM3チラー為ORION製造,與ADCH使用SMC製造樣式不同,_x000a_目前各窯均已經點檢沒有漏水問題,另外每2.5年會定期送廠保養."/>
  </r>
  <r>
    <n v="1759"/>
    <x v="331"/>
    <s v="ADCH"/>
    <s v="NF"/>
    <s v="Y許仕明_x000a_C鄭嵎駿_x000a_E王文佑_x000a_J朱峰謀_x000a_K張崇慶"/>
    <s v="其它"/>
    <s v="循環Ｃ／Ｖ"/>
    <s v="ADT以外"/>
    <s v="20230104NF 循環CV カレット詰まり異常 翻译rev2.xlsx"/>
    <m/>
    <s v="11:00 循環CV的動作測試開始（測試内容：運轉模式為『CPU』的時候，在現場PB確認可以運転操作）_x000a_11:02 循環#1-1 #1-2CV使用現場PB停止了，之後再一次使用PB讓其恢復運轉。_x000a_11:05 循環#2CV 使用現場PB停止了，之後再一次使用PB讓其恢復運轉。_x000a_　　  ※補足：因爲循環#2CV停止了，所以上游的#1-1 #1-2 CV 在連動模式下運轉停止了。（沒有音声警報）_x000a_11:06 因爲動作測試結束了，作業員離開了循環C/V。（此時#1-1 #1-2CV 維持停止状態） _x000a_14:28 下午開始第2回的測試，準備去循環C/V的時候，發現#1-1 #1-2CV 停止了。_x000a_          試著立刻復歸，但大量的碎玻璃堆積在C/V上導致無法復歸。_x000a_14:30 聯絡事務所成_x000a_14:49 實施1Br 専門採板切替（2Br的G8.5停止、G11NG品改到13Pos採板)、同時開始2Br-G8.5専門採板的準備。_x000a_          ※補足：確定了優先處理2Br-H/O(#1-2C/V)的碎玻璃，之後處理1Br-H/O(#1-1C/V)的碎玻璃的方針。"/>
    <s v="&lt;人的面&gt;_x000a_①關於循環C/V設備的理解的不足，不知道CPU模式的状態下如果停止#2CV，作爲其上游側的#1-1 #1-2CV 會連動停止。_x000a__x000a_&lt;物的面&gt;_x000a_①CPU模式状態，現場PB操作(CV的停止/運転)可以進行。_x000a_②CPU模式的状態，CV即使停止，異常警報也不會發令，沒法察覺異常。_x000a_③三交代巡檢時，1/2Br H/O 碎玻璃的堆積状況難以確認。_x000a__x000a_&lt;管理的面&gt;_x000a_①沒有循環C/V進行作業後進行多重確認的体制。"/>
    <s v="&lt;人の面&gt;_x000a_①對於循環C/V的、『制御的結構和操作方法』『異常的種類』『異常時的對應方法』對課員全員實施再教育。_x000a__x000a_&lt;物的面&gt;_x000a_改善①＆②制御方法。_x000a_　※對各拠点實施確認_x000a_　※別紙、以軟件改造案的其中一個做討論。(對各拠点確認後ADCH内部再討論實施）_x000a_③爲了1/2Br-H/O内的巡檢作業能夠更容易確認實施改善。_x000a__x000a_&lt;管理的面&gt;_x000a_①確立循環C/V的作業結束後、對循環的各設備再次確認的体制。(作業前MT等時間指定担当者）"/>
    <s v="初回"/>
    <n v="27.3"/>
    <n v="878.82"/>
    <n v="400"/>
    <s v="要"/>
    <s v="要"/>
    <s v="要"/>
    <s v="要"/>
    <s v="要"/>
    <s v="－"/>
    <s v="－"/>
    <s v="横展開MT和MF&amp;OF做情報共有，實施ADCH各個窯爐統一的対策。"/>
    <x v="0"/>
    <x v="0"/>
    <x v="2"/>
    <x v="1"/>
    <x v="0"/>
    <x v="0"/>
    <x v="0"/>
    <s v="CLOSE"/>
    <s v=""/>
    <n v="0.8"/>
    <m/>
  </r>
  <r>
    <n v="1760"/>
    <x v="331"/>
    <s v="ADT"/>
    <s v="CF"/>
    <s v="Y許仕明_x000a_C鄭嵎駿_x000a_E王文佑_x000a_J朱峰謀_x000a_K張崇慶"/>
    <s v="機械系"/>
    <s v="本線H/O"/>
    <s v="ADT内対応"/>
    <s v="20221215 CF 本線ホッパー 油圧シリンダー油漏れ設備異常報告書.xlsx"/>
    <m/>
    <s v="14:00~14:10 整備人員進行循環掃除作業，在NO.3循環地面上發現有油污的情況。_x000a_                     至2樓的本線H/O確認後，發現有漏油的情況。(異常相關圖片)_x000a_14:10 整備聯絡事務所及機械人員_x000a_14:15 機械人員到場確認，推論可能是本線H/O油壓缸有漏油的情況。(異常相關圖片)_x000a_          但因該處碎玻璃堆積過多，故請製造人員先進行清掃後，再進行點檢。_x000a_14:17~14:30 聯絡課長進行異常告知，並進行 G/T手切捨板，碎玻璃清掃作業開始_x000a_14:30~15:20 製造人員針對該區碎玻璃掃除作業。並於15:30改為G/T捨板作業。(異常相關圖片)_x000a_15:30~16:15  機械人員進行本線H/O油壓缸的點檢，發現油壓缸的綠色油封外露，造成漏油的情況確認漏油設備為本線 Hopper 油壓缸漏油(如圖一、圖二) 故判斷需更換油壓缸。但油壓缸被碎玻璃覆蓋。請製造人員進行細部清掃。_x000a_16:30~17:50 油壓缸週遭碎玻璃細部清掃。(異常相關圖片)_x000a_18:00~20:30進行本線H/O油壓缸更換並測試_x000a_20:30~20:55 H/O油壓缸更換作業區域上方ROLL擦拭_x000a_20:55~21:15 G/T解除，進行掃除作業_x000a_21:15 玻璃本線引入。"/>
    <s v="本回油壓缸漏油的原因：推論為碎玻璃堆積，油壓缸的旋轉作動受到限制的情況。導致油壓缸伸縮拉桿在橫向的位置被施加了較大的負荷。而形成油壓缸伸縮桿作動時，套筒因此被加速磨損後，伸縮桿與套筒的間隙變大。最終導致套筒內綠色油封外露，造成漏油的情況發生（詳見故障分析sheet）"/>
    <s v="一、本線 Hopper 油壓缸進行更換新品(上次更換時間2021/05/12)_x000a_二、本線 Hopper 油壓缸進行防止碎玻璃掉落檔板支架追加3面隔離(2022/02/07)裝設完成(如圖三)作動部第4面隔板，次回工事日評估碎玻璃殘留狀況商談追加與否。"/>
    <s v="初回"/>
    <n v="0"/>
    <n v="0"/>
    <n v="0"/>
    <s v="要"/>
    <s v="要"/>
    <s v="要"/>
    <s v="要"/>
    <s v="要"/>
    <s v="－"/>
    <s v="－"/>
    <s v="①各窯本線 Hopper 油壓缸進行防止碎玻璃掉落檔板橫展開實施。_x000a_YF：01/18裝設完成_x000a_CF：02/07裝設完成_x000a_EF：2/E預定完成_x000a_JF：3/E預定完成_x000a_KF：4/E預定完成_x000a_②定期點檢的部份，一年計畫2回。預定4月及10月進行"/>
    <x v="0"/>
    <x v="0"/>
    <x v="0"/>
    <x v="1"/>
    <x v="0"/>
    <x v="0"/>
    <x v="0"/>
    <s v="CLOSE"/>
    <s v="CLOSE"/>
    <n v="1"/>
    <m/>
  </r>
  <r>
    <n v="1761"/>
    <x v="332"/>
    <s v="AFK"/>
    <s v="HF"/>
    <s v="Y許仕明_x000a_C鄭嵎駿_x000a_E王文佑_x000a_J朱峰謀_x000a_K張崇慶_x000a_T陳振遠"/>
    <s v="機械系"/>
    <s v="洗浄機"/>
    <s v="ADT以外"/>
    <s v="\\T183TCLPFST01\share\K10_PN1\00_製造一部社內共通\001_設技資料交換\【TPM5】製造5拠点自主保全会議\【設備ロス削減チーム】\異常報告書（共有）フォルダ\201901以降\20221222HF　2Br洗浄機塩酸補給配管破損(中日).xlsx"/>
    <m/>
    <s v="2022/11/22  7:26_x000a_整備班的職長為了準備社長現場巡檢的相關事宜，在進行洗淨機的5S以及確認點檢内容的時候, 腳不小心踩到洗淨機的鹽酸補給配管、造成配管破損。_x000a_作業者迅速地將鹽酸閥門關閉防止鹽酸洩漏、並用水稀釋鹽酸。_x000a_※35%鹽酸　洩漏約 8ℓ左右_x000a_7:26　聯絡管理者。管理者現場確認。洗浄機周圍禁止出入實施管制_x000a_7:36　聯絡環境安全組報告發生狀況_x000a_7:41　設備技術的擔當者現場確認後、因為要更換配管、開始捨板。_x000a_　　　(無法補給鹽酸會影響品質所以捨板）_x000a_8:12　派遣員指示以鹽酸補給未使用的狀態進行生產。_x000a_9:30　鹽酸配管修理完了、正常生產開始"/>
    <s v="人的面_x000a_'1. 作業者在足場不完備的狀態下、仍判斷可以作業移動的時候踩到鹽酸配管(PVC)導致破損。_x000a_    ※以前有點檢過此設備的經驗。_x000a__x000a_'物的面_x000a_1. 35φ配管設置在接近地面的位置、　移動時很容易不小心踩到。_x000a__x000a_'管理面_x000a_1.作業標準書、風險評估漏掉在配管周邊作業的風險。"/>
    <s v="人的面_x000a_・作業前KY不足。_x000a__x000a_物的面_x000a_・以臨時對應來說、為了可以識別配管、發生破損時風險高的鹽酸配管應使用警示帶以利分辨_x000a_・以恆久對策來說、為了不碰到配管須設置足場、護蓋_x000a__x000a_管理面_x000a_1.作業標準書與風險評估追加針對配管周邊作業的風險。_x000a_　 另外，藥品洩漏時的風險與對應方式也須進行教育並讓大家理解。"/>
    <s v="初回"/>
    <n v="31"/>
    <n v="934.6"/>
    <n v="0"/>
    <s v="情報"/>
    <s v="情報"/>
    <s v="情報"/>
    <s v="情報"/>
    <s v="情報"/>
    <s v="情報"/>
    <s v="情報"/>
    <s v="・設置足場、護蓋。　→　2023/2/9設置完成"/>
    <x v="1"/>
    <x v="1"/>
    <x v="1"/>
    <x v="0"/>
    <x v="1"/>
    <x v="0"/>
    <x v="0"/>
    <s v="CLOSE"/>
    <s v="CLOSE"/>
    <e v="#DIV/0!"/>
    <m/>
  </r>
  <r>
    <n v="1762"/>
    <x v="333"/>
    <s v="ADCH"/>
    <s v="MF"/>
    <s v="Y許仕明_x000a_C鄭嵎駿_x000a_E王文佑_x000a_J朱峰謀_x000a_K張崇慶"/>
    <s v="機械系"/>
    <s v="2BR H/Oシリンダー"/>
    <s v="ADT以外"/>
    <s v="20230114_MF　2BRホッパー動作時異音.xlsx"/>
    <s v="\\t183tclpfst01\share\20230114_MF　2BRホッパー動作時異音.xlsx"/>
    <s v="13;00  三交代パトロールにて、2Brのホッパー開閉時に異音が発生していることを発見。整備に連絡。_x000a_13;30  整備→設技へ連絡_x000a_　　　　　設技に確認してもらったところトラニオン部の油切れの可能性があるとの見解を受けたので給脂準備。_x000a_14;45 2Br停止、1Br G8.5専門採板開始。整備にてトラニオン部に給脂。_x000a_15;25 給脂作業完了、ホッパー開閉動作確認は問題ないが異音は解消せず。_x000a_※1/16に 0.5t→0.4tへJ/C予定となっているため捨板時に再度、設技が点検しシリンダーの交換が必要であれば交換することとなった。　_x000a_【1/16】　　　　_x000a_9;30 J/Cが開始され捨板時に設技に点検してもらった結果、シリンダーの交換が必要とのことで交換。_x000a_　　　　作業は採板開始前に終了。動作確認も問題なしで異音も解消される。"/>
    <s v="2Brホッパーのシリンダーについては、2022年5月26日にJF窯で発生した_x000a_同様のトラブル対策の横展開として、2022年8月にトラニオンに給油できるよう_x000a_給脂口を追加済であった。(冷修中で対応)_x000a__x000a_1、トラニオン軸部にカジリが発生しており、異音が発生していた。_x000a_      ※H/O開閉頻度；12月→ 1,800回/日程度　1月→1,500回/日程度_x000a_2、2022年8月、給脂口追加後、設技、整備で給脂したが、その後の給脂はなかった。"/>
    <s v="1、1回/３か月 給脂して潤滑させる。(製造)_x000a_2、製造作成の給脂リストに該当箇所は漏れていたので追加し管理する。"/>
    <s v="初回"/>
    <n v="0"/>
    <n v="0"/>
    <n v="0"/>
    <s v="要"/>
    <s v="要"/>
    <s v="要"/>
    <s v="要"/>
    <s v="要"/>
    <s v="－"/>
    <s v="－"/>
    <s v="1、1回/３か月 給脂して潤滑させる。(製造)_x000a_2、製造作成の給脂リストに該当箇所は漏れていたので追加し管理する。"/>
    <x v="0"/>
    <x v="0"/>
    <x v="0"/>
    <x v="1"/>
    <x v="0"/>
    <x v="0"/>
    <x v="0"/>
    <s v="CLOSE"/>
    <s v="CLOSE"/>
    <n v="1"/>
    <m/>
  </r>
  <r>
    <n v="1763"/>
    <x v="334"/>
    <s v="AFK"/>
    <s v="DF"/>
    <s v="Y許仕明_x000a_C鄭嵎駿_x000a_E王文佑_x000a_J朱峰謀_x000a_K張崇慶_x000a_T陳振遠"/>
    <s v="電氣系"/>
    <s v="2Br 板厚計"/>
    <s v="他拠点報告"/>
    <s v="\\T183TCLPFST01\share\K10_PN1\00_製造一部社內共通\001_設技資料交換\【TPM5】製造5拠点自主保全会議\【設備ロス削減チーム】\異常報告書（共有）フォルダ\201901以降\20230119DF　２Br板厚計異常(中日).xlsx"/>
    <s v="\\T183TCLPFST01\share\K10_PN1\00_製造一部社內共通\001_設技資料交換\【TPM5】製造5拠点自主保全会議\【設備ロス削減チーム】\設備異常確認寫真\DF 2BR板厚計異常 【點檢確認區域：YF、CF、EF、JF、KF、TAS、OFF切】"/>
    <s v="1/19 15:03 2Br KTX品採板、G8.6 -&gt; G8.5 J/C之後開始生產_x000a_          15:32 生產中、Thickness Inspect Result OK Flag Error的警報響起，LE、RE全部位捨板_x000a_                    雖然板厚MX Sheet的0.5inch單位的原始資料可以正常上傳、（SI 1　第1枚Mx sheet資料參照）_x000a_                    但是Log sheet的第1枚判定(Max、Min、偏差…等)顯示0。（判定結果　Log Sheet參照）_x000a_                    製造3交代→聯絡電氣3交代_x000a_16:06 設備技術作業者發現板厚計T/P的Kobu設定為使用_x000a_           變更成不使用之後即恢復正常採板。_x000a__x000a_ ※異常發生的時後、T/P盤附近沒有作業者。_x000a_1Br板厚的基本設定畫面的Kobu按鈕當時是設定為無効(無法操作)。"/>
    <s v="板厚計T/P的基本設定畫面、Kobu設定為使用_x000a__x000a_※補足_x000a_Thickness Inspect Result OK Flag Error _x000a_在GSD檢查的時候如果無法確認板厚測定完了的話，會響警報_x000a_如果選擇Kobu的話，Mx Sheet的測定Data會正常顯示_x000a_但是無法反映判定結果，那是因為被選擇的Glass無法發出板厚完了的信號。_x000a__x000a_※再現測試_x000a_切替在Kobu使用流動的時候，會發生相同情形_x000a_※按紐切替要因調査_x000a_PLC的ON/OFF確認　→　按鈕無切替_x000a_操作其他按鈕的時候是否會切替?軟體確認　→　無此現象發生"/>
    <s v="板厚計T/P的基本設定畫面、Kobu設定變更為不使用_x000a__x000a_※設技見解_x000a_T/P並非静電式而是壓力式_x000a_所以推測可能有接觸到某樣東西"/>
    <s v="初回"/>
    <n v="35"/>
    <n v="885.2"/>
    <n v="0"/>
    <s v="要"/>
    <s v="要"/>
    <s v="要"/>
    <s v="要"/>
    <s v="要"/>
    <s v="要"/>
    <s v="要"/>
    <s v="預防處置_x000a_・Kobu設定的使用、不使用按鈕設定為無効_x000a_ -&gt; 因為無使用履歷、1Br也是無効狀態，所以橫展開_x000a_・其他按鈕預計變更為長按樣式_x000a__x000a_橫展開_x000a_AFK他窯(FF,HF,IF)内容共有完成_x000a_橫展開中"/>
    <x v="0"/>
    <x v="0"/>
    <x v="0"/>
    <x v="1"/>
    <x v="0"/>
    <x v="1"/>
    <x v="2"/>
    <s v="CLOSE"/>
    <s v="CLOSE"/>
    <n v="1"/>
    <m/>
  </r>
  <r>
    <n v="1764"/>
    <x v="335"/>
    <s v="ADCH"/>
    <s v="NF"/>
    <s v="Y許仕明_x000a_C鄭嵎駿_x000a_E王文佑_x000a_J朱峰謀_x000a_K張崇慶"/>
    <s v="機械系"/>
    <s v="本線伸縮C/V"/>
    <s v="ADT以外"/>
    <s v="20230120NF 本線伸縮CV駆動チェーンからの異音(速報版rev2).xlsx"/>
    <s v="20230120 NF窯本線伸縮CV駆動チェーンからの異音(速報版rev2)  橫展開調查.xlsx"/>
    <s v="11:10 CSB交換の為、本線にて捨て板開始。_x000a_11:20 三交代主任が伸縮C/Vから異音が発生しているを発見し昼勤事務所メンバーへ連絡。_x000a_　　　　 補足:ガタン、ガタンと少し振動を伴う様な比較的大きな音であった。_x000a_11:25 昼勤事務所メンバーが確認するとセンター部の駆動チェーンのテンションが大きく弛んでいる事を発見し、これが原因と判断。_x000a_　　　　 設技機械へ連絡した。_x000a_11:30 設技機械が到着し現場を確認。チェーンが伸びてアイドラーでは調整不可である事、チェーンの錆がひどい事と春節の_x000a_　　　　 大型連休前でもある事からチェーン交換の実施を判断。捨て板を本線H/O→ギロチンH/Oへ変更した。_x000a_11:45 本線増速C/V,伸縮C/V,FT-C/Vの制御電源をOFFし、設技作業開始。_x000a_12:25 設技作業終了。"/>
    <s v="&lt;発見が遅れた原因&gt;_x000a_・製造の定期パトロールで点検が漏れてしまっていた。_x000a_補足:点検記録表の項目に伸縮C/V駆動チェーン確認(テンション・摩耗)という記載はあるが、具体的にどの部分を確認すべきか不明確であった。_x000a_&lt;異音の原因&gt;_x000a_・チェーンが伸びた事により、チェーンのたるみ量が大きくなり、スプロケットに巻き付き付き異音が発生したと推測。(写真Sheet参照)_x000a_※スプロケット下のチェーンレールガイドが2~3㎜程度摩耗あり。(写真なし)"/>
    <s v="・チェーン交換_x000a_　※図面DID40LXであるが、在庫が無かった為、ツバキRS40で応急対応。DID40LXが入荷次第、工事日にて交換実施。(4月以降)_x000a_・チェーンガイドレールのレベルが低くアソビが大きかった為、調整実施。_x000a_　※ガイドレールに摩耗がある為、交換が必要。入荷次第、工事日にて交換実施。(4月以降)_x000a__x000a_&lt;再発防止策&gt;_x000a_・点検記録表の項目に『伸縮C/V駆動チェーン確認 ※L/C/Rの3ヵ所』と具体的な点検箇所を補足する。_x000a_・製造の定期パトロールの内容や方法を確認し、パトロールのポイントを教育する。_x000a_　※過去に全拠点で発生した設備異常を参考にし、実際に現場を見て回る。_x000a_・本線駆動系の定修項目に伸縮C/Vの駆動チェーン(立ち上がり含む)を追加してもらう。"/>
    <s v="初回"/>
    <n v="95"/>
    <n v="1694.3"/>
    <n v="0"/>
    <s v="要"/>
    <s v="要"/>
    <s v="要"/>
    <s v="要"/>
    <s v="要"/>
    <s v="－"/>
    <s v="－"/>
    <s v="・定期パトロール方法の見直し_x000a_・定修項目に追加"/>
    <x v="0"/>
    <x v="0"/>
    <x v="0"/>
    <x v="1"/>
    <x v="0"/>
    <x v="0"/>
    <x v="0"/>
    <s v="CLOSE"/>
    <s v="CLOSE"/>
    <n v="1"/>
    <m/>
  </r>
  <r>
    <n v="1765"/>
    <x v="336"/>
    <s v="ADT"/>
    <s v="OFF切"/>
    <s v="T陳振遠"/>
    <s v="機械系"/>
    <s v="NO.7 切機設備"/>
    <s v="ADT内対応"/>
    <s v="20230131OFF　OFF7 X切機右側驅動皮帶斷裂故障異常（Rev.8 ).xlsx"/>
    <m/>
    <s v="01/31 21:58 OFFNO.7發生No.2移載機吸著異常及No.1移載機與X切機ブリッジ干涉異常警報(圖1) _x000a_01/31 22:05 現場班股長消除警報，進行設備復歸，X切機無法作動，發現X切機驅動皮帶斷裂，無法回原點位置(圖2)  _x000a_01/31 22:15 現場班股長回報主任後並聯絡設備技術，生產稼動由OFFNO.7變更OFFNO.5生產。_x000a_01/31 23:00 設備技術與整備人員到場檢視異常狀況與確認皮帶備品有否。_x000a_02/01 01:00 機械確認後，無皮帶備品可供更換。 _x000a_02/01 01:06 機械緊急聯絡廠商採購，業者從台北做高鐵運送到雲林。_x000a_02/01 14:00 皮帶備品到貨，機械進行更換。       _x000a_02/01 15:05 X切機皮帶更換後，設備測試運轉正常，恢復生產。"/>
    <s v="1.X切機右側驅動皮帶斷裂，主要為長時間使用，皮帶材質劣化造成斷裂。_x000a_※ 機械判斷依據: 皮帶從 2009年開始使用到2023年1月未更換新品_x000a_2.X切機右側驅動皮帶的使用年限，無制定管理機制。_x000a_點件記錄參考( 附件2.1.機械點檢紀錄)"/>
    <s v="1.更換X切機右側驅動皮帶。_x000a_2.制定壽命管理 1次/3年修繕更換頻度。"/>
    <s v="初回"/>
    <n v="62"/>
    <n v="30"/>
    <n v="600"/>
    <s v="情報"/>
    <s v="情報"/>
    <s v="情報"/>
    <s v="情報"/>
    <s v="情報"/>
    <s v="情報"/>
    <s v="要"/>
    <s v="1.由於OFFNO.7 相關驅動皮帶更換履歷不明。(移載#1 #2、X切機、Y切機)，因此購入備品排定日程進行預防性更換。(附件3.)"/>
    <x v="1"/>
    <x v="1"/>
    <x v="1"/>
    <x v="0"/>
    <x v="1"/>
    <x v="0"/>
    <x v="2"/>
    <s v="CLOSE"/>
    <s v="CLOSE"/>
    <n v="1"/>
    <m/>
  </r>
  <r>
    <n v="1766"/>
    <x v="337"/>
    <s v="AFK"/>
    <s v="DF"/>
    <s v="Y許仕明_x000a_C鄭嵎駿_x000a_E王文佑_x000a_J朱峰謀_x000a_K張崇慶"/>
    <s v="機械系"/>
    <s v="橫切機#2 Back Up Roll"/>
    <s v="ADT以外"/>
    <s v="\\T183TCLPFST01\share\K10_PN1\00_製造一部社內共通\001_設技資料交換\【TPM5】製造5拠点自主保全会議\【設備ロス削減チーム】\異常報告書（共有）フォルダ\201901以降\20230226DF　横切機#2 Back Up Rollブラケットの破断(中日).xlsx"/>
    <m/>
    <s v="2.26 16:00橫切機#2 Back Up Roll的Up/Down發生Error。_x000a_Error内容確認後、變更橫切機的優先順位(2,1,3 -&gt; 1,2,3)_x000a_呼出電氣3交代以及設備點檢_x000a_設備點檢的結果 : 與Back Up Roll連接的線槽支撐架破損。_x000a_破損造成電線折損。_x000a_呼出D/T機械以及Cold相關人員、進行復歸作業_x000a_復歸内容_x000a_ 支撐架更換以及折損電線的復歸_x000a_2.26 19:45 橫切機#2復歸完了、正常稼働_x000a_橫切機的優先順位變更 : (1,2,3 -&gt; 2,1,3)_x000a_"/>
    <s v="1. 與Back Up Roll連接的線槽支撐架破損_x000a__x000a_※設技見解（詳細請參照另一分頁）_x000a_破損的支撐架的洞穴有螺絲咬痕，_x000a_可能這部分在稼働時被施加力道、進而產生裂痕，_x000a_推測可能是組裝時的施工不良。"/>
    <s v="支撐架更換_x000a_※不清楚當初發生的原因，只有先將支撐架的厚度變更 6t→9t  強度Up_x000a_2/26 交換完了(橫切機#2)_x000a_橫切機#1、#3點檢後，判斷要更換"/>
    <s v="初回"/>
    <n v="3"/>
    <n v="86.18"/>
    <n v="0"/>
    <s v="情報"/>
    <s v="情報"/>
    <s v="情報"/>
    <s v="情報"/>
    <s v="情報"/>
    <s v="情報"/>
    <s v="情報"/>
    <s v="1) 全窯的支撐架進行外觀裂痕點檢_x000a_每次工事日定期確認。_x000a_※因為是基礎材質是鋁，如果為了確認組裝的情形、而把螺絲拆下的話_x000a_　螺紋可能會損傷，所以只有進行外觀確認。_x000a_2) 雖然有螺絲鎖附狀態確認的相關對策，但卻沒有針對施工不良的對策，以做為替代方案來說、　必須實施教育所有的螺絲組裝時 要確認鎖附狀態、做記號_x000a_　※設技内部教育_x000a__x000a_※關於NF窯發生的類似異常橫展開，因為是發生在AFK比較慢導入的DF窯，研判是支撐架安裝時的螺絲鎖附不良所造成的影響，所以橫切機速度相關的橫展開不實施，此為設技的判斷_x000a_（IF,HF=2013　DF=2014年導入　IF,HF點檢結果 : 無問題。）"/>
    <x v="1"/>
    <x v="1"/>
    <x v="1"/>
    <x v="0"/>
    <x v="1"/>
    <x v="0"/>
    <x v="0"/>
    <s v="CLOSE"/>
    <s v="CLOSE"/>
    <e v="#DIV/0!"/>
    <m/>
  </r>
  <r>
    <n v="1767"/>
    <x v="338"/>
    <s v="ADT"/>
    <s v="KF"/>
    <s v="J朱峰謀_x000a_K蕭建陸"/>
    <s v="電氣系"/>
    <s v="2BR引入"/>
    <s v="ADT内対応"/>
    <s v="\\T183TCLPFST01\share\K10_PN1\00_製造一部社內共通\001_設技資料交換\【TPM5】製造5拠点自主保全会議\【設備ロス削減チーム】\異常報告書（共有）フォルダ\201901以降\20230308  ADT KF 2BR引入ソフト不具合Rev.0.xlsx"/>
    <m/>
    <s v="15:46 工事日結束開始進入2BR試板流，G8.5 基板在本線 FT接斜引入處提早引入,造成碰撞導致破裂，聯絡電氣人員到場確認，期間有進行 2BR電源重啟 ， 重新 J/C G8.5 ,  G8.5 J/C G6 再  J/C G8.5 , G8.5基板依然提早引入造成破裂，電氣人員進行程式確認 , SENSOR 感度確認 / 位置確認 , PLC 重啟 對應製造 1BR J/C G8.5 採板 對應  ( 板厚 / 欠點都還在規格外 )_x000a_19:18 電氣程式修正完畢 , 2BR G8.5 引入開始試採板，製造 1BR J/C G11採板 "/>
    <s v="KF3冷修時將 X40F G8.5使用的引入 SENSOR 移除，但因 SOFT 修正上的不具合，當 PLC 更換電池並進行 Reset 後，程式內原本暫存的橫吋資料自動清除，造成 G8.5 引入時，無吋法計算資料可參照，導致此次異常，此 sensor 移除後，針對板幅不同時引入位置不會有問題，可參數調整對應_x000a_※ PLC Reset 後會自動將暫存的資料清除_x000a_※  此異常如暫存資料沒有消失的話，是不會發生，冷修期間推測應是沒有進行 PLC Reset 過 ，所以冷修期間測試試運轉，或平時生產時沒有異常發生_x000a_※KF3冷修前增設此 Sensor (X40F )，但圖面未修正，導致 KF3 冷修時，式樣書圖面未納入此 Sensor，當 KF3 G11 改造將 FT 擴福時，發現與式樣不符，當時冷修擔當以圖面為主，因此將增設的 Sensor 進行移除，在程式的部分未作修改_x000a_※此 Sensor X40F 為 KF2 時，為了使 G8.5 引入Timing 提早，使玻璃尖端可以剛好被 PAD 承接，避免引入 時欠板發生，因此進行了此 sensor 的追加，KF3 因擴幅後 2BR FT 的引入 sensor位置配置有所不同，"/>
    <s v="1. 電氣進行程式修正，移除 X40F 程式迴路 _x000a_2. 圖面未即時修正的部分，電氣內部再次進行教育與宣導"/>
    <s v="初回"/>
    <n v="188"/>
    <n v="0"/>
    <n v="0"/>
    <s v="情報"/>
    <s v="情報"/>
    <s v="情報"/>
    <s v="要"/>
    <s v="要"/>
    <s v="－"/>
    <s v="－"/>
    <s v="1、針對 X40F sensor本體撤除，程式是否不具合進行調查確認_x000a_確認產線是否還存在同樣不具合_x000a_確認結果：_x000a_JF窯=1、2BR正常_x000a_KF窯=1BR正常、2BR 3/8 修正濟_x000a_※JF 無追加 sensor 改造，所以沒有撤除 sensor 或是軟體修正的問題"/>
    <x v="1"/>
    <x v="1"/>
    <x v="1"/>
    <x v="1"/>
    <x v="0"/>
    <x v="0"/>
    <x v="0"/>
    <s v="CLOSE"/>
    <s v="CLOSE"/>
    <n v="1"/>
    <m/>
  </r>
  <r>
    <n v="1768"/>
    <x v="339"/>
    <s v="ADT"/>
    <s v="OFF切"/>
    <s v="T陳振遠"/>
    <s v="電氣系"/>
    <s v="OFF NO.4 切機設備"/>
    <s v="ADT内対応"/>
    <s v="20230314 ADTOFF　OFF4 X切機走行伺服馬達訊號線斷線異常報告（Rev.8 ）.xlsx"/>
    <m/>
    <s v="02:33 OFFNO.4 發生X切機警報無法排除(圖.1)_x000a_02:35 現場班股長進行 異常確認:  1.切換手動，X切機無法作動。2.確認X切機設備+擦拭SENSOR，機台無法作動。3.確認電盤代碼為d01~d03 。(圖.2)_x000a_02:40 現場班股長回報事務所主任後，產線人員移動至OFF5生產稼動。_x000a_08:30 整備與電氣到場確認異常狀況。_x000a_09:00 電氣人員確認 X切機走行活動線槽，外觀無異常。_x000a_09:15 確認X切機走行活動線槽內部線路，發現X切機左側伺服馬達訊號線路斷線異常(圖.3)。_x000a_09:30 電氣人員進行X切機左側馬達訊號線 新品更換。_x000a_11:30 更換完畢，進行X切機原點歸零，慢速快速單動移動測試以及空運轉測試正常。"/>
    <s v="1. X切機左側活動線槽,出口端訊號線有無固定(或是脫落)，無點檢紀錄表導致訊號線長時間作動摩擦,造成斷裂異常。_x000a_2. 定修工事項目中，定常點檢活動線槽及訊號線點檢作業，因點檢方式不佳，未發現訊號線有異常。_x000a_※前回OFF#4定修2023.02.15"/>
    <s v="1. 增加活動線槽點檢表，確認活動線槽，出口端及訊號排線是否牢固與筆直。_x000a_2. 增加活動線槽及訊號線點檢作業時，須拍照存證的管理機制橫展開 : OFFNO.5 /  OFFNO.7 / TASNO.5 / TASNO.6 / TASNO.7預計於3/21 TAS#6 定修使用。"/>
    <s v="再發"/>
    <n v="25"/>
    <n v="11"/>
    <n v="126"/>
    <s v="情報"/>
    <s v="情報"/>
    <s v="情報"/>
    <s v="情報"/>
    <s v="情報"/>
    <s v="要"/>
    <s v="要"/>
    <s v="1. 增加活動線槽及訊號線點檢作業時，須拍照存證的管理機制橫展開 : OFFNO.5 /  OFFNO.7 / TASNO.5 / TASNO.6 / TASNO.7預計於3/21 TAS#6 定修使用。"/>
    <x v="1"/>
    <x v="1"/>
    <x v="1"/>
    <x v="0"/>
    <x v="1"/>
    <x v="1"/>
    <x v="2"/>
    <s v="CLOSE"/>
    <s v="CLOSE"/>
    <n v="1"/>
    <m/>
  </r>
  <r>
    <n v="1769"/>
    <x v="340"/>
    <s v="ADT"/>
    <s v="EF"/>
    <s v="Y許仕明_x000a_C鄭嵎駿_x000a_E王文佑_x000a_J朱峰謀_x000a_K張崇慶"/>
    <s v="電氣系"/>
    <s v="橫切機1號"/>
    <s v="ADT内対応"/>
    <s v="\\T183TCLPFST01\share\K10_PN1\00_製造一部社內共通\001_設技資料交換\【TPM5】製造5拠点自主保全会議\【設備ロス削減チーム】\異常報告書（共有）フォルダ\201901以降\20230317 EF窯 橫切機1號電源跳脫異常報告.xlsx"/>
    <s v="O:\K15_PPN\21_機動G\COLD區\吳禮安\各窯設備異常報告書\20230317 EF 橫切機1號電源跳脫異常\20230317 EF 橫切機1號電源跳脫異常各窯現狀確認.xlsx"/>
    <s v="3/17_x000a_10:36 橫切機1號發出 CYCLE TOO  FAST 警報後電源跳脫。產線切替橫切機2號使用_x000a_          (EF窯立上初期欠點多發，異常發生當下無LOSS產生)_x000a_10:37 橫切機#1進行復歸,CPU運轉後,電源跳脫異常再發_x000a_10:40 橫切機#1電源無法ON,聯絡電氣確認異常狀況_x000a_12:00 電氣最終確認切機L側的緊急停止鈕線路有異常,造成電源無法ON_x000a_13:30 電氣架設新的安全迴路線路進行替代對應_x000a_14:00 線路完成後,測試橫切機#1的電源可以正常ON、OFF,橫切機#1的緊急停止鈕測試後，其功能也都正常。_x000a_3/28_x000a_工事日電氣將切機#1異常線路抽出,確認線路磨損所造成異常"/>
    <s v="橫切機1號的L側安全迴路有異常,造成切機電源跳脫,無法投入"/>
    <s v="架設新的安全迴路線路進行對應"/>
    <s v="初回"/>
    <n v="0"/>
    <n v="0"/>
    <n v="0"/>
    <s v="要"/>
    <s v="要"/>
    <s v="要"/>
    <s v="要"/>
    <s v="要"/>
    <s v="情報"/>
    <s v="情報"/>
    <s v="待4月份工事日可以停機抽出線路,再進行詳細異常原因調查_x000a_ 3/28 已確認安全迴路線路磨損"/>
    <x v="0"/>
    <x v="0"/>
    <x v="0"/>
    <x v="1"/>
    <x v="0"/>
    <x v="0"/>
    <x v="0"/>
    <s v="CLOSE"/>
    <s v="CLOSE"/>
    <n v="1"/>
    <m/>
  </r>
  <r>
    <n v="1770"/>
    <x v="341"/>
    <s v="ADCH"/>
    <s v="NF"/>
    <s v="Y許仕明_x000a_C鄭嵎駿_x000a_E王文佑_x000a_J朱峰謀_x000a_K張崇慶"/>
    <s v="機械系•電氣系"/>
    <s v="№2横切机BUR"/>
    <s v="ADT以外"/>
    <s v="\\T183TCLPFST01\share\K10_PN1\00_製造一部社內共通\001_設技資料交換\【TPM5】製造5拠点自主保全会議\【設備ロス削減チーム】\異常報告書（共有）フォルダ\201901以降\20230320【TPM5】【ADCH】【設備異常報告】【最終版】20230320　NF窯№2横切り機BURケーブルベア脱落断線異常 翻译.xlsx"/>
    <s v="各窯橫切機 BUR 設備相關圖片.xlsx"/>
    <s v="&lt;时间轴＞_x000a_3/19(星期天)_x000a_　05:21 №2横切机的『BUR Origin PR Error』警报发生。_x000a_        　　确认现场后，发现横切机切刀走行部件及BUR于走行途中发生停止。_x000a_　　　　　 补充：由于№2横切机发生异常停止后，自动切替到№1横切机走行的原因，Loss数量是G11×4枚(40.44㎡)。_x000a_                      因BUR升降SERVO没有刹车装置，没有因自重降下且没有接触玻璃。_x000a_　　　　　 试着在TP盘操作№2横切机进行原点復帰，切刀走行部件/BUR走行部件皆操作不可。_x000a_　　　　　 再次确认现场后，发现连接BUR走行部件和CABLE-BEAR的支架脱落。_x000a_　　　　　 _x000a_06:00 三交代主任→事务所联络状況。_x000a_　　　　　 事務所→三交代指示下述事项。_x000a_　　　　　 ・舍板最小切出尺寸37→74inch实施変更。_x000a_　　　　　 ・检查用样本的採取S-END→Br-END实施変更。(G11基板使用OFF切来切)_x000a_　　　　　事务所判断样本採取的作业负荷会变大，但是对生产并无影响，因此无需呼出对应。_x000a_　　　　　补充：设技相关人员简单报告并将情报共有，确定过完周末上班，做现场确认并決定今后方针的决定。_x000a__x000a_3/20(星期一) _x000a_　08:15 设技(机械・电气)、在制造做现场确认。_x000a_　　　　 　如报告所述连接部的支架脱落，与BUR走行部件连接的线缆等出现被拉扯断裂的情况。_x000a_　　　　 　因预估修复作业需花费约1.5日(12h)，考虑到现在的G11受払状況实施了下述下临时对策，_x000a_　　　　　 决定下次3/28(工事日)为止保持这个状态继续生产。_x000a_　&lt;临时措施&gt;_x000a_　　　　　 ・不使用BUR，以只有切刀部件的走行也可以採取样本的状态为目标紧急改造。(设技电气对应)_x000a_　　　　　 ※实施样本切断测试，没有大的问题可以切断(断面OK)_x000a_　　　　    补充：为防止№2横切切线混入制品，样品采取偶数切出方式。(利用PAM流动履历监视是否混入制品)"/>
    <s v="「BUR走行ブロック」と「ケーブルベアの連結用ブラケット」の連結ボルトが破断することで異常が発生。"/>
    <s v="&lt;3/28工事日的对应&gt;_x000a_机械･･･CABLE-BEAR及连接支架的复归_x000a_电气・・・CABLE的重新布线及接线。_x000a__x000a_&lt;再发防止对策&gt;_x000a_・连接支架的补强_x000a_・固定连接支架的螺丝数量2个→4个变更。_x000a__x000a_・因返回速度也是设定在必要以上的速度，正在商讨做附件资料中的软件改造。"/>
    <s v="再發"/>
    <n v="0"/>
    <n v="40.44"/>
    <n v="0"/>
    <s v="情報"/>
    <s v="情報"/>
    <s v="情報"/>
    <s v="情報"/>
    <s v="情報"/>
    <s v="－"/>
    <s v="－"/>
    <s v="计划面向ADCH全窑实施横展开"/>
    <x v="1"/>
    <x v="1"/>
    <x v="1"/>
    <x v="0"/>
    <x v="1"/>
    <x v="0"/>
    <x v="0"/>
    <s v="CLOSE"/>
    <s v="CLOSE"/>
    <e v="#DIV/0!"/>
    <m/>
  </r>
  <r>
    <n v="1771"/>
    <x v="342"/>
    <s v="ADCH"/>
    <s v="MF"/>
    <s v="C鄭嵎駿_x000a_E王文佑_x000a_J朱峰謀_x000a_K張崇慶"/>
    <s v="機械系"/>
    <s v="T/T、PL定位Power Roller"/>
    <s v="ADT以外"/>
    <s v="\\T183TCLPFST01\share\K10_PN1\00_製造一部社內共通\001_設技資料交換\【TPM5】製造5拠点自主保全会議\【設備ロス削減チーム】\異常報告書（共有）フォルダ\201901以降\20230405_MF　2BR 21Pos TT旋回中停止トラブル(中日).xlsx"/>
    <s v="\\T183TCLPFST01\share\K10_PN1\00_製造一部社內共通\001_設技資料交換\【TPM5】製造5拠点自主保全会議\【設備ロス削減チーム】\每週確認---各據點設備異常・設備改善 横展開進捗確認Sheet\20230417 ★各據點  設備異常・設備改善 横展開進捗確認Sheet (每週確認).xlsx"/>
    <s v="【4/5】_x000a_03:00  2Br 21Pos 堆疊枚數完了後、T/T旋回中、停止。 有試圖手動操作讓旋回開始，但無法操作。_x000a_　　　   ※T/P的異常顯示：Robot・T/T A面滾輪・T/T旋回部、&quot;非原點&quot;_x000a_03:05  往21Pos(RE 部位) 變成1Br G8.5採板 (G11→G8.5的Down size品)_x000a_03:15  三交代→整備事務所連絡_x000a_　　　　 ※沒有進行廢棄、5:30聯絡呼出設技。(事務所的判斷)_x000a_05:30  設技、電氣連絡_x000a_06:00  設技到達、原因調査開始_x000a_07:10  復歸_x000a_07:20  21Pos G11採板開始"/>
    <s v="Power Roller、A面側、8組的其中1組的滾輪已經下降完成，但是在T/T旋回的途中感應座踢到上昇確認Senaor，所以就中途停止。(實際上滾輪有下降、Sensor on之後就上昇了)_x000a_※①下降時感應座離開Sensor就代表下降完成。_x000a_※②升降架台有搖晃的情形，所以在T/T旋回的途中因為振動再次踢到Sensor以上是推測的發生經過。"/>
    <s v="①調整架台搖晃的情形。_x000a_・架台裡面的氣囊位置調整_x000a_②滾輪下降完了的時候，確認Sensor與感應座位置很近所以要調整Sensor的位置"/>
    <s v="初回"/>
    <n v="280"/>
    <n v="1501.92"/>
    <n v="0"/>
    <s v="－"/>
    <s v="情報"/>
    <s v="情報"/>
    <s v="情報"/>
    <s v="情報"/>
    <s v="－"/>
    <s v="－"/>
    <s v="CF、EF、JF、KF各窯自主點檢完成_x000a_確認濟時間_x000a_CF=2023/4/25_x000a_EF=2023/4/27_x000a_JF=2023/4/26_x000a_KF=2023/4/26"/>
    <x v="1"/>
    <x v="1"/>
    <x v="1"/>
    <x v="0"/>
    <x v="1"/>
    <x v="0"/>
    <x v="0"/>
    <s v="CLOSE"/>
    <s v="CLOSE"/>
    <e v="#DIV/0!"/>
    <m/>
  </r>
  <r>
    <n v="1772"/>
    <x v="343"/>
    <s v="ADT"/>
    <s v="CF"/>
    <s v="Y許仕明_x000a_C鄭嵎駿_x000a_E王文佑"/>
    <s v="機械系"/>
    <s v="T/T旋回"/>
    <s v="ADT内対応"/>
    <s v="\\T183TCLPFST01\share\K10_PN1\00_製造一部社內共通\001_設技資料交換\【TPM5】製造5拠点自主保全会議\【設備ロス削減チーム】\異常報告書（共有）フォルダ\201901以降\20230413 CF窯1P TT旋回異音報告.xlsx"/>
    <s v="\\T183TCLPFST01\share\K10_PN1\00_製造一部社內共通\001_設技資料交換\【TPM5】製造5拠点自主保全会議\【設備ロス削減チーム】\每週確認---各據點設備異常・設備改善 横展開進捗確認Sheet\20230417 ★各據點  設備異常・設備改善 横展開進捗確認Sheet (每週確認).xlsx"/>
    <s v="00:30 巡檢1p 西側p詰爪欠板有，強p有，紙卷機靜電11-&gt;9.5kv，段積高200-&gt;150mm，溫溼度27.1/65，仕上人員反應旋回時異音有，01:30 旋回檢查第一山是否有欠板時異音一樣有，檢查發現T/T下方鐵護蓋變形(B面)，聯絡隆盛有，1P不採，2P採LE+C。_x000a_09:00 整備人員進行點檢，發現T/T下方護蓋變形及SENSOR支架變形。_x000a_09:10 連絡機械人員及電氣人員到現場確認。_x000a_09:30 將異常護蓋拆除。_x000a_10:00 機械人員及電氣人員確認後，將SENSOR支架拆除。_x000a_10:30 機械人員需重新製作SENSOR支架。_x000a_13:40 機械人員將SENSOR支架製作完成，將SENSOR支架重新設置完成。_x000a_14:30 電氣人員將SENSOR及線路重新設置及點檢。_x000a_15:30 製造人員及電氣人員進行測試，旋回測試及 SENSOR位置調整多回。_x000a_16:30 測試完成。_x000a_16:45 連絡三交代股長可恢復正常採板。"/>
    <s v="T/T 下方鐵護蓋脫落造成旋回時干涉，護蓋及SENSOR支架變形_x000a_(護蓋變形位置1P T/T B面 PL下方護蓋)_x000a_(SENSOR支架變形位置設備流向右側)"/>
    <s v="SENSOR支架重新製作及設置測試，變形護蓋重新製作"/>
    <s v="初回"/>
    <n v="0"/>
    <n v="0"/>
    <n v="0"/>
    <s v="要"/>
    <s v="要"/>
    <s v="要"/>
    <s v="情報"/>
    <s v="情報"/>
    <s v="－"/>
    <s v="－"/>
    <m/>
    <x v="0"/>
    <x v="0"/>
    <x v="0"/>
    <x v="0"/>
    <x v="1"/>
    <x v="0"/>
    <x v="0"/>
    <s v=""/>
    <s v="CLOSE"/>
    <n v="1"/>
    <m/>
  </r>
  <r>
    <n v="1773"/>
    <x v="344"/>
    <s v="ADT"/>
    <s v="KF"/>
    <s v="Y許仕明_x000a_C鄭嵎駿_x000a_E王文佑_x000a_J朱峰謀_x000a_K張崇慶"/>
    <s v="電氣系"/>
    <s v="1BR BD2 CV"/>
    <s v="ADT内対応"/>
    <s v="20230415 ADT KF 1BR BD2 CV トラッキング消失異常rev1.xlsx"/>
    <m/>
    <s v="14:28 出現1BR ON-DS 移載無行先擴出警報,後續多回嘗試無法進行採板_x000a_15:10 聯絡事務所呼出整備並與電氣保全聯絡,請假日電氣到場對應_x000a_15:30 製造嘗試重新JC、速度調整、設備斷電重新啟動_x000a_18:00 電氣確認程式發現 TRACKING 有延後搬移，懷疑是BDPG有異常, 進行1BR BD段 PLC重新啟動_x000a_18:10 板流測試，可以正常採板_x000a_18:15 恢復1BR G11 採板_x000a_1BR 停機時間：3小時45分 , LOSS：178m²"/>
    <s v="BDPG 程式內部計數的參數到達最大值後無正確自動歸_x000a_異常發生當下BDPG數值已經變為負值_x000a_影響 TRACKING 正常搬送 ( 基板先到, TRACKING 後到)_x000a_導致基板到達移載 CV 位置不正確無法正常搬送基板_x000a__x000a_※異常時 BDPG 歸零條件_x000a_ ( 程式邏輯  BDPG 計數數值 = MAX 值時進行重新計算 )_x000a_推測此次錯過最大值瞬間 , PG 由負值開始重新計算_x000a_導致 TRACKING 搬送異常_x000a_"/>
    <s v="1、暫時處置 : 1BR BD 段 PLC 重新 RESET，BDPG 數值強制歸零_x000a_2、因為程式已經設定 PG 的數值只取正區間的數值(0~MAX)_x000a_但此次有抓到負區間的數值，因此懷疑高速計數器有問題_x000a_所以進行高速計數器的更換_x000a_( 電氣見解：此次異常為模組異常的可能性較高 )_x000a__x000a_4/19 完成 BDPG 高速計數器 QD62 的更換_x000a_※換下來的高數計數器，電氣進行再現測試中_x000a_ ( 確認此高速計數器有無問題，是否會再出現負值  )_x000a_※高速計數器測試 4/20~ 到5/21 之間，並沒有發生負值的情況_x000a__x000a_3、修改 PG 計數器最大值歸零的條件_x000a_修改前：數值 = MAX_x000a_修改後：數值 ≧ MAX_x000a_電氣見解：此程式的部分並非為此次異常的原因，修改的理由是因這樣的變更對於程式邏輯上會更好 _x000a_※ 程式修改後如出現異常負值，計數的部分不會被歸零，異常能夠被發現"/>
    <s v="初回"/>
    <n v="225"/>
    <n v="178"/>
    <n v="0"/>
    <s v="情報"/>
    <s v="情報"/>
    <s v="情報"/>
    <s v="情報"/>
    <s v="情報"/>
    <s v="－"/>
    <s v="－"/>
    <s v="他窯橫展開確認_x000a_※ PG 計數器最大值歸零的條件_x000a_窯   ：      YF        CF        EF          JF         KF_x000a_條件：     = max  = max  = max   ≧max   ≧max_x000a_※ 情報聯絡各窯，電氣內部檢討中"/>
    <x v="1"/>
    <x v="1"/>
    <x v="1"/>
    <x v="0"/>
    <x v="1"/>
    <x v="0"/>
    <x v="0"/>
    <s v="CLOSE"/>
    <s v="CLOSE"/>
    <e v="#DIV/0!"/>
    <m/>
  </r>
  <r>
    <n v="1774"/>
    <x v="345"/>
    <s v="ADT"/>
    <s v="EF"/>
    <s v="Y許仕明_x000a_C鄭嵎駿_x000a_E王文佑_x000a_J朱峰謀_x000a_K張崇慶"/>
    <s v="電氣系"/>
    <s v="ACE#2"/>
    <s v="ADT内対応"/>
    <s v="\\T183TCLPFST01\share\K10_PN1\00_製造一部社內共通\001_設技資料交換\【TPM5】製造5拠点自主保全会議\【設備ロス削減チーム】\異常報告書（共有）フォルダ\201901以降\20230420 EF COLD ACE#2 通信異常報告書.xlsx"/>
    <m/>
    <s v="4/19 EF窯工事日時，電氣進行ACE及RMS定期切替。(ACE  #1→#2、RMS  #1→#2)_x000a_4/20 夜班_x000a_02:10開始發生 TOM上位通訊異常、速度差異常警報多回，WI發生速度差異常警報多回(異常警報期間線上自動捨板有)_x000a_02:35 聯絡事務所主管、推進課2G擔當進行異常確認_x000a_03:00 後續確認異常主因為ACE通信異常造成TOM3及WI異常， 聯絡電氣主任告知異常情況後，電氣回復待早上出勤期間再進行確認_x000a_08：00 電氣現場確認，原因不明。聯絡製造進行ACE切替_x000a_09：00 進行ACE與RMS的切替復歸。(ACE  #2-&gt;#1、RMS  #2-&gt;#1)_x000a_09：30 切替完成，異常未再發。_x000a_10：00 電氣下載LOG檔，請ATSC協助調查。"/>
    <s v="冷修立上時有進行測試,並無異常.目前原因不明，依賴ATSC調查中. _x000a_推測原因：ACE#2 的WINDOWS OS有異常可能。"/>
    <s v="1.目前提供ACE LOG檔,請ATSC調查中_x000a_2.目前有懷疑WINDOWS OS是否有異常,所以等待下次停機,切替ACE#2開機,擷取WINDOWS內部LOG檔,提拱ATSC進行調查._x000a_3.準備購入ACE CPU預備品,確保ACE切替機能._x000a_(現狀沒有預備品、故障時的緊急對應會以J、KF的予備機使用予定)"/>
    <s v="初回"/>
    <n v="100"/>
    <n v="2703"/>
    <n v="0"/>
    <s v="情報"/>
    <s v="情報"/>
    <s v="情報"/>
    <s v="情報"/>
    <s v="情報"/>
    <s v="－"/>
    <s v="－"/>
    <m/>
    <x v="1"/>
    <x v="1"/>
    <x v="1"/>
    <x v="0"/>
    <x v="1"/>
    <x v="0"/>
    <x v="0"/>
    <s v=""/>
    <s v="CLOSE"/>
    <e v="#DIV/0!"/>
    <m/>
  </r>
  <r>
    <n v="1775"/>
    <x v="346"/>
    <s v="ADT"/>
    <s v="OFF切"/>
    <s v="T陳振遠"/>
    <s v="機械系"/>
    <s v="Kobu樂樂手設備"/>
    <s v="ADT内対応"/>
    <s v="\\T183TCLPFST01\share\K10_PN1\00_製造一部社內共通\001_設技資料交換\【TPM5】製造5拠点自主保全会議\【設備ロス削減チーム】\異常報告書（共有）フォルダ\201901以降\20230502  ADTOFF　OFF NO.7 Kobuラクラクハンドエアモーターのカップリングインサート破断による異常（Rev.8 ).xlsx"/>
    <m/>
    <s v="19:21 Kobu段投入G8 Kobu輕研磨品，樂樂手吸取玻璃走行時，無法前進後退，回報現場班股長。_x000a_19:25 OFF班股長聯絡整備OFF7 Kobu樂樂手走行異常。_x000a_19:30 整備到場確認樂樂手走行AIR馬達聯軸器中間緩衝墊破損，無法驅動樂樂手走行。 參考(圖.1 )_x000a_19:40 整備聯絡機械股長，確認無聯軸器備品。_x000a_19:50 整備將OFF7 Kobu樂樂手走行AIR馬達AIR動力源關閉，樂樂手改由人工推動進行生產。_x000a_21:00 呼出機械進行異常對應。_x000a_21:21 機械人員到場 ，OFFNO.7 停止生產，讓機械人員確認異常狀況，並進行聯軸器修改。(圖.2 )_x000a_23:05 機械人員將修改後聯軸器重新安裝，切替自動生産模式後並進行作動測試，無問題後交付現場生產。"/>
    <s v="1.走行AIR馬達側固定輪榖螺絲，因長時間正轉、逆轉，螺絲鬆動後往後退，導致緩衝墊變形損壞，造成連軸器無法有效驅動而空轉。(參考附件1)_x000a_2.2022.2.6 製造發現勒樂手連軸器AIR馬達側固定輪榖螺絲鬆脫狀況，製造自行將螺絲增蒂後，並將情報回饋給設技課，2/16定修時，機械再次進行輪榖螺絲點檢與鎖固，但當時未探究鬆脫原因及後續對應。"/>
    <s v="暫時對應 :_x000a_ 聯軸器中間緩衝墊破損且無備品，將樂樂手側聯軸器輪榖夾爪焊接鐵塊，並將兩側輪榖往中間連結。(圖 2 )_x000a__x000a_永久對應 : _x000a_1.聯軸器式樣變更，強化固定方式，以符合現場人工操作設備。_x000a_原本式樣 - 鎖式輪榖_x000a_變更式樣 - 夾式輪榖 --(參考附件1)_x000a_‧完成予定日：6月末_x000a_2. 聯軸器點檢列入修繕計畫確實實施(2次/1年)"/>
    <s v="初回"/>
    <n v="133"/>
    <n v="7.61"/>
    <n v="1561"/>
    <s v="情報"/>
    <s v="情報"/>
    <s v="情報"/>
    <s v="情報"/>
    <s v="情報"/>
    <s v="情報"/>
    <s v="要"/>
    <m/>
    <x v="1"/>
    <x v="1"/>
    <x v="1"/>
    <x v="0"/>
    <x v="1"/>
    <x v="0"/>
    <x v="2"/>
    <s v=""/>
    <s v="CLOSE"/>
    <n v="1"/>
    <m/>
  </r>
  <r>
    <n v="1776"/>
    <x v="347"/>
    <s v="ADT"/>
    <s v="CF"/>
    <s v="Y許仕明_x000a_C鄭嵎駿_x000a_E王文佑_x000a_J朱峰謀_x000a_K張崇慶"/>
    <s v="機械系"/>
    <s v="本線增速#5"/>
    <s v="ADT内対応"/>
    <s v="20230504-CF包裝本線增速#5 CAM CLUTCH異常報告書-rev.1.xlsx"/>
    <s v="20230504-CF包裝本線增速#5 CAM CLUTCH異常報告書-rev.1 (機械報告書).xlsx"/>
    <s v="05:17_x000a_①横吋異常警報，現場巡檢無破板。_x000a_②發現横折後增速#5速度變慢，增速#6速度正常，疑似增速#5 cam clutch狀態時好時壞，捨5分。_x000a_ →如下圖，增速#5 cam clutch與聯軸器不同步。_x000a_ →增速#5 cam clutch上回更換日期2022/07/15(未達更換管理時間-1.5年)。_x000a_ ③聯絡隆盛、嵎駿。_x000a_05:26 事務所連絡機械主任呼出人員。_x000a_06:20 機械到場。（當時異常無再發）_x000a_06:30 增速#5 cam clutch異常再發，捨5分。_x000a_06:47 回報課長。_x000a_06:50 G/T捨板，機械更換增速#5 cam clutch，捨70分。_x000a_08:00 機械更換完成…三交代進行G/T解除、油污及刮傷檢查。_x000a_08:30 回復採板。"/>
    <s v="增速#5 cam clutch與聯軸器不同步"/>
    <s v="更換增速#5 cam clutch"/>
    <s v="再發"/>
    <n v="80"/>
    <n v="2201.4070000000002"/>
    <n v="0"/>
    <s v="情報"/>
    <s v="要"/>
    <s v="情報"/>
    <s v="情報"/>
    <s v="情報"/>
    <s v="－"/>
    <s v="－"/>
    <s v="機械對應報告：_x000a_變更原先計畫.預計在CF5冷修改為直接驅動。_x000a_1. 改造部品準備。6/底_x000a_2. 利用工事日進行現場改造變更(Clutch廢棄不使用)。_x000a_改造順序：H/O Gate→增速#6→增速#5_x000a__x000a_ADT各窯計畫都是冷修時再進行改造!_x000a_YF/EF/JF/KF~全部改造完成，只有CF還未實施~"/>
    <x v="1"/>
    <x v="0"/>
    <x v="1"/>
    <x v="0"/>
    <x v="1"/>
    <x v="0"/>
    <x v="0"/>
    <s v="CLOSE"/>
    <s v="CLOSE"/>
    <n v="1"/>
    <m/>
  </r>
  <r>
    <n v="1777"/>
    <x v="348"/>
    <s v="ADCH"/>
    <s v="MF"/>
    <s v="Y許仕明_x000a_C鄭嵎駿_x000a_E王文佑_x000a_J朱峰謀_x000a_K張崇慶"/>
    <s v="系統系"/>
    <s v="WI/TOM3檢查機"/>
    <s v="ADT以外"/>
    <s v="20230505_MF　WI・TOM⇔PAM通信異常トラブル(中日).xlsx"/>
    <m/>
    <s v="【5/5】_x000a_4:15  WI/TOM3通信異常發生、捨板_x000a_4:18  現場確認、WI/TOM3與PAM通信異常 ※參照①_x000a_4:30  WI/TOM3 PC重新起動也無法復歸_x000a_4:35  聯絡整備班事務所人員_x000a_4:45  確認PAM PC、 server側有異常顯示 ※參照②_x000a_　　　　 三交代進行PC(PAM server)重新起動_x000a_4:58  復歸_x000a_5:00  採板開始"/>
    <s v="1、系統記錄顯示「致命的硬體錯誤發生」。_x000a_2、service確認無問題、FDPS正在立上。_x000a_3、DELL Server Adminsitator無錯誤記錄。_x000a_           ↓_x000a_現在、ATSC (亀山先生) 確認中"/>
    <m/>
    <s v="初回"/>
    <n v="45"/>
    <n v="1140"/>
    <n v="0"/>
    <s v="情報"/>
    <s v="情報"/>
    <s v="情報"/>
    <s v="情報"/>
    <s v="情報"/>
    <s v="－"/>
    <s v="－"/>
    <m/>
    <x v="1"/>
    <x v="1"/>
    <x v="1"/>
    <x v="0"/>
    <x v="1"/>
    <x v="0"/>
    <x v="0"/>
    <s v=""/>
    <s v="CLOSE"/>
    <e v="#DIV/0!"/>
    <m/>
  </r>
  <r>
    <n v="1778"/>
    <x v="349"/>
    <s v="ADT"/>
    <s v="JF"/>
    <s v="Y許仕明_x000a_C鄭嵎駿_x000a_E王文佑_x000a_J朱峰謀_x000a_K張崇慶_x000a_T陳振遠"/>
    <s v="機械系"/>
    <s v="FT CV驅動鏈條"/>
    <s v="ADT内対応"/>
    <s v="20230510 JF本線FT CV驅動鏈條斷裂異常報告 (1).xlsx"/>
    <m/>
    <s v="04:44  夜班聯絡2BR引入處有一條FT CV未運轉(不影響G11採板)_x000a_09:30  早上請機械確認後為水平鏈條斷裂(圖二)。_x000a_09:51  1BR專採，2BR本線FT連結器脫離。_x000a_10:35  異常排除，恢復採板。"/>
    <s v="RS 50水平驅動Chain斷裂原因如下，_x000a_1.因為Chain張力惰鏈卡在下部造成Chain長期處在高張力的狀態下運轉，加速鏈目的磨耗及伸長，最後導致鏈條斷裂。如圖一_x000a_2. 運轉中以目視點檢確認時，因處所較為內部無法確認張力惰輪及chain狀況。"/>
    <s v="1. 安排定修或工事日時，對於使用中的張力惰輪GUIDE進行給脂及活動性確認 (2次/年)，Chain外觀磨耗產生鐵粉時即進行更換。_x000a_2. 爾後PAD CHAIN更換時一併進行周遭附近張力惰輪及Chain點檢確認。"/>
    <s v="初回"/>
    <n v="41"/>
    <n v="0"/>
    <n v="0"/>
    <s v="情報"/>
    <s v="情報"/>
    <s v="情報"/>
    <s v="情報"/>
    <s v="情報"/>
    <s v="情報"/>
    <s v="情報"/>
    <m/>
    <x v="1"/>
    <x v="1"/>
    <x v="1"/>
    <x v="0"/>
    <x v="0"/>
    <x v="0"/>
    <x v="0"/>
    <s v=""/>
    <s v="CLOSE"/>
    <e v="#DIV/0!"/>
    <m/>
  </r>
  <r>
    <n v="1779"/>
    <x v="349"/>
    <s v="ADT"/>
    <s v="OFF切"/>
    <s v="T陳振遠"/>
    <s v="機械系"/>
    <s v="切機設備"/>
    <s v="ADT内対応"/>
    <s v="20230520 ADTOFF　OFF7 移載機No.2X切機皮帶斷裂異常報告（Rev.8 ) 中日.xlsx"/>
    <m/>
    <s v="05/10  17:00 發生No.2移載機走行後退(上流側)逸走警報，現場股長通知整備到場。(圖1)_x000a_05/10  17:25 確認No.2移載機原點記號發生位移，整備重新進行設備原點設定後，交付現場生產 。(附件1)_x000a_05/10  17:45 發生No.2移載機走行前進(下流側)逸走警報 &amp; X切機前進(上游側)逸走警報。(圖2)_x000a_05/10  17:50 整備到場確認No.2移載機驅動皮帶明顯斷裂。(圖3) (皮帶上次更換為2023/4/18 - 附件2)_x000a_05/10  17:52 整備到場確認X切機驅動皮帶也已經斷裂。(圖3) (皮帶2023/2/1異常斷裂更換 - 附件2)_x000a_05/10  18:05 機械人員入場對應，更換No.2移載機右側驅動皮帶。_x000a_05/10  18:35 機械人員聯絡X切機皮帶無備品可更換。 (因No.2移載機與X切機皮帶型號相同，預備品只預備1條)_x000a_05/10  19:05 No.2移載機右側皮帶更換完畢，X切機因無皮帶備品，機械明日緊急購入皮帶入場。_x000a_05/10  19:10 OFF7 人員安排移動至OFF5 產線生產稼動，OFF7計畫停止。_x000a_05/11  14:00 機械人員進行更換No.2移載機皮帶。_x000a_05/11  16:20 X切機皮帶更換完畢，進行X切機&amp;no.1&amp;No.2移載機皮帶檢查與張力確認濟。_x000a_05/11  17:00 交付現場生產。"/>
    <s v="機械的原因予想①_x000a_  ・同樣發生Power Lock偏移而追撞✕切機_x000a_    造成皮帶斷裂。（各處Power Lock標記沒有偏移）_x000a__x000a_電氣的原因予想②_x000a_  ・因為✕切機和＃２移載機走行停止時的衝擊_x000a_   ，造成伺服計數值頻繁地出現乖離而發生追撞。"/>
    <s v="暫時對策_x000a_・進行追加防追撞Sensor的施工準備。_x000a_・伺服DATA解析等。_x000a_・準備變更減速時間1sec→2sec。"/>
    <s v="再發"/>
    <n v="110"/>
    <n v="5.7"/>
    <n v="223"/>
    <s v="－"/>
    <s v="－"/>
    <s v="－"/>
    <s v="－"/>
    <s v="－"/>
    <s v="要"/>
    <s v="要"/>
    <m/>
    <x v="1"/>
    <x v="1"/>
    <x v="1"/>
    <x v="0"/>
    <x v="1"/>
    <x v="1"/>
    <x v="2"/>
    <s v=""/>
    <s v="CLOSE"/>
    <n v="1"/>
    <m/>
  </r>
  <r>
    <n v="1780"/>
    <x v="350"/>
    <s v="ADT"/>
    <s v="YF"/>
    <s v="Y許仕明_x000a_C鄭嵎駿_x000a_E王文佑_x000a_J林振邦_x000a_K蕭建陸_x000a_"/>
    <s v="電氣系"/>
    <s v="橫切機、橫折設備"/>
    <s v="ADT内対応"/>
    <s v="20230515 YF本線切折設備異常-最終版.xlsx"/>
    <m/>
    <s v="2023/5/15_x000a_1、17:30 本線板流，17:33 初次異常發生(板折、增速、橫切#1動作異常)_x000a_2、18:30 HOT Exit Break_x000a_3、21:56 0.4T-G6採板開始_x000a_2023/5/16_x000a_1、採板期間異常發生多回_x000a_2、10:49~11:18 橫切機切替測試(#1→#2)→異常再發_x000a_3、11:40~12:36 電氣人員進行ACE主機基板更換→異常再發_x000a_4、14:21~14:42 ACE切替測試(#2→#1)→異常再發_x000a_2023/5/17 _x000a_1、13:45~14:25 電氣人員進行ACE 出力排線及端子台交換→異常再發_x000a_2、17:00~19:00 電氣人員進行發現MCPG#2波型異常(附件1)，進行監視確認_x000a_2023/5/18_x000a_1、14:00~14:10 MCPG切替(#2→#1)_x000a_2、14:10採板開始→異常再發無"/>
    <s v="1、連軸器固定螺絲不良_x000a_   拆卸時有發現MCPG#1及MCPG#2皆有固定螺絲有鬆脫_x000a_2、連軸器固定螺絲鬆脫原因_x000a_   走行輪轉動時會有振動,又為迴轉部固定螺絲容易有鬆脫現象"/>
    <s v="1、連軸器固定螺絲使用螺絲固定劑及螺絲增締(附件2)_x000a__x000a_預防處置_x000a_PG連軸器點檢排定(設備技術→2回/年)"/>
    <s v="初回"/>
    <n v="79"/>
    <n v="2440.98"/>
    <n v="0"/>
    <s v="情報"/>
    <s v="情報"/>
    <s v="情報"/>
    <s v="情報"/>
    <s v="情報"/>
    <s v="－"/>
    <s v="－"/>
    <m/>
    <x v="1"/>
    <x v="1"/>
    <x v="1"/>
    <x v="0"/>
    <x v="1"/>
    <x v="0"/>
    <x v="0"/>
    <s v=""/>
    <s v="CLOSE"/>
    <e v="#DIV/0!"/>
    <m/>
  </r>
  <r>
    <n v="1781"/>
    <x v="351"/>
    <s v="ADT"/>
    <s v="OFF切"/>
    <s v="T陳振遠"/>
    <s v="機械系"/>
    <s v="切機設備"/>
    <s v="ADT内対応"/>
    <s v="20230520 ADTOFF　OFF7 移載機No.2X切機皮帶斷裂異常報告（Rev.8 ) 中日.xlsx"/>
    <m/>
    <s v="00:49 通常生產中、發生NO.2移載機走行後退逸走 &amp; X切機前進異常警報。_x000a_00:55 現場股長確認警報無法消除及復歸 、進行確認 ①.NO.2移載機原點位置 : 無在原點位置。(圖1) _x000a_  確認②.NO.2移載機、X切機、NO.1移載機皮帶、結果:無鬆脫及斷裂情況。_x000a_  對應: 1.手動將NO.2移載機移到原點位置後，警報消除並進行設備復歸。 2.將機台內玻璃捨棄。_x000a_01:34 設備復歸後、投入一枚，再度發生逸走警報，並同時發生碰撞聲響(NO.2移載機撞X切機)_x000a_  現場股長確認NO.2移載機皮帶右側斷裂(圖2)、(X切機、NO.1移載機皮帶 無斷裂)_x000a_  產線移動至OFFNO.5_x000a_08:30 機械與整備入場進行NO.2 移載機右側驅動斷裂皮帶更換。_x000a_12:00 電氣進行NO.2移載機伺服馬達、AMP、控制模組更換。(圖3)_x000a_13:00 將 NO.1、 NO.2 移載機、 X切機推至原點後進行原點寫入並進行走行與皮帶張力確認。_x000a_14:30 電氣進行NO.1、 NO.2 移載機、 X切機走行皮帶加減速測試，原本1秒修改為2秒。_x000a_15:40 單動試運轉測試ok後，進行板流測試(7枚)、測試結果無異常，交付現場生產。"/>
    <s v="機械的原因予想①_x000a_  ・同樣發生Power Lock偏移而追撞✕切機_x000a_   造成皮帶斷裂。（各處Power Lock標記沒有偏移）_x000a_   AC伺服馬達拆下時，Power Lock沒有滑動的痕跡）_x000a_  ・製造在異常發生前沒有第一時間進行正確處置、予防保全能力不足。　_x000a__x000a_電氣的原因予想②_x000a_・因為✕切機和＃２移載機走行停止時的衝擊_x000a_，造成伺服計數值頻繁地出現乖離而發生追撞。"/>
    <s v="・變更減速時間1sec→2sec。_x000a_・更換AC伺服馬達、AMP、 PLC的伺服馬達控制模組。_x000a_（更換過AC伺服馬達後，AC伺服馬達連結Power Lock才開始連接起來）_x000a_・進行追加防追撞Sensor的施工準備。（6/6設置完成）_x000a_・修補Shaft、更換軸承。_x000a_（雖然發現了連結軸的磨損，但皮帶確實拉伸，所以跳齒的可能性不高）_x000a_・為確認偏移而在各M/C的定位置上拉線監視。_x000a_（監視皮帶跳齒及AC伺服馬達連結的Power Lock不具合）_x000a_・製造和設技設備專業教育學習 ( 3個月 )　(附件1.)"/>
    <s v="再發"/>
    <n v="45"/>
    <n v="9.3000000000000007"/>
    <n v="150"/>
    <s v="－"/>
    <s v="－"/>
    <s v="－"/>
    <s v="－"/>
    <s v="－"/>
    <s v="要"/>
    <s v="要"/>
    <m/>
    <x v="1"/>
    <x v="1"/>
    <x v="1"/>
    <x v="0"/>
    <x v="1"/>
    <x v="1"/>
    <x v="2"/>
    <s v=""/>
    <s v="CLOSE"/>
    <n v="1"/>
    <m/>
  </r>
  <r>
    <n v="1782"/>
    <x v="351"/>
    <s v="ADT"/>
    <s v="CF"/>
    <s v="C鄭嵎駿_x000a_E王文佑_x000a_J林振邦_x000a_K蕭建陸_x000a_T陳振遠"/>
    <s v="電氣系"/>
    <s v="6Pos採板ROBOT"/>
    <s v="ADT内対応"/>
    <s v="20230520 CF窯6Pos採板ROBOT CC LINK異常報告.xlsx"/>
    <m/>
    <s v="18：08    6P CC-Link2異常無法採板、手動操作不可，斷電後手動無法復歸_x000a_18：16   聯絡事務所呼出電氣_x000a_19：30   電氣到場確認_x000a_  1.ROBOT手操盒原點復歸動作_x000a_  2. 點檢盤內CCLINK 接線迴路-未發生閃爍狀態_x000a_  3. 自動叫料測試-正常_x000a_19：55    6P試板流_x000a_20：10    6P回復採板"/>
    <s v="1. 5/23進行異常再現測試確認為CC-Link接線不良。"/>
    <s v="CC-Link接線螺絲增締_x000a_※3P~5P橫展開確認濟(2023/05/23)"/>
    <s v="初回"/>
    <n v="107"/>
    <n v="452.67"/>
    <n v="0"/>
    <s v="情報"/>
    <s v="要"/>
    <s v="要"/>
    <s v="要"/>
    <s v="要"/>
    <s v="要"/>
    <s v="情報"/>
    <s v="ADT設備技術電氣進行各窯CC-Link接線螺絲增締確認_x000a_CF=5/20 螺絲增締確認濟_x000a_EF=5/23 螺絲增締確認濟_x000a_JF=7/5 螺絲增締確認濟 (工事日)_x000a_KF=7/11 螺絲增締確認濟 (工事日)_x000a_TAS=7/25 螺絲增締確認濟 (定修)"/>
    <x v="1"/>
    <x v="0"/>
    <x v="0"/>
    <x v="1"/>
    <x v="0"/>
    <x v="1"/>
    <x v="0"/>
    <s v="CLOSE"/>
    <s v="CLOSE"/>
    <n v="1"/>
    <m/>
  </r>
  <r>
    <n v="1783"/>
    <x v="352"/>
    <s v="ADT"/>
    <s v="CF"/>
    <s v="Y許仕明_x000a_C鄭嵎駿_x000a_E王文佑_x000a_J林振邦_x000a_K蕭建陸_x000a_T陳振遠"/>
    <s v="電氣系"/>
    <s v="1BR C/V #2"/>
    <s v="ADT内対応"/>
    <s v="20230527 CF窯1Br Cv 引入#2 INV異常報告.xlsx"/>
    <m/>
    <s v="14:20 1br C/v #2 inv異常，reset 不行，聯絡隆盛、假日電氣到廠確認，捨g6*30枚。_x000a_14:40 2br j/c採板開始，4p部位混入(未強P)。_x000a_14:45 假日電氣到廠確認中。_x000a_15:51 假日電器人員聯絡1BR C/V #2 inv更換完了，進行手動運轉測試OK 進行自動運轉板流測試OK。_x000a_16:05 切替1、2P專採，進行J/C 1BR移載採板。_x000a_16:20 移載採板開始Teaching參數有變更。"/>
    <s v="1br C/v #2 inv異常"/>
    <s v="1BR C/V #2 inv更換"/>
    <s v="初回"/>
    <n v="60"/>
    <n v="85.94"/>
    <n v="0"/>
    <s v="情報"/>
    <s v="情報"/>
    <s v="情報"/>
    <s v="情報"/>
    <s v="情報"/>
    <s v="情報"/>
    <s v="情報"/>
    <m/>
    <x v="1"/>
    <x v="1"/>
    <x v="1"/>
    <x v="0"/>
    <x v="1"/>
    <x v="0"/>
    <x v="0"/>
    <s v=""/>
    <s v="CLOSE"/>
    <e v="#DIV/0!"/>
    <m/>
  </r>
  <r>
    <n v="1784"/>
    <x v="353"/>
    <s v="ADCH"/>
    <s v="MF"/>
    <s v="Y許仕明_x000a_C鄭嵎駿_x000a_E王文佑_x000a_J林振邦_x000a_K蕭建陸"/>
    <s v="電氣系"/>
    <s v="本線伸縮C/V"/>
    <s v="ADT以外"/>
    <s v="20230602【TPM5】【ADCH】【設備異常報告】_本線伸縮CV動作異常.xlsx"/>
    <m/>
    <s v="1. 20:08 新生产指示书J/C：M1-230602-3。_x000a_2. 20:12 &quot;L侧SMAP自动追踪Time Over&quot;、&quot;R侧伸缩C/V异常&quot;警报发生，耳折欠板流入FT，碎玻璃清扫有。_x000a_3. 20:14 本线H/O开启舍板，巡检发现L侧伸缩C/V位置往R侧移动40Inch左右，开始进行伸缩原点复归。_x000a_4. 20:16 原点复归时，左右侧C/V自动往内收缩后，R侧C/V能自动往外侧移动，L侧C/V往外移动不能。_x000a_  各设定界面确认后发现HMI 本线 伸缩 J/C界面显示：R侧切线位置为1.8inch(正常值应为18inch），L侧切线位置为25.2inch(正常值应为252inch），异常原因不明。_x000a_5. 20:37 将异常情况联络事务所及HOT有。_x000a_6. 20:38~23:00_x000a_  ①伸缩C/V原点复归10回以上，结果无效果。_x000a_  ②重新对伸缩进行G11、G8.5寸法J/C 4回以上，结果J/C均失败。 _x000a_  ③手动模式下手动移动左右侧伸缩C/V位置到左右耳折切线处后进行CUP，结果L侧伸缩C/V自动回到异常时位置。_x000a_7.23:00 电气人员到达现场后将&quot;伸缩TOUCH动作&quot;从使用切替为不使用。_x000a_8.23:22 再次手动将左右侧伸缩C/V位置移动至耳折切线处，进行尝试性采板，结果此法可行。_x000a_9. 23:36 2BR 开始全部位采板。"/>
    <s v="待查明"/>
    <s v="关闭 &quot;伸缩TOUCH动作&quot;使用，手动将左右侧伸缩C/V位置移动至耳折切线处进行采板。"/>
    <s v="初回"/>
    <n v="270"/>
    <n v="8100"/>
    <n v="0"/>
    <s v="情報"/>
    <s v="情報"/>
    <s v="情報"/>
    <s v="情報"/>
    <s v="情報"/>
    <s v="－"/>
    <s v="－"/>
    <m/>
    <x v="1"/>
    <x v="1"/>
    <x v="1"/>
    <x v="0"/>
    <x v="1"/>
    <x v="0"/>
    <x v="0"/>
    <s v=""/>
    <s v="CLOSE"/>
    <e v="#DIV/0!"/>
    <m/>
  </r>
  <r>
    <n v="1785"/>
    <x v="354"/>
    <s v="AFK"/>
    <s v="HF"/>
    <s v="Y許仕明_x000a_C鄭嵎駿_x000a_E王文佑_x000a_J林振邦_x000a_K蕭建陸"/>
    <s v="機械系"/>
    <s v="本線H/O Gate CV"/>
    <s v="ADT以外"/>
    <s v="20230607HF　HF 本線HOゲートCV　カムクラッチ異常(中日).xlsx"/>
    <m/>
    <s v="1. 發生狀況_x000a_  大約從5/22 開始只有0.4t生產的時候會發生SMAP耳折timing提早動作的耳折欠板_x000a_  因為懷疑是本線H/O的動作觸發Sensor的問題、所以實施清掃但仍再發。_x000a_  電氣人員懷疑是Sensor誤動作、所以在工事日（5/30）進行Sensor更換。_x000a_  工事後的0.5t沒有發生、6/5 0.4ｔJ/C之後相同異常再發。_x000a_6/7　9:10 SMAP耳折欠板發生、發現本線H/O Gate-CV的驅動速度有突然變慢的現象_x000a_         9:30 電氣/機械呼出_x000a_         →　電氣確認 : 馬達的Hz、Sensor…等進行點檢，沒有發現電氣相關的問題。_x000a_         →　機械確認 : 判斷可能是本線HO Gate的Cam clutch發生異常所引起的。_x000a_         部品在庫確認以及事前準備_x000a_         13:33 Guillotine開始後、進行本線HO Gate的Cam clutch更換_x000a_         14:27 整備完了後、生産開始_x000a_※ 發生問題的Cam clutch分解之後、發現部品並沒有很大的摩耗。_x000a_但是，Cam内部幾乎沒有黃油，_x000a_推測是因為長期使用之下黃油氧化沒有潤滑的效果、引起間歇性的動作異常。_x000a_"/>
    <s v="1. 本線HO Gate的Cam clutch因長期使用引起CV速度異常。_x000a_分解確認之後、推測是黃油氧化引起動作異常。_x000a_2. Cam clutch只有利用冷修定期點檢、無更換的基準。_x000a_※ HF 2009年稼働以來沒有更換過、2019年HF3冷修時有點檢_x000a_因為狀態良好、繼續使用至今。(計 : 使用14年)"/>
    <s v="1. 本線HO Gate的Cam clutch更換新品（MZ-45-40）_x000a_2. 追加到冷修的定期更換項目裡面"/>
    <s v="初回"/>
    <n v="54"/>
    <n v="1593.75"/>
    <n v="0"/>
    <s v="情報"/>
    <s v="情報"/>
    <s v="情報"/>
    <s v="情報"/>
    <s v="情報"/>
    <s v="－"/>
    <s v="－"/>
    <s v="1. 追加到冷修的定期更換項目裡面_x000a_2. 其他窯的Cam clutch利用工事日點檢、長期使用的部分進行更換。_x000a_3. 檢討Cam clutch不使用。"/>
    <x v="1"/>
    <x v="1"/>
    <x v="1"/>
    <x v="0"/>
    <x v="1"/>
    <x v="0"/>
    <x v="0"/>
    <s v="CLOSE"/>
    <s v="CLOSE"/>
    <e v="#DIV/0!"/>
    <m/>
  </r>
  <r>
    <n v="1786"/>
    <x v="354"/>
    <s v="ADT"/>
    <s v="YF"/>
    <s v="Y許仕明_x000a_C鄭嵎駿_x000a_E王文佑"/>
    <s v="機械系"/>
    <s v="2POS P詰機"/>
    <s v="ADT内対応"/>
    <s v="20230714 YF 2POS P詰機伺服馬達異常(異音多發).xlsx"/>
    <m/>
    <s v="6/7_x000a_1. 17:06 2P P詰機發出異常警報，RESET後可正常運轉同時間走行SCREW伺服馬達運轉發生異音_x000a_2. 17:10 異常警報再發，RESET後可正常運轉_x000a_6/8 更換伺服馬達&gt;&gt;&gt;NG，異音再發_x000a_6/20 更換ENCODER 線及伺服AMP&gt;&gt;&gt;NG，異音再發_x000a_6/26 調整伺服參數,(自動調諧模式:負載慣量比2.6倍→1.9倍)異音良化， 曲線無微小晃動現象(持續觀察中)_x000a_7/10 異音、震動再發_x000a_7/14 機械班更換滾珠螺桿組。電氣人員進行伺服參數調回(負載慣量比1.9倍→2.6倍)_x000a_7/25 微小異音再發(不影響生產，預定8/14工事日再確認)_x000a_8/14 工事日再確認，參數、機構無異常→調整無，異常、震動無再發。_x000a_     後續持續觀查，異常再發時，再度確認。"/>
    <s v="1.發生原因不明，後續持續觀察，如有再發，再進行確認"/>
    <s v="P詰機走行螺桿更換作業(附件1)_x000a__x000a_預防處置_x000a_發生原因不明，後續持續觀察，如有再發，再針對異常原因點_x000a_擬定予防處置對策"/>
    <s v="初回"/>
    <n v="0"/>
    <n v="0"/>
    <n v="0"/>
    <s v="情報"/>
    <s v="情報"/>
    <s v="情報"/>
    <s v="－"/>
    <s v="－"/>
    <s v="－"/>
    <s v="－"/>
    <m/>
    <x v="1"/>
    <x v="1"/>
    <x v="1"/>
    <x v="0"/>
    <x v="1"/>
    <x v="0"/>
    <x v="0"/>
    <s v=""/>
    <s v="CLOSE"/>
    <e v="#DIV/0!"/>
    <m/>
  </r>
  <r>
    <n v="1787"/>
    <x v="355"/>
    <s v="ADCH"/>
    <s v="NF"/>
    <s v="Y許仕明_x000a_C鄭嵎駿_x000a_E王文佑_x000a_J林振邦_x000a_K蕭建陸"/>
    <s v="機械系"/>
    <s v="1Br-H/O"/>
    <s v="ADT以外"/>
    <s v="20230626【TPM5】【ADCH】【設備異常報告】【最終版】NF窯Cold1Br_HO_フレーム破断トラブル翻訳 rev1.1.xlsx"/>
    <s v="20230626 NF窯Cold1Br_HO_frame破斷異常之點檢確認寫真 【點檢確認區域：YF、CF、EF、JF、KF】.xlsx"/>
    <s v="9:15 廠內響起『1Br_BD LINE異常』的警報。1Br-H/O_C/V INV異常發生_x000a_        三交代趕往現場發現跳上C/V停止、玻璃停滯。_x000a_　　　 TP的警報内容是「H/O_C/V INV26‐28異常」_x000a__x000a_9:20 派遣員到現場確認、判斷無法復歸、聯絡設備技術(機械・電氣)。_x000a_　　　　同時指示三交代準備切替成2Br-G8.5專採。_x000a__x000a_9:25 設備技術(機械・電氣)到達現場、確認下記項目進行原因調查。_x000a_　　　　・警報reset、再次運轉←相對於定格2.0A、6.5A會過負荷停止。_x000a_　　　　・INV配線的二次側解線、運轉信號輸出←結果INV正常。_x000a_　　　　・拆除連接馬達與Roll軸承的鏈條聯軸器、實施馬達單體運轉←馬達正常。_x000a_　　　　・C/V手動轉動確認←C/V側無法轉動。_x000a__x000a_9:30 點檢驅動系發現下記不具合現象、所以開始修復作業。_x000a_　　　　・支點Roll的軸承破損(写真Sheet參照)_x000a_　　　　・H/O的frame破裂　(写真Sheet參照)_x000a__x000a_9:40 2Br‐G8.5專採開始_x000a_18:50 設技作業完了(包含試運轉)_x000a_19:55 Roll掃除開始(製造)_x000a_19:20 G11汚、刮傷確認。(沒有問題）_x000a_19:45 採板開始_x000a_"/>
    <s v="【馬達過負荷停止的原因】_x000a_・支點Roll的軸承破損。(写真Sheet參照）_x000a__x000a_【支點Roll軸承破損的推測原因】_x000a_・推測是支點Roll與驅動側連結的鏈條聯軸器的芯偏移。(写真Sheet參照）_x000a__x000a_【HO frame破損的推測原因】_x000a_・推測是支點Roll與驅動側連結的鏈條聯軸器的芯偏移、導致frame被施加扭轉的應力、進而破斷。_x000a_"/>
    <s v="&lt;應急對應&gt;_x000a_・HO frame破斷位置的修復(写真Sheet參照）_x000a_・支點Roll與驅動側連結的鏈條聯軸器對芯。_x000a_&lt;恒久對策&gt;_x000a_・設技檢討中"/>
    <s v="初回"/>
    <n v="34"/>
    <n v="5574"/>
    <n v="0"/>
    <s v="要"/>
    <s v="要"/>
    <s v="要"/>
    <s v="要"/>
    <s v="要"/>
    <s v="－"/>
    <s v="－"/>
    <s v="利用工事日定期點檢。_x000a_ADCH各產線、相同位置的狀況確認。"/>
    <x v="0"/>
    <x v="0"/>
    <x v="0"/>
    <x v="1"/>
    <x v="0"/>
    <x v="0"/>
    <x v="0"/>
    <s v="CLOSE"/>
    <s v="CLOSE"/>
    <n v="1"/>
    <m/>
  </r>
  <r>
    <n v="1788"/>
    <x v="356"/>
    <s v="ADT"/>
    <s v="OFF切"/>
    <s v="Y許仕明_x000a_C鄭嵎駿_x000a_E王文佑_x000a_J林振邦_x000a_K蕭建陸_x000a_T陳振遠"/>
    <s v="電氣系"/>
    <s v="X切機設備"/>
    <s v="ADT内対応"/>
    <s v="20230630 ADTOFF　OFFNO.4 X切機モーターのエンコーダーケーブル&amp;動力ケーブル異常（Rev.8 ).xlsx"/>
    <m/>
    <s v="06/30  01:50 設備發生警報，現場股長確認警報內容『X切機SA206伺服器異常』，警報無法消除。(圖1)_x000a_06/30  02:00 股長將切機總電源重置，警報消除，生產1枚異常再發，異常代碼:20檢出器異常。(圖2)_x000a_06/30  02:30 人員移至OFFNO.5號機生產，OFFNO.4計畫停機。_x000a_06/30  08:55 電氣人員確認右側馬達SA206 Encode線，外皮無明顯破損(但有壓扁情況)，外皮切開內部線路已經斷裂。(圖3) 再確認X切機左側馬達SA205 Encode線外皮明顯破損，內部線路正常。_x000a_06/30  11:20 SA205與SA206 Encode更換完畢，整備將X切機原點位置歸零並進行運轉測試正常。_x000a_07/01  13:30 發生X切機SA206伺服器異常 - 異常代碼:32 過電流。_x000a_07/01  16:25 電氣人員確認SA206 X切機右側動力線有抵抗不良情形(疑似斷線)(圖4)，進行動力線交換。_x000a_07/01  20:20 SA206 X切機右側動力線更換完畢，現場班股長進行X切機原點校正，試切割5枚正常。_x000a_  備註:SA206為X切機右側馬達、SA205為X切機左側馬達"/>
    <s v="1. X切機SA206 馬達Encode線與動力線 - 斷線異常。_x000a_2. X切機活動線槽內線路過多空間不足，造成各段線路擠壓變形。(圖5)_x000a_"/>
    <s v="暫時對應 : _x000a_1. X切機右側馬達SA206 Encode線路以及SA206 動力線路更換。_x000a_ （預防性更換X切機左側馬達SA205Encode線路)_x000a_2.預計7/E前，電氣將OFF4 X切機活動線槽內部線路重新檢視與整理。"/>
    <s v="再發"/>
    <n v="75"/>
    <n v="17.2"/>
    <n v="338"/>
    <s v="情報"/>
    <s v="情報"/>
    <s v="情報"/>
    <s v="情報"/>
    <s v="情報"/>
    <s v="情報"/>
    <s v="情報"/>
    <s v="永久對應 : 電氣擔當_x000a_1.活動線槽內部線路減少，增加空間 (參考附件1.)_x000a_  1-1.訊號線(I/O)使用CC-LINK取代。(軟體+硬體改造)_x000a_  1-2.動力與煞車線數量減少。"/>
    <x v="1"/>
    <x v="1"/>
    <x v="1"/>
    <x v="0"/>
    <x v="1"/>
    <x v="0"/>
    <x v="0"/>
    <s v="CLOSE"/>
    <s v="CLOSE"/>
    <e v="#DIV/0!"/>
    <m/>
  </r>
  <r>
    <n v="1789"/>
    <x v="357"/>
    <s v="ADCH"/>
    <s v="MF"/>
    <s v="Y許仕明_x000a_C鄭嵎駿_x000a_E王文佑_x000a_J林振邦_x000a_K蕭建陸"/>
    <s v="檢查系"/>
    <s v="2Br板厚计"/>
    <s v="ADT以外"/>
    <s v="20230702【TPM5】【ADCH】【設備異常報告】_2Br Br板厚計データ異常.xlsx"/>
    <m/>
    <s v="5:04~05:27  纵裂→欠板误引入2Br_x000a_5:27 三交代人员在FT上清扫碎玻璃_x000a_         ※VIDEO确认，推策原因人员在清扫FT碎玻璃误碰到板厚计（附件写真）_x000a_5:35  Br板厚计测定异常（trend无上限、下限、偏差），临时切替 1BG8.5採板_x000a_　　　   ※异常trend附件_x000a_5:45 三交代联络整备，整备指示 PLC 重启好_x000a_5:48 再起动后板流测试  RE部位NG、LE部位OK_x000a_6:19 三交代再次联络整备，指示确认板厚的光亮值+板厚计sensor下好有无碎玻璃_x000a_7:06 整备人员到达　_x000a_7:10 37*30样本点检板厚计的光亮值（光变值约：75lux)_x000a_         重新调整了板厚计的前后方向的角度（调整后光亮：160lux）_x000a_7:40 板厚计的标准片校正_x000a_        ※板厚计校正结果（附件板厚计1、2）_x000a_8:06 2Br G11恢复採板"/>
    <s v="・推策原因人员在清扫FT碎玻璃误撞到板厚计（附件写真）"/>
    <s v="・重新校正板厚计_x000a_・异常报告作成，全员教育_x000a_・永久对策（商淡中）"/>
    <s v="初回"/>
    <n v="16"/>
    <n v="1451"/>
    <n v="0"/>
    <s v="情報"/>
    <s v="情報"/>
    <s v="情報"/>
    <s v="情報"/>
    <s v="情報"/>
    <s v="－"/>
    <s v="－"/>
    <s v="ADT各窯在各BR板厚計設備的地方，追加防撞COVER_x000a_並提醒現場人員宣導周知連絡"/>
    <x v="1"/>
    <x v="1"/>
    <x v="1"/>
    <x v="0"/>
    <x v="1"/>
    <x v="0"/>
    <x v="0"/>
    <s v="CLOSE"/>
    <s v="CLOSE"/>
    <e v="#DIV/0!"/>
    <m/>
  </r>
  <r>
    <n v="1790"/>
    <x v="358"/>
    <s v="ADCH"/>
    <s v="NF"/>
    <s v="Y許仕明_x000a_C鄭嵎駿_x000a_E王文佑_x000a_J林振邦_x000a_K蕭建陸"/>
    <s v="機械系"/>
    <s v="NO.1横切機"/>
    <s v="ADT以外"/>
    <s v="20230704【TPM5】【ADCH】【設備異常報告】NF NO.1横切机切り圧切り替え電磁弁異常 翻译.xlsx"/>
    <m/>
    <s v="7/4_x000a_16:30 样本切出时，Y1 欠板多发_x000a_    ※由于Y2切折安定，判断横折没问题，欠板由Y1切线不良造成_x000a_    ※RE侧为造成欠板的形状(別紙②欠板形状参照）_x000a_18:50 BUR 与切刀原点对心确认，BUR原点再设定，切压调整 (上升调整)→欠板再发_x000a_7/5_x000a_5:00  BUR 不使用 →欠板再发_x000a_    ※原因分析实施。(BUR or 切刀）_x000a_    ※过去软体改造有→BUR 不使用，CPU模式可_x000a_8:45  MQM高度下降1.5mm →欠板再发_x000a_13:10  MQM高度再次下降1mm →欠板再发_x000a_14:50  BUR上升位置调整 24.5→26， →欠板再发_x000a_15:20  切刀更换 →欠板再发_x000a_16:55  MQM新品更换 →欠板再发_x000a_    ※每次イベント的设定切断压力以及端面リブマーク深度请参考別紙③切断圧力と断面調査_x000a_7/6_x000a_9:50   切刀高压&amp;低压切替用电磁阀不使用，通过管路连接变更只使用低压 →欠板无再发CCD确认OK_x000a_    ※9：50~16：30 电磁阀不使用测试，期间样本&amp;制品切出都无欠板发生_x000a_　※R耳→制品→L耳全部只用低压切出 (参考別紙④写真、空圧回路）_x000a_16:30  切刀高压/低压切替用电磁阀新品更换  (参照別紙④写真、空圧回路）"/>
    <s v="【Y1欠板原因】_x000a_・推测是施加给RE侧玻璃的刃先荷重变得不安定。_x000a__x000a_【Y1电磁阀作动异常推测原因】_x000a_・电磁阀内部弁体の動作不良と推測_x000a_※ソレノイド部的LED指示灯呈闪烁状态，因此推测ソレノイド是正常的。_x000a_※NF 建设以来，电磁阀更换履历无（使用约4年半）"/>
    <s v="&lt;临时对策&gt;_x000a_・电磁阀新品更换_x000a_  ※NO.2横切机横展开_x000a__x000a_&lt;永久対策&gt;_x000a_・商讨电磁阀的定期交换(3年/1次)"/>
    <s v="初回"/>
    <n v="16"/>
    <n v="480"/>
    <n v="0"/>
    <s v="情報"/>
    <s v="情報"/>
    <s v="情報"/>
    <s v="情報"/>
    <s v="情報"/>
    <s v="－"/>
    <s v="－"/>
    <s v="・横展开MTG，MF2&amp;OF情报共有_x000a_【早期発見Toolの導入検討】_x000a_・商讨导入AFK现在使用的刃先荷重计(实时监视刃先荷重)。_x000a_　※现在，在向加工技术咨询仕样等信息。"/>
    <x v="1"/>
    <x v="1"/>
    <x v="1"/>
    <x v="0"/>
    <x v="1"/>
    <x v="0"/>
    <x v="0"/>
    <s v="CLOSE"/>
    <s v="CLOSE"/>
    <e v="#DIV/0!"/>
    <m/>
  </r>
  <r>
    <n v="1791"/>
    <x v="359"/>
    <s v="ADCH"/>
    <s v="MF"/>
    <s v="Y許仕明_x000a_C鄭嵎駿_x000a_E王文佑_x000a_J林振邦_x000a_K蕭建陸_x000a_T陳振遠"/>
    <s v="電氣系"/>
    <s v="增速C/V3-R侧INV变频器损坏"/>
    <s v="ADT以外"/>
    <s v="20230720【TPM5】【ADCH】【設備異常報告】MF_2Br 採板CV INV異常にてCV停止トラブル.xlsx"/>
    <m/>
    <s v="14:38 增速C/V3-1INV异常警报，现场确认到採板C/V3-R侧ROLL已停止运转_x000a_14:38 联络整备，临时切替到1Br G8.5採板_x000a_14:40 整备到达现场，并联络电气、机械、事务所人员_x000a_   ※整备：・点检了ROLL是否有卡顿→无异常_x000a_              ・点检了伺服马达是否过热→属于在正常的温度_x000a_              ・再复归测试→结果NG，查看了电流值额定为0.55A，实际0.75A过载停止（附件寫真）_x000a_14:45 电气、机械到达现场，开始对故障排查_x000a_         ※机械：・点检驱动主轴是否卡顿→无异常_x000a_                    ・点检轴承是否摩擦→无异常_x000a_         ※电气：・查看INV异常警报代码→EOC2属于过电流代码_x000a_                    ・查看额定电流值←额定为0.55A，实际0.8A过载停止_x000a_15:00 电气、机械决定更换伺服马达_x000a_          ※补充说明：・机械更换理由是点检了本体机构没有问题_x000a_                           ・电气更换假理由是INV电流值过负荷_x000a_15:25 伺服马达更换好，并试运转→NG（增速C/V3-1INV异常警报）_x000a_15:30 单体试运转→NG（增速C/V3-1INV异常警报），确认了INV变频器损坏_x000a_16:00 更换好INV变频器，并测试→电流值也在额定内0.16A,结果为OK_x000a_16:05 板流测试和油污检查→检查OK_x000a_16:18 恢复G11採板_x000a_【ss㎡】_x000a_①异常发生～捨板的Loss。_x000a_Loss数量…242㎡_x000a_舍板時間…8min_x000a_②1BrG8.5专门採板中的注文Loss_x000a_Loss数量…680㎡_x000a_①＋②=922㎡"/>
    <s v="・INV变频器损坏→使用时间才60个月，损坏原因依赖电气调查中（附件写真）"/>
    <s v="・更换新的变频器_x000a_・定期更换备品（还在跟电气商淡中）"/>
    <s v="初回"/>
    <n v="8"/>
    <n v="922"/>
    <n v="0"/>
    <s v="情報"/>
    <s v="情報"/>
    <s v="情報"/>
    <s v="情報"/>
    <s v="情報"/>
    <s v="情報"/>
    <s v="情報"/>
    <m/>
    <x v="1"/>
    <x v="1"/>
    <x v="1"/>
    <x v="0"/>
    <x v="1"/>
    <x v="0"/>
    <x v="0"/>
    <s v=""/>
    <s v="CLOSE"/>
    <e v="#DIV/0!"/>
    <m/>
  </r>
  <r>
    <n v="1792"/>
    <x v="360"/>
    <s v="尼崎"/>
    <s v="XF"/>
    <s v="C鄭嵎駿_x000a_J林振邦_x000a_K蕭建陸"/>
    <s v="機械系"/>
    <s v="橫折Roll"/>
    <s v="ADT以外"/>
    <s v="20230727 XF 横折ロール補助バー脱落異常報告書--(中日文).xlsx"/>
    <s v="20230727 XF窯横折りロール補助バー脱落異常之點檢確認寫真 【點檢確認區域：CF、JF、KF】.xlsx"/>
    <s v="02:11 Lehr板裂穩定下來，從Guillotine捨板切替為本線板流後，就發出橫折Roll驅動異常的警報。_x000a_在確認橫折Roll時，R側補助Bar(橡膠)已脫落。再次進行Guillotine捨板_x000a_三交代分區長連絡三交代主任及常日班主任_x000a_02:57 常日班主任連絡設技_x000a_04:00 製造常日班主任、設技機械4名人員抵達現場，實施LOTO後開始進行補助Bar安裝作業_x000a_06:20 補助Bar安裝(接著)作業完成。壓好等待乾燥_x000a_09:30 確認有接著固定後，本線板流開始_x000a_09:45 採板開始_x000a_※過去補助Bar脫落的時序_x000a_'2023/2/21　素地切替中。補助Bar的R側有一部分橡膠脫落，使用接著劑修復。_x000a_'2023/4/01　素地切替中，於循環No.5（Guillotine H/O下方）堵塞時，切替到本線H/O捨板來進行堵塞對應。_x000a_此時，補助Bar套管和橡膠的瞬間接著劑已剝落，使用接著劑固定。_x000a_2023/6/6　工事日。Guillotine H/O方格柵欄上堆積大量碎玻璃，為了讓碎玻璃掉落因此改成在本線H/O捨板。_x000a_當破板流出時補助Bar橡膠脫落，所以再次用接著劑固定。_x000a_'2023/7/27　此回異常"/>
    <s v="橫折時R側耳部出現欠板，破片被補助Bar和後續的Roll夾住，造成補助Bar的負荷而脫落。_x000a__x000a_補助Bar只有用接著劑固定橡膠和芯鐵。_x000a_※「補助Bar接著」参照"/>
    <s v="跟之前一樣使用接著劑固定來進行修復。_x000a__x000a_暫定對策_x000a_2023/8/8 次回工事日更換折Bar和補助Bar的予備品。_x000a__x000a_恆久對策於7/28跟設技打合檢討了方針。_x000a_變更沉頭孔形狀以夾住橡膠和套管(變更橡膠硬度 Hs70→Hs90)_x000a_※因為使用螺栓將橡膠固定在折Roll上會有變形的疑慮。_x000a_※ADCH　MF2之後有Hs90的使用實績。_x000a_※參照「補助Bar接著」Sheet"/>
    <s v="再發"/>
    <n v="454"/>
    <n v="15049"/>
    <n v="0"/>
    <s v="情報"/>
    <s v="要"/>
    <s v="情報"/>
    <s v="要"/>
    <s v="要"/>
    <s v="－"/>
    <s v="－"/>
    <s v="CF、JF、KF各窯自主點檢完成_x000a_確認濟時間_x000a_CF=2023/8/11_x000a_JF=2023/9/7_x000a_KF=2023/8/8"/>
    <x v="1"/>
    <x v="0"/>
    <x v="1"/>
    <x v="1"/>
    <x v="0"/>
    <x v="0"/>
    <x v="0"/>
    <s v="CLOSE"/>
    <s v="CLOSE"/>
    <n v="1"/>
    <m/>
  </r>
  <r>
    <n v="1793"/>
    <x v="361"/>
    <s v="ADT"/>
    <s v="CF"/>
    <s v="Y許仕明_x000a_C鄭嵎駿_x000a_E王文佑_x000a_J林振邦_x000a_K蕭建陸_x000a_T陳振遠"/>
    <s v="電氣系"/>
    <s v="1Br 紙卷C/V INV"/>
    <s v="ADT内対応"/>
    <s v="20230729 CF窯1Br 紙卷CV INV異常報告.xlsx"/>
    <m/>
    <s v="15:09 1Br更換紙卷_x000a_15:14 發生1Br HO SENSOR 常ON警報異常_x000a_            →紙卷C/V突然停止作動且無警報導致玻璃停滯在C/V上所造成的_x000a_15:26 進行2Br引入採板J/C變更_x000a_15:43 連絡事務所_x000a_15:50 連絡假日電気（16:05設技到場並確認）_x000a_18:35 電気確認後連絡為INV損壞（異常碼E6、E7）要進行更換備品_x000a_19:19 電気作業濟並流動測試OK_x000a_20:25 J/C切回1 Br引入移載採板"/>
    <s v="1、INV已使用10年，判定壽命週期導致電子元件劣化導致。"/>
    <s v="1、1Br 紙卷C/V INV新品更換。"/>
    <s v="初回"/>
    <n v="11"/>
    <n v="303.64"/>
    <n v="0"/>
    <s v="情報"/>
    <s v="情報"/>
    <s v="情報"/>
    <s v="情報"/>
    <s v="情報"/>
    <s v="情報"/>
    <s v="情報"/>
    <s v="1、2020年起設備技術(電氣)已有制定老朽化設備更新計畫，目前已陸續將使用年限超過的設備進行更新。_x000a_2、與設備技術(電氣)協調工事日以外的時間進行交換。"/>
    <x v="1"/>
    <x v="1"/>
    <x v="1"/>
    <x v="0"/>
    <x v="1"/>
    <x v="0"/>
    <x v="0"/>
    <s v="CLOSE"/>
    <s v="CLOSE"/>
    <e v="#DIV/0!"/>
    <m/>
  </r>
  <r>
    <n v="1794"/>
    <x v="362"/>
    <s v="尼崎"/>
    <s v="XF"/>
    <s v="C鄭嵎駿_x000a_J林振邦_x000a_K蕭建陸"/>
    <s v="機械系"/>
    <s v="橫折Roll"/>
    <s v="ADT以外"/>
    <s v="20230803XF　横折ロール補助バー脱落(中日文).xlsx"/>
    <m/>
    <s v="8/3 07:10 橫折處破裂多發，在確認橫折Roll時發現補助棒已從L側脫落2/3。_x000a_      切替到Guillotine捨板並停止設備　※參照1_x000a_07:30 進行連絡 三交代→常日班主任→設技擔當者_x000a_07:40 製造主任抵達_x000a_08:10 設技擔當主任抵達，更換成予備補助Bar，決定不使用接著劑而是以螺栓固定來進行修復，設技人員安排_x000a_08:40 由設技＋設技BP開始進行修復作業_x000a_10:30 修復作業結束後，從Guillotine捨板切替成本線板流_x000a_11:00 捨板中，由於Lehr出現碎玻璃，所以確認過沒有品質問題才開始採板_x000a_8/4 02:00 補助Bar從R側脫落2/3　切替成Guillotine捨板，進行連絡 三交代→常日班主任→設技_x000a_02:40 製造主任、設技擔當抵達，檢討修復方法→修復作業準備開始_x000a_03:29 Guillotine Ho下方循環No.5 B/C發生堵塞　變更成本線H/O捨板(排外對應)，B/C上碎玻璃堆積造成B/C過負荷而無法起動，所以進行碎玻璃排出_x000a_07:00 碎玻璃排出結束，所以將循環No.5復歸_x000a_07:10 變更成Guillotine捨板_x000a_07:19 循環No.6堵塞，Crusher發生堵塞　變更為本線H/O捨板(排外對應)_x000a_10:30 上述進行復歸後，變更成Guillotine捨板　開始進行橫折Roll修復作業，※0.4t採板由於切折不安定造成補助Bar脫落的可能性變高，所以決定進行板厚J/C改成0.5t G5.5採板_x000a_15:00頃 橫折Roll修復作業結束進行設備復歸，本線板流開始_x000a_16:35 確認沒有品質問題後，開始實施RE部位採板_x000a_17:00 確認沒有品質問題後，開始實施C、LE部位採板_x000a__x000a_※過去補助Bar脫落的時序_x000a_'2023/2/21　素地切替中。補助Bar R側一部份橡膠剝落，使用接著劑修復。_x000a_'2023/4/1　素地切替中，循環No.5（Guillotine H/O下方）堵塞時，切替成本線H/O捨板進行堵塞對應。_x000a_這時，補助Bar套管和橡膠的瞬間接著劑已剝落，使用接著劑固定。_x000a_2023/6/6　工事日。Guillotine H/O方格柵欄上堆積大量碎玻璃，為了讓碎玻璃掉落因此改成在本線H/O捨板。_x000a_當破板流出時補助Bar橡膠脫落，所以再次用接著劑固定。_x000a_'2023/7/27　因板裂時的碎玻璃造成R側補助Bar脫落，使用接著劑固定。_x000a_'2023/8/3、2023/8/4　此回異常"/>
    <s v="■上回7/27異常時，用接著劑固定脫落的補助Bar，雖然恢復了，但就補助Bar固定方法而言不夠穩固。雖然預定在次回工事日更換補助Bar予備品，但目前認定是破板在通過橫折Roll時造成補助Bar負擔而脫落。_x000a_■推斷8/3 異常後，補助Bar雖然更換成予備品，但補助Bar劣化，還有以目前的構造而言所實施的固定方法不夠穩固。"/>
    <s v="■8/3的復歸對應就是更換成補助Bar予備品，並以螺栓固定。_x000a_■8/4復歸時的暫定對策就是在折Bar和補助Bar橡膠側面開洞穿過鐵線固定。另外，為了防止夾到碎玻璃所以在兩耳部折Bar和補助Bar之間追加突棒。_x000a_※參照2、參考「番線固定」Sheet_x000a__x000a_■追加暫定對策_x000a_變更沉頭孔形狀，並製作夾住橡膠和套環形狀的補助Bar_x000a_※參考「折刃・補助橡膠改善Type」Sheet_x000a__x000a_■恒久對策_x000a_①改造BF橫折Roll後轉用_x000a_②ADCH新規製作2支折Bar仕樣的橫折Roll_x000a_※同暫定對策變更沉頭孔形狀(也要進行鐵線固定)"/>
    <s v="再發"/>
    <n v="1105"/>
    <n v="34010"/>
    <n v="0"/>
    <s v="情報"/>
    <s v="情報"/>
    <s v="情報"/>
    <s v="情報"/>
    <s v="情報"/>
    <s v="－"/>
    <s v="－"/>
    <m/>
    <x v="1"/>
    <x v="1"/>
    <x v="1"/>
    <x v="0"/>
    <x v="1"/>
    <x v="0"/>
    <x v="0"/>
    <s v=""/>
    <s v="CLOSE"/>
    <e v="#DIV/0!"/>
    <m/>
  </r>
  <r>
    <n v="1795"/>
    <x v="363"/>
    <s v="ADCH"/>
    <s v="NF"/>
    <s v="Y許仕明_x000a_C鄭嵎駿_x000a_E王文佑_x000a_J林振邦_x000a_K蕭建陸"/>
    <s v="其它"/>
    <s v="循環C/V"/>
    <s v="ADT以外"/>
    <s v="20230809NF　循環CV#4詰まりに伴う本線ギロチン捨て板発生(中日文).xlsx"/>
    <m/>
    <s v="6:18　上流開始發生板裂，本線H/O捨板開始。_x000a_6:27　發出循環CV #4 碎玻璃堵塞檢出警報。 _x000a_　　　　 將循環CV＃1－1、1－2、#２、#４進行切替(自動→手動)，並實施現場確認。_x000a_6:28　確認到循環CV＃4→＃3的落下口處碎玻璃堵塞。在Guillotine H/O開始手動切割捨板。_x000a_6:29　將循環CV＃4切替到排外，開始進行堵塞碎玻璃清除作業。_x000a_6:56　清除完堵塞碎玻璃後，解除排外並恢復循環CV運轉。解除Guillotine H/O捨板。_x000a_6:58　再度發出循環CV #4 碎玻璃堵塞檢出警報。 _x000a_　　　　 確認現場時，才發覺到循環＃3正出現碎玻璃堵塞狀況（CV為運轉狀態）。_x000a_　　　　 循環＃3實施LOTO後，打開護蓋來清除碎玻璃。_x000a_　　　　→推測是因為循環#3發生碎玻璃堵塞，所以從#4流出來的碎玻璃也塞住，_x000a_　　　　　碎玻璃堆積到#4落下口而發出#4堵塞檢出警報。_x000a_7:34　碎玻璃清除完畢，恢復循環運轉。_x000a_"/>
    <s v="【循環CV#4發生堵塞的原因】_x000a_・循環CV#3碎玻璃慢慢堵塞，隨著本線板裂在本線H/O捨板的結果下，就是從循環#4過來的碎玻璃量增加，循環#3碎玻璃堵塞惡化，造成循環#4→#3的落下口堵塞，最終在#4塞住。_x000a__x000a_【為何循環CV#3發生堵塞？】_x000a_・8/7變更循環CV#3側裙縱向尺寸，所以側裙縱向尺寸大於適當尺寸，所以側裙塞住一部分循環CV#3。在此狀態下持續使用的結果就是發生碎玻璃堵塞。詳細請參考別紙1_x000a_變更側裙尺寸的理由是因為循環#4→#3的落下口之碎玻璃洩漏量相當多，所以變更尺寸測試使用。_x000a_詳細請參考別紙2"/>
    <s v="&lt;應急對策&gt;_x000a_・側裙尺寸適正化。_x000a__x000a_＜恒久對策＞_x000a_・作出側裙尺寸管理表，建構能夠使用適當尺寸之体制。_x000a_・為了抑制碎玻璃洩漏所以更換循環CV#3皮帶→碎玻璃洩漏抑制對策_x000a_　該處CV之前一部分側邊被刮除所以呈現碎玻璃易洩漏狀態。藉由此次進行更換，變換成碎玻璃不易洩漏的環境。"/>
    <s v="初回"/>
    <m/>
    <n v="909.9"/>
    <n v="0"/>
    <s v="情報"/>
    <s v="情報"/>
    <s v="情報"/>
    <s v="情報"/>
    <s v="情報"/>
    <s v="－"/>
    <s v="－"/>
    <m/>
    <x v="1"/>
    <x v="1"/>
    <x v="1"/>
    <x v="0"/>
    <x v="1"/>
    <x v="0"/>
    <x v="0"/>
    <s v=""/>
    <s v="CLOSE"/>
    <e v="#DIV/0!"/>
    <m/>
  </r>
  <r>
    <n v="1796"/>
    <x v="364"/>
    <s v="ADT"/>
    <s v="YF"/>
    <s v="Y許仕明_x000a_C鄭嵎駿_x000a_E王文佑_x000a_J林振邦_x000a_K蕭建陸"/>
    <s v="機械系"/>
    <s v="本線H/O"/>
    <s v="ADT内対応"/>
    <s v="20230811 YF包裝本線H0作動異常報告書.xlsx"/>
    <m/>
    <s v="8/11 _x000a_04:57 三交代進行HOT依賴欠點取樣共切出2NET，第1NET因為切中欠點開啟HO捨板，下一NET在操作HO關閉時，結果HO延遲約5~6秒才關閉，當時該NET已到H/O最下游測，HO關閉時撞到伸縮CV破裂，欠板流入FT。三交代開啟HO捨板，進行FT上碎玻璃掃除。_x000a_04:59 掃除結束，關閉HO開始採板。"/>
    <s v="調查結果 : _x000a_電磁閥使用約4個月(前回更換2023/3/31)_x000a_2Q油品分析結果 : 過濾試驗(0.8umg/100ml)値為8.3，無異常(額定10.0)_x000a_電磁閥分解後，內部無明顯髒污及磨損(參照右圖)_x000a_推測原因 : _x000a_異常當下疑似電磁閥閥桿有髒汙卡住造成作動不順，電磁閥後續作動後髒污被排出，因此恢復正常作動。"/>
    <s v="8/14 機械更換本線HO電磁閥(整備品)，持續觀察中~"/>
    <s v="再發"/>
    <n v="2"/>
    <n v="0"/>
    <n v="50"/>
    <s v="情報"/>
    <s v="情報"/>
    <s v="情報"/>
    <s v="情報"/>
    <s v="情報"/>
    <s v="－"/>
    <s v="－"/>
    <m/>
    <x v="1"/>
    <x v="1"/>
    <x v="1"/>
    <x v="0"/>
    <x v="1"/>
    <x v="0"/>
    <x v="0"/>
    <s v=""/>
    <s v="CLOSE"/>
    <e v="#DIV/0!"/>
    <m/>
  </r>
  <r>
    <n v="1797"/>
    <x v="365"/>
    <s v="ADT"/>
    <s v="OFF切"/>
    <s v="Y許仕明_x000a_C鄭嵎駿_x000a_E王文佑_x000a_J林振邦_x000a_K蕭建陸_x000a_T陳振遠"/>
    <s v="電氣系"/>
    <s v="X切機設備"/>
    <s v="ADT内対応"/>
    <s v="20230814 ADTOFF　OFF4 X切機活動線槽斷裂異常報告（Rev.8 ).xlsx"/>
    <m/>
    <s v="18:35 板流人員發現X切機上游側移動時，有不明黑色物品噴出(圖1)，停止放板並聯絡班長到場確認。_x000a_18:40 現場班股長確認，X切機活動線槽迴轉關節有2處脫離，立即聯絡事務所主任與整備(圖2)。_x000a_18:45 整備確認X切機活動線槽迴轉關節有2處脫離外，發現線槽蓋板大量脫落(圖3)。_x000a_18:48 整備聯絡電氣主任，X切機活動線槽斷裂異常。_x000a_18:50 現場三交代聯絡事務所主任及生管人員後，將產線移至OFF#5號機生產。_x000a_19:40 電氣人員到場確認異常狀況，立即進行更換X切機活動線槽。_x000a_22:20 X切機活動線槽更換完畢。"/>
    <s v="1. X切機活動線槽斷裂。_x000a_2-1. 活動線槽內部CABLE線路纏繞擠壓到線槽蓋板。_x000a_2-2. 線槽蓋板掉落至線槽內部。_x000a_2-3. 掉落的蓋板將活動線槽關節頂出導致脫離。(圖4)"/>
    <s v="暫時對應 : _x000a_1. X切機活動線槽點檢 : _x000a_電氣人員 - 每周1回、整備人員 - 上班日每天1回_x000a__x000a_永久對應 : 電氣擔當 預計10/E改造完成_x000a_活動線槽內部空間不足，所以需要將CABLE簡化 (參考活頁1~3)_x000a_1.訊號線使用CC-LINK取代。(軟體+硬體改造)_x000a_2.動力線線徑變更。縮小CABLE讓空間加大。_x000a_    8/24電氣有先進行CABLE改造 - 參考活頁最新進度_x000a_3. 10/23 最終改造CCLINE、11/8抽除舊線路濟- 參考活頁最新進度"/>
    <s v="再發"/>
    <n v="225"/>
    <n v="11.5"/>
    <n v="1088"/>
    <s v="情報"/>
    <s v="情報"/>
    <s v="情報"/>
    <s v="情報"/>
    <s v="情報"/>
    <s v="情報"/>
    <s v="要"/>
    <s v="各擔當自主點檢確認時間_x000a_YF=2023/8/17 確認濟_x000a_CF=2023/8/15 確認濟_x000a_EF=2023/8/15 確認濟_x000a_JF=2023/8/7  確認濟_x000a_KF=2023/8/15 確認濟_x000a_TAS=2023/8/17 確認濟_x000a_OFF切=2023/8/17 確認濟"/>
    <x v="1"/>
    <x v="1"/>
    <x v="1"/>
    <x v="0"/>
    <x v="1"/>
    <x v="0"/>
    <x v="2"/>
    <s v="CLOSE"/>
    <s v="CLOSE"/>
    <n v="1"/>
    <m/>
  </r>
  <r>
    <n v="1798"/>
    <x v="366"/>
    <s v="尼崎"/>
    <s v="XF"/>
    <s v="Y許仕明_x000a_C鄭嵎駿_x000a_E王文佑_x000a_J林振邦_x000a_K蕭建陸"/>
    <s v="機械系"/>
    <s v="本線CV Roll#81、#82間"/>
    <s v="ADT以外"/>
    <s v="20230815XF　目視ブース内CV角材巻き込まれヒヤリ(中日文).xlsx"/>
    <m/>
    <s v="02:28 下流Lehr板裂（縱裂），實施Guillotine捨板。由乙班1名人員對應。_x000a_03:00 板裂狀況穩定下來後切替成本線板流時，在目視檢查室發現直立碎玻璃。_x000a_          從L側將角材(2.5m*40mm*20mm)伸到Roll間想弄掉碎玻璃卻搆不到，將角材伸出時，角材被設置用於跨接玻璃用的魔鬼氈捲入。_x000a_          發生捲入時，作業者馬上抽手所以沒有受傷。角材斷成4截，有一部分被魔鬼氈纏住。＜參照1＞_x000a_          乙班人員連絡甲班人員(分區長)，再次實施Guillotine捨板，C/V停止後將角材回收並進行魔鬼氈張力調整。_x000a_          進行設備復歸本線板流。_x000a_03:18 採板開始。"/>
    <s v="■本線C/V運轉中碎玻璃清除作業被登錄到不停機作業，雖然依規定使用角材但卻未能做到被魔鬼氈捲入的KY。_x000a_■雖然從2023/8/9開始進行耳泡CAM的試驗運用，但因設置造成作業空間變小、照明過亮。"/>
    <s v="■暫定對策_x000a_有捲入風險場所的碎玻璃清除作業，要進行Guillotine捨板。_x000a_並從C/V上方來弄掉碎玻璃。或是停止設備來進行。_x000a_不知如何判斷就跟分區長・三交代主任・常日班主任連絡・商討_x000a_※參照「暫定規定」Sheet_x000a_■恆久對策_x000a_・檢討耳泡檢出器的移動和設置方法　※參照「虛驚詳細」Sheet_x000a_・將目視檢查室CV下方不必要的白板和日光燈撤除。_x000a_（跟設技機械商討中）　※參照「虛驚詳細」Sheet_x000a_・安全作業標準書和RA的檢視、修正。※參照「安全作業標準書」Sheet_x000a_・Lehr板裂時改善内容之對應　※參照「板裂時改善案」Sheet"/>
    <s v="初回"/>
    <n v="18"/>
    <n v="590"/>
    <n v="0"/>
    <s v="情報"/>
    <s v="情報"/>
    <s v="情報"/>
    <s v="情報"/>
    <s v="情報"/>
    <s v="－"/>
    <s v="－"/>
    <m/>
    <x v="1"/>
    <x v="1"/>
    <x v="1"/>
    <x v="0"/>
    <x v="1"/>
    <x v="0"/>
    <x v="0"/>
    <s v=""/>
    <s v="CLOSE"/>
    <e v="#DIV/0!"/>
    <m/>
  </r>
  <r>
    <n v="1799"/>
    <x v="367"/>
    <s v="ADT"/>
    <s v="EF"/>
    <s v="Y許仕明_x000a_C鄭嵎駿_x000a_E王文佑_x000a_J林振邦_x000a_K蕭建陸"/>
    <s v="機械系"/>
    <s v="橫切機2號BUR"/>
    <s v="ADT内対応"/>
    <s v="20230820 EF包裝橫切機2號BUR皮帶斷裂.xlsx"/>
    <m/>
    <s v="8/20_x000a_14:50 G/T前素板破裂，捨板15分鐘_x000a_15:05  縱裂後橫切機設備復歸，發現橫切機#2 BUR 皮帶明顯斷裂，當下警報有 (捨板3分鐘)_x000a_15:08 聯絡 事務所 副理 炳興樣_x000a_15:10 聯絡假日機械，並聯絡機械 莊主任告知此異常。_x000a_8/21_x000a_10:30 機械確認皮帶斷裂狀況,進行寫真"/>
    <s v="BUR皮帶斷裂,造成BUR原點異常 (皮帶上次更換為2022/8/25)_x000a_EF冷修期間BUR皮帶設置不當_x000a_皮帶上緊下鬆，導致運轉一段時間後，皮帶鬆脫_x000a_皮帶跑出PULLEY(滑輪)造成磨耗斷裂"/>
    <s v="預定9月份工事日進行皮帶交換_x000a_期間橫#2 Soft 修改「BUR不使用」情況下進行下刀_x000a_每半年進行橫切機BUR皮帶張力確認"/>
    <s v="初回"/>
    <n v="3"/>
    <n v="78.2"/>
    <n v="0"/>
    <s v="情報"/>
    <s v="情報"/>
    <s v="情報"/>
    <s v="情報"/>
    <s v="情報"/>
    <s v="－"/>
    <s v="－"/>
    <m/>
    <x v="1"/>
    <x v="1"/>
    <x v="1"/>
    <x v="0"/>
    <x v="1"/>
    <x v="0"/>
    <x v="0"/>
    <s v=""/>
    <s v="CLOSE"/>
    <e v="#DIV/0!"/>
    <m/>
  </r>
  <r>
    <n v="1800"/>
    <x v="368"/>
    <s v="ADT"/>
    <s v="EF"/>
    <s v="Y許仕明_x000a_C鄭嵎駿_x000a_E王文佑_x000a_J林振邦_x000a_K蕭建陸_x000a_T陳振遠"/>
    <s v="機械系"/>
    <s v=" ROBOT C/V "/>
    <s v="ADT内対応"/>
    <s v="20230831 EF 1BR ROBOT CV 固定齒輪座螺絲斷裂.xlsx"/>
    <m/>
    <s v="05:30  ROBOT #7  C/V SERVO 警報異常，立即進行 2Br G6專採_x000a_05:32  聯絡 事務所 副理 炳興樣_x000a_05:35  聯絡機械 莊主任此異常_x000a_06:50  機械到場進行維修確認_x000a_08:00 齒輪固定座異常排除完成，板流OK  切替1BR G8 專採"/>
    <s v="因驅動鍊條比較鬆,導致C/V停止再啟動時,鍊條會晃動卡住齒輪,進而造成齒輪座螺絲斷裂"/>
    <s v="機械更換固定座螺絲備品對應。_x000a__x000a_工事日進行各區段鍊條點檢確認"/>
    <s v="初回"/>
    <n v="5"/>
    <n v="112.98"/>
    <n v="0"/>
    <s v="情報"/>
    <s v="情報"/>
    <s v="情報"/>
    <s v="情報"/>
    <s v="情報"/>
    <s v="情報"/>
    <s v="情報"/>
    <m/>
    <x v="1"/>
    <x v="1"/>
    <x v="1"/>
    <x v="0"/>
    <x v="1"/>
    <x v="0"/>
    <x v="0"/>
    <s v=""/>
    <s v="CLOSE"/>
    <e v="#DIV/0!"/>
    <m/>
  </r>
  <r>
    <n v="1801"/>
    <x v="369"/>
    <s v="AFK"/>
    <s v="FF"/>
    <s v="Y許仕明_x000a_C鄭嵎駿_x000a_E王文佑_x000a_J林振邦_x000a_K蕭建陸"/>
    <s v="機械系"/>
    <s v="本線Line駆動"/>
    <s v="ADT以外"/>
    <s v="20230924FF　本線下流クラッチ シフトフォーク部シフター脱落.xlsx"/>
    <s v="20230924 FF 本線下流クラッチ シフトフォーク部シフター脱落異常之點檢確認寫真【點檢確認區域：YF、CF、EF、JF、KF】.xlsx"/>
    <s v="9/24　8：00左右　_x000a_早班作業者發現本線下流離合器快要鬆脫，因此連絡擔當人員進行點檢。_x000a_點檢結果是離合器撥叉處撥桿已經脫落，當時是僅靠撥桿螺栓勉強連接住離合器。_x000a_9：10左右　進行Guillotine處理，轉用預備馬達側的撥桿進行更換。3_x000a_9：40左右恢復　本線板流開始_x000a_'※9/23　發現離合器咬合處出現間隙_x000a_在能夠確認的範圍下目視看到撥桿已經磨損，但判斷先撐到9/25工事日。_x000a_事實上撥桿磨損到快要脫落的狀態了。_x000a__x000a_※異常發生時，由於尚未進行採板，所以Loss為０。"/>
    <s v="離合器撥桿處磨損造成離合器連接不良_x000a_※推測是長期使用・給油不足造成的磨損。（沒有更換履歷）_x000a_※未確實點檢。（沒有油，有產生灰塵）"/>
    <s v="跟預備馬達側　離合器撥桿進行更換_x000a_※9/25　工事日在預備馬達側裝上撥桿備品，恢復原狀_x000a__x000a_・追加到冷修時設技點檢項目中_x000a_・追加到定期點檢項目_x000a_確認灰塵、潤滑狀態。（1回/週）"/>
    <s v="初回"/>
    <n v="0"/>
    <n v="0"/>
    <n v="0"/>
    <s v="要"/>
    <s v="要"/>
    <s v="要"/>
    <s v="要"/>
    <s v="要"/>
    <s v="－"/>
    <s v="－"/>
    <s v="YF、CF、EF、JF、KF各窯自主點檢完成_x000a_確認濟時間_x000a_YF=2024/1/17_x000a_CF=2023/12/11_x000a_EF=2023/12/12_x000a_JF=2023/12/19_x000a_KF=2023/12/7"/>
    <x v="0"/>
    <x v="0"/>
    <x v="0"/>
    <x v="1"/>
    <x v="0"/>
    <x v="0"/>
    <x v="0"/>
    <s v="CLOSE"/>
    <s v="CLOSE"/>
    <n v="1"/>
    <m/>
  </r>
  <r>
    <n v="1802"/>
    <x v="369"/>
    <s v="ADCH"/>
    <s v="NF"/>
    <s v="Y許仕明_x000a_C鄭嵎駿_x000a_E王文佑_x000a_J林振邦_x000a_K蕭建陸_x000a_T陳振遠"/>
    <s v="電氣系"/>
    <s v="11P・12P位置決"/>
    <s v="ADT以外"/>
    <s v="20230924NF　12POS採板CV位置決め異常.xlsx"/>
    <m/>
    <s v="9/24　 17:58　發生『採板12P位置决L LIMIT異常』_x000a_無法消除警報，由於關閉制御電源也無法消除警報，所以連絡事務所、呼出2課主任_x000a_18:12　主任抵達現場_x000a_確認12P　L側位置決時，其位置在原點和返回側之間，沒有碎玻璃。_x000a_用手將位置決基座移動至原點位置，但無法消除警報，T/P上的手動JOG也無效_x000a_18:30　呼出設技電氣_x000a_19:13　設技電氣抵達現場_x000a_19:14　2Br G8.5採板_x000a_20:00　即使更換了位置決零件也無法消除警報_x000a_20:20　即使更換了伺服驅動器還是無法消除警報_x000a_22:00　強制解除Limit Switch的警報，為了採板所以將板齊改為不使用並進行流動確認。_x000a_9/25　 14:43　電氣點檢的關係改為2Br G8.5採板，發現11P L側位置決伺服連接器快要鬆脫，拆下11P的Sensor纜線，由於不能進行原點SET，所以將T/P上原點SET鈕刪除。_x000a_16:01　電氣改造完畢　進行1BrG11採板_x000a_9/27　 13:14　發生『採板12P位置决R servo異常』，消除警報、JOG操作、原點復歸皆無法執行_x000a_13:19　連絡事務所及整備　進行2Br G8.5採板_x000a_13:30　呼出設技電氣_x000a_13:45　設技電氣抵達現場，進行12P位置決Sensor故障確認、更換， 先前拆下的11P Sensor纜線，由於位置決動作狀態沒有問題所以重新接上。_x000a_14:36　1Br流動確認OK　進行１Br G11採板_x000a_14:55　由於電氣要進行軟体改造（ADCH長期連休對策），所以進行2Br G8.5採板_x000a_15:05　電氣改造完畢，進行１Br G11採板"/>
    <s v="■9/24　11P L側位置決Servo連接器快要鬆脫，因接觸不良引起電壓下降，造成影響。_x000a_因此，在其他POS有時會出現L側位置決Limit Sensor暫時關閉，就會出現LIMIT異常或servo異常。_x000a_■9/27　12P R側位置決Sensor故障"/>
    <s v="■關於9/24：拆下11P的Sensor纜線。_x000a_無法執行原點SET的關係，所以將T/P上原點SET鈕刪除。_x000a_※因為位置決動作沒有問題，所以在9/27實施Sensor纜線裝設。預定於次回工事日進行新品更換_x000a_■關於9/27：更換12P位置決Sensor。_x000a__x000a_恒久對策案_x000a_為了防止因吸著異常掉落下來的玻璃去撞到連接器，所以檢討護蓋的設置"/>
    <s v="初回"/>
    <m/>
    <n v="1991.6"/>
    <n v="0"/>
    <s v="情報"/>
    <s v="情報"/>
    <s v="情報"/>
    <s v="情報"/>
    <s v="情報"/>
    <s v="情報"/>
    <s v="情報"/>
    <m/>
    <x v="1"/>
    <x v="1"/>
    <x v="1"/>
    <x v="0"/>
    <x v="1"/>
    <x v="0"/>
    <x v="0"/>
    <s v=""/>
    <s v="CLOSE"/>
    <e v="#DIV/0!"/>
    <m/>
  </r>
  <r>
    <n v="1803"/>
    <x v="370"/>
    <s v="ADT"/>
    <s v="KF"/>
    <s v="E王文佑_x000a_J林振邦_x000a_K蕭建陸_x000a_"/>
    <s v="電氣系"/>
    <s v="GSD檢出器"/>
    <s v="ADT内対応"/>
    <s v="20230929KF　1BR東通製GSD検査機LEDストロボ光量異常欠板.xlsx"/>
    <m/>
    <s v="9/29_x000a_08:34 早班開始 1Br. GSD欠板警報頻發，三交代確認NG畫像出現橫條紋。_x000a_點檢現場發現LED偶會不明頻閃，待玻璃通過後隨即出現欠板警報。_x000a_09:00 推進課人員抵達現場，確認LED電源接頭，LED電源風扇未發現異常。_x000a_09:30 由於LED照明未受Sensor控制，所以推測單獨是LED單元發生故障，由於沒備品可供交換測試，所以僅先預訂工事日與下游側交換確認。_x000a_10:00 三交代將產線切替至2BR，然後嘗試將GSD LED電源關閉後再開，但隔沒多久LED又再生頻閃和欠板警報。_x000a_10/2_x000a_10:30 電氣先針對電源出口電壓量測，KF GSD(1)電壓比額定21V略高。_x000a_          KF  1BR. GSD(1) = 21.3V        JF  2BR. GSD = 20.9V_x000a_                1BR. GSD(2) = 21.09V"/>
    <s v="(10/3 KF工事日依賴電氣確認)_x000a_由於更換GSD(2)電源測試後，LED頻閃現象消失，我們確定以下兩個原因可能是間接原因。_x000a_1. 經檢查發現電源輸出端的Y接頭壓接不良。_x000a_2. 電源外部被酸性氣體嚴重腐蝕。"/>
    <s v="(10/3 KF工事日依賴電氣交換)_x000a_1. 由於沒備用 LED 電源，因此與 1BR.ON/DS LED 電源交換。_x000a_2. 將電壓調至21V後，確認燈可以正常點亮。_x000a_※因交換的電源也有酸腐蝕問題，因此我們會盡快購買替換電源。_x000a_3. 因ON/DS LED電源已被換下，但有另外找到不同廠牌的替代電源並確認可以通用。_x000a__x000a_預防處置_x000a_1. 由於TDK必須透過代理商從國外採購，且交期不固定，ADT大部分使用是歐姆龍產品，因此我們也會考慮從現地採購。_x000a_2. 因現場附近有鹽酸洗淨機(酸氣)，又LED電源Box有加裝風扇排熱，將會再與電氣課同仁進行給氣來源的改造。"/>
    <s v="初回"/>
    <n v="5"/>
    <n v="121"/>
    <n v="0"/>
    <s v="－"/>
    <s v="－"/>
    <s v="情報"/>
    <s v="情報"/>
    <s v="情報"/>
    <s v="－"/>
    <s v="－"/>
    <m/>
    <x v="1"/>
    <x v="1"/>
    <x v="1"/>
    <x v="0"/>
    <x v="1"/>
    <x v="0"/>
    <x v="0"/>
    <s v=""/>
    <s v="CLOSE"/>
    <e v="#DIV/0!"/>
    <m/>
  </r>
  <r>
    <n v="1804"/>
    <x v="371"/>
    <s v="ADCH"/>
    <s v="NF"/>
    <s v="Y許仕明_x000a_C鄭嵎駿_x000a_E王文佑_x000a_J林振邦_x000a_K蕭建陸"/>
    <s v="機械系"/>
    <s v="Guillotine下部鐵Roll"/>
    <s v="ADT以外"/>
    <s v="20231018NF　下部鉄ロール駆動チェーン脱落.xlsx"/>
    <m/>
    <s v="當天為NF窯工事日、當天有使用AIR Nozzle於 Guillotine H/O部清掃Cullet_x000a_但因為Nozzle的のJoint部斷裂、所以就將源頭valve關閉。_x000a_在工事結束後的PT發現下部鐵Roll驅動Chain脫落。_x000a_經確認、發現是因為tensioner 源頭valve關閉、導致tension失效,造成Chain脫落。_x000a_因為生産中不易安裝、且下部鐵Roll的上昇下降沒有問題,故照常使用。"/>
    <s v="要關掉Cullet掃除用的Air時,不是關掃除用源頭閥門_x000a_誤將tensioner 源頭valve關閉了。"/>
    <s v="■撤除掃除用Air分支配管_x000a_■檢討將源頭閥門從球閥變更成globe valve"/>
    <s v="初回"/>
    <n v="0"/>
    <n v="0"/>
    <n v="0"/>
    <s v="情報"/>
    <s v="情報"/>
    <s v="情報"/>
    <s v="情報"/>
    <s v="情報"/>
    <s v="－"/>
    <s v="－"/>
    <m/>
    <x v="1"/>
    <x v="1"/>
    <x v="1"/>
    <x v="0"/>
    <x v="1"/>
    <x v="0"/>
    <x v="0"/>
    <m/>
    <s v="CLOSE"/>
    <e v="#DIV/0!"/>
    <m/>
  </r>
  <r>
    <n v="1805"/>
    <x v="372"/>
    <s v="ADT"/>
    <s v="EF"/>
    <s v="Y許仕明_x000a_C鄭嵎駿_x000a_E王文佑_x000a_J林振邦_x000a_K蕭建陸_x000a_T陳振遠"/>
    <s v="電氣系"/>
    <s v="2Br 引入段Sensor"/>
    <s v="ADT内対応"/>
    <s v="20231023 EF窯 2Br 引入段Sensor(X40E)異常導致板折異常.xlsx"/>
    <m/>
    <s v="05:42  2Br發生BB段板間隔不良警報異常，縱折無動作，異常排除不能_x000a_06:02 聯絡 事務所副理 炳興樣異常狀況後,現場進行相關Sersor感度調整、Sensor清潔，異常仍再發無法排除。_x000a_06:29 聯絡電氣主任 張榮池_x000a_07:15 電氣到場進行異常確認_x000a_07:45 電氣確認為 Sensor 損壞無法感應，導致縱折Bar無法作動_x000a_07:57 更換Sensor備品後,故障排除，2BR採板開始"/>
    <s v="Sensor(X40E)損壞,導致縱折Bar無法作動_x000a__x000a_    備註：Sensor從EF建廠使用至今未曾更換，由於該款Sensor穩定，電氣並無『壽命管理』，原廠(松下產業科技)回覆Sensor使用壽命，平均為63.9萬小時(約72.9年)"/>
    <s v="初步對應 :Ssnsor備品更換對應。_x000a_後續對策 : 工事日進行各區段Sensor點檢確認"/>
    <s v="初回"/>
    <n v="135"/>
    <n v="2518"/>
    <n v="0"/>
    <s v="情報"/>
    <s v="情報"/>
    <s v="情報"/>
    <s v="情報"/>
    <s v="情報"/>
    <s v="情報"/>
    <s v="情報"/>
    <m/>
    <x v="1"/>
    <x v="1"/>
    <x v="1"/>
    <x v="0"/>
    <x v="1"/>
    <x v="0"/>
    <x v="0"/>
    <s v=""/>
    <s v="CLOSE"/>
    <e v="#DIV/0!"/>
    <m/>
  </r>
  <r>
    <n v="1806"/>
    <x v="373"/>
    <s v="ADT"/>
    <s v="JF"/>
    <s v="Y許仕明_x000a_C鄭嵎駿_x000a_E王文佑_x000a_J林振邦_x000a_K蕭建陸_x000a_T陳振遠"/>
    <s v="電氣系"/>
    <s v="採板C/V   PLC當機"/>
    <s v="ADT内対応"/>
    <s v="20231024 JF 2BR BUFFER採板CV PLC當機異常異常報告.xlsx"/>
    <m/>
    <s v="【異常經緯】_x000a_ BUFFER PLC連線修改上傳SOFT時(節能改造)，異常發生 Q26UDV CPU異常碼1163 PLC RAM異常_x000a_◇異常の対応_x000a_ 14:10    2Br採板C/V OP2  非常停止異常(無警報)，故障排除不能，立即切替1BR-G8專採_x000a_ 14:15    進行手動排除時，採板C/V制御盤當機無反應，異常無法排除。_x000a_ 14:29    聯絡電氣_x000a_ 14:35    電氣 到場進行確認_x000a_ 14:55    電氣連線診斷PLC，發現異常碼1163，確認異常內容_x000a_ 15:00    進行PLC RESET數回無效，進行PLC讀出後發現異常點_x000a_ 15:10    進行PLC RESET後，在STOP狀態下重新寫入SOFT_x000a_ 15:20    PLC RUN後設備恢復正常"/>
    <s v=" PLC的CPU 異常發生， 無法作動_x000a_相關異常原因，如捷徑中，請參閱。"/>
    <s v="1.NB與PLC通訊用USB CABLE更新----工事日進行_x000a_2.Q26UDV CPU預備品購入若再發時更新-----已提出請購_x000a_3.無生產影響之改造作業，於停機時或工事日進行_x000a_4.通訊用USB,使用有抗干擾環型式CABLE(長度3M以上)_x000a_5.PLC連線時，在比較靠近設備處所進行PLC連線改造作業_x000a_6.程式Memory容量調查----工事日進行_x000a_7.連線通訊速度大於10ms時，安排於工事日進行PLC RESET"/>
    <s v="初回"/>
    <n v="70"/>
    <n v="170"/>
    <n v="0"/>
    <s v="情報"/>
    <s v="情報"/>
    <s v="情報"/>
    <s v="情報"/>
    <s v="情報"/>
    <s v="情報"/>
    <s v="情報"/>
    <m/>
    <x v="1"/>
    <x v="1"/>
    <x v="1"/>
    <x v="0"/>
    <x v="1"/>
    <x v="0"/>
    <x v="0"/>
    <s v=""/>
    <s v="CLOSE"/>
    <e v="#DIV/0!"/>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8">
  <r>
    <n v="1401"/>
    <x v="0"/>
    <x v="0"/>
    <x v="0"/>
    <s v="三路"/>
    <s v="檢查系"/>
    <s v="TOM3"/>
    <x v="0"/>
    <s v="ー"/>
    <m/>
    <s v="・歪CAMERA#4 故障"/>
    <s v="・第4TAP發生鬍鬚状的雜訊。_x000a_※推測是歪CAMERA内部的接点不良。"/>
    <s v="・CAMERA更換_x000a_・在歪CAMERA的異常発現用處作成#970GATE_x000a_・作成和教育光量異常警報発生時，異常画像発現時的作業流程。"/>
    <s v="初回"/>
    <n v="10"/>
    <n v="259"/>
    <m/>
    <s v="要"/>
    <s v="要"/>
    <s v="要"/>
    <s v="-"/>
    <s v="要"/>
    <s v="-"/>
    <s v="-"/>
    <s v="・追加#970GATE_x000a_・教育光量異常警報発生時，異常画像発現時的作業流程。"/>
    <x v="0"/>
    <s v="完了"/>
    <s v="完了"/>
    <s v="-"/>
    <s v="完了"/>
    <s v="-"/>
    <s v="-"/>
    <s v="CLOSE"/>
    <s v="CLOSE"/>
    <n v="1"/>
    <m/>
  </r>
  <r>
    <n v="1402"/>
    <x v="1"/>
    <x v="0"/>
    <x v="0"/>
    <s v="蔡明建_x000a_三路"/>
    <s v="檢查系"/>
    <s v="WI"/>
    <x v="0"/>
    <s v="O:\00 製造一部共通\横展開確認\設備異常報告\異常報告書(日文)"/>
    <s v="O:\00 製造一部共通\横展開確認\設備異常報告\異常報告書(日文)\201406\WI台車抜き出しマニュアル"/>
    <s v="・WI CAMERA#11波形異常"/>
    <s v="・推測有落下物掉在CAMERA或光原條紋片上。_x000a_※造成波形異常,影響了平坦度值。"/>
    <s v="・拖出WI光源CAMERA基座,用AIR清除灰塵異物_x000a_・制定連續平坦度惡化時確認流程並教育訓練_x000a_・制定WI光源CAMERA基座拖出的手順並教育訓練."/>
    <s v="初回"/>
    <n v="0"/>
    <n v="0"/>
    <m/>
    <s v="要"/>
    <s v="要"/>
    <s v="要"/>
    <s v="-"/>
    <s v="要"/>
    <s v="-"/>
    <s v="-"/>
    <s v="・制定連續平坦度惡化時確認流程並教育訓練。_x000a_・制定WI光源CAMERA基座拖出的手順並教育訓練."/>
    <x v="0"/>
    <s v="完了"/>
    <s v="完了"/>
    <s v="-"/>
    <s v="完了"/>
    <s v="-"/>
    <s v="-"/>
    <s v="CLOSE"/>
    <s v="CLOSE"/>
    <n v="1"/>
    <m/>
  </r>
  <r>
    <n v="1403"/>
    <x v="0"/>
    <x v="1"/>
    <x v="1"/>
    <s v="鄭吉勝"/>
    <s v="電氣系"/>
    <s v="帯電Bar"/>
    <x v="1"/>
    <s v="..\..\異常報告書(中文)\201406\●LF帯電装置過電流Trip異常-(C_E_J_K_Y_Z)帶電Bar確認.xls"/>
    <m/>
    <s v="・LF 帯電装置過電流Trip異常"/>
    <s v="・現場濕度高（65%）的状態下、電荷從帶電Bar樹脂部之裂縫、或是樹脂部的髒污處流竄到支架上，導致過電流並跳脫。_x000a_・由於使用高電壓、絶縁部多少都會因為電氣流動的因素產生裂縫。"/>
    <s v="・工事日時都針對帶電Bar樹脂部實施掃除。_x000a_・裂縫實施Silicon Caulking。_x000a_・帶電Bar的下方設置傳導體（SUS pipe）"/>
    <s v="初回"/>
    <n v="95"/>
    <n v="2820"/>
    <m/>
    <s v="要"/>
    <s v="要"/>
    <s v="要"/>
    <s v="要"/>
    <s v="要"/>
    <s v="要"/>
    <s v="-"/>
    <s v="・帶電Bar數量確認_x000a_・帶電Bar本體點檢_x000a_・掃除/點檢頻度確認"/>
    <x v="0"/>
    <s v="完了"/>
    <s v="完了"/>
    <s v="完了"/>
    <s v="完了"/>
    <s v="完了"/>
    <s v="-"/>
    <s v="CLOSE"/>
    <s v="CLOSE"/>
    <n v="1"/>
    <m/>
  </r>
  <r>
    <n v="1404"/>
    <x v="2"/>
    <x v="2"/>
    <x v="2"/>
    <s v="三路"/>
    <s v="系統系"/>
    <s v="PAM"/>
    <x v="1"/>
    <s v="O:\00 製造一部共通\横展開確認\設備異常報告\異常報告書(日文)\201406\20140630 PAM改修.xls"/>
    <m/>
    <s v="・PL№無法連結"/>
    <s v="・相同的生産指示書號碼進行2次以上J/C時，發生與PAM内部所持有的號碼不一致，造成PLNo無法連結的現象。_x000a_"/>
    <s v="・修正版的發行"/>
    <s v="初回"/>
    <n v="0"/>
    <n v="0"/>
    <m/>
    <s v="要"/>
    <s v="要"/>
    <s v="要"/>
    <s v="要"/>
    <s v="要"/>
    <s v="-"/>
    <s v="-"/>
    <s v="・修正版的發行"/>
    <x v="0"/>
    <s v="完了"/>
    <s v="完了"/>
    <s v="完了"/>
    <s v="完了"/>
    <s v="-"/>
    <s v="-"/>
    <s v="CLOSE"/>
    <s v="CLOSE"/>
    <n v="1"/>
    <m/>
  </r>
  <r>
    <n v="1405"/>
    <x v="3"/>
    <x v="0"/>
    <x v="3"/>
    <s v="蔵光"/>
    <s v="機械系"/>
    <s v="C/V"/>
    <x v="0"/>
    <s v="\\172.18.154.188\adt_public\08_部門情報\8552_素板製造-設備技術\【設備技術修繕紀錄】\03機械\各窯情報資料\20140522 CF本線段ROLL停止--各窯橫展開2014.0606.xls"/>
    <m/>
    <s v="・CHAIN断裂異常 _x000a_  (2014/05/22)"/>
    <s v="・漏掉冷修後、初期伸長等的点検・確認_x000a_"/>
    <s v="・CHAIN鬆弛部位的可視化"/>
    <s v="初回"/>
    <n v="259"/>
    <n v="5531"/>
    <m/>
    <s v="要"/>
    <s v="要"/>
    <s v="要"/>
    <s v="要"/>
    <s v="要"/>
    <s v="-"/>
    <s v="-"/>
    <s v="・CHAIN鬆弛部位的可視化_x000a_・LINE SHAFT駆動部的可視化_x000a_　　　　　　　※（2014/7/24追記）"/>
    <x v="0"/>
    <s v="完了"/>
    <s v="完了"/>
    <s v="完了"/>
    <s v="完了"/>
    <s v="-"/>
    <s v="-"/>
    <s v="CLOSE"/>
    <s v="CLOSE"/>
    <n v="1"/>
    <m/>
  </r>
  <r>
    <n v="1406"/>
    <x v="3"/>
    <x v="0"/>
    <x v="3"/>
    <s v="蔵光"/>
    <s v="機械系"/>
    <s v="C/V"/>
    <x v="0"/>
    <s v="\\172.18.154.188\adt_public\08_部門情報\8552_素板製造-設備技術\【設備技術修繕紀錄】\03機械\各窯情報資料\20140522 CF本線段ROLL停止--各窯橫展開2014.0606.xls"/>
    <m/>
    <s v="・CHAIN断裂異常_x000a_  (2014/05/22)"/>
    <s v="・漏掉冷修後、初期伸長等的点検・確認_x000a_"/>
    <s v="・CHAIN GUIDE的改造"/>
    <s v="初回"/>
    <m/>
    <m/>
    <m/>
    <s v="要"/>
    <s v="要"/>
    <s v="要"/>
    <s v="要"/>
    <s v="要"/>
    <s v="-"/>
    <s v="-"/>
    <s v="・CHAIN GUIDE的改造"/>
    <x v="0"/>
    <s v="完了"/>
    <s v="完了"/>
    <s v="完了"/>
    <s v="完了"/>
    <s v="-"/>
    <s v="-"/>
    <s v="CLOSE"/>
    <s v="CLOSE"/>
    <n v="1"/>
    <m/>
  </r>
  <r>
    <n v="1407"/>
    <x v="3"/>
    <x v="0"/>
    <x v="4"/>
    <s v="万代"/>
    <s v="機械系"/>
    <s v="C/V"/>
    <x v="0"/>
    <s v="ー"/>
    <m/>
    <s v="・増速SHAFT折損"/>
    <s v="・強度不足"/>
    <s v="・本線増速立起部的CV-Roll SHAFT材質由SS400 25φ變更為SCM435  40φ"/>
    <s v="再発"/>
    <n v="120"/>
    <n v="0"/>
    <m/>
    <s v="要"/>
    <s v="要"/>
    <s v="要"/>
    <s v="要"/>
    <s v="要"/>
    <s v="-"/>
    <s v="-"/>
    <s v="・更換SHAFT材質変更的roll"/>
    <x v="0"/>
    <s v="完了"/>
    <s v="完了"/>
    <s v="完了"/>
    <s v="完了"/>
    <s v="-"/>
    <m/>
    <s v="CLOSE"/>
    <s v="CLOSE"/>
    <n v="1"/>
    <s v="方針CLOSE（冷修対応、来年費用など）"/>
  </r>
  <r>
    <n v="1408"/>
    <x v="4"/>
    <x v="0"/>
    <x v="4"/>
    <s v="鄭吉勝"/>
    <s v="機械系"/>
    <s v="C/V"/>
    <x v="0"/>
    <s v="ー"/>
    <m/>
    <s v="2Br増速C/V SHAFT破損異常"/>
    <s v="・強度不足"/>
    <s v="・由於現在R5加工的東西變為主流所以實施横展開。(入荷状況要確認）"/>
    <s v="再発"/>
    <m/>
    <n v="2.8"/>
    <m/>
    <s v="要"/>
    <s v="要"/>
    <s v="要"/>
    <s v="要"/>
    <s v="要"/>
    <s v="-"/>
    <s v="-"/>
    <s v="・更換為SHAFT材質変更的roll_x000a_(個別駆動後連結駆動的第一支（増速No.5）→SCM435（shaft径維持現狀）　利用全窯工事日時進行更新)"/>
    <x v="0"/>
    <s v="完了"/>
    <s v="完了"/>
    <s v="完了"/>
    <s v="完了"/>
    <s v="-"/>
    <s v="-"/>
    <s v="CLOSE"/>
    <s v="CLOSE"/>
    <n v="1"/>
    <s v="方針CLOSE（冷修対応、来年費用など）"/>
  </r>
  <r>
    <n v="1409"/>
    <x v="5"/>
    <x v="0"/>
    <x v="5"/>
    <s v="鄭吉勝"/>
    <s v="電氣系"/>
    <s v="モーター"/>
    <x v="0"/>
    <s v="異常報告書（日文）共有フォルダ\其他\●AFK-OFF切#2LineX軸(電纜線焼毀)伺服機構異常-(C_E_J_K_Y_Z)CABLE Bear確認.xlsx"/>
    <m/>
    <s v="X軸（電纜線燒毀）伺服機構異常"/>
    <s v="・原因調查確認中！"/>
    <s v="・電纜線的更換。_x000a_・次回定修點檢確認"/>
    <s v="初回"/>
    <n v="165"/>
    <n v="615"/>
    <m/>
    <s v="要"/>
    <s v="要"/>
    <s v="要"/>
    <s v="要"/>
    <s v="要"/>
    <s v="要"/>
    <s v="要"/>
    <s v="・確認橫切機CABLEVEYOR_x000a_1.電纜線於CABLEVEYOR中排列是否整齊。_x000a_2.CABLEVEYOR中電纜線有無破損狀態。_x000a_3.CABLEVEYOR中電纜線有無皺摺或彎曲變形。_x000a_4.綑綁電纜線的線材（束帶）是否有斷掉。"/>
    <x v="0"/>
    <s v="完了"/>
    <s v="完了"/>
    <s v="完了"/>
    <s v="完了"/>
    <s v="完了"/>
    <s v="完了"/>
    <s v="CLOSE"/>
    <s v="CLOSE"/>
    <n v="1"/>
    <m/>
  </r>
  <r>
    <n v="1410"/>
    <x v="6"/>
    <x v="0"/>
    <x v="6"/>
    <s v="佐倉　　　　曾志宏"/>
    <s v="其它"/>
    <s v="C/V"/>
    <x v="2"/>
    <s v="ー"/>
    <m/>
    <s v="PAD捲起造成板厚計波形異常"/>
    <s v="PAD的末端剥落"/>
    <s v="・在PAD貼付作業標準書追加記載貼付方式的使用須知　　　　_x000a_・在設備点検作業標準書的PAD点検部位追加關於剥落的內容"/>
    <s v="再発"/>
    <n v="0"/>
    <n v="0"/>
    <m/>
    <s v="要"/>
    <s v="要"/>
    <s v="要"/>
    <s v="要"/>
    <s v="要"/>
    <s v="-"/>
    <s v="-"/>
    <s v="讓整備班、三交代看一遍発生状況的資料，也在巡檢時讓他們看Br板厚計下PAD末端部是否有剥落狀況。"/>
    <x v="0"/>
    <s v="完了"/>
    <s v="完了"/>
    <s v="完了"/>
    <s v="完了"/>
    <s v="-"/>
    <s v="-"/>
    <s v="CLOSE"/>
    <s v="CLOSE"/>
    <n v="1"/>
    <m/>
  </r>
  <r>
    <n v="1411"/>
    <x v="7"/>
    <x v="0"/>
    <x v="7"/>
    <s v="鄭吉勝"/>
    <s v="機械系"/>
    <s v="循環"/>
    <x v="2"/>
    <s v="異常報告書（日文）共有フォルダ\其他\20140718 KF循環系CVキャリアROLL磨損橫展開連絡.xlsx"/>
    <m/>
    <s v="KF循環系CV CARRIER ROLL磨損"/>
    <s v="・碎玻璃或粉塵堆積"/>
    <s v="・定期巡檢時發現CARRIER ROLL有碎玻璃堆積_x000a_  立即依賴機械G協助掃除_x000a_・制定聯絡的程序"/>
    <s v="初回"/>
    <n v="0"/>
    <n v="0"/>
    <m/>
    <s v="要"/>
    <s v="要"/>
    <s v="要"/>
    <s v="要"/>
    <s v="要"/>
    <s v="-"/>
    <s v="-"/>
    <s v="・CARRIER ROLL點檢對應流程說明。_x000a_・ 對應作業步驟說明。"/>
    <x v="0"/>
    <s v="完了"/>
    <s v="完了"/>
    <s v="完了"/>
    <s v="完了"/>
    <s v="-"/>
    <s v="-"/>
    <s v="CLOSE"/>
    <s v="CLOSE"/>
    <n v="1"/>
    <m/>
  </r>
  <r>
    <n v="1412"/>
    <x v="8"/>
    <x v="1"/>
    <x v="8"/>
    <s v="浅原"/>
    <s v="系統系"/>
    <s v="ACE"/>
    <x v="1"/>
    <s v="異常報告書（日文）共有フォルダ\其他\20140704HF　ACE通信異常.xlsx"/>
    <m/>
    <s v="ACE通信異常"/>
    <s v="LAN驅動程序問題"/>
    <s v="LAN驅動程序更新"/>
    <s v="初回"/>
    <n v="18"/>
    <n v="0"/>
    <m/>
    <s v="要"/>
    <s v="-"/>
    <s v="-"/>
    <s v="-"/>
    <s v="-"/>
    <s v="-"/>
    <s v="-"/>
    <s v="LAN驅動程序更新。_x000a_8/11再発。対策未定。"/>
    <x v="0"/>
    <s v="-"/>
    <s v="-"/>
    <s v="-"/>
    <s v="-"/>
    <s v="-"/>
    <s v="-"/>
    <s v="CLOSE"/>
    <s v="CLOSE"/>
    <n v="1"/>
    <m/>
  </r>
  <r>
    <n v="1413"/>
    <x v="9"/>
    <x v="0"/>
    <x v="3"/>
    <s v="俊良"/>
    <s v="機械系"/>
    <s v="C/V"/>
    <x v="0"/>
    <s v="異常報告書（日文）共有フォルダ\其他\20140716CF  RB採板CV7 ベアリング異常.xlsx"/>
    <m/>
    <s v=" BEARING破損異常"/>
    <s v="・RB LINE的CV点検作業有在定期項目中，雖然有進行点検但是從_x000a_安全柵欄外以目視点検，所以沒能発現"/>
    <s v="・点検頻度変更（点検無し→ＪＣ時/工事日点検）_x000a_・該部位的可視化"/>
    <s v="初回"/>
    <n v="90"/>
    <n v="50"/>
    <m/>
    <s v="-"/>
    <s v="要"/>
    <s v="要"/>
    <s v="-"/>
    <s v="-"/>
    <s v="-"/>
    <s v="-"/>
    <s v="等待設技見解（CF預定進行BEARING2層化的測試　～8/末）"/>
    <x v="1"/>
    <s v="完了"/>
    <s v="完了"/>
    <s v="-"/>
    <s v="-"/>
    <s v="-"/>
    <s v="-"/>
    <s v="CLOSE"/>
    <s v="CLOSE"/>
    <n v="1"/>
    <m/>
  </r>
  <r>
    <n v="1414"/>
    <x v="10"/>
    <x v="0"/>
    <x v="9"/>
    <s v="炳興"/>
    <s v="電氣系"/>
    <s v="循環"/>
    <x v="2"/>
    <s v="異常報告書（日文）共有フォルダ\其他\20140805  ZF包裝循環4 CULLET BC SLIP異常報告.xlsx"/>
    <m/>
    <s v="上游軸承部Slip  Sensor感度不良"/>
    <s v="1.Sensor處玻璃粉塵堆積                     2.Sensor感應位置不佳 "/>
    <s v="1.工事日定期清掃(清掃頻度討論待)                   2.工事日全數Sensor感應距離確認(8/14) "/>
    <s v="初回"/>
    <n v="0"/>
    <n v="0"/>
    <m/>
    <s v="要"/>
    <s v="要"/>
    <s v="要"/>
    <s v="要"/>
    <s v="要"/>
    <s v="-"/>
    <s v="-"/>
    <s v="1.工事日定期清掃(清掃頻度討論待)                   2.工事日全數Sensor感應距離確認(8/14) "/>
    <x v="0"/>
    <s v="完了"/>
    <s v="完了"/>
    <s v="完了"/>
    <s v="完了"/>
    <s v="-"/>
    <s v="-"/>
    <s v="CLOSE"/>
    <s v="CLOSE"/>
    <n v="1"/>
    <m/>
  </r>
  <r>
    <n v="1415"/>
    <x v="11"/>
    <x v="3"/>
    <x v="10"/>
    <s v="浅原"/>
    <s v="機械系"/>
    <s v="C/V"/>
    <x v="1"/>
    <s v="異常報告書（中文）共有フォルダ\201408以降\20140702GF B-LINE FT部引込CV驅動鏈條斷裂.xls"/>
    <m/>
    <s v="駆動CHAIN接頭部破損"/>
    <s v="接頭的定期更換延遅"/>
    <s v="徹底實施定期更換，使用CHAIN更換清冊。"/>
    <s v="初回"/>
    <n v="0"/>
    <n v="161"/>
    <m/>
    <s v="要"/>
    <s v="要"/>
    <s v="要"/>
    <s v="要"/>
    <s v="要"/>
    <s v="要"/>
    <s v="-"/>
    <s v="日常点検、週末点検、工事日点検、異常時交換。檢討導入自動給油器(SIMALUBE)。實施1回/半年的定修。CHAIN更換記録以管理清冊作管理。"/>
    <x v="0"/>
    <s v="完了"/>
    <s v="完了"/>
    <s v="完了"/>
    <s v="完了"/>
    <s v="完了"/>
    <s v="-"/>
    <s v="CLOSE"/>
    <s v="CLOSE"/>
    <n v="1"/>
    <m/>
  </r>
  <r>
    <n v="1416"/>
    <x v="12"/>
    <x v="0"/>
    <x v="0"/>
    <s v="峯謀"/>
    <s v="電氣系"/>
    <s v="採板設備"/>
    <x v="2"/>
    <s v="異常報告書（中文）共有フォルダ\201407\20140721JF　採板ROBOT制御盤電源異常.xls"/>
    <m/>
    <s v="因對應瞬停用UPS的故障造成電源装置的保險絲破損，使得電源無法開啟。"/>
    <s v="UPS基板內部的電容器因為長時間過電壓。溫度過高的關係.電容器絕緣失效爆裂.導致UPS故障。"/>
    <s v="・UPS内、電容器耐電圧規格的変更請依賴業者進行更換。以更換後的部分來進行測試，如果沒有問題的話，就依序更換電容器。_x000a_・如果電容器更換前再次發生異常的話，以不會影響UPS電源的配線變更做対応。"/>
    <s v="初回"/>
    <n v="5"/>
    <n v="106"/>
    <m/>
    <s v="-"/>
    <s v="要"/>
    <s v="要"/>
    <s v="要"/>
    <s v="要"/>
    <s v="要"/>
    <s v="-"/>
    <s v="1.電氣測試中.待判定OK後將陸續展開交換作業。"/>
    <x v="1"/>
    <s v="完了"/>
    <s v="完了"/>
    <s v="完了"/>
    <s v="完了"/>
    <s v="完了"/>
    <s v="-"/>
    <s v="CLOSE"/>
    <s v="CLOSE"/>
    <n v="1"/>
    <s v="→最終評価はいつまでに出すの？それを決めないと進まない！！_x000a_→最終評価は電気G周さんよりOKとの連絡有り。_x000a_→J/K冷修導入横展開スケジュール計画有り。(指摘修繕計畫列入)一時CLOSE"/>
  </r>
  <r>
    <n v="1417"/>
    <x v="13"/>
    <x v="1"/>
    <x v="11"/>
    <s v="三路"/>
    <s v="機械系"/>
    <s v="P詰め機"/>
    <x v="1"/>
    <s v="異常報告書（中文）共有フォルダ\201408以降\20140805_AFK_FF_PL ChangerPL空PL衝突異常.xls"/>
    <m/>
    <s v="実際PL搬送用伺服的馬達連軸器的KEY脱落，造成実際PL搬送的停止位置偏移。"/>
    <s v="連軸器的KEY脱落"/>
    <s v="・KEY加工変更（AFK詢問中？）_x000a_・在実際PL搬送（払出側）追加停止位置確認PR"/>
    <s v="初回"/>
    <n v="13"/>
    <n v="350"/>
    <m/>
    <s v="-"/>
    <s v="要"/>
    <s v="要"/>
    <s v="要"/>
    <s v="-"/>
    <s v="-"/>
    <s v="-"/>
    <s v="・機械G点検後檢討対策_x000a_・在実際PL搬送（払出側）追加停止位置確認PR"/>
    <x v="1"/>
    <s v="完了"/>
    <s v="完了"/>
    <s v="完了"/>
    <s v="-"/>
    <s v="-"/>
    <s v="-"/>
    <s v="CLOSE"/>
    <s v="CLOSE"/>
    <n v="1"/>
    <m/>
  </r>
  <r>
    <n v="1418"/>
    <x v="14"/>
    <x v="1"/>
    <x v="12"/>
    <s v="浅原"/>
    <s v="電氣系"/>
    <s v="C/V"/>
    <x v="1"/>
    <s v="異常報告書（中文）共有フォルダ\201408以降\20140803  Glass檢知Senser異常.xls"/>
    <s v="異常報告書（中文）共有フォルダ\201408以降\20140803  Glass檢知Senser異常.xls"/>
    <s v="基板檢查結束後, 未正常移載至採板側, Though (直接通過)造成廢棄Loss（1枚）。之後還是間斷出現Though廢棄, 於是Line停機並呼出設技。"/>
    <s v="就解決了, 所以原因推測為反射板或Senser起霧的關係。"/>
    <s v="持續工事日定期點檢掃除。"/>
    <s v="初回"/>
    <n v="38"/>
    <n v="218"/>
    <m/>
    <s v="要"/>
    <s v="要"/>
    <s v="要"/>
    <s v="要"/>
    <s v="要"/>
    <s v="要"/>
    <s v="要"/>
    <s v="定期地清掃傳感器。_x000a_定期地調整傳感器的靈敏度。"/>
    <x v="0"/>
    <s v="完了"/>
    <s v="完了"/>
    <s v="完了"/>
    <s v="完了"/>
    <s v="完了"/>
    <s v="完了"/>
    <s v="CLOSE"/>
    <s v="CLOSE"/>
    <n v="1"/>
    <m/>
  </r>
  <r>
    <n v="1419"/>
    <x v="6"/>
    <x v="1"/>
    <x v="12"/>
    <s v="浅原"/>
    <s v="機械系"/>
    <s v="真空Pump"/>
    <x v="1"/>
    <s v="異常報告書（中文）共有フォルダ\201407\20140717GUT　OFF切NO1真空P力異常.xls"/>
    <s v="..\..\異常報告書(中文)\201407\●AFK-GUT OFF切#1真空Pump壓力異常-(C_E_J_K_Y_Z)真空Pump確認.xls"/>
    <s v="發生Glass吸著異常発生。真空Pump 由原本使用的#1切替到 #1#2同時使用，也無良化。切替至真空Pump#2單獨使用後 異常才解除。"/>
    <s v="碳片出現部分破損導致壓力低下。推測碳片的磨耗致使失衡, 並發生碳片破損。"/>
    <s v="更換真空Pump #1（7/18實施）。將真空Pump 安全柵内⇒安全柵外 以利保養。改善更換作業性（7/21完成）。檢討定期更換等預防措施可行性"/>
    <s v="初回"/>
    <n v="143"/>
    <n v="554"/>
    <m/>
    <s v="要"/>
    <s v="要"/>
    <s v="要"/>
    <s v="要"/>
    <s v="要"/>
    <s v="要"/>
    <s v="要"/>
    <s v="確認真空泵的檢查記錄。_x000a_確認真空泵的交換記錄。_x000a_確認真空泵的設置位置。"/>
    <x v="0"/>
    <s v="完了"/>
    <s v="完了"/>
    <s v="完了"/>
    <s v="完了"/>
    <s v="完了"/>
    <s v="完了"/>
    <s v="CLOSE"/>
    <s v="CLOSE"/>
    <n v="1"/>
    <m/>
  </r>
  <r>
    <n v="1420"/>
    <x v="15"/>
    <x v="0"/>
    <x v="9"/>
    <s v="浅原"/>
    <s v="檢查系"/>
    <s v="精査"/>
    <x v="2"/>
    <s v="異常報告書（中文）共有フォルダ\201408以降\複本 20140723ZF　精査ｼﾝｸﾗｲｱﾝﾄ用HUB異常報告.xls"/>
    <m/>
    <s v="精査thin client異常。T/P畫面上顯示『remote esktop 沒有接上 remote  computer』重新啟動精査判定SERVER,但無法登入。因為精査thin client用的HUB LED 燈號熄滅所以拔掉HUB的電源線後重新插上就回復正常了。之後異常就沒再發生過了。"/>
    <s v="①推測是HUB的電源線鬆脫。_x000a_②重要的檢查機附帶設備的維持管理不足。"/>
    <s v="原因①的對策_x000a_固定好HUB電源線,使其不鬆脫。_x000a_變更HUB的電源設置位置。_x000a_原因②的對策_x000a_實施詳查室的處理整頓。_x000a_為整備班的檢查表追加HUB確認項目。"/>
    <s v="初回"/>
    <n v="6"/>
    <n v="112"/>
    <m/>
    <s v="要"/>
    <s v="要"/>
    <s v="要"/>
    <s v="要"/>
    <s v="要"/>
    <s v="情報"/>
    <s v="情報"/>
    <s v="固定好HUB電源線,使其不鬆脫。_x000a_變更HUB的電源設置位置。_x000a_實施詳查室的處理整頓。_x000a_為整備班的檢查表追加HUB確認項目。"/>
    <x v="0"/>
    <s v="完了"/>
    <s v="完了"/>
    <s v="完了"/>
    <s v="完了"/>
    <s v="-"/>
    <s v="-"/>
    <s v="CLOSE"/>
    <s v="CLOSE"/>
    <n v="1"/>
    <m/>
  </r>
  <r>
    <n v="1421"/>
    <x v="16"/>
    <x v="1"/>
    <x v="13"/>
    <s v="浅原"/>
    <s v="機械系"/>
    <s v="C/V"/>
    <x v="1"/>
    <s v="異常報告書（中文）共有フォルダ\201408以降\20140806IF　本線CVロールシャフトエンドプレート脱落異常(中文).xls"/>
    <m/>
    <s v="巡檢發現到，本線CV Roll#238的驅動側，防止sprocket key鬆脫的end plate脫落，sprocket外移了10mm左右。呼出設備技術，Guillotine處理開始。修復完成。Guillotine解除。F1採版開始"/>
    <s v="冷修時的旋緊不足。因roll的連續回轉的震動，螺絲鬆脫、掉落。現在使用Nord-Lock墊圈的緣故，如果正確地鎖好的話，不太可能輕易地就鬆脫。"/>
    <s v="下次工事日時增強旋緊度　　　　　　　　　　　　　　　　　　　　　　　　　　　　　　　　　　　　　　　　　　　　　（在工事日之前，從點檢窗做目視點檢）"/>
    <s v="再発"/>
    <n v="35"/>
    <n v="952"/>
    <m/>
    <s v="情報"/>
    <s v="情報"/>
    <s v="情報"/>
    <s v="情報"/>
    <s v="情報"/>
    <s v="情報"/>
    <s v="情報"/>
    <s v="工事日時、檢查實施。增強旋緊度。　_x000a_能看見的化。_x000a_使用Nord-Lock墊圈。_x000a_8/6再発、対策未定。"/>
    <x v="1"/>
    <s v="-"/>
    <s v="-"/>
    <s v="-"/>
    <s v="-"/>
    <s v="-"/>
    <s v="-"/>
    <s v="CLOSE"/>
    <s v="CLOSE"/>
    <e v="#DIV/0!"/>
    <m/>
  </r>
  <r>
    <n v="1422"/>
    <x v="17"/>
    <x v="1"/>
    <x v="1"/>
    <s v="浅原"/>
    <s v="機械系"/>
    <s v="C/V"/>
    <x v="1"/>
    <s v="異常報告書（中文）共有フォルダ\201408以降\20140808LF　本線増速No 4No 5共用惰輪(Idler)固定Plate折損.xls"/>
    <m/>
    <s v="製造三交代發現惰輪Idler出現晃動情形。呼出設技機械Team, 確認時發現惰輪Ider的固定Plate折損。（雖然整個斷掉了, 但是沒有脫落還是一直回轉。）開啟Guillotine該處實施焊接補強生産再開"/>
    <s v="増速C/V＃4減速及＃5加速時、推測負荷集中在該處的惰輪Idler而斷裂。同樣規格的惰輪Idler目前使用在増速C/V＃5＃6間、増速C/V＃6＃7間、仍追加一片Plate並進行了焊接補強（LF建設時）"/>
    <s v="緊急對應內側追加一片Plate並進行焊接補強對策製作一整片的新的Plate、於下回工事日進行設置"/>
    <s v="初回"/>
    <n v="60"/>
    <n v="1234"/>
    <m/>
    <s v="-"/>
    <s v="-"/>
    <s v="-"/>
    <s v="-"/>
    <s v="要"/>
    <s v="-"/>
    <s v="-"/>
    <s v="KF 本線№4 C/V。_x000a_Idler軸的材質變更為SCM435。_x000a_（利用冷修工事進行）"/>
    <x v="1"/>
    <s v="-"/>
    <s v="-"/>
    <s v="-"/>
    <s v="完了"/>
    <s v="-"/>
    <s v="-"/>
    <s v="CLOSE"/>
    <s v="CLOSE"/>
    <n v="1"/>
    <m/>
  </r>
  <r>
    <n v="1423"/>
    <x v="18"/>
    <x v="3"/>
    <x v="10"/>
    <s v="浅原"/>
    <s v="電氣系"/>
    <s v="A/K"/>
    <x v="1"/>
    <s v="異常報告書（中文）共有フォルダ\201408以降\20140804  GF B-LINE洗浄機Air_Knife_INV異常.xls"/>
    <m/>
    <s v="B-LINE洗浄機Air_Knife_INV異常発生(2Br全採中, 因此無Loss)Thermal(積熱繼電器)跳脫無法復歸, 因此呼出設技實施Blower更換B-LINE刮傷檢查後開始採板"/>
    <s v="Blower_Motor過熱融解導致Bearing卡住、再加上Motor的熱度影響到　Motor冷却用Fan的樹脂Blade(葉片)融解※GF1　ON-TAS Start時(2008年～)起持續使用。　無更換&amp; Overhaul(大檢修)。"/>
    <s v="・毎月工事日更換2台備品, 並依序實施 Overhaul(大檢修)。(※9台+預備2台 約需4個月可全數更換)"/>
    <s v="初回"/>
    <n v="0"/>
    <n v="0"/>
    <m/>
    <s v="-"/>
    <s v="-"/>
    <s v="-"/>
    <s v="要"/>
    <s v="要"/>
    <s v="要"/>
    <s v="要"/>
    <s v="並依序實施 Overhaul。_x000a_（設備技術相談待）_x000a_ADT_x000a_OFF-TAS・・・1回/3年_x000a_ON-TAS・・・1回/冷修"/>
    <x v="1"/>
    <s v="-"/>
    <s v="-"/>
    <s v="完了"/>
    <s v="完了"/>
    <s v="完了"/>
    <s v="完了"/>
    <s v="CLOSE"/>
    <s v="CLOSE"/>
    <n v="1"/>
    <m/>
  </r>
  <r>
    <n v="1424"/>
    <x v="19"/>
    <x v="1"/>
    <x v="12"/>
    <s v="浅原"/>
    <s v="電氣系"/>
    <s v="水處理場電源供應器"/>
    <x v="1"/>
    <s v="異常報告書（中文）共有フォルダ\201408以降\20140731GUT　GUT水處理場電源供應器停止異常.xls"/>
    <m/>
    <s v="於GUT全產線純水發生桶槽缺水預報及缺水警報、產線依序停止。由於水處理場制御盤警報畫面之2B3T №2 PUMP有出現停止警報（№1PUMP稼働）、因此呼出設技。由於洗滌器的電源是由FF窯供給的，因此沒有停止。以臨時電源來讓純水桶槽得以往產線供給（生産再開）。制御盤内之電源供應器（1台）確認故障、更換為予備品。設備復舊。"/>
    <s v="由於主電源的制御盤電源發生停止因此警報沒能響起。由於使用壽命可達10年因此未進行更換。（DF：GUT　2005年8月量産開始）由於緊急用的純水Back Up供給手順未能準備妥當因此耽擱到生産之再開。"/>
    <s v="8/24　伴隨著DF3的冷修工事計劃於停電時將水處理場的電源供應器進行全數更換。其他、關於各產線之制御電源計畫藉由明年度的起業申請、依序進行更換。關於水處理場的警報因為對於人體、環境都有很顯著的影響、有依賴希望能從上位階層來發報，但得到的回覆是說很困難。（於設技再進行檢討）"/>
    <s v="初回"/>
    <n v="0"/>
    <n v="344"/>
    <m/>
    <s v="要"/>
    <s v="要"/>
    <s v="要"/>
    <s v="要"/>
    <s v="要"/>
    <s v="要"/>
    <s v="-"/>
    <s v="重要的設備的電源供應器。_x000a_計劃地更新。_x000a_協議設技決定。_x000a_※橫(側)展開連決定在擔當者會議上協議電G更新哪個設備。_x000a__x000a_2014/10/8_x000a_各設備のDC電源装置について、「優先順位」・「交換頻度」のリストを各ライン毎に電気Gが作成中。_x000a_"/>
    <x v="0"/>
    <s v="完了"/>
    <s v="完了"/>
    <s v="完了"/>
    <s v="完了"/>
    <s v="完了"/>
    <s v="-"/>
    <s v="CLOSE"/>
    <s v="CLOSE"/>
    <n v="1"/>
    <m/>
  </r>
  <r>
    <n v="1425"/>
    <x v="16"/>
    <x v="1"/>
    <x v="13"/>
    <s v="浅原"/>
    <s v="機械系"/>
    <s v="C/V"/>
    <x v="1"/>
    <s v="異常報告書（中文）共有フォルダ\201408以降\20140806IF　本線CVロールシャフトエンドプレート脱落異常(中文).xls"/>
    <m/>
    <s v="巡檢時發現本線増速CV_Roll驅動側防止Sprocket_Key脫落的End_Plate上面的兩支固定螺栓有一支已經脱落了、剩下一支也快要脱落了、Plate呈現不夠穩固的狀態。和上次的Roll同一支。※上午巡檢的部分確認沒有問題。呼出設技、開啟Guillotine H/O捨板處理。這次使用樂泰( LOCTITE) 來固定螺栓。復歸結束後。F1採板開始。"/>
    <s v="上回在8/6發生時、以確實進行螺栓増締鎖緊的對策、_x000a_再加上使用的已經是Nord-Lock的華司、但是螺栓還是鬆掉了。_x000a_原因調査中。"/>
    <s v="【緊急對策】_x000a_使用樂泰( LOCTITE) 來固定螺栓。_x000a_（包含同様的發生位置、持續由點檢口進行目視點檢）_x000a__x000a_【恒久對策】_x000a_現段階未決定。原因調査中。"/>
    <m/>
    <m/>
    <m/>
    <m/>
    <s v="情報"/>
    <s v="情報"/>
    <s v="情報"/>
    <s v="情報"/>
    <s v="情報"/>
    <s v="情報"/>
    <s v="情報"/>
    <s v="再発。原因不明。対策未定。"/>
    <x v="1"/>
    <s v="-"/>
    <s v="-"/>
    <s v="-"/>
    <s v="-"/>
    <s v="-"/>
    <s v="-"/>
    <s v="CLOSE"/>
    <s v="CLOSE"/>
    <e v="#DIV/0!"/>
    <m/>
  </r>
  <r>
    <n v="1426"/>
    <x v="20"/>
    <x v="1"/>
    <x v="8"/>
    <s v="浅原"/>
    <s v="系統系"/>
    <s v="ACE"/>
    <x v="1"/>
    <s v="異常報告書（中文）共有フォルダ\201408以降\20140811HF　ACE通信異常（再）.xls"/>
    <m/>
    <s v="ACE通信異常"/>
    <s v="懷疑PC內藏LAN CARD的能力不足。"/>
    <s v="擴張型NIC(LAN CARD)變更預定。"/>
    <s v="再発"/>
    <n v="0"/>
    <n v="0"/>
    <m/>
    <s v="情報"/>
    <s v="-"/>
    <s v="-"/>
    <s v="-"/>
    <s v="-"/>
    <s v="-"/>
    <s v="-"/>
    <s v="再発。_x000a_AFKの対策としては、擴張型NIC(LAN CARD)變更。_x000a_★ADT内のSiemens製PCでは発生していない事と（個体不良の疑い）、発生原因が特定出来ていない事から、ADTでは「情報」のみとする。（ADT電気）"/>
    <x v="1"/>
    <s v="-"/>
    <s v="-"/>
    <s v="-"/>
    <s v="-"/>
    <s v="-"/>
    <s v="-"/>
    <s v="CLOSE"/>
    <s v="CLOSE"/>
    <e v="#DIV/0!"/>
    <m/>
  </r>
  <r>
    <n v="1427"/>
    <x v="21"/>
    <x v="1"/>
    <x v="8"/>
    <s v="三路"/>
    <s v="電氣系"/>
    <s v="C/V"/>
    <x v="1"/>
    <s v="異常報告書（中文）共有フォルダ\201407\20140719HF　2Br紙巻CV驅動伺服馬達過負荷停止異常-中文.xls"/>
    <m/>
    <s v="紙巻C/V因伺服異常（過負荷）而停止。即使更換Motor・Amp・Relay・DC電源装置也沒有良化。※在Motor単体下負荷率低沒有發生異常。將伺服的Tuning模式由AUTO變更為MANUAL後良化。"/>
    <s v="由於Motor単独運転下負荷率低，所以假定是滾輪、惰輪的軸承劣化等機械性的要因。再加上Motor的Tuning模式為AUTO Tuning，所以累積負荷率造成異常。"/>
    <s v="Tuning模式由AUTO變更為MANUAL。"/>
    <s v="初回"/>
    <n v="0"/>
    <n v="0"/>
    <m/>
    <s v="-"/>
    <s v="-"/>
    <s v="-"/>
    <s v="-"/>
    <s v="-"/>
    <s v="-"/>
    <s v="-"/>
    <s v="因為AFK沒有找出根本的原因（為何負荷會變高?），所以ADT的方針就是什麼都不要做。_x000a_先看看伺服的AUTO Tuning的負荷状態再來應對。_x000a_雖然認為伺服馬達的負荷上好像有什麼大的負荷変動，但最終卻什麼都沒有發現。_x000a__x000a_擔心同様的事件時做MANUAL的設定是比較有利，但是負荷漸漸加重時AUTO則比較有利。_x000a_"/>
    <x v="1"/>
    <s v="-"/>
    <s v="-"/>
    <s v="-"/>
    <s v="-"/>
    <s v="-"/>
    <s v="-"/>
    <s v="CLOSE"/>
    <s v="CLOSE"/>
    <e v="#DIV/0!"/>
    <m/>
  </r>
  <r>
    <n v="1428"/>
    <x v="22"/>
    <x v="0"/>
    <x v="0"/>
    <s v="三路"/>
    <s v="電氣系"/>
    <s v="縦切機"/>
    <x v="2"/>
    <s v="異常報告書（中文）共有フォルダ\201408以降\20140827JF　№1縦切機停止異常.xls"/>
    <m/>
    <s v="採板中由於Frame上昇，造成沒有縦切線。另外也無法做TP的操作。_x000a_※沒有發出異常警報"/>
    <s v="Frame上昇・無法操作TP的原因_x000a_・由於PLC不知是什麼原因造成停止。_x000a_沒有異常警報的原因_x000a_・由於PLC停止造成警報無法出力。"/>
    <s v="・雜訊対策検討中（ADT電気）_x000a_・改造成以本線Master PLC來監視縦切機PLC，當PLC異常時由本線Master PLC來發出警報的soft。"/>
    <s v="初回"/>
    <n v="9"/>
    <n v="172"/>
    <m/>
    <s v="要"/>
    <s v="要"/>
    <s v="要"/>
    <s v="要"/>
    <s v="要"/>
    <s v="-"/>
    <s v="-"/>
    <s v="改造成即使在縦切機PLC發生異常時也能夠發出警報的soft。"/>
    <x v="0"/>
    <s v="完了"/>
    <s v="完了"/>
    <s v="完了"/>
    <s v="完了"/>
    <s v="-"/>
    <s v="-"/>
    <s v="CLOSE"/>
    <s v="CLOSE"/>
    <n v="1"/>
    <s v="方針CLOSE（KF/冷修中対応）←12/30完了"/>
  </r>
  <r>
    <n v="1429"/>
    <x v="23"/>
    <x v="0"/>
    <x v="3"/>
    <s v="蔵光"/>
    <s v="機械系"/>
    <s v="SMAP"/>
    <x v="2"/>
    <s v="異常報告書（中文）共有フォルダ\201408以降\20140830CF　L側SMAP動作異常.xls"/>
    <m/>
    <s v="三交代聯絡L側SMAP動作異常。整備進行確認懷疑電磁閥損壞，聯絡電氣機械進行對應。三交代協助耳部拿取，進行電磁閥更換。更換完畢經過動作測試與採板測試異常再發。將氣壓缸32號潤滑油開啟後，進行動作測試。測試OK，恢復SMAP採板。觀察無再發。"/>
    <s v="更換電磁閥後異常再發。進行32號潤滑油的給油調整後，動作異常良化。此處氣壓缸潤滑油平時是關閉沒有使用的狀態。因此造成此次氣壓缸潤滑不足進而造成SMAP動作異常。不使用的理由是在消音器的出風口會有油汙噴濺的可能。會有品質上的疑慮。"/>
    <s v="更換電磁閥與開啟32號潤滑油 (暫時對應-機械、電氣)。改善32號潤滑油使用方式。平時不使用=&gt;1次/2週 (每次開啟8小時) (頻度可再檢討)電磁閥消音器使用吸油棉包覆防止潤滑油噴濺。"/>
    <s v="初回"/>
    <n v="0"/>
    <n v="113"/>
    <m/>
    <s v="-"/>
    <s v="要"/>
    <s v="要"/>
    <s v="要"/>
    <s v="要"/>
    <s v="-"/>
    <s v="-"/>
    <s v="①於整備日常點檢表追記 Lubricator給油器相關管理項目（Oil殘量、開度Dial數値、給油）。_x000a_②教育整備人員Lubricator給油器的作用。_x000a_③設置Lubricator給油器的設備需全數設置Exhaust Cleaner （油霧回収機器）。（ADT全窯）（對象設備）本線SMAP、本線GATE_Shutter、FT/引入/BB PAD部。"/>
    <x v="1"/>
    <s v="完了"/>
    <s v="完了"/>
    <s v="完了"/>
    <s v="完了"/>
    <s v="-"/>
    <s v="-"/>
    <s v="CLOSE"/>
    <s v="CLOSE"/>
    <n v="1"/>
    <s v="Y/Eはどうするの？_x000a_→YF確認中。_x000a_→EFは2Brのみ残っている。（12月中に完了させます。）"/>
  </r>
  <r>
    <n v="1430"/>
    <x v="24"/>
    <x v="1"/>
    <x v="8"/>
    <s v="三路"/>
    <s v="機械系"/>
    <s v="紙巻機"/>
    <x v="1"/>
    <s v="異常報告書（中文）共有フォルダ\201408以降\20140821HF　IZUMI産業製 紙巻機切刀上刃LM_Guide固定螺栓折損異常.xls"/>
    <m/>
    <s v="由於Cutter的紙切不良進行點檢時，發現將Cutter的上刀刃固定在LM Guide處的螺栓折損。由於螺栓更換2天後還是發生同様的異常，因此做Cutter Unit的更換。"/>
    <s v="一直以來，上刀刃和下刀刃的上下是以下刀刃側的Liner調整，由於下刀刃的調整量已經用盡，因此在上刀刃側LM Guide處加入Liner做調整，造成Cylinder Piston(汽缸活塞)的負荷。"/>
    <s v="・發現左右Cylinder的昇降時間點有明顯錯開時，就進行Cylinder点検而不要勉強去調整。_x000a_・關於Cutter的紙切，下刀刃的調整量用盡時，就做Cutter Unit本体的更換。"/>
    <s v="初回"/>
    <n v="0"/>
    <n v="0"/>
    <m/>
    <s v="-"/>
    <s v="-"/>
    <s v="-"/>
    <s v="要"/>
    <s v="要"/>
    <s v="要"/>
    <s v="-"/>
    <s v="・下次工事日進行CYL及LM Guide的点検。_x000a_・点検後Cutter昇降動作如果有異常的話，請依賴機械做CYL的確認，製造方面不要勉強去做調整。_x000a_"/>
    <x v="1"/>
    <s v="-"/>
    <s v="-"/>
    <s v="完了"/>
    <s v="完了"/>
    <s v="完了"/>
    <s v="-"/>
    <s v="CLOSE"/>
    <s v="CLOSE"/>
    <n v="1"/>
    <m/>
  </r>
  <r>
    <n v="1431"/>
    <x v="25"/>
    <x v="0"/>
    <x v="4"/>
    <s v="万代"/>
    <s v="機械系"/>
    <s v="採板設備"/>
    <x v="2"/>
    <s v="異常報告書（中文）共有フォルダ\201408以降\20140902EF 6P採板RB紙掴みシリンダー異常rev.1.xls"/>
    <m/>
    <s v="6:24 6POS 採板ROBOT發生紙抓動作異常。6:30 切替2Bｒ全採。6:40 確認到6POS左上紙抓CYL脫落。呼出整備。7:10 6POS左上部 紙抓CYL交換作業開始。7:40 CYL更換後、進行試板流及CYL動作速度調整。8:15 1Bｒ恢復全採"/>
    <m/>
    <s v="壓力設定在0.13Mpa。預定變更CYL型式  MGPL12→MGPM12(額定扭矩up）"/>
    <s v="再発"/>
    <n v="6"/>
    <n v="29"/>
    <m/>
    <s v="-"/>
    <s v="要"/>
    <s v="要"/>
    <s v="-"/>
    <s v="要"/>
    <s v="-"/>
    <s v="-"/>
    <s v="壓力設定在0.13Mpa。預定變更CYL型式  MGPL12→MGPM12(額定扭矩up）(結論）0.20Mpaで使用することでCLOSE"/>
    <x v="1"/>
    <s v="完了"/>
    <s v="完了"/>
    <s v="-"/>
    <s v="完了"/>
    <s v="-"/>
    <s v="-"/>
    <s v="CLOSE"/>
    <s v="CLOSE"/>
    <n v="1"/>
    <m/>
  </r>
  <r>
    <n v="1432"/>
    <x v="26"/>
    <x v="0"/>
    <x v="6"/>
    <s v="仕明"/>
    <s v="機械系"/>
    <s v="SMAP"/>
    <x v="2"/>
    <s v="異常報告書（中文）共有フォルダ\201408以降\20140910 YF 包裝 R側 SMAP異常報告書.xls"/>
    <m/>
    <s v="時規皮帶劣化，導致作動不良"/>
    <m/>
    <s v="1.進行L側SMAP時規皮帶及調速閥點檢(橫展開)。2.平時SMAP作動速度發生變化時立即進行調整，若無法調整連絡機械人員進行確認  3.CYLINDER交換時連同調速閥也一倂更換                "/>
    <s v="初回"/>
    <n v="3"/>
    <n v="92"/>
    <m/>
    <s v="要"/>
    <s v="要"/>
    <s v="要"/>
    <s v="要"/>
    <s v="要"/>
    <s v="-"/>
    <s v="-"/>
    <s v="1.進行L側SMAP時規皮帶及調速閥點檢(橫展開)。2.平時SMAP作動速度發生變化時立即進行調整，若無法調整連絡機械人員進行確認  3.CYLINDER更換時連同調速閥也一倂更換  "/>
    <x v="0"/>
    <s v="完了"/>
    <s v="完了"/>
    <s v="完了"/>
    <s v="完了"/>
    <s v="-"/>
    <s v="-"/>
    <s v="CLOSE"/>
    <s v="CLOSE"/>
    <n v="1"/>
    <m/>
  </r>
  <r>
    <n v="1433"/>
    <x v="27"/>
    <x v="3"/>
    <x v="5"/>
    <s v="三路"/>
    <s v="機械系"/>
    <s v="C/V"/>
    <x v="1"/>
    <s v="異常報告書（中文）共有フォルダ\201408以降\20140907TDS2 搬送異常Trouble報告.xls"/>
    <s v="O:\00 製造一部共通\横展開確認\設備異常報告\異常報告書(日文)\201408以降\ADT OFF切機擴出CV驅動惰輪.xls"/>
    <s v="由於皮帶摩耗　導致鐵絲呈現外露状態　因此進行皮帶更換。由於搬送皮帶偏移到Pulley突出部位的上方、因接觸而摩耗"/>
    <m/>
    <s v="做為預防措置、確認皮帶摩耗状態時若發現偏移狀況、需隨時進行Pulley的對芯調整"/>
    <s v="初回"/>
    <n v="180"/>
    <n v="0"/>
    <m/>
    <s v="-"/>
    <s v="-"/>
    <s v="-"/>
    <s v="-"/>
    <s v="-"/>
    <s v="-"/>
    <s v="要"/>
    <s v="做為預防措置、確認皮帶摩耗状態時若發現偏移狀況、需隨時進行Pulley的對芯調整"/>
    <x v="1"/>
    <s v="-"/>
    <s v="-"/>
    <s v="-"/>
    <s v="-"/>
    <s v="-"/>
    <s v="完了"/>
    <s v="CLOSE"/>
    <s v="CLOSE"/>
    <n v="1"/>
    <m/>
  </r>
  <r>
    <n v="1434"/>
    <x v="28"/>
    <x v="3"/>
    <x v="12"/>
    <s v="三路"/>
    <s v="機械系"/>
    <s v="紙巻機"/>
    <x v="1"/>
    <s v="異常報告書（中文）共有フォルダ\201408以降\20140824GUT　GUT3紙機送紙偏移異常.xls"/>
    <m/>
    <s v="因出紙皮帶Servo Amp（過負荷）而發生異常停止。確認驅動部時發現馬達温度異常升高。"/>
    <s v="確認到№1、№7 皮帶（兩端）偏移並接觸到側邊的護蓋、引起馬達過負載。"/>
    <s v="與設技檢討中"/>
    <s v="初回"/>
    <n v="160"/>
    <n v="2697"/>
    <m/>
    <s v="-"/>
    <s v="-"/>
    <s v="-"/>
    <s v="要"/>
    <s v="要"/>
    <s v="要"/>
    <s v="-"/>
    <s v="進行異常報告書的互閱，並針對紙排出Belt的伺服有過負荷異常時及紙有傾斜被捲的状況時，教育現場人員可能是送紙Belt發生偏移。"/>
    <x v="1"/>
    <s v="-"/>
    <s v="-"/>
    <s v="完了"/>
    <s v="完了"/>
    <s v="完了"/>
    <s v="-"/>
    <s v="CLOSE"/>
    <s v="CLOSE"/>
    <n v="1"/>
    <m/>
  </r>
  <r>
    <n v="1435"/>
    <x v="29"/>
    <x v="1"/>
    <x v="12"/>
    <s v="三路"/>
    <s v="電氣系"/>
    <s v="移載設備"/>
    <x v="1"/>
    <s v="異常報告書（中文）共有フォルダ\201408以降\20140826GUT　OFF切3上流移載機異常.xls"/>
    <m/>
    <s v="中班在進行事前準備時, 進行設備運轉, 並投入刮傷檢查用的樣品, 此時, 上流側№1移載機（Master、Slave兩者）Servo發生異常無法復歸, 因此呼出設技（電氣T）。"/>
    <s v="計畫於OFF切№1～№3『搬送C/V相關參數變更』並進行作業。由於OFF切№1及2是在生産中實施的, 變更後也無設備上的異常。原本打算№3也同様要重寫『搬送C/V參數』,但是誤操作變更了上流№1移載機（Splave側）的參數。此重寫作業並未事先聯絡製造, 另外因為產線計畫停止中,所以沒有確認動作就結束此作業。"/>
    <s v="因為PLC Soft裡面有同様的回路, 導致誤操作, 變更了移載機的參數, 為了防止弄錯 軸No.的位置, 會直接在PLC Soft内進行軸№表示以防止失誤。"/>
    <s v="初回"/>
    <n v="0"/>
    <n v="0"/>
    <m/>
    <s v="情報"/>
    <s v="情報"/>
    <s v="情報"/>
    <s v="情報"/>
    <s v="情報"/>
    <s v="情報"/>
    <s v="要"/>
    <s v="Soft變更時製造的立會及不要忘記聯絡的事項，已向ADT設技再次依賴完畢。_x000a__x000a_"/>
    <x v="1"/>
    <s v="-"/>
    <s v="-"/>
    <s v="-"/>
    <s v="-"/>
    <s v="-"/>
    <s v="完了"/>
    <s v="CLOSE"/>
    <s v="CLOSE"/>
    <n v="1"/>
    <m/>
  </r>
  <r>
    <n v="1436"/>
    <x v="30"/>
    <x v="3"/>
    <x v="12"/>
    <s v="三路"/>
    <s v="機械系"/>
    <s v="移載設備"/>
    <x v="1"/>
    <s v="異常報告書（中文）共有フォルダ\201408以降\20140912 WIT1　上流移載機旋回異常.xls"/>
    <s v="異常報告書（中文）共有フォルダ\201408以降\TAS 自動線移載機固定螺絲寫真及OFF原點標示寫真.xlsx"/>
    <s v="G8→G7.5JC之後, 上流移載機發生吸著異常。在無板裂、基板亦無異常的狀態下, 移載機旋回之後, 未停在原本應該停止的位置上確認過旋回位置的指令之後, 「90度」的設定沒有問題, 但是旋回不足, 只有回轉了約87度左右"/>
    <s v="原因不明"/>
    <s v="強調mark標示方式, 即使從旋回部的安全柵外面也可看到旋回位置並定時確認   （每小時）"/>
    <s v="初回"/>
    <n v="60"/>
    <n v="1086"/>
    <m/>
    <s v="-"/>
    <s v="-"/>
    <s v="-"/>
    <s v="-"/>
    <s v="-"/>
    <s v="要"/>
    <s v="-"/>
    <s v="雖然原因不明，但要確認Robot Hand裝設處是否有Mark標示。"/>
    <x v="1"/>
    <s v="-"/>
    <s v="-"/>
    <s v="-"/>
    <s v="-"/>
    <s v="完了"/>
    <s v="-"/>
    <s v="CLOSE"/>
    <s v="CLOSE"/>
    <n v="1"/>
    <m/>
  </r>
  <r>
    <n v="1437"/>
    <x v="31"/>
    <x v="3"/>
    <x v="10"/>
    <s v="三路"/>
    <s v="機械系"/>
    <s v="循環"/>
    <x v="1"/>
    <s v="O:\00 製造一部共通\横展開確認\設備異常報告\異常報告書(中文)\201408以降\20140908GF No.2循環CV(Crusher前)Pully Shaft斷裂.xls"/>
    <m/>
    <s v="循環巡檢時，發現#2CV Tail pully的Shaft斷裂狀況下在進行C/V回転。利用設技(工作)呼出対応進行予備Pully的更換"/>
    <s v="推測是Belt張力過緊造成疲乏破壊。"/>
    <s v="Belt張力調整一斉做修正及實施Shaft和Drum接合部分的目視点検。_x000a_但是此次断裂的部分是Drum内部，所以無法做同一處的点検，因此變成只點檢外側。"/>
    <s v="初回"/>
    <n v="0"/>
    <n v="0"/>
    <m/>
    <s v="要"/>
    <s v="要"/>
    <s v="要"/>
    <s v="要"/>
    <s v="要"/>
    <s v="-"/>
    <s v="-"/>
    <s v="・在工事日等點檢各Belt的張力是否過緊。"/>
    <x v="0"/>
    <s v="完了"/>
    <s v="完了"/>
    <s v="完了"/>
    <s v="完了"/>
    <s v="-"/>
    <s v="-"/>
    <s v="CLOSE"/>
    <s v="CLOSE"/>
    <n v="1"/>
    <m/>
  </r>
  <r>
    <n v="1438"/>
    <x v="32"/>
    <x v="0"/>
    <x v="9"/>
    <s v="佐倉"/>
    <s v="機械系"/>
    <s v="横切り機"/>
    <x v="2"/>
    <s v="ー"/>
    <m/>
    <s v="BUR Base上裝設的螺母鬆脫掉下。"/>
    <s v="有裝上Nord-Lock washers但鬆脫。原因不明"/>
    <s v="実施鎖緊。"/>
    <s v="初回"/>
    <n v="0"/>
    <n v="0"/>
    <m/>
    <s v="-"/>
    <s v="要"/>
    <s v="要"/>
    <s v="-"/>
    <s v="要"/>
    <s v="-"/>
    <s v="-"/>
    <s v="確認是否鬆脫及鎖緊"/>
    <x v="1"/>
    <s v="完了"/>
    <s v="完了"/>
    <s v="-"/>
    <s v="完了"/>
    <s v="-"/>
    <s v="-"/>
    <s v="CLOSE"/>
    <s v="CLOSE"/>
    <n v="1"/>
    <m/>
  </r>
  <r>
    <n v="1439"/>
    <x v="33"/>
    <x v="3"/>
    <x v="10"/>
    <s v="鄭吉勝"/>
    <s v="機械系"/>
    <s v="A/K"/>
    <x v="1"/>
    <s v="異常報告書（中文）共有フォルダ\201408以降\20140913GF B-LINE洗淨機風刀INV異常-1.xls"/>
    <m/>
    <s v="9/2工事日針對上一回發生的INV異常對策, 由設技進行O/H (Overhaul)的Blower馬達更換，9/13 00:00巡檢時確認到Blower馬達的異音變大，04:55INV異常警報發出, Line停止。"/>
    <s v="INV馬達的Impeller (葉片)和Casing的間距調整不足實施O/H (Overhaul)作業時, 用來調整間距的Liner墊片不見了, 所以未經過適當的間距調整（一般設定在1mm左右的間距）。再加上只有O/H作業經歷比較淺的作業者所實施。"/>
    <s v="1.針對本Blower的Overhaul翻修對象零件及其整備要件加以明確化製作整備手順書。_x000a_2.向設技(工作)人員針對此異常內容宣導並教育。_x000a_3.如果作業人員對於這項整備作業的經驗較淺, 需由主任指示, 與更有經驗的人員一同作業。"/>
    <s v="再発"/>
    <n v="235"/>
    <n v="147"/>
    <m/>
    <s v="情報"/>
    <s v="情報"/>
    <s v="情報"/>
    <s v="情報"/>
    <s v="情報"/>
    <s v="情報"/>
    <s v="情報"/>
    <s v="設備技術O/H (Overhaul)翻修過必須再一次確認安裝後有無異常聲音及奇怪的地方"/>
    <x v="1"/>
    <s v="-"/>
    <s v="-"/>
    <s v="-"/>
    <s v="-"/>
    <s v="-"/>
    <s v="-"/>
    <s v="CLOSE"/>
    <s v="CLOSE"/>
    <e v="#DIV/0!"/>
    <m/>
  </r>
  <r>
    <n v="1440"/>
    <x v="34"/>
    <x v="3"/>
    <x v="10"/>
    <s v="鄭吉勝"/>
    <s v="電氣系"/>
    <s v="PAM"/>
    <x v="1"/>
    <s v="異常報告書（中文）共有フォルダ\201408以降\20140918GF TOM3-PAM通信異常.xls"/>
    <m/>
    <s v="TOM3檢查機PAM通信異常"/>
    <s v="・PAM精査ServerCPU故障_x000a_最近GF出現TOM3　WI　PAM　TOM3　PAM通信異常散發，但是每次會自動復歸 or 重新啟動 HOSTPC、識別PC、畫處PC就能復歸。_x000a_・設技調查後原因不明。_x000a_2014/9/2工事日重新啟動PAM精査Server之後, 就沒有再發生過了, 很可能是PAM精査Server故障的前兆。"/>
    <s v="・PAM精査Server故障時的預防對策, 進行了預備PAM精査Server的精査T/P 面板的設定。(因為只要變更Server, 設定就會出現Default。)"/>
    <s v="初回"/>
    <n v="170"/>
    <n v="311"/>
    <m/>
    <s v="情報"/>
    <s v="情報"/>
    <s v="情報"/>
    <s v="情報"/>
    <s v="情報"/>
    <s v="情報"/>
    <s v="情報"/>
    <s v="・為硬體上的故障, Server必須要有預備機_x000a_・TOM3精査設定畫面資料保存（生產推進課）"/>
    <x v="1"/>
    <s v="-"/>
    <s v="-"/>
    <s v="-"/>
    <s v="-"/>
    <s v="-"/>
    <s v="-"/>
    <s v="CLOSE"/>
    <s v="CLOSE"/>
    <e v="#DIV/0!"/>
    <m/>
  </r>
  <r>
    <n v="1441"/>
    <x v="35"/>
    <x v="0"/>
    <x v="4"/>
    <s v="万代"/>
    <s v="機械系"/>
    <s v="C/V"/>
    <x v="0"/>
    <s v="異常報告書（中文）共有フォルダ\201408以降\20141007EF 2Br引込CVﾁｪｰﾝ（ｾﾝｻｰ検出ﾌﾟﾚｰﾄ部ｼﾞｮｲﾝﾄﾋﾟﾝ）折損.xls"/>
    <m/>
    <s v="2Br引入C/V3?條（Senser檢出Plate部Joint Pin）折損"/>
    <s v="但此折損處的鍊條、Joint Pin, 自從EF建設（2007年）以後為期7年內完全沒有更換過。"/>
    <s v="定期於每次冷修進行更換。針對鍊條生鏽、潤滑油乾掉、震動等狀況 可能會導致 鍊條斷裂的危險性進行教育訓練。"/>
    <s v="初回"/>
    <n v="10"/>
    <n v="257"/>
    <m/>
    <s v="情報"/>
    <s v="要"/>
    <s v="要"/>
    <s v="情報"/>
    <s v="情報"/>
    <s v="-"/>
    <s v="-"/>
    <s v="確認於每次冷修進行更換。確保予備品。"/>
    <x v="1"/>
    <s v="完了"/>
    <s v="完了"/>
    <s v="-"/>
    <s v="-"/>
    <s v="-"/>
    <s v="-"/>
    <s v="CLOSE"/>
    <s v="CLOSE"/>
    <n v="1"/>
    <m/>
  </r>
  <r>
    <n v="1442"/>
    <x v="36"/>
    <x v="1"/>
    <x v="13"/>
    <s v="鄭吉勝"/>
    <s v="檢查系"/>
    <s v="TOM3"/>
    <x v="1"/>
    <s v="異常報告書（中文）共有フォルダ\201408以降\20141002IF　TOM3畫像處理PC當機散發異常.xls"/>
    <m/>
    <s v="TOM3画像処理PC Freeze散発異常"/>
    <s v="6chBOX異常的可能性很高"/>
    <s v="因為還未掌握到確切的原因, 預定下回工事日將拆下來的6chBOX連接到目前未使用的NET外的畫像處理PC, 以確認並重現當時的現象"/>
    <s v="初回"/>
    <n v="0"/>
    <n v="136"/>
    <m/>
    <s v="情報"/>
    <s v="情報"/>
    <s v="情報"/>
    <s v="情報"/>
    <s v="情報"/>
    <s v="-"/>
    <s v="-"/>
    <s v="待ENG原因調查及再現性確認"/>
    <x v="1"/>
    <s v="-"/>
    <s v="-"/>
    <s v="-"/>
    <s v="-"/>
    <s v="-"/>
    <s v="-"/>
    <s v="CLOSE"/>
    <s v="CLOSE"/>
    <e v="#DIV/0!"/>
    <m/>
  </r>
  <r>
    <n v="1443"/>
    <x v="37"/>
    <x v="1"/>
    <x v="11"/>
    <s v="三路"/>
    <s v="檢查系"/>
    <s v="WI"/>
    <x v="1"/>
    <s v="異常報告書（中文）共有フォルダ\201408以降\20141008_AFK_FF_WI検査機#15Camera異常.xls"/>
    <m/>
    <s v="・発生SP-RANK「T」。#15 CAMERA光量波形變異常高的状態。"/>
    <s v="・原因不明"/>
    <s v="・由於原因不明所以沒有対策。"/>
    <s v="初回"/>
    <n v="0"/>
    <n v="0"/>
    <m/>
    <s v="情報"/>
    <s v="情報"/>
    <s v="情報"/>
    <s v="情報"/>
    <s v="情報"/>
    <s v="-"/>
    <s v="-"/>
    <s v="・情報共有_x000a_※發生同様事例時，希望能夠利用纜線更換等來找出原因處。"/>
    <x v="1"/>
    <s v="-"/>
    <s v="-"/>
    <s v="-"/>
    <s v="-"/>
    <s v="-"/>
    <s v="-"/>
    <s v="CLOSE"/>
    <s v="CLOSE"/>
    <e v="#DIV/0!"/>
    <m/>
  </r>
  <r>
    <n v="1444"/>
    <x v="38"/>
    <x v="1"/>
    <x v="8"/>
    <s v="三路"/>
    <s v="電氣系"/>
    <s v="反転設備"/>
    <x v="1"/>
    <s v="異常報告書（中文）共有フォルダ\201408以降\20141012 HF 2Br反轉移載Robot停止 疑似Servo Encorder異常.xls"/>
    <m/>
    <s v="・Robot Pendant Controller零星發生「1326:R軸編碼器絕對異常」。更換R軸的伺服馬達後就無異常。"/>
    <s v="・推測因經年劣化造成伺服馬達的編碼器異常。"/>
    <s v="・更換伺服馬達_x000a_※再発時予定更換機内的Harness。"/>
    <s v="初回"/>
    <n v="0"/>
    <n v="0"/>
    <m/>
    <s v="情報"/>
    <s v="情報"/>
    <s v="情報"/>
    <s v="情報"/>
    <s v="情報"/>
    <s v="情報"/>
    <s v="-"/>
    <s v="・情報共有。_x000a_※在Robot異常発生時能夠先行實施異常内容的確認。"/>
    <x v="1"/>
    <s v="-"/>
    <s v="-"/>
    <s v="-"/>
    <s v="-"/>
    <s v="-"/>
    <s v="-"/>
    <s v="CLOSE"/>
    <s v="CLOSE"/>
    <e v="#DIV/0!"/>
    <m/>
  </r>
  <r>
    <n v="1445"/>
    <x v="39"/>
    <x v="3"/>
    <x v="12"/>
    <s v="三路"/>
    <s v="電氣系"/>
    <s v="採板設備"/>
    <x v="1"/>
    <s v="異常報告書（中文）共有フォルダ\201408以降\20141008 WIT NO1 Robot採板機衝突破損.xlsx"/>
    <m/>
    <s v="・定修後第1枚基板積載至PL時，Robot-Hand和PL碰撞造成Hand破損。"/>
    <s v="・使用Pendant Controller來操作Robot時，錯將T軸的補正値寫入。_x000a_"/>
    <s v="・實施T軸補正値不會被代入的程式変更。"/>
    <s v="初回"/>
    <n v="0"/>
    <n v="0"/>
    <m/>
    <s v="情報"/>
    <s v="情報"/>
    <s v="情報"/>
    <s v="情報"/>
    <s v="情報"/>
    <s v="要"/>
    <s v="-"/>
    <s v="・情報共有。_x000a_※製造不使用Pendant Controller來進行操作，但在電気G等操作後有必要以低速模式等來確認是否正常的作動。"/>
    <x v="1"/>
    <s v="-"/>
    <s v="-"/>
    <s v="-"/>
    <s v="-"/>
    <s v="完了"/>
    <s v="-"/>
    <s v="CLOSE"/>
    <s v="CLOSE"/>
    <n v="1"/>
    <m/>
  </r>
  <r>
    <n v="1446"/>
    <x v="40"/>
    <x v="3"/>
    <x v="10"/>
    <s v="三路"/>
    <s v="機械系"/>
    <s v="H/O"/>
    <x v="1"/>
    <s v="異常報告書（中文）共有フォルダ\201408以降\20141012GF　本線GateCV開閉動作異常.xlsx"/>
    <s v="O:\00 製造一部共通\横展開確認\設備異常報告\異常報告書(日文)\201408以降\本線HO油圧関係資料"/>
    <s v="・H/O GATE的動作異常。在「開」的状態下停止。"/>
    <s v="・因作動油内的汚染物質，引起Pilot Check閥的作動不良。"/>
    <s v="・更換作動油。_x000a_・電磁閥unit的定期更換。_x000a_（電磁閥、切替閥、Check閥、流動控制閥）_x000a_・在電磁閥unit裝設圧力計。"/>
    <s v="初回"/>
    <n v="195"/>
    <n v="4012"/>
    <m/>
    <s v="要"/>
    <s v="要"/>
    <s v="要"/>
    <s v="要"/>
    <s v="要"/>
    <s v="-"/>
    <s v="-"/>
    <s v="・在電磁閥unit裝設圧力計，較易特定出異常発生源。_x000a_※ADT電磁閥定期更換規定_x000a_★電磁閥unit的定期更換，基本上在每次冷修時實施。_x000a_發生不具合時就更換。即使更換也無法改善時就更換作動油。"/>
    <x v="0"/>
    <s v="完了"/>
    <s v="完了"/>
    <s v="完了"/>
    <s v="完了"/>
    <s v="-"/>
    <s v="-"/>
    <s v="CLOSE"/>
    <s v="CLOSE"/>
    <n v="1"/>
    <s v="→4月/Eまでクローズできないのか？いつやる？忘れないのか？誰が責任もって進捗管理するのか？_x000a_→YZはタイプが異なるため、高谷さんと相談します。_x000a_→JFは冷修対応(指摘修繕計畫列入)一時CLOSE"/>
  </r>
  <r>
    <n v="1447"/>
    <x v="41"/>
    <x v="3"/>
    <x v="12"/>
    <s v="三路"/>
    <s v="機械系"/>
    <s v="投入ラクラクハンド"/>
    <x v="1"/>
    <s v="O:\00 製造一部共通\横展開確認\設備異常報告\異常報告書(中文)\201408以降\20141017 WIT1樂樂手Trouble.xls"/>
    <m/>
    <s v="・真空Pump吐出口的消音器發生堵塞，造成Thermal trip。"/>
    <s v="・Carbon plate的磨耗粉造成消音器的堵塞。"/>
    <s v="・以拆下消音器做為応急処置。"/>
    <s v="初回"/>
    <n v="120"/>
    <n v="2768"/>
    <m/>
    <s v="情報"/>
    <s v="-"/>
    <s v="-"/>
    <s v="要"/>
    <s v="要"/>
    <s v="要"/>
    <s v="要"/>
    <s v="・在實施樂樂手真空Pump維修保養時，也一併更換消音器。_x000a_※R/B的真空Pump是被設置在安全柵欄外側，經判斷無品質的疑慮所以不做横展開。"/>
    <x v="1"/>
    <s v="-"/>
    <s v="-"/>
    <s v="完了"/>
    <s v="完了"/>
    <s v="完了"/>
    <s v="完了"/>
    <s v="CLOSE"/>
    <s v="CLOSE"/>
    <n v="1"/>
    <m/>
  </r>
  <r>
    <n v="1448"/>
    <x v="42"/>
    <x v="3"/>
    <x v="10"/>
    <s v="三路"/>
    <s v="檢查系"/>
    <s v="TOM3"/>
    <x v="1"/>
    <s v="異常報告書（中文）共有フォルダ\201408以降\20141018GF TOM3画処PC故障.xls"/>
    <m/>
    <s v="#19画素PC的電源低下，検査該部位做捨板。"/>
    <s v="・推定是PC電源unit的故障。"/>
    <s v="・接收電源unit故障原因的結果並検討。發生同樣事例時馬上進行PC的更換。"/>
    <s v="初回"/>
    <n v="80"/>
    <n v="66"/>
    <m/>
    <s v="情報"/>
    <s v="情報"/>
    <s v="情報"/>
    <s v="情報"/>
    <s v="情報"/>
    <s v="-"/>
    <s v="-"/>
    <s v="情報共有"/>
    <x v="1"/>
    <s v="-"/>
    <s v="-"/>
    <s v="-"/>
    <s v="-"/>
    <s v="-"/>
    <s v="-"/>
    <s v="CLOSE"/>
    <s v="CLOSE"/>
    <e v="#DIV/0!"/>
    <m/>
  </r>
  <r>
    <n v="1449"/>
    <x v="43"/>
    <x v="3"/>
    <x v="10"/>
    <s v="三路"/>
    <s v="電氣系"/>
    <s v="検査機光源的電源Plug"/>
    <x v="1"/>
    <s v="異常報告書（中文）共有フォルダ\201408以降\20141021GF B-LINE泡検査機光源の電源プラグ焼損.xlsx"/>
    <m/>
    <s v="・泡検査機光源的電源plug和OA tap焼毀。"/>
    <s v="・推定是被設置在装置裏面的排気口附近，而妨礙到plug的散熱。_x000a_・針對Plug的額定13A，被確認了瞬間通過20A左右的電流。由此推定Plug被加熱而損壞。"/>
    <s v="・將ＯＡ tap移設至不會接收到排気口熱風的位置。_x000a_・更換為額定電流較大的電源Plug。_x000a_・不使用ＯＡ tap而直接連接至電源。"/>
    <s v="初回"/>
    <n v="0"/>
    <n v="0"/>
    <m/>
    <s v="要"/>
    <s v="要"/>
    <s v="要"/>
    <s v="要"/>
    <s v="要"/>
    <s v="要"/>
    <s v="-"/>
    <s v="・確認ＯＡ tap和電源Plug是否有熱損傷。"/>
    <x v="0"/>
    <s v="完了"/>
    <s v="完了"/>
    <s v="完了"/>
    <s v="完了"/>
    <s v="完了"/>
    <s v="-"/>
    <s v="CLOSE"/>
    <s v="CLOSE"/>
    <n v="1"/>
    <m/>
  </r>
  <r>
    <n v="1450"/>
    <x v="44"/>
    <x v="1"/>
    <x v="13"/>
    <s v="鄭吉勝"/>
    <s v="機械系"/>
    <s v="SMAP"/>
    <x v="1"/>
    <s v="異常報告書（中文）共有フォルダ\201408以降\20141023IF　本線SMAP R側アーム開閉異常.xlsx"/>
    <m/>
    <s v="本線SMAP R側ARM開閉動作異常"/>
    <s v="・由於Jacky Bolt鬆脫 （冷修時應該沒有進行増締確認）、導致Bracket的設定位置並未被完全固定。因此，推測在每次ARM動作時（Pully被皮帶拉扯），Bracket的固定螺絲負荷增大，導致螺絲出現疲勞破壞的狀況。"/>
    <s v="針對Jacky Bolt、Bracket固定螺絲旋緊狀況進行點檢。"/>
    <s v="初回"/>
    <n v="92"/>
    <n v="335"/>
    <m/>
    <s v="要"/>
    <s v="要"/>
    <s v="要"/>
    <s v="要"/>
    <s v="要"/>
    <s v="-"/>
    <s v="-"/>
    <s v="針對Jacky Bolt、Bracket固定螺絲旋緊狀況進行點檢。"/>
    <x v="0"/>
    <s v="完了"/>
    <s v="完了"/>
    <s v="完了"/>
    <s v="完了"/>
    <s v="-"/>
    <s v="-"/>
    <s v="CLOSE"/>
    <s v="CLOSE"/>
    <n v="1"/>
    <s v="→4月/Eまでクローズできないのか？いつやる？忘れないのか？_x000a_→JF/冷修対応"/>
  </r>
  <r>
    <n v="1451"/>
    <x v="45"/>
    <x v="1"/>
    <x v="12"/>
    <s v="三路"/>
    <s v="機械系"/>
    <s v="投入採板機"/>
    <x v="1"/>
    <s v="異常報告書（中文）共有フォルダ\201408以降\20141101GUT　GUT№1投入採板機減速機異常.xls"/>
    <m/>
    <s v="・因伺服馬達過負載而停止。"/>
    <s v="・因為減速機的NEEDLE BEARING（滾針軸承）破損。"/>
    <s v="・計画（1回/4年）實施定期更換"/>
    <s v="再発"/>
    <n v="267"/>
    <n v="2622"/>
    <m/>
    <s v="情報"/>
    <s v="情報"/>
    <s v="情報"/>
    <s v="情報"/>
    <s v="情報"/>
    <s v="要"/>
    <s v="-"/>
    <s v="・雖然ADT也有相同類型的投入採板機，但由於現在中止使用，所以只做情報共有之用。"/>
    <x v="1"/>
    <s v="-"/>
    <s v="-"/>
    <s v="-"/>
    <s v="-"/>
    <s v="完了"/>
    <s v="-"/>
    <s v="CLOSE"/>
    <s v="CLOSE"/>
    <n v="1"/>
    <m/>
  </r>
  <r>
    <n v="1452"/>
    <x v="46"/>
    <x v="3"/>
    <x v="14"/>
    <s v="三路"/>
    <s v="機械系"/>
    <s v="P詰め機"/>
    <x v="1"/>
    <s v="異常報告書（中文）共有フォルダ\201408以降\20141125BF　BDS P詰機サーボ駆動カップリング部締結不良.xlsx"/>
    <m/>
    <s v="・P包裝機往PL側走行中撞到PL。"/>
    <s v="・伺服馬達和滾珠螺桿間的連軸器鬆脫，推測是因自体重量往PL側滑動。_x000a_※走行用的滾珠螺桿不是水平而是往PL側傾斜設置。"/>
    <s v="・連軸器、集電環處的鎖緊。"/>
    <s v="初回"/>
    <n v="450"/>
    <n v="444"/>
    <m/>
    <s v="要"/>
    <s v="要"/>
    <s v="要"/>
    <s v="-"/>
    <s v="-"/>
    <s v="-"/>
    <s v="-"/>
    <s v="・点検連軸器是否有鬆脫。"/>
    <x v="0"/>
    <s v="完了"/>
    <s v="完了"/>
    <s v="-"/>
    <s v="-"/>
    <s v="-"/>
    <s v="-"/>
    <s v="CLOSE"/>
    <s v="CLOSE"/>
    <n v="1"/>
    <m/>
  </r>
  <r>
    <n v="1453"/>
    <x v="46"/>
    <x v="1"/>
    <x v="15"/>
    <s v="三路"/>
    <s v="電氣系"/>
    <s v="SMAP"/>
    <x v="1"/>
    <s v="異常報告書（中文）共有フォルダ\201408以降\20141125_AFK_DF_SMAP・伸縮CV衝突.xls"/>
    <s v="異常報告書（日文）共有フォルダ\其他\本線伸縮CV段OP SOFT調整.xlsx"/>
    <s v="・由於在Bath窓玻璃採板中（NET120&quot;）是以ACE來測試NET180&quot;的切出，所以伸縮C/V實施毎葉J/C而撞到SMAP，造成滾珠螺桿和離合器破損。"/>
    <s v="・作業人員的教育不足_x000a_・設備上無互鎖機制。"/>
    <s v="・硬體面上互鎖機制的追加目前検討中_x000a_・在軟體内設置互鎖機制來應急。_x000a_※改造成任意値以上的JC動作無法執行。"/>
    <s v="初回"/>
    <n v="0"/>
    <n v="0"/>
    <m/>
    <s v="-"/>
    <s v="要"/>
    <s v="要"/>
    <s v="要"/>
    <s v="要"/>
    <s v="-"/>
    <s v="-"/>
    <s v="・追加硬體面上的互鎖機制（ADTとしての方針は12/10に決定）_x000a_現在AFKのハード的改造部分、返事待ち（12/19現在）"/>
    <x v="1"/>
    <s v="完了"/>
    <s v="完了"/>
    <s v="完了"/>
    <s v="完了"/>
    <s v="-"/>
    <s v="-"/>
    <s v="CLOSE"/>
    <s v="CLOSE"/>
    <n v="1"/>
    <s v="→いつまでに電気に方針決めてもらうの？_x000a_→ソフト面は方針決定しました。T/Pにｲﾝﾀｰﾛｯｸいれます。（電気とテスト等含めた日程調整必要）_x000a_⇒現在、電気/金子氏とスケジューリング中"/>
  </r>
  <r>
    <n v="1454"/>
    <x v="47"/>
    <x v="3"/>
    <x v="12"/>
    <s v="鄭吉勝"/>
    <s v="機械系"/>
    <s v="洗浄機"/>
    <x v="1"/>
    <s v="異常報告書（中文）共有フォルダ\201408以降\20141201WIT1 洗浄機前洗駆動シャフトスプロケットキー抜け.xls"/>
    <m/>
    <s v="洗淨機前洗驅動Shaft_Sprocket_Key脫落"/>
    <s v="・驅動Shaft Shaft &amp; Pin 因老化劣化而摩耗、再加上磨耗所引起的固定螺絲鬆脫所致"/>
    <s v="更換該驅動Shaft"/>
    <s v="初回"/>
    <n v="192"/>
    <n v="4339"/>
    <m/>
    <s v="-"/>
    <s v="-"/>
    <s v="-"/>
    <s v="要"/>
    <s v="要"/>
    <s v="要"/>
    <s v="要"/>
    <s v="・針對洗淨機所有部位的驅動Shaft Sprocket進行點檢"/>
    <x v="1"/>
    <s v="-"/>
    <s v="-"/>
    <s v="完了"/>
    <s v="完了"/>
    <s v="完了"/>
    <s v="完了"/>
    <s v="CLOSE"/>
    <s v="CLOSE"/>
    <n v="1"/>
    <m/>
  </r>
  <r>
    <n v="1455"/>
    <x v="48"/>
    <x v="3"/>
    <x v="5"/>
    <s v="鄭吉勝"/>
    <s v="機械系"/>
    <s v="A/K"/>
    <x v="1"/>
    <s v="異常報告書（中文）共有フォルダ\201408以降\20141218TDS2 AKブロワーダクトホース破損.xlsx"/>
    <m/>
    <s v="AK Blower Duct Hose破損"/>
    <s v="推測經過長期受熱硬化，受到使用時的壓力及震動影響，才會從Duct連結部位發生破裂。_x000a_該Duct Hose查無更換履歷，稼働年數已超過6年以上。Duct Hose 為東拓工業製的耐熱仕様（～80℃），但素材為EPDM（合成橡膠），有可能是因硬化導致破裂。"/>
    <s v="①點檢項目追加該Duct Hose連結部位的目視點檢_x000a_②其他Line針對同樣設備的Duct Hose進行更新"/>
    <s v="初回"/>
    <n v="159"/>
    <n v="570"/>
    <m/>
    <s v="-"/>
    <s v="-"/>
    <s v="-"/>
    <s v="要"/>
    <s v="要"/>
    <s v="要"/>
    <s v="要"/>
    <s v="①Blower裝置的Duct Hose目視點檢_x000a_②Blower裝置的Duct Hose預備品準備"/>
    <x v="1"/>
    <s v="-"/>
    <s v="-"/>
    <s v="完了"/>
    <s v="完了"/>
    <s v="完了"/>
    <s v="完了"/>
    <s v="CLOSE"/>
    <s v="CLOSE"/>
    <n v="1"/>
    <m/>
  </r>
  <r>
    <n v="1456"/>
    <x v="49"/>
    <x v="1"/>
    <x v="13"/>
    <s v="三路"/>
    <s v="機械系"/>
    <s v="紙巻機"/>
    <x v="1"/>
    <s v="異常報告書（中文）共有フォルダ\201408以降\20141219IF　1Br IZUMI 製紙巻機紙出紙皮帶CV驅動聯軸器板彈簧損壞.xlsx"/>
    <m/>
    <s v="紙排出ベルトサーボモーターカップリングのディスクが破損しサーボ異常となった。"/>
    <s v="・経年劣化？"/>
    <s v="・カップリング部の定期点検の実施。定期交換の検討。"/>
    <s v="初回"/>
    <n v="3"/>
    <n v="79"/>
    <m/>
    <s v="-"/>
    <s v="-"/>
    <s v="-"/>
    <s v="要"/>
    <s v="要"/>
    <s v="要"/>
    <s v="-"/>
    <s v="現状、ADTでは１回/週のパトロール時にカップリング点検を実施しており、その際にディスクの変形や割れなどが発見された場合、交換を実施する方針である。_x000a_※パトロール＝設技機械による週末点検にて実施。チェック項目も有り。"/>
    <x v="1"/>
    <s v="-"/>
    <s v="-"/>
    <s v="完了"/>
    <s v="完了"/>
    <s v="完了"/>
    <s v="-"/>
    <s v="CLOSE"/>
    <s v="CLOSE"/>
    <n v="1"/>
    <m/>
  </r>
  <r>
    <n v="1457"/>
    <x v="50"/>
    <x v="1"/>
    <x v="1"/>
    <s v="蔵光"/>
    <s v="機械系"/>
    <s v="H/O"/>
    <x v="1"/>
    <s v="異常報告書（中文）共有フォルダ\201501以降\20150104 LF 本線Gate_Hopper_CYL動作不良.xlsx"/>
    <m/>
    <s v="ホッパーを開閉するシリンダーのベース部分の溶接が破損"/>
    <s v="・シリンダーロッドとIジョイント連結部分のネジの緩みがあった。"/>
    <s v="・シリンダーロッドとIジョイント部分に緩み止めの施工を実施する。（KF)_x000a_⇒ADTとは機構が違うため、情報として扱う"/>
    <s v="初回"/>
    <n v="240"/>
    <n v="5025"/>
    <m/>
    <s v="要"/>
    <s v="要"/>
    <s v="要"/>
    <s v="要"/>
    <s v="要"/>
    <s v="-"/>
    <s v="-"/>
    <s v="まずは工事日に点検を行ってください。"/>
    <x v="0"/>
    <s v="完了"/>
    <s v="完了"/>
    <s v="完了"/>
    <s v="完了"/>
    <s v="-"/>
    <s v="-"/>
    <s v="CLOSE"/>
    <s v="CLOSE"/>
    <n v="1"/>
    <m/>
  </r>
  <r>
    <n v="1458"/>
    <x v="51"/>
    <x v="1"/>
    <x v="12"/>
    <s v="蔵光"/>
    <s v="機械系"/>
    <s v="洗浄機"/>
    <x v="1"/>
    <s v="\\172.18.154.189\mfg_public\00 製造一部共通\横展開確認\設備異常報告\異常報告書(中文)\201501以降\20150115_AFK_GUT_アライメントタイムオーバー.xls"/>
    <m/>
    <s v="洗浄3ラインNGマーキング前アライメント　タイムオーバー発生"/>
    <s v="・経年劣化？（AFK調査中）"/>
    <s v="・定期交換実施予定(2年周期)_x000a_・予備品の準備"/>
    <s v="初回"/>
    <n v="110"/>
    <n v="2400"/>
    <m/>
    <s v="-"/>
    <s v="-"/>
    <s v="-"/>
    <s v="-"/>
    <s v="-"/>
    <s v="要"/>
    <s v="要"/>
    <s v="定期交換の頻度は？_x000a_予備品はあるか？"/>
    <x v="1"/>
    <s v="-"/>
    <s v="-"/>
    <s v="-"/>
    <s v="-"/>
    <s v="完了"/>
    <s v="完了"/>
    <s v="CLOSE"/>
    <s v="CLOSE"/>
    <n v="1"/>
    <m/>
  </r>
  <r>
    <n v="1459"/>
    <x v="52"/>
    <x v="3"/>
    <x v="10"/>
    <s v="蔵光"/>
    <s v="系統系"/>
    <s v="泡検査器"/>
    <x v="1"/>
    <s v="異常報告書（中文）共有フォルダ\201501以降\20150116GF A-LINE泡検査機ソフト不具合.xlsx"/>
    <m/>
    <s v="泡検査機光源メタルハライドランプ寿命により消灯。_x000a_※該当光源は警報閾値下回るも警報発生せず。"/>
    <s v="・泡検査機ソフト不具合_x000a_(2008年建設時からの問題)"/>
    <s v="・泡検査機ソフト修正_x000a_　※LOSSEVに不具合修正依頼"/>
    <s v="初回"/>
    <n v="120"/>
    <n v="0"/>
    <m/>
    <s v="-"/>
    <s v="-"/>
    <s v="-"/>
    <s v="-"/>
    <s v="-"/>
    <s v="要"/>
    <s v="-"/>
    <s v="ソフトに不具合があるのか確認必要"/>
    <x v="1"/>
    <s v="-"/>
    <s v="-"/>
    <s v="-"/>
    <s v="-"/>
    <s v="完了"/>
    <s v="-"/>
    <s v="CLOSE"/>
    <s v="CLOSE"/>
    <n v="1"/>
    <m/>
  </r>
  <r>
    <n v="1460"/>
    <x v="52"/>
    <x v="3"/>
    <x v="12"/>
    <s v="蔵光"/>
    <s v="機械系"/>
    <s v="洗浄機"/>
    <x v="1"/>
    <s v="異常報告書（中文）共有フォルダ\201501以降\20150116WIT1 洗浄機塩酸槽駆動シャフトカップリング破損.xlsx"/>
    <m/>
    <s v="塩酸槽駆動シャフトカップリング破損"/>
    <s v="・Zr（ジルコニウム）製のカップリング本体とキーの摩耗"/>
    <s v="・駆動シャフトのカップリング解体&amp;摩耗具合確認実施_x000a_・増し締めの作業標準書作成_x000a_"/>
    <s v="初回"/>
    <n v="300"/>
    <n v="7561"/>
    <m/>
    <s v="-"/>
    <s v="-"/>
    <s v="-"/>
    <s v="要"/>
    <s v="要"/>
    <s v="要"/>
    <s v="要"/>
    <s v="増し締めの作業標準書の有無確認（？）"/>
    <x v="1"/>
    <s v="-"/>
    <s v="-"/>
    <s v="完了"/>
    <s v="完了"/>
    <s v="完了"/>
    <s v="完了"/>
    <s v="CLOSE"/>
    <s v="CLOSE"/>
    <n v="1"/>
    <m/>
  </r>
  <r>
    <n v="1461"/>
    <x v="53"/>
    <x v="3"/>
    <x v="12"/>
    <s v="蔵光"/>
    <s v="機械系"/>
    <s v="投入ラクラクハンド"/>
    <x v="1"/>
    <s v="異常報告書（中文）共有フォルダ\201501以降\20141210WIT1 投入ラクラクハンド旋回ベアリング破損.xlsx"/>
    <m/>
    <s v="投入ラクラクハンドで旋回部のベアリングに異音/引っかかり有り"/>
    <s v="・ベアリング不具合"/>
    <s v="・定期交換実施(1年)"/>
    <s v="初回"/>
    <n v="120"/>
    <n v="2712"/>
    <m/>
    <s v="-"/>
    <s v="-"/>
    <s v="-"/>
    <s v="情報"/>
    <s v="情報"/>
    <s v="要"/>
    <s v="要"/>
    <s v="定期交換の頻度は？_x000a_"/>
    <x v="1"/>
    <s v="-"/>
    <s v="-"/>
    <s v="-"/>
    <s v="-"/>
    <s v="完了"/>
    <s v="完了"/>
    <s v="CLOSE"/>
    <s v="CLOSE"/>
    <n v="1"/>
    <m/>
  </r>
  <r>
    <n v="1462"/>
    <x v="54"/>
    <x v="1"/>
    <x v="15"/>
    <s v="蔵光"/>
    <s v="機械系"/>
    <s v="P詰め機"/>
    <x v="1"/>
    <s v="ー"/>
    <m/>
    <s v="G8パレットの落下"/>
    <s v="・G8実パレットにG6を横桟側に採板しているため重心が底桟側へ偏った状態となり、PL払い出し中に底桟側から滑り落ちた後、原点移動する空パレット Trailerと衝突したと推定する。"/>
    <s v="・G8パレットの全面を安定して受けられるように、実PL搬送TrailerのFrame長さ延長（100mm延長）及びMCナイロンプレート設置。"/>
    <s v="初回"/>
    <n v="0"/>
    <n v="424"/>
    <m/>
    <s v="-"/>
    <s v="情報"/>
    <s v="情報"/>
    <s v="情報"/>
    <s v="情報"/>
    <s v="情報"/>
    <s v="-"/>
    <s v="Ｇ8パレットにＧ6を積む際はセンターに積むこと_x000a_→ADTとして現状採板予定はないので情報としての扱い"/>
    <x v="1"/>
    <s v="-"/>
    <s v="-"/>
    <s v="-"/>
    <s v="-"/>
    <s v="-"/>
    <s v="-"/>
    <s v="CLOSE"/>
    <s v="CLOSE"/>
    <e v="#DIV/0!"/>
    <m/>
  </r>
  <r>
    <n v="1463"/>
    <x v="55"/>
    <x v="1"/>
    <x v="12"/>
    <s v="鄭吉勝"/>
    <s v="機械系"/>
    <s v="位置決め"/>
    <x v="1"/>
    <s v="異常報告書（中文）共有フォルダ\201501以降\20150128GUT1　FT位置決めアライメントサーボ異常.xlsx"/>
    <m/>
    <s v="自動採板機後の位置決FT Alignment Servo異常"/>
    <s v=". 稼動中無法定期確認Ball screw狀態。_x000a_. 外有Cover難以進行點檢_x000a_. 長時間使用導致Ball screw固定Nut鬆動 於作動中發生異音"/>
    <s v=". 定期確認作動狀態及異音_x000a_. 定修工事時進行給油並手動確認有無異常_x000a_. 確認Ball screw 固定Bolt及 Nut 兩者之間預留的縫隙大小"/>
    <s v="初回"/>
    <n v="62"/>
    <n v="598"/>
    <m/>
    <s v="情報"/>
    <s v="情報"/>
    <s v="情報"/>
    <s v="要"/>
    <s v="要"/>
    <s v="要"/>
    <s v="要"/>
    <s v="定期點檢"/>
    <x v="1"/>
    <s v="-"/>
    <s v="-"/>
    <s v="完了"/>
    <s v="完了"/>
    <s v="完了"/>
    <s v="完了"/>
    <s v="CLOSE"/>
    <s v="CLOSE"/>
    <n v="1"/>
    <m/>
  </r>
  <r>
    <n v="1464"/>
    <x v="56"/>
    <x v="3"/>
    <x v="14"/>
    <s v="鄭吉勝"/>
    <s v="機械系"/>
    <s v="SMAP"/>
    <x v="1"/>
    <s v="異常報告書（中文）共有フォルダ\201501以降\20150202BF 本線L側SMAPシリンダー内部リークによる動作不良.xlsx"/>
    <m/>
    <s v="SMAP上昇之後高度自然下降，因為距離待機位置過低而與基板衝撞。於伸縮C/V上破板，先讓L側SMAP退避之後使用耳離。（R側則持續使用SMAP。）"/>
    <s v="由於SMAP上昇之後，待機位置的排氣側發生微量漏氣，推斷為内部洩漏。"/>
    <s v="更換CYL交換之後，就不再出現動作不良的現象。這次的SMAP動作不良其實在1月後半段開始偶發，內部曾經討論過要在2/24工事日更換CYL對應。"/>
    <s v="初回"/>
    <n v="10"/>
    <n v="588"/>
    <m/>
    <s v="要"/>
    <s v="要"/>
    <s v="要"/>
    <s v="要"/>
    <s v="要"/>
    <s v="-"/>
    <s v="-"/>
    <s v="SMAP シリンダーの解体点検"/>
    <x v="0"/>
    <s v="完了"/>
    <s v="完了"/>
    <s v="完了"/>
    <s v="完了"/>
    <s v="-"/>
    <s v="-"/>
    <s v="CLOSE"/>
    <s v="CLOSE"/>
    <n v="1"/>
    <m/>
  </r>
  <r>
    <n v="1465"/>
    <x v="57"/>
    <x v="0"/>
    <x v="6"/>
    <s v="鄭吉勝"/>
    <s v="檢查系"/>
    <s v="TOM3"/>
    <x v="0"/>
    <s v="異常報告書（中文）共有フォルダ\201501以降\20150221YF　TOM3畫處PC2_Freeze故障報告.xlsx"/>
    <m/>
    <s v="YF TOM 畫處PC#2 在02/21(春節期間)生產中，突然發生 PC Freeze 異常二回，第二回發生後便無法自動解除。_x000a_"/>
    <s v="從回收的 EventLog 來看，D磁碟有寫入延遲的記錄。_x000a_YF 11/08 瞬間停電，當時造成畫處PC共有5顆HDD毀損。"/>
    <s v="更換HDD並Recovery資料。"/>
    <s v="初回"/>
    <n v="20"/>
    <n v="0"/>
    <m/>
    <s v="情報"/>
    <s v="情報"/>
    <s v="情報"/>
    <s v="情報"/>
    <s v="情報"/>
    <s v="-"/>
    <s v="-"/>
    <s v="TOM3 畫處PC異常情報聯絡"/>
    <x v="1"/>
    <s v="-"/>
    <s v="-"/>
    <s v="-"/>
    <s v="-"/>
    <s v="-"/>
    <s v="-"/>
    <s v="CLOSE"/>
    <s v="CLOSE"/>
    <e v="#DIV/0!"/>
    <m/>
  </r>
  <r>
    <n v="1466"/>
    <x v="58"/>
    <x v="0"/>
    <x v="4"/>
    <s v="鄭吉勝"/>
    <s v="電氣系"/>
    <s v="C/V"/>
    <x v="2"/>
    <s v="ー"/>
    <m/>
    <s v="EF 0.25t Tracking Data異常_x000a_1Br 1Pos BDSにて渋滞が発生。1PosはLE部位のみの設定であったが、C＆RE部位が採板されていた。（設定は1POS=LE  2POS=RE+C）"/>
    <s v="Br引込時の硝子監視Pointへの硝子到着タイミングのズレにより、1Br採板品に2BrのTracking Dataが上書きされていたと推定。"/>
    <s v="Br引込時、行先が異なる硝子に対しTracking Dataを受け取らないようなinterlockを導入"/>
    <s v="初回"/>
    <n v="0"/>
    <n v="0"/>
    <m/>
    <s v="要"/>
    <s v="要"/>
    <s v="要"/>
    <s v="要"/>
    <s v="要"/>
    <s v="-"/>
    <s v="-"/>
    <s v="各窯soft構成を確認し、個別に対応"/>
    <x v="0"/>
    <s v="完了"/>
    <s v="完了"/>
    <s v="完了"/>
    <s v="完了"/>
    <s v="-"/>
    <s v="-"/>
    <s v="CLOSE"/>
    <s v="CLOSE"/>
    <n v="1"/>
    <m/>
  </r>
  <r>
    <n v="1467"/>
    <x v="59"/>
    <x v="1"/>
    <x v="12"/>
    <s v="鄭吉勝"/>
    <s v="機械系"/>
    <s v="紙巻機"/>
    <x v="1"/>
    <s v="異常報告書（中文）共有フォルダ\201501以降\20150305GUT　GUT№2ライン合紙切断不良.xlsx"/>
    <m/>
    <s v="GUT№2 LINE合紙切斷不良"/>
    <s v="推測動作不良是受到Cylinder的Down側附著異物的影響。_x000a_目前現場3交代的日常點檢無法判斷Cylinder的微細動作是否有異常。"/>
    <s v="巡檢時確認Cylinder動作是否正常, 有無出現異音。_x000a_Cylinder的更換頻率目標1年1次。"/>
    <s v="初回"/>
    <n v="84"/>
    <n v="1268"/>
    <m/>
    <s v="-"/>
    <s v="-"/>
    <s v="-"/>
    <s v="要"/>
    <s v="要"/>
    <s v="要"/>
    <s v="-"/>
    <s v="巡檢時確認Cylinder動作是否正常, 有無出現異音。"/>
    <x v="1"/>
    <s v="-"/>
    <s v="-"/>
    <s v="完了"/>
    <s v="完了"/>
    <s v="完了"/>
    <s v="-"/>
    <s v="CLOSE"/>
    <s v="CLOSE"/>
    <n v="1"/>
    <m/>
  </r>
  <r>
    <n v="1468"/>
    <x v="60"/>
    <x v="3"/>
    <x v="12"/>
    <s v="鄭吉勝"/>
    <s v="機械系"/>
    <s v="紙巻機"/>
    <x v="1"/>
    <s v="異常報告書（中文）共有フォルダ\201501以降\20150312WIT1 紙巻機ピンチロール近接センサーチャタリング.xls"/>
    <m/>
    <s v="紙巻機Pinch Roll 近接Senser訊號Chattering (重複ON、OFF)"/>
    <s v="近接Senser出現Chattering (重複ON、OFF)原本近接Senser 的縫隙已經很大了、再加上設備的微小 導致縫隙變得更大、才會影響 Senser的Chattering (重複ON、OFF)。"/>
    <s v="於日常巡檢的項目裡面追加 Senser項目、進行每日巡檢確認。"/>
    <s v="初回"/>
    <n v="220"/>
    <n v="5108"/>
    <m/>
    <s v="-"/>
    <s v="-"/>
    <s v="-"/>
    <s v="要"/>
    <s v="要"/>
    <s v="要"/>
    <s v="-"/>
    <s v="紙巻機Pinch Roll 上限和下限的Senser位置"/>
    <x v="1"/>
    <s v="-"/>
    <s v="-"/>
    <s v="完了"/>
    <s v="完了"/>
    <s v="完了"/>
    <s v="-"/>
    <s v="CLOSE"/>
    <s v="CLOSE"/>
    <n v="1"/>
    <m/>
  </r>
  <r>
    <n v="1469"/>
    <x v="61"/>
    <x v="0"/>
    <x v="9"/>
    <s v="鄭吉勝"/>
    <s v="機械系"/>
    <s v="C/V"/>
    <x v="0"/>
    <s v="ー"/>
    <m/>
    <s v="包裝本線CV#119  Roll轉速異常"/>
    <s v="Can Clutch故障，導致Roll運轉速度與驅動齒輪不同步、造成素板破裂異常。"/>
    <s v="更換Can Clutch及驅動Chain鬆緊度調整"/>
    <s v="初回"/>
    <n v="55"/>
    <n v="1452"/>
    <m/>
    <s v="要"/>
    <s v="要"/>
    <s v="要"/>
    <s v="要"/>
    <s v="要"/>
    <s v="-"/>
    <s v="-"/>
    <s v="本線Can Clutch及驅動Chain鬆緊度點檢確認"/>
    <x v="0"/>
    <s v="完了"/>
    <s v="完了"/>
    <s v="完了"/>
    <s v="完了"/>
    <s v="-"/>
    <s v="-"/>
    <s v="CLOSE"/>
    <s v="CLOSE"/>
    <n v="1"/>
    <m/>
  </r>
  <r>
    <n v="1470"/>
    <x v="62"/>
    <x v="0"/>
    <x v="7"/>
    <s v="鄭吉勝"/>
    <s v="電氣系"/>
    <s v="横切機"/>
    <x v="0"/>
    <s v="異常報告書（中文）共有フォルダ\201501以降\20150403 KF 横切機リニアサーボ停止異常(CH).xls"/>
    <m/>
    <s v="横切機走行中に上記エラーが発生し、横切機停止。横切機操作不可となる。"/>
    <s v="リニアエンコーダー故障 又はケーブル不良。"/>
    <s v="〇リニアエンコーダーケーブル交換（冷修での交換実績なし）。_x000a_〇マグネスケール製インターポレータ（変換器）交換。"/>
    <s v="初回"/>
    <n v="45"/>
    <n v="1183"/>
    <m/>
    <s v="要"/>
    <s v="要"/>
    <s v="要"/>
    <s v="要"/>
    <s v="要"/>
    <s v="-"/>
    <s v="-"/>
    <s v="・確認橫切機CABLEVEYER_x000a_1.電纜線於CABLEVEYER中排列順序。_x000a_2.CABLEVEYER中電纜線有無破損狀態。"/>
    <x v="0"/>
    <s v="完了"/>
    <s v="完了"/>
    <s v="完了"/>
    <s v="完了"/>
    <s v="-"/>
    <s v="-"/>
    <s v="CLOSE"/>
    <s v="CLOSE"/>
    <n v="1"/>
    <m/>
  </r>
  <r>
    <n v="1471"/>
    <x v="63"/>
    <x v="1"/>
    <x v="8"/>
    <s v="鄭吉勝"/>
    <s v="電氣系"/>
    <s v="H/O"/>
    <x v="1"/>
    <s v="異常報告書（中文）共有フォルダ\201501以降\20150412HF　本線ホッパー開閉電磁弁動作不良.xlsx"/>
    <m/>
    <s v="本線H/O開閉電磁弁動作不良"/>
    <s v="電磁閥Spool的作動受到油壓OIL的髒汙影響而卡住。"/>
    <s v="1.4/14工事日更換電磁閥及濾網。_x000a_2.5月工事日預定更換油壓OIL。_x000a_3.製作設備管理Check List、徹底管理Schedule。"/>
    <s v="初回"/>
    <n v="12"/>
    <n v="598"/>
    <m/>
    <s v="要"/>
    <s v="要"/>
    <s v="要"/>
    <s v="要"/>
    <s v="要"/>
    <s v="-"/>
    <s v="-"/>
    <s v="工事日時實施點檢"/>
    <x v="0"/>
    <s v="完了"/>
    <s v="完了"/>
    <s v="完了"/>
    <s v="完了"/>
    <s v="-"/>
    <s v="-"/>
    <s v="CLOSE"/>
    <s v="CLOSE"/>
    <n v="1"/>
    <m/>
  </r>
  <r>
    <n v="1472"/>
    <x v="64"/>
    <x v="1"/>
    <x v="1"/>
    <s v="鄭吉勝"/>
    <s v="機械系"/>
    <s v="C/V"/>
    <x v="1"/>
    <s v="異常報告書（中文）共有フォルダ\201501以降\20150420LF　本線増速CV chain roller磨耗(破損).xlsx"/>
    <m/>
    <s v="本線増速區間のChain磨耗(破損)"/>
    <s v="1.推測 増速C/V Roll的振動對Chain的Roller的部位產生衝擊力所致。_x000a_2. 推測 Roller的磨耗（破損）處的pitch（間隙）變寬之後、Sprocket 與Chain的咬合時衝撞後面的Roller、才會影響連續幾支Roller產生磨耗(破損）。"/>
    <s v="1.更換Chain_x000a_2.需定期點檢、目前正在檢討是否於每回工事日進行Chain及Sprocket的精密點檢。_x000a_3.Chain Roller  Sprocket的磨耗狀態"/>
    <s v="初回"/>
    <n v="20"/>
    <n v="391"/>
    <m/>
    <s v="要"/>
    <s v="要"/>
    <s v="要"/>
    <s v="要"/>
    <s v="要"/>
    <s v="-"/>
    <s v="-"/>
    <s v="工事日時實施點檢"/>
    <x v="0"/>
    <s v="完了"/>
    <s v="完了"/>
    <s v="完了"/>
    <s v="完了"/>
    <s v="-"/>
    <s v="-"/>
    <s v="CLOSE"/>
    <s v="CLOSE"/>
    <n v="1"/>
    <m/>
  </r>
  <r>
    <n v="1473"/>
    <x v="65"/>
    <x v="1"/>
    <x v="15"/>
    <s v="鄭吉勝"/>
    <s v="電氣系"/>
    <s v="PG"/>
    <x v="1"/>
    <s v="異常報告書（中文）共有フォルダ\201501以降\20150416DF MTPG Encoder不良之Tracking異常rev.1.xlsx"/>
    <m/>
    <s v="MTPG Encoder 不良導致Tracking異常"/>
    <s v="原因在於使用了不良Encoder（光洋製）製造工程在油封部使用了2種潤滑油導致的潤滑不良，可能會影響到旋轉的扭力超過規格，連接部位(螺旋聯軸器Helical coupling)扭曲，Encorder側的旋轉速度不一，所以ENG發信聯絡要求無償更換這些Recall的對象品，但是後續並未寄送、廢棄、識別，所以DF3冷修時使用預備品下去進行更換。_x000a_DF3冷修時更換了MTPG#1,2，但是沒有確認到Logger方面的異常。"/>
    <s v="1.預備品裡面的召回對象LOT全數廢棄並確認AFK內部全數預備品及使用的PG，目前正在使用的部分將利用各窯工事日進行更換。預備品的對象品全數廢棄。_x000a_2. 更換不良Encoder"/>
    <s v="初回"/>
    <n v="20"/>
    <n v="311"/>
    <m/>
    <s v="要"/>
    <s v="要"/>
    <s v="要"/>
    <s v="要"/>
    <s v="要"/>
    <s v="-"/>
    <s v="-"/>
    <s v="確認有無Rotary EncorderTRD－GK系列 以2008年1月~2010年7月間製造的製品"/>
    <x v="0"/>
    <s v="完了"/>
    <s v="完了"/>
    <s v="完了"/>
    <s v="完了"/>
    <s v="-"/>
    <s v="-"/>
    <s v="CLOSE"/>
    <s v="CLOSE"/>
    <n v="1"/>
    <m/>
  </r>
  <r>
    <n v="1474"/>
    <x v="66"/>
    <x v="1"/>
    <x v="13"/>
    <s v="鄭吉勝"/>
    <s v="機械系"/>
    <s v="C/V"/>
    <x v="1"/>
    <s v="異常報告書（中文）共有フォルダ\201501以降\20150423IF　本線Entry  CV驅動Sprocket脫落異常.xls"/>
    <m/>
    <s v="本線Entry CV驅動Sprocket Key抜け異常"/>
    <s v="1.該處被cover覆蓋的關係，生産中不易點檢。_x000a_2.End Plate施工不良，在構造上 Key較容易脫落。_x000a_3.雖然他窯也發生過同様的異常，但是橫展開時未針對類似的部分進行點檢。"/>
    <s v="1.4/29定修工事日變更End Plate構造。並變更Ｋｅｙ的溝槽形式：可貫穿→不可貫穿（Shaft更新）_x000a_2.設備機械 -  實施1回/6月 點檢_x000a_3.全窯針對類似位置進行横展開點檢。"/>
    <s v="初回"/>
    <n v="64"/>
    <n v="1642"/>
    <m/>
    <s v="要"/>
    <s v="要"/>
    <s v="要"/>
    <s v="要"/>
    <s v="要"/>
    <s v="-"/>
    <s v="-"/>
    <s v="○1回/月 工事日實施定期點檢。( 1.Chain Tension及磨耗状態、2.END Cap Bolt 鬆緊確認、3.Spracket Key 位置)_x000a_○確認當初Entry C/V驅動Spracket  END Plate的設計構造上是否原本就有缺口。"/>
    <x v="0"/>
    <s v="完了"/>
    <s v="完了"/>
    <s v="完了"/>
    <s v="完了"/>
    <s v="-"/>
    <s v="-"/>
    <s v="CLOSE"/>
    <s v="CLOSE"/>
    <n v="1"/>
    <m/>
  </r>
  <r>
    <n v="1475"/>
    <x v="67"/>
    <x v="4"/>
    <x v="16"/>
    <s v="鄭吉勝"/>
    <s v="機械系"/>
    <s v="SMAP"/>
    <x v="1"/>
    <s v="異常報告書（中文）共有フォルダ\201501以降\20150507XF SMAP(L側）衝突トラブル報告.xlsx"/>
    <m/>
    <s v="SMAP（L側）衝撞異常"/>
    <s v="1.5/7以前的工事日關閉電源之際、走行位置的Data消失了_x000a_2.5/7以前的工事日手動操作走行之後，位置發生偏移_x000a_3.進行①②作業後未確實進行原點復歸作業"/>
    <s v="①預定SOFT改造, 使伸縮　SMAP進行J/C之際、必須等原點復歸之後才能JC動作_x000a_②現状的伸縮　SMAP的Interlock制御確認後 檢討Interlock對策（若無Interlock則追加）_x000a_③追加Soft, 使電源OFF（Servo AMP OFF）時若未經原點復歸則手動/自動 皆無法作動"/>
    <s v="初回"/>
    <n v="120"/>
    <n v="884"/>
    <m/>
    <s v="要"/>
    <s v="要"/>
    <s v="要"/>
    <s v="要"/>
    <s v="要"/>
    <s v="-"/>
    <s v="-"/>
    <s v="後進端リミットSW ON）後に伸縮CV J/C Interlock有無"/>
    <x v="0"/>
    <s v="完了"/>
    <s v="完了"/>
    <s v="完了"/>
    <s v="完了"/>
    <s v="-"/>
    <s v="-"/>
    <s v="CLOSE"/>
    <s v="CLOSE"/>
    <n v="1"/>
    <m/>
  </r>
  <r>
    <n v="1476"/>
    <x v="68"/>
    <x v="3"/>
    <x v="12"/>
    <s v="鄭吉勝"/>
    <s v="機械系"/>
    <s v="投入ラクラクハンド"/>
    <x v="1"/>
    <s v="異常報告書（中文）共有フォルダ\201501以降\20150511TAS　投入機ｱｰﾑ破損異常報告.xls"/>
    <m/>
    <s v="WIT #1 LINE 投入機ARM部破損異常"/>
    <s v="根據設技見解為經年累月的劣化致使破損。_x000a_破損場所發現被Cover覆蓋住、而且此處並未列入設備點檢項目、代表未實施點檢作業。"/>
    <s v="實施了 預備ARM更換作業。"/>
    <s v="初回"/>
    <n v="125"/>
    <n v="0"/>
    <m/>
    <s v="-"/>
    <s v="-"/>
    <s v="-"/>
    <s v="-"/>
    <s v="-"/>
    <s v="要"/>
    <s v="-"/>
    <s v="設備技術定期点検項目に記載も確認する様に指示します"/>
    <x v="1"/>
    <s v="-"/>
    <s v="-"/>
    <s v="-"/>
    <s v="-"/>
    <s v="完了"/>
    <s v="-"/>
    <s v="CLOSE"/>
    <s v="CLOSE"/>
    <n v="1"/>
    <m/>
  </r>
  <r>
    <n v="1477"/>
    <x v="69"/>
    <x v="4"/>
    <x v="16"/>
    <s v="鄭吉勝"/>
    <s v="機械系"/>
    <s v="C/V"/>
    <x v="1"/>
    <s v="異常報告書（中文）共有フォルダ\201501以降\20150513XF 2BR Roll折損Trouble報告.xlsx"/>
    <m/>
    <s v="2BR Roll折損"/>
    <s v="2BR　BD C/V過去也曾經在同一個位置發生過數次折損。_x000a_折損原因為 Roll 本體 與 軸端 焊接施工不良的影響，容易彎曲變形。"/>
    <s v="設技的判斷和以前一様，認為2BR的Roll是因為施工方式未確實依照圖面所致，所以目前使用的半月形固定環是最佳的對應方式。"/>
    <s v="初回"/>
    <n v="40"/>
    <n v="225"/>
    <m/>
    <s v="要"/>
    <s v="要"/>
    <s v="要"/>
    <s v="要"/>
    <s v="要"/>
    <s v="-"/>
    <s v="-"/>
    <s v="ADT針對立上部預定全部更換成Shaft強化品（SCM435）"/>
    <x v="0"/>
    <s v="完了"/>
    <s v="完了"/>
    <s v="完了"/>
    <s v="完了"/>
    <s v="-"/>
    <s v="-"/>
    <s v="CLOSE"/>
    <s v="CLOSE"/>
    <n v="1"/>
    <m/>
  </r>
  <r>
    <n v="1478"/>
    <x v="70"/>
    <x v="3"/>
    <x v="12"/>
    <s v="鄭吉勝"/>
    <s v="機械系"/>
    <s v="移載設備"/>
    <x v="1"/>
    <s v="異常報告書（中文）共有フォルダ\201501以降\20150611TAS　WIT NO1下流移載機昇降滾珠螺桿摩損之Servo過負荷停止異常報告.xls"/>
    <m/>
    <s v="WIT#1 Line下流移載機昇降滾珠螺桿摩損之Servo過負載停止"/>
    <s v="設技的見解是認為ARM震動所產生的負荷影響到滾珠螺桿（不過因為有設置LM Guide應該不會直接影響到才對・・)或是在安裝滾珠螺桿時，芯的位置跑掉了"/>
    <s v="於設備點檢日誌追加Servo的負荷率項目，巡檢時填寫記録。當數值發生變化時，通知旭整備班並檢討對應方式。於毎月的保全會議報告實效負荷率以共有情報。給脂頻率改為1回/月。"/>
    <s v="初回"/>
    <n v="474"/>
    <n v="10712"/>
    <m/>
    <s v="-"/>
    <s v="-"/>
    <s v="-"/>
    <s v="-"/>
    <s v="-"/>
    <s v="要"/>
    <s v="-"/>
    <s v="請各位針對有類似設備的產線進行相關位置的點檢_x000a_〇給脂頻率改為1回/月。_x000a_〇1年定期更換1回。"/>
    <x v="1"/>
    <s v="-"/>
    <s v="-"/>
    <s v="-"/>
    <s v="-"/>
    <s v="完了"/>
    <s v="-"/>
    <s v="CLOSE"/>
    <s v="CLOSE"/>
    <n v="1"/>
    <m/>
  </r>
  <r>
    <n v="1479"/>
    <x v="71"/>
    <x v="1"/>
    <x v="12"/>
    <s v="鄭吉勝"/>
    <s v="機械系"/>
    <s v="洗浄機"/>
    <x v="1"/>
    <s v="異常報告書（中文）共有フォルダ\201501以降\20150617GUT2　TT №1 旋回サーボ異常.xlsx"/>
    <m/>
    <s v="№1T/T旋回サーボ異常"/>
    <s v="＜管理面＞_x000a_定修工事時進行過給脂及點檢, 但是還是出現偶發的狀況。雖然可利用Touch Panel確認突發率, 但是並不是每次T/T旋回都有確認, 所以未發覺。_x000a_＜設備面＞_x000a_・可能是鏈條有異物阻塞而影響負荷率上升_x000a_・Grease不足等狀況可能也是原因之一"/>
    <s v="・負荷率管理_x000a_・實施定期掃除 (工事日)"/>
    <s v="初回"/>
    <n v="111"/>
    <n v="1724"/>
    <m/>
    <s v="-"/>
    <s v="-"/>
    <s v="-"/>
    <s v="-"/>
    <s v="-"/>
    <s v="要"/>
    <s v="-"/>
    <s v="・負荷率管理_x000a_・實施定期掃除 (工事日)"/>
    <x v="1"/>
    <s v="-"/>
    <s v="-"/>
    <s v="-"/>
    <s v="-"/>
    <s v="完了"/>
    <s v="-"/>
    <s v="CLOSE"/>
    <s v="CLOSE"/>
    <n v="1"/>
    <m/>
  </r>
  <r>
    <n v="1480"/>
    <x v="72"/>
    <x v="1"/>
    <x v="5"/>
    <s v="鄭吉勝"/>
    <s v="機械系"/>
    <s v="位置決め"/>
    <x v="1"/>
    <s v="異常報告書（中文）共有フォルダ\201501以降\20150620OFF1　位置決め動作異常.xlsx"/>
    <m/>
    <s v="OFF切1　位置決め動作異常"/>
    <s v="無更換履歷_x000a_經年累月下的劣化"/>
    <s v="追加定修工事時的點檢項目_x000a_與設技協商後決定更換頻度"/>
    <s v="初回"/>
    <n v="65"/>
    <n v="629"/>
    <m/>
    <s v="-"/>
    <s v="-"/>
    <s v="-"/>
    <s v="-"/>
    <s v="-"/>
    <s v="要"/>
    <s v="要"/>
    <s v="・實施定期點檢確認"/>
    <x v="1"/>
    <s v="-"/>
    <s v="-"/>
    <s v="-"/>
    <s v="-"/>
    <s v="完了"/>
    <s v="完了"/>
    <s v="CLOSE"/>
    <s v="CLOSE"/>
    <n v="1"/>
    <m/>
  </r>
  <r>
    <n v="1481"/>
    <x v="72"/>
    <x v="1"/>
    <x v="5"/>
    <s v="鄭吉勝"/>
    <s v="機械系"/>
    <s v="洗浄機"/>
    <x v="1"/>
    <s v="異常報告書（中文）共有フォルダ\201501以降\20150620OFF2　ブラシ洗浄部スプレーポンプ過負荷異常.xlsx"/>
    <m/>
    <s v="OFF切2ライン　Brush洗浄部Spray pump過負荷"/>
    <s v="無更換履歷_x000a_經年累月下的劣化"/>
    <s v="追加定修工事時的點檢項目_x000a_與設技協商後決定更換頻度"/>
    <s v="初回"/>
    <n v="45"/>
    <n v="309"/>
    <m/>
    <s v="-"/>
    <s v="-"/>
    <s v="-"/>
    <s v="-"/>
    <s v="-"/>
    <s v="要"/>
    <s v="要"/>
    <s v="・實施定期點檢確認"/>
    <x v="1"/>
    <s v="-"/>
    <s v="-"/>
    <s v="-"/>
    <s v="-"/>
    <s v="完了"/>
    <s v="完了"/>
    <s v="CLOSE"/>
    <s v="CLOSE"/>
    <n v="1"/>
    <m/>
  </r>
  <r>
    <n v="1482"/>
    <x v="73"/>
    <x v="3"/>
    <x v="14"/>
    <s v="鄭吉勝"/>
    <s v="機械系"/>
    <s v="TOM3檢查Booth內空調故障"/>
    <x v="1"/>
    <s v="異常報告書（中文）共有フォルダ\201501以降\20150803BF　TOM3検査ブース内エアコン故障.xlsx"/>
    <m/>
    <s v="TOM3檢查Booth內空調故障"/>
    <s v="風扇馬達與Board故障"/>
    <s v="現況BF室內機有4機，室外機有1機，因此移設AF建築物的室外機，使其成為2機體制。"/>
    <s v="初回"/>
    <n v="0"/>
    <n v="0"/>
    <m/>
    <s v="要"/>
    <s v="要"/>
    <s v="要"/>
    <s v="要"/>
    <s v="要"/>
    <s v="-"/>
    <s v="-"/>
    <s v="確認該設備狀況。包含業者定期點檢實施"/>
    <x v="0"/>
    <s v="完了"/>
    <s v="完了"/>
    <s v="完了"/>
    <s v="完了"/>
    <s v="-"/>
    <s v="－"/>
    <s v="CLOSE"/>
    <s v="CLOSE"/>
    <n v="1"/>
    <m/>
  </r>
  <r>
    <n v="1483"/>
    <x v="74"/>
    <x v="1"/>
    <x v="12"/>
    <s v="鄭吉勝"/>
    <s v="電氣系"/>
    <s v="採板設備"/>
    <x v="1"/>
    <s v="異常報告書（中文）共有フォルダ\201501以降\20150812GUT2　ROBOT採板機CABLE斷線異常.xlsx"/>
    <m/>
    <s v="採板Robot Cable Pan(CD管內)斷線"/>
    <s v="＜管理面＞_x000a_該Robot的採板有2POS，#2 T/T採板頻度較少，因此未確實確認到左右的動作。_x000a_＜設備面＞_x000a_採板POS有２處，雖然左右的可動範圍大，但是Cable Pan 比其他Line還要小145mm，才會導致金屬軟管糾纏在一起。_x000a_"/>
    <s v="＜管理面＞_x000a_以目視進行外觀點檢，但未設定Hose內部的點檢頻度，有必要時點檢。_x000a_＜設備面＞_x000a_Cable Pan的部分變更為其他Line的580mmType（報價中）_x000a__x000a_"/>
    <s v="初回"/>
    <n v="130"/>
    <n v="1441"/>
    <m/>
    <s v="情報"/>
    <s v="要"/>
    <s v="要"/>
    <s v="要"/>
    <s v="要"/>
    <s v="要"/>
    <s v="-"/>
    <s v="針對採板ROBOT Cable Pan中的CD管配線進行點檢確認。_x000a_1. ROBOT Cable Pan的直徑大小_x000a_2. CD管內的Cable有無線路折損狀況"/>
    <x v="1"/>
    <s v="完了"/>
    <s v="完了"/>
    <s v="完了"/>
    <s v="完了"/>
    <s v="完了"/>
    <s v="-"/>
    <s v="CLOSE"/>
    <s v="CLOSE"/>
    <n v="1"/>
    <m/>
  </r>
  <r>
    <n v="1484"/>
    <x v="75"/>
    <x v="3"/>
    <x v="14"/>
    <s v="鄭吉勝"/>
    <s v="機械系"/>
    <s v="BDS"/>
    <x v="1"/>
    <s v="異常報告書（中文）共有フォルダ\201501以降\20151008　BF BDS軸受架台溶接部亀裂.xls"/>
    <s v="異常報告書（中文）共有フォルダ\201501以降\★BDS軸受架台溶接部亀裂橫展開確認DATA"/>
    <s v="BDS　軸受架台焊接部位亀裂"/>
    <s v="BF2Br的BDS在搬運玻璃待機時，整個ARM發生搖晃的狀況。_x000a_焊接部位的疲勞破壞_x000a_"/>
    <s v="利用補強PLATE進行重新焊接"/>
    <s v="初回"/>
    <n v="0"/>
    <n v="0"/>
    <m/>
    <s v="要"/>
    <s v="要"/>
    <s v="要"/>
    <s v="要"/>
    <s v="要"/>
    <s v="-"/>
    <s v="-"/>
    <s v="BDS　軸受架實施點檢Crack有無"/>
    <x v="0"/>
    <s v="完了"/>
    <s v="完了"/>
    <s v="完了"/>
    <s v="完了"/>
    <s v="-"/>
    <s v="-"/>
    <s v="CLOSE"/>
    <s v="CLOSE"/>
    <n v="1"/>
    <m/>
  </r>
  <r>
    <n v="1485"/>
    <x v="75"/>
    <x v="3"/>
    <x v="14"/>
    <s v="鄭吉勝"/>
    <s v="電氣系"/>
    <s v="縦切機"/>
    <x v="1"/>
    <s v="異常報告書（中文）共有フォルダ\201501以降\20151008BF　縦切機SEQUENCER異常.xls"/>
    <m/>
    <s v="縱切機シーケンサー異常"/>
    <s v="推定原因（設技見解）_x000a_Sequencer PLC發出警報①受到雜訊影響、②機器（CPU UNIT、MOTION UNIT、SEQUENCER BASE UNIT）異常"/>
    <s v="SEQUENCER BASE UNIT更換"/>
    <s v="初回"/>
    <n v="30"/>
    <n v="1600"/>
    <m/>
    <s v="情報"/>
    <s v="情報"/>
    <s v="情報"/>
    <s v="情報"/>
    <s v="情報"/>
    <s v="情報"/>
    <s v="情報"/>
    <s v="情報共有"/>
    <x v="1"/>
    <s v="-"/>
    <s v="-"/>
    <s v="-"/>
    <s v="-"/>
    <s v="-"/>
    <s v="-"/>
    <s v="CLOSE"/>
    <s v="CLOSE"/>
    <e v="#DIV/0!"/>
    <m/>
  </r>
  <r>
    <n v="1486"/>
    <x v="76"/>
    <x v="3"/>
    <x v="12"/>
    <s v="鄭吉勝"/>
    <s v="機械系"/>
    <s v="WIT1號線投入機昇降LM GUIDE(ガイド)破損"/>
    <x v="1"/>
    <s v="異常報告書（中文）共有フォルダ\201501以降\20151018TAS　WIT NO1投入機(樂樂手)昇降LM GUIDE破損.xls"/>
    <m/>
    <s v="樂樂手朝向吸著位置下降的途中 脫離了LM GUIDE的軌道"/>
    <s v="曾經針對LM GUIDE軌道的部分進行給脂，GUIDE的培林部位 未給脂。結果導致 GUIDE的培林生鏽，培林脫落之後，該部位出現的縫隙影響到LM GUIDE軌道 繼而破損。"/>
    <s v="實施備品更換。_x000a_於現場張貼這次發生的異常內容，並註記 給脂日期及下回的給脂日期 進行管理。"/>
    <s v="初回"/>
    <n v="440"/>
    <n v="18923"/>
    <m/>
    <s v="-"/>
    <s v="-"/>
    <s v="-"/>
    <s v="-"/>
    <s v="-"/>
    <s v="要"/>
    <s v="要"/>
    <s v="1.LM GUIDE確認_x000a_2.定期給指明確化"/>
    <x v="1"/>
    <s v="-"/>
    <s v="-"/>
    <s v="-"/>
    <s v="-"/>
    <s v="完了"/>
    <s v="完了"/>
    <s v="CLOSE"/>
    <s v="CLOSE"/>
    <n v="1"/>
    <m/>
  </r>
  <r>
    <n v="1487"/>
    <x v="77"/>
    <x v="0"/>
    <x v="6"/>
    <s v="鄭吉勝"/>
    <s v="機械系"/>
    <s v="横切機"/>
    <x v="2"/>
    <s v="異常報告書（中文）共有フォルダ\201501以降\20150919 YF本線橫切NO1走行皮帶斷裂異常.xls"/>
    <m/>
    <s v="本線橫切機＃1走行皮帶斷裂異常"/>
    <s v="長期間使用による経年劣化"/>
    <s v="1.工事日を利用し1回/6ヶ月の点検実施_x000a_2.年度修繕計画に項目を追加"/>
    <s v="初回"/>
    <n v="5"/>
    <n v="71"/>
    <m/>
    <s v="情報"/>
    <s v="情報"/>
    <s v="情報"/>
    <s v="情報"/>
    <s v="情報"/>
    <s v="情報"/>
    <s v="情報"/>
    <s v="情報共有"/>
    <x v="1"/>
    <s v="-"/>
    <s v="-"/>
    <s v="-"/>
    <s v="-"/>
    <s v="-"/>
    <s v="-"/>
    <s v="CLOSE"/>
    <s v="CLOSE"/>
    <e v="#DIV/0!"/>
    <m/>
  </r>
  <r>
    <n v="1488"/>
    <x v="78"/>
    <x v="0"/>
    <x v="9"/>
    <s v="鄭吉勝"/>
    <s v="電氣系"/>
    <s v="位置決め"/>
    <x v="0"/>
    <s v="異常報告書（中文）共有フォルダ\201501以降\20150928  ZF 1BR引入板揃異常報告.xlsx"/>
    <m/>
    <s v="1BR引込み板揃え動作不可"/>
    <s v="1 従来1回/3年の冷修での交換という管理になっていた。_x000a_2 サーボアンプバッテリー電圧低下で重故障となり警報リセット及び動作不可となるソフトであった。"/>
    <s v="1 冷修間隔も延長されている事から_x000a_今後は1回/2年、冷修の2回/4年の交換サイクルへ管理基準を変更する。年度修繕計画に点検項目を追加する_x000a_2 サーボアンプバッテリー電圧が低下してもモーター駆動には影響は出ないため軽故障（警報のみ）へとソフト変更実施"/>
    <s v="初回"/>
    <m/>
    <n v="372.39"/>
    <m/>
    <s v="要"/>
    <s v="要"/>
    <s v="要"/>
    <s v="要"/>
    <s v="要"/>
    <s v="情報"/>
    <s v="情報"/>
    <s v="1.サーボアンプバッテリ點檢確認_x000a_2.サーボアンプバッテリー電圧が低下してもモーター駆動には影響は出ないため軽故障（警報のみ）へとソフト変更実施"/>
    <x v="0"/>
    <s v="完了"/>
    <s v="完了"/>
    <s v="完了"/>
    <s v="完了"/>
    <s v="-"/>
    <s v="-"/>
    <s v="CLOSE"/>
    <s v="CLOSE"/>
    <n v="1"/>
    <m/>
  </r>
  <r>
    <n v="1489"/>
    <x v="79"/>
    <x v="1"/>
    <x v="11"/>
    <s v="鄭吉勝"/>
    <s v="機械系"/>
    <s v="TOM3ブース内駆動部"/>
    <x v="1"/>
    <s v="異常報告書（中文）共有フォルダ\201501以降\20151110FF　TOM3 Booth內驅動部異常.xlsx"/>
    <m/>
    <s v="本線駆動部（ラインシャフト）マイタギアBOX破損"/>
    <s v="設備的原因_x000a_1.長期使用により、チェーンが伸びていた。_x000a_2. チェーンレール部分がＲ加工されていないかった。_x000a_管理的な原因_x000a_1. 検査ブース内に関する点検が行われなかった。"/>
    <s v="1. 伸びたチェーン交換実施_x000a_2. 変形したスプロケットベース修正_x000a_3. 破損したギアBOX交換_x000a_4. チェーンレールのＲ加工_x000a_5. 駆動部確認点検周期を選定_x000a_6. パトロールチェックシート内容を修正する"/>
    <s v="初回"/>
    <n v="175"/>
    <n v="4498"/>
    <m/>
    <s v="要"/>
    <s v="要"/>
    <s v="要"/>
    <s v="要"/>
    <s v="要"/>
    <s v="-"/>
    <s v="-"/>
    <s v="請於工事日重新確認一次鍊條護蓋是否有導角_x000a_、惰輪調整具合(狀況)"/>
    <x v="0"/>
    <s v="完了"/>
    <s v="完了"/>
    <s v="完了"/>
    <s v="完了"/>
    <s v="-"/>
    <s v="-"/>
    <s v="CLOSE"/>
    <s v="CLOSE"/>
    <n v="1"/>
    <m/>
  </r>
  <r>
    <n v="1490"/>
    <x v="80"/>
    <x v="0"/>
    <x v="0"/>
    <s v="鄭吉勝"/>
    <s v="檢查系"/>
    <s v="TOM3"/>
    <x v="0"/>
    <s v="異常報告書（中文）共有フォルダ\201501以降\20151123_JF-TOM畫處PC20_HDD故障.xlsx"/>
    <m/>
    <s v="TOM3 画処PC 20 HDD故障"/>
    <s v="ハードがBad Trackしたため、資料と転送の効率が異常になり、Image PCが特定の条件で遅延と資料転送不可となり、 1/100 Inch Pulse 異常が発生した。"/>
    <s v="1. TOM3 Image20 PC更換預備HDD。_x000a_2.更換硬碟後參數確認及欠點檢出確認。"/>
    <s v="再発"/>
    <n v="0"/>
    <n v="46"/>
    <m/>
    <s v="情報"/>
    <s v="情報"/>
    <s v="情報"/>
    <s v="情報"/>
    <s v="情報"/>
    <s v="-"/>
    <s v="-"/>
    <s v="情報共有"/>
    <x v="1"/>
    <s v="-"/>
    <s v="-"/>
    <s v="-"/>
    <s v="-"/>
    <s v="-"/>
    <s v="-"/>
    <s v="CLOSE"/>
    <s v="CLOSE"/>
    <e v="#DIV/0!"/>
    <m/>
  </r>
  <r>
    <n v="1491"/>
    <x v="81"/>
    <x v="3"/>
    <x v="10"/>
    <s v="何坤擇"/>
    <s v="電氣系"/>
    <s v="紙巻機"/>
    <x v="1"/>
    <s v="異常報告書（中文）共有フォルダ\201501以降\20151013GF　紙巻機排出皮帶伺服馬達異常.xls"/>
    <m/>
    <s v="紙巻機排出皮帶Servo馬達異常"/>
    <s v="1.分解馬達時、發現内部有很多鐵粉，推測 馬達軸心經過長時間的運轉後 發生偏移、Shaft與Bearing摩擦 導致Bearing產生摩耗才會出現鐵粉出現。                                  2.Shaft軸心偏移・Bearing不良導致馬達負荷上升、致使發生這次的異常。                      3.未定期確認Servo負荷率。"/>
    <s v="1.更換Servo馬達新規、並實施對芯調整。       2.針對現場使用Servo馬達的機器整理列表、每週確認1回負荷率。(10/15起實施)"/>
    <s v="初回"/>
    <n v="131"/>
    <n v="3602"/>
    <m/>
    <s v="情報"/>
    <s v="情報"/>
    <s v="情報"/>
    <s v="要"/>
    <s v="要"/>
    <s v="要"/>
    <s v="-"/>
    <s v="1.定期確認Servo馬達負荷率並記錄。                           _x000a_2.發生如有逐漸偏高聯絡設備技術確認。"/>
    <x v="1"/>
    <s v="-"/>
    <s v="-"/>
    <s v="完了"/>
    <s v="完了"/>
    <s v="完了"/>
    <s v="-"/>
    <s v="CLOSE"/>
    <s v="CLOSE"/>
    <n v="1"/>
    <m/>
  </r>
  <r>
    <n v="1492"/>
    <x v="82"/>
    <x v="1"/>
    <x v="1"/>
    <s v="何坤擇"/>
    <s v="機械系"/>
    <s v="紙巻機"/>
    <x v="1"/>
    <s v="異常報告書（中文）共有フォルダ\201501以降\20151126LF　1Br  IZUMI製紙巻機 排出Belt駆動部中間軸破損.xls"/>
    <m/>
    <s v="紙巻機出紙皮帶驅動Coupling中間軸 Key 溝槽破損"/>
    <s v="1. 推測 出紙皮帶在回轉、停止之際發生反復荷重、 中間軸的Key 溝槽發生疲勞破壞　（中間軸的強度不足）                                  2. 出紙皮帶停止之際產生了後座力、但當下僅針對Coupling進行目視點檢、未察覺中間軸已有所磨耗                                           ※2015年9月10日變更了Coupling Type, 相關位置也有所改變, 設置了中間軸                          變更理由：板彈簧破裂頻度上升（1回/年 左右）Line 速度為3600m/Hr、推測彈簧負荷過大 導致"/>
    <s v="重新審視並製作中間軸的外徑Size [參照圖1]※ 設置改良品之後、解決了在皮帶停止時所產生的後座力                                                       今後對策: 於每回工事日進行 中間軸 Key Set Bolt鎖緊及動作狀態確認"/>
    <s v="初回"/>
    <m/>
    <n v="327"/>
    <m/>
    <s v="-"/>
    <s v="-"/>
    <s v="-"/>
    <s v="要"/>
    <s v="要"/>
    <s v="要"/>
    <s v="-"/>
    <s v="1.與設備技術確認ADT使用型號是否相同。並與對應。                   2.工事日時進行鎖固確認。"/>
    <x v="1"/>
    <s v="-"/>
    <s v="-"/>
    <s v="完了"/>
    <s v="完了"/>
    <s v="完了"/>
    <s v="-"/>
    <s v="CLOSE"/>
    <s v="CLOSE"/>
    <n v="1"/>
    <m/>
  </r>
  <r>
    <n v="1493"/>
    <x v="83"/>
    <x v="0"/>
    <x v="9"/>
    <s v="何坤擇"/>
    <s v="機械系"/>
    <s v="P詰め機"/>
    <x v="0"/>
    <s v="異常報告書（中文）共有フォルダ\201501以降\20151026ZF　1P P詰め板倒し油圧ホース破損報告（中日文版）.xlsx"/>
    <m/>
    <s v="1P P詰板倒油管破損"/>
    <s v="P詰起倒時，P詰台車之架台與油壓軟管發生接觸進而產生磨耗"/>
    <s v="1. 暫定對策: 軟管更換後、與架台會發生接觸的位置以橡膠墊塊包覆養生                          2. 恒久對策: 為使軟管部與機架不再發生接觸，將岐管部之接頭改為45°的形式，再裝設軟管                                                         其他有使用油壓軟管的地方也已建側列表、會依此實施軟管的點檢作業                              ※下次工事日進行點檢、之後以 1回/六個月的頻率實施、列入定期點檢的項目內）"/>
    <s v="初回"/>
    <m/>
    <n v="1283.5"/>
    <m/>
    <s v="要"/>
    <s v="要"/>
    <s v="要"/>
    <s v="情報"/>
    <s v="情報"/>
    <s v="-"/>
    <s v="-"/>
    <s v="1.對策項目恆展開實施。                                                2.列入定期點檢確實實施。"/>
    <x v="0"/>
    <s v="完了"/>
    <s v="完了"/>
    <s v="-"/>
    <s v="-"/>
    <s v="-"/>
    <s v="-"/>
    <s v="CLOSE"/>
    <s v="CLOSE"/>
    <n v="1"/>
    <m/>
  </r>
  <r>
    <n v="1494"/>
    <x v="84"/>
    <x v="0"/>
    <x v="0"/>
    <s v="何坤擇"/>
    <s v="檢查系"/>
    <s v="TOM3"/>
    <x v="0"/>
    <s v="異常報告書（中文）共有フォルダ\201501以降\20151123_JF-TOM畫處PC20_HDD故障.xlsx"/>
    <m/>
    <s v="JF TOM3 畫處PC 20 HDD故障"/>
    <s v="因為硬碟壞軌造成資料及傳輸效率異常,導致Image PC 在特定條件下延遲或無法傳送資料,造成1/100 Inch Pulse 異常。"/>
    <s v="1. TOM3 Image20 PC更換預備HDD。                                           2.更換硬碟後參數確認及欠點檢出確認。"/>
    <s v="再発"/>
    <n v="0"/>
    <n v="46"/>
    <m/>
    <s v="要"/>
    <s v="要"/>
    <s v="要"/>
    <s v="要"/>
    <s v="要"/>
    <s v="-"/>
    <s v="-"/>
    <s v="1.工事日定期會確認 TOM3 各硬碟 SMART 狀態。                         2.對策項目恆展開實施。"/>
    <x v="0"/>
    <s v="完了"/>
    <s v="完了"/>
    <s v="完了"/>
    <s v="完了"/>
    <s v="-"/>
    <s v="-"/>
    <s v="CLOSE"/>
    <s v="CLOSE"/>
    <n v="1"/>
    <m/>
  </r>
  <r>
    <n v="1495"/>
    <x v="85"/>
    <x v="0"/>
    <x v="0"/>
    <s v="何坤擇"/>
    <s v="檢查系"/>
    <s v="TOM3"/>
    <x v="0"/>
    <s v="異常報告書（中文）共有フォルダ\201501以降\20151213JF　TOM_MCCTR=0トラブル報告rev1.xlsx"/>
    <m/>
    <s v="JF TOM MCCTR =0 異常"/>
    <s v="1. ATSC 一濑先生的見解說明到 MCCTR=0 偶爾會遇到，但這在正常容許範圍內，所以推測是TOM檢查軟體的問題。                                                           2. ENG 佐野先生調查的結果，之前在ZF、FF也有發生過，但記錄上是寫著已對策完畢，所以先排除了ACE方面的問題。                                                           3. NTC 業者TEST後的答覆證實是 TOM Host 軟體內部有不具合。"/>
    <s v="TOM3 Host PC  Software 已經由 NTC 業者在進行修正的準備。                                          ENG 佐野先生的說明:發生機率是「MCCTR=0  1/10000」×「Ring Buffer 先端約 1/10」的微乎其微的機會才會發生。"/>
    <s v="初回"/>
    <n v="0"/>
    <n v="9"/>
    <m/>
    <s v="情報"/>
    <s v="情報"/>
    <s v="情報"/>
    <s v="情報"/>
    <s v="情報"/>
    <s v="-"/>
    <s v="-"/>
    <s v="情報共有"/>
    <x v="1"/>
    <s v="-"/>
    <s v="-"/>
    <s v="-"/>
    <s v="-"/>
    <s v="-"/>
    <s v="-"/>
    <s v="CLOSE"/>
    <s v="CLOSE"/>
    <e v="#DIV/0!"/>
    <m/>
  </r>
  <r>
    <n v="1496"/>
    <x v="86"/>
    <x v="1"/>
    <x v="11"/>
    <s v="何坤擇"/>
    <s v="機械系"/>
    <s v="C/V"/>
    <x v="1"/>
    <s v="異常報告書（中文）共有フォルダ\201501以降\20151221FF　本線増速CV№5凸輪離合器異常.xlsx"/>
    <m/>
    <s v="本線増速conv'#5停止異常"/>
    <s v="推測為離合器內的凸輪磨耗影響回轉不良，拆解後才確認到、光憑外觀無法確認到明顯的磨耗。                                              設　　　置：2008年3月（冷修時）                        歷　  　經：6年9個月"/>
    <s v="1. 更換備品                                                      2. 由於本線増速C/V ＃5、＃6時常保持一定的速度，以撤除為方針。                                             3. MZ　Ｔｙｐｅ原本已經準備好要更新了、不過這個部分也檢討要撤掉。"/>
    <s v="初回"/>
    <n v="55"/>
    <n v="1414"/>
    <m/>
    <s v="要"/>
    <s v="要"/>
    <s v="要"/>
    <s v="要"/>
    <s v="要"/>
    <s v="-"/>
    <s v="-"/>
    <s v="工事日進行點檢確認。"/>
    <x v="0"/>
    <s v="完了"/>
    <s v="完了"/>
    <s v="完了"/>
    <s v="完了"/>
    <s v="-"/>
    <s v="-"/>
    <s v="CLOSE"/>
    <s v="CLOSE"/>
    <n v="1"/>
    <m/>
  </r>
  <r>
    <n v="1497"/>
    <x v="87"/>
    <x v="3"/>
    <x v="12"/>
    <s v="何坤擇"/>
    <s v="機械系"/>
    <s v="投入ラクラクハンド"/>
    <x v="1"/>
    <s v="異常報告書（中文）共有フォルダ\201601以降\20160112TAS　WIT_1 LINE連結投入機HAND與ARM的HAND側的焊接部位龜裂.xls"/>
    <m/>
    <s v="WIT#1 LINE　投入機ＨＡＮＤ與ARM　靠近HAND側的焊接部位發生龜裂"/>
    <s v="1. 經年累月重複來回走行、導致疲勞龜裂。（約7年）                                        2. 龜裂看起來從很久以前就開始有了。                 3. 由於該部位並未列入點檢項目，所以從來沒有點檢過、才會發生這次的異常。"/>
    <s v="1. 針對龜裂處重新進行焊接對應。                                  2. 1年實施1回焊接部探傷試驗。"/>
    <s v="初回"/>
    <n v="120"/>
    <n v="3158"/>
    <m/>
    <s v="-"/>
    <s v="-"/>
    <s v="-"/>
    <s v="要"/>
    <s v="要"/>
    <s v="要"/>
    <s v="-"/>
    <s v="1.對策項目恆展開實施。                                                2.列入定期點檢確實實施。"/>
    <x v="1"/>
    <s v="-"/>
    <s v="-"/>
    <s v="完了"/>
    <s v="完了"/>
    <s v="完了"/>
    <s v="-"/>
    <s v="CLOSE"/>
    <s v="CLOSE"/>
    <n v="1"/>
    <m/>
  </r>
  <r>
    <n v="1498"/>
    <x v="88"/>
    <x v="1"/>
    <x v="12"/>
    <s v="何坤擇"/>
    <s v="機械系"/>
    <s v="紙巻機"/>
    <x v="1"/>
    <s v="異常報告書（中文）共有フォルダ\201601以降\20160105GUT　GUT2紙巻機切刀昇降TIME OVER.xlsx"/>
    <m/>
    <s v="紙巻機切刀動作異常（起動刃昇降TIME OVER）"/>
    <s v="在10天以前已經實施過定期更換 (之前發生過異常)，於機械室進行維修保養後，才剛剛針對每處UNIT進行了更換。                                                                接觸痕跡附近的固定螺絲也沒有鬆脫的現象，所以推測是在維修保養上的調整不具合，導致上下刀刃持續磨擦使溝槽的間距變大，切刀上升時有困難，才會發生此異常。"/>
    <s v="＜管理面＞                                                     1. 日常巡檢時持續確認動作及異音。                ＜設備面＞                                              1.確認起動刃有無彎曲變形。                      2.針對LM-Guide的Bearing Block及CYL的托架精度進行確認。                                           3.實施除鏽及手動切斷測試。"/>
    <s v="初回"/>
    <n v="175"/>
    <n v="859"/>
    <m/>
    <s v="-"/>
    <s v="-"/>
    <s v="-"/>
    <s v="要"/>
    <s v="要"/>
    <s v="要"/>
    <s v="-"/>
    <s v="1.對策項目恆展開實施。                                                2.列入定期點檢確實實施。                                      3.與設備技術討論往後更換方案方式。"/>
    <x v="1"/>
    <s v="-"/>
    <s v="-"/>
    <s v="完了"/>
    <s v="完了"/>
    <s v="完了"/>
    <s v="-"/>
    <s v="CLOSE"/>
    <s v="CLOSE"/>
    <n v="1"/>
    <m/>
  </r>
  <r>
    <n v="1499"/>
    <x v="89"/>
    <x v="4"/>
    <x v="16"/>
    <s v="何坤擇"/>
    <s v="機械系"/>
    <s v="C/V"/>
    <x v="1"/>
    <s v="異常報告書（中文）共有フォルダ\201601以降\20160119XF　本線増速CV NO5 CAM CLUTCH離合器打滑異常.xlsx"/>
    <m/>
    <s v="本線増速C/V　NO5　Cam Clutch 離合器打滑異常"/>
    <s v="設技見解判斷為經年累月所致之劣化※從XF2的START開始約使用6年"/>
    <s v="永久對應，要先確認技開及ENG方面的回覆之後再對應"/>
    <s v="初回"/>
    <n v="5.5"/>
    <n v="66"/>
    <m/>
    <s v="要"/>
    <s v="要"/>
    <s v="要"/>
    <s v="要"/>
    <s v="要"/>
    <s v="-"/>
    <s v="-"/>
    <s v="工事日進行點檢確認。"/>
    <x v="0"/>
    <s v="完了"/>
    <s v="完了"/>
    <s v="完了"/>
    <s v="完了"/>
    <s v="-"/>
    <s v="-"/>
    <s v="CLOSE"/>
    <s v="CLOSE"/>
    <n v="1"/>
    <m/>
  </r>
  <r>
    <n v="1500"/>
    <x v="90"/>
    <x v="1"/>
    <x v="12"/>
    <s v="何坤擇"/>
    <s v="電氣系"/>
    <s v="T/T №2"/>
    <x v="1"/>
    <s v="異常報告書（中文）共有フォルダ\201601以降\20160204GUT　PL與RB發生衝撞.xlsx"/>
    <m/>
    <s v="P/L與RB發生衝撞"/>
    <s v="1. 在未設置G5.5 PL檢知Senser的狀態下 直接使用設備。                                       2. 於PL檢知Senser設置磁鐵，解除Interlock後生產。                                         3. 誤以為只要在T/P上面選取PL TYPE就可以在自動補正的狀態下採板。"/>
    <s v="1. 因為G5.5出貨時有G6和G5.5兩種積載PL的類型，將檢討 不同的PL TYPE  的補正值能不能直接在T/P 被反映出來。"/>
    <s v="初回"/>
    <n v="148"/>
    <n v="1289"/>
    <m/>
    <s v="-"/>
    <s v="要"/>
    <s v="要"/>
    <s v="要"/>
    <s v="要"/>
    <s v="要"/>
    <s v="-"/>
    <s v="1. 確認現狀設備是否有各型式PL的感應SENSOR。               2. 確認軟體Interlock是否正常。"/>
    <x v="1"/>
    <s v="完了"/>
    <s v="完了"/>
    <s v="完了"/>
    <s v="完了"/>
    <s v="完了"/>
    <s v="-"/>
    <s v="CLOSE"/>
    <s v="CLOSE"/>
    <n v="1"/>
    <m/>
  </r>
  <r>
    <n v="1501"/>
    <x v="91"/>
    <x v="4"/>
    <x v="16"/>
    <s v="何坤擇"/>
    <s v="機械系"/>
    <s v="採板設備"/>
    <x v="1"/>
    <s v="異常報告書（中文）共有フォルダ\201601以降\20160205XF　2BR　5POS BDS塞車警報異常.xlsx"/>
    <m/>
    <s v="2BR　5POS　塞車警報異常"/>
    <s v="5P異常時的塞車警報在2/5 導入，原本5P的採板C/V在4P重故障時 應該必須停止，但是軟體的條件 卻是設定 當4POS發生輕故障or重故障 下會停止，所以第一次發生5P 吸著異常時，因4P發生了行先異常(輕故障)，警報也未解除的狀況下，才會在5P發生吸著異常警報之後，接著發生了"/>
    <s v="1. 導入軟體之際確認軟體内容（確認變更內容）                                                                 2. 另行與設技商量輕故障時的警報如何設置   3. 須針對軟體導入時的測試項目由製造設技進行軟體導入之異常 KY"/>
    <s v="初回"/>
    <n v="57.5"/>
    <n v="1731"/>
    <m/>
    <s v="情報"/>
    <s v="情報"/>
    <s v="情報"/>
    <s v="情報"/>
    <s v="情報"/>
    <s v="-"/>
    <s v="-"/>
    <s v="1. 情報聯絡。                                              2. 有進行軟體修改後，要確實進行相關測試。"/>
    <x v="1"/>
    <s v="-"/>
    <s v="-"/>
    <s v="-"/>
    <s v="-"/>
    <s v="-"/>
    <s v="-"/>
    <s v="CLOSE"/>
    <s v="CLOSE"/>
    <e v="#DIV/0!"/>
    <m/>
  </r>
  <r>
    <n v="1502"/>
    <x v="92"/>
    <x v="4"/>
    <x v="16"/>
    <s v="何坤擇"/>
    <s v="機械系"/>
    <s v="C/V"/>
    <x v="1"/>
    <s v="異常報告書（中文）共有フォルダ\201601以降\20160223XF　2BR　4POS　旋回CV SWIVEL JOINT旋轉接頭 配管漏油異常.xlsx"/>
    <m/>
    <s v="2BR　4POS　旋回C/VSWIVEL JOINT旋轉接頭部配管漏油"/>
    <s v="更換配管時，袋型螺帽部的Sleeve套筒部分未確實裝入就直接鎖上螺栓，在經過幾次的動作確認之後，該部位受到擠壓，以致配管呈現稍微鬆脫的狀態，從縫隙處發生漏油"/>
    <s v="1. 重新審視配管連接時螺帽固定之確認方式※連接後重新進行了內部確認，拆除配管並確認內部鉚接加工的部位"/>
    <s v="初回"/>
    <n v="0"/>
    <n v="0"/>
    <m/>
    <s v="情報"/>
    <s v="情報"/>
    <s v="情報"/>
    <s v="情報"/>
    <s v="情報"/>
    <s v="-"/>
    <s v="-"/>
    <s v="1.進行管路更後要確實是否鎖固OK。                         2.要進行試運轉確認沒有問題後才可恢復生產。"/>
    <x v="1"/>
    <s v="-"/>
    <s v="-"/>
    <s v="-"/>
    <s v="-"/>
    <s v="-"/>
    <s v="-"/>
    <s v="CLOSE"/>
    <s v="CLOSE"/>
    <e v="#DIV/0!"/>
    <m/>
  </r>
  <r>
    <n v="1503"/>
    <x v="93"/>
    <x v="3"/>
    <x v="14"/>
    <s v="何坤擇"/>
    <s v="機械系"/>
    <s v="紙巻機"/>
    <x v="1"/>
    <s v="異常報告書（中文）共有フォルダ\201601以降\20160313BF窯 1BR紙巻機エアシャフト折損（追記）.xlsx"/>
    <m/>
    <s v=" 1BR紙巻機AIR SHAFT折損"/>
    <s v="■紙巻機Ready OFF的原因                         推測AIR SHAFT的軸端斷裂後，運轉時振動變大，平台的位置跑掉 近接Senser 才會OFF。                                                     ■Airshaft的折損原因                                    由折損部位的斷裂狀況看起來，推測是從M10固定用螺絲部位開始斷掉。"/>
    <s v="・恒久對策的部分會另外與設技協議                          暫定對策：由製造針對預備AIR SHAFT的軸端部進行點檢。                                                   進行吊掛作業時, 軸端部位不與尼龍束帶干涉。                                                               ※降低對軸端部的負荷"/>
    <s v="初回"/>
    <m/>
    <n v="3523"/>
    <m/>
    <s v="要"/>
    <s v="要"/>
    <s v="要"/>
    <s v="要"/>
    <s v="要"/>
    <s v="-"/>
    <s v="-"/>
    <s v="1.對策項目恆展開實施。"/>
    <x v="0"/>
    <s v="完了"/>
    <s v="完了"/>
    <s v="完了"/>
    <s v="完了"/>
    <s v="-"/>
    <s v="-"/>
    <s v="CLOSE"/>
    <s v="CLOSE"/>
    <n v="1"/>
    <m/>
  </r>
  <r>
    <n v="1504"/>
    <x v="94"/>
    <x v="0"/>
    <x v="7"/>
    <s v="曾隆盛"/>
    <s v="機械系"/>
    <s v="C/V"/>
    <x v="0"/>
    <s v="異常報告書（中文）共有フォルダ\201601以降\20160325KF 2BR採板CV3-3 SERVO異常.xls"/>
    <m/>
    <s v="2Br採板CV 3-3 SERVO異常 "/>
    <s v="SERVO Motor 軸承不良。_x000a_(上回更換日 2013/5/9 )"/>
    <s v="1. 確認並檢討SERVO Motor 軸承的壽命及_x000a_   更換週期。_x000a_2. 定期確認SERVO Motor實效負荷率（1回_x000a_    /週）_x000a_3. 實效負荷率到了警示等級，且該設備無_x000a_   法停止的話，須每日進行實效負荷率的_x000a_   確認。_x000a_4. 實效負荷率達到異常等級時，須立即點_x000a_   檢更換。"/>
    <s v="初回"/>
    <n v="162"/>
    <n v="532"/>
    <m/>
    <s v="要"/>
    <s v="要"/>
    <s v="要"/>
    <s v="要"/>
    <s v="要"/>
    <s v="要"/>
    <s v="-"/>
    <s v="1.對策項目恆展開實施。"/>
    <x v="0"/>
    <s v="完了"/>
    <s v="完了"/>
    <s v="完了"/>
    <s v="完了"/>
    <s v="完了"/>
    <s v="-"/>
    <s v="CLOSE"/>
    <s v="CLOSE"/>
    <n v="1"/>
    <m/>
  </r>
  <r>
    <n v="1505"/>
    <x v="95"/>
    <x v="0"/>
    <x v="9"/>
    <s v="曾隆盛"/>
    <s v="電氣系"/>
    <s v="ACE"/>
    <x v="0"/>
    <s v="異常報告書（中文）共有フォルダ\201601以降\20160506ZF  ACE NO1PC異常報告.xlsx"/>
    <m/>
    <s v="ACE #1異常"/>
    <s v="・這次故障的PC是2世代前舊型DELL製PC。_x000a_    ※SIEMENS製PC在之前故障的時候，有請MAKER修理，進行Running Test。實施後，有送回ADT，但是沒有做更換。_x000a_・因為PC POWER SUPPLY故障，電源無法供給，就將PC關機了。 _x000a_     ※每3個月實施一次定期的#1PC（舊型DELL）跟#2PC（舊型DELL）的切替。（SIEMENS製當作#3預備來保管著）_x000a_    "/>
    <s v="・雖然這次切替的預備PC是1世代前的舊型PC（SIEMENS製），但是POWER SAPPLY是2系統，就算1系統故障了，PC還是不會DOWN，還是可以使用的，所以打算在下次冷修時，替換成最新型DELL製PC，在那之前還是先使用SIEMENS製PC。_x000a_    ※SIEMENS製PC在POWER SUPPLY1系統故障時， 警報聲會響起，所以巡檢時是可以發現的。_x000a_・設備技術課的見解_x000a_    ※如果現行的新型ＡＣＥ的電源故障多發的話，需要實施電源冗長化等的改善。_x000a_     "/>
    <s v="初回"/>
    <n v="39"/>
    <n v="820"/>
    <m/>
    <s v="情報"/>
    <s v="情報"/>
    <s v="情報"/>
    <s v="情報"/>
    <s v="情報"/>
    <s v="-"/>
    <s v="-"/>
    <s v="今回のACE PC異常は古いPCを使用しているZFだけの問題でした。_x000a_他LINEはPCが新しいため問題ありません。_x000a_他窯情報聯絡"/>
    <x v="1"/>
    <s v="-"/>
    <s v="-"/>
    <s v="-"/>
    <s v="-"/>
    <s v="-"/>
    <s v="-"/>
    <s v="CLOSE"/>
    <s v="CLOSE"/>
    <e v="#DIV/0!"/>
    <m/>
  </r>
  <r>
    <n v="1506"/>
    <x v="96"/>
    <x v="1"/>
    <x v="8"/>
    <s v="董明成"/>
    <s v="機械系"/>
    <s v="横切機"/>
    <x v="1"/>
    <s v="異常報告書（中文）共有フォルダ\201601以降\20160517HF　横切機No2カッター走行駆動ベルト断裂.xlsx"/>
    <m/>
    <s v="横切機No.2切刀走行驅動皮帶斷裂"/>
    <s v="疑為 Pulley軸芯偏移、皮帶鬆弛。"/>
    <s v="1. 實施定期點檢以確認有無異常。(1回/6個月)_x000a_2. 更換時規皮帶  - 主要設備冷修時更換"/>
    <s v="初回"/>
    <n v="0"/>
    <n v="0"/>
    <m/>
    <s v="要"/>
    <s v="要"/>
    <s v="要"/>
    <s v="要"/>
    <s v="要"/>
    <s v="情報"/>
    <s v="-"/>
    <s v="1.各切機點檢確認_x000a_2.更換TIMING及基準確認"/>
    <x v="0"/>
    <s v="完了"/>
    <s v="完了"/>
    <s v="完了"/>
    <s v="完了"/>
    <s v="-"/>
    <s v="-"/>
    <s v="CLOSE"/>
    <s v="CLOSE"/>
    <n v="1"/>
    <m/>
  </r>
  <r>
    <n v="1507"/>
    <x v="97"/>
    <x v="1"/>
    <x v="8"/>
    <s v="董明成"/>
    <s v="電氣系"/>
    <s v="採板設備"/>
    <x v="1"/>
    <s v="異常報告書（中文）共有フォルダ\201601以降\20160519HF　2Br2Pos採板ロボット重故障停止.xlsx"/>
    <m/>
    <s v="2BR 2POS 採板ROBOT異常停止"/>
    <s v="疑為Encoder Cable 斷線_x000a_* Robot發生Communication Error (T軸Encoder Error)_x000a_ (Alarm Code :T軸 1325通信異常(Encoder)"/>
    <s v="Cable事前點檢有困難、會進行管理以確保Spare Cable數量 (目前保管2個)"/>
    <s v="初回"/>
    <n v="0"/>
    <n v="0"/>
    <m/>
    <s v="-"/>
    <s v="情報"/>
    <s v="情報"/>
    <s v="情報"/>
    <s v="情報"/>
    <s v="情報"/>
    <s v="-"/>
    <s v="1.JF類似異常(CABLEVEYOR與業者確認改善狀況)_x000a_2.備品確認"/>
    <x v="1"/>
    <s v="-"/>
    <s v="-"/>
    <s v="-"/>
    <s v="-"/>
    <s v="-"/>
    <s v="-"/>
    <s v="CLOSE"/>
    <s v="CLOSE"/>
    <e v="#DIV/0!"/>
    <m/>
  </r>
  <r>
    <n v="1508"/>
    <x v="98"/>
    <x v="1"/>
    <x v="13"/>
    <s v="董明成"/>
    <s v="機械系"/>
    <s v="P詰め機"/>
    <x v="1"/>
    <s v="異常報告書（中文）共有フォルダ\201601以降\20160521IF 2Br_P詰機板揃えシリンダー油圧ホースリーク.xlsx"/>
    <m/>
    <s v="2Br P詰機板齊Cylinder油壓Hose漏油"/>
    <s v="推測 長期使用下（9年程度）産生劣化所致。"/>
    <s v="●強化整備及３交代巡檢_x000a_●調査長期使用的設備項目並依序交換"/>
    <s v="初回"/>
    <n v="0"/>
    <n v="0"/>
    <m/>
    <s v="要"/>
    <s v="要"/>
    <s v="要"/>
    <s v="-"/>
    <s v="-"/>
    <s v="-"/>
    <s v="-"/>
    <s v="1.P詰機及T/T油壓管路油漏確認_x000a_2.目前使用年數及更換基準確認"/>
    <x v="0"/>
    <s v="完了"/>
    <s v="完了"/>
    <s v="-"/>
    <s v="-"/>
    <s v="-"/>
    <s v="-"/>
    <s v="CLOSE"/>
    <s v="CLOSE"/>
    <n v="1"/>
    <m/>
  </r>
  <r>
    <n v="1509"/>
    <x v="99"/>
    <x v="3"/>
    <x v="14"/>
    <s v="何坤擇"/>
    <s v="電氣系"/>
    <s v="採板設備"/>
    <x v="1"/>
    <s v="異常報告書（中文）共有フォルダ\201601以降\20160526BF窯 1BR_11POS Encoder Cable斷線.xlsx"/>
    <m/>
    <s v="1BR#11POS Encoder Cable斷線"/>
    <s v="電纜護蓋因金屬疲勞而發生破損、Cable斷線。                                                          BF的Robot裡面 只有從WIT移設到11POS的電纜護蓋是同款的 。                                ※破損處的鐵板厚度為3mmt"/>
    <s v="1. 檢討電纜護蓋的補強方式。                                 2. 定期進行工事日點檢。"/>
    <s v="初回"/>
    <m/>
    <n v="83"/>
    <m/>
    <s v="情報"/>
    <s v="要"/>
    <s v="要"/>
    <s v="要"/>
    <s v="要"/>
    <s v="要"/>
    <s v="-"/>
    <s v="1. 每回工事日進行點檢確認。                                 2. 請機械及電氣進行現狀相關設備是否有異常。                   3. 整備人員每回點檢要確實注意作動是否有異常。"/>
    <x v="1"/>
    <s v="完了"/>
    <s v="完了"/>
    <s v="完了"/>
    <s v="完了"/>
    <s v="完了"/>
    <s v="-"/>
    <s v="CLOSE"/>
    <s v="CLOSE"/>
    <n v="1"/>
    <s v="\\172.18.154.189\mfg_public\00 製造一部共通\横展開確認\03 設備(冷修)活動相關\2016年設備活動Team資料\01 ADT設備異常情報橫展開\TAS&amp;OFF 寫真補充資料夾"/>
  </r>
  <r>
    <n v="1510"/>
    <x v="100"/>
    <x v="1"/>
    <x v="15"/>
    <s v="董明成"/>
    <s v="機械系"/>
    <s v="C/V"/>
    <x v="1"/>
    <s v="異常報告書（中文）共有フォルダ\201601以降\20160601DF　2Br引入No.2 PAD CHAIN軌道折損.xlsx"/>
    <m/>
    <s v="No.2Br引入No.2FT C/V 鍊條 軌道の折損"/>
    <s v="鍊條軌道下降時撞到固定架台。_x000a_-針對0.3ｔ搬送對應 進行了PAD LEVEL調降作業、昇降cylinder的軌道下限Stopper也有鬆開向下調整、然而經過調整之後的高度 會干涉到固定架台。"/>
    <s v="- 預定重新審視鍊條軌道的構造。"/>
    <s v="初回"/>
    <n v="2.89"/>
    <n v="62.54"/>
    <m/>
    <s v="要"/>
    <s v="要"/>
    <s v="要"/>
    <s v="要"/>
    <s v="要"/>
    <s v="-"/>
    <s v="-"/>
    <s v="CF窯類似異常橫展開進度確認"/>
    <x v="0"/>
    <s v="完了"/>
    <s v="完了"/>
    <s v="完了"/>
    <s v="完了"/>
    <s v="-"/>
    <s v="-"/>
    <s v="CLOSE"/>
    <s v="CLOSE"/>
    <n v="1"/>
    <m/>
  </r>
  <r>
    <n v="1511"/>
    <x v="101"/>
    <x v="3"/>
    <x v="14"/>
    <s v="董明成"/>
    <s v="機械系"/>
    <s v="紙巻機"/>
    <x v="1"/>
    <s v="異常報告書（中文）共有フォルダ\201601以降\20160622BF窯　1BR紙巻機エアシャフト軸受固定用金具脱落.xlsx"/>
    <m/>
    <s v="1BR紙巻機Air Shaft軸受固定用金具脱落"/>
    <s v="・軸承摩耗 使得Air Shaft 軸端與軸承之間的 距離變大、推測 固定用的Pin 受到回轉振動影響而脱落、以致Bolt發生折損。"/>
    <s v="・更換軸承備品_x000a_・工事日定期確認Pin・Bolt有無脱落。_x000a_※頻度的部分需與設技再次商談。"/>
    <s v="初回"/>
    <m/>
    <n v="0"/>
    <m/>
    <s v="要"/>
    <s v="要"/>
    <s v="要"/>
    <s v="要"/>
    <s v="要"/>
    <s v="-"/>
    <s v="-"/>
    <s v="1.各窯AIR SHAFT軸受點檢確認_x000a_2.備品確認"/>
    <x v="0"/>
    <s v="完了"/>
    <s v="完了"/>
    <s v="完了"/>
    <s v="完了"/>
    <s v="-"/>
    <s v="-"/>
    <s v="CLOSE"/>
    <s v="CLOSE"/>
    <n v="1"/>
    <m/>
  </r>
  <r>
    <n v="1512"/>
    <x v="102"/>
    <x v="3"/>
    <x v="14"/>
    <s v="董明成"/>
    <s v="其它"/>
    <s v="採板設備"/>
    <x v="1"/>
    <s v="異常報告書（中文）共有フォルダ\201601以降\20160627【客訴對策書】BF窯素板破裂(束帶混入)最終.xlsx"/>
    <m/>
    <s v="素板割れ(インシュロック混入)"/>
    <s v="・インシュロックに繰り返し曲げ応力が掛かり破断した。"/>
    <s v="・下流移載機についてインシュロックの全更新を実施。_x000a_"/>
    <s v="初回"/>
    <n v="0"/>
    <n v="0"/>
    <m/>
    <s v="要"/>
    <s v="要"/>
    <s v="要"/>
    <s v="要"/>
    <s v="要"/>
    <s v="要"/>
    <s v="-"/>
    <s v="1.BDS/RB採板機/移載機點檢_x000a_(重點為支點會晃動之處所)"/>
    <x v="0"/>
    <s v="完了"/>
    <s v="完了"/>
    <s v="完了"/>
    <s v="完了"/>
    <s v="完了"/>
    <s v="-"/>
    <s v="CLOSE"/>
    <s v="CLOSE"/>
    <n v="1"/>
    <m/>
  </r>
  <r>
    <n v="1513"/>
    <x v="103"/>
    <x v="0"/>
    <x v="3"/>
    <s v="曾隆盛"/>
    <s v="機械系"/>
    <s v="C/V"/>
    <x v="2"/>
    <s v="異常報告書（中文）共有フォルダ\201601以降\20160705 CF伸縮CV ROLL 劣化殘膠異常.xlsx"/>
    <m/>
    <s v="本線伸縮CV ROLL 兩側ROLL 劣化殘膠異常"/>
    <s v="初步判斷為優力膠老化"/>
    <s v="①拆除EF線上ROLL進行交換_x000a_②現場聯絡，優力膠不可使用酒精擦拭"/>
    <s v="初回"/>
    <n v="0"/>
    <n v="0"/>
    <m/>
    <s v="要"/>
    <s v="要"/>
    <s v="要"/>
    <s v="要"/>
    <s v="要"/>
    <s v="-"/>
    <s v="-"/>
    <s v="1.各窯伸縮ROLL/BDS板受/板齊點檢確認(手觸及硬度確認)_x000a_2.備品確認"/>
    <x v="0"/>
    <s v="完了"/>
    <s v="完了"/>
    <s v="完了"/>
    <s v="完了"/>
    <s v="-"/>
    <s v="-"/>
    <s v="CLOSE"/>
    <s v="CLOSE"/>
    <n v="1"/>
    <m/>
  </r>
  <r>
    <n v="1514"/>
    <x v="104"/>
    <x v="0"/>
    <x v="0"/>
    <s v="曾隆盛"/>
    <s v="機械系"/>
    <s v="C/V"/>
    <x v="0"/>
    <s v="異常報告書（中文）共有フォルダ\201601以降\20160704JF 本線増速CV No.5カムクラッチ滑り異常.xlsx"/>
    <m/>
    <s v="本線增速C/V Camclutch滑脫異常"/>
    <s v=" Camclutch長年劣化所致_x000a_＊JF Start開始已經過約6年_x000a_　（為無法給油型式）_x000a_"/>
    <s v="Cam clutch更換新品"/>
    <s v="初回"/>
    <n v="139"/>
    <n v="4425"/>
    <m/>
    <s v="情報"/>
    <s v="要"/>
    <s v="要"/>
    <s v="要"/>
    <s v="要"/>
    <s v="-"/>
    <s v="-"/>
    <s v="1.利用工事日點檢或更換成新品_x000a_2.每次冷修時進行更換、或是不使用Camclutch。（根據YF4實績判斷）"/>
    <x v="1"/>
    <s v="完了"/>
    <s v="完了"/>
    <s v="完了"/>
    <s v="完了"/>
    <s v="-"/>
    <s v="-"/>
    <s v="CLOSE"/>
    <s v="CLOSE"/>
    <n v="1"/>
    <m/>
  </r>
  <r>
    <n v="1515"/>
    <x v="105"/>
    <x v="1"/>
    <x v="13"/>
    <s v="董明成"/>
    <s v="機械系"/>
    <s v="横切機"/>
    <x v="1"/>
    <s v="異常報告書（中文）共有フォルダ\201601以降\20160706IF　No2横切機BUR Level調整Unit固定Plate破損.xlsx"/>
    <m/>
    <s v="No.2橫切機BUR Level調整Unit固定Plate破損"/>
    <s v="&lt;推定発生原因&gt;_x000a_No.2橫切BUR上面設置的是薄板 (與圖面相異)。推測這板子厚度薄, 受到BUR重複昇降動作的衝撃影響, 導致板子本身和螺絲  蓄積了疲勞。板子上面刻印了品名、型號, 代表這高度調整Stage 的Unit是原廠配件。也就是說, 當初在製作BUR時廠商（尼工）應該要裝的是3.2mm的Plate, 在這裡出現了疏漏。"/>
    <s v="依照圖面進行Plate厚度更新（3.2mm）。_x000a__x000a_※AFK內已確認完成, 除了IF以外, 其他都和圖面一樣是3.2mm的"/>
    <s v="初回"/>
    <n v="6"/>
    <n v="181"/>
    <m/>
    <s v="要"/>
    <s v="要"/>
    <s v="要"/>
    <s v="要"/>
    <s v="要"/>
    <s v="-"/>
    <s v="-"/>
    <s v="1.PLATE圖面厚度確認_x000a_2.現物厚度確認_x000a_3.備品厚度確認_x000a_4.固定螺絲鬆弛確認"/>
    <x v="0"/>
    <s v="完了"/>
    <s v="完了"/>
    <s v="完了"/>
    <s v="完了"/>
    <s v="-"/>
    <s v="-"/>
    <s v="CLOSE"/>
    <s v="CLOSE"/>
    <n v="1"/>
    <m/>
  </r>
  <r>
    <n v="1516"/>
    <x v="106"/>
    <x v="0"/>
    <x v="7"/>
    <s v="曾隆盛"/>
    <s v="機械系"/>
    <s v="採板設備"/>
    <x v="0"/>
    <s v="異常報告書（中文）共有フォルダ\201601以降\20160716KF 1Br 2Pos採板Robot T軸異常.xlsx"/>
    <m/>
    <s v="1Br 2Pos採板Robot T軸異常"/>
    <s v="T軸旋轉用Pulley脫離，造成Robot Hand無法旋轉。_x000a_Pulley會脫離的原因是因為T軸Spline Shaft軸端部的Stopper Plate 固定螺絲鬆脫的關係。_x000a_固定螺絲上塗了防止鬆脫的固定劑，如同圖面指定。雖然廠商的見解是說T軸旋轉的負荷過大？不過因為在其他Position沒有發生過，而且負荷値也沒有問題，所以目前原因不明。"/>
    <s v="廠商到場，實施T/R/B軸更換。_x000a_（廠商事前先到場確認，決定最短的工事進行方式）_x000a_（更換及Teaching調整，需要花費兩天時間）_x000a_（工事進行期間，1Br設備停止，2Br專門採板）_x000a_"/>
    <s v="初回"/>
    <n v="21"/>
    <n v="101"/>
    <m/>
    <s v="-"/>
    <s v="要"/>
    <s v="要"/>
    <s v="要"/>
    <s v="要"/>
    <s v="要"/>
    <s v="-"/>
    <s v="1.全部Robot的Stopper Plate固定螺絲實施點檢、鎖緊。_x000a_2.將TRB軸Shaft上部可視化;對象是全部Robot_x000a_3.半年1次越過壓克力板實施點檢　（確認鐵粉等）_x000a_4.1年1次在潤滑油更換時，將壓克力板打開，用手來確認設備的磨耗狀況。"/>
    <x v="1"/>
    <s v="完了"/>
    <s v="完了"/>
    <s v="完了"/>
    <s v="完了"/>
    <s v="完了"/>
    <s v="-"/>
    <s v="CLOSE"/>
    <s v="CLOSE"/>
    <n v="1"/>
    <m/>
  </r>
  <r>
    <n v="1517"/>
    <x v="107"/>
    <x v="0"/>
    <x v="0"/>
    <s v="曾隆盛"/>
    <s v="機械系"/>
    <s v="紙巻機"/>
    <x v="0"/>
    <s v="異常報告書（中文）共有フォルダ\201601以降\20160703JF 2Br紙巻機（イズミ製）カッター動作異常.xlsx"/>
    <m/>
    <s v="2Br紙巻機（イズミ製）カッター動作異常"/>
    <s v="切刀升降用LM軌道的固定螺絲磨斷（4支裡有2支）。因為螺絲已磨斷了，升降時、LM軌道會發出聲響。推測是在這樣的狀態下持續使用，才會發生卡住、導致切刀無法上升的情形。_x000a_關於螺絲磨斷的原因，因為合紙裁切的狀況變差，在一直調整刀刃的情形下，導致刀刃之間的摩擦變大、左右兩側上升的高度不一、漸漸地LM軌道的負荷變大、進而造成螺絲磨斷。_x000a_（從JF Start以來就沒有更換過、約已使用6年）"/>
    <s v="（對應）_x000a_整組切刀更換後復歸。_x000a_（對策）_x000a_整備使用4年以上的紙卷機切刀時，也一併更換Cylinder・Joint・LM軌道、軸承。_x000a_調整切刀時、若有發生裁切不良的情形時、不要過度勉強調整、直接更換成研磨過後的切刀。_x000a_為了確保備品、上刀刃・下刀刃　1Set新品　購入中"/>
    <s v="初回"/>
    <n v="210"/>
    <n v="1699"/>
    <m/>
    <s v="-"/>
    <s v="-"/>
    <s v="-"/>
    <s v="要"/>
    <s v="要"/>
    <s v="要"/>
    <s v="-"/>
    <s v="使用4年以上的紙卷機切刀,_x000a_除了切刀備品以外,Cylinder・Joint・LM軌道、軸承也更換。_x000a_預備品，要編列序號、開始記錄履歷。"/>
    <x v="1"/>
    <s v="-"/>
    <s v="-"/>
    <s v="完了"/>
    <s v="完了"/>
    <s v="完了"/>
    <s v="-"/>
    <s v="CLOSE"/>
    <s v="CLOSE"/>
    <n v="1"/>
    <m/>
  </r>
  <r>
    <n v="1518"/>
    <x v="108"/>
    <x v="3"/>
    <x v="10"/>
    <s v="董明成"/>
    <s v="系統系"/>
    <s v="TOM3"/>
    <x v="1"/>
    <s v="異常報告書（中文）共有フォルダ\201601以降\20160719GF　TOM3畫處PC當機.xlsx"/>
    <s v="異常報告書（中文）共有フォルダ\201601以降\130912_TOM3 通信異常處理手順書.xlsx"/>
    <s v="TOM3 画像処理PCフリーズ"/>
    <s v="20inch Pulse分配器 有一處連接埠發生故障。"/>
    <s v="由於事前性防止對策有困難、將針對下列兩點 加深彼此間的共識、以期異常發生時能夠盡早恢復。_x000a_① 對於「 分配器的連接埠可能會發生故障」要有認知。_x000a_②異常時可先切換連接埠(對應時間短)。"/>
    <s v="初回"/>
    <n v="6"/>
    <n v="180"/>
    <m/>
    <s v="情報"/>
    <s v="情報"/>
    <s v="情報"/>
    <s v="情報"/>
    <s v="情報"/>
    <s v="情報"/>
    <s v="-"/>
    <s v="案例宣導_x000a_①對於「 分配器的連接埠可能會發生故障」要有認知。_x000a_②異常時可先切換連接埠(對應時間短)。"/>
    <x v="1"/>
    <s v="-"/>
    <s v="-"/>
    <s v="-"/>
    <s v="-"/>
    <s v="-"/>
    <s v="-"/>
    <s v="CLOSE"/>
    <s v="CLOSE"/>
    <e v="#DIV/0!"/>
    <m/>
  </r>
  <r>
    <n v="1519"/>
    <x v="105"/>
    <x v="0"/>
    <x v="6"/>
    <s v="曾隆盛"/>
    <s v="電氣系"/>
    <s v="BDS"/>
    <x v="0"/>
    <s v="異常報告書（中文）共有フォルダ\201601以降\20160708YF　4P BDS異常.xlsx"/>
    <m/>
    <s v="包装2BR 4P BDS異常"/>
    <s v="・BDS回生抵抗盤過熱と推測_x000a_    回生抵抗が密集しており放熱が不足していると推測_x000a_・上記と推測するが、回生抵抗その物が不良なのか、モータ、モータファン等が不良であるのかを現在調査中"/>
    <s v="・回生抵抗を移設分散、温度低下、効果があれば恒久対策とする"/>
    <s v="初回"/>
    <n v="47"/>
    <n v="428"/>
    <m/>
    <s v="要"/>
    <s v="要"/>
    <s v="要"/>
    <s v="要"/>
    <s v="要"/>
    <s v="情報"/>
    <s v="-"/>
    <s v="回生抵抗盤位置(TYPE A or B)_x000a_溫度調查_x000a_內部清潔"/>
    <x v="0"/>
    <s v="完了"/>
    <s v="完了"/>
    <s v="完了"/>
    <s v="完了"/>
    <s v="-"/>
    <s v="-"/>
    <s v="CLOSE"/>
    <s v="CLOSE"/>
    <n v="1"/>
    <m/>
  </r>
  <r>
    <n v="1520"/>
    <x v="109"/>
    <x v="0"/>
    <x v="6"/>
    <s v="曾隆盛"/>
    <s v="機械系"/>
    <s v="BDS"/>
    <x v="0"/>
    <s v="異常報告書（中文）共有フォルダ\201601以降\20160726YF　2P BDSｴｱｰﾎｰｽ破れ異常報告書.xlsx"/>
    <m/>
    <s v="包裝1BR 2P BDS AIR HOSE破裂異常"/>
    <s v="HOSE因現場溫度較高有老化現象(研判)"/>
    <s v="進行相關AIR HOSE更換(前回更換為YF3冷修時)"/>
    <s v="再発"/>
    <n v="30"/>
    <n v="342"/>
    <m/>
    <s v="要"/>
    <s v="要"/>
    <s v="要"/>
    <s v="要"/>
    <s v="要"/>
    <s v="情報"/>
    <s v="-"/>
    <s v="各窯利用工事日或Br定修或設備空檔進行AIR HOSE點檢"/>
    <x v="0"/>
    <s v="完了"/>
    <s v="完了"/>
    <s v="完了"/>
    <s v="完了"/>
    <s v="-"/>
    <s v="-"/>
    <s v="CLOSE"/>
    <s v="CLOSE"/>
    <n v="1"/>
    <m/>
  </r>
  <r>
    <n v="1521"/>
    <x v="110"/>
    <x v="1"/>
    <x v="8"/>
    <s v="董明成"/>
    <s v="電氣系"/>
    <s v="TOM3"/>
    <x v="1"/>
    <s v="異常報告書（中文）共有フォルダ\201601以降\20160728HF　TOM3精査判定端末強制LogOff.xlsx"/>
    <m/>
    <s v="TOM3精査判定端末強制LogOff"/>
    <s v="懷疑是 HUB的電源CABLE脫落、LAN CABLE鬆脫的問題。"/>
    <s v="預定更換成 防止CABLE脫落用的BRACKET的 TYPE。"/>
    <s v="初回"/>
    <n v="0"/>
    <n v="0"/>
    <m/>
    <s v="要"/>
    <s v="要"/>
    <s v="要"/>
    <s v="要"/>
    <s v="要"/>
    <s v="要"/>
    <s v="-"/>
    <s v="＊煩請各窯進行點檢電源插座是否固定牢靠。_x000a_（利用工事日進行）_x000a_＊目前對策未定、再另行商談"/>
    <x v="0"/>
    <s v="完了"/>
    <s v="完了"/>
    <s v="完了"/>
    <s v="完了"/>
    <s v="完了"/>
    <s v="-"/>
    <s v="CLOSE"/>
    <s v="CLOSE"/>
    <n v="1"/>
    <m/>
  </r>
  <r>
    <n v="1522"/>
    <x v="111"/>
    <x v="0"/>
    <x v="9"/>
    <s v="曾隆盛"/>
    <s v="機械系"/>
    <s v="仮受け"/>
    <x v="0"/>
    <s v="異常報告書（中文）共有フォルダ\201601以降\20160730ZF  1P北板受動作異常報告.xlsx"/>
    <m/>
    <s v="1P北板受時規皮帶斷裂"/>
    <s v="2012年12月起,使用至今未曾更換,皮帶老化發生斷裂"/>
    <s v="皮帶使用壽命管理3年,將排入近期工事更換預定項目,進行各POS交換橫展開"/>
    <s v="再発"/>
    <n v="54"/>
    <n v="154.30000000000001"/>
    <m/>
    <s v="要"/>
    <s v="要"/>
    <s v="要"/>
    <s v="情報"/>
    <s v="情報"/>
    <s v="情報"/>
    <s v="-"/>
    <s v="1.更換履歷調查_x000a_2.工事日或設備稼動空檔進行點檢_x000a_3.使用3年以上者安排更換_x000a__x000a_・ＡＤＴでは、冷修毎全更新を基本とする。"/>
    <x v="0"/>
    <s v="完了"/>
    <s v="完了"/>
    <s v="-"/>
    <s v="-"/>
    <s v="-"/>
    <s v="-"/>
    <s v="CLOSE"/>
    <s v="CLOSE"/>
    <n v="1"/>
    <m/>
  </r>
  <r>
    <n v="1523"/>
    <x v="111"/>
    <x v="3"/>
    <x v="14"/>
    <s v="董明成"/>
    <s v="機械系"/>
    <s v="紙巻機"/>
    <x v="1"/>
    <s v="異常報告書（中文）共有フォルダ\201601以降\20160730BF窯 1BR紙巻機Safety Chuck 異常.xlsx"/>
    <m/>
    <s v="包裝1BR 2P BDS AIR HOSE破裂異常"/>
    <s v="1BR紙巻機安全夾頭異常。_x000a_推測長期以來 轉盤 持續在未確實固定的狀態下進行使用。另外根據倒角部位的磨損痕跡差異來看,應該是在旋轉時關閉方向的力道較強所以雖不至於完全開掉，但是在倒角磨損的過程中越來越關不起來，才會影響到夾頭開掉。"/>
    <s v="_x000a_・改造Cover，為了能更確實進行開閉操作，預定將治具改成塑膠槌。"/>
    <s v="初回"/>
    <m/>
    <n v="224"/>
    <m/>
    <s v="要"/>
    <s v="要"/>
    <s v="要"/>
    <s v="要"/>
    <s v="要"/>
    <s v="-"/>
    <s v="-"/>
    <s v="1.safety chuck開閉方法_x000a_2.轉盤與本體磨耗確認_x000a_3.轉盤自動關閉功能(是否完全閉鎖)"/>
    <x v="0"/>
    <s v="完了"/>
    <s v="完了"/>
    <s v="完了"/>
    <s v="完了"/>
    <s v="-"/>
    <s v="-"/>
    <s v="CLOSE"/>
    <s v="CLOSE"/>
    <n v="1"/>
    <m/>
  </r>
  <r>
    <n v="1524"/>
    <x v="112"/>
    <x v="0"/>
    <x v="6"/>
    <s v="曾隆盛"/>
    <s v="機械系"/>
    <s v="BDS"/>
    <x v="0"/>
    <s v="異常報告書（中文）共有フォルダ\201601以降\20160731YF  2BRPG皮帶輪固定螺絲斷裂異常(中日文對照版).xlsx"/>
    <s v="異常報告書（中文）共有フォルダ\201601以降\【相談させてください】設備異常対策.msg"/>
    <s v="包裝2BR PG皮帶PULLY固定螺絲斷裂異常"/>
    <s v="皮帶輪固定方式不佳，螺絲強度不足(機械初步研判)"/>
    <s v="進行螺絲重新鑽孔固定(暫定)"/>
    <s v="初回"/>
    <n v="420"/>
    <n v="45"/>
    <m/>
    <s v="要"/>
    <s v="情報"/>
    <s v="情報"/>
    <s v="情報"/>
    <s v="情報"/>
    <s v="-"/>
    <s v="-"/>
    <s v="Roll改造品（軸短一体延長型）新規製作中、8/11納品予定後、更換する"/>
    <x v="0"/>
    <s v="-"/>
    <s v="-"/>
    <s v="-"/>
    <s v="-"/>
    <s v="-"/>
    <s v="-"/>
    <s v="CLOSE"/>
    <s v="CLOSE"/>
    <n v="1"/>
    <m/>
  </r>
  <r>
    <n v="1525"/>
    <x v="113"/>
    <x v="0"/>
    <x v="6"/>
    <s v="曾隆盛"/>
    <s v="檢查系"/>
    <s v="TOM3"/>
    <x v="0"/>
    <s v="異常報告書（中文）共有フォルダ\201601以降\20160804YF　TOM-20InchPulse異常報告-R1.xlsx"/>
    <m/>
    <s v="YF TOM3 上位通信異常"/>
    <s v="※因發生的原因不明，所以目前還在收集相關的情報判斷當中，若有進展會隨時更新聯絡。"/>
    <s v="07/11 Wireshark 監視用PC設置及ARP Tabel 指定。_x000a_07/19 TOM HOST C、D HDD更換。_x000a_07/21 電氣設置Pulse記錄器監視。_x000a_07/22 TOM PC盤內 Level Converter 更換。_x000a_08/04 TOM PC盤內PLC連接8 Port 埠位變更。_x000a_(8/8異常再發有)"/>
    <s v="再発"/>
    <n v="0"/>
    <n v="1251"/>
    <m/>
    <s v="情報"/>
    <s v="情報"/>
    <s v="情報"/>
    <s v="情報"/>
    <s v="情報"/>
    <s v="情報"/>
    <s v="-"/>
    <s v="1.異常原因持續調查中_x000a_2.僅情報聯絡"/>
    <x v="1"/>
    <s v="-"/>
    <s v="-"/>
    <s v="-"/>
    <s v="-"/>
    <s v="-"/>
    <s v="-"/>
    <s v="CLOSE"/>
    <s v="CLOSE"/>
    <e v="#DIV/0!"/>
    <m/>
  </r>
  <r>
    <n v="1526"/>
    <x v="113"/>
    <x v="3"/>
    <x v="5"/>
    <s v="董明成"/>
    <s v="機械系"/>
    <s v="移載設備"/>
    <x v="1"/>
    <s v="異常報告書（中文）共有フォルダ\201601以降\20160805TDSⅡ　下流移載機Roller齒輪培林摩耗.xls"/>
    <m/>
    <s v="下流移載機Roller齒輪培林磨耗"/>
    <s v="【設備面】                    _x000a_培林磨耗的粉塵影響到 驅動軸也一起發生磨耗。                    _x000a_走行時 驅動軸的上下振動 影響皮帶驅動無法確實傳動                    _x000a_因為不是停在 Servo的原點位置、所以發生 Overrun（逸走）的狀況。                    _x000a_【管理面】 _x000a_確認Roller小齒輪的部分 未列入 巡檢及定修工事的點檢項目。 _x000a_"/>
    <s v="驅動軸在 下回工事日之前 進行旋盤加工之後更換（8/18）_x000a_目前正與設技 協議關於 預備品的管理方式、點檢頻度、追加定修工事項目的部分。"/>
    <s v="初回"/>
    <n v="233"/>
    <n v="1431"/>
    <m/>
    <s v="-"/>
    <s v="-"/>
    <s v="-"/>
    <s v="-"/>
    <s v="-"/>
    <s v="要"/>
    <s v="-"/>
    <s v="1.利用定修或設備停機空檔進行軸承磨耗點檢確認_x000a_2.備品有無確認"/>
    <x v="1"/>
    <s v="-"/>
    <s v="-"/>
    <s v="-"/>
    <s v="-"/>
    <s v="完了"/>
    <s v="-"/>
    <s v="CLOSE"/>
    <s v="CLOSE"/>
    <n v="1"/>
    <m/>
  </r>
  <r>
    <n v="1527"/>
    <x v="114"/>
    <x v="1"/>
    <x v="1"/>
    <s v="董明成"/>
    <s v="系統系"/>
    <s v="ACE"/>
    <x v="1"/>
    <s v="異常報告書（中文）共有フォルダ\201601以降\20160817LF　ACE停止.xlsx"/>
    <m/>
    <s v="LF ACE#2 停止"/>
    <s v="ACE#2的異常停止(7:55發生)原因不明。將Log傳送給ATSC進行調査當中。_x000a_ACE#1停止(10:38)原因也不明。同様進行調査當中。_x000a_※在進行寫入程式復歸作業時，發現PC負荷狀態頗重，不過這個部份是否為影響ACE異常停止的直接原因尚未釐清。"/>
    <s v="（暫定對策）_x000a_ACE#2與預備機進行切替。（8/17完成）_x000a_（恒久對策）_x000a_ATSC原因調査完成後再行對策。_x000a_"/>
    <s v="初回"/>
    <n v="36"/>
    <n v="856"/>
    <m/>
    <s v="要"/>
    <s v="要"/>
    <s v="要"/>
    <s v="要"/>
    <s v="要"/>
    <s v="-"/>
    <s v="-"/>
    <s v="1.各窯ACE切替手順版本確認_x000a_2.ACE切替手順再教育(依賴電氣G)"/>
    <x v="0"/>
    <s v="完了"/>
    <s v="完了"/>
    <s v="完了"/>
    <s v="完了"/>
    <s v="-"/>
    <s v="-"/>
    <s v="CLOSE"/>
    <s v="CLOSE"/>
    <n v="1"/>
    <m/>
  </r>
  <r>
    <n v="1528"/>
    <x v="115"/>
    <x v="1"/>
    <x v="12"/>
    <s v="董明成"/>
    <s v="機械系"/>
    <s v="P詰め機"/>
    <x v="1"/>
    <s v="異常報告書（中文）共有フォルダ\201601以降\20160815GUT洗浄3LineG6 P詰RB吸著異常.xls"/>
    <m/>
    <s v="G6 P詰ROBOT吸著異常"/>
    <s v="電磁閥(SOL)的閥柱(Spool) 受到CA水分過多影響而無法正常動作，在無法完全關閉的真空狀態下影響到吸著狀態，為此次的異常原因。(因水量過多而引發吸著異常)"/>
    <s v="①設置自動排水裝置_x000a_②追加設置儲水桶　 (可貯放廢水的小型儲水裝置)"/>
    <s v="初回"/>
    <n v="12"/>
    <n v="68"/>
    <m/>
    <s v="要"/>
    <s v="要"/>
    <s v="要"/>
    <s v="要"/>
    <s v="要"/>
    <s v="要"/>
    <s v="-"/>
    <s v="各窯(LINE)CA系統之狀況調查(DRYER有無?使用有無?目前排水量約幾CC?)"/>
    <x v="0"/>
    <s v="完了"/>
    <s v="完了"/>
    <s v="完了"/>
    <s v="完了"/>
    <s v="完了"/>
    <s v="-"/>
    <s v="CLOSE"/>
    <s v="CLOSE"/>
    <n v="1"/>
    <m/>
  </r>
  <r>
    <n v="1529"/>
    <x v="116"/>
    <x v="0"/>
    <x v="0"/>
    <s v="曾隆盛"/>
    <s v="電氣系"/>
    <s v="採板設備"/>
    <x v="0"/>
    <s v="異常報告書（中文）共有フォルダ\201601以降\20160830JF 2Br 反転Robot CC-Link異常.xlsx"/>
    <m/>
    <s v="2Br 反轉Robot#2 CC-Link異常"/>
    <s v="原因①：第1次更換CC-Link Cable的原因_x000a_冷修時更換過的CD管內的CC-Link Cable並不是可動部的型式、而是固定部的型式。（其他8台Robot 也是固定式的）_x000a_Type：FANC-110SBH Cable 固定式_x000a_因為一直使用固定部的型式、導致CD管內的線路拉扯引起金屬疲勞而造成斷線。（使用1年3個月、約作動130萬回）_x000a_原因②：第2次更換CC-Link Cable的原因_x000a_因為可動式無備品、先用固定式的沿著CD管進行CC-Link Cable的臨時配線、但Cable長度太過剛好、沒有多餘的伸縮空間、束帶固定住的部分因為密集的拉扯壓力而斷線了。主要原因為施工方法不良與固定用Cable。"/>
    <s v="原因①的暫定對策_x000a_更換CC-Link Cable。（可動式無備品）_x000a_原因②的暫定對策_x000a_更換CC-Link Cable為可動式、並將主要配線設置在CD管內。（跟研磨借用）_x000a_Type：FANC-110SBZ-5  Cable 高可動部用 壽命500萬回"/>
    <s v="初回"/>
    <n v="249"/>
    <n v="1793"/>
    <m/>
    <s v="-"/>
    <s v="要"/>
    <s v="要"/>
    <s v="要"/>
    <s v="要"/>
    <s v="要"/>
    <s v="-"/>
    <s v="1.各窯CC-Link CABLE使用TYPE確認_x000a_2..如果CC-Link Cable要進行臨時配線時、長度必須保留 Cable可移動的空間。_x000a_"/>
    <x v="1"/>
    <s v="完了"/>
    <s v="完了"/>
    <s v="完了"/>
    <s v="完了"/>
    <s v="完了"/>
    <s v="-"/>
    <s v="CLOSE"/>
    <s v="CLOSE"/>
    <n v="1"/>
    <m/>
  </r>
  <r>
    <n v="1530"/>
    <x v="117"/>
    <x v="0"/>
    <x v="6"/>
    <s v="曾隆盛"/>
    <s v="機械系"/>
    <s v="BDS"/>
    <x v="0"/>
    <s v="異常報告書（中文）共有フォルダ\201601以降\20160928YF  2BR　3P段積動作異常報告書.xlsx"/>
    <m/>
    <s v="2Br 3P段積異常"/>
    <s v="ATSC見解:_x000a_発生原因は超音波SENSORの位置異常+仮想在荷のI/Lが起因していると推測,仮想在荷のI/Lは元々AFでは在荷SENSORを使用していなかった名残である。_x000a_"/>
    <s v="1.上記、推測であるがLIFT下降の原因は不明のため現在、MX SheetにてDATA収集中_x000a_2.在荷SENSORがONしている場合にLIFTERが上昇しない様INTER LOCKを追加"/>
    <s v="初回"/>
    <n v="240"/>
    <n v="154"/>
    <m/>
    <s v="要"/>
    <s v="要"/>
    <s v="要"/>
    <s v="-"/>
    <s v="-"/>
    <s v="-"/>
    <s v="-"/>
    <s v="段積LIFTER上升I/L有無確認"/>
    <x v="0"/>
    <s v="完了"/>
    <s v="完了"/>
    <s v="-"/>
    <s v="-"/>
    <s v="-"/>
    <s v="-"/>
    <s v="CLOSE"/>
    <s v="CLOSE"/>
    <n v="1"/>
    <m/>
  </r>
  <r>
    <n v="1531"/>
    <x v="118"/>
    <x v="0"/>
    <x v="3"/>
    <s v="曾隆盛"/>
    <s v="電氣系"/>
    <s v="板厚計"/>
    <x v="0"/>
    <s v="異常報告書（中文）共有フォルダ\201601以降\20161008CF　1BR 板厚計PLC通信異常.xlsx"/>
    <m/>
    <s v="1BR 板厚計 PLC 通訊模組異常"/>
    <s v="①Ethernet介面模組故障。(故障原因不明)（未能顯示詳細的Error記錄 所以當時的Error詳細狀況不明）設技電氣_x000a_    這次異常非 PLC本體Error，而是Ethernet介面模組Error，所以沒有在BrHO捨板，加上一直重複出現 前回値(OK)的Data，所以變成OK判定，被當作良品採板。※前回値為何重複出現的原因尚在調査中_x000a_②異常時有發出警報、但是只有進行警報Reset，未進行異常點檢。_x000a_"/>
    <s v="・進行PLC　RESET復歸,之後會再更換Ethernet介面模組,（改成可以保存ErrorCode）_x000a_・軟體改造成 當Br板厚計發生PLC異常及Ethernet介面模組Error出現時會在BrHO進行捨板(CF1Br改造完畢)_x000a_・針對板厚計異常警報相關點檢確認手順並進行教育訓練。"/>
    <s v="初回"/>
    <n v="840"/>
    <n v="0"/>
    <m/>
    <s v="要"/>
    <s v="要"/>
    <s v="要"/>
    <s v="要"/>
    <s v="要"/>
    <s v="-"/>
    <s v="-"/>
    <s v="軟體改造成 當Br板厚計發生PLC異常及Ethernet介面模組Error出現時會在BrHO進行捨板"/>
    <x v="0"/>
    <s v="完了"/>
    <s v="完了"/>
    <s v="完了"/>
    <s v="完了"/>
    <s v="-"/>
    <s v="-"/>
    <s v="CLOSE"/>
    <s v="CLOSE"/>
    <n v="1"/>
    <m/>
  </r>
  <r>
    <n v="1532"/>
    <x v="119"/>
    <x v="3"/>
    <x v="10"/>
    <s v="董明成"/>
    <s v="機械系"/>
    <s v="紙巻機"/>
    <x v="1"/>
    <s v="異常報告書（中文）共有フォルダ\201601以降\20161017GF　B-Line紙巻機排出ﾍﾞﾙﾄｻｰﾎﾞﾓｰﾀ過負荷.xls"/>
    <m/>
    <s v="B-Line紙巻機排出皮帶Servo異常"/>
    <s v="【設備面】_x000a_拆解減速機之後發現潤滑油已呈現固化狀態。因此，推測影響到齒輪轉動以致發生過負載。_x000a_【管理面】_x000a_・由VTQ進行每週1回定期巡檢，該馬達負荷値並無異常或増加傾向。此外，減速機的部分必須先經過拆解否則無法確認內部狀況，只靠管理面難以防堵。_x000a_・關於異常發生之後的對應方式,聯軸器、減速機因為沒有預備品，所以在復歸上需要時間。由於使用的是舊樣式，變成需要再對應。"/>
    <s v="・實施聯軸器整備、減速機更換及對芯。_x000a_*目前正與設技等單位商討預備品的管理方式"/>
    <s v="初回"/>
    <n v="0"/>
    <n v="102"/>
    <m/>
    <s v="情報"/>
    <s v="情報"/>
    <s v="情報"/>
    <s v="情報"/>
    <s v="情報"/>
    <s v="情報"/>
    <s v="-"/>
    <s v="情報聯絡"/>
    <x v="1"/>
    <s v="-"/>
    <s v="-"/>
    <s v="-"/>
    <s v="-"/>
    <s v="-"/>
    <s v="-"/>
    <s v="CLOSE"/>
    <s v="CLOSE"/>
    <e v="#DIV/0!"/>
    <m/>
  </r>
  <r>
    <n v="1533"/>
    <x v="120"/>
    <x v="3"/>
    <x v="10"/>
    <s v="董明成"/>
    <s v="電氣系"/>
    <s v="洗浄機"/>
    <x v="1"/>
    <s v="異常報告書（中文）共有フォルダ\201601以降\20161104GF　B-Line洗浄機純水直水配管破損.xls"/>
    <m/>
    <s v=" B-Line洗淨機純水直水配管破損"/>
    <s v="【設備面】_x000a_由於管理Heater出力的温度計異常而影響純水加熱過度，以致於 配管內的水溫比 PVC配管耐熱温度的60℃還要高，導致配管破損。温度計的故障原因推測為經年累月的劣化所致。_x000a_【管理面】_x000a_●Heater內部 可偵測水溫並發出警報，但是該警報並未開啟使用。_x000a_●注入純水的Tank雖然有設置PH計及水温計，但是溫度計並未用來進行水溫管理。_x000a_    （之前未進行Tank温度監控）_x000a_"/>
    <s v="1.開始使用Heater內部感應器並進行改造，當温度過高時，在發出警報的同時，洗淨機會隨之停止。(設定温度70℃)_x000a_2.注入直水純水的Tank也會進行改造，當温度異常時會發出警報。（設定温度45℃）"/>
    <s v="初回"/>
    <n v="0"/>
    <n v="112"/>
    <m/>
    <s v="要"/>
    <s v="情報"/>
    <s v="情報"/>
    <s v="要"/>
    <s v="要"/>
    <s v="要"/>
    <s v="-"/>
    <s v="1.PATROL點檢結果(溫度)_x000a_2.配管確認_x000a_3.溫度計設定值及上下限警報值確認_x000a_4.溫度異常時警報使用設定"/>
    <x v="0"/>
    <s v="-"/>
    <s v="-"/>
    <s v="完了"/>
    <s v="完了"/>
    <s v="完了"/>
    <s v="-"/>
    <s v="CLOSE"/>
    <s v="CLOSE"/>
    <n v="1"/>
    <m/>
  </r>
  <r>
    <n v="1534"/>
    <x v="121"/>
    <x v="3"/>
    <x v="12"/>
    <s v="董明成"/>
    <s v="機械系_x000a_電気系"/>
    <s v="移載設備"/>
    <x v="1"/>
    <s v="異常報告書（中文）共有フォルダ\201601以降\20161106WIT1　上流移載機吸着異常およびサーボアンプ異常多発.xls"/>
    <m/>
    <s v="上流移載機吸著異常及Servo AMP異常多發"/>
    <s v="【上流移載機吸著異常】_x000a_推定為 Cableveyor內部摩擦影響劣化、損傷。不良Tube位於Cableveyor內部, 所以本週預定注入空氣以鎖定發生源,並調查其他配線劣化起因（本週內）。_x000a_【Servo AMP異常多發】_x000a_移載機的昇降Servo異常為 Servo AMP的異常,Cable連結器表面及分配基板產生鐵鏽及侵蝕,Servo AMP 16個使用Bus Cable接續（調査經緯中）"/>
    <s v="【上流移載機吸著異常】 _x000a_重新點檢Cableveyor内部配線的最後狀態_x000a_【Servo AMP異常多發】_x000a_實施防止雰圍氣侵入盤内部之對策,確認其餘連結器及機器的侵蝕狀態,確保AMP備品"/>
    <s v="初回"/>
    <n v="405"/>
    <n v="10625"/>
    <m/>
    <s v="情報"/>
    <s v="情報"/>
    <s v="情報"/>
    <s v="情報"/>
    <s v="情報"/>
    <s v="要"/>
    <s v="-"/>
    <s v="1.利用定修或工事日進行Cableveyor內配管(線)點檢(暫)_x000a_2.servo amp盤內生鏽狀況確認及防止氛圍氣侵入對策(暫)"/>
    <x v="1"/>
    <s v="-"/>
    <s v="-"/>
    <s v="-"/>
    <s v="-"/>
    <s v="完了"/>
    <s v="-"/>
    <s v="CLOSE"/>
    <s v="CLOSE"/>
    <n v="1"/>
    <m/>
  </r>
  <r>
    <n v="1535"/>
    <x v="122"/>
    <x v="3"/>
    <x v="12"/>
    <s v="董明成"/>
    <s v="機械系_x000a_電気系"/>
    <s v="移載設備"/>
    <x v="1"/>
    <s v="異常報告書（中文）共有フォルダ\201601以降\20161118WIT1　上流移載機ケーブル断線.xls"/>
    <m/>
    <s v="WIT1　上流移載機Cable斷線"/>
    <s v="【設備面】_x000a_・Cableveyor長年劣化之破損（更換履歴不明）。_x000a_・Cableveyor的ARM掉落 使得Cable下垂後, 勾在Guide上面。_x000a_・因Dact Up影響走行次數大幅増加_x000a_【管理面】_x000a_・點檢不完備"/>
    <s v="・盡早安排 Cableveyor備品（計畫於12月7日工事日更換）_x000a_・更換復歸Cable、進行其餘Cable總點檢_x000a_・重新與設技決議 更換頻度_x000a_・下流移載機（同一設備）之横展開、定期點檢_x000a_暫定対策_x000a_・點檢毎日走行動作、ARM是否掉落、束帶的部分變更為魔鬼氈"/>
    <s v="初回"/>
    <n v="397"/>
    <n v="10414"/>
    <m/>
    <s v="要"/>
    <s v="要"/>
    <s v="要"/>
    <s v="要"/>
    <s v="要"/>
    <s v="要"/>
    <s v="-"/>
    <s v="1.利用定修或工事日進行Cableveyor點檢(暫)_x000a_2.Cableveyor備品有無確認(暫)"/>
    <x v="0"/>
    <s v="完了"/>
    <s v="完了"/>
    <s v="完了"/>
    <s v="完了"/>
    <s v="完了"/>
    <s v="-"/>
    <s v="CLOSE"/>
    <s v="CLOSE"/>
    <n v="1"/>
    <m/>
  </r>
  <r>
    <n v="1536"/>
    <x v="123"/>
    <x v="0"/>
    <x v="7"/>
    <s v="曾隆盛"/>
    <s v="電氣系"/>
    <s v="洗浄機"/>
    <x v="0"/>
    <s v="異常報告書（中文）共有フォルダ\201601以降\20161203KF 洗浄機入口センサー感度低下によるトラッキング消失.xlsx"/>
    <m/>
    <s v="因洗淨機入口SENSOR感度低下造成Tracking消失"/>
    <s v="A.Tracking消失的原因:_x000a_①SENSOR髒污造成感度低下。_x000a_ 由設技電氣實施的點檢是沒問題的(1回/3個月)(前回9/6實施）、因為SENSOR擦拭作後感度UP是事實，11/25以後回到ON-TAS化SENSOR髒污感度低下的可能性很高，但還不明。在製造的巡檢中，沒有確認SENSOR相關的項目。 酸氣洗滌塔的設定還有Dampar的開度跟以前的設定一樣，沒有變。洗浄機入口両端有設置防水氣的護蓋。_x000a_②SENSOR閾値設定太低。_x000a_設技電氣的點檢裡雖然有閾値管理，但設定250的話真的太低。（初期設定是500，在安全護蓋上有紀載。）關於SENSOR閾値的最適値的知識不夠。_x000a_B.發現Tracking異常處較慢的原因_x000a_因為是在洗淨機後的設備發生Tracking異常警報的關係，所以誤認為是在洗淨機後的SENSOR或設備發生的問題。"/>
    <s v="1.Tracking消失的原因①的對策:_x000a_洗浄機入口、出口SENSOR感度也要記載在巡檢紀錄表確認感度是否有低下。（Sensor ON/OFF的感度、両邊都要記載。）（1回/週、担当：製造）_x000a_2.Tracking消失的原因②的對策:_x000a_SENSOR閾値設定的最適設定方法會實施教育、在設備停止時確認全數SENSOR閾値是否有問題。（担当：設技電気）_x000a_3.針對發現Tracking異常處較慢的對策:_x000a_再洗淨機入口處SENSOR追加Tracking的異常警報。"/>
    <s v="初回"/>
    <n v="1116"/>
    <n v="1066"/>
    <m/>
    <s v="要"/>
    <s v="要"/>
    <s v="要"/>
    <s v="要"/>
    <s v="要"/>
    <s v="要"/>
    <s v="-"/>
    <s v="SENSOR感度確認，要追加在巡檢項目裡。_x000a_（Sensor ON/OFF的感度、両邊都要記載。）_x000a_（1回/週、担当：製造）"/>
    <x v="0"/>
    <s v="完了"/>
    <s v="完了"/>
    <s v="完了"/>
    <s v="完了"/>
    <s v="完了"/>
    <s v="-"/>
    <s v="CLOSE"/>
    <s v="CLOSE"/>
    <n v="1"/>
    <m/>
  </r>
  <r>
    <n v="1537"/>
    <x v="124"/>
    <x v="0"/>
    <x v="0"/>
    <s v="廖文仁"/>
    <s v="機械系"/>
    <s v="C/V"/>
    <x v="0"/>
    <s v="20170129JF 本線FT-CV駆動チェーン断裂による搬送異常.xlsx"/>
    <m/>
    <s v="本線FT C/V#2-4驅動Chain斷裂"/>
    <s v="給油不足 導致駆動鍊條（RS-50）破損断裂_x000a_※使用期間 1.5年_x000a_過去DID的Seal Chain鍊條曾經断過、因為高單価為了節省成本而変更使用 RS鍊條。變更後的樣式需要定期給油、但是設備巡檢時 以目視点検判斷沒有 給油的必要。此外 FT-Pad 油沾附 會有品質異常懸念、所以並沒有很積極進行 給油、再加上作業性差、作業負荷大 等實際狀況影響、這作業雖然是必須要做的當初卻未能確實執行也是影響因素之一。"/>
    <s v="1. 裁切完成在更換鏈條前，先以潤滑劑塗附後再進行更換。_x000a_2. 鏈條鬆緊度調整前先確認撓曲作動是否良好，完成後以Pitch Gauge再次確認鏈條伸長量是否在規範內。(圖二)_x000a_3. 安排定修或工事日時，對於使用中的鏈條進行給脂(2次/年)，外觀磨耗產生鐵粉時即進行更換。_x000a_4. 爾後PAD CHAIN更換時一併進行RS 50驅動Chain更換。"/>
    <s v="再発"/>
    <n v="79"/>
    <n v="1213"/>
    <m/>
    <s v="要"/>
    <s v="要"/>
    <s v="要"/>
    <s v="要"/>
    <s v="要"/>
    <s v="要"/>
    <s v="-"/>
    <s v="1.測試自動給油潤滑器，如果測試結果良好，將進行橫展開導入。_x000a_2.定期進行給油潤滑，每半年1次給油，如果有異常進行更換。壽命管理三年定期交換。"/>
    <x v="0"/>
    <s v="完了"/>
    <s v="完了"/>
    <s v="完了"/>
    <s v="完了"/>
    <s v="完了"/>
    <s v="-"/>
    <s v="CLOSE"/>
    <s v="CLOSE"/>
    <n v="1"/>
    <m/>
  </r>
  <r>
    <n v="1538"/>
    <x v="125"/>
    <x v="0"/>
    <x v="6"/>
    <s v="廖文仁"/>
    <s v="機械系"/>
    <s v="H/O"/>
    <x v="0"/>
    <s v="20170202YF 本線 HS Blower CV駆動部キー脱落トラブル報告.xlsx"/>
    <m/>
    <s v="本線驅動系轉向機驅動鏈輪鍵脫落"/>
    <s v="1.在YF4冷修中雖然交換了本線C/V驅動部齒輪，但驅動鏈輪的螺栓並沒有接著。因為長時間運轉的緣故，可能是螺栓鬆脫的原因。_x000a_2.齒輪軸端無安裝END Stopper，螺栓的插銷脫落。_x000a_3.確認圖面後並無安裝END Stopper 的指示因此冷修時並未設置。"/>
    <s v="鏈輪鍵重新增締並追加Stopper，在工事日點檢各驅動部安裝END Stopper。"/>
    <s v="初回"/>
    <n v="50"/>
    <n v="774"/>
    <m/>
    <s v="要"/>
    <s v="要"/>
    <s v="要"/>
    <s v="要"/>
    <s v="要"/>
    <s v="情報"/>
    <s v="-"/>
    <s v="1. 固定螺絲再次鎖緊(鬆脫確認)_x000a_2. END STOPPER有無確認,若無請安排裝設_x000a_3. 調查完成日要記載_x000a_"/>
    <x v="0"/>
    <s v="完了"/>
    <s v="完了"/>
    <s v="完了"/>
    <s v="完了"/>
    <s v="-"/>
    <s v="-"/>
    <s v="CLOSE"/>
    <s v="CLOSE"/>
    <n v="1"/>
    <m/>
  </r>
  <r>
    <n v="1539"/>
    <x v="126"/>
    <x v="4"/>
    <x v="16"/>
    <s v="廖文仁"/>
    <s v="機械系"/>
    <s v="C/V"/>
    <x v="1"/>
    <s v="20170307XF　本線　伸縮CVセンター部駆動系トラブル.xlsx"/>
    <m/>
    <s v="本線伸縮CV Center部駆動異常"/>
    <s v="固定螺絲 受到 駆動中的振動影響 鬆脫、軸 與 鏈輪発生 打滑、結果與 Key  接觸摩耗 , 再加上與 鏈輪之間的 嵌合狀況不佳, 、導致 鏈輪 不穩晃 動、発生異音。"/>
    <s v="進行Shaft 更換、鏈輪更換Key部 攻牙加工 以対応。_x000a_予定其他駆動部的部分也會針對 各駆動部 随時進行 点検。"/>
    <s v="初回"/>
    <n v="122"/>
    <n v="3066"/>
    <m/>
    <s v="要"/>
    <s v="要"/>
    <s v="要"/>
    <s v="要"/>
    <s v="要"/>
    <s v="情報"/>
    <s v="-"/>
    <s v="進行驅動部Shaft鏈輪的固定螺絲鬆脫點檢，頻度為1 回/半年。"/>
    <x v="0"/>
    <s v="完了"/>
    <s v="完了"/>
    <s v="完了"/>
    <s v="完了"/>
    <s v="-"/>
    <s v="-"/>
    <s v="CLOSE"/>
    <s v="CLOSE"/>
    <n v="1"/>
    <m/>
  </r>
  <r>
    <n v="1540"/>
    <x v="127"/>
    <x v="0"/>
    <x v="4"/>
    <s v="廖文仁"/>
    <s v="電氣系"/>
    <s v="BDS"/>
    <x v="0"/>
    <s v="20170203EF 1~4P BDS CPU異常跳脫.xlsx"/>
    <m/>
    <s v="BDS 運轉中CPU燈號跳脫，BR下游燈號異常無法正常採板。"/>
    <s v="CPU跳脫確切原因不明，調查中。"/>
    <s v="1.  BR下游異常音聲警報,提醒現場_x000a_2. 1~4P BDS 追加CPU燈號消失時,顯示重故障並出現音聲警報及異常履歷_x000a_3.建立監控點"/>
    <s v="初回"/>
    <n v="71"/>
    <n v="2461"/>
    <m/>
    <s v="要"/>
    <s v="要"/>
    <s v="要"/>
    <s v="情報"/>
    <s v="情報"/>
    <s v="情報"/>
    <s v="-"/>
    <s v="1.BR下游異常音聲警報,提醒現場。_x000a_2.BDS 追加CPU燈號消失時,顯示重故障並出現音聲警報及異常履歷。"/>
    <x v="0"/>
    <s v="完了"/>
    <s v="完了"/>
    <s v="-"/>
    <s v="-"/>
    <s v="-"/>
    <s v="-"/>
    <s v="CLOSE"/>
    <s v="CLOSE"/>
    <n v="1"/>
    <m/>
  </r>
  <r>
    <n v="1541"/>
    <x v="128"/>
    <x v="1"/>
    <x v="12"/>
    <s v="廖文仁"/>
    <s v="機械系"/>
    <s v="洗浄機"/>
    <x v="1"/>
    <s v="20170322洗浄3Line駆動部Chain　Tension　Sprocket脱落 (2).xlsx"/>
    <m/>
    <s v="1.洗浄3Line前洗浄駆動Chain 張力惰輪脱落_x000a_2.現場發現 検出器前 板齊、L側第1支Roll處 有玻璃卡住並造成板裂，排除後確認為驅動部張力惰輪從軸承處脫落。"/>
    <s v="前洗浄駆動部的Chain的張力惰輪是在沒有鎖緊的状態下 進行駆動。_x000a_ 而設計上鏈輪與軸承本來就不是 固定住的。 _x000a_-&gt;鏈輪和軸承的結合状態只有用套進去的_x000a_-&gt;軸承的固定Nut也只有固定住軸承的内輪而已。"/>
    <s v="1.為了防止鏈輪與軸承脱落, 進行BOSS加工(突緣加工)再設計_x000a_2 .各Line点検確認_x000a_ - GUT#2,3 Line点検結果 確認到有 32處状態可能會脱落利用定修作業等 依序更換成 BOSS加工品。於横展開Sheet填入更換記録以利管理。"/>
    <s v="初回"/>
    <n v="50"/>
    <n v="28"/>
    <n v="870"/>
    <s v="情報"/>
    <s v="情報"/>
    <s v="情報"/>
    <s v="要"/>
    <s v="要"/>
    <s v="要"/>
    <s v="-"/>
    <s v="1.定期点検 鏈輪駆動部 確認有無脱落_x000a_2.驅動部齒輪STOPPER追加要"/>
    <x v="1"/>
    <s v="-"/>
    <s v="-"/>
    <s v="完了"/>
    <s v="完了"/>
    <s v="完了"/>
    <s v="-"/>
    <s v="CLOSE"/>
    <s v="CLOSE"/>
    <n v="1"/>
    <m/>
  </r>
  <r>
    <n v="1542"/>
    <x v="129"/>
    <x v="4"/>
    <x v="16"/>
    <s v="廖文仁"/>
    <s v="機械系"/>
    <s v="C/V"/>
    <x v="1"/>
    <s v="20170407XF　本線HOCV ウレタンチューブによる基板汚れ.xlsx"/>
    <m/>
    <s v="本線伸縮C/V處，定點汙濁檢出異常"/>
    <s v="確認 拆除下來的Tube之後、發現 與Roll接触的内側部位 是在 摩耗後 呈現稍微磨平的状態下 回転再加上 設置時間已久、推測 因鬆弛影響到出現 蛇行状態偏移到 環圈Roll上、與玻璃接触、繼而產生汚著。"/>
    <s v="已取下 該部分的UrethaneTube (橘色O-ring)針對 其他 在対応 0.3ｔ時 有設定 的UrethaneTube (橘色O-ring) 及魔鬼氈 実施点検、予定於下回工事日 設備停止時再度点検、更換"/>
    <s v="初回"/>
    <n v="30"/>
    <n v="725"/>
    <m/>
    <s v="要"/>
    <s v="要"/>
    <s v="要"/>
    <s v="要"/>
    <s v="要"/>
    <s v="情報"/>
    <s v="-"/>
    <s v="1.本線ROLL處Urethane Tube (橘色O-ring)鬆脫蛇行位移的點檢，(頻度:每回工事日實施)_x000a_2.相關類似設備部分一併實施定期確認。(如GSD下方ROLL用oing..等)(頻度:每回工事日實施)"/>
    <x v="0"/>
    <s v="完了"/>
    <s v="完了"/>
    <s v="完了"/>
    <s v="完了"/>
    <s v="-"/>
    <s v="-"/>
    <s v="CLOSE"/>
    <s v="CLOSE"/>
    <n v="1"/>
    <m/>
  </r>
  <r>
    <n v="1543"/>
    <x v="129"/>
    <x v="0"/>
    <x v="6"/>
    <s v="廖文仁"/>
    <s v="檢查系"/>
    <s v="TOM3"/>
    <x v="0"/>
    <s v="20170402YF  TOM3　拡散カメラ39トラブル報告.xlsx"/>
    <m/>
    <s v="YF TOM擴散相機#39異常，造成光亮異常。"/>
    <s v="相機老化或製程原因。"/>
    <s v="1.進行相機交換。_x000a_2.PAM 欠點畫像輪廓確認。_x000a_3.Paring有發現欠點偏左側，04/05 上班日進行補正。_x000a_※異常發生後確認全數補正前的欠點畫像"/>
    <s v="再発"/>
    <n v="0"/>
    <n v="0"/>
    <m/>
    <s v="情報"/>
    <s v="情報"/>
    <s v="情報"/>
    <s v="情報"/>
    <s v="情報"/>
    <s v="情報"/>
    <s v="-"/>
    <s v="情報聯絡"/>
    <x v="1"/>
    <s v="-"/>
    <s v="-"/>
    <s v="-"/>
    <s v="-"/>
    <s v="-"/>
    <s v="-"/>
    <s v="CLOSE"/>
    <s v="CLOSE"/>
    <e v="#DIV/0!"/>
    <m/>
  </r>
  <r>
    <n v="1544"/>
    <x v="129"/>
    <x v="0"/>
    <x v="4"/>
    <s v="廖文仁"/>
    <s v="機械系"/>
    <s v="C/V"/>
    <x v="2"/>
    <s v="20170329EF　増速CV　EMS無法動作異常報告書.xls"/>
    <m/>
    <s v="本線増速C/V　EMS不動作異常_x000a_EF COLD製造人員確認緊急停止範囲(自主点検）時、按壓 SMAP Booth上流的EMS（L,R側都一樣）但是相關設備卻沒有 隨之停止。"/>
    <s v="EF3冷修前 的 制御区分為 横折ROLL、ACCEL C/V。_x000a_EF3冷修時與製造 達成共識, 実施改造以統一 上述的 制御区分。_x000a_EF3冷修改造之後、撤除了原本管控 ACCEL C/V電源的 ACCEL C/P、但是拆除之後 現場EMS的配線 一直處於解線状態、未接続至 MAIN LINE DRIVE C/P。再加上EF3立上時 試運転的動作確認應該有被遺漏、以致 EF3 START之後 該EMS 出現無法動作的状態。"/>
    <s v="1.針對全EMS 進行動作確認及緊急停止範囲的確認（協同製造）_x000a_2.実施LOTO時、確実実施TRY OUT_x000a_"/>
    <s v="初回"/>
    <n v="0"/>
    <n v="0"/>
    <m/>
    <s v="情報"/>
    <s v="情報"/>
    <s v="情報"/>
    <s v="情報"/>
    <s v="情報"/>
    <s v="情報"/>
    <s v="-"/>
    <s v="ENG検討中_x000a_情報聯絡"/>
    <x v="1"/>
    <s v="-"/>
    <s v="-"/>
    <s v="-"/>
    <s v="-"/>
    <s v="-"/>
    <s v="-"/>
    <s v="CLOSE"/>
    <s v="CLOSE"/>
    <e v="#DIV/0!"/>
    <m/>
  </r>
  <r>
    <n v="1545"/>
    <x v="129"/>
    <x v="0"/>
    <x v="0"/>
    <s v="廖文仁"/>
    <s v="系統系"/>
    <s v="ACE"/>
    <x v="2"/>
    <s v="20170403JFKF ACE Windows PC時間ずれによるPAM欠点Data異常.xlsx"/>
    <m/>
    <s v="三交代在4/5早會聯絡4/3 PAM欠點DATA大概有一個小時左右資料不見的異常。_x000a_於是向ATSC詢問，請求調查，發現ACE Windows PC的時間擅自轉快一個小時的不具合。_x000a_JF發生後30分鐘“nettime batch task”將其回到實際的時間，KF從發生後有做了什麼操作讓時間回到實際的時間，_x000a_時間約快轉一小時，導致素板內的欠點資訊無法查詢。_x000a_且時間回到實際的時間後，考慮到BLOCK_ID會有重複的問題，異常時間內的PL要做TAS再流動。_x000a_"/>
    <s v="因Windows PC OS不具合的異常。_x000a_因ACE不會Online Windows Update的關係、Microsoft對策不能適用。_x000a_因ACE Windows PC時間快轉PAM欠點Data異常 "/>
    <s v="↓ATSC見解↓_x000a_現階段無法防止再發，所以現在思考如果再發的話，要立即將時間回覆的方法。"/>
    <s v="再発"/>
    <n v="0"/>
    <n v="0"/>
    <m/>
    <s v="要"/>
    <s v="要"/>
    <s v="要"/>
    <s v="要"/>
    <s v="要"/>
    <s v="要"/>
    <s v="-"/>
    <s v="全窯 ACEソフト修正対応:_x000a_ａ．システム時間が変更された場合に記録される               _x000a_　 Windowsシステムイベントをトリガーに、ｂ．のバッチ処理を実行               _x000a_ｂ．PAMとACEの時間差が30分以上であればPAMへの時刻同期を実施               _x000a_　（※時刻差が30分未満であれば何もしない）               _x000a_"/>
    <x v="0"/>
    <s v="完了"/>
    <s v="完了"/>
    <s v="完了"/>
    <s v="完了"/>
    <s v="完了"/>
    <s v="-"/>
    <s v="CLOSE"/>
    <s v="CLOSE"/>
    <n v="1"/>
    <m/>
  </r>
  <r>
    <n v="1546"/>
    <x v="129"/>
    <x v="0"/>
    <x v="4"/>
    <s v="廖文仁"/>
    <s v="電氣系"/>
    <s v="PG"/>
    <x v="0"/>
    <s v="20170319EF　増速CV　MTPG異常報告書.xls"/>
    <m/>
    <s v="EF製造聯絡本線MTPG異常警報發出(但無停機，設備持續採板中)現場TOUTCH PANEL確認，MTPG 的速度值顯示為 0 ，確認PLC程式 D2006 MTPG 現在值顯示為 2147483647 且無法更新數值確認相關資料，發現為PLC高速計數器參數設定無自動歸零情形"/>
    <s v="經確認，為MTPG 高速 Count 被設定在無法自動歸零的狀態，因此當Count計數累計到最大值的時候，並不會進行Reset的動作，而無法進行後續的動作_x000a_為何MTPG 高速 Count 被設定在無法自動歸零的原因，判斷為薄板設備追加時有進行PLC SOFT修改，而未將PLC 高速計數器(QD62) PARAMETER 一併修改設定。"/>
    <s v="進行PLC PARAMETER進行重新設定。"/>
    <s v="初回"/>
    <n v="20"/>
    <n v="129"/>
    <m/>
    <s v="情報"/>
    <s v="情報"/>
    <s v="要"/>
    <s v="情報"/>
    <s v="情報"/>
    <s v="情報"/>
    <s v="-"/>
    <s v="情報聯絡_x000a_設備改造工事後,需確認 PLC SOFT設定是否正確"/>
    <x v="1"/>
    <s v="-"/>
    <s v="完了"/>
    <s v="-"/>
    <s v="-"/>
    <s v="-"/>
    <s v="-"/>
    <s v="CLOSE"/>
    <s v="CLOSE"/>
    <n v="1"/>
    <m/>
  </r>
  <r>
    <n v="1547"/>
    <x v="130"/>
    <x v="4"/>
    <x v="16"/>
    <s v="廖文仁"/>
    <s v="機械系"/>
    <s v="H/O"/>
    <x v="1"/>
    <s v="20170410XF　2BR　BRHO下げ部シリンダーホース破れ.xlsx"/>
    <m/>
    <s v="現場人員進行BR H/O操作時，發現有漏氣的異音，依賴整備進行點檢確認。"/>
    <s v="點檢後確認為BR BRHO下げ氣壓缸HOSE破損，推測HOSE劣化影響 出現裂縫破裂而影響漏氣。"/>
    <s v="実施HOSE更換與摩耗対策(設置螺旋管束帶) "/>
    <s v="初回"/>
    <n v="0"/>
    <n v="0"/>
    <m/>
    <s v="要"/>
    <s v="要"/>
    <s v="要"/>
    <s v="要"/>
    <s v="要"/>
    <s v="情報"/>
    <s v="-"/>
    <s v="1.進行HOSE點檢確認有無磨損。_x000a_2.確認HOSE有無設置防磨損螺旋管，若無需增設。"/>
    <x v="0"/>
    <s v="完了"/>
    <s v="完了"/>
    <s v="完了"/>
    <s v="完了"/>
    <s v="-"/>
    <s v="-"/>
    <s v="CLOSE"/>
    <s v="CLOSE"/>
    <n v="1"/>
    <m/>
  </r>
  <r>
    <n v="1548"/>
    <x v="130"/>
    <x v="0"/>
    <x v="3"/>
    <s v="廖文仁"/>
    <s v="機械系"/>
    <s v="H/O"/>
    <x v="0"/>
    <s v="20170407CF　本線HO開閉動作異常.xlsx"/>
    <m/>
    <s v="現場人員於本線H/O進行開關使用時發現電磁閥無法作動導致H/O無法正常關閉。_x000a_依賴設技點檢確認電磁法作動異常遂進行電磁閥(整備品)交換，15:00H/O無法關閉異常再發，設計確認後進行電磁閥(新品)交換後異常排除。"/>
    <s v="1.液壓相關部件：工作油和電磁閥，過濾器等，而不2013.9〜交換結果（3使用5年。）_x000a_2.油進行分析定期進行（每季度），最多十二分之二千零一十六分析的結果是謹慎已成為在2017/03分析結果的主要交流。_x000a_四月建廠至今，過濾器※液壓油，它是交換來實現的計劃，以電磁閥。_x000a_3.4/7異常電磁閥用的產生和分解的過濾器，通過與內部生鏽結果代替，異物被證實對閥的操作的影響。"/>
    <s v="4/7 電磁閥，速度控制器，開關閥和2F閥入口過濾器更換。_x000a_4/14 液壓泵的液壓油（超級水電32 X）交換。吸油過濾器，行過濾器，靜電醬油機濾更換。電磁閥，速度控制器，開關閥，先導式止回閥，Flocon交換"/>
    <s v="再発"/>
    <n v="55"/>
    <n v="1538"/>
    <m/>
    <s v="要"/>
    <s v="要"/>
    <s v="要"/>
    <s v="要"/>
    <s v="要"/>
    <s v="情報"/>
    <s v="-"/>
    <s v="1.繼續實施每季油品分析，如果它超出管制標準值時，需進行液壓油的交換。 ※過濾器及電磁閥也一併更換。_x000a_2.油分析結果即使在管制標準值內，也要每兩年一次更換液壓油。※過濾器及電磁閥也一併更換。"/>
    <x v="0"/>
    <s v="完了"/>
    <s v="完了"/>
    <s v="完了"/>
    <s v="完了"/>
    <s v="-"/>
    <s v="-"/>
    <s v="CLOSE"/>
    <s v="CLOSE"/>
    <n v="1"/>
    <m/>
  </r>
  <r>
    <n v="1549"/>
    <x v="131"/>
    <x v="0"/>
    <x v="3"/>
    <s v="廖文仁"/>
    <s v="機械系"/>
    <s v="採板設備"/>
    <x v="0"/>
    <s v="20170321CF　2BR 3P採板ROBOT T軸異常(中).xlsx"/>
    <m/>
    <s v="3/21_x000a_04:25  2BR 3P採板R/B異常発生(T/P異常履歴：M2144採板R/B ALARM)。異常Resetし復旧。_x000a_07:02 異常再発、4回発生(04:25、07:02、07:18、08:30)。事務所及び整備へ連絡し3P不採板とした。_x000a_11:00 由設備技術確認為T軸外力衝突檢出值大於設定值100(檢出值101)，推測為減速機異常，於是外力衝突檢出值先放寬到300隔日進行部品交換。"/>
    <s v="2016/9的檢查報告:“在T軸的間隙有較高鐵粉濃度0.16％”_x000a_（超過製造商推薦的交換濃度0.1％，但每個軸轉矩波形正常）_x000a_註:2017年3月22日換下的減速機的鐵粉濃度為0.34％;判斷為_x000a_T軸減速機內部的磨損造成電流的異常。"/>
    <s v="3/21進行臨時對應，將T軸衝突碰撞檢測LEVEL緩和設置為300。_x000a_（標準設定值為100,數值為101,將造成異常發生）_x000a_3/22製造商進行B / T軸減速齒輪（新）更換。"/>
    <s v="初回"/>
    <n v="45"/>
    <n v="468.5"/>
    <m/>
    <s v="-"/>
    <s v="要"/>
    <s v="要"/>
    <s v="要"/>
    <s v="要"/>
    <s v="要"/>
    <s v="-"/>
    <s v="①ADT鐵粉濃度的管理標準如下：_x000a_    1-1  0.05％〜0.09％→預備品準備。_x000a_    1-2  0.05％以上→業者(MAKER)進行定期測量(1回/2個月)。_x000a_    1-3  0.1%以上→建議更換減速機。_x000a_    1-4  0.2％以上→立即聯絡更換。_x000a_②確認各軸的扭力(矩)年度趨勢(TREND)，以確定是否正常。_x000a_③關於減速機的異常，有可能性是由馬達造成，故需依賴製造商每年進行剎車裝置的診斷。"/>
    <x v="1"/>
    <s v="完了"/>
    <s v="完了"/>
    <s v="完了"/>
    <s v="完了"/>
    <s v="完了"/>
    <s v="-"/>
    <s v="CLOSE"/>
    <s v="CLOSE"/>
    <n v="1"/>
    <m/>
  </r>
  <r>
    <n v="1550"/>
    <x v="132"/>
    <x v="0"/>
    <x v="4"/>
    <s v="廖文仁"/>
    <s v="檢查系"/>
    <s v="TOM3"/>
    <x v="0"/>
    <s v="20170427EF　TOM3_画処100分之1Pulse異常報告.xlsx"/>
    <m/>
    <s v="EF3自冷修立上後，TOM側不定時偶爾會發生畫處PC 1/100 inch pulse 異常，現場ACE畫面會有整個NET的捨板，製造聯絡推進課及電氣G做了相關對應，目前還是偶爾會發生，特別是畫處PC#9發生的次數最多，現場還查不出原因。"/>
    <s v="‧目前尚未查出原因。"/>
    <s v="目前為止對策項目:_x000a_ 2016/12/15 1. 畫處PC#9 C、D HDD交換，2. HOST SNP無效化、ARP Static設定。_x000a_ 2016/12/24 3. IMG PC 09 &lt;-&gt; 24 交換。4. HUB Port 變更。_x000a_ 2017/02/02 5. 6CH BOX 予備品交換。_x000a_ 2017/03/29 6. Level Converter 予備品交換。7. 電氣さん依賴して波形記錄。_x000a_ 2017/04/05 8. 電氣さん MCCTR Pulse交換。 _x000a_ 2017/04/17 9. 1/100 inch pulse HUB2 予備品更換。"/>
    <s v="初回"/>
    <n v="18"/>
    <n v="384"/>
    <m/>
    <s v="情報"/>
    <s v="情報"/>
    <s v="情報"/>
    <s v="情報"/>
    <s v="情報"/>
    <s v="情報"/>
    <s v="-"/>
    <s v="情報聯絡"/>
    <x v="1"/>
    <s v="-"/>
    <s v="-"/>
    <s v="-"/>
    <s v="-"/>
    <s v="-"/>
    <s v="-"/>
    <s v="CLOSE"/>
    <s v="CLOSE"/>
    <e v="#DIV/0!"/>
    <m/>
  </r>
  <r>
    <n v="1551"/>
    <x v="133"/>
    <x v="0"/>
    <x v="5"/>
    <s v="董明成"/>
    <s v="機械系"/>
    <s v="位置決め"/>
    <x v="0"/>
    <s v="20170410OFF5　Y左側位置決め磨耗による移載ベルト干渉異常報告.xlsx"/>
    <m/>
    <s v="18:40 OFF#5位置決發出Y-L側SERVO異常的警報，現場股長確認Y-L側位置決回到待機位置時，勾到下方的移載皮帶。_x000a_19:00 整備和機械到達現場，判斷是位置決螺桿座磨損所造成的異常。_x000a_19:30 拆除Y-L側2個位置決螺桿座和2支六角支撐桿，確認有磨損和鐵粉。_x000a_21:00 將#1#2的位置決螺桿座、移載皮帶更換成新品，測定位置決和皮帶的間隙約3mm。_x000a_21:20 與機械討論後，為了確保間隙不會干涉到皮帶，所以在位置決下方加裝墊片增高5ｍｍ。_x000a_21:30 清掃設備，並確認生産寸法、品質沒有問題後就恢復生產。"/>
    <s v="1.由於沒有制定OFF#5位置決螺桿座的點檢機制，所以沒有注意到異常的發生。_x000a_因此，持續磨損下造成位置決干涉到皮帶形成過負荷的狀態。_x000a__x000a_*2010/08啟用至今約使用7年。"/>
    <s v="１．將位置決螺桿座點檢納入定修項目中，由設備和製造兩方進行確認。在定修確認表中留下記錄來進行管理。_x000a__x000a_＊橫展開至OFF#3、#4。"/>
    <s v="初回"/>
    <n v="170"/>
    <n v="789"/>
    <m/>
    <s v="情報"/>
    <s v="情報"/>
    <s v="情報"/>
    <s v="情報"/>
    <s v="情報"/>
    <s v="-"/>
    <s v="要"/>
    <s v="１．將位置決螺桿座點檢納入定修項目中，由設備和製造兩方進行確認。在定修確認表中留下記錄來進行管理。_x000a__x000a_＊橫展開至OFF#3、#4。"/>
    <x v="1"/>
    <s v="-"/>
    <s v="-"/>
    <s v="-"/>
    <s v="-"/>
    <s v="-"/>
    <s v="-"/>
    <s v="CLOSE"/>
    <s v="CLOSE"/>
    <n v="0"/>
    <m/>
  </r>
  <r>
    <n v="1552"/>
    <x v="134"/>
    <x v="3"/>
    <x v="12"/>
    <s v="董明成"/>
    <s v="機械系"/>
    <s v="投入ラクラクハンド"/>
    <x v="1"/>
    <s v="20170612WIT　投入らくらくハンドLMレールボルト破損（脱落）異常.xlsx"/>
    <m/>
    <s v=".G8.5流動中，LM Guide軌道 (把樂樂手的垂直手臂和輔助走行的平台組合在一起) 的固定螺栓有10顆斷了8顆，導致樂樂手和輔助走_x000a_行的平台呈現分離狀態而後停止。因為沒有玻璃投入，使產線停止。_x000a__x000a_.樂樂手因Blancer (配重) 機能保持在上昇状態。走行輔助側的LM Guide軌道是用2根螺栓維持住的状態（培林的部分有固定螺栓）"/>
    <s v="WIT1的走行操作機能的樂樂手仕様為15.0秒、因應TACK UP 為了將時間縮減到 12.9秒、改成不操作走行輔助的操作按鈕、以手動走行的方式在未減速的狀況下重覆撞擊C/V側的底板Stopper斷定為金属疲労導致螺栓斷裂"/>
    <s v="現状無法変更TACK UP的投入設定TACT、會実施定期螺栓鎖緊確認並更換螺栓。"/>
    <s v="初回"/>
    <n v="240"/>
    <n v="0"/>
    <n v="6251"/>
    <s v="-"/>
    <s v="-"/>
    <s v="-"/>
    <s v="-"/>
    <s v="-"/>
    <s v="情報"/>
    <s v="-"/>
    <s v="情報聯絡_x000a_TACT UP時需進行設備負荷的風險評估"/>
    <x v="1"/>
    <s v="-"/>
    <s v="-"/>
    <s v="-"/>
    <s v="-"/>
    <s v="-"/>
    <s v="-"/>
    <s v="CLOSE"/>
    <s v="CLOSE"/>
    <e v="#DIV/0!"/>
    <m/>
  </r>
  <r>
    <n v="1553"/>
    <x v="135"/>
    <x v="1"/>
    <x v="8"/>
    <s v="董明成"/>
    <s v="機械系"/>
    <s v="P詰め機"/>
    <x v="1"/>
    <s v="20170718HF　1BrP詰機動作異常.xlsx"/>
    <m/>
    <s v="1BrP詰機動作異常"/>
    <s v="推測是　P詰機傾斜後 起立 的低速(減速)　太快， 結果跑過頭導致傾転Limit Sensor ON。_x000a__x000a_因為是突然発生的、所以也有可能是受到季節的気温変化影響到作動油的粘度產生変化。_x000a_"/>
    <s v="●P詰機起立機油圧低速変更　45%　→　42%　使用中（暫觀）_x000a_ _x000a_●検討是否於P詰機異常停止時追加警報（含音声警報）"/>
    <s v="初回"/>
    <m/>
    <n v="850"/>
    <m/>
    <s v="情報"/>
    <s v="情報"/>
    <s v="情報"/>
    <s v="-"/>
    <s v="-"/>
    <s v="-"/>
    <s v="-"/>
    <s v="情報聯絡_x000a_"/>
    <x v="1"/>
    <s v="-"/>
    <s v="-"/>
    <s v="-"/>
    <s v="-"/>
    <s v="-"/>
    <s v="-"/>
    <s v="CLOSE"/>
    <s v="CLOSE"/>
    <e v="#DIV/0!"/>
    <m/>
  </r>
  <r>
    <n v="1554"/>
    <x v="136"/>
    <x v="1"/>
    <x v="8"/>
    <s v="董明成"/>
    <s v="機械系"/>
    <s v="洗浄機"/>
    <x v="1"/>
    <s v="20170722HF　洗浄機塩酸Zone搬送DriveShaftCoupling締結Bolt腐食.xlsx"/>
    <m/>
    <s v="2Br洗浄機塩酸Zone搬送Drive Shaft Coupling 鎖固Bolt被鹽酸侵蝕"/>
    <s v="HCL Zone在設計上必須使用Zr材質的Bolt，但是該区間是使用一般(SS400)的Bolt來進行連接。 COUPLING Bolt的螺牙侵蝕・磨耗，影響COUPLING発生不平整，加上KEY有磨耗而無法駆動的狀況。_x000a_●確認過設備技術作業日誌裡面有無一般Bolt使用的資訊，但是查無履歴。_x000a_●這次ON-TAS的復旧工事的目的是為了進行設備復旧、所以實施的整備作業並不是針對全体的既設設備。_x000a_●塩酸投入前的点検項目裡面有Bolt増締、但是未納入確認材質的項目。_x000a__x000a_應該是在HF2 進行洗浄機解体時，換成了SS製的Bolt。_x000a_此為交接上的缺失、確認不足。 _x000a_"/>
    <s v=" 【設技】_x000a_●有変更点的工事(=需要申請工程変更的工事項目)、需於開始生産前召集相關人員，針對冷修工事中/熱上前的Check項目製作check紀錄表、待全部都check完成之後、才能開始生産。(参照&quot;熱上時CHECK項目&quot;Sheet) _x000a__x000a_●除了洗浄機之外、只要是第一次点検的部分、皆需由複數成員交換意見、決定点検項目、並製作可記載点検人員姓名的點檢紀錄表之後、開始著手進行点検。(為了將点検者的責任加以明確化，需填入姓名。) _x000a_"/>
    <s v="初回"/>
    <n v="206"/>
    <n v="384"/>
    <n v="6553"/>
    <s v="-"/>
    <s v="-"/>
    <s v="-"/>
    <s v="情報"/>
    <s v="情報"/>
    <s v="情報"/>
    <s v="-"/>
    <s v="1.情報聯絡_x000a_2.確認HCL區段使用的BOLT材質_x000a_   (需防酸材質)_x000a_"/>
    <x v="1"/>
    <s v="-"/>
    <s v="-"/>
    <s v="-"/>
    <s v="-"/>
    <s v="-"/>
    <s v="-"/>
    <s v="CLOSE"/>
    <s v="CLOSE"/>
    <e v="#DIV/0!"/>
    <m/>
  </r>
  <r>
    <n v="1555"/>
    <x v="137"/>
    <x v="0"/>
    <x v="3"/>
    <s v="董明成"/>
    <s v="機械系"/>
    <s v="SMAP"/>
    <x v="0"/>
    <s v="20170805CF　本線L側SMAP Level低下異常.xls"/>
    <m/>
    <s v="本線L側SMAP Level低下異常"/>
    <s v="・本線L側 SMAP時規皮帶的橡膠劣化導致斷裂（Wire沒斷）,因此Pulley與時規皮帶無法咬合。_x000a_・整備的巡檢項目裡面沒有。加上又是屬於生產中很難點檢到的地方。 SMAP沒有包含在設技的點檢實施項目當中._x000a_    訂定1回/半年點檢一次的規則，並於7月工事日（7/25初次）進行點檢.當初是有發現龜裂不過判斷沒有緊急性（不會斷掉）,於是沒有進行更換。(設技判断)_x000a_     ※斷裂的是有龜裂處的另一邊、潤滑油附著在皮帶上導致橡膠部分劣化,（軟掉狀態）才會斷掉（設技）"/>
    <s v="・更換時規皮帶（新品）_x000a_・追加到整備的點檢項目_x000a_    1回/1日　異音、振動、粉的有無、高度異常、皮帶亀裂、劣化、鋼絲露出;1回/3ヵ月　工事日にてベルトの状態を点検_x000a_・6ヶ月一次由設技審視點檢方法_x000a_    將SMAP移動到最外側後，拆掉Cover及皮帶後進行點檢。_x000a_  ※若有發現底下狀況必須立即更換。_x000a_       １.若皮帶有龜裂、劣化。_x000a_        2.側面有露出鋼絲並沾附到潤滑油。_x000a_        _x000a__x000a__x000a__x000a__x000a__x000a_"/>
    <s v="初回"/>
    <n v="17"/>
    <n v="337"/>
    <n v="0"/>
    <s v="-"/>
    <s v="要"/>
    <s v="-"/>
    <s v="要"/>
    <s v="要"/>
    <s v="-"/>
    <s v="-"/>
    <s v="・進行點檢(若有發現底下情形立即更換)_x000a_    -皮帶龜裂、劣化時。_x000a_    -鋼絲外露潤滑油滲入時。_x000a_・6個月一次由設技點檢_x000a__x000a_"/>
    <x v="1"/>
    <s v="完了"/>
    <s v="-"/>
    <s v="完了"/>
    <s v="完了"/>
    <s v="-"/>
    <s v="-"/>
    <s v="CLOSE"/>
    <s v="CLOSE"/>
    <n v="1"/>
    <m/>
  </r>
  <r>
    <n v="1556"/>
    <x v="138"/>
    <x v="0"/>
    <x v="3"/>
    <s v="董明成"/>
    <s v="機械系"/>
    <s v="SMAP"/>
    <x v="0"/>
    <s v="20170808CF　本線R側SMAP動作異常.xls"/>
    <m/>
    <s v="R側SMAP動作異常"/>
    <s v="・有可能是因為SMAP PulleyShaft駆動培霖位置偏移或者是Shaft的位置偏移導致位置決用的軸環跑到needlebearing內部去，長時間持續作動的關係軸環變形磨耗，造成抵抗與負荷。_x000a_・Cyl内部潤滑不足造成作動不良。※Cyl10年使用;※製造每個月並無進行一次的給油（Lubricator）。_x000a_・needle bearing的潤滑不足(採板時給油困難)。_x000a_・整備及設技的點檢項目當初裡面沒有"/>
    <s v="・調整Bearing掃除及Set位置後復歸_x000a_・每個月一回Cyl潤滑油注油（Lubricator使用）_x000a_・追加在整備的點檢項目裡(1回/1日　異音・振動・鉄粉の有無・高度)_x000a_・審視6個月一回的設技的點檢方法_x000a_(將SMAP移動到最外側後拆除Cover進行點檢。needle bearing的給油)_x000a_"/>
    <s v="初回"/>
    <n v="70"/>
    <n v="553"/>
    <n v="0"/>
    <s v="-"/>
    <s v="要"/>
    <s v="-"/>
    <s v="要"/>
    <s v="要"/>
    <s v="-"/>
    <s v="-"/>
    <s v="1.Pulley於下回工事日點檢及潤滑。_x000a_2.冷修時變更為直接連接到Cylinder的形式。_x000a_3.每6個月一回由設技點檢_x000a_"/>
    <x v="1"/>
    <s v="完了"/>
    <s v="-"/>
    <s v="完了"/>
    <s v="完了"/>
    <s v="-"/>
    <s v="-"/>
    <s v="CLOSE"/>
    <s v="CLOSE"/>
    <n v="1"/>
    <m/>
  </r>
  <r>
    <n v="1557"/>
    <x v="139"/>
    <x v="0"/>
    <x v="7"/>
    <s v="董明成"/>
    <s v="機械系"/>
    <s v="C/V"/>
    <x v="0"/>
    <s v="20170904KF　1BR引込みCV3原点用近接センサーチャタリングによるCV停止.xlsx"/>
    <m/>
    <s v="1Br引込みCV#3原点用近接センサーチャタリングによるCV停止"/>
    <s v="1.引込みCV#3 初起動時原點SENSOR　チャタリング 造成CV異常運轉停止。_x000a_※引入CV#3 PAD在下降狀態啟動時， 原點的接近SENSOR有發生觸點震動(チャタリング)的話， CV就會停止的一個程式。"/>
    <s v="1.SENSOR感應CHAIN鏈節間構造(圖二)可能是引起チャタリング,SOFT修正條件: C/V#3啟動後至PAD下降後期間為自保持ON 。_x000a_    (電氣G soft修正導入，1BR 9/6 OK、2BR 9/7OK)_x000a_2.次回工事日引入CV3 SENSOR及原點感應片CHAIN節間的間隙點檢。因以前從沒有發生這樣的異常，異常的原因要確認。"/>
    <s v="初回"/>
    <n v="60"/>
    <n v="230"/>
    <n v="0"/>
    <s v="要"/>
    <s v="要"/>
    <s v="要"/>
    <s v="要"/>
    <s v="要"/>
    <s v="-"/>
    <s v="-"/>
    <s v="1.Soft内容確認。_x000a_2.自保持迴路対策Soft導入。"/>
    <x v="0"/>
    <s v="完了"/>
    <s v="完了"/>
    <s v="完了"/>
    <s v="完了"/>
    <s v="-"/>
    <s v="-"/>
    <s v="CLOSE"/>
    <s v="CLOSE"/>
    <n v="1"/>
    <m/>
  </r>
  <r>
    <n v="1558"/>
    <x v="140"/>
    <x v="0"/>
    <x v="6"/>
    <s v="董明成_x000a_(陳勝立)"/>
    <s v="機械系"/>
    <s v="PG"/>
    <x v="2"/>
    <s v="20170713YF　MCPG＃1使用時横寸不良Rev1.xlsx"/>
    <m/>
    <s v="YF窯MCPG#1使用時横寸不良"/>
    <s v="・MCPG Housing内之軸承回轉不良_x000a_（2004年YF1立上起使用至今、無更換履歴)_x000a_※以ZZ Seal type的壽命計算而言，預期使用14年也不會有問題。"/>
    <s v="○回轉不良對策_x000a_・實施軸承更換。_x000a_※YF窯是以Housing内不進行給脂的前提下、變更為雙面ZZ Seal type。_x000a__x000a_○早期異常發見對策_x000a_・每天進行日寸法參差6σ確認、≧1.5mm的話、調查原因。參差値於與設技一同開擔當者會議時共有。"/>
    <s v="初回"/>
    <n v="0"/>
    <n v="129"/>
    <n v="0"/>
    <s v="要"/>
    <s v="要"/>
    <s v="要"/>
    <s v="要"/>
    <s v="要"/>
    <s v="-"/>
    <s v="-"/>
    <s v=".確認MCPG Bearing TYPE及給油頻度_x000a_.確認寸法變異狀況_x000a__x000a_註: TPM5方針決定(2017/11/8議事錄)_x000a_「一般由各據點自行判斷，、建議是做交換。_x000a_交換的時候，變更為ZZ兩面密封的TYPE（ENG確認完）」_x000a_==&gt;_x000a_1.請於擔當者會議與設技相談交換事宜(先單邊更換為ZZ TYPE)_x000a_2.ZZ TYPE交換後,不須給油,給油孔需蓋上並標籤標示"/>
    <x v="0"/>
    <s v="完了"/>
    <s v="完了"/>
    <s v="完了"/>
    <s v="完了"/>
    <s v="-"/>
    <s v="-"/>
    <s v="CLOSE"/>
    <s v="CLOSE"/>
    <n v="1"/>
    <m/>
  </r>
  <r>
    <n v="1559"/>
    <x v="141"/>
    <x v="0"/>
    <x v="6"/>
    <s v="Y許仕明_x000a_C吳學典_x000a_E王文佑_x000a_J朱峰謀_x000a_K張崇慶"/>
    <s v="電氣系"/>
    <s v="C/V"/>
    <x v="2"/>
    <s v="20170905YF　2BR引込異常(TRACKING異常).xlsx"/>
    <m/>
    <s v="2Br引入異常"/>
    <s v="・Tracking Data通過後因為現物到著了，但是Data沒有跟上。_x000a_"/>
    <s v="○Tracking Data沒有跟上。_x000a_・本線横折後的Tracking生成延遲了15inch分。_x000a_○Tracking Data的現物偏移的早期發現。_x000a_・下記3場所Tracking Data監視，Data和現物的差異比設定值大的時候發出警報的迴路追加。_x000a_監視點：本線Hopper前/1Br引入/2Br引入"/>
    <s v="初回"/>
    <n v="0"/>
    <n v="87.35"/>
    <n v="0"/>
    <s v="要"/>
    <s v="要"/>
    <s v="要"/>
    <s v="要"/>
    <s v="要"/>
    <s v="-"/>
    <s v="-"/>
    <s v="Tracking監視點、警報機能追加(YF 對策展開)_x000a__x000a_■監視點追加位置:_x000a_･本線增速部橫寸Sensor_x000a_･本線Hopper前Sensor_x000a_･1Br引入開始Sensor_x000a_･2Br引入開始Sensor_x000a_･1Br引入結束Sensor (YF構造不同, 對策不用)_x000a_･2Br引入結束Sensor (YF構造不同, 對策不用)"/>
    <x v="0"/>
    <s v="完了"/>
    <s v="完了"/>
    <s v="完了"/>
    <s v="完了"/>
    <s v="-"/>
    <s v="-"/>
    <s v="CLOSE"/>
    <s v="CLOSE"/>
    <n v="1"/>
    <m/>
  </r>
  <r>
    <n v="1560"/>
    <x v="142"/>
    <x v="5"/>
    <x v="17"/>
    <s v="董明成"/>
    <s v="機械系"/>
    <s v="紙巻機"/>
    <x v="1"/>
    <s v="20170928MF 1Br紙巻機Roll紙駆動Coupling部key脱落.xls"/>
    <m/>
    <s v="１Br紙巻機 下流Roll紙駆動Coupling部的Key脱落"/>
    <s v="・也許是固定螺栓鎖固不足，受到振動影響而鬆脫。_x000a_　(不過動作中的振動微乎其微、一開始沒鎖緊的可能性較高）_x000a_・該螺栓未使用Loctite接著劑。_x000a_"/>
    <s v="・固定螺絲需使用強力的Loctite接著劑_x000a_・設置防止Key脫落的底板EndPlate"/>
    <s v="初回"/>
    <n v="0"/>
    <n v="0"/>
    <n v="0"/>
    <s v="要"/>
    <s v="要"/>
    <s v="要"/>
    <s v="要"/>
    <s v="要"/>
    <s v="-"/>
    <s v="-"/>
    <s v="實施固定BOLT鬆脫與否點檢"/>
    <x v="0"/>
    <s v="完了"/>
    <s v="完了"/>
    <s v="完了"/>
    <s v="完了"/>
    <s v="-"/>
    <s v="-"/>
    <s v="CLOSE"/>
    <s v="CLOSE"/>
    <n v="1"/>
    <m/>
  </r>
  <r>
    <n v="1561"/>
    <x v="143"/>
    <x v="4"/>
    <x v="16"/>
    <s v="董明成"/>
    <s v="機械系"/>
    <s v="横切機"/>
    <x v="1"/>
    <s v="20171023XF　本線CV撓み防止用受けコロ破損.xls"/>
    <m/>
    <s v="本線横切機下方 的C/V支撐架台(防止下垂)滾輪 有破損"/>
    <s v="・被覆的Urethane橡膠劣化（水解）、並發生剝落、旋轉不良。_x000a_※培林的部分沒有問題。_x000a_※C/V下方設有加濕器。"/>
    <s v="・檢討被覆橡膠的材質變更。　Urethane⇒Viton_x000a_※10/23 已針對其餘正在使用的承接架台滾輪進行點檢, 確認過沒有問題"/>
    <s v="初回"/>
    <n v="0"/>
    <n v="0"/>
    <n v="0"/>
    <s v="情報"/>
    <s v="情報"/>
    <s v="情報"/>
    <s v="情報"/>
    <s v="情報"/>
    <s v="情報"/>
    <s v="-"/>
    <s v="情報聯絡"/>
    <x v="1"/>
    <s v="-"/>
    <s v="-"/>
    <s v="-"/>
    <s v="-"/>
    <s v="-"/>
    <s v="-"/>
    <s v="CLOSE"/>
    <s v="CLOSE"/>
    <e v="#DIV/0!"/>
    <m/>
  </r>
  <r>
    <n v="1562"/>
    <x v="144"/>
    <x v="0"/>
    <x v="3"/>
    <s v="董明成"/>
    <s v="機械系"/>
    <s v="C/V"/>
    <x v="0"/>
    <s v="20171109CF　本線FT CV R側2-2 PAD CHAIN異常報告書 (最終).xlsx"/>
    <m/>
    <s v="本線FT C/V L側 2－2 PAD Chain異常"/>
    <s v="①基座固定螺絲太長的關係，跟PAD間的縫隙就變小了(約1mm)。_x000a_    ※因為沒有更換履歷因此從建設時期就這樣了。_x000a_    ※因為是在基座的內側，位在很難看見的地方。_x000a_②sprocket因為芯偏掉的關係所以固定基座螺絲就去干涉到PAD。"/>
    <s v="①將基座固定螺絲由M8*25更換為M8*20_x000a_②從新再次實施sprocket對芯，並設置固定環以防止偏芯。"/>
    <s v="初回"/>
    <n v="25"/>
    <n v="647.20000000000005"/>
    <n v="0"/>
    <s v="要"/>
    <s v="要"/>
    <s v="要"/>
    <s v="要"/>
    <s v="要"/>
    <s v="-"/>
    <s v="-"/>
    <s v="1.工事日實施點檢確認"/>
    <x v="0"/>
    <s v="完了"/>
    <s v="完了"/>
    <s v="完了"/>
    <s v="完了"/>
    <s v="-"/>
    <s v="-"/>
    <s v="CLOSE"/>
    <s v="CLOSE"/>
    <n v="1"/>
    <m/>
  </r>
  <r>
    <n v="1563"/>
    <x v="145"/>
    <x v="0"/>
    <x v="4"/>
    <s v="董明成_x000a_(陳勝立)"/>
    <s v="機械系"/>
    <s v="C/V"/>
    <x v="0"/>
    <s v="20171209EF　包裝RBT移載CV異常報告書.xlsx"/>
    <m/>
    <s v="1BR  HANDLING C/V-1導軌/鍊輪干涉異常"/>
    <s v="ROBOT  C/V鍊輪與導軌干涉造成馬達過負荷異常。_x000a_(干涉原因設備機械確認中)"/>
    <s v="①EF包裝12月份的定修預定為， 1BR12/26， 2BR12/18屆時會再請機械進行強化確認_x000a_②異常位置除了BR 安全 COVER外還有 RBT 的安全護欄，平時巡檢較不易，後續將進行COVER 透明化依賴提出。"/>
    <s v="初回"/>
    <n v="300"/>
    <n v="0"/>
    <n v="135.6"/>
    <s v="要"/>
    <s v="要"/>
    <s v="要"/>
    <s v="要"/>
    <s v="要"/>
    <s v="要"/>
    <s v="-"/>
    <s v="1.工事日或定修時進行導軌與鍊輪接觸與否確認"/>
    <x v="0"/>
    <s v="完了"/>
    <s v="完了"/>
    <s v="完了"/>
    <s v="完了"/>
    <s v="完了"/>
    <s v="-"/>
    <s v="CLOSE"/>
    <s v="CLOSE"/>
    <n v="1"/>
    <m/>
  </r>
  <r>
    <n v="1564"/>
    <x v="146"/>
    <x v="0"/>
    <x v="0"/>
    <s v="陳勝立"/>
    <s v="機械系"/>
    <s v="H/O"/>
    <x v="0"/>
    <s v="20180109JF　伸縮CV駆動しゃくりによるTrackingズレ警報.xlsx"/>
    <m/>
    <s v="伸縮CV傳動軸Tracking位移警報"/>
    <s v="①驅動鍊條使用期間約2.5年_x000a_②伸縮CV驅動鍊條張力調整後確認不足。_x000a__x000a_驅動鍊條張力調整後，張力可能不強，驅動鏈調整後的確認方法沒有規範。"/>
    <s v="JF①的暫定對策_x000a_・驅動鍊條的張力調整_x000a_・下次工事日驅動鍊條交換和驅動系的點檢、鍊條鬆弛情形確認。_x000a__x000a_①的恒久對策_x000a_　・更換為無給油鍊條和執行現狀的修繕計畫_x000a_　  過去因為要降低成本所以將DID-LX50密封鍊條變更為RS50鍊條。_x000a_　  針對需要給油的鏈條而言會有品質上的懸念，在無法給油的狀態下持續使用會造成RS鍊條的磨損而鬆弛。（磨損的鏈條也會有跑出鐵粉的狀況，所以想改成無給油類型）_x000a_"/>
    <s v="初回"/>
    <n v="16"/>
    <n v="0"/>
    <n v="514.79999999999995"/>
    <s v="要"/>
    <s v="要"/>
    <s v="要"/>
    <s v="要"/>
    <s v="要"/>
    <s v="-"/>
    <s v="-"/>
    <s v="■2018/01/24 對策方針說明要點摘錄如下:_x000a_1.伸縮CV的驅動鍊條變更為無給油型式。_x000a_　從Tsubaki的rs50變更成RS50-LMD-1（無給油鍊條）_x000a_　※joint　clip的裝設容易，也好維修。_x000a_2.更換後請實施運轉並確認鍊條張力調整。_x000a_3.更換後一個月再確認一次鍊條張力是否有鬆弛。_x000a__x000a_※本次對策內容與原先Cost Down有點背道而馳，但因為有關於生產品質，所以不得不提出變更。_x000a__x000a_※關於鍊條掛鍊的方法打算改成跟XF一樣，目前依賴設技‧機械調查中，有進一步消息會再通知。"/>
    <x v="0"/>
    <s v="完了"/>
    <s v="完了"/>
    <s v="完了"/>
    <s v="完了"/>
    <s v="-"/>
    <s v="-"/>
    <s v="CLOSE"/>
    <s v="CLOSE"/>
    <n v="1"/>
    <m/>
  </r>
  <r>
    <n v="1565"/>
    <x v="147"/>
    <x v="5"/>
    <x v="17"/>
    <s v="陳勝立"/>
    <s v="機械系"/>
    <s v="H/O"/>
    <x v="1"/>
    <s v="20171231MF ＃1BR Gate CV Roll折損.xlsx"/>
    <m/>
    <s v="#1Br Gate C/V Roll折損"/>
    <s v="①推測鍊條的張力調整過度，造成Br. #35 ROLL COM CLUTH軸心斷裂。_x000a_②MF從生產立上後從未進行過點檢。_x000a_③保護蓋稼動中無法窺視狀況。"/>
    <s v="①鍊條點檢。(計畫排定)_x000a_②軸心顏色確認。_x000a_③護蓋可視化改造。"/>
    <s v="初回"/>
    <n v="9"/>
    <n v="295.036"/>
    <n v="0"/>
    <s v="情報"/>
    <s v="情報"/>
    <s v="情報"/>
    <s v="情報"/>
    <s v="情報"/>
    <s v="情報"/>
    <s v="-"/>
    <s v="■2018/01/24 對策方針說明要點摘錄如下:_x000a_1. 此異常ADT已對策完(護蓋可視化、點檢)。_x000a_2.針對先前對策R角、材質變更等實施內容，請再與設技‧機械確認是否有全面橫展開。_x000a__x000a_※本項對策先以情報共有方式展開。"/>
    <x v="1"/>
    <s v="-"/>
    <s v="-"/>
    <s v="-"/>
    <s v="-"/>
    <s v="-"/>
    <s v="-"/>
    <s v="CLOSE"/>
    <s v="CLOSE"/>
    <e v="#DIV/0!"/>
    <m/>
  </r>
  <r>
    <n v="1566"/>
    <x v="148"/>
    <x v="1"/>
    <x v="12"/>
    <s v="陳勝立"/>
    <s v="機械系"/>
    <s v="洗浄機"/>
    <x v="1"/>
    <s v="20171110洗浄2Line反転ﾛﾎﾞｯﾄNo1真空ﾎﾟﾝﾌﾟ異常.xls"/>
    <m/>
    <s v="反轉Robot#1真空Pump異常"/>
    <s v="①異常時真空壓60Mpa，推測修理後的真空Pump短暫壓降造成。_x000a_②吸著異常也有可能，但工事日更換Pump後無再發，所以判斷非主因。"/>
    <s v="①真空Pump交換後，要實施一定期間的真空壓力點檢。_x000a_②GUT全線的真空Pump壓力點檢。_x000a_③異常內容針對三交代進行教育。"/>
    <s v="初回"/>
    <n v="50"/>
    <n v="610"/>
    <n v="0"/>
    <s v="-"/>
    <s v="-"/>
    <s v="-"/>
    <s v="-"/>
    <s v="-"/>
    <s v="-"/>
    <s v="-"/>
    <s v="本Case並不屬於横展開案件、_x000a_目前ADT每年有排定真空Pump点検更換的對應項目。_x000a__x000a_※真空Pump更換後請務必實施真空壓力點檢。"/>
    <x v="1"/>
    <s v="-"/>
    <s v="-"/>
    <s v="-"/>
    <s v="-"/>
    <s v="-"/>
    <s v="-"/>
    <s v="CLOSE"/>
    <s v="CLOSE"/>
    <e v="#DIV/0!"/>
    <m/>
  </r>
  <r>
    <n v="1567"/>
    <x v="148"/>
    <x v="1"/>
    <x v="12"/>
    <s v="陳勝立"/>
    <s v="機械系"/>
    <s v="洗浄機"/>
    <x v="1"/>
    <s v="20171208洗浄3LinePLﾁｪﾝｼﾞｬｰNo1　PL衝突.xls"/>
    <m/>
    <s v="P/L C#1 P/L衝突"/>
    <s v="①作業者J/C前PL SIZE設定錯誤(G8.6)，且未確認及發現錯誤。_x000a_②PL Setting錯誤的時候，沒有相關Inter Lock機制。"/>
    <s v="①J/C前若PL TYPE不一致時，相關Inter Lock 防範機制追加。_x000a_②加強現場作業人員的教育。"/>
    <s v="初回"/>
    <n v="118"/>
    <n v="2628"/>
    <n v="0"/>
    <s v="情報"/>
    <s v="情報"/>
    <s v="情報"/>
    <s v="情報"/>
    <s v="情報"/>
    <s v="情報"/>
    <s v="-"/>
    <s v="非横展開項目。僅以「情報」方式共有。_x000a__x000a_當發生了PL Type不一致等警報、還請確認 PL是否已確實設定。"/>
    <x v="1"/>
    <s v="-"/>
    <s v="-"/>
    <s v="-"/>
    <s v="-"/>
    <s v="-"/>
    <s v="-"/>
    <s v="CLOSE"/>
    <s v="CLOSE"/>
    <e v="#DIV/0!"/>
    <m/>
  </r>
  <r>
    <n v="1568"/>
    <x v="149"/>
    <x v="1"/>
    <x v="13"/>
    <s v="陳勝立"/>
    <s v="機械系"/>
    <s v="H/O"/>
    <x v="1"/>
    <s v="20180210IF　1Brホッパーゲート支点ロール折損.xlsx"/>
    <m/>
    <s v="1Br Hopper Gate 支點 Roller 損壞"/>
    <s v="因泡欠點增加Hopper開、閉動作增加 (通常130回/日→700回/日)_x000a_Hopper開閉傾轉軸和Gate單元做連結擺臂Key固定螺絲鬆脫往Gate的右側偏移。_x000a_推測驅動鏈輪的芯偏移，推測因此負荷全部跑到 Roller 的軸上。"/>
    <s v="①傾轉軸的擺臂側安裝鉗式止動器。_x000a_②定期點檢項目追加(1回/週)"/>
    <s v="初回"/>
    <n v="0"/>
    <n v="0"/>
    <n v="0"/>
    <s v="要"/>
    <s v="要"/>
    <s v="要"/>
    <s v="要"/>
    <s v="要"/>
    <s v="-"/>
    <s v="-"/>
    <s v="傾轉軸點檢，有位移的場所加裝鉗式止動器。"/>
    <x v="0"/>
    <s v="完了"/>
    <s v="完了"/>
    <s v="完了"/>
    <s v="完了"/>
    <s v="-"/>
    <s v="-"/>
    <s v="CLOSE"/>
    <s v="CLOSE"/>
    <n v="1"/>
    <m/>
  </r>
  <r>
    <n v="1569"/>
    <x v="150"/>
    <x v="1"/>
    <x v="12"/>
    <s v="陳勝立"/>
    <s v="機械系"/>
    <s v="洗浄機"/>
    <x v="1"/>
    <s v="20180124洗浄2Line反転機No.2吸着異常.xlsx"/>
    <m/>
    <s v="洗淨#2反轉機#2吸著異常"/>
    <s v="①真空切替 Sol'V/V (電磁閥) 卡異物造成動作不良。_x000a_②因部品交換花費了不少的時間。"/>
    <s v="①GUT全工程的Sol點檢及交換(超過10年以上優先實施)_x000a_②吸著異常對應手順書作成。"/>
    <s v="初回"/>
    <n v="240"/>
    <n v="0"/>
    <n v="3036"/>
    <s v="-"/>
    <s v="-"/>
    <s v="-"/>
    <s v="-"/>
    <s v="-"/>
    <s v="-"/>
    <s v="-"/>
    <s v="-"/>
    <x v="1"/>
    <s v="-"/>
    <s v="-"/>
    <s v="-"/>
    <s v="-"/>
    <s v="-"/>
    <s v="-"/>
    <s v="CLOSE"/>
    <s v="CLOSE"/>
    <e v="#DIV/0!"/>
    <m/>
  </r>
  <r>
    <n v="1570"/>
    <x v="151"/>
    <x v="0"/>
    <x v="4"/>
    <s v="陳勝立"/>
    <s v="檢查系"/>
    <s v="TOM3"/>
    <x v="0"/>
    <s v="20180226EF　TOM3 6CHBOX異常によるPCフリーズ報告 .xlsx"/>
    <m/>
    <s v="EF TOM3 6CHBOX異常造成PC Freeze"/>
    <s v="6CH-BOX 的 Camera 電源輸出異常。"/>
    <s v="•更換6CH-BOX預備品。_x000a_•故障品委託電氣G送修。"/>
    <s v="初回"/>
    <n v="0"/>
    <n v="0"/>
    <n v="0"/>
    <s v="-"/>
    <s v="-"/>
    <s v="-"/>
    <s v="-"/>
    <s v="-"/>
    <s v="-"/>
    <s v="-"/>
    <s v="-"/>
    <x v="1"/>
    <s v="-"/>
    <s v="-"/>
    <s v="-"/>
    <s v="-"/>
    <s v="-"/>
    <s v="-"/>
    <s v="CLOSE"/>
    <s v="CLOSE"/>
    <e v="#DIV/0!"/>
    <m/>
  </r>
  <r>
    <n v="1571"/>
    <x v="152"/>
    <x v="4"/>
    <x v="16"/>
    <s v="陳勝立"/>
    <s v="檢查系"/>
    <s v="TOM3"/>
    <x v="1"/>
    <s v="20180302TOM3拡散＃26カメラ異常.xlsx"/>
    <m/>
    <s v="TOM3　擴散#26 Camera異常"/>
    <s v="推測為 Camera 基板異常"/>
    <s v="•更換預備品。_x000a_•依頼廠商修理 Camera。"/>
    <s v="初回"/>
    <n v="0"/>
    <n v="0"/>
    <n v="0"/>
    <s v="-"/>
    <s v="-"/>
    <s v="-"/>
    <s v="-"/>
    <s v="-"/>
    <s v="-"/>
    <s v="-"/>
    <s v="-"/>
    <x v="1"/>
    <s v="-"/>
    <s v="-"/>
    <s v="-"/>
    <s v="-"/>
    <s v="-"/>
    <s v="-"/>
    <s v="CLOSE"/>
    <s v="CLOSE"/>
    <e v="#DIV/0!"/>
    <m/>
  </r>
  <r>
    <n v="1572"/>
    <x v="153"/>
    <x v="1"/>
    <x v="12"/>
    <s v="陳勝立"/>
    <s v="機械系"/>
    <s v="洗浄機"/>
    <x v="1"/>
    <s v="20180220洗浄2Line反転機No.2吸着異常再発.xls"/>
    <m/>
    <s v="洗浄機#2 反転 Robot#2 吸着異常"/>
    <s v="※推測為一時性的吸着問題_x000a_1) 有可能是Sol' V/V的動作不良_x000a_2) 有可能是Cable内部的芯線損傷引起接触不良"/>
    <s v="1. 更換新品Type 真空 Sol' V/V -----3/10(六)為止_x000a_2. 実施Cable 点検及更換-----3/10(六)為止"/>
    <s v="再発"/>
    <n v="0"/>
    <n v="0"/>
    <n v="1089"/>
    <s v="-"/>
    <s v="-"/>
    <s v="-"/>
    <s v="-"/>
    <s v="-"/>
    <s v="-"/>
    <s v="-"/>
    <s v="-"/>
    <x v="1"/>
    <s v="-"/>
    <s v="-"/>
    <s v="-"/>
    <s v="-"/>
    <s v="-"/>
    <s v="-"/>
    <s v="CLOSE"/>
    <s v="CLOSE"/>
    <e v="#DIV/0!"/>
    <m/>
  </r>
  <r>
    <n v="1573"/>
    <x v="154"/>
    <x v="1"/>
    <x v="12"/>
    <s v="陳勝立"/>
    <s v="電氣系"/>
    <s v="洗浄機"/>
    <x v="1"/>
    <s v="20180415洗浄機＃3 インバーター通信カード異常.xlsx"/>
    <m/>
    <s v="洗浄機#3 INV通訊卡異常"/>
    <s v="1) 連接在Inverter上的通訊卡在外観上 並無生鏽或腐蝕的狀況，推測可能是發生某種機能異常以致通訊異常。"/>
    <s v="1. 因外觀無腐蝕現象，難判斷，但已預先更換 CC-Link Card，待發生再作判斷。"/>
    <s v="再発"/>
    <n v="70"/>
    <n v="0"/>
    <n v="1547"/>
    <s v="情報"/>
    <s v="情報"/>
    <s v="情報"/>
    <s v="情報"/>
    <s v="情報"/>
    <s v="情報"/>
    <s v="-"/>
    <s v="關於AFK再發防止對策，若有鹽酸洗淨製程的產線可能會造成通訊卡腐蝕壯況，更換頻度設定在每1回/10年（通訊卡單價：１張約3萬日幣）。_x000a__x000a_除此之外，若有更換過CC-Link Card，_x000a_Barcode Reading PLC需進行Reset（若回路相同）"/>
    <x v="1"/>
    <s v="-"/>
    <s v="-"/>
    <s v="-"/>
    <s v="-"/>
    <s v="-"/>
    <s v="-"/>
    <s v="CLOSE"/>
    <s v="CLOSE"/>
    <e v="#DIV/0!"/>
    <m/>
  </r>
  <r>
    <n v="1574"/>
    <x v="155"/>
    <x v="0"/>
    <x v="4"/>
    <s v="陳勝立"/>
    <s v="機械系"/>
    <s v="採板設備"/>
    <x v="2"/>
    <s v="20180428EF　1BR 6P採板RB T軸シャフト折損トラブル(再発).xls"/>
    <m/>
    <s v="4/28 採板6P吸著異常，採板RB迴旋發現會位移(T/P上表示原點)，現場切替成 G8 F3不採板，RE採板6P-&gt;7P變更。_x000a_09:30 當班設技進行點檢跟3/21以來的現象相同，推斷是T軸的驅動Shaft磨損。 （由於當日業者無法對應，隔日才到廠處理）。_x000a_4/29設技和業者進行內部分解點檢的結果，確定是T軸的驅動Shaft損壞。 （由於無備品，6P繼續不使用）"/>
    <s v="4/29 業者調查中"/>
    <s v="暫定對策：因無預備品，利用CF R/B BT軸Unit轉用預定（5/14 取得CF部品， 5/16 EF工事交換預定）_x000a_※前回異常發生後Unit預備品發注完畢（交期3個月）_x000a_恆久對策：待業者提出⇒業者盡快回覆調查請求中"/>
    <m/>
    <n v="0"/>
    <n v="112.98"/>
    <n v="0"/>
    <s v="情報"/>
    <s v="情報"/>
    <s v="情報"/>
    <s v="情報"/>
    <s v="情報"/>
    <s v="-"/>
    <s v="-"/>
    <s v="-"/>
    <x v="1"/>
    <s v="-"/>
    <s v="-"/>
    <s v="-"/>
    <s v="-"/>
    <s v="-"/>
    <s v="-"/>
    <s v="CLOSE"/>
    <s v="CLOSE"/>
    <e v="#DIV/0!"/>
    <m/>
  </r>
  <r>
    <n v="1575"/>
    <x v="156"/>
    <x v="1"/>
    <x v="8"/>
    <s v="陳勝立"/>
    <s v="機械系"/>
    <s v="採板設備"/>
    <x v="1"/>
    <s v="20180502HF　循環№3真空Pump_StopTrouble.xls"/>
    <m/>
    <s v="12:04　循環＃３真空Pump過負荷Alarm發生，1Br/2Br BDS停止。_x000a_12:05　3交代作業者至循環真空Pump室循環真空Pump＃３→＃2切替，＃３真空Pump過負荷Alarm 無法Reset，無法切替運轉狀態。_x000a_12:13　呼出設技，＃３Pump實施過負荷Reset。_x000a_12:14　#2真空Pump運轉，1BR　G7.5採板開始_x000a_12:15　2BR 移載BDS(Transfer) Alarm 從操作盤 Reset 正常稼動。_x000a_12:16　1BR→2BR 切替正常採板。_x000a_※HF 1Br（移載）/2Br（採板）真空Pump兼用仕様（共計3台）"/>
    <s v="長期使用Carbon磨損發生過負荷Alarm_x000a_過負荷Alarm的重置方法現場製造人員不知道，切替需要時間。_x000a_※HF2冷修時以後Carbon沒有交換。（2013年8月或9月⇒約5年前）_x000a_※週1回點檢真空壓力/電流値有無異常狀態。。"/>
    <s v="1).Alarm Reset方法教育_x000a_2).Pump運轉方式變更_x000a_　　(3台每個月切替稼動→１台為主，其餘2台預備)_x000a_3).Pump Carbon定期３年進行更換。_x000a_　（業者建議交換時間5000h　大概208日程度）_x000a_　　※他據點交換實績想決定壽命。真空Pump運轉稼動時間可視化檢討中"/>
    <m/>
    <n v="10"/>
    <n v="280.39999999999998"/>
    <n v="0"/>
    <s v="情報"/>
    <s v="情報"/>
    <s v="情報"/>
    <s v="情報"/>
    <s v="情報"/>
    <s v="-"/>
    <s v="-"/>
    <s v="-"/>
    <x v="1"/>
    <s v="-"/>
    <s v="-"/>
    <s v="-"/>
    <s v="-"/>
    <s v="-"/>
    <s v="-"/>
    <s v="CLOSE"/>
    <s v="CLOSE"/>
    <e v="#DIV/0!"/>
    <m/>
  </r>
  <r>
    <n v="1576"/>
    <x v="157"/>
    <x v="1"/>
    <x v="8"/>
    <s v="陳勝立"/>
    <s v="機械系"/>
    <s v="採板設備"/>
    <x v="1"/>
    <s v="20180505HF　2BR 5Pos_Robot_Stop_Trouble.xls"/>
    <m/>
    <s v="5/5　21:35　5P  Robot 吸著旋回途中停止_x000a_　　無法採板狀態(Robot異常Alarm發生)_x000a_　　確認異常有Servo電源OFF Alarm ，_x000a_　　Robot手動動作也無法動作，呼出設技。_x000a_　　設技用側掛方式進行Robot原點復歸，正常稼働。_x000a_5/6　19:20　同様異常發生。_x000a_5/7~5/8　　　計7回有同様異常_x000a_5/8　11:35　5POS Robot Encoder Cable交換後、_x000a_　　沒再發，正常稼動。_x000a_　　(S,L,U,R,B,T Robot Cable 1Set交換)"/>
    <s v="S軸稼働BOX内收藏Cable Veyor Cable作動防止Separator Encoder　Cable 沒有適切的排列整齊，動作時 Encoder Cable 跟著移動，推斷Separator 和 Encoder Cable 摩擦造成損傷。_x000a_※損傷品約使用8年"/>
    <s v=" -.通常因無法點檢部分，異常發生時交換。_x000a_ - Cable 排列對策檢討中，冷修時全POS的 Cable 狀態點檢。_x000a_※Cable 點檢、交換作業約需4小時。_x000a_※Cable = S,L,U,R,B,T Robot Cable 1Set價格=約90萬(日圓)"/>
    <m/>
    <n v="11"/>
    <n v="317"/>
    <n v="0"/>
    <s v="情報"/>
    <s v="情報"/>
    <s v="情報"/>
    <s v="情報"/>
    <s v="情報"/>
    <s v="-"/>
    <s v="-"/>
    <s v="-"/>
    <x v="1"/>
    <s v="-"/>
    <s v="-"/>
    <s v="-"/>
    <s v="-"/>
    <s v="-"/>
    <s v="-"/>
    <s v="CLOSE"/>
    <s v="CLOSE"/>
    <e v="#DIV/0!"/>
    <m/>
  </r>
  <r>
    <n v="1577"/>
    <x v="158"/>
    <x v="5"/>
    <x v="17"/>
    <s v="陳勝立"/>
    <s v="系統系"/>
    <s v="ACE"/>
    <x v="1"/>
    <s v="20180512MF　HMI誤操作によるG8.5切出不可発生トラブル.xlsx"/>
    <m/>
    <s v="18/5/12  21:45#1Br G8.5生産中突然G8.5無法切出發生捨板（事前沒有特別的操作）、三交代 MC Reset等實施也沒有改善。_x000a_18/5/12  22:10 早班製造、設備技術呼出先用電話溝通，推測原因_x000a_在車中指示不要做切出再開_x000a_18/5/12  23:00早班，抵達公司，開始調查，邀請ATSC社System擔當協力，遠端ATSC社開始調查。_x000a_18/5/12  23:50調查繼續，從ATSC擔當聯絡、有看到目前為止沒遇到過的Error，派遣員 HMI POC設定再度確認，生産中沒設定 CPU Mode，而是設定LOCAL Mode的事確認了。變更為 CPU Mode後，切出再開。_x000a_18/5/12  00:01C/V 上碎玻璃掃除，生産再開。_x000a_18/5/14 ATSC 異常當時的HMI操作履歷調查結果，異常發生12秒前，知道有人從精查室HMI-08 POC 畫面開啟的事，得知這時的HMI設定就從CPU切替成LOCAL。_x000a_異常發生時現場作業作業者全員有聽到，該當時間在精查室開啟POC畫面的人沒有出來，從證據考察原因認為是人為的誤操作。_x000a_此外，派遣員（AGC/ADT）以外該按鈕從CPU切替成LOCAL時會發生什麼現象，在ADCH社員中沒人知道。"/>
    <s v="推測是HMI POC畫面操作Misss(異常時組員二度確認，異常時間HMI操作的人沒有出來，但因沒確實的證據，從間接證據判斷原因是HMI的人為誤操作)。"/>
    <s v="①針對HMI操作做再教育_x000a_②對生産影響大的操作出來的機能（例：距離定數畫面、J/C、POC）做HMI限制，限定可操作的人員。_x000a_③②以外的人，Sample切出以外HMI使用的案例無，僅Sample切出的操作機能在HMI做準備，這個使用（該當HMI是Sample切出以外，僅能閱覽機能）_x000a_④現狀的HMI CPU→LOCAL的切替是滑鼠點1下就可以變更，可能會造成誤操作，從HMI畫面改造成Mode切替→適用變成2個動作_x000a_・關於他據點也依賴確認含HOT側的HMI設定_x000a_・還有，關於上記④是各據點聽到，因尼崎・高砂以外必須先回覆，同時進行改造對應（6/E為止實施預定）_x000a_＊尼崎・高砂冷修時對應"/>
    <m/>
    <n v="136"/>
    <n v="3803"/>
    <n v="0"/>
    <s v="要"/>
    <s v="要"/>
    <s v="要"/>
    <s v="要"/>
    <s v="要"/>
    <s v="-"/>
    <s v="-"/>
    <s v="現狀的HMI CPU→LOCAL的切替是滑鼠點1下就可以變更，_x000a_從HMI畫面改造成Mode切替→適用變成2個動作。"/>
    <x v="0"/>
    <s v="完了"/>
    <s v="完了"/>
    <s v="完了"/>
    <s v="完了"/>
    <s v="-"/>
    <s v="-"/>
    <s v="CLOSE"/>
    <s v="CLOSE"/>
    <n v="1"/>
    <m/>
  </r>
  <r>
    <n v="1578"/>
    <x v="159"/>
    <x v="1"/>
    <x v="13"/>
    <s v="-"/>
    <s v="電氣系"/>
    <s v="切折機"/>
    <x v="1"/>
    <s v="20180523IF　本線縦切機 No1 Linear Servo Motor Amp 焼損.xls"/>
    <m/>
    <s v="15:00　因 G8.7 Test 採板 實施 HMI 縱切機 No1 J/C，縱切機異常發生警報，不能J/C。_x000a_15:30　再度，實施Cutter重新配置，同樣不能J/C。_x000a_16:00　縱切機操作盤實施原點覆歸，得知LinearServo無法自體動作。_x000a_16:30　呼出設技，確認Linear Servo盤內的Amp表示有Err，_x000a_E.02（功率検知Error）有發生。_x000a_17:00　設技在Linear Servo Data 的 BackUp 進行提取，_x000a_　　Linear Servo Amp拆下做內部確認，_x000a_　　得知Condenser(散熱器)燒壞了。_x000a_17:30　交換預備品，實施Linear ServoData 入力，實施 Cutter 及 Servo 原點復歸。_x000a_18:00　實施 HMI 縱切機 No1 J/C 正常動作了。"/>
    <s v="Linear Servo 的 LM 軌道有生鏽腐蝕，及 LM 軌道和Guide潤滑沒有給油狀態，Linear Servo 驅動時產生過負荷，Condenser(散熱器)燒毀推斷。_x000a__x000a_※電源OFF時用手推動 Servo 有感覺到有負荷。"/>
    <m/>
    <m/>
    <n v="0"/>
    <n v="0"/>
    <n v="0"/>
    <s v="情報"/>
    <s v="情報"/>
    <s v="情報"/>
    <s v="情報"/>
    <s v="情報"/>
    <s v="-"/>
    <s v="-"/>
    <s v="-"/>
    <x v="1"/>
    <s v="-"/>
    <s v="-"/>
    <s v="-"/>
    <s v="-"/>
    <s v="-"/>
    <s v="-"/>
    <s v="CLOSE"/>
    <s v="CLOSE"/>
    <e v="#DIV/0!"/>
    <m/>
  </r>
  <r>
    <n v="1579"/>
    <x v="160"/>
    <x v="1"/>
    <x v="13"/>
    <s v="-"/>
    <s v="機械系"/>
    <s v="採板設備"/>
    <x v="1"/>
    <s v="20180524IF　2Br パレット傾斜 Shaft Bearing Housing破損.xlsx"/>
    <m/>
    <s v="13:25　2Br T/T B面採板中發生 &quot;P/L 傾斜 Time Over&quot; 警報。T/T 強制旋回設備點檢沒有發現異常的地方。（用A面採板中）_x000a_14:03　2Br T/T B面採板中 &quot;P/L 傾斜 Time Over&quot; 警報再度發生，B面PL傾斜原點和原點信號有無通知確認，用手動操作測試原點復歸，得知原點位置沒檢知。_x000a_14:30　呼出設備技術做動作確認的結果，得知PL傾斜軸承座損壞。_x000a_15:08　設技軸承座交換作業開始。_x000a_16:40　交換作業完了し，採板開始。　　　　　_x000a_※1Br_G11改造工事中，Br切替不可狀態　　"/>
    <s v="事前點檢不足，損壞斷面狀況確認一下子就看到裂痕，_x000a_因為損壞，推斷是長期使用造成疲勞破壞。_x000a_※IF從立上後使用約9年。"/>
    <s v="1).毎月工事日定期實施點檢。※AFK全窯_x000a_2).交換頻度跟設技進行協議，定期做交換。"/>
    <m/>
    <n v="70"/>
    <n v="2133.73"/>
    <n v="0"/>
    <s v="情報"/>
    <s v="情報"/>
    <s v="情報"/>
    <s v="情報"/>
    <s v="情報"/>
    <s v="-"/>
    <s v="-"/>
    <s v="-"/>
    <x v="1"/>
    <s v="-"/>
    <s v="-"/>
    <s v="-"/>
    <s v="-"/>
    <s v="-"/>
    <s v="-"/>
    <s v="CLOSE"/>
    <s v="CLOSE"/>
    <e v="#DIV/0!"/>
    <m/>
  </r>
  <r>
    <n v="1580"/>
    <x v="161"/>
    <x v="1"/>
    <x v="13"/>
    <s v="-"/>
    <s v="機械系"/>
    <s v="採板設備"/>
    <x v="1"/>
    <s v="ー"/>
    <m/>
    <s v="12:40　2Br T/ T A面堆疊完了後的Lift動作時_x000a_　　發生&quot;Don&quot;的聲音後變成無法自動運轉狀態。_x000a_　　實施2Br Hopper 捨板和1Br G8 進行 J/ C。_x000a_12:45　設技呼出點檢的結果，得知下流方向的L側軸承座損壞。　　　　　_x000a_13:00　1Br 進行 G8 採板變更。2Br 軸承座交換開始。_x000a_15:30　軸承座交換完後，R側的軸承座部分也有龜裂，繼續實施交換作業。_x000a_17:50　交換作業完了，2Br G7做採板變更，採板開始。_x000a_※6/25 工事日B面R側也有歸列交換。_x000a_　　共計4個地方交換。"/>
    <s v="設備設計上（圖面）和不同材質的軸承座設置，許容荷重以上的力量軸承座增加而造成損壞。設計上(圖面)，P211SC 材質的軸承座設置，實際是P211。(建設~現在為止使用。參照附件1)_x000a_※ P211    ⇒ 材質 鑄鐵_x000a_　  P211SC ⇒ 材質 :鑄鋼_x000a_還有，G7 PL積載枚數和設備的仕樣荷重稍微超過了。_x000a_設備仕様 : Glass + PL = max 1450kg　（參照附件1）_x000a_現在狀態 : Glass + PL = 1540kg_x000a_(G7 0.5t_220枚積載超過 89kg )_x000a_※仕様是滿載枚數=200枚以下　包含合紙"/>
    <s v="暫定對策_x000a_　・實施定期點檢，有異常時交換。⇒直到替代品到時_x000a_　・做衝撃荷重減輕Lift動作速度變更，_x000a_　　和油壓壓力10Mpa⇒7Mpa變更。（參照補充資料）_x000a__x000a_恆久對策_x000a_　・高強度材質的 Bearing Housing 交換。_x000a_　　→以前 P211SC (FYH牌) 停產的原因，代替品交換。_x000a_●軸承座材質的部分_x000a_經由生技 &amp; ATSC，IF 建設時設計和不同材質_x000a_關於經緯調查中。_x000a__x000a_●積載枚數超過_x000a_生技和廠商對策檢討中。"/>
    <m/>
    <n v="20"/>
    <n v="609.6"/>
    <n v="0"/>
    <s v="情報"/>
    <s v="情報"/>
    <s v="情報"/>
    <s v="情報"/>
    <s v="情報"/>
    <s v="-"/>
    <s v="-"/>
    <s v="-"/>
    <x v="1"/>
    <s v="-"/>
    <s v="-"/>
    <s v="-"/>
    <s v="-"/>
    <s v="-"/>
    <s v="-"/>
    <s v="CLOSE"/>
    <s v="CLOSE"/>
    <e v="#DIV/0!"/>
    <m/>
  </r>
  <r>
    <n v="1581"/>
    <x v="162"/>
    <x v="0"/>
    <x v="4"/>
    <s v="Y許仕明_x000a_C吳學典_x000a_E王文佑_x000a_J朱峰謀_x000a_K張崇慶"/>
    <s v="機械系"/>
    <s v="採板設備"/>
    <x v="2"/>
    <s v="20180624EF 4PBDSコンロッド折損トラブル.xlsx"/>
    <m/>
    <s v="6/24_x000a_22:40 1Br G6/2Br G5Cycle切採板中、4P 發生BDS異常（吸著異常），_x000a_        確認是BDS Servo Motor驅動部的連桿斷裂。【照片1】_x000a_　　三交代股長聯絡主任，1BrG6做專門採板翌日交換對應。_x000a_6/25_x000a_09:30 設技機械的連桿（新品-強度對策品）交換實施_x000a_10:30 交換終了後，實施 Check Level 調整。_x000a_11:30 實施2Br（4Pos）採板Test_x000a_13:20 關於Pos也點檢，1Pos、2Pos 也同樣地方有發現裂痕。_x000a_        同じ箇所にクラックが発生している事が判明_x000a_        2Br　實施G5→G6做J/C　2Bｒ　G6専門採板_x000a_14：40 1Br １Pos、２Pos實施連桿交換作業。_x000a_17：00 交換終了後、Check Level 確認調整實施_x000a_19：30 G6：G5 Cycle切採板再開"/>
    <s v="1. 斷裂的連桿是焊接品，焊接部分出現裂縫並且斷裂。_x000a_        (強度對策沒有一體成形物）【別紙：資料参照】_x000a_2. 2015/8月 裂縫發生做點檢確認。_x000a_    2017/12月定修時有追加要點檢確認裂縫，希望製造擔當口頭聯絡，_x000a_    積極的實施交換計劃及點檢沒有的因素，約7個月後斷裂了。_x000a_    （次回7月的定修預定交換為止未點檢）_x000a_    ※前回交換時間：2012/5/2~稼動開始(6年間使用)"/>
    <s v="1. 交換強度對策品的連桿。(無焊接一體成形物）_x000a_    6/25 1,  2, 4 Pos交換　_x000a_    6/29 3 Pos 交換完了_x000a_    (點檢的結果全Pos發生裂痕）_x000a_2-1. 裂痕發現時，快速交換進行計畫。_x000a_2-2. 設備點檢發現異常時，聯絡如下。_x000a_    （Mail聯絡）: 機械課(日籍+經理+副理)_x000a_    及製造關係者(日籍+擔當)焊接品連桿（Servo Motor 驅動部），_x000a_    強度對策品的連桿　(無熔接一體成形物）做交換。_x000a_    _x000a_※BR定修(1回/半年）點檢裂痕有發現時實施交換。"/>
    <m/>
    <n v="0"/>
    <n v="60.97"/>
    <n v="0"/>
    <s v="要"/>
    <s v="要"/>
    <s v="要"/>
    <s v="要"/>
    <s v="要"/>
    <s v="-"/>
    <s v="-"/>
    <s v="・BR定修(1回/半年）の点検_x000a_・クラック発生の場合は交換_x000a_・強度対策品のコンロッド(溶接継ぎ目の無い一体物）に交換_x000a_・201806現在の状況（中文報告資料参照）"/>
    <x v="0"/>
    <s v="完了"/>
    <s v="完了"/>
    <s v="完了"/>
    <s v="完了"/>
    <s v="-"/>
    <s v="-"/>
    <s v="CLOSE"/>
    <s v="CLOSE"/>
    <n v="1"/>
    <m/>
  </r>
  <r>
    <n v="1582"/>
    <x v="163"/>
    <x v="3"/>
    <x v="14"/>
    <s v="-"/>
    <s v="電氣系"/>
    <s v="切折機"/>
    <x v="1"/>
    <s v="20180628BF　縦切機設備異常報告書（20170208　Rev.6）.xlsx"/>
    <m/>
    <s v="為了Cutter 基準ｃｈ變更，縱切機#2 做CPU→手動切替時制御電源切斷了。　_x000a_電源再投入，「Linear servo  Up Error」「MCPG未入力」的異常無法排除。_x000a_原因不明。數回電源「ON→OFF」反覆操作上述的異常可以解除並復歸。_x000a_※縱切#2： Linear Servo， 縱切#1 手動做Sample切出使用，異常時的縱切機變更一旦忘記了。"/>
    <s v="「Linear Servo Up Error」： Error Code不明的原因不明_x000a_「MCPG未入力」（Pulse 未入力）：原因不明_x000a_預定再現Test，實施時為次回工事日（7/18）_x000a__x000a_關於再發，縱切機做手動切替的頻度很少。_x000a_再発時的電源「ON→OFF」反覆操作復歸的時間時#1 Cutter變更。"/>
    <m/>
    <m/>
    <n v="38"/>
    <n v="1066.0999999999999"/>
    <n v="0"/>
    <s v="情報"/>
    <s v="情報"/>
    <s v="情報"/>
    <s v="情報"/>
    <s v="情報"/>
    <s v="-"/>
    <s v="-"/>
    <s v="-"/>
    <x v="1"/>
    <s v="-"/>
    <s v="-"/>
    <s v="-"/>
    <s v="-"/>
    <s v="-"/>
    <s v="-"/>
    <s v="CLOSE"/>
    <s v="CLOSE"/>
    <e v="#DIV/0!"/>
    <m/>
  </r>
  <r>
    <n v="1583"/>
    <x v="164"/>
    <x v="1"/>
    <x v="12"/>
    <s v="Y許仕明_x000a_C吳學典_x000a_E王文佑_x000a_J朱峰謀_x000a_K張崇慶_x000a_T陳振遠"/>
    <s v="電氣系"/>
    <s v="洗浄機"/>
    <x v="1"/>
    <s v="20180723GUT　3LineDIウォッシングAK＃1インバ－タ－異常.xls"/>
    <m/>
    <s v="7/23_x000a_11:50 洗浄機#3 DI Washing Knifie#1 Invetor異常 Alarm 發生後C/V停止。_x000a_        (聯絡設技）_x000a_12:00 Di Washing Knifie #1、2 的 Motor過電流確認及配線拉出，_x000a_        進行阻抗和出力確認，確定沒短路。（Motor側無異常）_x000a_12:20 Di Washing Knifie #1 Invetor 運轉時，過電流(E.OC 1)異常出現。_x000a_        ※ E.OC 1 是超速運轉中Invetor出力電流超過定格電流約150%以上_x000a_        時保護迴路動作 Invetor 出力停止。_x000a_12:30 從 Di Washing Knifie #1 的 Motor 無異常來看，Intetor 本體的異常_x000a_        推斷，Invetor 預備品準備更換。_x000a_13:20 Invetor 交換完了後，生產開始。"/>
    <s v="Invetor 外觀、內部沒有發現生鏽、腐蝕，判斷是某機能引起異常， _x000a_因此造成Invetor 保護迴路動作了。_x000a_※Motor側實施確認，沒發現異常，判斷Invetor本體異常實施了交換。_x000a_    該部品使用約10年了。"/>
    <s v="如果知道外觀，腐蝕等會進行交換。但機能異常等所造成的預防性故障，現狀不能得知原因，所以只能等發生異常時再進行對應。_x000a_（AFK設技見解）_x000a__x000a_洗淨機#3 Invetor 共有18 台，DI Washing Knifie #2 Invetor 從定修工事的時候，依序2台實施交換。_x000a_※2017年度洗淨機#2全部交換完畢。"/>
    <m/>
    <n v="90"/>
    <n v="2100"/>
    <n v="0"/>
    <s v="要"/>
    <s v="要"/>
    <s v="要"/>
    <s v="要"/>
    <s v="要"/>
    <s v="要"/>
    <s v="-"/>
    <s v="(日文)_x000a_・異常発生時にインバーター内部点検（錆など）のうえ交換_x000a__x000a_(中文)_x000a_・異常發生時，請檢查Invetor變頻器(如生鏽)內部或更換。"/>
    <x v="0"/>
    <s v="完了"/>
    <s v="完了"/>
    <s v="完了"/>
    <s v="完了"/>
    <s v="完了"/>
    <s v="-"/>
    <s v="CLOSE"/>
    <s v="CLOSE"/>
    <n v="1"/>
    <m/>
  </r>
  <r>
    <n v="1584"/>
    <x v="165"/>
    <x v="0"/>
    <x v="4"/>
    <s v="-"/>
    <s v="電氣系"/>
    <s v="採板設備"/>
    <x v="0"/>
    <s v="20180728EF　2BR 3PLINE PLC故障による 通信異常r1.xlsx"/>
    <m/>
    <s v="7/28_x000a_23:30 2BR通信異常Alarm(圖1)發生。_x000a_　　　　3P BDS和T/T的CPU停在採板C/V上並造成玻璃碰撞。_x000a_    確認結果，3P T/P畫面　PL ID的設定畫面凍結(圖2)，無法操作。_x000a_23:35  三交代 3P的制御電源 ON/OFF 實施無法復歸。_x000a_23:50 三交代股長向事務所/整備聯絡，_x000a_　　　　1Br　G4→G6J/C 實施。呼出設備技術電氣_x000a_7/29_x000a_1:50 設技電氣到達，PLC電源 ON/OFF 再起動(圖3)，_x000a_　　　3P 可以一時CPU Mode 復歸後_x000a_1:55 通信異常再發，再度PLC電源 ON/OFF 再起動後無法復歸。3:50 懷疑是 PLC CPU Unit故障，電氣PLC CPU Unit 新品交換(圖4)和備份的Data寫入。_x000a_4:20 3Pos復歸後2Bｒ實施J/C。_x000a_5:20 2Br採板Test實施後，37*30採板再開。"/>
    <s v="・3P PLC CPU Unit 故障造成 2BR通信異常。（設技電気） 　_x000a_※從EF1立上（ 2007年）約11年使用，可能是經年劣化（推定）"/>
    <s v="電気よりPLC CPUユニットの新品交換及びバックアップデータの書き込み。バックアップデータ有りユニットの予備品有り故障したPLC　CPUユニット（Q06HCPU）をメーカーへ送付し故障原因を調査中。10年以上経過していることから型番変更の可能性がある（設技確認）販売終了の場合は、全面更新の必要がある_x000a__x000a_電氣用PLC CPU Unit 交換及備份的Data寫入。_x000a_將有備份Data的Unit的PLC CPU Unit (Q06HCPU)交給廠商進行故障原因調查中。_x000a_由於已超過10年，因此型號可能會變（設技確認），如果終止銷售的話，則必須進行全面更新。"/>
    <m/>
    <n v="20"/>
    <n v="205"/>
    <n v="0"/>
    <s v="情報"/>
    <s v="情報"/>
    <s v="情報"/>
    <s v="情報"/>
    <s v="情報"/>
    <s v="-"/>
    <s v="-"/>
    <s v="-"/>
    <x v="1"/>
    <s v="-"/>
    <s v="-"/>
    <s v="-"/>
    <s v="-"/>
    <s v="-"/>
    <s v="-"/>
    <s v="CLOSE"/>
    <s v="CLOSE"/>
    <e v="#DIV/0!"/>
    <m/>
  </r>
  <r>
    <n v="1585"/>
    <x v="166"/>
    <x v="0"/>
    <x v="4"/>
    <s v="推進課"/>
    <s v="檢查系"/>
    <s v="TOM3"/>
    <x v="0"/>
    <s v="20180821EF　TOM3歪透過№23カメラ画像異常報告r3.xlsx"/>
    <m/>
    <s v="8/19 17:20 三交代股長在精査判定時欠點畫像背景出現黑白半分現象並進行聯絡。推進課相機波形確認TAP-1有段差發生，Shanding實施波形並沒有良化。_x000a_因Sampling確認精查判定沒有影響，週一8/21 14:00時進行相機交換。"/>
    <s v="初回發生，因相機交換後，異常消失，所以判斷是相機起因。_x000a_■因要確認原因，故障相機送修（9/6）_x000a_相機序號→ 故障品S/N: 0071093、交換品S/N: 2102699。"/>
    <s v="1. 14:05 F1切替，相機實施交換。_x000a_2. 重新Shading後 → OK。_x000a_3. 擬似欠點作記號、畫像焦點確認 → OK。_x000a_4. 14:55 F9切替恢復生產。_x000a_5. Pairing確認→擴散、反射稍偏左，沒問題狀態。 (8/30修正)_x000a_6. C部位的F9品 1PL至TAS實施流動 → 無檢出異常欠點。"/>
    <m/>
    <n v="0"/>
    <n v="0"/>
    <n v="357.35"/>
    <s v="情報"/>
    <s v="情報"/>
    <s v="情報"/>
    <s v="情報"/>
    <s v="情報"/>
    <s v="-"/>
    <s v="-"/>
    <s v="-"/>
    <x v="1"/>
    <s v="-"/>
    <s v="-"/>
    <s v="-"/>
    <s v="-"/>
    <s v="-"/>
    <s v="-"/>
    <s v="CLOSE"/>
    <s v="CLOSE"/>
    <e v="#DIV/0!"/>
    <m/>
  </r>
  <r>
    <n v="1586"/>
    <x v="167"/>
    <x v="0"/>
    <x v="6"/>
    <s v="Y許仕明_x000a_C吳學典_x000a_E王文佑_x000a_J朱峰謀_x000a_K張崇慶"/>
    <s v="機械系"/>
    <s v="採板設備"/>
    <x v="0"/>
    <s v="20180823YF　2PosP詰機板倒し油圧ホース破損Rev2.xlsx"/>
    <m/>
    <s v="8/23_x000a_14:00 左右整備的點檢時在2Pos P詰機西側的油壓Pump有發現有油滴落。_x000a_        整備班向事務所進行聯絡。_x000a_14:52左右G4 2路採板，2Br G6 1路採板實施JC。_x000a_        (JC LOSS 14分、323m2)_x000a_15:30～17:00該位置的油壓Pump全部實施更新。_x000a__x000a_※P詰板揃前進、後退：東西各2條，共4條。_x000a_    P詰板倒前進、後退：東西各2條，共4條。"/>
    <s v="P詰機倒立時，油壓配管下部與鐵板接觸。圖.1 管路接觸狀態反覆走行，外圍金屬製外層(金屬保護層)破損，可能因此造成管路破洞漏油。"/>
    <s v="1. 暫定對策: 1, 2Pos P詰機板揃、板倒油壓管路全部更新。_x000a__x000a_2. 恆久對策: 為讓油壓管路不碰觸到，鐵板高度在下回工事日下降。_x000a_    ※僅YF窯對象：1, 2Pos"/>
    <m/>
    <n v="14"/>
    <n v="323"/>
    <n v="0"/>
    <s v="要"/>
    <s v="要"/>
    <s v="要"/>
    <s v="要"/>
    <s v="要"/>
    <s v="-"/>
    <s v="-"/>
    <s v="(日文)_x000a_※対策：油圧ﾎｰｽと鉄板が接触しているか点検し、接触している場合は鉄板の高さを修正する。_x000a_・製造では日常点検を実施_x000a_・異常発生時は、速やかに設技へ交換を依頼する_x000a_・不具合程度であれば、工事日、Br定修で交換する。_x000a__x000a_(中文)_x000a_※對策：油壓管和鐵板有無接觸點檢，若有碰觸到的鐵板高度做修正。_x000a_・製造實施日常點檢。_x000a_・異常發生時盡快依賴設技交換。_x000a_・如有不具合，工事日、Br定修做交換。"/>
    <x v="0"/>
    <s v="完了"/>
    <s v="完了"/>
    <s v="完了"/>
    <s v="完了"/>
    <s v="-"/>
    <s v="-"/>
    <s v="CLOSE"/>
    <s v="CLOSE"/>
    <n v="1"/>
    <m/>
  </r>
  <r>
    <n v="1587"/>
    <x v="167"/>
    <x v="1"/>
    <x v="13"/>
    <s v="-"/>
    <s v="檢查系"/>
    <s v="TOM3"/>
    <x v="1"/>
    <s v="20180823IF　本線TOM3　No2画処PC異常.xls"/>
    <m/>
    <s v="8/23_x000a_14:45 TOM 畫處#2 PC Freeze警報連續發生，HDD做交換。_x000a__x000a_08/24 _x000a_16:52 畫處#2 PC Freeze警報，6ch-BOX交換。_x000a__x000a_08/27_x000a_14:10 畫處#2 PC Freeze警報，預備PC做交換。_x000a_15:00 畫處#2 PC Freeze警報，畫處#1和#2進行交換，_x000a_        異常同樣在畫處#1發生。_x000a__x000a_08/28_x000a_11:00 TOM3 畫處#1跟畫處#2 PC Freeze警報連續發生，_x000a_        畫處#1 PC交換預備品，這之後就可恢復正常稼動。_x000a__x000a_※以上發生時，擴幅生產中，該PC部分Cobb採板，所以沒產生Loss。"/>
    <s v="詳細原因不明，尚在調查中。_x000a_※若有異常PC再次設定（畫處#1）目前再現Test中_x000a_(更換電源、記憶體等）"/>
    <s v="1. 異常發生時更換PC。_x000a_2. 確保預備PC狀態是隨時可用。"/>
    <m/>
    <n v="0"/>
    <n v="0"/>
    <n v="0"/>
    <s v="情報"/>
    <s v="情報"/>
    <s v="情報"/>
    <s v="情報"/>
    <s v="情報"/>
    <s v="-"/>
    <s v="-"/>
    <s v="-"/>
    <x v="1"/>
    <s v="-"/>
    <s v="-"/>
    <s v="-"/>
    <s v="-"/>
    <s v="-"/>
    <s v="-"/>
    <s v="CLOSE"/>
    <s v="CLOSE"/>
    <e v="#DIV/0!"/>
    <m/>
  </r>
  <r>
    <n v="1588"/>
    <x v="168"/>
    <x v="0"/>
    <x v="0"/>
    <s v="Y許仕明_x000a_C吳學典_x000a_E王文佑_x000a_J朱峰謀_x000a_K張崇慶_x000a_T陳振遠"/>
    <s v="機械系"/>
    <s v="洗浄機"/>
    <x v="0"/>
    <s v="20180830JF 2Br洗浄機純水エリア最終AKホースジョイント断裂 rev1.xlsx"/>
    <m/>
    <s v="8/30 _x000a_午前中 G8 實施J/C。 整備班做 A/K 出力調整水滴殘狀況確認。_x000a_        （定常作業）※連接頭尚未斷裂_x000a_17:10 洗浄機點檢，2Br洗浄機純水A/K管路連接頭發現斷裂，_x000a_        股長聯絡主任。_x000a_17:28 2Br停止，交換作業實施，交換作業時，因為震動，其他6支_x000a_        管路也斷裂，所以再度實施交換。_x000a_18:25 交換作業終了　刮傷檢查OK　生産再開。　"/>
    <s v="1. 因高溫環境，管路和連結頭硬化產生斷裂。_x000a_    ※認為因管路硬化，A/K些微的震動經由管路吸收，_x000a_    造成連接頭產生負荷。_x000a_※使用期間: 連接頭 = 2010年7月～、　　　　　_x000a_                       管路 = 2015年6月～（通用的純正品）_x000a_2. A/K管路連街頭因靠近在A/K内部後方，溫度通常很高，_x000a_    產生了質變。（別紙1参照）_x000a_3. 因未列入點檢項目，沒注意有無硬化。"/>
    <s v="JF/KF/OFF-TAS、OFF切共通_x000a_1. 預備品購入。_x000a_2. 工事日實施點檢，如有質變品則進行交換。_x000a_　　連接頭鎖緊時，反過來再倒轉三圈。_x000a_　　（5mm手前 A/K 内熱風反作用力壓力釋放）_x000a_3. 每回工事日，管路有無硬化用手碰觸確認。_x000a_　　如變成茶色的話進行交換。點檢頻度: 1回/6個月_x000a_4. 冷修毎條管路和連接頭等零件做新品交換。_x000a_5. 生産時，目視管路顏色確認。如果變成茶色時要注意，_x000a_    要排入交換作業計畫。_x000a__x000a_※各點檢，交換作業由製造實施。_x000a_1. 冷修每條管路及連接頭零件進行新品交換_x000a_2. 關於日常點檢，隨時水滴狀況確認。_x000a_    （有無洩氣?）_x000a_3. 生産時，目視管路顏色確認。變成茶色時要注意，_x000a_    要排入交換作業。_x000a_4. 檢討右邊二種的素材，這是標準設備，因PP具更高的耐熱性，_x000a_    PP產品決定繼續使用它。_x000a_　耐熱溫度: PP:140℃、耐熱固化聚氯乙烯: 90℃（管徑、壓力）_x000a_    ※向二宮詢問的回答PP為標準，_x000a_    沒耐熱固化聚氯乙烯品購入的實績。_x000a_    ※OFF-TAS、JF/KF A/K 鼓風機配管使用"/>
    <m/>
    <n v="57"/>
    <n v="459"/>
    <n v="0"/>
    <s v="要"/>
    <s v="要"/>
    <s v="要"/>
    <s v="要"/>
    <s v="要"/>
    <s v="要"/>
    <s v="-"/>
    <s v="(日文)_x000a_・1回/6ヶ月、ホース、ジョイントを触手にて硬化の有無を確認。_x000a_・日常点検では目視にてホースの色が変色を確認する。_x000a_・リークしている場合は速やかに交換する。_x000a_※耐熱性硬質ポリ塩化ビニル管 エスロンHTパイプは使用禁止とし、洗浄機設備の標準仕様である耐熱性の高いPP製（ポリプロピレン）とすること（洗浄機メーカーの二宮システムでは、エスロンHTを採用した経緯がない）。_x000a_・ON-TASは冷修毎（工事日）に順次交換を計画する。_x000a_・OFF-TAS、OFF切、簡易洗浄機なども同様に点検を行い、不具合があれば順次パーツの交換を実施する。_x000a__x000a_(中文)_x000a_・1回/6個月、配管、接頭檢查有無硬化。_x000a_・日常點檢目視確認配管有無變色。_x000a_・如果洩漏時立即更換。_x000a_※耐熱硬質PVC管Eslon HT管是禁止使用，洗淨機設備的標準仕樣應採用高耐熱PP（聚丙烯）製成，（洗淨機製造商二宮系統沒用過Eslon HT的經驗）_x000a_・ON-TAS排定每次冷修（工事日）依序交換。_x000a_・OFF-TAS、OFF切、簡易洗浄機等也同樣進行點檢，_x000a_    如發現問題，請逐一更換。"/>
    <x v="0"/>
    <s v="-"/>
    <s v="-"/>
    <s v="完了"/>
    <s v="完了"/>
    <s v="完了"/>
    <s v="-"/>
    <s v="CLOSE"/>
    <s v="CLOSE"/>
    <n v="0.66666666666666663"/>
    <m/>
  </r>
  <r>
    <n v="1589"/>
    <x v="169"/>
    <x v="0"/>
    <x v="0"/>
    <s v="Y許仕明_x000a_C吳學典_x000a_E王文佑_x000a_J朱峰謀_x000a_K張崇慶"/>
    <s v="機械系"/>
    <s v="紙巻機"/>
    <x v="2"/>
    <s v="20180910JF 1BR紙卷機ダンサーロール ベアリング異常報告書rev.1.xlsx"/>
    <m/>
    <s v="9/10 _x000a_12:40 1Br紙巻機出紙異常警報數回。(紙先端差遠，下太多紙）。_x000a_        出紙等待・待機位置調整したが，感覺沒有變化。_x000a_16:00 設技做送紙皮帶張力調整，確認基板到着Sensor的感度，_x000a_        沒有發現問題，が無いことを確認し、不具合。_x000a__x000a_9/11 _x000a_00:40 出紙異常再發，三交代調整對應，但感覺是沒變好。_x000a_        從Roller軸端部軌道有聽到異音，給油後有良化。_x000a_        （良化後還不順利3PL保留）_x000a_16:00 設技點檢，因Roller無法迴轉，Roller內左右軸承交換後恢復。_x000a_        （左側損壞）"/>
    <s v="1．斷差 Roller 的培林損壞，Roller沒有轉動，送紙時Roller會上下跳動，  _x000a_    Roller安裝在軌道上，送紙時會產生偏移（參照説明頁）。_x000a_2．因潤滑油未注入培林，因此造成滾珠磨損而損壞。_x000a_    （由於沒交換履歷，建設當時有無注入潤滑油不清楚）_x000a__x000a_※2個無軸封培林搭配，本身是使用從外部固定的機構。(根據仕樣）"/>
    <s v="1. 段差Roller的培林型式變更。_x000a_    (圖1 無軸封變成圖2軸封）　※因當初為避免油漏出_x000a_2. Roller端部做記號，Roller迴轉用目視確認。整備班：1回/日_x000a__x000a_1. 確認段差Roller是否順暢的轉動，定期手動迴轉確認。_x000a_    整備班：1回/半年_x000a_2. ADT其他產線相關，次回工事日在Roller手動轉動點檢，_x000a_    動作不良的話聯絡設備技術機械做培林交換。_x000a_　以後，跟JF同樣的實施。_x000a_※冷修方針不實施培林變更，如發現惡化時再進行交換。"/>
    <m/>
    <n v="0"/>
    <n v="438"/>
    <n v="0"/>
    <s v="要"/>
    <s v="要"/>
    <s v="要"/>
    <s v="要"/>
    <s v="要"/>
    <s v="-"/>
    <s v="-"/>
    <s v="(日文)_x000a_・尼工製紙巻機で紙抜けや合紙寸法異常が発生した場合、ダンサーロールの手回しを確認する。_x000a_・回転不良がある場合は、ロール端部（内部）のベアリング交換を計画する。_x000a_・点検は工事日などで1回/6ヶ月手回しによる動作確認を実施する。_x000a_※部品は、NTN  6005 LLB (メーカー、型番）を仕様とする。_x000a__x000a_(中文)_x000a_・尼工製紙巻機如果發生出紙或合紙寸法異常，請確認段差Roller。_x000a_・如有迴轉不良時，Roller端部（内部）的培林請排入交換計畫。_x000a_・工事日點檢排定每1回/6個月做動作確認。_x000a_※部品仕樣規格為 NTN  6005 LLB (廠牌、型號）。"/>
    <x v="0"/>
    <s v="完了"/>
    <s v="完了"/>
    <s v="完了"/>
    <s v="完了"/>
    <s v="-"/>
    <s v="-"/>
    <s v="CLOSE"/>
    <s v="CLOSE"/>
    <n v="1"/>
    <m/>
  </r>
  <r>
    <n v="1590"/>
    <x v="170"/>
    <x v="0"/>
    <x v="6"/>
    <s v="-"/>
    <s v="電氣系"/>
    <s v="採板設備"/>
    <x v="0"/>
    <s v="20180912YF　2POSP詰機板揃えサーボ異常.xlsx"/>
    <m/>
    <s v="05:27　2POS P詰機東側板揃的Power發生異常(圖一)、_x000a_　　　　　手動做復歸(LOSS : 40㎡)。_x000a_07:33　異常再發。因為不能復歸三交代1POS専門採板變更。_x000a_         同時呼出電氣。_x000a_　　　　　 (LLC捨板，LOSS : 260㎡)。_x000a_07:40　 電氣到達後，東側板揃的Cover取下_x000a_　　　　　點檢Cable沒有異常。Servo Motor 單體測試，_x000a_          因為沒有動作，判斷 Motor 本體故障(圖二)。_x000a_          ZF閒置品做交換就正常了。_x000a_09:40　2POS採板開始。"/>
    <s v="1.　Motor 內部的轉子磁石磨耗，因損壞造成無法轉動。_x000a_2.　2004年建設以後，約14年間使用（無交換履歴）_x000a_3.　該設備的壽命管理沒有管理，定期交換也沒有實施。"/>
    <s v="1.　Servo Motor 的壽命管理，點檢相關由設技(電氣)做檢討_x000a_2.　現在使用中的J2S Motor 已經停產，今年度的起業申請J4 類型購入，入庫後接下來工事日安排交換。Motor 故障停止時，因為P詰玻璃會干涉，所以重故障警報沒做變更。_x000a_起業申請購入，然後交換"/>
    <m/>
    <n v="110"/>
    <n v="300"/>
    <m/>
    <s v="情報"/>
    <s v="情報"/>
    <s v="情報"/>
    <s v="情報"/>
    <s v="情報"/>
    <s v="-"/>
    <s v="-"/>
    <s v="-"/>
    <x v="1"/>
    <s v="-"/>
    <s v="-"/>
    <s v="-"/>
    <s v="-"/>
    <s v="-"/>
    <s v="-"/>
    <s v="CLOSE"/>
    <s v="CLOSE"/>
    <e v="#DIV/0!"/>
    <m/>
  </r>
  <r>
    <n v="1591"/>
    <x v="171"/>
    <x v="0"/>
    <x v="7"/>
    <s v="-"/>
    <s v="電氣系"/>
    <s v="洗浄機"/>
    <x v="0"/>
    <s v="20180921KF　1BR 洗淨機 板載CV3駆動サーボモータ 設備異常報告書.xlsx"/>
    <m/>
    <s v="16:08 洗浄機前板載CV3 Servo Motor 發生異常_x000a_       (Error Code:16,20）2Br G6 2Neｔ+33&quot;捨板採板切替_x000a_16:20 設技電氣異常Code：16的確認結果是檢出器異常。_x000a_      Amp的實施交換也無法Reset Error。_x000a_16:45 設技電気、機械 Server Motor 準備交換，_x000a_      因驅動皮帶有發現裂痕，所以一併準備預備品交換。_x000a_17:05 交換開始。_x000a_17：45 交換終了 試運轉開始（負荷率：21%)_x000a_17:52 板流OK、18:00 1BR生産再開 "/>
    <s v="*Servo Motor Error Code: 6,20。内容：検出器異常_x000a_*檢出器Cable、因為Amp交換也無法Reset Error，_x000a_  判斷是 Servo Motor 故障。_x000a_　設技電氣 從 Error Code 20 的內容判斷是 Encoder 故障。_x000a_　Encoder 故障的原因不明。"/>
    <s v="1. Servo Motor 實施交換。_x000a_2. Servo Motor 在庫一個。設技電氣4個預備品購入。_x000a_　（交期2019年預定1月）_x000a_※因為Servo Motor 的 Encoder 故障預防處置困難，預備品務必做好。_x000a_1. 追加洗浄機區域 Servo Motor 電流值點檢(9/27　1Br定修時~)_x000a_    ※設技、製造都不列為點檢項目。_x000a_2. 因為故障的 Servo Motor 的使用壽命未滿一年_x000a_　(平均壽命2－3年)，希望能夠得到廠商故障原因分析_x000a_　(故障品使用期間：2017/12/27~~2018/09/21) _x000a_3. 管理記録表作成，每週五注意T/P內的負荷變化並做記錄。　_x000a_　(2018/9/29開始~)　※別紙参照_x000a_※ 沒有設定管理値，負荷率變化如果有的化跟電氣討論之。　　　　　　　　　　　　　　　　　　　　　　　　　　　　　　　　　　　_x000a_※電流值負荷率跟Encoder故障沒有關連，但追加了Motor部故障的預防處置點檢。"/>
    <m/>
    <n v="112"/>
    <n v="690.94"/>
    <n v="0"/>
    <s v="情報"/>
    <s v="情報"/>
    <s v="情報"/>
    <s v="情報"/>
    <s v="情報"/>
    <s v="-"/>
    <s v="-"/>
    <s v="-"/>
    <x v="1"/>
    <s v="-"/>
    <s v="-"/>
    <s v="-"/>
    <s v="-"/>
    <s v="-"/>
    <s v="-"/>
    <s v="CLOSE"/>
    <s v="CLOSE"/>
    <e v="#DIV/0!"/>
    <m/>
  </r>
  <r>
    <n v="1592"/>
    <x v="172"/>
    <x v="0"/>
    <x v="7"/>
    <s v="Y許仕明_x000a_C吳學典_x000a_E王文佑_x000a_J朱峰謀_x000a_K張崇慶"/>
    <s v="機械系"/>
    <s v="H/O"/>
    <x v="0"/>
    <s v="20181012KF　SMAP R側開閉異常.xlsx"/>
    <m/>
    <s v="10/12_x000a_15:45 SMAP R側耳折時、水平位置退回時，發生玻璃破裂。_x000a_15:50 整備確認設備也做Level調整，本線耳折機切替，2Br G6専門採板_x000a_16:00 設技機械點檢結果，pully滑輪的上流側時規皮帶鬆了，_x000a_        帶動時齒輪會滑動。_x000a_16:40 因SMAP 滑輪L側後方螺栓斷裂，實施交換(圖①)_x000a_17:32 交換終了，流動無異常，生産再開_x000a__x000a_※10/27 同地方別的螺栓損壞（11/7工事日暫定對策更新螺栓。）"/>
    <s v="1. 滑輪的托架上部基座左右兩側懸吊固定。_x000a_    動作時衝擊固定螺絲造成負荷增加，所以損壞了。_x000a_    ※由於千斤頂螺絲經衝擊推動底座，因此張力施加在固定螺絲上，_x000a_    因此它可能處於易於斷裂的狀態。_x000a__x000a_2. 雖設技機械每年都有修繕相關設備，但由於這次沒確認到螺絲斷裂_x000a_    或排入定期更換計劃，因此發生異常。"/>
    <s v="1. 下次工事基座和滑輪托架間增加襯墊（8mm），_x000a_    並更換所有固定螺絲（見附件）（將動作衝擊固定螺絲集中，_x000a_    為防止螺絲，襯墊平放入吸收衝擊）_x000a_2. 對千斤頂螺絲和固定座螺絲進行放鬆檢查和更換。_x000a_    （現場標示不要過度擰緊）_x000a_3. KF、JF 預定橫展開。_x000a_4. KF2 冷修預定變更為大型氣缸。 （見附件）※ Y/C/E同類型。"/>
    <m/>
    <n v="12"/>
    <n v="375.81"/>
    <n v="1142.23"/>
    <s v="要"/>
    <s v="要"/>
    <s v="要"/>
    <s v="要"/>
    <s v="要"/>
    <s v="-"/>
    <s v="-"/>
    <s v="(日文)_x000a_・JFとKFは次回冷修時に、YF、CF、EF同様のシリンダータイプに交換を計画する。_x000a__x000a_(中文)_x000a_・JF和KF下次冷修時，YF、CF、EF同様的Cylinder型號做交換計畫。"/>
    <x v="0"/>
    <s v="完了"/>
    <s v="完了"/>
    <s v="完了"/>
    <s v="完了"/>
    <s v="-"/>
    <s v="-"/>
    <s v="CLOSE"/>
    <s v="CLOSE"/>
    <n v="1"/>
    <m/>
  </r>
  <r>
    <n v="1593"/>
    <x v="173"/>
    <x v="0"/>
    <x v="3"/>
    <s v="Y許仕明_x000a_C吳學典_x000a_E王文佑_x000a_J朱峰謀_x000a_K張崇慶"/>
    <s v="機械系"/>
    <s v="H/O"/>
    <x v="2"/>
    <s v="20181129CF　本線伸縮CV L側スプロケットキー脱落異常.xlsx"/>
    <m/>
    <s v="11/29 _x000a_12:20  Hot工事後、三交代做Guillotine掃除。_x000a_13:00  Br板流。（因板厚規格外，Br捨板）_x000a_14:00 三交代現場設備點檢時，發現搬送中玻璃在CV上斜行。_x000a_14:10 整備確認結果，確認是伸縮CV L側停止。聯絡機械。_x000a_14:20 伸縮CV L側的滾珠鏈迴轉用的鏈輪脫落，_x000a_        發現Key及設定螺栓脫落。確認Shaft軸及鏈輪無磨耗的問題，_x000a_        Key的預備品插入後復原。_x000a_15:20 復歸完畢，Br板流。（因板厚規格外，Br捨板）"/>
    <s v="・驅動中的震動造成鏈輪的設定螺栓鬆脫，Key脫落。【CF4冷修時實施内容和點檢頻度】_x000a_・該處、CF4冷修實施滾珠鍊點檢。當時，鏈輪的設定輪摔有增締，鍊條實施交換。_x000a_・該處所點檢冷修後沒有實施，次回2019年4月有預定要做。(2回/年）_x000a_【End Plate擋板有無】_x000a_・鏈輪的端部Key掉出防止的擋片沒有設置。_x000a_※ADT内圖面確認的結果，YF/CF/JF擋片沒有記載。EF/KF記載有擋片。現物次回工事日確認。"/>
    <s v="1. 設定螺絲塗上防鬆脫固定劑。_x000a_2. 避免Key掉落，軸端部地方追加擋片。(次回工事日）_x000a_3. 次回工事日，該處所擋片有無確認，如沒有設置的話要追加。_x000a_※關於各窯擋片有無設置背景，ADT設技確認。"/>
    <m/>
    <n v="0"/>
    <n v="0"/>
    <n v="0"/>
    <s v="要"/>
    <s v="要"/>
    <s v="要"/>
    <s v="要"/>
    <s v="要"/>
    <s v="-"/>
    <s v="-"/>
    <s v="(日文)_x000a_※横展開：①点検、②ｷｰﾌﾟﾚｰﾄ、③ｷｰに座ぐり加工、④ｾｯﾄﾎﾞﾙﾄにﾛｯｸﾀｲﾄ、⑤ｼｬﾌﾄとｽﾌﾟﾛｹｯﾄにﾛｯｸﾀｲﾄ。_x000a_・YF、JF、KFは、伸縮C/Vのボールスプラインに、エンドプレートの有無を確認する。_x000a_・定期点検は、1回/6ヶ月とする。_x000a__x000a_(中文)_x000a_※横展開：①點檢，②追加Key擋板，③Key座加工，④設定螺絲增締，⑤軸和支架的增締。_x000a_・YF、JF、KF是確認伸縮C/V的鍊輪有無Key擋板。_x000a_・定期點檢: 1回/6個月。_x000a_"/>
    <x v="0"/>
    <s v="完了"/>
    <s v="完了"/>
    <s v="完了"/>
    <s v="完了"/>
    <s v="-"/>
    <s v="-"/>
    <s v="CLOSE"/>
    <s v="CLOSE"/>
    <n v="1"/>
    <m/>
  </r>
  <r>
    <n v="1594"/>
    <x v="174"/>
    <x v="1"/>
    <x v="12"/>
    <s v="Y許仕明_x000a_C吳學典_x000a_E王文佑_x000a_J朱峰謀_x000a_K張崇慶_x000a_T陳振遠"/>
    <s v="電氣系"/>
    <s v="紙巻機"/>
    <x v="1"/>
    <s v="20181208GUT　洗浄機3ﾗｲﾝ紙巻機紙払い出しCVサ－ボアンプ異常.xlsx"/>
    <m/>
    <s v="12/08_x000a_20:30 TAS#3產線 G7.5生産時紙巻機擴出C/V的 Servo Amp發生異常。_x000a_         -&gt; 呼出電氣3交代，Alarm Reset和做紙卷機點檢沒發現異常。_x000a_21:30、21:50、22:27 持續發生同樣的Alarm。_x000a_        設技、電氣3交代實施負荷率測定，呼出D/T(機械、製造)。_x000a__x000a_    暫時對策 :_x000a_    整備/機械早班異常發生時，Servo Alarm的 Reset反復流動繼續。_x000a__x000a_23:37 因機械常日班/GUT整備人員到達做紙巻機點檢產線停止。 _x000a_        紙擴出C/V的Servo過負荷停止 : 平均負荷率120%、_x000a_        峰值負荷率180%水準。_x000a_        ※出現Alarm瞬間的峰值負荷率達300%以上。_x000a__x000a_    對策事項 : _x000a_    紙擴出C/V皮帶張力調整和押輪2個地方Up 產線稼動。_x000a_12/09 對策後，_x000a_09:10 為止同様的Alarm發生9次。_x000a_        紙巻機、紙擴出C/V Servo Motor 交換和Speed 600mm/s -&gt; 500mm/s _x000a_        変更。_x000a_15:50 ~ 18:24: 產線變更及紙卷機實施點檢。_x000a_        交換 Servo Motor 減速機，交換軸承、張力調整。_x000a__x000a_    ※負荷率測定結果 : 平均負荷率90%、_x000a_    峰值負荷率 : 160%水準 Servo Motor 減速機交換後，異常沒再發。"/>
    <s v="目前使用 Servo Motor 及減速機容量小，如果速度Up會造成負荷加大，_x000a_判斷因此造成異常。 （設技見解）_x000a__x000a_※2017年有做擴出C/V的 Speed up。   _x000a_※減速機型號: VRSF-25C-200 Servo Motor出力: 200W"/>
    <s v="紙巻機擴出 C/V Servo Motor 及減速機容量加大。_x000a_(次回工事日交換: 2019年2月)_x000a__x000a_※減速機型號 : VRSF-15C-14BK4 Servo Motor 出力: 400w _x000a_※跟以前的設備出力2倍up_x000a__x000a_因洗浄機#2 紙巻機也同型號(容量)，横展開必要。_x000a_(次回工事日交換: 2019年3月) "/>
    <m/>
    <n v="195"/>
    <n v="0"/>
    <n v="3419"/>
    <s v="要"/>
    <s v="要"/>
    <s v="要"/>
    <s v="要"/>
    <s v="要"/>
    <s v="要"/>
    <s v="-"/>
    <s v="(日文)_x000a_※ｲｽﾞﾐ製の紙巻機で現状よりタクトを上げる際は、サーボモーターおよび減速機を増強すること。_x000a_※払い出しC/V速度が600mm/sec設定の設備は要注意。_x000a_・サーボモーターの冷却用のエアーパージに不具合が無いかについては、これまで通りに定期点検を実施する。_x000a__x000a_(中文)_x000a_※ISUMI製紙卷機的現狀如果要提升Tact(週期)，伺服馬達及減速機要增加。_x000a_※擴出C/V速度是600mm/sec設定，要注意。_x000a_・伺服馬達的冷卻用FAN有沒有不具合，這個像以前一樣實施定期點檢。_x000a_"/>
    <x v="0"/>
    <s v="完了"/>
    <s v="完了"/>
    <s v="完了"/>
    <s v="完了"/>
    <s v="完了"/>
    <s v="-"/>
    <s v="CLOSE"/>
    <s v="CLOSE"/>
    <n v="1"/>
    <m/>
  </r>
  <r>
    <n v="1595"/>
    <x v="175"/>
    <x v="0"/>
    <x v="7"/>
    <s v="Y許仕明_x000a_C吳學典_x000a_E王文佑_x000a_J朱峰謀_x000a_K張崇慶"/>
    <s v="機械系"/>
    <s v="H/O"/>
    <x v="0"/>
    <s v="20181225KF　本線HOゲート カムクラッチ異常報告書.xlsx"/>
    <m/>
    <s v="12/24 中班 SMAP 下降速度太快造成玻璃破裂2回。_x000a_12/25 夜班2回再發。_x000a_12/25 早班有數回發生。_x000a__x000a_異常發生時發現 H/O Gate C/V 速度變慢，確認Motor 部分，_x000a_發現針對Motor 迴轉速凸輪離合器(Cam clutch)後段速度都變慢。_x000a_做Guillotine捨板，設技做凸輪離合器交換。"/>
    <s v="驅動的部分僅 H/O Gate，仕樣是當Gate開啟時會才會加速。_x000a_通常速度 L/S×4倍速，推測當Gate反覆加速時，增加凸輪的磨耗。"/>
    <s v="1. 新品凸輪交換。(Type：MZ35）。_x000a_    暫定對策，1回/2年定期交換。_x000a_2. 1/3工事日有做 1.3倍増速測試。_x000a_    増速Mode不使用G8.5捨棄，Gate上破裂了。_x000a_    結論，因為碎玻璃附著在上的刮傷風險高，H/O捨板中必須增速。_x000a_    ※1.3倍速沒有破裂也確認了。_x000a_3. 因本線増速C/V ＃5、＃6、H/O Gate的定速驅動，冷修凸輪、_x000a_    驅動立上的Roller軸強化檢討中。（ADT全體)_x000a_※冷修本線増速C/V ＃5、＃6、H/O Gate的減少凸輪化_x000a_    在CF/EF/JF/KF檢討(YF4冷修時減少凸輪化對策完了）_x000a_※2016.7月 JF本線増速C/V＃5位移發生時，YF的凸輪減少的實績來看，減少化判斷了。"/>
    <m/>
    <n v="117"/>
    <n v="4555.2"/>
    <n v="0"/>
    <s v="要"/>
    <s v="要"/>
    <s v="要"/>
    <s v="要"/>
    <s v="要"/>
    <s v="-"/>
    <s v="-"/>
    <s v="(日文)_x000a_・PB（給脂タイプ）は、1回/6ヶ月ごとに給脂を実施する。また冷修毎にすべて新品に交換する。_x000a_・MZ（給脂不可タイプ）は、増速#5,#6モータ部、ゲート1本目軸、ゲート駆動は1回/2年ごとに新品に交換する。ただし、モータのカムクラッチは増速エリアの非常停止の際にしか機能せず、強度的にも問題ないと判断できるため2019年3月以降の冷修にて取り外し（撤去）を行う。_x000a_※取りはずしに際しては加減速の立ち上がり制御を必ず調整すること_x000a_※中文報告書のsheet「Cクラッチ」81行目以降の方針を参照_x000a__x000a_(中文)_x000a_・PB（給油類型）是每1回/6個月給油實施。還有冷修時每個做新品交換。_x000a_・MZ（給油類型）、増速#5,#6馬達部、GATE第1軸、GATE 驅動每1回/2年做新品交換。但是、馬達的離合器増速區域在非常停止期間動作，由於可判斷強度方面沒問題，因此在2019年3月之後通過冷修進行拆除（撤去）。_x000a_※拆卸時加減速的立上制御必須要進行調整。_x000a_※請參考中文報告書的sheet「Cクラッチ」第81行以下的方針。"/>
    <x v="0"/>
    <s v="完了"/>
    <s v="完了"/>
    <s v="完了"/>
    <s v="完了"/>
    <s v="-"/>
    <s v="-"/>
    <s v="CLOSE"/>
    <s v="CLOSE"/>
    <n v="1"/>
    <m/>
  </r>
  <r>
    <n v="1596"/>
    <x v="176"/>
    <x v="0"/>
    <x v="5"/>
    <s v="T陳振遠"/>
    <s v="電氣系"/>
    <s v="切機"/>
    <x v="0"/>
    <s v="20190126ADTOFF切　OFF切4X切機ケーブルベヤ断裂異常.xlsx"/>
    <s v="-"/>
    <s v="1/26_x000a_07:06 ~ 07:08 切機發生異音。無警報設備停止(圖1)。_x000a_        股長點檢X切機確認Cabel配線槽破裂。(圖2)_x000a_07:10 ~ 07:16 股長聯絡事務所及相關人員，並通知電氣人員到場。_x000a_08:00 ~ 08:15 電氣及整備股長抵達現場確認。_x000a_08:20 ~ 08:50 _x000a_    (1)Cable 和配管確認無異常。_x000a_    (2)L型支架變形。_x000a_    (3)原點束帶擋片變形。_x000a_    (4)確認活動線槽斷裂（圖2、3）→交換準備_x000a_08:55 ~ 12:00 活動線槽交換。_x000a_12:00 ~ 12:30  動作確認後、內部清潔後生産再開。"/>
    <s v="1-1. Cable支架上的Cable固定用束帶斷了，_x000a_    垂下的Cabel擠壓到L型支撐架造成變形。切機移動時在下方 _x000a_    Support Roller 因Cable接觸造成Cabel 集線槽破裂 (參考附件)_x000a__x000a_1-2. L型 Cable 固定架是一次固定一支，因垂下的Cable擠壓而造成_x000a_    旋轉向下。_x000a_※主要原因是束帶劣化或Cable 排列不整齊。"/>
    <s v="1-1-1. Cable 固定方法變更。_x000a_    吊掛方式由下往上變更，製作 Cable 保護蓋。_x000a_1-1-2. 減輕Cable 負荷，支架和Cable線槽間追加支撐架。_x000a_1-2-1. 支撐架的固定螺絲變成2支(參照附件)。_x000a__x000a_※點檢方法、Cable線槽定期交換不做更改。_x000a_※ADT OFF切設備全部實施橫展開。"/>
    <m/>
    <n v="325"/>
    <n v="5.72"/>
    <n v="1458.6"/>
    <s v="情報"/>
    <s v="情報"/>
    <s v="情報"/>
    <s v="情報"/>
    <s v="情報"/>
    <s v="要"/>
    <s v="-"/>
    <s v="(日文)_x000a_・ADT-OFF切№4、№5は順次ケーブル仕舞変更を順次展開する。_x000a_・2019年3月時点ではOFF切№3は計画停止中のため、再稼動時には事前に点検、交換を必ず実施すること。_x000a_・新規設備導入がある場合は、事前に仕様を統一すること。_x000a__x000a_(中文)_x000a_・ADT-OFF切№4、№5依序進行配線方法變更。_x000a_・2019年3月時因為OFF切№3計畫停止中，再稼動時必須做事前點檢、交換。_x000a_・如有新設備導入時，事前的仕樣要先統一。"/>
    <x v="1"/>
    <s v="-"/>
    <s v="-"/>
    <s v="-"/>
    <s v="-"/>
    <s v="完了"/>
    <s v="－"/>
    <s v="CLOSE"/>
    <s v="CLOSE"/>
    <n v="1"/>
    <s v="4/9號 OFF#4 X切VBR支撐架已經改造完畢。"/>
  </r>
  <r>
    <n v="1597"/>
    <x v="177"/>
    <x v="4"/>
    <x v="16"/>
    <s v="-"/>
    <s v="機械系"/>
    <s v="BDS"/>
    <x v="1"/>
    <s v="20190222XF　4Pos_BDS吸着Padブラケット仮受けフレーム衝突.xlsx"/>
    <s v="-"/>
    <s v="2/17_x000a_素地切替工事中, 將G6的吸著Pad移設至基板的Edge側 (4Pos BDS(直行Type)紙飛揚對策) _x000a__x000a_2/22  _x000a_22:30 左右開始試運轉，確認BDS手動操作下無發生干涉後。 _x000a_22:42 原預定 J/C G4 37*30, 但設定錯誤成 30*37 , 當下未察覺以手動操作_x000a_    將BDS移動至段積側，造成BDS吸著Pad固定治具撞到輔助板受支架。 _x000a_    緊急停止並連絡相關人員。_x000a_23:00 左右COLD擔當人員進行現場確認。_x000a_    BDS吸著Pad固定架變形且焊接部位裂開, 無法復歸, 遂聯絡設技人員。_x000a__x000a_2/23  _x000a_9:00 設技人員修理開始。   ※修理對應的內容請參照別紙_x000a_"/>
    <s v="&lt;人的面&gt;_x000a_① 未察覺J/C 寸法錯誤 _x000a_② 試運轉前未確認現場寸法等狀況, 或是設備有無干涉。_x000a__x000a_&lt;物的面&gt;_x000a_無。(寸法與依賴書同, 裝設的位置沒有問題)_x000a__x000a_&lt;管理面&gt;_x000a_① 在依賴改造的階段為考量到最小寸法的問題點_x000a_    → 誤以為G4的37*30已為最小橫寸。_x000a_    →T/P顯示的最小橫寸為30inch。這次J/C成30*37在當下未被察覺。_x000a_② 試運轉前KY不足, 試運轉方法未明確。 _x000a_"/>
    <s v="&lt;人的面&gt;_x000a_① 落實J/C後的確認  (被動發現J/C miss, 非針對問題癥結點的對策) _x000a_② 試運轉前確認現場寸法等, 或是設備有無干涉_x000a__x000a_&lt;管理面&gt;_x000a_①-1   重新確認設備仕樣(稼動範圍), 刪除不需要的J/C    Data_x000a_①-2   調整輔助板受支架驅動Limit的PR位置, 搭配上述設備仕樣_x000a_②  實施試運轉前MTG及R/A。確實依據試運轉前及試運轉時的各確認項目進行試運轉作業。_x000a_"/>
    <m/>
    <n v="0"/>
    <n v="0"/>
    <n v="0"/>
    <s v="情報"/>
    <s v="情報"/>
    <s v="情報"/>
    <s v="情報"/>
    <s v="情報"/>
    <s v="情報"/>
    <s v="-"/>
    <s v="-"/>
    <x v="1"/>
    <s v="-"/>
    <s v="-"/>
    <s v="-"/>
    <s v="-"/>
    <s v="-"/>
    <s v="-"/>
    <s v="CLOSE"/>
    <s v="CLOSE"/>
    <e v="#DIV/0!"/>
    <m/>
  </r>
  <r>
    <n v="1598"/>
    <x v="178"/>
    <x v="0"/>
    <x v="7"/>
    <s v="-"/>
    <s v="檢查系"/>
    <s v="TOM3"/>
    <x v="0"/>
    <s v="20190226KF TOM3識別PCフリーズ異常.xlsx"/>
    <s v="-"/>
    <s v="2/26_x000a_工事日更換識別PC, 實施了網路卡更換。(識別PC Freeze對策)_x000a_17:10 本線板流後，識別#1及關連畫處#1~#6發生多回 PC Freeze警報。_x000a_17:40 識別#1再次更換其它型號網路卡，重設IP後恢復。_x000a_18:00 識別#2因滑鼠反應很慢，做PC再啟動後出現Memory不足12Gb警報_x000a_    ，更換記憶體後恢復正常。_x000a_18:20 HOST發生識別#3未應答，更換預備PC及重新設定IP後恢復正常。      _x000a_19:15 HOST 檢查程式關閉重開，異常排除。"/>
    <s v="(三種狀況不同)_x000a_① 識別#1 PC 發生網路卡斷線:                                                                              _x000a_    因為網路卡是新的，研判是網路卡(I350-T2)驅動程式與OS不相容，_x000a_    更換別張網路卡後就正常。_x000a__x000a_②識別#2 PC 出現Memory不足12Gb警報:                                                                                  _x000a_    研判是記憶體金屬接點氧化或粉塵造成接觸不良。_x000a__x000a_③識別#3 PC 出現未應答警報: 原因不明，線下測試正常。"/>
    <s v="① 預備PC狀態確保。_x000a_② 工事日記憶體重新插拔並確認。"/>
    <m/>
    <n v="48"/>
    <n v="275"/>
    <n v="1364"/>
    <s v="情報"/>
    <s v="情報"/>
    <s v="情報"/>
    <s v="情報"/>
    <s v="情報"/>
    <s v="情報"/>
    <s v="-"/>
    <s v="-"/>
    <x v="1"/>
    <s v="-"/>
    <s v="-"/>
    <s v="-"/>
    <s v="-"/>
    <s v="-"/>
    <s v="-"/>
    <s v="CLOSE"/>
    <s v="CLOSE"/>
    <e v="#DIV/0!"/>
    <m/>
  </r>
  <r>
    <n v="1599"/>
    <x v="178"/>
    <x v="0"/>
    <x v="4"/>
    <s v="Y劉芳全_x000a_C邱世文_x000a_E李炳興_x000a_J謝坤翰_x000a_K羅文廣"/>
    <s v="機械系"/>
    <s v="紙巻機"/>
    <x v="2"/>
    <s v="20190304EF 1Br紙巻機エアーシャフトVTインサート磨耗異常.xlsx"/>
    <s v="-"/>
    <s v="3/4_x000a_16:40 1Br紙捲機合紙更換時發現下游AIR Shaft固定座 VT insert 磨損，_x000a_    連絡設技機械確認。                    _x000a_16:50 2Br變更為G6專採，設技機械進行VT insert 更換，確認有鐵粉, _x000a_    實施紙卷機掃除。_x000a_17:30 交換後測試無異常，恢復通常採板。"/>
    <s v="・紙卷交換時Air Shaft設置miss, _x000a_    設置合紙後用轉動紙捲方式來關閉安全夾頭，_x000a_    加上未確實鎖固(未完全閉合), 導致VT insert和Air Shaft未確實閉合,_x000a_    VT insert內部軸承因未閉合產生縫隙和旁邊碰撞, 導致變形磨損。"/>
    <s v="初步對策：_x000a_・更換安全夾頭 VTinsert新品。_x000a_・合紙設置時禁止以轉動合紙方式來固定，必須使用治具。_x000a_・鐵粉掉落之品質懸念, 實施評價及Etching檢查。_x000a_    (結果: 無異常)_x000a__x000a_&lt;預防措施＞_x000a_•合紙設置時禁止人員以轉動合紙的方式來使固定座密合。_x000a_・實施作業標準書改版。 _x000a_・進行ADT全窯横展開。 _x000a_※轉動合紙的方式只能避免Shaft轉半圈 在朝下的時候未確實閉合而發生脫落異常, 不能確實鎖固。 ※這點已向廠商諮詢過了"/>
    <m/>
    <n v="0"/>
    <n v="0"/>
    <n v="0"/>
    <s v="要"/>
    <s v="要"/>
    <s v="要"/>
    <s v="要"/>
    <s v="要"/>
    <s v="情報"/>
    <s v="-"/>
    <s v="(日文)_x000a_・エアーシャフトを固定する際は、固定用の冶具を使用する。_x000a_・シャフトを挿入した後に、ロール紙を回転させてロックしないこと厳守。_x000a_・セーフティーチャック不良箇所は部品峰品後に交換する。_x000a_　　YF1Br下流驅動側・・・優先①　　　　　　　　　　→　5/15 交換済_x000a_　　CF1Br下流驅動側・反驅動側・・・優先①　　　→　？_x000a_　　CF2Br上流驅動側　　　　　　　　　　　　　　　　　→　6/ 4 交換済_x000a_　　EF1Br下流驅動側・・・優先①　　　　　　　　　　→　？_x000a__x000a_(中文)_x000a_・Air Shaft 固定時請使用固定用治具。 (三交代宣導)_x000a_・Shaft 插入後、嚴格遵守不要轉動紙捲鎖固的事。 (三交代宣導)_x000a_・安全鎖不良地方在零部件到達後交換。 (點檢、必要時更換)_x000a_　　YF1Br下流驅動側・・・優先①　　　　　　　　　　→　5/15 交換済_x000a_　　CF1Br下流驅動側・反驅動側・・・優先①　　　→　？_x000a_　　CF2Br上流驅動側　　　　　　　　　　　　　　　　　→　6/ 4 交換済_x000a_　　EF1Br下流驅動側・・・優先①　　　　　　　　　　→　？"/>
    <x v="0"/>
    <s v="完了"/>
    <s v="完了"/>
    <s v="完了"/>
    <s v="完了"/>
    <s v="-"/>
    <s v="-"/>
    <s v="CLOSE"/>
    <s v="CLOSE"/>
    <n v="1"/>
    <s v="CF窯/EF窯未完成預定日期請填寫。_x000a_KF窯註解請依統一格式填寫實施日及內容。"/>
  </r>
  <r>
    <n v="1600"/>
    <x v="179"/>
    <x v="1"/>
    <x v="11"/>
    <s v="Y許仕明_x000a_C吳學典_x000a_E王文佑_x000a_J朱峰謀_x000a_K張崇慶"/>
    <s v="機械系"/>
    <s v="C/V"/>
    <x v="1"/>
    <s v="20190313FF　本線伸縮L側CV駆動停止トラブル.xlsx"/>
    <s v="-"/>
    <s v="08:46  伸縮C/V素板偏移繼而發生板裂。_x000a_08:48  確認到伸縮L側C/V有異常停止, 聯絡設技機械人員_x000a_    (伸縮R側C/V為驅動側)。_x000a_08:55  設技的機械人員實施L側伸縮驅動部點檢。_x000a_    確認到伸縮滑軌的軸承座有破損。_x000a_    伸縮滑軌的培林已無潤滑油, 負荷變大後發生破損。_x000a_    軸承座内的滾珠偏離, 驅動停止。_x000a_10:30  軸承座交換後、確認伸縮的驅動狀態良好。_x000a_10:35  恢復正常採板。"/>
    <s v="伸縮滑軌的培林部無給油, 導致負荷加大, 軸承座破損, _x000a_内部培林偏移, 驅動停止。_x000a__x000a_※給油管路的接頭已脫離, 導致潤滑油沒有打進去軸承座。"/>
    <s v="原本伸縮滑軌是從外面的集中給油口進行給油,但是實際上潤滑油到底有沒有打進去是看不出來的,所以伸縮滑軌變更成直接給油的方式來對應。_x000a__x000a_變更成直接給油的方式, 將利用工事日等產線停止時進行給油。_x000a__x000a_※因應直接給油的方式,  4月工事日在實際作業人員與設技擔當者立會下, 會考量作業性等問題, 一同探討給油噴嘴形狀等問題。_x000a__x000a__x000a_&lt;預防措施＞_x000a_1. AFK他窯確認    _x000a_    DF - 預定工事日確認(4月工事日)。   _x000a_    HF - 冷修中確認(3/15)   _x000a_    IF - 定修確認(2月工事日) 由於噪音問題在2月已確認完畢。_x000a_2. Cold驅動部全部完了的給油日誌做修正(~3/29)。_x000a_3. 其他給油產線有沒有問題，工事日確認。"/>
    <m/>
    <n v="109"/>
    <n v="3346"/>
    <n v="0"/>
    <s v="要"/>
    <s v="要"/>
    <s v="要"/>
    <s v="要"/>
    <s v="要"/>
    <s v="情報"/>
    <s v="情報"/>
    <s v="(日文)_x000a_･製造での給脂頻度は1回/半年を継続。_x000a_・ただし、1回/年は設技にて点検を依頼する（各課の担当者会議で提案済み（森為氏了解済み）。_x000a_・CF、EFでは約30回程度給脂して、ようやくボールスプライン部よりグリスが出てくる状態であったため、給脂する場合は可能な限り状態を確認する。_x000a__x000a_(中文)_x000a_・製造的給油、給脂頻度1回/半年繼續。_x000a_・但，1回/年設技點檢的依賴（在各課擔當者會議上有提出了)_x000a_（森為先生知道這件事）。_x000a_・CF和EF中約30回給脂，最後潤滑油從滾珠花鍵溢出，請在給脂時盡可能確認一下狀態。"/>
    <x v="0"/>
    <s v="完了"/>
    <s v="完了"/>
    <s v="完了"/>
    <s v="完了"/>
    <s v="-"/>
    <s v="-"/>
    <s v="CLOSE"/>
    <s v="CLOSE"/>
    <n v="1"/>
    <m/>
  </r>
  <r>
    <n v="1601"/>
    <x v="180"/>
    <x v="1"/>
    <x v="5"/>
    <s v="-"/>
    <s v="電氣系"/>
    <s v="採板設備"/>
    <x v="1"/>
    <s v="20190305 GUT　洗浄2ﾗｲﾝ反転機ﾛﾎﾞｯﾄ仮置きﾃｰﾌﾞﾙに接触異常.xlsx"/>
    <s v="-"/>
    <s v="3/5 11時左右，整備班(D/T)實施Barcode設備移設作業。_x000a_1) G5.5 -&gt;G7.5 J/C實施(為確認G7.5 Barcode Printer位置)。_x000a_2) 移設作業後G7.5 -&gt;G5.5 J/C實施。_x000a_(此時，T.P電源OFF的情形下實施J/C)_x000a_3) 14:00左右、3交代在LINE稼動時、確認反轉Roboter No.2 G5.5 無法 J/C。_x000a_4)確認T.P上的條件原點沒有在位。_x000a_5) 因 G5.5 J/C、手動操作將 T.P 畫面上有原點復歸按鈕做按押。_x000a_6)反轉RobotNo.2原點復歸中、Robot吸著PAD 1個和臨時Table Pin 1個碰觸。_x000a_(原點復歸時、設定動作不同動作起動了)"/>
    <s v="1. ロボット原点復帰プログラムにバグがあり、J/Cデータが転送完了していない状態でT/P上にある原点復帰ボタンで原点復帰を行うと復帰動作に不具合が生じトラブルを引き起こした。_x000a__x000a_再現テスト :_x000a_接触原因調査のためのテスト実施(電気チーム立ち合い)。 _x000a_反転機ロボットの電源或いはT/P電源をOFFした状態でJ/Cをした場合、J/Cデータ転送完了ができないことを確認。 _x000a_更にその状態でT.P画面にある原点復帰ボタンをすると、プログラムに異常をきたしロボット動作が変わることを確認した。_x000a__x000a_Robot原點復歸程式有錯誤，J/C Data沒有傳送完畢的狀態下，T/P上有J/C數據的原點復歸按鈕進行原點復歸的話會造成原點復歸異常。_x000a__x000a_再現Test：_x000a_因實施接觸原因調查的測試(電氣G偕同)。_x000a_反轉Robot的電源或T/P電源OFF狀態實施J/C的時候，J/C Data轉送完能不能完了做確認。_x000a_並且這樣的狀態T.P畫面有原點復歸按鈕實施，確認了程式引起Robot異常動作的變化。"/>
    <s v="1) 反轉機Robot的程式修正。(3/7設備技術) _x000a_    ・反轉機Robot在待機位置時，改成可以J/C的軟體也做修正。 _x000a_2) 在Bubber Table上手動做Robot Hand的旋回不能動作的程式修改。  _x000a_    (從Buffer Tabel 一定距離旋回可以動作的改善)_x000a__x000a_&lt;預防措施＞_x000a_* Cold、TAS同工程的程式確認及及横展開依賴。 _x000a_AFK内 : 横展開會議時、事例說明(3月横展開MTG時)。  _x000a_對設備技術S提出點檢依賴(Cold、TAS)。"/>
    <m/>
    <n v="40"/>
    <n v="0"/>
    <n v="325"/>
    <s v="情報"/>
    <s v="情報"/>
    <s v="情報"/>
    <s v="情報"/>
    <s v="情報"/>
    <s v="情報"/>
    <s v="情報"/>
    <s v="_x000a_(日文)_x000a_・J/Cデータが転送完了していない状態でT/Pの原点復帰ボタン操作で設備に接触（動作不具合発生）したため、ロボット原点復帰プログラムのバグの有無を調査を依頼する。_x000a_・【再現テスト結果】_x000a_・反転機ロボットの電源或いはT/P電源をOFFした状態でJ/Cをした場合、J/Cデータ転送完了ができないことが判明した。_x000a_・更にその状態でT.P画面にある原点復帰ボタンをすると、プログラムに異常をきたし、ロボット動作が通常と異なる動作をすることが判明した。_x000a__x000a_(中文)_x000a_・J/C Data未傳送完成狀態下，T/P的「原點復歸」鈕是否可操作與設備接觸（會發生動作不具合），_x000a_  依賴電氣調查Robot原點復歸Soft有無BUG。   (電氣依賴提出)_x000a__x000a_【再現TEST結果】_x000a_・當反轉Robot電源或T/P電源OFF狀態做J/C時、J/C Data會不能傳送完成。_x000a_・上述狀態T.P畫面如果按「原點復歸」鈕，程式會出現異常動作(Robot動作和平常不一樣，可能會撞到機台)。"/>
    <x v="1"/>
    <s v="-"/>
    <s v="-"/>
    <s v="-"/>
    <s v="-"/>
    <s v="-"/>
    <s v="-"/>
    <s v="CLOSE"/>
    <s v="CLOSE"/>
    <e v="#DIV/0!"/>
    <s v="【8/13會議決議ADT僅做情報共有】"/>
  </r>
  <r>
    <n v="1602"/>
    <x v="181"/>
    <x v="0"/>
    <x v="6"/>
    <s v="推進課"/>
    <s v="檢查系"/>
    <s v="TOM3"/>
    <x v="0"/>
    <s v="20190407YF　TOM3LED水冷チラーインバータ異常.xlsx"/>
    <s v="20190407YF　【調査結果】TOM3チラー保全計画調査と対策書（rev.1）"/>
    <s v="12:02 TOM光量異常，三交代確認TOM LED 全部OFF；_x000a_    本線捨板，產線變更F1並聯絡推進課。_x000a_12:07 電話中要求先確認Breaker (確認無跳脫)，_x000a_    假日電氣班到場協助查看，並呼出推進課人員。_x000a_12:20 電氣班到場確認 Chiller Panel上有不明異常碼 『C93』，_x000a_    經手動 Reset 無效。_x000a_13:10 推進課人員到廠，確認異常碼意思為 Inveter 故障，_x000a_    因無法排除，準備更換備機。_x000a_13:30 ~ 14:40 更換 Chiller 備機及重新置換冷卻水，_x000a_    最後控制器 Error Reset 後異常排除。_x000a_14:50 產線F9採板開始。"/>
    <s v="1. 水冷機經年累月使用，研判是部品磨耗。_x000a_2. YF4冷修為預防LED過熱，當水冷機異常時LED自動OFF機制導入，_x000a_    所以LED才會自動全部關閉。 (4/11確認完了)_x000a_3. 過往定期保養中，Inveter並未列入更換項目。_x000a_    ※原預定2019年上半年進行定期保養。(起業申請已提出)_x000a_4.看不懂本體側面的Error標示（日文表示）"/>
    <s v="1. 更換水冷機預備機。_x000a_2. 故障品送修並請廠商判斷故障原因。_x000a_3. 確認廠商相關部品交換週期或建議事項。_x000a_4. 現場水冷機異常代碼日文→中文化並張貼。(4/11對策完了)_x000a__x000a_&lt;預防措施＞_x000a_1. Chiller水冷機預備品調查結果:※現在FAB1無預備品狀態，從停止中ZF Chiller預備品調用。 (4/9準備完了)_x000a_2. 關於水冷機定期保養項目，技開或他據點的意見收集。_x000a_3. 當初水冷機異常時，LED過熱保護OFF的橫展開對策進度再次確認。_x000a_ (作為異常判斷基準，希望各窯能統一版本)_x000a_會依據他據點、技開的見解來檢討各種對策（報告書再發行預定）"/>
    <m/>
    <n v="5"/>
    <n v="128.69999999999999"/>
    <n v="3280"/>
    <s v="要"/>
    <s v="要"/>
    <s v="要"/>
    <s v="要"/>
    <s v="要"/>
    <s v="情報"/>
    <s v="情報"/>
    <s v="(日文)_x000a_・アラーム一覧表を中文化したものを、チラー本体に掲示する。_x000a_･チラー点検時に累計時間を、チラー本体の管理表に記録を残す。_x000a_・ADT全てのチラーについて保全管理を行うため累計時間一覧表にて保全時期を管理する。_x000a_・定期点検については1回/3.5年を目安とする。_x000a_・インバーター交換時期（メーカー推奨60,000時間）は7年（3.5年*2回）とする。_x000a_・各チラーの運転累計時間はリセットせず、エラーコードC93（インバーター交換警報：チラー停止機能）が発報させない＊パラメーターF53：信号無=1選択）。_x000a_・チラー停止時にTOM3照明点等による設備故障を回避するために、チラー停止に連動して照明を自動的にOFFする機能を設技にて改造を実施する。_x000a_・修理、点検に関しては、コマツNTCに依頼することなく、台湾オリオンへ依頼する（資材確認中）。_x000a__x000a_(中文)_x000a_・Alarm一覽表中文化後，Chiller水冷機本體上標示。 (現場標示)_x000a_・Chiller點檢時累計時間在Chiller管理表中記錄。 (現場標示)_x000a_・為保全管理ADT全部的Chiller，利用累計時間一覽表做運用管理。 (現場標示)_x000a_・定期點檢1回/3.5年為基準。 (保全計畫)_x000a_・Inverter交換時期(業者推薦60000小時)7年(3.5年*2回)實施。 (保全計畫追加)_x000a_・各Chiller的運轉累計時間Reset，Error Code C93(Inverter交換警報: Chiller停止功能)不要發報_x000a_    ※參數 F53:信號無=1選擇)。 (設定變更)_x000a_・避免Chiller停止時TOM3照明點燈等設備故障，Chiller停止連棟照明自動OFF的機能設技改造實施。_x000a_・修理、點檢關係，不透過komatsu NTC依賴，台灣Orion依賴(資材確認中)  (控制器改造)"/>
    <x v="0"/>
    <s v="完了"/>
    <s v="完了"/>
    <s v="完了"/>
    <s v="完了"/>
    <s v="-"/>
    <s v="-"/>
    <s v="CLOSE"/>
    <s v="CLOSE"/>
    <n v="1"/>
    <s v="※Chiller Inverter 警報出力訊號隔離，對策完。 "/>
  </r>
  <r>
    <n v="1603"/>
    <x v="182"/>
    <x v="1"/>
    <x v="8"/>
    <s v="C吳學典_x000a_J朱峰謀_x000a_K張崇慶"/>
    <s v="機械系"/>
    <s v="横切機"/>
    <x v="1"/>
    <s v="20190521HF　本線横折ゴムバー剥がれ脱落異常_Rev4"/>
    <s v="-"/>
    <s v="本線横折縱裂; 3交代人員在確認横折部位時, 有發現L側膠條的部分快要剝落。_x000a_17:15　　　聯絡相關人員（整備/設技等）並進行現場確認_x000a_17:30　　　Guillotine捨板, 並進行備品交換"/>
    <s v="這次發生異常的橫折Bar是HF3冷修時更換的, 一開始是在HF建設時受入的長期保管品（2009年品=10年）, 推測原因可能是Flat Bar上面黏膠條的接著劑有劣化、抑或是接著時的接著不良。_x000a_（R側也有一部分接著比較弱的部分）"/>
    <s v="恒久對策_x000a_　・構造變更檢討中（別紙：横折Bar改造案　參照）　_x000a_    →不變更構造, 使用現狀Ver。_x000a_　・使用品及保管品的管理：10年以内更換並管理。_x000a_　・定期確認狀態（每6個月）"/>
    <s v="初回"/>
    <n v="65"/>
    <n v="1609"/>
    <n v="0"/>
    <s v="-"/>
    <s v="要"/>
    <s v="-"/>
    <s v="要"/>
    <s v="要"/>
    <s v="-"/>
    <s v="-"/>
    <m/>
    <x v="1"/>
    <s v="完了"/>
    <s v="-"/>
    <s v="完了"/>
    <s v="完了"/>
    <s v="-"/>
    <s v="-"/>
    <s v=""/>
    <s v="CLOSE"/>
    <n v="1"/>
    <m/>
  </r>
  <r>
    <n v="1604"/>
    <x v="183"/>
    <x v="0"/>
    <x v="7"/>
    <s v="Y許仕明_x000a_C吳學典_x000a_E王文佑_x000a_J朱峰謀_x000a_K張崇慶_x000a_T陳振遠"/>
    <s v="電氣系"/>
    <s v="板厚計"/>
    <x v="2"/>
    <s v="20190520KF　Br板厚計異常報告書.xlsx"/>
    <s v="-"/>
    <s v="(日文)_x000a_5/17～5/20　 1Br板厚計間隔異常警報散発。（金曜日、整備班退勤後～）_x000a_5/20　15:50 　1Br板厚計、間隔異常警報連続発生のため、設技にて点検しセンサーのチャタリングが確認された。対応として基板検出センサー感度・水平調整実施。PAM流動履歴データを確認すると、5/17以降の採板PLに下限規格外0.477が混入していた。_x000a__x000a_(中文)_x000a_5/17～5/20 1Br板厚計間隔警報陸續發生。 (星期五、整備下班後～)_x000a_5/20 15:50 因1Br板厚計、間隔一警報連續發生，設技進行Sensor的震動確認。對應用基板檢出Sensor實施感度、水平調整。_x000a_PAM流動履歷Data確認，5/17以後的採板PL的下限規格外0.477有混入。"/>
    <s v="(日文)_x000a_・板厚測定中に基板検出センサーがチャタリングすると、そこから次NETの1枚目として測定する回路になっていた。（別紙１）　_x000a_・測定中の基板はチャタリングした位置までで板厚判定されるので、製品幅の検査がされていなかった。（G8.5×24PL内、抜取り実施）_x000a__x000a_(中文)_x000a_・板厚測定中基板檢出Sensor的震動，以致於造成下一個NET的第1枚目的測定沒有形成迴路。 (別紙1)_x000a_・測定中的基板震動到到著位置板厚判定，製品幅沒有檢查。 (G8.5x24PL內，進行取樣)"/>
    <s v="(日文)_x000a_・センサー感度調整及びセンサー設置の水平確認_x000a_・測定カウントが開始されれば、寸法分の測定を完了するまでは、チャタリングが発生しても無視する回路へ変更した。（別紙2）_x000a__x000a_(中文)_x000a_・Sensor感度調整和Sensor設置水平確認_x000a_・測定計數器如果開始，寸法部分測定還未未完成的話，及因震動造成的迴路則無視它的迴路變更完。"/>
    <s v="初回"/>
    <n v="0"/>
    <n v="0"/>
    <n v="0"/>
    <s v="要"/>
    <s v="要"/>
    <s v="要"/>
    <s v="要"/>
    <s v="要"/>
    <s v="要"/>
    <s v="要"/>
    <s v="(日文)_x000a_・基板が無い状態で基板検出センサーがONした場合の検証も行ない、センサーONすると先端検出距離進んだあと、測定カウントが開始されることが判明。（基板が無くても測定開始される）基板進入直前にセンサーがONしてしまうと、基板と板厚データ位置がずれてしまう。_x000a_→トラッキングデータの無い時にセンサーがONしても無視する回路へ改造する。（別紙2）_x000a_  ※回路修正部分が多いため、他部分への影響を確認中。8月から順次、全ラインおよびTAS、OFF切の回路を総点検_x000a__x000a_(中文)_x000a_無硝子狀態下， 硝子檢出Senosr ON時確定也會進行驗證，從 Sensor ON 和先端檢出距離開始前進，此時測定計數會開始。_x000a_(無硝子也會開始測定) 這時當真正的硝子進入Sensor ON時，基板和板厚Data位置會出現移位。    (電氣依賴提出)_x000a_→改造無 Tracking Data(流動履歷)進來時，即使 Sensor ON 也無視的Soft改造依賴提出。 (別紙2)_x000a_※因Soft要修改的地方很多，對其他部分有無影響確認中。 預計從8月開始依序進行，全部產線及TAS、OFF切的Soft迴路做總點檢。"/>
    <x v="0"/>
    <s v="完了"/>
    <s v="完了"/>
    <s v="完了"/>
    <s v="完了"/>
    <s v="完了"/>
    <s v="完了"/>
    <s v="CLOSE"/>
    <s v="CLOSE"/>
    <n v="1"/>
    <s v="8/13議事錄:_x000a_KF窯Soft導入測試中，評估一個月後沒問題全窯橫展開預定。_x000a_1、板厚計先端TRACKING異常-BR HO開啟，人員BR及板厚計 TP異常RESET。_x000a_2、板厚計TRACKING異常捨-BR HO開啟，人員BR及板厚計 TP異常RESET。_x000a_3、ACE 2BR RANK層別時ID重複異常，自動捨板第2NET，無需要TP異常RESET，1BR因5項檢查的關係無法在BR/H/O自動捨板。 "/>
  </r>
  <r>
    <n v="1605"/>
    <x v="184"/>
    <x v="0"/>
    <x v="7"/>
    <s v="Y許仕明_x000a_C吳學典_x000a_E王文佑_x000a_J朱峰謀_x000a_K張崇慶"/>
    <s v="機械系"/>
    <s v="採板設備"/>
    <x v="2"/>
    <s v="20190610KF　2Br BDSフレーム クラック異常報告書.xlsx"/>
    <s v="-"/>
    <s v="(日文)_x000a_6/10 2Br G6→G8のJ/C板流しの際に、吸着PADとC/Vが接近しているのを発見(G6採板時は外周ｼﾘﾝﾀﾞは不使用で気付き難い)_x000a_9:30   設技機械にて点検実施し、BDSフレームのクラック(下流L側)により垂れたことを発見_x000a_10:30 設技機械にてクラック部溶接およびフラットバーでの補強を実施（ジャッキにて垂れ下がり側を持上げながら）13:00 補修後も吸着PADレベルが改善されていなかった14:30 ロールとPADを掃除後、運転開始。キズ検査（含エッチング検査）を実施しキズは無し（研磨先行検査でも検出無し）_x000a__x000a_(中文)_x000a_6/10 2Br G6→G8 J/C板流時，吸著PAD和C/V接近時發現(G6採板時外圍Cylinder不使用，很難注意)_x000a_9:30 設技機械實施點檢，發現BDS框架因裂痕(下流L側)下垂。_x000a_10:30設技機械進行裂縫熔接及用扁鋼進行補強(同時用千斤頂將下垂往上提升)_x000a_13:00修補後吸著PAD水平沒有改善。_x000a_14:30 Roller和PAD掃除後、運轉開始。刮傷檢查(含蝕刻檢查)未發現刮傷(研磨先行檢查也無發現)"/>
    <s v="(日文)_x000a_1. BDSのフレーム形状はJ/C機構を持たない固定式であり、採板寸法により使用PADを決めるタイプで、フレーム枠が大きく重いため負荷が掛かった　 _x000a_2.  2BRは主にG6を生産しているためタクト5秒と速く、停止時の振動が大きいためクラック発生部分に負荷が掛かる_x000a_※1BRはG8.5、G7.5の採板がメイン。タクト6秒で使用し振動少ない（フレーム形状＆クラック位置）_x000a_3.  PADレベルに差が生じたのはクラックが原因ではなく、フレームの変形によるもの。変形の原因として、経年劣化と以前の溶接補強により、他の部分と強度差が生じたことで歪が生まれたと考えられる_x000a__x000a_(中文)_x000a_1. BOS框架形狀J/C機構，採板寸法使用PAD來決定型式，框架本體較大且重，造成負荷增加。_x000a_2. 2Br.主要因以G6生產，TACT 5秒非常快，停止時震動大造成裂痕發生部造成負荷增加。_x000a_※1Br是G8.5、G7.5採板為主， TACT 6秒震動較小(框架形狀&amp;裂痕位置)_x000a_3.PAD因高度差產生裂痕原因無，主因是框架變成造成，經年劣化和之前有熔接補強過，判斷是和其它部位和產生強度差造成傾斜。"/>
    <s v="(日文)_x000a_1. クラックが入ってる箇所を溶接し、その上から2枚（内外）のフラットバーで補強を実施。前回発見したのは2014年10月冷修点検時で、2015年1月強化サポートを装着。_x000a_2.吸着PADのレベル調整実施し、水平を出す_x000a_※現状レベル調整代が無いので、ライナーを作成して調整実施予定_x000a__x000a_(中文)_x000a_1.裂痕的地方進行熔接，從這上面追加2枚(內外)扁鋼實施補強。前回發現2014年10月冷修點檢時，2015年1月加裝強化支撐架。_x000a_2.實施吸著PAD高度調整，調整水平。_x000a_※因現狀高度無法調整，預定利用墊片進行調整。"/>
    <s v="再発"/>
    <n v="0"/>
    <n v="0"/>
    <n v="0"/>
    <s v="要"/>
    <s v="要"/>
    <s v="要"/>
    <s v="要"/>
    <s v="要"/>
    <s v="-"/>
    <s v="-"/>
    <s v="(日文)_x000a_2. BDSフレーム傾き調査（設技点検）_x000a_　・ハンドレベル、C/V ロールレベル測定_x000a_　・メインアームとハンド連結部ベアリング破損有無_x000a_  ・メインアームとハンド連結部ベアリングのハウジング部分での隙間(ガタ)確認_x000a_→連結部に問題は無く、ハンドの傾きはフレームの変形によるものと判断連結部起因の場合は、メインアーム交換が必要とのこと_x000a_設技機械の見解 :_x000a_1.JF/KFのBDS フレーム面積が他窯より大きいため、G6を採板する時の振動が大きく、機構が経年劣化してきた_x000a_2. 2021年冷修の時、強化のフレームに交換するかを生技と相談する_x000a__x000a_(中文)_x000a_BDS Flame(框架)傾斜調查     (點檢、冷修時更換強化Frame)_x000a_    ・Hand水平、C/V Roller水平測定_x000a_    ・主臂和Hand連結部軸承有無損壞_x000a_    ・主臂和Hand連結部軸承外殼部分間隙(鬆動)確認_x000a_    →如果連結部沒問題，Hand傾斜是Flame變形造成，判斷起因是連結部的時候，主臂應該要交換_x000a__x000a_設技見解:_x000a_1.由於JF/KF BDS框架面積比其他窯爐大，因此G6採板時振動很大，機構隨著時間的推移而逐漸惡化。_x000a_2.跟設技商量在2021年冷修時，更換強化框架。"/>
    <x v="0"/>
    <s v="完了"/>
    <s v="完了"/>
    <s v="完了"/>
    <s v="完了"/>
    <s v="-"/>
    <s v="-"/>
    <s v="CLOSE"/>
    <s v="CLOSE"/>
    <n v="1"/>
    <m/>
  </r>
  <r>
    <n v="1606"/>
    <x v="185"/>
    <x v="0"/>
    <x v="6"/>
    <s v="Y許仕明_x000a_C吳學典_x000a_E王文佑_x000a_J朱峰謀_x000a_K張崇慶"/>
    <s v="電氣系"/>
    <s v="SMAP"/>
    <x v="2"/>
    <s v="20190614YF　SMAP動作異常.xlsx"/>
    <s v="-"/>
    <s v="(日文)_x000a_6/14  11:20　R側SMAPのレベルがパスラインより20mm程度下がった状態で停止。耳折不良発生（別紙：図一）。このときR側のみ板幅4”板詰り中のため捨板（11:02～11:35）_x000a_11:25 設技機械呼び出し、確認及び調整実施。_x000a_11:35 板詰り解消後、#1耳折機で採板対応（TAS再流動処置）。SMAP シリンダー Y型コネクターネジ調整(別紙：図二）を実施し、生産再開。※フレーム、ベース共に変形無し、シリンダー、電磁弁動作も異常無し、再発も無し_x000a__x000a_(中文)_x000a_6/14 11:20 R側SMAP的水平基準線略低20mm程度而停止。_x000a_耳折不良發生(別紙:圖一)。這時候只有R側板幅4&quot;因為板堆疊造成捨板(11:02～11:35)_x000a_11:25  設技機械呼出，確認及實施調整。_x000a_11:35 板堆疊排除後，#1耳折機的採板對應(TAS在流動處置)。SMAP Cylinder Y型連接器螺絲調整(別紙:圖二)實施，生產再開。_x000a_※框架、基準共同變形無，Cylinder、電磁閥動作也無異常，再發也無。"/>
    <s v="(日文)_x000a_1.　SMAP上昇中に板詰りでSMAPが内側へ追従して、伸縮コンベアと接触したため根元のパワーロックが1～2mm程度回転した可能性あり。_x000a_2.　SMAP動作中にパターンやガラス片が引っ掛かった可能性あり。※上記原因は推測（監視カメラ映像は不鮮明により解析できない）_x000a__x000a_(中文)_x000a_1. SMAP上昇中板堆疊SMAP內側追隨，因和伸縮C/V接觸，原本的電鎖可能1-2mm左右轉動。_x000a_2. SMAP動作中對PATTERN基板片有牽引可能性。※上述原因推測(監視器影像不明顯無法解析)"/>
    <s v="(日文)_x000a_1 SMAPが上昇中に伸縮コンベアと接触しないようにインターロックを追加上昇が完了するまでの間は、追従させないように遅延ターマー設定_x000a_2 パワーロック4箇所の増し締め、点検_x000a_3 シリンダー作動の再点検点検確認_x000a_4 SMAPレベルの再点検_x000a_※　7月素地替え中に実施：インターロックについてはADT全窯展開計画_x000a__x000a_(中文)_x000a_1. SMAP上昇中，伸縮C/V避免動作的 Inter Lock機制追加。_x000a_2. SMAP各機構的增締、點檢。                                      _x000a_3. Cylinder作動再確認。_x000a_4. SMAP高度再點檢。_x000a_※7月素地切替工事時實施，關於Inter Lock全窯展開預定。"/>
    <m/>
    <n v="0"/>
    <n v="0"/>
    <n v="0"/>
    <s v="要"/>
    <s v="要"/>
    <s v="要"/>
    <s v="要"/>
    <s v="要"/>
    <s v="-"/>
    <s v="-"/>
    <s v="(日文)_x000a_インターロックについてはADT全窯展開計画_x000a__x000a_(中文)_x000a_SMAP上升過程中，伸縮C/V自動追隨避免動作的 InterLock的Soft改造橫展開預定。    (依賴設技-電氣)"/>
    <x v="0"/>
    <s v="完了"/>
    <s v="完了"/>
    <s v="完了"/>
    <s v="完了"/>
    <s v="-"/>
    <s v="-"/>
    <s v="CLOSE"/>
    <s v="CLOSE"/>
    <n v="1"/>
    <s v="8/13議事錄:_x000a_YF窯Soft已導入待測，後續結果共有後全窯橫展開預定。"/>
  </r>
  <r>
    <n v="1607"/>
    <x v="186"/>
    <x v="1"/>
    <x v="8"/>
    <s v="Y許仕明_x000a_C吳學典_x000a_E王文佑_x000a_J朱峰謀_x000a_K張崇慶"/>
    <s v="機械系"/>
    <s v="H/O"/>
    <x v="1"/>
    <s v="20190628HF　本線ギロチン昇降機構ロールL側エンドストッパー破損.xlsx"/>
    <s v="-"/>
    <s v="(日文)_x000a_6/27　13:00頃   ギロチンL側下鉄ロール付近で基板割れが多発。_x000a_6/28　09:00頃   昨日から基板割れが継続し発生しており、　　　　　　　　　　 割れによるロールにカレット刺さりがないか、各ロールの点検を行った。_x000a_09:00頃　 若干L側の退避ロールレベルがR側と比べると下がってるように見えたため、設技にロールレベル調査を依頼した。_x000a_13:30頃 　設技と製造でレベル調査時に昇降機構ロールのエンドストッパー（パスライン）ボルト部のウレタンが破損しており、このことで5㎜程度ロールレベルが下がっていた事が分かった。_x000a_15:00頃　ギロチンホッパーにて手切りし、昇降機構ロールを上昇させ、5㎜のフラットバー取り付けた。_x000a_15:15頃　再度レベル測定実施し、L/R同等のレベルとなった。_x000a_15:30頃　本線板流し　　　_x000a_LOSS：0分　※ハクリ多発により不採板中_x000a__x000a_(中文)_x000a_6/27 13:00左右 guillotine的L側下鐵Rolller附近的基板破裂多發。_x000a_6/28 09:00左右 從昨日基板破裂持續有發生。點檢各Roller有無因破裂造成碎玻璃刺入。_x000a_09:00 左右 有看到若干L側的退避Roller高度跟R側比較有比較低，依賴設技進行Roller 水平調查。_x000a_13:30 左右 設計和製造水平調查時在昇降機構Roller的End Stopper(基準線)螺絲部的Urethane有發現破損，因此造成約5mm Roller高度下降。"/>
    <s v="(日文)_x000a_HF3冷修設置工事時には破損しておらず、_x000a_HF3立ち上げ試運転時のシリンダー圧力調整時に破損したと思われる。_x000a_品名：STOPPER BOLT SLUNA12-40 MISUMI　_x000a_　ウレタン付ストッパボルト　六角穴タイプ　頭部六角穴付 (SLUNA12-40)_x000a_　ウレタン部硬度：70_x000a__x000a_(中文)_x000a_HF3冷修設置工事時沒有破損。_x000a_應該是HF3立上試運轉時的Cylinder壓力調整時損壞的。_x000a_品名：STOPPER BOLT SLUNA12-40 MISUMI　_x000a_　附Urethane的止付螺栓　內六角穴型式　頂部是六角穴 (SLUNA12-40)_x000a_　Urethane部硬度：70"/>
    <s v="(日文)_x000a_暫定対策_x000a_　1、フラットバー5㎜を取り付けレベル調整実施（シャコ万にて取り付け）_x000a_　2、L側下降スピード調整実施_x000a_恒久対策_x000a_　新品と交換予定（材質変更の検討も行う）_x000a__x000a_(中文)_x000a_暫定對策_x000a_1. 安裝 5mm Flat Bar並調整高度 (增設C型萬立夾)_x000a_2. L側下降速度進行調整。_x000a__x000a_恆久對策_x000a_新品交換預定 (材質變更的檢討也一併進行)"/>
    <m/>
    <n v="0"/>
    <n v="0"/>
    <n v="0"/>
    <s v="要"/>
    <s v="要"/>
    <s v="要"/>
    <s v="要"/>
    <s v="要"/>
    <s v="-"/>
    <s v="-"/>
    <s v="(日文)_x000a_仕様型番確認、劣化状況確認（必要に応じて交換）_x000a__x000a_(中文)_x000a_Guillotine升降機構Roller的Stopper Blot(止動螺栓)規格確認，有無劣化(破損)確認 (必要時交換對應)    (設技-機械、製造點檢)"/>
    <x v="0"/>
    <s v="完了"/>
    <s v="完了"/>
    <s v="完了"/>
    <s v="完了"/>
    <s v="-"/>
    <s v="-"/>
    <s v="CLOSE"/>
    <s v="CLOSE"/>
    <n v="1"/>
    <m/>
  </r>
  <r>
    <n v="1608"/>
    <x v="187"/>
    <x v="0"/>
    <x v="0"/>
    <s v="J朱峰謀_x000a_K張崇慶"/>
    <s v="機械系"/>
    <s v="水処理"/>
    <x v="2"/>
    <s v="20190727JFKF　水処理場 バッチ中和槽用塩酸ポンプ塩酸漏れ異常報告書.xlsx"/>
    <s v="-"/>
    <s v="(日文)_x000a_7/27 15:30KF三交代股長が水処理場パトロール時、塩酸タンク周辺に白い煙が発生し、酸性ガス測定器の警報が鳴っている状況を確認。塩酸漏れと判断しシャッターを開けて換気を実施。※配管径路：別紙1参照_x000a_16:00三交代股長は異常通報後、ゴーグル・耐酸手袋・防毒マスクを装着し、工水で塩酸タンク周りの配管及びポンプ周辺の塩酸洗い流しを開始。※酸性ガス濃度測定器の表示は18PPM（図1） ※タンク内塩酸32%、約7.5㎥_x000a_16:30 30分間工水で希釈を続け、酸性ガス白煙が収まったので漏れ箇所を調査。塩酸送りポンプ#Bのフランジパッキン部から白煙（図2）が出ていることを発見し、漏れ箇所と判断した。※ピット内に約500ml漏れたと推定_x000a_16:35 塩酸ポンプ#Bのバルブを閉めて、予備機#Aに切替え。設備の腐食を防止するため、漏れ周辺の洗浄・希釈を継続。_x000a_18:00 酸性ガス測定器の表示が3PPM（図3）に低下。pH試験紙で漏れ部周辺のpHが中性になったのを確認し希釈を終了。_x000a_18:30 #Bポンプ入口のバルブに&quot;操作禁止&quot;の表示を行い、処置を終了。　※人的被害、環境異常、機器損傷、生産阻害は無し_x000a_7/29 業者にてフランジ部を外して確認したところ、フランジ表面にへこみが有り、パッキンも変形が見られたため交換実施。※別紙2参照試運転時にポンプからも漏れが発生のため、整備品に交換実施。ポンプ漏れ原因、調査中_x000a__x000a_(中文)_x000a_7/27 KF三交代點檢發現鹽酸TANK周圍有白煙且酸氣檢知警報，判斷鹽酸液漏。_x000a_16:00經通報後著安全護具進行鹽酸TANK沖水稀釋，當時酸氣濃度8PPM。_x000a_　　　　　(TANK內鹽酸液濃度32%，液位約7.5m3)。_x000a_16:30稀釋30分後將鹽酸泵浦#A切替並關閉#B，隨即清洗設備周邊。_x000a_18:00酸氣檢知器濃度降至3PPM以下，PH試紙測試PH中性，確認稀釋完畢。_x000a_18:30現場標示操作禁止，人員勿靠近，處置完畢。_x000a_7/29業者進廠確認法蘭部有凹陷，墊片也變形遂進行更換。_x000a_※試運轉時發現泵浦有液漏，所以交換整備品。(泵浦液漏原因調查中。)"/>
    <s v="(日文)_x000a_○配管径路に塩酸槽戻り配管とバルブがあるが、バルブの閉塞で流量が低下したことで、ポンプ部に熱が溜まり配管フランジ部、パッキンに熱変形が生じたと推測。_x000a_　※7/24に別件でポンプを交換したが、その際に異物が流れた可能性がある。また、パッキンの交換もしていなかった。_x000a_○塩酸槽戻り量の計測がされていなかった。_x000a_　・日常パトロールに項目がなく、適切な管理がされていなかった。_x000a_○担当者の設備知識が不足しており、戻りバルブの閉塞に気付かなかった。_x000a__x000a_(中文)_x000a_○因先前對策Timeover異常，有將閥門做調整，所以推測由於閥關小而導致流量下降，因此在泵部蓄熱，法蘭部和墊片發生熱變形。_x000a_※7月24日，泵因其他問題進行了更換，當時可能有異物流入。另外，墊片也沒有更換。_x000a_○鹽酸槽回流量沒有測量。_x000a_　・未列入日常點檢項目，未做適當的管理。_x000a_○擔當者的設備知識不足，未去注意回流閥的閉塞。"/>
    <s v="(日文)_x000a_○塩酸槽戻り量が分かる圧力計or流量計を設置し、管理基準を定める。_x000a_○ポンプ周辺の配管温度を計測・モニタリングできる機能追加を検討する。_x000a_○ポンプ交換作業標準書作成し、交換後確認チェックリストを作成して管理する。_x000a_○パトロール内容の見直しを行なう。戻り量を標準化し、管理基準をパトロール表に入れる。_x000a_○担当者への水処理場設備の教育を実施し、理解度を深める。_x000a__x000a_(中文)_x000a_○安裝壓力表或流量計以顯示鹽酸罐的回水量並建立管理標準。_x000a_○檢討添加一個可以測量和監視泵周圍管路溫度的功能。_x000a_○泵更換工作標準作成，並在更換後建立確認表進行管理。_x000a_○檢視點檢表內容。 回流量標準化，並將管理基準列入到點檢表中。_x000a_○對擔當者進行水處理廠設備教育，以加深了解。"/>
    <s v="初回"/>
    <n v="0"/>
    <n v="0"/>
    <n v="0"/>
    <s v="-"/>
    <s v="-"/>
    <s v="-"/>
    <s v="要"/>
    <s v="要"/>
    <s v="情報"/>
    <s v="-"/>
    <s v="(日文)_x000a_4課においてはJF水処理場とは設備が異なるため、横展開不要となっていますが、_x000a_点検頻度、確認方法、ppm上昇時の警報、発報など対策の余地がある場合は、4課内で作業標準書、点検日誌などの更新をお願いします。_x000a__x000a_(中文)_x000a_4課與JF水處理場的設備相異, 所以不需要横展開;_x000a_但是針對 點檢頻度、確認方法、ppm上昇時的警報、發報等部分, 如果還有對策空間的話, 還請4課更新內部作業標準書及點檢日誌等內容。"/>
    <x v="1"/>
    <s v="-"/>
    <s v="-"/>
    <s v="完了"/>
    <s v="完了"/>
    <s v="-"/>
    <s v="-"/>
    <s v="CLOSE"/>
    <s v="CLOSE"/>
    <n v="1"/>
    <m/>
  </r>
  <r>
    <n v="1609"/>
    <x v="188"/>
    <x v="1"/>
    <x v="13"/>
    <s v="Y許仕明_x000a_C吳學典_x000a_E王文佑_x000a_J朱峰謀_x000a_K張崇慶_x000a_T陳振遠"/>
    <s v="機械系"/>
    <s v="H/O"/>
    <x v="1"/>
    <s v="IF　本線 ゲートホッパー最下流（終点）ロール脱落異常"/>
    <s v="-"/>
    <s v="(日文)_x000a_8:38 本線横折起因による縦割れが発生。ゲートを開閉でC/V部のカレットを落とす動作をした時、終点R側のロールがゲートフレームベースから脱落。_x000a_08 : 40  再度縦割れが発生し、ホッパーを開き処理している最中に最下流ロールのR側がゲートホッパーシュート内に脱落。08 : 45　ギロチン開始_x000a_12 : 20  脱落ロールをホッパーシュート内から引上げ、新規予備ロールへ交換_x000a__x000a_(中文)_x000a_"/>
    <s v="(日文)_x000a_G11生産で板捨てが多く、ゲートC/Vの開閉回数が増え、ピローブロックとC/Vフレームを固定するボルト（R側最下流ロール）緩んだ推定。（振動も大きい） ※ ゲートホッパーの平均開閉回数_x000a_G11拡幅前（NET180）には平均4回/日程度(品質異常発生時は除く)  _x000a_G11拡幅後（NET205）116回/日（MAX354回/日）約30倍程度増加。_x000a__x000a_(中文)_x000a_"/>
    <s v="(日文)_x000a_暫定対策_x000a_　・新規予備品ロールと交換(UCPA208ピローブロックユニットの交換も含む)_x000a_　・ボルトが緩んでも落ちない様にストッパーを設置(仮対策)→写真1参照_x000a_　・ゲートC/Vの開閉速度を調整(振動対応=油圧調整)  _x000a_恒久対策_x000a_　・油圧ポンプのインバーター化を導入(振動軽減)  _x000a_　・ピローブロックの固定ボルト緩み防止用のノルトロックワッシャーを取り付け_x000a_　・ 安全カバーの改造を行い又は点検方法を検討  _x000a_   　　安全カバーの改造(アクリルカバーの付いてない窯は改造する) _x000a_   　　点検方法 : アイマークを通じてBolt緩み痕跡を点検する。_x000a__x000a_(中文)_x000a__x000a_"/>
    <s v="初回"/>
    <n v="0"/>
    <n v="265"/>
    <n v="8632"/>
    <s v="要"/>
    <s v="要"/>
    <s v="要"/>
    <s v="要"/>
    <s v="要"/>
    <s v="-"/>
    <s v="-"/>
    <s v="(日文)_x000a_ピローブロックとC/Vフレームを固定するボルト（R側最下流ロール）の確認。_x000a_G11採板予定のJF、KFはAFKの対応策内容の横展開を使用に織り込むか検討が必要_x000a__x000a_1.半年１回の定期点検→点検させやすいために、UCPA208 L3軸受のカバーを可視化にしてください。_x000a_2.UCPA208 L3軸受(鋳鉄)をUCPA208 L3 H5軸受(鉄製)へ変更予定→今は購入中。入荷後、交換してください。_x000a_3.ノルトロックワッシャー有無及び増し締めの確認→ノルトロックワッシャー有.Boltが緩んでないことを確認した。_x000a_4.Bolt溶接対策→不要_x000a__x000a_(中文)_x000a_1.定期點檢半年一次→因應點檢簡單,請將UCPA208 L3軸承位置COVER進行可視化_x000a_2.預定UCPA208 L3軸承(鑄鐵)變更UCPA208 L3 H5軸承(鐵製)→目前請購中,入廠後請進行更換_x000a_3.防鬆墊片有無確認及鎖緊確認濟→墊片有.Bolt無鬆脫,結案_x000a_4.Bolt熔接對策→不要"/>
    <x v="0"/>
    <s v="完了"/>
    <s v="完了"/>
    <s v="完了"/>
    <s v="完了"/>
    <s v="-"/>
    <s v="-"/>
    <s v="CLOSE"/>
    <s v="CLOSE"/>
    <n v="1"/>
    <m/>
  </r>
  <r>
    <n v="1610"/>
    <x v="189"/>
    <x v="1"/>
    <x v="5"/>
    <s v="T陳振遠"/>
    <s v="電氣系"/>
    <s v="エンコーダー"/>
    <x v="1"/>
    <s v="OFF#4 X軸切機#2H'Dエンコーダーケーブル損傷異常"/>
    <s v="-"/>
    <s v="(日文)_x000a_23:50 X切機ヘッド#2でサーボ異常のアラーム発生、リセットしてもできなかった為電気3交代呼び出し。_x000a_電気Tにてエンコーダーケーブル / コネクター部を目視で点検したが異常はなかった為、リセットしてライン稼働したが同様なアラームが発生。電源を数回リセットして投入したが解決できず、製造の要請で使用頻度の低いX切機の信号をOFFして生産テストを行ったが、できなかった。エンコーダーケーブル(MR-J3JCBL03M-A2-L) 取り換え及び原点作業後テストを行ったが、同様な現象発生。サーボモータ (HF-KP053B B級) 取り換え及び原点作業後テストしたが、同様な現象発生。 D/Tが到着してサ－ボアンプ を取り換え(MR-J3-10B) ましたが、また同様なアラーム発生。ケーブルベア内部を確認したらケーブルの被覆及び芯線の一部が損傷されていた為、ケーブルのテーピング及びケーブルの固定実施。_x000a__x000a_(中文)_x000a_"/>
    <s v="(日文)_x000a_1. エンコーダーケーブルの被覆損傷により、サーボ異常が発生した。ケーブルベア両端のケーブルの固定状態不良。(今回初めて発生)* 運転中、ケーブルベア内の固定がされていないケーブルが下敷きになり、クロスバーと干渉してケーブルの被覆損傷が発生したと推定。_x000a_-&gt; 発見した時、ケーブルベアの中で一番下部にあった為、他のケーブルに押された状態。_x000a_2. ケーブルベア内のケーブル取り換えは整備時間及び作業人員が多めに必要な為、3交代では点検順位が低かった為、ロスが長引いた。(電気3交代の2名がHOT,COLD,TAS対応)_x000a__x000a_(中文)_x000a_"/>
    <s v="(日文)_x000a_1-1. 臨時対策としてケーブル損傷部分を臨時テーピング及び該当ケーブルの固定を実施。1-2. 次回の定修工事または臨時保全時、エンコーダーケーブル取り換え及びケーブルベア内のケーブルを全数点検及びケーブルの固定実施。2. 保全の利便性の為、中間Boxを増設してエンコーダーケーブルトラブル発生時短時間で交換できるようにする。_x000a__x000a_(中文)_x000a_"/>
    <s v="初回"/>
    <n v="438"/>
    <n v="0"/>
    <n v="3163"/>
    <s v="-"/>
    <s v="-"/>
    <s v="-"/>
    <s v="-"/>
    <s v="-"/>
    <s v="要"/>
    <s v="要"/>
    <s v="(日文)_x000a_定期点検継続_x000a__x000a_(中文)_x000a_"/>
    <x v="1"/>
    <s v="-"/>
    <s v="-"/>
    <s v="-"/>
    <s v="-"/>
    <s v="完了"/>
    <s v="完了"/>
    <s v="CLOSE"/>
    <s v="CLOSE"/>
    <n v="1"/>
    <m/>
  </r>
  <r>
    <n v="1611"/>
    <x v="190"/>
    <x v="1"/>
    <x v="5"/>
    <s v="Y許仕明_x000a_C吳學典_x000a_E王文佑_x000a_J朱峰謀_x000a_K張崇慶_x000a_T陳振遠"/>
    <s v="電氣系"/>
    <s v="エンコーダー"/>
    <x v="1"/>
    <s v="OFF#4 X軸切機#1H'Dエンコーダーケーブル損傷異常"/>
    <s v="-"/>
    <s v="(日文)_x000a_1) 8:40 X切機#1H'D　アップダウンのサーボエラーが発生して電気3交代呼び出し_x000a_サーボアンプ (アラームコード:20)発生、電源リセット及びケーブルベアー点検して問題ないと判断し稼動したが、同一現象発生。_x000a_2) 9:15 ケーブルベアー 再点検及び設備D/T呼び出し_x000a_ (8/5日、同一現象が発生した履歴があった為、スペアケーブル準備及び原点の位置確認)  _x000a_3) 12:10 エンコーダーケーブル交換及び原点作業後、空回転してみたが、正常に稼動。_x000a_4) 交換したエンコーダーケーブルを確認した結果、被覆損傷が確認された。_x000a_5) 12:10 OFF#4 正常稼動実施。_x000a__x000a_(中文)_x000a_"/>
    <s v="(日文)_x000a_1. エンコーダーケーブルの被覆損傷によるサーボ異常_x000a_* 8/5日に発生したX軸#2H'D ケーブルトラブルと同じ原因であると推定。_x000a_2. 8/24日 X軸#2H'Dのケーブル損傷対策として両端のケーブルを固定したが、_x000a_既に固定する前に発生した損傷部を見つけることが出来ずケーブルは交換していなっかた。_x000a__x000a_(中文)_x000a_"/>
    <s v="(日文)_x000a_1. ケーブル両端が固定される前に使用したケーブルをすべて交換。_x000a_ X、Y切機のエンコーダーケーブルすべてを順次交換実施。_x000a_1-2. 保全の利便性の為、中間Boxを増設してエンコーダーケーブルのトラブルが _x000a_* 8/5日の対策含めて実施。_x000a__x000a_(中文)_x000a_"/>
    <s v="初回"/>
    <n v="0"/>
    <n v="0"/>
    <n v="0"/>
    <s v="-"/>
    <s v="-"/>
    <s v="-"/>
    <s v="-"/>
    <s v="-"/>
    <s v="要"/>
    <s v="要"/>
    <s v="(日文)_x000a_定期点検継続_x000a__x000a_(中文)_x000a_"/>
    <x v="1"/>
    <s v="-"/>
    <s v="-"/>
    <s v="-"/>
    <s v="-"/>
    <s v="完了"/>
    <s v="完了"/>
    <s v="CLOSE"/>
    <s v="CLOSE"/>
    <n v="1"/>
    <m/>
  </r>
  <r>
    <n v="1612"/>
    <x v="191"/>
    <x v="0"/>
    <x v="6"/>
    <s v="推進課"/>
    <s v="檢查系"/>
    <s v="TOM3"/>
    <x v="0"/>
    <s v="YF TOM3　識別PC2フリーズ異常"/>
    <s v="-"/>
    <s v="(日文)_x000a_02:10 YF窯識別PC異常が発生、現場作業者は識別PC及びHOST PCを再起動しても、復帰できなかった。推進課に連絡、電話で作業を指示したが、異常のままだった。推進課は入場して、現場で識別PCのメモリ不足による異常だと確認した。メモリを交換した_x000a__x000a_(中文)_x000a_"/>
    <s v="(日文)_x000a_1. 識別PCはメモリ不足というメッセージがあった。識別PCのメモリ容量は12GBが必要だが、異常時に8GBしかなかった。本来はPCに4GB * 3本 =12GBだが、メモリ３本の中に1本が故障したと推測。新品を交換してから復帰。2. ソフト制限でメモリは12GB以下の場合、起動できないと確認した。3. 9/9にメモリに対してオフラインテストをして異常画面が出たため、メモリ故障だと判断した。_x000a__x000a_(中文)_x000a__x000a_"/>
    <s v="(日文)_x000a_1. メモリ交換。_x000a_2. HOST Softを再起動、正常に欠点が検出できないかを確認_x000a_(中文)_x000a_"/>
    <s v="初回"/>
    <n v="13"/>
    <n v="309.37"/>
    <n v="0"/>
    <s v="要"/>
    <s v="要"/>
    <s v="要"/>
    <s v="要"/>
    <s v="要"/>
    <s v="-"/>
    <s v="-"/>
    <s v="(日文)_x000a_不具合発生時はメモリの交換。予備品管理_x000a__x000a_(中文)_x000a_"/>
    <x v="1"/>
    <s v="-"/>
    <s v="-"/>
    <s v="-"/>
    <s v="-"/>
    <s v="-"/>
    <s v="-"/>
    <s v="CLOSE"/>
    <s v="CLOSE"/>
    <n v="0"/>
    <m/>
  </r>
  <r>
    <n v="1613"/>
    <x v="192"/>
    <x v="1"/>
    <x v="13"/>
    <s v="Y許仕明_x000a_C吳學典_x000a_E王文佑_x000a_J朱峰謀_x000a_K張崇慶_x000a_T陳振遠"/>
    <s v="電氣系"/>
    <s v="A/K"/>
    <x v="1"/>
    <s v="IF 1Br洗浄機最終エアーナイフCV過負荷停止"/>
    <s v="-"/>
    <s v="(日文)_x000a_1Br洗浄機エアーナイフC/V過負荷で洗浄ラインが停止（アラームリセットできず）_x000a_設技電気にてC/VサーボAmp電源を強制リセット後、C/V運転開始_x000a_サーボモータの発熱状態および負荷率確認後製造にBr切り替えを要請　(実負荷率: 113~120%、Peak値: 138%、定格 : 2.9A 実測 : 2.7~8A )_x000a_サーボモータ側に冷却用のエアーホースの増設作業を実施、設技にてAmp交換も再発_x000a_設技電気昼勤作業者がサーボモータの交換作業を実施(実部下率: 110%、 Peak: 130%、定格 : 2.9A実測 : 2.5A )_x000a_設技昼勤機械にてサーボモータカップリングばらし後、無負荷テスト実施(実負荷率 : 25%で良好)  _x000a_L側ラインシャフトギアが ベアリングハウジング部との干渉で摩耗。ギア干渉部の異物（屑）除去_x000a_翌日、2Brに切り替え、最終エアーナイフ区間の駆動部点検およびギア・ベアリング・ブッシュを交換_x000a_運転状態確認後、1Br切り替えG11生産開始　_x000a_G11生産Loss :2Br生産 427分Total : 433分 →通常歩留まり90%適用時約858枚生産できなかった。2BrG7.5生産のため。　Net205inch=G7.5+捨てコブ生産 エッジロス: 2,027m2_x000a__x000a_(中文)_x000a_"/>
    <s v="(日文)_x000a_通常、シャフトとギアはセットボルトで固定されているため、ギア自体は動かないが、_x000a_シャフト全体に多少の遊びがある。この遊び分が上流・下流側に動くことで、_x000a_ベアリングブッシュの摩耗により内/外輪がずれてしまい、ラインシャフトのギアと_x000a_ベアリングハウジング部が干渉し摩耗したため、ベアリングハウジングとギアの間に屑が詰まって瞬間的に負荷率が上昇したと推定(写真1参照)_x000a_※ ベアリングブッシュの摩耗は長期使用によるものだと推定する。_x000a__x000a_(中文)_x000a_"/>
    <s v="(日文)_x000a_暫定対策_x000a_　・駆動サーボモータ側に冷却用のエアーホースを増設（発熱予防）_x000a_　・ラインシャフトギア干渉部の異物除去_x000a_恒久対策_x000a_・駆動部の定期点検実施および定期交換（ギア・ベアリング・ブッシュ）_x000a_・サーボモータおよびアンプの容量アップ交換(0.4kw →0.75Kw)検討_x000a_※TAS（GUT）やHF　ON-TASでは0.75kwのため_x000a__x000a_(中文)_x000a_"/>
    <s v="初回"/>
    <n v="0"/>
    <n v="0"/>
    <n v="2027"/>
    <s v="要"/>
    <s v="要"/>
    <s v="要"/>
    <s v="要"/>
    <s v="要"/>
    <s v="要"/>
    <s v="要"/>
    <s v="(日文)_x000a_ON-TAS、OFF-TAS、OFF切、収率検査用の簡易洗浄機の樹脂系ベアリングはまた定修工事にて回転不良など不具合ある場合は設技にて定期交換を実施しているため、日常点検で早期発見により交換を要請する_x000a__x000a_(中文)_x000a_"/>
    <x v="0"/>
    <s v="完了"/>
    <s v="完了"/>
    <s v="完了"/>
    <s v="完了"/>
    <s v="完了"/>
    <s v="完了"/>
    <s v="CLOSE"/>
    <s v="CLOSE"/>
    <n v="1"/>
    <m/>
  </r>
  <r>
    <n v="1614"/>
    <x v="193"/>
    <x v="1"/>
    <x v="8"/>
    <s v="Y許仕明_x000a_C吳學典_x000a_E王文佑_x000a_J朱峰謀_x000a_K張崇慶_x000a_T陳振遠"/>
    <s v="機械系"/>
    <s v="H/O"/>
    <x v="1"/>
    <s v="HF COLD 2Br ホッパーC/V跳ね上げ支点ロール折損"/>
    <s v="20190914HF関連　ADT 包裝Br  HO CV跳上支點ROLL點檢資料"/>
    <s v="(日文)_x000a_05 : 00  3交代作業者が2Brホッパーの折損を確認した。監視ビデオで4:45に折損_x000a_05：22　設技3交代が現場の状態確認後、設技昼勤を呼び出し。_x000a_06：05　設技にて折損ロール抜き出し予備品ロールの設置準備を開始_x000a_08：00　新規ロール設置_x000a__x000a_(中文)_x000a_"/>
    <s v="(日文)_x000a_跳ね上げホッパーゲートの上げ動作時に発生する衝撃により、応力集中が発生しロールシャフトのラウンド部（R加工部）に、長期的に加えて応力集中による疲労破壊でシャフトが折損したと推定。_x000a_折損したシャフトのラウンド部（R加工部）値は R1で設計値(R5)より小さいため、大きい応力が集中したと思われる。※HF建設当初品（交換履歴なし）_x000a__x000a_(中文)_x000a_"/>
    <s v="(日文)_x000a_暫定対策：Br ホッパー駆動ロールの交換およびUCPベアリングの交換_x000a_恒久対策：R5加工品へ交換_x000a__x000a_(中文)_x000a_"/>
    <s v="初回"/>
    <n v="0"/>
    <n v="0"/>
    <n v="0"/>
    <s v="要"/>
    <s v="要"/>
    <s v="要"/>
    <s v="要"/>
    <s v="要"/>
    <s v="-"/>
    <s v="-"/>
    <s v="(日文)_x000a_ADT各BrのR加工について設技で調査終了（別紙の関連資料参照：link）。定期点検としては1回/年程度のカラーチェックを設技に要請する。なおカラーチェックはディスプレイ方針として使用の定義がありますので、申請書提出、完全な養生、製造の多違いが必須条件です。また養生方法に不備がある場合は製造は作業を中断させて養生方法の強化を依頼してください。_x000a__x000a_(中文)_x000a_"/>
    <x v="0"/>
    <s v="完了"/>
    <s v="完了"/>
    <s v="完了"/>
    <s v="完了"/>
    <s v="-"/>
    <s v="-"/>
    <s v="CLOSE"/>
    <s v="CLOSE"/>
    <n v="1"/>
    <m/>
  </r>
  <r>
    <n v="1615"/>
    <x v="194"/>
    <x v="1"/>
    <x v="11"/>
    <s v="Y許仕明_x000a_C吳學典_x000a_E王文佑_x000a_J朱峰謀_x000a_K張崇慶_x000a_T陳振遠"/>
    <s v="電氣系"/>
    <s v="TOM3"/>
    <x v="1"/>
    <s v="20191015FF　TOM3歪・拡散照明照度低下異常【最終版】"/>
    <s v="-"/>
    <s v="於19/10/15 工事日定期測定各TOM3照明的照度時, 確認到歪・擴散有一部分的照度偏低、後續用TOM3光學調整Soft確認波形時發現歪T-23～T-27的波形和擴散K-17、K-28、K-40附近有出現異常。【參照1、參照2】_x000a_臨時對應進行SubVol値的調整作業但完全沒有反應、推測是LED電子元件斷裂所致。_x000a_後續確認欠點的檢出分布之後認為對感度不會有影響、所以決定在次回工事日調查造成低下的原因。　_x000a_檢出分布：參照『検出分布』_x000a_"/>
    <s v="１）照度低下的原因_x000a_　照明電源不良造成一部分照度低下。_x000a_照明電源的冷却FAN動作異常、（通電啟動之後一下子就會停掉・或是無法啟動）在長期使用下電源内部的電流制御基板 (對應到照度嚴重低下的部位的那塊基板)及旁邊的基板都有發熱變色或是銲錫融解的狀況。_x000a_　※冷却FAN使用的是非正規的FAN。（以前AFK的交換品）_x000a_２）發現過晚_x000a_　波形雖有保存下來、但是並沒有去確認。_x000a_　未理解到確認波形的重要性。"/>
    <s v="１）照明電源更換預備機_x000a_2）管理面_x000a_　落實波形確認及教育_x000a_　每次定修工事日落實全數Camera波形確認。_x000a_　（保存Shading OFF及ON時的畫像）　_x000a_  確認波形的重要性相關教育"/>
    <s v="初回"/>
    <n v="0"/>
    <n v="0"/>
    <n v="0"/>
    <s v="要"/>
    <s v="要"/>
    <s v="要"/>
    <s v="要"/>
    <s v="要"/>
    <s v="-"/>
    <s v="-"/>
    <s v="(日文)_x000a__x000a__x000a_(中文)_x000a_"/>
    <x v="0"/>
    <s v="完了"/>
    <s v="完了"/>
    <s v="完了"/>
    <s v="完了"/>
    <s v="-"/>
    <s v="-"/>
    <s v="CLOSE"/>
    <s v="CLOSE"/>
    <n v="1"/>
    <m/>
  </r>
  <r>
    <n v="1616"/>
    <x v="195"/>
    <x v="1"/>
    <x v="5"/>
    <s v="Y許仕明_x000a_C吳學典_x000a_E王文佑_x000a_J朱峰謀_x000a_K張崇慶_x000a_T陳振遠"/>
    <s v="機械系"/>
    <s v="水処理場"/>
    <x v="1"/>
    <s v="20191024GUT 水処理場塩酸漏れ（中和槽バックプレッシャーバルブ破損）異常報告"/>
    <s v="環境事故報告書"/>
    <s v="(日文)_x000a_ 1) 2019年10月24日05時18分頃、水処理場から火災警報発生。_x000a_DFメーター室 -&gt; Uty 3交代 -&gt; GUT 3交代主任 -&gt; GUT非常連絡網稼働_x000a_2) 06:40にD/T整備班現場同着後、設備状態確認_x000a_ 水処理場内、中和タンク前の塩酸供給バルブの破損を確認_x000a_1次措置 : 漏れバルブの塩酸供給遮断及び関連システムの停止_x000a_3) 07:00 GUT 前洗浄のライン停止_x000a_ライン停止ロス発生。(TAS #3 360分、OFF切 #2 269分、#4 266分)_x000a_塩酸ガスの場内への流入リスクに対し、作業者の安全確保及び水処理場の2次トラブル発生を予防_x000a__x000a_(中文)_x000a_"/>
    <s v="(日文)_x000a_1) 中和タンクの塩酸供給バックプレッシャーバルブ破損の推定原因_x000a_ダイアフラムの硬化によりHCLが漏れ定量ポンプの吐出圧力で_x000a_バックプレッシャーバルブのボルトが緩みHCLバルブ内から塩酸が漏れ_x000a_バルブを固定しているボルトを破損したと推定される。_x000a_2) 塩酸漏れ発生時、すぐ確認ができなかった原因_x000a_塩酸液漏れを検知するセンサーが、当該場所に設置されていない。_x000a_(漏液感知器3ヵ所 : HCl/NaOH タンク周辺)_x000a__x000a_(中文)_x000a_"/>
    <s v="(日文)_x000a_1)保全方法の変更_x000a_バルブの結束力強化(漏れ防止の措置を強化)_x000a_寿命管理(バルブ &amp; Pump : 10年) 及び交換実施。_x000a_HCl関連の部品 : 12月末、NaOH部品 : 2020年1月_x000a_薬品漏れに関する機器の点検_x000a_2) 漏れ感知プロセスの強化_x000a_漏れのリスクがあるエリアにセンサー設置_x000a_GUTの水処理場点検強化 : パトロール 1回/8hr -&gt; 2回/8hr_x000a_CCTVにて水処理場の状態を点検(3交代のCPU室)_x000a__x000a_(中文)_x000a_"/>
    <s v="初回"/>
    <n v="895"/>
    <n v="0"/>
    <n v="12114"/>
    <s v="-"/>
    <s v="-"/>
    <s v="-"/>
    <s v="要"/>
    <s v="要"/>
    <s v="要"/>
    <s v="要"/>
    <s v="(日文)_x000a_OFF-TASとON-TASの構造が異なるが戻り圧力のバランスを日常のオペレーションで調整できないような改造が必要。またバルブ等にも寿命管理がありますので、定期交換が必要。液漏れが発生したときの緊急連絡網の再確認、異常時に警報が発報されるかについてはセンサーの感度確認を行ってください。非常事態発生の際は、慌てることなく、防護服、防毒マスクを着実に装着し、現場急行は1人で確認し、トランシーバーなどで連絡ができる体制を整えたるなど、2次災害の防止に努めること。_x000a__x000a_(中文)_x000a_"/>
    <x v="1"/>
    <s v="-"/>
    <s v="-"/>
    <s v="完了"/>
    <s v="完了"/>
    <s v="完了"/>
    <s v="完了"/>
    <s v="CLOSE"/>
    <s v="CLOSE"/>
    <n v="1"/>
    <m/>
  </r>
  <r>
    <n v="1617"/>
    <x v="196"/>
    <x v="0"/>
    <x v="0"/>
    <s v="Y許仕明_x000a_C吳學典_x000a_E王文佑_x000a_J朱峰謀_x000a_K張崇慶_x000a_T陳振遠"/>
    <s v="機械系"/>
    <s v="水処理"/>
    <x v="2"/>
    <s v="JF水処理場3B4T H1塔 樹脂漏れ"/>
    <s v="-"/>
    <s v="(日文)_x000a_18:02 JF水処理の異常警報が出て現場確認すると、3B4T A系の脱炭酸塔の低レベル警報(写真1)でA系3B4T採水停止した。_x000a_現場を確認しH1塔 A系から大量の液体と樹脂がバルブから漏れたこと(写真3、5)を発見した。リトマス紙で測定したPH值は中性(写真4)。_x000a_直ちに3B4T B系採水に切り替え、上長と公用電気に連絡した。_x000a_公用電気と業者(栗田)来場し、壊れたバルブの交換と新しい樹脂を補充した。通水、薬剤試験で漏れが無いことを確認し、(図6)、製造で3B4T A系の倍量再生で樹脂を洗浄し、11/20 1:00　3B4T A系通常採水に戻した。_x000a__x000a_(中文)_x000a_"/>
    <s v="(日文)_x000a_1.該当バルブは2010/6から使用開始。_x000a_バルブの腐食で穴が開き、漏れていた(図7)。_x000a_※バルブ材質　外側：アルミ合金、内側：EDPM_x000a__x000a_詳細原因を確認するために、この異常バルブを元メーカーに送って_x000a_分析する。12/E_x000a__x000a_(中文)_x000a_"/>
    <s v="(日文)_x000a_1.壊れたバルブを交換し、新しい樹脂を補充。(11/20済)_x000a_2.B系の同じ位置の気圧バルブの表面も腐食があり、交換予定。(11/28済)_x000a_3.3B4Tその他のバルブをすべて点検実施、表面が腐食があれば、交換計画に入れる。12/E_x000a__x000a_(中文)_x000a_"/>
    <s v="初回"/>
    <n v="0"/>
    <n v="0"/>
    <n v="0"/>
    <s v="-"/>
    <s v="-"/>
    <s v="-"/>
    <s v="要"/>
    <s v="要"/>
    <s v="要"/>
    <s v="要"/>
    <s v="(日文)_x000a_バルブ腐食の原因についてはメーカの見解待ち。腐食を発見した際は早期交換を要請する。使用年数が10年を超えるようなものは予算化を実施し、冷修や樹脂交換等の大規模な工事日を利用して交換の計画を行うこと。_x000a__x000a_(中文)_x000a_"/>
    <x v="1"/>
    <s v="-"/>
    <s v="-"/>
    <s v="完了"/>
    <s v="完了"/>
    <s v="完了"/>
    <s v="完了"/>
    <s v="CLOSE"/>
    <s v="CLOSE"/>
    <n v="1"/>
    <m/>
  </r>
  <r>
    <n v="1618"/>
    <x v="197"/>
    <x v="0"/>
    <x v="0"/>
    <s v="Y許仕明_x000a_C吳學典_x000a_E王文佑_x000a_J朱峰謀_x000a_K張崇慶_x000a_T陳振遠"/>
    <s v="其它"/>
    <s v="洗浄機"/>
    <x v="2"/>
    <s v="20191120KF　洗浄機純水エアーナイフ腐食"/>
    <s v="20191120KF　洗浄機純水エアーナイフ腐食（純水エアナイフPVC化とチタンアングル）"/>
    <s v="(日文)_x000a_11/20定修工事でA/K№1（上）の腐食を発見。_x000a_№3（下）A/Kと差し替え_x000a__x000a_(中文)_x000a_"/>
    <s v="(日文)_x000a__x000a__x000a_(中文)_x000a_"/>
    <s v="(日文)_x000a__x000a__x000a_(中文)_x000a_"/>
    <s v="初回"/>
    <n v="0"/>
    <n v="0"/>
    <n v="0"/>
    <s v="-"/>
    <s v="-"/>
    <s v="-"/>
    <s v="要"/>
    <s v="要"/>
    <s v="要"/>
    <s v="要"/>
    <s v="(日文)_x000a_OFF-TASでは発生していないため、原因不明。引き続き3課は調査をお願いします。また予備品の管理、発注などの対応は速やかに行ってください。_x000a_JF、KFのエアナイフが腐食されている問題を踏まえてAFK（IF窯ON-TAS）に展開中のPVC化および湾曲防止用のチタンプレートを追加した仕様のエアナイフを導入する_x000a__x000a__x000a_(中文)_x000a_"/>
    <x v="1"/>
    <s v="-"/>
    <s v="-"/>
    <s v="完了"/>
    <s v="完了"/>
    <s v="完了"/>
    <s v="完了"/>
    <s v="CLOSE"/>
    <s v="CLOSE"/>
    <n v="1"/>
    <m/>
  </r>
  <r>
    <n v="1619"/>
    <x v="198"/>
    <x v="0"/>
    <x v="12"/>
    <s v="Y許仕明_x000a_C吳學典_x000a_E王文佑_x000a_J朱峰謀_x000a_K張崇慶_x000a_T陳振遠"/>
    <s v="其它"/>
    <s v="採板設備"/>
    <x v="0"/>
    <s v="TAS5採板ロボットとPL衝突（誤操作）異常"/>
    <s v="-"/>
    <s v="（日文）_x000a_JCのため作業者2名（A、B）で、T/T3に積載されたNG品を手動操作で払い出し、ラッシングベルトと前蓋をセットした。その後、作業者は次航海の段取り作業に移った。_x000a_作業者AはNG品PLの払い出し準備としてT/T1（T/T3の真反対）のT/P前で待機したが、作業者B（T/P操作者）が到着する前に、見よう見まねでT/Pの旋回ボタンを誤って押してしまった。作業者BはT/T旋回の異常を発見しT/Tに駆け寄り、T/Pの「自動停止」ボタンを押した（2つ目の誤操作）が、PL測定のための物差し君動作によりロボットハンドが前蓋に突き刺さった。_x000a__x000a_(中文)_x000a_"/>
    <s v="(日文)_x000a_１．作業者AはT/Pの教育を受けていないにも関わらず、見よう見まねで勝手に操作した。_x000a_２．設備周辺に複数ある非常停止ボタンで、設備が停止することを知らなかった。_x000a_３．作業標準書には、T/Pの操作を誤ったときの対処方法の記載がなかった。_x000a_４．容易に旋回してしまわないような制御になっていなかった。_x000a__x000a_(中文)_x000a_"/>
    <s v="(日文)_x000a_１．T/Pの誤操作による影響の重大さを、作業者全員に再周知、教育（～12/6完了）_x000a_２．非常停止ボタンの使用（キノコボタン部品でOJT）作業者全員に教育（～12/18完了）_x000a_３．非常停止操作など対処方法を作業標準書に追記（12月末まで）_x000a_４．払い出し（PL傾斜状態）から採板側へ容易に操作できないように、選択方式_x000a_　「旋回する、旋回しない」及び長押しによるインターロックを追加する（12月末）_x000a__x000a_(中文)_x000a_"/>
    <s v="初回"/>
    <n v="31"/>
    <n v="572"/>
    <n v="332.5"/>
    <s v="-"/>
    <s v="-"/>
    <s v="-"/>
    <s v="-"/>
    <s v="-"/>
    <s v="要"/>
    <s v="要"/>
    <s v="(日文)_x000a_T/P操作教育、非常停止ボタン操作方法教育を全員対象に再教育をお願いします。T/Tの誤操作による_x000a_設備異常を回避するために、旋回する、旋回しないの選択方式とするインターロックを追加する。COLDの同類設備はインターロックがあるため対象外とする。_x000a__x000a__x000a_(中文)_x000a_"/>
    <x v="1"/>
    <s v="-"/>
    <s v="-"/>
    <s v="-"/>
    <s v="-"/>
    <s v="完了"/>
    <s v="完了"/>
    <s v="CLOSE"/>
    <s v="CLOSE"/>
    <n v="1"/>
    <m/>
  </r>
  <r>
    <n v="1620"/>
    <x v="199"/>
    <x v="1"/>
    <x v="15"/>
    <s v="Y許仕明_x000a_C吳學典_x000a_E王文佑_x000a_J朱峰謀_x000a_K張崇慶_x000a_T陳振遠"/>
    <s v="電氣系"/>
    <s v="H/O"/>
    <x v="1"/>
    <s v="20191206DF　2Br引込み部#1駆動シャフト折損異常rev.1（修正）"/>
    <s v="-"/>
    <s v="(日文)_x000a_2Brで0.5t G6生産中、ガラスが引き込まれずにS-Endでガラス到着のアラムが発生して作業者へ確認した結果、引き込み#1 C/Vが停止している事を発見。    _x000a_S-Endでガラスの払い出しのアラムが発生して確認した結果、ガラスが引き込まれずにS-Endに捨てられる現象発生。_x000a_本線HO Hopper Open 捨て板しながら割れガラスの処理作業実施_x000a_2Br(G6) → 1Br(7.5) 採板変更実施_x000a_設備技術到着後、整備実施駆動シャフト及びベアリング、ベアリングハウジング、チェーン交換_x000a_稼働状態確認後、2Br G6採板開始_x000a__x000a_(中文)_x000a__x000a_"/>
    <s v="(日文)_x000a_1. スプロケットを固定する駆動シャフトのキー溝からクラックが長期間、進行し    _x000a_　 駆動と停止を繰り返しす事により疲労の累積によるシャフトが折したと推定。_x000a_2. スプロケットの内部で異常が発生した為、異常兆候が見つからなかった。    _x000a_   → 稼働中、異音やC/Vの揺れ等    ※ DF窯の建設以降、交換した履歴無し。   _x000a__x000a_(中文)_x000a_"/>
    <s v="(日文)_x000a_1.定修工事の時に可能な範囲で点検/整備を行う。(設備技術)　　　　　　　　　　　　　　　　　　　　　　　2.今後、冷修工事時にFT駆動部を点検して交換する。(設備技術)　　　　　　　　　　　　　　　　　　　　　　　　　　　　　3.FT駆動Shaft Unitの予備品を確認して確保する。(設備技術)_x000a__x000a_(中文)_x000a_"/>
    <s v="初回"/>
    <n v="10"/>
    <n v="214.83"/>
    <n v="0"/>
    <s v="要"/>
    <s v="要"/>
    <s v="要"/>
    <s v="要"/>
    <s v="要"/>
    <s v="-"/>
    <s v="-"/>
    <s v="(日文)_x000a_原因不明。_x000a_チェーンの張りすぎには注意。_x000a_Br下、FT下の日常点検で異音などにも注意して早期発見をお願いします。_x000a_(中文)_x000a_"/>
    <x v="0"/>
    <s v="完了"/>
    <s v="完了"/>
    <s v="完了"/>
    <s v="完了"/>
    <s v="-"/>
    <s v="-"/>
    <s v="CLOSE"/>
    <s v="CLOSE"/>
    <n v="1"/>
    <m/>
  </r>
  <r>
    <n v="1621"/>
    <x v="200"/>
    <x v="1"/>
    <x v="11"/>
    <s v="Y許仕明_x000a_C吳學典_x000a_E王文佑_x000a_J朱峰謀_x000a_K張崇慶_x000a_T陳振遠"/>
    <s v="機械系"/>
    <s v="採板設備"/>
    <x v="1"/>
    <s v="20191210FF　2Br　4Posロボットハンド落下異常rev.1（修正）"/>
    <s v="20191210FF関連　ADT採板ロボットハンド接続方法"/>
    <s v="(日文)_x000a_1. パトロール中に2Br 4Pos`でロボットハンドの落下を発見し、Br ブランチホッパー及びBD ライン停止後、1Br 78*90採板変更を実施した後、設備チームを呼び出し _x000a_2. 電源ケーブル解体後、ハンドを分解して移動_x000a_3. 4Pos` の採板C/V 損傷ロール１本の交換及び3本は2Br エンドロールlと交換(予備なし) _x000a_4. Br傷の対策としてロール掃除後、傷検査実施 1回目に傷あり、2回目も傷あり、3回目は傷なし(キズ発生時、該当部位のロール掃除を実施) 1、2回目に傷が発生した為、停止時間が長引いた。_x000a_5. 20:00分にG8.5にJ/Cして20:45分先行研磨品を生産6. 21:20分にG8.6にJ/Cして21:30分からG8.6の生産開始_x000a_(中文)_x000a_1. 2019.12.10日11時35分頃、巡檢時發現2Br 4Pos機械手臂掉落。Br H/O及BD Line 停機實施1Br 78*90採板變更並呼出設備Team_x000a_2. 電源Cable解體後、拆解並移動機械手臂                                                                                                                                          _x000a_3. 更換4Pos採板C/V  1支受損的Roll, 3支替換成 2Br End Roll(無備品)  _x000a_4. Br刮傷對策進行Roll掃除, 掃除後實施刮傷檢查, 第一回和第二回都有檢出, 第3回未檢出 (檢出刮傷之後, 即針對該部位進行了Roll掃除)  由於第1回、第2回都有檢出刮傷, 所以停機時間較為冗長。                                                                                                _x000a_5. 20:00進行G8.5 J/C,  20:45 生產先行研磨品_x000a_6. 21:20進行G8.6 J/C,  21:30開始生產G8.6"/>
    <s v="(日文)_x000a_1.最初の組み立て時にロボットベースとハンドフレームの間にライナー1tを入れてレベル調整を行って、ライナー挿入によるギャップができてしまい固定力が弱くなった状態のまま、長期使用してそれによる疲労破壊だと推定(図1)_x000a_2.ロボットとハンドフレームがプロファイルスロートボルティング構造でフレームを貫通させて固定する方法ではなかった。_x000a__x000a_(中文)_x000a_1.推測一開始在組裝時在進行高度調整時, 有將1t Liner墊片裝在Robot平台和機械手臂鋁框中間, 可能是因為Liner插入之後縫隙變大, 在固定力道變弱長期使用的狀態下導致疲勞破壞 (圖1)_x000a_2.Robot和機械手臂鋁框使用的並不是 以 Profile throat bolting構造來貫穿鋁框的固定方式。"/>
    <s v="(日文)_x000a_1.社内の全ての工程のロボットとハンドフレームの固定状態を確認し、固定方法を改善して締結力を上げる。※改善方法は &quot;参考1&quot;のシートを参照_x000a_2. 6Pos'下流の損傷されたC/V ロールは製作後交換する。_x000a__x000a_(中文)_x000a_1.確認公司內部全部工程使用的Robot與機械手臂鋁框的固定狀態並改善固定方法以提升鎖固能力。※改善方法請參照 &quot;参考1&quot;_x000a_2. 6Pos'下流損傷的C/V Roll將於製作後進行交換。"/>
    <s v="初回"/>
    <n v="8"/>
    <n v="251"/>
    <n v="0"/>
    <s v="-"/>
    <s v="要"/>
    <s v="要"/>
    <s v="要"/>
    <s v="要"/>
    <s v="要"/>
    <s v="要"/>
    <s v="(日文)_x000a_CF（6POS）、EF（7POS）、TAS5の採板ロボットハンドの取り付け方はAFK-FFと同様のため、強化改造が必要です。_x000a_ハンド重量を考慮して改造を速やかに実施するために設技と協議してください。_x000a_改造完了までの間は、動作中のハンドの動きに注意すること。_x000a_上記の類似しない設備は、採板中のハンドの揺れやPL積載位置ズレなどに注意を払うこと。_x000a__x000a__x000a_(中文)_x000a_"/>
    <x v="1"/>
    <s v="完了"/>
    <s v="完了"/>
    <s v="完了"/>
    <s v="完了"/>
    <s v="完了"/>
    <s v="完了"/>
    <s v="CLOSE"/>
    <s v="CLOSE"/>
    <n v="1"/>
    <m/>
  </r>
  <r>
    <n v="1622"/>
    <x v="201"/>
    <x v="1"/>
    <x v="12"/>
    <s v="Y許仕明_x000a_C吳學典_x000a_E王文佑_x000a_J朱峰謀_x000a_K張崇慶_x000a_T陳振遠"/>
    <s v="機械系"/>
    <s v="駆動シャフト"/>
    <x v="1"/>
    <s v="20191214GUT OFF切4払出CV駆動シャフト破損異常（修正）"/>
    <s v="-"/>
    <s v="(日文)_x000a_1) 04:05 払出しCVの左側駆動異常により、板ずれ発生。_x000a_2) ライン停止後、設備3交代呼び出し及びスタッフへ連絡。_x000a_-. 設備3交代で確認すると、駆動シャフト異常によって時間のロスを予想。_x000a_3) 04:15 OFF#4 -&gt; OFF#2にラインを移動して生産。_x000a_4) 8:30~11:30、設備DTが出勤して整備実施。_x000a_-. 払出しCV L側の駆動シャフトが破損されていた為、交換実施。_x000a_-. ベアリングのセンタリング及び駆動状態を確認_x000a_5)20:30 計画停止後、OFF#4の生産を開始。_x000a_(中文)_x000a_1) 04:05 擴出しCV左側驅動異常、造成素板偏移。_x000a_2) 停止產線、呼出設備3交代並連絡事務所。_x000a_-. 預估設備3交代確認驅動Shaft異常狀況可能會造成時間上的Loss。_x000a_3) 04:15 OFF#4 -&gt; 移動至OFF#2 生産。_x000a_4) 8:30~11:30、設備DT出勤整備。_x000a_-. 確認擴出CV L側的驅動Shaft 有破損、進行交換。_x000a_(擴出CV R側確認結果無異常。)　_x000a_-. 確認培林位置是否置中, 並確認驅動狀態_x000a_5)20:30 計畫停止後、OFF#4生産開始。"/>
    <s v="(日文)_x000a_1. OFF#4の設備を設置する際に、駆動シャフトのベアリングのセンタリングが合わない状態で組み立てられ、長時間使用する事によってシャフトにクラックが発生し破損されたと 推定している。（設技見解）_x000a__x000a_(中文)_x000a_1. OFF#4設備在進行設置時、是在驅動Shaft培林未置中的狀態下 進行的組裝作業。推測Shaft在長時間使用下發生裂縫繼而 破損。（設技見解）"/>
    <s v="(日文)_x000a_1. 破損されたL側のシャフトの交換及びR側のシャフトを点検。_x000a_R側は点検した結果、異常なし。(完了)_x000a_2. 定修工事時の点検項目に駆動シャフトを追加して 定期点検実施。(2020/01~ 適用)_x000a__x000a_(中文)_x000a_1. 更換破損的L側Shaft 並點檢R側Shaft。_x000a_R側點檢結果無異常。(完了)_x000a_2. 將驅動Shaft追加至定修工事時的點檢項目, 實施 定期點檢。(2020/01~ 適用)"/>
    <s v="初回"/>
    <n v="10"/>
    <n v="0"/>
    <n v="84"/>
    <s v="-"/>
    <s v="-"/>
    <s v="-"/>
    <s v="-"/>
    <s v="-"/>
    <s v="要"/>
    <s v="要"/>
    <s v="(日文)_x000a__x000a__x000a_(中文)_x000a_"/>
    <x v="1"/>
    <s v="-"/>
    <s v="-"/>
    <s v="-"/>
    <s v="-"/>
    <s v="完了"/>
    <s v="完了"/>
    <s v="CLOSE"/>
    <s v="CLOSE"/>
    <n v="1"/>
    <m/>
  </r>
  <r>
    <n v="1623"/>
    <x v="202"/>
    <x v="0"/>
    <x v="7"/>
    <s v="Y許仕明_x000a_C吳學典_x000a_E王文佑_x000a_J朱峰謀_x000a_K張崇慶_x000a_T陳振遠"/>
    <s v="機械系"/>
    <s v="紙巻機"/>
    <x v="0"/>
    <s v="20191224KF 1Br紙巻機排出ベルトサーボモータ異常"/>
    <s v="-"/>
    <s v="(日文)_x000a_紙巻機排出ベルトサーボアンプ異常警報が連続三回発生。アラームリセットは可能であった。_x000a_現場を確認すると、過熱による焦げる匂いと運転中の異音がしたため、設技機械に連絡。_x000a_すぐに新品へ交換する必要があると設技機械が判断した。_x000a_2BR　G6専門採板に切替、設技機械は排出ベルトモータの交換実施。_x000a_交換終了。紙巻動作が正常かを確認するため、テスト採板で問題ないことを確認し、採板再開。_x000a_交換期間は2Br G6採板実施だが連続採板不可のため、G6 2NET＋切抜き33&quot;採板実施。_x000a_本線切抜き33”×180”×44分間、254.54m²のLOSSが発生_x000a_(中文)_x000a_"/>
    <s v="(日文)_x000a_紙巻機排出ベルトモータ異常により、紙巻機重故障で停止になった。異常原因分析結果によると、サーボモータのブレーキ板が長期使用（9年）で摩耗し、発生した鉄粉によりロータが回転不良となり、過熱と過負荷が発生したと推測。（別紙1参照）　※常時エアーで冷却をしている_x000a_T/Pにはサーボ負荷率のモニタ画面があったが、正しく表示されておらず_x000a_負荷が高くなっていることに気づけなかった。_x000a_※サーボ負荷率が正しく表示されていない現象は製造にて把握しており改造依頼中であった。_x000a_(中文)_x000a_"/>
    <s v="(日文)_x000a_新品のサーボモータに交換実施_x000a_MITSUBISHI SERVO MOTOR  型番: HF-MP43B_x000a_T/P内にサーボ負荷率がモニタできるよう画面を増設した（別紙2参照）_x000a_三交代パトロール（1回/直）で実効負荷率を確認し、変化が大きい場合は設技に点検依頼する_x000a_(中文)_x000a_"/>
    <s v="初回"/>
    <n v="44"/>
    <n v="254"/>
    <n v="0"/>
    <s v="-"/>
    <s v="-"/>
    <s v="-"/>
    <s v="要"/>
    <s v="要"/>
    <s v="要"/>
    <s v="要"/>
    <s v="(日文)_x000a_1、現在紙巻機排出部のサーボモータの寿命管理が決まっていない。設技電気の見解待ち→暫定は冷修毎に（TASは交換時期を設定）_x000a_2、紙巻機排出ベルトサーボモータの過熱防止対策とし、2020/2月散熱板を追加する（冷修でエアクーラー設置予定）_x000a_3、JFの紙巻機サーボ負荷率モニタ画面横展開済（1/14）_x000a_(中文)_x000a_"/>
    <x v="1"/>
    <s v="-"/>
    <s v="-"/>
    <s v="完了"/>
    <s v="完了"/>
    <s v="完了"/>
    <s v="完了"/>
    <s v="CLOSE"/>
    <s v="CLOSE"/>
    <n v="1"/>
    <m/>
  </r>
  <r>
    <n v="1624"/>
    <x v="203"/>
    <x v="0"/>
    <x v="6"/>
    <s v="-"/>
    <s v="檢查系"/>
    <s v="TOM3"/>
    <x v="0"/>
    <s v="20200106YF　TOM3画処PCフリーズ異常Rev1"/>
    <s v="-"/>
    <s v="(日文)_x000a_18:17 TOM 識別#2、画処#7#8#10のPCがフリーズ発生、三交代よりホスト再起動したが無効。 (F1切替)、20:47 TOM 識別#1、画処#8#2のPCがフリーズ再発、三交代より同じくホストを再起動しても無効。推進課へ連絡したが、いずれも約5分ほど自動復帰。_x000a_22:10 当時は識別PCによる通信異常だと推測、ホスト及び識別PCに対しる点検を指示、異常発見無し。_x000a_(異常再発の場合、識別PC再起動という対策を三交代に教育。1/6に識別、画処PCが続々とPCのフリーズ発生有り)_x000a_(中文)_x000a_"/>
    <s v="(日文)_x000a_1. 発生原因は不明。_x000a__x000a_(中文)_x000a_"/>
    <s v="(日文)_x000a__x000a__x000a_(中文)_x000a_"/>
    <s v="初回"/>
    <n v="0"/>
    <n v="0"/>
    <n v="0"/>
    <s v="情報"/>
    <s v="情報"/>
    <s v="情報"/>
    <s v="情報"/>
    <s v="情報"/>
    <s v="-"/>
    <s v="-"/>
    <s v="(日文)_x000a__x000a__x000a_(中文)_x000a_"/>
    <x v="1"/>
    <s v="-"/>
    <s v="-"/>
    <s v="-"/>
    <s v="-"/>
    <s v="-"/>
    <s v="-"/>
    <s v="CLOSE"/>
    <s v="CLOSE"/>
    <e v="#DIV/0!"/>
    <m/>
  </r>
  <r>
    <n v="1625"/>
    <x v="204"/>
    <x v="0"/>
    <x v="7"/>
    <s v="-"/>
    <s v="檢查系"/>
    <s v="TOM3"/>
    <x v="0"/>
    <s v="20200120KF　TOM3画処18PCフリーズ異常報告Rev1"/>
    <s v="-"/>
    <s v="畫處#18 PC Freeze發生，現場人員發現PC無法開機。_x000a_推進課人員呼出至現場，先進行HDD重新插拔後PC可正常啟動。 (恢復生產)_x000a_畫處#18 PC Freeze 再發，2分鐘後自動恢復。_x000a_畫處#18 PC Freeze 再發，本此PC同樣無法正常啟動，聯絡主任指示先切替F1生產，_x000a_待常日班上班後再做處置。_x000a_推進課進行預備PC交換，10:30恢復F9採板。"/>
    <s v="(日文)_x000a__x000a__x000a_(中文)_x000a_推測電源供應器新品不良。 (使用時間: 1.2年)_x000a_※該電源供應器2018/12/6更換。"/>
    <s v="(日文)_x000a__x000a__x000a_(中文)_x000a_因PC更新費用削減，Power改由台灣本地購買，_x000a_但近期更換電源供應器在「畫像處理PC」常發生黑頻、無畫面、無入力電源及主機板毀損等問題，暫時先恢復從ATSC購買。_x000a_※Power原廠及台灣購買的仕樣比較表請另行參考附件1。"/>
    <s v="初回"/>
    <n v="0"/>
    <n v="0"/>
    <n v="0"/>
    <s v="情報"/>
    <s v="情報"/>
    <s v="情報"/>
    <s v="情報"/>
    <s v="情報"/>
    <s v="-"/>
    <s v="-"/>
    <s v="(日文)_x000a_他拠点の使用状況を踏まえて実績のあるZIPPY TECHNOLOGY社製への戻しを検討。_x000a__x000a__x000a_(中文)_x000a_"/>
    <x v="0"/>
    <s v="完了"/>
    <s v="完了"/>
    <s v="完了"/>
    <s v="完了"/>
    <s v="-"/>
    <s v="-"/>
    <s v="CLOSE"/>
    <s v="CLOSE"/>
    <e v="#DIV/0!"/>
    <s v="檢測結果為電源供應器異常導致,該電源供應器只使用1.2年,研判為新品不良,_x000a_目前TOM PC電源供應器統一5年定期更換方針不變."/>
  </r>
  <r>
    <n v="1626"/>
    <x v="205"/>
    <x v="0"/>
    <x v="7"/>
    <s v="-"/>
    <s v="檢查系"/>
    <s v="TOM3"/>
    <x v="0"/>
    <s v="20200202KF　TOM3画処22 100分の1パルス異常報告"/>
    <s v="-"/>
    <s v="(日文)_x000a__x000a__x000a_(中文)_x000a_畫處PC#22 發生1/100 Inch Pulse 異常 (捨板有)，約1分鐘後自動恢復。_x000a_異常又陸續再發有，共計五回。"/>
    <s v="(日文)_x000a__x000a__x000a_(中文)_x000a_"/>
    <s v="(日文)_x000a__x000a__x000a_(中文)_x000a_1. 利用 HD-Tune 對C、D磁碟進行Benchmark檢查，發現磁碟整體讀取效能呈現低下狀態。_x000a_2. C:磁碟運轉時數 42834hr (4.9年)，研判是經年累月使用，磁碟老化影響。_x000a_3. 當天更換 C:、D:磁碟後，觀察一日異常未再發生，所以確定是HDD讀取效能低下造成。"/>
    <s v="初回"/>
    <n v="0"/>
    <n v="0"/>
    <n v="0"/>
    <s v="情報"/>
    <s v="情報"/>
    <s v="情報"/>
    <s v="情報"/>
    <s v="情報"/>
    <s v="-"/>
    <s v="-"/>
    <s v="(日文)_x000a__x000a__x000a_(中文)_x000a_■ADT 現行HDD保全體制：_x000a_每月:確認SMART狀態 (異常時做Error Check)_x000a_每年: Benchmark 及 File Benchmark 效能評估。_x000a_每5年: 列入年度更新、汰換計畫內。_x000a_※上述 Benchmark 點檢頻度變更由每年 → 每月。"/>
    <x v="0"/>
    <s v="完了"/>
    <s v="完了"/>
    <s v="完了"/>
    <s v="完了"/>
    <s v="-"/>
    <s v="-"/>
    <s v="CLOSE"/>
    <s v="CLOSE"/>
    <e v="#DIV/0!"/>
    <s v="故障原因為硬碟壞軌導致,目前各窯工事皆會針對硬碟做SMART掃描,_x000a_另外壽命達5年硬碟會預防性更換."/>
  </r>
  <r>
    <n v="1627"/>
    <x v="206"/>
    <x v="0"/>
    <x v="5"/>
    <s v="Y許仕明_x000a_C吳學典_x000a_E王文佑_x000a_J朱峰謀_x000a_K張崇慶_x000a_T陳振遠"/>
    <s v="電氣系"/>
    <s v="切機"/>
    <x v="2"/>
    <s v="20200203ADTOFF切　OFF4 X3軸カッター昇降動作異常"/>
    <s v="-"/>
    <s v="發生X3切刀升降伺服異常警報(圖1)，警報無法復歸，現場班股長確認電氣盤內AMP異常碼為20(圖2)_x000a_將設備總電源關閉重新再啟後，AMP異常碼消失，重新J/C恢復生產稼動。_x000a_電氣到場後將訊號預備用線經由X切機活動線槽拉至X3切刀位置，固定AMP端與升降伺服馬達端。_x000a_整備進行X3升降原點位置復歸以及電氣確認X切機活動線槽內線路固定是否干涉 OK。_x000a_現場進行清潔後，進行工程檢查OK後，10:55恢復生產。"/>
    <s v="推測為X3 切刀升降伺服馬達訊號線有斷線異常_x000a_由於產線稼動關係，未將異常訊號線抽除，待2/11定修停機，請電氣抽出確認"/>
    <s v="(日文)_x000a_電源再投入で復旧_x000a_2/4設技にて点検（ケーブル交換を計画）_x000a__x000a_(中文)_x000a_"/>
    <s v="初回"/>
    <n v="0"/>
    <n v="0"/>
    <n v="0"/>
    <s v="-"/>
    <s v="-"/>
    <s v="-"/>
    <s v="-"/>
    <s v="-"/>
    <s v="要"/>
    <s v="要"/>
    <s v="(日文)_x000a_定期点検継続_x000a_ケーブルベア配線、密度見直し_x000a__x000a_(中文)_x000a_"/>
    <x v="1"/>
    <s v="-"/>
    <s v="-"/>
    <s v="-"/>
    <s v="-"/>
    <s v="完了"/>
    <s v="完了"/>
    <s v="CLOSE"/>
    <s v="CLOSE"/>
    <n v="1"/>
    <m/>
  </r>
  <r>
    <n v="1628"/>
    <x v="207"/>
    <x v="0"/>
    <x v="0"/>
    <s v="_x000a_J朱峰謀_x000a_K張崇慶"/>
    <s v="機械系"/>
    <s v="紙巻機"/>
    <x v="0"/>
    <s v="20200207JF 2BR紙卷機パワーサプライ異常報告書"/>
    <s v="-"/>
    <s v="(日文)_x000a_2BR紙巻機、カバーセンサー回路異常にて停止。_x000a_パワーサプライ(図3)が壊れたと判断し、新品へ交換するも復帰できず。出力側のケーブルが異常だと判断。_x000a_紙残量センサーケーブルの被覆破れを発見。カバーと接触してショートした為、パワーサプライが壊れたと判明。_x000a_(中文)_x000a_"/>
    <s v="(日文)_x000a_上段ロール紙シャフト軸受の片開き式のカバーに残量センサーが付いているが、ケーブルが固定されていなかった為、ベースとカバーの間に何度も挟まれることでコルゲートチューブとケーブル被覆が摩耗して、導線が露出した。導線がカバーでショートし、24Vパワーサプライが過負荷で壊れた。_x000a__x000a_(中文)_x000a_"/>
    <s v="(日文)_x000a_残量センサーの取外し（不使用）_x000a__x000a_(中文)_x000a_"/>
    <s v="初回"/>
    <n v="50"/>
    <n v="304"/>
    <n v="0"/>
    <s v="-"/>
    <s v="-"/>
    <s v="-"/>
    <s v="要"/>
    <s v="要"/>
    <s v="要"/>
    <s v="要"/>
    <s v="(日文)_x000a_紙巻シャフトに接触するような配線は見直しする。あるいは撤去。_x000a__x000a_(中文)_x000a_"/>
    <x v="1"/>
    <s v="-"/>
    <s v="-"/>
    <s v="完了"/>
    <s v="完了"/>
    <s v="完了"/>
    <s v="完了"/>
    <s v="CLOSE"/>
    <s v="CLOSE"/>
    <n v="1"/>
    <m/>
  </r>
  <r>
    <n v="1629"/>
    <x v="208"/>
    <x v="4"/>
    <x v="16"/>
    <s v="Y許仕明_x000a_C鄭嵎駿_x000a_E王文佑_x000a_J朱峰謀_x000a_K張崇慶_x000a_T陳振遠"/>
    <s v="機械系"/>
    <s v="BDS"/>
    <x v="1"/>
    <s v="20200216XF　2Br5PosBDS破真空電磁閥故障之吸著異常rev1"/>
    <s v="-"/>
    <s v="(中文)_x000a_5P　BDS吸著異常　→BDS在採板CV上方進行玻璃吸著, 吸著完上昇的時候全數吸盤都有破真空的現象。_x000a_15:21 　再發、點檢BDS吸盤、懷疑是紙皺褶的問題、實施紙巻機滑台清掃。_x000a_16:14   再發、真空Pump切替: №2→№1。_x000a_16:46   再發、變更層別、BDS速度變更: 3.5s→6.0s。_x000a_18:22   再發、速度 6.0s→7.0s_x000a_18:53   再發、聯絡整備班主任。→懷疑破真空電磁閥有問題、切替1Br G6採板並確認電磁閥、發現Air未正常切替 、實施交換。"/>
    <s v="(中文)_x000a_・拆除電磁閥調查後發現內有潤滑油、但Spool的動作不良。_x000a_・破真空電磁閥管理狀況從過去實績的動作回數約有500萬次。_x000a_（0.5t G6採板、1日平均動作約5000次）_x000a_・最後一次交換的日期為2018年3月、異常時的動作次數為　210萬次。"/>
    <s v="(中文)_x000a_設定在動作200萬次時進行定期交換、預備的電磁閥設置在旁以備緊急異常_x000a_時可直接切替電源與Air Tube即可完成動作。"/>
    <s v="初回"/>
    <n v="22.5"/>
    <n v="553"/>
    <n v="0"/>
    <s v="要"/>
    <s v="要"/>
    <s v="要"/>
    <s v="要"/>
    <s v="要"/>
    <s v="-"/>
    <s v="-"/>
    <s v="富羿先生　先行確認的結果（2020年2月19日現在）_x000a_YF　　1BR有、2BR無_x000a_CF　　沒有A/B套，希望能盡速增設_x000a_EF　　沒有A/B套，希望能盡速增設_x000a_JF　　電磁弁有A/B套_x000a_KF　　電磁弁有A/B套_x000a__x000a_Blow増設的部分請製造人員與設技討論並檢討實施可行性。_x000a_請優先確認 全部工程使用的電磁閥使用實績、交換頻度是否適切（依照ADT 規定）。"/>
    <x v="0"/>
    <s v="完了"/>
    <s v="完了"/>
    <s v="完了"/>
    <s v="完了"/>
    <s v="-"/>
    <s v="-"/>
    <s v="CLOSE"/>
    <s v="CLOSE"/>
    <n v="1"/>
    <m/>
  </r>
  <r>
    <n v="1630"/>
    <x v="209"/>
    <x v="0"/>
    <x v="0"/>
    <s v="J朱峰謀_x000a_K張崇慶_x000a_T陳振遠"/>
    <s v="機械系"/>
    <s v="洗浄機"/>
    <x v="0"/>
    <s v="20200225JF　2BR洗淨機純水風刀#2風管接頭斷裂異常報告"/>
    <s v="-"/>
    <s v="(中文)_x000a_整備人員巡檢發現，2BR洗淨機純水風刀#2 風管接頭斷裂(圖1)。_x000a_2BR洗淨純水風刀#2號配管接頭更換、點檢工事開始_x000a_2BR洗淨純水風刀#2號配管接頭更換、點檢工事完成。板流測試正常，恢復採板。"/>
    <s v="2018年曾發生同樣的異常，當時對應是更換全部接頭。當時因新備品庫存不足。在新品到貨前部分接頭先以堪用品使用，新品到貨後在更換新品接頭。此回斷裂接頭推測為前回所更換的堪用品(圖2)，在新品到貨後未更換到的接頭。"/>
    <s v="更換新品接頭、軟管。_x000a_"/>
    <s v="初回"/>
    <n v="60"/>
    <n v="0"/>
    <n v="0"/>
    <s v="情報"/>
    <s v="情報"/>
    <s v="情報"/>
    <s v="要"/>
    <s v="要"/>
    <s v="要"/>
    <s v="要"/>
    <s v="接頭材質更換與A/K風刀主管相同H PVC(較耐高溫)"/>
    <x v="1"/>
    <s v="-"/>
    <s v="-"/>
    <s v="完了"/>
    <s v="完了"/>
    <s v="完了"/>
    <s v="完了"/>
    <s v="CLOSE"/>
    <s v="CLOSE"/>
    <n v="1"/>
    <m/>
  </r>
  <r>
    <n v="1631"/>
    <x v="210"/>
    <x v="0"/>
    <x v="5"/>
    <s v="T陳振遠"/>
    <s v="機械系"/>
    <s v="切機"/>
    <x v="0"/>
    <s v="20200308ADTOFF　OFF切5移載機とX切機の干渉異常"/>
    <s v="-"/>
    <s v="X3麥克筆升降異常與1號移載機-切機X走行干涉警報(圖1)，人員有反應有撞擊聲。_x000a_現場股長確認狀況後按下自動原點復歸後X切機與2號移載機就發生干涉撞機異常，原點發生位移。_x000a_整備同機械與電氣人員到場確認設備是否有損壞狀況結果OK(驅動側與從動側機構、皮帶狀況、記號位置皆正常)_x000a_確認設備無損壞後,以人工手動方式將NO.1移載機、X切機、NO.2移載機推至原點標記位置。_x000a_電源投入後分別將NO.1移載機、X切機、NO.2移載機原點位置重新設定,完成後分別以慢速位置決方式行測試。_x000a_確認各設備走行無異常後進行設備空運轉10枚確認無異常後恢復正常生產"/>
    <s v="1. 3/9 機械全部確認移載機，X切機從動驅動，皮帶與皮帶輪狀況皆正常(參考0309確認)_x000a_其中只有X切機驅動皮帶(2020 2 18有更換過)，比較鬆一點點與機械討論後，雖然皮帶只有一點點鬆，還是更換皮帶新品。_x000a_2. 異常期間，X3麥克筆有發生升降異常，3/9也請機械更換麥克筆氣壓缸新品。更換後X3麥克筆無再發，觀察中。_x000a_3. 電氣有進行監控點程式寫入，目前電氣觀察中。"/>
    <s v="(日文)_x000a__x000a__x000a_(中文)_x000a_與電氣測試與確認，無法再現性，目前轉向若X切機麥克筆氣壓缸若有異常，要趕快連絡機械更換"/>
    <s v="初回"/>
    <n v="130"/>
    <n v="11.46"/>
    <n v="636"/>
    <s v="情報"/>
    <s v="情報"/>
    <s v="情報"/>
    <s v="情報"/>
    <s v="情報"/>
    <s v="情報"/>
    <s v="要"/>
    <s v="(日文)_x000a_この異常はOFF切で発生した内容ですが、工事日などで修理、交換依頼した場所については、設技、製造が相互に動作を確認すること。また翌日には製造にて動作など全般的に異常がないか再確認する。"/>
    <x v="1"/>
    <s v="-"/>
    <s v="-"/>
    <s v="-"/>
    <s v="-"/>
    <s v="-"/>
    <s v="完了"/>
    <s v="CLOSE"/>
    <s v="CLOSE"/>
    <n v="1"/>
    <m/>
  </r>
  <r>
    <n v="1632"/>
    <x v="211"/>
    <x v="0"/>
    <x v="0"/>
    <s v="Y許仕明_x000a_C鄭嵎駿_x000a_E王文佑_x000a_J朱峰謀_x000a_K張崇慶_x000a_T陳振遠"/>
    <s v="電氣系"/>
    <s v="伸縮"/>
    <x v="2"/>
    <s v="20200415JF　crack発生状況調查20200408Rev2"/>
    <s v="-"/>
    <s v="(日文)_x000a_3月対象のJF窯品を調査時、B面crackが計344枚（L側98枚、R側246枚）検出されました。_x000a_PL毎にAve1.3枚程度の発生数で、高いレベルとは言えないですが、発生座標から、L側は面内散発で、R側はY=600付近に傾向性が見られ、その傾向性は採板日2月品も3月品も同じく発生し、PITCHがないです。_x000a_(中文)_x000a_ADCS指摘JF窯CRACK 調査"/>
    <s v="(日文)_x000a_本線伸縮C/Vからの廃棄Culletの跳ね返りが考えられる。_x000a_→点検の結果、以下2ヶ所の跳ね返り防止Sheetに隙間ができていることを確認。_x000a_(中文)_x000a_本線伸縮C/V廢棄碎玻璃彈跳反彈。檢查結果、有二個位置防止玻璃反彈有間隙"/>
    <s v="(日文)_x000a__x000a__x000a_(中文)恒久対策_x000a_伸縮C/V下方防噴濺布因欠板堆積，重量下壓導致接縫處產生開口將接縫處以尼龍繩縫補，強化接合處固定方式"/>
    <s v="初回"/>
    <n v="0"/>
    <n v="0"/>
    <n v="0"/>
    <s v="要"/>
    <s v="要"/>
    <s v="要"/>
    <s v="要"/>
    <s v="要"/>
    <s v="-"/>
    <s v="-"/>
    <s v="(日文)_x000a_定期点検継続_x000a__x000a_(中文)_x000a_"/>
    <x v="0"/>
    <s v="完了"/>
    <s v="完了"/>
    <s v="完了"/>
    <s v="完了"/>
    <s v="-"/>
    <s v="-"/>
    <s v="CLOSE"/>
    <s v="CLOSE"/>
    <n v="1"/>
    <m/>
  </r>
  <r>
    <n v="1633"/>
    <x v="212"/>
    <x v="4"/>
    <x v="16"/>
    <s v="Y許仕明_x000a_C鄭嵎駿_x000a_E王文佑_x000a_J朱峰謀_x000a_K張崇慶_x000a_T陳振遠"/>
    <s v="機械系"/>
    <s v="C/V"/>
    <x v="1"/>
    <s v="20200504XF　本線駆動立ち上がりチェーン脱落_最終版"/>
    <m/>
    <s v="(中文)_x000a_巡檢發現WI Booth内 本線的立上鍊條已不在原位 掉落在地上。_x000a_※該部位總計有21支Roll的立上驅動因鍊條脱落, Roll是被玻璃帶著轉動的。_x000a_開啟Guillotine捨板、使用LOTO並開始鍊條的復歸工事_x000a_開始採板"/>
    <s v="原因不明、推測是受到鍊條的扣環斷裂導致Plate位置跑掉、鍊條脫落。_x000a_後續巡檢時發現固定螺絲的前端有和扣環接觸的狀況。_x000a_斷裂的地方也是在同一個位置, 就此確定是磨耗造成扣環斷裂。_x000a_鍊條復歸時的點檢結果(設技)_x000a_・鍊條沒有變長, 惰輪的張力也是正常的。_x000a_・鍊條周圍有無干渉物→ 看起來沒有干渉的痕跡。_x000a_・鍊輪是否有偏芯的狀況→偏移量約1.5mm, 與鍊條脱落應無直接關係。"/>
    <s v="現場原本使用的是可以防止固定螺絲變鬆的 較長的固定螺絲＋Locknut_x000a_變更使用一般 較短的固定螺絲。※已實施I-mark標記。_x000a_其他位置的固定螺絲並未使用 上面提到的處置方式, 為何只有這個地方使用這種_x000a_設置方式的理由及經緯 狀況不明。"/>
    <s v="初回"/>
    <n v="50"/>
    <n v="1265"/>
    <n v="0"/>
    <s v="要"/>
    <s v="要"/>
    <s v="要"/>
    <s v="要"/>
    <s v="要"/>
    <s v="-"/>
    <s v="-"/>
    <s v="(日文）_x000a_設備に適さないボルトなどが使用されていないか点検する_x000a__x000a__x000a_(中文)_x000a_"/>
    <x v="0"/>
    <s v="完了"/>
    <s v="完了"/>
    <s v="完了"/>
    <s v="完了"/>
    <s v="-"/>
    <s v="-"/>
    <s v="CLOSE"/>
    <s v="CLOSE"/>
    <n v="1"/>
    <m/>
  </r>
  <r>
    <n v="1634"/>
    <x v="213"/>
    <x v="0"/>
    <x v="3"/>
    <s v="C鄭嵎駿_x000a_E王文佑_x000a_J朱峰謀"/>
    <s v="機械系"/>
    <s v="採板設備"/>
    <x v="2"/>
    <s v="20200505CF　2BR6P詰完了実PL傾き異常"/>
    <m/>
    <s v="6Pos(平P/L G6 F3)詰完了擴出後，實PL台車上PL傾倒時，往當時已回到原點的空PL推擠_x000a_而呈現卡住的狀態。　由於整個PL滑入了實PL台車的外框，因此判斷無法由三交代進行復歸，於是便向事務所聯絡，並停止6P F3品的採板。_x000a_G6採板時的PL重心是有問題的，因此在對策實施之前，禁止在6Pos進行Ｇ6採板。"/>
    <s v="跟平ＰＬ裝載Ｇ8時比較起來，Ｇ6裝載時的重心是在底棧側（內側）的關係，在進行擴出動作時ＰＬ呈現不穩定的狀態、以至於去碰觸到已回到原點的空ＰＬ台車，導致ＰＬ往實ＰＬ台車推擠過去_x000a_※2015年2月在ＤＦ也發生過同樣的異常、原本底棧側的PL的框架部分_x000a_是沒有支撐物的，後來有實施追加支撐物的相關改造、但因為當時ADT並沒有預定要進行Ｇ6平ＰＬ的採板於是就沒有成為橫展開的一個項目。"/>
    <m/>
    <s v="初回"/>
    <n v="0"/>
    <n v="0"/>
    <n v="0"/>
    <s v="-"/>
    <s v="要"/>
    <s v="要"/>
    <s v="要"/>
    <s v="-"/>
    <s v="-"/>
    <s v="-"/>
    <s v="・CF窯　６pos_x000a_・EF窯　７pos_x000a_・JF窯　４pos_x000a_※2015年にAFKで発生した設備異常は特殊的な採板で、かつ仕様外の採板を実施したことが原因として、他拠点への横展開は不要という判断になっていた。当時、想定外としていたCF窯においては組成変更、採板計画、品質状況など環境の変化によって、過去のトラブル事例やリスクの見積りを実施しないまま仕様外のG6採板を実施したのが原因。_x000a_よって仕様外とはいえ、EF、JFにおいても、CFで対策した内容を横展開し、環境変化に対応できる改造を実施すること。"/>
    <x v="1"/>
    <s v="完了"/>
    <s v="完了"/>
    <s v="完了"/>
    <s v="-"/>
    <s v="-"/>
    <s v="-"/>
    <s v="CLOSE"/>
    <s v="CLOSE"/>
    <n v="1"/>
    <m/>
  </r>
  <r>
    <n v="1635"/>
    <x v="214"/>
    <x v="0"/>
    <x v="5"/>
    <s v="T陳振遠"/>
    <s v="機械系"/>
    <s v="C/V"/>
    <x v="2"/>
    <s v="20200513ADTOFF切　OFF切5 位置決め搬送タイミングベルト脱離異常"/>
    <s v="-"/>
    <s v="17:50~17:55 現場人員反應有聽到切機有破玻璃聲音，通知現場班股長，停機確認，發現位置決右2時規皮帶跳脫(圖1)_x000a_17:55~18:00 OFF股長聯絡，OFF5位置決左2輸送帶跳脫異常、整備聯絡JK機械股長(廖)告知此異常_x000a_18:05~18:10 整備與機械到場確認_x000a_18:20~18:50 機械進行位置決右2 輸送帶更換、機械更換完畢並進行運轉測試OK_x000a_19:00~19:10 現場進行位置決清潔並交付現場生產"/>
    <s v="檢視該皮帶下方張力輪有大量粉末，推測皮帶磨損造成偏移量過大而跑出皮帶舵輪。_x000a_確認該皮帶有1處裂痕，有可能是該裂痕造成皮帶偏移而跑出皮帶舵輪。_x000a_上次位置決右2時規皮帶更換日期為2018.09.11，使用1.5年。"/>
    <s v="定修檢查位置決皮帶有無裂痕以及磨損，下方惰倫有無大量粉末累積，如果有會請機械進行評估交換皮帶"/>
    <s v="再発"/>
    <n v="5.6"/>
    <n v="80"/>
    <n v="134"/>
    <s v="-"/>
    <s v="-"/>
    <s v="-"/>
    <s v="-"/>
    <s v="-"/>
    <s v="-"/>
    <s v="要"/>
    <s v="(日文)_x000a_テンションプーリーに堆積した粉塵、カレットがベルトの摩耗を進行させた可能性があるため、定期的に掃除を実施すること。_x000a_また工事日ではベルトの蛇行を確認するが、全周に亘ってベルトの摩耗、ひび割れがなどが無いか確認すること。_x000a_(中文)_x000a_"/>
    <x v="1"/>
    <s v="-"/>
    <s v="-"/>
    <s v="-"/>
    <s v="-"/>
    <s v="-"/>
    <s v="完了"/>
    <s v="CLOSE"/>
    <s v="CLOSE"/>
    <n v="1"/>
    <m/>
  </r>
  <r>
    <n v="1636"/>
    <x v="215"/>
    <x v="5"/>
    <x v="18"/>
    <s v="Y許仕明_x000a_C鄭嵎駿_x000a_E王文佑_x000a_J朱峰謀_x000a_K張崇慶"/>
    <s v="機械系"/>
    <s v="循環"/>
    <x v="1"/>
    <s v="20200518OF　循環バケットエレベーター搬送ベルト断裂異常報告"/>
    <s v="-"/>
    <s v="(日文)_x000a_ADCH OF循環トラブル連絡（B/Eベルト断裂）_x000a__x000a_(中文)_x000a_OF-循環Cullet　BE 勺子固定皮帶斷裂"/>
    <s v="(日文)_x000a_バケツとベルトの隙間にカレットが入り込んだことによりベルトの損傷が加速し、断裂に至った_x000a_（カレットがシュートから落ちてくる角度と最下部プーリの位置関係的に、_x000a_　BE最下部でバケツとベルトの隙間ができたときにカレットが入り込んでしまう関係になっていたと思われる）_x000a__x000a_(中文)_x000a_機械調查中"/>
    <s v="(日文)_x000a_＜暫定対応＞_x000a_ベルトとバケツを新品と取り換え、設備を復旧_x000a__x000a_(中文)_x000a_"/>
    <s v="初回"/>
    <n v="70"/>
    <n v="2380"/>
    <n v="0"/>
    <s v="要"/>
    <s v="要"/>
    <s v="要"/>
    <s v="要"/>
    <s v="要"/>
    <s v="-"/>
    <s v="-"/>
    <s v="(日文)_x000a_ADCHの異常報告を受けてADTにて一斉点検実施したが、JFは同様にカレット刺さりにより切り傷、摩耗が発見されたため、ボルト穴の補修を実施した（6/9）。JFについては温修を実施したことによりB/Eの状態が悪化したと推測する。このためB/Eに負担がかかるような工事がある場合は注意する。ただし定期点検により早期発見していく（回転物には十分注意）_x000a__x000a__x000a_(中文)_x000a_"/>
    <x v="0"/>
    <s v="完了"/>
    <s v="完了"/>
    <s v="完了"/>
    <s v="完了"/>
    <s v="-"/>
    <s v="-"/>
    <s v="CLOSE"/>
    <s v="CLOSE"/>
    <n v="1"/>
    <m/>
  </r>
  <r>
    <n v="1637"/>
    <x v="216"/>
    <x v="0"/>
    <x v="6"/>
    <s v="Y許仕明_x000a_C鄭嵎駿_x000a_E王文佑_x000a_J朱峰謀_x000a_K張崇慶"/>
    <s v="電氣系"/>
    <s v="横切機"/>
    <x v="2"/>
    <s v="20200602YF　橫切機2作動異常【設技、ATSC回答待ち】"/>
    <s v="-"/>
    <s v="12:23 橫切機#2 發生動作異常(警報履歷如圖1)，橫切機#2停止作動造成捨板(原兩連切使用中)人員確認橫切機無異常(圖2)，切刀、BUR都在原點位置。_x000a_12:27 將CPU模式切替到手動模式，再切替回CPU模式後進行運轉使用。_x000a_※前回一樣是橫切機#2在2連切時發生異常停止"/>
    <s v="待電氣及ATSC調查（可能原因）_x000a_・橫切機#2 READY 訊號異常_x000a_・HDD連接線結線不良_x000a_・MCPG波形不良"/>
    <s v="ATSC回答待ち"/>
    <s v="初回"/>
    <n v="4"/>
    <n v="121.92"/>
    <n v="0"/>
    <s v="要"/>
    <s v="要"/>
    <s v="要"/>
    <s v="要"/>
    <s v="要"/>
    <s v="-"/>
    <s v="-"/>
    <s v="(日文)_x000a_ATSC回答待ち_x000a__x000a_(中文)_x000a_"/>
    <x v="0"/>
    <s v="完了"/>
    <s v="完了"/>
    <s v="完了"/>
    <s v="完了"/>
    <s v="-"/>
    <s v="-"/>
    <s v="CLOSE"/>
    <s v="CLOSE"/>
    <n v="1"/>
    <m/>
  </r>
  <r>
    <n v="1638"/>
    <x v="217"/>
    <x v="0"/>
    <x v="7"/>
    <s v="K張崇慶_x000a_T陳振遠"/>
    <s v="電氣系"/>
    <s v="C/V"/>
    <x v="2"/>
    <s v="20200603KF 1BR仕掛F3品にBC印字なしトラッキング異常"/>
    <s v="-"/>
    <s v="這一次異常發生時，基板已經到達BCRCODE PRINT檢知位置_x000a_但是距離定數還未達到，所以TRACKING基板ID未搬移到BCRCODE PRINT檢知位置，BCRCODE PRINT無ID可以列印。因而異常就出現有基板無ID現象。"/>
    <s v="BCRCODE PRINT檢知位置TRACKING基板ID提早150mm搬移_x000a_讓需要BCRCODE PRINT基板觸發前基板ID到達該位置。"/>
    <s v="原因はBCP前のセンサーに基板が到着した時にトラッキングデータが無い場合、印字しないが_x000a_元々この部分のトラッキングデータの先行が基板に対して差がほとんどないとのことで_x000a_たまに基板がデータを追い越した時にBC無しが発生していたということです。_x000a_BC印字確認のみに使われているためF9品へのF3混入は無し。_x000a_暫定対策としてC/V速度438mm/sec→400mm/sec、異常発生時をENDスルーできるよう機能追加（F3 BC無し混入対策）_x000a_根本的には距離定数の調整等が必要だと思われますが、まだ決まっていません。"/>
    <s v="初回"/>
    <n v="0"/>
    <n v="0"/>
    <n v="0"/>
    <s v="情報"/>
    <s v="情報"/>
    <s v="情報"/>
    <s v="情報"/>
    <s v="要"/>
    <s v="要"/>
    <s v="－"/>
    <s v="(日文)_x000a_BC読み取り失敗、BC不一致は採板しないのが正しい（スルー廃棄）。_x000a_またBC異常については正しい警報名で識別、分類されているか確認が必要_x000a_（中文)_x000a_"/>
    <x v="1"/>
    <s v="-"/>
    <s v="-"/>
    <s v="-"/>
    <s v="完了"/>
    <s v="完了"/>
    <s v="-"/>
    <s v="CLOSE"/>
    <s v="CLOSE"/>
    <n v="1"/>
    <s v="注意:電氣調查中"/>
  </r>
  <r>
    <n v="1639"/>
    <x v="218"/>
    <x v="0"/>
    <x v="3"/>
    <s v="C鄭嵎駿_x000a_E王文佑_x000a_J朱峰謀_x000a_K張崇慶"/>
    <s v="機械系"/>
    <s v="採板設備"/>
    <x v="2"/>
    <s v="20200606CF　PL交換人員異常排除MISS導致空PL Trailer Lift固定座螺絲斷裂損壞（未提出）"/>
    <s v="-"/>
    <s v="①06/05 21:28及06/06 01:08在6P-PL詰完了，自動進行PL交換時，共發生兩回的PL DATA不一致警報，T/P上顯示X298-SENSOR為無感應的情況，但PL TYPE跟PL ID是有顯示的。_x000a_②06/06 22:01 6P-ROBOT側採板至48枚時，PL DATA不一致異常警報再發，6P採板ROBOT因該異常警報發生停止採板。_x000a_③22:05:-22:41由於異常發生時，二課僅有的一台3.5噸堆高機正在EF使用，故當班股長先行測試待機側的空PL交換至ROBOT側_x000a_但異常仍無法排除。反覆測試2回後，異常仍無法排除。所以當班股長決定先將詰枚數48枚的採板品，先行更換捆包。由於6P採板的是G8-PL裝載G6吋法的F3品，故三交代人員需要在線上先進行採板品的STOPPER及角架安裝。_x000a_④22:47 由於當班股長在等待3.5噸堆高機的過程中，決定想再測試一次藉由PL交換的方式來排除異常。在沒有考慮到PL上已設置STOPPER及角架的情況下即進行操作。_x000a_⑤22:51由於實 PL Trailer跟G8 PALLET(空PL)交換過程中，PL上方已安置STOPPER及角架撞擊空PL Trailer的底部。導致空PL Trailer Lift固定座螺絲斷裂損壞_x000a_⑥異常損壞確認：6POS Pallet changer空PL Trailer Lift固定座螺絲斷裂損壞（左側）"/>
    <s v="P/Lタイプ不一致の発生原因_x000a_・X28Ｄ（在荷）センサーは、Keyence製の超音波センサーを採用しているが検出距離が150～700㎜であるのに対し151㎜ギリギリにセットされていた為（図面上150㎜）P/Lの個体差により検出できない(チャタリング）ものがあった。"/>
    <s v="X28Ｄ（在荷）センサーとP/Lの距離を151→162㎜へ調整実施。"/>
    <s v="初回"/>
    <n v="0"/>
    <n v="0"/>
    <n v="0"/>
    <s v="-"/>
    <s v="要"/>
    <s v="要"/>
    <s v="要"/>
    <s v="-"/>
    <s v="-"/>
    <s v="-"/>
    <s v="(日文)_x000a_X28Ｄ（在荷）センサーとP/Lの距離を151→162㎜へ調整必須。_x000a_EF、JFの仕様も間違ったセンサーが設置されているため必ず調整を実施すること。_x000a_・EF窯　７pos_x000a_・JF窯　４pos_x000a__x000a__x000a__x000a_(中文)_x000a_"/>
    <x v="1"/>
    <s v="完了"/>
    <s v="完了"/>
    <s v="完了"/>
    <s v="-"/>
    <s v="-"/>
    <s v="-"/>
    <s v="CLOSE"/>
    <s v="CLOSE"/>
    <n v="1"/>
    <m/>
  </r>
  <r>
    <n v="1640"/>
    <x v="219"/>
    <x v="5"/>
    <x v="18"/>
    <s v="-"/>
    <s v="檢查系"/>
    <s v="TOM3"/>
    <x v="1"/>
    <s v="20200609OF　TOM3 PC HDDバックアップ作業後の異常"/>
    <s v="-"/>
    <s v="6/9工事日進行TOM3 HDD Backup作業。 更換成Clone HDD。_x000a_16:50 工事後進行板流確認時,發現畫處PC#6並沒有與Host連接。重新啟動Host、畫處兩PC好幾回,狀況也不無法復歸。_x000a_17:00 經調査、發現畫處#6PC的檢查Soft（TOMImp）是用畫處#1起動的。因此、#1有兩個在角力,最後只剩一個有連接到Host。就算回到HDD Backup前的狀態,也無法回復正常。_x000a_20:30 進一步調查原因、發現儲存於畫處#6PC Windows Start Up裡的TOMImp 參考路徑變成#1了。_x000a_20:30 將畫處#6PC Start Up的TOMImp參考路徑改回#6,回到正常狀態。確認Soft正常啟動、並與Host連結。_x000a_20:40 發現精査端末的欠點影像無法顯示。但識別PC的欠點影像是有顯示的。將識別PC的HDD也回復到Back up前的狀態,但狀況卻沒有任何改變。_x000a_22:10 發現識別PC的檢査SOFT的「SYSTEM」畫面「精査判定Server設定」中的「IP ADDRESS」被變更成NF的。將Address變更成OF的。之後,精査判定端末就能顯示欠點影像了。"/>
    <s v="不明"/>
    <s v="原因究明、他拠点の情報を待つ"/>
    <s v="初回"/>
    <n v="180"/>
    <n v="6214"/>
    <n v="0"/>
    <s v="情報"/>
    <s v="情報"/>
    <s v="情報"/>
    <s v="情報"/>
    <s v="情報"/>
    <s v="-"/>
    <s v="-"/>
    <s v="(日文)_x000a_推進課にて調査結果（以下）_x000a_ADCH再現テストから、特定の原因はありません。_x000a_Win10と新開発のソフトですので、ADTとは内容が異なる場合がありますと思います。_x000a_ただし、これを回避するために、清池さんの依賴から、ADTは工事日にバックアップを作成し、_x000a_テストしましたが、上記の状況は発生しませんでした。_x000a_-----（添付報告を纏めし）----_x000a_全体のPCを再起動するの場合、_x000a_画処と識別は指定したホストフォルダーからをダウンロードできなくなり、_x000a_300s後で自動に本機の設定が読み込まれます。_x000a_そのため、過去にADTで発生していた問題が修正されました。　（ADCH状況とは異なります）_x000a__x000a_(中文)_x000a_"/>
    <x v="1"/>
    <s v="-"/>
    <s v="-"/>
    <s v="-"/>
    <s v="-"/>
    <s v="-"/>
    <s v="-"/>
    <s v="CLOSE"/>
    <s v="CLOSE"/>
    <e v="#DIV/0!"/>
    <m/>
  </r>
  <r>
    <n v="1641"/>
    <x v="220"/>
    <x v="1"/>
    <x v="11"/>
    <s v="Y許仕明_x000a_C鄭嵎駿_x000a_E王文佑_x000a_J朱峰謀_x000a_K張崇慶"/>
    <s v="機械系"/>
    <s v="BDS"/>
    <x v="1"/>
    <s v="20200617FF　1Br1PosBDSアームクラック発生異常"/>
    <s v="-"/>
    <s v="聯絡設備技術3交代(電氣)後確認到#6 C/V EndPlate脫離並卡在鍊條和鏈輪中間, 導致設備異常停止。_x000a_設備技術(機械)抵達現場, 確認狀況之後將脫離的EndPlate進行復歸及設定作業。_x000a_進行C/V上方碎玻璃掃除作業, 後續在進行試運轉時發現#1P BDS的吸著PAD移動時與C/V Roll有摩擦到的現象。_x000a_◆在進行擺臂的精密檢查時確認到連接擺臂與機械Hand的四角法蘭的焊接處有裂痕, 針對裂縫處實施了氬焊作業。_x000a_※ 作業時有使用真空吸塵器 來吸取焊接作業產生的煙霧。"/>
    <s v="推測BDS動作產生的振動造成了裂縫, 裂縫慢慢變大才會造成這次的異常_x000a_※這次的裂縫較小, BDS 在每次的定修工事日排定的Arm裂縫點檢沒有確認到"/>
    <s v="1.  加強定修工事日點檢。　　　　　　　　　　　　　　　　　　　　　　　　　　　　　　　　　　　　　　　　　　　　　　　　　　　　　　　　　　　　　　　　　　　　　　　　　　　　　　　　　　　　　　　　　　　　　　　　　　　　　　　　　　　　　　　　　　　　　　　　　　　　　　　　　　　　　　　　　　　　　　　　　　　　　　　　　　　　※會先清除擺臂焊接部位的異物再確認有無裂痕。  -設技-  　　　　　　　　　　　　　　　　　　　　　　　　　　　　　　　　　　　　　　　　　　　　　　　　　　　　　　　　　　　　　　　　　　　　　　　　　　　　　　　　　　　　　　　　　　　　　　　　　　　　　　　　　　　　　　　　　　　　　　　　　　　　　　　　　　　　　　　2. 作業中確認振動狀況、若BDS 擺臂的Hand晃動過大則連絡設技並依賴進行　　　　　　　　　　　　　　　　　　　　　　　　　　　　　　　　　　　　　　　　　　　　　　　　　　　　　　　　　　　　　　　　　　　　　　　　　　　　　　　　　　　　　　　　　　　　　　　　　　　　　　　　　　　　　　　　　　　　　　　　　　　　　　　　　　　　　　　　　　精密的診斷。 -製造-"/>
    <s v="初回"/>
    <n v="3.4"/>
    <n v="108"/>
    <n v="0"/>
    <s v="要"/>
    <s v="要"/>
    <s v="要"/>
    <s v="要"/>
    <s v="要"/>
    <s v="-"/>
    <s v="-"/>
    <s v="(日文)_x000a_2008年CF窯で同様の亀裂問題がありました。_x000a_対策書に記載のある“対策済Arm”にADTは全窯更新しているという認識です。_x000a_各窯点検後に、対策済Armかもご確認・連絡をお願いします。_x000a_＜対策版Arm&gt;_x000a_・対策版は下図赤丸の長さが150→200ｍｍへ変更されている。_x000a_・側面の補強板が3.2mmt→4.5mmtになっている。_x000a_(中文)_x000a_"/>
    <x v="0"/>
    <s v="完了"/>
    <s v="完了"/>
    <s v="完了"/>
    <s v="完了"/>
    <s v="-"/>
    <s v="-"/>
    <s v="CLOSE"/>
    <s v="CLOSE"/>
    <n v="1"/>
    <m/>
  </r>
  <r>
    <n v="1642"/>
    <x v="221"/>
    <x v="0"/>
    <x v="6"/>
    <s v="Y許仕明_x000a_C鄭嵎駿_x000a_E王文佑_x000a_J朱峰謀_x000a_K張崇慶_x000a_T陳振遠"/>
    <s v="電氣系"/>
    <s v="位置決め"/>
    <x v="0"/>
    <s v="20200704YF　1BR 引入板揃え動作異常"/>
    <s v="-"/>
    <s v="1BR發生引入板齊作動異常無法引入(異常訊息#1板齊軸1 ERROR，圖一)，在本線進行1BR行先的玻璃捨板_x000a_三交代人員進行板齊電源重新啟動，復歸不能!聯絡事務所人員，事務所指示變更 2BR G6 JC準備，並同 時呼出電氣人員入廠對應_x000a_ 電氣人員到達現場，同時三交代完成 2BR G6  JC採板!_x000a_電氣進行相關確認後，發現為板齊servo AMP電量低下(AMP異常碼：92，圖二)，電氣人員進行電池新品更換後，整備人員進行板齊原點及相關做動確認:結果無異常_x000a_1BR板流測試確認板齊作動狀況_x000a_恢復1﹑2BR G5採板"/>
    <s v="板齊servo AMP電池電量低下_x000a_①電池使用4年1個月，超過壽命管理期限，造成電量低下，_x000a_(交換頻度1回/2年，2016/06開始使用，預定交換日期為2018/06)。_x0009__x000a_②2018年因J2S AMP停產，計畫逐步更新為J4 AMP，但AMP更換LIST漏掉板齊AMP，導致板齊AMP未更新為J4，也造成電池的壽命管理MISS。"/>
    <s v="1.再次全面確認SEVRO AMP電池交換時間是否逾期。_x000a_2.預定2020年底前將板齊AMP更新為J4。_x000a_3.參考日本制度，每年11月11日訂為電池日，檢查電池交換日期。"/>
    <s v="初回"/>
    <n v="67"/>
    <n v="1021"/>
    <n v="0"/>
    <s v="要"/>
    <s v="要"/>
    <s v="要"/>
    <s v="要"/>
    <s v="要"/>
    <s v="要"/>
    <s v="要"/>
    <s v="(日文)_x000a_YFで発生したように、旧タイプ（生産中止品）のサーボアンプのバッテリー交換リストから対象外とされていないか、設技に確認を要請する。_x000a__x000a_(中文)_x000a_"/>
    <x v="0"/>
    <s v="完了"/>
    <s v="完了"/>
    <s v="完了"/>
    <s v="完了"/>
    <s v="完了"/>
    <s v="完了"/>
    <s v="CLOSE"/>
    <s v="CLOSE"/>
    <n v="1"/>
    <m/>
  </r>
  <r>
    <n v="1643"/>
    <x v="222"/>
    <x v="1"/>
    <x v="5"/>
    <s v="T陳振遠"/>
    <s v="機械系"/>
    <s v="切機"/>
    <x v="1"/>
    <s v="20200709GUT　OFF2X軸清掃ブラシ バー切テーブルに衝突異常"/>
    <s v="-"/>
    <s v="於OFF#2 X軸切機的清掃毛刷棒發生碰撞, 造成產線停止_x000a_・確認到現場X軸 切機的清掃毛刷棒脫落, 切機的Table Sheet有損傷　　　　　　　　　　　　　　　　　　　　　　　　　　　　　　　　　　　　　　　　　　　　　　　　　　　　　　　　　　　　　　　　　　　　　　　　　　　　　　　　　　　　　　　　　　　　　　　　　　　　　　　　　　　　　　　　　　　　　　　　　　　　　　　　　　　　　　_x000a_・毛刷棒破損、切機Table破損、Air Hose破裂_x000a_措置内容_x000a_1) 替換毛刷棒(移設OFF#3的部品) _x000a_2) 修補Air Hose破裂的部位_x000a_3) 修補切機Table的部分_x000a_4) 進行刮傷檢查並點檢產線的稼動狀況_x000a_・ 7/10 08:30 設備稼動、確認生產品質後、OFF#2 正常稼動"/>
    <s v="由於AirHose破裂, 導致毛刷的昇降氣壓缸無法正常供氣, X軸切機在移動時切台撞擊下降中的毛刷棒, 造成動作異常。_x000a_1. Airhose過於老舊而發生破損(已使用10年以上) _x000a_2. 進行Air Hose點撿時, 設備構造方面比較難確認。(目視確認)_x000a_3. 構造上, 毛刷棒即使突然掉落也不會影響產線稼動_x000a_・ 構造上, 毛刷棒是依照氣壓缸的Up/Down Sensor來停止作動。"/>
    <s v="1. 定修工事時、點檢全數Air Hose(8月底)_x000a_2. 改善AirHose的點檢方式_x000a_・定修工事時、針對各處使用其他的供氣源來確認有無漏氣(目視+聲音)_x000a_3. 改善設備構造使機台在異常洩漏時可自動停止。(8月底)_x000a_・追加壓力計及壓力S/W、警報, 並改善軟體程式使機台在異常時可自動停止"/>
    <s v="初回"/>
    <n v="77"/>
    <n v="220"/>
    <n v="0"/>
    <s v="-"/>
    <s v="-"/>
    <s v="-"/>
    <s v="-"/>
    <s v="-"/>
    <s v="-"/>
    <s v="要"/>
    <s v="(日文)_x000a_・ブラシシリンダーがUp・Downに関わらずセンサーを検知していない場合は切機が動作しないようにインターロックを追加_x000a_・エアーホースには圧力計、圧力S/Wを追加する（目視点検を可能にする：ケーブルベアー内のチューブ損傷に気付けない）。_x000a_・エアーホース交換_x000a_2013年高砂の類似故障対策_x000a_・ブラシ取り付け方法の変更　2箇所止め → 3箇所_x000a_・ブラシ取り付けボルトの径変更  現状  M6 → M8、M10_x000a_(中文)_x000a_"/>
    <x v="1"/>
    <s v="-"/>
    <s v="-"/>
    <s v="-"/>
    <s v="-"/>
    <s v="-"/>
    <s v="完了"/>
    <s v="CLOSE"/>
    <s v="CLOSE"/>
    <n v="1"/>
    <m/>
  </r>
  <r>
    <n v="1644"/>
    <x v="223"/>
    <x v="0"/>
    <x v="4"/>
    <s v="-"/>
    <s v="檢查系"/>
    <s v="TOM3"/>
    <x v="0"/>
    <s v="20200722EF　TOM3画処12 6Ch-Box故障"/>
    <s v="-"/>
    <s v="17:54 生產中TOM畫處#12 Freeze發生，現場人員切替F1採板後聯絡推進課。_x000a_18:02 人員抵達現場確認畫處＃12檢查狀態為「Idle」，相機電源燈全滅。_x000a_18:15 6CH-BOX更換。_x000a_18:31 更換完畢，產線恢復F9採板。"/>
    <s v="•因6CH-BOX關聯的相機電源指示燈全部熄滅。_x000a_•更換6CH-BOX後相機電源指示燈全亮，確定電源模組損壞。"/>
    <s v="•關於6CH-BOX電源模組，廠商建議壽命為5年。EF窯及其他窯皆已超過使用年限，須定期汰換。_x000a_•本回故障的6CH-BOX電源模組，原訂今年更換，已發注購買。_x000a_•因廠商庫存不足，交期延誤(9月以後)。為避免再發，先更換ZF遊休品。 (※ZF先前使用約4.3年)"/>
    <s v="初回"/>
    <n v="3"/>
    <n v="28.65"/>
    <n v="0"/>
    <s v="情報"/>
    <s v="情報"/>
    <s v="情報"/>
    <s v="情報"/>
    <s v="情報"/>
    <s v="情報"/>
    <s v="情報"/>
    <s v="納期遅延も見越しながら、早めの発注を実施する"/>
    <x v="1"/>
    <s v="-"/>
    <s v="-"/>
    <s v="-"/>
    <s v="-"/>
    <s v="-"/>
    <s v="-"/>
    <s v="CLOSE"/>
    <s v="CLOSE"/>
    <e v="#DIV/0!"/>
    <m/>
  </r>
  <r>
    <n v="1645"/>
    <x v="224"/>
    <x v="0"/>
    <x v="7"/>
    <s v="Y許仕明_x000a_C鄭嵎駿_x000a_E王文佑_x000a_J朱峰謀_x000a_K張崇慶_x000a_T陳振遠"/>
    <s v="機械系"/>
    <s v="C/V"/>
    <x v="2"/>
    <s v="20200729KF　本線増速CVエンドプレート脱落rev.1"/>
    <s v="-"/>
    <s v="人員發現本線ROLL#101左側齒輪軸端擋片脫落導致鏈輪位移，緊急連絡上長_x000a_G/U捨板機械人員進行軸端擋片復歸裝設,16:25裝設完畢_x000a_進行G/U掃除作業  16:45掃除完畢本線H/O捨板_x000a_本線點檢及刮傷檢查(OK)_x000a_恢復採板_x000a_16:00--16:45共捨板45分鐘 (約 1440.24㎡) , 齒輪位移異常約捨板640㎡"/>
    <s v="1.ROLL#101屬本線C/V增速段#3，此驅動段為增、減速運轉的範圍，而軸端Stopper只有 M6*2固定螺絲，並未加裝防鬆脫墊片，在長期運轉下出現鬆脫情況，導致驅動鏈輪偏移。_x000a_2.初期建廠時，固定螺絲未歸類必要塗抹螺絲固定劑。 "/>
    <s v="1. ROLL#101追加防鬆脫墊片及使用中強度型的螺絲固定劑 (EX：LOCTITE 243)_x000a_2. 工事日橫展開點檢，對於增、減速運轉的Roller #97、#98使用M6*2固定的區域，追加防鬆脫墊片及使用中強度型的螺絲固定劑。"/>
    <s v="初回"/>
    <n v="0"/>
    <n v="0"/>
    <n v="0"/>
    <s v="要"/>
    <s v="要"/>
    <s v="要"/>
    <s v="要"/>
    <s v="要"/>
    <s v="要"/>
    <s v="要"/>
    <s v="・設技機械の年間保全（2回/年）を継続する。_x000a_・今の現状について各エリアを点検する。_x000a_・ノルトロックワッシャーとロックタイトを使ってない固定ボルトに対して追加する。"/>
    <x v="0"/>
    <s v="完了"/>
    <s v="完了"/>
    <s v="完了"/>
    <s v="完了"/>
    <s v="完了"/>
    <s v="完了"/>
    <s v="CLOSE"/>
    <s v="CLOSE"/>
    <n v="1"/>
    <m/>
  </r>
  <r>
    <n v="1646"/>
    <x v="225"/>
    <x v="0"/>
    <x v="6"/>
    <s v="-"/>
    <s v="檢查系"/>
    <s v="WI"/>
    <x v="0"/>
    <s v="20200808YF　WI画処PCフリーズ異常"/>
    <s v="-"/>
    <s v="WI發生異常警報，確認HOST畫面，畫處通信中斷。 ( 左上方無黃藍色閃爍 )_x000a_HOST PC重新啟動，狀況無法排除，切替F1採板。 (捨板3分鐘)_x000a_聯絡推進課，經指示切替至畫處PC#1(僅1台)確認，畫面黑屏無法操作，強制PC關閉後再啟動。_x000a_確認HOST已恢復正常通信。 (恢復正常採板)"/>
    <s v="①8/5工事日因PC操作Lag，所以更換ZF遊休PC使用。 (全新品)_x000a_②原因不明。※8/8 PC重新啟動後，觀察至今(8/24)尚未再發。"/>
    <s v="①畫處PC強制關機，重新啟動。_x000a_②回收畫處Log確認，異常發生至PC再啟動後，期間完全無履歷。※為查明原因，後續持續觀察。"/>
    <s v="初回"/>
    <n v="3"/>
    <n v="71.61"/>
    <n v="0"/>
    <s v="情報"/>
    <s v="情報"/>
    <s v="情報"/>
    <s v="情報"/>
    <s v="情報"/>
    <s v="情報"/>
    <s v="情報"/>
    <s v="①WI画処PCとTOM画処PCは同じ型番の物で備品の数量は十分ある。※万が一再発は有りましたら交換できます。_x000a_②交換されたPCの異常原因を調べても分かりませんから引続きON-LINEで使用して再発が有ったら別途判断します。_x000a__x000a_①因WI畫處與TOM畫處PC同一型號，備品數確保充足。※萬一再發可馬上更換。_x000a_②因換下PC將無法調查異常主因，所以擬先維持線上使用，待下次再發再做判斷。"/>
    <x v="1"/>
    <s v="-"/>
    <s v="-"/>
    <s v="-"/>
    <s v="-"/>
    <s v="-"/>
    <s v="-"/>
    <s v="CLOSE"/>
    <s v="CLOSE"/>
    <e v="#DIV/0!"/>
    <m/>
  </r>
  <r>
    <n v="1647"/>
    <x v="226"/>
    <x v="0"/>
    <x v="0"/>
    <s v="推進課"/>
    <s v="檢查系"/>
    <s v="TOM3"/>
    <x v="0"/>
    <s v="20200809JF　TOM3歪14カメラ故障"/>
    <s v="-"/>
    <s v="(8/9) JF窯約10時左右，精查員發現歪#14相機#970欠点多發，無光量異常，通報三交代股長。_x000a_然後18時又再發一回，聯絡推進課及事務所，先準備G6緊急用專採指示書，預定翌日更換。_x000a_(※因JF窯G8採板，異常時1Br.無法切替G6專採，指示書必須更換。)_x000a_(8/10)因J/C進行 1Br. F1專採期間，必須3枚中捨棄1枚，期間共捨板30枚。"/>
    <s v="從#970欠点畫像及發生位置判斷，底下2點經驗判斷應該是相機TAP故障導致。 (※須送廠判)_x000a_①同相機的CMOS的Scan方向同方向的雜訊。_x000a_②故障的位置集中在某一TAP區。(※單台相機CMOS可區分4個TAP區域)"/>
    <s v="①故障相機送修，判斷原因。_x000a_※S/N: 001610 (TOM立上至今，使用約10年)_x000a_※更換相機 S/N: 1041912_x000a__x000a__x000a_"/>
    <s v="初回"/>
    <n v="15"/>
    <n v="85.94"/>
    <n v="0"/>
    <s v="要"/>
    <s v="要"/>
    <s v="要"/>
    <s v="要"/>
    <s v="要"/>
    <s v="－"/>
    <s v="－"/>
    <s v="生技部と別途協議。_x000a_冷修毎の交換は現実的に対応できないし、全数交換の予算も取れない。]_x000a_YFにつては全数交換しない（故障発生のみ）とする。"/>
    <x v="0"/>
    <s v="完了"/>
    <s v="完了"/>
    <s v="完了"/>
    <s v="完了"/>
    <s v="-"/>
    <s v="-"/>
    <s v="CLOSE"/>
    <s v="CLOSE"/>
    <n v="1"/>
    <m/>
  </r>
  <r>
    <n v="1648"/>
    <x v="227"/>
    <x v="1"/>
    <x v="11"/>
    <s v="推進課"/>
    <s v="檢查系"/>
    <s v="TOM3"/>
    <x v="1"/>
    <s v="20200813FF　WIカメラ2波形ノイズ異常"/>
    <s v="-"/>
    <s v="WI Camera#2頻繁發生光量異常、實施WI PC重新啟動。_x000a_連續性發生異常、切替F1進行WI照明掃除及Cable連接部位點檢→仍再發。_x000a_畫處C交換及其他Cable互換→仍再發、判斷為Camera異常。_x000a_工事日　進行Camera交換後、無再發。Camera#２ Noise雜訊再發。_x000a_為了避免強制NG捨板、變更了[最大輝度閾値]判定區間數 3→5。_x000a_0.4T J/C時、更換了Camera#2～8chBOX為止的Cable。後續無再發。"/>
    <s v="過去2016年LF在發生過同様的Camera Noise之後更換Camera有良化、人員根據此情報進行Camera更換但Noise雜訊仍再發, 因此將8chBOX到Camera本體的Cable都更換了。_x000a_後續未再發, 因此斷定為Camera Cable異常。"/>
    <s v="暫定對策_x000a_①WI照明掃除及Cable連接部位點檢②更換畫處PC並與其他Cable的Cable互換③確認Camera Cable連接部位是否有鬆脫→還是有再發, 但頻率沒有之前那麼高了。_x000a_恒久對策_x000a_①更換Camera Cable②變更HostSYSTEM設定內的「最大輝度値閾値」”5”→”2”＝監視強化中③」確認Camera及Cable預備品（LF品拆卸後 另外管理）"/>
    <s v="初回"/>
    <n v="0"/>
    <n v="0"/>
    <n v="0"/>
    <s v="要"/>
    <s v="要"/>
    <s v="要"/>
    <s v="要"/>
    <s v="要"/>
    <s v="－"/>
    <s v="－"/>
    <s v="異常が発生した場合は、これまでの実績を踏まえて、点検手順、交換手順通りに実施する。またAFKの手順も参考に対応する。予備品の確保。"/>
    <x v="0"/>
    <s v="完了"/>
    <s v="完了"/>
    <s v="完了"/>
    <s v="完了"/>
    <s v="-"/>
    <s v="-"/>
    <s v="CLOSE"/>
    <s v="CLOSE"/>
    <n v="1"/>
    <m/>
  </r>
  <r>
    <n v="1649"/>
    <x v="228"/>
    <x v="0"/>
    <x v="0"/>
    <s v="J朱峰謀_x000a_K張崇慶_x000a_T陳振遠"/>
    <s v="電氣系"/>
    <s v="C/V"/>
    <x v="0"/>
    <s v="20200814JF　洗淨機増速コンベアー4サーボアンプ異常"/>
    <s v="-"/>
    <s v="2BR洗淨機發生伺服異常:增速CV 4  警報(圖一)。洗淨機重故障停止。三交代現場確認警報無法RESET。_x000a_確認增速馬達#4 SEROV AMP有異常(異常代碼:888)(圖二)，更換SEROV AMP。_x000a_更換完成，進行板流測試。_x000a_2BR恢復G8正常採板。"/>
    <s v="2BR 洗淨機增速馬達#4 SEROV AMP有異常(異常代碼:888)。_x000a_依照SERVO AMP異常碼對照表需更換AMP對應(圖三)。_x000a_電子零件故障。AMP 2010年熱上使用至今。"/>
    <s v="更換新品SEROV AMP。_x000a_設技電氣與製造佐倉先生和金子先生討論結果:_x000a_因2021冷修該區段有進行G11改造作業_x000a_該區段AMP將全數更新，目前待冷修將其AMP更新_x000a_②因CMOS耗損，且ADT相機已使用超過10年以上，擔心今後故障台數增加，今後冷修對應將另行檢討。_x000a_③定期點檢:利用Gate #97x 精查出監視相機故障，持續進行。"/>
    <s v="初回"/>
    <n v="101"/>
    <n v="40"/>
    <n v="0"/>
    <s v="－"/>
    <s v="－"/>
    <s v="－"/>
    <s v="要"/>
    <s v="要"/>
    <s v="要"/>
    <s v="要"/>
    <s v="サーボアンプの予備品を洗浄機制御盤内に置いて故障再発の時すぐ交換できるようにする。_x000a_將AMP預備品置於洗淨機制御盤內再發生故障時可立即取用更換。"/>
    <x v="1"/>
    <s v="-"/>
    <s v="-"/>
    <s v="完了"/>
    <s v="完了"/>
    <s v="完了"/>
    <s v="完了"/>
    <s v="CLOSE"/>
    <s v="CLOSE"/>
    <n v="1"/>
    <m/>
  </r>
  <r>
    <n v="1650"/>
    <x v="229"/>
    <x v="0"/>
    <x v="4"/>
    <s v="Y許仕明_x000a_C鄭嵎駿_x000a_E王文佑_x000a_J朱峰謀_x000a_K張崇慶"/>
    <s v="機械系"/>
    <s v="C/V"/>
    <x v="2"/>
    <s v="20200831EF　1BrHO跳ね上げCV下部ボルト破損"/>
    <s v="-"/>
    <s v="三交代人員發現1BR 玻璃在H/O處有跳動_x000a_機械進行br H/O點檢,發現下游GATE 底部橫樑固定螺絲鬆脫斷裂造成ROLL高度異常,機械更換更換合金鋼螺絲*12，追加防鬆墊片對應及調整緩衝器對應GATE左右兩側高度_x000a__x000a__x000a_"/>
    <s v="設備技術確認後，H/O下游 GATE 底部橫樑固定螺絲鬆脫導致此回異常的發生。"/>
    <s v="機械內部討論,進行各窯橫展開點檢"/>
    <s v="初回"/>
    <n v="0"/>
    <n v="0"/>
    <n v="0"/>
    <s v="要"/>
    <s v="要"/>
    <s v="要"/>
    <s v="要"/>
    <s v="要"/>
    <s v="－"/>
    <s v="－"/>
    <s v="ショックアブソーバーのタイプによって異なるが、取り外して設定値を確認する。劣化により強度が低下している場合は、設定値の変更、交換を実施する。ショックアブソーバーは衝撃を吸収するものであり、設備を当てて止める部品ではないので、調整、交換時は高さを確認すること。_x000a_"/>
    <x v="0"/>
    <s v="完了"/>
    <s v="完了"/>
    <s v="完了"/>
    <s v="完了"/>
    <s v="-"/>
    <s v="-"/>
    <s v="CLOSE"/>
    <s v="CLOSE"/>
    <n v="1"/>
    <m/>
  </r>
  <r>
    <n v="1651"/>
    <x v="229"/>
    <x v="5"/>
    <x v="18"/>
    <s v="Y許仕明_x000a_C吳學典_x000a_E王文佑_x000a_J朱峰謀_x000a_K張崇慶"/>
    <s v="機械系"/>
    <s v="C/V"/>
    <x v="1"/>
    <s v="20200831OF　循環カレット2BCテールプーリー軸折損停止異常_rev1"/>
    <s v="-"/>
    <s v="「循環C/V#2 Slip檢出」警報發出_x000a_現場確認發現循環B/C的Tail Pully軸有折損，Pully脱落並已停止運轉。連絡設技。_x000a_變更為 含NG採板＜1Br G11 11P-LE、12P-RE、13P-NG（G11 LC RC、及2Br D/S G8.5採板停止)＞設技抵達現場。_x000a_因無預備品, 先以焊接的方式進行折損處修補。完成復歸。"/>
    <s v="【ADCH設技見解】_x000a_推測皮帶過緊導致張力增加→Shaft的回轉阻抗扭力增加→Shaft斷面達到最小 Key部位的扭曲扭力一直變大，受到破斷剪力的影響下發生斷裂。_x000a__x000a_※該B/C全長約40m，也不可全然否認可能在立上時苦於皮帶偏移調整下的結果造成有過緊的現象。"/>
    <s v="●皮帶張力調整適正化_x000a_（※如同上面提到的, 主因 應為皮帶過緊所致, 不過還是有人員建議為了避免應力集中可採用軸承較不易斷裂的 Powerlock固定式構造等改良方案）"/>
    <s v="初回"/>
    <n v="0"/>
    <n v="0"/>
    <n v="1015.6"/>
    <s v="要"/>
    <s v="要"/>
    <s v="要"/>
    <s v="要"/>
    <s v="要"/>
    <s v="－"/>
    <s v="－"/>
    <s v="ADCH対策としては、ベルトの張り過ぎによるものと考えているが、より応力集中が起きにくく、軸が折れにくいパワーロック固定式構造なども改良案を検討することとしている。_x000a_ADTにて点検、調整、ベルトの張り替えを実施する際は、ベルトテンションやプーリの摩耗度合にも注力する。"/>
    <x v="0"/>
    <s v="完了"/>
    <s v="完了"/>
    <s v="完了"/>
    <s v="完了"/>
    <s v="-"/>
    <s v="-"/>
    <s v="CLOSE"/>
    <s v="CLOSE"/>
    <n v="1"/>
    <m/>
  </r>
  <r>
    <n v="1652"/>
    <x v="230"/>
    <x v="0"/>
    <x v="4"/>
    <s v="Y許仕明_x000a_C鄭嵎駿_x000a_E王文佑_x000a_J朱峰謀_x000a_K張崇慶"/>
    <s v="電氣系"/>
    <s v="エアコン"/>
    <x v="2"/>
    <s v="TOM3ブースエアコン異常"/>
    <s v="-"/>
    <s v="早班巡檢聯絡TOM3 BOOTH內溫度28℃_x000a_TOM室溫度偏高因素、將R側入口門開啟對應_x000a_業者重新測試,確認室外機損壞,壓縮機線圈燒毀_x000a_室外機の新品在庫があるため、新品交換実施"/>
    <s v="冷氣長時運轉,導致壓縮機壽命大幅縮短"/>
    <s v="業者建議3年更一次新機,預防異常"/>
    <s v="初回"/>
    <n v="0"/>
    <n v="0"/>
    <n v="0"/>
    <s v="要"/>
    <s v="要"/>
    <s v="要"/>
    <s v="要"/>
    <s v="要"/>
    <s v="－"/>
    <s v="－"/>
    <s v="・運転台数は従来通りとして、故障時には予備機を運転する。_x000a_・工事日で使用空調を予備機と切り替える。_x000a_＜予想起業＞_x000a_YF 20P338 YF窯TOM檢查室分離式冷氣增設及メンテナンス維持更新_x000a_CF 20P369 CF窯TOM檢查室分離式冷氣增設及メンテナンス維持更新_x000a_EF 20P407 EF窯TOM檢查室分離式冷氣增設及メンテナンス維持更新"/>
    <x v="0"/>
    <s v="完了"/>
    <s v="完了"/>
    <s v="完了"/>
    <s v="完了"/>
    <s v="-"/>
    <s v="-"/>
    <s v="CLOSE"/>
    <s v="CLOSE"/>
    <n v="1"/>
    <m/>
  </r>
  <r>
    <n v="1653"/>
    <x v="231"/>
    <x v="0"/>
    <x v="4"/>
    <s v="C鄭嵎駿_x000a_E王文佑_x000a_J朱峰謀_x000a_K張崇慶"/>
    <s v="機械系"/>
    <s v="C/V"/>
    <x v="0"/>
    <s v="20200904EF　本線増速6CV異常（逆転モード改造）rev.1"/>
    <s v="20201002　ADTカムクラッチ方針（COLD）rev.1"/>
    <s v="三交代發現本線增速#6  C/V ROLL無運轉，玻璃堆疊破裂，緊急連絡事務所並進行GUILLOTINE排外捨板後聯絡設備技術協助確認。_x000a_設備技術到場確認,增速6號C/V驅動馬達運轉正常,驅動鍊條連接正常,卻無法驅動ROLL,判斷CAM CLUTCH異常,需進行更換_x000a_機械備品準備完成,開始進行更換作業_x000a__x000a__x000a_"/>
    <s v="Cam Clutch異常導致H/O Gate Roll 全體運轉異常停止導致_x000a_前回更換日期：2019/5/2_x000a_"/>
    <s v="１.次回冷修でカムクラッチレスへ仕様変更にし、トラブル源を排除。_x000a_2.冷修までは暫定的にカムクラッチ（MZ系）を 1回/1.5年定期交換とする。_x000a_3.次回#5カムクラッチ交換時、スプリング強化タイプに交換しテストする。"/>
    <s v="初回"/>
    <n v="60"/>
    <n v="2941.27"/>
    <n v="0"/>
    <s v="－"/>
    <s v="要"/>
    <s v="要"/>
    <s v="要"/>
    <s v="要"/>
    <s v="－"/>
    <s v="－"/>
    <s v="・MZ系（モータ、H/Oゲート1本目）は1.5年毎に定期交換_x000a_・冷修開始は延期されることがあるので冷修待ちとせず、必ず1.5年で交換する。_x000a_・対策として＃5、＃6に逆転モードをT/Pに追加し、工事日・故障時の待ち時間に逆転を数分間行う（ロールは空転するが、操作時には連絡合図を徹底すること）。_x000a_・これによりカムの切替わり不良の予防、不良の正常化を試みれるようにする。_x000a_・先行的にEF #5 or #6にMZ45-SS（スプリング強化タイプ）を設置して評価する。"/>
    <x v="1"/>
    <s v="完了"/>
    <s v="完了"/>
    <s v="完了"/>
    <s v="完了"/>
    <s v="-"/>
    <s v="-"/>
    <s v="CLOSE"/>
    <s v="CLOSE"/>
    <n v="1"/>
    <m/>
  </r>
  <r>
    <n v="1654"/>
    <x v="232"/>
    <x v="1"/>
    <x v="12"/>
    <s v="J朱峰謀_x000a_K張崇慶_x000a_T陳振遠"/>
    <s v="機械系_x000a_電気系"/>
    <s v="洗浄機"/>
    <x v="1"/>
    <s v="20200907GUT　洗浄機3塩酸供給バルブ故障"/>
    <s v="-"/>
    <s v="常日班在進行每日巡檢時、確認到鹽酸濃度異常及鹽酸供給自動閥門故障。_x000a_停止產線並關閉鹽酸閥門、由機械TEAM、電氣TEAM更換外套的自動閥門。_x000a_→　去除配管內殘留的鹽酸並於洗淨作業後進行更換。"/>
    <s v="鹽酸自動供給閥門及球閥在長期使用下故障並造成鹽酸濃度異常。　　　　　　　　　　　　　　　　　　　　　　　　　　　　　　　　　　　　　　　　　　　　　　　　　　　　　　　　　　　　　　　　　　　　　　　　　　　　　　　　　　　　　　　　　　　　　　　　　　　　　　　　　　　　　　　　　　　　　　　　　　　　　　　　　　　　　　　　　　　　　　推測為閥門設備過於老舊"/>
    <s v="該当バルブの定期交換は難しいため、定期パトロールでの点検で異常が   　　　　　　　　　　　　　　　　　　　　　　　　　　　　　　　　　　　　　　　　　　　　　　　　　　　　　　　　　　　　　　　　　　　　　　　　　　　　　　　　　　　　　　　　　　　　　　　　　　　　　　　　　　　　　　　　　　　　　　　　　　　　　　　　　　　見つかった場合交換実施。  　　　　　　　　　　　　　　　　　　　　　　　　　　　　　　　　　　　　　　　　　　　　　　　　　　　　　　　　　　　　　　　　　　　　　　　　　　　　　　　　　　　　　　　　　　　　　　　　　　　　　　　　　　　　　　　　　　　　　　　　　　　　　　　　　　　　　　　　　　　　　　　　　　　　　　　　　　　　　　　　 (現行 - 3交代 パトロール : 1回/組、DT パトロール : 1回/日)"/>
    <s v="初回"/>
    <n v="0"/>
    <n v="0"/>
    <n v="0"/>
    <s v="－"/>
    <s v="－"/>
    <s v="－"/>
    <s v="要"/>
    <s v="要"/>
    <s v="要"/>
    <s v="－"/>
    <s v="塩酸自動供給バルブから液漏れを発見次第、早急に交換を実施する。PVCボールバルブについては定期交換部品に該当しないが、工事日、定修工事で操作した際に不具合があれば交換を実施する。_x000a_薬液は環境事故、設備腐食の原因になるため、定期"/>
    <x v="1"/>
    <s v="-"/>
    <s v="-"/>
    <s v="完了"/>
    <s v="完了"/>
    <s v="完了"/>
    <s v="-"/>
    <s v="CLOSE"/>
    <s v="CLOSE"/>
    <n v="1"/>
    <m/>
  </r>
  <r>
    <n v="1655"/>
    <x v="233"/>
    <x v="0"/>
    <x v="5"/>
    <s v="C鄭嵎駿_x000a_E王文佑_x000a_J朱峰謀_x000a_K張崇慶_x000a_T陳振遠"/>
    <s v="機械系"/>
    <s v="洗浄機"/>
    <x v="0"/>
    <s v="20200915ADTOFF切　OFF切4洗浄機ブラシ過負荷異常"/>
    <s v="-"/>
    <s v="現場人員巡檢發現OFF4洗淨機3上毛刷停止，整備聯絡設計，確認異常碼50過負荷，負荷率約120%。_x000a_機械股長確認為馬達段軸承破損，更換新品軸承後，測試負荷率為20%，交付現場生產。_x000a_上毛刷過負荷異常再發，3上異常毛刷設定不使用並將毛刷上升，避免接觸玻璃。_x000a_確認3上毛刷軸心掛置軸承部位軸心磨損，導致軸承無法有效支撐軸心，軸心兩側有斜角，運轉負荷加大。"/>
    <s v="OFF4 洗淨機立上後並未實施過毛刷驅動部點檢_x000a_毛刷軸心掛置軸承部位磨損，軸套無法有效支撐軸心，導致軸心傾斜，馬達負荷加大。"/>
    <s v="1. OFF4 洗淨機原廠無洗淨機毛刷軸心尺寸，故無購入備品。預計10/E前量測軸心尺寸，購入軸心備品並檢查其他軸心與軸承是否有磨損。排入年度修繕計畫中。_x000a_2. 毛刷伺服異常為輕故障，TAS 設備異常會有全區廣播，OFF則是沒有為了確保OFF 洗淨機發生毛刷伺服異常，人員可以立即進行處置會將OFF 洗淨機毛刷伺服異常輕故障，改為重故障，設備立即停機。"/>
    <s v="初回"/>
    <n v="270"/>
    <n v="0"/>
    <n v="708"/>
    <s v="要"/>
    <s v="要"/>
    <s v="要"/>
    <s v="要"/>
    <s v="要"/>
    <s v="要"/>
    <s v="要"/>
    <s v="洗浄機ブラシが定修工事などの点検項目に入っていない設備（ON-TAS、OFF-TAS、OFF切、簡易洗浄機）の洗い出しを実施する。府測定sている場合は"/>
    <x v="0"/>
    <s v="完了"/>
    <s v="完了"/>
    <s v="完了"/>
    <s v="完了"/>
    <s v="完了"/>
    <s v="完了"/>
    <s v="CLOSE"/>
    <s v="CLOSE"/>
    <n v="1"/>
    <m/>
  </r>
  <r>
    <n v="1656"/>
    <x v="234"/>
    <x v="1"/>
    <x v="8"/>
    <s v="J朱峰謀_x000a_K張崇慶_x000a_T陳振遠"/>
    <s v="電氣系"/>
    <s v="洗浄機"/>
    <x v="1"/>
    <s v="20200921HF　2Br洗浄機塩酸槽駆動CV停止異常rev.1"/>
    <m/>
    <s v="鹽酸Zone#2上游側Spray區間的C/V有異常停止。_x000a_確認到Shaft連結部的Coupling螺栓脫落（5回再発）_x000a_確認該部位的Coupling內部時, 發現Coupling與Key有磨耗。進行Coupling及Key更換。"/>
    <s v="■設備面_x000a_長期使用下、固定Coupling Key的螺栓鬆動導致Key溝槽裡面的Key跑出來,長時間在未確實定位的狀態下稼動, 影響Coupling與Key有磨耗。_x000a_（2017年ON-TAS再稼働之後就沒有更換過了=意味著未經拆解點檢）_x000a_■管理面 _x000a_Coupling部位的螺栓每隔7～8個月進行一次増締、_x000a_但點檢方式不適切。"/>
    <s v="■暫定對策_x000a_　更換Coupling及Key。_x000a_■恒久對策_x000a_　重新審視點檢頻度及點檢方式。_x000a_　a）點檢頻度　  _x000a_　　　有Coupling的位置=鹽酸Zone有10處。其他: 有14處_x000a_　　　鹽酸Zone的點檢頻度: 1回/8個月_x000a_　　　　(確認鹽酸Zone之相關鹽酸移送日程之後實施)_x000a_　　　其他(14處) : 點檢頻度為1回/1年_x000a_　b）點檢方法_x000a_　　　増締時若發現螺栓鬆動則需拆解Coupling並進行內部確認　_x000a_　　    - 製造與設技由2人實施_x000a_    　　- 為了避免點檢出現遺漏、會作成點檢Check Sheet。_x000a_　　　※日常點檢時也須注視驅動Shaft的Coupling動作並確認動作。(確認有無偏心等)"/>
    <s v="再發"/>
    <n v="0"/>
    <n v="0"/>
    <n v="0"/>
    <s v="－"/>
    <s v="－"/>
    <s v="－"/>
    <s v="要"/>
    <s v="要"/>
    <s v="要"/>
    <s v="要"/>
    <s v="ADTは定期的にカップリングの点検を実施しており、増し締めはトルクレンチで管理しているが、トルクレンチ管理方法について各工程で確認する。"/>
    <x v="1"/>
    <s v="-"/>
    <s v="-"/>
    <s v="完了"/>
    <s v="完了"/>
    <s v="完了"/>
    <s v="完了"/>
    <s v="CLOSE"/>
    <s v="CLOSE"/>
    <n v="1"/>
    <m/>
  </r>
  <r>
    <n v="1657"/>
    <x v="234"/>
    <x v="0"/>
    <x v="7"/>
    <s v="C鄭嵎駿_x000a_E王文佑_x000a_J朱峰謀_x000a_K張崇慶"/>
    <s v="機械系"/>
    <s v="C/V"/>
    <x v="0"/>
    <s v="20200921KF　本線ホッパーゲートロール回転異常"/>
    <s v="20201002　ADTカムクラッチ方針（COLD）rev.1"/>
    <s v="起發生多回H/O Gate Roll 下游側兩支ROLL運轉異常變慢導致SMAP耳折異常欠板流入FT_x000a_起發生多回H/O Gate Roll 全體運轉異常停止導致基板堆疊追撞，且頻率有增加的趨勢_x000a_中班後半段本線H/O Gate Roll運轉異常，製造與機械呼出進行異常對應_x000a_機械對應 : 1.本線H/O GATE驅動CHAIN 下游 Rail磨耗嚴重進行電焊修補 (無備品)_x000a_2.本線增速 #7 (H/O Gate)的Cam Clutch（MZ35）更換"/>
    <s v="1.從磨耗狀態研判軌道與鍊輪距離過近所以軌道一直被過度加壓導致磨耗(從下游數來第3支也有稍微磨耗)在軌道磨耗的狀態下導致鍊條偏移，接著鍊輪也受到牽扯連帶下游的2支滾輪也跟著發生回轉不良_x000a_2.Cam Clutch的Cam打滑引起 Gate C/V一時停止"/>
    <s v="1. 下次冷修變更Cam clutch的型式，排除異常原因_x000a_2. 實施驅動鍊條的張力確認與鍊條軌道點檢，1次/半年。_x000a_3.到冷修為止暫定定期更換Cam clutch(MZ系)，1次/1.5年。_x000a_※CF/EF/JF/KF為對象（YF已拆除Cam clutch）"/>
    <s v="初回"/>
    <n v="150"/>
    <n v="4778.6000000000004"/>
    <n v="0"/>
    <s v="－"/>
    <s v="要"/>
    <s v="要"/>
    <s v="要"/>
    <s v="要"/>
    <s v="－"/>
    <s v="－"/>
    <s v="・MZ系（モータ、H/Oゲート1本目）は1.5年毎に定期交換_x000a_・冷修開始は延期されることがあるので冷修待ちとせず、必ず1.5年で交換する。_x000a_・対策として＃5、＃6に逆転モードをT/Pに追加し、工事日・故障時の待ち時間に逆転を数分間行う。これによりカムの切替わり不良の予防・不良の正常化を試みれるようにする。_x000a_・対策としてMZ45-SS（スプリング強化タイプ）をEFの＃5 or ＃6 に入れて評価（KFは冷修でカムクラッチレス化実施）"/>
    <x v="1"/>
    <s v="完了"/>
    <s v="完了"/>
    <s v="完了"/>
    <s v="完了"/>
    <s v="-"/>
    <s v="-"/>
    <s v="CLOSE"/>
    <s v="CLOSE"/>
    <n v="1"/>
    <m/>
  </r>
  <r>
    <n v="1658"/>
    <x v="235"/>
    <x v="4"/>
    <x v="16"/>
    <s v="Y許仕明_x000a_C鄭嵎駿_x000a_E王文佑_x000a_J朱峰謀_x000a_K張崇慶"/>
    <s v="機械系"/>
    <s v="C/V"/>
    <x v="1"/>
    <s v="20200926XF　1Br引き込みCV№3モータ異常"/>
    <m/>
    <s v="0:56　 1Br引入發生異常、0:59　 1Br恢復採板　(捨板3分鐘)_x000a_1:05　 確認INV錯誤碼為「E.RHN」, 請求電氣三交代支援。_x000a_※E.RHN＝馬達過負載遮斷(電子Thermal繼電器"/>
    <s v="馬達剎車塊破損(寫真), 剎車無法解除。"/>
    <s v="・ブレーキレスのモーターへ変更。(現在納品待ち)_x000a_※パッドチェーン停止テスト実施。停止精度等問題なし。_x000a_※手動でのブレーキ解除では発塵のリスクが有る為、モーター型式変更。"/>
    <s v="初回"/>
    <n v="7"/>
    <n v="220"/>
    <n v="1110"/>
    <s v="要"/>
    <s v="要"/>
    <s v="要"/>
    <s v="要"/>
    <s v="要"/>
    <s v="－"/>
    <s v="－"/>
    <s v="ブレーキ仕様の駆動モーターを確認する。_x000a_・電気情報として、過去ZF窯で同様の設備異常発生が発生した際に、ブレーキ仕様モーターのブレーキを使用しないで停止できるようにプログラム改善した経緯あり。_x000a_・全ラインで回路を確認する。"/>
    <x v="0"/>
    <s v="完了"/>
    <s v="完了"/>
    <s v="完了"/>
    <s v="完了"/>
    <s v="-"/>
    <s v="-"/>
    <s v="CLOSE"/>
    <s v="CLOSE"/>
    <n v="1"/>
    <m/>
  </r>
  <r>
    <n v="1659"/>
    <x v="236"/>
    <x v="0"/>
    <x v="3"/>
    <s v="Y許仕明_x000a_C鄭嵎駿_x000a_E王文佑_x000a_J朱峰謀_x000a_K張崇慶"/>
    <s v="機械系"/>
    <s v="C/V"/>
    <x v="0"/>
    <s v="20201007CF　本線橫折機タイミングベルト断裂異常_rev.1"/>
    <m/>
    <s v="工事日作業(其中項目之一，横折時規皮帶點檢時有龜裂狀況，有更換新品)_x000a_17:34　採板開始_x000a_21:33  横吋異常警報發生，三交代人員巡檢發現横折時規皮帶斷裂，聯絡事務所上長及整備人員，並呼出整備人員及設備技術人員對應。_x000a_21:45 Guillotine排外捨板開始。"/>
    <s v="10/7 CF工事日有更換皮帶，疑似備品置放太久劣化品導致不堪使用"/>
    <s v="・預備品在庫時間管理最長:2年。_x000a_・定期壽命管理 (2年-1次)。_x000a_・保管環境的改善。_x000a_　　維持皮帶包裝袋的密封性、並保管在適當的環境當中。_x000a_　　明載入貨日期時間。_x000a_・使用前點檢的周知(補充資料(設技)参照)。"/>
    <s v="初回"/>
    <n v="100"/>
    <n v="2689.8"/>
    <n v="0"/>
    <s v="要"/>
    <s v="要"/>
    <s v="要"/>
    <s v="要"/>
    <s v="要"/>
    <s v="－"/>
    <s v="－"/>
    <s v="保管期限：２年（２年を超えたものは廃棄）を確認する"/>
    <x v="0"/>
    <s v="完了"/>
    <s v="完了"/>
    <s v="完了"/>
    <s v="完了"/>
    <s v="-"/>
    <s v="-"/>
    <s v="CLOSE"/>
    <s v="CLOSE"/>
    <n v="1"/>
    <m/>
  </r>
  <r>
    <n v="1660"/>
    <x v="237"/>
    <x v="0"/>
    <x v="4"/>
    <s v="Y許仕明_x000a_C鄭嵎駿_x000a_E王文佑_x000a_J朱峰謀"/>
    <s v="機械系"/>
    <s v="C/V"/>
    <x v="0"/>
    <s v="20201013EF　本線FT1-3水平駆動チェーン断裂異常"/>
    <m/>
    <s v="三交代採板人員在本線FT取樣時有聽到異音,回報股長進行確認,確認為本線FT1-3驅動鍊條所造成,因尚未影響生產,故先電話聯絡事務所及整備,待常日班上班再進行對應_x000a_整備聯絡機械進行確認,目視鍊條鍊目有鬆動現象,需進行更換.機械確認備品,待製造聯絡更換時間_x000a_事務所連絡,預定三交代10點收率取樣後,即可進行鍊條更換_x000a_本線FT #1-3停止運轉,造成素板偏移,確認為FT1-3水平驅動鍊條已斷裂,本線進行捨板,後因縱裂發生改由Guillotine捨板"/>
    <s v="斷裂的鍊條使用4年4個月(超過使用管理年限3年)_x000a_連接目及左右連接目都出現嚴重磨損，導致最後承受不了張力的荷重而斷裂。"/>
    <s v="斷裂的鍊條使用4年4個月(超過使用管理年限3年)_x000a_連接目及左右連接目都出現嚴重磨損，_x000a_導致最後承受不了張力的荷重而斷裂。"/>
    <s v="初回"/>
    <n v="25"/>
    <n v="778"/>
    <n v="778"/>
    <s v="要"/>
    <s v="要"/>
    <s v="要"/>
    <s v="要"/>
    <s v="要"/>
    <s v="－"/>
    <s v="－"/>
    <s v="斷裂的鍊條使用4年4個月(超過使用管理年限3年)_x000a_連接目及左右連接目都出現嚴重磨損，_x000a_導致最後承受不了張力的荷重而斷裂。"/>
    <x v="0"/>
    <s v="完了"/>
    <s v="完了"/>
    <s v="完了"/>
    <s v="完了"/>
    <s v="-"/>
    <s v="-"/>
    <s v="CLOSE"/>
    <s v="CLOSE"/>
    <n v="1"/>
    <m/>
  </r>
  <r>
    <n v="1661"/>
    <x v="238"/>
    <x v="4"/>
    <x v="16"/>
    <s v="_x000a_J朱峰謀_x000a_K張崇慶"/>
    <s v="機械系"/>
    <s v="SMAP"/>
    <x v="1"/>
    <s v="20201015XF　本線SMAP R側タイミングベルト位置ズレによる動作異常"/>
    <m/>
    <s v="37inch落球樣品接觸R側SMAP後發生素板偏移。人員發現R側SMAP有異樣。（SMAP在未完全回來的狀態下待機）_x000a_更換R側SMAP皮帶、下降用調速閥。"/>
    <s v="・下降用的調速閥無法正常調節, 下降達到最大速度, 推測下降時的衝擊造成時規皮帶位置偏移（跳動）。_x000a_・時規皮帶確認有些微龜裂的痕跡。_x000a_　（時規皮帶在前一回工事日有更換過　2020/9/29）"/>
    <s v="・使用用途可能與調速閥不符, 目前正在和設技一同找尋適用的調速閥。"/>
    <s v="初回"/>
    <n v="16"/>
    <n v="0"/>
    <n v="489.96"/>
    <s v="－"/>
    <s v="－"/>
    <s v="－"/>
    <s v="要"/>
    <s v="要"/>
    <s v="－"/>
    <s v="－"/>
    <s v="日常点検にて動作に不具合がないか確認する。_x000a_スピコンについても交換機歴ばない場合は一度交換を検討してください。"/>
    <x v="1"/>
    <s v="-"/>
    <s v="-"/>
    <s v="完了"/>
    <s v="完了"/>
    <s v="-"/>
    <s v="-"/>
    <s v="CLOSE"/>
    <s v="CLOSE"/>
    <n v="1"/>
    <m/>
  </r>
  <r>
    <n v="1662"/>
    <x v="239"/>
    <x v="1"/>
    <x v="15"/>
    <s v="推進課"/>
    <s v="檢查系"/>
    <s v="TOM3"/>
    <x v="0"/>
    <s v="20201025DF　TOM画処PC17、19フリーズ異常"/>
    <m/>
    <s v="TOM3 PC發出異常警報, HMI採板畫面一片紅,顯示捨板中,畫處PC#17當機約3分後自動解除。隨後在11/10、11/14、11/16、11/22, 畫處PC#17、19發生多次當機。 _x000a_工事日更換 畫處処#17、19本體與C巢。(Off-Line調查原因)"/>
    <s v="【推定原因】主機板異常_x000a_‐應為長期使用過於老舊_x000a_畫處PC是2014年DF3開始使用。DF4冷修更換過硬碟、但主機板並無更換履歷"/>
    <s v="1．画処#17、#19のPC交換（本体、Cドライブ）_x000a_2．PAMの画処#17、19の検出欠点を確認＝正常検出しており問題なし。_x000a_確保畫處PC預備機以利隨時更換_x000a_ -線上使用的主機板已停產, _x000a_　取IF品作為PC預備品, 日後供DF/HF使用。（IF3=12chBOX構成）"/>
    <s v="初回"/>
    <n v="21"/>
    <n v="316"/>
    <n v="0"/>
    <s v="要"/>
    <s v="要"/>
    <s v="要"/>
    <s v="要"/>
    <s v="要"/>
    <s v="－"/>
    <s v="－"/>
    <s v="確保畫處PC預備機以利隨時更換_x000a_ -線上使用的主機板已停產, _x000a_　取IF品作為PC預備品, 日後供DF/HF使用。（IF3=12chBOX構成）"/>
    <x v="0"/>
    <s v="完了"/>
    <s v="完了"/>
    <s v="完了"/>
    <s v="完了"/>
    <s v="-"/>
    <s v="-"/>
    <s v="CLOSE"/>
    <s v="CLOSE"/>
    <n v="1"/>
    <m/>
  </r>
  <r>
    <n v="1663"/>
    <x v="240"/>
    <x v="5"/>
    <x v="19"/>
    <s v="Y許仕明_x000a_C鄭嵎駿_x000a_E王文佑_x000a_J朱峰謀_x000a_K張崇慶_x000a_T陳振遠"/>
    <s v="機械系_x000a_電気系"/>
    <s v="移載設備"/>
    <x v="1"/>
    <s v="20201027NF　ON切移載機NO1ケーブルベア脱落によるケーブル切断"/>
    <m/>
    <s v="ON切NO1移載機發出『昇降　下降位置OVER RUN』警報。現場手動確認, 警報無法重置, 手動移動移載機時發覺Calbeveyor有脱落_x000a_確認到Cableveyor連接到移載機本體的架台有折損, 以及Cableveyor內部配線切斷_x000a_試運転結果在動作等部分並無大問題, 實施自動運轉的採板測試上述運轉時, NO2移載機發生了吸著異常_x000a_原因為NO1移載機被切斷的配線裡面有真空電磁閥配線接錯了;  在確認之前花了不少時間"/>
    <s v="Cableveyor連接到移載機本體的架台有折損, Cable脱落, 脱落後卡在Cableveyor的輔助滾輪上, 導致配線被切斷"/>
    <s v="架台會出現折損, 主要是有一部份未使用6㎜FlatBar補強的關係,至於目前在使用強度上有沒有問題的部分需要再重新確認_x000a_配線錯誤的部分預定由電氣內部重新確認回路的圖面"/>
    <s v="初回"/>
    <n v="1165"/>
    <n v="2.2999999999999998"/>
    <n v="0"/>
    <s v="要"/>
    <s v="要"/>
    <s v="要"/>
    <s v="要"/>
    <s v="要"/>
    <s v="－"/>
    <s v="要"/>
    <s v="NFの設備はADTにはありませんが、日常頻繁に動作するケーブルベア仕様設備（横切機、T/T位置決め機、OFF切機、etc.）については、ボルトの緩みがないかなど工事日で増し締め、点検をお願いします。"/>
    <x v="0"/>
    <s v="完了"/>
    <s v="完了"/>
    <s v="完了"/>
    <s v="完了"/>
    <s v="-"/>
    <s v="完了"/>
    <s v="CLOSE"/>
    <s v="CLOSE"/>
    <n v="1"/>
    <m/>
  </r>
  <r>
    <n v="1664"/>
    <x v="240"/>
    <x v="1"/>
    <x v="12"/>
    <s v="Y許仕明_x000a_C鄭嵎駿_x000a_E王文佑_x000a_J朱峰謀_x000a_K張崇慶_x000a_T陳振遠"/>
    <s v="電氣系"/>
    <s v="移載設備"/>
    <x v="1"/>
    <s v="20201027GUT 洗浄#3 1Pos採板ロボット原点外れ"/>
    <m/>
    <s v="進行G8.5 -&gt; G8.6 JC。_x000a_J/C後由於1Pos PL Changer無法連動, 再次進行G8.6 JC。_x000a_1Pos PL Changer重複發生同樣現象, 手動操作下仍無法正常作動_x000a_電氣Team人員抵達現場, 1Pos PL Changer的軟體確認無異常。_x000a_然後有確認到採板Robot原點跑掉了。_x000a_Robot原點復歸之後, 為了保險起見將PL Changer的原點也進行復歸之後再進行G8.6  J/C, 恢復正常採板。"/>
    <s v="推測原因為J/C時軟體Logic一時出現錯誤導致Robot原點發生偏移。"/>
    <s v="J/C時針對有可能會發生Robot原點偏移的軟體面的部分進行點檢並檢討如何改善軟體_x000a_利用定期工事實施再現性測試, 並確認PL Changer訊號有無異常。"/>
    <s v="初回"/>
    <n v="100"/>
    <n v="0"/>
    <n v="2407"/>
    <s v="－"/>
    <s v="要"/>
    <s v="要"/>
    <s v="要"/>
    <s v="要"/>
    <s v="要"/>
    <s v="要"/>
    <s v="新規世代追加改造の際はマスター書き換えなどに要注意。_x000a_"/>
    <x v="1"/>
    <s v="完了"/>
    <s v="完了"/>
    <s v="完了"/>
    <s v="完了"/>
    <s v="完了"/>
    <s v="完了"/>
    <s v="CLOSE"/>
    <s v="CLOSE"/>
    <n v="1"/>
    <m/>
  </r>
  <r>
    <n v="1665"/>
    <x v="240"/>
    <x v="1"/>
    <x v="5"/>
    <s v="T陳振遠"/>
    <s v="電氣系"/>
    <s v="移載設備"/>
    <x v="1"/>
    <s v="20201117GUT OFF#2振り分けCVサーボ異常rev.1"/>
    <m/>
    <s v="振分C/V Servo異常&quot;警報 發出, 產線停止_x000a_ ③ 時規皮帶張力過強 致使發生 &quot;過負載&quot;_x000a_-&gt; 11/13時規皮帶#1(左側)有異常磨耗, 在更換皮帶時有調整過張力。"/>
    <s v="推測在更換時規皮帶#1時(左側), 為了防止皮帶偏移, 設置時將規皮帶拉得過緊, 導致有2個地方的時規皮帶發生過負載, 終至發出&quot;Servo異常&quot;的警報。"/>
    <s v="1) 工事時確認 時規皮帶有無異常磨耗。 _x000a_2) 在進行時規皮帶更換或張力調整作業時, _x000a_　　-&gt; 將負荷量調至70%以下, 並觀察1週左右。(調整後需確認負荷量有無上昇)_x000a_    -&gt; 若負荷量持續上升, 則需重新調整張力。"/>
    <s v="初回"/>
    <n v="72"/>
    <n v="0"/>
    <n v="560"/>
    <s v="－"/>
    <s v="－"/>
    <s v="－"/>
    <s v="－"/>
    <s v="－"/>
    <s v="要"/>
    <s v="要"/>
    <s v="タイミングベルト交換時とテンション調整作業時、負荷量を70%以下に調整し、約1週間モニタリングするというAFKの対策を参考にする。_x000a_"/>
    <x v="1"/>
    <s v="-"/>
    <s v="-"/>
    <s v="-"/>
    <s v="-"/>
    <s v="完了"/>
    <s v="完了"/>
    <s v="CLOSE"/>
    <s v="CLOSE"/>
    <n v="1"/>
    <m/>
  </r>
  <r>
    <n v="1666"/>
    <x v="241"/>
    <x v="0"/>
    <x v="0"/>
    <s v="Y許仕明_x000a_C鄭嵎駿_x000a_E王文佑_x000a_J朱峰謀_x000a_K張崇慶_x000a_T陳振遠"/>
    <s v="機械系"/>
    <s v="C/V"/>
    <x v="0"/>
    <s v="20201121JF　本線FTCVパッド脱落異常"/>
    <m/>
    <s v="本線FT1-3 PAD CHAIN  PAD有大量脫落狀況，無影響線上採板。_x000a_開始本線捨板，FT斷電開始FT 1-3 PAD CHAIN更換作業。"/>
    <s v="１更換PAD Chain時未預留張力Cylinder 伸長緩衝空間，導致張力惰輪無法有效調節張力，使得pad Chain過鬆而晃動，與週遭鋼構接觸PAD而脫落。_x000a_２機械班人員在點檢過程中，未留意到張力Cylinder已伸長至上限，失去應有的緩衝效果; 且Chain待續伸長後晃動與週遭鋼構接觸"/>
    <s v="更換新Chain對應，更換時將原本長度減短1個鏈目進行安裝，減短後PAD與鋼構距離約12~15mm。運轉測試無干涉狀況"/>
    <s v="初回"/>
    <n v="50"/>
    <n v="1579"/>
    <n v="0"/>
    <s v="要"/>
    <s v="要"/>
    <s v="要"/>
    <s v="要"/>
    <s v="要"/>
    <s v="要"/>
    <s v="要"/>
    <s v="１更換Chain時，緩衝Cylinder需有大於125mm(cylinder行程250mm)的緩衝空間(註)以Chain 容許伸長量為1.5%計算 ;最長 PAD Chain 約為7500mm, 可容許值為≒112.5mm。_x000a_２修繕計畫内加註說明：除原先確認鏈條的張力及磨耗狀況外，追加張力惰輪的位置確認。"/>
    <x v="0"/>
    <s v="完了"/>
    <s v="完了"/>
    <s v="完了"/>
    <s v="完了"/>
    <s v="完了"/>
    <s v="完了"/>
    <s v="CLOSE"/>
    <s v="CLOSE"/>
    <n v="1"/>
    <m/>
  </r>
  <r>
    <n v="1667"/>
    <x v="242"/>
    <x v="0"/>
    <x v="0"/>
    <s v="Y許仕明_x000a_C鄭嵎駿_x000a_E王文佑_x000a_J朱峰謀_x000a_K張崇慶_x000a_T陳振遠"/>
    <s v="電氣系"/>
    <s v="帯電装置"/>
    <x v="2"/>
    <s v="20201123（ADT内共有）　帯電バー破損"/>
    <s v="20201123（ADT内共有）【ADT】ｼｼﾄﾞｽﾀﾁﾗｰ型番＆帯電バー長さ調査201904点検"/>
    <s v="1Br 1P帯電装置異常（トリップ）×2　本日設技にて点検し、端子が腐食していたため交換実施他POSも工事日に確認予定"/>
    <m/>
    <m/>
    <s v="初回"/>
    <n v="0"/>
    <n v="0"/>
    <n v="0"/>
    <s v="要"/>
    <s v="要"/>
    <s v="要"/>
    <s v="要"/>
    <s v="要"/>
    <s v="要"/>
    <s v="要"/>
    <s v="各工程でJF同様の不具合があれば、点検内容に「異常あり」と記載する。_x000a_電流値が上昇してきた場合、配線断裂やBar本体のCrack等の問題を早期発見できる記録表に電流値も追加する。_x000a_帯電装置AMPにはカタログの通り、過電流検知時に外部へ出力する機能がありますので、この出力をPLC側で受けて、異常警報が出力できる。_x000a_暫定で1mA管理で現場から情報が上がるように検討をお願いします。_x000a_※一番心配しているのは配線が切れかかっていて火災になることや、紙への電着が低下していて不具合が多発することを未然に防止する。"/>
    <x v="0"/>
    <s v="完了"/>
    <s v="完了"/>
    <s v="完了"/>
    <s v="完了"/>
    <s v="完了"/>
    <s v="-"/>
    <s v="CLOSE"/>
    <s v="CLOSE"/>
    <n v="0.8571428571428571"/>
    <m/>
  </r>
  <r>
    <n v="1668"/>
    <x v="243"/>
    <x v="0"/>
    <x v="6"/>
    <s v="Y許仕明_x000a_C鄭嵎駿_x000a_E王文佑_x000a_J朱峰謀_x000a_K張崇慶_x000a_T陳振遠"/>
    <s v="機械系"/>
    <s v="BCP"/>
    <x v="2"/>
    <s v="20201208YF　1BRバーコードインク漏れ異常"/>
    <m/>
    <s v="整備人員在工事日停機復歸時，發現BCD有油墨洩漏情況(圖一)，立即連絡上長，並進行相關油墨清除!_x000a_確認異常漏墨為循環PUMP組內的供給幫浦頭零件組膜片破損導致"/>
    <s v="循環PUMP組內的供給幫浦頭零件組膜片破損(循環PUMP組前回更換日期:2019/5/20)_x000a_"/>
    <s v="業者建議可1.5年單獨針對供給﹑回收幫浦頭進行更換"/>
    <s v="初回"/>
    <n v="0"/>
    <n v="0"/>
    <n v="0"/>
    <s v="要"/>
    <s v="要"/>
    <s v="要"/>
    <s v="要"/>
    <s v="要"/>
    <s v="要"/>
    <s v="-"/>
    <s v="各工程調査の結果、YFだけがインク漏れが発生してている。ダイヤフラム弁は消耗品としてメーカが推奨とする1.5年/回とする。_x000a_CF、EFはインクは漏れていないが定期交換を実施している一方で、JF、KF、TASにおいては手ダイヤフラムポンプの定期交換も実施していない状況であるため、ポンプ劣化の要因を調査依頼する。_x000a_また工程ごとに対応が異なっている部分については統一することが望ましいので要検討。"/>
    <x v="0"/>
    <s v="完了"/>
    <s v="完了"/>
    <s v="完了"/>
    <s v="完了"/>
    <s v="完了"/>
    <s v="-"/>
    <s v="CLOSE"/>
    <s v="CLOSE"/>
    <n v="1"/>
    <m/>
  </r>
  <r>
    <n v="1669"/>
    <x v="244"/>
    <x v="4"/>
    <x v="16"/>
    <s v="Y許仕明_x000a_C鄭嵎駿_x000a_E王文佑_x000a_J朱峰謀_x000a_K張崇慶_x000a_T陳振遠"/>
    <s v="機械系"/>
    <s v="T/T"/>
    <x v="1"/>
    <s v="20201216XF 5Posターンテーブル動作異常"/>
    <m/>
    <s v="5Pos　P/L仕上時發生Trun Table Over Run。_x000a_現場確認在途中異常停止。※在T/T正轉動作下 異常停止_x000a_發現T/T車輪的軸Pin已近脫落狀態(圖1), 開始進行復歸作業。_x000a_另外也一併預防性更換回收幫浦頭(同NG幫浦頭同期品)"/>
    <s v="T/T車輪 軸Pin上面焊接的固定板脫落, 導致Pin已近脫落狀態; T/T在軸Pin快脫離的狀態下 回轉, 與mechanical stopper(OverRun用)發生碰撞後停止作動。_x000a_車輪軸Pin固定板的脫落原因不明, 推測T/T回轉時的震動也有引發焊接處斷裂的疑慮。_x000a_※該設備自XF1開始使用至今_x000a_※相較於4P, 5P回轉時的振動較大。_x000a_馬達額定電流為14.0A, 4P_2.9A/5P_3.8A 相對來說5P稍高。"/>
    <s v="・軸Pin與固定板焊接斷裂的部分進行重新焊接後復歸。_x000a_・5P振動較大的部分, 預定下回工事日針對車輪的走行軌道進行點檢・清掃"/>
    <s v="初回"/>
    <n v="0"/>
    <n v="0"/>
    <n v="0"/>
    <s v="要"/>
    <s v="要"/>
    <s v="要"/>
    <s v="要"/>
    <s v="要"/>
    <s v="要"/>
    <s v="-"/>
    <s v="要請負責該項設備的擔當確實進行點檢。_x000a_本件事T/T車輪部的軸Pin端部焊接有固定用的Plate，但是焊接脫落，導致Pin掉落打到機械止動器發生不具和。_x000a_　對象設備_x000a_　　包裝：T/T設備(含TAS)_x000a_　　點檢：軸Pin端部有焊接固定用Plate_x000a_　　方法：為了不要漏掉點檢，請將設備追加至點檢LIST上。點檢後，_x000a_　　　　　請拍照作為紀錄。期限：3月31日"/>
    <x v="0"/>
    <s v="完了"/>
    <s v="完了"/>
    <s v="完了"/>
    <s v="完了"/>
    <s v="完了"/>
    <s v="-"/>
    <s v="CLOSE"/>
    <s v="CLOSE"/>
    <n v="1"/>
    <m/>
  </r>
  <r>
    <n v="1670"/>
    <x v="245"/>
    <x v="5"/>
    <x v="18"/>
    <s v="Y許仕明_x000a_C鄭嵎駿_x000a_E王文佑_x000a_J朱峰謀_x000a_K張崇慶"/>
    <s v="系統系"/>
    <s v="RMS"/>
    <x v="1"/>
    <s v="20201222OF　RMSフリーズに起因するACE停止異常rev1"/>
    <m/>
    <s v=" 发生「TOM3速度差异常」「WI Pulse同期异常」。制品切出停止，开始舍板。包装制御盘室ACE的画面弹出故障通知。（内容不明）_x000a_在对ACE（#2使用中）进行重启的过程中开机画面卡住了。_x000a_ATSC担当者联络表示无法远程连接RMS，在确认RMS PC时硬盘显示灯闪烁。显示器画面黑屏、鼠标的光标操作迟钝。_x000a_怀疑是RMS的问题，按住PC电源键进行强制重启。14:21 又将ACE从#1切替回#2（恢复成一开始的情况）"/>
    <s v="推测是RMS的硬盘发生了某种异常导致ACE无法连接RMS。ACE⇔RMS间的文件无法同步，ACEWindows的内存使用量增加，导致ACE停止。_x000a_※RMS,ACE的切替是按半年一次来实施的，上一回是2020年10月。"/>
    <s v="调查RMS的硬盘有没有问题，以及准备备品进行切替。（下回工事日）"/>
    <s v="初回"/>
    <n v="62"/>
    <n v="2140"/>
    <n v="0"/>
    <s v="要"/>
    <s v="要"/>
    <s v="要"/>
    <s v="要"/>
    <s v="要"/>
    <s v="-"/>
    <s v="-"/>
    <s v="RMSのHDD問題有無調査するようなので情報があれば共有しますが、異常発生の際はおよびバックアップを取って新品に切り替えしてください。"/>
    <x v="0"/>
    <s v="完了"/>
    <s v="完了"/>
    <s v="完了"/>
    <s v="完了"/>
    <s v="-"/>
    <s v="-"/>
    <s v="CLOSE"/>
    <s v="CLOSE"/>
    <n v="1"/>
    <m/>
  </r>
  <r>
    <n v="1671"/>
    <x v="246"/>
    <x v="0"/>
    <x v="3"/>
    <s v="Y許仕明_x000a_C鄭嵎駿_x000a_E王文佑"/>
    <s v="機械系"/>
    <s v="SMAP"/>
    <x v="0"/>
    <s v="20201225CF　本線SMAPシリンダー固定軸断裂"/>
    <m/>
    <s v="有發生引入横寸異常警報，為RE部位的欠板；判斷可能跟設備干涉有關，故進行現場設備確認。_x000a_持續觀察發現右側SMAP的待機位置較低的發生情況，頻率有變高的趨勢，故有進行手動1 CYCLE後，待機位置可回復到正常水平位置。由於發生頻度變為每3枚1次。_x000a_發現SMAP的氣壓缸固定軸下游側有斷裂的情況，須進行更換。_x000a_機械協助人員到場，開始協助更換右側SMAP氣壓缸。"/>
    <s v="初步判定為SMAP氣壓缸的固定軸卡死，造成斷裂異常_x000a_1、軸心與固定座都是Fe(不給油Type)，沒有潤滑導致軸心卡住滑動困難，研判初期可能先出現裂痕，最後軸心不堪負荷而扭斷｡_x000a_2、導入安裝時，軸心固定不佳就出現滑動性不佳嗎? (次回工事日點檢)。"/>
    <s v="1、Cylinder軸心的固定座Type變更追加有軸套。_x000a_2、SMAP年度修繕計畫(1次/6個月)--維持不變。_x000a_ ※但是追加軸心磨損有無的點檢及追加潤滑實施。_x000a_3、次回CF工事日點檢 (右側Cylinder手動點檢軸心滑動性)。"/>
    <s v="初回"/>
    <n v="130"/>
    <n v="415.35"/>
    <n v="0"/>
    <s v="要"/>
    <s v="要"/>
    <s v="要"/>
    <s v="-"/>
    <s v="-"/>
    <s v="-"/>
    <s v="-"/>
    <s v="同一機構のYF、EFにおいては、CF同様の対策を実施する。ブッシュを取り付けても定期的な給脂で管理すること。"/>
    <x v="0"/>
    <s v="完了"/>
    <s v="完了"/>
    <s v="-"/>
    <s v="-"/>
    <s v="-"/>
    <s v="-"/>
    <s v="CLOSE"/>
    <s v="CLOSE"/>
    <n v="1"/>
    <m/>
  </r>
  <r>
    <n v="1672"/>
    <x v="247"/>
    <x v="0"/>
    <x v="4"/>
    <s v="Y許仕明_x000a_C鄭嵎駿_x000a_E王文佑_x000a_J朱峰謀_x000a_K張崇慶_x000a_T陳振遠"/>
    <s v="電氣系"/>
    <s v="バーコード"/>
    <x v="2"/>
    <s v="20201227　EF窯2BrBC現物ID重複異常"/>
    <s v="20201227EF　2BrBC現物ID重複異常"/>
    <s v="OFF切4でNEW0125259（G6→G5；BC消し流動）生産時、バーコードID重複異常が発生。マニュアル通りに設備内の基板を廃棄処理したとき、素板基板2枚に同じBCID№を発見（現物保管）した。既に設備内の基板はBCを消しているため、同一IDが3枚あることが判明。"/>
    <s v="補足資料参照_x000a_發生原因有可能是條碼機的印字指令未被更新, 但這個部分因Local側的詳細警報出力被Reset 所以無法調查。_x000a_而條碼機在ID重複時 有發出異常警報, 這應該是因為條碼機異常時 PLC傳輸過來的受信ID 未正常更新。"/>
    <s v="現狀EF窯發生異常時只會有警報出力。會再進行捨板改造。_x000a_CF窯回路確認過有問題, 會再進行修正。"/>
    <s v="初回"/>
    <n v="0"/>
    <n v="0"/>
    <n v="0"/>
    <s v="要"/>
    <s v="要"/>
    <s v="要"/>
    <s v="要"/>
    <s v="要"/>
    <s v="要"/>
    <s v="-"/>
    <s v="讀取異常強制採板_x000a_此式樣在讀取異常(Error）或讀取不一致時 還是會採板。_x000a_可正常讀取但不一致的硝子 會有ID重複等問題, 應確實捨板。_x000a_・當BC Reader讀入的BC內容 與PLC傳輸過來的指示不一致時會有警報發報、該基板會被強制廢棄。_x000a_基本上 製造會以捨板的方式下去運用。讀取Error多發時會取樣並以Handy Reader確認是否可讀取, 並經過事務所判斷能否正常使用。_x000a_→よって、読み取り異常品を採板した場合は、必ずOFF切後にTAS検査流動とする。_x000a_※Reader読み取り異常と、不一致が現状同じ、”ﾊﾞｰｺｰﾄﾞﾘｰﾀﾞｰ異常”で出力されているので、読み取りError異常と不一致異常の警報に分けて出力する。_x000a_※TASは警報名称の識別が明確であることを確認する。"/>
    <x v="0"/>
    <s v="完了"/>
    <s v="完了"/>
    <s v="完了"/>
    <s v="完了"/>
    <s v="完了"/>
    <s v="-"/>
    <s v="CLOSE"/>
    <s v="CLOSE"/>
    <n v="1"/>
    <m/>
  </r>
  <r>
    <n v="1673"/>
    <x v="248"/>
    <x v="4"/>
    <x v="16"/>
    <s v="Y許仕明_x000a_C鄭嵎駿_x000a_E王文佑_x000a_J朱峰謀_x000a_K張崇慶_x000a_T陳振遠"/>
    <s v="機械系"/>
    <s v="油圧P"/>
    <x v="3"/>
    <s v="20210107XF　本線油圧ポンプ異常停止"/>
    <m/>
    <s v="採板中、油壓Pump異常停止（過負載異常　33.13A、116.6V　（正常在30A 左右推移）_x000a_設技點檢馬達部位時確認到軸部位有偏芯的現象（Casing也有磨耗產生鐵粉）　⇒　開始進行馬達更換作業_x000a_※板裂或橫折欠板在馬達更換時無法在本線捨板, 所以改由Guillotine・S－END處理。"/>
    <s v="Chain Coupling長年在未確實Grease給脂的狀態下持續使用的結果、Grease乾枯變硬且鍊條也有鏽蝕的現象。_x000a_鏈條 失去原本的彈性度之後 間隙變小。 鏈輪・培林外圈產生摩耗, 甚至造成馬達軸部偏芯。_x000a_補充：該馬達自2013年起使用了7年、期間未進行給脂"/>
    <s v="這次的Chain Coupling的使用說明書上面有明確記載需_x000a_「每年補充Grease」、日後會以1回/年的頻度進行保養。"/>
    <s v="初回"/>
    <n v="0"/>
    <n v="0"/>
    <n v="0"/>
    <s v="要"/>
    <s v="要"/>
    <s v="要"/>
    <s v="要"/>
    <s v="要"/>
    <s v="-"/>
    <s v="-"/>
    <s v="「每年補充Grease」、日後會以1回/年的頻度進行保養。"/>
    <x v="0"/>
    <s v="完了"/>
    <s v="完了"/>
    <s v="完了"/>
    <s v="完了"/>
    <s v="-"/>
    <s v="-"/>
    <s v="CLOSE"/>
    <s v="CLOSE"/>
    <n v="1"/>
    <m/>
  </r>
  <r>
    <n v="1674"/>
    <x v="249"/>
    <x v="0"/>
    <x v="6"/>
    <s v="Y許仕明_x000a_C鄭嵎駿_x000a_E王文佑_x000a_J朱峰謀_x000a_K張崇慶"/>
    <s v="機械系"/>
    <s v="P詰め機"/>
    <x v="2"/>
    <s v="20210129YF　（ADT内共有）1POS Ｐ詰機シリンダー油漏れ"/>
    <m/>
    <s v="今日人員進行設備巡檢(14:30)時，發現1POS P詰機油壓缸漏油(漏油寫真如下)聯絡設備技術人員立會確認後，需進行油壓缸更換(預計2~3小時)_x000a_預計作業時間：15:30~18:30"/>
    <s v="油壓缸前回更換時間：2013.12.12（7年1か月）"/>
    <s v="経年劣化？"/>
    <s v="初回"/>
    <n v="0"/>
    <n v="0"/>
    <n v="0"/>
    <s v="要"/>
    <s v="要"/>
    <s v="要"/>
    <s v="-"/>
    <s v="-"/>
    <s v="-"/>
    <s v="-"/>
    <s v="各窯、各POSは点検してください。Cylinderの耐用年数、使用頻度に応じて交換を検討してください。"/>
    <x v="0"/>
    <s v="完了"/>
    <s v="完了"/>
    <s v="-"/>
    <s v="-"/>
    <s v="-"/>
    <s v="-"/>
    <s v="CLOSE"/>
    <s v="CLOSE"/>
    <n v="1"/>
    <m/>
  </r>
  <r>
    <n v="1675"/>
    <x v="250"/>
    <x v="0"/>
    <x v="0"/>
    <s v="J朱峰謀_x000a_K張崇慶_x000a_T陳振遠"/>
    <s v="機械系"/>
    <s v="紙巻機"/>
    <x v="2"/>
    <s v="20210201JF　（ADT内共有）2BR紙卷機紙送りローラー減速機異常"/>
    <m/>
    <s v="2BR準備進行G8 J/C G7.5作業準備。_x000a_ 2BR 紙卷機發生卡紙狀況，三交代進行排除時，切刀部出口皮帶無法順利將合紙送出，切替1BR G8專採，聯絡整備協助確認。_x000a_整備到場確認發現切刀前送紙ROLL部伺服馬達有運轉，但該聯軸器與切刀前送紙ROLL沒有被驅動，聯絡機械到場對應。_x000a_機械確認切刀前送紙ROLL部伺服馬達減速機與聯軸器有空轉狀況，重新鎖緊聯軸器仍無效。更換伺服馬達減速機與聯軸器對應。"/>
    <s v="待機械確認原因後,再行聯絡_x000a_該減速機無更換紀錄　使用前間:2010.05使用至今_x000a_泉製切刀前送紙ROLL部伺服馬達減速機異常發生位置。"/>
    <s v="待機械確認原因後,再行聯絡"/>
    <s v="初回"/>
    <n v="0"/>
    <n v="33.9"/>
    <n v="0"/>
    <s v="-"/>
    <s v="-"/>
    <s v="-"/>
    <s v="要"/>
    <s v="要"/>
    <s v="要"/>
    <s v="-"/>
    <s v="待機械確認原因後,再行聯絡"/>
    <x v="1"/>
    <s v="-"/>
    <s v="-"/>
    <s v="完了"/>
    <s v="完了"/>
    <s v="完了"/>
    <s v="-"/>
    <s v="CLOSE"/>
    <s v="CLOSE"/>
    <n v="1"/>
    <m/>
  </r>
  <r>
    <n v="1676"/>
    <x v="251"/>
    <x v="1"/>
    <x v="8"/>
    <s v="Y許仕明_x000a_C鄭嵎駿_x000a_E王文佑_x000a_J朱峰謀_x000a_K張崇慶"/>
    <s v="機械系"/>
    <s v="採板設備"/>
    <x v="1"/>
    <s v="20210203HF　2Br反転ロボット1Bバランサユニットロッド部折損異常"/>
    <m/>
    <s v=" 3交代作業者Aはパトロールl時に反転機の周辺で普段とは違う音がしたので、反転機部を確認を行ったところ、反転機1BのL軸に設置されているバランサユニットの軸端部が折損しており、ロボットの動作中にL軸とバランサユニットが衝突し音が出ていた。_x000a_設備技術ではバランサユニットをL軸にテープにてに固定を実施。_x000a_負荷率がいきなり増加する可能性があることからバランサユニットの交換を決定。"/>
    <s v="長期使用による摩耗で折損した可能性もある。（ロッド動作が上下の動きの他に、前後に動く程摩耗していたと推測。ロット下部に鉄粉が落ちていた）_x000a_ロボット型式: YR-UP350N-A10_x000a_バランサユニット形式: HW9170742-B_x000a_※当該ロボットは2009年2月から使用品"/>
    <s v="暫定対策　_x000a_　明確な原因がわからない状態なので、下記の定期点検から状態を確認 (全窯共通)_x000a_　イ) 点検頻度　 _x000a_　　　1回/月(定修工事)頻度で点検_x000a_　ロ)点検方法_x000a_　　　外部変形および異常点の確認（ガタ確認）_x000a_       下部の鉄粉有無_x000a_   ハ)開始日 : 2月定修工事~"/>
    <s v="初回"/>
    <n v="49"/>
    <n v="1624"/>
    <n v="0"/>
    <s v="-"/>
    <s v="要"/>
    <s v="要"/>
    <s v="要"/>
    <s v="要"/>
    <s v="要"/>
    <s v="-"/>
    <s v="（安川見解）_x000a_バランサーのシャフトは、5006(Oilless bearing)を２個使用して、出/戻りを行っている。工場出荷時のバランサーのシャフト径はφ28。_x000a_5006のオイルレスベアリングの摩耗、シャフトの摩耗が発生した時は、ガタが発生するため、他に同型式のロボットがある場合は、今回交換を行ったバランサーと比較できる。"/>
    <x v="1"/>
    <s v="完了"/>
    <s v="完了"/>
    <s v="完了"/>
    <s v="完了"/>
    <s v="完了"/>
    <s v="-"/>
    <s v="CLOSE"/>
    <s v="CLOSE"/>
    <n v="1"/>
    <m/>
  </r>
  <r>
    <n v="1677"/>
    <x v="252"/>
    <x v="0"/>
    <x v="3"/>
    <s v="Y許仕明_x000a_C鄭嵎駿_x000a_E王文佑_x000a_J朱峰謀_x000a_K張崇慶"/>
    <s v="機械系"/>
    <s v="H/0 Br"/>
    <x v="0"/>
    <s v="20210226CF（ADT内共有）1Brホッパー上流側ゲート開閉異常"/>
    <m/>
    <s v="良品捨板中”警報發生，三交代/整備確認1BR H/O無法關閉。_x000a_設備技術(電氣/機械)更換電磁閥後恢復正常開關。"/>
    <s v="設備技術確認後，電磁閥的內部Piston斷裂導致作動不良，導致此回異常的發生。"/>
    <s v="目前原因:不明(使用約7個月)，聯絡SMC協助確認中"/>
    <s v="初回"/>
    <n v="10"/>
    <n v="0"/>
    <n v="0"/>
    <s v="要"/>
    <s v="要"/>
    <s v="要"/>
    <s v="要"/>
    <s v="要"/>
    <s v="-"/>
    <s v="-"/>
    <s v="聯絡SMC協助確認中"/>
    <x v="0"/>
    <s v="完了"/>
    <s v="完了"/>
    <s v="完了"/>
    <s v="完了"/>
    <s v="-"/>
    <s v="-"/>
    <s v="CLOSE"/>
    <s v="CLOSE"/>
    <n v="1"/>
    <m/>
  </r>
  <r>
    <n v="1678"/>
    <x v="253"/>
    <x v="1"/>
    <x v="5"/>
    <s v="T陳振遠"/>
    <s v="機械系"/>
    <s v="タイミングベルト"/>
    <x v="1"/>
    <s v="20210301GUT OFF#2 振分コンベアー異常報告"/>
    <s v="20210301GUT OFF#2 振分コンベアー異常報告OFF切CVプーリ芯出しついて"/>
    <s v="振分C/V払い出し異常のアラームが繰り返し発生_x000a_　・過負荷 - 200以上_x000a_　・ベルトの駆動がスムーズではない"/>
    <s v="振分C/V #2(中央)のベルトプリーベアリングの長期使用による老朽化(4年以上使用)によって、ベアリングが摩耗し偏りが生じた。この時プーリーのガイド部と接触した事により過負荷が発生したと思われる。　"/>
    <s v=" 交換周期(1回/4年)を設定して全数交換実施(設備Tと協議済み)　。_x000a_又、T.P画面のサーボの負荷率のアラーム設定、200が15秒以300が5秒以上でアラームを発生させるようにした。"/>
    <s v="初回"/>
    <n v="122"/>
    <n v="0"/>
    <n v="448"/>
    <s v="-"/>
    <s v="-"/>
    <s v="-"/>
    <s v="-"/>
    <s v="-"/>
    <s v="-"/>
    <s v="要"/>
    <s v="・COLD横切機のプーリーについても点検方法、交換頻度について確認してください。_x000a_・OFF切においては冷修工事という定義がありませんので、ベルトに不具合が発生した場合はプーリーの交換も念頭に実施してください。_x000a_・AFK は1回/4年交換するという対策になっていますが、生産ライン数、ベルト本数、プーリー個数で判断すると現実的な数量ではないため、負荷率、錆、異音、偏芯、ベルトテンション、ベルトの偏り、ガラス荷重負荷の状態なども考慮してください。"/>
    <x v="1"/>
    <s v="-"/>
    <s v="-"/>
    <s v="-"/>
    <s v="-"/>
    <s v="-"/>
    <s v="完了"/>
    <s v="CLOSE"/>
    <s v="CLOSE"/>
    <n v="1"/>
    <m/>
  </r>
  <r>
    <n v="1679"/>
    <x v="254"/>
    <x v="0"/>
    <x v="6"/>
    <s v="Y許仕明_x000a_C鄭嵎駿_x000a_E王文佑_x000a_J朱峰謀_x000a_K張崇慶"/>
    <s v="機械系"/>
    <s v="C/V本線"/>
    <x v="0"/>
    <s v="20210307YF　本線#58~64 CV停止異常"/>
    <m/>
    <s v="三交代股長巡檢時，發現本線MAIN LINE ROLL #58-#64停止異常。_x000a_ GUILLOTINE捨板，設備技術人員進行異常原因確認及對應。"/>
    <s v="1.Main Line Shaft驅動鏈輪的固定螺絲鬆脫，鏈輪位移從鍵槽滑脫空轉造成傳動不能。_x000a_※定期點檢有，前回2020/11/17 (點檢頻度 : 1回/半年)_x000a_2.鏈輪固定螺絲鎖付沒有使用螺絲固定劑進行固定，造成運轉中固定螺絲鬆脫。"/>
    <s v="1.鏈輪固定螺絲塗抹固定劑後鎖付，其餘再增締_x000a_2.相關設備點檢並重新上固定膠。_x000a_予防処置_x000a_1.現場全數相關設備點檢並重新上固定膠。_x000a_2.鏈輪兩側追加固定環，避免鏈輪位移(第二道保險)。"/>
    <s v="初回"/>
    <n v="145"/>
    <n v="3578"/>
    <n v="0"/>
    <s v="要"/>
    <s v="要"/>
    <s v="要"/>
    <s v="要"/>
    <s v="要"/>
    <s v="-"/>
    <s v="-"/>
    <s v="定期パトロールで回転不良、速度差がないか改めて点検を実施する。_x000a_各課の担当者会議にて点検状況を共有する。"/>
    <x v="0"/>
    <s v="完了"/>
    <s v="完了"/>
    <s v="完了"/>
    <s v="完了"/>
    <s v="-"/>
    <s v="-"/>
    <s v="CLOSE"/>
    <s v="CLOSE"/>
    <n v="1"/>
    <m/>
  </r>
  <r>
    <n v="1680"/>
    <x v="255"/>
    <x v="1"/>
    <x v="8"/>
    <s v="C鄭嵎駿_x000a_E王文佑_x000a_J朱峰謀_x000a_K張崇慶_x000a_T陳振遠"/>
    <s v="電氣系"/>
    <s v="採板設備"/>
    <x v="1"/>
    <s v="20210312HF　反転移載ロボットS軸サーボエンコーダ異常"/>
    <m/>
    <s v="2Br反轉機2A異常停止(警報内容:Reversing~Transportation Reversing Robot 2A Alarm（反轉~搬送反轉Robot2A異常） )。_x000a_20:15 三交代作業員抵達2Br反轉機進行現場確認。懷疑是吸著異常、先將中置台上的玻璃強制廢棄、後續將電源從OFF狀態切成電源ON但無法供電。 _x000a_20:40  Robot控制盤電源進行RESET、原點復歸(Teaching Mode)並恢復稼働, 但仍有異常再發。 (警報内容: 1326 / Robot1 [S-URBT] / DEFECTIVE ENCODER ABSOLUTE DATA（1326 Robot1 [S-URBT] 不良Encorder絶對DATA）)_x000a_21:20  依照異常時的對應方式進行原點復歸手動操作(Teaching Mode)、仍有異常再發。_x000a_22:10  電氣的3交代人員判斷為S軸Encorder異常並進行更換(與出勤後的電氣整備人員一同對應)。"/>
    <s v="手動操作下仍無法取得Robot數值（S軸）、_x000a_由於無法正常動作、判斷為伺服馬達Encorder異常。_x000a_再加上這Robot自HF建設時開始使用、一直到發生異常為止這S軸的Encorder皆無任何_x000a_更換履歷、所以也有可能是S軸Encorder内部零件在長期使用下出現異常(劣化)。_x000a_（AFK人員確認過Encorder內部, 不過並無粉塵, 培林亦無特別異常之處。）_x000a_※此Robot的出廠日期為2006年, 2012年從高砂移管給HF使用。"/>
    <s v="■暫定對策_x000a_為了釐清異常原因, 有依賴Robot廠商（安川）針對異常Encorder進行調查。_x000a_(預定21年6月會有結果出來)。在明確的原因釐清之前, 後續在3/23工場日時將其他反轉＆移載Robot的各軸也進行了Encorder更換作業。（1A：L軸、2B：S軸とR軸　計3個）_x000a_■恒久對策_x000a_ 實施反轉Robot各軸的Encorder更新(定修工事時)。 _x000a_Robot 每台有6個Encorder(反轉Robot共計4台=24個)。 (預定2022年為止可完成) "/>
    <s v="初回"/>
    <n v="96"/>
    <n v="2937"/>
    <n v="0"/>
    <s v="-"/>
    <s v="要"/>
    <s v="要"/>
    <s v="要"/>
    <s v="要"/>
    <s v="要"/>
    <s v="-"/>
    <s v="《Robot廠商安川産業的見解》_x000a_Encorder壽命容易受到現場環境的影響(温度、濕度、使用頻度等)、無法制定明確的壽命。為此、安川之預防保全提案為 在超過Servo投入時數：36,000H時進行大檢修, 或是提供Encorder劣化診斷服務。_x000a_【其他情報】_x000a_Encorder劣化原因: 大半是因為發光二極體劣化伴隨的光量低下、或是受光側IC劣化不良所致。"/>
    <x v="1"/>
    <s v="完了"/>
    <s v="完了"/>
    <s v="完了"/>
    <s v="完了"/>
    <s v="完了"/>
    <s v="-"/>
    <s v="CLOSE"/>
    <s v="CLOSE"/>
    <n v="1"/>
    <m/>
  </r>
  <r>
    <n v="1681"/>
    <x v="256"/>
    <x v="1"/>
    <x v="11"/>
    <s v="C鄭嵎駿_x000a_E王文佑_x000a_J朱峰謀_x000a_K張崇慶_x000a_T陳振遠"/>
    <s v="電氣系"/>
    <s v="採板設備"/>
    <x v="1"/>
    <s v="20210319FF　2Br6Pos採板ロボットS軸ケーブル断線異常"/>
    <m/>
    <s v=" 03:38 G8.5生産時發生6Pos’Robot異常警報。_x000a_ 04:00 3Pos’ (1.2品種/ LE SP : A-D → 1.2品種/ LE SP : A-E變更) 1Br → 2Br採板切替。_x000a_ 04:20 ~ Robot電源Reset之後, 以手動確認仍出現同樣的現象。_x000a_ 04:40 ~ 準備並更換Servo AMP, 但仍發生同樣現象。_x000a_ 05:30 ~ S軸Servo Motor暫設連結並測試, 但發生同樣現象。_x000a_06:30 ~  呼出整備並進行cable交換。"/>
    <s v="1. S軸電源Cable斷線。_x000a_Cableveyor的固定架台在重複動作下偏移, Cableveyor架台的固定束帶斷裂, _x000a_ cable與軸的電源cable之間相互摩擦 導致斷線。_x000a_2. FF新規設置時, 從其他據點移動設置時的內部狀態並不明確。"/>
    <s v="1. 定修工事日確認#3、4、5 Pos' Cableveyor的固定狀態_x000a_ Cableveyor內cable的損傷程度無法以目視確認, 主要會先拆下Cover_x000a_再確認Cableveyor 固定架台有無偏移。_x000a_ 2. 重新審視 Cableveyor內部 Cable仕舞方法並修正。"/>
    <s v="再發"/>
    <n v="3"/>
    <n v="92.31"/>
    <n v="0"/>
    <s v="-"/>
    <s v="要"/>
    <s v="要"/>
    <s v="要"/>
    <s v="要"/>
    <s v="要"/>
    <s v="-"/>
    <s v="台湾安川、珊華のヒヤリングでも経験がなく、点検後に不具合が発生した場合の補償ができない。_x000a_CF、EF、TASは年次点検の安川に点検項目追加を依頼する。_x000a_AFK同様の設備、採板条件のJFは工事日ごとに粉塵を確認し、安川の年次点検項目に追加する。_x000a_設備異常が発生した場合は、予備品のユニットごと交換できる体制は整っている。"/>
    <x v="1"/>
    <s v="完了"/>
    <s v="完了"/>
    <s v="完了"/>
    <s v="完了"/>
    <s v="完了"/>
    <s v="-"/>
    <s v="CLOSE"/>
    <s v="CLOSE"/>
    <n v="1"/>
    <m/>
  </r>
  <r>
    <n v="1682"/>
    <x v="257"/>
    <x v="0"/>
    <x v="3"/>
    <s v="Y許仕明_x000a_C鄭嵎駿_x000a_E王文佑_x000a_J朱峰謀_x000a_K張崇慶"/>
    <s v="機械系"/>
    <s v="C/V"/>
    <x v="0"/>
    <s v="20210326CF　1Br引込CV1-3チェーンレール折損異常"/>
    <m/>
    <s v="1Br引入發生素板偏移、video確認後結果是縱切線的早裂。為調查原因於是進行了現場調查、才發現引入C/V的鏈條軌道有斷裂。向事務所連絡。_x000a_本線hopper開始捨板(因為位置相當靠近本線FT C/V)。拆除鍊條軌道、焊接斷裂處。"/>
    <s v="鍊條軌道下降時，碰觸到支撐架(bracket)。_x000a_雖然有裝下降界線Stopper、但不是裝在適合的位置。"/>
    <s v="1.調整下降界線Stopper的位置。_x000a_4/13CF工事日、已經全部確認完1Br・2Br引入C/V鍊條軌道、Stopper調整。_x000a_2.斷掉的鏈條軌道將於5月工事日進行新品交換。"/>
    <s v="再發"/>
    <n v="54"/>
    <n v="1719"/>
    <n v="0"/>
    <s v="要"/>
    <s v="要"/>
    <s v="要"/>
    <s v="要"/>
    <s v="要"/>
    <s v="-"/>
    <s v="-"/>
    <s v="点検頻度:_x000a_FT chain更新時會進行點檢。_x000a_製造調整PAD Level時，會進行相關點檢。(下降過低時Rail與Bracket接觸可能)"/>
    <x v="0"/>
    <s v="完了"/>
    <s v="完了"/>
    <s v="完了"/>
    <s v="完了"/>
    <s v="-"/>
    <s v="-"/>
    <s v="CLOSE"/>
    <s v="CLOSE"/>
    <n v="1"/>
    <m/>
  </r>
  <r>
    <n v="1683"/>
    <x v="257"/>
    <x v="1"/>
    <x v="11"/>
    <s v="Y許仕明_x000a_C鄭嵎駿_x000a_E王文佑_x000a_J朱峰謀_x000a_K張崇慶"/>
    <s v="系統系"/>
    <s v="PAM"/>
    <x v="1"/>
    <s v="20210326FF　PAMサーバー1通信異常"/>
    <m/>
    <s v="PL梱包作業時WI-PAM發出通訊異常警報, 人員移動到本線時發生TOM3異常, HMI採板畫面變紅有捨板。_x000a_確認TOM3 HOST PC畫面有TOM↔ PAM Servo通訊異常, PAM Servo#1電源跳脫。_x000a__x000a_"/>
    <s v="PAM Servo用的個別UPS（APC）在進行自我診斷作業時發生電池異常, 個別UPS有設定成PAM Servo電源會自動關閉。因此影響連接到WI_PAM Servo的WI及TOM3等機器 的通訊中斷。這次並無發出 [電池異常]燈號等異常顯示 。_x000a_原因調査測試_x000a_遮斷UPS ↔  Servo通訊後, 有確認到UPS在進行自我診斷時確實發生了UPS關閉及電池異常的現象預定將此次造成異常的APC UPS電池交由廠商調查原因。_x000a_（APC　UPS每個月會進行兩次自我診斷。）　※APC為UPS裝置的名稱 "/>
    <s v="1.目前UPS ↔ PAM Servo間的通訊是在被遮斷的狀態下進行稼働 （僅使用電池供電）_x000a_2.更換個別UPS 電池　(發注中、預計在~4/30之前更換) _x000a_AFK 設想了  &quot;工場UPS&quot;與 &quot;賣電(類似台電)&quot;皆停機的場合, _x000a_才會把Servo電源設定成 工場UPS電源・本體的APC　UPS電源之3重化(預防發生Servo硬體故障)_x000a_&lt;過去事例&gt;_x000a_・2010年DP11也發生過同樣的狀況_x000a_　→取消了自動診斷的機能, 改成工事日手動開啟自我診斷。"/>
    <s v="初回"/>
    <n v="7"/>
    <n v="226"/>
    <n v="0"/>
    <s v="要"/>
    <s v="要"/>
    <s v="要"/>
    <s v="要"/>
    <s v="要"/>
    <s v="-"/>
    <s v="-"/>
    <s v="UPS 自我診斷機能之設定變更: 將目前的&quot;自動設定&quot; 變更為 &quot;手動設定&quot;。定修工事日手動實施UPS 自我診斷 (全窯排定順序於工事日進行設定變更。自我診斷會在通訊遮斷後實施)→在自動設定下, 生產中&quot;自我診斷發生異常時&quot;仍有可能會發生類似這次Servo自動關閉的異常, 所以後續的自我診斷會以工事日手動實施。_x000a_※通常在個別UPS電池發生異常時, 自動關機的機能也不會啟動。（已向廠商確認過）_x000a_※個別UPS 電池目前每隔三年更換一次（廠商建議:一般3年、Max５年）_x000a_FF窯最後一次的更換日期"/>
    <x v="0"/>
    <s v="完了"/>
    <s v="完了"/>
    <s v="完了"/>
    <s v="完了"/>
    <s v="-"/>
    <s v="-"/>
    <s v="CLOSE"/>
    <s v="CLOSE"/>
    <n v="1"/>
    <m/>
  </r>
  <r>
    <n v="1684"/>
    <x v="258"/>
    <x v="1"/>
    <x v="12"/>
    <s v="J朱峰謀_x000a_K張崇慶_x000a_T陳振遠"/>
    <s v="機械系"/>
    <s v="紙巻機"/>
    <x v="1"/>
    <s v="20210331AFKGUT　洗浄3 紙巻機ベルト損傷異常"/>
    <m/>
    <s v="紙巻機滑行台的皮帶發生卡紙異常。_x000a_ 02:30(26') Roll紙下部使用切替上部新品使用。_x000a_ → 對應後仍發生同樣的現象。 _x000a_ → 確認結果、發現在擴出皮帶#2 靠近中央有損傷的部位發生卡紙異常。_x000a_ 03:10(17')  聯絡事務所, 將皮帶損壞的部分切除(圓形)之後重新啟動。"/>
    <s v="紙巻機滑行台的皮帶壓輪在長期使用下接觸皮帶並產生了一部份的磨耗(損傷), _x000a_應該是皮帶裂開之後勾到櫛齒才會引發異常。_x000a_ ※ 洗淨#3紙巻機皮帶2008年、START之後 即無更換履歷。(今年已是第13年)"/>
    <s v="1. 4/5日、洗淨#3定修工事時將紙巻機滑行台總計7條皮帶全數更換完成。 _x000a_   -. 總計 6hr (皮帶更換 : 5hr、世代別的合紙點檢 : 1hr)_x000a_2. 紙捲機皮帶在長期使用13年之後發生異常, 後續會排定定期更換。(1回/10年)"/>
    <s v="初回"/>
    <n v="50"/>
    <n v="0"/>
    <n v="1118"/>
    <s v="-"/>
    <s v="-"/>
    <s v="-"/>
    <s v="要"/>
    <s v="要"/>
    <s v="要"/>
    <s v="－"/>
    <s v="合紙押さえコロの接触、圧力、使用頻度により変動するため定期交換を定義するのは難しいが、ベルトの劣化がないか点検をお願いします。"/>
    <x v="1"/>
    <s v="-"/>
    <s v="-"/>
    <s v="完了"/>
    <s v="完了"/>
    <s v="完了"/>
    <s v="-"/>
    <s v="CLOSE"/>
    <s v="CLOSE"/>
    <n v="1"/>
    <m/>
  </r>
  <r>
    <n v="1685"/>
    <x v="259"/>
    <x v="1"/>
    <x v="11"/>
    <s v="C鄭嵎駿_x000a_E王文佑_x000a_J朱峰謀_x000a_K張崇慶_x000a_T陳振遠"/>
    <s v="電氣系"/>
    <s v="採板設備"/>
    <x v="1"/>
    <s v="20210406FF　2Br#6 Pos'採板ロボットS軸異常"/>
    <m/>
    <s v="確認#6Pos’ Robot Erroer。Alarm Code : S軸 #1325(Error Code通信Error) 發生。_x000a_更換Cable後進行電源投入時確認到Robot  C/P內部P24V側有異常。 Robot側的Encoder 24V Cable結線隔離之後警報消除, 後續有確認Encoder  24V電源側。更換完成的Cable的Encoder 24V電源Cable 結線有異常, 重新結線。"/>
    <s v="依賴調查異常原因調査, 結果為Encoder Joint部的Connector Pin接觸不良所致。　　　　　　　　　　　　　　　　　　　　　　　　　　　　　　　　　　　　　　　　　　　　　　　　　　　　　　　　　　　　　　　　　　　　　　　　　　　　　　　　　　　　　※推測是Cable修正時發生了修正Miss"/>
    <s v="1.ロボットケーブル整備業者での原因分析_x000a_2.ロボットケーブル修理入庫時、AFK予備ロボットでテスト実施_x000a_3.ロボットケーブル修理作業の手順書作成"/>
    <s v="再發"/>
    <n v="0"/>
    <n v="0"/>
    <n v="0"/>
    <s v="-"/>
    <s v="要"/>
    <s v="要"/>
    <s v="要"/>
    <s v="要"/>
    <s v="要"/>
    <s v="-"/>
    <s v="台湾安川、珊華のヒヤリングでも経験がなく、点検後に不具合が発生した場合の補償ができない。_x000a_CF、EF、TASは年次点検の安川に点検項目追加を依頼する。_x000a_AFK同様の設備、採板条件のJFは工事日ごとに粉塵を確認し、安川の年次点検項目に追加する。_x000a_設備異常が発生した場合は、予備品のユニットごと交換できる体制は整っている。"/>
    <x v="1"/>
    <s v="完了"/>
    <s v="完了"/>
    <s v="完了"/>
    <s v="完了"/>
    <s v="完了"/>
    <s v="-"/>
    <s v="CLOSE"/>
    <s v="CLOSE"/>
    <n v="1"/>
    <m/>
  </r>
  <r>
    <n v="1686"/>
    <x v="260"/>
    <x v="1"/>
    <x v="8"/>
    <s v="Y許仕明_x000a_C鄭嵎駿_x000a_E王文佑_x000a_J朱峰謀_x000a_K張崇慶"/>
    <s v="機械系"/>
    <s v="C/V"/>
    <x v="1"/>
    <s v="20210414HF　本線駆動ラインシャフトマイタギアボックス亀裂"/>
    <m/>
    <s v="04/14（水）本線パトロール時に縦切機#1下の駆動チェーン（立ち上がり部）に振動があり駆動チェーン部を確認するとラインシャフトから駆動を伝達しているマイタギアボックスのスプロケットが上下に動いていた。（この時ギアボックスに亀裂があることも発見 ）_x000a_設技に連絡し点検を行うと、マイタギアボックス軸部のベースを固定しているボルトが緩んでいた。_x000a_ボルト増し締め後、ギアボックスの挙動はおさまった。_x000a_4/20（火）の工事日にマイタギアボックスの交換を実施。"/>
    <s v="軸（ラテラル）のブラケット部を固定しているボルトが緩んだことで、軸（ラテラル）部が上下動作を繰り返し、ギアボックス下部のベースに亀裂が入ったと思われる。_x000a_下部の2か所のボルトが緩んだことで、上方向の力によりブラケットが曲がり、付け根のベース部分に亀裂が入ったと思われる。_x000a_"/>
    <m/>
    <s v="初回"/>
    <n v="0"/>
    <n v="0"/>
    <n v="0"/>
    <s v="要"/>
    <s v="要"/>
    <s v="要"/>
    <s v="要"/>
    <s v="要"/>
    <s v="-"/>
    <s v="-"/>
    <s v="本線のマイタギアBOXの振動、亀裂を確認する。_x000a_本線設備は重大故障になるので、点検項目にもマイタギアの点検を追加するかは検討が必要。"/>
    <x v="0"/>
    <s v="完了"/>
    <s v="完了"/>
    <s v="完了"/>
    <s v="完了"/>
    <s v="-"/>
    <s v="-"/>
    <s v="CLOSE"/>
    <s v="CLOSE"/>
    <n v="1"/>
    <m/>
  </r>
  <r>
    <n v="1687"/>
    <x v="261"/>
    <x v="1"/>
    <x v="8"/>
    <s v="Y許仕明_x000a_C鄭嵎駿_x000a_E王文佑_x000a_J朱峰謀_x000a_K張崇慶"/>
    <s v="機械系"/>
    <s v="C/V"/>
    <x v="1"/>
    <s v="20210417HF　本線増速シャフトエンドプレート脱落異常"/>
    <m/>
    <s v="發生本線欠板警報。基板捨板時C/V傳出異音。三交代點檢C/V時 確認到増速＃5-2 Roll的回轉速度, 比前後Roll的速度慢。_x000a_設備技術3交代人員確認的結果、確認到 増速＃5-2 Roll Shaft軸與Sprocket部位的Key有發生脱落, 致使無法正常傳動 (呼出設技的機械常日班擔當)_x000a_實施増速Roll(＃5-2) Key插入並安裝End Plate之後完成復歸, 解除Guillotine捨板並恢復板流"/>
    <s v="■設備面_x000a_本線増速＃5ー2 Roll Shaft軸端的End Plate長期在偏移的狀態下受到回轉震動影響Key掉落無法正常傳動, 導致產生Roll回轉不良。_x000a_※2019年5月冷修工事在安裝固定End Plate時使用的是 Nord-Lock的抗震華司, _x000a_應該是螺絲鬆動導致End plate脫落 （冷修後並未追加増締點檢作業）_x000a_■管理面              _x000a_ 本線巡檢(1回/週)項目並未針對End Plate的部分進行確認。_x000a_ (巡檢表裡面亦無Plate狀態的點檢紀錄等相關記載）"/>
    <s v="■暫定對策_x000a_　本線増速＃5-2  End Plate再設置(Nord-Lock的抗震華司)_x000a_  本線増速C/V部 全數End Plate的固定螺絲増締_x000a_■恒久對策_x000a_a) End Plate防止固定螺絲鬆脫的對策_x000a_    螺牙部 使用固定劑(Loctite) 以防止鬆動_x000a_      (預定5月定修工事日實施)_x000a_b) 本線巡檢方式再審視 _x000a_    - 點檢頻度 : 1回/週 → 2回/週_x000a_    - 點檢方式 : 巡檢點檢表作成, 並管理相關記録_x000a_     (追加本線驅動部點檢項目 - 添付1)"/>
    <s v="初回"/>
    <n v="21"/>
    <n v="745.7"/>
    <n v="0"/>
    <s v="要"/>
    <s v="要"/>
    <s v="要"/>
    <s v="要"/>
    <s v="要"/>
    <s v="-"/>
    <s v="-"/>
    <s v="エンドプレート設置部分の再確認"/>
    <x v="0"/>
    <s v="完了"/>
    <s v="完了"/>
    <s v="完了"/>
    <s v="完了"/>
    <s v="-"/>
    <s v="-"/>
    <s v="CLOSE"/>
    <s v="CLOSE"/>
    <n v="1"/>
    <m/>
  </r>
  <r>
    <n v="1688"/>
    <x v="262"/>
    <x v="0"/>
    <x v="7"/>
    <s v="K張崇慶"/>
    <s v="電氣系"/>
    <s v="C/V"/>
    <x v="2"/>
    <s v="20210418KF　（ADT内共有）2BR Tracking DATA異常報告（冷修直後）"/>
    <m/>
    <s v="2BR 紙卷機無鋪設合紙情形，造成連續擴出，連絡包裝主任、整備股長、設備技術電氣，_x000a_三交代在採板T/P上觀察回報紙卷CV2 TRACKING DATA有消失狀況，主任呼出設備技術電氣對應。設備技術電氣現場異常確認，2BR.TRACKING DATA消失區段，點檢SENSOR。-&gt;無異常。_x000a_確認SOFT狀態。TRACKING從BDS移載後便與實際玻璃流速不同步。(TRACKING全區段搬運速度慢很多)確認SOFT懷疑PG訊號異常，準備點檢器材點檢PG狀態。_x000a_目視確認現場PG傳動部無異常。_x000a_PLCをRESETして板流れテストを実施した結果、TRACKING搬送が正常になった。"/>
    <s v="4/19にテストを実施したが、再現しなかったので原因不明"/>
    <s v="１．製作PLC RESET簡易手順-&gt;4/19濟_x000a_２．PG與C/V速度比較若異常時警報發報SOFT追加-&gt;4/22濟_x000a_３．預備品準備PLC CPU、PLC POWER、PG-&gt;4/19完成_x000a_預計: 4/28(三)工事日更換"/>
    <s v="初回"/>
    <n v="0"/>
    <n v="0"/>
    <n v="0"/>
    <s v="-"/>
    <s v="-"/>
    <s v="-"/>
    <s v="-"/>
    <s v="要"/>
    <s v="-"/>
    <s v="-"/>
    <s v="冷修直後3カ月以内の設備以上であり、集計の対象外とする。_x000a_様子見。"/>
    <x v="1"/>
    <s v="-"/>
    <s v="-"/>
    <s v="-"/>
    <s v="完了"/>
    <s v="-"/>
    <s v="-"/>
    <s v="CLOSE"/>
    <s v="CLOSE"/>
    <n v="1"/>
    <m/>
  </r>
  <r>
    <n v="1689"/>
    <x v="263"/>
    <x v="0"/>
    <x v="0"/>
    <s v="Y許仕明_x000a_C鄭嵎駿_x000a_E王文佑_x000a_J朱峰謀_x000a_K張崇慶_x000a_T陳振遠"/>
    <s v="電氣系"/>
    <s v="洗浄機"/>
    <x v="0"/>
    <s v="20210503JF　洗淨機純水電動ボールバルブ異常"/>
    <m/>
    <s v="2BR洗淨機重故障警報設備停止，異常履歷為檢查段護蓋開啟、非常停止，2BR洗淨機護蓋確認皆為正常狀態後依然無法復歸，當下先切替3(G6):1(G7)採板。_x000a_電氣人員到達確認異常原因，檢查安全迴路、控制迴路，確認結果判定球閥的制動閥本體地落。_x000a_備品更換完畢，現場交製造復歸生產。"/>
    <s v="・制動閥電源控制線的防水墊圈鎖附不良，因接触開關無防水等級，疑似因防水墊圈脱落後導致水氣入侵，接觸開關溶損造成短路。…參照圖1、2 /附件(地落調査)。_x000a_・球閥部警報迴路有包含護蓋安全迴路，因此內部短路後出現安全護蓋開啓警報，發現異常需要時間。"/>
    <s v="・更換或設置時須將電源控制線的出線端防水墊圏確實鎖附。JF3冷修洗淨機更新予定。更換或設置後由電氣人員做最終確認。_x000a_・研議制動閥異常時，獨立警報追加可行性。_x000a_・JF/KF全數點檢後無異常。"/>
    <s v="初回"/>
    <n v="78"/>
    <n v="528"/>
    <n v="0"/>
    <s v="要"/>
    <s v="要"/>
    <s v="要"/>
    <s v="要"/>
    <s v="要"/>
    <s v="要"/>
    <s v="要"/>
    <s v="洗浄機、収率検査簡易洗浄機が対象となります。"/>
    <x v="0"/>
    <s v="完了"/>
    <s v="完了"/>
    <s v="完了"/>
    <s v="完了"/>
    <s v="完了"/>
    <s v="完了"/>
    <s v="CLOSE"/>
    <s v="CLOSE"/>
    <n v="1"/>
    <m/>
  </r>
  <r>
    <n v="1690"/>
    <x v="264"/>
    <x v="1"/>
    <x v="8"/>
    <s v="Y許仕明_x000a_C鄭嵎駿_x000a_E王文佑_x000a_J朱峰謀_x000a_K張崇慶"/>
    <s v="機械系"/>
    <s v="BDS"/>
    <x v="1"/>
    <s v="20210519HF　2Br移載BDSドライブコンロッド破断異常"/>
    <s v="20180624EF 4PBDSコンロッド折損トラブル　rev2"/>
    <s v="3交代以手動操作2Br BDS(移載機)時BDS上方傳出噪音, 無法正常動作。確認BDS上方的BDS(移載機) 連桿(Drive connecting rod) 從伺服馬達的驅動部發生破斷現象。"/>
    <s v="推定此破斷連桿為長期使用下, 從凸緣焊接處的焊道產生裂縫, 終至發生破斷。_x000a_※自HF_2009年建設後開始使用(約11年使用)_x000a_※關於HF使用的連桿款式: 2013年廠商有提供給全工廠&quot;栓焊接部施工不良的連桿對策品&quot;, 但HF當時未正視問題, 未進行更換。"/>
    <s v="HF移載BDS為重要設備, 強化其設備點檢。_x000a_　　定修工事時點檢記録作成。(KY sheet)_x000a_     （確認連桿部/Link Arm/安裝平台/Hand部有無裂縫‥）_x000a_　　※點檢紀錄Sheet上面也會附註過去BDS起因造成的異常内容。　　"/>
    <s v="初回"/>
    <n v="7"/>
    <n v="40"/>
    <n v="0"/>
    <s v="要"/>
    <s v="要"/>
    <s v="要"/>
    <s v="要"/>
    <s v="要"/>
    <s v="-"/>
    <s v="-"/>
    <s v="【関連資料】各窯調查は2021年6月現在のADT交換履歴最新版。_x000a_半年/回の定期点検のほか、日常点検で不具合あれば早期交換。"/>
    <x v="0"/>
    <s v="完了"/>
    <s v="完了"/>
    <s v="完了"/>
    <s v="完了"/>
    <s v="-"/>
    <s v="-"/>
    <s v="CLOSE"/>
    <s v="CLOSE"/>
    <n v="1"/>
    <m/>
  </r>
  <r>
    <n v="1691"/>
    <x v="265"/>
    <x v="0"/>
    <x v="4"/>
    <s v="Y許仕明_x000a_C鄭嵎駿_x000a_E王文佑_x000a_J朱峰謀_x000a_K張崇慶_x000a_T陳振遠"/>
    <s v="電氣系"/>
    <s v="帯電装置"/>
    <x v="2"/>
    <s v="20210529EF　（ADT内共有）4P P詰機帶電BAR異常"/>
    <m/>
    <s v=" 4Pos P/L夾紙多發，進行P詰部靜電器靜電值調整無效，將4P與2P靜電器交換測試仍夾紙多發_x000a_假日電氣到場確認4P靜電棒漏電情況，確認結果為輸出電線端有破損斷裂現象(寫真紅框處)"/>
    <s v="此回異常真因與設技電氣確認，初步判定應為：5/26工事日進行靜電Bar掃除後造成電阻較高及接頭有點搖晃導致。"/>
    <s v="工事日靜電Bar清潔後連絡電氣人員進行靜電Bar阻抗測定及接頭點檢。"/>
    <s v="初回"/>
    <n v="0"/>
    <n v="0"/>
    <n v="0"/>
    <s v="要"/>
    <s v="要"/>
    <s v="要"/>
    <s v="要"/>
    <s v="要"/>
    <s v="要"/>
    <s v="要"/>
    <s v="工事日で点検"/>
    <x v="0"/>
    <s v="完了"/>
    <s v="完了"/>
    <s v="完了"/>
    <s v="完了"/>
    <s v="完了"/>
    <s v="完了"/>
    <s v="CLOSE"/>
    <s v="CLOSE"/>
    <n v="1"/>
    <m/>
  </r>
  <r>
    <n v="1692"/>
    <x v="266"/>
    <x v="0"/>
    <x v="4"/>
    <s v="Y許仕明_x000a_C鄭嵎駿_x000a_E王文佑_x000a_J朱峰謀_x000a_K張崇慶"/>
    <s v="系統系"/>
    <s v="TOM3"/>
    <x v="0"/>
    <s v="20210611EF　TOM拡散カメラ#5ノイズ異常 rev.2"/>
    <m/>
    <s v="三交代股長進行巡檢,發現拡散5相機有雜訊出現。_x000a_三交代股長向推進課連絡拡散5相機故障。_x000a_推進課進行拡散5相機交換。"/>
    <s v="波形雜訊位置集中在TAP3,所以是TAP3晶片故障。"/>
    <s v="①故障相機送修，判斷原因。_x000a_※故障相機 S/N:0071094 (使用約10年劣化可能)_x000a_※更換相機 S/N: 2102661_x000a_②定期點檢:利用Gate #97x 精查出監視相機故障，持續進行。"/>
    <s v="初回"/>
    <n v="0"/>
    <n v="0"/>
    <n v="913.7"/>
    <s v="要"/>
    <s v="要"/>
    <s v="要"/>
    <s v="要"/>
    <s v="要"/>
    <s v="-"/>
    <s v="-"/>
    <s v="・Cameraのセンサ関係部品については寿命を定義することが困難なため継続してデータを蓄積する。_x000a_・更新履歴を記録し、定期的に技開検査Tへ送付する。"/>
    <x v="0"/>
    <s v="完了"/>
    <s v="完了"/>
    <s v="完了"/>
    <s v="完了"/>
    <s v="-"/>
    <s v="-"/>
    <s v="CLOSE"/>
    <s v="CLOSE"/>
    <n v="1"/>
    <m/>
  </r>
  <r>
    <n v="1693"/>
    <x v="267"/>
    <x v="1"/>
    <x v="5"/>
    <s v="T陳振遠"/>
    <s v="電氣系"/>
    <s v="切機"/>
    <x v="1"/>
    <s v="20210617AFKOFF　OFF切2 X軸側切機ブラシバー上下動作異常"/>
    <m/>
    <s v=" 發生X軸Brush上/下異常警報後產線停止(5回)  "/>
    <s v="1) 長期使用過於老舊, 導致Cylinder發生動作異常。_x000a_→推測在長期使用下Cylinder內失去潤滑效果, 培林或墊片磨耗產生的粉塵侵入內部結構或卡頓(該Cylinder為MXQ16-50A：無給油Type）_x000a_2)未定期實施Cylinder相關點檢。_x000a_→建設以後皆無點檢或更換履歷。（約使用了15年)"/>
    <s v=" 1) 定期點檢Cylinder動作狀態(定修工事時(1回/2個月))_x000a_   追加至定修工事點檢項目並排定點檢。(已與設備T人員協議完成)_x000a_   目前中央及右側的Cylinder在作動上面還沒有出現問題、_x000a_　不過還是排定在下回定修時(8月)進行更換。（主要考量為長期使用品。預防保全）_x000a_  *確認Cylinder作動有無異常之點檢方式*_x000a_    手動點檢時、先遮蔽Air、以單機或是在沒有負荷的狀態下, 重複進行 上/下動作, 確認點檢_x000a_    有無粉塵侵入或卡頓的現象。（ 若出現作動異常, 則進行該部位Cylinder更換。）"/>
    <s v="初回"/>
    <n v="0"/>
    <n v="146"/>
    <n v="430"/>
    <s v="-"/>
    <s v="-"/>
    <s v="-"/>
    <s v="-"/>
    <s v="-"/>
    <s v="-"/>
    <s v="要"/>
    <s v="過去に高砂、ADTで同様に委譲の異常が発生した経緯あり。工事日での点検項目となっていますので増し締め確認、レベル確認を継続。"/>
    <x v="1"/>
    <s v="-"/>
    <s v="-"/>
    <s v="-"/>
    <s v="-"/>
    <s v="-"/>
    <s v="完了"/>
    <s v="CLOSE"/>
    <s v="CLOSE"/>
    <n v="1"/>
    <m/>
  </r>
  <r>
    <n v="1694"/>
    <x v="268"/>
    <x v="1"/>
    <x v="8"/>
    <s v="Y許仕明_x000a_C鄭嵎駿_x000a_E王文佑_x000a_J朱峰謀_x000a_K張崇慶"/>
    <s v="電氣系"/>
    <s v="循環"/>
    <x v="1"/>
    <s v="20210622HF　本線ホッパー大型集塵機停止異常rev2"/>
    <m/>
    <s v="6-22 定修工事後、常日班人員(D/T）在循環巡檢時發現本線H/O的大型集塵機停止運轉。_x000a_6-29 3交代巡檢發現該處的大型集塵機再次發現停止運轉(第2次)。_x000a_設技電氣T人員將參數變成「自動停止　有」的部分, 變更成「自動停止　無」之後, 恢復稼働。推測6月22日工事日進行集塵機操作時, 錯將設定值變更為「自動停止　有」_x000a_※自動停止有一個計時的功能, FAN可以設定成自動停止運轉的模式"/>
    <s v="■設備面_x000a_集塵機的參數設定在「自動停止」模式, 經過一段時間集塵機FAN就會停止運轉。_x000a_※自動停止是指, 具備計時機能可使FAN自動停止運轉的模式_x000a_■管理面_x000a_　由於集塵機稼働停止無警報通知, 未能即時察覺。 "/>
    <s v="■設備面_x000a_ 1) 使集塵機停止(手動、自動)時, 播放音聲警報。_x000a_ 2) 針對集塵機運轉狀態之監視室可視化進行改善。_x000a_    -. 可在T/P上面確認稼働狀態。_x000a_    -. 運轉監控燈號確認(通常運轉時燈號恆亮, 停止運轉時燈號閃爍)_x000a_■管理面_x000a_ 1) 使用巡檢check sheet來紀錄管理集塵機的運轉狀態(每週1回)。_x000a_    -.  性能也一併進行確認=  風量(m3 / min)、靜壓(kPa)"/>
    <n v="0"/>
    <n v="0"/>
    <n v="0"/>
    <n v="0"/>
    <s v="要"/>
    <s v="要"/>
    <s v="要"/>
    <s v="要"/>
    <s v="要"/>
    <s v="-"/>
    <s v="-"/>
    <s v="ADTでは集塵機が停止した際は警報がアナウンスされるように改造しているが、定期点検、警報の発報を確認する。"/>
    <x v="0"/>
    <s v="完了"/>
    <s v="完了"/>
    <s v="完了"/>
    <s v="完了"/>
    <s v="-"/>
    <s v="-"/>
    <s v="CLOSE"/>
    <s v="CLOSE"/>
    <n v="1"/>
    <m/>
  </r>
  <r>
    <n v="1695"/>
    <x v="269"/>
    <x v="0"/>
    <x v="7"/>
    <s v="Y許仕明_x000a_C鄭嵎駿_x000a_E王文佑_x000a_J朱峰謀_x000a_K張崇慶"/>
    <s v="機械系"/>
    <s v="搬送ローラー"/>
    <x v="2"/>
    <s v="20210624KF　（ADT内共有）2Br 増速CVロール折損異常"/>
    <m/>
    <s v="有接到連絡說夜班將BR C/V速度上升後（BB950→1060m/h、BD1900→2000m/h）,増速ROLL就出現震動。經現場確認,確實ROLL跟驅動CHAIN有出現震動。_x000a_因1Br要進行G11採板準備及J/C, 必須切替成2Br専門採板、且想趕快解決Roll震動的問題就沒有依賴設技,在C/V運轉狀態下開始進行CHAIN的張力調整。_x000a_因為NO.5増速C/V 2支ROLL停止、故將電源關閉確認COVER內部狀況,發現ROLL軸端斷裂、_x000a_因此將採板方式從Touch切變更為1Br専門（G8.5）採板。"/>
    <s v="１單看Roll及Chain的震動狀況,以為是調鬆了,沒有發現實際是調緊了。※因為張力計藏在COVER後面,沒辦法確認_x000a_２並沒有把張力計該處的COVER打開,因為LOCK BOLT已解除且構造已變成可以調整BOLT的狀態，才認為說可以在CV運轉的狀態下進行調整※本人不知道製造的規定已變更成必須將C/V停止。_x000a_３因為沒有將COVER打開就進行調整,並沒有用手確認CHAIN的張力狀況。"/>
    <s v="基本上要請設技機械進行調整。"/>
    <s v="初回"/>
    <n v="5"/>
    <n v="77.34"/>
    <n v="0"/>
    <s v="要"/>
    <s v="要"/>
    <s v="要"/>
    <s v="要"/>
    <s v="要"/>
    <s v="-"/>
    <s v="-"/>
    <s v="特になし"/>
    <x v="0"/>
    <s v="完了"/>
    <s v="完了"/>
    <s v="完了"/>
    <s v="完了"/>
    <s v="-"/>
    <s v="-"/>
    <s v="CLOSE"/>
    <s v="CLOSE"/>
    <n v="1"/>
    <m/>
  </r>
  <r>
    <n v="1696"/>
    <x v="270"/>
    <x v="0"/>
    <x v="3"/>
    <s v="Y許仕明_x000a_C鄭嵎駿_x000a_E王文佑_x000a_J朱峰謀_x000a_K張崇慶"/>
    <s v="機械系"/>
    <s v="循環"/>
    <x v="2"/>
    <s v="20210626CF　（ADT内共有）循環4CV異常停止報告"/>
    <m/>
    <s v="循環#4異常警報，現場確認無玻璃堆積，手動運轉多回，都不到10秒就又停止。線上切替1P-F1採板(線上素板全採板，不讓素板丟到循環造成阻塞)，循環#3排外(防止耳部丟到循環造成阻塞)。_x000a_假日設備技術現場確認，認為是連座軸承給油不足粉塵入侵造成卡死，重新給油後恢復正常，皮帶有偏左邊，機械進行調整。"/>
    <s v="1.皮帶偏左而造成右側側檔板無法完全阻隔碎玻璃，造成皮帶下方碎玻璃堆疊太高使得皮帶偏移到最左側運轉，而右側碎玻璃及粉塵過多造成 Pully右側軸承卡死"/>
    <s v="側擋板微調整後，有減少碎玻璃掉落數量，但無法完全防止。預定冷修皮帶加寬(50cm--&gt;60cm)，同C/V#3改造。_x000a_①機械進行循環 C/V#4 上流處 Pully軸承新品更換。_x000a_②軸承處可視化(改造成網狀or壓克力)_x000a_③給脂油嘴移設到外部(可不停機給油)"/>
    <s v="初回"/>
    <n v="0"/>
    <n v="0"/>
    <n v="0"/>
    <s v="-"/>
    <s v="要"/>
    <s v="要"/>
    <s v="要"/>
    <s v="要"/>
    <s v="-"/>
    <s v="-"/>
    <s v="特になし"/>
    <x v="1"/>
    <s v="完了"/>
    <s v="完了"/>
    <s v="完了"/>
    <s v="完了"/>
    <s v="-"/>
    <s v="-"/>
    <s v="CLOSE"/>
    <s v="CLOSE"/>
    <n v="1"/>
    <m/>
  </r>
  <r>
    <n v="1697"/>
    <x v="271"/>
    <x v="0"/>
    <x v="7"/>
    <s v="J朱峰謀_x000a_K張崇慶"/>
    <s v="機械系"/>
    <s v="採板設備"/>
    <x v="2"/>
    <s v="20210630KF　（ADT内共有）4POSロボットハンドカーボンフレーム亀裂"/>
    <m/>
    <s v="4POSのRBTハンド点検時に、チャック取付用CFRP(アングル)にクラック発生を確認。_x000a_生産に影響はでていなかったものの、応急対策として、受け面積を増やすため、フラットバー(20x30xt2)をボルトとCFRP間に設置した。_x000a__x000a__x000a_"/>
    <s v="【クラック発生の経緯(推定)】_x000a_①ハンド振り回し時にアーム取付ベースがたわむ_x000a_②クラック発生箇所のアングルフレームにせん断力が発生_x000a_③取付ボルトキリ穴～アングル端部までの距離が15mmと近いため、端部からキリ穴に沿ってクラックが発生した"/>
    <s v="(1)下図の通り、端部を伸ばしたフレームに変更する。_x000a_(2)受け面積を増やすために平座金を追加する。_x000a_(3)CFRPの剛性をあげるために、炭素繊維量を増やした材料を手配し加工する。_x000a_"/>
    <s v="初回"/>
    <n v="0"/>
    <n v="0"/>
    <n v="0"/>
    <s v="-"/>
    <s v="-"/>
    <s v="-"/>
    <s v="要"/>
    <s v="要"/>
    <s v="-"/>
    <s v="-"/>
    <s v="資料参照"/>
    <x v="1"/>
    <s v="-"/>
    <s v="-"/>
    <s v="完了"/>
    <s v="完了"/>
    <s v="-"/>
    <s v="-"/>
    <s v="CLOSE"/>
    <s v="CLOSE"/>
    <n v="1"/>
    <m/>
  </r>
  <r>
    <n v="1698"/>
    <x v="272"/>
    <x v="0"/>
    <x v="12"/>
    <s v="T陳振遠"/>
    <s v="電氣系"/>
    <s v="検査機"/>
    <x v="2"/>
    <s v="20210712ADTTAS　（ADT内共有）TAS5泡検出器PCパワーサプライ異常"/>
    <m/>
    <s v=" 生產中發生&quot; 泡檢查:判定結果等待過時間 &quot;異常警報_x000a_再確認PC 盤內, 泡相機電源供應器 第二台電源燈無亮燈異常狀況。"/>
    <s v="1.泡相機電源供應器長期使用、自然損壞。_x000a_2.確認泡相機電源供應器更換履歷 ，逾15年未更換。"/>
    <s v="1.1.泡相機電源供應器更換備品後, 重新開機恢復生產 。_x000a_1.2.泡相機電源供應器，使用若達 5年以上，進行更換。"/>
    <s v="初回"/>
    <n v="66"/>
    <n v="74.36"/>
    <n v="706.42"/>
    <s v="-"/>
    <s v="-"/>
    <s v="-"/>
    <s v="-"/>
    <s v="-"/>
    <s v="要"/>
    <s v="-"/>
    <s v="原因不明のまま。_x000a_通信ケーブル、HUB、LAN"/>
    <x v="1"/>
    <s v="-"/>
    <s v="-"/>
    <s v="-"/>
    <s v="-"/>
    <s v="完了"/>
    <s v="-"/>
    <s v="CLOSE"/>
    <s v="CLOSE"/>
    <n v="1"/>
    <m/>
  </r>
  <r>
    <n v="1699"/>
    <x v="273"/>
    <x v="1"/>
    <x v="12"/>
    <s v="T陳振遠"/>
    <s v="機械系"/>
    <s v="検査機"/>
    <x v="1"/>
    <s v="20210714AFKGUT　水処理場塩酸排気ファン動作異常Rev.1"/>
    <m/>
    <s v="スクラバーファン異常&quot;-軽故障のアラーム発生 _x000a_1) 塩酸スクラバーの排気ファンA号機ガス測定部点検時、異常なかった。_x000a_通常時はガス測定部を開けると空気の排出が発生するが、空気の排出がなかった。 _x000a_塩酸スクラバーファンA号機異常確認_x000a_ 2) U字型のマノメーター点検 - 左右の誤差値0 mmHgで排気ファンの異常確認[正常誤差値10mmHg±5 ]_x000a_設備技術Tへの連絡及び塩酸スクラバーの排気ファンA号機 -&gt; B号機へ切り替え決定_x000a_洗浄#3ライン稼働停止後、スクラバー塩酸排気ファン A -&gt; B号機へ切り替え実施_x000a_排気ファンA号機解体して内部確認した結果、プーリーシャフトとインペラーが分離状態確認。モーターの駆動は正常にできていた。"/>
    <s v="塩酸排気ファンA号機のプーリーシャフトとインペラーの接合部分が剥がれたことにより、_x000a_インペラー（羽根車）部が回転できず、遠心力がなくなり薬液が動かず液面圧力差（U字型マノメータ）が0となりスクラバーファンの異常が発生していた。"/>
    <s v="塩酸排気ファン切り替え使用周期変更_x000a_ 従来 : 塩酸排気ファンA &lt;-&gt; B  1年周期で切り替え_x000a_ 変更 : 塩酸排気ファンA &lt;-&gt; B  6か月周期で切り替え"/>
    <s v="初回"/>
    <n v="48"/>
    <n v="0"/>
    <n v="935"/>
    <s v="-"/>
    <s v="-"/>
    <s v="-"/>
    <s v="要"/>
    <s v="要"/>
    <s v="要"/>
    <s v="-"/>
    <s v="原因は環境指摘による新規設置した設備で異常が発生。製作不良の可能性とされています。_x000a_JF、KFはA、Bともに異常なし連絡あり。_x000a_TASなA側の異常なしの連絡がありますが、B側は9月に点検実施と報告あり。_x000a_ADTの定期点検は6か月/回を継続して、プーリー、Vベルト、異常発生場所の確認をお願いします。"/>
    <x v="1"/>
    <s v="-"/>
    <s v="-"/>
    <s v="完了"/>
    <s v="完了"/>
    <s v="完了"/>
    <s v="-"/>
    <s v="CLOSE"/>
    <s v="CLOSE"/>
    <n v="1"/>
    <m/>
  </r>
  <r>
    <n v="1700"/>
    <x v="273"/>
    <x v="0"/>
    <x v="4"/>
    <s v="Y許仕明_x000a_C鄭嵎駿_x000a_E王文佑_x000a_J朱峰謀_x000a_K張崇慶_x000a_T陳振遠"/>
    <s v="電氣系"/>
    <s v="本線ホッパー"/>
    <x v="2"/>
    <s v="20210714EF　（ADT内共有）本線ホッパー開閉動作異常"/>
    <m/>
    <s v="本線H/O自動開啟現場無警報、無欠板、人員當下立即將H/O關閉(22:41~22:44自動開啟發生多回)_x000a_人員發現需長按關閉鍵,H/O才能關閉,當班股長回報事務所,呼出電氣協助調查對應_x000a_00:50 電氣查出 PBX50/51 條件異常(位於監視室內H/O控制按鍵)、電氣將系統條件隔開、盤內PBX50線路移除、現場H/O恢復正常_x000a_(7/13 22:45~7/14 00:50)人員採手動方式(長按關閉鍵)將H/O關閉,進行生產"/>
    <s v="電氣確認為包裝監視室地板下方線路,造老鼠啃咬所導致"/>
    <s v="（製造、設技；対策書なし?_x000a_2013年ZF制御盤室で同様の異常発生経緯あり。_x000a_当時の工場長指示により、総務で殺鼠剤を工場全体で散布するという方針だったはず。（要確認）"/>
    <s v="再發"/>
    <n v="0"/>
    <n v="0"/>
    <n v="0"/>
    <s v="要"/>
    <s v="要"/>
    <s v="要"/>
    <s v="要"/>
    <s v="要"/>
    <s v="要"/>
    <s v="要"/>
    <s v="2013年以降対策が実施されていない"/>
    <x v="0"/>
    <s v="完了"/>
    <s v="完了"/>
    <s v="完了"/>
    <s v="完了"/>
    <s v="完了"/>
    <s v="完了"/>
    <s v="CLOSE"/>
    <s v="CLOSE"/>
    <n v="1"/>
    <m/>
  </r>
  <r>
    <n v="1701"/>
    <x v="274"/>
    <x v="0"/>
    <x v="5"/>
    <s v="T陳振遠"/>
    <s v="電氣系"/>
    <s v="搬送系"/>
    <x v="0"/>
    <s v="20210719ADTOFF　OFF切5払出CVサーボモーター異常"/>
    <m/>
    <s v="G6生產中擴出CV的伺服馬達出現異常。AMP顯示異常碼52（誤差過大）"/>
    <s v="推測是伺服馬達軸心卡死造成無法轉動的異常_x000a_由於OFF切並不是一直連續全稼動，所以沒有設定明確的定期更換期間。"/>
    <s v="故障的伺服馬達（J3）由於已停止生産，所以明年會用起業申請_x000a_計畫到2022年末前依序更換成新型伺服馬達（J4）。_x000a_利用日常點檢來管理負荷率等等，並持續有異常的話馬上進行更換的体制。_x000a_（伺服更換履歷；2010年~2021年　約使用11年）"/>
    <s v="初回"/>
    <n v="75"/>
    <n v="14.3"/>
    <n v="351.78"/>
    <s v="-"/>
    <s v="-"/>
    <s v="-"/>
    <s v="-"/>
    <s v="-"/>
    <s v="-"/>
    <s v="要"/>
    <s v="経年劣化。同類設備は交換を進める"/>
    <x v="1"/>
    <s v="-"/>
    <s v="-"/>
    <s v="-"/>
    <s v="-"/>
    <s v="-"/>
    <s v="完了"/>
    <s v="CLOSE"/>
    <s v="CLOSE"/>
    <n v="1"/>
    <m/>
  </r>
  <r>
    <n v="1702"/>
    <x v="275"/>
    <x v="1"/>
    <x v="8"/>
    <s v="Y許仕明_x000a_C鄭嵎駿_x000a_E王文佑_x000a_J朱峰謀_x000a_K張崇慶_x000a_T陳振遠"/>
    <s v="電氣系"/>
    <s v="ロボット"/>
    <x v="1"/>
    <s v="20210724HF 2Br反転ロボット2Bバランサユニットロッド部折損異常 rev2"/>
    <m/>
    <s v="3交代巡檢時聽到反轉機側有噪音, 確認之後發現反轉機2B Balancer Unit Cylinder折損。_x000a_這是2月反轉機1B也發生過的異常再發"/>
    <s v="推測Balancer Unit Cylinder末端的培林部無法正常給脂, 導致反轉動作（移載）時的Balancer  Shaft負荷上升, Rod折損。_x000a_    -. 培林的Grease管路有阻塞&lt;圖1&gt;_x000a_    -. 培林的Grease流入的溝槽已磨耗殆盡 &lt;圖2&gt;_x000a_※2021/2/3, 2A的Balancer Unit Shaft折損異常也被認為是相同的狀況。（當時的異常分析不夠確實。）"/>
    <s v="1) HF反轉Robot 1A、2ABalancer Unit交換_x000a_    -. 1B : 2/3因折損進行交換_x000a_    -. 2B : 7/25因折損進行交換_x000a_2) 反轉機 Balancer培林 定期交換 (週期 : 7年)_x000a_3) 預定針對全窯的Balancer Unit進行全數點檢&lt;參照&quot;點檢Sheet&quot;&gt;_x000a_4) 經過定期點檢來確認狀態 (維持上一回的異常對策)_x000a_　-. 點檢頻度　 _x000a_　　　　以1回/月(定修工事)的頻度進行點檢_x000a_　-. 點檢方法_x000a_　　　確認外部有無變形或異常點_x000a_       下部有無鐵粉_x000a_５）落實初期清掃_x000a_　　消除現場不必要的東西, 有效掌握異常發生源。_x000a_"/>
    <s v="再發"/>
    <n v="0"/>
    <n v="0"/>
    <n v="0"/>
    <s v="情報"/>
    <s v="要"/>
    <s v="要"/>
    <s v="要"/>
    <s v="要"/>
    <s v="要"/>
    <s v="-"/>
    <s v="UP350N、UP400RD 2（Balancer Unit有）_x000a__x000a_MH215　Type （Balancer Unit　無し）"/>
    <x v="1"/>
    <s v="完了"/>
    <s v="完了"/>
    <s v="完了"/>
    <s v="完了"/>
    <s v="完了"/>
    <s v="-"/>
    <s v="CLOSE"/>
    <s v="CLOSE"/>
    <n v="1"/>
    <m/>
  </r>
  <r>
    <n v="1703"/>
    <x v="276"/>
    <x v="0"/>
    <x v="6"/>
    <s v="Y許仕明_x000a_C鄭嵎駿_x000a_E王文佑_x000a_J朱峰謀_x000a_K張崇慶"/>
    <s v="機械系"/>
    <s v="採板設備"/>
    <x v="2"/>
    <s v="20210821YF　（ADT共有）4PターンテーブルA面カップリングM16ボルト破損"/>
    <m/>
    <s v="三交代人員發現 4P T/T 無採板動作 ( 停滯 ) 查看 T/P盤 起/倒 無原點。_x000a_4P B面 T/T 本體連坐軸承位移，導致異常。_x000a_確認為T/T連坐軸承螺絲斷裂。"/>
    <s v="1. 4P B面TURN TABLE軸承座 缺少一邊 STOPPER, 導致螺絲直接承受側向力而斷裂。_x000a_2. 3、4P 為2016年由高砂工廠轉移使用，TURN TABLE軸承座僅單邊(下游側)設置STOPPER。_x000a_(YF  1、2P TURN TABLE軸承座上下游側皆有STOPPER)"/>
    <s v="1. 4P B面 TURN TABLE軸承座螺栓孔重新加工、軸承安裝。測試後、作動復帰。_x000a_2. 3、4P(A面) TURN TABLE軸承座螺絲,實施預防性更換。2021/8/25實施濟_x000a__x000a_"/>
    <s v="初回"/>
    <n v="7"/>
    <n v="166.1"/>
    <n v="0"/>
    <s v="要"/>
    <s v="要"/>
    <s v="要"/>
    <s v="－"/>
    <s v="－"/>
    <s v="-"/>
    <s v="-"/>
    <s v="経年劣化のため、工事日、冷修で交換を実施する。"/>
    <x v="0"/>
    <s v="完了"/>
    <s v="完了"/>
    <s v="-"/>
    <s v="-"/>
    <s v="-"/>
    <s v="-"/>
    <s v="CLOSE"/>
    <s v="CLOSE"/>
    <n v="1"/>
    <m/>
  </r>
  <r>
    <n v="1704"/>
    <x v="277"/>
    <x v="0"/>
    <x v="4"/>
    <s v="Y許仕明_x000a_C鄭嵎駿_x000a_E王文佑_x000a_J朱峰謀_x000a_K張崇慶_x000a_T陳振遠"/>
    <s v="機械系"/>
    <s v="採板設備"/>
    <x v="2"/>
    <s v="20210827EF　（ADT内共有）5P採板ロボット吸盤PADブラケット破損異常"/>
    <m/>
    <s v="5P 發生採板R/B吸著異常警報，三交代人員確認發現採板R/B左下方吸盤軸承有斷裂的情形_x000a_切替變更為2Br G6專採，並連絡整備班人員進行確認_x000a_整備班人員進行R/B吸盤軸承備品更換完成_x000a_進行R/B採板Teching測試、油汙刮傷強化檢查對應,設備復歸測試OK_x000a_恢復正常G7.5/G6採板"/>
    <s v="炳興の回答（資料参照）_x000a_異常発生前に吸着関係の異常Eventはありませんでした。_x000a_破損の原因は不明です。これから設備技術に現物を渡して割れ原因を分析します。_x000a_初動調査で異常時のビデオを確認しました。製品をPLに積載した時に欠板は発生して硝子の積み具合が悪くなりますが異常警報がないため採板し続けてしまい、最終的にチャックと接触して折損したと推測しています。"/>
    <s v="炳興の回答（資料参照）_x000a_一旦破損原因を確認してから対策を策定します。_x000a_初動対策：8/27  R/B全チャック点検確認完了。"/>
    <s v="初回"/>
    <n v="0"/>
    <n v="0"/>
    <n v="0"/>
    <s v="要"/>
    <s v="要"/>
    <s v="要"/>
    <s v="要"/>
    <s v="要"/>
    <s v="要"/>
    <s v="-"/>
    <s v="点検お願いします"/>
    <x v="0"/>
    <s v="完了"/>
    <s v="完了"/>
    <s v="完了"/>
    <s v="完了"/>
    <s v="完了"/>
    <s v="-"/>
    <s v="CLOSE"/>
    <s v="CLOSE"/>
    <n v="1"/>
    <m/>
  </r>
  <r>
    <n v="1705"/>
    <x v="278"/>
    <x v="1"/>
    <x v="8"/>
    <s v="Y許仕明_x000a_C鄭嵎駿_x000a_E王文佑_x000a_J朱峰謀_x000a_K張崇慶"/>
    <s v="機械系"/>
    <s v="集塵機"/>
    <x v="0"/>
    <s v="20210909HF　集塵機ダイヤフラム弁故障によるガラスへの粉塵付着異常（風量と静圧）について (version 1)"/>
    <m/>
    <s v="HF窯品でお客様よりカレット多発の指摘があり、設備周辺清掃したが解消しなかった。集塵機の日常点検の差圧にも異常は確認できなかった。集塵機を停止して内部を確認したところ、カートリッジフィルターに粉塵が付着したままのものとエアーパージされた綺麗なものが混在していたためダイヤフラム弁の故障によりパージできなくなり粉塵がH/O側へ流れてガラスに付着したと判明。"/>
    <s v="ダイヤフラム弁の寿命は集塵機設定値300秒に1回の頻度で算出すると1年となるが、建設以降交換した実績はなかった。またパッキンの破れも確認されたため、ダイヤフラムの寿命による故障が原因と判明した。_x000a_定期点検の差圧計およびパージする音では全く気付かない状態。"/>
    <s v="差圧計以外に圧力を監視してトレンドをモニタリングできるようにする。_x000a_寿命が判明したため交換を実施する。"/>
    <s v="初回"/>
    <n v="0"/>
    <n v="0"/>
    <n v="0"/>
    <s v="要"/>
    <s v="要"/>
    <s v="要"/>
    <s v="要"/>
    <s v="要"/>
    <s v="-"/>
    <s v="-"/>
    <s v="報告書にADT方針、点検頻度、交換頻度を記載していますので参照してください。_x000a_点検：製造整備にて半年/回。異常を確認したら写真撮影して記録する。_x000a_　　　　点検記録表に追加する。_x000a_　　　　各集塵機点検記録の一覧表を作成して管理する。_x000a_交換：実績などに基づき3年/回とする（冷修4年/回のサイクルが設定できないため）_x000a_発注：ATSCより購入手配済（入荷日不明）_x000a__x000a_　・向三交代聯絡因為要點檢集塵機因此要關掉電源_x000a_   ・裝上Breaker LOTO_x000a_　・LOTO拆下後，要開啟電源時，葉片（上面的排氣葉片）作動會造成壓力差_x000a_　　及衝擊，因此必須先確認門邊是否有人。_x000a__x000a_（方針）_x000a_・冷修中的YF要進行更換（徐 旭昇先生已了解）_x000a_・CF冷修完已經過3年，因此準備更換_x000a_・EF於冷修時進行更換（到6月前以點檢方式進行對應）_x000a_・KF、JF則以各集塵機的點檢日為基準，以3年為目標依序進行更換（設技内已開始共有，因此必須確認）"/>
    <x v="0"/>
    <s v="完了"/>
    <s v="完了"/>
    <s v="完了"/>
    <s v="完了"/>
    <s v="-"/>
    <s v="-"/>
    <s v="CLOSE"/>
    <s v="CLOSE"/>
    <n v="1"/>
    <m/>
  </r>
  <r>
    <n v="1706"/>
    <x v="279"/>
    <x v="4"/>
    <x v="16"/>
    <s v="Y許仕明_x000a_C鄭嵎駿_x000a_E王文佑_x000a_J朱峰謀_x000a_K張崇慶"/>
    <s v="機械系"/>
    <s v="搬送系"/>
    <x v="1"/>
    <s v="20210903XF　2BRHO跳ね上げCV支軸ロール軸端摩耗　rev1"/>
    <m/>
    <s v="BRHO跳上C/V西側的下方有鐵粉。_x000a_判斷驅動系故障的可能性很高, 所以有聯絡事務所的擔當者。_x000a_點檢結果確認Roll軸端部有磨耗, 後續進行Roll及連座軸承交換作業。"/>
    <s v="連座軸承的固定螺絲鬆動導致軸端磨耗。_x000a_※為了防止固定螺絲鬆脫,有進行Shaft開孔（再迫緊）。"/>
    <s v="定期的なセットボルトの点検と増し締めの実施_x000a_※定期パトロールの強化（カバー内が見えないので内部が見える構造に改造予定）_x000a_※前回の点検実施が2019/3月だった為、点検頻度の再確認を行う_x000a__x000a_"/>
    <s v="初回"/>
    <n v="190"/>
    <n v="1906.6"/>
    <n v="0"/>
    <s v="要"/>
    <s v="要"/>
    <s v="要"/>
    <s v="要"/>
    <s v="要"/>
    <s v="-"/>
    <s v="-"/>
    <s v="点検お願いします。_x000a_アクリルカバーによる見える化も検討してください。"/>
    <x v="0"/>
    <s v="完了"/>
    <s v="完了"/>
    <s v="完了"/>
    <s v="完了"/>
    <s v="-"/>
    <s v="-"/>
    <s v="CLOSE"/>
    <s v="CLOSE"/>
    <n v="1"/>
    <m/>
  </r>
  <r>
    <n v="1707"/>
    <x v="280"/>
    <x v="1"/>
    <x v="8"/>
    <s v="Y許仕明_x000a_C鄭嵎駿_x000a_E王文佑_x000a_J朱峰謀_x000a_K張崇慶"/>
    <s v="機械系"/>
    <s v="搬送系"/>
    <x v="1"/>
    <s v="20210911HF　本線増速コンベア2ロール停止異常"/>
    <m/>
    <s v=" 本線増速發出異常停止警報(履歴 : Accel C/V #2 INV. Error)_x000a_設技確認的結果、判斷為増速C/V#2減速機的問題(有呼出設技機械T)_x000a__x000a_"/>
    <s v="原因不明_x000a_因為是在交換減速機之後恢復正常稼働, 原本以為是減速機的問題, 但是拆解減速機並確認內部狀態時並無特大問題。_x000a_再加上馬達在Roll異常停止時仍維持運轉狀態（増速時）, 電流値也保持在正常狀態沒有問題。_x000a_※減速機點檢內容：Disk板、培林、軸承、Key摩耗"/>
    <s v="■暫定對策_x000a_　 １、減速機交換_x000a_   ２、増速驅動鏈輪及Chain點檢_x000a_   ３、減速機鏈輪及Chain點檢_x000a_   ４、確認増速Roll Key狀態及軸承的摩耗狀態_x000a_■恒久對策_x000a_ 需藉由日常巡檢來確認。是否有増速Roll側振動或減速機異音"/>
    <s v="初回"/>
    <n v="20"/>
    <n v="730"/>
    <n v="0"/>
    <s v="要"/>
    <s v="要"/>
    <s v="要"/>
    <s v="要"/>
    <s v="要"/>
    <s v="－"/>
    <s v="－"/>
    <s v="減速機的部分都有利用冷修進行交換。"/>
    <x v="0"/>
    <s v="完了"/>
    <s v="完了"/>
    <s v="完了"/>
    <s v="完了"/>
    <s v="-"/>
    <s v="-"/>
    <s v="CLOSE"/>
    <s v="CLOSE"/>
    <n v="1"/>
    <m/>
  </r>
  <r>
    <n v="1708"/>
    <x v="281"/>
    <x v="1"/>
    <x v="8"/>
    <s v="Y許仕明_x000a_C鄭嵎駿_x000a_E王文佑_x000a_J朱峰謀_x000a_K張崇慶"/>
    <s v="機械系"/>
    <s v="搬送系"/>
    <x v="1"/>
    <s v="20211001DF　本線増速CV#1ロール停止異常"/>
    <s v="20211001DF　本線増速CV#1ロール停止異常（ADT調査結果）設技検討結果"/>
    <s v="本線増速 #1 馬達過負載警報發出之後, 本線増速#1 Roll異常停止。 _x000a_現場確認到在本線増速#1 Roll的R側有一個軸承的培林座與Roll有接觸到的現象。_x000a_進行手動運轉但還是因為過負載而無法正常啟動, 判斷無法稼働並呼出設技。"/>
    <s v="増速#1 Roll在DF4冷修時有更換過, 推測Roll設置時 軸承座與Roll間的距離過小（1㎜～2㎜）再加上沒有裝設固定環, 在此狀態持續驅動運轉才會導致Roll緩慢往驅動側（R側）位移。_x000a_※1、軸承座與Roll之間的距離在冷修時並未進行確認, 所以實際上是否有_x000a_       距離過小的問題其實並不明確（一般大概會有5㎜左右的間隙。）_x000a_※2、在異常發生時, 軸承的培林座左右的固定螺絲並無鬆脱, 但5/13工事日_x000a_　　　 有針對4/17 HF本線増速End Plate脫落異常橫展開的部分, 進行本線_x000a_       増速部固定螺絲増締迫緊並塗抹以防止鬆脱的(Loctite）為其要因之一。"/>
    <s v="暫定對策_x000a_　於10/5定修工事日確認原因並實施暫定對策, 進行増速#1 Roll位置調整﹑再次進行固定螺絲増締, 並塗抹防止鬆脫的接著劑（Loctite）。_x000a_恒久對策_x000a_  1) 在増速C/V#1 Roll R側（驅動側）軸承座之間裝設固定環, _x000a_　　　以保持軸承座與Roll的間距。→由設技T實施(11/9工事日)_x000a_  2) 定期確認Rol與と軸承座的間距。_x000a_      -. 每次定修工事進行測定並留存紀錄 : 設技T_x000a_      -. 日常點檢 : 1回/1日目視點檢(確認有無接觸Roll) : DF Cold製造"/>
    <s v="初回"/>
    <n v="54"/>
    <n v="1133"/>
    <n v="0"/>
    <s v="－"/>
    <s v="要"/>
    <s v="－"/>
    <s v="－"/>
    <s v="要"/>
    <s v="－"/>
    <s v="－"/>
    <s v="（生技の見解）_x000a_C/V フレームの製作誤差で設置していない。_x000a_他にロールの製作誤差（今回の場合、関係するのは R/Lの軸の付け根間寸法）があり、カラーの厚み寸法が個別、バラバラになる。_x000a_きつくなった場合にベアリングユニットに余分な押し付け荷重をかけたくないため。_x000a_また、ロールを軸破損や磨耗なので変更した場合、カラーの厚みが違ってくると思いますので、カラーを変更することを忘れない様にする必要もあるはず。_x000a_ということで、L/R ベアリングユニットのセットボルトでの固定とスプロケットの芯出し適正にて、充分機能するという考えでカラーの設置はしていない。_x000a__x000a_★工事日で対応可能な場所は、_x000a_　CF窯　増速#1　　№90、・KF窯　増速#2-1　№98　が対象となります。_x000a_★温修or冷修での対応_x000a_　CF窯　増速#2-1（№98）、増速#2-2（№92）_x000a_"/>
    <x v="1"/>
    <s v="完了"/>
    <s v="-"/>
    <s v="-"/>
    <s v="完了"/>
    <s v="-"/>
    <s v="-"/>
    <s v="CLOSE"/>
    <s v="CLOSE"/>
    <n v="1"/>
    <m/>
  </r>
  <r>
    <n v="1709"/>
    <x v="282"/>
    <x v="0"/>
    <x v="12"/>
    <s v="Y許仕明_x000a_C鄭嵎駿_x000a_E王文佑_x000a_J朱峰謀_x000a_K張崇慶_x000a_T陳振遠"/>
    <s v="電氣系"/>
    <s v="検査設備"/>
    <x v="0"/>
    <s v="20211008ADTTAS　TAS6水貼WI検査機LED照明光量低下"/>
    <m/>
    <s v="5/27（№4）、6/17（№5）、10/8（№3）LED光量異常发生。_x000a__x000a__x000a_"/>
    <s v="1.空調濾網的更換頻度為1回/2個月，但梅雨季節的濕氣形成的結露和塩酸氣体附到濾網上，變成有黏性的狀態使得通風功能顯著惡化，檢查室內部變成負壓。_x000a_2.為了讓水貼WI檢查室維持正壓的空調機濾網阻塞，所以變成負壓的檢查室内部飄入現場的酸氣。LED照明為了排出熱氣通過LED內部吸入的現場酸氣，腐蝕配線和螺絲而導致接觸不良。"/>
    <s v="變更空調濾網更換頻度（1回/2個月→毎月）。_x000a_調整檢查室的正壓設備。"/>
    <s v="初回"/>
    <n v="120"/>
    <n v="5.92"/>
    <n v="532.79999999999995"/>
    <s v="要"/>
    <s v="要"/>
    <s v="要"/>
    <s v="要"/>
    <s v="要"/>
    <s v="要"/>
    <s v="-"/>
    <s v="本線WIも同様の設備であり、検査ブース内を陽圧する空調が停止すると同じ事象が発生しる可能性があるため、フィルター定期交換、掃除、空調温度、湿度管理の再徹底。_x000a_異常発生時に早急に交換できる体制（予備品準備）を整える。"/>
    <x v="0"/>
    <s v="完了"/>
    <s v="完了"/>
    <s v="完了"/>
    <s v="完了"/>
    <s v="完了"/>
    <s v="-"/>
    <s v="CLOSE"/>
    <s v="CLOSE"/>
    <n v="1"/>
    <m/>
  </r>
  <r>
    <n v="1710"/>
    <x v="283"/>
    <x v="0"/>
    <x v="6"/>
    <s v="Y許仕明_x000a_C鄭嵎駿_x000a_E王文佑_x000a_J朱峰謀_x000a_K張崇慶"/>
    <s v="機械系"/>
    <s v="紙巻機"/>
    <x v="2"/>
    <s v="20211012YF　（ADT共有）1Br紙巻機カッター旋回モーター過負荷異常"/>
    <m/>
    <s v="1BR 紙卷機發生異常，合紙送紙後切刀未作動，造成設備一時停止_x000a_  (異常履歷內容 : ROTARY CUTTER INV ALARM)"/>
    <s v="切刀迴轉馬達過負載_x000a_機械進行異常馬達拆解確認後，發現馬達內部有大量鐵粉及離合器片碎片，研判因使用次數頻繁造成離合器片磨損_x000a_離合器片接合阻力變大造成電流上升!_x000a_※馬達使用 2015/5月~2021/10月，經過6年5個月"/>
    <s v="馬達新品更換(型號 : CHHCM3-6135-17)"/>
    <s v="再發"/>
    <n v="7"/>
    <n v="121"/>
    <n v="0"/>
    <s v="要"/>
    <s v="要"/>
    <s v="要"/>
    <s v="要"/>
    <s v="要"/>
    <s v="－"/>
    <s v="－"/>
    <s v="窯の延命により冷修までの間隔が長くなっていますので、5年以上を経過している設備、あるいはG4採板で動作回数が多いラインなどは特に注意が必要です。"/>
    <x v="0"/>
    <s v="完了"/>
    <s v="完了"/>
    <s v="完了"/>
    <s v="完了"/>
    <s v="-"/>
    <s v="-"/>
    <s v="CLOSE"/>
    <s v="CLOSE"/>
    <n v="1"/>
    <m/>
  </r>
  <r>
    <n v="1711"/>
    <x v="284"/>
    <x v="5"/>
    <x v="18"/>
    <s v="K張崇慶"/>
    <s v="機械系"/>
    <s v="搬送系"/>
    <x v="1"/>
    <s v="20211016OF 　1BR 12P採板CV12-1-Rインバーター異常報告書"/>
    <m/>
    <s v="现场12P採板CV 12-1-R インバーター異常警报发生。连续3回板流测试，インバーター異常持续发生，採板CV上的制品发生堵塞；_x000a_确认到Roll轴承下面有粉尘，用手拧动Roll不能。採板CV Roll的传动轴轴承卡住，导致Roll不能转动。"/>
    <s v="採板CV的Roll轴承磨损，导致Roll不能传动，驱动马达出现过负荷。"/>
    <s v="更换损坏的轴承，确保能够正常运转_x000a_使用压缩气冷却运转中的马达，确保马达不出现过负荷警报，造成停止。_x000a_（恒久对策）_x000a_机械在工事日定期点检轴承的磨损情况预定对已经确认是不具合的地方进行交换。_x000a_定期点检採板CV T/P上的马达运转电流和马达负荷率。"/>
    <s v="再發"/>
    <n v="300"/>
    <n v="2593"/>
    <n v="0"/>
    <s v="－"/>
    <s v="－"/>
    <s v="－"/>
    <s v="－"/>
    <s v="要"/>
    <s v="－"/>
    <s v="－"/>
    <s v="１、对MF窑和NF窑的採板CV实施点检_x000a_　※虽然MF/NF的G11用的完康产CV是磁铁CV式样，_x000a_　但是OF窑的话，在採板CV中，只有基板吸着区域，为了提高停止的精度_x000a_　采用的是螺旋齿轮駆式样。_x000a_"/>
    <x v="1"/>
    <s v="-"/>
    <s v="-"/>
    <s v="-"/>
    <s v="完了"/>
    <s v="-"/>
    <s v="-"/>
    <s v="CLOSE"/>
    <s v="CLOSE"/>
    <n v="1"/>
    <m/>
  </r>
  <r>
    <n v="1712"/>
    <x v="285"/>
    <x v="1"/>
    <x v="13"/>
    <s v="Y許仕明_x000a_C鄭嵎駿_x000a_E王文佑_x000a_J朱峰謀_x000a_K張崇慶"/>
    <s v="電氣系"/>
    <s v="システム系"/>
    <x v="1"/>
    <s v="20211018IF　本線MTライン速度差によるトラッキングズレ異常"/>
    <m/>
    <s v="10/18　Bath In後（10/15Bath In）、導致無法取樣, 也無法引入1Br; 有連絡設技電氣。_x000a_在經過設技電氣調査之後，發現 IF2及IF3 在PLC內的距離定數有差異, 導致發生實際玻璃還沒到、但Tracking Data已經先搬移送出的問題。（最大乖離程度為58%）_x000a_為了調查原因, 將本線増速C/V的速度補正値變更為既存IF2的Data, ACE#2切替ACE#1, 本線Master PLC的高速Counter Unit Card變更（新品＆IF2Ver）, 但還是發生了同様的Tracking偏移問題。_x000a_基板速度與PLD速度確認幾乎一致沒有問題。（L/S427m/h的増速比4倍速＝1710m/h）、本線Master PLC的速度2900m/h（簡易計算値）→確認原因為本線Master PLC,實施了下面記載的對策內容並進行復歸。"/>
    <s v="本線Master PLC部的高速Counter Input側的波形呈現不正常的狀態（参照：本線MTPG Pulse波形改善前）,導致原本不會被計算到的部分被算進去, 使本線Master PLC側的速度與實際速度產生差異, 造成本線MT Line發生Tracking偏移的問題。再加上這次的異常發生在Line Master PLC側,並不是平常有確認波形的地方(MTPG到ACE）, 所以在鎖定原因上面比較花時間。"/>
    <s v="１、於Counter前方的端子連接阻抗器以改善MTPG波形 。改善Pulse波形下限問題。Peak電壓從20變成22V。_x000a_２、高速Counter Unit的計數速度切換設定（Hz）從200kHz變更10kHz以防止計數時出現錯誤。(10kHz可對應到MT line 9144m/h)_x000a_３、T/P追加 LineMaster PLC、Accessory PLC部的速度標示。藉此達成MT速度偏移位置之可視化。"/>
    <s v="初回"/>
    <n v="0"/>
    <n v="0"/>
    <n v="0"/>
    <s v="情報"/>
    <s v="情報"/>
    <s v="情報"/>
    <s v="情報"/>
    <s v="情報"/>
    <s v="－"/>
    <s v="－"/>
    <s v="ラインマスターPLC交換などイベントがある場合は要注意"/>
    <x v="1"/>
    <s v="-"/>
    <s v="-"/>
    <s v="-"/>
    <s v="-"/>
    <s v="-"/>
    <s v="-"/>
    <s v="CLOSE"/>
    <s v="CLOSE"/>
    <e v="#DIV/0!"/>
    <m/>
  </r>
  <r>
    <n v="1713"/>
    <x v="286"/>
    <x v="5"/>
    <x v="19"/>
    <s v="推進課"/>
    <s v="系統系"/>
    <s v="TOM3"/>
    <x v="1"/>
    <s v="20211026NF　TOM3画処PC異常rev01"/>
    <s v="20211026NF　TOM3画処PC異常rev01（生技情報）"/>
    <s v="TOM3PC異常」の警報。_x000a_画処PC#3の通信が途絶えている事に気づき、画像処理PC#3の検査MODEを「自動」→「手動」→「自動」に切り替えて復旧を試みるが復旧不可の為、MF,OFのADT派遣員に応援を求めた。_x000a_　①：C/Dドライブを予備品に交換→復旧不可_x000a_　②：LANケーブル交換→復旧不可（元に戻す）_x000a_　③：LANポート差替え→復旧不可（この状態継続）←翌日CSB交換中に戻し検証実施し問題なしの為戻す。_x000a_　④：「画像処理PC No.2のC/Dドライブ」と「画像処理PC No.3のD/Cドライブ（①で交換した予備品）」を入替_x000a_　　　　→画像処理PC No.2が立ち上がって画像処理PC No.3は立ち上がらず_x000a_　　　　→①で交換したC/Dドライブは問題無しと判断、交換したPC本体が怪しいと推測。_x000a_　　※検証後、C/Dドライブは元のPCに戻している_x000a_　⑤：①の状態のまま、PC本体を元のPC本体に戻す→復旧"/>
    <s v="TOM3の機内LAN通信設定の間違い。_x000a_TomImpEnv.iniファイルの設定に間違いがあり、通信負荷が高くなる状態であった。_x000a__x000a_①画処PCがフリーズ(通信不可状態)となる不具合_x000a_　※2021/10/6発生時点で技開へ検査チームへ調査依頼実施。_x000a_推測原因_x000a_　TOM3の機内LAN通信設定の間違い。_x000a_　TomImpEnv.iniファイルの設定に間違いがあり、通信負荷が高くなる状態であった。_x000a__x000a_②予備PCで復旧しなかった不具合　_x000a_推測原因_x000a_　不明_x000a_   使用した予備PCはOFから移管した物であり、今回初めてNFで使用。_x000a_　NFでは使用不可の可能性もある為、次回工事日にて再度検証予定。_x000a__x000a_まとめ_x000a_　通信不可が発生した原因としては、通信設定が本来の設計とは違う_x000a_　接続状態にだった為、通信が混みあったタイミングで通信エラーが発生したと推測。_x000a_  復旧を試みるタイミングにより可能な時と不可能な時があったと推測している。_x000a_"/>
    <s v="①TOM3の機内LAN通信設定の間違いについて_x000a_   次回工事日にて変更実施。_x000a_　※ADCH_OFも同様である為、横展開予定_x000a__x000a_②予備PCで復旧しなかった不具合　_x000a_   原因不明の為、次回工事日の検証結果により今後の方針を決定。"/>
    <s v="初回"/>
    <n v="190"/>
    <n v="4017"/>
    <n v="0"/>
    <s v="要"/>
    <s v="要"/>
    <s v="要"/>
    <s v="要"/>
    <s v="要"/>
    <s v="－"/>
    <s v="－"/>
    <s v="有收到ADCH NF窯TOM畫處PC異常的情報共有，_x000a_詳細請參考附件。 (※日文版)_x000a__x000a_針對此異常生技部有進行調查，雖不一定是真因，但因有發現設定Miss，_x000a_所以針對冷修12Ch-Box化的單位，ADT目前JF3和KF3同樣設定有錯，_x000a_所以會在下次工事日或捨板期間進行修正。 (※嘉彬)_x000a__x000a_※對通常檢查、判定不影響。_x000a_※現有的設定短時間不會造成重大異常。_x000a_→僅為了分散畫處-識別彼此的資料流不要全部塞在同條路上。"/>
    <x v="0"/>
    <s v="完了"/>
    <s v="完了"/>
    <s v="完了"/>
    <s v="完了"/>
    <s v="-"/>
    <s v="-"/>
    <s v="CLOSE"/>
    <s v="CLOSE"/>
    <n v="1"/>
    <m/>
  </r>
  <r>
    <n v="1714"/>
    <x v="287"/>
    <x v="0"/>
    <x v="5"/>
    <s v="T陳振遠"/>
    <s v="機械系"/>
    <s v="搬送系"/>
    <x v="0"/>
    <s v="20211030ADTOFF　OFF切7位置決めFT搬送ベルト駆動シャフト断裂"/>
    <m/>
    <s v="G11在位置決定位搬送中，玻璃旋轉侵入的關係，造成平台上玻璃破損。_x000a_經三交代確認發現位置決的時規皮帶（右側2條）沒有在轉動_x000a_發現位置決時規皮帶右側的驅動軸心於驅動齒輪鍵槽處斷裂。下方有鐵粉堆積_x000a_由於斷裂軸心沒有預備品，所以就切割鋼材進行加工、修理。"/>
    <s v="1.長期稼動使得軸心已經出現磨損（長年劣化）。_x000a_　※因應G11生產，OFF切7號機於2021年3月由高砂移設過來_x000a_2.齒輪處負荷過大，偏芯、振動益加明顯使得軸心摩損造成粉塵堆積。_x000a_　※軸心斷裂的部分為G10、G11搬送用皮帶_x000a_　※粉塵發生在接觸到皮帶輪、齒輪、聯軸器等地方_x000a_3.從斷裂面的狀態來看，推測早已經龜裂。"/>
    <s v="1. 定修時點檢軸心的軸承和皮帶輪下方是否有鐵粉。若有鐵粉就進行更換。_x000a_2. 準備軸心的預備品，更換時將固定驅動齒輪的軸套改成Plower Lock型式（研磨側對策橫展開）。  _x000a_3.　雖然每次定修都會確認皮帶的蛇行狀況，但卻沒有設備下方相關的點檢項目。"/>
    <s v="初回"/>
    <n v="35"/>
    <n v="11.5"/>
    <n v="218.78"/>
    <s v="－"/>
    <s v="－"/>
    <s v="－"/>
    <s v="－"/>
    <s v="－"/>
    <s v="－"/>
    <s v="要"/>
    <s v="OFF切13年間、冷修など大規模工事がありません。OFF切7も高砂から移設した設備であり、ADT設備同様にメンテナンスが充実していない設備となります。工事日には鉄粉の有無を確認する項目を追加して、異常発見時には早急に対策できる準備を整えること。"/>
    <x v="1"/>
    <s v="-"/>
    <s v="-"/>
    <s v="-"/>
    <s v="-"/>
    <s v="-"/>
    <s v="完了"/>
    <s v="CLOSE"/>
    <s v="CLOSE"/>
    <n v="1"/>
    <m/>
  </r>
  <r>
    <n v="1715"/>
    <x v="288"/>
    <x v="0"/>
    <x v="6"/>
    <s v="Y許仕明_x000a_C鄭嵎駿_x000a_E王文佑_x000a_J朱峰謀_x000a_K張崇慶"/>
    <s v="電氣系"/>
    <s v="CPU"/>
    <x v="0"/>
    <s v="20211103YF　1Br 1POS BDSモーションCPU異常"/>
    <m/>
    <s v="1P BDS發生原點異常警報(1BR BDS home position fault)，三交代異常確認後，設備復歸不能。_x000a_18:47 三交代聯絡事務所人員(芳全)進行確認，最終進行BDS制御電源及AMP重開→復歸OK。電氣聯絡有。_x000a_19:10 設備異常再發，電氣現場確認:1P BDS MOTION CPU RUN燈號未亮(圖一)，判斷CPU問題有，CPU電源重新啟動→復歸OK。_x000a_20:39 設備異常再發，電氣人員進行BDS 制御CPU電源重新啟動→復歸不能_x000a_21:30 電氣人員更換CPU， OS安裝、SOFT寫入、暫存器數值寫入_x000a_22:58 電氣CPU更換相關作業完成，製造設備原點設定及設備復歸測試→復歸OK。"/>
    <s v="BDS MOTION CPU故障(型號：A173UH CPU)。_x000a_推測原因為YF BDS使用的A系列MOTION CPU使用年限久遠(自2004至今17年)_x000a_CPU內部基板已經老舊，不勘使用。"/>
    <s v="MOTION CPU更換。"/>
    <s v="初回"/>
    <n v="243"/>
    <n v="2087"/>
    <n v="0"/>
    <s v="要"/>
    <s v="情報"/>
    <s v="情報"/>
    <s v="要"/>
    <s v="情報"/>
    <s v="－"/>
    <s v="－"/>
    <s v="冷修期間所有A系列PLC、伺服全面更新。_x000a_寿命管理はできないため、状況に応じて交換"/>
    <x v="0"/>
    <s v="-"/>
    <s v="-"/>
    <s v="完了"/>
    <s v="-"/>
    <s v="-"/>
    <s v="-"/>
    <s v="CLOSE"/>
    <s v="CLOSE"/>
    <n v="1"/>
    <m/>
  </r>
  <r>
    <n v="1716"/>
    <x v="289"/>
    <x v="0"/>
    <x v="4"/>
    <s v="Y許仕明_x000a_C鄭嵎駿_x000a_E王文佑_x000a_J朱峰謀_x000a_K張崇慶"/>
    <s v="機械系"/>
    <s v="搬送系"/>
    <x v="2"/>
    <s v="20211106EF（ADT共有）本線GateCV異常について確認"/>
    <m/>
    <s v="本線増速6停止。逆転操作で復旧。"/>
    <s v="11/26板厚変更J/C時にカムクラッチ交換"/>
    <s v="異常発生時は逆転操作で復旧させる。復旧できない場合はカムクラッチ交換"/>
    <s v="再發"/>
    <n v="0"/>
    <n v="0"/>
    <n v="0"/>
    <s v="要"/>
    <s v="要"/>
    <s v="要"/>
    <s v="要"/>
    <s v="要"/>
    <s v="－"/>
    <s v="－"/>
    <s v="本線増速カムクラッチ故障の異常発生時並びに予防策としてCF、EFに展開中の逆転機能の操作を実施する（工事日必須）。逆転操作においても異常が解消できない場合は交換を手配する。_x000a_現状の方針としてはカムクラッチ・レス化により既に冷修で展開しているYF、JF、KFには逆転機能はありません。CF、EFに関しては次回冷修でカムクラッチ・レスにするため、逆転操作、異常発生時の交換を継続するため、定期交換で定義している1.5年は、冷修を実施するまで変更しない。"/>
    <x v="0"/>
    <s v="完了"/>
    <s v="完了"/>
    <s v="-"/>
    <s v="-"/>
    <s v="-"/>
    <s v="-"/>
    <s v="CLOSE"/>
    <s v="CLOSE"/>
    <n v="0.6"/>
    <m/>
  </r>
  <r>
    <n v="1717"/>
    <x v="290"/>
    <x v="5"/>
    <x v="17"/>
    <s v="Y許仕明_x000a_C鄭嵎駿_x000a_E王文佑_x000a_J朱峰謀_x000a_K張崇慶_x000a_T陳振遠_x000a_推進課"/>
    <s v="系統系"/>
    <s v="WI"/>
    <x v="1"/>
    <s v="20211110MF　WINo18cam測定値異常"/>
    <m/>
    <s v="11/10　确认PAM_Ribbon上的WI MAP后、发现18号相机28Ch附近狭窄范围内局部测定值恶化。_x000a_配合CSB交换时的舍板、抽出WI检查机、实施点检。_x000a_因为照明的透明亚克力板上有伤、所以对亚克力盖进行了交换。_x000a_11/29　确认WI_MAP的结果、发现和上次11/10一样，18号相机的检查范围出现异常值。"/>
    <s v="虽然从波形上看没有异常、但对照明亚克力板确认后、发现亚克力板形状的污浊。_x000a_污浊的原因是新品盖子上粘贴的保护膜的接触痕迹。_x000a_推测是使用过程中、照明光、温度、使其变质、形状变深。"/>
    <s v="交换亚克力板_x000a_使用新的亚克力板时、清除保护膜的使用痕迹、再去使用。"/>
    <s v="初回"/>
    <n v="0"/>
    <n v="0"/>
    <n v="0"/>
    <s v="要"/>
    <s v="要"/>
    <s v="要"/>
    <s v="要"/>
    <s v="要"/>
    <s v="要"/>
    <s v="要"/>
    <s v="交换亚克力板_x000a_使用新的亚克力板时、清除保护膜的使用痕迹、再去使用。"/>
    <x v="0"/>
    <s v="完了"/>
    <s v="完了"/>
    <s v="完了"/>
    <s v="完了"/>
    <s v="完了"/>
    <s v="-"/>
    <s v="CLOSE"/>
    <s v="CLOSE"/>
    <n v="0.8571428571428571"/>
    <m/>
  </r>
  <r>
    <n v="1718"/>
    <x v="291"/>
    <x v="0"/>
    <x v="12"/>
    <s v="推進課"/>
    <s v="系統系"/>
    <s v="検査設備"/>
    <x v="2"/>
    <s v="20211122ADTTAS　（ADT共有）TAS7泡HOST檢查PC通信異常報告r1"/>
    <m/>
    <s v="TAS#7長期不稼動再開，泡檢查機J/C入力不可。_x000a_確認泡畫處PC MELSECNET的狀態出現錯誤。_x000a_確認鄰旁的HS、SP及精查等相關設定並進行錯誤修正。"/>
    <s v="1. 因TAS検査PC枯竭對應，11/15進行異機(其它機型)PC轉用。_x000a_2. 人員不知要變更MELSECNET設定，僅PING網路通信正常，且尚未安排板流測試。  (原訂11/24測試)_x000a_※因認為MELSECNET及DIO不需要進行設定。_x000a_3. 未做好報告、聯絡、商量；在不清楚設備狀況下提前稼動了。_x000a_※擔當者當天亦請假不在，現場沒人知道情況。"/>
    <s v="(再発防止)_x000a_1. MELSECNET及DIO未做好初始值管理，今後做納管。_x000a_2. 相關PC更換手順的內容再做檢視，追加上述確認事項及教育。_x000a_※慎重起見，諮詢電氣擔當，該Network No.僅做識別用，設定錯誤不影響檢出及判定。(事後已做修正)"/>
    <s v="初回"/>
    <n v="0"/>
    <n v="0"/>
    <n v="0"/>
    <s v="要"/>
    <s v="要"/>
    <s v="要"/>
    <s v="要"/>
    <s v="要"/>
    <s v="要"/>
    <s v="要"/>
    <s v="報告、連絡、相談の徹底および教育を行う。_x000a_またPC転用、交換の際には手順書とチェックを行い際は再発防止を図る。"/>
    <x v="0"/>
    <s v="完了"/>
    <s v="完了"/>
    <s v="完了"/>
    <s v="完了"/>
    <s v="完了"/>
    <s v="完了"/>
    <s v="CLOSE"/>
    <s v="CLOSE"/>
    <n v="1"/>
    <m/>
  </r>
  <r>
    <n v="1719"/>
    <x v="292"/>
    <x v="5"/>
    <x v="17"/>
    <s v="推進課"/>
    <s v="系統系"/>
    <s v="TOM"/>
    <x v="1"/>
    <s v="20211123MF　TOM3画処 PC19通信異常"/>
    <m/>
    <s v="工事日G/T解除后、三交代开始shading作业_x000a_虽然个别主机上软件成功启动，但在多台主机上无法启动光学调整软体画像主机19上提示cam#3H37连接不良 ※参照①　发生光学调整软件无法启动的现象。_x000a_把连接到画像19主机上的相机接线#3和#6号做了替换，但＃3H37的异常提示没有任何变化、故判断为画像处理板异常。在和设技电气立会后、将整个主机交换。（继续使用C-D两个硬盘）_x000a_将画像主机19和预备主机交换并接通电源后、启动软件前从Host的复制画面上反复重试、结果软件无法启动、因为也无法向Host主机发送ping(192.168.0.11)故画像主机19をHOST通信异常由于ping无法发送、确认画像主机19设定的IP地址后发现之前设定的IP地址发生了变化。_x000a_虽然不确定原因、先对保存了IP地址设定的C盘进行了交换。_x000a_因为通过交换C盘解除了通信异常、从预备主机返回到之前的画像主机19、检查软件启动，生产开始。光学调整软件无法启动的现象没有改善。"/>
    <s v="1、在画像主机19上光学调整软件不能正常工作（无法连接到相机3）目前正在调查。怀疑是硬件上的故障。_x000a_虽然在16:16作业时交换了标有#3和#6的相机连接线、但接线上标记的数字和主机识别的相机编号可能不一样。←确认中_x000a_2、画像主机19→HOST通信异常　画像主机19被分配到（169.254.～）的本地连接地址。_x000a_Windows有当LAN通信无法正常工作时强制把IP地址变成这个数字的功能、这次，IP地址被强制改成这样的形式、所以主机再启动也无法修正，需要对NIC的IP地址进行重新设定。LAN通信失败的原因正在调查中。"/>
    <s v="生技小林さん見解_x000a_検査機はDHCPを使用しない環境（IPアドレス固定、静的IPアドレス）で使用しています。_x000a_IPアドレスの設定値を間違えて競合（重複）させると発生するのですが、自分の過去経験だとLAN通信不良（品質不良）で発生している印象が強く、また、頻発や再現が無く問題点の特定までたどり着いていません。_x000a_同じ個体で再発/頻発するのであればドライバー故障かハード故障と思います。_x000a_（ソフト：NICドライバー、ハード：画処PC19のNIC、LANケーブル、HUB。_x000a_今回はLAN1,2の両方がNGなので、NICのソフト/ハードが怪しいですね。）"/>
    <s v="初回"/>
    <n v="0"/>
    <n v="0"/>
    <n v="0"/>
    <s v="要"/>
    <s v="要"/>
    <s v="要"/>
    <s v="要"/>
    <s v="要"/>
    <s v="－"/>
    <s v="－"/>
    <s v="対策のとおり。"/>
    <x v="0"/>
    <s v="完了"/>
    <s v="完了"/>
    <s v="完了"/>
    <s v="完了"/>
    <s v="-"/>
    <s v="-"/>
    <s v="CLOSE"/>
    <s v="CLOSE"/>
    <n v="1"/>
    <m/>
  </r>
  <r>
    <n v="1720"/>
    <x v="293"/>
    <x v="4"/>
    <x v="16"/>
    <s v="Y許仕明_x000a_C鄭嵎駿_x000a_E王文佑_x000a_J朱峰謀_x000a_K張崇慶"/>
    <s v="電氣系"/>
    <s v="横切機"/>
    <x v="1"/>
    <s v="20211126XF　縦切機2 HD7突っ込みトラブル　rev０"/>
    <m/>
    <s v="定期樣品切出之後有橫折欠板散發，後續取樣時仍有相同的欠板散發，現場確認横切機NO2取樣切刀（縱切機NO2-HD7 ）附近有切刀突入。_x000a_且相同位置（165CH）後續仍有發生横切機切刀突入。調查結果為縱切機NO2-HD7在進行Touch切時發生切刀突入的部分在遇到横切機走行時又再次發生了切刀突入的狀況。"/>
    <s v="目前原因不明_x000a_XF使用的是Solenoid Type, 推測問題可能是AMP本體或Cutter Block的部分, 預計與設技協同進行調查"/>
    <s v="確認AMP有預備品, 預計下回工事日進行AMP交換_x000a_※目前還沒有再發,異常原因的部分尚未釐清;與設技協調待工事日進行交換持續觀察"/>
    <s v="初回"/>
    <n v="41"/>
    <n v="1290"/>
    <n v="0"/>
    <s v="情報"/>
    <s v="情報"/>
    <s v="情報"/>
    <s v="情報"/>
    <s v="情報"/>
    <s v="－"/>
    <s v="－"/>
    <s v="タッチ切り距離確認でばらつきが大きい場合などは要注意。"/>
    <x v="1"/>
    <s v="-"/>
    <s v="-"/>
    <s v="-"/>
    <s v="-"/>
    <s v="-"/>
    <s v="-"/>
    <s v="CLOSE"/>
    <s v="CLOSE"/>
    <e v="#DIV/0!"/>
    <m/>
  </r>
  <r>
    <n v="1721"/>
    <x v="294"/>
    <x v="5"/>
    <x v="19"/>
    <s v="Y許仕明_x000a_C鄭嵎駿_x000a_E王文佑_x000a_J朱峰謀_x000a_K張崇慶_x000a_T陳振遠"/>
    <s v="電氣系"/>
    <s v="搬送系"/>
    <x v="1"/>
    <s v="20211201NF　1Br旋回機前G11ガラス停止位置異常rev1"/>
    <m/>
    <s v="1Br旋回機処發生吸着異常_x000a_昼勤ADCH社員・AGC派遣員来到現場后，通過以下2点判斷原因為減速sensor。_x000a_・通過監視錄像確認到玻璃停止位置不正確。_x000a_※因爲停止位置不正確，旋回機吸着パット的一部份無法吸着，導致吸着異常発生_x000a_・現場確認sensor，發現減速sensor一直保持on狀態。_x000a_減速sensor交換完成"/>
    <s v="&lt;特定故障的原因花費大量時間的原因&gt;_x000a_・關於sensor状態確認的方法和各sensor的作用，沒有足夠的知識。_x000a_&lt;做出2Br専門採板切替判断遲了的原因&gt;_x000a_・如果1Br因故障無法採板時的對應方法和判断基準沒有明確。　_x000a_　※詳細請參考別紙1。_x000a_&lt;2Br専門採板開始延遲的原因&gt;_x000a_・1Br 故障時，對於迅速切替2Br 専門採板，準備不足。"/>
    <s v="&lt;特定故障原因特定花費大量時間的原因&gt;_x000a_・計劃導入能夠儘早發現sensor異常的軟體。_x000a_　※ON信号經過任意計時后發出警報等。_x000a_・實施關於sensor的教育。(12月末完了予定）_x000a_　※種類、作用、状態的確認方法等。_x000a_&lt;針對切替2Br専門採板判断時延誤了的原因的対策&gt;_x000a_・製作與2Br 切替判断基準、準備狀態相關的作業指示書。_x000a_　※詳細參考別紙1。_x000a_&lt;針對開始2Br専門採板延遲了的原因的対策&gt;_x000a_・時刻待機，做好隨時應對迅速切替到2Br専門採板的準備。(作業指示書の作成）_x000a_　※詳細參考別紙1。"/>
    <s v="初回"/>
    <n v="420"/>
    <n v="1906"/>
    <n v="0"/>
    <s v="情報"/>
    <s v="情報"/>
    <s v="情報"/>
    <s v="情報"/>
    <s v="情報"/>
    <s v="要"/>
    <s v="要"/>
    <s v="各センサーの設置位置、役割、機能を教育する。_x000a_基板停止位置のズレは、吸着、搬送、積載にも影響するため、ガラス停止位置が目視で識別できるようなアイマークを付けるなどして、異常に早く気付ける工夫もお願いします。_x000a_異常を早期に発見するためにADCHの改造プログラム導入の是非は検討してください。"/>
    <x v="1"/>
    <s v="-"/>
    <s v="-"/>
    <s v="-"/>
    <s v="-"/>
    <s v="完了"/>
    <s v="完了"/>
    <s v="CLOSE"/>
    <s v="CLOSE"/>
    <n v="1"/>
    <m/>
  </r>
  <r>
    <n v="1722"/>
    <x v="295"/>
    <x v="0"/>
    <x v="7"/>
    <s v="Y許仕明_x000a_C鄭嵎駿_x000a_E王文佑_x000a_J朱峰謀_x000a_K張崇慶"/>
    <s v="機械系"/>
    <s v="搬送系"/>
    <x v="0"/>
    <s v="20211209KF　本線HOゲートCVアイドラーボルト断裂"/>
    <m/>
    <s v="整備人員聯絡本線H/O GATE C/V 異音_x000a_ 確認後H/O GATE C/V CHAIN張力調整螺絲斷裂 造成驅動CHAIN 晃動大，RAIL變形。_x000a__x000a_"/>
    <s v="１張力惰輪本體調整座與GUIDE原設計只有1mm間隙，而異常處間隙達2~3mm，驅動_x000a_　CHAIN 帶動的狀況下會產生微小的晃動，經長期間晃動摩擦，造成了疲勞破壞而斷裂。_x000a_２異常處所位於本線H/O GATE C/V未端處，H/O 關閉時推側H/O緩衝缸調整不佳造成導致_x000a_　震動過大，加上G11 逆筋目專門採板，當有欠點於H/O捨板頻度增加在長時間反覆的作用力_x000a_　之下，加速螺絲斷裂。(圖1紅框)※  螺絲2020/11/17〜KF3冷修時更換済_x000a_３CHAIN張力調整螺絲斷裂 &gt;&gt; 驅動CHAIN張力不足晃動大，鍊條跳齒隆起,隆起處經過齒輪擠壓,慢慢導致RAIL變形。"/>
    <s v="１張力惰輪本體調整座與GUIDE間隙 點檢確認 (不可超過原設定值1mm)。訂定每年點檢張力_x000a_　調整座PLATE磨耗量，磨耗量超過1mm 排訂更換。_x000a_２調整用螺桿原本為一般型 -&gt;改用 高張力樣式。(12月工事日已更換)調整用螺桿限位環由開_x000a_　口銷固定--&gt;螺絲對鎖固定方式。(12月工事日更換濟)_x000a_　為了減少震動，本線H/O緩衝缸及油壓缸最適化調整。(12月工事日調整濟)_x000a_（予防措置）_x000a_　設計年度保全點檢(本線增速驅動系:一年兩次)，進行惰輪座和guide間隙的點檢，有磨耗的_x000a_　話進行台座的交換。"/>
    <s v="初回"/>
    <n v="40"/>
    <n v="873.56"/>
    <n v="0"/>
    <s v="－"/>
    <s v="－"/>
    <s v="－"/>
    <s v="－"/>
    <s v="要"/>
    <s v="－"/>
    <s v="－"/>
    <s v="H/O仕様構造はKFのみ"/>
    <x v="1"/>
    <s v="-"/>
    <s v="-"/>
    <s v="-"/>
    <s v="完了"/>
    <s v="-"/>
    <s v="-"/>
    <s v="CLOSE"/>
    <s v="CLOSE"/>
    <n v="1"/>
    <m/>
  </r>
  <r>
    <n v="1723"/>
    <x v="296"/>
    <x v="0"/>
    <x v="4"/>
    <s v="Y許仕明_x000a_C鄭嵎駿_x000a_E王文佑_x000a_J朱峰謀_x000a_K張崇慶"/>
    <s v="機械系"/>
    <s v="搬送系"/>
    <x v="2"/>
    <s v="20211211EF　（ADT内共有）1Brホッパーゲート補強用ベース固定ボルト断裂"/>
    <m/>
    <s v="07:00  三交代股長發現1BR H/O GATE 作動狀況異常，詳細確認後發現H/O下游東側下方固定桿螺絲有掉落1顆的情形_x000a_07:10  因Br H/O只有作動時兩側不平均並無影嚮採板，故連絡事務所主管及整備班股長後待假日機械人員出勤進行確認_x000a_08:40 假日機械人員確認後發現H/O下方固定桿螺絲仍有斷裂及鬆動的情形，判斷需進行更換_x000a_09:30 切替為2Br G6專採，假日機械人員進行1BR BR H/O GATE 東側固定螺絲更換，更換後進行板流測試無異常後恢復為G8/G6 T切採板。"/>
    <s v="2020年にショックアブソーバーの設定ミス（R側2・L側9）により衝撃、振動により設備異常発生した経緯あり。_x000a_ボルトが断裂した原因として、衝撃や振動によりゲートを補強する鋼材を固定するボルトにも影響していてボルト穴がただれたような形状に変形が発生していたと推測できる。また捨板回数も多いためにボルトが緩んで外れた（落下）したことで、補強する鋼材の重量に耐え切れなくなったことで、残っていたボルトが断裂したと推定。"/>
    <s v="ボルト交換のみ"/>
    <s v="初回"/>
    <n v="0"/>
    <n v="0"/>
    <n v="0"/>
    <s v="要"/>
    <s v="要"/>
    <s v="要"/>
    <s v="要"/>
    <s v="要"/>
    <s v="－"/>
    <s v="－"/>
    <s v="ボルト穴がただれている（変形、突起あり）のため、ボルト緩みが無いか、再度点検する（設技確認中）。増し締め確認。_x000a_2課より設技に依頼するアクリルへの改造で見える化の実施を全窯対象に検討すること。"/>
    <x v="0"/>
    <s v="完了"/>
    <s v="完了"/>
    <s v="完了"/>
    <s v="完了"/>
    <s v="-"/>
    <s v="-"/>
    <s v="CLOSE"/>
    <s v="CLOSE"/>
    <n v="1"/>
    <m/>
  </r>
  <r>
    <n v="1724"/>
    <x v="297"/>
    <x v="5"/>
    <x v="17"/>
    <s v="推進課"/>
    <s v="系統系"/>
    <s v="TOM"/>
    <x v="1"/>
    <s v="20211212MF　TOM3画処PC7異常識別PC2通信異常"/>
    <m/>
    <s v="TOM3 W47C-01 PC异常警报_x000a_画像#7 PC异常再发，自动连接恢复正常，识别#2 PC连线异常_x000a_联络夜班台籍，消除识别#2PC LOG ALARM ，TOM3警报无法消除，识别#2PC上欠点画像无显示（識別PC＃2本体交換　→　Cドライブ交換　→　Dドライブ交換）_x000a_識別PC＃2のIPアドレス設定を確認すると、LANカード3枚全てで従来の設定が消えて書き換わっていた。_x000a_（※Windowsのデフォルト機能でLAN通信がうまくできなかったときに強制的にIPアドレスの書き換える機能がはたらいた。）_x000a_手動でIPアドレスを設定し直し識別ソフト再起動したが良化せず。予備PCに問題があるかもしれないと判断し、識別PC＃2すべて（PC+C/Dドライブ）を元に戻す。TOM3 HOST PCから画処・識別PC一斉再起動実施。通信復旧し、検査再開できたが、画処PC＃7異常警報2回発生後自動復帰の再発。画処PC＃7のDドライブ交換_x000a_"/>
    <s v="①画処PC＃7異常（画処PC No.7 Freeze　1/100 inch pulse異常）_x000a_原因：Dドライブの故障（セクタ異常）該当HDDは43175時間使用。建設当時から約5年使用。_x000a_②識別PC＃2通信異常。_x000a_原因不明。生技、メーカーにてLog解析中。画処No7の異常起因で通信異常と成った可能性あり。_x000a_③全PC検査開始不可_x000a_原因不明、生技、メーカーにてLog解析中。識別予備PCの設定の問題が疑われる。"/>
    <s v="Dドライブの交換_x000a_今回HOST側の再起動をしていれば識別PC＃2は通信復帰していた可能性あり。"/>
    <s v="初回"/>
    <n v="235"/>
    <n v="2619"/>
    <n v="0"/>
    <s v="情報"/>
    <s v="情報"/>
    <s v="情報"/>
    <s v="情報"/>
    <s v="情報"/>
    <s v="－"/>
    <s v="－"/>
    <s v="生技、メーカーにてLog解析中のため、見解に従って手順、対策を実施する。"/>
    <x v="0"/>
    <s v="完了"/>
    <s v="完了"/>
    <s v="完了"/>
    <s v="完了"/>
    <s v="-"/>
    <s v="-"/>
    <s v="CLOSE"/>
    <s v="CLOSE"/>
    <e v="#DIV/0!"/>
    <m/>
  </r>
  <r>
    <n v="1725"/>
    <x v="298"/>
    <x v="1"/>
    <x v="13"/>
    <s v="Y許仕明_x000a_C鄭嵎駿_x000a_E王文佑_x000a_J朱峰謀_x000a_K張崇慶"/>
    <s v="機械系"/>
    <s v="搬送系"/>
    <x v="1"/>
    <s v="20211215IF　伸縮CV R側駆動チェーン外れによる駆動停止異常"/>
    <m/>
    <s v="08:37 伸縮C/V在發出異音之後異常停止。本線驅動部停止、開啟本線HO捨板。確認C/V的R側驅動部鍊條Joint分離、鍊條已從鍊輪脫離_x000a_09:30 張力調整完成後、在伸縮C/V稼働時發出異音→鍊條與伸縮C/V R側的導軌有偏移。進行軌道與鍊條調整作業。_x000a_12/19日16:50~12/20日08:50 31~33ch發生 P-314mm的傾向性擦傷30~150mm。_x000a_12/20日 09:30確認伸縮CV的R側#22包膠Roll有振動。呼出設備技術Team, 有確認到該處的高度比其他Roll的高度低。"/>
    <s v="線上使用的Super Chain的鍊條拉伸狀態較為嚴重、_x000a_    當時持續重複進行張力調整之後、最後調得比平常還要再緊一些。_x000a_    冷修後的實施日期為11/24、12/14_x000a_　　※該鍊條Type需給油、但因使用在伸縮段的關係未進行給油。_x000a_　　※冷修時有交換鍊條。　　_x000a_ * 推測受到上述原因的影響, 驅動鍊條受力過大, 導致Joint部_x000a_    扣環脫離、Joint跑掉之後、與鍊輪之間的咬合變差, 鍊條才會脫落。"/>
    <s v="1. 伸縮C/V驅動部鍊條: Super Chain →變更為 DID鍊條_x000a_　※DBC 50H(maker: DONGBO 韓國製）→ DID　50LX_x000a_　　 原本為何變更DBC50H的理由請參照別紙2_x000a_2. 張力調整作業方法進行作業員教育。（使用別紙３）_x000a_3. 切替DID並確認張力狀態_x000a_ 　 比對Super Chain的調整頻度、重新設定調整頻度與交換Timing_x000a_4. 日常巡檢之點檢強化_x000a_　　目視確認鍊條是否有振動、以及張力狀態_x000a_"/>
    <s v="初回"/>
    <n v="88"/>
    <n v="1772.14"/>
    <n v="0"/>
    <s v="要"/>
    <s v="要"/>
    <s v="要"/>
    <s v="要"/>
    <s v="要"/>
    <s v="－"/>
    <s v="－"/>
    <s v="今一度、Seal chain　大同DID50LXが使用されているかなど確認をお願いします。_x000a_またAFKの対策に記載されているとおり、作業者への教育（チェーンの調整作業）とありますので、_x000a_ADTとしても類似する設備異常の未然防止として、クリップ取付方向、調整方法について確認をお願いします。"/>
    <x v="0"/>
    <s v="完了"/>
    <s v="完了"/>
    <s v="完了"/>
    <s v="完了"/>
    <s v="-"/>
    <s v="-"/>
    <s v="CLOSE"/>
    <s v="CLOSE"/>
    <n v="1"/>
    <m/>
  </r>
  <r>
    <n v="1726"/>
    <x v="299"/>
    <x v="0"/>
    <x v="0"/>
    <s v="Y許仕明_x000a_C鄭嵎駿_x000a_E王文佑_x000a_J朱峰謀_x000a_K張崇慶"/>
    <s v="機械系"/>
    <s v="循環"/>
    <x v="2"/>
    <s v="20211216JF　（ADT内共有）循環№8過負荷停止異常"/>
    <m/>
    <s v="循環#8 CULLET 過負荷異常停止 , 異常無法消除 ; 循環#4、#1立即排外人員監視, 制御盤室循環#8電源復歸後。異常警報可消除 測試多回循環#8仍無法運轉(循環#8 CULLET 過負荷異常停止)。_x000a_三交代回報主任 02:40 整備股長到場確認，確認為循環#8上游皮帶輪心偏移，通知設技呼出對應。_x000a_機械設備人員到場確認為:C/V#8 PULLEY 偏移，POWER LOCK 打滑磨耗、軸心受損。進行道工具準備後進行更換POWER LOCK 及PULLEY 軸心。_x000a_環#8上游皮帶POWER LOCK 及PULLEY 軸心更換完畢, 循環進行排內 。_x000a_"/>
    <s v="機械設備人員到場確認為:C/V#8 PULLEY 偏移，POWER LOCK 打滑磨耗、軸心受損。進行道工具準備後進行更換POWER LOCK 及PULLEY 軸心。"/>
    <s v="記載なし"/>
    <s v="再發"/>
    <n v="0"/>
    <n v="0"/>
    <n v="0"/>
    <s v="情報"/>
    <s v="情報"/>
    <s v="情報"/>
    <s v="情報"/>
    <s v="情報"/>
    <s v="－"/>
    <s v="－"/>
    <s v="日常点検方法の見直し。_x000a_点検できない場所、見えない場所であれば、見えるようにする。"/>
    <x v="1"/>
    <s v="-"/>
    <s v="-"/>
    <s v="-"/>
    <s v="-"/>
    <s v="-"/>
    <s v="-"/>
    <s v="CLOSE"/>
    <s v="CLOSE"/>
    <e v="#DIV/0!"/>
    <m/>
  </r>
  <r>
    <n v="1727"/>
    <x v="300"/>
    <x v="0"/>
    <x v="5"/>
    <s v="T陳振遠"/>
    <s v="電氣系"/>
    <s v="切機"/>
    <x v="0"/>
    <s v="20211231ADTOFF　OFF切5X切機通信ケーブル断線異常"/>
    <m/>
    <s v="發生X切機 X3切刀 警報異常無法排除_x000a_現場班股長確認異常無法復歸，與事務所確認後，人員移動至OFF6生產。 _x000a_電氣人員確認X切機活動線槽訊號纜線外皮破損(圖2)，內部訊號線斷裂，導致異常警報發出。_x000a_訊號纜線更換完畢後，整備進行設備單動運轉測試OK。_x000a_整備與三交代股長進行，切台清潔與各切刀原點校正，切割 1枚正常，交付中班生產。_x000a_"/>
    <s v="設技（電気）にてケーブルベアで通信ケーブルを交換する場合、予備品のケーブルを取り出した後ケーブル被覆の捻じれシワを修正してから配線する基本的な施工方法があることを知らなかった。_x000a_関連する作業標準書がなく、教育資料にも明確に記載していなかった。"/>
    <s v="ケーブル被覆の捻じれシワが原因で発生した配線異常を教育資料にして周知する。_x000a_ケーブル被覆捻じれシワによる断線を防ぐために、必ず捻じれを修正（真っすぐ）して配線することを作業標準書に追記する。"/>
    <s v="再發"/>
    <n v="75"/>
    <n v="16.95"/>
    <n v="666.7"/>
    <s v="－"/>
    <s v="－"/>
    <s v="－"/>
    <s v="－"/>
    <s v="－"/>
    <s v="－"/>
    <s v="要"/>
    <s v="定期点検の他に、三交代の直交代の際にもケーブルの緩み、捻じれなど無いか確認してください。"/>
    <x v="1"/>
    <s v="-"/>
    <s v="-"/>
    <s v="-"/>
    <s v="-"/>
    <s v="-"/>
    <s v="完了"/>
    <s v="CLOSE"/>
    <s v="CLOSE"/>
    <n v="1"/>
    <m/>
  </r>
  <r>
    <n v="1728"/>
    <x v="301"/>
    <x v="0"/>
    <x v="4"/>
    <s v="推進課"/>
    <s v="系統系"/>
    <s v="TOM"/>
    <x v="0"/>
    <s v="20220110EF　TOM3画処17のPCフリーズ異常報告rev.1"/>
    <m/>
    <s v="TOM 畫處17 PC 當機發生警報，約 2 分鐘後自動恢復。_x000a_PC當機異常警報再次出現，立即切換到F1採板。_x000a_由於黑屏，關閉電腦後無法打開電源，呼出推進課。_x000a_推進課抵達後，因電腦無法開機，於是更換了備用電腦。_x000a_"/>
    <s v="線下更換了電源，但PC仍無法啟動。_x000a_EF窯PC自立上以來已使用約10年，估計主板出現故障。 （從 2011 年開始）_x000a_檢查了主板外觀，沒發現燒焦痕跡，但以前有發生過芯片的散熱膏硬化，無法開機。_x000a_這次也檢查了芯片，散熱膏也硬化，同時發現它正在剝落。 （僅供參考）_x000a_"/>
    <s v="更換畫處預備PC。_x000a_電源開啟及確認軟體動作。_x000a_欠點檢出狀況確認。_x000a_準備畫處預備PC。_x000a_"/>
    <s v="再發"/>
    <n v="5"/>
    <n v="38.1"/>
    <n v="3182.51"/>
    <s v="情報"/>
    <s v="情報"/>
    <s v="情報"/>
    <s v="情報"/>
    <s v="情報"/>
    <s v="－"/>
    <s v="－"/>
    <s v="予備品を準備"/>
    <x v="0"/>
    <s v="完了"/>
    <s v="完了"/>
    <s v="完了"/>
    <s v="完了"/>
    <s v="-"/>
    <s v="-"/>
    <s v="CLOSE"/>
    <s v="CLOSE"/>
    <e v="#DIV/0!"/>
    <s v="故障原因推測為硬體老舊(使用10年以上),_x000a_EF TOM PC預計於2023年底更換為新構成,_x000a_其他窯爐皆已經於冷修更換為新構成PC."/>
  </r>
  <r>
    <n v="1729"/>
    <x v="302"/>
    <x v="4"/>
    <x v="16"/>
    <s v="Y許仕明_x000a_C鄭嵎駿_x000a_E王文佑_x000a_J朱峰謀_x000a_K張崇慶"/>
    <s v="機械系"/>
    <s v="BDS"/>
    <x v="1"/>
    <s v="20220111XF　2BR 5POS仮受けシリンダー（北側）動作異常　rev.0 "/>
    <m/>
    <s v="發生『＃5BDS Over Time異常』警報。_x000a_確認後、發現5POS輔助板受（北側）維持在伸出的狀態下未正常退避。_x000a_為了確認實體的動作確認,拆除Cylinder的空氣配管後確認Cylinder的動作, 因Cylinder在『伸出』的狀態下動作較遲緩,判斷是Cylinder故障並準備交換。_x000a__x000a__x000a__x000a__x000a_"/>
    <s v="長期使用下Cylinder內部劣化導致Cylinder動作異常。_x000a_拆卸解體後有確認到Cylinder磨耗及內部磨耗"/>
    <s v="※這次長期使用劣化後交換的Cylinder有可能在XF1之後就沒有再交換過了。後續將針對部品交換時的記録管理及定期性的交換頻度, 利用下回的保全會議時提出檢討, 並與設技商討對應方式。_x000a_此外, 關於4POS相關的部分將利用下回工事日進行確認。"/>
    <s v="初回"/>
    <n v="59"/>
    <n v="506.22"/>
    <n v="0"/>
    <s v="要"/>
    <s v="要"/>
    <s v="要"/>
    <s v="要"/>
    <s v="要"/>
    <s v="－"/>
    <s v="－"/>
    <s v="工事日にて点検（摩耗）をお願いします。_x000a_交換履歴があれば記録する。"/>
    <x v="0"/>
    <s v="完了"/>
    <s v="完了"/>
    <s v="完了"/>
    <s v="完了"/>
    <s v="-"/>
    <s v="-"/>
    <s v="CLOSE"/>
    <s v="CLOSE"/>
    <n v="1"/>
    <m/>
  </r>
  <r>
    <n v="1730"/>
    <x v="303"/>
    <x v="0"/>
    <x v="4"/>
    <s v="推進課"/>
    <s v="系統系"/>
    <s v="TOM"/>
    <x v="0"/>
    <s v="20220121EF　TOM3反射カメラ34光量異常報告"/>
    <m/>
    <s v="發生反射相機＃34光量異常警報。_x000a_指示切替F1採板並呼出推進課人員。_x000a_推進課抵達現場並更換相機。_x000a_確認欠點檢出狀況後復歸完了。_x000a_產線切替回F9通常採板再開。_x000a_"/>
    <s v="從異常波形，判斷為相機內部的CMOS異常。_x000a_相機更換後即恢復正常。"/>
    <s v="1. 交換預備相機。_x000a_2. 實施相機Shading設定。_x000a_3. 檢查軟體再啟動及動作確認。_x000a_4. PAM檢出欠點畫像的焦點確認。_x000a_5. 檢出欠點的Pairing偏移確認。_x000a_"/>
    <s v="再發"/>
    <n v="5"/>
    <n v="57.2"/>
    <n v="4010.3"/>
    <s v="情報"/>
    <s v="情報"/>
    <s v="情報"/>
    <s v="情報"/>
    <s v="情報"/>
    <s v="－"/>
    <s v="－"/>
    <s v="予備品を準備"/>
    <x v="0"/>
    <s v="完了"/>
    <s v="完了"/>
    <s v="完了"/>
    <s v="完了"/>
    <s v="-"/>
    <s v="-"/>
    <s v="CLOSE"/>
    <s v="CLOSE"/>
    <e v="#DIV/0!"/>
    <m/>
  </r>
  <r>
    <n v="1731"/>
    <x v="304"/>
    <x v="1"/>
    <x v="15"/>
    <s v="Y許仕明_x000a_C鄭嵎駿_x000a_E王文佑_x000a_J朱峰謀_x000a_K張崇慶"/>
    <s v="機械系"/>
    <s v="紙巻機"/>
    <x v="1"/>
    <s v="20220130DF　2Br紙巻機ロータリーカッター動作異常"/>
    <m/>
    <s v="1/27 2Br 紙捲機發生了紙檢出異常警報_x000a_ 變更1Br採板後, 由於確認到未下刀, 改以手動操作實施紙捲機１Cycle後, 合紙的停止位置出現了變化。(比正常的狀態偏移了50mm左右)。 由設備電氣Team設置分析原因用MX_sheet_x000a_1/30 發生同樣的異常_x000a_1/31 11:00 由設備Team與製造實施紙捲機切刀馬達點檢(含MX-sheet)未發現異常點。_x000a_實施紙捲剎車電磁閥交換, 並由設備電氣交換Relay繼電器。_x000a_再確認時, 有發現離合器磨耗產生的絲狀碎屑、交換紙捲機切刀馬達時, 實施紙捲機BANCOLLAN皮帶的張力調整"/>
    <s v="由於紙捲機切刀馬達長期使用, 離合器圓盤部分產生磨耗 使用了15年(2007年設置)"/>
    <s v="交換紙捲機切刀的馬達_x000a_ 設定紙捲機切刀馬達的交換週期 並實施交換。(設備-機械)_x000a_　※將此交換項目追加在冷修項目的List管理以避免被遺忘"/>
    <s v="初回"/>
    <n v="10.5"/>
    <n v="281.64"/>
    <n v="0"/>
    <s v="要"/>
    <s v="要"/>
    <s v="要"/>
    <s v="要"/>
    <s v="要"/>
    <s v="－"/>
    <s v="－"/>
    <s v="各窯、各ラインのモーター使用実績（設置年月）を確認し、誰もが識別できるように交換年月を表示する。_x000a_メインラインは約7年を交換時期として、サブラインは使用頻度に応じて交換を行う。"/>
    <x v="0"/>
    <s v="完了"/>
    <s v="完了"/>
    <s v="完了"/>
    <s v="完了"/>
    <s v="-"/>
    <s v="-"/>
    <s v="CLOSE"/>
    <s v="CLOSE"/>
    <n v="1"/>
    <m/>
  </r>
  <r>
    <n v="1732"/>
    <x v="305"/>
    <x v="1"/>
    <x v="12"/>
    <s v="T陳振遠"/>
    <s v="電氣系"/>
    <s v="ロボット"/>
    <x v="1"/>
    <s v="20220207AFKTAS　TAS3移載機旋回サーボ異常"/>
    <m/>
    <s v="發生第1回 移載機旋回Servo警報_x000a_發生第4回 移載機旋回Servo警報_x000a_呼出機械Team、由機械Team進行移載機的內部確認_x000a_由於減速機馬達固定Cable的魔鬼氈鬆開了、導致Cable在移載機旋回時與旋回馬達產生了干渉。干渉使移載機完全無法旋回、造成過負載。"/>
    <s v="由於固定移載機Plate及減速機馬達Cable的魔鬼氈鬆開了、_x000a_回轉時Cable脫離了原本固定位置, 與旋回馬達產生干涉後_x000a_造成過負載。"/>
    <s v="1.移載機Plate與Cable的固定部 以束帶進行全體固定。_x000a_  其他區段使用魔鬼氈。_x000a_*由於 即使移載機Plate上的固定束帶鬆脫也不會影響到_x000a_  Plate上方的製品、所以還是使用魔鬼氈。_x000a_2. 改善使用高強度的束帶。（檢討GalvaLok製品）_x000a_ -&gt; 改善前, 於定修工事時 點檢固定的狀態。"/>
    <s v="初回"/>
    <n v="90"/>
    <n v="56.5"/>
    <n v="2128.9499999999998"/>
    <s v="－"/>
    <s v="－"/>
    <s v="－"/>
    <s v="－"/>
    <s v="－"/>
    <s v="要"/>
    <s v="－"/>
    <s v="定修工事などで定期的に点検し、劣化や緩みのあるものは交換を行う。_x000a_ただし移載機に関しては、落下防止用の養生シートがある状態で、絶対に落下しないような状態に限る。"/>
    <x v="1"/>
    <s v="-"/>
    <s v="-"/>
    <s v="-"/>
    <s v="-"/>
    <s v="完了"/>
    <s v="-"/>
    <s v="CLOSE"/>
    <s v="CLOSE"/>
    <n v="1"/>
    <m/>
  </r>
  <r>
    <n v="1733"/>
    <x v="306"/>
    <x v="5"/>
    <x v="19"/>
    <s v="Y許仕明_x000a_C鄭嵎駿_x000a_E王文佑_x000a_J朱峰謀_x000a_K張崇慶"/>
    <s v="機械系"/>
    <s v="板揃え"/>
    <x v="1"/>
    <s v="\\t183tclpfst01\share\K10_PN1\00_製造一部社內共通\001_設技資料交換\【TPM5】製造5拠点自主保全会議\【設備ロス削減チーム】\異常報告書（共有）フォルダ\201901以降\20220228NF　1Br引き込み部板揃え異常【改良版テスト結果】.xlsx"/>
    <m/>
    <s v="本线欠板被1BR 引入，三交代将引入板齐进行强制退避_x000a_・欠板通过板齐以后，将板齐进行复归至待机位置_x000a_・重新开始板流后纵折欠板偶发，确认发现左侧引入板齐Frame变形_x000a_・判断1BR无法继续採板，本线捨板开始，并准备切替2BR G8.5 专採_x000a__x000a__x000a_"/>
    <s v="【板齐frame变形原因】_x000a_・板齐强制退避后，板齐滚轮高度低于FT Chamber 高度，当板齐进行复归至待机位置时_x000a_  板齐滚轮FT Chamber发生碰撞，导致板齐Frame变形_x000a_【板齐滚轮高度下降推测原因】_x000a_・板齐滚轮是利用卡环固定在轴杆上_x000a_  推测在卡环松脱的状态下进行板齐强制退避，强制退避后板齐滚轮下方未接触Chamber_x000a_  造成滚轮高度下降低于 FT Chamber 的高度_x000a_【卡环松脱的推测原因】_x000a_・卡环未完全卡入轴杆的沟槽内，板齐作动途中松脱了_x000a_・忘记安装卡环"/>
    <s v="&lt;緊急対応と復旧時の確認&gt;_x000a_・設技にて板揃えフレームの取付ベースをワークショップにて修正。_x000a_・製造にてコロレベルの確認及び芯ずれ(板揃え幅）確認。_x000a_・その他の板揃えコロのスナップリングを確認(異常個所なし） _x000a_＜恒久対策までの対応＞_x000a_・製造作業員に板揃えコロの組付け方法について注意点を共有。 _x000a_・毎工事日にて点検実施。"/>
    <s v="初回"/>
    <n v="40"/>
    <n v="2420"/>
    <n v="0"/>
    <s v="要"/>
    <s v="要"/>
    <s v="要"/>
    <s v="要"/>
    <s v="要"/>
    <s v="－"/>
    <s v="－"/>
    <s v="コロ交換の際は手順書を確認し、スナップリングの取り付け状態を確認する（1回転させる）"/>
    <x v="0"/>
    <s v="完了"/>
    <s v="完了"/>
    <s v="完了"/>
    <s v="完了"/>
    <s v="-"/>
    <s v="-"/>
    <s v="CLOSE"/>
    <s v="CLOSE"/>
    <n v="1"/>
    <m/>
  </r>
  <r>
    <n v="1734"/>
    <x v="307"/>
    <x v="4"/>
    <x v="16"/>
    <s v="Y許仕明_x000a_C鄭嵎駿_x000a_E王文佑_x000a_J朱峰謀_x000a_K張崇慶"/>
    <s v="電氣系"/>
    <s v="PLC"/>
    <x v="1"/>
    <s v="20220305XF　2Br BrマスターPLCユニット通信異常rev.1"/>
    <m/>
    <s v="無法引入至2BR的玻璃全數流到S-END（由於未發出警報）_x000a_電氣三交代調査結果、由於BR Master的PLC發生Error、所以本線的Tracking Data情報傳不進去確認PLC的異常碼之後實施Reset"/>
    <s v="2BR　BR MasterPLC Error造成通訊異常_x000a_※由異常碼推測為PLC Unit故障（設技電氣見解）"/>
    <s v="交換PLC Unit"/>
    <s v="初回"/>
    <n v="43"/>
    <n v="2074.06"/>
    <n v="0"/>
    <s v="要"/>
    <s v="要"/>
    <s v="要"/>
    <s v="要"/>
    <s v="要"/>
    <s v="－"/>
    <s v="－"/>
    <s v="同類の異常発生時はPLCを確認する"/>
    <x v="0"/>
    <s v="完了"/>
    <s v="完了"/>
    <s v="完了"/>
    <s v="完了"/>
    <s v="-"/>
    <s v="-"/>
    <s v="CLOSE"/>
    <s v="CLOSE"/>
    <n v="1"/>
    <m/>
  </r>
  <r>
    <n v="1735"/>
    <x v="308"/>
    <x v="3"/>
    <x v="14"/>
    <s v="Y許仕明_x000a_C鄭嵎駿_x000a_E王文佑_x000a_J朱峰謀_x000a_K張崇慶"/>
    <s v="機械系"/>
    <s v="ギロチン"/>
    <x v="1"/>
    <s v="20220309BF　ギロチン下流ロールチェーン外れ（技開見解と点検のアドバイス）"/>
    <m/>
    <s v="由於Hot發生異常, 開啟Gillotine處置_x000a_巡檢時發現Gillotine下游第1支Roll無回轉_x000a_設技對應（實施鍊條交換、確認惰輪部有偏芯）"/>
    <s v="22號Roll上升驅動部的張力調整器確認到有偏芯。_x000a_上升下降的驅動部鍊條雖有張力調整器（固定式）, 但由於ROLL需要上下稼働的關係, 所以張力有調成較鬆的狀態。_x000a_何時發生偏芯不清楚, 但Roll下降時鍊條的位置是在張力調整器的下方迴轉, 所以即使有偏芯也不至於落鏈; 而Roll在上升的狀態下,與張力調整器的接觸面積會增加, 所以推測是上升時落鏈。_x000a_上升的部分只有工事日會使用, 所以推測3/3工事之後才落鏈後。（有排定巡檢點檢, 但每週1回的頻度, 所以工事之後還沒確認）"/>
    <s v="排定下回工事日進行偏芯修正、從下回開始, 針對 上升下降驅動時的鍊條的位移程度進行點檢。"/>
    <s v="初回"/>
    <n v="0"/>
    <n v="0"/>
    <n v="0"/>
    <s v="要"/>
    <s v="要"/>
    <s v="要"/>
    <s v="要"/>
    <s v="要"/>
    <s v="－"/>
    <s v="－"/>
    <s v="アイドラーとチェーン位置関係かみ合いが悪くズレていたと推測_x000a_工事日などでギロチン使用時、下流1本目のロールを退避させて状態でギロチン上流より側より点検_x000a__x000a_惰輪與鍊條相對位置出現異常推測咬合狀況不佳, 有位移的現象_x000a_工事日開啟Guillotine時, 下游第一支Roll在退避狀態下進行Guillotine上游側點檢_x000a_"/>
    <x v="0"/>
    <s v="完了"/>
    <s v="完了"/>
    <s v="完了"/>
    <s v="完了"/>
    <s v="-"/>
    <s v="-"/>
    <s v="CLOSE"/>
    <s v="CLOSE"/>
    <n v="1"/>
    <m/>
  </r>
  <r>
    <n v="1736"/>
    <x v="309"/>
    <x v="5"/>
    <x v="19"/>
    <s v="Y許仕明_x000a_C鄭嵎駿_x000a_E王文佑_x000a_J朱峰謀_x000a_K張崇慶"/>
    <s v="電氣系"/>
    <s v="T/T"/>
    <x v="1"/>
    <s v="20220329NF　13PosTT安全柵・安全扉の破損"/>
    <m/>
    <s v="整備班人員在13Pos掛上LOTO後, 為了點檢Robbot Hand的Air Tube, 使用了二階梯並開始點檢作業。_x000a_點檢作業結束後, 解除LOTO並進行電源復歸啟動設備。_x000a_三交代主任在工事日預排的作業項目完成之後, 為了準備採板 進行J/C , T/T旋回。T/T旋回時 發出很大的異音, 設備的制御電源OFF 異常停機。現場確認T/T側設置的安全柵與安全扉接觸到二階梯後破損。"/>
    <s v="由於二階梯還放在稼働範圍內的狀態下將設備進行啟動, 導致T/T旋回時撞擊二階梯與安全柵・安全扉後有破損。_x000a_※如果只點檢吸著PAD的部分, 將Hand進行180度旋回(維修保養位置1・2）就不需要使用二階梯即可進行點檢, 但是這次是點檢Air Tube的關係, 所以會用到二階梯。_x000a__x000a_◆二階梯未取出的原因_x000a_　　・作業終了時的確認不足_x000a_　　・電源投入、設備起動時的確認不足_x000a_　　・KY/危害風險評估不足"/>
    <s v="【軟體面】_x000a_①將這次的事例向作業員宣導周知並實施教育。_x000a_②將全數可能會發生相同異常的設備列表。_x000a_【硬體面】_x000a_①各Pos準備專用的二階梯並決定放置的區域_x000a_②追加 &quot;二階梯歸位&quot;的啟動條件"/>
    <s v="初回"/>
    <n v="0"/>
    <n v="0"/>
    <n v="0"/>
    <s v="要"/>
    <s v="要"/>
    <s v="要"/>
    <s v="要"/>
    <s v="要"/>
    <s v="要"/>
    <s v="－"/>
    <s v="T/T梱包用ステップのマグネットおよび近接S/Wに不具合がないか確認すること。_x000a_上記のように常設ステップを使用する場合は、このような問題は発生しないが、T/Tの採板側入り口が狭いため、工事日に製造や設技（安川）などが、小さなステップや三脚を持ち運ぶ可能性は無いとは言えない。_x000a_採板側に、どうしても（緊急の場合も）ステップを持ち込まないといけない作業は、稼働開始前に、第三者による障害物の有無を確認するなどルールを決めておく必要がある。"/>
    <x v="0"/>
    <s v="完了"/>
    <s v="完了"/>
    <s v="完了"/>
    <s v="完了"/>
    <s v="完了"/>
    <s v="-"/>
    <s v="CLOSE"/>
    <s v="CLOSE"/>
    <n v="1"/>
    <m/>
  </r>
  <r>
    <n v="1737"/>
    <x v="309"/>
    <x v="5"/>
    <x v="19"/>
    <s v="Y許仕明_x000a_C鄭嵎駿_x000a_E王文佑_x000a_J朱峰謀_x000a_K張崇慶_x000a_＆推進課"/>
    <s v="檢查系"/>
    <s v="TOM3"/>
    <x v="0"/>
    <s v="20220329NF　TOM3検査機LED光源Volの設定ミスによる欠点過多rev2"/>
    <m/>
    <s v="工事日の作業項目としてLED照明上部のカレット掃除を実施した。循環№4(本線H/O下)異常発生したため、シェーディング作業を中断し、波形を確認しないまま、別の現場にとりかかった。生産再開後HOTより欠点が多いという連絡があり、確認した結果、TOM3歪・拡散カメラのLED光源Volが適正値よりもかなり低い状態になっていた"/>
    <s v="①LED光源Vol忘記回調。_x000a_②shading作業手順是無法察覺到異常的手順。_x000a_※NF手順書内，漏記了確認上述内容的手順，衹是簡單的把 shading OFF→ON的手順。_x000a_　但是，本来就必須確認「掃描時間」・「光源Vol」・「初始波形」・「shading後波形」。"/>
    <s v="・實施教育或者在現場做表示，喚起大家注意。_x000a_①重新審視手順書以及作業標準書，進行改訂。(期限4/20　担当:譚)_x000a_   ※添加説明「掃描時間」・「光源Vol」・「初始波形」・「shading後波形」確認的重要性。_x000a_②依據改訂后的手順書實施OJT教育。或者，shading作業改爲課内認定制，衹有考試合格者可以作業。"/>
    <s v="初回"/>
    <n v="40"/>
    <n v="1360"/>
    <n v="0"/>
    <s v="要"/>
    <s v="要"/>
    <s v="要"/>
    <s v="要"/>
    <s v="要"/>
    <s v="情報"/>
    <s v="情報"/>
    <s v="事務所、三交代、推進課にて、作業標準書にADCH同様に確認項目があるか再点検を実施する。"/>
    <x v="0"/>
    <s v="完了"/>
    <s v="完了"/>
    <s v="完了"/>
    <s v="完了"/>
    <s v="-"/>
    <s v="-"/>
    <s v="CLOSE"/>
    <s v="CLOSE"/>
    <n v="1"/>
    <m/>
  </r>
  <r>
    <n v="1738"/>
    <x v="310"/>
    <x v="0"/>
    <x v="6"/>
    <s v="推進課"/>
    <s v="檢查系"/>
    <s v="TOM3"/>
    <x v="0"/>
    <s v="20220411YF　TOM拡散カメラ＃17＃41検出画像異常"/>
    <s v="再現まとめ"/>
    <s v="冷修後の4/11に、日常より欠点感度確認しているMAPのなかで、欠点の感度低下と思われる部分を発見。_x000a_各カメラの波形を確認すると、拡散カメラ＃17のみで波形が一瞬落ち込む（１～2分/回）ような現象（jitter:ジッター）を確認した。_x000a_4/19には拡散カメラ＃41で再発を確認し、原因が分からないためカメラを交換した。_x000a_取り外したカメラをOFF-TOM（6chBOX）で長期間観察したが、ジッター現象は確認できなかった。"/>
    <s v="YF5冷修時に12chBOXに変更した経緯があり、カメラのトリガーモードが変更されている。_x000a_4/19にカメラを交換後、再発は無し。"/>
    <s v="KFおよびJFの冷修時にも、同様のジッター現象が発生した経緯があることから、_x000a_　12chBOXによる影響なのか、調査をお願いします。"/>
    <s v="初回"/>
    <n v="0"/>
    <n v="932"/>
    <n v="0"/>
    <s v="情報"/>
    <s v="情報"/>
    <s v="情報"/>
    <s v="情報"/>
    <s v="情報"/>
    <s v="情報"/>
    <s v="情報"/>
    <m/>
    <x v="0"/>
    <s v="完了"/>
    <s v="完了"/>
    <s v="完了"/>
    <s v="完了"/>
    <s v="-"/>
    <s v="-"/>
    <s v=""/>
    <s v="CLOSE"/>
    <e v="#DIV/0!"/>
    <s v="YF畫像異常經技開調查,目前原因不明,為避免再發,各窯對策如下:_x000a_1.推進課人員每日抽檢相機畫像._x000a_2.各窯將於軟體導入預警系統,如有出現異常畫像即發出警報."/>
  </r>
  <r>
    <n v="1739"/>
    <x v="311"/>
    <x v="0"/>
    <x v="6"/>
    <s v="Y許仕明_x000a_C鄭嵎駿_x000a_E王文佑_x000a_J朱峰謀_x000a_K張崇慶"/>
    <s v="機械系"/>
    <s v="BDS"/>
    <x v="2"/>
    <s v="20220420YF　（ADT内共有）4P段積リフト西　輔助板受時規皮帶鬆脫"/>
    <m/>
    <s v="現場人員確認後發現4P 段積LIFT 西輔助板受時規皮帶鬆脫導致原點無法復歸"/>
    <s v="冷修期間，外部業者有進行段積板𪝈時規皮帶更換，判斷業者在作業時，未將帶夾持片螺絲鎖緊生產時螺絲漸漸鬆脫，最終導致皮帶完全鬆脫，發生異常。"/>
    <s v="製造、整備は点検、交換後のボルトなどにＩマークがあることを確認する"/>
    <s v="初回"/>
    <n v="0"/>
    <n v="0"/>
    <n v="0"/>
    <s v="要"/>
    <s v="要"/>
    <s v="要"/>
    <s v="－"/>
    <s v="－"/>
    <s v="－"/>
    <s v="－"/>
    <s v="YFで不具合が発生した設備にかかわらず、業者による作業においては、必ず製造、整備での点検、確認を実施し、Ｉマークがあることを確認する"/>
    <x v="0"/>
    <s v="完了"/>
    <s v="完了"/>
    <s v="-"/>
    <s v="-"/>
    <s v="-"/>
    <s v="-"/>
    <s v="CLOSE"/>
    <s v="CLOSE"/>
    <n v="1"/>
    <m/>
  </r>
  <r>
    <n v="1740"/>
    <x v="312"/>
    <x v="0"/>
    <x v="7"/>
    <s v="Y許仕明_x000a_C鄭嵎駿_x000a_E王文佑_x000a_J朱峰謀_x000a_K張崇慶"/>
    <s v="電氣系"/>
    <s v="紙巻機"/>
    <x v="0"/>
    <s v="20220421KF　2BR紙卷機ロータリーカッター 過負荷異常"/>
    <m/>
    <s v="2Br紙卷機Main Roll與Rotary Cutter卡紙，T/P警報:Rotary Cutter overload，排除後1Cycle*8回後恢復生產。_x000a_整備進行Rotary Cutter過載繼電器 Reset，02:44 紙卷機Rotary Cutter過負荷異常排除，運轉生產。_x000a_設技設備進行Rotary Cutter Motor額定電流，CUTTERMOTOR線圈鐵粉確認。_x000a_額定電流:4.8A、待機:1.67A、運轉:3.39A。_x000a_"/>
    <s v="１．在Rotay Cutter捲紙後，連Main Roll也捲紙。_x000a_在Rotay Cutter啟動時，因為Main Roll上有捲紙的關係，合紙無法搬送，無法迴轉以至於發生過負荷。※捲紙的原因是因為紙捲的殘竟變小導致_x000a_２．尼工製切刀馬達 分解後見解《型號: CHHCM3-6135-17》CLUTCH BREAK 內部發現 BREAK大量的鐵粉出現，屬煞車皮產生的鐵粉，判斷為正常現象。"/>
    <s v="製作Rotary Cutter overload異常排除手順，教育現場三交代人員。"/>
    <s v="初回"/>
    <n v="80"/>
    <n v="2543"/>
    <n v="0"/>
    <s v="要"/>
    <s v="要"/>
    <s v="要"/>
    <s v="要"/>
    <s v="要"/>
    <s v="－"/>
    <s v="－"/>
    <s v="冷修中の交換を実施する。ただし、使用回数、頻度が低いラインは、交換目安を明確にして交換を行うこと。_x000a_プログラム改造については、横展開を実施する。_x000a_サーマルリレーのトリップリセット方法を現場作業者へ教育を受けること。"/>
    <x v="0"/>
    <s v="完了"/>
    <s v="完了"/>
    <s v="完了"/>
    <s v="完了"/>
    <s v="-"/>
    <s v="-"/>
    <s v="CLOSE"/>
    <s v="CLOSE"/>
    <n v="1"/>
    <m/>
  </r>
  <r>
    <n v="1741"/>
    <x v="313"/>
    <x v="0"/>
    <x v="3"/>
    <s v="推進課"/>
    <s v="電氣系"/>
    <s v="TOM"/>
    <x v="0"/>
    <s v="20220422CF　TOM画処PC10　1／100パルス異常"/>
    <m/>
    <s v="畫處PC#10 PC 1/100 Pulse 警報，自動回復有（4:23、5:20、6:29）"/>
    <s v="工具檢查，有發現D: 磁碟的HDD有壞軌， 因此判斷是HDD故障造成。_x000a_從HDD的使用時間來判斷，約使用4115小時（0.5年），使用時間非常少，判斷是新品不良。"/>
    <s v="因新品不良、對策展開不要。_x000a_定期點檢（月例）或交換頻度不做變更。"/>
    <s v="初回"/>
    <n v="30"/>
    <n v="17.16"/>
    <n v="0"/>
    <s v="情報"/>
    <s v="情報"/>
    <s v="情報"/>
    <s v="情報"/>
    <s v="情報"/>
    <s v="－"/>
    <s v="－"/>
    <s v="ADT檢查機HDD保全體制_x000a_（毎月）_x000a_・確認SMART狀態 (異常時做Error Check)_x000a_・Benchmark 及 File Benchmark 效能評估。_x000a_（毎年）_x000a_・定期實施C磁碟的O.S影像備份。（5年毎）・列入年度更新、汰換計畫內。_x000a_"/>
    <x v="0"/>
    <s v="完了"/>
    <s v="完了"/>
    <s v="完了"/>
    <s v="完了"/>
    <s v="-"/>
    <s v="-"/>
    <s v="CLOSE"/>
    <s v="CLOSE"/>
    <e v="#DIV/0!"/>
    <s v="故障原因為硬碟壞軌導致,目前各窯工事皆會針對硬碟做SMART掃描,_x000a_另外壽命達5年硬碟會預防性更換."/>
  </r>
  <r>
    <n v="1742"/>
    <x v="314"/>
    <x v="4"/>
    <x v="16"/>
    <s v="Y許仕明_x000a_C鄭嵎駿_x000a_E王文佑_x000a_J朱峰謀_x000a_K張崇慶"/>
    <s v="機械系"/>
    <s v="シリンダー"/>
    <x v="1"/>
    <s v="20220429XF　2BR引込みNO2CV昇降シリンダーエアー配管継ぎ手部折損トラブルrev1"/>
    <m/>
    <s v="三交代巡檢確認2BR引入附近有漏氣的聲音但未能特定其發生的場所位置_x000a_再次巡檢時發覺NO2引入PAD未上昇_x000a_管理者在現場確認未上昇的PAD的Cylinder在上昇時有漏氣的現象判斷該Cylinder或配管系統有漏氣。_x000a_針對該部位Cylinder點檢後的結果、確認到Cylinder Rod側的Nipple立布接頭有折損對應方式實施Cylinder與Nipple接頭交換。"/>
    <s v="原本在Cylinder每回動作時Hose就會接觸到架台推測因此造成鎖上去的配管部材鬆脫後、Nipple立布接頭 接觸架台並發生折損"/>
    <s v="暫定對策: 變更配管的設置角度, 以避免接觸架台_x000a_此外、目前已禁止調整該PAD的高度。_x000a_恆久對策、次回工事日或素地切替時, 變更Cylinder的安裝部位為了避免配管的部分干涉FT架台Frame, 旋轉180度後安裝"/>
    <s v="初回"/>
    <n v="60"/>
    <n v="610"/>
    <n v="610"/>
    <s v="要"/>
    <s v="要"/>
    <s v="要"/>
    <s v="要"/>
    <s v="要"/>
    <s v="－"/>
    <s v="－"/>
    <s v="各工程は該当箇所で、接触の有無などを確認し、同様の接触がある場合は経路を変更する。"/>
    <x v="0"/>
    <s v="完了"/>
    <s v="完了"/>
    <s v="完了"/>
    <s v="完了"/>
    <s v="-"/>
    <s v="-"/>
    <s v="CLOSE"/>
    <s v="CLOSE"/>
    <n v="1"/>
    <m/>
  </r>
  <r>
    <n v="1743"/>
    <x v="315"/>
    <x v="0"/>
    <x v="0"/>
    <s v="Y許仕明_x000a_C鄭嵎駿_x000a_E王文佑_x000a_J朱峰謀_x000a_K張崇慶"/>
    <s v="機械系"/>
    <s v="シリンダー"/>
    <x v="0"/>
    <s v="20220526JF　2BRホッパー動作異常"/>
    <m/>
    <s v="巡檢時發現  JF  2BR 上游GATE H/O關閉時動作有遲緩、異音狀況。_x000a_整備配合設技進行開閉動作調整，調整異常狀況後無良化。_x000a_1BR 專採、整備與機械進行2BR H/O點檢， H/O機構、緩衝器調整確認後異音狀況有消除。關閉動作遲緩無改善。_x000a_進行H/O氣壓缸作動確認，發現氣壓缸作動時本體的固定軸座的軸心無轉動卡死，且有震動狀況。_x000a_H/O氣壓缸進行更換。_x000a_2BR H/O氣壓缸更換完畢，GATE C/V 高度等確認正常，恢復正常採板。"/>
    <s v="H/O氣壓缸的固定軸座在開啟時軸心卡住滑動困難。_x000a_G11逆筋目採板期間毎回KOBU捨板，H/O的開閉次數頗多。_x000a_※H/O開閉頻率 3,000回/日程度_x000a_氣壓缸固定軸座的軸心無法順利迴旋、磨耗產生鐵粉，導致狀況惡化。_x000a__x000a__x000a_"/>
    <s v="改造固定軸座銅套本體增設給油孔並予以潤滑。(設技)_x000a_1次/6個月  定期給油並予以潤滑。(製造)_x000a_H/O GATE 年度修繕計畫(1次/6個月)--維持不變。(設技)"/>
    <s v="初回"/>
    <n v="0"/>
    <n v="0"/>
    <n v="0"/>
    <s v="要"/>
    <s v="要"/>
    <s v="要"/>
    <s v="要"/>
    <s v="要"/>
    <s v="－"/>
    <s v="－"/>
    <s v="設技より全窯の対象部分の改造を実施するので、担当者会議にて実施時期を共有すること。_x000a_砲金に比べてオイレスは摺動性が高く、自己潤滑性を持たせており無給脂でも可能となっております。_x000a_一般の滑り軸受材は必ず給脂が必要なので、組み立て時にグリスを塗布しているはずですが、_x000a_真相は不明です。_x000a_一度給脂していれば問題ないだろうとの設計だと思いますが、現実は齧りが発生しておりますので_x000a_動作頻度や使用環境から考えると砲金＋追給脂なしでは不十分であったと考えます。_x000a_（追給脂構造（グリス給脂穴）だったら問題なかった）_x000a_上記のことから対策としてオイレスに変更だけでも十分かもしれませんが＋追給脂構造（グリス給脂穴加工）を行う。ギロチン、HOのシリンダーはオイレスを使用しており問題はないと考える。"/>
    <x v="0"/>
    <s v="完了"/>
    <s v="完了"/>
    <s v="完了"/>
    <s v="完了"/>
    <s v="-"/>
    <s v="-"/>
    <s v="CLOSE"/>
    <s v="CLOSE"/>
    <n v="1"/>
    <m/>
  </r>
  <r>
    <n v="1744"/>
    <x v="316"/>
    <x v="0"/>
    <x v="4"/>
    <s v="推進課"/>
    <s v="檢查系"/>
    <s v="TOM"/>
    <x v="0"/>
    <s v="20220603EF　TOMチラー拡散照明戻り配管からの水漏れ異常報告r1"/>
    <m/>
    <s v="TOM3冰水機液位低下警報發生，三交代聯絡推進課並收到指示補充飲用水。水補給後警報就消除了。_x000a_11:50 警報再發。抵達現場時發現、擴散照明（回）配管漏水_x000a_推進課到達之後，將管子切斷並更換快接頭後重新接上。_x000a_6/4　10:00　三交代點檢時（別紙1：№25）發現反射也有些微的漏水，用水將管子用力推進後，水就止住了。"/>
    <s v="1.　EF 建設以來，因為沒交換過，可能是經年使用劣化。_x000a_２．EF的快速接頭是使用PISCO製，在廠商的仕樣書上面有提到要插入一個插入環。_x000a_（在點檢、切斷時沒有辦法確認插入環）"/>
    <s v="１．EF冷修（7/26～）預定更換成SMC製。_x000a_２．EF以外的快速接頭目視確認完了，是SMC製，且沒有發生漏水現象，會再利用工事日的時候，再次確認現場是否留有PISCO製接頭並將其換掉。"/>
    <s v="初回"/>
    <n v="0"/>
    <n v="0"/>
    <n v="706"/>
    <s v="要"/>
    <s v="要"/>
    <s v="要"/>
    <s v="要"/>
    <s v="要"/>
    <s v="－"/>
    <s v="－"/>
    <s v="対策のとおり、SMC限定とする。_x000a_チラーの重故障発生時に警報を解除する場合は、インバータを初期化する必要があるので、累積稼働時間の記録を忘れないこと。"/>
    <x v="0"/>
    <s v="完了"/>
    <s v="完了"/>
    <s v="完了"/>
    <s v="完了"/>
    <s v="-"/>
    <s v="-"/>
    <s v="CLOSE"/>
    <s v="CLOSE"/>
    <n v="1"/>
    <s v="EF照明配管為舊式樣(10年以上使用),目前各窯冷修後皆已經更新為新式樣,_x000a_EF也於2022冷修更新為新式樣."/>
  </r>
  <r>
    <n v="1745"/>
    <x v="317"/>
    <x v="0"/>
    <x v="6"/>
    <s v="Y許仕明_x000a_C鄭嵎駿_x000a_E王文佑_x000a_J朱峰謀_x000a_K張崇慶"/>
    <s v="機械系"/>
    <s v="SMAP"/>
    <x v="2"/>
    <s v="20220620YF　SMAPシャフトL側断裂（再発 R側断裂）異常 rev.2"/>
    <m/>
    <s v="6月20日　工事中發現SMAP（L側）斷裂的Shaft後進行備品交換（2020年製：業者B品）_x000a_8月5日　0.15t解體工事中發現SMAP（R側）Shaft與前回L側一樣有發生斷裂。_x000a_準備交換時確認備品為2015年製的業者A品（不具合同款）, 因此針對斷裂部分進行氬焊補強後, 暫時先復歸。"/>
    <s v="SMAP SHAFT非一體式，分段焊接，且焊道經過車削加工，其強度減弱，長時間作動下在焊道處發生作動及振動造成的金屬疲勞而裂開，造成上升下降作動時有間隙產生。_x000a_※向大爭確認的結果, 得知ADT購入的部分只有當初YF4擴幅時製作的構造不一致。"/>
    <s v="１．龜裂處進行氬焊修補_x000a_２．由於一體式的Shaft製作難度高再加上費用昂貴, 改良版的部分_x000a_　　・法蘭部位的連接處與Shaft分離、改造成以鎖附裝置迫緊的構造。_x000a_　　・不再進行細長軸的車削; φ25㎜丸棒插入、變更成Power Lock型以避免產生集中應力（無段差＆焊接）"/>
    <s v="初回"/>
    <n v="0"/>
    <n v="0"/>
    <n v="0"/>
    <s v="要"/>
    <s v="要"/>
    <s v="要"/>
    <s v="要"/>
    <s v="要"/>
    <s v="－"/>
    <s v="－"/>
    <s v="製作年度、製造業者に関係なく6か月/回点検を実施する。_x000a_YFにおいて、L側に取り付けているSMAPシャフトは断裂品と同様のものであることから、アルゴン溶接にて仮対応を使用している。パワーロックタイプの改良品は10月中旬に納品予定のため、日常点検を三交代にて実施することとする"/>
    <x v="0"/>
    <s v="完了"/>
    <s v="完了"/>
    <s v="完了"/>
    <s v="完了"/>
    <s v="-"/>
    <s v="-"/>
    <s v="CLOSE"/>
    <s v="CLOSE"/>
    <n v="1"/>
    <m/>
  </r>
  <r>
    <n v="1746"/>
    <x v="318"/>
    <x v="1"/>
    <x v="11"/>
    <s v="Y許仕明_x000a_C鄭嵎駿_x000a_E王文佑_x000a_J朱峰謀_x000a_K張崇慶"/>
    <s v="機械系"/>
    <s v="SMAP"/>
    <x v="1"/>
    <s v="20220621FF　SMAP動作異常による伸縮CV衝突異常報告"/>
    <s v="ADT方針"/>
    <s v="20:52 SMAP L側發出啟動異常警報、本線SMAP L側有過負載警報_x000a_伸縮C/V異常停止、本線増速區間發生玻璃塞車_x000a_由於本線H/O無法正常開啟、因此進行Guillotine捨板（手動操作H/O仍無法開啟）_x000a_21:10 設備技術(電氣)的３交代人員抵達現場後確認原因_x000a_電氣人員在解除L側SMAP過負載時, 移動前進的滾輪高度過低,造成SAMP碰撞伸縮滑行台, SMAP的動力鎖的部分往軸承移動。_x000a_21:30 解除Guillotine之後實施本線H/O捨板_x000a_3交代電氣的作業人員確認軟體及制御盤時發現SMAP IN的Relay有異常, 因此實施Relay交換_x000a_製造DT的作業人員將L側SMAP Shaft動力鎖的固定螺絲鬆開並調整SMAP高度"/>
    <s v="• SMAP L側前進用Relay因長期使用影響接點融著造成短路_x000a_ (1日動作2,500回) ※ 自2008年度FF窯稼働時開始使用。_x000a_→ 由於Relay ON接點短路, 使SMAP  Motor有了動作。_x000a_• SMAP驅動用的磁石裝置雖有排定定期交換, 但Relay無定期交換_x000a_→ Relay使用的電流較小, 動作次數超過50萬回以上, 無管理。_x000a_'• Interlock都有套用在PLC的Soft,_x000a_(Senser檢出3秒以上-&gt; 發出警報並停止動作)  但這次異常雖然PLC有檢出異常並輸出訊號給Relay, 但由於Relay_x000a_接點融著的關係所以無法停止動作。 (Interlock無法防止這次的狀況發生。)_x000a_• Interlock都有套用在PLC的Soft,  (Senser檢出3秒以上-&gt; 發出警報並停止動作)  但這次異常雖然PLC有檢出異常並輸出訊號給Relay, 但由於Relay接點融著的關係所以無法停止動作。 (Interlock無法防止這次的狀況發生。)_x000a_• 2012年FF良品捨板懷疑問題在於H/O的訊號受到干擾。有導入對策Soft, 但Interlock不具合影響手動時Ho'無法動作,導致Loss增加。-&gt; 依賴Soft修正。_x000a_"/>
    <s v="1. 關於SMAP碰撞_x000a_• L側前進Relay交換完成(6/21)_x000a_2. 關於本線H/O不可動作_x000a_'• 手動操作Interlock解除(~7/5)_x000a__x000a_• 設定Relay交換週期(暫時設定每3個月1回)_x000a_• 檢討是否將Relay變更成無接點方式Relay  SSR Type_x000a_• 檢討Hardware遮斷方式_x000a_　　→ Limit S/W設置等_x000a_• 類似設備調査後、横展開_x000a_　　→ 經確認, 横切機的助走板是類似設備。_x000a_　　→ 截至目前為止助走板也沒有交換過Relay、所以也會橫展開到助走板設備"/>
    <s v="初回"/>
    <n v="80"/>
    <n v="2215.5"/>
    <n v="0"/>
    <s v="要"/>
    <s v="要"/>
    <s v="要"/>
    <s v="要"/>
    <s v="要"/>
    <s v="－"/>
    <s v="－"/>
    <s v="１）設備トラブル発生時に不具合箇所の要因切り分けを容易にするため、_x000a_　　　Relayは可動接点タイプを継続使用とする。_x000a_　　　※SSRでは可動部接点がなく不具合有無の判断が難しい。_x000a_２）自動追従設備のRelayについては、冷修毎に交換を行う。_x000a_　　　加えて、6カ月/回の目視でのRelay接点炭化有無を点検する。_x000a_　　①点検Timing　　生産中、工事日どちらでも可能_x000a_　　②点検内容　　　　透明Coverなので、接点箇所でCoverが霧化する接点が_x000a_　　　　　　　　　　　　　　黒色になる等で目視点検が可能。_x000a_　　③対象　　　　　　　横切自動追従、横折自動追従、SMAP自動追従用Relay_x000a_３）6カ月/回の点検予定、結果については、点検の記録表に追加する。_x000a__x000a_〇保存先_x000a_&lt;\\t183tclpfst01\share\K10_PN1\00_製造一部社內共通\001_設技資料交換\【設備技術修繕紀錄】\02電氣&gt;_x000a_"/>
    <x v="0"/>
    <s v="完了"/>
    <s v="完了"/>
    <s v="完了"/>
    <s v="完了"/>
    <s v="-"/>
    <s v="-"/>
    <s v="CLOSE"/>
    <s v="CLOSE"/>
    <n v="1"/>
    <m/>
  </r>
  <r>
    <n v="1747"/>
    <x v="319"/>
    <x v="0"/>
    <x v="3"/>
    <s v="Y許仕明_x000a_C鄭嵎駿_x000a_E王文佑_x000a_J朱峰謀_x000a_K張崇慶"/>
    <s v="電氣系"/>
    <s v="本線H/O"/>
    <x v="2"/>
    <s v="20220627CF　（ADT内共有）本線ホッパー開閉動作異常"/>
    <m/>
    <s v="05:40 本線HOPPER TIME OVER警報　手動開啟沒有動作。_x000a_確認電磁閥 開、閉 燈號同時亮(圖二)，請行呼出對應。"/>
    <s v="Relay損壞→ 接點碳化"/>
    <s v="一時對應:進行Hopper 閉 控制 Relay交換"/>
    <s v="初回"/>
    <n v="0"/>
    <n v="0"/>
    <n v="0"/>
    <s v="要"/>
    <s v="要"/>
    <s v="要"/>
    <s v="要"/>
    <s v="要"/>
    <s v="－"/>
    <s v="－"/>
    <s v="停止、生産ロスともに0分ですが、他拠点でも発生しうる設備異常として報告の対象とします。_x000a_ただしADTの管理としてはADT内共有としするため件数にはカウントしないこととします。_x000a_稼働時間を加味して交換頻度の目安を検討してください。"/>
    <x v="0"/>
    <s v="完了"/>
    <s v="完了"/>
    <s v="完了"/>
    <s v="完了"/>
    <s v="-"/>
    <s v="-"/>
    <s v="CLOSE"/>
    <s v="CLOSE"/>
    <n v="1"/>
    <m/>
  </r>
  <r>
    <n v="1748"/>
    <x v="320"/>
    <x v="1"/>
    <x v="8"/>
    <s v="Y許仕明_x000a_C鄭嵎駿_x000a_E王文佑_x000a_J朱峰謀_x000a_K張崇慶_x000a_T陳振遠"/>
    <s v="電氣系"/>
    <s v="ロボット"/>
    <x v="1"/>
    <s v="20220704HF　2Brロボット停止異常"/>
    <m/>
    <s v="2POS採板Robot正常採板後, 往待機側復歸時異常停止。 『採板Robot異常』警報發出_x000a_作業人員手動實施待機原點作業後, 恢復正常運轉_x000a_07-05  工事日　Robot點檢結果確認到機內Cable的cableveyor及cable毀損, 實施全體交換"/>
    <s v="Robot機內cable的cableveyor長期使用裂化導致破損(cableveyor破損造成cable毀損)_x000a_2POS機內cable的交換履歷:  2016/05/19交換 (T軸 encorder cable)_x000a_ -.未交換cableveyor所以已使用了第13年_x000a_ -.設技點檢、製造點檢、Robot Casing內部未見接觸的磨耗痕跡。"/>
    <s v="1.交換2POS robot的機內cable及cableveyor(7/5)_x000a_2.確認其他 robot的cableveyor: 無異常。(7/5,7/19)_x000a__x000a_1.Robot機內cable定期點檢 : 1回/月_x000a_2.為了方便點檢Robot機內的cable, 預定改造窺視窗'鐵 → 壓克力蓋板  ： 預想在10月_x000a_3.反轉機Robot的機內Cable交換　：　~2022年底_x000a_（採板機側的部分POS可振替, 所以發現異常或故障時可交換對應）_x000a_"/>
    <s v="初回"/>
    <n v="6"/>
    <n v="227"/>
    <n v="0"/>
    <s v="－"/>
    <s v="要"/>
    <s v="要"/>
    <s v="要"/>
    <s v="要"/>
    <s v="要"/>
    <s v="－"/>
    <s v="そもそも機内でもケーブルベアー破損、ケーブル損傷は過去に数件発生していますが、機内は内視鏡などを使用しても見えない部分多いということでしたので、AFK対策の通り、機内の見える化は参考になりますので検討をお願いします。"/>
    <x v="1"/>
    <s v="完了"/>
    <s v="完了"/>
    <s v="完了"/>
    <s v="完了"/>
    <s v="完了"/>
    <s v="-"/>
    <s v="CLOSE"/>
    <s v="CLOSE"/>
    <n v="1"/>
    <m/>
  </r>
  <r>
    <n v="1749"/>
    <x v="321"/>
    <x v="0"/>
    <x v="6"/>
    <s v="Y許仕明_x000a_C鄭嵎駿_x000a_E王文佑_x000a_J朱峰謀_x000a_K張崇慶_x000a_T陳振遠"/>
    <s v="電氣系"/>
    <s v="バーコード"/>
    <x v="0"/>
    <s v="20220727YF　1Brバーコードプリンター（循環ポンプ故障）異常rev.2"/>
    <m/>
    <s v="現場異常警報:1BR BC設備異常。_x000a_首先進行噴頭組相關清洗(附件 異常照片-圖3)，設備復歸後 ，異常再發。再次確認，發現噴頭組的噴嘴處持續漏墨"/>
    <s v="１．循環ポンプ回収ダイヤフラム劣化によりインク回収不良が発生し、ノズルでインクが溜まって印刷不可となった_x000a_2. 循環ポンプユニットの定期交換ルールを超えて3.2年間使用した（頻度:1回/3年)_x000a_　　→2022年5月交換予定だが、YF5冷修で4か月間不使用でありかつ次回BCメンテナンス日程の_x000a_　　　2022年8月と時間が近いので、長期停止モードとした。_x000a_　　→長期停止モード手順に従って洗浄したが、洗浄が不十分でポンプユニットにインクが残ったまま停止_x000a_　　　した可能性がある。_x000a_３．メインテナンス・循環ポンプ交換を5月に交換しなかった（延命で伸ばせると思った）_x000a_"/>
    <s v="1.定期交換部品，需在交換期限前完成(特殊因素除外)_x000a_2. 循環PUMP組(RX機型)定期交換頻度檢討"/>
    <s v="初回"/>
    <n v="1542"/>
    <n v="3397.89"/>
    <n v="0"/>
    <s v="要"/>
    <s v="要"/>
    <s v="要"/>
    <s v="要"/>
    <s v="要"/>
    <s v="要"/>
    <s v="－"/>
    <s v="定期交換のルールを厳守すること"/>
    <x v="0"/>
    <s v="完了"/>
    <s v="完了"/>
    <s v="完了"/>
    <s v="完了"/>
    <s v="完了"/>
    <s v="-"/>
    <s v="CLOSE"/>
    <s v="CLOSE"/>
    <n v="1"/>
    <m/>
  </r>
  <r>
    <n v="1750"/>
    <x v="322"/>
    <x v="0"/>
    <x v="0"/>
    <s v="Y許仕明_x000a_C鄭嵎駿_x000a_E王文佑_x000a_J朱峰謀_x000a_K張崇慶"/>
    <s v="機械系"/>
    <s v="エントリーC/V"/>
    <x v="0"/>
    <s v="20220801JF　本線エントリーCV駆動スプロケットキー脱落rev.1"/>
    <m/>
    <s v="2BR引入橫吋許容範圍NG警報發生。_x000a_點檢ROLL驅動部，確認停止原因為鏈輪key掉落(圖一)，導致驅動軸空轉無法帶動ROLL。"/>
    <s v="１　鏈輪Set BoltT鬆脫，導致KEY無固定鬆動滑出。_x000a_２　軸端End-Plate原設計圖面有切溝槽，原設計型式不良，無法發揮應有的功能，阻擋KEY滑出脫落。_x000a_３　點檢時，未能發覺End-Plate型式與眾不同。_x000a_４　冷修安裝時，未能及時發現End-PlateR型式是無法擋到KEY。(End-Plate開槽仕樣為設計不良)_x000a_"/>
    <s v="１　原End-Plate型式變更為無溝槽式。_x000a_２　鏈輪重新對芯後，將KEY截短至與.鏈輪切齊；鏈輪與軸端間的間隙，改用軸套及End-Plate來固定。_x000a_３　鏈輪SET BOLT鬆脫上膠固定，軸端End-Plate固定螺絲，原M6變更為M8，增加鎖付強度。_x000a_４　End-Plate 式樣 圖面重新修訂註明。(參照附件)_x000a_"/>
    <s v="初回"/>
    <n v="38"/>
    <n v="1204"/>
    <n v="0"/>
    <s v="要"/>
    <s v="要"/>
    <s v="要"/>
    <s v="要"/>
    <s v="要"/>
    <s v="－"/>
    <s v="－"/>
    <m/>
    <x v="0"/>
    <s v="完了"/>
    <s v="完了"/>
    <s v="完了"/>
    <s v="完了"/>
    <s v="-"/>
    <s v="-"/>
    <s v=""/>
    <s v="CLOSE"/>
    <n v="1"/>
    <m/>
  </r>
  <r>
    <n v="1751"/>
    <x v="323"/>
    <x v="1"/>
    <x v="8"/>
    <s v="C鄭嵎駿_x000a_E王文佑_x000a_J朱峰謀_x000a_K張崇慶_x000a_T陳振遠"/>
    <s v="電氣系"/>
    <s v="ロボット"/>
    <x v="1"/>
    <s v="20220806HF　2Br2POSロボット異常"/>
    <m/>
    <s v="發生『採板Robot異常』, 現場確認時發現Robot吸著玻璃並停在待機位置"/>
    <s v="長期使用造成U軸的伺服馬達剎車不良_x000a_※建廠以後尚無交換實績。"/>
    <s v="交換U軸伺服馬達"/>
    <s v="初回"/>
    <n v="150"/>
    <n v="4502"/>
    <n v="0"/>
    <s v="－"/>
    <s v="要"/>
    <s v="要"/>
    <s v="要"/>
    <s v="要"/>
    <s v="要"/>
    <s v="－"/>
    <s v="定期点検時の鉄粉状況を確認する"/>
    <x v="1"/>
    <s v="完了"/>
    <s v="完了"/>
    <s v="完了"/>
    <s v="完了"/>
    <s v="完了"/>
    <s v="-"/>
    <s v="CLOSE"/>
    <s v="CLOSE"/>
    <n v="1"/>
    <m/>
  </r>
  <r>
    <n v="1752"/>
    <x v="324"/>
    <x v="1"/>
    <x v="8"/>
    <s v="J朱峰謀_x000a_K張崇慶_x000a_T陳振遠"/>
    <s v="電氣系"/>
    <s v="紙巻機"/>
    <x v="1"/>
    <s v="20220823HF　2BR紙巻機滑り台動作異常rev1"/>
    <m/>
    <s v="2BR 紙交換後, 在以手動模式進行One cycle作業時發生了紙捲入的現象。 _x000a_確認時發現在One Cycle作業時滑台無動作。(上部送紙Roll為止的部分都有正常動作)_x000a_自動運轉模式亦無法使滑台作動。"/>
    <s v="滑台上部Roll L側連座軸承的固定螺絲有鬆脫,Roll的軸承有磨耗、導致驅動時產生震動, 並造成合紙檢知Senser的訊號顫動_x000a_(Roll的軸承磨耗狀態並未排定定期點檢。)"/>
    <s v="※補充說明Roll的軸承磨耗原因（擷取自設技週報）_x000a_6/7紙巻上部Roll的連座軸承在動作時有異音傳出來、有實施連座軸承交換。_x000a_推定在交換之際固定螺絲的迫緊程度不佳、固定螺絲鬆脫後Roll軸承產生磨耗。"/>
    <s v="初回"/>
    <n v="132"/>
    <n v="3965"/>
    <n v="0"/>
    <s v="－"/>
    <s v="－"/>
    <s v="－"/>
    <s v="要"/>
    <s v="要"/>
    <s v="要"/>
    <s v="－"/>
    <m/>
    <x v="1"/>
    <s v="-"/>
    <s v="-"/>
    <s v="完了"/>
    <s v="完了"/>
    <s v="完了"/>
    <s v="-"/>
    <s v=""/>
    <s v="CLOSE"/>
    <n v="1"/>
    <m/>
  </r>
  <r>
    <n v="1753"/>
    <x v="325"/>
    <x v="0"/>
    <x v="4"/>
    <s v="推進課"/>
    <s v="系統系"/>
    <s v="TOM3"/>
    <x v="2"/>
    <s v="20220905EF　冷修の停電工事後にTOM検査機複数PC破損"/>
    <m/>
    <s v="EF冷修在9/4（週日）進行全區停電工事，計劃是到傍晚才恢復供電，這段時間其它人不准進到現場。_x000a_因此，在9/2（週五）下班前便將所有的TOM/WI檢查機PC和斷路器都提前關閉。_x000a_9/5（週一）上午會議結束後，我們將檢查機的斷路器打開，等待電腦自動開機，_x000a_但結果 29 台 PC 中有 12 台(畫處11台、識別1台)無法順利開機，因此我們更換了備用 PC。"/>
    <s v="・由於停電作業時必須關閉空調系統，推測是由於TOM檢查室內高濕度結露造成的故障。_x000a_・因同時12台PC故障，由於EF窯PC故障頻率高，我們懷疑IOH芯片、UPS電源、安裝方式等多重原因。根據全區停電工事對TOM檢查室內環境影響，推測是以上原因。_x000a_・但是，由於PC被重複使用和轉用，不可否認有些已經恢復，有些由於PC本身的劣化而無法恢復。_x000a_"/>
    <s v="（自主點檢）_x000a_　・　電壓是（200V）正常範圍供給。_x000a_　・　PG値、測試器測試有一台沒有反映。_x000a_　・　CMOS的電池8月剛交換過。_x000a_（修理：請參考修理報告）_x000a_　①　CMOS 資料清除　→　3枚主機板順利救回，9枚確定報廢。_x000a_　②　IOH晶片整備_x000a_"/>
    <s v="初回"/>
    <n v="0"/>
    <n v="0"/>
    <n v="0"/>
    <s v="要"/>
    <s v="要"/>
    <s v="要"/>
    <s v="要"/>
    <s v="要"/>
    <s v="－"/>
    <s v="－"/>
    <s v="・冷修期間全區停電工事時不停止空調（與設技協議調整）_x000a_・以安裝除濕機或提供通風為目標。_x000a_・計劃在 EF 冷修立上前對新舊配置 PC 進行更換測試，事前準備，檢查室內環境，開啟和關閉電源，防止再發。_x000a_・目前監控PC端主板電壓，但同時監控UPS電源質量會諮詢設技工程師是否可以做。_x000a_※検査機の電源は窯UPSを使用。"/>
    <x v="0"/>
    <s v="完了"/>
    <s v="完了"/>
    <s v="完了"/>
    <s v="完了"/>
    <s v="-"/>
    <s v="-"/>
    <s v="CLOSE"/>
    <s v="CLOSE"/>
    <n v="1"/>
    <m/>
  </r>
  <r>
    <n v="1754"/>
    <x v="326"/>
    <x v="5"/>
    <x v="19"/>
    <s v="Y許仕明_x000a_C鄭嵎駿_x000a_E王文佑_x000a_J朱峰謀_x000a_K張崇慶"/>
    <s v="機械系"/>
    <s v="循環"/>
    <x v="1"/>
    <s v="20220907NF　循環BEスリップ検出異常rev2"/>
    <m/>
    <s v=" B/E跳脫検出異常發生"/>
    <s v="◆B/E跳脫検出異常的原因_x000a_　縦裂的橡膠流到B/E下部，纏住皮帶輪軸端部，皮帶輪呈鎖死状態←跳脫検出異常發生_x000a__x000a_◆#3C/V的皮帶縦裂原因(推測)_x000a_　①尾部皮帶輪付近的承托輥軸發生脱落，皮帶發生偏移。 ※写真3_x000a_ →②偏移皮帶的一端狠狠撞到靚音滑輪，靚音滑輪磨損，損壞。 ※写真4_x000a_　→③皮帶捲入損壞的靚音滑輪下，磨損后鋒利的滑輪的軸部和皮帶継続發生干渉，最終導致縦裂。_x000a_◆作業員在發生這次異常爲止都沒能發現皮帶異常的原因_x000a_・在製造進行巡檢時雖然有察覺到異音的發生，但判斷不需要儘早對應。_x000a_・循環C/V的定期維保沒有制定相關計画，對於異音發生位置無法及時應對。_x000a_・製造巡檢時亦沒有確認各補助輥軸的運轉狀況。_x000a_"/>
    <s v="&lt;緊急對策&gt;_x000a_・交換所有有運轉不良的承托輥軸。_x000a_・為防止皮帶縦裂繼續惡化，對皮帶縦裂最初發生的部分做研磨。_x000a_※雖有皮帶的予備但判斷可以使用，因此継続使用。_x000a_&lt;再發防止策&gt;_x000a_・針對循環C/V的巡檢方法以及各補助roll實施再教育。_x000a_・商討做循環C/V的定期維護。_x000a_　※頻度為1到2月/1次、半日或1日/1次，計劃和設技機械相談決定。_x000a_&lt;其他懸念事項&gt;_x000a_・各C/V H/O匯流口部的側邊擋板使用的是和皮帶C/V相同材質的橡膠を使用，時不時發現皮帶一端正在磨損的情況。_x000a_　因今後可能會發生和這次同様的縦裂，討論是否使用自MF2開始採用的『裏衬橡膠』_x000a_"/>
    <s v="初回"/>
    <n v="0"/>
    <n v="0"/>
    <n v="0"/>
    <s v="要"/>
    <s v="要"/>
    <s v="要"/>
    <s v="要"/>
    <s v="要"/>
    <s v="－"/>
    <s v="－"/>
    <s v="定期点検実施。_x000a_破損するキャリアロールを発見時は交換を実施。_x000a_ベルトにライン上のキズ、スジが入っていないか確認すること"/>
    <x v="0"/>
    <s v="完了"/>
    <s v="完了"/>
    <s v="完了"/>
    <s v="完了"/>
    <s v="-"/>
    <s v="-"/>
    <s v="CLOSE"/>
    <s v="CLOSE"/>
    <n v="1"/>
    <m/>
  </r>
  <r>
    <n v="1755"/>
    <x v="327"/>
    <x v="4"/>
    <x v="16"/>
    <s v="Y許仕明_x000a_C鄭嵎駿_x000a_E王文佑_x000a_J朱峰謀_x000a_K張崇慶"/>
    <s v="機械系"/>
    <s v="Br H/O"/>
    <x v="1"/>
    <s v="20220920XF　2BR跳ね下げHO動作異常"/>
    <m/>
    <s v="發生2BR　H/O ｢開啟｣ 動作異常_x000a_下開式H/O無法｢開啟｣使得無法在H/O廢棄的玻璃滯留在H/O上"/>
    <s v="原因不明_x000a_設技見解認為Cylinder無漏氣_x000a_電磁閥也沒有問題"/>
    <m/>
    <s v="初回"/>
    <n v="55.63"/>
    <n v="1824"/>
    <n v="0"/>
    <s v="要"/>
    <s v="要"/>
    <s v="要"/>
    <s v="要"/>
    <s v="要"/>
    <s v="－"/>
    <s v="－"/>
    <s v="動作不良が発生する場合は、小さな予兆、振動、異音ガあるはずなので、日常点検より注意を払う"/>
    <x v="0"/>
    <s v="完了"/>
    <s v="完了"/>
    <s v="完了"/>
    <s v="完了"/>
    <s v="-"/>
    <s v="-"/>
    <s v="CLOSE"/>
    <s v="CLOSE"/>
    <n v="1"/>
    <m/>
  </r>
  <r>
    <n v="1756"/>
    <x v="328"/>
    <x v="5"/>
    <x v="19"/>
    <s v="Y許仕明_x000a_C鄭嵎駿_x000a_E王文佑_x000a_J朱峰謀_x000a_K張崇慶"/>
    <s v="機械系"/>
    <s v="横折"/>
    <x v="1"/>
    <s v="20221009NF　本線横折上流ロール軸端破断トラブル"/>
    <s v="20221017NF　本線横折りロール駆動用サーボモーターからの異音rev0"/>
    <s v="本線横折りで欠板発生_x000a_三交代が欠板処置中に＃145ROLL R側の軸端破断を発見_x000a_（続報）_x000a_10/14 察覺横折Roll駆動用伺服馬達發出的異音。_x000a_横折Roll軸端和伺服馬達鏈接的耦合器的片簧移動，產生振動，因而和設技機械在現場確認。因有耦合器損傷的懸念，決定實施耦合器交換和抽芯作業。"/>
    <s v="原因調査中。_x000a_補足情報：該当ロールは9月27日の工事日に既存ベタロールからO-ringタイプへ変更を試みたが、L側軸受けの取り外しができず断念。_x000a_（続報）_x000a_◆伺服馬達的異音原因_x000a_　雖然仍在調査中，但是推測10/9横折上流Roll的軸端斷裂時，加在横折Roll上的負荷也可能是原因。_x000a_◆耦合器的振動和片簧移動的原因_x000a_　伺服馬達交換時發生些許偏心。_x000a_　※伺服馬達側的法蘭為印籠構造，但有1.5mm程度的間隙，推測是這個部分偏移了。_x000a_"/>
    <s v="Roll交換実施。(ベタRoll→OリングRollへ)_x000a_（続報）_x000a_◆伺服馬達發出的異音原因_x000a_・伺服馬達交換實施。_x000a_◆耦合器的振動和片簧移動的原因_x000a_・耦合器交換了新品做了抽芯調整。_x000a_※耦合器的抽芯實施後仍有些微振動殘留，可以看成是建設時就有的可能性。"/>
    <s v="初回"/>
    <n v="540"/>
    <n v="11200"/>
    <n v="0"/>
    <s v="要"/>
    <s v="要"/>
    <s v="要"/>
    <s v="要"/>
    <s v="要"/>
    <s v="－"/>
    <s v="－"/>
    <s v="定期パトロールにて振動確認"/>
    <x v="0"/>
    <s v="完了"/>
    <s v="完了"/>
    <s v="完了"/>
    <s v="完了"/>
    <s v="-"/>
    <s v="-"/>
    <s v="CLOSE"/>
    <s v="CLOSE"/>
    <n v="1"/>
    <m/>
  </r>
  <r>
    <n v="1757"/>
    <x v="329"/>
    <x v="0"/>
    <x v="4"/>
    <s v="Y許仕明_x000a_C鄭嵎駿_x000a_E王文佑"/>
    <s v="機械系"/>
    <s v="P詰機"/>
    <x v="2"/>
    <s v="20221103EF     冷修作業  4P P詰機板倒油圧配管脱落異常rev.03.xlsx"/>
    <m/>
    <s v="1.油管更換日期:10/29 3、4P P詰機板齊及板倒油壓缸油管更換  (業者:莛益)_x000a_2.11/03  09:00 進行旋回機、P詰機、T/T 空運轉作動測試_x000a_3.11/03  11:00  進行基板流動投入測試，P詰機板倒於第三回作動時發生油管脫落洩漏事故_x000a_(影響範圍約周圍50公尺，P詰機ROLL、旋回機ROLL、BDS樓梯面沾付油品)"/>
    <s v="1.業者及ADT 設技擔當對於部品安裝方式不瞭解    &lt;人的方面&gt;_x000a_2.HOSE裁切工具使用不當，切面處不平整 (作業員使用剪刀裁切)  &lt;物的方面&gt;_x000a_3.HOSE安裝後，ADT設技擔當未進行確認     &lt;人的方面&gt;_x000a_4.HOSE安裝不良而影響後續生產品質意識不佳     &lt;人的方面&gt;_x000a_5.HOSE安裝說明書及作業手順書皆沒有       &lt;管理的方面&gt;"/>
    <s v="1.  部品及安裝說明書在交換前針對業者及ADT的設技擔進行教育及說明，並留下簽到紀錄等資料。_x000a_2-1.  購入接頭及油管長度安裝好的部品_x000a_2-2.  HOSE裁切使用專用刀具 &lt;ADT提供&gt; -------------&gt;目前詢價中_x000a_2-3.  購入HOSE裁切專用治具 _x000a_3-1.  HOSE更換後實施確認清單並留存 &lt;安裝的位置、深度、接頭緊度的記號、端面平整度&gt;_x000a_3-2.  HOSE安裝深度記號先標示後再實施安裝 &lt;安裝HOSE深度要確認&gt;_x000a_4.  品質意識利用此次檢討會資料作為ADT內部及業者作業前宣導，提升品質意識_x000a_5.  HOSE安裝說明書取得及作業手順書作成。_x000a__x000a_"/>
    <s v="初回"/>
    <n v="0"/>
    <n v="0"/>
    <n v="0"/>
    <s v="情報"/>
    <s v="情報"/>
    <s v="情報"/>
    <s v="－"/>
    <s v="－"/>
    <s v="－"/>
    <s v="－"/>
    <s v="預防對策：_x000a_ADT5窯中只有YF窯、CF窯、EF窯有使用同類型ホース（YOKOHAMA：NWP140タイプ）的實績，YF窯及CF窯在前回冷修時都已進行ホース的更換，更換後使用至今沒有異常發生，後續會再加強YF窯及CF窯的點檢作業。"/>
    <x v="1"/>
    <s v="-"/>
    <s v="-"/>
    <s v="-"/>
    <s v="-"/>
    <s v="-"/>
    <s v="-"/>
    <s v="CLOSE"/>
    <s v="CLOSE"/>
    <e v="#DIV/0!"/>
    <m/>
  </r>
  <r>
    <n v="1758"/>
    <x v="330"/>
    <x v="5"/>
    <x v="19"/>
    <s v="推進課"/>
    <s v="機械系"/>
    <s v="TOM3チラー"/>
    <x v="1"/>
    <s v="20221130NF TOM3チラー漏水異常.xlsx"/>
    <m/>
    <s v="8:35 巡检发现水冷机有异常警报，联络事务所_x000a_8:38 事务所到场，确认为水冷机漏水，水位降至下限，立即补充冷却水至正常水位，联络机械、电气_x000a_8:48 机械、电气到现场检查确认为水泵的接口处漏水_x000a_8:50 整备将备品水冷机移动至现场，确保随时可以进行更换_x000a_8:58 召开临时会议，确认对应方法：_x000a_         1.确认水位下降速度，确保能及时补充冷却水：_x000a_         2.若水漏太快水位无法补及，联络更换水冷机"/>
    <s v="水泵的接口处漏水"/>
    <s v="1.补充冷却水_x000a_2.确认水位下降速度，确保能及时补充冷却水_x000a_3.做好随时更换水冷机的准备"/>
    <s v="再發"/>
    <n v="40"/>
    <n v="1324"/>
    <n v="0"/>
    <s v="要"/>
    <s v="要"/>
    <s v="要"/>
    <s v="要"/>
    <s v="要"/>
    <s v="－"/>
    <s v="－"/>
    <s v="定期巡檢點檢確認"/>
    <x v="0"/>
    <s v="完了"/>
    <s v="完了"/>
    <s v="完了"/>
    <s v="完了"/>
    <s v="-"/>
    <s v="-"/>
    <s v="CLOSE"/>
    <s v="CLOSE"/>
    <n v="1"/>
    <s v="ADT使用TOM3チラー為ORION製造,與ADCH使用SMC製造樣式不同,_x000a_目前各窯均已經點檢沒有漏水問題,另外每2.5年會定期送廠保養."/>
  </r>
  <r>
    <n v="1759"/>
    <x v="331"/>
    <x v="5"/>
    <x v="19"/>
    <s v="Y許仕明_x000a_C鄭嵎駿_x000a_E王文佑_x000a_J朱峰謀_x000a_K張崇慶"/>
    <s v="其它"/>
    <s v="循環Ｃ／Ｖ"/>
    <x v="1"/>
    <s v="20230104NF 循環CV カレット詰まり異常 翻译rev2.xlsx"/>
    <m/>
    <s v="11:00 循環CV的動作測試開始（測試内容：運轉模式為『CPU』的時候，在現場PB確認可以運転操作）_x000a_11:02 循環#1-1 #1-2CV使用現場PB停止了，之後再一次使用PB讓其恢復運轉。_x000a_11:05 循環#2CV 使用現場PB停止了，之後再一次使用PB讓其恢復運轉。_x000a_　　  ※補足：因爲循環#2CV停止了，所以上游的#1-1 #1-2 CV 在連動模式下運轉停止了。（沒有音声警報）_x000a_11:06 因爲動作測試結束了，作業員離開了循環C/V。（此時#1-1 #1-2CV 維持停止状態） _x000a_14:28 下午開始第2回的測試，準備去循環C/V的時候，發現#1-1 #1-2CV 停止了。_x000a_          試著立刻復歸，但大量的碎玻璃堆積在C/V上導致無法復歸。_x000a_14:30 聯絡事務所成_x000a_14:49 實施1Br 専門採板切替（2Br的G8.5停止、G11NG品改到13Pos採板)、同時開始2Br-G8.5専門採板的準備。_x000a_          ※補足：確定了優先處理2Br-H/O(#1-2C/V)的碎玻璃，之後處理1Br-H/O(#1-1C/V)的碎玻璃的方針。"/>
    <s v="&lt;人的面&gt;_x000a_①關於循環C/V設備的理解的不足，不知道CPU模式的状態下如果停止#2CV，作爲其上游側的#1-1 #1-2CV 會連動停止。_x000a__x000a_&lt;物的面&gt;_x000a_①CPU模式状態，現場PB操作(CV的停止/運転)可以進行。_x000a_②CPU模式的状態，CV即使停止，異常警報也不會發令，沒法察覺異常。_x000a_③三交代巡檢時，1/2Br H/O 碎玻璃的堆積状況難以確認。_x000a__x000a_&lt;管理的面&gt;_x000a_①沒有循環C/V進行作業後進行多重確認的体制。"/>
    <s v="&lt;人の面&gt;_x000a_①對於循環C/V的、『制御的結構和操作方法』『異常的種類』『異常時的對應方法』對課員全員實施再教育。_x000a__x000a_&lt;物的面&gt;_x000a_改善①＆②制御方法。_x000a_　※對各拠点實施確認_x000a_　※別紙、以軟件改造案的其中一個做討論。(對各拠点確認後ADCH内部再討論實施）_x000a_③爲了1/2Br-H/O内的巡檢作業能夠更容易確認實施改善。_x000a__x000a_&lt;管理的面&gt;_x000a_①確立循環C/V的作業結束後、對循環的各設備再次確認的体制。(作業前MT等時間指定担当者）"/>
    <s v="初回"/>
    <n v="27.3"/>
    <n v="878.82"/>
    <n v="400"/>
    <s v="要"/>
    <s v="要"/>
    <s v="要"/>
    <s v="要"/>
    <s v="要"/>
    <s v="－"/>
    <s v="－"/>
    <s v="横展開MT和MF&amp;OF做情報共有，實施ADCH各個窯爐統一的対策。"/>
    <x v="0"/>
    <s v="完了"/>
    <s v="未"/>
    <s v="完了"/>
    <s v="完了"/>
    <s v="-"/>
    <s v="-"/>
    <s v="CLOSE"/>
    <s v=""/>
    <n v="0.8"/>
    <m/>
  </r>
  <r>
    <n v="1760"/>
    <x v="331"/>
    <x v="0"/>
    <x v="3"/>
    <s v="Y許仕明_x000a_C鄭嵎駿_x000a_E王文佑_x000a_J朱峰謀_x000a_K張崇慶"/>
    <s v="機械系"/>
    <s v="本線H/O"/>
    <x v="2"/>
    <s v="20221215 CF 本線ホッパー 油圧シリンダー油漏れ設備異常報告書.xlsx"/>
    <m/>
    <s v="14:00~14:10 整備人員進行循環掃除作業，在NO.3循環地面上發現有油污的情況。_x000a_                     至2樓的本線H/O確認後，發現有漏油的情況。(異常相關圖片)_x000a_14:10 整備聯絡事務所及機械人員_x000a_14:15 機械人員到場確認，推論可能是本線H/O油壓缸有漏油的情況。(異常相關圖片)_x000a_          但因該處碎玻璃堆積過多，故請製造人員先進行清掃後，再進行點檢。_x000a_14:17~14:30 聯絡課長進行異常告知，並進行 G/T手切捨板，碎玻璃清掃作業開始_x000a_14:30~15:20 製造人員針對該區碎玻璃掃除作業。並於15:30改為G/T捨板作業。(異常相關圖片)_x000a_15:30~16:15  機械人員進行本線H/O油壓缸的點檢，發現油壓缸的綠色油封外露，造成漏油的情況確認漏油設備為本線 Hopper 油壓缸漏油(如圖一、圖二) 故判斷需更換油壓缸。但油壓缸被碎玻璃覆蓋。請製造人員進行細部清掃。_x000a_16:30~17:50 油壓缸週遭碎玻璃細部清掃。(異常相關圖片)_x000a_18:00~20:30進行本線H/O油壓缸更換並測試_x000a_20:30~20:55 H/O油壓缸更換作業區域上方ROLL擦拭_x000a_20:55~21:15 G/T解除，進行掃除作業_x000a_21:15 玻璃本線引入。"/>
    <s v="本回油壓缸漏油的原因：推論為碎玻璃堆積，油壓缸的旋轉作動受到限制的情況。導致油壓缸伸縮拉桿在橫向的位置被施加了較大的負荷。而形成油壓缸伸縮桿作動時，套筒因此被加速磨損後，伸縮桿與套筒的間隙變大。最終導致套筒內綠色油封外露，造成漏油的情況發生（詳見故障分析sheet）"/>
    <s v="一、本線 Hopper 油壓缸進行更換新品(上次更換時間2021/05/12)_x000a_二、本線 Hopper 油壓缸進行防止碎玻璃掉落檔板支架追加3面隔離(2022/02/07)裝設完成(如圖三)作動部第4面隔板，次回工事日評估碎玻璃殘留狀況商談追加與否。"/>
    <s v="初回"/>
    <n v="0"/>
    <n v="0"/>
    <n v="0"/>
    <s v="要"/>
    <s v="要"/>
    <s v="要"/>
    <s v="要"/>
    <s v="要"/>
    <s v="－"/>
    <s v="－"/>
    <s v="①各窯本線 Hopper 油壓缸進行防止碎玻璃掉落檔板橫展開實施。_x000a_YF：01/18裝設完成_x000a_CF：02/07裝設完成_x000a_EF：2/E預定完成_x000a_JF：3/E預定完成_x000a_KF：4/E預定完成_x000a_②定期點檢的部份，一年計畫2回。預定4月及10月進行"/>
    <x v="0"/>
    <s v="完了"/>
    <s v="完了"/>
    <s v="完了"/>
    <s v="完了"/>
    <s v="-"/>
    <s v="-"/>
    <s v="CLOSE"/>
    <s v="CLOSE"/>
    <n v="1"/>
    <m/>
  </r>
  <r>
    <n v="1761"/>
    <x v="332"/>
    <x v="1"/>
    <x v="8"/>
    <s v="Y許仕明_x000a_C鄭嵎駿_x000a_E王文佑_x000a_J朱峰謀_x000a_K張崇慶_x000a_T陳振遠"/>
    <s v="機械系"/>
    <s v="洗浄機"/>
    <x v="1"/>
    <s v="\\T183TCLPFST01\share\K10_PN1\00_製造一部社內共通\001_設技資料交換\【TPM5】製造5拠点自主保全会議\【設備ロス削減チーム】\異常報告書（共有）フォルダ\201901以降\20221222HF　2Br洗浄機塩酸補給配管破損(中日).xlsx"/>
    <m/>
    <s v="2022/11/22  7:26_x000a_整備班的職長為了準備社長現場巡檢的相關事宜，在進行洗淨機的5S以及確認點檢内容的時候, 腳不小心踩到洗淨機的鹽酸補給配管、造成配管破損。_x000a_作業者迅速地將鹽酸閥門關閉防止鹽酸洩漏、並用水稀釋鹽酸。_x000a_※35%鹽酸　洩漏約 8ℓ左右_x000a_7:26　聯絡管理者。管理者現場確認。洗浄機周圍禁止出入實施管制_x000a_7:36　聯絡環境安全組報告發生狀況_x000a_7:41　設備技術的擔當者現場確認後、因為要更換配管、開始捨板。_x000a_　　　(無法補給鹽酸會影響品質所以捨板）_x000a_8:12　派遣員指示以鹽酸補給未使用的狀態進行生產。_x000a_9:30　鹽酸配管修理完了、正常生產開始"/>
    <s v="人的面_x000a_'1. 作業者在足場不完備的狀態下、仍判斷可以作業移動的時候踩到鹽酸配管(PVC)導致破損。_x000a_    ※以前有點檢過此設備的經驗。_x000a__x000a_'物的面_x000a_1. 35φ配管設置在接近地面的位置、　移動時很容易不小心踩到。_x000a__x000a_'管理面_x000a_1.作業標準書、風險評估漏掉在配管周邊作業的風險。"/>
    <s v="人的面_x000a_・作業前KY不足。_x000a__x000a_物的面_x000a_・以臨時對應來說、為了可以識別配管、發生破損時風險高的鹽酸配管應使用警示帶以利分辨_x000a_・以恆久對策來說、為了不碰到配管須設置足場、護蓋_x000a__x000a_管理面_x000a_1.作業標準書與風險評估追加針對配管周邊作業的風險。_x000a_　 另外，藥品洩漏時的風險與對應方式也須進行教育並讓大家理解。"/>
    <s v="初回"/>
    <n v="31"/>
    <n v="934.6"/>
    <n v="0"/>
    <s v="情報"/>
    <s v="情報"/>
    <s v="情報"/>
    <s v="情報"/>
    <s v="情報"/>
    <s v="情報"/>
    <s v="情報"/>
    <s v="・設置足場、護蓋。　→　2023/2/9設置完成"/>
    <x v="1"/>
    <s v="-"/>
    <s v="-"/>
    <s v="-"/>
    <s v="-"/>
    <s v="-"/>
    <s v="-"/>
    <s v="CLOSE"/>
    <s v="CLOSE"/>
    <e v="#DIV/0!"/>
    <m/>
  </r>
  <r>
    <n v="1762"/>
    <x v="333"/>
    <x v="5"/>
    <x v="17"/>
    <s v="Y許仕明_x000a_C鄭嵎駿_x000a_E王文佑_x000a_J朱峰謀_x000a_K張崇慶"/>
    <s v="機械系"/>
    <s v="2BR H/Oシリンダー"/>
    <x v="1"/>
    <s v="20230114_MF　2BRホッパー動作時異音.xlsx"/>
    <s v="\\t183tclpfst01\share\20230114_MF　2BRホッパー動作時異音.xlsx"/>
    <s v="13;00  三交代パトロールにて、2Brのホッパー開閉時に異音が発生していることを発見。整備に連絡。_x000a_13;30  整備→設技へ連絡_x000a_　　　　　設技に確認してもらったところトラニオン部の油切れの可能性があるとの見解を受けたので給脂準備。_x000a_14;45 2Br停止、1Br G8.5専門採板開始。整備にてトラニオン部に給脂。_x000a_15;25 給脂作業完了、ホッパー開閉動作確認は問題ないが異音は解消せず。_x000a_※1/16に 0.5t→0.4tへJ/C予定となっているため捨板時に再度、設技が点検しシリンダーの交換が必要であれば交換することとなった。　_x000a_【1/16】　　　　_x000a_9;30 J/Cが開始され捨板時に設技に点検してもらった結果、シリンダーの交換が必要とのことで交換。_x000a_　　　　作業は採板開始前に終了。動作確認も問題なしで異音も解消される。"/>
    <s v="2Brホッパーのシリンダーについては、2022年5月26日にJF窯で発生した_x000a_同様のトラブル対策の横展開として、2022年8月にトラニオンに給油できるよう_x000a_給脂口を追加済であった。(冷修中で対応)_x000a__x000a_1、トラニオン軸部にカジリが発生しており、異音が発生していた。_x000a_      ※H/O開閉頻度；12月→ 1,800回/日程度　1月→1,500回/日程度_x000a_2、2022年8月、給脂口追加後、設技、整備で給脂したが、その後の給脂はなかった。"/>
    <s v="1、1回/３か月 給脂して潤滑させる。(製造)_x000a_2、製造作成の給脂リストに該当箇所は漏れていたので追加し管理する。"/>
    <s v="初回"/>
    <n v="0"/>
    <n v="0"/>
    <n v="0"/>
    <s v="要"/>
    <s v="要"/>
    <s v="要"/>
    <s v="要"/>
    <s v="要"/>
    <s v="－"/>
    <s v="－"/>
    <s v="1、1回/３か月 給脂して潤滑させる。(製造)_x000a_2、製造作成の給脂リストに該当箇所は漏れていたので追加し管理する。"/>
    <x v="0"/>
    <s v="完了"/>
    <s v="完了"/>
    <s v="完了"/>
    <s v="完了"/>
    <s v="-"/>
    <s v="-"/>
    <s v="CLOSE"/>
    <s v="CLOSE"/>
    <n v="1"/>
    <m/>
  </r>
  <r>
    <n v="1763"/>
    <x v="334"/>
    <x v="1"/>
    <x v="15"/>
    <s v="Y許仕明_x000a_C鄭嵎駿_x000a_E王文佑_x000a_J朱峰謀_x000a_K張崇慶_x000a_T陳振遠"/>
    <s v="電氣系"/>
    <s v="2Br 板厚計"/>
    <x v="0"/>
    <s v="\\T183TCLPFST01\share\K10_PN1\00_製造一部社內共通\001_設技資料交換\【TPM5】製造5拠点自主保全会議\【設備ロス削減チーム】\異常報告書（共有）フォルダ\201901以降\20230119DF　２Br板厚計異常(中日).xlsx"/>
    <s v="\\T183TCLPFST01\share\K10_PN1\00_製造一部社內共通\001_設技資料交換\【TPM5】製造5拠点自主保全会議\【設備ロス削減チーム】\設備異常確認寫真\DF 2BR板厚計異常 【點檢確認區域：YF、CF、EF、JF、KF、TAS、OFF切】"/>
    <s v="1/19 15:03 2Br KTX品採板、G8.6 -&gt; G8.5 J/C之後開始生產_x000a_          15:32 生產中、Thickness Inspect Result OK Flag Error的警報響起，LE、RE全部位捨板_x000a_                    雖然板厚MX Sheet的0.5inch單位的原始資料可以正常上傳、（SI 1　第1枚Mx sheet資料參照）_x000a_                    但是Log sheet的第1枚判定(Max、Min、偏差…等)顯示0。（判定結果　Log Sheet參照）_x000a_                    製造3交代→聯絡電氣3交代_x000a_16:06 設備技術作業者發現板厚計T/P的Kobu設定為使用_x000a_           變更成不使用之後即恢復正常採板。_x000a__x000a_ ※異常發生的時後、T/P盤附近沒有作業者。_x000a_1Br板厚的基本設定畫面的Kobu按鈕當時是設定為無効(無法操作)。"/>
    <s v="板厚計T/P的基本設定畫面、Kobu設定為使用_x000a__x000a_※補足_x000a_Thickness Inspect Result OK Flag Error _x000a_在GSD檢查的時候如果無法確認板厚測定完了的話，會響警報_x000a_如果選擇Kobu的話，Mx Sheet的測定Data會正常顯示_x000a_但是無法反映判定結果，那是因為被選擇的Glass無法發出板厚完了的信號。_x000a__x000a_※再現測試_x000a_切替在Kobu使用流動的時候，會發生相同情形_x000a_※按紐切替要因調査_x000a_PLC的ON/OFF確認　→　按鈕無切替_x000a_操作其他按鈕的時候是否會切替?軟體確認　→　無此現象發生"/>
    <s v="板厚計T/P的基本設定畫面、Kobu設定變更為不使用_x000a__x000a_※設技見解_x000a_T/P並非静電式而是壓力式_x000a_所以推測可能有接觸到某樣東西"/>
    <s v="初回"/>
    <n v="35"/>
    <n v="885.2"/>
    <n v="0"/>
    <s v="要"/>
    <s v="要"/>
    <s v="要"/>
    <s v="要"/>
    <s v="要"/>
    <s v="要"/>
    <s v="要"/>
    <s v="預防處置_x000a_・Kobu設定的使用、不使用按鈕設定為無効_x000a_ -&gt; 因為無使用履歷、1Br也是無効狀態，所以橫展開_x000a_・其他按鈕預計變更為長按樣式_x000a__x000a_橫展開_x000a_AFK他窯(FF,HF,IF)内容共有完成_x000a_橫展開中"/>
    <x v="0"/>
    <s v="完了"/>
    <s v="完了"/>
    <s v="完了"/>
    <s v="完了"/>
    <s v="完了"/>
    <s v="完了"/>
    <s v="CLOSE"/>
    <s v="CLOSE"/>
    <n v="1"/>
    <m/>
  </r>
  <r>
    <n v="1764"/>
    <x v="335"/>
    <x v="5"/>
    <x v="19"/>
    <s v="Y許仕明_x000a_C鄭嵎駿_x000a_E王文佑_x000a_J朱峰謀_x000a_K張崇慶"/>
    <s v="機械系"/>
    <s v="本線伸縮C/V"/>
    <x v="1"/>
    <s v="20230120NF 本線伸縮CV駆動チェーンからの異音(速報版rev2).xlsx"/>
    <s v="20230120 NF窯本線伸縮CV駆動チェーンからの異音(速報版rev2)  橫展開調查.xlsx"/>
    <s v="11:10 CSB交換の為、本線にて捨て板開始。_x000a_11:20 三交代主任が伸縮C/Vから異音が発生しているを発見し昼勤事務所メンバーへ連絡。_x000a_　　　　 補足:ガタン、ガタンと少し振動を伴う様な比較的大きな音であった。_x000a_11:25 昼勤事務所メンバーが確認するとセンター部の駆動チェーンのテンションが大きく弛んでいる事を発見し、これが原因と判断。_x000a_　　　　 設技機械へ連絡した。_x000a_11:30 設技機械が到着し現場を確認。チェーンが伸びてアイドラーでは調整不可である事、チェーンの錆がひどい事と春節の_x000a_　　　　 大型連休前でもある事からチェーン交換の実施を判断。捨て板を本線H/O→ギロチンH/Oへ変更した。_x000a_11:45 本線増速C/V,伸縮C/V,FT-C/Vの制御電源をOFFし、設技作業開始。_x000a_12:25 設技作業終了。"/>
    <s v="&lt;発見が遅れた原因&gt;_x000a_・製造の定期パトロールで点検が漏れてしまっていた。_x000a_補足:点検記録表の項目に伸縮C/V駆動チェーン確認(テンション・摩耗)という記載はあるが、具体的にどの部分を確認すべきか不明確であった。_x000a_&lt;異音の原因&gt;_x000a_・チェーンが伸びた事により、チェーンのたるみ量が大きくなり、スプロケットに巻き付き付き異音が発生したと推測。(写真Sheet参照)_x000a_※スプロケット下のチェーンレールガイドが2~3㎜程度摩耗あり。(写真なし)"/>
    <s v="・チェーン交換_x000a_　※図面DID40LXであるが、在庫が無かった為、ツバキRS40で応急対応。DID40LXが入荷次第、工事日にて交換実施。(4月以降)_x000a_・チェーンガイドレールのレベルが低くアソビが大きかった為、調整実施。_x000a_　※ガイドレールに摩耗がある為、交換が必要。入荷次第、工事日にて交換実施。(4月以降)_x000a__x000a_&lt;再発防止策&gt;_x000a_・点検記録表の項目に『伸縮C/V駆動チェーン確認 ※L/C/Rの3ヵ所』と具体的な点検箇所を補足する。_x000a_・製造の定期パトロールの内容や方法を確認し、パトロールのポイントを教育する。_x000a_　※過去に全拠点で発生した設備異常を参考にし、実際に現場を見て回る。_x000a_・本線駆動系の定修項目に伸縮C/Vの駆動チェーン(立ち上がり含む)を追加してもらう。"/>
    <s v="初回"/>
    <n v="95"/>
    <n v="1694.3"/>
    <n v="0"/>
    <s v="要"/>
    <s v="要"/>
    <s v="要"/>
    <s v="要"/>
    <s v="要"/>
    <s v="－"/>
    <s v="－"/>
    <s v="・定期パトロール方法の見直し_x000a_・定修項目に追加"/>
    <x v="0"/>
    <s v="完了"/>
    <s v="完了"/>
    <s v="完了"/>
    <s v="完了"/>
    <s v="-"/>
    <s v="-"/>
    <s v="CLOSE"/>
    <s v="CLOSE"/>
    <n v="1"/>
    <m/>
  </r>
  <r>
    <n v="1765"/>
    <x v="336"/>
    <x v="0"/>
    <x v="5"/>
    <s v="T陳振遠"/>
    <s v="機械系"/>
    <s v="NO.7 切機設備"/>
    <x v="2"/>
    <s v="20230131OFF　OFF7 X切機右側驅動皮帶斷裂故障異常（Rev.8 ).xlsx"/>
    <m/>
    <s v="01/31 21:58 OFFNO.7發生No.2移載機吸著異常及No.1移載機與X切機ブリッジ干涉異常警報(圖1) _x000a_01/31 22:05 現場班股長消除警報，進行設備復歸，X切機無法作動，發現X切機驅動皮帶斷裂，無法回原點位置(圖2)  _x000a_01/31 22:15 現場班股長回報主任後並聯絡設備技術，生產稼動由OFFNO.7變更OFFNO.5生產。_x000a_01/31 23:00 設備技術與整備人員到場檢視異常狀況與確認皮帶備品有否。_x000a_02/01 01:00 機械確認後，無皮帶備品可供更換。 _x000a_02/01 01:06 機械緊急聯絡廠商採購，業者從台北做高鐵運送到雲林。_x000a_02/01 14:00 皮帶備品到貨，機械進行更換。       _x000a_02/01 15:05 X切機皮帶更換後，設備測試運轉正常，恢復生產。"/>
    <s v="1.X切機右側驅動皮帶斷裂，主要為長時間使用，皮帶材質劣化造成斷裂。_x000a_※ 機械判斷依據: 皮帶從 2009年開始使用到2023年1月未更換新品_x000a_2.X切機右側驅動皮帶的使用年限，無制定管理機制。_x000a_點件記錄參考( 附件2.1.機械點檢紀錄)"/>
    <s v="1.更換X切機右側驅動皮帶。_x000a_2.制定壽命管理 1次/3年修繕更換頻度。"/>
    <s v="初回"/>
    <n v="62"/>
    <n v="30"/>
    <n v="600"/>
    <s v="情報"/>
    <s v="情報"/>
    <s v="情報"/>
    <s v="情報"/>
    <s v="情報"/>
    <s v="情報"/>
    <s v="要"/>
    <s v="1.由於OFFNO.7 相關驅動皮帶更換履歷不明。(移載#1 #2、X切機、Y切機)，因此購入備品排定日程進行預防性更換。(附件3.)"/>
    <x v="1"/>
    <s v="-"/>
    <s v="-"/>
    <s v="-"/>
    <s v="-"/>
    <s v="-"/>
    <s v="完了"/>
    <s v="CLOSE"/>
    <s v="CLOSE"/>
    <n v="1"/>
    <m/>
  </r>
  <r>
    <n v="1766"/>
    <x v="337"/>
    <x v="1"/>
    <x v="15"/>
    <s v="Y許仕明_x000a_C鄭嵎駿_x000a_E王文佑_x000a_J朱峰謀_x000a_K張崇慶"/>
    <s v="機械系"/>
    <s v="橫切機#2 Back Up Roll"/>
    <x v="1"/>
    <s v="\\T183TCLPFST01\share\K10_PN1\00_製造一部社內共通\001_設技資料交換\【TPM5】製造5拠点自主保全会議\【設備ロス削減チーム】\異常報告書（共有）フォルダ\201901以降\20230226DF　横切機#2 Back Up Rollブラケットの破断(中日).xlsx"/>
    <m/>
    <s v="2.26 16:00橫切機#2 Back Up Roll的Up/Down發生Error。_x000a_Error内容確認後、變更橫切機的優先順位(2,1,3 -&gt; 1,2,3)_x000a_呼出電氣3交代以及設備點檢_x000a_設備點檢的結果 : 與Back Up Roll連接的線槽支撐架破損。_x000a_破損造成電線折損。_x000a_呼出D/T機械以及Cold相關人員、進行復歸作業_x000a_復歸内容_x000a_ 支撐架更換以及折損電線的復歸_x000a_2.26 19:45 橫切機#2復歸完了、正常稼働_x000a_橫切機的優先順位變更 : (1,2,3 -&gt; 2,1,3)_x000a_"/>
    <s v="1. 與Back Up Roll連接的線槽支撐架破損_x000a__x000a_※設技見解（詳細請參照另一分頁）_x000a_破損的支撐架的洞穴有螺絲咬痕，_x000a_可能這部分在稼働時被施加力道、進而產生裂痕，_x000a_推測可能是組裝時的施工不良。"/>
    <s v="支撐架更換_x000a_※不清楚當初發生的原因，只有先將支撐架的厚度變更 6t→9t  強度Up_x000a_2/26 交換完了(橫切機#2)_x000a_橫切機#1、#3點檢後，判斷要更換"/>
    <s v="初回"/>
    <n v="3"/>
    <n v="86.18"/>
    <n v="0"/>
    <s v="情報"/>
    <s v="情報"/>
    <s v="情報"/>
    <s v="情報"/>
    <s v="情報"/>
    <s v="情報"/>
    <s v="情報"/>
    <s v="1) 全窯的支撐架進行外觀裂痕點檢_x000a_每次工事日定期確認。_x000a_※因為是基礎材質是鋁，如果為了確認組裝的情形、而把螺絲拆下的話_x000a_　螺紋可能會損傷，所以只有進行外觀確認。_x000a_2) 雖然有螺絲鎖附狀態確認的相關對策，但卻沒有針對施工不良的對策，以做為替代方案來說、　必須實施教育所有的螺絲組裝時 要確認鎖附狀態、做記號_x000a_　※設技内部教育_x000a__x000a_※關於NF窯發生的類似異常橫展開，因為是發生在AFK比較慢導入的DF窯，研判是支撐架安裝時的螺絲鎖附不良所造成的影響，所以橫切機速度相關的橫展開不實施，此為設技的判斷_x000a_（IF,HF=2013　DF=2014年導入　IF,HF點檢結果 : 無問題。）"/>
    <x v="1"/>
    <s v="-"/>
    <s v="-"/>
    <s v="-"/>
    <s v="-"/>
    <s v="-"/>
    <s v="-"/>
    <s v="CLOSE"/>
    <s v="CLOSE"/>
    <e v="#DIV/0!"/>
    <m/>
  </r>
  <r>
    <n v="1767"/>
    <x v="338"/>
    <x v="0"/>
    <x v="7"/>
    <s v="J朱峰謀_x000a_K蕭建陸"/>
    <s v="電氣系"/>
    <s v="2BR引入"/>
    <x v="2"/>
    <s v="\\T183TCLPFST01\share\K10_PN1\00_製造一部社內共通\001_設技資料交換\【TPM5】製造5拠点自主保全会議\【設備ロス削減チーム】\異常報告書（共有）フォルダ\201901以降\20230308  ADT KF 2BR引入ソフト不具合Rev.0.xlsx"/>
    <m/>
    <s v="15:46 工事日結束開始進入2BR試板流，G8.5 基板在本線 FT接斜引入處提早引入,造成碰撞導致破裂，聯絡電氣人員到場確認，期間有進行 2BR電源重啟 ， 重新 J/C G8.5 ,  G8.5 J/C G6 再  J/C G8.5 , G8.5基板依然提早引入造成破裂，電氣人員進行程式確認 , SENSOR 感度確認 / 位置確認 , PLC 重啟 對應製造 1BR J/C G8.5 採板 對應  ( 板厚 / 欠點都還在規格外 )_x000a_19:18 電氣程式修正完畢 , 2BR G8.5 引入開始試採板，製造 1BR J/C G11採板 "/>
    <s v="KF3冷修時將 X40F G8.5使用的引入 SENSOR 移除，但因 SOFT 修正上的不具合，當 PLC 更換電池並進行 Reset 後，程式內原本暫存的橫吋資料自動清除，造成 G8.5 引入時，無吋法計算資料可參照，導致此次異常，此 sensor 移除後，針對板幅不同時引入位置不會有問題，可參數調整對應_x000a_※ PLC Reset 後會自動將暫存的資料清除_x000a_※  此異常如暫存資料沒有消失的話，是不會發生，冷修期間推測應是沒有進行 PLC Reset 過 ，所以冷修期間測試試運轉，或平時生產時沒有異常發生_x000a_※KF3冷修前增設此 Sensor (X40F )，但圖面未修正，導致 KF3 冷修時，式樣書圖面未納入此 Sensor，當 KF3 G11 改造將 FT 擴福時，發現與式樣不符，當時冷修擔當以圖面為主，因此將增設的 Sensor 進行移除，在程式的部分未作修改_x000a_※此 Sensor X40F 為 KF2 時，為了使 G8.5 引入Timing 提早，使玻璃尖端可以剛好被 PAD 承接，避免引入 時欠板發生，因此進行了此 sensor 的追加，KF3 因擴幅後 2BR FT 的引入 sensor位置配置有所不同，"/>
    <s v="1. 電氣進行程式修正，移除 X40F 程式迴路 _x000a_2. 圖面未即時修正的部分，電氣內部再次進行教育與宣導"/>
    <s v="初回"/>
    <n v="188"/>
    <n v="0"/>
    <n v="0"/>
    <s v="情報"/>
    <s v="情報"/>
    <s v="情報"/>
    <s v="要"/>
    <s v="要"/>
    <s v="－"/>
    <s v="－"/>
    <s v="1、針對 X40F sensor本體撤除，程式是否不具合進行調查確認_x000a_確認產線是否還存在同樣不具合_x000a_確認結果：_x000a_JF窯=1、2BR正常_x000a_KF窯=1BR正常、2BR 3/8 修正濟_x000a_※JF 無追加 sensor 改造，所以沒有撤除 sensor 或是軟體修正的問題"/>
    <x v="1"/>
    <s v="-"/>
    <s v="-"/>
    <s v="完了"/>
    <s v="完了"/>
    <s v="-"/>
    <s v="-"/>
    <s v="CLOSE"/>
    <s v="CLOSE"/>
    <n v="1"/>
    <m/>
  </r>
  <r>
    <n v="1768"/>
    <x v="339"/>
    <x v="0"/>
    <x v="5"/>
    <s v="T陳振遠"/>
    <s v="電氣系"/>
    <s v="OFF NO.4 切機設備"/>
    <x v="2"/>
    <s v="20230314 ADTOFF　OFF4 X切機走行伺服馬達訊號線斷線異常報告（Rev.8 ）.xlsx"/>
    <m/>
    <s v="02:33 OFFNO.4 發生X切機警報無法排除(圖.1)_x000a_02:35 現場班股長進行 異常確認:  1.切換手動，X切機無法作動。2.確認X切機設備+擦拭SENSOR，機台無法作動。3.確認電盤代碼為d01~d03 。(圖.2)_x000a_02:40 現場班股長回報事務所主任後，產線人員移動至OFF5生產稼動。_x000a_08:30 整備與電氣到場確認異常狀況。_x000a_09:00 電氣人員確認 X切機走行活動線槽，外觀無異常。_x000a_09:15 確認X切機走行活動線槽內部線路，發現X切機左側伺服馬達訊號線路斷線異常(圖.3)。_x000a_09:30 電氣人員進行X切機左側馬達訊號線 新品更換。_x000a_11:30 更換完畢，進行X切機原點歸零，慢速快速單動移動測試以及空運轉測試正常。"/>
    <s v="1. X切機左側活動線槽,出口端訊號線有無固定(或是脫落)，無點檢紀錄表導致訊號線長時間作動摩擦,造成斷裂異常。_x000a_2. 定修工事項目中，定常點檢活動線槽及訊號線點檢作業，因點檢方式不佳，未發現訊號線有異常。_x000a_※前回OFF#4定修2023.02.15"/>
    <s v="1. 增加活動線槽點檢表，確認活動線槽，出口端及訊號排線是否牢固與筆直。_x000a_2. 增加活動線槽及訊號線點檢作業時，須拍照存證的管理機制橫展開 : OFFNO.5 /  OFFNO.7 / TASNO.5 / TASNO.6 / TASNO.7預計於3/21 TAS#6 定修使用。"/>
    <s v="再發"/>
    <n v="25"/>
    <n v="11"/>
    <n v="126"/>
    <s v="情報"/>
    <s v="情報"/>
    <s v="情報"/>
    <s v="情報"/>
    <s v="情報"/>
    <s v="要"/>
    <s v="要"/>
    <s v="1. 增加活動線槽及訊號線點檢作業時，須拍照存證的管理機制橫展開 : OFFNO.5 /  OFFNO.7 / TASNO.5 / TASNO.6 / TASNO.7預計於3/21 TAS#6 定修使用。"/>
    <x v="1"/>
    <s v="-"/>
    <s v="-"/>
    <s v="-"/>
    <s v="-"/>
    <s v="完了"/>
    <s v="完了"/>
    <s v="CLOSE"/>
    <s v="CLOSE"/>
    <n v="1"/>
    <m/>
  </r>
  <r>
    <n v="1769"/>
    <x v="340"/>
    <x v="0"/>
    <x v="4"/>
    <s v="Y許仕明_x000a_C鄭嵎駿_x000a_E王文佑_x000a_J朱峰謀_x000a_K張崇慶"/>
    <s v="電氣系"/>
    <s v="橫切機1號"/>
    <x v="2"/>
    <s v="\\T183TCLPFST01\share\K10_PN1\00_製造一部社內共通\001_設技資料交換\【TPM5】製造5拠点自主保全会議\【設備ロス削減チーム】\異常報告書（共有）フォルダ\201901以降\20230317 EF窯 橫切機1號電源跳脫異常報告.xlsx"/>
    <s v="O:\K15_PPN\21_機動G\COLD區\吳禮安\各窯設備異常報告書\20230317 EF 橫切機1號電源跳脫異常\20230317 EF 橫切機1號電源跳脫異常各窯現狀確認.xlsx"/>
    <s v="3/17_x000a_10:36 橫切機1號發出 CYCLE TOO  FAST 警報後電源跳脫。產線切替橫切機2號使用_x000a_          (EF窯立上初期欠點多發，異常發生當下無LOSS產生)_x000a_10:37 橫切機#1進行復歸,CPU運轉後,電源跳脫異常再發_x000a_10:40 橫切機#1電源無法ON,聯絡電氣確認異常狀況_x000a_12:00 電氣最終確認切機L側的緊急停止鈕線路有異常,造成電源無法ON_x000a_13:30 電氣架設新的安全迴路線路進行替代對應_x000a_14:00 線路完成後,測試橫切機#1的電源可以正常ON、OFF,橫切機#1的緊急停止鈕測試後，其功能也都正常。_x000a_3/28_x000a_工事日電氣將切機#1異常線路抽出,確認線路磨損所造成異常"/>
    <s v="橫切機1號的L側安全迴路有異常,造成切機電源跳脫,無法投入"/>
    <s v="架設新的安全迴路線路進行對應"/>
    <s v="初回"/>
    <n v="0"/>
    <n v="0"/>
    <n v="0"/>
    <s v="要"/>
    <s v="要"/>
    <s v="要"/>
    <s v="要"/>
    <s v="要"/>
    <s v="情報"/>
    <s v="情報"/>
    <s v="待4月份工事日可以停機抽出線路,再進行詳細異常原因調查_x000a_ 3/28 已確認安全迴路線路磨損"/>
    <x v="0"/>
    <s v="完了"/>
    <s v="完了"/>
    <s v="完了"/>
    <s v="完了"/>
    <s v="-"/>
    <s v="-"/>
    <s v="CLOSE"/>
    <s v="CLOSE"/>
    <n v="1"/>
    <m/>
  </r>
  <r>
    <n v="1770"/>
    <x v="341"/>
    <x v="5"/>
    <x v="19"/>
    <s v="Y許仕明_x000a_C鄭嵎駿_x000a_E王文佑_x000a_J朱峰謀_x000a_K張崇慶"/>
    <s v="機械系•電氣系"/>
    <s v="№2横切机BUR"/>
    <x v="1"/>
    <s v="\\T183TCLPFST01\share\K10_PN1\00_製造一部社內共通\001_設技資料交換\【TPM5】製造5拠点自主保全会議\【設備ロス削減チーム】\異常報告書（共有）フォルダ\201901以降\20230320【TPM5】【ADCH】【設備異常報告】【最終版】20230320　NF窯№2横切り機BURケーブルベア脱落断線異常 翻译.xlsx"/>
    <s v="各窯橫切機 BUR 設備相關圖片.xlsx"/>
    <s v="&lt;时间轴＞_x000a_3/19(星期天)_x000a_　05:21 №2横切机的『BUR Origin PR Error』警报发生。_x000a_        　　确认现场后，发现横切机切刀走行部件及BUR于走行途中发生停止。_x000a_　　　　　 补充：由于№2横切机发生异常停止后，自动切替到№1横切机走行的原因，Loss数量是G11×4枚(40.44㎡)。_x000a_                      因BUR升降SERVO没有刹车装置，没有因自重降下且没有接触玻璃。_x000a_　　　　　 试着在TP盘操作№2横切机进行原点復帰，切刀走行部件/BUR走行部件皆操作不可。_x000a_　　　　　 再次确认现场后，发现连接BUR走行部件和CABLE-BEAR的支架脱落。_x000a_　　　　　 _x000a_06:00 三交代主任→事务所联络状況。_x000a_　　　　　 事務所→三交代指示下述事项。_x000a_　　　　　 ・舍板最小切出尺寸37→74inch实施変更。_x000a_　　　　　 ・检查用样本的採取S-END→Br-END实施変更。(G11基板使用OFF切来切)_x000a_　　　　　事务所判断样本採取的作业负荷会变大，但是对生产并无影响，因此无需呼出对应。_x000a_　　　　　补充：设技相关人员简单报告并将情报共有，确定过完周末上班，做现场确认并決定今后方针的决定。_x000a__x000a_3/20(星期一) _x000a_　08:15 设技(机械・电气)、在制造做现场确认。_x000a_　　　　 　如报告所述连接部的支架脱落，与BUR走行部件连接的线缆等出现被拉扯断裂的情况。_x000a_　　　　 　因预估修复作业需花费约1.5日(12h)，考虑到现在的G11受払状況实施了下述下临时对策，_x000a_　　　　　 决定下次3/28(工事日)为止保持这个状态继续生产。_x000a_　&lt;临时措施&gt;_x000a_　　　　　 ・不使用BUR，以只有切刀部件的走行也可以採取样本的状态为目标紧急改造。(设技电气对应)_x000a_　　　　　 ※实施样本切断测试，没有大的问题可以切断(断面OK)_x000a_　　　　    补充：为防止№2横切切线混入制品，样品采取偶数切出方式。(利用PAM流动履历监视是否混入制品)"/>
    <s v="「BUR走行ブロック」と「ケーブルベアの連結用ブラケット」の連結ボルトが破断することで異常が発生。"/>
    <s v="&lt;3/28工事日的对应&gt;_x000a_机械･･･CABLE-BEAR及连接支架的复归_x000a_电气・・・CABLE的重新布线及接线。_x000a__x000a_&lt;再发防止对策&gt;_x000a_・连接支架的补强_x000a_・固定连接支架的螺丝数量2个→4个变更。_x000a__x000a_・因返回速度也是设定在必要以上的速度，正在商讨做附件资料中的软件改造。"/>
    <s v="再發"/>
    <n v="0"/>
    <n v="40.44"/>
    <n v="0"/>
    <s v="情報"/>
    <s v="情報"/>
    <s v="情報"/>
    <s v="情報"/>
    <s v="情報"/>
    <s v="－"/>
    <s v="－"/>
    <s v="计划面向ADCH全窑实施横展开"/>
    <x v="1"/>
    <s v="-"/>
    <s v="-"/>
    <s v="-"/>
    <s v="-"/>
    <s v="-"/>
    <s v="-"/>
    <s v="CLOSE"/>
    <s v="CLOSE"/>
    <e v="#DIV/0!"/>
    <m/>
  </r>
  <r>
    <n v="1771"/>
    <x v="342"/>
    <x v="5"/>
    <x v="17"/>
    <s v="C鄭嵎駿_x000a_E王文佑_x000a_J朱峰謀_x000a_K張崇慶"/>
    <s v="機械系"/>
    <s v="T/T、PL定位Power Roller"/>
    <x v="1"/>
    <s v="\\T183TCLPFST01\share\K10_PN1\00_製造一部社內共通\001_設技資料交換\【TPM5】製造5拠点自主保全会議\【設備ロス削減チーム】\異常報告書（共有）フォルダ\201901以降\20230405_MF　2BR 21Pos TT旋回中停止トラブル(中日).xlsx"/>
    <s v="\\T183TCLPFST01\share\K10_PN1\00_製造一部社內共通\001_設技資料交換\【TPM5】製造5拠点自主保全会議\【設備ロス削減チーム】\每週確認---各據點設備異常・設備改善 横展開進捗確認Sheet\20230417 ★各據點  設備異常・設備改善 横展開進捗確認Sheet (每週確認).xlsx"/>
    <s v="【4/5】_x000a_03:00  2Br 21Pos 堆疊枚數完了後、T/T旋回中、停止。 有試圖手動操作讓旋回開始，但無法操作。_x000a_　　　   ※T/P的異常顯示：Robot・T/T A面滾輪・T/T旋回部、&quot;非原點&quot;_x000a_03:05  往21Pos(RE 部位) 變成1Br G8.5採板 (G11→G8.5的Down size品)_x000a_03:15  三交代→整備事務所連絡_x000a_　　　　 ※沒有進行廢棄、5:30聯絡呼出設技。(事務所的判斷)_x000a_05:30  設技、電氣連絡_x000a_06:00  設技到達、原因調査開始_x000a_07:10  復歸_x000a_07:20  21Pos G11採板開始"/>
    <s v="Power Roller、A面側、8組的其中1組的滾輪已經下降完成，但是在T/T旋回的途中感應座踢到上昇確認Senaor，所以就中途停止。(實際上滾輪有下降、Sensor on之後就上昇了)_x000a_※①下降時感應座離開Sensor就代表下降完成。_x000a_※②升降架台有搖晃的情形，所以在T/T旋回的途中因為振動再次踢到Sensor以上是推測的發生經過。"/>
    <s v="①調整架台搖晃的情形。_x000a_・架台裡面的氣囊位置調整_x000a_②滾輪下降完了的時候，確認Sensor與感應座位置很近所以要調整Sensor的位置"/>
    <s v="初回"/>
    <n v="280"/>
    <n v="1501.92"/>
    <n v="0"/>
    <s v="－"/>
    <s v="情報"/>
    <s v="情報"/>
    <s v="情報"/>
    <s v="情報"/>
    <s v="－"/>
    <s v="－"/>
    <s v="CF、EF、JF、KF各窯自主點檢完成_x000a_確認濟時間_x000a_CF=2023/4/25_x000a_EF=2023/4/27_x000a_JF=2023/4/26_x000a_KF=2023/4/26"/>
    <x v="1"/>
    <s v="-"/>
    <s v="-"/>
    <s v="-"/>
    <s v="-"/>
    <s v="-"/>
    <s v="-"/>
    <s v="CLOSE"/>
    <s v="CLOSE"/>
    <e v="#DIV/0!"/>
    <m/>
  </r>
  <r>
    <n v="1772"/>
    <x v="343"/>
    <x v="0"/>
    <x v="3"/>
    <s v="Y許仕明_x000a_C鄭嵎駿_x000a_E王文佑"/>
    <s v="機械系"/>
    <s v="T/T旋回"/>
    <x v="2"/>
    <s v="\\T183TCLPFST01\share\K10_PN1\00_製造一部社內共通\001_設技資料交換\【TPM5】製造5拠点自主保全会議\【設備ロス削減チーム】\異常報告書（共有）フォルダ\201901以降\20230413 CF窯1P TT旋回異音報告.xlsx"/>
    <s v="\\T183TCLPFST01\share\K10_PN1\00_製造一部社內共通\001_設技資料交換\【TPM5】製造5拠点自主保全会議\【設備ロス削減チーム】\每週確認---各據點設備異常・設備改善 横展開進捗確認Sheet\20230417 ★各據點  設備異常・設備改善 横展開進捗確認Sheet (每週確認).xlsx"/>
    <s v="00:30 巡檢1p 西側p詰爪欠板有，強p有，紙卷機靜電11-&gt;9.5kv，段積高200-&gt;150mm，溫溼度27.1/65，仕上人員反應旋回時異音有，01:30 旋回檢查第一山是否有欠板時異音一樣有，檢查發現T/T下方鐵護蓋變形(B面)，聯絡隆盛有，1P不採，2P採LE+C。_x000a_09:00 整備人員進行點檢，發現T/T下方護蓋變形及SENSOR支架變形。_x000a_09:10 連絡機械人員及電氣人員到現場確認。_x000a_09:30 將異常護蓋拆除。_x000a_10:00 機械人員及電氣人員確認後，將SENSOR支架拆除。_x000a_10:30 機械人員需重新製作SENSOR支架。_x000a_13:40 機械人員將SENSOR支架製作完成，將SENSOR支架重新設置完成。_x000a_14:30 電氣人員將SENSOR及線路重新設置及點檢。_x000a_15:30 製造人員及電氣人員進行測試，旋回測試及 SENSOR位置調整多回。_x000a_16:30 測試完成。_x000a_16:45 連絡三交代股長可恢復正常採板。"/>
    <s v="T/T 下方鐵護蓋脫落造成旋回時干涉，護蓋及SENSOR支架變形_x000a_(護蓋變形位置1P T/T B面 PL下方護蓋)_x000a_(SENSOR支架變形位置設備流向右側)"/>
    <s v="SENSOR支架重新製作及設置測試，變形護蓋重新製作"/>
    <s v="初回"/>
    <n v="0"/>
    <n v="0"/>
    <n v="0"/>
    <s v="要"/>
    <s v="要"/>
    <s v="要"/>
    <s v="情報"/>
    <s v="情報"/>
    <s v="－"/>
    <s v="－"/>
    <m/>
    <x v="0"/>
    <s v="完了"/>
    <s v="完了"/>
    <s v="-"/>
    <s v="-"/>
    <s v="-"/>
    <s v="-"/>
    <s v=""/>
    <s v="CLOSE"/>
    <n v="1"/>
    <m/>
  </r>
  <r>
    <n v="1773"/>
    <x v="344"/>
    <x v="0"/>
    <x v="7"/>
    <s v="Y許仕明_x000a_C鄭嵎駿_x000a_E王文佑_x000a_J朱峰謀_x000a_K張崇慶"/>
    <s v="電氣系"/>
    <s v="1BR BD2 CV"/>
    <x v="2"/>
    <s v="20230415 ADT KF 1BR BD2 CV トラッキング消失異常rev1.xlsx"/>
    <m/>
    <s v="14:28 出現1BR ON-DS 移載無行先擴出警報,後續多回嘗試無法進行採板_x000a_15:10 聯絡事務所呼出整備並與電氣保全聯絡,請假日電氣到場對應_x000a_15:30 製造嘗試重新JC、速度調整、設備斷電重新啟動_x000a_18:00 電氣確認程式發現 TRACKING 有延後搬移，懷疑是BDPG有異常, 進行1BR BD段 PLC重新啟動_x000a_18:10 板流測試，可以正常採板_x000a_18:15 恢復1BR G11 採板_x000a_1BR 停機時間：3小時45分 , LOSS：178m²"/>
    <s v="BDPG 程式內部計數的參數到達最大值後無正確自動歸_x000a_異常發生當下BDPG數值已經變為負值_x000a_影響 TRACKING 正常搬送 ( 基板先到, TRACKING 後到)_x000a_導致基板到達移載 CV 位置不正確無法正常搬送基板_x000a__x000a_※異常時 BDPG 歸零條件_x000a_ ( 程式邏輯  BDPG 計數數值 = MAX 值時進行重新計算 )_x000a_推測此次錯過最大值瞬間 , PG 由負值開始重新計算_x000a_導致 TRACKING 搬送異常_x000a_"/>
    <s v="1、暫時處置 : 1BR BD 段 PLC 重新 RESET，BDPG 數值強制歸零_x000a_2、因為程式已經設定 PG 的數值只取正區間的數值(0~MAX)_x000a_但此次有抓到負區間的數值，因此懷疑高速計數器有問題_x000a_所以進行高速計數器的更換_x000a_( 電氣見解：此次異常為模組異常的可能性較高 )_x000a__x000a_4/19 完成 BDPG 高速計數器 QD62 的更換_x000a_※換下來的高數計數器，電氣進行再現測試中_x000a_ ( 確認此高速計數器有無問題，是否會再出現負值  )_x000a_※高速計數器測試 4/20~ 到5/21 之間，並沒有發生負值的情況_x000a__x000a_3、修改 PG 計數器最大值歸零的條件_x000a_修改前：數值 = MAX_x000a_修改後：數值 ≧ MAX_x000a_電氣見解：此程式的部分並非為此次異常的原因，修改的理由是因這樣的變更對於程式邏輯上會更好 _x000a_※ 程式修改後如出現異常負值，計數的部分不會被歸零，異常能夠被發現"/>
    <s v="初回"/>
    <n v="225"/>
    <n v="178"/>
    <n v="0"/>
    <s v="情報"/>
    <s v="情報"/>
    <s v="情報"/>
    <s v="情報"/>
    <s v="情報"/>
    <s v="－"/>
    <s v="－"/>
    <s v="他窯橫展開確認_x000a_※ PG 計數器最大值歸零的條件_x000a_窯   ：      YF        CF        EF          JF         KF_x000a_條件：     = max  = max  = max   ≧max   ≧max_x000a_※ 情報聯絡各窯，電氣內部檢討中"/>
    <x v="1"/>
    <s v="-"/>
    <s v="-"/>
    <s v="-"/>
    <s v="-"/>
    <s v="-"/>
    <s v="-"/>
    <s v="CLOSE"/>
    <s v="CLOSE"/>
    <e v="#DIV/0!"/>
    <m/>
  </r>
  <r>
    <n v="1774"/>
    <x v="345"/>
    <x v="0"/>
    <x v="4"/>
    <s v="Y許仕明_x000a_C鄭嵎駿_x000a_E王文佑_x000a_J朱峰謀_x000a_K張崇慶"/>
    <s v="電氣系"/>
    <s v="ACE#2"/>
    <x v="2"/>
    <s v="\\T183TCLPFST01\share\K10_PN1\00_製造一部社內共通\001_設技資料交換\【TPM5】製造5拠点自主保全会議\【設備ロス削減チーム】\異常報告書（共有）フォルダ\201901以降\20230420 EF COLD ACE#2 通信異常報告書.xlsx"/>
    <m/>
    <s v="4/19 EF窯工事日時，電氣進行ACE及RMS定期切替。(ACE  #1→#2、RMS  #1→#2)_x000a_4/20 夜班_x000a_02:10開始發生 TOM上位通訊異常、速度差異常警報多回，WI發生速度差異常警報多回(異常警報期間線上自動捨板有)_x000a_02:35 聯絡事務所主管、推進課2G擔當進行異常確認_x000a_03:00 後續確認異常主因為ACE通信異常造成TOM3及WI異常， 聯絡電氣主任告知異常情況後，電氣回復待早上出勤期間再進行確認_x000a_08：00 電氣現場確認，原因不明。聯絡製造進行ACE切替_x000a_09：00 進行ACE與RMS的切替復歸。(ACE  #2-&gt;#1、RMS  #2-&gt;#1)_x000a_09：30 切替完成，異常未再發。_x000a_10：00 電氣下載LOG檔，請ATSC協助調查。"/>
    <s v="冷修立上時有進行測試,並無異常.目前原因不明，依賴ATSC調查中. _x000a_推測原因：ACE#2 的WINDOWS OS有異常可能。"/>
    <s v="1.目前提供ACE LOG檔,請ATSC調查中_x000a_2.目前有懷疑WINDOWS OS是否有異常,所以等待下次停機,切替ACE#2開機,擷取WINDOWS內部LOG檔,提拱ATSC進行調查._x000a_3.準備購入ACE CPU預備品,確保ACE切替機能._x000a_(現狀沒有預備品、故障時的緊急對應會以J、KF的予備機使用予定)"/>
    <s v="初回"/>
    <n v="100"/>
    <n v="2703"/>
    <n v="0"/>
    <s v="情報"/>
    <s v="情報"/>
    <s v="情報"/>
    <s v="情報"/>
    <s v="情報"/>
    <s v="－"/>
    <s v="－"/>
    <m/>
    <x v="1"/>
    <s v="-"/>
    <s v="-"/>
    <s v="-"/>
    <s v="-"/>
    <s v="-"/>
    <s v="-"/>
    <s v=""/>
    <s v="CLOSE"/>
    <e v="#DIV/0!"/>
    <m/>
  </r>
  <r>
    <n v="1775"/>
    <x v="346"/>
    <x v="0"/>
    <x v="5"/>
    <s v="T陳振遠"/>
    <s v="機械系"/>
    <s v="Kobu樂樂手設備"/>
    <x v="2"/>
    <s v="\\T183TCLPFST01\share\K10_PN1\00_製造一部社內共通\001_設技資料交換\【TPM5】製造5拠点自主保全会議\【設備ロス削減チーム】\異常報告書（共有）フォルダ\201901以降\20230502  ADTOFF　OFF NO.7 Kobuラクラクハンドエアモーターのカップリングインサート破断による異常（Rev.8 ).xlsx"/>
    <m/>
    <s v="19:21 Kobu段投入G8 Kobu輕研磨品，樂樂手吸取玻璃走行時，無法前進後退，回報現場班股長。_x000a_19:25 OFF班股長聯絡整備OFF7 Kobu樂樂手走行異常。_x000a_19:30 整備到場確認樂樂手走行AIR馬達聯軸器中間緩衝墊破損，無法驅動樂樂手走行。 參考(圖.1 )_x000a_19:40 整備聯絡機械股長，確認無聯軸器備品。_x000a_19:50 整備將OFF7 Kobu樂樂手走行AIR馬達AIR動力源關閉，樂樂手改由人工推動進行生產。_x000a_21:00 呼出機械進行異常對應。_x000a_21:21 機械人員到場 ，OFFNO.7 停止生產，讓機械人員確認異常狀況，並進行聯軸器修改。(圖.2 )_x000a_23:05 機械人員將修改後聯軸器重新安裝，切替自動生産模式後並進行作動測試，無問題後交付現場生產。"/>
    <s v="1.走行AIR馬達側固定輪榖螺絲，因長時間正轉、逆轉，螺絲鬆動後往後退，導致緩衝墊變形損壞，造成連軸器無法有效驅動而空轉。(參考附件1)_x000a_2.2022.2.6 製造發現勒樂手連軸器AIR馬達側固定輪榖螺絲鬆脫狀況，製造自行將螺絲增蒂後，並將情報回饋給設技課，2/16定修時，機械再次進行輪榖螺絲點檢與鎖固，但當時未探究鬆脫原因及後續對應。"/>
    <s v="暫時對應 :_x000a_ 聯軸器中間緩衝墊破損且無備品，將樂樂手側聯軸器輪榖夾爪焊接鐵塊，並將兩側輪榖往中間連結。(圖 2 )_x000a__x000a_永久對應 : _x000a_1.聯軸器式樣變更，強化固定方式，以符合現場人工操作設備。_x000a_原本式樣 - 鎖式輪榖_x000a_變更式樣 - 夾式輪榖 --(參考附件1)_x000a_‧完成予定日：6月末_x000a_2. 聯軸器點檢列入修繕計畫確實實施(2次/1年)"/>
    <s v="初回"/>
    <n v="133"/>
    <n v="7.61"/>
    <n v="1561"/>
    <s v="情報"/>
    <s v="情報"/>
    <s v="情報"/>
    <s v="情報"/>
    <s v="情報"/>
    <s v="情報"/>
    <s v="要"/>
    <m/>
    <x v="1"/>
    <s v="-"/>
    <s v="-"/>
    <s v="-"/>
    <s v="-"/>
    <s v="-"/>
    <s v="完了"/>
    <s v=""/>
    <s v="CLOSE"/>
    <n v="1"/>
    <m/>
  </r>
  <r>
    <n v="1776"/>
    <x v="347"/>
    <x v="0"/>
    <x v="3"/>
    <s v="Y許仕明_x000a_C鄭嵎駿_x000a_E王文佑_x000a_J朱峰謀_x000a_K張崇慶"/>
    <s v="機械系"/>
    <s v="本線增速#5"/>
    <x v="2"/>
    <s v="20230504-CF包裝本線增速#5 CAM CLUTCH異常報告書-rev.1.xlsx"/>
    <s v="20230504-CF包裝本線增速#5 CAM CLUTCH異常報告書-rev.1 (機械報告書).xlsx"/>
    <s v="05:17_x000a_①横吋異常警報，現場巡檢無破板。_x000a_②發現横折後增速#5速度變慢，增速#6速度正常，疑似增速#5 cam clutch狀態時好時壞，捨5分。_x000a_ →如下圖，增速#5 cam clutch與聯軸器不同步。_x000a_ →增速#5 cam clutch上回更換日期2022/07/15(未達更換管理時間-1.5年)。_x000a_ ③聯絡隆盛、嵎駿。_x000a_05:26 事務所連絡機械主任呼出人員。_x000a_06:20 機械到場。（當時異常無再發）_x000a_06:30 增速#5 cam clutch異常再發，捨5分。_x000a_06:47 回報課長。_x000a_06:50 G/T捨板，機械更換增速#5 cam clutch，捨70分。_x000a_08:00 機械更換完成…三交代進行G/T解除、油污及刮傷檢查。_x000a_08:30 回復採板。"/>
    <s v="增速#5 cam clutch與聯軸器不同步"/>
    <s v="更換增速#5 cam clutch"/>
    <s v="再發"/>
    <n v="80"/>
    <n v="2201.4070000000002"/>
    <n v="0"/>
    <s v="情報"/>
    <s v="要"/>
    <s v="情報"/>
    <s v="情報"/>
    <s v="情報"/>
    <s v="－"/>
    <s v="－"/>
    <s v="機械對應報告：_x000a_變更原先計畫.預計在CF5冷修改為直接驅動。_x000a_1. 改造部品準備。6/底_x000a_2. 利用工事日進行現場改造變更(Clutch廢棄不使用)。_x000a_改造順序：H/O Gate→增速#6→增速#5_x000a__x000a_ADT各窯計畫都是冷修時再進行改造!_x000a_YF/EF/JF/KF~全部改造完成，只有CF還未實施~"/>
    <x v="1"/>
    <s v="完了"/>
    <s v="-"/>
    <s v="-"/>
    <s v="-"/>
    <s v="-"/>
    <s v="-"/>
    <s v="CLOSE"/>
    <s v="CLOSE"/>
    <n v="1"/>
    <m/>
  </r>
  <r>
    <n v="1777"/>
    <x v="348"/>
    <x v="5"/>
    <x v="17"/>
    <s v="Y許仕明_x000a_C鄭嵎駿_x000a_E王文佑_x000a_J朱峰謀_x000a_K張崇慶"/>
    <s v="系統系"/>
    <s v="WI/TOM3檢查機"/>
    <x v="1"/>
    <s v="20230505_MF　WI・TOM⇔PAM通信異常トラブル(中日).xlsx"/>
    <m/>
    <s v="【5/5】_x000a_4:15  WI/TOM3通信異常發生、捨板_x000a_4:18  現場確認、WI/TOM3與PAM通信異常 ※參照①_x000a_4:30  WI/TOM3 PC重新起動也無法復歸_x000a_4:35  聯絡整備班事務所人員_x000a_4:45  確認PAM PC、 server側有異常顯示 ※參照②_x000a_　　　　 三交代進行PC(PAM server)重新起動_x000a_4:58  復歸_x000a_5:00  採板開始"/>
    <s v="1、系統記錄顯示「致命的硬體錯誤發生」。_x000a_2、service確認無問題、FDPS正在立上。_x000a_3、DELL Server Adminsitator無錯誤記錄。_x000a_           ↓_x000a_現在、ATSC (亀山先生) 確認中"/>
    <m/>
    <s v="初回"/>
    <n v="45"/>
    <n v="1140"/>
    <n v="0"/>
    <s v="情報"/>
    <s v="情報"/>
    <s v="情報"/>
    <s v="情報"/>
    <s v="情報"/>
    <s v="－"/>
    <s v="－"/>
    <m/>
    <x v="1"/>
    <s v="-"/>
    <s v="-"/>
    <s v="-"/>
    <s v="-"/>
    <s v="-"/>
    <s v="-"/>
    <s v=""/>
    <s v="CLOSE"/>
    <e v="#DIV/0!"/>
    <m/>
  </r>
  <r>
    <n v="1778"/>
    <x v="349"/>
    <x v="0"/>
    <x v="0"/>
    <s v="Y許仕明_x000a_C鄭嵎駿_x000a_E王文佑_x000a_J朱峰謀_x000a_K張崇慶_x000a_T陳振遠"/>
    <s v="機械系"/>
    <s v="FT CV驅動鏈條"/>
    <x v="2"/>
    <s v="20230510 JF本線FT CV驅動鏈條斷裂異常報告 (1).xlsx"/>
    <m/>
    <s v="04:44  夜班聯絡2BR引入處有一條FT CV未運轉(不影響G11採板)_x000a_09:30  早上請機械確認後為水平鏈條斷裂(圖二)。_x000a_09:51  1BR專採，2BR本線FT連結器脫離。_x000a_10:35  異常排除，恢復採板。"/>
    <s v="RS 50水平驅動Chain斷裂原因如下，_x000a_1.因為Chain張力惰鏈卡在下部造成Chain長期處在高張力的狀態下運轉，加速鏈目的磨耗及伸長，最後導致鏈條斷裂。如圖一_x000a_2. 運轉中以目視點檢確認時，因處所較為內部無法確認張力惰輪及chain狀況。"/>
    <s v="1. 安排定修或工事日時，對於使用中的張力惰輪GUIDE進行給脂及活動性確認 (2次/年)，Chain外觀磨耗產生鐵粉時即進行更換。_x000a_2. 爾後PAD CHAIN更換時一併進行周遭附近張力惰輪及Chain點檢確認。"/>
    <s v="初回"/>
    <n v="41"/>
    <n v="0"/>
    <n v="0"/>
    <s v="情報"/>
    <s v="情報"/>
    <s v="情報"/>
    <s v="情報"/>
    <s v="情報"/>
    <s v="情報"/>
    <s v="情報"/>
    <m/>
    <x v="1"/>
    <s v="-"/>
    <s v="-"/>
    <s v="-"/>
    <s v="完了"/>
    <s v="-"/>
    <s v="-"/>
    <s v=""/>
    <s v="CLOSE"/>
    <e v="#DIV/0!"/>
    <m/>
  </r>
  <r>
    <n v="1779"/>
    <x v="349"/>
    <x v="0"/>
    <x v="5"/>
    <s v="T陳振遠"/>
    <s v="機械系"/>
    <s v="切機設備"/>
    <x v="2"/>
    <s v="20230520 ADTOFF　OFF7 移載機No.2X切機皮帶斷裂異常報告（Rev.8 ) 中日.xlsx"/>
    <m/>
    <s v="05/10  17:00 發生No.2移載機走行後退(上流側)逸走警報，現場股長通知整備到場。(圖1)_x000a_05/10  17:25 確認No.2移載機原點記號發生位移，整備重新進行設備原點設定後，交付現場生產 。(附件1)_x000a_05/10  17:45 發生No.2移載機走行前進(下流側)逸走警報 &amp; X切機前進(上游側)逸走警報。(圖2)_x000a_05/10  17:50 整備到場確認No.2移載機驅動皮帶明顯斷裂。(圖3) (皮帶上次更換為2023/4/18 - 附件2)_x000a_05/10  17:52 整備到場確認X切機驅動皮帶也已經斷裂。(圖3) (皮帶2023/2/1異常斷裂更換 - 附件2)_x000a_05/10  18:05 機械人員入場對應，更換No.2移載機右側驅動皮帶。_x000a_05/10  18:35 機械人員聯絡X切機皮帶無備品可更換。 (因No.2移載機與X切機皮帶型號相同，預備品只預備1條)_x000a_05/10  19:05 No.2移載機右側皮帶更換完畢，X切機因無皮帶備品，機械明日緊急購入皮帶入場。_x000a_05/10  19:10 OFF7 人員安排移動至OFF5 產線生產稼動，OFF7計畫停止。_x000a_05/11  14:00 機械人員進行更換No.2移載機皮帶。_x000a_05/11  16:20 X切機皮帶更換完畢，進行X切機&amp;no.1&amp;No.2移載機皮帶檢查與張力確認濟。_x000a_05/11  17:00 交付現場生產。"/>
    <s v="機械的原因予想①_x000a_  ・同樣發生Power Lock偏移而追撞✕切機_x000a_    造成皮帶斷裂。（各處Power Lock標記沒有偏移）_x000a__x000a_電氣的原因予想②_x000a_  ・因為✕切機和＃２移載機走行停止時的衝擊_x000a_   ，造成伺服計數值頻繁地出現乖離而發生追撞。"/>
    <s v="暫時對策_x000a_・進行追加防追撞Sensor的施工準備。_x000a_・伺服DATA解析等。_x000a_・準備變更減速時間1sec→2sec。"/>
    <s v="再發"/>
    <n v="110"/>
    <n v="5.7"/>
    <n v="223"/>
    <s v="－"/>
    <s v="－"/>
    <s v="－"/>
    <s v="－"/>
    <s v="－"/>
    <s v="要"/>
    <s v="要"/>
    <m/>
    <x v="1"/>
    <s v="-"/>
    <s v="-"/>
    <s v="-"/>
    <s v="-"/>
    <s v="完了"/>
    <s v="完了"/>
    <s v=""/>
    <s v="CLOSE"/>
    <n v="1"/>
    <m/>
  </r>
  <r>
    <n v="1780"/>
    <x v="350"/>
    <x v="0"/>
    <x v="6"/>
    <s v="Y許仕明_x000a_C鄭嵎駿_x000a_E王文佑_x000a_J林振邦_x000a_K蕭建陸_x000a_"/>
    <s v="電氣系"/>
    <s v="橫切機、橫折設備"/>
    <x v="2"/>
    <s v="20230515 YF本線切折設備異常-最終版.xlsx"/>
    <m/>
    <s v="2023/5/15_x000a_1、17:30 本線板流，17:33 初次異常發生(板折、增速、橫切#1動作異常)_x000a_2、18:30 HOT Exit Break_x000a_3、21:56 0.4T-G6採板開始_x000a_2023/5/16_x000a_1、採板期間異常發生多回_x000a_2、10:49~11:18 橫切機切替測試(#1→#2)→異常再發_x000a_3、11:40~12:36 電氣人員進行ACE主機基板更換→異常再發_x000a_4、14:21~14:42 ACE切替測試(#2→#1)→異常再發_x000a_2023/5/17 _x000a_1、13:45~14:25 電氣人員進行ACE 出力排線及端子台交換→異常再發_x000a_2、17:00~19:00 電氣人員進行發現MCPG#2波型異常(附件1)，進行監視確認_x000a_2023/5/18_x000a_1、14:00~14:10 MCPG切替(#2→#1)_x000a_2、14:10採板開始→異常再發無"/>
    <s v="1、連軸器固定螺絲不良_x000a_   拆卸時有發現MCPG#1及MCPG#2皆有固定螺絲有鬆脫_x000a_2、連軸器固定螺絲鬆脫原因_x000a_   走行輪轉動時會有振動,又為迴轉部固定螺絲容易有鬆脫現象"/>
    <s v="1、連軸器固定螺絲使用螺絲固定劑及螺絲增締(附件2)_x000a__x000a_預防處置_x000a_PG連軸器點檢排定(設備技術→2回/年)"/>
    <s v="初回"/>
    <n v="79"/>
    <n v="2440.98"/>
    <n v="0"/>
    <s v="情報"/>
    <s v="情報"/>
    <s v="情報"/>
    <s v="情報"/>
    <s v="情報"/>
    <s v="－"/>
    <s v="－"/>
    <m/>
    <x v="1"/>
    <s v="-"/>
    <s v="-"/>
    <s v="-"/>
    <s v="-"/>
    <s v="-"/>
    <s v="-"/>
    <s v=""/>
    <s v="CLOSE"/>
    <e v="#DIV/0!"/>
    <m/>
  </r>
  <r>
    <n v="1781"/>
    <x v="351"/>
    <x v="0"/>
    <x v="5"/>
    <s v="T陳振遠"/>
    <s v="機械系"/>
    <s v="切機設備"/>
    <x v="2"/>
    <s v="20230520 ADTOFF　OFF7 移載機No.2X切機皮帶斷裂異常報告（Rev.8 ) 中日.xlsx"/>
    <m/>
    <s v="00:49 通常生產中、發生NO.2移載機走行後退逸走 &amp; X切機前進異常警報。_x000a_00:55 現場股長確認警報無法消除及復歸 、進行確認 ①.NO.2移載機原點位置 : 無在原點位置。(圖1) _x000a_  確認②.NO.2移載機、X切機、NO.1移載機皮帶、結果:無鬆脫及斷裂情況。_x000a_  對應: 1.手動將NO.2移載機移到原點位置後，警報消除並進行設備復歸。 2.將機台內玻璃捨棄。_x000a_01:34 設備復歸後、投入一枚，再度發生逸走警報，並同時發生碰撞聲響(NO.2移載機撞X切機)_x000a_  現場股長確認NO.2移載機皮帶右側斷裂(圖2)、(X切機、NO.1移載機皮帶 無斷裂)_x000a_  產線移動至OFFNO.5_x000a_08:30 機械與整備入場進行NO.2 移載機右側驅動斷裂皮帶更換。_x000a_12:00 電氣進行NO.2移載機伺服馬達、AMP、控制模組更換。(圖3)_x000a_13:00 將 NO.1、 NO.2 移載機、 X切機推至原點後進行原點寫入並進行走行與皮帶張力確認。_x000a_14:30 電氣進行NO.1、 NO.2 移載機、 X切機走行皮帶加減速測試，原本1秒修改為2秒。_x000a_15:40 單動試運轉測試ok後，進行板流測試(7枚)、測試結果無異常，交付現場生產。"/>
    <s v="機械的原因予想①_x000a_  ・同樣發生Power Lock偏移而追撞✕切機_x000a_   造成皮帶斷裂。（各處Power Lock標記沒有偏移）_x000a_   AC伺服馬達拆下時，Power Lock沒有滑動的痕跡）_x000a_  ・製造在異常發生前沒有第一時間進行正確處置、予防保全能力不足。　_x000a__x000a_電氣的原因予想②_x000a_・因為✕切機和＃２移載機走行停止時的衝擊_x000a_，造成伺服計數值頻繁地出現乖離而發生追撞。"/>
    <s v="・變更減速時間1sec→2sec。_x000a_・更換AC伺服馬達、AMP、 PLC的伺服馬達控制模組。_x000a_（更換過AC伺服馬達後，AC伺服馬達連結Power Lock才開始連接起來）_x000a_・進行追加防追撞Sensor的施工準備。（6/6設置完成）_x000a_・修補Shaft、更換軸承。_x000a_（雖然發現了連結軸的磨損，但皮帶確實拉伸，所以跳齒的可能性不高）_x000a_・為確認偏移而在各M/C的定位置上拉線監視。_x000a_（監視皮帶跳齒及AC伺服馬達連結的Power Lock不具合）_x000a_・製造和設技設備專業教育學習 ( 3個月 )　(附件1.)"/>
    <s v="再發"/>
    <n v="45"/>
    <n v="9.3000000000000007"/>
    <n v="150"/>
    <s v="－"/>
    <s v="－"/>
    <s v="－"/>
    <s v="－"/>
    <s v="－"/>
    <s v="要"/>
    <s v="要"/>
    <m/>
    <x v="1"/>
    <s v="-"/>
    <s v="-"/>
    <s v="-"/>
    <s v="-"/>
    <s v="完了"/>
    <s v="完了"/>
    <s v=""/>
    <s v="CLOSE"/>
    <n v="1"/>
    <m/>
  </r>
  <r>
    <n v="1782"/>
    <x v="351"/>
    <x v="0"/>
    <x v="3"/>
    <s v="C鄭嵎駿_x000a_E王文佑_x000a_J林振邦_x000a_K蕭建陸_x000a_T陳振遠"/>
    <s v="電氣系"/>
    <s v="6Pos採板ROBOT"/>
    <x v="2"/>
    <s v="20230520 CF窯6Pos採板ROBOT CC LINK異常報告.xlsx"/>
    <m/>
    <s v="18：08    6P CC-Link2異常無法採板、手動操作不可，斷電後手動無法復歸_x000a_18：16   聯絡事務所呼出電氣_x000a_19：30   電氣到場確認_x000a_  1.ROBOT手操盒原點復歸動作_x000a_  2. 點檢盤內CCLINK 接線迴路-未發生閃爍狀態_x000a_  3. 自動叫料測試-正常_x000a_19：55    6P試板流_x000a_20：10    6P回復採板"/>
    <s v="1. 5/23進行異常再現測試確認為CC-Link接線不良。"/>
    <s v="CC-Link接線螺絲增締_x000a_※3P~5P橫展開確認濟(2023/05/23)"/>
    <s v="初回"/>
    <n v="107"/>
    <n v="452.67"/>
    <n v="0"/>
    <s v="情報"/>
    <s v="要"/>
    <s v="要"/>
    <s v="要"/>
    <s v="要"/>
    <s v="要"/>
    <s v="情報"/>
    <s v="ADT設備技術電氣進行各窯CC-Link接線螺絲增締確認_x000a_CF=5/20 螺絲增締確認濟_x000a_EF=5/23 螺絲增締確認濟_x000a_JF=7/5 螺絲增締確認濟 (工事日)_x000a_KF=7/11 螺絲增締確認濟 (工事日)_x000a_TAS=7/25 螺絲增締確認濟 (定修)"/>
    <x v="1"/>
    <s v="完了"/>
    <s v="完了"/>
    <s v="完了"/>
    <s v="完了"/>
    <s v="完了"/>
    <s v="-"/>
    <s v="CLOSE"/>
    <s v="CLOSE"/>
    <n v="1"/>
    <m/>
  </r>
  <r>
    <n v="1783"/>
    <x v="352"/>
    <x v="0"/>
    <x v="3"/>
    <s v="Y許仕明_x000a_C鄭嵎駿_x000a_E王文佑_x000a_J林振邦_x000a_K蕭建陸_x000a_T陳振遠"/>
    <s v="電氣系"/>
    <s v="1BR C/V #2"/>
    <x v="2"/>
    <s v="20230527 CF窯1Br Cv 引入#2 INV異常報告.xlsx"/>
    <m/>
    <s v="14:20 1br C/v #2 inv異常，reset 不行，聯絡隆盛、假日電氣到廠確認，捨g6*30枚。_x000a_14:40 2br j/c採板開始，4p部位混入(未強P)。_x000a_14:45 假日電氣到廠確認中。_x000a_15:51 假日電器人員聯絡1BR C/V #2 inv更換完了，進行手動運轉測試OK 進行自動運轉板流測試OK。_x000a_16:05 切替1、2P專採，進行J/C 1BR移載採板。_x000a_16:20 移載採板開始Teaching參數有變更。"/>
    <s v="1br C/v #2 inv異常"/>
    <s v="1BR C/V #2 inv更換"/>
    <s v="初回"/>
    <n v="60"/>
    <n v="85.94"/>
    <n v="0"/>
    <s v="情報"/>
    <s v="情報"/>
    <s v="情報"/>
    <s v="情報"/>
    <s v="情報"/>
    <s v="情報"/>
    <s v="情報"/>
    <m/>
    <x v="1"/>
    <s v="-"/>
    <s v="-"/>
    <s v="-"/>
    <s v="-"/>
    <s v="-"/>
    <s v="-"/>
    <s v=""/>
    <s v="CLOSE"/>
    <e v="#DIV/0!"/>
    <m/>
  </r>
  <r>
    <n v="1784"/>
    <x v="353"/>
    <x v="5"/>
    <x v="17"/>
    <s v="Y許仕明_x000a_C鄭嵎駿_x000a_E王文佑_x000a_J林振邦_x000a_K蕭建陸"/>
    <s v="電氣系"/>
    <s v="本線伸縮C/V"/>
    <x v="1"/>
    <s v="20230602【TPM5】【ADCH】【設備異常報告】_本線伸縮CV動作異常.xlsx"/>
    <m/>
    <s v="1. 20:08 新生产指示书J/C：M1-230602-3。_x000a_2. 20:12 &quot;L侧SMAP自动追踪Time Over&quot;、&quot;R侧伸缩C/V异常&quot;警报发生，耳折欠板流入FT，碎玻璃清扫有。_x000a_3. 20:14 本线H/O开启舍板，巡检发现L侧伸缩C/V位置往R侧移动40Inch左右，开始进行伸缩原点复归。_x000a_4. 20:16 原点复归时，左右侧C/V自动往内收缩后，R侧C/V能自动往外侧移动，L侧C/V往外移动不能。_x000a_  各设定界面确认后发现HMI 本线 伸缩 J/C界面显示：R侧切线位置为1.8inch(正常值应为18inch），L侧切线位置为25.2inch(正常值应为252inch），异常原因不明。_x000a_5. 20:37 将异常情况联络事务所及HOT有。_x000a_6. 20:38~23:00_x000a_  ①伸缩C/V原点复归10回以上，结果无效果。_x000a_  ②重新对伸缩进行G11、G8.5寸法J/C 4回以上，结果J/C均失败。 _x000a_  ③手动模式下手动移动左右侧伸缩C/V位置到左右耳折切线处后进行CUP，结果L侧伸缩C/V自动回到异常时位置。_x000a_7.23:00 电气人员到达现场后将&quot;伸缩TOUCH动作&quot;从使用切替为不使用。_x000a_8.23:22 再次手动将左右侧伸缩C/V位置移动至耳折切线处，进行尝试性采板，结果此法可行。_x000a_9. 23:36 2BR 开始全部位采板。"/>
    <s v="待查明"/>
    <s v="关闭 &quot;伸缩TOUCH动作&quot;使用，手动将左右侧伸缩C/V位置移动至耳折切线处进行采板。"/>
    <s v="初回"/>
    <n v="270"/>
    <n v="8100"/>
    <n v="0"/>
    <s v="情報"/>
    <s v="情報"/>
    <s v="情報"/>
    <s v="情報"/>
    <s v="情報"/>
    <s v="－"/>
    <s v="－"/>
    <m/>
    <x v="1"/>
    <s v="-"/>
    <s v="-"/>
    <s v="-"/>
    <s v="-"/>
    <s v="-"/>
    <s v="-"/>
    <s v=""/>
    <s v="CLOSE"/>
    <e v="#DIV/0!"/>
    <m/>
  </r>
  <r>
    <n v="1785"/>
    <x v="354"/>
    <x v="1"/>
    <x v="8"/>
    <s v="Y許仕明_x000a_C鄭嵎駿_x000a_E王文佑_x000a_J林振邦_x000a_K蕭建陸"/>
    <s v="機械系"/>
    <s v="本線H/O Gate CV"/>
    <x v="1"/>
    <s v="20230607HF　HF 本線HOゲートCV　カムクラッチ異常(中日).xlsx"/>
    <m/>
    <s v="1. 發生狀況_x000a_  大約從5/22 開始只有0.4t生產的時候會發生SMAP耳折timing提早動作的耳折欠板_x000a_  因為懷疑是本線H/O的動作觸發Sensor的問題、所以實施清掃但仍再發。_x000a_  電氣人員懷疑是Sensor誤動作、所以在工事日（5/30）進行Sensor更換。_x000a_  工事後的0.5t沒有發生、6/5 0.4ｔJ/C之後相同異常再發。_x000a_6/7　9:10 SMAP耳折欠板發生、發現本線H/O Gate-CV的驅動速度有突然變慢的現象_x000a_         9:30 電氣/機械呼出_x000a_         →　電氣確認 : 馬達的Hz、Sensor…等進行點檢，沒有發現電氣相關的問題。_x000a_         →　機械確認 : 判斷可能是本線HO Gate的Cam clutch發生異常所引起的。_x000a_         部品在庫確認以及事前準備_x000a_         13:33 Guillotine開始後、進行本線HO Gate的Cam clutch更換_x000a_         14:27 整備完了後、生産開始_x000a_※ 發生問題的Cam clutch分解之後、發現部品並沒有很大的摩耗。_x000a_但是，Cam内部幾乎沒有黃油，_x000a_推測是因為長期使用之下黃油氧化沒有潤滑的效果、引起間歇性的動作異常。_x000a_"/>
    <s v="1. 本線HO Gate的Cam clutch因長期使用引起CV速度異常。_x000a_分解確認之後、推測是黃油氧化引起動作異常。_x000a_2. Cam clutch只有利用冷修定期點檢、無更換的基準。_x000a_※ HF 2009年稼働以來沒有更換過、2019年HF3冷修時有點檢_x000a_因為狀態良好、繼續使用至今。(計 : 使用14年)"/>
    <s v="1. 本線HO Gate的Cam clutch更換新品（MZ-45-40）_x000a_2. 追加到冷修的定期更換項目裡面"/>
    <s v="初回"/>
    <n v="54"/>
    <n v="1593.75"/>
    <n v="0"/>
    <s v="情報"/>
    <s v="情報"/>
    <s v="情報"/>
    <s v="情報"/>
    <s v="情報"/>
    <s v="－"/>
    <s v="－"/>
    <s v="1. 追加到冷修的定期更換項目裡面_x000a_2. 其他窯的Cam clutch利用工事日點檢、長期使用的部分進行更換。_x000a_3. 檢討Cam clutch不使用。"/>
    <x v="1"/>
    <s v="-"/>
    <s v="-"/>
    <s v="-"/>
    <s v="-"/>
    <s v="-"/>
    <s v="-"/>
    <s v="CLOSE"/>
    <s v="CLOSE"/>
    <e v="#DIV/0!"/>
    <m/>
  </r>
  <r>
    <n v="1786"/>
    <x v="354"/>
    <x v="0"/>
    <x v="6"/>
    <s v="Y許仕明_x000a_C鄭嵎駿_x000a_E王文佑"/>
    <s v="機械系"/>
    <s v="2POS P詰機"/>
    <x v="2"/>
    <s v="20230714 YF 2POS P詰機伺服馬達異常(異音多發).xlsx"/>
    <m/>
    <s v="6/7_x000a_1. 17:06 2P P詰機發出異常警報，RESET後可正常運轉同時間走行SCREW伺服馬達運轉發生異音_x000a_2. 17:10 異常警報再發，RESET後可正常運轉_x000a_6/8 更換伺服馬達&gt;&gt;&gt;NG，異音再發_x000a_6/20 更換ENCODER 線及伺服AMP&gt;&gt;&gt;NG，異音再發_x000a_6/26 調整伺服參數,(自動調諧模式:負載慣量比2.6倍→1.9倍)異音良化， 曲線無微小晃動現象(持續觀察中)_x000a_7/10 異音、震動再發_x000a_7/14 機械班更換滾珠螺桿組。電氣人員進行伺服參數調回(負載慣量比1.9倍→2.6倍)_x000a_7/25 微小異音再發(不影響生產，預定8/14工事日再確認)_x000a_8/14 工事日再確認，參數、機構無異常→調整無，異常、震動無再發。_x000a_     後續持續觀查，異常再發時，再度確認。"/>
    <s v="1.發生原因不明，後續持續觀察，如有再發，再進行確認"/>
    <s v="P詰機走行螺桿更換作業(附件1)_x000a__x000a_預防處置_x000a_發生原因不明，後續持續觀察，如有再發，再針對異常原因點_x000a_擬定予防處置對策"/>
    <s v="初回"/>
    <n v="0"/>
    <n v="0"/>
    <n v="0"/>
    <s v="情報"/>
    <s v="情報"/>
    <s v="情報"/>
    <s v="－"/>
    <s v="－"/>
    <s v="－"/>
    <s v="－"/>
    <m/>
    <x v="1"/>
    <s v="-"/>
    <s v="-"/>
    <s v="-"/>
    <s v="-"/>
    <s v="-"/>
    <s v="-"/>
    <s v=""/>
    <s v="CLOSE"/>
    <e v="#DIV/0!"/>
    <m/>
  </r>
  <r>
    <n v="1787"/>
    <x v="355"/>
    <x v="5"/>
    <x v="19"/>
    <s v="Y許仕明_x000a_C鄭嵎駿_x000a_E王文佑_x000a_J林振邦_x000a_K蕭建陸"/>
    <s v="機械系"/>
    <s v="1Br-H/O"/>
    <x v="1"/>
    <s v="20230626【TPM5】【ADCH】【設備異常報告】【最終版】NF窯Cold1Br_HO_フレーム破断トラブル翻訳 rev1.1.xlsx"/>
    <s v="20230626 NF窯Cold1Br_HO_frame破斷異常之點檢確認寫真 【點檢確認區域：YF、CF、EF、JF、KF】.xlsx"/>
    <s v="9:15 廠內響起『1Br_BD LINE異常』的警報。1Br-H/O_C/V INV異常發生_x000a_        三交代趕往現場發現跳上C/V停止、玻璃停滯。_x000a_　　　 TP的警報内容是「H/O_C/V INV26‐28異常」_x000a__x000a_9:20 派遣員到現場確認、判斷無法復歸、聯絡設備技術(機械・電氣)。_x000a_　　　　同時指示三交代準備切替成2Br-G8.5專採。_x000a__x000a_9:25 設備技術(機械・電氣)到達現場、確認下記項目進行原因調查。_x000a_　　　　・警報reset、再次運轉←相對於定格2.0A、6.5A會過負荷停止。_x000a_　　　　・INV配線的二次側解線、運轉信號輸出←結果INV正常。_x000a_　　　　・拆除連接馬達與Roll軸承的鏈條聯軸器、實施馬達單體運轉←馬達正常。_x000a_　　　　・C/V手動轉動確認←C/V側無法轉動。_x000a__x000a_9:30 點檢驅動系發現下記不具合現象、所以開始修復作業。_x000a_　　　　・支點Roll的軸承破損(写真Sheet參照)_x000a_　　　　・H/O的frame破裂　(写真Sheet參照)_x000a__x000a_9:40 2Br‐G8.5專採開始_x000a_18:50 設技作業完了(包含試運轉)_x000a_19:55 Roll掃除開始(製造)_x000a_19:20 G11汚、刮傷確認。(沒有問題）_x000a_19:45 採板開始_x000a_"/>
    <s v="【馬達過負荷停止的原因】_x000a_・支點Roll的軸承破損。(写真Sheet參照）_x000a__x000a_【支點Roll軸承破損的推測原因】_x000a_・推測是支點Roll與驅動側連結的鏈條聯軸器的芯偏移。(写真Sheet參照）_x000a__x000a_【HO frame破損的推測原因】_x000a_・推測是支點Roll與驅動側連結的鏈條聯軸器的芯偏移、導致frame被施加扭轉的應力、進而破斷。_x000a_"/>
    <s v="&lt;應急對應&gt;_x000a_・HO frame破斷位置的修復(写真Sheet參照）_x000a_・支點Roll與驅動側連結的鏈條聯軸器對芯。_x000a_&lt;恒久對策&gt;_x000a_・設技檢討中"/>
    <s v="初回"/>
    <n v="34"/>
    <n v="5574"/>
    <n v="0"/>
    <s v="要"/>
    <s v="要"/>
    <s v="要"/>
    <s v="要"/>
    <s v="要"/>
    <s v="－"/>
    <s v="－"/>
    <s v="利用工事日定期點檢。_x000a_ADCH各產線、相同位置的狀況確認。"/>
    <x v="0"/>
    <s v="完了"/>
    <s v="完了"/>
    <s v="完了"/>
    <s v="完了"/>
    <s v="-"/>
    <s v="-"/>
    <s v="CLOSE"/>
    <s v="CLOSE"/>
    <n v="1"/>
    <m/>
  </r>
  <r>
    <n v="1788"/>
    <x v="356"/>
    <x v="0"/>
    <x v="5"/>
    <s v="Y許仕明_x000a_C鄭嵎駿_x000a_E王文佑_x000a_J林振邦_x000a_K蕭建陸_x000a_T陳振遠"/>
    <s v="電氣系"/>
    <s v="X切機設備"/>
    <x v="2"/>
    <s v="20230630 ADTOFF　OFFNO.4 X切機モーターのエンコーダーケーブル&amp;動力ケーブル異常（Rev.8 ).xlsx"/>
    <m/>
    <s v="06/30  01:50 設備發生警報，現場股長確認警報內容『X切機SA206伺服器異常』，警報無法消除。(圖1)_x000a_06/30  02:00 股長將切機總電源重置，警報消除，生產1枚異常再發，異常代碼:20檢出器異常。(圖2)_x000a_06/30  02:30 人員移至OFFNO.5號機生產，OFFNO.4計畫停機。_x000a_06/30  08:55 電氣人員確認右側馬達SA206 Encode線，外皮無明顯破損(但有壓扁情況)，外皮切開內部線路已經斷裂。(圖3) 再確認X切機左側馬達SA205 Encode線外皮明顯破損，內部線路正常。_x000a_06/30  11:20 SA205與SA206 Encode更換完畢，整備將X切機原點位置歸零並進行運轉測試正常。_x000a_07/01  13:30 發生X切機SA206伺服器異常 - 異常代碼:32 過電流。_x000a_07/01  16:25 電氣人員確認SA206 X切機右側動力線有抵抗不良情形(疑似斷線)(圖4)，進行動力線交換。_x000a_07/01  20:20 SA206 X切機右側動力線更換完畢，現場班股長進行X切機原點校正，試切割5枚正常。_x000a_  備註:SA206為X切機右側馬達、SA205為X切機左側馬達"/>
    <s v="1. X切機SA206 馬達Encode線與動力線 - 斷線異常。_x000a_2. X切機活動線槽內線路過多空間不足，造成各段線路擠壓變形。(圖5)_x000a_"/>
    <s v="暫時對應 : _x000a_1. X切機右側馬達SA206 Encode線路以及SA206 動力線路更換。_x000a_ （預防性更換X切機左側馬達SA205Encode線路)_x000a_2.預計7/E前，電氣將OFF4 X切機活動線槽內部線路重新檢視與整理。"/>
    <s v="再發"/>
    <n v="75"/>
    <n v="17.2"/>
    <n v="338"/>
    <s v="情報"/>
    <s v="情報"/>
    <s v="情報"/>
    <s v="情報"/>
    <s v="情報"/>
    <s v="情報"/>
    <s v="情報"/>
    <s v="永久對應 : 電氣擔當_x000a_1.活動線槽內部線路減少，增加空間 (參考附件1.)_x000a_  1-1.訊號線(I/O)使用CC-LINK取代。(軟體+硬體改造)_x000a_  1-2.動力與煞車線數量減少。"/>
    <x v="1"/>
    <s v="-"/>
    <s v="-"/>
    <s v="-"/>
    <s v="-"/>
    <s v="-"/>
    <s v="-"/>
    <s v="CLOSE"/>
    <s v="CLOSE"/>
    <e v="#DIV/0!"/>
    <m/>
  </r>
  <r>
    <n v="1789"/>
    <x v="357"/>
    <x v="5"/>
    <x v="17"/>
    <s v="Y許仕明_x000a_C鄭嵎駿_x000a_E王文佑_x000a_J林振邦_x000a_K蕭建陸"/>
    <s v="檢查系"/>
    <s v="2Br板厚计"/>
    <x v="1"/>
    <s v="20230702【TPM5】【ADCH】【設備異常報告】_2Br Br板厚計データ異常.xlsx"/>
    <m/>
    <s v="5:04~05:27  纵裂→欠板误引入2Br_x000a_5:27 三交代人员在FT上清扫碎玻璃_x000a_         ※VIDEO确认，推策原因人员在清扫FT碎玻璃误碰到板厚计（附件写真）_x000a_5:35  Br板厚计测定异常（trend无上限、下限、偏差），临时切替 1BG8.5採板_x000a_　　　   ※异常trend附件_x000a_5:45 三交代联络整备，整备指示 PLC 重启好_x000a_5:48 再起动后板流测试  RE部位NG、LE部位OK_x000a_6:19 三交代再次联络整备，指示确认板厚的光亮值+板厚计sensor下好有无碎玻璃_x000a_7:06 整备人员到达　_x000a_7:10 37*30样本点检板厚计的光亮值（光变值约：75lux)_x000a_         重新调整了板厚计的前后方向的角度（调整后光亮：160lux）_x000a_7:40 板厚计的标准片校正_x000a_        ※板厚计校正结果（附件板厚计1、2）_x000a_8:06 2Br G11恢复採板"/>
    <s v="・推策原因人员在清扫FT碎玻璃误撞到板厚计（附件写真）"/>
    <s v="・重新校正板厚计_x000a_・异常报告作成，全员教育_x000a_・永久对策（商淡中）"/>
    <s v="初回"/>
    <n v="16"/>
    <n v="1451"/>
    <n v="0"/>
    <s v="情報"/>
    <s v="情報"/>
    <s v="情報"/>
    <s v="情報"/>
    <s v="情報"/>
    <s v="－"/>
    <s v="－"/>
    <s v="ADT各窯在各BR板厚計設備的地方，追加防撞COVER_x000a_並提醒現場人員宣導周知連絡"/>
    <x v="1"/>
    <s v="-"/>
    <s v="-"/>
    <s v="-"/>
    <s v="-"/>
    <s v="-"/>
    <s v="-"/>
    <s v="CLOSE"/>
    <s v="CLOSE"/>
    <e v="#DIV/0!"/>
    <m/>
  </r>
  <r>
    <n v="1790"/>
    <x v="358"/>
    <x v="5"/>
    <x v="19"/>
    <s v="Y許仕明_x000a_C鄭嵎駿_x000a_E王文佑_x000a_J林振邦_x000a_K蕭建陸"/>
    <s v="機械系"/>
    <s v="NO.1横切機"/>
    <x v="1"/>
    <s v="20230704【TPM5】【ADCH】【設備異常報告】NF NO.1横切机切り圧切り替え電磁弁異常 翻译.xlsx"/>
    <m/>
    <s v="7/4_x000a_16:30 样本切出时，Y1 欠板多发_x000a_    ※由于Y2切折安定，判断横折没问题，欠板由Y1切线不良造成_x000a_    ※RE侧为造成欠板的形状(別紙②欠板形状参照）_x000a_18:50 BUR 与切刀原点对心确认，BUR原点再设定，切压调整 (上升调整)→欠板再发_x000a_7/5_x000a_5:00  BUR 不使用 →欠板再发_x000a_    ※原因分析实施。(BUR or 切刀）_x000a_    ※过去软体改造有→BUR 不使用，CPU模式可_x000a_8:45  MQM高度下降1.5mm →欠板再发_x000a_13:10  MQM高度再次下降1mm →欠板再发_x000a_14:50  BUR上升位置调整 24.5→26， →欠板再发_x000a_15:20  切刀更换 →欠板再发_x000a_16:55  MQM新品更换 →欠板再发_x000a_    ※每次イベント的设定切断压力以及端面リブマーク深度请参考別紙③切断圧力と断面調査_x000a_7/6_x000a_9:50   切刀高压&amp;低压切替用电磁阀不使用，通过管路连接变更只使用低压 →欠板无再发CCD确认OK_x000a_    ※9：50~16：30 电磁阀不使用测试，期间样本&amp;制品切出都无欠板发生_x000a_　※R耳→制品→L耳全部只用低压切出 (参考別紙④写真、空圧回路）_x000a_16:30  切刀高压/低压切替用电磁阀新品更换  (参照別紙④写真、空圧回路）"/>
    <s v="【Y1欠板原因】_x000a_・推测是施加给RE侧玻璃的刃先荷重变得不安定。_x000a__x000a_【Y1电磁阀作动异常推测原因】_x000a_・电磁阀内部弁体の動作不良と推測_x000a_※ソレノイド部的LED指示灯呈闪烁状态，因此推测ソレノイド是正常的。_x000a_※NF 建设以来，电磁阀更换履历无（使用约4年半）"/>
    <s v="&lt;临时对策&gt;_x000a_・电磁阀新品更换_x000a_  ※NO.2横切机横展开_x000a__x000a_&lt;永久対策&gt;_x000a_・商讨电磁阀的定期交换(3年/1次)"/>
    <s v="初回"/>
    <n v="16"/>
    <n v="480"/>
    <n v="0"/>
    <s v="情報"/>
    <s v="情報"/>
    <s v="情報"/>
    <s v="情報"/>
    <s v="情報"/>
    <s v="－"/>
    <s v="－"/>
    <s v="・横展开MTG，MF2&amp;OF情报共有_x000a_【早期発見Toolの導入検討】_x000a_・商讨导入AFK现在使用的刃先荷重计(实时监视刃先荷重)。_x000a_　※现在，在向加工技术咨询仕样等信息。"/>
    <x v="1"/>
    <s v="-"/>
    <s v="-"/>
    <s v="-"/>
    <s v="-"/>
    <s v="-"/>
    <s v="-"/>
    <s v="CLOSE"/>
    <s v="CLOSE"/>
    <e v="#DIV/0!"/>
    <m/>
  </r>
  <r>
    <n v="1791"/>
    <x v="359"/>
    <x v="5"/>
    <x v="17"/>
    <s v="Y許仕明_x000a_C鄭嵎駿_x000a_E王文佑_x000a_J林振邦_x000a_K蕭建陸_x000a_T陳振遠"/>
    <s v="電氣系"/>
    <s v="增速C/V3-R侧INV变频器损坏"/>
    <x v="1"/>
    <s v="20230720【TPM5】【ADCH】【設備異常報告】MF_2Br 採板CV INV異常にてCV停止トラブル.xlsx"/>
    <m/>
    <s v="14:38 增速C/V3-1INV异常警报，现场确认到採板C/V3-R侧ROLL已停止运转_x000a_14:38 联络整备，临时切替到1Br G8.5採板_x000a_14:40 整备到达现场，并联络电气、机械、事务所人员_x000a_   ※整备：・点检了ROLL是否有卡顿→无异常_x000a_              ・点检了伺服马达是否过热→属于在正常的温度_x000a_              ・再复归测试→结果NG，查看了电流值额定为0.55A，实际0.75A过载停止（附件寫真）_x000a_14:45 电气、机械到达现场，开始对故障排查_x000a_         ※机械：・点检驱动主轴是否卡顿→无异常_x000a_                    ・点检轴承是否摩擦→无异常_x000a_         ※电气：・查看INV异常警报代码→EOC2属于过电流代码_x000a_                    ・查看额定电流值←额定为0.55A，实际0.8A过载停止_x000a_15:00 电气、机械决定更换伺服马达_x000a_          ※补充说明：・机械更换理由是点检了本体机构没有问题_x000a_                           ・电气更换假理由是INV电流值过负荷_x000a_15:25 伺服马达更换好，并试运转→NG（增速C/V3-1INV异常警报）_x000a_15:30 单体试运转→NG（增速C/V3-1INV异常警报），确认了INV变频器损坏_x000a_16:00 更换好INV变频器，并测试→电流值也在额定内0.16A,结果为OK_x000a_16:05 板流测试和油污检查→检查OK_x000a_16:18 恢复G11採板_x000a_【ss㎡】_x000a_①异常发生～捨板的Loss。_x000a_Loss数量…242㎡_x000a_舍板時間…8min_x000a_②1BrG8.5专门採板中的注文Loss_x000a_Loss数量…680㎡_x000a_①＋②=922㎡"/>
    <s v="・INV变频器损坏→使用时间才60个月，损坏原因依赖电气调查中（附件写真）"/>
    <s v="・更换新的变频器_x000a_・定期更换备品（还在跟电气商淡中）"/>
    <s v="初回"/>
    <n v="8"/>
    <n v="922"/>
    <n v="0"/>
    <s v="情報"/>
    <s v="情報"/>
    <s v="情報"/>
    <s v="情報"/>
    <s v="情報"/>
    <s v="情報"/>
    <s v="情報"/>
    <m/>
    <x v="1"/>
    <s v="-"/>
    <s v="-"/>
    <s v="-"/>
    <s v="-"/>
    <s v="-"/>
    <s v="-"/>
    <s v=""/>
    <s v="CLOSE"/>
    <e v="#DIV/0!"/>
    <m/>
  </r>
  <r>
    <n v="1792"/>
    <x v="360"/>
    <x v="4"/>
    <x v="16"/>
    <s v="C鄭嵎駿_x000a_J林振邦_x000a_K蕭建陸"/>
    <s v="機械系"/>
    <s v="橫折Roll"/>
    <x v="1"/>
    <s v="20230727 XF 横折ロール補助バー脱落異常報告書--(中日文).xlsx"/>
    <s v="20230727 XF窯横折りロール補助バー脱落異常之點檢確認寫真 【點檢確認區域：CF、JF、KF】.xlsx"/>
    <s v="02:11 Lehr板裂穩定下來，從Guillotine捨板切替為本線板流後，就發出橫折Roll驅動異常的警報。_x000a_在確認橫折Roll時，R側補助Bar(橡膠)已脫落。再次進行Guillotine捨板_x000a_三交代分區長連絡三交代主任及常日班主任_x000a_02:57 常日班主任連絡設技_x000a_04:00 製造常日班主任、設技機械4名人員抵達現場，實施LOTO後開始進行補助Bar安裝作業_x000a_06:20 補助Bar安裝(接著)作業完成。壓好等待乾燥_x000a_09:30 確認有接著固定後，本線板流開始_x000a_09:45 採板開始_x000a_※過去補助Bar脫落的時序_x000a_'2023/2/21　素地切替中。補助Bar的R側有一部分橡膠脫落，使用接著劑修復。_x000a_'2023/4/01　素地切替中，於循環No.5（Guillotine H/O下方）堵塞時，切替到本線H/O捨板來進行堵塞對應。_x000a_此時，補助Bar套管和橡膠的瞬間接著劑已剝落，使用接著劑固定。_x000a_2023/6/6　工事日。Guillotine H/O方格柵欄上堆積大量碎玻璃，為了讓碎玻璃掉落因此改成在本線H/O捨板。_x000a_當破板流出時補助Bar橡膠脫落，所以再次用接著劑固定。_x000a_'2023/7/27　此回異常"/>
    <s v="橫折時R側耳部出現欠板，破片被補助Bar和後續的Roll夾住，造成補助Bar的負荷而脫落。_x000a__x000a_補助Bar只有用接著劑固定橡膠和芯鐵。_x000a_※「補助Bar接著」参照"/>
    <s v="跟之前一樣使用接著劑固定來進行修復。_x000a__x000a_暫定對策_x000a_2023/8/8 次回工事日更換折Bar和補助Bar的予備品。_x000a__x000a_恆久對策於7/28跟設技打合檢討了方針。_x000a_變更沉頭孔形狀以夾住橡膠和套管(變更橡膠硬度 Hs70→Hs90)_x000a_※因為使用螺栓將橡膠固定在折Roll上會有變形的疑慮。_x000a_※ADCH　MF2之後有Hs90的使用實績。_x000a_※參照「補助Bar接著」Sheet"/>
    <s v="再發"/>
    <n v="454"/>
    <n v="15049"/>
    <n v="0"/>
    <s v="情報"/>
    <s v="要"/>
    <s v="情報"/>
    <s v="要"/>
    <s v="要"/>
    <s v="－"/>
    <s v="－"/>
    <s v="CF、JF、KF各窯自主點檢完成_x000a_確認濟時間_x000a_CF=2023/8/11_x000a_JF=2023/9/7_x000a_KF=2023/8/8"/>
    <x v="1"/>
    <s v="完了"/>
    <s v="-"/>
    <s v="完了"/>
    <s v="完了"/>
    <s v="-"/>
    <s v="-"/>
    <s v="CLOSE"/>
    <s v="CLOSE"/>
    <n v="1"/>
    <m/>
  </r>
  <r>
    <n v="1793"/>
    <x v="361"/>
    <x v="0"/>
    <x v="3"/>
    <s v="Y許仕明_x000a_C鄭嵎駿_x000a_E王文佑_x000a_J林振邦_x000a_K蕭建陸_x000a_T陳振遠"/>
    <s v="電氣系"/>
    <s v="1Br 紙卷C/V INV"/>
    <x v="2"/>
    <s v="20230729 CF窯1Br 紙卷CV INV異常報告.xlsx"/>
    <m/>
    <s v="15:09 1Br更換紙卷_x000a_15:14 發生1Br HO SENSOR 常ON警報異常_x000a_            →紙卷C/V突然停止作動且無警報導致玻璃停滯在C/V上所造成的_x000a_15:26 進行2Br引入採板J/C變更_x000a_15:43 連絡事務所_x000a_15:50 連絡假日電気（16:05設技到場並確認）_x000a_18:35 電気確認後連絡為INV損壞（異常碼E6、E7）要進行更換備品_x000a_19:19 電気作業濟並流動測試OK_x000a_20:25 J/C切回1 Br引入移載採板"/>
    <s v="1、INV已使用10年，判定壽命週期導致電子元件劣化導致。"/>
    <s v="1、1Br 紙卷C/V INV新品更換。"/>
    <s v="初回"/>
    <n v="11"/>
    <n v="303.64"/>
    <n v="0"/>
    <s v="情報"/>
    <s v="情報"/>
    <s v="情報"/>
    <s v="情報"/>
    <s v="情報"/>
    <s v="情報"/>
    <s v="情報"/>
    <s v="1、2020年起設備技術(電氣)已有制定老朽化設備更新計畫，目前已陸續將使用年限超過的設備進行更新。_x000a_2、與設備技術(電氣)協調工事日以外的時間進行交換。"/>
    <x v="1"/>
    <s v="-"/>
    <s v="-"/>
    <s v="-"/>
    <s v="-"/>
    <s v="-"/>
    <s v="-"/>
    <s v="CLOSE"/>
    <s v="CLOSE"/>
    <e v="#DIV/0!"/>
    <m/>
  </r>
  <r>
    <n v="1794"/>
    <x v="362"/>
    <x v="4"/>
    <x v="16"/>
    <s v="C鄭嵎駿_x000a_J林振邦_x000a_K蕭建陸"/>
    <s v="機械系"/>
    <s v="橫折Roll"/>
    <x v="1"/>
    <s v="20230803XF　横折ロール補助バー脱落(中日文).xlsx"/>
    <m/>
    <s v="8/3 07:10 橫折處破裂多發，在確認橫折Roll時發現補助棒已從L側脫落2/3。_x000a_      切替到Guillotine捨板並停止設備　※參照1_x000a_07:30 進行連絡 三交代→常日班主任→設技擔當者_x000a_07:40 製造主任抵達_x000a_08:10 設技擔當主任抵達，更換成予備補助Bar，決定不使用接著劑而是以螺栓固定來進行修復，設技人員安排_x000a_08:40 由設技＋設技BP開始進行修復作業_x000a_10:30 修復作業結束後，從Guillotine捨板切替成本線板流_x000a_11:00 捨板中，由於Lehr出現碎玻璃，所以確認過沒有品質問題才開始採板_x000a_8/4 02:00 補助Bar從R側脫落2/3　切替成Guillotine捨板，進行連絡 三交代→常日班主任→設技_x000a_02:40 製造主任、設技擔當抵達，檢討修復方法→修復作業準備開始_x000a_03:29 Guillotine Ho下方循環No.5 B/C發生堵塞　變更成本線H/O捨板(排外對應)，B/C上碎玻璃堆積造成B/C過負荷而無法起動，所以進行碎玻璃排出_x000a_07:00 碎玻璃排出結束，所以將循環No.5復歸_x000a_07:10 變更成Guillotine捨板_x000a_07:19 循環No.6堵塞，Crusher發生堵塞　變更為本線H/O捨板(排外對應)_x000a_10:30 上述進行復歸後，變更成Guillotine捨板　開始進行橫折Roll修復作業，※0.4t採板由於切折不安定造成補助Bar脫落的可能性變高，所以決定進行板厚J/C改成0.5t G5.5採板_x000a_15:00頃 橫折Roll修復作業結束進行設備復歸，本線板流開始_x000a_16:35 確認沒有品質問題後，開始實施RE部位採板_x000a_17:00 確認沒有品質問題後，開始實施C、LE部位採板_x000a__x000a_※過去補助Bar脫落的時序_x000a_'2023/2/21　素地切替中。補助Bar R側一部份橡膠剝落，使用接著劑修復。_x000a_'2023/4/1　素地切替中，循環No.5（Guillotine H/O下方）堵塞時，切替成本線H/O捨板進行堵塞對應。_x000a_這時，補助Bar套管和橡膠的瞬間接著劑已剝落，使用接著劑固定。_x000a_2023/6/6　工事日。Guillotine H/O方格柵欄上堆積大量碎玻璃，為了讓碎玻璃掉落因此改成在本線H/O捨板。_x000a_當破板流出時補助Bar橡膠脫落，所以再次用接著劑固定。_x000a_'2023/7/27　因板裂時的碎玻璃造成R側補助Bar脫落，使用接著劑固定。_x000a_'2023/8/3、2023/8/4　此回異常"/>
    <s v="■上回7/27異常時，用接著劑固定脫落的補助Bar，雖然恢復了，但就補助Bar固定方法而言不夠穩固。雖然預定在次回工事日更換補助Bar予備品，但目前認定是破板在通過橫折Roll時造成補助Bar負擔而脫落。_x000a_■推斷8/3 異常後，補助Bar雖然更換成予備品，但補助Bar劣化，還有以目前的構造而言所實施的固定方法不夠穩固。"/>
    <s v="■8/3的復歸對應就是更換成補助Bar予備品，並以螺栓固定。_x000a_■8/4復歸時的暫定對策就是在折Bar和補助Bar橡膠側面開洞穿過鐵線固定。另外，為了防止夾到碎玻璃所以在兩耳部折Bar和補助Bar之間追加突棒。_x000a_※參照2、參考「番線固定」Sheet_x000a__x000a_■追加暫定對策_x000a_變更沉頭孔形狀，並製作夾住橡膠和套環形狀的補助Bar_x000a_※參考「折刃・補助橡膠改善Type」Sheet_x000a__x000a_■恒久對策_x000a_①改造BF橫折Roll後轉用_x000a_②ADCH新規製作2支折Bar仕樣的橫折Roll_x000a_※同暫定對策變更沉頭孔形狀(也要進行鐵線固定)"/>
    <s v="再發"/>
    <n v="1105"/>
    <n v="34010"/>
    <n v="0"/>
    <s v="情報"/>
    <s v="情報"/>
    <s v="情報"/>
    <s v="情報"/>
    <s v="情報"/>
    <s v="－"/>
    <s v="－"/>
    <m/>
    <x v="1"/>
    <s v="-"/>
    <s v="-"/>
    <s v="-"/>
    <s v="-"/>
    <s v="-"/>
    <s v="-"/>
    <s v=""/>
    <s v="CLOSE"/>
    <e v="#DIV/0!"/>
    <m/>
  </r>
  <r>
    <n v="1795"/>
    <x v="363"/>
    <x v="5"/>
    <x v="19"/>
    <s v="Y許仕明_x000a_C鄭嵎駿_x000a_E王文佑_x000a_J林振邦_x000a_K蕭建陸"/>
    <s v="其它"/>
    <s v="循環C/V"/>
    <x v="1"/>
    <s v="20230809NF　循環CV#4詰まりに伴う本線ギロチン捨て板発生(中日文).xlsx"/>
    <m/>
    <s v="6:18　上流開始發生板裂，本線H/O捨板開始。_x000a_6:27　發出循環CV #4 碎玻璃堵塞檢出警報。 _x000a_　　　　 將循環CV＃1－1、1－2、#２、#４進行切替(自動→手動)，並實施現場確認。_x000a_6:28　確認到循環CV＃4→＃3的落下口處碎玻璃堵塞。在Guillotine H/O開始手動切割捨板。_x000a_6:29　將循環CV＃4切替到排外，開始進行堵塞碎玻璃清除作業。_x000a_6:56　清除完堵塞碎玻璃後，解除排外並恢復循環CV運轉。解除Guillotine H/O捨板。_x000a_6:58　再度發出循環CV #4 碎玻璃堵塞檢出警報。 _x000a_　　　　 確認現場時，才發覺到循環＃3正出現碎玻璃堵塞狀況（CV為運轉狀態）。_x000a_　　　　 循環＃3實施LOTO後，打開護蓋來清除碎玻璃。_x000a_　　　　→推測是因為循環#3發生碎玻璃堵塞，所以從#4流出來的碎玻璃也塞住，_x000a_　　　　　碎玻璃堆積到#4落下口而發出#4堵塞檢出警報。_x000a_7:34　碎玻璃清除完畢，恢復循環運轉。_x000a_"/>
    <s v="【循環CV#4發生堵塞的原因】_x000a_・循環CV#3碎玻璃慢慢堵塞，隨著本線板裂在本線H/O捨板的結果下，就是從循環#4過來的碎玻璃量增加，循環#3碎玻璃堵塞惡化，造成循環#4→#3的落下口堵塞，最終在#4塞住。_x000a__x000a_【為何循環CV#3發生堵塞？】_x000a_・8/7變更循環CV#3側裙縱向尺寸，所以側裙縱向尺寸大於適當尺寸，所以側裙塞住一部分循環CV#3。在此狀態下持續使用的結果就是發生碎玻璃堵塞。詳細請參考別紙1_x000a_變更側裙尺寸的理由是因為循環#4→#3的落下口之碎玻璃洩漏量相當多，所以變更尺寸測試使用。_x000a_詳細請參考別紙2"/>
    <s v="&lt;應急對策&gt;_x000a_・側裙尺寸適正化。_x000a__x000a_＜恒久對策＞_x000a_・作出側裙尺寸管理表，建構能夠使用適當尺寸之体制。_x000a_・為了抑制碎玻璃洩漏所以更換循環CV#3皮帶→碎玻璃洩漏抑制對策_x000a_　該處CV之前一部分側邊被刮除所以呈現碎玻璃易洩漏狀態。藉由此次進行更換，變換成碎玻璃不易洩漏的環境。"/>
    <s v="初回"/>
    <m/>
    <n v="909.9"/>
    <n v="0"/>
    <s v="情報"/>
    <s v="情報"/>
    <s v="情報"/>
    <s v="情報"/>
    <s v="情報"/>
    <s v="－"/>
    <s v="－"/>
    <m/>
    <x v="1"/>
    <s v="-"/>
    <s v="-"/>
    <s v="-"/>
    <s v="-"/>
    <s v="-"/>
    <s v="-"/>
    <s v=""/>
    <s v="CLOSE"/>
    <e v="#DIV/0!"/>
    <m/>
  </r>
  <r>
    <n v="1796"/>
    <x v="364"/>
    <x v="0"/>
    <x v="6"/>
    <s v="Y許仕明_x000a_C鄭嵎駿_x000a_E王文佑_x000a_J林振邦_x000a_K蕭建陸"/>
    <s v="機械系"/>
    <s v="本線H/O"/>
    <x v="2"/>
    <s v="20230811 YF包裝本線H0作動異常報告書.xlsx"/>
    <m/>
    <s v="8/11 _x000a_04:57 三交代進行HOT依賴欠點取樣共切出2NET，第1NET因為切中欠點開啟HO捨板，下一NET在操作HO關閉時，結果HO延遲約5~6秒才關閉，當時該NET已到H/O最下游測，HO關閉時撞到伸縮CV破裂，欠板流入FT。三交代開啟HO捨板，進行FT上碎玻璃掃除。_x000a_04:59 掃除結束，關閉HO開始採板。"/>
    <s v="調查結果 : _x000a_電磁閥使用約4個月(前回更換2023/3/31)_x000a_2Q油品分析結果 : 過濾試驗(0.8umg/100ml)値為8.3，無異常(額定10.0)_x000a_電磁閥分解後，內部無明顯髒污及磨損(參照右圖)_x000a_推測原因 : _x000a_異常當下疑似電磁閥閥桿有髒汙卡住造成作動不順，電磁閥後續作動後髒污被排出，因此恢復正常作動。"/>
    <s v="8/14 機械更換本線HO電磁閥(整備品)，持續觀察中~"/>
    <s v="再發"/>
    <n v="2"/>
    <n v="0"/>
    <n v="50"/>
    <s v="情報"/>
    <s v="情報"/>
    <s v="情報"/>
    <s v="情報"/>
    <s v="情報"/>
    <s v="－"/>
    <s v="－"/>
    <m/>
    <x v="1"/>
    <s v="-"/>
    <s v="-"/>
    <s v="-"/>
    <s v="-"/>
    <s v="-"/>
    <s v="-"/>
    <s v=""/>
    <s v="CLOSE"/>
    <e v="#DIV/0!"/>
    <m/>
  </r>
  <r>
    <n v="1797"/>
    <x v="365"/>
    <x v="0"/>
    <x v="5"/>
    <s v="Y許仕明_x000a_C鄭嵎駿_x000a_E王文佑_x000a_J林振邦_x000a_K蕭建陸_x000a_T陳振遠"/>
    <s v="電氣系"/>
    <s v="X切機設備"/>
    <x v="2"/>
    <s v="20230814 ADTOFF　OFF4 X切機活動線槽斷裂異常報告（Rev.8 ).xlsx"/>
    <m/>
    <s v="18:35 板流人員發現X切機上游側移動時，有不明黑色物品噴出(圖1)，停止放板並聯絡班長到場確認。_x000a_18:40 現場班股長確認，X切機活動線槽迴轉關節有2處脫離，立即聯絡事務所主任與整備(圖2)。_x000a_18:45 整備確認X切機活動線槽迴轉關節有2處脫離外，發現線槽蓋板大量脫落(圖3)。_x000a_18:48 整備聯絡電氣主任，X切機活動線槽斷裂異常。_x000a_18:50 現場三交代聯絡事務所主任及生管人員後，將產線移至OFF#5號機生產。_x000a_19:40 電氣人員到場確認異常狀況，立即進行更換X切機活動線槽。_x000a_22:20 X切機活動線槽更換完畢。"/>
    <s v="1. X切機活動線槽斷裂。_x000a_2-1. 活動線槽內部CABLE線路纏繞擠壓到線槽蓋板。_x000a_2-2. 線槽蓋板掉落至線槽內部。_x000a_2-3. 掉落的蓋板將活動線槽關節頂出導致脫離。(圖4)"/>
    <s v="暫時對應 : _x000a_1. X切機活動線槽點檢 : _x000a_電氣人員 - 每周1回、整備人員 - 上班日每天1回_x000a__x000a_永久對應 : 電氣擔當 預計10/E改造完成_x000a_活動線槽內部空間不足，所以需要將CABLE簡化 (參考活頁1~3)_x000a_1.訊號線使用CC-LINK取代。(軟體+硬體改造)_x000a_2.動力線線徑變更。縮小CABLE讓空間加大。_x000a_    8/24電氣有先進行CABLE改造 - 參考活頁最新進度_x000a_3. 10/23 最終改造CCLINE、11/8抽除舊線路濟- 參考活頁最新進度"/>
    <s v="再發"/>
    <n v="225"/>
    <n v="11.5"/>
    <n v="1088"/>
    <s v="情報"/>
    <s v="情報"/>
    <s v="情報"/>
    <s v="情報"/>
    <s v="情報"/>
    <s v="情報"/>
    <s v="要"/>
    <s v="各擔當自主點檢確認時間_x000a_YF=2023/8/17 確認濟_x000a_CF=2023/8/15 確認濟_x000a_EF=2023/8/15 確認濟_x000a_JF=2023/8/7  確認濟_x000a_KF=2023/8/15 確認濟_x000a_TAS=2023/8/17 確認濟_x000a_OFF切=2023/8/17 確認濟"/>
    <x v="1"/>
    <s v="-"/>
    <s v="-"/>
    <s v="-"/>
    <s v="-"/>
    <s v="-"/>
    <s v="完了"/>
    <s v="CLOSE"/>
    <s v="CLOSE"/>
    <n v="1"/>
    <m/>
  </r>
  <r>
    <n v="1798"/>
    <x v="366"/>
    <x v="4"/>
    <x v="16"/>
    <s v="Y許仕明_x000a_C鄭嵎駿_x000a_E王文佑_x000a_J林振邦_x000a_K蕭建陸"/>
    <s v="機械系"/>
    <s v="本線CV Roll#81、#82間"/>
    <x v="1"/>
    <s v="20230815XF　目視ブース内CV角材巻き込まれヒヤリ(中日文).xlsx"/>
    <m/>
    <s v="02:28 下流Lehr板裂（縱裂），實施Guillotine捨板。由乙班1名人員對應。_x000a_03:00 板裂狀況穩定下來後切替成本線板流時，在目視檢查室發現直立碎玻璃。_x000a_          從L側將角材(2.5m*40mm*20mm)伸到Roll間想弄掉碎玻璃卻搆不到，將角材伸出時，角材被設置用於跨接玻璃用的魔鬼氈捲入。_x000a_          發生捲入時，作業者馬上抽手所以沒有受傷。角材斷成4截，有一部分被魔鬼氈纏住。＜參照1＞_x000a_          乙班人員連絡甲班人員(分區長)，再次實施Guillotine捨板，C/V停止後將角材回收並進行魔鬼氈張力調整。_x000a_          進行設備復歸本線板流。_x000a_03:18 採板開始。"/>
    <s v="■本線C/V運轉中碎玻璃清除作業被登錄到不停機作業，雖然依規定使用角材但卻未能做到被魔鬼氈捲入的KY。_x000a_■雖然從2023/8/9開始進行耳泡CAM的試驗運用，但因設置造成作業空間變小、照明過亮。"/>
    <s v="■暫定對策_x000a_有捲入風險場所的碎玻璃清除作業，要進行Guillotine捨板。_x000a_並從C/V上方來弄掉碎玻璃。或是停止設備來進行。_x000a_不知如何判斷就跟分區長・三交代主任・常日班主任連絡・商討_x000a_※參照「暫定規定」Sheet_x000a_■恆久對策_x000a_・檢討耳泡檢出器的移動和設置方法　※參照「虛驚詳細」Sheet_x000a_・將目視檢查室CV下方不必要的白板和日光燈撤除。_x000a_（跟設技機械商討中）　※參照「虛驚詳細」Sheet_x000a_・安全作業標準書和RA的檢視、修正。※參照「安全作業標準書」Sheet_x000a_・Lehr板裂時改善内容之對應　※參照「板裂時改善案」Sheet"/>
    <s v="初回"/>
    <n v="18"/>
    <n v="590"/>
    <n v="0"/>
    <s v="情報"/>
    <s v="情報"/>
    <s v="情報"/>
    <s v="情報"/>
    <s v="情報"/>
    <s v="－"/>
    <s v="－"/>
    <m/>
    <x v="1"/>
    <s v="-"/>
    <s v="-"/>
    <s v="-"/>
    <s v="-"/>
    <s v="-"/>
    <s v="-"/>
    <s v=""/>
    <s v="CLOSE"/>
    <e v="#DIV/0!"/>
    <m/>
  </r>
  <r>
    <n v="1799"/>
    <x v="367"/>
    <x v="0"/>
    <x v="4"/>
    <s v="Y許仕明_x000a_C鄭嵎駿_x000a_E王文佑_x000a_J林振邦_x000a_K蕭建陸"/>
    <s v="機械系"/>
    <s v="橫切機2號BUR"/>
    <x v="2"/>
    <s v="20230820 EF包裝橫切機2號BUR皮帶斷裂.xlsx"/>
    <m/>
    <s v="8/20_x000a_14:50 G/T前素板破裂，捨板15分鐘_x000a_15:05  縱裂後橫切機設備復歸，發現橫切機#2 BUR 皮帶明顯斷裂，當下警報有 (捨板3分鐘)_x000a_15:08 聯絡 事務所 副理 炳興樣_x000a_15:10 聯絡假日機械，並聯絡機械 莊主任告知此異常。_x000a_8/21_x000a_10:30 機械確認皮帶斷裂狀況,進行寫真"/>
    <s v="BUR皮帶斷裂,造成BUR原點異常 (皮帶上次更換為2022/8/25)_x000a_EF冷修期間BUR皮帶設置不當_x000a_皮帶上緊下鬆，導致運轉一段時間後，皮帶鬆脫_x000a_皮帶跑出PULLEY(滑輪)造成磨耗斷裂"/>
    <s v="預定9月份工事日進行皮帶交換_x000a_期間橫#2 Soft 修改「BUR不使用」情況下進行下刀_x000a_每半年進行橫切機BUR皮帶張力確認"/>
    <s v="初回"/>
    <n v="3"/>
    <n v="78.2"/>
    <n v="0"/>
    <s v="情報"/>
    <s v="情報"/>
    <s v="情報"/>
    <s v="情報"/>
    <s v="情報"/>
    <s v="－"/>
    <s v="－"/>
    <m/>
    <x v="1"/>
    <s v="-"/>
    <s v="-"/>
    <s v="-"/>
    <s v="-"/>
    <s v="-"/>
    <s v="-"/>
    <s v=""/>
    <s v="CLOSE"/>
    <e v="#DIV/0!"/>
    <m/>
  </r>
  <r>
    <n v="1800"/>
    <x v="368"/>
    <x v="0"/>
    <x v="4"/>
    <s v="Y許仕明_x000a_C鄭嵎駿_x000a_E王文佑_x000a_J林振邦_x000a_K蕭建陸_x000a_T陳振遠"/>
    <s v="機械系"/>
    <s v=" ROBOT C/V "/>
    <x v="2"/>
    <s v="20230831 EF 1BR ROBOT CV 固定齒輪座螺絲斷裂.xlsx"/>
    <m/>
    <s v="05:30  ROBOT #7  C/V SERVO 警報異常，立即進行 2Br G6專採_x000a_05:32  聯絡 事務所 副理 炳興樣_x000a_05:35  聯絡機械 莊主任此異常_x000a_06:50  機械到場進行維修確認_x000a_08:00 齒輪固定座異常排除完成，板流OK  切替1BR G8 專採"/>
    <s v="因驅動鍊條比較鬆,導致C/V停止再啟動時,鍊條會晃動卡住齒輪,進而造成齒輪座螺絲斷裂"/>
    <s v="機械更換固定座螺絲備品對應。_x000a__x000a_工事日進行各區段鍊條點檢確認"/>
    <s v="初回"/>
    <n v="5"/>
    <n v="112.98"/>
    <n v="0"/>
    <s v="情報"/>
    <s v="情報"/>
    <s v="情報"/>
    <s v="情報"/>
    <s v="情報"/>
    <s v="情報"/>
    <s v="情報"/>
    <m/>
    <x v="1"/>
    <s v="-"/>
    <s v="-"/>
    <s v="-"/>
    <s v="-"/>
    <s v="-"/>
    <s v="-"/>
    <s v=""/>
    <s v="CLOSE"/>
    <e v="#DIV/0!"/>
    <m/>
  </r>
  <r>
    <n v="1801"/>
    <x v="369"/>
    <x v="1"/>
    <x v="11"/>
    <s v="Y許仕明_x000a_C鄭嵎駿_x000a_E王文佑_x000a_J林振邦_x000a_K蕭建陸"/>
    <s v="機械系"/>
    <s v="本線Line駆動"/>
    <x v="1"/>
    <s v="20230924FF　本線下流クラッチ シフトフォーク部シフター脱落.xlsx"/>
    <s v="20230924 FF 本線下流クラッチ シフトフォーク部シフター脱落異常之點檢確認寫真【點檢確認區域：YF、CF、EF、JF、KF】.xlsx"/>
    <s v="9/24　8：00左右　_x000a_早班作業者發現本線下流離合器快要鬆脫，因此連絡擔當人員進行點檢。_x000a_點檢結果是離合器撥叉處撥桿已經脫落，當時是僅靠撥桿螺栓勉強連接住離合器。_x000a_9：10左右　進行Guillotine處理，轉用預備馬達側的撥桿進行更換。3_x000a_9：40左右恢復　本線板流開始_x000a_'※9/23　發現離合器咬合處出現間隙_x000a_在能夠確認的範圍下目視看到撥桿已經磨損，但判斷先撐到9/25工事日。_x000a_事實上撥桿磨損到快要脫落的狀態了。_x000a__x000a_※異常發生時，由於尚未進行採板，所以Loss為０。"/>
    <s v="離合器撥桿處磨損造成離合器連接不良_x000a_※推測是長期使用・給油不足造成的磨損。（沒有更換履歷）_x000a_※未確實點檢。（沒有油，有產生灰塵）"/>
    <s v="跟預備馬達側　離合器撥桿進行更換_x000a_※9/25　工事日在預備馬達側裝上撥桿備品，恢復原狀_x000a__x000a_・追加到冷修時設技點檢項目中_x000a_・追加到定期點檢項目_x000a_確認灰塵、潤滑狀態。（1回/週）"/>
    <s v="初回"/>
    <n v="0"/>
    <n v="0"/>
    <n v="0"/>
    <s v="要"/>
    <s v="要"/>
    <s v="要"/>
    <s v="要"/>
    <s v="要"/>
    <s v="－"/>
    <s v="－"/>
    <s v="YF、CF、EF、JF、KF各窯自主點檢完成_x000a_確認濟時間_x000a_YF=2024/1/17_x000a_CF=2023/12/11_x000a_EF=2023/12/12_x000a_JF=2023/12/19_x000a_KF=2023/12/7"/>
    <x v="0"/>
    <s v="完了"/>
    <s v="完了"/>
    <s v="完了"/>
    <s v="完了"/>
    <s v="-"/>
    <s v="-"/>
    <s v="CLOSE"/>
    <s v="CLOSE"/>
    <n v="1"/>
    <m/>
  </r>
  <r>
    <n v="1802"/>
    <x v="369"/>
    <x v="5"/>
    <x v="19"/>
    <s v="Y許仕明_x000a_C鄭嵎駿_x000a_E王文佑_x000a_J林振邦_x000a_K蕭建陸_x000a_T陳振遠"/>
    <s v="電氣系"/>
    <s v="11P・12P位置決"/>
    <x v="1"/>
    <s v="20230924NF　12POS採板CV位置決め異常.xlsx"/>
    <m/>
    <s v="9/24　 17:58　發生『採板12P位置决L LIMIT異常』_x000a_無法消除警報，由於關閉制御電源也無法消除警報，所以連絡事務所、呼出2課主任_x000a_18:12　主任抵達現場_x000a_確認12P　L側位置決時，其位置在原點和返回側之間，沒有碎玻璃。_x000a_用手將位置決基座移動至原點位置，但無法消除警報，T/P上的手動JOG也無效_x000a_18:30　呼出設技電氣_x000a_19:13　設技電氣抵達現場_x000a_19:14　2Br G8.5採板_x000a_20:00　即使更換了位置決零件也無法消除警報_x000a_20:20　即使更換了伺服驅動器還是無法消除警報_x000a_22:00　強制解除Limit Switch的警報，為了採板所以將板齊改為不使用並進行流動確認。_x000a_9/25　 14:43　電氣點檢的關係改為2Br G8.5採板，發現11P L側位置決伺服連接器快要鬆脫，拆下11P的Sensor纜線，由於不能進行原點SET，所以將T/P上原點SET鈕刪除。_x000a_16:01　電氣改造完畢　進行1BrG11採板_x000a_9/27　 13:14　發生『採板12P位置决R servo異常』，消除警報、JOG操作、原點復歸皆無法執行_x000a_13:19　連絡事務所及整備　進行2Br G8.5採板_x000a_13:30　呼出設技電氣_x000a_13:45　設技電氣抵達現場，進行12P位置決Sensor故障確認、更換， 先前拆下的11P Sensor纜線，由於位置決動作狀態沒有問題所以重新接上。_x000a_14:36　1Br流動確認OK　進行１Br G11採板_x000a_14:55　由於電氣要進行軟体改造（ADCH長期連休對策），所以進行2Br G8.5採板_x000a_15:05　電氣改造完畢，進行１Br G11採板"/>
    <s v="■9/24　11P L側位置決Servo連接器快要鬆脫，因接觸不良引起電壓下降，造成影響。_x000a_因此，在其他POS有時會出現L側位置決Limit Sensor暫時關閉，就會出現LIMIT異常或servo異常。_x000a_■9/27　12P R側位置決Sensor故障"/>
    <s v="■關於9/24：拆下11P的Sensor纜線。_x000a_無法執行原點SET的關係，所以將T/P上原點SET鈕刪除。_x000a_※因為位置決動作沒有問題，所以在9/27實施Sensor纜線裝設。預定於次回工事日進行新品更換_x000a_■關於9/27：更換12P位置決Sensor。_x000a__x000a_恒久對策案_x000a_為了防止因吸著異常掉落下來的玻璃去撞到連接器，所以檢討護蓋的設置"/>
    <s v="初回"/>
    <m/>
    <n v="1991.6"/>
    <n v="0"/>
    <s v="情報"/>
    <s v="情報"/>
    <s v="情報"/>
    <s v="情報"/>
    <s v="情報"/>
    <s v="情報"/>
    <s v="情報"/>
    <m/>
    <x v="1"/>
    <s v="-"/>
    <s v="-"/>
    <s v="-"/>
    <s v="-"/>
    <s v="-"/>
    <s v="-"/>
    <s v=""/>
    <s v="CLOSE"/>
    <e v="#DIV/0!"/>
    <m/>
  </r>
  <r>
    <n v="1803"/>
    <x v="370"/>
    <x v="0"/>
    <x v="7"/>
    <s v="E王文佑_x000a_J林振邦_x000a_K蕭建陸_x000a_"/>
    <s v="電氣系"/>
    <s v="GSD檢出器"/>
    <x v="2"/>
    <s v="20230929KF　1BR東通製GSD検査機LEDストロボ光量異常欠板.xlsx"/>
    <m/>
    <s v="9/29_x000a_08:34 早班開始 1Br. GSD欠板警報頻發，三交代確認NG畫像出現橫條紋。_x000a_點檢現場發現LED偶會不明頻閃，待玻璃通過後隨即出現欠板警報。_x000a_09:00 推進課人員抵達現場，確認LED電源接頭，LED電源風扇未發現異常。_x000a_09:30 由於LED照明未受Sensor控制，所以推測單獨是LED單元發生故障，由於沒備品可供交換測試，所以僅先預訂工事日與下游側交換確認。_x000a_10:00 三交代將產線切替至2BR，然後嘗試將GSD LED電源關閉後再開，但隔沒多久LED又再生頻閃和欠板警報。_x000a_10/2_x000a_10:30 電氣先針對電源出口電壓量測，KF GSD(1)電壓比額定21V略高。_x000a_          KF  1BR. GSD(1) = 21.3V        JF  2BR. GSD = 20.9V_x000a_                1BR. GSD(2) = 21.09V"/>
    <s v="(10/3 KF工事日依賴電氣確認)_x000a_由於更換GSD(2)電源測試後，LED頻閃現象消失，我們確定以下兩個原因可能是間接原因。_x000a_1. 經檢查發現電源輸出端的Y接頭壓接不良。_x000a_2. 電源外部被酸性氣體嚴重腐蝕。"/>
    <s v="(10/3 KF工事日依賴電氣交換)_x000a_1. 由於沒備用 LED 電源，因此與 1BR.ON/DS LED 電源交換。_x000a_2. 將電壓調至21V後，確認燈可以正常點亮。_x000a_※因交換的電源也有酸腐蝕問題，因此我們會盡快購買替換電源。_x000a_3. 因ON/DS LED電源已被換下，但有另外找到不同廠牌的替代電源並確認可以通用。_x000a__x000a_預防處置_x000a_1. 由於TDK必須透過代理商從國外採購，且交期不固定，ADT大部分使用是歐姆龍產品，因此我們也會考慮從現地採購。_x000a_2. 因現場附近有鹽酸洗淨機(酸氣)，又LED電源Box有加裝風扇排熱，將會再與電氣課同仁進行給氣來源的改造。"/>
    <s v="初回"/>
    <n v="5"/>
    <n v="121"/>
    <n v="0"/>
    <s v="－"/>
    <s v="－"/>
    <s v="情報"/>
    <s v="情報"/>
    <s v="情報"/>
    <s v="－"/>
    <s v="－"/>
    <m/>
    <x v="1"/>
    <s v="-"/>
    <s v="-"/>
    <s v="-"/>
    <s v="-"/>
    <s v="-"/>
    <s v="-"/>
    <s v=""/>
    <s v="CLOSE"/>
    <e v="#DIV/0!"/>
    <m/>
  </r>
  <r>
    <n v="1804"/>
    <x v="371"/>
    <x v="5"/>
    <x v="19"/>
    <s v="Y許仕明_x000a_C鄭嵎駿_x000a_E王文佑_x000a_J林振邦_x000a_K蕭建陸"/>
    <s v="機械系"/>
    <s v="Guillotine下部鐵Roll"/>
    <x v="1"/>
    <s v="20231018NF　下部鉄ロール駆動チェーン脱落.xlsx"/>
    <m/>
    <s v="當天為NF窯工事日、當天有使用AIR Nozzle於 Guillotine H/O部清掃Cullet_x000a_但因為Nozzle的のJoint部斷裂、所以就將源頭valve關閉。_x000a_在工事結束後的PT發現下部鐵Roll驅動Chain脫落。_x000a_經確認、發現是因為tensioner 源頭valve關閉、導致tension失效,造成Chain脫落。_x000a_因為生産中不易安裝、且下部鐵Roll的上昇下降沒有問題,故照常使用。"/>
    <s v="要關掉Cullet掃除用的Air時,不是關掃除用源頭閥門_x000a_誤將tensioner 源頭valve關閉了。"/>
    <s v="■撤除掃除用Air分支配管_x000a_■檢討將源頭閥門從球閥變更成globe valve"/>
    <s v="初回"/>
    <n v="0"/>
    <n v="0"/>
    <n v="0"/>
    <s v="情報"/>
    <s v="情報"/>
    <s v="情報"/>
    <s v="情報"/>
    <s v="情報"/>
    <s v="－"/>
    <s v="－"/>
    <m/>
    <x v="1"/>
    <s v="-"/>
    <s v="-"/>
    <s v="-"/>
    <s v="-"/>
    <s v="-"/>
    <s v="-"/>
    <m/>
    <s v="CLOSE"/>
    <e v="#DIV/0!"/>
    <m/>
  </r>
  <r>
    <n v="1805"/>
    <x v="372"/>
    <x v="0"/>
    <x v="4"/>
    <s v="Y許仕明_x000a_C鄭嵎駿_x000a_E王文佑_x000a_J林振邦_x000a_K蕭建陸_x000a_T陳振遠"/>
    <s v="電氣系"/>
    <s v="2Br 引入段Sensor"/>
    <x v="2"/>
    <s v="20231023 EF窯 2Br 引入段Sensor(X40E)異常導致板折異常.xlsx"/>
    <m/>
    <s v="05:42  2Br發生BB段板間隔不良警報異常，縱折無動作，異常排除不能_x000a_06:02 聯絡 事務所副理 炳興樣異常狀況後,現場進行相關Sersor感度調整、Sensor清潔，異常仍再發無法排除。_x000a_06:29 聯絡電氣主任 張榮池_x000a_07:15 電氣到場進行異常確認_x000a_07:45 電氣確認為 Sensor 損壞無法感應，導致縱折Bar無法作動_x000a_07:57 更換Sensor備品後,故障排除，2BR採板開始"/>
    <s v="Sensor(X40E)損壞,導致縱折Bar無法作動_x000a__x000a_    備註：Sensor從EF建廠使用至今未曾更換，由於該款Sensor穩定，電氣並無『壽命管理』，原廠(松下產業科技)回覆Sensor使用壽命，平均為63.9萬小時(約72.9年)"/>
    <s v="初步對應 :Ssnsor備品更換對應。_x000a_後續對策 : 工事日進行各區段Sensor點檢確認"/>
    <s v="初回"/>
    <n v="135"/>
    <n v="2518"/>
    <n v="0"/>
    <s v="情報"/>
    <s v="情報"/>
    <s v="情報"/>
    <s v="情報"/>
    <s v="情報"/>
    <s v="情報"/>
    <s v="情報"/>
    <m/>
    <x v="1"/>
    <s v="-"/>
    <s v="-"/>
    <s v="-"/>
    <s v="-"/>
    <s v="-"/>
    <s v="-"/>
    <s v=""/>
    <s v="CLOSE"/>
    <e v="#DIV/0!"/>
    <m/>
  </r>
  <r>
    <n v="1806"/>
    <x v="373"/>
    <x v="0"/>
    <x v="0"/>
    <s v="Y許仕明_x000a_C鄭嵎駿_x000a_E王文佑_x000a_J林振邦_x000a_K蕭建陸_x000a_T陳振遠"/>
    <s v="電氣系"/>
    <s v="採板C/V   PLC當機"/>
    <x v="2"/>
    <s v="20231024 JF 2BR BUFFER採板CV PLC當機異常異常報告.xlsx"/>
    <m/>
    <s v="【異常經緯】_x000a_ BUFFER PLC連線修改上傳SOFT時(節能改造)，異常發生 Q26UDV CPU異常碼1163 PLC RAM異常_x000a_◇異常の対応_x000a_ 14:10    2Br採板C/V OP2  非常停止異常(無警報)，故障排除不能，立即切替1BR-G8專採_x000a_ 14:15    進行手動排除時，採板C/V制御盤當機無反應，異常無法排除。_x000a_ 14:29    聯絡電氣_x000a_ 14:35    電氣 到場進行確認_x000a_ 14:55    電氣連線診斷PLC，發現異常碼1163，確認異常內容_x000a_ 15:00    進行PLC RESET數回無效，進行PLC讀出後發現異常點_x000a_ 15:10    進行PLC RESET後，在STOP狀態下重新寫入SOFT_x000a_ 15:20    PLC RUN後設備恢復正常"/>
    <s v=" PLC的CPU 異常發生， 無法作動_x000a_相關異常原因，如捷徑中，請參閱。"/>
    <s v="1.NB與PLC通訊用USB CABLE更新----工事日進行_x000a_2.Q26UDV CPU預備品購入若再發時更新-----已提出請購_x000a_3.無生產影響之改造作業，於停機時或工事日進行_x000a_4.通訊用USB,使用有抗干擾環型式CABLE(長度3M以上)_x000a_5.PLC連線時，在比較靠近設備處所進行PLC連線改造作業_x000a_6.程式Memory容量調查----工事日進行_x000a_7.連線通訊速度大於10ms時，安排於工事日進行PLC RESET"/>
    <s v="初回"/>
    <n v="70"/>
    <n v="170"/>
    <n v="0"/>
    <s v="情報"/>
    <s v="情報"/>
    <s v="情報"/>
    <s v="情報"/>
    <s v="情報"/>
    <s v="情報"/>
    <s v="情報"/>
    <m/>
    <x v="1"/>
    <s v="-"/>
    <s v="-"/>
    <s v="-"/>
    <s v="-"/>
    <s v="-"/>
    <s v="-"/>
    <s v=""/>
    <s v="CLOSE"/>
    <e v="#DIV/0!"/>
    <m/>
  </r>
  <r>
    <n v="1807"/>
    <x v="374"/>
    <x v="1"/>
    <x v="8"/>
    <s v="Y許仕明_x000a_C鄭嵎駿_x000a_E王文佑_x000a_J林振邦_x000a_K蕭建陸_x000a_T陳振遠"/>
    <s v="系統系"/>
    <s v="檢查機"/>
    <x v="1"/>
    <s v="20231106HF　TOM3 WI通信異常(통신이상).xlsx"/>
    <m/>
    <s v="2023/11/6　16:20 HF TOM3、 WI ー ACE間發生通訊異常，雖然進行TOM3、WI PC再起動有恢復，但幾分鐘後再發，連絡設技Network　Team。_x000a_16:30　於制御盤室内　實施HF-COLD-D1 HUB 再起動後恢復正常。_x000a_17:20    由於擔心再發，因此進行該HUB更換作業(GS908GT -&gt; AT-GS950/8)"/>
    <s v="1、推斷是HF COLD-D1 HUB 長期使用（10年）造成故障，於HF2 (2013/06)時設置，預定下次冷修(HF-4)更新。_x000a_2、該HUB的更換周期被設定為10年，原本預定是配合冷修進行更換，但由於冷修周期延長所以沒有更換。"/>
    <s v="1、定期更換老化HUB。_x000a_2、冷修周期從5年延長為7年，因此變更更換方針。依據既有方針在冷修第2回(10年)實施的更新計畫，利用定修工事的時間點以10年為一個周期來實施更換。_x000a__x000a_預防處置_x000a_1、確認其他產線HUB的設置年數，並訂出更新計畫。"/>
    <s v="初回"/>
    <n v="32"/>
    <n v="955.5"/>
    <n v="0"/>
    <s v="情報"/>
    <s v="情報"/>
    <s v="情報"/>
    <s v="情報"/>
    <s v="情報"/>
    <s v="情報"/>
    <s v="情報"/>
    <m/>
    <x v="1"/>
    <s v="-"/>
    <s v="-"/>
    <s v="-"/>
    <s v="-"/>
    <s v="-"/>
    <s v="-"/>
    <s v=""/>
    <s v="CLOSE"/>
    <e v="#DIV/0!"/>
    <m/>
  </r>
  <r>
    <n v="1808"/>
    <x v="375"/>
    <x v="1"/>
    <x v="11"/>
    <s v="Y許仕明_x000a_C鄭嵎駿_x000a_E王文佑_x000a_J林振邦_x000a_K蕭建陸"/>
    <s v="機械系"/>
    <s v="增速Roll"/>
    <x v="1"/>
    <s v="20231107FF　２Br増速＃1ロールシャフト折損.xlsx"/>
    <m/>
    <s v="01:00左右3交代巡檢時，發現2Br增速Roll#1沒有一直轉動，而是當玻璃進入時才會轉動，因此連絡設技。無法辨識Roll折損。(進行呼出 製造-&gt;電氣-&gt;機械)_x000a_02:20 設備人員抵達現場並進行確認 -&gt; 發現增速Roll #1的Shaft折損_x000a_※ 雖然增速Roll#1的Shaft折損且呈現驅動停止狀態，但因為軸承的關係當玻璃進入時Roll就會按照玻璃的速度轉動_x000a_02:30 設備人員移動現場備品及部品_x000a_03:30 製造&amp;設備商討，決定當天上午實施Carbon更換時進行作業_x000a_03:40 BR刮傷檢查時無異常。_x000a_09:30~10:30_x000a_10:35 實施Roll掃除及試運轉_x000a_10:40 試運轉。 BR刮傷檢查時無異常。_x000a_※確認過Gray品在DP先行研磨評價無異常後，處理LOT"/>
    <s v="■推定原因_x000a_FF4冷修之際將該Roll拆下後並再裝上時，減速機和Roll沒有對準中心位置，因此應力集中在Roll Shaft上造成Shaft折損。_x000a_[FF4冷修的整備履歷]_x000a_ ① 2022/11/21  FF4冷修中，為了確認初期DATA，所以確認了FF3生產中的Roll Pitch_x000a_ ② 2023/01/30  FF4冷修中，更換Roll的減速機(確認過Roll和減速機的中心位置)_x000a_ ③ 2023/02/27  FF4冷修中，為了實施段差Roll的R-加工，所以拆下後再裝上_x000a_確認過減速機對準的中心位置，由於跟之前的Roll Pitch資料不符，因此進行Roll Pitch再調整。之後，未再確認過跟減速機之間的中心位置。※Pitch再調整後，沒有考量到減速機偏離中心位置。_x000a_※其他問題點_x000a_該區間增速Roll驅動側的Shaft並未實施過如圖面所示之R加工。_x000a_定修工事確認2、3，結果發現驅動側Shaft沒有實施過如圖面所示之R加工。_x000a_(設技見解:圖面上雖有實施R2加工的記錄，但現物加工程度只有R1)"/>
    <s v="■短期對策_x000a_點檢1,2Br 增速#1, 2, 3 Roll的減速機Pitch &amp; R加工_x000a_點檢結果是１Br偏芯、R加工沒有問題。_x000a_雖然２Br＃2,3Roll沒有偏芯，但由於R加工異於圖面因此預定實施更換。_x000a_■長期對策_x000a_1、實施教育。針對Roll Pitch再調整時，務必進行跟減速機之間中心位置的再確認 (11/16 完成)_x000a_2、準備實施預備O-ring Roll R5加工，並於次回定修時更換增速#2,#3 Roll (次回定修工事時)_x000a_※因應R5加工實施圖面更新。（設技）"/>
    <s v="初回"/>
    <n v="0"/>
    <n v="0"/>
    <n v="0"/>
    <s v="情報"/>
    <s v="情報"/>
    <s v="情報"/>
    <s v="情報"/>
    <s v="情報"/>
    <s v="－"/>
    <s v="－"/>
    <m/>
    <x v="1"/>
    <s v="-"/>
    <s v="-"/>
    <s v="-"/>
    <s v="-"/>
    <s v="-"/>
    <s v="-"/>
    <s v=""/>
    <s v="CLOSE"/>
    <e v="#DIV/0!"/>
    <m/>
  </r>
  <r>
    <n v="1809"/>
    <x v="376"/>
    <x v="0"/>
    <x v="5"/>
    <s v="J林振邦_x000a_K蕭建陸_x000a_T陳振遠"/>
    <s v="機械系"/>
    <s v="切機"/>
    <x v="2"/>
    <s v="20231119ADTOFF　OFF7 KOBU 樂樂手主支架螺絲鬆脫異常.xlsx"/>
    <m/>
    <s v="22:20 三交代人員於一起休後上線生產,操作樂樂手投入約 10枚後,樂樂手走行發生異音、震動並有鐵件掉落到地面聲音，作業員立即停止作業並廣播股長到場確認。_x000a_22:28 股長到場確認後發現地面有斷裂螺絲，巡視樂樂手支架時,發現主支架與分支架連接固定螺絲四處其中有一處螺絲不見(掉落到地面)，其他兩處有鬆脫狀況。 (圖 1 ) _x000a_22:32 股長立即連絡事務所→ 事務所 呼出整備、機械_x000a_23:20 整備與機械人員現場確認，固定用的4顆螺絲已斷裂2顆，更換4顆全新高張力螺絲後於 00:00 修復完畢。_x000a_00:20 現場三交代進行設備清潔後，於 00:30 恢復生產。 "/>
    <s v="依據異常狀況推定，樂樂手主支架關節處①位置，因添加墊片關係接合處③④位置有縫隙，造成螺絲受力不平均進而導致斷裂。 (圖 2 ) _x000a_ ※墊片添加來源調查:2021年OFFNo.7 建設時,樂樂手為日本直接輸入，墊片是日本原廠就已經設置。(設技確認濟)_x000a_ ※墊片添加理由調查: 機械使用墊片進行樂樂手吸盤框架水平量測 ，結果皆小於2度，因此推測①位置添加墊片為水平調整用。"/>
    <s v="暫時對應 : 原本螺絲強度等級10.9更換為12.9 (參考詳細寫說明)。_x000a__x000a_永久對應 : _x000a_1. 添加墊片螺絲接合處，追加斜墊片填補縫隙，減少螺絲負荷。_x000a_2. 添加墊片處，焊接鐵片避免脫落並增加上下基座固定強度 。"/>
    <s v="初回"/>
    <n v="130"/>
    <n v="0"/>
    <n v="681"/>
    <s v="－"/>
    <s v="－"/>
    <s v="－"/>
    <s v="情報"/>
    <s v="情報"/>
    <s v="情報"/>
    <s v="情報"/>
    <m/>
    <x v="1"/>
    <s v="-"/>
    <s v="-"/>
    <s v="-"/>
    <s v="-"/>
    <s v="-"/>
    <s v="-"/>
    <s v=""/>
    <s v="CLOSE"/>
    <e v="#DIV/0!"/>
    <m/>
  </r>
  <r>
    <n v="1810"/>
    <x v="377"/>
    <x v="5"/>
    <x v="20"/>
    <s v="Y許仕明_x000a_C鄭嵎駿_x000a_E王文佑_x000a_J林振邦_x000a_K蕭建陸"/>
    <s v="機械系"/>
    <s v="本線HO開閉驅動用連結手臂"/>
    <x v="1"/>
    <s v="20231206 PF 本線HO開閉駆動用リンクアームの脱落異常.xlsx"/>
    <m/>
    <s v="13:42　常日班主任發現本線HO室附近傳出Air洩漏聲而急忙趕到現場。_x000a_　　　  在現場確認到下述狀態。_x000a_　　　  ・R側本線HO開閉用輔助CYL之配管(鋼管）破損造成Air洩漏。※參考寫真Sheet_x000a_　　　  ・R側本線HO開閉驅動用連結手臂從連接處脫落。 ※參考寫真Sheet_x000a_       ・電氣線槽部份破損。(內部纜線無損傷）_x000a_13:45　在本線HO開閉用PB上進行「開」操作，同時將本線HO開閉用輔助CYL的Air元閥執行「閉」。_x000a_13:47　連絡派遣員，同時依賴設技機械・電氣進行對應。_x000a_13:50　在Guillotine HO開始實施手切捨板。_x000a_13:55　設技抵達現場，實施LOTO後開始進行復歸作業。_x000a_15:40　設技復歸作業完成，實施試運轉。_x000a_16:00　本線板流再開_x000a_　　　　　 ※確認伺服馬達的尖峰負荷率為60~65％沒有問題。_x000a_16:37  採板再開_x000a_補充：16:00本線板流採板開始到16:37為止的時間為製造起因Loss。_x000a_而設備異常造成的Loss數量如下。_x000a_DT・・・135分　(13:45～16:00）_x000a_Loss數量・・・400㎡　_x000a_補充1：從異常發生前的欠點密度來試算Loss數量(400㎡/h)_x000a_補充2：異常發生中、先前時間帶為板厚規格NG水準(13:45~15:10/16:10～16:37) _x000a_　　　　　 ※LossDT60分"/>
    <s v="【推測連結手臂脫落的原因】_x000a_・連接連結手臂和連桿的固定螺帽因某種原因鬆動，造成連結手臂脫落。_x000a__x000a_【推測固定螺帽鬆脫原因】_x000a_・推測是沒有鎖緊。_x000a_※從脫落的螺帽確認到Nord-Lock 墊圈的咬痕和I Mark。※參考寫真Sheet_x000a_※也確認了左側連結手臂處，螺帽沒有鬆動。_x000a__x000a_【輔助CYL之配管及電氣線槽的破損原因】_x000a_連結手臂脫落狀態下，由於之後只靠左側連結手臂反覆執行10次左右的開閉動作，因此脫落的連結手臂干涉到_x000a_Air配管及線槽導致破損。※已確認過Video"/>
    <s v="&lt;緊急對應&gt;_x000a_・修復脫落的連結手臂處_x000a_・修復Air配管_x000a_・修復部分電氣纜線_x000a__x000a_＜恆久對應＞_x000a_與設技機械檢討中_x000a__x000a_預防處置_x000a_・每次工事日就確認固定處之I Mark。"/>
    <s v="初回"/>
    <n v="135"/>
    <n v="400"/>
    <n v="0"/>
    <s v="情報"/>
    <s v="情報"/>
    <s v="情報"/>
    <s v="情報"/>
    <s v="情報"/>
    <s v="－"/>
    <s v="－"/>
    <s v="ADT各窯無相同設備"/>
    <x v="1"/>
    <s v="-"/>
    <s v="-"/>
    <s v="-"/>
    <s v="-"/>
    <s v="-"/>
    <s v="-"/>
    <s v="CLOSE"/>
    <s v="CLOSE"/>
    <e v="#DIV/0!"/>
    <m/>
  </r>
  <r>
    <n v="1811"/>
    <x v="378"/>
    <x v="0"/>
    <x v="6"/>
    <s v="Y許仕明_x000a_C鄭嵎駿_x000a_E王文佑_x000a_J林振邦_x000a_K蕭建陸"/>
    <s v="機械系"/>
    <s v="2P BDS採板CV #22 ROLL"/>
    <x v="2"/>
    <s v="20231214 YF包裝2P 採板CV ROLL軸芯斷裂異常報告書(提出).xlsx"/>
    <m/>
    <s v="15:45 整備人員作業時聽到2P採板設備發出異音，進行2P切離停機確認，後續查看為2P採板CV#22 ROLL軸心斷裂(如圖片)，並聯絡設備技術人員!_x000a_15:50 機械人員進行確認，確定需進行ROLL更換，開始進行備品確認及更換準備作業!_x000a_16:25 三交代層別變更3、4P採板，同時間機械人員開始進行ROLL更換!_x000a_17:44 ROLL更換完成，整備進行相關設備擦拭及線上板流測試!_x000a_18:00 設備測試OK，恢復採板!_x000a_ ※#22 ROLL前回更換日期:2023/8/17"/>
    <s v="機械確認如下:_x000a_8/15工事日發現該ROLL軸心些微磨損，更換一本整備品ROLL(無R角處理)。_x000a_因該ROLL段差處強度不足，疾走疾停運轉狀況下，金屬疲勞，導致軸心扭斷。"/>
    <s v="ROLL更換(有R角處理)。_x000a__x000a_預防處置_x000a_1.利用工事日或可停機時，進行現場ROLL目視點檢  確認有無R角處理。_x000a_2.備品確認，無R角處理之ROLL進行淘汰報廢，不足備品進行新品製作。_x000a_3.購入R角規，人員再教育，確認ROLL時務必使用R角規確認R角5mm有無。"/>
    <s v="初回"/>
    <n v="7"/>
    <n v="174.77"/>
    <n v="0"/>
    <s v="情報"/>
    <s v="情報"/>
    <s v="情報"/>
    <s v="情報"/>
    <s v="情報"/>
    <s v="－"/>
    <s v="－"/>
    <m/>
    <x v="1"/>
    <s v="-"/>
    <s v="-"/>
    <s v="-"/>
    <s v="-"/>
    <s v="-"/>
    <s v="-"/>
    <s v=""/>
    <s v="CLOSE"/>
    <e v="#DIV/0!"/>
    <m/>
  </r>
  <r>
    <n v="1812"/>
    <x v="379"/>
    <x v="0"/>
    <x v="4"/>
    <s v="Y許仕明_x000a_C鄭嵎駿_x000a_E王文佑_x000a_J林振邦_x000a_K蕭建陸"/>
    <s v="檢查系"/>
    <s v="TOM"/>
    <x v="2"/>
    <s v="20231227EF　TOM3画處#01_12CH-BOX異常報告.xlsx"/>
    <m/>
    <s v="09:14 TOM PC異常警報發生，確認HMI畫面L側捨板隨即切替成F1。_x000a_09:17 電話聯絡推進課並依指示確認HOST警報為相機停止。_x000a_09:25 推進課人員抵達現場確認為畫處PC#1異常，先進行軟體和重開機無效。_x000a_09:48 畫處PC#1光纖卡LINK-2亮紅燈，12CH-BOX燈號點滅，重開仍無效。(相機端入力電源有)_x000a_09:50 更換預備的12CH-BOX後燈後恢復正常，重新光學軟體設定後測試正常。_x000a_10:27 產線恢復F9通常採板。"/>
    <s v="1. 右下③異常燈號判斷，加上確認相機電源指示燈是亮的，所以我們判斷是12CH-Box的網路通信模組故障。_x000a_2. 該批12CH-Box在2023年中(5/11)到貨，10/28工事日安裝，由於使用時間不長，有可能是新品組裝不良。_x000a_  ※12CH-Box序號_x000a_    異常品 S/N：5220768187_x000a_    交換品 S/N：5220653582 "/>
    <s v="(異常時對應)_x000a_1.畫處PC#1檢查軟體再啟動                         NG_x000a_2.畫處PC#1及12CH關機後再開 (約5分鐘後復發)  NG_x000a_3.光纖Cable重新插拔                                 NG_x000a_4. 12CH-Box光纖轉換器更換                        NG_x000a_5. 12CH-Box預備機交換                             OK_x000a_6. 光學的相機Scanrate + Shading實施           完了_x000a_7. 檢查軟體再啟動及動作確認                       OK_x000a_8. 欠點檢出畫像 &amp; PAM Trend 確認                OK_x000a__x000a_(線下的對應)_x000a_1. 12CH-Box預備機確認                            EF尚有1台_x000a_2. 故障品預計捆包後送修                           待_x000a__x000a_預防處置_x000a_1. 不用。 (因為是新品使用後故障，原因尚待釐清)_x000a_2. 本回12CH-Box因在ADT內為首發，他據點是否有類似案例需再與生技部諮詢。"/>
    <s v="初回"/>
    <n v="73"/>
    <n v="54.43"/>
    <n v="1767.4"/>
    <s v="情報"/>
    <s v="情報"/>
    <s v="情報"/>
    <s v="情報"/>
    <s v="情報"/>
    <s v="－"/>
    <s v="－"/>
    <m/>
    <x v="1"/>
    <s v="-"/>
    <s v="-"/>
    <s v="-"/>
    <s v="-"/>
    <s v="-"/>
    <s v="-"/>
    <s v=""/>
    <s v="CLOSE"/>
    <e v="#DIV/0!"/>
    <m/>
  </r>
  <r>
    <n v="1813"/>
    <x v="380"/>
    <x v="1"/>
    <x v="8"/>
    <s v="Y許仕明_x000a_C鄭嵎駿_x000a_E王文佑_x000a_J林振邦_x000a_K蕭建陸"/>
    <s v="機械系"/>
    <s v="本線 伸縮　SMAP L側"/>
    <x v="1"/>
    <s v="20240110HF　COLD 本線伸縮 SMAP CYL' 昇降 動作異常.xlsx"/>
    <s v="HF 本線SMAP L側動作異常之點檢確認【點檢確認區域：YF、CF、EF、JF、KF】.xlsx"/>
    <s v="05:31 玻璃在伸縮移動時，L側SMAP沒有正常下降並出現連續破裂。在本線HO進行捨板。_x000a_05:32 本線Ho捨板開始。_x000a_初期對應是調整CYL Air流量　→　沒有效果_x000a_連絡設技三交代。由於Loss增加，所以同時實施本線滾輪折的採板準備。_x000a_設技三交代抵達現場，判斷是SMAP電磁閥有問題，因此呼出設技機械，並進行電磁閥更換　→　沒有效果_x000a_06:40 機械抵達現場(收到連絡的時間 06:15)_x000a_06:46 使用L側耳折#1，手動廢棄耳部並進行積載。由於更換電磁閥後相同現象再發，因此機械再次確認原因_x000a_07:00 確認是SMAP上下CYL動作異常後，實施更換_x000a_08:00 作業完畢_x000a_※ 現象 : CYL動作時，因CYL活塞墊片磨損導致Air洩漏，使得SMAP無法上升到正常位置，並出現流動及振動的現象。"/>
    <s v="1. 長長期使用下導致活塞墊片磨損(建設以来至今沒有CYL更換履歷)_x000a__x000a__x000a__x000a__x000a__x000a_"/>
    <s v="1、以7年周期（１航海 冷修毎）實施定期更換，並將項目登錄到MTBF中管理。1/18 定修工事時更換R側CYL_x000a_※參考SMC　CYL壽命，以L/S400m/h的動作回數推估約可使用3年，但由於使用環境不同，所以依據這次的使用實績跟設技商討，決定以７年周期（１航海）實施更換。_x000a__x000a_※何謂 MTBF（平均故障間隔）_x000a_MTBF是指從生產設備正常稼働開始到下次故障為止的時間平均值依據MTBF來設定出適當的更換間隔。_x000a__x000a_預防處置：_x000a_1. 他窯也以7年周期（1航海 每次冷修）進行更換並實施MTBF管理。_x000a_　　DF預定在次回工事日(2024/2月)更換L/R側CYL。"/>
    <s v="初回"/>
    <n v="75"/>
    <n v="2213.5"/>
    <n v="0"/>
    <s v="情報"/>
    <s v="情報"/>
    <s v="情報"/>
    <s v="情報"/>
    <s v="情報"/>
    <s v="－"/>
    <s v="－"/>
    <s v="YF、CF、EF、JF、KF各窯自主點檢完成_x000a_確認濟時間_x000a_YF=2024/1/18_x000a_CF=2024/1/18_x000a_EF=2024/1/18_x000a_JF=2024/1/18_x000a_KF=2024/1/18"/>
    <x v="0"/>
    <s v="完了"/>
    <s v="完了"/>
    <s v="完了"/>
    <s v="完了"/>
    <s v="-"/>
    <s v="-"/>
    <s v="CLOSE"/>
    <s v="CLOSE"/>
    <e v="#DIV/0!"/>
    <m/>
  </r>
  <r>
    <n v="1814"/>
    <x v="381"/>
    <x v="5"/>
    <x v="18"/>
    <s v="Y許仕明_x000a_C鄭嵎駿_x000a_E王文佑_x000a_J林振邦_x000a_K蕭建陸"/>
    <s v="系統系"/>
    <s v="ACE"/>
    <x v="1"/>
    <s v="20240122 OF ACE停止による生産停止異常.xlsx"/>
    <m/>
    <s v="09:56 　ACE MCCTR出現Error。(自動恢復)_x000a_10:26　 發生同上述異常(自動恢復)_x000a__x000a_19:55   ACE通信異常（生存計數器異常）。但持續採板。_x000a_20:02   ACE通信異常（生存計數器異常）。同上。_x000a_20:16   ACE通信異常（生存計數器異常）這個時間點本線檢查機、切機停止動作。_x000a_20:20   製造三交代確認ACE。確認原本動作中的ACE#1呈現黒屏。_x000a_20:21   製造三交代啟動ACE#2。就算再次啟動本線檢查機執行檢查，HMI切出畫面並未顯示切出情報= _x000a_                           未被切出。(製造課長連絡→製造派遣員→設技電氣派遣員)_x000a_                           電氣技術課人員抵達現場確認。發現ACE#2有顯示DATA BASE ERROR(資料庫錯誤)。_x000a_20:40   電氣技術課人員進行ACE#2再起動。ACE沒有顯示Error。持續無法切出的狀態。_x000a_21:00   製造三交代實施MCPG#2→#1切替。沒有起色。_x000a_21:30   製造三交代開始進行J/C的準備。利用HMI執行Br引入部的 Job Data送信。J/C未執行。_x000a_　　　　　　(製造課長、製造派遣員、設技電氣派遣員抵達現場)_x000a_22:00   HMI顯示出切出情報，可以執行切出因此採板再開。_x000a__x000a_22:15　 採板開始後D/S品直接通過Br-END呈現採板不可。(1Br側)_x000a_22:30　 再次執行J/C，但HMI上的Job Data無法執行送信。(Data無法移至下一個Job)_x000a_00:10 　RMS再起動。之後執行J/C，1Br側J/C完成、2BrJ/C未完成(Job Data無法送信)_x000a_　　　　　　由於1Br側J/C完成因此以專門採板開始流動，但RB呈現無法採板的狀態。_x000a_　　　　　　再次執行J/C，但兩個Br皆無法進行Job Data送信。(Data無法移至下一個Job)_x000a_　　　　　　另一方面，跟上述對應同時進行的HMI畫面切出台切刀分配畫面→無法選擇_x000a_                          分配設定的WI Rank(ABCD)。_x000a_　　　　　　※連絡ATSC亀山さん，收到必須再次從PAM送出生産指示書的連絡。_x000a_　　　　　　　 送信後就能選擇平坦度，同時也能執行Job Data送信。(包含D/S品)_x000a__x000a_02:07　2Br J/C完成。雖然1Br Job Data送信完成但Local側呈現無法J/C的狀態。_x000a_　　　　　 確認過後發現11Pos的在荷Sensor為ON狀態(有在荷)，調整在荷Sensor閥值_x000a_　　　　　 完成J/C。_x000a_02:40　恢復正常，採板開始。_x000a__x000a_　　　　　　・MCCTR Error：呈現沒有從MCPG接收到計數值的狀態_x000a_　　　　　　　　　　　 對應：PG切替或ACE切替_x000a_　　　　　　・生存計數器異常：ACE⇔PLC間的接收異常"/>
    <s v="① ACE停止的原因_x000a_　　目前調查中，但推測是HDD異常。_x000a_　　※前回更換日為2022年7月13日。_x000a__x000a_② Job Data無法送信之原因_x000a_　　通常Job Data會從ACE寫入RMS。_x000a_　　(每次J/C＆ACE再起動時) 但由於這次ACE#1發生異常_x000a_        並停止，所以ACE#1内的Job Data在不完整的狀態下，_x000a_　　被放到RMS中保存了。推測是使用這個來啟動ACE#2，_x000a_        所以Job Data無法順利被送出。_x000a_　　※此內容包含ATSC亀山さん提出的見解。"/>
    <s v="■ MCCTR Error及ACE生存計數器出現異常時，_x000a_　　就算自動恢復了也要切替ACE進行對應。_x000a__x000a_預防處置：工事日實施ACE、RMS再起動及PAM生產指示書送信作業。"/>
    <s v="再發"/>
    <n v="376"/>
    <n v="10420.799999999999"/>
    <n v="0"/>
    <s v="情報"/>
    <s v="情報"/>
    <s v="情報"/>
    <s v="情報"/>
    <s v="情報"/>
    <s v="－"/>
    <s v="－"/>
    <m/>
    <x v="1"/>
    <s v="-"/>
    <s v="-"/>
    <s v="-"/>
    <s v="-"/>
    <s v="-"/>
    <s v="-"/>
    <s v=""/>
    <s v="CLOSE"/>
    <e v="#DIV/0!"/>
    <m/>
  </r>
  <r>
    <n v="1815"/>
    <x v="382"/>
    <x v="4"/>
    <x v="16"/>
    <s v="Y許仕明_x000a_C鄭嵎駿_x000a_E王文佑_x000a_J林振邦_x000a_K蕭建陸"/>
    <s v="機械系•電氣系"/>
    <s v="1Br紙捲機"/>
    <x v="1"/>
    <s v="20240127XF　1Br紙巻機サイクル運転停止異常.xlsx"/>
    <s v="XF 1Br紙巻機サイクル運転停止異常之現狀確認【點檢確認區域：YF、CF、EF、JF、KF】.xlsx"/>
    <s v="05:10_x000a_VTQ(外包)連絡1Br紙捲機的Cycle運轉突然停止。（沒有警報）_x000a_製品通過紙捲機途中，Cycle運轉突然OFF。連絡並依賴電氣三交代調查。_x000a_流動1set實施再現性Test，沒有問題。_x000a_由於想要使其再現以確認原因，所以在1Br連續流動卻突然再次出現Cycle OFF。_x000a_Main roll沒有轉動，段差roll上升到相當高的位置。_x000a_05:21_x000a_將1BrG8.5&amp;2BrG6 Touch切採板切替成2BrG6專門採板。_x000a_由於電氣三交代認為是Main roll的伺服驅動器有問題，所以更換成伺服驅動器備品。_x000a_雖然可以手動操作，但1Cycle運轉下Main roll沒有轉動。_x000a_電氣三交代判斷自己無法對應，因此呼出電氣常日班來進行對應。_x000a_將伺服驅動器恢復成原本異常時狀態並確認能否再現。_x000a_可以手動操作，1Cycle運轉也正常動作。_x000a_08:25 電氣常日班抵達現場前，切替為1BrG8.5&amp;2BrG6 Touch切採板確認是否再發。_x000a_08:33 由於Cycle運轉突然OFF（再現），所以切替為2BrG6專門採板。_x000a_10:25_x000a_電氣常日班調查結果是2F 平台處離合器的近接Sensor有問題，因此實施檢證。_x000a_當一施加振動Sensor就OFF，紙捲機的Cycle也OFF。_x000a_電氣常日班調節Sensor距離使其不會輕易OFF。_x000a_10:43 1BrG8.5&amp;2BrG6 Touch切採板開始。"/>
    <s v="■機械_x000a_離合器開啟時有晃動，應該是在振動時，離合器啟動確認Sensor出現觸點振動。_x000a_■電氣_x000a_離合器關閉之際，紙捲殘徑測定用雷射沒有射出，雖然已設定會發出紙捲少量警報（來到閥值以下60秒就發報），但這次因為觸點振動所以沒有出現警報。"/>
    <s v="■機械_x000a_預定確認鎖銷的狀態並進行調整，看能否降低離合器啟動時的晃動。→1/31調查下放棄調整間隙。_x000a_■電氣_x000a_．預定追加當自動運轉中選擇側紙捲離合器啟動確認Sensor關閉時，就會發出警報。(1Br、2Br)_x000a_．檢討是否更換成檢出距離更長的離合器啟動確認Sensor本体。(現在為5mm，檢討是否更換成14mm)"/>
    <s v="初回"/>
    <n v="11"/>
    <n v="525"/>
    <n v="0"/>
    <s v="要"/>
    <s v="要"/>
    <s v="要"/>
    <s v="要"/>
    <s v="要"/>
    <s v="－"/>
    <s v="－"/>
    <s v="SOFT修正"/>
    <x v="2"/>
    <s v="完了"/>
    <s v="未"/>
    <s v="完了"/>
    <s v="完了"/>
    <s v="-"/>
    <s v="-"/>
    <s v="CLOSE"/>
    <s v=""/>
    <n v="0.6"/>
    <m/>
  </r>
  <r>
    <n v="1816"/>
    <x v="383"/>
    <x v="5"/>
    <x v="20"/>
    <s v="Y許仕明_x000a_C鄭嵎駿_x000a_E王文佑_x000a_J林振邦_x000a_K蕭建陸_x000a_T陳振遠"/>
    <s v="機械系"/>
    <s v="#1ON切机"/>
    <x v="1"/>
    <s v="20240224 PF ON切り機切り台清掃用ブラシの脱落rev1.xlsx"/>
    <m/>
    <s v="9:27　在2Br GSD发生面内高亮度的异常警报。_x000a_　　      三交代技师确认了GSD报错的log画像(画像①)判断是异常情况、遂跟事务所人员联络。_x000a_10:10 事务所人员确认了GSD报错的log画像中的物品判断是ON切机清扫切台用的毛刷。_x000a_　　　　　确认#1ON切机时发现了4枚清扫用的毛刷中的1枚不见了。_x000a_　　　　　※指示整备去确认循环CV的磁石。_x000a_　　　　　 →磁石吸住了毛刷、无法再使用。(画像②）_x000a_10:15 停止G8.5DS品的切出、联系设计机械确认有无备品。_x000a_　　　　　→因没有备品、联络NF Cold担当者依赖借用ON切机的毛刷。(NF冷修中）_x000a_11:00　由NF ON切机借回毛刷后设计机械开始复归作业。_x000a_11:20  复归作业完了、实施试运转。(水平确认以及清扫切台）_x000a_Loss数量・・・5.65㎡(GSD处检出的G8.5基板×1枚）_x000a_补充：毛刷复归作业（10:35~12:15）是在HOT CSB交换作业中实施。_x000a__x000a_品质Gray范围…追溯检查中_x000a_补充：毛刷在脱落悬挂的状态下稼动设备进行生产时、基板T面有与毛刷接触悬念。"/>
    <s v="【清扫用毛刷脱落的推测原因】_x000a_・固定螺丝及螺母并未出现松弛。_x000a_・固定毛刷的螺丝头露出很少。_x000a_现场确认后的结果及综上所述判断为建设时的组装不良。(画像③)_x000a_※ADCH设计机械的见解"/>
    <s v="&lt;对应&gt;_x000a_・用从NF借用的毛刷进行复归。_x000a_・为了加强毛刷的固定、调整螺丝头的露出距离。_x000a_・拧紧螺帽。_x000a_　※对此次脱落位置以外的另外三处也实施调整。_x000a_＜永久对策＞_x000a_如上所述，推测是设备组装时的确认不良、因此实施每次工事日对固定部位状况进行确认。"/>
    <s v="初回"/>
    <n v="1"/>
    <n v="5.65"/>
    <n v="0"/>
    <s v="情報"/>
    <s v="情報"/>
    <s v="情報"/>
    <s v="情報"/>
    <s v="情報"/>
    <s v="情報"/>
    <s v="情報"/>
    <s v="ADT各窯無相同設備"/>
    <x v="1"/>
    <s v="-"/>
    <s v="-"/>
    <s v="-"/>
    <s v="-"/>
    <s v="-"/>
    <s v="-"/>
    <s v="CLOSE"/>
    <s v="CLOSE"/>
    <e v="#DIV/0!"/>
    <m/>
  </r>
  <r>
    <n v="1817"/>
    <x v="384"/>
    <x v="5"/>
    <x v="17"/>
    <s v="Y許仕明_x000a_C鄭嵎駿_x000a_E王文佑_x000a_J林振邦_x000a_K蕭建陸"/>
    <s v="機械系•電氣系"/>
    <s v="循環Conv'/滾輪式粉碎機"/>
    <x v="1"/>
    <s v="20240209 MF 循環CONV'異常件 r2.xlsx"/>
    <m/>
    <s v="2024/2/9_x000a_23:50 設置在本線HO的【循環CV停止表示燈】顯示異常。確認後發現循環CV全數停止_x000a_      (由於沒有發出異常警報和廣播，所以不清楚停掉的時間點)_x000a_23:54 啟動Guillotine開始廢棄。(循環＃6逆轉將碎玻璃排外)_x000a_2024/2/10_x000a_00:15 由於確認過循環CV沒有異常，因此將警報Reset再次啟動循環CV_x000a_(循環CV再啟動後，確認了循環CV#3・OK碎玻璃的動作和殘留碎玻璃→沒有問題)_x000a_※只確認循環#3，沒有確認其他CV的殘留碎玻璃就啟動CV_x000a_循環CV再啟動後，解除Guillotine。生產開始_x000a_00:31 循環滾輪式粉碎機發出異常警報。全循環CV停止_x000a_00:35 啟動Guillotine開始廢棄。(循環＃6逆轉將碎玻璃排外)_x000a_循環3CV和滾輪式粉碎機內堆積碎玻璃，無法執行再啟動。_x000a_循環3CV實施碎玻璃掃除(MF COLD 中班加班、MF HOT夜班支援)_x000a_02:50 循環１～３CV内的碎玻璃掃除完畢後，由於滾輪式粉碎機不動，所以將循環CV#3正轉排外並開始生產。_x000a_※ Guillotine稼動時間→①：2/9 23:50～2/10 00:15 (25分鐘)②：2/10 00:35～02:50 (135分鐘)_x000a_03:30~05:00 實施循環CV和滾輪式粉碎機周邊碎玻璃掃除_x000a_09:30~15:00 機械人員入場確認滾輪式粉碎機。由於沒有辦法作動所以進行更換"/>
    <s v="1、循環C/V稼動中停止_x000a_      推測是自動運轉模式中，停止鈕出問題。(調查中)_x000a_     ※如果在循環C/V啟動中按下停止鈕，就不會發出異常警報。_x000a_     僅顯示【循環C/V停止表示燈】_x000a_2、很長一段時間沒有注意到循環C/V已停止_x000a_      循環C/V停止時，只有設置在本線H/O的【循環C/V停止表示燈】亮燈。_x000a_     由於沒有發出異常警報，所以作業者未能及時意識到循環C/V異常。_x000a_3、滾輪式粉碎機過負荷停止_x000a_      i.拆解滾輪式粉碎機確認後，發現滾輪式粉碎機裡面堆滿相當多碎玻璃。滾輪之間變寬無法轉動。_x000a_       參照【寫真】Sheet_x000a_    ⅱ.第1回異常所殘留的碎玻璃一口氣投入到粉碎機，超出粉碎機處理能力，造成過負荷而停止。"/>
    <s v="【暫定對策】_x000a_1、循環C/V停止→原因不明，電氣調查中_x000a_    1.循環No7的停止鈕異常(推定)→更換按鈕(2/13)_x000a_       ※3月工事日預定點檢循環C/V停止鈕_x000a_    2.追加循環C/V停止警報(2/13)ｰT/P警報顯示和語音警報_x000a_2、滾輪式粉碎機過負荷停止_x000a_     1. 將有異常的滾輪式粉碎機進行備品更換(防止再發)-2/10_x000a_     2. 針對3交代實施循環C/V異常復歸後確認項目和點檢方法之再教育ｰ2/10_x000a_【永久對策】_x000a_1、循環C/V稼動中，若是因停止鈕造成停止的話會將其改成發出警報"/>
    <s v="初回"/>
    <n v="156"/>
    <n v="4759"/>
    <n v="0"/>
    <s v="情報"/>
    <s v="情報"/>
    <s v="情報"/>
    <s v="情報"/>
    <s v="情報"/>
    <s v="－"/>
    <s v="－"/>
    <m/>
    <x v="1"/>
    <s v="-"/>
    <s v="-"/>
    <s v="-"/>
    <s v="-"/>
    <s v="-"/>
    <s v="-"/>
    <s v=""/>
    <s v="CLOSE"/>
    <e v="#DIV/0!"/>
    <m/>
  </r>
  <r>
    <n v="1818"/>
    <x v="385"/>
    <x v="1"/>
    <x v="8"/>
    <s v="C鄭嵎駿_x000a_E王文佑_x000a_J林振邦_x000a_K蕭建陸_x000a_T陳振遠"/>
    <s v="機械系"/>
    <s v="2BR 反轉機 1B"/>
    <x v="1"/>
    <s v="20240305HF　反転機1B 動作異常.xlsx"/>
    <m/>
    <s v="03/03_x000a_21:50~ 反轉機1B 動作停止 (LOSS :15分)_x000a_21:50 反轉機1B 吸取置中玻璃往CV側移動中停止(T軸警報)_x000a_22:10 設技使用操作盤進行原點復歸後，恢復正常（異常時T軸扭力 : Max 210）_x000a_※ 異常時警報_x000a_① Collection Detection + Over Current (T軸)同時發生 : R/B衝擊檢測&amp;Servo Amp異常時發生_x000a_② Servo Tracking Error (4328) (T軸) : 減速器orServo Amp異常時發生_x000a_03/04_x000a_09:00 板厚J/C中，判斷因長期使用導致Servo AMP故障而進行更換_x000a_  ※運轉中沒有異音、振動（運轉中扭力值：60~80）_x000a_03/05_x000a_01:56~  反轉機1B 異常再發 (Loss : 24分)_x000a_01:56 反轉機1B 再次停止，因此呼出電氣三交代 (T軸警報)_x000a_02:00 雖然使用R/B操作盒進行原點復歸，但沒有作動所以切替到1Br生產　（扭力確認　 T軸扭力：210）_x000a_03:20 設技D/T入場，進行R/B確認_x000a_04:30  拆除R/B T軸馬達確認滑輪有無鬆脫_x000a_06:40  滑輪拆除中確認到軸承破損和滑輪内側磨損，因此決定更換R, B, T軸U-Arm組件_x000a_08:30  從LF的R/B拆下U-Arm來進行更換_x000a_10:40  更換後，實施Teaching_x000a_11:52  整備完畢後，2Br開始生產"/>
    <s v="長期使用(15年)導致R/B U-Arm Shaft側軸承破損_x000a__x000a__x000a__x000a__x000a_※R/B廢油分析未發現異常。"/>
    <s v="更換反轉機 1B的R, B, T軸 U-Arm（3/5）_x000a__x000a_預防處置：_x000a_１、依序更換反轉機的U-Arm　　　　　　　　　　　　　　　　　　　　　　　24年2Q中實施_x000a_1A/2B : 4月、2A : 5月工事日預定進行整備_x000a_※由於反轉機異常時會導致Loss產生，因此依序進行更換。_x000a_※由於R/B本体已停產，所以從LF取得7個閒置品 _x000a_能否取得新品U-Arm目前跟業者確認中_x000a_２、檢討MTBF周期並新增為新規管理項目　　　　　　　　　　　　　　　3/8～運用_x000a_(Moving時間5年内更新U-Arm)_x000a_※根據此回異常實績設定為５年内_x000a_※何謂MTBF（平均故障間隔）_x000a_MTBF是指從生產設備正常稼働開始到下次故障為止的時間平均值，依據MTBF來設定出適當的更換間隔。_x000a__x000a_預防處置：_x000a_※AFK設備方針_x000a_1、各窯採板/反轉機在Moving Time5年内進行更換。（予防保全）_x000a_2、由於關係到生產Loss，所以針對反轉機、Main採板機依別紙：AFK R/B保全方針項目實施對應。_x000a_3、Main採板R/B以外則為事後保全（變更到予備Pos進行對應）。"/>
    <s v="初回"/>
    <n v="39"/>
    <n v="0"/>
    <n v="1232"/>
    <s v="－"/>
    <s v="情報"/>
    <s v="情報"/>
    <s v="情報"/>
    <s v="情報"/>
    <s v="情報"/>
    <s v="－"/>
    <m/>
    <x v="1"/>
    <s v="-"/>
    <s v="-"/>
    <s v="-"/>
    <s v="-"/>
    <s v="-"/>
    <s v="-"/>
    <s v=""/>
    <s v="CLOSE"/>
    <e v="#DIV/0!"/>
    <m/>
  </r>
  <r>
    <n v="1819"/>
    <x v="386"/>
    <x v="0"/>
    <x v="5"/>
    <s v="T陳振遠"/>
    <s v="電氣系"/>
    <s v="OFFNo.7 切機設備"/>
    <x v="2"/>
    <s v="20240320ADTOFF OFFNo.7 Y切機走行皮帶斷裂故障異常報告（Rev.8 ).xlsx"/>
    <m/>
    <s v="22:35 現場人員進行Y4切刀更換後，需進行切刀原點校正，將Y切機手動模式移動至切台中央位置，立即聽到有異音，切刀原點校正結束後，無法進行Y切機走行復歸，也無警報。_x000a_22:40 股長確認Y切機設備，發現Y切機走行驅動馬達皮帶斷裂，立即聯絡主任。(圖1)_x000a_23:28 整備主任請機械主任呼出機械人員入場對應異常。_x000a_23:50 整備主任到場，00:11機械人員入場。_x000a_01:11 機械人員更換Y切機走行驅動馬達皮帶完畢,整備進行Y切機走行原點復歸。_x000a_01:35 切割1枚G5 Kobu確認Y切機，入刀出刀位置正常，交付現場生產。"/>
    <s v="1、Y切機走行驅動皮帶斷裂(2023.04.25更換，使用10個月)_x000a_2、設備技術調查結果 :_x000a_　　機械調查 : 檢視皮帶外觀無其他異常裂痕與粉末。_x000a_        電氣調查 : 進行切刀原點校正動作soft確認_x000a_①設備未停止就直接切替手動停止模式。_x000a_②PP模式(A點到B點)，中途停止輸入走行指令。_x000a_以上動作OFF#7設定皆為急停止，OFF#4則是通常減速停止。_x000a_目前推測發生原因為Y切機走行soft的停止模式為急停止，導致皮帶的負荷增加造成斷裂。"/>
    <s v="1、更換Y切機走行驅動馬達皮帶。(3/21更換濟)_x000a_2、禁止設備未停止就直接切替手動停止模式。_x000a_    切機移動操作從PP移動暫時改為JOG移動。"/>
    <s v="初回"/>
    <n v="180"/>
    <n v="3.89"/>
    <n v="386"/>
    <s v="情報"/>
    <s v="情報"/>
    <s v="情報"/>
    <s v="情報"/>
    <s v="情報"/>
    <s v="情報"/>
    <s v="要"/>
    <s v="永久對策：_x000a_OFF#7外部停止訊號由急停止→通常減速停止(同OFF#4)_x000a_預計5/E 前soft 測試修改_x000a_OFF7 外部停止訊號為急停止0.2秒_x000a_要修改同OFF4通常減速停止1.0秒，_x000a_目前修改依賴書提出中，待電氣回復。(4/25)                                                                 5/23   移載伺服加減速SOFT修改測試完成     (急停止 修正 通常減速停止)                                                                                                                                                                                                                                  "/>
    <x v="1"/>
    <s v="-"/>
    <s v="-"/>
    <s v="-"/>
    <s v="-"/>
    <s v="-"/>
    <s v="完了"/>
    <s v="CLOSE"/>
    <s v="CLOSE"/>
    <n v="1"/>
    <s v="5/23   移載伺服加減速SOFT修改測試完成                                  (急停止 修正 通常減速停止)   "/>
  </r>
  <r>
    <n v="1820"/>
    <x v="387"/>
    <x v="0"/>
    <x v="4"/>
    <s v="Y許仕明_x000a_C鄭嵎駿_x000a_E王文佑_x000a_J林振邦_x000a_K蕭建陸_x000a_T陳振遠"/>
    <s v="機械系"/>
    <s v="1Br 板揃＃2"/>
    <x v="2"/>
    <s v="20240322 EF窯 1Br 板揃＃2 東側(左側) 氣壓缸漏氣異常.xlsx"/>
    <m/>
    <s v="15:40 ~ 16:08 BCP板齊作動異常 警報多回。異常期間,人員有聽到左側板齊作動時,有AIR洩漏的聲音。_x000a_16:10 暫時將Air風量(4MPa上升至4.5MPa)調整 + BCP板齊押時間(1s-&gt;1.2s)調整對應後無再發。_x000a_16:50  為避免週末期間影響生產，討論後決定進行預防性更換。_x000a_17:10  機械 到場進行氣壓缸新品更換，期間1Br 停機作業,2Br持續採板。_x000a_17:50  新品更換完成，1Br採板開始。"/>
    <s v="板揃＃2於EF3導入至今，氣壓缸沒有更換過(約8~9年)"/>
    <s v="更換氣壓缸新品對應_x000a__x000a_機械 見解：_x000a_一般氣壓缸漏氣後，仍可持續運作一段時間_x000a_如同3/22 16:10將風量上升4.5MPa後無再發_x000a_因此氣壓缸若有漏氣聲時，可停機時再更換即可_x000a_(備註：氣壓缸從外觀點檢無法判斷是否漏氣)"/>
    <s v="初回"/>
    <n v="40"/>
    <n v="618"/>
    <n v="0"/>
    <s v="情報"/>
    <s v="情報"/>
    <s v="情報"/>
    <s v="情報"/>
    <s v="情報"/>
    <s v="情報"/>
    <s v="情報"/>
    <m/>
    <x v="1"/>
    <s v="-"/>
    <s v="-"/>
    <s v="-"/>
    <s v="-"/>
    <s v="-"/>
    <s v="-"/>
    <s v=""/>
    <s v="CLOSE"/>
    <e v="#DIV/0!"/>
    <m/>
  </r>
  <r>
    <n v="1821"/>
    <x v="388"/>
    <x v="0"/>
    <x v="0"/>
    <s v="C鄭嵎駿_x000a_E王文佑_x000a_J林振邦_x000a_K蕭建陸"/>
    <s v="電氣系"/>
    <s v="2BR 6P ROBOT"/>
    <x v="2"/>
    <s v="20240325 JF-2BR 6P ROBOT 吸著延遲導致異常報告書(中日).xlsx"/>
    <s v="JF 2BR 6P ROBOT 吸著延遲導致異常之現狀確認【點檢確認區域：CF、EF、JF、KF、TAS】.xlsx"/>
    <s v="20:47  2BR#3紙捲出口發生堆疊造成洗淨機重故障停止，立即切替G8專採手動排除洗淨線玻璃後恢復生產_x000a_21:27  洗淨線重故障警報再發，玻璃異常停留BUFFER出口造成，切替1BR-G8專採_x000a_              試板流OK回復G11/G8 T切採板_x000a_22:26  洗淨線重故障警報再發，玻璃異常停留BUFFER出口造成，切替1BR-G8專採。_x000a_              手動排除洗淨線玻璃後，22:50試板流OK恢復G11/G8 T切採板，刮傷檢查OK_x000a_23:28  預防6P吸著延遲導致異常再發，提早切替G11/G8 3:1 採板_x000a_              期間異常排除捨板G11*45 KOBU*31"/>
    <s v="1、因6P吸著延遲導致異常，吸著時間由原本20.9變慢到23.9秒。_x000a_2、針對6P  4號壓力表進行更換，更換時發現內有積水。並點檢1、2、3，發現2號也有積水現象，電氣也進行電子壓力表更換。_x000a_3、追查發現AIR 來源是CA， 2023/5月CA乾燥機異常發生(已修復)，推測異常時的水氣殘留在管內造成異常。"/>
    <s v="1、每月定期進行現場AIR入口洩水器排水。(無水氣)_x000a_2、每日確認吸著完成時間秒數。(有無超過23秒)。_x000a_3、請電氣追加警報，待警報發生預先更換電子壓力表。_x000a_4、評估將CA管路改回DA管路。(只有G11新設設備皆CA管路)"/>
    <s v="初回"/>
    <n v="161"/>
    <n v="560.47"/>
    <n v="0"/>
    <s v="－"/>
    <s v="要"/>
    <s v="要"/>
    <s v="要"/>
    <s v="要"/>
    <s v="要"/>
    <s v="－"/>
    <s v="ADT各窯自主點檢"/>
    <x v="1"/>
    <s v="完了"/>
    <s v="完了"/>
    <s v="完了"/>
    <s v="完了"/>
    <s v="完了"/>
    <s v="-"/>
    <s v="CLOSE"/>
    <s v="CLOSE"/>
    <n v="1"/>
    <m/>
  </r>
  <r>
    <n v="1822"/>
    <x v="389"/>
    <x v="0"/>
    <x v="6"/>
    <s v="Y許仕明_x000a_C鄭嵎駿_x000a_E王文佑_x000a_J林振邦_x000a_K蕭建陸"/>
    <s v="機械系"/>
    <s v="Guillotine"/>
    <x v="2"/>
    <s v="20240403 YF Guillotine Hammer Roll驅動皮帶脫落異常報告（Rev.8 ).xlsx"/>
    <s v="20240403 YF Guillotine Hammer Roll驅動皮帶脫落之皮帶尺寸規格、皮帶更換頻度、張力器壓力表頭確認.xlsx"/>
    <s v="07:58 發生4級地震，Guillotine運轉捨板_x000a_09:00 因應玻璃厚度調整上下鐵ROLL間距_x000a_09:10 玻璃開始卡在鐵ROLL處_x000a_09:15 Hammer Roll停止(確認馬達仍運轉中，連絡機械點檢皮帶，發現皮帶脫落進行復歸)_x000a_09:30 皮帶復歸後運轉無異常，Guillotine使用開始"/>
    <s v="1、推測皮帶張力不足導致鬆脫。_x000a_1/17因皮帶龜裂進行更換，由於皮帶只使用63天(2023/11/15更換)，_x000a_懷疑張力過大導致壽命縮短，調降皮帶張力器壓力(0.25Mpa→0.2Mpa)_x000a_當下確認皮帶張力沒問題，當日工事日運轉使用無異常。_x000a_可能是皮帶使用一段時間後變鬆，在壓力調降的情況下張力不足，_x000a_加上玻璃變厚造成Hammer Roll運轉負荷變大導致皮帶鬆脫。"/>
    <s v="1、皮帶張力器的壓力回復到0.25Mpa進行使用_x000a_皮帶更換後於下回工事日運轉前實施點檢確認張力状況。"/>
    <s v="初回"/>
    <n v="15"/>
    <n v="0"/>
    <n v="0"/>
    <s v="要"/>
    <s v="要"/>
    <s v="要"/>
    <s v="要"/>
    <s v="要"/>
    <s v="－"/>
    <s v="－"/>
    <s v="ADT各窯自主點檢"/>
    <x v="0"/>
    <s v="完了"/>
    <s v="完了"/>
    <s v="完了"/>
    <s v="完了"/>
    <s v="-"/>
    <s v="-"/>
    <s v="CLOSE"/>
    <s v="CLOSE"/>
    <n v="1"/>
    <m/>
  </r>
  <r>
    <n v="1823"/>
    <x v="390"/>
    <x v="0"/>
    <x v="3"/>
    <s v="Y許仕明_x000a_C鄭嵎駿_x000a_E王文佑_x000a_J林振邦_x000a_K蕭建陸"/>
    <s v="檢查系"/>
    <s v="WI"/>
    <x v="2"/>
    <s v="20240412CF　WI検査機カメラ電源故障異常報告書.xlsx"/>
    <m/>
    <s v="10:40 WI光量異常警報，連絡事務所、推進課，WI切替為僅表示。_x000a_10:50 人員抵達現場確認WI相機#1~#8波形為0。_x000a_10:55 將WI照明台車拖出進行各部點檢時發現 SP01的相機電源Box上面有一電源指示燈熄滅。_x000a_11:00 進行相機電源更換並送電測試，電源指示燈正常，將照明台車推回定位。_x000a_11:35 確認各相機、LED檢出波形正常，產線恢復正常生產。 "/>
    <s v="1、CF WI自2013年立上使用至今約11年_x000a_2、從下圖來看，保護蓋上方有燻黑痕跡，但目視檢查各部位基板未發現有燒損情況，可能是高溫產生。 (有濃厚的燒焦味)_x000a_3、利用備品的電源模組交換，+15V電源模組更換後可正常送電。"/>
    <s v="1、更換WI相機電源供應器 → 異常排除_x000a_2、確認相機波形             → 正常表示_x000a_3、確認相機電源備品        → 共 4台_x000a_     ※YF 新品 ＊1台、ZF遊休品 ＊3台_x000a__x000a_預防處置：_x000a_1、電源內部的電源模組型號如下，目前台灣有代理商可購買。(廠牌: Cosel)_x000a_2、由於電源模組壽命初估約10年，以ADT現行皆已超限使用，我們將先諮詢生技部這方面建議之後再考慮是否全部更換。"/>
    <s v="初回"/>
    <n v="2.5"/>
    <n v="22.9"/>
    <n v="1517.4"/>
    <s v="情報"/>
    <s v="情報"/>
    <s v="情報"/>
    <s v="情報"/>
    <s v="情報"/>
    <s v="－"/>
    <s v="－"/>
    <m/>
    <x v="1"/>
    <s v="-"/>
    <s v="-"/>
    <s v="-"/>
    <s v="-"/>
    <s v="-"/>
    <s v="-"/>
    <s v=""/>
    <s v="CLOSE"/>
    <e v="#DIV/0!"/>
    <m/>
  </r>
  <r>
    <n v="1824"/>
    <x v="391"/>
    <x v="5"/>
    <x v="20"/>
    <s v="C鄭嵎駿_x000a_E王文佑_x000a_J林振邦_x000a_K蕭建陸_x000a_T陳振遠"/>
    <s v="電氣系"/>
    <s v="1Br 12Pos採板R/B"/>
    <x v="1"/>
    <s v="20240418 PF 1Br 13Pos CC-LINK異常rev1.xlsx"/>
    <m/>
    <s v="10:59 13Pos發生CC-LINK異常。_x000a_　　　　　補充：Robot將G11玻璃基板積載到PL時出現異常停止。_x000a_11:02 三交代確認異常内容後，判斷復歸耗時，因此改成RE側切出G8.5DS品。_x000a_　　      補充：由於12Pos進行Robot更換工事無法使用，所以進行G8.5 DS品的切出作業。_x000a_11:10 依賴設技電氣支援。_x000a_11:19 11Pos開始進行全數採板測試_x000a_　        補充：完板TACT≒37.8sec (L/S324m/h)　_x000a_　　　　　11Pos採板Robot最快TACT為17.1sec(速度100%＋放置速度『高速』）_x000a_11:40 設技電氣到場。(由於OF工事日，所以從第一工場移動過來）_x000a_11:45 11Pos全部位採板開始。_x000a_　        補充：仕上時由於Robot TACT太慢，因此在Br-HO廢棄1枚完板並執行強制PL完了。_x000a_13:10 設技電氣作業完畢，復歸。_x000a_13:18 實施採板測試。(結果OK)_x000a_13:26 11Pos、13Pos實施部位層別採板。_x000a_【Loss集計】_x000a_①G11廢棄Loss數量：131㎡　_x000a_②DS品採板造成的注文Loss數量：286㎡(G8.5 ×64枚切出）_x000a_※G11採板機會損失時間：43分鐘_x000a_Loss數量合計(①＋②)　417㎡"/>
    <s v="【推測原因】_x000a_・CC-LINK異常發生原因_x000a_　Robot中繼BOX内端子壓接處斷線造成CC-LINK異常。_x000a_　※請參照分頁『斷線狀況畫像』。_x000a__x000a_・推測端子部斷線原因_x000a_　自動線槽中纜線確實以束帶固定，由於從這邊到中繼BOX之間的纜線也有間隙，因此推測不是Robot旋回動作拉扯到纜線造成，而是建設時配線施工不良導致斷線。"/>
    <s v="【對應】_x000a_修復斷線處_x000a__x000a_【再發防止對策】_x000a_在下次工事日後點檢各Pos該位置狀況及Robot Hand中繼BOX。"/>
    <s v="初回"/>
    <n v="3"/>
    <n v="131"/>
    <n v="417"/>
    <s v="－"/>
    <s v="情報"/>
    <s v="情報"/>
    <s v="情報"/>
    <s v="情報"/>
    <s v="情報"/>
    <s v="－"/>
    <s v="由於懷疑是初期施工不良的關係，因此不需要橫展開。"/>
    <x v="1"/>
    <s v="-"/>
    <s v="-"/>
    <s v="-"/>
    <s v="-"/>
    <s v="-"/>
    <s v="-"/>
    <s v="CLOSE"/>
    <s v="CLOSE"/>
    <e v="#DIV/0!"/>
    <m/>
  </r>
  <r>
    <n v="1825"/>
    <x v="392"/>
    <x v="5"/>
    <x v="20"/>
    <s v="Y許仕明_x000a_C鄭嵎駿_x000a_E王文佑_x000a_J林振邦_x000a_K蕭建陸_x000a_T陳振遠"/>
    <s v="機械系"/>
    <s v="1Br BB_PG"/>
    <x v="1"/>
    <s v="20240513 PF 1BR BBPG カップリング破損異常rev0.xlsx"/>
    <m/>
    <s v="07:48 现场音声警报1BR BB-LINE 异常，警报履历BB PG速度异常_x000a_  补充说明：当BB设定速度与实际BB速度之间存在误差达到&quot;10m/h&quot;时，将触发警报功能。　　　_x000a_07:49 三交代现场确认引入板齐 &amp; 1BR 纵折未作动_x000a_07:50 切替2BR G8.5 专採，1BR 停止採板_x000a_08:15 事务所现场确认发现BB 速度 0m/h，Traking 在板厚计处Sensor(BA63) _x000a_　　※停止流动(请参考TP照片）_x000a_　    补充：BB PG 联轴器确认没有问题 _x000a_08:25 联络电气_x000a_08:30 电气软体确认发现BB 速度 0m/h_x000a_          补充：BB 速度没有数据传输，怀疑PG 本体异常_x000a_08:45 对BB PG 上方 Chanberm 进行移除进行确认，发现BB PG 联轴器断裂_x000a_　　 补充：由于从第一次确认的位置无法观察到BBPG侧轴的旋转，导致了错误的判断。_x000a_08:50 联络机械_x000a_09:10 机械对BB PG 联轴器进行新品更换_x000a_09:15 板流测试OK_x000a_09:17 1BR 恢复採板_x000a__x000a_【Loss集计】_x000a_①G11廃棄ロスLoss数量：212.31㎡　_x000a_②DS品採板による注文Loss数量：610.34㎡(G8.5 ×164枚切り出し）_x000a_Loss数量合计(①＋②)　822.65㎡_x000a__x000a_【其他问题】_x000a_为了安全起见，请确认跟踪是否有偏差。_x000a_结果：没有问题。"/>
    <s v="【推测原因】_x000a_・BB PG 联轴器断裂原因_x000a_BB PG 与轴承对芯不良，造成联轴器产生裂纹导致断裂_x000a_・BB PG 与轴承对芯不良原因_x000a_怀疑建设时施工不良"/>
    <s v="对BB PG 进行新品更换_x000a__x000a_【再发防止对策】_x000a_下回工事日机械对现场全数PG 联轴器进行更换"/>
    <s v="初回"/>
    <n v="7"/>
    <n v="212.31"/>
    <n v="610.34"/>
    <s v="情報"/>
    <s v="情報"/>
    <s v="情報"/>
    <s v="情報"/>
    <s v="情報"/>
    <s v="－"/>
    <s v="－"/>
    <s v="COLD 横展开_x000a_※需要共享故障发生时的现象和应对方法。"/>
    <x v="1"/>
    <s v="-"/>
    <s v="-"/>
    <s v="-"/>
    <s v="-"/>
    <s v="-"/>
    <s v="-"/>
    <s v="CLOSE"/>
    <s v="CLOSE"/>
    <e v="#DIV/0!"/>
    <m/>
  </r>
  <r>
    <n v="1826"/>
    <x v="393"/>
    <x v="0"/>
    <x v="6"/>
    <s v="Y許仕明_x000a_C鄭嵎駿_x000a_E王文佑_x000a_J林振邦_x000a_K蕭建陸"/>
    <s v="機械系"/>
    <s v="MCPG"/>
    <x v="1"/>
    <s v="20240516 YF MCPG#1波型異常報告（Rev.8 ) (中日).xlsx"/>
    <m/>
    <s v="5/16_x000a_11點左右，電氣實施定期PG波形點檢，發現MCPG#1 波形異常。(圖一)_x000a_*類似2023 三月YF 出現MCPG#2異常導致的ACE增速異常的波形。_x000a_11:20 將MCPG#1 ROLL往内側移動測試，波形再測仍出現異常。_x000a_11:40 為預防設備異常，實施MCPG#1→#2切替。(MCPG待次回工事日拆下點檢)_x000a__x000a_6/12_x000a_設技將MCPG#1拆下點檢發現MCPG ROTARY ENCODER中心軸承已出現空隙，轉動有微異音產生。(圖二)_x000a_實施新品交換、MCPG Casing改良品安裝(圖三)，波形測定無異常。"/>
    <s v="發生原因不明、機械推測可能如下_x000a_前回在2023/7/3實施 MCPG#1 ROTARY ENCODER更換，_x000a_由於MCPG Casing干涉造成Set Bolt鎖付困難，_x000a_當時雖然因為有特別注意聯軸器對芯及Set Bolt鎖付，_x000a_但有可能因聯軸器Set Bolt施力產生側向力擠推造成些許偏芯，_x000a_長時間運轉造成ROTARY ENCODER損壞。"/>
    <s v="1、MCPG#1 ROTARY ENCODER馬達新品更換。_x000a_2、MCPG Casing改良品安裝，持續觀察。_x000a_安裝及Casing改良品參照附件一"/>
    <s v="再發"/>
    <n v="0"/>
    <n v="0"/>
    <n v="0"/>
    <s v="情報"/>
    <s v="情報"/>
    <s v="情報"/>
    <s v="情報"/>
    <s v="情報"/>
    <s v="－"/>
    <s v="－"/>
    <s v="預防處置_x000a_MCPG ROTARY ENCODER更換時使用Casing改良品安裝"/>
    <x v="1"/>
    <s v="-"/>
    <s v="-"/>
    <s v="-"/>
    <s v="-"/>
    <s v="-"/>
    <s v="-"/>
    <s v="CLOSE"/>
    <s v="CLOSE"/>
    <e v="#DIV/0!"/>
    <m/>
  </r>
  <r>
    <n v="1827"/>
    <x v="394"/>
    <x v="5"/>
    <x v="18"/>
    <s v="Y許仕明_x000a_C鄭嵎駿_x000a_E王文佑_x000a_J林振邦_x000a_K蕭建陸_x000a_T陳振遠"/>
    <s v="系統系"/>
    <s v="Tom3畫像處理#7PC"/>
    <x v="1"/>
    <s v="20240525 OF窯画像処理#7通信異常.xlsx"/>
    <m/>
    <s v="06:52 Tom3畫像處理#7PC發生通訊異常。 補充：切換為L側G11、R側G8.5(DS品)採板_x000a_07:00 無法自動復歸，以手動復歸也無法執行檢查。_x000a_07:20 再次啟動畫處#7PC也NG。_x000a_07:30 將畫處#7PC的C,D槽之HDD更換為予備品也NG，所以恢復回原HDD_x000a_08:40 更換OF的予備PC(HDD替換為予備品)也NG。恢復回原PC。(HDD使用予備品)_x000a_　　　　　補充：在畫處#7畫面HOST連結OK、識別PC連結OK、檢查狀態停止。沒有脈衝計數的狀態_x000a_09:30 替換為NF予備PC也NG。恢復回原狀。補充：C，D槽使用從OF拆下的部品)_x000a_10:00 12CH BOX和畫處#7PC的通訊指示燈沒有閃爍，所以也無法替換NF予備PC內部的通訊基板和OF的PC內部通訊基板。_x000a_　　　　　補充：在畫處#7畫面HOST連結OK、識別PC連結OK、檢查狀態停止。沒有脈衝計數的狀態_x000a_10:20 一更換完12CH BOX那一側光纖通訊纜線的連接插頭後，12CH BOX單邊的光纖通訊指示燈即開始閃爍並呈現檢查狀態，但由於紅色帶狀欠點顯示未消失，因此判斷是光纖通訊纜線異常所以進行更換。_x000a_　　　　　補充：在畫處#7畫面HOST連結OK、識別PC連結OK、檢查狀態停止。沒有脈衝計數的狀態_x000a_10:30 使用予備通訊纜線直接連結12CH BOX和畫處#7PC的通訊纜線也NG_x000a_　　　　　補充：在畫處#7畫面HOST連結OK、識別PC連結OK、檢查狀態停止。沒有脈衝計數的狀態_x000a_10:32　重新啟動12CH BOX及畫處#7PC後即可通訊並開始檢查。_x000a_　　　　　補充：在畫處#7畫面HOST連結OK、識別PC連結OK、檢查狀態為檢查中，有出現脈衝計數"/>
    <s v="・推測由於更換設備，僅重新啟動畫處#7PC就無法識別12CH BOX。"/>
    <s v="・檢討今後針對更換機器引發相同狀況時，將關閉12CH BOX的電源並進行Reset。"/>
    <s v="初回"/>
    <n v="220"/>
    <n v="1.679"/>
    <n v="0"/>
    <s v="情報"/>
    <s v="情報"/>
    <s v="情報"/>
    <s v="情報"/>
    <s v="情報"/>
    <s v="情報"/>
    <s v="情報"/>
    <m/>
    <x v="1"/>
    <s v="-"/>
    <s v="-"/>
    <s v="-"/>
    <s v="-"/>
    <s v="-"/>
    <s v="-"/>
    <s v=""/>
    <s v="CLOSE"/>
    <e v="#DIV/0!"/>
    <m/>
  </r>
  <r>
    <n v="1828"/>
    <x v="395"/>
    <x v="0"/>
    <x v="0"/>
    <s v="Y許仕明_x000a_C鄭嵎駿_x000a_E王文佑_x000a_J林振邦_x000a_K蕭建陸"/>
    <s v="機械系"/>
    <s v="JF-2BR H/O"/>
    <x v="2"/>
    <s v="20240527 JF 2BR HO蹴上 GATE 支撐軸承破損異常報告書(中日).xlsx"/>
    <s v="JF 2BR HO蹴上 GATE 支撐軸承破損之現狀確認【點檢確認區域：YF、CF、EF、JF、KF】.xlsx"/>
    <s v="5/27 22:00 三交股長巡檢聽到2BR H/P有異音，確認後發現2BR H/O蹴上 GATE 支撐軸承損壞_x000a_    22:11 連絡事務所回報異常情況_x000a_    22:24 聯絡機械呼出對應_x000a_    23:00 機械2員及整備人員到場進行軸承更換_x000a_    23:50 軸承更換完了，進行ROLL擦拭清潔及板流測試_x000a_5/28 00:15 2BR恢復採板_x000a_異常期間無LOSS。"/>
    <s v="推測通常損壞可能原因有6項(附件1)，但現況確認, 皆無較相符的狀況發生，仍無法有效𨤳清此回異常真因。"/>
    <s v="1、目視點檢：定常巡檢時列為重點項目，作動情況與異音確認。_x000a_2、停機點檢：每年2回年度修繕、每3個月或BR定修工事。"/>
    <s v="初回"/>
    <n v="135"/>
    <n v="0"/>
    <n v="0"/>
    <s v="要"/>
    <s v="要"/>
    <s v="要"/>
    <s v="要"/>
    <s v="要"/>
    <s v="－"/>
    <s v="－"/>
    <s v="YF、CF、EF、JF、KF各窯自主點檢完成_x000a_確認濟時間_x000a_YF=2024/6/6_x000a_CF=1BR 2024/5/16、2BR 2024/5/23_x000a_EF=2024/5/29_x000a_JF=2024/6/6_x000a_KF=2024/5/29"/>
    <x v="0"/>
    <s v="完了"/>
    <s v="完了"/>
    <s v="完了"/>
    <s v="完了"/>
    <s v="-"/>
    <s v="-"/>
    <s v="CLOSE"/>
    <s v="CLOSE"/>
    <n v="1"/>
    <m/>
  </r>
  <r>
    <n v="1829"/>
    <x v="395"/>
    <x v="1"/>
    <x v="13"/>
    <s v="Y許仕明_x000a_C鄭嵎駿_x000a_E王文佑_x000a_J林振邦_x000a_K蕭建陸_x000a_T陳振遠"/>
    <s v="電氣系"/>
    <s v="洗浄機"/>
    <x v="1"/>
    <s v="20240527 IF 1Br洗浄機停止異常(세정기정지이상).xlsx"/>
    <m/>
    <s v=" 24/5/27 13:34 Buffer重故障警報響後、洗淨機就停止了。（Loss5.76分）_x000a_1BR(G8.5) → 2BR(G6) 切替_x000a_洗淨機T/P無法操作 → 呼出設備技術電氣TEAM_x000a_確認結果、PLC CPU Error Lamp閃爍、無CPU Error履歴→ 推測是PLC base、CPU問題。_x000a_13:50 PLC進行RESET後、Line稼動、1Br G8.5 1SET 流動測試時、基板在洗淨機出口板齊處破裂。_x000a_14:30　雖然有進行流動測試、但基板在洗淨機出口板齊處破裂。_x000a_15:00 變更檢査前板齊的補正值後 (2mm →7mm)後、流動測試OK，進行2BR(G6) → 1BR(G8.5)切替、採板再開。_x000a_16:02  進行PLC base、CPU、Power supply更換作業。_x000a_※因為發生原因不明、且有再發的可能性,所以與設技電氣Team討論後,決議進行更換。1BR(G8.5) → 2BR(G6)切替。_x000a_16:25 PLC更換後、再次進行T/P設定及原點Setting。_x000a_16:50 1Br G8.5 1SET測試時、基板在洗淨機出口板齊處破裂，檢査前板齊原點位置DATA調整。_x000a_18:10 1Br G8.5 1SET 測試時、在Barcode前板齊處發生破裂、出現Barcode Error（Loss5.76分），變更Barcode前板齊原點的位置DATA。_x000a_※PLC更換後、無法做好原點Setting、偶而會在板齊處發生破裂。_x000a_　　15：00　因為PLC Reset後、採板沒有問題了、為了掌握原因,花了一點時間。_x000a_18:20 2BR(G6) → 1BR(G8.5) 切替、採板再開。"/>
    <s v="1、推測是PLC  Base、CPU的問題。_x000a_2、在PLC更換後的原點位置調整上,花了一些時間。（Loss増加要因）_x000a_※並不清楚PLC更換時的風險。"/>
    <s v="1、PLC Base、 CPU, Power supply更換→  預計會請廠商調查拆下來的PLC Base &amp; CPU。_x000a_2、針對更換PLC時會有的風險進行教育，為了能確認PLC更換後的原點位置,會畫上記號，為了能確認T/P設定値、會進行畫面備份。_x000a__x000a_設技見解_x000a_韓國三菱電氣:無支援該業務,所以無法對應。（原因不明）_x000a_今後,由於PLC發生故障的頻度不高, 會做為基本事後保全進行對應。"/>
    <s v="初回"/>
    <n v="11.52"/>
    <n v="338.94"/>
    <n v="0"/>
    <s v="情報"/>
    <s v="情報"/>
    <s v="情報"/>
    <s v="情報"/>
    <s v="情報"/>
    <s v="情報"/>
    <s v="情報"/>
    <s v="實施情報共有"/>
    <x v="1"/>
    <s v="-"/>
    <s v="-"/>
    <s v="-"/>
    <s v="-"/>
    <s v="-"/>
    <s v="-"/>
    <s v="CLOSE"/>
    <s v="CLOSE"/>
    <e v="#DIV/0!"/>
    <m/>
  </r>
  <r>
    <n v="1830"/>
    <x v="396"/>
    <x v="0"/>
    <x v="4"/>
    <s v="Y許仕明_x000a_C鄭嵎駿_x000a_E王文佑_x000a_J林振邦_x000a_K蕭建陸"/>
    <s v="機械系"/>
    <s v="OK Tank 震盪器基座"/>
    <x v="2"/>
    <s v="20240602 EF窯 OK Tank 震盪器基座龜裂.xlsx"/>
    <s v="EF OK Tank 震盪器基座龜裂之現狀確認【點檢確認區域：YF、CF、EF、JF、KF】.xlsx"/>
    <s v="6/2_x000a_08:30 ~ 15:00 超薄板0.15t採板期間板裂多回，期間大量捨板。_x000a_13:40 資材聯絡製造 OK Tank振盪器使用中停止，三交代股長進行Reset後恢復。_x000a_15:00  發現OK Tank震盪器基座龜裂(圖1)，立即聯絡 事務所。_x000a_15:30  聯絡假日 機械 進行現物確認。_x000a_15:30  切替NG Tank管路使用,進行碎玻璃回收作業。_x000a_6/3_x000a_09:00~16:00 設備技術進行震盪器基座拆卸(圖2)及龜裂處強化修補完成(圖3圖4)由ZF拆下的基座,轉為預備品(圖5)。_x000a_6/4_x000a_09:00~14:00 設備技術進行震盪器基座復歸作業完成。_x000a_14:00 製造人員以震盪出力30%(圖6)測試碎玻璃回收作業,狀況正常。_x000a_14:30 OK TANK碎玻璃回收作業開始。"/>
    <s v="初判可能因為 0.15T薄板較輕，導致原本設定出力(30%)的震盪效果不好，可能因調大震盪器出力(50%)所致。"/>
    <s v="基座兩側強化補強，震盪出力固定設定在30%。_x000a__x000a_預防處置：震盪出力設定,最高設定至30%。"/>
    <s v="初回"/>
    <n v="0"/>
    <n v="0"/>
    <n v="0"/>
    <s v="要"/>
    <s v="要"/>
    <s v="要"/>
    <s v="要"/>
    <s v="要"/>
    <s v="－"/>
    <s v="－"/>
    <s v="YF、CF、EF、JF、KF各窯自主點檢完成_x000a_確認濟時間_x000a_YF=2024/6/４_x000a_CF=2024/６/４_x000a_EF=2024/６/４_x000a_JF=2024/6/４_x000a_KF=2024/６/３"/>
    <x v="0"/>
    <s v="完了"/>
    <s v="完了"/>
    <s v="完了"/>
    <s v="完了"/>
    <s v="-"/>
    <s v="-"/>
    <s v="CLOSE"/>
    <s v="CLOSE"/>
    <n v="1"/>
    <m/>
  </r>
  <r>
    <n v="1831"/>
    <x v="397"/>
    <x v="0"/>
    <x v="3"/>
    <s v="Y許仕明_x000a_C鄭嵎駿_x000a_E王文佑_x000a_J林振邦_x000a_K蕭建陸"/>
    <s v="電氣系"/>
    <s v="1BR H/O"/>
    <x v="2"/>
    <s v="20240608 CF窯1BR Hopper 阻塞異常.xlsx"/>
    <m/>
    <s v="6/8_x000a_13:00 三交代股長現場巡檢發現1BR H/O堆積大量碎玻璃，確認是循環#1、2停止運轉造成的(無警報、無異常履歷)，有呼出整備協助對應。_x000a_15:20 整備人員到場，進行G/T排外作業。_x000a_15:30 循環#1碎玻璃清掃，持續G/T捨板。_x000a_22:00 循環#1碎玻璃清掃完了，持續G/T捨板，本線H/O GATE碎玻璃掃除。_x000a_23:00 G/T解除。_x000a_6/12 因電氣人員測試警報作動無異常，故生推課有再協助針對發生的真因，再進行製造作業過程進行相關作業回推的確認，確認發生原因推論如下：_x000a_6/7 18:08-19:06_x000a_06/06~工事日後~06/07間，因Open Lehr破裂多回，導致本線HOPPER鐵板碎玻璃堆積太高，快接觸到ROLL的情況，故人員進行掃除作業，掃除當下，線上零縱切玻璃剛好持續捨板，造成循環#4阻塞異常。當時股長確認循環#3、4、7停止運轉，故開始進行阻塞的碎玻璃清除，清除後。股長當下確認循環C/V#3、4、7有確實回復運轉。因現場又持續發生Open Lehr破裂異常，故先至現場排除破裂異常後，並確認循環的制御盤畫面，全線的循環均有CPU狀態後，隨即引入採板作業。當下並未再確認CPU狀態下的循環C/V#1、2是否有回復運轉。_x000a_※推論當時的循環C/V#1、2，在06/07的循環#4阻塞異常發生時，C/V就已經是停止的狀態了。是在該CPU的連動狀態下，C/V實際沒有運轉並不會發生警報的通知。"/>
    <s v="&lt;人的面&gt;_x000a_三交代股長對於循環C/V設備的理解的不足，不知道CPU模式的状態三交代股長對於循環C/V設備的理解的不足，不知道CPU模式的状態。_x000a_&lt;物的面&gt;_x000a_CPU模式的状態，CV即使停止，異常警報也不會觸發或留下履歷。_x000a_&lt;管理的面&gt;_x000a_沒有制訂管理循環C/V進行作業或異常排除後，進行全線C/V稼動確認體制。"/>
    <s v="&lt;人的面&gt;_x000a_對於循環C/V的、『制御的結構和操作方法』『異常的種類』、『異常時的對應方法』對課內全員實施再教育。_x000a_&lt;物的面&gt;_x000a_在CPU狀態下停止時，要有音聲警報及警報履歷產生_x000a_①在CPU狀態下停止時發報_x000a_②停止中旋扭轉CPU時發報(循環C/V停止中，循環控制面板原本手動模式→轉至CPU模式時發出音聲警報履歷)_x000a_&lt;管理的面&gt;_x000a_循環C/V的作業或異常排除結束後、對循環的各設備再次確認的體制(標準書追加)。"/>
    <s v="初回"/>
    <n v="400"/>
    <n v="4985.8599999999997"/>
    <n v="0"/>
    <s v="要"/>
    <s v="要"/>
    <s v="要"/>
    <s v="要"/>
    <s v="要"/>
    <s v="－"/>
    <s v="－"/>
    <s v="實施情報共有。實施ADT各個窯爐統一的對策依賴。"/>
    <x v="0"/>
    <s v="完了"/>
    <s v="未"/>
    <s v="完了"/>
    <s v="完了"/>
    <s v="-"/>
    <s v="-"/>
    <s v="CLOSE"/>
    <s v=""/>
    <n v="0.8"/>
    <m/>
  </r>
  <r>
    <n v="1832"/>
    <x v="398"/>
    <x v="0"/>
    <x v="3"/>
    <s v="Y許仕明_x000a_C鄭嵎駿_x000a_E王文佑_x000a_J林振邦_x000a_K蕭建陸"/>
    <s v="機械系"/>
    <s v="本線 Hopper"/>
    <x v="2"/>
    <s v="20240614 CF窯本線 Hopper 油壓缸漏油異常.xlsx"/>
    <m/>
    <s v="14:00 整備聯絡本線下方有漏油現象(1樓循環NO.3的地面上有油漬滲出的情形)，故進行G/T排外捨板，進行本線增速ROLL下方碎玻璃掃除，讓機械人員針對漏油現象進行點檢，確認後，發現油壓缸的軸心有漏油，油封有些許外漏。故進行油壓缸更換。_x000a_18:09 機械人員進行本線HOPPER油壓缸更換完成。_x000a_18:40 本線ROLL擦拭周圍5S完成。"/>
    <s v="&lt;人的面&gt;_x000a_人員巡檢時，就有即時發現漏油情況，並無人員MISS情況。_x000a_&lt;物的面&gt;_x000a_C/V下方有堆積碎玻璃，可能入侵油壓缸軸心油封或H/O的作動干涉。_x000a_&lt;管理的面&gt;_x000a_最近2回的漏油都約使用1.5年，而且都是漏油的位置也一樣。疑似HOT 因失透異物欠點增多，導致板裂不安定，H/O作動次數變多，造成壽命縮短。"/>
    <s v="&lt;人的面&gt; 對策不用。_x000a_&lt;物的面&gt; 防止碎玻璃的Cover再加強防護 →預計7月工事日。_x000a_&lt;管理的面&gt;_x000a_油壓缸軸心的油封狀況點檢 →修繕計畫半年1回。_x000a_油壓缸規格仕樣指定軸受強化型 →ATSC確認中。_x000a_軸受強化型更換前 →定期每年更換1回。"/>
    <s v="再發"/>
    <n v="250"/>
    <n v="5943.96"/>
    <n v="0"/>
    <s v="情報"/>
    <s v="情報"/>
    <s v="情報"/>
    <s v="情報"/>
    <s v="情報"/>
    <s v="－"/>
    <s v="－"/>
    <s v="實施情報共有"/>
    <x v="1"/>
    <s v="-"/>
    <s v="-"/>
    <s v="-"/>
    <s v="-"/>
    <s v="-"/>
    <s v="-"/>
    <s v="CLOSE"/>
    <s v="CLOSE"/>
    <e v="#DIV/0!"/>
    <m/>
  </r>
  <r>
    <n v="1833"/>
    <x v="399"/>
    <x v="6"/>
    <x v="21"/>
    <m/>
    <m/>
    <m/>
    <x v="3"/>
    <m/>
    <m/>
    <m/>
    <m/>
    <m/>
    <m/>
    <m/>
    <m/>
    <m/>
    <m/>
    <m/>
    <m/>
    <m/>
    <m/>
    <m/>
    <m/>
    <m/>
    <x v="3"/>
    <m/>
    <m/>
    <m/>
    <m/>
    <m/>
    <m/>
    <m/>
    <m/>
    <e v="#DIV/0!"/>
    <m/>
  </r>
  <r>
    <n v="1834"/>
    <x v="399"/>
    <x v="6"/>
    <x v="21"/>
    <m/>
    <m/>
    <m/>
    <x v="3"/>
    <m/>
    <m/>
    <m/>
    <m/>
    <m/>
    <m/>
    <m/>
    <m/>
    <m/>
    <m/>
    <m/>
    <m/>
    <m/>
    <m/>
    <m/>
    <m/>
    <m/>
    <x v="3"/>
    <m/>
    <m/>
    <m/>
    <m/>
    <m/>
    <m/>
    <m/>
    <m/>
    <e v="#DIV/0!"/>
    <m/>
  </r>
  <r>
    <n v="1835"/>
    <x v="399"/>
    <x v="6"/>
    <x v="21"/>
    <m/>
    <m/>
    <m/>
    <x v="3"/>
    <m/>
    <m/>
    <m/>
    <m/>
    <m/>
    <m/>
    <m/>
    <m/>
    <m/>
    <m/>
    <m/>
    <m/>
    <m/>
    <m/>
    <m/>
    <m/>
    <m/>
    <x v="3"/>
    <m/>
    <m/>
    <m/>
    <m/>
    <m/>
    <m/>
    <m/>
    <m/>
    <e v="#DIV/0!"/>
    <m/>
  </r>
  <r>
    <n v="1836"/>
    <x v="399"/>
    <x v="6"/>
    <x v="21"/>
    <m/>
    <m/>
    <m/>
    <x v="3"/>
    <m/>
    <m/>
    <m/>
    <m/>
    <m/>
    <m/>
    <m/>
    <m/>
    <m/>
    <m/>
    <m/>
    <m/>
    <m/>
    <m/>
    <m/>
    <m/>
    <m/>
    <x v="3"/>
    <m/>
    <m/>
    <m/>
    <m/>
    <m/>
    <m/>
    <m/>
    <m/>
    <e v="#DIV/0!"/>
    <m/>
  </r>
  <r>
    <n v="1837"/>
    <x v="399"/>
    <x v="6"/>
    <x v="21"/>
    <m/>
    <m/>
    <m/>
    <x v="3"/>
    <m/>
    <m/>
    <m/>
    <m/>
    <m/>
    <m/>
    <m/>
    <m/>
    <m/>
    <m/>
    <m/>
    <m/>
    <m/>
    <m/>
    <m/>
    <m/>
    <m/>
    <x v="3"/>
    <m/>
    <m/>
    <m/>
    <m/>
    <m/>
    <m/>
    <m/>
    <m/>
    <e v="#DIV/0!"/>
    <m/>
  </r>
  <r>
    <n v="1838"/>
    <x v="399"/>
    <x v="6"/>
    <x v="21"/>
    <m/>
    <m/>
    <m/>
    <x v="3"/>
    <m/>
    <m/>
    <m/>
    <m/>
    <m/>
    <m/>
    <m/>
    <m/>
    <m/>
    <m/>
    <m/>
    <m/>
    <m/>
    <m/>
    <m/>
    <m/>
    <m/>
    <x v="3"/>
    <m/>
    <m/>
    <m/>
    <m/>
    <m/>
    <m/>
    <m/>
    <m/>
    <e v="#DIV/0!"/>
    <m/>
  </r>
  <r>
    <n v="1839"/>
    <x v="399"/>
    <x v="6"/>
    <x v="21"/>
    <m/>
    <m/>
    <m/>
    <x v="3"/>
    <m/>
    <m/>
    <m/>
    <m/>
    <m/>
    <m/>
    <m/>
    <m/>
    <m/>
    <m/>
    <m/>
    <m/>
    <m/>
    <m/>
    <m/>
    <m/>
    <m/>
    <x v="3"/>
    <m/>
    <m/>
    <m/>
    <m/>
    <m/>
    <m/>
    <m/>
    <m/>
    <e v="#DIV/0!"/>
    <m/>
  </r>
  <r>
    <n v="1840"/>
    <x v="399"/>
    <x v="6"/>
    <x v="21"/>
    <m/>
    <m/>
    <m/>
    <x v="3"/>
    <m/>
    <m/>
    <m/>
    <m/>
    <m/>
    <m/>
    <m/>
    <m/>
    <m/>
    <m/>
    <m/>
    <m/>
    <m/>
    <m/>
    <m/>
    <m/>
    <m/>
    <x v="3"/>
    <m/>
    <m/>
    <m/>
    <m/>
    <m/>
    <m/>
    <m/>
    <m/>
    <e v="#DIV/0!"/>
    <m/>
  </r>
  <r>
    <n v="1841"/>
    <x v="399"/>
    <x v="6"/>
    <x v="21"/>
    <m/>
    <m/>
    <m/>
    <x v="3"/>
    <m/>
    <m/>
    <m/>
    <m/>
    <m/>
    <m/>
    <m/>
    <m/>
    <m/>
    <m/>
    <m/>
    <m/>
    <m/>
    <m/>
    <m/>
    <m/>
    <m/>
    <x v="3"/>
    <m/>
    <m/>
    <m/>
    <m/>
    <m/>
    <m/>
    <m/>
    <m/>
    <e v="#DIV/0!"/>
    <m/>
  </r>
  <r>
    <n v="1842"/>
    <x v="399"/>
    <x v="6"/>
    <x v="21"/>
    <m/>
    <m/>
    <m/>
    <x v="3"/>
    <m/>
    <m/>
    <m/>
    <m/>
    <m/>
    <m/>
    <m/>
    <m/>
    <m/>
    <m/>
    <m/>
    <m/>
    <m/>
    <m/>
    <m/>
    <m/>
    <m/>
    <x v="3"/>
    <m/>
    <m/>
    <m/>
    <m/>
    <m/>
    <m/>
    <m/>
    <m/>
    <e v="#DIV/0!"/>
    <m/>
  </r>
  <r>
    <n v="1843"/>
    <x v="399"/>
    <x v="6"/>
    <x v="21"/>
    <m/>
    <m/>
    <m/>
    <x v="3"/>
    <m/>
    <m/>
    <m/>
    <m/>
    <m/>
    <m/>
    <m/>
    <m/>
    <m/>
    <m/>
    <m/>
    <m/>
    <m/>
    <m/>
    <m/>
    <m/>
    <m/>
    <x v="3"/>
    <m/>
    <m/>
    <m/>
    <m/>
    <m/>
    <m/>
    <m/>
    <m/>
    <e v="#DIV/0!"/>
    <m/>
  </r>
  <r>
    <n v="1844"/>
    <x v="399"/>
    <x v="6"/>
    <x v="21"/>
    <m/>
    <m/>
    <m/>
    <x v="3"/>
    <m/>
    <m/>
    <m/>
    <m/>
    <m/>
    <m/>
    <m/>
    <m/>
    <m/>
    <m/>
    <m/>
    <m/>
    <m/>
    <m/>
    <m/>
    <m/>
    <m/>
    <x v="3"/>
    <m/>
    <m/>
    <m/>
    <m/>
    <m/>
    <m/>
    <m/>
    <m/>
    <e v="#DIV/0!"/>
    <m/>
  </r>
  <r>
    <n v="1845"/>
    <x v="399"/>
    <x v="6"/>
    <x v="21"/>
    <m/>
    <m/>
    <m/>
    <x v="3"/>
    <m/>
    <m/>
    <m/>
    <m/>
    <m/>
    <m/>
    <m/>
    <m/>
    <m/>
    <m/>
    <m/>
    <m/>
    <m/>
    <m/>
    <m/>
    <m/>
    <m/>
    <x v="3"/>
    <m/>
    <m/>
    <m/>
    <m/>
    <m/>
    <m/>
    <m/>
    <m/>
    <e v="#DIV/0!"/>
    <m/>
  </r>
  <r>
    <n v="1846"/>
    <x v="399"/>
    <x v="6"/>
    <x v="21"/>
    <m/>
    <m/>
    <m/>
    <x v="3"/>
    <m/>
    <m/>
    <m/>
    <m/>
    <m/>
    <m/>
    <m/>
    <m/>
    <m/>
    <m/>
    <m/>
    <m/>
    <m/>
    <m/>
    <m/>
    <m/>
    <m/>
    <x v="3"/>
    <m/>
    <m/>
    <m/>
    <m/>
    <m/>
    <m/>
    <m/>
    <m/>
    <e v="#DIV/0!"/>
    <m/>
  </r>
  <r>
    <n v="1847"/>
    <x v="399"/>
    <x v="6"/>
    <x v="21"/>
    <m/>
    <m/>
    <m/>
    <x v="3"/>
    <m/>
    <m/>
    <m/>
    <m/>
    <m/>
    <m/>
    <m/>
    <m/>
    <m/>
    <m/>
    <m/>
    <m/>
    <m/>
    <m/>
    <m/>
    <m/>
    <m/>
    <x v="3"/>
    <m/>
    <m/>
    <m/>
    <m/>
    <m/>
    <m/>
    <m/>
    <m/>
    <e v="#DIV/0!"/>
    <m/>
  </r>
  <r>
    <n v="1848"/>
    <x v="399"/>
    <x v="6"/>
    <x v="21"/>
    <m/>
    <m/>
    <m/>
    <x v="3"/>
    <m/>
    <m/>
    <m/>
    <m/>
    <m/>
    <m/>
    <m/>
    <m/>
    <m/>
    <m/>
    <m/>
    <m/>
    <m/>
    <m/>
    <m/>
    <m/>
    <m/>
    <x v="3"/>
    <m/>
    <m/>
    <m/>
    <m/>
    <m/>
    <m/>
    <m/>
    <m/>
    <e v="#DIV/0!"/>
    <m/>
  </r>
  <r>
    <n v="1849"/>
    <x v="399"/>
    <x v="6"/>
    <x v="21"/>
    <m/>
    <m/>
    <m/>
    <x v="3"/>
    <m/>
    <m/>
    <m/>
    <m/>
    <m/>
    <m/>
    <m/>
    <m/>
    <m/>
    <m/>
    <m/>
    <m/>
    <m/>
    <m/>
    <m/>
    <m/>
    <m/>
    <x v="3"/>
    <m/>
    <m/>
    <m/>
    <m/>
    <m/>
    <m/>
    <m/>
    <m/>
    <e v="#DIV/0!"/>
    <m/>
  </r>
  <r>
    <n v="1850"/>
    <x v="399"/>
    <x v="6"/>
    <x v="21"/>
    <m/>
    <m/>
    <m/>
    <x v="3"/>
    <m/>
    <m/>
    <m/>
    <m/>
    <m/>
    <m/>
    <m/>
    <m/>
    <m/>
    <m/>
    <m/>
    <m/>
    <m/>
    <m/>
    <m/>
    <m/>
    <m/>
    <x v="3"/>
    <m/>
    <m/>
    <m/>
    <m/>
    <m/>
    <m/>
    <m/>
    <m/>
    <e v="#DIV/0!"/>
    <m/>
  </r>
  <r>
    <n v="1851"/>
    <x v="399"/>
    <x v="6"/>
    <x v="21"/>
    <m/>
    <m/>
    <m/>
    <x v="3"/>
    <m/>
    <m/>
    <m/>
    <m/>
    <m/>
    <m/>
    <m/>
    <m/>
    <m/>
    <m/>
    <m/>
    <m/>
    <m/>
    <m/>
    <m/>
    <m/>
    <m/>
    <x v="3"/>
    <m/>
    <m/>
    <m/>
    <m/>
    <m/>
    <m/>
    <m/>
    <m/>
    <e v="#DIV/0!"/>
    <m/>
  </r>
  <r>
    <n v="1852"/>
    <x v="399"/>
    <x v="6"/>
    <x v="21"/>
    <m/>
    <m/>
    <m/>
    <x v="3"/>
    <m/>
    <m/>
    <m/>
    <m/>
    <m/>
    <m/>
    <m/>
    <m/>
    <m/>
    <m/>
    <m/>
    <m/>
    <m/>
    <m/>
    <m/>
    <m/>
    <m/>
    <x v="3"/>
    <m/>
    <m/>
    <m/>
    <m/>
    <m/>
    <m/>
    <m/>
    <m/>
    <e v="#DIV/0!"/>
    <m/>
  </r>
  <r>
    <n v="1853"/>
    <x v="399"/>
    <x v="6"/>
    <x v="21"/>
    <m/>
    <m/>
    <m/>
    <x v="3"/>
    <m/>
    <m/>
    <m/>
    <m/>
    <m/>
    <m/>
    <m/>
    <m/>
    <m/>
    <m/>
    <m/>
    <m/>
    <m/>
    <m/>
    <m/>
    <m/>
    <m/>
    <x v="3"/>
    <m/>
    <m/>
    <m/>
    <m/>
    <m/>
    <m/>
    <m/>
    <m/>
    <e v="#DIV/0!"/>
    <m/>
  </r>
  <r>
    <n v="1854"/>
    <x v="399"/>
    <x v="6"/>
    <x v="21"/>
    <m/>
    <m/>
    <m/>
    <x v="3"/>
    <m/>
    <m/>
    <m/>
    <m/>
    <m/>
    <m/>
    <m/>
    <m/>
    <m/>
    <m/>
    <m/>
    <m/>
    <m/>
    <m/>
    <m/>
    <m/>
    <m/>
    <x v="3"/>
    <m/>
    <m/>
    <m/>
    <m/>
    <m/>
    <m/>
    <m/>
    <m/>
    <e v="#DIV/0!"/>
    <m/>
  </r>
  <r>
    <n v="1855"/>
    <x v="399"/>
    <x v="6"/>
    <x v="21"/>
    <m/>
    <m/>
    <m/>
    <x v="3"/>
    <m/>
    <m/>
    <m/>
    <m/>
    <m/>
    <m/>
    <m/>
    <m/>
    <m/>
    <m/>
    <m/>
    <m/>
    <m/>
    <m/>
    <m/>
    <m/>
    <m/>
    <x v="3"/>
    <m/>
    <m/>
    <m/>
    <m/>
    <m/>
    <m/>
    <m/>
    <m/>
    <e v="#DIV/0!"/>
    <m/>
  </r>
  <r>
    <n v="1856"/>
    <x v="399"/>
    <x v="6"/>
    <x v="21"/>
    <m/>
    <m/>
    <m/>
    <x v="3"/>
    <m/>
    <m/>
    <m/>
    <m/>
    <m/>
    <m/>
    <m/>
    <m/>
    <m/>
    <m/>
    <m/>
    <m/>
    <m/>
    <m/>
    <m/>
    <m/>
    <m/>
    <x v="3"/>
    <m/>
    <m/>
    <m/>
    <m/>
    <m/>
    <m/>
    <m/>
    <m/>
    <e v="#DIV/0!"/>
    <m/>
  </r>
  <r>
    <n v="1857"/>
    <x v="399"/>
    <x v="6"/>
    <x v="21"/>
    <m/>
    <m/>
    <m/>
    <x v="3"/>
    <m/>
    <m/>
    <m/>
    <m/>
    <m/>
    <m/>
    <m/>
    <m/>
    <m/>
    <m/>
    <m/>
    <m/>
    <m/>
    <m/>
    <m/>
    <m/>
    <m/>
    <x v="3"/>
    <m/>
    <m/>
    <m/>
    <m/>
    <m/>
    <m/>
    <m/>
    <m/>
    <e v="#DIV/0!"/>
    <m/>
  </r>
  <r>
    <n v="1858"/>
    <x v="399"/>
    <x v="6"/>
    <x v="21"/>
    <m/>
    <m/>
    <m/>
    <x v="3"/>
    <m/>
    <m/>
    <m/>
    <m/>
    <m/>
    <m/>
    <m/>
    <m/>
    <m/>
    <m/>
    <m/>
    <m/>
    <m/>
    <m/>
    <m/>
    <m/>
    <m/>
    <x v="3"/>
    <m/>
    <m/>
    <m/>
    <m/>
    <m/>
    <m/>
    <m/>
    <m/>
    <e v="#DIV/0!"/>
    <m/>
  </r>
  <r>
    <n v="1859"/>
    <x v="399"/>
    <x v="6"/>
    <x v="21"/>
    <m/>
    <m/>
    <m/>
    <x v="3"/>
    <m/>
    <m/>
    <m/>
    <m/>
    <m/>
    <m/>
    <m/>
    <m/>
    <m/>
    <m/>
    <m/>
    <m/>
    <m/>
    <m/>
    <m/>
    <m/>
    <m/>
    <x v="3"/>
    <m/>
    <m/>
    <m/>
    <m/>
    <m/>
    <m/>
    <m/>
    <m/>
    <e v="#DIV/0!"/>
    <m/>
  </r>
  <r>
    <n v="1860"/>
    <x v="399"/>
    <x v="6"/>
    <x v="21"/>
    <m/>
    <m/>
    <m/>
    <x v="3"/>
    <m/>
    <m/>
    <m/>
    <m/>
    <m/>
    <m/>
    <m/>
    <m/>
    <m/>
    <m/>
    <m/>
    <m/>
    <m/>
    <m/>
    <m/>
    <m/>
    <m/>
    <x v="3"/>
    <m/>
    <m/>
    <m/>
    <m/>
    <m/>
    <m/>
    <m/>
    <m/>
    <e v="#DIV/0!"/>
    <m/>
  </r>
  <r>
    <n v="1861"/>
    <x v="399"/>
    <x v="6"/>
    <x v="21"/>
    <m/>
    <m/>
    <m/>
    <x v="3"/>
    <m/>
    <m/>
    <m/>
    <m/>
    <m/>
    <m/>
    <m/>
    <m/>
    <m/>
    <m/>
    <m/>
    <m/>
    <m/>
    <m/>
    <m/>
    <m/>
    <m/>
    <x v="3"/>
    <m/>
    <m/>
    <m/>
    <m/>
    <m/>
    <m/>
    <m/>
    <m/>
    <e v="#DIV/0!"/>
    <m/>
  </r>
  <r>
    <n v="1862"/>
    <x v="399"/>
    <x v="6"/>
    <x v="21"/>
    <m/>
    <m/>
    <m/>
    <x v="3"/>
    <m/>
    <m/>
    <m/>
    <m/>
    <m/>
    <m/>
    <m/>
    <m/>
    <m/>
    <m/>
    <m/>
    <m/>
    <m/>
    <m/>
    <m/>
    <m/>
    <m/>
    <x v="3"/>
    <m/>
    <m/>
    <m/>
    <m/>
    <m/>
    <m/>
    <m/>
    <m/>
    <e v="#DIV/0!"/>
    <m/>
  </r>
  <r>
    <n v="1863"/>
    <x v="399"/>
    <x v="6"/>
    <x v="21"/>
    <m/>
    <m/>
    <m/>
    <x v="3"/>
    <m/>
    <m/>
    <m/>
    <m/>
    <m/>
    <m/>
    <m/>
    <m/>
    <m/>
    <m/>
    <m/>
    <m/>
    <m/>
    <m/>
    <m/>
    <m/>
    <m/>
    <x v="3"/>
    <m/>
    <m/>
    <m/>
    <m/>
    <m/>
    <m/>
    <m/>
    <m/>
    <e v="#DIV/0!"/>
    <m/>
  </r>
  <r>
    <n v="1864"/>
    <x v="399"/>
    <x v="6"/>
    <x v="21"/>
    <m/>
    <m/>
    <m/>
    <x v="3"/>
    <m/>
    <m/>
    <m/>
    <m/>
    <m/>
    <m/>
    <m/>
    <m/>
    <m/>
    <m/>
    <m/>
    <m/>
    <m/>
    <m/>
    <m/>
    <m/>
    <m/>
    <x v="3"/>
    <m/>
    <m/>
    <m/>
    <m/>
    <m/>
    <m/>
    <m/>
    <m/>
    <e v="#DIV/0!"/>
    <m/>
  </r>
  <r>
    <n v="1865"/>
    <x v="399"/>
    <x v="6"/>
    <x v="21"/>
    <m/>
    <m/>
    <m/>
    <x v="3"/>
    <m/>
    <m/>
    <m/>
    <m/>
    <m/>
    <m/>
    <m/>
    <m/>
    <m/>
    <m/>
    <m/>
    <m/>
    <m/>
    <m/>
    <m/>
    <m/>
    <m/>
    <x v="3"/>
    <m/>
    <m/>
    <m/>
    <m/>
    <m/>
    <m/>
    <m/>
    <m/>
    <e v="#DIV/0!"/>
    <m/>
  </r>
  <r>
    <n v="1866"/>
    <x v="399"/>
    <x v="6"/>
    <x v="21"/>
    <m/>
    <m/>
    <m/>
    <x v="3"/>
    <m/>
    <m/>
    <m/>
    <m/>
    <m/>
    <m/>
    <m/>
    <m/>
    <m/>
    <m/>
    <m/>
    <m/>
    <m/>
    <m/>
    <m/>
    <m/>
    <m/>
    <x v="3"/>
    <m/>
    <m/>
    <m/>
    <m/>
    <m/>
    <m/>
    <m/>
    <m/>
    <e v="#DIV/0!"/>
    <m/>
  </r>
  <r>
    <n v="1867"/>
    <x v="399"/>
    <x v="6"/>
    <x v="21"/>
    <m/>
    <m/>
    <m/>
    <x v="3"/>
    <m/>
    <m/>
    <m/>
    <m/>
    <m/>
    <m/>
    <m/>
    <m/>
    <m/>
    <m/>
    <m/>
    <m/>
    <m/>
    <m/>
    <m/>
    <m/>
    <m/>
    <x v="3"/>
    <m/>
    <m/>
    <m/>
    <m/>
    <m/>
    <m/>
    <m/>
    <m/>
    <e v="#DIV/0!"/>
    <m/>
  </r>
  <r>
    <n v="1868"/>
    <x v="399"/>
    <x v="6"/>
    <x v="21"/>
    <m/>
    <m/>
    <m/>
    <x v="3"/>
    <m/>
    <m/>
    <m/>
    <m/>
    <m/>
    <m/>
    <m/>
    <m/>
    <m/>
    <m/>
    <m/>
    <m/>
    <m/>
    <m/>
    <m/>
    <m/>
    <m/>
    <x v="3"/>
    <m/>
    <m/>
    <m/>
    <m/>
    <m/>
    <m/>
    <m/>
    <m/>
    <e v="#DIV/0!"/>
    <m/>
  </r>
  <r>
    <n v="1869"/>
    <x v="399"/>
    <x v="6"/>
    <x v="21"/>
    <m/>
    <m/>
    <m/>
    <x v="3"/>
    <m/>
    <m/>
    <m/>
    <m/>
    <m/>
    <m/>
    <m/>
    <m/>
    <m/>
    <m/>
    <m/>
    <m/>
    <m/>
    <m/>
    <m/>
    <m/>
    <m/>
    <x v="3"/>
    <m/>
    <m/>
    <m/>
    <m/>
    <m/>
    <m/>
    <m/>
    <m/>
    <e v="#DIV/0!"/>
    <m/>
  </r>
  <r>
    <n v="1870"/>
    <x v="399"/>
    <x v="6"/>
    <x v="21"/>
    <m/>
    <m/>
    <m/>
    <x v="3"/>
    <m/>
    <m/>
    <m/>
    <m/>
    <m/>
    <m/>
    <m/>
    <m/>
    <m/>
    <m/>
    <m/>
    <m/>
    <m/>
    <m/>
    <m/>
    <m/>
    <m/>
    <x v="3"/>
    <m/>
    <m/>
    <m/>
    <m/>
    <m/>
    <m/>
    <m/>
    <m/>
    <e v="#DIV/0!"/>
    <m/>
  </r>
  <r>
    <n v="1871"/>
    <x v="399"/>
    <x v="6"/>
    <x v="21"/>
    <m/>
    <m/>
    <m/>
    <x v="3"/>
    <m/>
    <m/>
    <m/>
    <m/>
    <m/>
    <m/>
    <m/>
    <m/>
    <m/>
    <m/>
    <m/>
    <m/>
    <m/>
    <m/>
    <m/>
    <m/>
    <m/>
    <x v="3"/>
    <m/>
    <m/>
    <m/>
    <m/>
    <m/>
    <m/>
    <m/>
    <m/>
    <e v="#DIV/0!"/>
    <m/>
  </r>
  <r>
    <n v="1872"/>
    <x v="399"/>
    <x v="6"/>
    <x v="21"/>
    <m/>
    <m/>
    <m/>
    <x v="3"/>
    <m/>
    <m/>
    <m/>
    <m/>
    <m/>
    <m/>
    <m/>
    <m/>
    <m/>
    <m/>
    <m/>
    <m/>
    <m/>
    <m/>
    <m/>
    <m/>
    <m/>
    <x v="3"/>
    <m/>
    <m/>
    <m/>
    <m/>
    <m/>
    <m/>
    <m/>
    <m/>
    <e v="#DIV/0!"/>
    <m/>
  </r>
  <r>
    <n v="1873"/>
    <x v="399"/>
    <x v="6"/>
    <x v="21"/>
    <m/>
    <m/>
    <m/>
    <x v="3"/>
    <m/>
    <m/>
    <m/>
    <m/>
    <m/>
    <m/>
    <m/>
    <m/>
    <m/>
    <m/>
    <m/>
    <m/>
    <m/>
    <m/>
    <m/>
    <m/>
    <m/>
    <x v="3"/>
    <m/>
    <m/>
    <m/>
    <m/>
    <m/>
    <m/>
    <m/>
    <m/>
    <e v="#DIV/0!"/>
    <m/>
  </r>
  <r>
    <n v="1874"/>
    <x v="399"/>
    <x v="6"/>
    <x v="21"/>
    <m/>
    <m/>
    <m/>
    <x v="3"/>
    <m/>
    <m/>
    <m/>
    <m/>
    <m/>
    <m/>
    <m/>
    <m/>
    <m/>
    <m/>
    <m/>
    <m/>
    <m/>
    <m/>
    <m/>
    <m/>
    <m/>
    <x v="3"/>
    <m/>
    <m/>
    <m/>
    <m/>
    <m/>
    <m/>
    <m/>
    <m/>
    <e v="#DIV/0!"/>
    <m/>
  </r>
  <r>
    <n v="1875"/>
    <x v="399"/>
    <x v="6"/>
    <x v="21"/>
    <m/>
    <m/>
    <m/>
    <x v="3"/>
    <m/>
    <m/>
    <m/>
    <m/>
    <m/>
    <m/>
    <m/>
    <m/>
    <m/>
    <m/>
    <m/>
    <m/>
    <m/>
    <m/>
    <m/>
    <m/>
    <m/>
    <x v="3"/>
    <m/>
    <m/>
    <m/>
    <m/>
    <m/>
    <m/>
    <m/>
    <m/>
    <e v="#DIV/0!"/>
    <m/>
  </r>
  <r>
    <n v="1876"/>
    <x v="399"/>
    <x v="6"/>
    <x v="21"/>
    <m/>
    <m/>
    <m/>
    <x v="3"/>
    <m/>
    <m/>
    <m/>
    <m/>
    <m/>
    <m/>
    <m/>
    <m/>
    <m/>
    <m/>
    <m/>
    <m/>
    <m/>
    <m/>
    <m/>
    <m/>
    <m/>
    <x v="3"/>
    <m/>
    <m/>
    <m/>
    <m/>
    <m/>
    <m/>
    <s v=""/>
    <s v=""/>
    <e v="#DIV/0!"/>
    <m/>
  </r>
  <r>
    <n v="1877"/>
    <x v="399"/>
    <x v="6"/>
    <x v="21"/>
    <m/>
    <m/>
    <m/>
    <x v="3"/>
    <m/>
    <m/>
    <m/>
    <m/>
    <m/>
    <m/>
    <m/>
    <m/>
    <m/>
    <m/>
    <m/>
    <m/>
    <m/>
    <m/>
    <m/>
    <m/>
    <m/>
    <x v="3"/>
    <m/>
    <m/>
    <m/>
    <m/>
    <m/>
    <m/>
    <s v=""/>
    <s v=""/>
    <e v="#DIV/0!"/>
    <m/>
  </r>
  <r>
    <m/>
    <x v="399"/>
    <x v="6"/>
    <x v="21"/>
    <m/>
    <m/>
    <m/>
    <x v="3"/>
    <m/>
    <m/>
    <m/>
    <m/>
    <m/>
    <m/>
    <m/>
    <m/>
    <m/>
    <m/>
    <m/>
    <m/>
    <m/>
    <m/>
    <m/>
    <m/>
    <m/>
    <x v="3"/>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8">
  <r>
    <n v="1401"/>
    <x v="0"/>
    <x v="0"/>
    <x v="0"/>
    <s v="三路"/>
    <x v="0"/>
    <x v="0"/>
    <x v="0"/>
    <s v="ー"/>
    <m/>
    <s v="・歪CAMERA#4 故障"/>
    <s v="・第4TAP發生鬍鬚状的雜訊。_x000a_※推測是歪CAMERA内部的接点不良。"/>
    <s v="・CAMERA更換_x000a_・在歪CAMERA的異常発現用處作成#970GATE_x000a_・作成和教育光量異常警報発生時，異常画像発現時的作業流程。"/>
    <s v="初回"/>
    <n v="10"/>
    <n v="259"/>
    <m/>
    <s v="要"/>
    <s v="要"/>
    <s v="要"/>
    <s v="-"/>
    <s v="要"/>
    <s v="-"/>
    <s v="-"/>
    <s v="・追加#970GATE_x000a_・教育光量異常警報発生時，異常画像発現時的作業流程。"/>
    <s v="完了"/>
    <s v="完了"/>
    <s v="完了"/>
    <s v="-"/>
    <s v="完了"/>
    <s v="-"/>
    <s v="-"/>
    <s v="CLOSE"/>
    <s v="CLOSE"/>
    <n v="1"/>
    <m/>
  </r>
  <r>
    <n v="1402"/>
    <x v="1"/>
    <x v="0"/>
    <x v="0"/>
    <s v="蔡明建_x000a_三路"/>
    <x v="0"/>
    <x v="1"/>
    <x v="0"/>
    <s v="O:\00 製造一部共通\横展開確認\設備異常報告\異常報告書(日文)"/>
    <s v="O:\00 製造一部共通\横展開確認\設備異常報告\異常報告書(日文)\201406\WI台車抜き出しマニュアル"/>
    <s v="・WI CAMERA#11波形異常"/>
    <s v="・推測有落下物掉在CAMERA或光原條紋片上。_x000a_※造成波形異常,影響了平坦度值。"/>
    <s v="・拖出WI光源CAMERA基座,用AIR清除灰塵異物_x000a_・制定連續平坦度惡化時確認流程並教育訓練_x000a_・制定WI光源CAMERA基座拖出的手順並教育訓練."/>
    <s v="初回"/>
    <n v="0"/>
    <n v="0"/>
    <m/>
    <s v="要"/>
    <s v="要"/>
    <s v="要"/>
    <s v="-"/>
    <s v="要"/>
    <s v="-"/>
    <s v="-"/>
    <s v="・制定連續平坦度惡化時確認流程並教育訓練。_x000a_・制定WI光源CAMERA基座拖出的手順並教育訓練."/>
    <s v="完了"/>
    <s v="完了"/>
    <s v="完了"/>
    <s v="-"/>
    <s v="完了"/>
    <s v="-"/>
    <s v="-"/>
    <s v="CLOSE"/>
    <s v="CLOSE"/>
    <n v="1"/>
    <m/>
  </r>
  <r>
    <n v="1403"/>
    <x v="0"/>
    <x v="1"/>
    <x v="1"/>
    <s v="鄭吉勝"/>
    <x v="1"/>
    <x v="2"/>
    <x v="1"/>
    <s v="..\..\異常報告書(中文)\201406\●LF帯電装置過電流Trip異常-(C_E_J_K_Y_Z)帶電Bar確認.xls"/>
    <m/>
    <s v="・LF 帯電装置過電流Trip異常"/>
    <s v="・現場濕度高（65%）的状態下、電荷從帶電Bar樹脂部之裂縫、或是樹脂部的髒污處流竄到支架上，導致過電流並跳脫。_x000a_・由於使用高電壓、絶縁部多少都會因為電氣流動的因素產生裂縫。"/>
    <s v="・工事日時都針對帶電Bar樹脂部實施掃除。_x000a_・裂縫實施Silicon Caulking。_x000a_・帶電Bar的下方設置傳導體（SUS pipe）"/>
    <s v="初回"/>
    <n v="95"/>
    <n v="2820"/>
    <m/>
    <s v="要"/>
    <s v="要"/>
    <s v="要"/>
    <s v="要"/>
    <s v="要"/>
    <s v="要"/>
    <s v="-"/>
    <s v="・帶電Bar數量確認_x000a_・帶電Bar本體點檢_x000a_・掃除/點檢頻度確認"/>
    <s v="完了"/>
    <s v="完了"/>
    <s v="完了"/>
    <s v="完了"/>
    <s v="完了"/>
    <s v="完了"/>
    <s v="-"/>
    <s v="CLOSE"/>
    <s v="CLOSE"/>
    <n v="1"/>
    <m/>
  </r>
  <r>
    <n v="1404"/>
    <x v="2"/>
    <x v="2"/>
    <x v="2"/>
    <s v="三路"/>
    <x v="2"/>
    <x v="3"/>
    <x v="1"/>
    <s v="O:\00 製造一部共通\横展開確認\設備異常報告\異常報告書(日文)\201406\20140630 PAM改修.xls"/>
    <m/>
    <s v="・PL№無法連結"/>
    <s v="・相同的生産指示書號碼進行2次以上J/C時，發生與PAM内部所持有的號碼不一致，造成PLNo無法連結的現象。_x000a_"/>
    <s v="・修正版的發行"/>
    <s v="初回"/>
    <n v="0"/>
    <n v="0"/>
    <m/>
    <s v="要"/>
    <s v="要"/>
    <s v="要"/>
    <s v="要"/>
    <s v="要"/>
    <s v="-"/>
    <s v="-"/>
    <s v="・修正版的發行"/>
    <s v="完了"/>
    <s v="完了"/>
    <s v="完了"/>
    <s v="完了"/>
    <s v="完了"/>
    <s v="-"/>
    <s v="-"/>
    <s v="CLOSE"/>
    <s v="CLOSE"/>
    <n v="1"/>
    <m/>
  </r>
  <r>
    <n v="1405"/>
    <x v="3"/>
    <x v="0"/>
    <x v="3"/>
    <s v="蔵光"/>
    <x v="3"/>
    <x v="4"/>
    <x v="0"/>
    <s v="\\172.18.154.188\adt_public\08_部門情報\8552_素板製造-設備技術\【設備技術修繕紀錄】\03機械\各窯情報資料\20140522 CF本線段ROLL停止--各窯橫展開2014.0606.xls"/>
    <m/>
    <s v="・CHAIN断裂異常 _x000a_  (2014/05/22)"/>
    <s v="・漏掉冷修後、初期伸長等的点検・確認_x000a_"/>
    <s v="・CHAIN鬆弛部位的可視化"/>
    <s v="初回"/>
    <n v="259"/>
    <n v="5531"/>
    <m/>
    <s v="要"/>
    <s v="要"/>
    <s v="要"/>
    <s v="要"/>
    <s v="要"/>
    <s v="-"/>
    <s v="-"/>
    <s v="・CHAIN鬆弛部位的可視化_x000a_・LINE SHAFT駆動部的可視化_x000a_　　　　　　　※（2014/7/24追記）"/>
    <s v="完了"/>
    <s v="完了"/>
    <s v="完了"/>
    <s v="完了"/>
    <s v="完了"/>
    <s v="-"/>
    <s v="-"/>
    <s v="CLOSE"/>
    <s v="CLOSE"/>
    <n v="1"/>
    <m/>
  </r>
  <r>
    <n v="1406"/>
    <x v="3"/>
    <x v="0"/>
    <x v="3"/>
    <s v="蔵光"/>
    <x v="3"/>
    <x v="4"/>
    <x v="0"/>
    <s v="\\172.18.154.188\adt_public\08_部門情報\8552_素板製造-設備技術\【設備技術修繕紀錄】\03機械\各窯情報資料\20140522 CF本線段ROLL停止--各窯橫展開2014.0606.xls"/>
    <m/>
    <s v="・CHAIN断裂異常_x000a_  (2014/05/22)"/>
    <s v="・漏掉冷修後、初期伸長等的点検・確認_x000a_"/>
    <s v="・CHAIN GUIDE的改造"/>
    <s v="初回"/>
    <m/>
    <m/>
    <m/>
    <s v="要"/>
    <s v="要"/>
    <s v="要"/>
    <s v="要"/>
    <s v="要"/>
    <s v="-"/>
    <s v="-"/>
    <s v="・CHAIN GUIDE的改造"/>
    <s v="完了"/>
    <s v="完了"/>
    <s v="完了"/>
    <s v="完了"/>
    <s v="完了"/>
    <s v="-"/>
    <s v="-"/>
    <s v="CLOSE"/>
    <s v="CLOSE"/>
    <n v="1"/>
    <m/>
  </r>
  <r>
    <n v="1407"/>
    <x v="3"/>
    <x v="0"/>
    <x v="4"/>
    <s v="万代"/>
    <x v="3"/>
    <x v="4"/>
    <x v="0"/>
    <s v="ー"/>
    <m/>
    <s v="・増速SHAFT折損"/>
    <s v="・強度不足"/>
    <s v="・本線増速立起部的CV-Roll SHAFT材質由SS400 25φ變更為SCM435  40φ"/>
    <s v="再発"/>
    <n v="120"/>
    <n v="0"/>
    <m/>
    <s v="要"/>
    <s v="要"/>
    <s v="要"/>
    <s v="要"/>
    <s v="要"/>
    <s v="-"/>
    <s v="-"/>
    <s v="・更換SHAFT材質変更的roll"/>
    <s v="完了"/>
    <s v="完了"/>
    <s v="完了"/>
    <s v="完了"/>
    <s v="完了"/>
    <s v="-"/>
    <m/>
    <s v="CLOSE"/>
    <s v="CLOSE"/>
    <n v="1"/>
    <s v="方針CLOSE（冷修対応、来年費用など）"/>
  </r>
  <r>
    <n v="1408"/>
    <x v="4"/>
    <x v="0"/>
    <x v="4"/>
    <s v="鄭吉勝"/>
    <x v="3"/>
    <x v="4"/>
    <x v="0"/>
    <s v="ー"/>
    <m/>
    <s v="2Br増速C/V SHAFT破損異常"/>
    <s v="・強度不足"/>
    <s v="・由於現在R5加工的東西變為主流所以實施横展開。(入荷状況要確認）"/>
    <s v="再発"/>
    <m/>
    <n v="2.8"/>
    <m/>
    <s v="要"/>
    <s v="要"/>
    <s v="要"/>
    <s v="要"/>
    <s v="要"/>
    <s v="-"/>
    <s v="-"/>
    <s v="・更換為SHAFT材質変更的roll_x000a_(個別駆動後連結駆動的第一支（増速No.5）→SCM435（shaft径維持現狀）　利用全窯工事日時進行更新)"/>
    <s v="完了"/>
    <s v="完了"/>
    <s v="完了"/>
    <s v="完了"/>
    <s v="完了"/>
    <s v="-"/>
    <s v="-"/>
    <s v="CLOSE"/>
    <s v="CLOSE"/>
    <n v="1"/>
    <s v="方針CLOSE（冷修対応、来年費用など）"/>
  </r>
  <r>
    <n v="1409"/>
    <x v="5"/>
    <x v="0"/>
    <x v="5"/>
    <s v="鄭吉勝"/>
    <x v="1"/>
    <x v="5"/>
    <x v="0"/>
    <s v="異常報告書（日文）共有フォルダ\其他\●AFK-OFF切#2LineX軸(電纜線焼毀)伺服機構異常-(C_E_J_K_Y_Z)CABLE Bear確認.xlsx"/>
    <m/>
    <s v="X軸（電纜線燒毀）伺服機構異常"/>
    <s v="・原因調查確認中！"/>
    <s v="・電纜線的更換。_x000a_・次回定修點檢確認"/>
    <s v="初回"/>
    <n v="165"/>
    <n v="615"/>
    <m/>
    <s v="要"/>
    <s v="要"/>
    <s v="要"/>
    <s v="要"/>
    <s v="要"/>
    <s v="要"/>
    <s v="要"/>
    <s v="・確認橫切機CABLEVEYOR_x000a_1.電纜線於CABLEVEYOR中排列是否整齊。_x000a_2.CABLEVEYOR中電纜線有無破損狀態。_x000a_3.CABLEVEYOR中電纜線有無皺摺或彎曲變形。_x000a_4.綑綁電纜線的線材（束帶）是否有斷掉。"/>
    <s v="完了"/>
    <s v="完了"/>
    <s v="完了"/>
    <s v="完了"/>
    <s v="完了"/>
    <s v="完了"/>
    <s v="完了"/>
    <s v="CLOSE"/>
    <s v="CLOSE"/>
    <n v="1"/>
    <m/>
  </r>
  <r>
    <n v="1410"/>
    <x v="6"/>
    <x v="0"/>
    <x v="6"/>
    <s v="佐倉　　　　曾志宏"/>
    <x v="4"/>
    <x v="4"/>
    <x v="2"/>
    <s v="ー"/>
    <m/>
    <s v="PAD捲起造成板厚計波形異常"/>
    <s v="PAD的末端剥落"/>
    <s v="・在PAD貼付作業標準書追加記載貼付方式的使用須知　　　　_x000a_・在設備点検作業標準書的PAD点検部位追加關於剥落的內容"/>
    <s v="再発"/>
    <n v="0"/>
    <n v="0"/>
    <m/>
    <s v="要"/>
    <s v="要"/>
    <s v="要"/>
    <s v="要"/>
    <s v="要"/>
    <s v="-"/>
    <s v="-"/>
    <s v="讓整備班、三交代看一遍発生状況的資料，也在巡檢時讓他們看Br板厚計下PAD末端部是否有剥落狀況。"/>
    <s v="完了"/>
    <s v="完了"/>
    <s v="完了"/>
    <s v="完了"/>
    <s v="完了"/>
    <s v="-"/>
    <s v="-"/>
    <s v="CLOSE"/>
    <s v="CLOSE"/>
    <n v="1"/>
    <m/>
  </r>
  <r>
    <n v="1411"/>
    <x v="7"/>
    <x v="0"/>
    <x v="7"/>
    <s v="鄭吉勝"/>
    <x v="3"/>
    <x v="6"/>
    <x v="2"/>
    <s v="異常報告書（日文）共有フォルダ\其他\20140718 KF循環系CVキャリアROLL磨損橫展開連絡.xlsx"/>
    <m/>
    <s v="KF循環系CV CARRIER ROLL磨損"/>
    <s v="・碎玻璃或粉塵堆積"/>
    <s v="・定期巡檢時發現CARRIER ROLL有碎玻璃堆積_x000a_  立即依賴機械G協助掃除_x000a_・制定聯絡的程序"/>
    <s v="初回"/>
    <n v="0"/>
    <n v="0"/>
    <m/>
    <s v="要"/>
    <s v="要"/>
    <s v="要"/>
    <s v="要"/>
    <s v="要"/>
    <s v="-"/>
    <s v="-"/>
    <s v="・CARRIER ROLL點檢對應流程說明。_x000a_・ 對應作業步驟說明。"/>
    <s v="完了"/>
    <s v="完了"/>
    <s v="完了"/>
    <s v="完了"/>
    <s v="完了"/>
    <s v="-"/>
    <s v="-"/>
    <s v="CLOSE"/>
    <s v="CLOSE"/>
    <n v="1"/>
    <m/>
  </r>
  <r>
    <n v="1412"/>
    <x v="8"/>
    <x v="1"/>
    <x v="8"/>
    <s v="浅原"/>
    <x v="2"/>
    <x v="7"/>
    <x v="1"/>
    <s v="異常報告書（日文）共有フォルダ\其他\20140704HF　ACE通信異常.xlsx"/>
    <m/>
    <s v="ACE通信異常"/>
    <s v="LAN驅動程序問題"/>
    <s v="LAN驅動程序更新"/>
    <s v="初回"/>
    <n v="18"/>
    <n v="0"/>
    <m/>
    <s v="要"/>
    <s v="-"/>
    <s v="-"/>
    <s v="-"/>
    <s v="-"/>
    <s v="-"/>
    <s v="-"/>
    <s v="LAN驅動程序更新。_x000a_8/11再発。対策未定。"/>
    <s v="完了"/>
    <s v="-"/>
    <s v="-"/>
    <s v="-"/>
    <s v="-"/>
    <s v="-"/>
    <s v="-"/>
    <s v="CLOSE"/>
    <s v="CLOSE"/>
    <n v="1"/>
    <m/>
  </r>
  <r>
    <n v="1413"/>
    <x v="9"/>
    <x v="0"/>
    <x v="3"/>
    <s v="俊良"/>
    <x v="3"/>
    <x v="4"/>
    <x v="0"/>
    <s v="異常報告書（日文）共有フォルダ\其他\20140716CF  RB採板CV7 ベアリング異常.xlsx"/>
    <m/>
    <s v=" BEARING破損異常"/>
    <s v="・RB LINE的CV点検作業有在定期項目中，雖然有進行点検但是從_x000a_安全柵欄外以目視点検，所以沒能発現"/>
    <s v="・点検頻度変更（点検無し→ＪＣ時/工事日点検）_x000a_・該部位的可視化"/>
    <s v="初回"/>
    <n v="90"/>
    <n v="50"/>
    <m/>
    <s v="-"/>
    <s v="要"/>
    <s v="要"/>
    <s v="-"/>
    <s v="-"/>
    <s v="-"/>
    <s v="-"/>
    <s v="等待設技見解（CF預定進行BEARING2層化的測試　～8/末）"/>
    <s v="-"/>
    <s v="完了"/>
    <s v="完了"/>
    <s v="-"/>
    <s v="-"/>
    <s v="-"/>
    <s v="-"/>
    <s v="CLOSE"/>
    <s v="CLOSE"/>
    <n v="1"/>
    <m/>
  </r>
  <r>
    <n v="1414"/>
    <x v="10"/>
    <x v="0"/>
    <x v="9"/>
    <s v="炳興"/>
    <x v="1"/>
    <x v="6"/>
    <x v="2"/>
    <s v="異常報告書（日文）共有フォルダ\其他\20140805  ZF包裝循環4 CULLET BC SLIP異常報告.xlsx"/>
    <m/>
    <s v="上游軸承部Slip  Sensor感度不良"/>
    <s v="1.Sensor處玻璃粉塵堆積                     2.Sensor感應位置不佳 "/>
    <s v="1.工事日定期清掃(清掃頻度討論待)                   2.工事日全數Sensor感應距離確認(8/14) "/>
    <s v="初回"/>
    <n v="0"/>
    <n v="0"/>
    <m/>
    <s v="要"/>
    <s v="要"/>
    <s v="要"/>
    <s v="要"/>
    <s v="要"/>
    <s v="-"/>
    <s v="-"/>
    <s v="1.工事日定期清掃(清掃頻度討論待)                   2.工事日全數Sensor感應距離確認(8/14) "/>
    <s v="完了"/>
    <s v="完了"/>
    <s v="完了"/>
    <s v="完了"/>
    <s v="完了"/>
    <s v="-"/>
    <s v="-"/>
    <s v="CLOSE"/>
    <s v="CLOSE"/>
    <n v="1"/>
    <m/>
  </r>
  <r>
    <n v="1415"/>
    <x v="11"/>
    <x v="3"/>
    <x v="10"/>
    <s v="浅原"/>
    <x v="3"/>
    <x v="4"/>
    <x v="1"/>
    <s v="異常報告書（中文）共有フォルダ\201408以降\20140702GF B-LINE FT部引込CV驅動鏈條斷裂.xls"/>
    <m/>
    <s v="駆動CHAIN接頭部破損"/>
    <s v="接頭的定期更換延遅"/>
    <s v="徹底實施定期更換，使用CHAIN更換清冊。"/>
    <s v="初回"/>
    <n v="0"/>
    <n v="161"/>
    <m/>
    <s v="要"/>
    <s v="要"/>
    <s v="要"/>
    <s v="要"/>
    <s v="要"/>
    <s v="要"/>
    <s v="-"/>
    <s v="日常点検、週末点検、工事日点検、異常時交換。檢討導入自動給油器(SIMALUBE)。實施1回/半年的定修。CHAIN更換記録以管理清冊作管理。"/>
    <s v="完了"/>
    <s v="完了"/>
    <s v="完了"/>
    <s v="完了"/>
    <s v="完了"/>
    <s v="完了"/>
    <s v="-"/>
    <s v="CLOSE"/>
    <s v="CLOSE"/>
    <n v="1"/>
    <m/>
  </r>
  <r>
    <n v="1416"/>
    <x v="12"/>
    <x v="0"/>
    <x v="0"/>
    <s v="峯謀"/>
    <x v="1"/>
    <x v="8"/>
    <x v="2"/>
    <s v="異常報告書（中文）共有フォルダ\201407\20140721JF　採板ROBOT制御盤電源異常.xls"/>
    <m/>
    <s v="因對應瞬停用UPS的故障造成電源装置的保險絲破損，使得電源無法開啟。"/>
    <s v="UPS基板內部的電容器因為長時間過電壓。溫度過高的關係.電容器絕緣失效爆裂.導致UPS故障。"/>
    <s v="・UPS内、電容器耐電圧規格的変更請依賴業者進行更換。以更換後的部分來進行測試，如果沒有問題的話，就依序更換電容器。_x000a_・如果電容器更換前再次發生異常的話，以不會影響UPS電源的配線變更做対応。"/>
    <s v="初回"/>
    <n v="5"/>
    <n v="106"/>
    <m/>
    <s v="-"/>
    <s v="要"/>
    <s v="要"/>
    <s v="要"/>
    <s v="要"/>
    <s v="要"/>
    <s v="-"/>
    <s v="1.電氣測試中.待判定OK後將陸續展開交換作業。"/>
    <s v="-"/>
    <s v="完了"/>
    <s v="完了"/>
    <s v="完了"/>
    <s v="完了"/>
    <s v="完了"/>
    <s v="-"/>
    <s v="CLOSE"/>
    <s v="CLOSE"/>
    <n v="1"/>
    <s v="→最終評価はいつまでに出すの？それを決めないと進まない！！_x000a_→最終評価は電気G周さんよりOKとの連絡有り。_x000a_→J/K冷修導入横展開スケジュール計画有り。(指摘修繕計畫列入)一時CLOSE"/>
  </r>
  <r>
    <n v="1417"/>
    <x v="13"/>
    <x v="1"/>
    <x v="11"/>
    <s v="三路"/>
    <x v="3"/>
    <x v="9"/>
    <x v="1"/>
    <s v="異常報告書（中文）共有フォルダ\201408以降\20140805_AFK_FF_PL ChangerPL空PL衝突異常.xls"/>
    <m/>
    <s v="実際PL搬送用伺服的馬達連軸器的KEY脱落，造成実際PL搬送的停止位置偏移。"/>
    <s v="連軸器的KEY脱落"/>
    <s v="・KEY加工変更（AFK詢問中？）_x000a_・在実際PL搬送（払出側）追加停止位置確認PR"/>
    <s v="初回"/>
    <n v="13"/>
    <n v="350"/>
    <m/>
    <s v="-"/>
    <s v="要"/>
    <s v="要"/>
    <s v="要"/>
    <s v="-"/>
    <s v="-"/>
    <s v="-"/>
    <s v="・機械G点検後檢討対策_x000a_・在実際PL搬送（払出側）追加停止位置確認PR"/>
    <s v="-"/>
    <s v="完了"/>
    <s v="完了"/>
    <s v="完了"/>
    <s v="-"/>
    <s v="-"/>
    <s v="-"/>
    <s v="CLOSE"/>
    <s v="CLOSE"/>
    <n v="1"/>
    <m/>
  </r>
  <r>
    <n v="1418"/>
    <x v="14"/>
    <x v="1"/>
    <x v="12"/>
    <s v="浅原"/>
    <x v="1"/>
    <x v="4"/>
    <x v="1"/>
    <s v="異常報告書（中文）共有フォルダ\201408以降\20140803  Glass檢知Senser異常.xls"/>
    <s v="異常報告書（中文）共有フォルダ\201408以降\20140803  Glass檢知Senser異常.xls"/>
    <s v="基板檢查結束後, 未正常移載至採板側, Though (直接通過)造成廢棄Loss（1枚）。之後還是間斷出現Though廢棄, 於是Line停機並呼出設技。"/>
    <s v="就解決了, 所以原因推測為反射板或Senser起霧的關係。"/>
    <s v="持續工事日定期點檢掃除。"/>
    <s v="初回"/>
    <n v="38"/>
    <n v="218"/>
    <m/>
    <s v="要"/>
    <s v="要"/>
    <s v="要"/>
    <s v="要"/>
    <s v="要"/>
    <s v="要"/>
    <s v="要"/>
    <s v="定期地清掃傳感器。_x000a_定期地調整傳感器的靈敏度。"/>
    <s v="完了"/>
    <s v="完了"/>
    <s v="完了"/>
    <s v="完了"/>
    <s v="完了"/>
    <s v="完了"/>
    <s v="完了"/>
    <s v="CLOSE"/>
    <s v="CLOSE"/>
    <n v="1"/>
    <m/>
  </r>
  <r>
    <n v="1419"/>
    <x v="6"/>
    <x v="1"/>
    <x v="12"/>
    <s v="浅原"/>
    <x v="3"/>
    <x v="10"/>
    <x v="1"/>
    <s v="異常報告書（中文）共有フォルダ\201407\20140717GUT　OFF切NO1真空P力異常.xls"/>
    <s v="..\..\異常報告書(中文)\201407\●AFK-GUT OFF切#1真空Pump壓力異常-(C_E_J_K_Y_Z)真空Pump確認.xls"/>
    <s v="發生Glass吸著異常発生。真空Pump 由原本使用的#1切替到 #1#2同時使用，也無良化。切替至真空Pump#2單獨使用後 異常才解除。"/>
    <s v="碳片出現部分破損導致壓力低下。推測碳片的磨耗致使失衡, 並發生碳片破損。"/>
    <s v="更換真空Pump #1（7/18實施）。將真空Pump 安全柵内⇒安全柵外 以利保養。改善更換作業性（7/21完成）。檢討定期更換等預防措施可行性"/>
    <s v="初回"/>
    <n v="143"/>
    <n v="554"/>
    <m/>
    <s v="要"/>
    <s v="要"/>
    <s v="要"/>
    <s v="要"/>
    <s v="要"/>
    <s v="要"/>
    <s v="要"/>
    <s v="確認真空泵的檢查記錄。_x000a_確認真空泵的交換記錄。_x000a_確認真空泵的設置位置。"/>
    <s v="完了"/>
    <s v="完了"/>
    <s v="完了"/>
    <s v="完了"/>
    <s v="完了"/>
    <s v="完了"/>
    <s v="完了"/>
    <s v="CLOSE"/>
    <s v="CLOSE"/>
    <n v="1"/>
    <m/>
  </r>
  <r>
    <n v="1420"/>
    <x v="15"/>
    <x v="0"/>
    <x v="9"/>
    <s v="浅原"/>
    <x v="0"/>
    <x v="11"/>
    <x v="2"/>
    <s v="異常報告書（中文）共有フォルダ\201408以降\複本 20140723ZF　精査ｼﾝｸﾗｲｱﾝﾄ用HUB異常報告.xls"/>
    <m/>
    <s v="精査thin client異常。T/P畫面上顯示『remote esktop 沒有接上 remote  computer』重新啟動精査判定SERVER,但無法登入。因為精査thin client用的HUB LED 燈號熄滅所以拔掉HUB的電源線後重新插上就回復正常了。之後異常就沒再發生過了。"/>
    <s v="①推測是HUB的電源線鬆脫。_x000a_②重要的檢查機附帶設備的維持管理不足。"/>
    <s v="原因①的對策_x000a_固定好HUB電源線,使其不鬆脫。_x000a_變更HUB的電源設置位置。_x000a_原因②的對策_x000a_實施詳查室的處理整頓。_x000a_為整備班的檢查表追加HUB確認項目。"/>
    <s v="初回"/>
    <n v="6"/>
    <n v="112"/>
    <m/>
    <s v="要"/>
    <s v="要"/>
    <s v="要"/>
    <s v="要"/>
    <s v="要"/>
    <s v="情報"/>
    <s v="情報"/>
    <s v="固定好HUB電源線,使其不鬆脫。_x000a_變更HUB的電源設置位置。_x000a_實施詳查室的處理整頓。_x000a_為整備班的檢查表追加HUB確認項目。"/>
    <s v="完了"/>
    <s v="完了"/>
    <s v="完了"/>
    <s v="完了"/>
    <s v="完了"/>
    <s v="-"/>
    <s v="-"/>
    <s v="CLOSE"/>
    <s v="CLOSE"/>
    <n v="1"/>
    <m/>
  </r>
  <r>
    <n v="1421"/>
    <x v="16"/>
    <x v="1"/>
    <x v="13"/>
    <s v="浅原"/>
    <x v="3"/>
    <x v="4"/>
    <x v="1"/>
    <s v="異常報告書（中文）共有フォルダ\201408以降\20140806IF　本線CVロールシャフトエンドプレート脱落異常(中文).xls"/>
    <m/>
    <s v="巡檢發現到，本線CV Roll#238的驅動側，防止sprocket key鬆脫的end plate脫落，sprocket外移了10mm左右。呼出設備技術，Guillotine處理開始。修復完成。Guillotine解除。F1採版開始"/>
    <s v="冷修時的旋緊不足。因roll的連續回轉的震動，螺絲鬆脫、掉落。現在使用Nord-Lock墊圈的緣故，如果正確地鎖好的話，不太可能輕易地就鬆脫。"/>
    <s v="下次工事日時增強旋緊度　　　　　　　　　　　　　　　　　　　　　　　　　　　　　　　　　　　　　　　　　　　　　（在工事日之前，從點檢窗做目視點檢）"/>
    <s v="再発"/>
    <n v="35"/>
    <n v="952"/>
    <m/>
    <s v="情報"/>
    <s v="情報"/>
    <s v="情報"/>
    <s v="情報"/>
    <s v="情報"/>
    <s v="情報"/>
    <s v="情報"/>
    <s v="工事日時、檢查實施。增強旋緊度。　_x000a_能看見的化。_x000a_使用Nord-Lock墊圈。_x000a_8/6再発、対策未定。"/>
    <s v="-"/>
    <s v="-"/>
    <s v="-"/>
    <s v="-"/>
    <s v="-"/>
    <s v="-"/>
    <s v="-"/>
    <s v="CLOSE"/>
    <s v="CLOSE"/>
    <e v="#DIV/0!"/>
    <m/>
  </r>
  <r>
    <n v="1422"/>
    <x v="17"/>
    <x v="1"/>
    <x v="1"/>
    <s v="浅原"/>
    <x v="3"/>
    <x v="4"/>
    <x v="1"/>
    <s v="異常報告書（中文）共有フォルダ\201408以降\20140808LF　本線増速No 4No 5共用惰輪(Idler)固定Plate折損.xls"/>
    <m/>
    <s v="製造三交代發現惰輪Idler出現晃動情形。呼出設技機械Team, 確認時發現惰輪Ider的固定Plate折損。（雖然整個斷掉了, 但是沒有脫落還是一直回轉。）開啟Guillotine該處實施焊接補強生産再開"/>
    <s v="増速C/V＃4減速及＃5加速時、推測負荷集中在該處的惰輪Idler而斷裂。同樣規格的惰輪Idler目前使用在増速C/V＃5＃6間、増速C/V＃6＃7間、仍追加一片Plate並進行了焊接補強（LF建設時）"/>
    <s v="緊急對應內側追加一片Plate並進行焊接補強對策製作一整片的新的Plate、於下回工事日進行設置"/>
    <s v="初回"/>
    <n v="60"/>
    <n v="1234"/>
    <m/>
    <s v="-"/>
    <s v="-"/>
    <s v="-"/>
    <s v="-"/>
    <s v="要"/>
    <s v="-"/>
    <s v="-"/>
    <s v="KF 本線№4 C/V。_x000a_Idler軸的材質變更為SCM435。_x000a_（利用冷修工事進行）"/>
    <s v="-"/>
    <s v="-"/>
    <s v="-"/>
    <s v="-"/>
    <s v="完了"/>
    <s v="-"/>
    <s v="-"/>
    <s v="CLOSE"/>
    <s v="CLOSE"/>
    <n v="1"/>
    <m/>
  </r>
  <r>
    <n v="1423"/>
    <x v="18"/>
    <x v="3"/>
    <x v="10"/>
    <s v="浅原"/>
    <x v="1"/>
    <x v="12"/>
    <x v="1"/>
    <s v="異常報告書（中文）共有フォルダ\201408以降\20140804  GF B-LINE洗浄機Air_Knife_INV異常.xls"/>
    <m/>
    <s v="B-LINE洗浄機Air_Knife_INV異常発生(2Br全採中, 因此無Loss)Thermal(積熱繼電器)跳脫無法復歸, 因此呼出設技實施Blower更換B-LINE刮傷檢查後開始採板"/>
    <s v="Blower_Motor過熱融解導致Bearing卡住、再加上Motor的熱度影響到　Motor冷却用Fan的樹脂Blade(葉片)融解※GF1　ON-TAS Start時(2008年～)起持續使用。　無更換&amp; Overhaul(大檢修)。"/>
    <s v="・毎月工事日更換2台備品, 並依序實施 Overhaul(大檢修)。(※9台+預備2台 約需4個月可全數更換)"/>
    <s v="初回"/>
    <n v="0"/>
    <n v="0"/>
    <m/>
    <s v="-"/>
    <s v="-"/>
    <s v="-"/>
    <s v="要"/>
    <s v="要"/>
    <s v="要"/>
    <s v="要"/>
    <s v="並依序實施 Overhaul。_x000a_（設備技術相談待）_x000a_ADT_x000a_OFF-TAS・・・1回/3年_x000a_ON-TAS・・・1回/冷修"/>
    <s v="-"/>
    <s v="-"/>
    <s v="-"/>
    <s v="完了"/>
    <s v="完了"/>
    <s v="完了"/>
    <s v="完了"/>
    <s v="CLOSE"/>
    <s v="CLOSE"/>
    <n v="1"/>
    <m/>
  </r>
  <r>
    <n v="1424"/>
    <x v="19"/>
    <x v="1"/>
    <x v="12"/>
    <s v="浅原"/>
    <x v="1"/>
    <x v="13"/>
    <x v="1"/>
    <s v="異常報告書（中文）共有フォルダ\201408以降\20140731GUT　GUT水處理場電源供應器停止異常.xls"/>
    <m/>
    <s v="於GUT全產線純水發生桶槽缺水預報及缺水警報、產線依序停止。由於水處理場制御盤警報畫面之2B3T №2 PUMP有出現停止警報（№1PUMP稼働）、因此呼出設技。由於洗滌器的電源是由FF窯供給的，因此沒有停止。以臨時電源來讓純水桶槽得以往產線供給（生産再開）。制御盤内之電源供應器（1台）確認故障、更換為予備品。設備復舊。"/>
    <s v="由於主電源的制御盤電源發生停止因此警報沒能響起。由於使用壽命可達10年因此未進行更換。（DF：GUT　2005年8月量産開始）由於緊急用的純水Back Up供給手順未能準備妥當因此耽擱到生産之再開。"/>
    <s v="8/24　伴隨著DF3的冷修工事計劃於停電時將水處理場的電源供應器進行全數更換。其他、關於各產線之制御電源計畫藉由明年度的起業申請、依序進行更換。關於水處理場的警報因為對於人體、環境都有很顯著的影響、有依賴希望能從上位階層來發報，但得到的回覆是說很困難。（於設技再進行檢討）"/>
    <s v="初回"/>
    <n v="0"/>
    <n v="344"/>
    <m/>
    <s v="要"/>
    <s v="要"/>
    <s v="要"/>
    <s v="要"/>
    <s v="要"/>
    <s v="要"/>
    <s v="-"/>
    <s v="重要的設備的電源供應器。_x000a_計劃地更新。_x000a_協議設技決定。_x000a_※橫(側)展開連決定在擔當者會議上協議電G更新哪個設備。_x000a__x000a_2014/10/8_x000a_各設備のDC電源装置について、「優先順位」・「交換頻度」のリストを各ライン毎に電気Gが作成中。_x000a_"/>
    <s v="完了"/>
    <s v="完了"/>
    <s v="完了"/>
    <s v="完了"/>
    <s v="完了"/>
    <s v="完了"/>
    <s v="-"/>
    <s v="CLOSE"/>
    <s v="CLOSE"/>
    <n v="1"/>
    <m/>
  </r>
  <r>
    <n v="1425"/>
    <x v="16"/>
    <x v="1"/>
    <x v="13"/>
    <s v="浅原"/>
    <x v="3"/>
    <x v="4"/>
    <x v="1"/>
    <s v="異常報告書（中文）共有フォルダ\201408以降\20140806IF　本線CVロールシャフトエンドプレート脱落異常(中文).xls"/>
    <m/>
    <s v="巡檢時發現本線増速CV_Roll驅動側防止Sprocket_Key脫落的End_Plate上面的兩支固定螺栓有一支已經脱落了、剩下一支也快要脱落了、Plate呈現不夠穩固的狀態。和上次的Roll同一支。※上午巡檢的部分確認沒有問題。呼出設技、開啟Guillotine H/O捨板處理。這次使用樂泰( LOCTITE) 來固定螺栓。復歸結束後。F1採板開始。"/>
    <s v="上回在8/6發生時、以確實進行螺栓増締鎖緊的對策、_x000a_再加上使用的已經是Nord-Lock的華司、但是螺栓還是鬆掉了。_x000a_原因調査中。"/>
    <s v="【緊急對策】_x000a_使用樂泰( LOCTITE) 來固定螺栓。_x000a_（包含同様的發生位置、持續由點檢口進行目視點檢）_x000a__x000a_【恒久對策】_x000a_現段階未決定。原因調査中。"/>
    <m/>
    <m/>
    <m/>
    <m/>
    <s v="情報"/>
    <s v="情報"/>
    <s v="情報"/>
    <s v="情報"/>
    <s v="情報"/>
    <s v="情報"/>
    <s v="情報"/>
    <s v="再発。原因不明。対策未定。"/>
    <s v="-"/>
    <s v="-"/>
    <s v="-"/>
    <s v="-"/>
    <s v="-"/>
    <s v="-"/>
    <s v="-"/>
    <s v="CLOSE"/>
    <s v="CLOSE"/>
    <e v="#DIV/0!"/>
    <m/>
  </r>
  <r>
    <n v="1426"/>
    <x v="20"/>
    <x v="1"/>
    <x v="8"/>
    <s v="浅原"/>
    <x v="2"/>
    <x v="7"/>
    <x v="1"/>
    <s v="異常報告書（中文）共有フォルダ\201408以降\20140811HF　ACE通信異常（再）.xls"/>
    <m/>
    <s v="ACE通信異常"/>
    <s v="懷疑PC內藏LAN CARD的能力不足。"/>
    <s v="擴張型NIC(LAN CARD)變更預定。"/>
    <s v="再発"/>
    <n v="0"/>
    <n v="0"/>
    <m/>
    <s v="情報"/>
    <s v="-"/>
    <s v="-"/>
    <s v="-"/>
    <s v="-"/>
    <s v="-"/>
    <s v="-"/>
    <s v="再発。_x000a_AFKの対策としては、擴張型NIC(LAN CARD)變更。_x000a_★ADT内のSiemens製PCでは発生していない事と（個体不良の疑い）、発生原因が特定出来ていない事から、ADTでは「情報」のみとする。（ADT電気）"/>
    <s v="-"/>
    <s v="-"/>
    <s v="-"/>
    <s v="-"/>
    <s v="-"/>
    <s v="-"/>
    <s v="-"/>
    <s v="CLOSE"/>
    <s v="CLOSE"/>
    <e v="#DIV/0!"/>
    <m/>
  </r>
  <r>
    <n v="1427"/>
    <x v="21"/>
    <x v="1"/>
    <x v="8"/>
    <s v="三路"/>
    <x v="1"/>
    <x v="4"/>
    <x v="1"/>
    <s v="異常報告書（中文）共有フォルダ\201407\20140719HF　2Br紙巻CV驅動伺服馬達過負荷停止異常-中文.xls"/>
    <m/>
    <s v="紙巻C/V因伺服異常（過負荷）而停止。即使更換Motor・Amp・Relay・DC電源装置也沒有良化。※在Motor単体下負荷率低沒有發生異常。將伺服的Tuning模式由AUTO變更為MANUAL後良化。"/>
    <s v="由於Motor単独運転下負荷率低，所以假定是滾輪、惰輪的軸承劣化等機械性的要因。再加上Motor的Tuning模式為AUTO Tuning，所以累積負荷率造成異常。"/>
    <s v="Tuning模式由AUTO變更為MANUAL。"/>
    <s v="初回"/>
    <n v="0"/>
    <n v="0"/>
    <m/>
    <s v="-"/>
    <s v="-"/>
    <s v="-"/>
    <s v="-"/>
    <s v="-"/>
    <s v="-"/>
    <s v="-"/>
    <s v="因為AFK沒有找出根本的原因（為何負荷會變高?），所以ADT的方針就是什麼都不要做。_x000a_先看看伺服的AUTO Tuning的負荷状態再來應對。_x000a_雖然認為伺服馬達的負荷上好像有什麼大的負荷変動，但最終卻什麼都沒有發現。_x000a__x000a_擔心同様的事件時做MANUAL的設定是比較有利，但是負荷漸漸加重時AUTO則比較有利。_x000a_"/>
    <s v="-"/>
    <s v="-"/>
    <s v="-"/>
    <s v="-"/>
    <s v="-"/>
    <s v="-"/>
    <s v="-"/>
    <s v="CLOSE"/>
    <s v="CLOSE"/>
    <e v="#DIV/0!"/>
    <m/>
  </r>
  <r>
    <n v="1428"/>
    <x v="22"/>
    <x v="0"/>
    <x v="0"/>
    <s v="三路"/>
    <x v="1"/>
    <x v="14"/>
    <x v="2"/>
    <s v="異常報告書（中文）共有フォルダ\201408以降\20140827JF　№1縦切機停止異常.xls"/>
    <m/>
    <s v="採板中由於Frame上昇，造成沒有縦切線。另外也無法做TP的操作。_x000a_※沒有發出異常警報"/>
    <s v="Frame上昇・無法操作TP的原因_x000a_・由於PLC不知是什麼原因造成停止。_x000a_沒有異常警報的原因_x000a_・由於PLC停止造成警報無法出力。"/>
    <s v="・雜訊対策検討中（ADT電気）_x000a_・改造成以本線Master PLC來監視縦切機PLC，當PLC異常時由本線Master PLC來發出警報的soft。"/>
    <s v="初回"/>
    <n v="9"/>
    <n v="172"/>
    <m/>
    <s v="要"/>
    <s v="要"/>
    <s v="要"/>
    <s v="要"/>
    <s v="要"/>
    <s v="-"/>
    <s v="-"/>
    <s v="改造成即使在縦切機PLC發生異常時也能夠發出警報的soft。"/>
    <s v="完了"/>
    <s v="完了"/>
    <s v="完了"/>
    <s v="完了"/>
    <s v="完了"/>
    <s v="-"/>
    <s v="-"/>
    <s v="CLOSE"/>
    <s v="CLOSE"/>
    <n v="1"/>
    <s v="方針CLOSE（KF/冷修中対応）←12/30完了"/>
  </r>
  <r>
    <n v="1429"/>
    <x v="23"/>
    <x v="0"/>
    <x v="3"/>
    <s v="蔵光"/>
    <x v="3"/>
    <x v="15"/>
    <x v="2"/>
    <s v="異常報告書（中文）共有フォルダ\201408以降\20140830CF　L側SMAP動作異常.xls"/>
    <m/>
    <s v="三交代聯絡L側SMAP動作異常。整備進行確認懷疑電磁閥損壞，聯絡電氣機械進行對應。三交代協助耳部拿取，進行電磁閥更換。更換完畢經過動作測試與採板測試異常再發。將氣壓缸32號潤滑油開啟後，進行動作測試。測試OK，恢復SMAP採板。觀察無再發。"/>
    <s v="更換電磁閥後異常再發。進行32號潤滑油的給油調整後，動作異常良化。此處氣壓缸潤滑油平時是關閉沒有使用的狀態。因此造成此次氣壓缸潤滑不足進而造成SMAP動作異常。不使用的理由是在消音器的出風口會有油汙噴濺的可能。會有品質上的疑慮。"/>
    <s v="更換電磁閥與開啟32號潤滑油 (暫時對應-機械、電氣)。改善32號潤滑油使用方式。平時不使用=&gt;1次/2週 (每次開啟8小時) (頻度可再檢討)電磁閥消音器使用吸油棉包覆防止潤滑油噴濺。"/>
    <s v="初回"/>
    <n v="0"/>
    <n v="113"/>
    <m/>
    <s v="-"/>
    <s v="要"/>
    <s v="要"/>
    <s v="要"/>
    <s v="要"/>
    <s v="-"/>
    <s v="-"/>
    <s v="①於整備日常點檢表追記 Lubricator給油器相關管理項目（Oil殘量、開度Dial數値、給油）。_x000a_②教育整備人員Lubricator給油器的作用。_x000a_③設置Lubricator給油器的設備需全數設置Exhaust Cleaner （油霧回収機器）。（ADT全窯）（對象設備）本線SMAP、本線GATE_Shutter、FT/引入/BB PAD部。"/>
    <s v="-"/>
    <s v="完了"/>
    <s v="完了"/>
    <s v="完了"/>
    <s v="完了"/>
    <s v="-"/>
    <s v="-"/>
    <s v="CLOSE"/>
    <s v="CLOSE"/>
    <n v="1"/>
    <s v="Y/Eはどうするの？_x000a_→YF確認中。_x000a_→EFは2Brのみ残っている。（12月中に完了させます。）"/>
  </r>
  <r>
    <n v="1430"/>
    <x v="24"/>
    <x v="1"/>
    <x v="8"/>
    <s v="三路"/>
    <x v="3"/>
    <x v="16"/>
    <x v="1"/>
    <s v="異常報告書（中文）共有フォルダ\201408以降\20140821HF　IZUMI産業製 紙巻機切刀上刃LM_Guide固定螺栓折損異常.xls"/>
    <m/>
    <s v="由於Cutter的紙切不良進行點檢時，發現將Cutter的上刀刃固定在LM Guide處的螺栓折損。由於螺栓更換2天後還是發生同様的異常，因此做Cutter Unit的更換。"/>
    <s v="一直以來，上刀刃和下刀刃的上下是以下刀刃側的Liner調整，由於下刀刃的調整量已經用盡，因此在上刀刃側LM Guide處加入Liner做調整，造成Cylinder Piston(汽缸活塞)的負荷。"/>
    <s v="・發現左右Cylinder的昇降時間點有明顯錯開時，就進行Cylinder点検而不要勉強去調整。_x000a_・關於Cutter的紙切，下刀刃的調整量用盡時，就做Cutter Unit本体的更換。"/>
    <s v="初回"/>
    <n v="0"/>
    <n v="0"/>
    <m/>
    <s v="-"/>
    <s v="-"/>
    <s v="-"/>
    <s v="要"/>
    <s v="要"/>
    <s v="要"/>
    <s v="-"/>
    <s v="・下次工事日進行CYL及LM Guide的点検。_x000a_・点検後Cutter昇降動作如果有異常的話，請依賴機械做CYL的確認，製造方面不要勉強去做調整。_x000a_"/>
    <s v="-"/>
    <s v="-"/>
    <s v="-"/>
    <s v="完了"/>
    <s v="完了"/>
    <s v="完了"/>
    <s v="-"/>
    <s v="CLOSE"/>
    <s v="CLOSE"/>
    <n v="1"/>
    <m/>
  </r>
  <r>
    <n v="1431"/>
    <x v="25"/>
    <x v="0"/>
    <x v="4"/>
    <s v="万代"/>
    <x v="3"/>
    <x v="8"/>
    <x v="2"/>
    <s v="異常報告書（中文）共有フォルダ\201408以降\20140902EF 6P採板RB紙掴みシリンダー異常rev.1.xls"/>
    <m/>
    <s v="6:24 6POS 採板ROBOT發生紙抓動作異常。6:30 切替2Bｒ全採。6:40 確認到6POS左上紙抓CYL脫落。呼出整備。7:10 6POS左上部 紙抓CYL交換作業開始。7:40 CYL更換後、進行試板流及CYL動作速度調整。8:15 1Bｒ恢復全採"/>
    <m/>
    <s v="壓力設定在0.13Mpa。預定變更CYL型式  MGPL12→MGPM12(額定扭矩up）"/>
    <s v="再発"/>
    <n v="6"/>
    <n v="29"/>
    <m/>
    <s v="-"/>
    <s v="要"/>
    <s v="要"/>
    <s v="-"/>
    <s v="要"/>
    <s v="-"/>
    <s v="-"/>
    <s v="壓力設定在0.13Mpa。預定變更CYL型式  MGPL12→MGPM12(額定扭矩up）(結論）0.20Mpaで使用することでCLOSE"/>
    <s v="-"/>
    <s v="完了"/>
    <s v="完了"/>
    <s v="-"/>
    <s v="完了"/>
    <s v="-"/>
    <s v="-"/>
    <s v="CLOSE"/>
    <s v="CLOSE"/>
    <n v="1"/>
    <m/>
  </r>
  <r>
    <n v="1432"/>
    <x v="26"/>
    <x v="0"/>
    <x v="6"/>
    <s v="仕明"/>
    <x v="3"/>
    <x v="15"/>
    <x v="2"/>
    <s v="異常報告書（中文）共有フォルダ\201408以降\20140910 YF 包裝 R側 SMAP異常報告書.xls"/>
    <m/>
    <s v="時規皮帶劣化，導致作動不良"/>
    <m/>
    <s v="1.進行L側SMAP時規皮帶及調速閥點檢(橫展開)。2.平時SMAP作動速度發生變化時立即進行調整，若無法調整連絡機械人員進行確認  3.CYLINDER交換時連同調速閥也一倂更換                "/>
    <s v="初回"/>
    <n v="3"/>
    <n v="92"/>
    <m/>
    <s v="要"/>
    <s v="要"/>
    <s v="要"/>
    <s v="要"/>
    <s v="要"/>
    <s v="-"/>
    <s v="-"/>
    <s v="1.進行L側SMAP時規皮帶及調速閥點檢(橫展開)。2.平時SMAP作動速度發生變化時立即進行調整，若無法調整連絡機械人員進行確認  3.CYLINDER更換時連同調速閥也一倂更換  "/>
    <s v="完了"/>
    <s v="完了"/>
    <s v="完了"/>
    <s v="完了"/>
    <s v="完了"/>
    <s v="-"/>
    <s v="-"/>
    <s v="CLOSE"/>
    <s v="CLOSE"/>
    <n v="1"/>
    <m/>
  </r>
  <r>
    <n v="1433"/>
    <x v="27"/>
    <x v="3"/>
    <x v="5"/>
    <s v="三路"/>
    <x v="3"/>
    <x v="4"/>
    <x v="1"/>
    <s v="異常報告書（中文）共有フォルダ\201408以降\20140907TDS2 搬送異常Trouble報告.xls"/>
    <s v="O:\00 製造一部共通\横展開確認\設備異常報告\異常報告書(日文)\201408以降\ADT OFF切機擴出CV驅動惰輪.xls"/>
    <s v="由於皮帶摩耗　導致鐵絲呈現外露状態　因此進行皮帶更換。由於搬送皮帶偏移到Pulley突出部位的上方、因接觸而摩耗"/>
    <m/>
    <s v="做為預防措置、確認皮帶摩耗状態時若發現偏移狀況、需隨時進行Pulley的對芯調整"/>
    <s v="初回"/>
    <n v="180"/>
    <n v="0"/>
    <m/>
    <s v="-"/>
    <s v="-"/>
    <s v="-"/>
    <s v="-"/>
    <s v="-"/>
    <s v="-"/>
    <s v="要"/>
    <s v="做為預防措置、確認皮帶摩耗状態時若發現偏移狀況、需隨時進行Pulley的對芯調整"/>
    <s v="-"/>
    <s v="-"/>
    <s v="-"/>
    <s v="-"/>
    <s v="-"/>
    <s v="-"/>
    <s v="完了"/>
    <s v="CLOSE"/>
    <s v="CLOSE"/>
    <n v="1"/>
    <m/>
  </r>
  <r>
    <n v="1434"/>
    <x v="28"/>
    <x v="3"/>
    <x v="12"/>
    <s v="三路"/>
    <x v="3"/>
    <x v="16"/>
    <x v="1"/>
    <s v="異常報告書（中文）共有フォルダ\201408以降\20140824GUT　GUT3紙機送紙偏移異常.xls"/>
    <m/>
    <s v="因出紙皮帶Servo Amp（過負荷）而發生異常停止。確認驅動部時發現馬達温度異常升高。"/>
    <s v="確認到№1、№7 皮帶（兩端）偏移並接觸到側邊的護蓋、引起馬達過負載。"/>
    <s v="與設技檢討中"/>
    <s v="初回"/>
    <n v="160"/>
    <n v="2697"/>
    <m/>
    <s v="-"/>
    <s v="-"/>
    <s v="-"/>
    <s v="要"/>
    <s v="要"/>
    <s v="要"/>
    <s v="-"/>
    <s v="進行異常報告書的互閱，並針對紙排出Belt的伺服有過負荷異常時及紙有傾斜被捲的状況時，教育現場人員可能是送紙Belt發生偏移。"/>
    <s v="-"/>
    <s v="-"/>
    <s v="-"/>
    <s v="完了"/>
    <s v="完了"/>
    <s v="完了"/>
    <s v="-"/>
    <s v="CLOSE"/>
    <s v="CLOSE"/>
    <n v="1"/>
    <m/>
  </r>
  <r>
    <n v="1435"/>
    <x v="29"/>
    <x v="1"/>
    <x v="12"/>
    <s v="三路"/>
    <x v="1"/>
    <x v="17"/>
    <x v="1"/>
    <s v="異常報告書（中文）共有フォルダ\201408以降\20140826GUT　OFF切3上流移載機異常.xls"/>
    <m/>
    <s v="中班在進行事前準備時, 進行設備運轉, 並投入刮傷檢查用的樣品, 此時, 上流側№1移載機（Master、Slave兩者）Servo發生異常無法復歸, 因此呼出設技（電氣T）。"/>
    <s v="計畫於OFF切№1～№3『搬送C/V相關參數變更』並進行作業。由於OFF切№1及2是在生産中實施的, 變更後也無設備上的異常。原本打算№3也同様要重寫『搬送C/V參數』,但是誤操作變更了上流№1移載機（Splave側）的參數。此重寫作業並未事先聯絡製造, 另外因為產線計畫停止中,所以沒有確認動作就結束此作業。"/>
    <s v="因為PLC Soft裡面有同様的回路, 導致誤操作, 變更了移載機的參數, 為了防止弄錯 軸No.的位置, 會直接在PLC Soft内進行軸№表示以防止失誤。"/>
    <s v="初回"/>
    <n v="0"/>
    <n v="0"/>
    <m/>
    <s v="情報"/>
    <s v="情報"/>
    <s v="情報"/>
    <s v="情報"/>
    <s v="情報"/>
    <s v="情報"/>
    <s v="要"/>
    <s v="Soft變更時製造的立會及不要忘記聯絡的事項，已向ADT設技再次依賴完畢。_x000a__x000a_"/>
    <s v="-"/>
    <s v="-"/>
    <s v="-"/>
    <s v="-"/>
    <s v="-"/>
    <s v="-"/>
    <s v="完了"/>
    <s v="CLOSE"/>
    <s v="CLOSE"/>
    <n v="1"/>
    <m/>
  </r>
  <r>
    <n v="1436"/>
    <x v="30"/>
    <x v="3"/>
    <x v="12"/>
    <s v="三路"/>
    <x v="3"/>
    <x v="17"/>
    <x v="1"/>
    <s v="異常報告書（中文）共有フォルダ\201408以降\20140912 WIT1　上流移載機旋回異常.xls"/>
    <s v="異常報告書（中文）共有フォルダ\201408以降\TAS 自動線移載機固定螺絲寫真及OFF原點標示寫真.xlsx"/>
    <s v="G8→G7.5JC之後, 上流移載機發生吸著異常。在無板裂、基板亦無異常的狀態下, 移載機旋回之後, 未停在原本應該停止的位置上確認過旋回位置的指令之後, 「90度」的設定沒有問題, 但是旋回不足, 只有回轉了約87度左右"/>
    <s v="原因不明"/>
    <s v="強調mark標示方式, 即使從旋回部的安全柵外面也可看到旋回位置並定時確認   （每小時）"/>
    <s v="初回"/>
    <n v="60"/>
    <n v="1086"/>
    <m/>
    <s v="-"/>
    <s v="-"/>
    <s v="-"/>
    <s v="-"/>
    <s v="-"/>
    <s v="要"/>
    <s v="-"/>
    <s v="雖然原因不明，但要確認Robot Hand裝設處是否有Mark標示。"/>
    <s v="-"/>
    <s v="-"/>
    <s v="-"/>
    <s v="-"/>
    <s v="-"/>
    <s v="完了"/>
    <s v="-"/>
    <s v="CLOSE"/>
    <s v="CLOSE"/>
    <n v="1"/>
    <m/>
  </r>
  <r>
    <n v="1437"/>
    <x v="31"/>
    <x v="3"/>
    <x v="10"/>
    <s v="三路"/>
    <x v="3"/>
    <x v="6"/>
    <x v="1"/>
    <s v="O:\00 製造一部共通\横展開確認\設備異常報告\異常報告書(中文)\201408以降\20140908GF No.2循環CV(Crusher前)Pully Shaft斷裂.xls"/>
    <m/>
    <s v="循環巡檢時，發現#2CV Tail pully的Shaft斷裂狀況下在進行C/V回転。利用設技(工作)呼出対応進行予備Pully的更換"/>
    <s v="推測是Belt張力過緊造成疲乏破壊。"/>
    <s v="Belt張力調整一斉做修正及實施Shaft和Drum接合部分的目視点検。_x000a_但是此次断裂的部分是Drum内部，所以無法做同一處的点検，因此變成只點檢外側。"/>
    <s v="初回"/>
    <n v="0"/>
    <n v="0"/>
    <m/>
    <s v="要"/>
    <s v="要"/>
    <s v="要"/>
    <s v="要"/>
    <s v="要"/>
    <s v="-"/>
    <s v="-"/>
    <s v="・在工事日等點檢各Belt的張力是否過緊。"/>
    <s v="完了"/>
    <s v="完了"/>
    <s v="完了"/>
    <s v="完了"/>
    <s v="完了"/>
    <s v="-"/>
    <s v="-"/>
    <s v="CLOSE"/>
    <s v="CLOSE"/>
    <n v="1"/>
    <m/>
  </r>
  <r>
    <n v="1438"/>
    <x v="32"/>
    <x v="0"/>
    <x v="9"/>
    <s v="佐倉"/>
    <x v="3"/>
    <x v="18"/>
    <x v="2"/>
    <s v="ー"/>
    <m/>
    <s v="BUR Base上裝設的螺母鬆脫掉下。"/>
    <s v="有裝上Nord-Lock washers但鬆脫。原因不明"/>
    <s v="実施鎖緊。"/>
    <s v="初回"/>
    <n v="0"/>
    <n v="0"/>
    <m/>
    <s v="-"/>
    <s v="要"/>
    <s v="要"/>
    <s v="-"/>
    <s v="要"/>
    <s v="-"/>
    <s v="-"/>
    <s v="確認是否鬆脫及鎖緊"/>
    <s v="-"/>
    <s v="完了"/>
    <s v="完了"/>
    <s v="-"/>
    <s v="完了"/>
    <s v="-"/>
    <s v="-"/>
    <s v="CLOSE"/>
    <s v="CLOSE"/>
    <n v="1"/>
    <m/>
  </r>
  <r>
    <n v="1439"/>
    <x v="33"/>
    <x v="3"/>
    <x v="10"/>
    <s v="鄭吉勝"/>
    <x v="3"/>
    <x v="12"/>
    <x v="1"/>
    <s v="異常報告書（中文）共有フォルダ\201408以降\20140913GF B-LINE洗淨機風刀INV異常-1.xls"/>
    <m/>
    <s v="9/2工事日針對上一回發生的INV異常對策, 由設技進行O/H (Overhaul)的Blower馬達更換，9/13 00:00巡檢時確認到Blower馬達的異音變大，04:55INV異常警報發出, Line停止。"/>
    <s v="INV馬達的Impeller (葉片)和Casing的間距調整不足實施O/H (Overhaul)作業時, 用來調整間距的Liner墊片不見了, 所以未經過適當的間距調整（一般設定在1mm左右的間距）。再加上只有O/H作業經歷比較淺的作業者所實施。"/>
    <s v="1.針對本Blower的Overhaul翻修對象零件及其整備要件加以明確化製作整備手順書。_x000a_2.向設技(工作)人員針對此異常內容宣導並教育。_x000a_3.如果作業人員對於這項整備作業的經驗較淺, 需由主任指示, 與更有經驗的人員一同作業。"/>
    <s v="再発"/>
    <n v="235"/>
    <n v="147"/>
    <m/>
    <s v="情報"/>
    <s v="情報"/>
    <s v="情報"/>
    <s v="情報"/>
    <s v="情報"/>
    <s v="情報"/>
    <s v="情報"/>
    <s v="設備技術O/H (Overhaul)翻修過必須再一次確認安裝後有無異常聲音及奇怪的地方"/>
    <s v="-"/>
    <s v="-"/>
    <s v="-"/>
    <s v="-"/>
    <s v="-"/>
    <s v="-"/>
    <s v="-"/>
    <s v="CLOSE"/>
    <s v="CLOSE"/>
    <e v="#DIV/0!"/>
    <m/>
  </r>
  <r>
    <n v="1440"/>
    <x v="34"/>
    <x v="3"/>
    <x v="10"/>
    <s v="鄭吉勝"/>
    <x v="1"/>
    <x v="3"/>
    <x v="1"/>
    <s v="異常報告書（中文）共有フォルダ\201408以降\20140918GF TOM3-PAM通信異常.xls"/>
    <m/>
    <s v="TOM3檢查機PAM通信異常"/>
    <s v="・PAM精査ServerCPU故障_x000a_最近GF出現TOM3　WI　PAM　TOM3　PAM通信異常散發，但是每次會自動復歸 or 重新啟動 HOSTPC、識別PC、畫處PC就能復歸。_x000a_・設技調查後原因不明。_x000a_2014/9/2工事日重新啟動PAM精査Server之後, 就沒有再發生過了, 很可能是PAM精査Server故障的前兆。"/>
    <s v="・PAM精査Server故障時的預防對策, 進行了預備PAM精査Server的精査T/P 面板的設定。(因為只要變更Server, 設定就會出現Default。)"/>
    <s v="初回"/>
    <n v="170"/>
    <n v="311"/>
    <m/>
    <s v="情報"/>
    <s v="情報"/>
    <s v="情報"/>
    <s v="情報"/>
    <s v="情報"/>
    <s v="情報"/>
    <s v="情報"/>
    <s v="・為硬體上的故障, Server必須要有預備機_x000a_・TOM3精査設定畫面資料保存（生產推進課）"/>
    <s v="-"/>
    <s v="-"/>
    <s v="-"/>
    <s v="-"/>
    <s v="-"/>
    <s v="-"/>
    <s v="-"/>
    <s v="CLOSE"/>
    <s v="CLOSE"/>
    <e v="#DIV/0!"/>
    <m/>
  </r>
  <r>
    <n v="1441"/>
    <x v="35"/>
    <x v="0"/>
    <x v="4"/>
    <s v="万代"/>
    <x v="3"/>
    <x v="4"/>
    <x v="0"/>
    <s v="異常報告書（中文）共有フォルダ\201408以降\20141007EF 2Br引込CVﾁｪｰﾝ（ｾﾝｻｰ検出ﾌﾟﾚｰﾄ部ｼﾞｮｲﾝﾄﾋﾟﾝ）折損.xls"/>
    <m/>
    <s v="2Br引入C/V3?條（Senser檢出Plate部Joint Pin）折損"/>
    <s v="但此折損處的鍊條、Joint Pin, 自從EF建設（2007年）以後為期7年內完全沒有更換過。"/>
    <s v="定期於每次冷修進行更換。針對鍊條生鏽、潤滑油乾掉、震動等狀況 可能會導致 鍊條斷裂的危險性進行教育訓練。"/>
    <s v="初回"/>
    <n v="10"/>
    <n v="257"/>
    <m/>
    <s v="情報"/>
    <s v="要"/>
    <s v="要"/>
    <s v="情報"/>
    <s v="情報"/>
    <s v="-"/>
    <s v="-"/>
    <s v="確認於每次冷修進行更換。確保予備品。"/>
    <s v="-"/>
    <s v="完了"/>
    <s v="完了"/>
    <s v="-"/>
    <s v="-"/>
    <s v="-"/>
    <s v="-"/>
    <s v="CLOSE"/>
    <s v="CLOSE"/>
    <n v="1"/>
    <m/>
  </r>
  <r>
    <n v="1442"/>
    <x v="36"/>
    <x v="1"/>
    <x v="13"/>
    <s v="鄭吉勝"/>
    <x v="0"/>
    <x v="0"/>
    <x v="1"/>
    <s v="異常報告書（中文）共有フォルダ\201408以降\20141002IF　TOM3畫像處理PC當機散發異常.xls"/>
    <m/>
    <s v="TOM3画像処理PC Freeze散発異常"/>
    <s v="6chBOX異常的可能性很高"/>
    <s v="因為還未掌握到確切的原因, 預定下回工事日將拆下來的6chBOX連接到目前未使用的NET外的畫像處理PC, 以確認並重現當時的現象"/>
    <s v="初回"/>
    <n v="0"/>
    <n v="136"/>
    <m/>
    <s v="情報"/>
    <s v="情報"/>
    <s v="情報"/>
    <s v="情報"/>
    <s v="情報"/>
    <s v="-"/>
    <s v="-"/>
    <s v="待ENG原因調查及再現性確認"/>
    <s v="-"/>
    <s v="-"/>
    <s v="-"/>
    <s v="-"/>
    <s v="-"/>
    <s v="-"/>
    <s v="-"/>
    <s v="CLOSE"/>
    <s v="CLOSE"/>
    <e v="#DIV/0!"/>
    <m/>
  </r>
  <r>
    <n v="1443"/>
    <x v="37"/>
    <x v="1"/>
    <x v="11"/>
    <s v="三路"/>
    <x v="0"/>
    <x v="1"/>
    <x v="1"/>
    <s v="異常報告書（中文）共有フォルダ\201408以降\20141008_AFK_FF_WI検査機#15Camera異常.xls"/>
    <m/>
    <s v="・発生SP-RANK「T」。#15 CAMERA光量波形變異常高的状態。"/>
    <s v="・原因不明"/>
    <s v="・由於原因不明所以沒有対策。"/>
    <s v="初回"/>
    <n v="0"/>
    <n v="0"/>
    <m/>
    <s v="情報"/>
    <s v="情報"/>
    <s v="情報"/>
    <s v="情報"/>
    <s v="情報"/>
    <s v="-"/>
    <s v="-"/>
    <s v="・情報共有_x000a_※發生同様事例時，希望能夠利用纜線更換等來找出原因處。"/>
    <s v="-"/>
    <s v="-"/>
    <s v="-"/>
    <s v="-"/>
    <s v="-"/>
    <s v="-"/>
    <s v="-"/>
    <s v="CLOSE"/>
    <s v="CLOSE"/>
    <e v="#DIV/0!"/>
    <m/>
  </r>
  <r>
    <n v="1444"/>
    <x v="38"/>
    <x v="1"/>
    <x v="8"/>
    <s v="三路"/>
    <x v="1"/>
    <x v="19"/>
    <x v="1"/>
    <s v="異常報告書（中文）共有フォルダ\201408以降\20141012 HF 2Br反轉移載Robot停止 疑似Servo Encorder異常.xls"/>
    <m/>
    <s v="・Robot Pendant Controller零星發生「1326:R軸編碼器絕對異常」。更換R軸的伺服馬達後就無異常。"/>
    <s v="・推測因經年劣化造成伺服馬達的編碼器異常。"/>
    <s v="・更換伺服馬達_x000a_※再発時予定更換機内的Harness。"/>
    <s v="初回"/>
    <n v="0"/>
    <n v="0"/>
    <m/>
    <s v="情報"/>
    <s v="情報"/>
    <s v="情報"/>
    <s v="情報"/>
    <s v="情報"/>
    <s v="情報"/>
    <s v="-"/>
    <s v="・情報共有。_x000a_※在Robot異常発生時能夠先行實施異常内容的確認。"/>
    <s v="-"/>
    <s v="-"/>
    <s v="-"/>
    <s v="-"/>
    <s v="-"/>
    <s v="-"/>
    <s v="-"/>
    <s v="CLOSE"/>
    <s v="CLOSE"/>
    <e v="#DIV/0!"/>
    <m/>
  </r>
  <r>
    <n v="1445"/>
    <x v="39"/>
    <x v="3"/>
    <x v="12"/>
    <s v="三路"/>
    <x v="1"/>
    <x v="8"/>
    <x v="1"/>
    <s v="異常報告書（中文）共有フォルダ\201408以降\20141008 WIT NO1 Robot採板機衝突破損.xlsx"/>
    <m/>
    <s v="・定修後第1枚基板積載至PL時，Robot-Hand和PL碰撞造成Hand破損。"/>
    <s v="・使用Pendant Controller來操作Robot時，錯將T軸的補正値寫入。_x000a_"/>
    <s v="・實施T軸補正値不會被代入的程式変更。"/>
    <s v="初回"/>
    <n v="0"/>
    <n v="0"/>
    <m/>
    <s v="情報"/>
    <s v="情報"/>
    <s v="情報"/>
    <s v="情報"/>
    <s v="情報"/>
    <s v="要"/>
    <s v="-"/>
    <s v="・情報共有。_x000a_※製造不使用Pendant Controller來進行操作，但在電気G等操作後有必要以低速模式等來確認是否正常的作動。"/>
    <s v="-"/>
    <s v="-"/>
    <s v="-"/>
    <s v="-"/>
    <s v="-"/>
    <s v="完了"/>
    <s v="-"/>
    <s v="CLOSE"/>
    <s v="CLOSE"/>
    <n v="1"/>
    <m/>
  </r>
  <r>
    <n v="1446"/>
    <x v="40"/>
    <x v="3"/>
    <x v="10"/>
    <s v="三路"/>
    <x v="3"/>
    <x v="20"/>
    <x v="1"/>
    <s v="異常報告書（中文）共有フォルダ\201408以降\20141012GF　本線GateCV開閉動作異常.xlsx"/>
    <s v="O:\00 製造一部共通\横展開確認\設備異常報告\異常報告書(日文)\201408以降\本線HO油圧関係資料"/>
    <s v="・H/O GATE的動作異常。在「開」的状態下停止。"/>
    <s v="・因作動油内的汚染物質，引起Pilot Check閥的作動不良。"/>
    <s v="・更換作動油。_x000a_・電磁閥unit的定期更換。_x000a_（電磁閥、切替閥、Check閥、流動控制閥）_x000a_・在電磁閥unit裝設圧力計。"/>
    <s v="初回"/>
    <n v="195"/>
    <n v="4012"/>
    <m/>
    <s v="要"/>
    <s v="要"/>
    <s v="要"/>
    <s v="要"/>
    <s v="要"/>
    <s v="-"/>
    <s v="-"/>
    <s v="・在電磁閥unit裝設圧力計，較易特定出異常発生源。_x000a_※ADT電磁閥定期更換規定_x000a_★電磁閥unit的定期更換，基本上在每次冷修時實施。_x000a_發生不具合時就更換。即使更換也無法改善時就更換作動油。"/>
    <s v="完了"/>
    <s v="完了"/>
    <s v="完了"/>
    <s v="完了"/>
    <s v="完了"/>
    <s v="-"/>
    <s v="-"/>
    <s v="CLOSE"/>
    <s v="CLOSE"/>
    <n v="1"/>
    <s v="→4月/Eまでクローズできないのか？いつやる？忘れないのか？誰が責任もって進捗管理するのか？_x000a_→YZはタイプが異なるため、高谷さんと相談します。_x000a_→JFは冷修対応(指摘修繕計畫列入)一時CLOSE"/>
  </r>
  <r>
    <n v="1447"/>
    <x v="41"/>
    <x v="3"/>
    <x v="12"/>
    <s v="三路"/>
    <x v="3"/>
    <x v="21"/>
    <x v="1"/>
    <s v="O:\00 製造一部共通\横展開確認\設備異常報告\異常報告書(中文)\201408以降\20141017 WIT1樂樂手Trouble.xls"/>
    <m/>
    <s v="・真空Pump吐出口的消音器發生堵塞，造成Thermal trip。"/>
    <s v="・Carbon plate的磨耗粉造成消音器的堵塞。"/>
    <s v="・以拆下消音器做為応急処置。"/>
    <s v="初回"/>
    <n v="120"/>
    <n v="2768"/>
    <m/>
    <s v="情報"/>
    <s v="-"/>
    <s v="-"/>
    <s v="要"/>
    <s v="要"/>
    <s v="要"/>
    <s v="要"/>
    <s v="・在實施樂樂手真空Pump維修保養時，也一併更換消音器。_x000a_※R/B的真空Pump是被設置在安全柵欄外側，經判斷無品質的疑慮所以不做横展開。"/>
    <s v="-"/>
    <s v="-"/>
    <s v="-"/>
    <s v="完了"/>
    <s v="完了"/>
    <s v="完了"/>
    <s v="完了"/>
    <s v="CLOSE"/>
    <s v="CLOSE"/>
    <n v="1"/>
    <m/>
  </r>
  <r>
    <n v="1448"/>
    <x v="42"/>
    <x v="3"/>
    <x v="10"/>
    <s v="三路"/>
    <x v="0"/>
    <x v="0"/>
    <x v="1"/>
    <s v="異常報告書（中文）共有フォルダ\201408以降\20141018GF TOM3画処PC故障.xls"/>
    <m/>
    <s v="#19画素PC的電源低下，検査該部位做捨板。"/>
    <s v="・推定是PC電源unit的故障。"/>
    <s v="・接收電源unit故障原因的結果並検討。發生同樣事例時馬上進行PC的更換。"/>
    <s v="初回"/>
    <n v="80"/>
    <n v="66"/>
    <m/>
    <s v="情報"/>
    <s v="情報"/>
    <s v="情報"/>
    <s v="情報"/>
    <s v="情報"/>
    <s v="-"/>
    <s v="-"/>
    <s v="情報共有"/>
    <s v="-"/>
    <s v="-"/>
    <s v="-"/>
    <s v="-"/>
    <s v="-"/>
    <s v="-"/>
    <s v="-"/>
    <s v="CLOSE"/>
    <s v="CLOSE"/>
    <e v="#DIV/0!"/>
    <m/>
  </r>
  <r>
    <n v="1449"/>
    <x v="43"/>
    <x v="3"/>
    <x v="10"/>
    <s v="三路"/>
    <x v="1"/>
    <x v="22"/>
    <x v="1"/>
    <s v="異常報告書（中文）共有フォルダ\201408以降\20141021GF B-LINE泡検査機光源の電源プラグ焼損.xlsx"/>
    <m/>
    <s v="・泡検査機光源的電源plug和OA tap焼毀。"/>
    <s v="・推定是被設置在装置裏面的排気口附近，而妨礙到plug的散熱。_x000a_・針對Plug的額定13A，被確認了瞬間通過20A左右的電流。由此推定Plug被加熱而損壞。"/>
    <s v="・將ＯＡ tap移設至不會接收到排気口熱風的位置。_x000a_・更換為額定電流較大的電源Plug。_x000a_・不使用ＯＡ tap而直接連接至電源。"/>
    <s v="初回"/>
    <n v="0"/>
    <n v="0"/>
    <m/>
    <s v="要"/>
    <s v="要"/>
    <s v="要"/>
    <s v="要"/>
    <s v="要"/>
    <s v="要"/>
    <s v="-"/>
    <s v="・確認ＯＡ tap和電源Plug是否有熱損傷。"/>
    <s v="完了"/>
    <s v="完了"/>
    <s v="完了"/>
    <s v="完了"/>
    <s v="完了"/>
    <s v="完了"/>
    <s v="-"/>
    <s v="CLOSE"/>
    <s v="CLOSE"/>
    <n v="1"/>
    <m/>
  </r>
  <r>
    <n v="1450"/>
    <x v="44"/>
    <x v="1"/>
    <x v="13"/>
    <s v="鄭吉勝"/>
    <x v="3"/>
    <x v="15"/>
    <x v="1"/>
    <s v="異常報告書（中文）共有フォルダ\201408以降\20141023IF　本線SMAP R側アーム開閉異常.xlsx"/>
    <m/>
    <s v="本線SMAP R側ARM開閉動作異常"/>
    <s v="・由於Jacky Bolt鬆脫 （冷修時應該沒有進行増締確認）、導致Bracket的設定位置並未被完全固定。因此，推測在每次ARM動作時（Pully被皮帶拉扯），Bracket的固定螺絲負荷增大，導致螺絲出現疲勞破壞的狀況。"/>
    <s v="針對Jacky Bolt、Bracket固定螺絲旋緊狀況進行點檢。"/>
    <s v="初回"/>
    <n v="92"/>
    <n v="335"/>
    <m/>
    <s v="要"/>
    <s v="要"/>
    <s v="要"/>
    <s v="要"/>
    <s v="要"/>
    <s v="-"/>
    <s v="-"/>
    <s v="針對Jacky Bolt、Bracket固定螺絲旋緊狀況進行點檢。"/>
    <s v="完了"/>
    <s v="完了"/>
    <s v="完了"/>
    <s v="完了"/>
    <s v="完了"/>
    <s v="-"/>
    <s v="-"/>
    <s v="CLOSE"/>
    <s v="CLOSE"/>
    <n v="1"/>
    <s v="→4月/Eまでクローズできないのか？いつやる？忘れないのか？_x000a_→JF/冷修対応"/>
  </r>
  <r>
    <n v="1451"/>
    <x v="45"/>
    <x v="1"/>
    <x v="12"/>
    <s v="三路"/>
    <x v="3"/>
    <x v="23"/>
    <x v="1"/>
    <s v="異常報告書（中文）共有フォルダ\201408以降\20141101GUT　GUT№1投入採板機減速機異常.xls"/>
    <m/>
    <s v="・因伺服馬達過負載而停止。"/>
    <s v="・因為減速機的NEEDLE BEARING（滾針軸承）破損。"/>
    <s v="・計画（1回/4年）實施定期更換"/>
    <s v="再発"/>
    <n v="267"/>
    <n v="2622"/>
    <m/>
    <s v="情報"/>
    <s v="情報"/>
    <s v="情報"/>
    <s v="情報"/>
    <s v="情報"/>
    <s v="要"/>
    <s v="-"/>
    <s v="・雖然ADT也有相同類型的投入採板機，但由於現在中止使用，所以只做情報共有之用。"/>
    <s v="-"/>
    <s v="-"/>
    <s v="-"/>
    <s v="-"/>
    <s v="-"/>
    <s v="完了"/>
    <s v="-"/>
    <s v="CLOSE"/>
    <s v="CLOSE"/>
    <n v="1"/>
    <m/>
  </r>
  <r>
    <n v="1452"/>
    <x v="46"/>
    <x v="3"/>
    <x v="14"/>
    <s v="三路"/>
    <x v="3"/>
    <x v="9"/>
    <x v="1"/>
    <s v="異常報告書（中文）共有フォルダ\201408以降\20141125BF　BDS P詰機サーボ駆動カップリング部締結不良.xlsx"/>
    <m/>
    <s v="・P包裝機往PL側走行中撞到PL。"/>
    <s v="・伺服馬達和滾珠螺桿間的連軸器鬆脫，推測是因自体重量往PL側滑動。_x000a_※走行用的滾珠螺桿不是水平而是往PL側傾斜設置。"/>
    <s v="・連軸器、集電環處的鎖緊。"/>
    <s v="初回"/>
    <n v="450"/>
    <n v="444"/>
    <m/>
    <s v="要"/>
    <s v="要"/>
    <s v="要"/>
    <s v="-"/>
    <s v="-"/>
    <s v="-"/>
    <s v="-"/>
    <s v="・点検連軸器是否有鬆脫。"/>
    <s v="完了"/>
    <s v="完了"/>
    <s v="完了"/>
    <s v="-"/>
    <s v="-"/>
    <s v="-"/>
    <s v="-"/>
    <s v="CLOSE"/>
    <s v="CLOSE"/>
    <n v="1"/>
    <m/>
  </r>
  <r>
    <n v="1453"/>
    <x v="46"/>
    <x v="1"/>
    <x v="15"/>
    <s v="三路"/>
    <x v="1"/>
    <x v="15"/>
    <x v="1"/>
    <s v="異常報告書（中文）共有フォルダ\201408以降\20141125_AFK_DF_SMAP・伸縮CV衝突.xls"/>
    <s v="異常報告書（日文）共有フォルダ\其他\本線伸縮CV段OP SOFT調整.xlsx"/>
    <s v="・由於在Bath窓玻璃採板中（NET120&quot;）是以ACE來測試NET180&quot;的切出，所以伸縮C/V實施毎葉J/C而撞到SMAP，造成滾珠螺桿和離合器破損。"/>
    <s v="・作業人員的教育不足_x000a_・設備上無互鎖機制。"/>
    <s v="・硬體面上互鎖機制的追加目前検討中_x000a_・在軟體内設置互鎖機制來應急。_x000a_※改造成任意値以上的JC動作無法執行。"/>
    <s v="初回"/>
    <n v="0"/>
    <n v="0"/>
    <m/>
    <s v="-"/>
    <s v="要"/>
    <s v="要"/>
    <s v="要"/>
    <s v="要"/>
    <s v="-"/>
    <s v="-"/>
    <s v="・追加硬體面上的互鎖機制（ADTとしての方針は12/10に決定）_x000a_現在AFKのハード的改造部分、返事待ち（12/19現在）"/>
    <s v="-"/>
    <s v="完了"/>
    <s v="完了"/>
    <s v="完了"/>
    <s v="完了"/>
    <s v="-"/>
    <s v="-"/>
    <s v="CLOSE"/>
    <s v="CLOSE"/>
    <n v="1"/>
    <s v="→いつまでに電気に方針決めてもらうの？_x000a_→ソフト面は方針決定しました。T/Pにｲﾝﾀｰﾛｯｸいれます。（電気とテスト等含めた日程調整必要）_x000a_⇒現在、電気/金子氏とスケジューリング中"/>
  </r>
  <r>
    <n v="1454"/>
    <x v="47"/>
    <x v="3"/>
    <x v="12"/>
    <s v="鄭吉勝"/>
    <x v="3"/>
    <x v="24"/>
    <x v="1"/>
    <s v="異常報告書（中文）共有フォルダ\201408以降\20141201WIT1 洗浄機前洗駆動シャフトスプロケットキー抜け.xls"/>
    <m/>
    <s v="洗淨機前洗驅動Shaft_Sprocket_Key脫落"/>
    <s v="・驅動Shaft Shaft &amp; Pin 因老化劣化而摩耗、再加上磨耗所引起的固定螺絲鬆脫所致"/>
    <s v="更換該驅動Shaft"/>
    <s v="初回"/>
    <n v="192"/>
    <n v="4339"/>
    <m/>
    <s v="-"/>
    <s v="-"/>
    <s v="-"/>
    <s v="要"/>
    <s v="要"/>
    <s v="要"/>
    <s v="要"/>
    <s v="・針對洗淨機所有部位的驅動Shaft Sprocket進行點檢"/>
    <s v="-"/>
    <s v="-"/>
    <s v="-"/>
    <s v="完了"/>
    <s v="完了"/>
    <s v="完了"/>
    <s v="完了"/>
    <s v="CLOSE"/>
    <s v="CLOSE"/>
    <n v="1"/>
    <m/>
  </r>
  <r>
    <n v="1455"/>
    <x v="48"/>
    <x v="3"/>
    <x v="5"/>
    <s v="鄭吉勝"/>
    <x v="3"/>
    <x v="12"/>
    <x v="1"/>
    <s v="異常報告書（中文）共有フォルダ\201408以降\20141218TDS2 AKブロワーダクトホース破損.xlsx"/>
    <m/>
    <s v="AK Blower Duct Hose破損"/>
    <s v="推測經過長期受熱硬化，受到使用時的壓力及震動影響，才會從Duct連結部位發生破裂。_x000a_該Duct Hose查無更換履歷，稼働年數已超過6年以上。Duct Hose 為東拓工業製的耐熱仕様（～80℃），但素材為EPDM（合成橡膠），有可能是因硬化導致破裂。"/>
    <s v="①點檢項目追加該Duct Hose連結部位的目視點檢_x000a_②其他Line針對同樣設備的Duct Hose進行更新"/>
    <s v="初回"/>
    <n v="159"/>
    <n v="570"/>
    <m/>
    <s v="-"/>
    <s v="-"/>
    <s v="-"/>
    <s v="要"/>
    <s v="要"/>
    <s v="要"/>
    <s v="要"/>
    <s v="①Blower裝置的Duct Hose目視點檢_x000a_②Blower裝置的Duct Hose預備品準備"/>
    <s v="-"/>
    <s v="-"/>
    <s v="-"/>
    <s v="完了"/>
    <s v="完了"/>
    <s v="完了"/>
    <s v="完了"/>
    <s v="CLOSE"/>
    <s v="CLOSE"/>
    <n v="1"/>
    <m/>
  </r>
  <r>
    <n v="1456"/>
    <x v="49"/>
    <x v="1"/>
    <x v="13"/>
    <s v="三路"/>
    <x v="3"/>
    <x v="16"/>
    <x v="1"/>
    <s v="異常報告書（中文）共有フォルダ\201408以降\20141219IF　1Br IZUMI 製紙巻機紙出紙皮帶CV驅動聯軸器板彈簧損壞.xlsx"/>
    <m/>
    <s v="紙排出ベルトサーボモーターカップリングのディスクが破損しサーボ異常となった。"/>
    <s v="・経年劣化？"/>
    <s v="・カップリング部の定期点検の実施。定期交換の検討。"/>
    <s v="初回"/>
    <n v="3"/>
    <n v="79"/>
    <m/>
    <s v="-"/>
    <s v="-"/>
    <s v="-"/>
    <s v="要"/>
    <s v="要"/>
    <s v="要"/>
    <s v="-"/>
    <s v="現状、ADTでは１回/週のパトロール時にカップリング点検を実施しており、その際にディスクの変形や割れなどが発見された場合、交換を実施する方針である。_x000a_※パトロール＝設技機械による週末点検にて実施。チェック項目も有り。"/>
    <s v="-"/>
    <s v="-"/>
    <s v="-"/>
    <s v="完了"/>
    <s v="完了"/>
    <s v="完了"/>
    <s v="-"/>
    <s v="CLOSE"/>
    <s v="CLOSE"/>
    <n v="1"/>
    <m/>
  </r>
  <r>
    <n v="1457"/>
    <x v="50"/>
    <x v="1"/>
    <x v="1"/>
    <s v="蔵光"/>
    <x v="3"/>
    <x v="20"/>
    <x v="1"/>
    <s v="異常報告書（中文）共有フォルダ\201501以降\20150104 LF 本線Gate_Hopper_CYL動作不良.xlsx"/>
    <m/>
    <s v="ホッパーを開閉するシリンダーのベース部分の溶接が破損"/>
    <s v="・シリンダーロッドとIジョイント連結部分のネジの緩みがあった。"/>
    <s v="・シリンダーロッドとIジョイント部分に緩み止めの施工を実施する。（KF)_x000a_⇒ADTとは機構が違うため、情報として扱う"/>
    <s v="初回"/>
    <n v="240"/>
    <n v="5025"/>
    <m/>
    <s v="要"/>
    <s v="要"/>
    <s v="要"/>
    <s v="要"/>
    <s v="要"/>
    <s v="-"/>
    <s v="-"/>
    <s v="まずは工事日に点検を行ってください。"/>
    <s v="完了"/>
    <s v="完了"/>
    <s v="完了"/>
    <s v="完了"/>
    <s v="完了"/>
    <s v="-"/>
    <s v="-"/>
    <s v="CLOSE"/>
    <s v="CLOSE"/>
    <n v="1"/>
    <m/>
  </r>
  <r>
    <n v="1458"/>
    <x v="51"/>
    <x v="1"/>
    <x v="12"/>
    <s v="蔵光"/>
    <x v="3"/>
    <x v="24"/>
    <x v="1"/>
    <s v="\\172.18.154.189\mfg_public\00 製造一部共通\横展開確認\設備異常報告\異常報告書(中文)\201501以降\20150115_AFK_GUT_アライメントタイムオーバー.xls"/>
    <m/>
    <s v="洗浄3ラインNGマーキング前アライメント　タイムオーバー発生"/>
    <s v="・経年劣化？（AFK調査中）"/>
    <s v="・定期交換実施予定(2年周期)_x000a_・予備品の準備"/>
    <s v="初回"/>
    <n v="110"/>
    <n v="2400"/>
    <m/>
    <s v="-"/>
    <s v="-"/>
    <s v="-"/>
    <s v="-"/>
    <s v="-"/>
    <s v="要"/>
    <s v="要"/>
    <s v="定期交換の頻度は？_x000a_予備品はあるか？"/>
    <s v="-"/>
    <s v="-"/>
    <s v="-"/>
    <s v="-"/>
    <s v="-"/>
    <s v="完了"/>
    <s v="完了"/>
    <s v="CLOSE"/>
    <s v="CLOSE"/>
    <n v="1"/>
    <m/>
  </r>
  <r>
    <n v="1459"/>
    <x v="52"/>
    <x v="3"/>
    <x v="10"/>
    <s v="蔵光"/>
    <x v="2"/>
    <x v="25"/>
    <x v="1"/>
    <s v="異常報告書（中文）共有フォルダ\201501以降\20150116GF A-LINE泡検査機ソフト不具合.xlsx"/>
    <m/>
    <s v="泡検査機光源メタルハライドランプ寿命により消灯。_x000a_※該当光源は警報閾値下回るも警報発生せず。"/>
    <s v="・泡検査機ソフト不具合_x000a_(2008年建設時からの問題)"/>
    <s v="・泡検査機ソフト修正_x000a_　※LOSSEVに不具合修正依頼"/>
    <s v="初回"/>
    <n v="120"/>
    <n v="0"/>
    <m/>
    <s v="-"/>
    <s v="-"/>
    <s v="-"/>
    <s v="-"/>
    <s v="-"/>
    <s v="要"/>
    <s v="-"/>
    <s v="ソフトに不具合があるのか確認必要"/>
    <s v="-"/>
    <s v="-"/>
    <s v="-"/>
    <s v="-"/>
    <s v="-"/>
    <s v="完了"/>
    <s v="-"/>
    <s v="CLOSE"/>
    <s v="CLOSE"/>
    <n v="1"/>
    <m/>
  </r>
  <r>
    <n v="1460"/>
    <x v="52"/>
    <x v="3"/>
    <x v="12"/>
    <s v="蔵光"/>
    <x v="3"/>
    <x v="24"/>
    <x v="1"/>
    <s v="異常報告書（中文）共有フォルダ\201501以降\20150116WIT1 洗浄機塩酸槽駆動シャフトカップリング破損.xlsx"/>
    <m/>
    <s v="塩酸槽駆動シャフトカップリング破損"/>
    <s v="・Zr（ジルコニウム）製のカップリング本体とキーの摩耗"/>
    <s v="・駆動シャフトのカップリング解体&amp;摩耗具合確認実施_x000a_・増し締めの作業標準書作成_x000a_"/>
    <s v="初回"/>
    <n v="300"/>
    <n v="7561"/>
    <m/>
    <s v="-"/>
    <s v="-"/>
    <s v="-"/>
    <s v="要"/>
    <s v="要"/>
    <s v="要"/>
    <s v="要"/>
    <s v="増し締めの作業標準書の有無確認（？）"/>
    <s v="-"/>
    <s v="-"/>
    <s v="-"/>
    <s v="完了"/>
    <s v="完了"/>
    <s v="完了"/>
    <s v="完了"/>
    <s v="CLOSE"/>
    <s v="CLOSE"/>
    <n v="1"/>
    <m/>
  </r>
  <r>
    <n v="1461"/>
    <x v="53"/>
    <x v="3"/>
    <x v="12"/>
    <s v="蔵光"/>
    <x v="3"/>
    <x v="21"/>
    <x v="1"/>
    <s v="異常報告書（中文）共有フォルダ\201501以降\20141210WIT1 投入ラクラクハンド旋回ベアリング破損.xlsx"/>
    <m/>
    <s v="投入ラクラクハンドで旋回部のベアリングに異音/引っかかり有り"/>
    <s v="・ベアリング不具合"/>
    <s v="・定期交換実施(1年)"/>
    <s v="初回"/>
    <n v="120"/>
    <n v="2712"/>
    <m/>
    <s v="-"/>
    <s v="-"/>
    <s v="-"/>
    <s v="情報"/>
    <s v="情報"/>
    <s v="要"/>
    <s v="要"/>
    <s v="定期交換の頻度は？_x000a_"/>
    <s v="-"/>
    <s v="-"/>
    <s v="-"/>
    <s v="-"/>
    <s v="-"/>
    <s v="完了"/>
    <s v="完了"/>
    <s v="CLOSE"/>
    <s v="CLOSE"/>
    <n v="1"/>
    <m/>
  </r>
  <r>
    <n v="1462"/>
    <x v="54"/>
    <x v="1"/>
    <x v="15"/>
    <s v="蔵光"/>
    <x v="3"/>
    <x v="9"/>
    <x v="1"/>
    <s v="ー"/>
    <m/>
    <s v="G8パレットの落下"/>
    <s v="・G8実パレットにG6を横桟側に採板しているため重心が底桟側へ偏った状態となり、PL払い出し中に底桟側から滑り落ちた後、原点移動する空パレット Trailerと衝突したと推定する。"/>
    <s v="・G8パレットの全面を安定して受けられるように、実PL搬送TrailerのFrame長さ延長（100mm延長）及びMCナイロンプレート設置。"/>
    <s v="初回"/>
    <n v="0"/>
    <n v="424"/>
    <m/>
    <s v="-"/>
    <s v="情報"/>
    <s v="情報"/>
    <s v="情報"/>
    <s v="情報"/>
    <s v="情報"/>
    <s v="-"/>
    <s v="Ｇ8パレットにＧ6を積む際はセンターに積むこと_x000a_→ADTとして現状採板予定はないので情報としての扱い"/>
    <s v="-"/>
    <s v="-"/>
    <s v="-"/>
    <s v="-"/>
    <s v="-"/>
    <s v="-"/>
    <s v="-"/>
    <s v="CLOSE"/>
    <s v="CLOSE"/>
    <e v="#DIV/0!"/>
    <m/>
  </r>
  <r>
    <n v="1463"/>
    <x v="55"/>
    <x v="1"/>
    <x v="12"/>
    <s v="鄭吉勝"/>
    <x v="3"/>
    <x v="26"/>
    <x v="1"/>
    <s v="異常報告書（中文）共有フォルダ\201501以降\20150128GUT1　FT位置決めアライメントサーボ異常.xlsx"/>
    <m/>
    <s v="自動採板機後の位置決FT Alignment Servo異常"/>
    <s v=". 稼動中無法定期確認Ball screw狀態。_x000a_. 外有Cover難以進行點檢_x000a_. 長時間使用導致Ball screw固定Nut鬆動 於作動中發生異音"/>
    <s v=". 定期確認作動狀態及異音_x000a_. 定修工事時進行給油並手動確認有無異常_x000a_. 確認Ball screw 固定Bolt及 Nut 兩者之間預留的縫隙大小"/>
    <s v="初回"/>
    <n v="62"/>
    <n v="598"/>
    <m/>
    <s v="情報"/>
    <s v="情報"/>
    <s v="情報"/>
    <s v="要"/>
    <s v="要"/>
    <s v="要"/>
    <s v="要"/>
    <s v="定期點檢"/>
    <s v="-"/>
    <s v="-"/>
    <s v="-"/>
    <s v="完了"/>
    <s v="完了"/>
    <s v="完了"/>
    <s v="完了"/>
    <s v="CLOSE"/>
    <s v="CLOSE"/>
    <n v="1"/>
    <m/>
  </r>
  <r>
    <n v="1464"/>
    <x v="56"/>
    <x v="3"/>
    <x v="14"/>
    <s v="鄭吉勝"/>
    <x v="3"/>
    <x v="15"/>
    <x v="1"/>
    <s v="異常報告書（中文）共有フォルダ\201501以降\20150202BF 本線L側SMAPシリンダー内部リークによる動作不良.xlsx"/>
    <m/>
    <s v="SMAP上昇之後高度自然下降，因為距離待機位置過低而與基板衝撞。於伸縮C/V上破板，先讓L側SMAP退避之後使用耳離。（R側則持續使用SMAP。）"/>
    <s v="由於SMAP上昇之後，待機位置的排氣側發生微量漏氣，推斷為内部洩漏。"/>
    <s v="更換CYL交換之後，就不再出現動作不良的現象。這次的SMAP動作不良其實在1月後半段開始偶發，內部曾經討論過要在2/24工事日更換CYL對應。"/>
    <s v="初回"/>
    <n v="10"/>
    <n v="588"/>
    <m/>
    <s v="要"/>
    <s v="要"/>
    <s v="要"/>
    <s v="要"/>
    <s v="要"/>
    <s v="-"/>
    <s v="-"/>
    <s v="SMAP シリンダーの解体点検"/>
    <s v="完了"/>
    <s v="完了"/>
    <s v="完了"/>
    <s v="完了"/>
    <s v="完了"/>
    <s v="-"/>
    <s v="-"/>
    <s v="CLOSE"/>
    <s v="CLOSE"/>
    <n v="1"/>
    <m/>
  </r>
  <r>
    <n v="1465"/>
    <x v="57"/>
    <x v="0"/>
    <x v="6"/>
    <s v="鄭吉勝"/>
    <x v="0"/>
    <x v="0"/>
    <x v="0"/>
    <s v="異常報告書（中文）共有フォルダ\201501以降\20150221YF　TOM3畫處PC2_Freeze故障報告.xlsx"/>
    <m/>
    <s v="YF TOM 畫處PC#2 在02/21(春節期間)生產中，突然發生 PC Freeze 異常二回，第二回發生後便無法自動解除。_x000a_"/>
    <s v="從回收的 EventLog 來看，D磁碟有寫入延遲的記錄。_x000a_YF 11/08 瞬間停電，當時造成畫處PC共有5顆HDD毀損。"/>
    <s v="更換HDD並Recovery資料。"/>
    <s v="初回"/>
    <n v="20"/>
    <n v="0"/>
    <m/>
    <s v="情報"/>
    <s v="情報"/>
    <s v="情報"/>
    <s v="情報"/>
    <s v="情報"/>
    <s v="-"/>
    <s v="-"/>
    <s v="TOM3 畫處PC異常情報聯絡"/>
    <s v="-"/>
    <s v="-"/>
    <s v="-"/>
    <s v="-"/>
    <s v="-"/>
    <s v="-"/>
    <s v="-"/>
    <s v="CLOSE"/>
    <s v="CLOSE"/>
    <e v="#DIV/0!"/>
    <m/>
  </r>
  <r>
    <n v="1466"/>
    <x v="58"/>
    <x v="0"/>
    <x v="4"/>
    <s v="鄭吉勝"/>
    <x v="1"/>
    <x v="4"/>
    <x v="2"/>
    <s v="ー"/>
    <m/>
    <s v="EF 0.25t Tracking Data異常_x000a_1Br 1Pos BDSにて渋滞が発生。1PosはLE部位のみの設定であったが、C＆RE部位が採板されていた。（設定は1POS=LE  2POS=RE+C）"/>
    <s v="Br引込時の硝子監視Pointへの硝子到着タイミングのズレにより、1Br採板品に2BrのTracking Dataが上書きされていたと推定。"/>
    <s v="Br引込時、行先が異なる硝子に対しTracking Dataを受け取らないようなinterlockを導入"/>
    <s v="初回"/>
    <n v="0"/>
    <n v="0"/>
    <m/>
    <s v="要"/>
    <s v="要"/>
    <s v="要"/>
    <s v="要"/>
    <s v="要"/>
    <s v="-"/>
    <s v="-"/>
    <s v="各窯soft構成を確認し、個別に対応"/>
    <s v="完了"/>
    <s v="完了"/>
    <s v="完了"/>
    <s v="完了"/>
    <s v="完了"/>
    <s v="-"/>
    <s v="-"/>
    <s v="CLOSE"/>
    <s v="CLOSE"/>
    <n v="1"/>
    <m/>
  </r>
  <r>
    <n v="1467"/>
    <x v="59"/>
    <x v="1"/>
    <x v="12"/>
    <s v="鄭吉勝"/>
    <x v="3"/>
    <x v="16"/>
    <x v="1"/>
    <s v="異常報告書（中文）共有フォルダ\201501以降\20150305GUT　GUT№2ライン合紙切断不良.xlsx"/>
    <m/>
    <s v="GUT№2 LINE合紙切斷不良"/>
    <s v="推測動作不良是受到Cylinder的Down側附著異物的影響。_x000a_目前現場3交代的日常點檢無法判斷Cylinder的微細動作是否有異常。"/>
    <s v="巡檢時確認Cylinder動作是否正常, 有無出現異音。_x000a_Cylinder的更換頻率目標1年1次。"/>
    <s v="初回"/>
    <n v="84"/>
    <n v="1268"/>
    <m/>
    <s v="-"/>
    <s v="-"/>
    <s v="-"/>
    <s v="要"/>
    <s v="要"/>
    <s v="要"/>
    <s v="-"/>
    <s v="巡檢時確認Cylinder動作是否正常, 有無出現異音。"/>
    <s v="-"/>
    <s v="-"/>
    <s v="-"/>
    <s v="完了"/>
    <s v="完了"/>
    <s v="完了"/>
    <s v="-"/>
    <s v="CLOSE"/>
    <s v="CLOSE"/>
    <n v="1"/>
    <m/>
  </r>
  <r>
    <n v="1468"/>
    <x v="60"/>
    <x v="3"/>
    <x v="12"/>
    <s v="鄭吉勝"/>
    <x v="3"/>
    <x v="16"/>
    <x v="1"/>
    <s v="異常報告書（中文）共有フォルダ\201501以降\20150312WIT1 紙巻機ピンチロール近接センサーチャタリング.xls"/>
    <m/>
    <s v="紙巻機Pinch Roll 近接Senser訊號Chattering (重複ON、OFF)"/>
    <s v="近接Senser出現Chattering (重複ON、OFF)原本近接Senser 的縫隙已經很大了、再加上設備的微小 導致縫隙變得更大、才會影響 Senser的Chattering (重複ON、OFF)。"/>
    <s v="於日常巡檢的項目裡面追加 Senser項目、進行每日巡檢確認。"/>
    <s v="初回"/>
    <n v="220"/>
    <n v="5108"/>
    <m/>
    <s v="-"/>
    <s v="-"/>
    <s v="-"/>
    <s v="要"/>
    <s v="要"/>
    <s v="要"/>
    <s v="-"/>
    <s v="紙巻機Pinch Roll 上限和下限的Senser位置"/>
    <s v="-"/>
    <s v="-"/>
    <s v="-"/>
    <s v="完了"/>
    <s v="完了"/>
    <s v="完了"/>
    <s v="-"/>
    <s v="CLOSE"/>
    <s v="CLOSE"/>
    <n v="1"/>
    <m/>
  </r>
  <r>
    <n v="1469"/>
    <x v="61"/>
    <x v="0"/>
    <x v="9"/>
    <s v="鄭吉勝"/>
    <x v="3"/>
    <x v="4"/>
    <x v="0"/>
    <s v="ー"/>
    <m/>
    <s v="包裝本線CV#119  Roll轉速異常"/>
    <s v="Can Clutch故障，導致Roll運轉速度與驅動齒輪不同步、造成素板破裂異常。"/>
    <s v="更換Can Clutch及驅動Chain鬆緊度調整"/>
    <s v="初回"/>
    <n v="55"/>
    <n v="1452"/>
    <m/>
    <s v="要"/>
    <s v="要"/>
    <s v="要"/>
    <s v="要"/>
    <s v="要"/>
    <s v="-"/>
    <s v="-"/>
    <s v="本線Can Clutch及驅動Chain鬆緊度點檢確認"/>
    <s v="完了"/>
    <s v="完了"/>
    <s v="完了"/>
    <s v="完了"/>
    <s v="完了"/>
    <s v="-"/>
    <s v="-"/>
    <s v="CLOSE"/>
    <s v="CLOSE"/>
    <n v="1"/>
    <m/>
  </r>
  <r>
    <n v="1470"/>
    <x v="62"/>
    <x v="0"/>
    <x v="7"/>
    <s v="鄭吉勝"/>
    <x v="1"/>
    <x v="27"/>
    <x v="0"/>
    <s v="異常報告書（中文）共有フォルダ\201501以降\20150403 KF 横切機リニアサーボ停止異常(CH).xls"/>
    <m/>
    <s v="横切機走行中に上記エラーが発生し、横切機停止。横切機操作不可となる。"/>
    <s v="リニアエンコーダー故障 又はケーブル不良。"/>
    <s v="〇リニアエンコーダーケーブル交換（冷修での交換実績なし）。_x000a_〇マグネスケール製インターポレータ（変換器）交換。"/>
    <s v="初回"/>
    <n v="45"/>
    <n v="1183"/>
    <m/>
    <s v="要"/>
    <s v="要"/>
    <s v="要"/>
    <s v="要"/>
    <s v="要"/>
    <s v="-"/>
    <s v="-"/>
    <s v="・確認橫切機CABLEVEYER_x000a_1.電纜線於CABLEVEYER中排列順序。_x000a_2.CABLEVEYER中電纜線有無破損狀態。"/>
    <s v="完了"/>
    <s v="完了"/>
    <s v="完了"/>
    <s v="完了"/>
    <s v="完了"/>
    <s v="-"/>
    <s v="-"/>
    <s v="CLOSE"/>
    <s v="CLOSE"/>
    <n v="1"/>
    <m/>
  </r>
  <r>
    <n v="1471"/>
    <x v="63"/>
    <x v="1"/>
    <x v="8"/>
    <s v="鄭吉勝"/>
    <x v="1"/>
    <x v="20"/>
    <x v="1"/>
    <s v="異常報告書（中文）共有フォルダ\201501以降\20150412HF　本線ホッパー開閉電磁弁動作不良.xlsx"/>
    <m/>
    <s v="本線H/O開閉電磁弁動作不良"/>
    <s v="電磁閥Spool的作動受到油壓OIL的髒汙影響而卡住。"/>
    <s v="1.4/14工事日更換電磁閥及濾網。_x000a_2.5月工事日預定更換油壓OIL。_x000a_3.製作設備管理Check List、徹底管理Schedule。"/>
    <s v="初回"/>
    <n v="12"/>
    <n v="598"/>
    <m/>
    <s v="要"/>
    <s v="要"/>
    <s v="要"/>
    <s v="要"/>
    <s v="要"/>
    <s v="-"/>
    <s v="-"/>
    <s v="工事日時實施點檢"/>
    <s v="完了"/>
    <s v="完了"/>
    <s v="完了"/>
    <s v="完了"/>
    <s v="完了"/>
    <s v="-"/>
    <s v="-"/>
    <s v="CLOSE"/>
    <s v="CLOSE"/>
    <n v="1"/>
    <m/>
  </r>
  <r>
    <n v="1472"/>
    <x v="64"/>
    <x v="1"/>
    <x v="1"/>
    <s v="鄭吉勝"/>
    <x v="3"/>
    <x v="4"/>
    <x v="1"/>
    <s v="異常報告書（中文）共有フォルダ\201501以降\20150420LF　本線増速CV chain roller磨耗(破損).xlsx"/>
    <m/>
    <s v="本線増速區間のChain磨耗(破損)"/>
    <s v="1.推測 増速C/V Roll的振動對Chain的Roller的部位產生衝擊力所致。_x000a_2. 推測 Roller的磨耗（破損）處的pitch（間隙）變寬之後、Sprocket 與Chain的咬合時衝撞後面的Roller、才會影響連續幾支Roller產生磨耗(破損）。"/>
    <s v="1.更換Chain_x000a_2.需定期點檢、目前正在檢討是否於每回工事日進行Chain及Sprocket的精密點檢。_x000a_3.Chain Roller  Sprocket的磨耗狀態"/>
    <s v="初回"/>
    <n v="20"/>
    <n v="391"/>
    <m/>
    <s v="要"/>
    <s v="要"/>
    <s v="要"/>
    <s v="要"/>
    <s v="要"/>
    <s v="-"/>
    <s v="-"/>
    <s v="工事日時實施點檢"/>
    <s v="完了"/>
    <s v="完了"/>
    <s v="完了"/>
    <s v="完了"/>
    <s v="完了"/>
    <s v="-"/>
    <s v="-"/>
    <s v="CLOSE"/>
    <s v="CLOSE"/>
    <n v="1"/>
    <m/>
  </r>
  <r>
    <n v="1473"/>
    <x v="65"/>
    <x v="1"/>
    <x v="15"/>
    <s v="鄭吉勝"/>
    <x v="1"/>
    <x v="28"/>
    <x v="1"/>
    <s v="異常報告書（中文）共有フォルダ\201501以降\20150416DF MTPG Encoder不良之Tracking異常rev.1.xlsx"/>
    <m/>
    <s v="MTPG Encoder 不良導致Tracking異常"/>
    <s v="原因在於使用了不良Encoder（光洋製）製造工程在油封部使用了2種潤滑油導致的潤滑不良，可能會影響到旋轉的扭力超過規格，連接部位(螺旋聯軸器Helical coupling)扭曲，Encorder側的旋轉速度不一，所以ENG發信聯絡要求無償更換這些Recall的對象品，但是後續並未寄送、廢棄、識別，所以DF3冷修時使用預備品下去進行更換。_x000a_DF3冷修時更換了MTPG#1,2，但是沒有確認到Logger方面的異常。"/>
    <s v="1.預備品裡面的召回對象LOT全數廢棄並確認AFK內部全數預備品及使用的PG，目前正在使用的部分將利用各窯工事日進行更換。預備品的對象品全數廢棄。_x000a_2. 更換不良Encoder"/>
    <s v="初回"/>
    <n v="20"/>
    <n v="311"/>
    <m/>
    <s v="要"/>
    <s v="要"/>
    <s v="要"/>
    <s v="要"/>
    <s v="要"/>
    <s v="-"/>
    <s v="-"/>
    <s v="確認有無Rotary EncorderTRD－GK系列 以2008年1月~2010年7月間製造的製品"/>
    <s v="完了"/>
    <s v="完了"/>
    <s v="完了"/>
    <s v="完了"/>
    <s v="完了"/>
    <s v="-"/>
    <s v="-"/>
    <s v="CLOSE"/>
    <s v="CLOSE"/>
    <n v="1"/>
    <m/>
  </r>
  <r>
    <n v="1474"/>
    <x v="66"/>
    <x v="1"/>
    <x v="13"/>
    <s v="鄭吉勝"/>
    <x v="3"/>
    <x v="4"/>
    <x v="1"/>
    <s v="異常報告書（中文）共有フォルダ\201501以降\20150423IF　本線Entry  CV驅動Sprocket脫落異常.xls"/>
    <m/>
    <s v="本線Entry CV驅動Sprocket Key抜け異常"/>
    <s v="1.該處被cover覆蓋的關係，生産中不易點檢。_x000a_2.End Plate施工不良，在構造上 Key較容易脫落。_x000a_3.雖然他窯也發生過同様的異常，但是橫展開時未針對類似的部分進行點檢。"/>
    <s v="1.4/29定修工事日變更End Plate構造。並變更Ｋｅｙ的溝槽形式：可貫穿→不可貫穿（Shaft更新）_x000a_2.設備機械 -  實施1回/6月 點檢_x000a_3.全窯針對類似位置進行横展開點檢。"/>
    <s v="初回"/>
    <n v="64"/>
    <n v="1642"/>
    <m/>
    <s v="要"/>
    <s v="要"/>
    <s v="要"/>
    <s v="要"/>
    <s v="要"/>
    <s v="-"/>
    <s v="-"/>
    <s v="○1回/月 工事日實施定期點檢。( 1.Chain Tension及磨耗状態、2.END Cap Bolt 鬆緊確認、3.Spracket Key 位置)_x000a_○確認當初Entry C/V驅動Spracket  END Plate的設計構造上是否原本就有缺口。"/>
    <s v="完了"/>
    <s v="完了"/>
    <s v="完了"/>
    <s v="完了"/>
    <s v="完了"/>
    <s v="-"/>
    <s v="-"/>
    <s v="CLOSE"/>
    <s v="CLOSE"/>
    <n v="1"/>
    <m/>
  </r>
  <r>
    <n v="1475"/>
    <x v="67"/>
    <x v="4"/>
    <x v="16"/>
    <s v="鄭吉勝"/>
    <x v="3"/>
    <x v="15"/>
    <x v="1"/>
    <s v="異常報告書（中文）共有フォルダ\201501以降\20150507XF SMAP(L側）衝突トラブル報告.xlsx"/>
    <m/>
    <s v="SMAP（L側）衝撞異常"/>
    <s v="1.5/7以前的工事日關閉電源之際、走行位置的Data消失了_x000a_2.5/7以前的工事日手動操作走行之後，位置發生偏移_x000a_3.進行①②作業後未確實進行原點復歸作業"/>
    <s v="①預定SOFT改造, 使伸縮　SMAP進行J/C之際、必須等原點復歸之後才能JC動作_x000a_②現状的伸縮　SMAP的Interlock制御確認後 檢討Interlock對策（若無Interlock則追加）_x000a_③追加Soft, 使電源OFF（Servo AMP OFF）時若未經原點復歸則手動/自動 皆無法作動"/>
    <s v="初回"/>
    <n v="120"/>
    <n v="884"/>
    <m/>
    <s v="要"/>
    <s v="要"/>
    <s v="要"/>
    <s v="要"/>
    <s v="要"/>
    <s v="-"/>
    <s v="-"/>
    <s v="後進端リミットSW ON）後に伸縮CV J/C Interlock有無"/>
    <s v="完了"/>
    <s v="完了"/>
    <s v="完了"/>
    <s v="完了"/>
    <s v="完了"/>
    <s v="-"/>
    <s v="-"/>
    <s v="CLOSE"/>
    <s v="CLOSE"/>
    <n v="1"/>
    <m/>
  </r>
  <r>
    <n v="1476"/>
    <x v="68"/>
    <x v="3"/>
    <x v="12"/>
    <s v="鄭吉勝"/>
    <x v="3"/>
    <x v="21"/>
    <x v="1"/>
    <s v="異常報告書（中文）共有フォルダ\201501以降\20150511TAS　投入機ｱｰﾑ破損異常報告.xls"/>
    <m/>
    <s v="WIT #1 LINE 投入機ARM部破損異常"/>
    <s v="根據設技見解為經年累月的劣化致使破損。_x000a_破損場所發現被Cover覆蓋住、而且此處並未列入設備點檢項目、代表未實施點檢作業。"/>
    <s v="實施了 預備ARM更換作業。"/>
    <s v="初回"/>
    <n v="125"/>
    <n v="0"/>
    <m/>
    <s v="-"/>
    <s v="-"/>
    <s v="-"/>
    <s v="-"/>
    <s v="-"/>
    <s v="要"/>
    <s v="-"/>
    <s v="設備技術定期点検項目に記載も確認する様に指示します"/>
    <s v="-"/>
    <s v="-"/>
    <s v="-"/>
    <s v="-"/>
    <s v="-"/>
    <s v="完了"/>
    <s v="-"/>
    <s v="CLOSE"/>
    <s v="CLOSE"/>
    <n v="1"/>
    <m/>
  </r>
  <r>
    <n v="1477"/>
    <x v="69"/>
    <x v="4"/>
    <x v="16"/>
    <s v="鄭吉勝"/>
    <x v="3"/>
    <x v="4"/>
    <x v="1"/>
    <s v="異常報告書（中文）共有フォルダ\201501以降\20150513XF 2BR Roll折損Trouble報告.xlsx"/>
    <m/>
    <s v="2BR Roll折損"/>
    <s v="2BR　BD C/V過去也曾經在同一個位置發生過數次折損。_x000a_折損原因為 Roll 本體 與 軸端 焊接施工不良的影響，容易彎曲變形。"/>
    <s v="設技的判斷和以前一様，認為2BR的Roll是因為施工方式未確實依照圖面所致，所以目前使用的半月形固定環是最佳的對應方式。"/>
    <s v="初回"/>
    <n v="40"/>
    <n v="225"/>
    <m/>
    <s v="要"/>
    <s v="要"/>
    <s v="要"/>
    <s v="要"/>
    <s v="要"/>
    <s v="-"/>
    <s v="-"/>
    <s v="ADT針對立上部預定全部更換成Shaft強化品（SCM435）"/>
    <s v="完了"/>
    <s v="完了"/>
    <s v="完了"/>
    <s v="完了"/>
    <s v="完了"/>
    <s v="-"/>
    <s v="-"/>
    <s v="CLOSE"/>
    <s v="CLOSE"/>
    <n v="1"/>
    <m/>
  </r>
  <r>
    <n v="1478"/>
    <x v="70"/>
    <x v="3"/>
    <x v="12"/>
    <s v="鄭吉勝"/>
    <x v="3"/>
    <x v="17"/>
    <x v="1"/>
    <s v="異常報告書（中文）共有フォルダ\201501以降\20150611TAS　WIT NO1下流移載機昇降滾珠螺桿摩損之Servo過負荷停止異常報告.xls"/>
    <m/>
    <s v="WIT#1 Line下流移載機昇降滾珠螺桿摩損之Servo過負載停止"/>
    <s v="設技的見解是認為ARM震動所產生的負荷影響到滾珠螺桿（不過因為有設置LM Guide應該不會直接影響到才對・・)或是在安裝滾珠螺桿時，芯的位置跑掉了"/>
    <s v="於設備點檢日誌追加Servo的負荷率項目，巡檢時填寫記録。當數值發生變化時，通知旭整備班並檢討對應方式。於毎月的保全會議報告實效負荷率以共有情報。給脂頻率改為1回/月。"/>
    <s v="初回"/>
    <n v="474"/>
    <n v="10712"/>
    <m/>
    <s v="-"/>
    <s v="-"/>
    <s v="-"/>
    <s v="-"/>
    <s v="-"/>
    <s v="要"/>
    <s v="-"/>
    <s v="請各位針對有類似設備的產線進行相關位置的點檢_x000a_〇給脂頻率改為1回/月。_x000a_〇1年定期更換1回。"/>
    <s v="-"/>
    <s v="-"/>
    <s v="-"/>
    <s v="-"/>
    <s v="-"/>
    <s v="完了"/>
    <s v="-"/>
    <s v="CLOSE"/>
    <s v="CLOSE"/>
    <n v="1"/>
    <m/>
  </r>
  <r>
    <n v="1479"/>
    <x v="71"/>
    <x v="1"/>
    <x v="12"/>
    <s v="鄭吉勝"/>
    <x v="3"/>
    <x v="24"/>
    <x v="1"/>
    <s v="異常報告書（中文）共有フォルダ\201501以降\20150617GUT2　TT №1 旋回サーボ異常.xlsx"/>
    <m/>
    <s v="№1T/T旋回サーボ異常"/>
    <s v="＜管理面＞_x000a_定修工事時進行過給脂及點檢, 但是還是出現偶發的狀況。雖然可利用Touch Panel確認突發率, 但是並不是每次T/T旋回都有確認, 所以未發覺。_x000a_＜設備面＞_x000a_・可能是鏈條有異物阻塞而影響負荷率上升_x000a_・Grease不足等狀況可能也是原因之一"/>
    <s v="・負荷率管理_x000a_・實施定期掃除 (工事日)"/>
    <s v="初回"/>
    <n v="111"/>
    <n v="1724"/>
    <m/>
    <s v="-"/>
    <s v="-"/>
    <s v="-"/>
    <s v="-"/>
    <s v="-"/>
    <s v="要"/>
    <s v="-"/>
    <s v="・負荷率管理_x000a_・實施定期掃除 (工事日)"/>
    <s v="-"/>
    <s v="-"/>
    <s v="-"/>
    <s v="-"/>
    <s v="-"/>
    <s v="完了"/>
    <s v="-"/>
    <s v="CLOSE"/>
    <s v="CLOSE"/>
    <n v="1"/>
    <m/>
  </r>
  <r>
    <n v="1480"/>
    <x v="72"/>
    <x v="1"/>
    <x v="5"/>
    <s v="鄭吉勝"/>
    <x v="3"/>
    <x v="26"/>
    <x v="1"/>
    <s v="異常報告書（中文）共有フォルダ\201501以降\20150620OFF1　位置決め動作異常.xlsx"/>
    <m/>
    <s v="OFF切1　位置決め動作異常"/>
    <s v="無更換履歷_x000a_經年累月下的劣化"/>
    <s v="追加定修工事時的點檢項目_x000a_與設技協商後決定更換頻度"/>
    <s v="初回"/>
    <n v="65"/>
    <n v="629"/>
    <m/>
    <s v="-"/>
    <s v="-"/>
    <s v="-"/>
    <s v="-"/>
    <s v="-"/>
    <s v="要"/>
    <s v="要"/>
    <s v="・實施定期點檢確認"/>
    <s v="-"/>
    <s v="-"/>
    <s v="-"/>
    <s v="-"/>
    <s v="-"/>
    <s v="完了"/>
    <s v="完了"/>
    <s v="CLOSE"/>
    <s v="CLOSE"/>
    <n v="1"/>
    <m/>
  </r>
  <r>
    <n v="1481"/>
    <x v="72"/>
    <x v="1"/>
    <x v="5"/>
    <s v="鄭吉勝"/>
    <x v="3"/>
    <x v="24"/>
    <x v="1"/>
    <s v="異常報告書（中文）共有フォルダ\201501以降\20150620OFF2　ブラシ洗浄部スプレーポンプ過負荷異常.xlsx"/>
    <m/>
    <s v="OFF切2ライン　Brush洗浄部Spray pump過負荷"/>
    <s v="無更換履歷_x000a_經年累月下的劣化"/>
    <s v="追加定修工事時的點檢項目_x000a_與設技協商後決定更換頻度"/>
    <s v="初回"/>
    <n v="45"/>
    <n v="309"/>
    <m/>
    <s v="-"/>
    <s v="-"/>
    <s v="-"/>
    <s v="-"/>
    <s v="-"/>
    <s v="要"/>
    <s v="要"/>
    <s v="・實施定期點檢確認"/>
    <s v="-"/>
    <s v="-"/>
    <s v="-"/>
    <s v="-"/>
    <s v="-"/>
    <s v="完了"/>
    <s v="完了"/>
    <s v="CLOSE"/>
    <s v="CLOSE"/>
    <n v="1"/>
    <m/>
  </r>
  <r>
    <n v="1482"/>
    <x v="73"/>
    <x v="3"/>
    <x v="14"/>
    <s v="鄭吉勝"/>
    <x v="3"/>
    <x v="29"/>
    <x v="1"/>
    <s v="異常報告書（中文）共有フォルダ\201501以降\20150803BF　TOM3検査ブース内エアコン故障.xlsx"/>
    <m/>
    <s v="TOM3檢查Booth內空調故障"/>
    <s v="風扇馬達與Board故障"/>
    <s v="現況BF室內機有4機，室外機有1機，因此移設AF建築物的室外機，使其成為2機體制。"/>
    <s v="初回"/>
    <n v="0"/>
    <n v="0"/>
    <m/>
    <s v="要"/>
    <s v="要"/>
    <s v="要"/>
    <s v="要"/>
    <s v="要"/>
    <s v="-"/>
    <s v="-"/>
    <s v="確認該設備狀況。包含業者定期點檢實施"/>
    <s v="完了"/>
    <s v="完了"/>
    <s v="完了"/>
    <s v="完了"/>
    <s v="完了"/>
    <s v="-"/>
    <s v="－"/>
    <s v="CLOSE"/>
    <s v="CLOSE"/>
    <n v="1"/>
    <m/>
  </r>
  <r>
    <n v="1483"/>
    <x v="74"/>
    <x v="1"/>
    <x v="12"/>
    <s v="鄭吉勝"/>
    <x v="1"/>
    <x v="8"/>
    <x v="1"/>
    <s v="異常報告書（中文）共有フォルダ\201501以降\20150812GUT2　ROBOT採板機CABLE斷線異常.xlsx"/>
    <m/>
    <s v="採板Robot Cable Pan(CD管內)斷線"/>
    <s v="＜管理面＞_x000a_該Robot的採板有2POS，#2 T/T採板頻度較少，因此未確實確認到左右的動作。_x000a_＜設備面＞_x000a_採板POS有２處，雖然左右的可動範圍大，但是Cable Pan 比其他Line還要小145mm，才會導致金屬軟管糾纏在一起。_x000a_"/>
    <s v="＜管理面＞_x000a_以目視進行外觀點檢，但未設定Hose內部的點檢頻度，有必要時點檢。_x000a_＜設備面＞_x000a_Cable Pan的部分變更為其他Line的580mmType（報價中）_x000a__x000a_"/>
    <s v="初回"/>
    <n v="130"/>
    <n v="1441"/>
    <m/>
    <s v="情報"/>
    <s v="要"/>
    <s v="要"/>
    <s v="要"/>
    <s v="要"/>
    <s v="要"/>
    <s v="-"/>
    <s v="針對採板ROBOT Cable Pan中的CD管配線進行點檢確認。_x000a_1. ROBOT Cable Pan的直徑大小_x000a_2. CD管內的Cable有無線路折損狀況"/>
    <s v="-"/>
    <s v="完了"/>
    <s v="完了"/>
    <s v="完了"/>
    <s v="完了"/>
    <s v="完了"/>
    <s v="-"/>
    <s v="CLOSE"/>
    <s v="CLOSE"/>
    <n v="1"/>
    <m/>
  </r>
  <r>
    <n v="1484"/>
    <x v="75"/>
    <x v="3"/>
    <x v="14"/>
    <s v="鄭吉勝"/>
    <x v="3"/>
    <x v="30"/>
    <x v="1"/>
    <s v="異常報告書（中文）共有フォルダ\201501以降\20151008　BF BDS軸受架台溶接部亀裂.xls"/>
    <s v="異常報告書（中文）共有フォルダ\201501以降\★BDS軸受架台溶接部亀裂橫展開確認DATA"/>
    <s v="BDS　軸受架台焊接部位亀裂"/>
    <s v="BF2Br的BDS在搬運玻璃待機時，整個ARM發生搖晃的狀況。_x000a_焊接部位的疲勞破壞_x000a_"/>
    <s v="利用補強PLATE進行重新焊接"/>
    <s v="初回"/>
    <n v="0"/>
    <n v="0"/>
    <m/>
    <s v="要"/>
    <s v="要"/>
    <s v="要"/>
    <s v="要"/>
    <s v="要"/>
    <s v="-"/>
    <s v="-"/>
    <s v="BDS　軸受架實施點檢Crack有無"/>
    <s v="完了"/>
    <s v="完了"/>
    <s v="完了"/>
    <s v="完了"/>
    <s v="完了"/>
    <s v="-"/>
    <s v="-"/>
    <s v="CLOSE"/>
    <s v="CLOSE"/>
    <n v="1"/>
    <m/>
  </r>
  <r>
    <n v="1485"/>
    <x v="75"/>
    <x v="3"/>
    <x v="14"/>
    <s v="鄭吉勝"/>
    <x v="1"/>
    <x v="14"/>
    <x v="1"/>
    <s v="異常報告書（中文）共有フォルダ\201501以降\20151008BF　縦切機SEQUENCER異常.xls"/>
    <m/>
    <s v="縱切機シーケンサー異常"/>
    <s v="推定原因（設技見解）_x000a_Sequencer PLC發出警報①受到雜訊影響、②機器（CPU UNIT、MOTION UNIT、SEQUENCER BASE UNIT）異常"/>
    <s v="SEQUENCER BASE UNIT更換"/>
    <s v="初回"/>
    <n v="30"/>
    <n v="1600"/>
    <m/>
    <s v="情報"/>
    <s v="情報"/>
    <s v="情報"/>
    <s v="情報"/>
    <s v="情報"/>
    <s v="情報"/>
    <s v="情報"/>
    <s v="情報共有"/>
    <s v="-"/>
    <s v="-"/>
    <s v="-"/>
    <s v="-"/>
    <s v="-"/>
    <s v="-"/>
    <s v="-"/>
    <s v="CLOSE"/>
    <s v="CLOSE"/>
    <e v="#DIV/0!"/>
    <m/>
  </r>
  <r>
    <n v="1486"/>
    <x v="76"/>
    <x v="3"/>
    <x v="12"/>
    <s v="鄭吉勝"/>
    <x v="3"/>
    <x v="31"/>
    <x v="1"/>
    <s v="異常報告書（中文）共有フォルダ\201501以降\20151018TAS　WIT NO1投入機(樂樂手)昇降LM GUIDE破損.xls"/>
    <m/>
    <s v="樂樂手朝向吸著位置下降的途中 脫離了LM GUIDE的軌道"/>
    <s v="曾經針對LM GUIDE軌道的部分進行給脂，GUIDE的培林部位 未給脂。結果導致 GUIDE的培林生鏽，培林脫落之後，該部位出現的縫隙影響到LM GUIDE軌道 繼而破損。"/>
    <s v="實施備品更換。_x000a_於現場張貼這次發生的異常內容，並註記 給脂日期及下回的給脂日期 進行管理。"/>
    <s v="初回"/>
    <n v="440"/>
    <n v="18923"/>
    <m/>
    <s v="-"/>
    <s v="-"/>
    <s v="-"/>
    <s v="-"/>
    <s v="-"/>
    <s v="要"/>
    <s v="要"/>
    <s v="1.LM GUIDE確認_x000a_2.定期給指明確化"/>
    <s v="-"/>
    <s v="-"/>
    <s v="-"/>
    <s v="-"/>
    <s v="-"/>
    <s v="完了"/>
    <s v="完了"/>
    <s v="CLOSE"/>
    <s v="CLOSE"/>
    <n v="1"/>
    <m/>
  </r>
  <r>
    <n v="1487"/>
    <x v="77"/>
    <x v="0"/>
    <x v="6"/>
    <s v="鄭吉勝"/>
    <x v="3"/>
    <x v="27"/>
    <x v="2"/>
    <s v="異常報告書（中文）共有フォルダ\201501以降\20150919 YF本線橫切NO1走行皮帶斷裂異常.xls"/>
    <m/>
    <s v="本線橫切機＃1走行皮帶斷裂異常"/>
    <s v="長期間使用による経年劣化"/>
    <s v="1.工事日を利用し1回/6ヶ月の点検実施_x000a_2.年度修繕計画に項目を追加"/>
    <s v="初回"/>
    <n v="5"/>
    <n v="71"/>
    <m/>
    <s v="情報"/>
    <s v="情報"/>
    <s v="情報"/>
    <s v="情報"/>
    <s v="情報"/>
    <s v="情報"/>
    <s v="情報"/>
    <s v="情報共有"/>
    <s v="-"/>
    <s v="-"/>
    <s v="-"/>
    <s v="-"/>
    <s v="-"/>
    <s v="-"/>
    <s v="-"/>
    <s v="CLOSE"/>
    <s v="CLOSE"/>
    <e v="#DIV/0!"/>
    <m/>
  </r>
  <r>
    <n v="1488"/>
    <x v="78"/>
    <x v="0"/>
    <x v="9"/>
    <s v="鄭吉勝"/>
    <x v="1"/>
    <x v="26"/>
    <x v="0"/>
    <s v="異常報告書（中文）共有フォルダ\201501以降\20150928  ZF 1BR引入板揃異常報告.xlsx"/>
    <m/>
    <s v="1BR引込み板揃え動作不可"/>
    <s v="1 従来1回/3年の冷修での交換という管理になっていた。_x000a_2 サーボアンプバッテリー電圧低下で重故障となり警報リセット及び動作不可となるソフトであった。"/>
    <s v="1 冷修間隔も延長されている事から_x000a_今後は1回/2年、冷修の2回/4年の交換サイクルへ管理基準を変更する。年度修繕計画に点検項目を追加する_x000a_2 サーボアンプバッテリー電圧が低下してもモーター駆動には影響は出ないため軽故障（警報のみ）へとソフト変更実施"/>
    <s v="初回"/>
    <m/>
    <n v="372.39"/>
    <m/>
    <s v="要"/>
    <s v="要"/>
    <s v="要"/>
    <s v="要"/>
    <s v="要"/>
    <s v="情報"/>
    <s v="情報"/>
    <s v="1.サーボアンプバッテリ點檢確認_x000a_2.サーボアンプバッテリー電圧が低下してもモーター駆動には影響は出ないため軽故障（警報のみ）へとソフト変更実施"/>
    <s v="完了"/>
    <s v="完了"/>
    <s v="完了"/>
    <s v="完了"/>
    <s v="完了"/>
    <s v="-"/>
    <s v="-"/>
    <s v="CLOSE"/>
    <s v="CLOSE"/>
    <n v="1"/>
    <m/>
  </r>
  <r>
    <n v="1489"/>
    <x v="79"/>
    <x v="1"/>
    <x v="11"/>
    <s v="鄭吉勝"/>
    <x v="3"/>
    <x v="32"/>
    <x v="1"/>
    <s v="異常報告書（中文）共有フォルダ\201501以降\20151110FF　TOM3 Booth內驅動部異常.xlsx"/>
    <m/>
    <s v="本線駆動部（ラインシャフト）マイタギアBOX破損"/>
    <s v="設備的原因_x000a_1.長期使用により、チェーンが伸びていた。_x000a_2. チェーンレール部分がＲ加工されていないかった。_x000a_管理的な原因_x000a_1. 検査ブース内に関する点検が行われなかった。"/>
    <s v="1. 伸びたチェーン交換実施_x000a_2. 変形したスプロケットベース修正_x000a_3. 破損したギアBOX交換_x000a_4. チェーンレールのＲ加工_x000a_5. 駆動部確認点検周期を選定_x000a_6. パトロールチェックシート内容を修正する"/>
    <s v="初回"/>
    <n v="175"/>
    <n v="4498"/>
    <m/>
    <s v="要"/>
    <s v="要"/>
    <s v="要"/>
    <s v="要"/>
    <s v="要"/>
    <s v="-"/>
    <s v="-"/>
    <s v="請於工事日重新確認一次鍊條護蓋是否有導角_x000a_、惰輪調整具合(狀況)"/>
    <s v="完了"/>
    <s v="完了"/>
    <s v="完了"/>
    <s v="完了"/>
    <s v="完了"/>
    <s v="-"/>
    <s v="-"/>
    <s v="CLOSE"/>
    <s v="CLOSE"/>
    <n v="1"/>
    <m/>
  </r>
  <r>
    <n v="1490"/>
    <x v="80"/>
    <x v="0"/>
    <x v="0"/>
    <s v="鄭吉勝"/>
    <x v="0"/>
    <x v="0"/>
    <x v="0"/>
    <s v="異常報告書（中文）共有フォルダ\201501以降\20151123_JF-TOM畫處PC20_HDD故障.xlsx"/>
    <m/>
    <s v="TOM3 画処PC 20 HDD故障"/>
    <s v="ハードがBad Trackしたため、資料と転送の効率が異常になり、Image PCが特定の条件で遅延と資料転送不可となり、 1/100 Inch Pulse 異常が発生した。"/>
    <s v="1. TOM3 Image20 PC更換預備HDD。_x000a_2.更換硬碟後參數確認及欠點檢出確認。"/>
    <s v="再発"/>
    <n v="0"/>
    <n v="46"/>
    <m/>
    <s v="情報"/>
    <s v="情報"/>
    <s v="情報"/>
    <s v="情報"/>
    <s v="情報"/>
    <s v="-"/>
    <s v="-"/>
    <s v="情報共有"/>
    <s v="-"/>
    <s v="-"/>
    <s v="-"/>
    <s v="-"/>
    <s v="-"/>
    <s v="-"/>
    <s v="-"/>
    <s v="CLOSE"/>
    <s v="CLOSE"/>
    <e v="#DIV/0!"/>
    <m/>
  </r>
  <r>
    <n v="1491"/>
    <x v="81"/>
    <x v="3"/>
    <x v="10"/>
    <s v="何坤擇"/>
    <x v="1"/>
    <x v="16"/>
    <x v="1"/>
    <s v="異常報告書（中文）共有フォルダ\201501以降\20151013GF　紙巻機排出皮帶伺服馬達異常.xls"/>
    <m/>
    <s v="紙巻機排出皮帶Servo馬達異常"/>
    <s v="1.分解馬達時、發現内部有很多鐵粉，推測 馬達軸心經過長時間的運轉後 發生偏移、Shaft與Bearing摩擦 導致Bearing產生摩耗才會出現鐵粉出現。                                  2.Shaft軸心偏移・Bearing不良導致馬達負荷上升、致使發生這次的異常。                      3.未定期確認Servo負荷率。"/>
    <s v="1.更換Servo馬達新規、並實施對芯調整。       2.針對現場使用Servo馬達的機器整理列表、每週確認1回負荷率。(10/15起實施)"/>
    <s v="初回"/>
    <n v="131"/>
    <n v="3602"/>
    <m/>
    <s v="情報"/>
    <s v="情報"/>
    <s v="情報"/>
    <s v="要"/>
    <s v="要"/>
    <s v="要"/>
    <s v="-"/>
    <s v="1.定期確認Servo馬達負荷率並記錄。                           _x000a_2.發生如有逐漸偏高聯絡設備技術確認。"/>
    <s v="-"/>
    <s v="-"/>
    <s v="-"/>
    <s v="完了"/>
    <s v="完了"/>
    <s v="完了"/>
    <s v="-"/>
    <s v="CLOSE"/>
    <s v="CLOSE"/>
    <n v="1"/>
    <m/>
  </r>
  <r>
    <n v="1492"/>
    <x v="82"/>
    <x v="1"/>
    <x v="1"/>
    <s v="何坤擇"/>
    <x v="3"/>
    <x v="16"/>
    <x v="1"/>
    <s v="異常報告書（中文）共有フォルダ\201501以降\20151126LF　1Br  IZUMI製紙巻機 排出Belt駆動部中間軸破損.xls"/>
    <m/>
    <s v="紙巻機出紙皮帶驅動Coupling中間軸 Key 溝槽破損"/>
    <s v="1. 推測 出紙皮帶在回轉、停止之際發生反復荷重、 中間軸的Key 溝槽發生疲勞破壞　（中間軸的強度不足）                                  2. 出紙皮帶停止之際產生了後座力、但當下僅針對Coupling進行目視點檢、未察覺中間軸已有所磨耗                                           ※2015年9月10日變更了Coupling Type, 相關位置也有所改變, 設置了中間軸                          變更理由：板彈簧破裂頻度上升（1回/年 左右）Line 速度為3600m/Hr、推測彈簧負荷過大 導致"/>
    <s v="重新審視並製作中間軸的外徑Size [參照圖1]※ 設置改良品之後、解決了在皮帶停止時所產生的後座力                                                       今後對策: 於每回工事日進行 中間軸 Key Set Bolt鎖緊及動作狀態確認"/>
    <s v="初回"/>
    <m/>
    <n v="327"/>
    <m/>
    <s v="-"/>
    <s v="-"/>
    <s v="-"/>
    <s v="要"/>
    <s v="要"/>
    <s v="要"/>
    <s v="-"/>
    <s v="1.與設備技術確認ADT使用型號是否相同。並與對應。                   2.工事日時進行鎖固確認。"/>
    <s v="-"/>
    <s v="-"/>
    <s v="-"/>
    <s v="完了"/>
    <s v="完了"/>
    <s v="完了"/>
    <s v="-"/>
    <s v="CLOSE"/>
    <s v="CLOSE"/>
    <n v="1"/>
    <m/>
  </r>
  <r>
    <n v="1493"/>
    <x v="83"/>
    <x v="0"/>
    <x v="9"/>
    <s v="何坤擇"/>
    <x v="3"/>
    <x v="9"/>
    <x v="0"/>
    <s v="異常報告書（中文）共有フォルダ\201501以降\20151026ZF　1P P詰め板倒し油圧ホース破損報告（中日文版）.xlsx"/>
    <m/>
    <s v="1P P詰板倒油管破損"/>
    <s v="P詰起倒時，P詰台車之架台與油壓軟管發生接觸進而產生磨耗"/>
    <s v="1. 暫定對策: 軟管更換後、與架台會發生接觸的位置以橡膠墊塊包覆養生                          2. 恒久對策: 為使軟管部與機架不再發生接觸，將岐管部之接頭改為45°的形式，再裝設軟管                                                         其他有使用油壓軟管的地方也已建側列表、會依此實施軟管的點檢作業                              ※下次工事日進行點檢、之後以 1回/六個月的頻率實施、列入定期點檢的項目內）"/>
    <s v="初回"/>
    <m/>
    <n v="1283.5"/>
    <m/>
    <s v="要"/>
    <s v="要"/>
    <s v="要"/>
    <s v="情報"/>
    <s v="情報"/>
    <s v="-"/>
    <s v="-"/>
    <s v="1.對策項目恆展開實施。                                                2.列入定期點檢確實實施。"/>
    <s v="完了"/>
    <s v="完了"/>
    <s v="完了"/>
    <s v="-"/>
    <s v="-"/>
    <s v="-"/>
    <s v="-"/>
    <s v="CLOSE"/>
    <s v="CLOSE"/>
    <n v="1"/>
    <m/>
  </r>
  <r>
    <n v="1494"/>
    <x v="84"/>
    <x v="0"/>
    <x v="0"/>
    <s v="何坤擇"/>
    <x v="0"/>
    <x v="0"/>
    <x v="0"/>
    <s v="異常報告書（中文）共有フォルダ\201501以降\20151123_JF-TOM畫處PC20_HDD故障.xlsx"/>
    <m/>
    <s v="JF TOM3 畫處PC 20 HDD故障"/>
    <s v="因為硬碟壞軌造成資料及傳輸效率異常,導致Image PC 在特定條件下延遲或無法傳送資料,造成1/100 Inch Pulse 異常。"/>
    <s v="1. TOM3 Image20 PC更換預備HDD。                                           2.更換硬碟後參數確認及欠點檢出確認。"/>
    <s v="再発"/>
    <n v="0"/>
    <n v="46"/>
    <m/>
    <s v="要"/>
    <s v="要"/>
    <s v="要"/>
    <s v="要"/>
    <s v="要"/>
    <s v="-"/>
    <s v="-"/>
    <s v="1.工事日定期會確認 TOM3 各硬碟 SMART 狀態。                         2.對策項目恆展開實施。"/>
    <s v="完了"/>
    <s v="完了"/>
    <s v="完了"/>
    <s v="完了"/>
    <s v="完了"/>
    <s v="-"/>
    <s v="-"/>
    <s v="CLOSE"/>
    <s v="CLOSE"/>
    <n v="1"/>
    <m/>
  </r>
  <r>
    <n v="1495"/>
    <x v="85"/>
    <x v="0"/>
    <x v="0"/>
    <s v="何坤擇"/>
    <x v="0"/>
    <x v="0"/>
    <x v="0"/>
    <s v="異常報告書（中文）共有フォルダ\201501以降\20151213JF　TOM_MCCTR=0トラブル報告rev1.xlsx"/>
    <m/>
    <s v="JF TOM MCCTR =0 異常"/>
    <s v="1. ATSC 一濑先生的見解說明到 MCCTR=0 偶爾會遇到，但這在正常容許範圍內，所以推測是TOM檢查軟體的問題。                                                           2. ENG 佐野先生調查的結果，之前在ZF、FF也有發生過，但記錄上是寫著已對策完畢，所以先排除了ACE方面的問題。                                                           3. NTC 業者TEST後的答覆證實是 TOM Host 軟體內部有不具合。"/>
    <s v="TOM3 Host PC  Software 已經由 NTC 業者在進行修正的準備。                                          ENG 佐野先生的說明:發生機率是「MCCTR=0  1/10000」×「Ring Buffer 先端約 1/10」的微乎其微的機會才會發生。"/>
    <s v="初回"/>
    <n v="0"/>
    <n v="9"/>
    <m/>
    <s v="情報"/>
    <s v="情報"/>
    <s v="情報"/>
    <s v="情報"/>
    <s v="情報"/>
    <s v="-"/>
    <s v="-"/>
    <s v="情報共有"/>
    <s v="-"/>
    <s v="-"/>
    <s v="-"/>
    <s v="-"/>
    <s v="-"/>
    <s v="-"/>
    <s v="-"/>
    <s v="CLOSE"/>
    <s v="CLOSE"/>
    <e v="#DIV/0!"/>
    <m/>
  </r>
  <r>
    <n v="1496"/>
    <x v="86"/>
    <x v="1"/>
    <x v="11"/>
    <s v="何坤擇"/>
    <x v="3"/>
    <x v="4"/>
    <x v="1"/>
    <s v="異常報告書（中文）共有フォルダ\201501以降\20151221FF　本線増速CV№5凸輪離合器異常.xlsx"/>
    <m/>
    <s v="本線増速conv'#5停止異常"/>
    <s v="推測為離合器內的凸輪磨耗影響回轉不良，拆解後才確認到、光憑外觀無法確認到明顯的磨耗。                                              設　　　置：2008年3月（冷修時）                        歷　  　經：6年9個月"/>
    <s v="1. 更換備品                                                      2. 由於本線増速C/V ＃5、＃6時常保持一定的速度，以撤除為方針。                                             3. MZ　Ｔｙｐｅ原本已經準備好要更新了、不過這個部分也檢討要撤掉。"/>
    <s v="初回"/>
    <n v="55"/>
    <n v="1414"/>
    <m/>
    <s v="要"/>
    <s v="要"/>
    <s v="要"/>
    <s v="要"/>
    <s v="要"/>
    <s v="-"/>
    <s v="-"/>
    <s v="工事日進行點檢確認。"/>
    <s v="完了"/>
    <s v="完了"/>
    <s v="完了"/>
    <s v="完了"/>
    <s v="完了"/>
    <s v="-"/>
    <s v="-"/>
    <s v="CLOSE"/>
    <s v="CLOSE"/>
    <n v="1"/>
    <m/>
  </r>
  <r>
    <n v="1497"/>
    <x v="87"/>
    <x v="3"/>
    <x v="12"/>
    <s v="何坤擇"/>
    <x v="3"/>
    <x v="21"/>
    <x v="1"/>
    <s v="異常報告書（中文）共有フォルダ\201601以降\20160112TAS　WIT_1 LINE連結投入機HAND與ARM的HAND側的焊接部位龜裂.xls"/>
    <m/>
    <s v="WIT#1 LINE　投入機ＨＡＮＤ與ARM　靠近HAND側的焊接部位發生龜裂"/>
    <s v="1. 經年累月重複來回走行、導致疲勞龜裂。（約7年）                                        2. 龜裂看起來從很久以前就開始有了。                 3. 由於該部位並未列入點檢項目，所以從來沒有點檢過、才會發生這次的異常。"/>
    <s v="1. 針對龜裂處重新進行焊接對應。                                  2. 1年實施1回焊接部探傷試驗。"/>
    <s v="初回"/>
    <n v="120"/>
    <n v="3158"/>
    <m/>
    <s v="-"/>
    <s v="-"/>
    <s v="-"/>
    <s v="要"/>
    <s v="要"/>
    <s v="要"/>
    <s v="-"/>
    <s v="1.對策項目恆展開實施。                                                2.列入定期點檢確實實施。"/>
    <s v="-"/>
    <s v="-"/>
    <s v="-"/>
    <s v="完了"/>
    <s v="完了"/>
    <s v="完了"/>
    <s v="-"/>
    <s v="CLOSE"/>
    <s v="CLOSE"/>
    <n v="1"/>
    <m/>
  </r>
  <r>
    <n v="1498"/>
    <x v="88"/>
    <x v="1"/>
    <x v="12"/>
    <s v="何坤擇"/>
    <x v="3"/>
    <x v="16"/>
    <x v="1"/>
    <s v="異常報告書（中文）共有フォルダ\201601以降\20160105GUT　GUT2紙巻機切刀昇降TIME OVER.xlsx"/>
    <m/>
    <s v="紙巻機切刀動作異常（起動刃昇降TIME OVER）"/>
    <s v="在10天以前已經實施過定期更換 (之前發生過異常)，於機械室進行維修保養後，才剛剛針對每處UNIT進行了更換。                                                                接觸痕跡附近的固定螺絲也沒有鬆脫的現象，所以推測是在維修保養上的調整不具合，導致上下刀刃持續磨擦使溝槽的間距變大，切刀上升時有困難，才會發生此異常。"/>
    <s v="＜管理面＞                                                     1. 日常巡檢時持續確認動作及異音。                ＜設備面＞                                              1.確認起動刃有無彎曲變形。                      2.針對LM-Guide的Bearing Block及CYL的托架精度進行確認。                                           3.實施除鏽及手動切斷測試。"/>
    <s v="初回"/>
    <n v="175"/>
    <n v="859"/>
    <m/>
    <s v="-"/>
    <s v="-"/>
    <s v="-"/>
    <s v="要"/>
    <s v="要"/>
    <s v="要"/>
    <s v="-"/>
    <s v="1.對策項目恆展開實施。                                                2.列入定期點檢確實實施。                                      3.與設備技術討論往後更換方案方式。"/>
    <s v="-"/>
    <s v="-"/>
    <s v="-"/>
    <s v="完了"/>
    <s v="完了"/>
    <s v="完了"/>
    <s v="-"/>
    <s v="CLOSE"/>
    <s v="CLOSE"/>
    <n v="1"/>
    <m/>
  </r>
  <r>
    <n v="1499"/>
    <x v="89"/>
    <x v="4"/>
    <x v="16"/>
    <s v="何坤擇"/>
    <x v="3"/>
    <x v="4"/>
    <x v="1"/>
    <s v="異常報告書（中文）共有フォルダ\201601以降\20160119XF　本線増速CV NO5 CAM CLUTCH離合器打滑異常.xlsx"/>
    <m/>
    <s v="本線増速C/V　NO5　Cam Clutch 離合器打滑異常"/>
    <s v="設技見解判斷為經年累月所致之劣化※從XF2的START開始約使用6年"/>
    <s v="永久對應，要先確認技開及ENG方面的回覆之後再對應"/>
    <s v="初回"/>
    <n v="5.5"/>
    <n v="66"/>
    <m/>
    <s v="要"/>
    <s v="要"/>
    <s v="要"/>
    <s v="要"/>
    <s v="要"/>
    <s v="-"/>
    <s v="-"/>
    <s v="工事日進行點檢確認。"/>
    <s v="完了"/>
    <s v="完了"/>
    <s v="完了"/>
    <s v="完了"/>
    <s v="完了"/>
    <s v="-"/>
    <s v="-"/>
    <s v="CLOSE"/>
    <s v="CLOSE"/>
    <n v="1"/>
    <m/>
  </r>
  <r>
    <n v="1500"/>
    <x v="90"/>
    <x v="1"/>
    <x v="12"/>
    <s v="何坤擇"/>
    <x v="1"/>
    <x v="33"/>
    <x v="1"/>
    <s v="異常報告書（中文）共有フォルダ\201601以降\20160204GUT　PL與RB發生衝撞.xlsx"/>
    <m/>
    <s v="P/L與RB發生衝撞"/>
    <s v="1. 在未設置G5.5 PL檢知Senser的狀態下 直接使用設備。                                       2. 於PL檢知Senser設置磁鐵，解除Interlock後生產。                                         3. 誤以為只要在T/P上面選取PL TYPE就可以在自動補正的狀態下採板。"/>
    <s v="1. 因為G5.5出貨時有G6和G5.5兩種積載PL的類型，將檢討 不同的PL TYPE  的補正值能不能直接在T/P 被反映出來。"/>
    <s v="初回"/>
    <n v="148"/>
    <n v="1289"/>
    <m/>
    <s v="-"/>
    <s v="要"/>
    <s v="要"/>
    <s v="要"/>
    <s v="要"/>
    <s v="要"/>
    <s v="-"/>
    <s v="1. 確認現狀設備是否有各型式PL的感應SENSOR。               2. 確認軟體Interlock是否正常。"/>
    <s v="-"/>
    <s v="完了"/>
    <s v="完了"/>
    <s v="完了"/>
    <s v="完了"/>
    <s v="完了"/>
    <s v="-"/>
    <s v="CLOSE"/>
    <s v="CLOSE"/>
    <n v="1"/>
    <m/>
  </r>
  <r>
    <n v="1501"/>
    <x v="91"/>
    <x v="4"/>
    <x v="16"/>
    <s v="何坤擇"/>
    <x v="3"/>
    <x v="8"/>
    <x v="1"/>
    <s v="異常報告書（中文）共有フォルダ\201601以降\20160205XF　2BR　5POS BDS塞車警報異常.xlsx"/>
    <m/>
    <s v="2BR　5POS　塞車警報異常"/>
    <s v="5P異常時的塞車警報在2/5 導入，原本5P的採板C/V在4P重故障時 應該必須停止，但是軟體的條件 卻是設定 當4POS發生輕故障or重故障 下會停止，所以第一次發生5P 吸著異常時，因4P發生了行先異常(輕故障)，警報也未解除的狀況下，才會在5P發生吸著異常警報之後，接著發生了"/>
    <s v="1. 導入軟體之際確認軟體内容（確認變更內容）                                                                 2. 另行與設技商量輕故障時的警報如何設置   3. 須針對軟體導入時的測試項目由製造設技進行軟體導入之異常 KY"/>
    <s v="初回"/>
    <n v="57.5"/>
    <n v="1731"/>
    <m/>
    <s v="情報"/>
    <s v="情報"/>
    <s v="情報"/>
    <s v="情報"/>
    <s v="情報"/>
    <s v="-"/>
    <s v="-"/>
    <s v="1. 情報聯絡。                                              2. 有進行軟體修改後，要確實進行相關測試。"/>
    <s v="-"/>
    <s v="-"/>
    <s v="-"/>
    <s v="-"/>
    <s v="-"/>
    <s v="-"/>
    <s v="-"/>
    <s v="CLOSE"/>
    <s v="CLOSE"/>
    <e v="#DIV/0!"/>
    <m/>
  </r>
  <r>
    <n v="1502"/>
    <x v="92"/>
    <x v="4"/>
    <x v="16"/>
    <s v="何坤擇"/>
    <x v="3"/>
    <x v="4"/>
    <x v="1"/>
    <s v="異常報告書（中文）共有フォルダ\201601以降\20160223XF　2BR　4POS　旋回CV SWIVEL JOINT旋轉接頭 配管漏油異常.xlsx"/>
    <m/>
    <s v="2BR　4POS　旋回C/VSWIVEL JOINT旋轉接頭部配管漏油"/>
    <s v="更換配管時，袋型螺帽部的Sleeve套筒部分未確實裝入就直接鎖上螺栓，在經過幾次的動作確認之後，該部位受到擠壓，以致配管呈現稍微鬆脫的狀態，從縫隙處發生漏油"/>
    <s v="1. 重新審視配管連接時螺帽固定之確認方式※連接後重新進行了內部確認，拆除配管並確認內部鉚接加工的部位"/>
    <s v="初回"/>
    <n v="0"/>
    <n v="0"/>
    <m/>
    <s v="情報"/>
    <s v="情報"/>
    <s v="情報"/>
    <s v="情報"/>
    <s v="情報"/>
    <s v="-"/>
    <s v="-"/>
    <s v="1.進行管路更後要確實是否鎖固OK。                         2.要進行試運轉確認沒有問題後才可恢復生產。"/>
    <s v="-"/>
    <s v="-"/>
    <s v="-"/>
    <s v="-"/>
    <s v="-"/>
    <s v="-"/>
    <s v="-"/>
    <s v="CLOSE"/>
    <s v="CLOSE"/>
    <e v="#DIV/0!"/>
    <m/>
  </r>
  <r>
    <n v="1503"/>
    <x v="93"/>
    <x v="3"/>
    <x v="14"/>
    <s v="何坤擇"/>
    <x v="3"/>
    <x v="16"/>
    <x v="1"/>
    <s v="異常報告書（中文）共有フォルダ\201601以降\20160313BF窯 1BR紙巻機エアシャフト折損（追記）.xlsx"/>
    <m/>
    <s v=" 1BR紙巻機AIR SHAFT折損"/>
    <s v="■紙巻機Ready OFF的原因                         推測AIR SHAFT的軸端斷裂後，運轉時振動變大，平台的位置跑掉 近接Senser 才會OFF。                                                     ■Airshaft的折損原因                                    由折損部位的斷裂狀況看起來，推測是從M10固定用螺絲部位開始斷掉。"/>
    <s v="・恒久對策的部分會另外與設技協議                          暫定對策：由製造針對預備AIR SHAFT的軸端部進行點檢。                                                   進行吊掛作業時, 軸端部位不與尼龍束帶干涉。                                                               ※降低對軸端部的負荷"/>
    <s v="初回"/>
    <m/>
    <n v="3523"/>
    <m/>
    <s v="要"/>
    <s v="要"/>
    <s v="要"/>
    <s v="要"/>
    <s v="要"/>
    <s v="-"/>
    <s v="-"/>
    <s v="1.對策項目恆展開實施。"/>
    <s v="完了"/>
    <s v="完了"/>
    <s v="完了"/>
    <s v="完了"/>
    <s v="完了"/>
    <s v="-"/>
    <s v="-"/>
    <s v="CLOSE"/>
    <s v="CLOSE"/>
    <n v="1"/>
    <m/>
  </r>
  <r>
    <n v="1504"/>
    <x v="94"/>
    <x v="0"/>
    <x v="7"/>
    <s v="曾隆盛"/>
    <x v="3"/>
    <x v="4"/>
    <x v="0"/>
    <s v="異常報告書（中文）共有フォルダ\201601以降\20160325KF 2BR採板CV3-3 SERVO異常.xls"/>
    <m/>
    <s v="2Br採板CV 3-3 SERVO異常 "/>
    <s v="SERVO Motor 軸承不良。_x000a_(上回更換日 2013/5/9 )"/>
    <s v="1. 確認並檢討SERVO Motor 軸承的壽命及_x000a_   更換週期。_x000a_2. 定期確認SERVO Motor實效負荷率（1回_x000a_    /週）_x000a_3. 實效負荷率到了警示等級，且該設備無_x000a_   法停止的話，須每日進行實效負荷率的_x000a_   確認。_x000a_4. 實效負荷率達到異常等級時，須立即點_x000a_   檢更換。"/>
    <s v="初回"/>
    <n v="162"/>
    <n v="532"/>
    <m/>
    <s v="要"/>
    <s v="要"/>
    <s v="要"/>
    <s v="要"/>
    <s v="要"/>
    <s v="要"/>
    <s v="-"/>
    <s v="1.對策項目恆展開實施。"/>
    <s v="完了"/>
    <s v="完了"/>
    <s v="完了"/>
    <s v="完了"/>
    <s v="完了"/>
    <s v="完了"/>
    <s v="-"/>
    <s v="CLOSE"/>
    <s v="CLOSE"/>
    <n v="1"/>
    <m/>
  </r>
  <r>
    <n v="1505"/>
    <x v="95"/>
    <x v="0"/>
    <x v="9"/>
    <s v="曾隆盛"/>
    <x v="1"/>
    <x v="7"/>
    <x v="0"/>
    <s v="異常報告書（中文）共有フォルダ\201601以降\20160506ZF  ACE NO1PC異常報告.xlsx"/>
    <m/>
    <s v="ACE #1異常"/>
    <s v="・這次故障的PC是2世代前舊型DELL製PC。_x000a_    ※SIEMENS製PC在之前故障的時候，有請MAKER修理，進行Running Test。實施後，有送回ADT，但是沒有做更換。_x000a_・因為PC POWER SUPPLY故障，電源無法供給，就將PC關機了。 _x000a_     ※每3個月實施一次定期的#1PC（舊型DELL）跟#2PC（舊型DELL）的切替。（SIEMENS製當作#3預備來保管著）_x000a_    "/>
    <s v="・雖然這次切替的預備PC是1世代前的舊型PC（SIEMENS製），但是POWER SAPPLY是2系統，就算1系統故障了，PC還是不會DOWN，還是可以使用的，所以打算在下次冷修時，替換成最新型DELL製PC，在那之前還是先使用SIEMENS製PC。_x000a_    ※SIEMENS製PC在POWER SUPPLY1系統故障時， 警報聲會響起，所以巡檢時是可以發現的。_x000a_・設備技術課的見解_x000a_    ※如果現行的新型ＡＣＥ的電源故障多發的話，需要實施電源冗長化等的改善。_x000a_     "/>
    <s v="初回"/>
    <n v="39"/>
    <n v="820"/>
    <m/>
    <s v="情報"/>
    <s v="情報"/>
    <s v="情報"/>
    <s v="情報"/>
    <s v="情報"/>
    <s v="-"/>
    <s v="-"/>
    <s v="今回のACE PC異常は古いPCを使用しているZFだけの問題でした。_x000a_他LINEはPCが新しいため問題ありません。_x000a_他窯情報聯絡"/>
    <s v="-"/>
    <s v="-"/>
    <s v="-"/>
    <s v="-"/>
    <s v="-"/>
    <s v="-"/>
    <s v="-"/>
    <s v="CLOSE"/>
    <s v="CLOSE"/>
    <e v="#DIV/0!"/>
    <m/>
  </r>
  <r>
    <n v="1506"/>
    <x v="96"/>
    <x v="1"/>
    <x v="8"/>
    <s v="董明成"/>
    <x v="3"/>
    <x v="27"/>
    <x v="1"/>
    <s v="異常報告書（中文）共有フォルダ\201601以降\20160517HF　横切機No2カッター走行駆動ベルト断裂.xlsx"/>
    <m/>
    <s v="横切機No.2切刀走行驅動皮帶斷裂"/>
    <s v="疑為 Pulley軸芯偏移、皮帶鬆弛。"/>
    <s v="1. 實施定期點檢以確認有無異常。(1回/6個月)_x000a_2. 更換時規皮帶  - 主要設備冷修時更換"/>
    <s v="初回"/>
    <n v="0"/>
    <n v="0"/>
    <m/>
    <s v="要"/>
    <s v="要"/>
    <s v="要"/>
    <s v="要"/>
    <s v="要"/>
    <s v="情報"/>
    <s v="-"/>
    <s v="1.各切機點檢確認_x000a_2.更換TIMING及基準確認"/>
    <s v="完了"/>
    <s v="完了"/>
    <s v="完了"/>
    <s v="完了"/>
    <s v="完了"/>
    <s v="-"/>
    <s v="-"/>
    <s v="CLOSE"/>
    <s v="CLOSE"/>
    <n v="1"/>
    <m/>
  </r>
  <r>
    <n v="1507"/>
    <x v="97"/>
    <x v="1"/>
    <x v="8"/>
    <s v="董明成"/>
    <x v="1"/>
    <x v="8"/>
    <x v="1"/>
    <s v="異常報告書（中文）共有フォルダ\201601以降\20160519HF　2Br2Pos採板ロボット重故障停止.xlsx"/>
    <m/>
    <s v="2BR 2POS 採板ROBOT異常停止"/>
    <s v="疑為Encoder Cable 斷線_x000a_* Robot發生Communication Error (T軸Encoder Error)_x000a_ (Alarm Code :T軸 1325通信異常(Encoder)"/>
    <s v="Cable事前點檢有困難、會進行管理以確保Spare Cable數量 (目前保管2個)"/>
    <s v="初回"/>
    <n v="0"/>
    <n v="0"/>
    <m/>
    <s v="-"/>
    <s v="情報"/>
    <s v="情報"/>
    <s v="情報"/>
    <s v="情報"/>
    <s v="情報"/>
    <s v="-"/>
    <s v="1.JF類似異常(CABLEVEYOR與業者確認改善狀況)_x000a_2.備品確認"/>
    <s v="-"/>
    <s v="-"/>
    <s v="-"/>
    <s v="-"/>
    <s v="-"/>
    <s v="-"/>
    <s v="-"/>
    <s v="CLOSE"/>
    <s v="CLOSE"/>
    <e v="#DIV/0!"/>
    <m/>
  </r>
  <r>
    <n v="1508"/>
    <x v="98"/>
    <x v="1"/>
    <x v="13"/>
    <s v="董明成"/>
    <x v="3"/>
    <x v="9"/>
    <x v="1"/>
    <s v="異常報告書（中文）共有フォルダ\201601以降\20160521IF 2Br_P詰機板揃えシリンダー油圧ホースリーク.xlsx"/>
    <m/>
    <s v="2Br P詰機板齊Cylinder油壓Hose漏油"/>
    <s v="推測 長期使用下（9年程度）産生劣化所致。"/>
    <s v="●強化整備及３交代巡檢_x000a_●調査長期使用的設備項目並依序交換"/>
    <s v="初回"/>
    <n v="0"/>
    <n v="0"/>
    <m/>
    <s v="要"/>
    <s v="要"/>
    <s v="要"/>
    <s v="-"/>
    <s v="-"/>
    <s v="-"/>
    <s v="-"/>
    <s v="1.P詰機及T/T油壓管路油漏確認_x000a_2.目前使用年數及更換基準確認"/>
    <s v="完了"/>
    <s v="完了"/>
    <s v="完了"/>
    <s v="-"/>
    <s v="-"/>
    <s v="-"/>
    <s v="-"/>
    <s v="CLOSE"/>
    <s v="CLOSE"/>
    <n v="1"/>
    <m/>
  </r>
  <r>
    <n v="1509"/>
    <x v="99"/>
    <x v="3"/>
    <x v="14"/>
    <s v="何坤擇"/>
    <x v="1"/>
    <x v="8"/>
    <x v="1"/>
    <s v="異常報告書（中文）共有フォルダ\201601以降\20160526BF窯 1BR_11POS Encoder Cable斷線.xlsx"/>
    <m/>
    <s v="1BR#11POS Encoder Cable斷線"/>
    <s v="電纜護蓋因金屬疲勞而發生破損、Cable斷線。                                                          BF的Robot裡面 只有從WIT移設到11POS的電纜護蓋是同款的 。                                ※破損處的鐵板厚度為3mmt"/>
    <s v="1. 檢討電纜護蓋的補強方式。                                 2. 定期進行工事日點檢。"/>
    <s v="初回"/>
    <m/>
    <n v="83"/>
    <m/>
    <s v="情報"/>
    <s v="要"/>
    <s v="要"/>
    <s v="要"/>
    <s v="要"/>
    <s v="要"/>
    <s v="-"/>
    <s v="1. 每回工事日進行點檢確認。                                 2. 請機械及電氣進行現狀相關設備是否有異常。                   3. 整備人員每回點檢要確實注意作動是否有異常。"/>
    <s v="-"/>
    <s v="完了"/>
    <s v="完了"/>
    <s v="完了"/>
    <s v="完了"/>
    <s v="完了"/>
    <s v="-"/>
    <s v="CLOSE"/>
    <s v="CLOSE"/>
    <n v="1"/>
    <s v="\\172.18.154.189\mfg_public\00 製造一部共通\横展開確認\03 設備(冷修)活動相關\2016年設備活動Team資料\01 ADT設備異常情報橫展開\TAS&amp;OFF 寫真補充資料夾"/>
  </r>
  <r>
    <n v="1510"/>
    <x v="100"/>
    <x v="1"/>
    <x v="15"/>
    <s v="董明成"/>
    <x v="3"/>
    <x v="4"/>
    <x v="1"/>
    <s v="異常報告書（中文）共有フォルダ\201601以降\20160601DF　2Br引入No.2 PAD CHAIN軌道折損.xlsx"/>
    <m/>
    <s v="No.2Br引入No.2FT C/V 鍊條 軌道の折損"/>
    <s v="鍊條軌道下降時撞到固定架台。_x000a_-針對0.3ｔ搬送對應 進行了PAD LEVEL調降作業、昇降cylinder的軌道下限Stopper也有鬆開向下調整、然而經過調整之後的高度 會干涉到固定架台。"/>
    <s v="- 預定重新審視鍊條軌道的構造。"/>
    <s v="初回"/>
    <n v="2.89"/>
    <n v="62.54"/>
    <m/>
    <s v="要"/>
    <s v="要"/>
    <s v="要"/>
    <s v="要"/>
    <s v="要"/>
    <s v="-"/>
    <s v="-"/>
    <s v="CF窯類似異常橫展開進度確認"/>
    <s v="完了"/>
    <s v="完了"/>
    <s v="完了"/>
    <s v="完了"/>
    <s v="完了"/>
    <s v="-"/>
    <s v="-"/>
    <s v="CLOSE"/>
    <s v="CLOSE"/>
    <n v="1"/>
    <m/>
  </r>
  <r>
    <n v="1511"/>
    <x v="101"/>
    <x v="3"/>
    <x v="14"/>
    <s v="董明成"/>
    <x v="3"/>
    <x v="16"/>
    <x v="1"/>
    <s v="異常報告書（中文）共有フォルダ\201601以降\20160622BF窯　1BR紙巻機エアシャフト軸受固定用金具脱落.xlsx"/>
    <m/>
    <s v="1BR紙巻機Air Shaft軸受固定用金具脱落"/>
    <s v="・軸承摩耗 使得Air Shaft 軸端與軸承之間的 距離變大、推測 固定用的Pin 受到回轉振動影響而脱落、以致Bolt發生折損。"/>
    <s v="・更換軸承備品_x000a_・工事日定期確認Pin・Bolt有無脱落。_x000a_※頻度的部分需與設技再次商談。"/>
    <s v="初回"/>
    <m/>
    <n v="0"/>
    <m/>
    <s v="要"/>
    <s v="要"/>
    <s v="要"/>
    <s v="要"/>
    <s v="要"/>
    <s v="-"/>
    <s v="-"/>
    <s v="1.各窯AIR SHAFT軸受點檢確認_x000a_2.備品確認"/>
    <s v="完了"/>
    <s v="完了"/>
    <s v="完了"/>
    <s v="完了"/>
    <s v="完了"/>
    <s v="-"/>
    <s v="-"/>
    <s v="CLOSE"/>
    <s v="CLOSE"/>
    <n v="1"/>
    <m/>
  </r>
  <r>
    <n v="1512"/>
    <x v="102"/>
    <x v="3"/>
    <x v="14"/>
    <s v="董明成"/>
    <x v="4"/>
    <x v="8"/>
    <x v="1"/>
    <s v="異常報告書（中文）共有フォルダ\201601以降\20160627【客訴對策書】BF窯素板破裂(束帶混入)最終.xlsx"/>
    <m/>
    <s v="素板割れ(インシュロック混入)"/>
    <s v="・インシュロックに繰り返し曲げ応力が掛かり破断した。"/>
    <s v="・下流移載機についてインシュロックの全更新を実施。_x000a_"/>
    <s v="初回"/>
    <n v="0"/>
    <n v="0"/>
    <m/>
    <s v="要"/>
    <s v="要"/>
    <s v="要"/>
    <s v="要"/>
    <s v="要"/>
    <s v="要"/>
    <s v="-"/>
    <s v="1.BDS/RB採板機/移載機點檢_x000a_(重點為支點會晃動之處所)"/>
    <s v="完了"/>
    <s v="完了"/>
    <s v="完了"/>
    <s v="完了"/>
    <s v="完了"/>
    <s v="完了"/>
    <s v="-"/>
    <s v="CLOSE"/>
    <s v="CLOSE"/>
    <n v="1"/>
    <m/>
  </r>
  <r>
    <n v="1513"/>
    <x v="103"/>
    <x v="0"/>
    <x v="3"/>
    <s v="曾隆盛"/>
    <x v="3"/>
    <x v="4"/>
    <x v="2"/>
    <s v="異常報告書（中文）共有フォルダ\201601以降\20160705 CF伸縮CV ROLL 劣化殘膠異常.xlsx"/>
    <m/>
    <s v="本線伸縮CV ROLL 兩側ROLL 劣化殘膠異常"/>
    <s v="初步判斷為優力膠老化"/>
    <s v="①拆除EF線上ROLL進行交換_x000a_②現場聯絡，優力膠不可使用酒精擦拭"/>
    <s v="初回"/>
    <n v="0"/>
    <n v="0"/>
    <m/>
    <s v="要"/>
    <s v="要"/>
    <s v="要"/>
    <s v="要"/>
    <s v="要"/>
    <s v="-"/>
    <s v="-"/>
    <s v="1.各窯伸縮ROLL/BDS板受/板齊點檢確認(手觸及硬度確認)_x000a_2.備品確認"/>
    <s v="完了"/>
    <s v="完了"/>
    <s v="完了"/>
    <s v="完了"/>
    <s v="完了"/>
    <s v="-"/>
    <s v="-"/>
    <s v="CLOSE"/>
    <s v="CLOSE"/>
    <n v="1"/>
    <m/>
  </r>
  <r>
    <n v="1514"/>
    <x v="104"/>
    <x v="0"/>
    <x v="0"/>
    <s v="曾隆盛"/>
    <x v="3"/>
    <x v="4"/>
    <x v="0"/>
    <s v="異常報告書（中文）共有フォルダ\201601以降\20160704JF 本線増速CV No.5カムクラッチ滑り異常.xlsx"/>
    <m/>
    <s v="本線增速C/V Camclutch滑脫異常"/>
    <s v=" Camclutch長年劣化所致_x000a_＊JF Start開始已經過約6年_x000a_　（為無法給油型式）_x000a_"/>
    <s v="Cam clutch更換新品"/>
    <s v="初回"/>
    <n v="139"/>
    <n v="4425"/>
    <m/>
    <s v="情報"/>
    <s v="要"/>
    <s v="要"/>
    <s v="要"/>
    <s v="要"/>
    <s v="-"/>
    <s v="-"/>
    <s v="1.利用工事日點檢或更換成新品_x000a_2.每次冷修時進行更換、或是不使用Camclutch。（根據YF4實績判斷）"/>
    <s v="-"/>
    <s v="完了"/>
    <s v="完了"/>
    <s v="完了"/>
    <s v="完了"/>
    <s v="-"/>
    <s v="-"/>
    <s v="CLOSE"/>
    <s v="CLOSE"/>
    <n v="1"/>
    <m/>
  </r>
  <r>
    <n v="1515"/>
    <x v="105"/>
    <x v="1"/>
    <x v="13"/>
    <s v="董明成"/>
    <x v="3"/>
    <x v="27"/>
    <x v="1"/>
    <s v="異常報告書（中文）共有フォルダ\201601以降\20160706IF　No2横切機BUR Level調整Unit固定Plate破損.xlsx"/>
    <m/>
    <s v="No.2橫切機BUR Level調整Unit固定Plate破損"/>
    <s v="&lt;推定発生原因&gt;_x000a_No.2橫切BUR上面設置的是薄板 (與圖面相異)。推測這板子厚度薄, 受到BUR重複昇降動作的衝撃影響, 導致板子本身和螺絲  蓄積了疲勞。板子上面刻印了品名、型號, 代表這高度調整Stage 的Unit是原廠配件。也就是說, 當初在製作BUR時廠商（尼工）應該要裝的是3.2mm的Plate, 在這裡出現了疏漏。"/>
    <s v="依照圖面進行Plate厚度更新（3.2mm）。_x000a__x000a_※AFK內已確認完成, 除了IF以外, 其他都和圖面一樣是3.2mm的"/>
    <s v="初回"/>
    <n v="6"/>
    <n v="181"/>
    <m/>
    <s v="要"/>
    <s v="要"/>
    <s v="要"/>
    <s v="要"/>
    <s v="要"/>
    <s v="-"/>
    <s v="-"/>
    <s v="1.PLATE圖面厚度確認_x000a_2.現物厚度確認_x000a_3.備品厚度確認_x000a_4.固定螺絲鬆弛確認"/>
    <s v="完了"/>
    <s v="完了"/>
    <s v="完了"/>
    <s v="完了"/>
    <s v="完了"/>
    <s v="-"/>
    <s v="-"/>
    <s v="CLOSE"/>
    <s v="CLOSE"/>
    <n v="1"/>
    <m/>
  </r>
  <r>
    <n v="1516"/>
    <x v="106"/>
    <x v="0"/>
    <x v="7"/>
    <s v="曾隆盛"/>
    <x v="3"/>
    <x v="8"/>
    <x v="0"/>
    <s v="異常報告書（中文）共有フォルダ\201601以降\20160716KF 1Br 2Pos採板Robot T軸異常.xlsx"/>
    <m/>
    <s v="1Br 2Pos採板Robot T軸異常"/>
    <s v="T軸旋轉用Pulley脫離，造成Robot Hand無法旋轉。_x000a_Pulley會脫離的原因是因為T軸Spline Shaft軸端部的Stopper Plate 固定螺絲鬆脫的關係。_x000a_固定螺絲上塗了防止鬆脫的固定劑，如同圖面指定。雖然廠商的見解是說T軸旋轉的負荷過大？不過因為在其他Position沒有發生過，而且負荷値也沒有問題，所以目前原因不明。"/>
    <s v="廠商到場，實施T/R/B軸更換。_x000a_（廠商事前先到場確認，決定最短的工事進行方式）_x000a_（更換及Teaching調整，需要花費兩天時間）_x000a_（工事進行期間，1Br設備停止，2Br專門採板）_x000a_"/>
    <s v="初回"/>
    <n v="21"/>
    <n v="101"/>
    <m/>
    <s v="-"/>
    <s v="要"/>
    <s v="要"/>
    <s v="要"/>
    <s v="要"/>
    <s v="要"/>
    <s v="-"/>
    <s v="1.全部Robot的Stopper Plate固定螺絲實施點檢、鎖緊。_x000a_2.將TRB軸Shaft上部可視化;對象是全部Robot_x000a_3.半年1次越過壓克力板實施點檢　（確認鐵粉等）_x000a_4.1年1次在潤滑油更換時，將壓克力板打開，用手來確認設備的磨耗狀況。"/>
    <s v="-"/>
    <s v="完了"/>
    <s v="完了"/>
    <s v="完了"/>
    <s v="完了"/>
    <s v="完了"/>
    <s v="-"/>
    <s v="CLOSE"/>
    <s v="CLOSE"/>
    <n v="1"/>
    <m/>
  </r>
  <r>
    <n v="1517"/>
    <x v="107"/>
    <x v="0"/>
    <x v="0"/>
    <s v="曾隆盛"/>
    <x v="3"/>
    <x v="16"/>
    <x v="0"/>
    <s v="異常報告書（中文）共有フォルダ\201601以降\20160703JF 2Br紙巻機（イズミ製）カッター動作異常.xlsx"/>
    <m/>
    <s v="2Br紙巻機（イズミ製）カッター動作異常"/>
    <s v="切刀升降用LM軌道的固定螺絲磨斷（4支裡有2支）。因為螺絲已磨斷了，升降時、LM軌道會發出聲響。推測是在這樣的狀態下持續使用，才會發生卡住、導致切刀無法上升的情形。_x000a_關於螺絲磨斷的原因，因為合紙裁切的狀況變差，在一直調整刀刃的情形下，導致刀刃之間的摩擦變大、左右兩側上升的高度不一、漸漸地LM軌道的負荷變大、進而造成螺絲磨斷。_x000a_（從JF Start以來就沒有更換過、約已使用6年）"/>
    <s v="（對應）_x000a_整組切刀更換後復歸。_x000a_（對策）_x000a_整備使用4年以上的紙卷機切刀時，也一併更換Cylinder・Joint・LM軌道、軸承。_x000a_調整切刀時、若有發生裁切不良的情形時、不要過度勉強調整、直接更換成研磨過後的切刀。_x000a_為了確保備品、上刀刃・下刀刃　1Set新品　購入中"/>
    <s v="初回"/>
    <n v="210"/>
    <n v="1699"/>
    <m/>
    <s v="-"/>
    <s v="-"/>
    <s v="-"/>
    <s v="要"/>
    <s v="要"/>
    <s v="要"/>
    <s v="-"/>
    <s v="使用4年以上的紙卷機切刀,_x000a_除了切刀備品以外,Cylinder・Joint・LM軌道、軸承也更換。_x000a_預備品，要編列序號、開始記錄履歷。"/>
    <s v="-"/>
    <s v="-"/>
    <s v="-"/>
    <s v="完了"/>
    <s v="完了"/>
    <s v="完了"/>
    <s v="-"/>
    <s v="CLOSE"/>
    <s v="CLOSE"/>
    <n v="1"/>
    <m/>
  </r>
  <r>
    <n v="1518"/>
    <x v="108"/>
    <x v="3"/>
    <x v="10"/>
    <s v="董明成"/>
    <x v="2"/>
    <x v="0"/>
    <x v="1"/>
    <s v="異常報告書（中文）共有フォルダ\201601以降\20160719GF　TOM3畫處PC當機.xlsx"/>
    <s v="異常報告書（中文）共有フォルダ\201601以降\130912_TOM3 通信異常處理手順書.xlsx"/>
    <s v="TOM3 画像処理PCフリーズ"/>
    <s v="20inch Pulse分配器 有一處連接埠發生故障。"/>
    <s v="由於事前性防止對策有困難、將針對下列兩點 加深彼此間的共識、以期異常發生時能夠盡早恢復。_x000a_① 對於「 分配器的連接埠可能會發生故障」要有認知。_x000a_②異常時可先切換連接埠(對應時間短)。"/>
    <s v="初回"/>
    <n v="6"/>
    <n v="180"/>
    <m/>
    <s v="情報"/>
    <s v="情報"/>
    <s v="情報"/>
    <s v="情報"/>
    <s v="情報"/>
    <s v="情報"/>
    <s v="-"/>
    <s v="案例宣導_x000a_①對於「 分配器的連接埠可能會發生故障」要有認知。_x000a_②異常時可先切換連接埠(對應時間短)。"/>
    <s v="-"/>
    <s v="-"/>
    <s v="-"/>
    <s v="-"/>
    <s v="-"/>
    <s v="-"/>
    <s v="-"/>
    <s v="CLOSE"/>
    <s v="CLOSE"/>
    <e v="#DIV/0!"/>
    <m/>
  </r>
  <r>
    <n v="1519"/>
    <x v="105"/>
    <x v="0"/>
    <x v="6"/>
    <s v="曾隆盛"/>
    <x v="1"/>
    <x v="30"/>
    <x v="0"/>
    <s v="異常報告書（中文）共有フォルダ\201601以降\20160708YF　4P BDS異常.xlsx"/>
    <m/>
    <s v="包装2BR 4P BDS異常"/>
    <s v="・BDS回生抵抗盤過熱と推測_x000a_    回生抵抗が密集しており放熱が不足していると推測_x000a_・上記と推測するが、回生抵抗その物が不良なのか、モータ、モータファン等が不良であるのかを現在調査中"/>
    <s v="・回生抵抗を移設分散、温度低下、効果があれば恒久対策とする"/>
    <s v="初回"/>
    <n v="47"/>
    <n v="428"/>
    <m/>
    <s v="要"/>
    <s v="要"/>
    <s v="要"/>
    <s v="要"/>
    <s v="要"/>
    <s v="情報"/>
    <s v="-"/>
    <s v="回生抵抗盤位置(TYPE A or B)_x000a_溫度調查_x000a_內部清潔"/>
    <s v="完了"/>
    <s v="完了"/>
    <s v="完了"/>
    <s v="完了"/>
    <s v="完了"/>
    <s v="-"/>
    <s v="-"/>
    <s v="CLOSE"/>
    <s v="CLOSE"/>
    <n v="1"/>
    <m/>
  </r>
  <r>
    <n v="1520"/>
    <x v="109"/>
    <x v="0"/>
    <x v="6"/>
    <s v="曾隆盛"/>
    <x v="3"/>
    <x v="30"/>
    <x v="0"/>
    <s v="異常報告書（中文）共有フォルダ\201601以降\20160726YF　2P BDSｴｱｰﾎｰｽ破れ異常報告書.xlsx"/>
    <m/>
    <s v="包裝1BR 2P BDS AIR HOSE破裂異常"/>
    <s v="HOSE因現場溫度較高有老化現象(研判)"/>
    <s v="進行相關AIR HOSE更換(前回更換為YF3冷修時)"/>
    <s v="再発"/>
    <n v="30"/>
    <n v="342"/>
    <m/>
    <s v="要"/>
    <s v="要"/>
    <s v="要"/>
    <s v="要"/>
    <s v="要"/>
    <s v="情報"/>
    <s v="-"/>
    <s v="各窯利用工事日或Br定修或設備空檔進行AIR HOSE點檢"/>
    <s v="完了"/>
    <s v="完了"/>
    <s v="完了"/>
    <s v="完了"/>
    <s v="完了"/>
    <s v="-"/>
    <s v="-"/>
    <s v="CLOSE"/>
    <s v="CLOSE"/>
    <n v="1"/>
    <m/>
  </r>
  <r>
    <n v="1521"/>
    <x v="110"/>
    <x v="1"/>
    <x v="8"/>
    <s v="董明成"/>
    <x v="1"/>
    <x v="0"/>
    <x v="1"/>
    <s v="異常報告書（中文）共有フォルダ\201601以降\20160728HF　TOM3精査判定端末強制LogOff.xlsx"/>
    <m/>
    <s v="TOM3精査判定端末強制LogOff"/>
    <s v="懷疑是 HUB的電源CABLE脫落、LAN CABLE鬆脫的問題。"/>
    <s v="預定更換成 防止CABLE脫落用的BRACKET的 TYPE。"/>
    <s v="初回"/>
    <n v="0"/>
    <n v="0"/>
    <m/>
    <s v="要"/>
    <s v="要"/>
    <s v="要"/>
    <s v="要"/>
    <s v="要"/>
    <s v="要"/>
    <s v="-"/>
    <s v="＊煩請各窯進行點檢電源插座是否固定牢靠。_x000a_（利用工事日進行）_x000a_＊目前對策未定、再另行商談"/>
    <s v="完了"/>
    <s v="完了"/>
    <s v="完了"/>
    <s v="完了"/>
    <s v="完了"/>
    <s v="完了"/>
    <s v="-"/>
    <s v="CLOSE"/>
    <s v="CLOSE"/>
    <n v="1"/>
    <m/>
  </r>
  <r>
    <n v="1522"/>
    <x v="111"/>
    <x v="0"/>
    <x v="9"/>
    <s v="曾隆盛"/>
    <x v="3"/>
    <x v="34"/>
    <x v="0"/>
    <s v="異常報告書（中文）共有フォルダ\201601以降\20160730ZF  1P北板受動作異常報告.xlsx"/>
    <m/>
    <s v="1P北板受時規皮帶斷裂"/>
    <s v="2012年12月起,使用至今未曾更換,皮帶老化發生斷裂"/>
    <s v="皮帶使用壽命管理3年,將排入近期工事更換預定項目,進行各POS交換橫展開"/>
    <s v="再発"/>
    <n v="54"/>
    <n v="154.30000000000001"/>
    <m/>
    <s v="要"/>
    <s v="要"/>
    <s v="要"/>
    <s v="情報"/>
    <s v="情報"/>
    <s v="情報"/>
    <s v="-"/>
    <s v="1.更換履歷調查_x000a_2.工事日或設備稼動空檔進行點檢_x000a_3.使用3年以上者安排更換_x000a__x000a_・ＡＤＴでは、冷修毎全更新を基本とする。"/>
    <s v="完了"/>
    <s v="完了"/>
    <s v="完了"/>
    <s v="-"/>
    <s v="-"/>
    <s v="-"/>
    <s v="-"/>
    <s v="CLOSE"/>
    <s v="CLOSE"/>
    <n v="1"/>
    <m/>
  </r>
  <r>
    <n v="1523"/>
    <x v="111"/>
    <x v="3"/>
    <x v="14"/>
    <s v="董明成"/>
    <x v="3"/>
    <x v="16"/>
    <x v="1"/>
    <s v="異常報告書（中文）共有フォルダ\201601以降\20160730BF窯 1BR紙巻機Safety Chuck 異常.xlsx"/>
    <m/>
    <s v="包裝1BR 2P BDS AIR HOSE破裂異常"/>
    <s v="1BR紙巻機安全夾頭異常。_x000a_推測長期以來 轉盤 持續在未確實固定的狀態下進行使用。另外根據倒角部位的磨損痕跡差異來看,應該是在旋轉時關閉方向的力道較強所以雖不至於完全開掉，但是在倒角磨損的過程中越來越關不起來，才會影響到夾頭開掉。"/>
    <s v="_x000a_・改造Cover，為了能更確實進行開閉操作，預定將治具改成塑膠槌。"/>
    <s v="初回"/>
    <m/>
    <n v="224"/>
    <m/>
    <s v="要"/>
    <s v="要"/>
    <s v="要"/>
    <s v="要"/>
    <s v="要"/>
    <s v="-"/>
    <s v="-"/>
    <s v="1.safety chuck開閉方法_x000a_2.轉盤與本體磨耗確認_x000a_3.轉盤自動關閉功能(是否完全閉鎖)"/>
    <s v="完了"/>
    <s v="完了"/>
    <s v="完了"/>
    <s v="完了"/>
    <s v="完了"/>
    <s v="-"/>
    <s v="-"/>
    <s v="CLOSE"/>
    <s v="CLOSE"/>
    <n v="1"/>
    <m/>
  </r>
  <r>
    <n v="1524"/>
    <x v="112"/>
    <x v="0"/>
    <x v="6"/>
    <s v="曾隆盛"/>
    <x v="3"/>
    <x v="30"/>
    <x v="0"/>
    <s v="異常報告書（中文）共有フォルダ\201601以降\20160731YF  2BRPG皮帶輪固定螺絲斷裂異常(中日文對照版).xlsx"/>
    <s v="異常報告書（中文）共有フォルダ\201601以降\【相談させてください】設備異常対策.msg"/>
    <s v="包裝2BR PG皮帶PULLY固定螺絲斷裂異常"/>
    <s v="皮帶輪固定方式不佳，螺絲強度不足(機械初步研判)"/>
    <s v="進行螺絲重新鑽孔固定(暫定)"/>
    <s v="初回"/>
    <n v="420"/>
    <n v="45"/>
    <m/>
    <s v="要"/>
    <s v="情報"/>
    <s v="情報"/>
    <s v="情報"/>
    <s v="情報"/>
    <s v="-"/>
    <s v="-"/>
    <s v="Roll改造品（軸短一体延長型）新規製作中、8/11納品予定後、更換する"/>
    <s v="完了"/>
    <s v="-"/>
    <s v="-"/>
    <s v="-"/>
    <s v="-"/>
    <s v="-"/>
    <s v="-"/>
    <s v="CLOSE"/>
    <s v="CLOSE"/>
    <n v="1"/>
    <m/>
  </r>
  <r>
    <n v="1525"/>
    <x v="113"/>
    <x v="0"/>
    <x v="6"/>
    <s v="曾隆盛"/>
    <x v="0"/>
    <x v="0"/>
    <x v="0"/>
    <s v="異常報告書（中文）共有フォルダ\201601以降\20160804YF　TOM-20InchPulse異常報告-R1.xlsx"/>
    <m/>
    <s v="YF TOM3 上位通信異常"/>
    <s v="※因發生的原因不明，所以目前還在收集相關的情報判斷當中，若有進展會隨時更新聯絡。"/>
    <s v="07/11 Wireshark 監視用PC設置及ARP Tabel 指定。_x000a_07/19 TOM HOST C、D HDD更換。_x000a_07/21 電氣設置Pulse記錄器監視。_x000a_07/22 TOM PC盤內 Level Converter 更換。_x000a_08/04 TOM PC盤內PLC連接8 Port 埠位變更。_x000a_(8/8異常再發有)"/>
    <s v="再発"/>
    <n v="0"/>
    <n v="1251"/>
    <m/>
    <s v="情報"/>
    <s v="情報"/>
    <s v="情報"/>
    <s v="情報"/>
    <s v="情報"/>
    <s v="情報"/>
    <s v="-"/>
    <s v="1.異常原因持續調查中_x000a_2.僅情報聯絡"/>
    <s v="-"/>
    <s v="-"/>
    <s v="-"/>
    <s v="-"/>
    <s v="-"/>
    <s v="-"/>
    <s v="-"/>
    <s v="CLOSE"/>
    <s v="CLOSE"/>
    <e v="#DIV/0!"/>
    <m/>
  </r>
  <r>
    <n v="1526"/>
    <x v="113"/>
    <x v="3"/>
    <x v="5"/>
    <s v="董明成"/>
    <x v="3"/>
    <x v="17"/>
    <x v="1"/>
    <s v="異常報告書（中文）共有フォルダ\201601以降\20160805TDSⅡ　下流移載機Roller齒輪培林摩耗.xls"/>
    <m/>
    <s v="下流移載機Roller齒輪培林磨耗"/>
    <s v="【設備面】                    _x000a_培林磨耗的粉塵影響到 驅動軸也一起發生磨耗。                    _x000a_走行時 驅動軸的上下振動 影響皮帶驅動無法確實傳動                    _x000a_因為不是停在 Servo的原點位置、所以發生 Overrun（逸走）的狀況。                    _x000a_【管理面】 _x000a_確認Roller小齒輪的部分 未列入 巡檢及定修工事的點檢項目。 _x000a_"/>
    <s v="驅動軸在 下回工事日之前 進行旋盤加工之後更換（8/18）_x000a_目前正與設技 協議關於 預備品的管理方式、點檢頻度、追加定修工事項目的部分。"/>
    <s v="初回"/>
    <n v="233"/>
    <n v="1431"/>
    <m/>
    <s v="-"/>
    <s v="-"/>
    <s v="-"/>
    <s v="-"/>
    <s v="-"/>
    <s v="要"/>
    <s v="-"/>
    <s v="1.利用定修或設備停機空檔進行軸承磨耗點檢確認_x000a_2.備品有無確認"/>
    <s v="-"/>
    <s v="-"/>
    <s v="-"/>
    <s v="-"/>
    <s v="-"/>
    <s v="完了"/>
    <s v="-"/>
    <s v="CLOSE"/>
    <s v="CLOSE"/>
    <n v="1"/>
    <m/>
  </r>
  <r>
    <n v="1527"/>
    <x v="114"/>
    <x v="1"/>
    <x v="1"/>
    <s v="董明成"/>
    <x v="2"/>
    <x v="7"/>
    <x v="1"/>
    <s v="異常報告書（中文）共有フォルダ\201601以降\20160817LF　ACE停止.xlsx"/>
    <m/>
    <s v="LF ACE#2 停止"/>
    <s v="ACE#2的異常停止(7:55發生)原因不明。將Log傳送給ATSC進行調査當中。_x000a_ACE#1停止(10:38)原因也不明。同様進行調査當中。_x000a_※在進行寫入程式復歸作業時，發現PC負荷狀態頗重，不過這個部份是否為影響ACE異常停止的直接原因尚未釐清。"/>
    <s v="（暫定對策）_x000a_ACE#2與預備機進行切替。（8/17完成）_x000a_（恒久對策）_x000a_ATSC原因調査完成後再行對策。_x000a_"/>
    <s v="初回"/>
    <n v="36"/>
    <n v="856"/>
    <m/>
    <s v="要"/>
    <s v="要"/>
    <s v="要"/>
    <s v="要"/>
    <s v="要"/>
    <s v="-"/>
    <s v="-"/>
    <s v="1.各窯ACE切替手順版本確認_x000a_2.ACE切替手順再教育(依賴電氣G)"/>
    <s v="完了"/>
    <s v="完了"/>
    <s v="完了"/>
    <s v="完了"/>
    <s v="完了"/>
    <s v="-"/>
    <s v="-"/>
    <s v="CLOSE"/>
    <s v="CLOSE"/>
    <n v="1"/>
    <m/>
  </r>
  <r>
    <n v="1528"/>
    <x v="115"/>
    <x v="1"/>
    <x v="12"/>
    <s v="董明成"/>
    <x v="3"/>
    <x v="9"/>
    <x v="1"/>
    <s v="異常報告書（中文）共有フォルダ\201601以降\20160815GUT洗浄3LineG6 P詰RB吸著異常.xls"/>
    <m/>
    <s v="G6 P詰ROBOT吸著異常"/>
    <s v="電磁閥(SOL)的閥柱(Spool) 受到CA水分過多影響而無法正常動作，在無法完全關閉的真空狀態下影響到吸著狀態，為此次的異常原因。(因水量過多而引發吸著異常)"/>
    <s v="①設置自動排水裝置_x000a_②追加設置儲水桶　 (可貯放廢水的小型儲水裝置)"/>
    <s v="初回"/>
    <n v="12"/>
    <n v="68"/>
    <m/>
    <s v="要"/>
    <s v="要"/>
    <s v="要"/>
    <s v="要"/>
    <s v="要"/>
    <s v="要"/>
    <s v="-"/>
    <s v="各窯(LINE)CA系統之狀況調查(DRYER有無?使用有無?目前排水量約幾CC?)"/>
    <s v="完了"/>
    <s v="完了"/>
    <s v="完了"/>
    <s v="完了"/>
    <s v="完了"/>
    <s v="完了"/>
    <s v="-"/>
    <s v="CLOSE"/>
    <s v="CLOSE"/>
    <n v="1"/>
    <m/>
  </r>
  <r>
    <n v="1529"/>
    <x v="116"/>
    <x v="0"/>
    <x v="0"/>
    <s v="曾隆盛"/>
    <x v="1"/>
    <x v="8"/>
    <x v="0"/>
    <s v="異常報告書（中文）共有フォルダ\201601以降\20160830JF 2Br 反転Robot CC-Link異常.xlsx"/>
    <m/>
    <s v="2Br 反轉Robot#2 CC-Link異常"/>
    <s v="原因①：第1次更換CC-Link Cable的原因_x000a_冷修時更換過的CD管內的CC-Link Cable並不是可動部的型式、而是固定部的型式。（其他8台Robot 也是固定式的）_x000a_Type：FANC-110SBH Cable 固定式_x000a_因為一直使用固定部的型式、導致CD管內的線路拉扯引起金屬疲勞而造成斷線。（使用1年3個月、約作動130萬回）_x000a_原因②：第2次更換CC-Link Cable的原因_x000a_因為可動式無備品、先用固定式的沿著CD管進行CC-Link Cable的臨時配線、但Cable長度太過剛好、沒有多餘的伸縮空間、束帶固定住的部分因為密集的拉扯壓力而斷線了。主要原因為施工方法不良與固定用Cable。"/>
    <s v="原因①的暫定對策_x000a_更換CC-Link Cable。（可動式無備品）_x000a_原因②的暫定對策_x000a_更換CC-Link Cable為可動式、並將主要配線設置在CD管內。（跟研磨借用）_x000a_Type：FANC-110SBZ-5  Cable 高可動部用 壽命500萬回"/>
    <s v="初回"/>
    <n v="249"/>
    <n v="1793"/>
    <m/>
    <s v="-"/>
    <s v="要"/>
    <s v="要"/>
    <s v="要"/>
    <s v="要"/>
    <s v="要"/>
    <s v="-"/>
    <s v="1.各窯CC-Link CABLE使用TYPE確認_x000a_2..如果CC-Link Cable要進行臨時配線時、長度必須保留 Cable可移動的空間。_x000a_"/>
    <s v="-"/>
    <s v="完了"/>
    <s v="完了"/>
    <s v="完了"/>
    <s v="完了"/>
    <s v="完了"/>
    <s v="-"/>
    <s v="CLOSE"/>
    <s v="CLOSE"/>
    <n v="1"/>
    <m/>
  </r>
  <r>
    <n v="1530"/>
    <x v="117"/>
    <x v="0"/>
    <x v="6"/>
    <s v="曾隆盛"/>
    <x v="3"/>
    <x v="30"/>
    <x v="0"/>
    <s v="異常報告書（中文）共有フォルダ\201601以降\20160928YF  2BR　3P段積動作異常報告書.xlsx"/>
    <m/>
    <s v="2Br 3P段積異常"/>
    <s v="ATSC見解:_x000a_発生原因は超音波SENSORの位置異常+仮想在荷のI/Lが起因していると推測,仮想在荷のI/Lは元々AFでは在荷SENSORを使用していなかった名残である。_x000a_"/>
    <s v="1.上記、推測であるがLIFT下降の原因は不明のため現在、MX SheetにてDATA収集中_x000a_2.在荷SENSORがONしている場合にLIFTERが上昇しない様INTER LOCKを追加"/>
    <s v="初回"/>
    <n v="240"/>
    <n v="154"/>
    <m/>
    <s v="要"/>
    <s v="要"/>
    <s v="要"/>
    <s v="-"/>
    <s v="-"/>
    <s v="-"/>
    <s v="-"/>
    <s v="段積LIFTER上升I/L有無確認"/>
    <s v="完了"/>
    <s v="完了"/>
    <s v="完了"/>
    <s v="-"/>
    <s v="-"/>
    <s v="-"/>
    <s v="-"/>
    <s v="CLOSE"/>
    <s v="CLOSE"/>
    <n v="1"/>
    <m/>
  </r>
  <r>
    <n v="1531"/>
    <x v="118"/>
    <x v="0"/>
    <x v="3"/>
    <s v="曾隆盛"/>
    <x v="1"/>
    <x v="35"/>
    <x v="0"/>
    <s v="異常報告書（中文）共有フォルダ\201601以降\20161008CF　1BR 板厚計PLC通信異常.xlsx"/>
    <m/>
    <s v="1BR 板厚計 PLC 通訊模組異常"/>
    <s v="①Ethernet介面模組故障。(故障原因不明)（未能顯示詳細的Error記錄 所以當時的Error詳細狀況不明）設技電氣_x000a_    這次異常非 PLC本體Error，而是Ethernet介面模組Error，所以沒有在BrHO捨板，加上一直重複出現 前回値(OK)的Data，所以變成OK判定，被當作良品採板。※前回値為何重複出現的原因尚在調査中_x000a_②異常時有發出警報、但是只有進行警報Reset，未進行異常點檢。_x000a_"/>
    <s v="・進行PLC　RESET復歸,之後會再更換Ethernet介面模組,（改成可以保存ErrorCode）_x000a_・軟體改造成 當Br板厚計發生PLC異常及Ethernet介面模組Error出現時會在BrHO進行捨板(CF1Br改造完畢)_x000a_・針對板厚計異常警報相關點檢確認手順並進行教育訓練。"/>
    <s v="初回"/>
    <n v="840"/>
    <n v="0"/>
    <m/>
    <s v="要"/>
    <s v="要"/>
    <s v="要"/>
    <s v="要"/>
    <s v="要"/>
    <s v="-"/>
    <s v="-"/>
    <s v="軟體改造成 當Br板厚計發生PLC異常及Ethernet介面模組Error出現時會在BrHO進行捨板"/>
    <s v="完了"/>
    <s v="完了"/>
    <s v="完了"/>
    <s v="完了"/>
    <s v="完了"/>
    <s v="-"/>
    <s v="-"/>
    <s v="CLOSE"/>
    <s v="CLOSE"/>
    <n v="1"/>
    <m/>
  </r>
  <r>
    <n v="1532"/>
    <x v="119"/>
    <x v="3"/>
    <x v="10"/>
    <s v="董明成"/>
    <x v="3"/>
    <x v="16"/>
    <x v="1"/>
    <s v="異常報告書（中文）共有フォルダ\201601以降\20161017GF　B-Line紙巻機排出ﾍﾞﾙﾄｻｰﾎﾞﾓｰﾀ過負荷.xls"/>
    <m/>
    <s v="B-Line紙巻機排出皮帶Servo異常"/>
    <s v="【設備面】_x000a_拆解減速機之後發現潤滑油已呈現固化狀態。因此，推測影響到齒輪轉動以致發生過負載。_x000a_【管理面】_x000a_・由VTQ進行每週1回定期巡檢，該馬達負荷値並無異常或増加傾向。此外，減速機的部分必須先經過拆解否則無法確認內部狀況，只靠管理面難以防堵。_x000a_・關於異常發生之後的對應方式,聯軸器、減速機因為沒有預備品，所以在復歸上需要時間。由於使用的是舊樣式，變成需要再對應。"/>
    <s v="・實施聯軸器整備、減速機更換及對芯。_x000a_*目前正與設技等單位商討預備品的管理方式"/>
    <s v="初回"/>
    <n v="0"/>
    <n v="102"/>
    <m/>
    <s v="情報"/>
    <s v="情報"/>
    <s v="情報"/>
    <s v="情報"/>
    <s v="情報"/>
    <s v="情報"/>
    <s v="-"/>
    <s v="情報聯絡"/>
    <s v="-"/>
    <s v="-"/>
    <s v="-"/>
    <s v="-"/>
    <s v="-"/>
    <s v="-"/>
    <s v="-"/>
    <s v="CLOSE"/>
    <s v="CLOSE"/>
    <e v="#DIV/0!"/>
    <m/>
  </r>
  <r>
    <n v="1533"/>
    <x v="120"/>
    <x v="3"/>
    <x v="10"/>
    <s v="董明成"/>
    <x v="1"/>
    <x v="24"/>
    <x v="1"/>
    <s v="異常報告書（中文）共有フォルダ\201601以降\20161104GF　B-Line洗浄機純水直水配管破損.xls"/>
    <m/>
    <s v=" B-Line洗淨機純水直水配管破損"/>
    <s v="【設備面】_x000a_由於管理Heater出力的温度計異常而影響純水加熱過度，以致於 配管內的水溫比 PVC配管耐熱温度的60℃還要高，導致配管破損。温度計的故障原因推測為經年累月的劣化所致。_x000a_【管理面】_x000a_●Heater內部 可偵測水溫並發出警報，但是該警報並未開啟使用。_x000a_●注入純水的Tank雖然有設置PH計及水温計，但是溫度計並未用來進行水溫管理。_x000a_    （之前未進行Tank温度監控）_x000a_"/>
    <s v="1.開始使用Heater內部感應器並進行改造，當温度過高時，在發出警報的同時，洗淨機會隨之停止。(設定温度70℃)_x000a_2.注入直水純水的Tank也會進行改造，當温度異常時會發出警報。（設定温度45℃）"/>
    <s v="初回"/>
    <n v="0"/>
    <n v="112"/>
    <m/>
    <s v="要"/>
    <s v="情報"/>
    <s v="情報"/>
    <s v="要"/>
    <s v="要"/>
    <s v="要"/>
    <s v="-"/>
    <s v="1.PATROL點檢結果(溫度)_x000a_2.配管確認_x000a_3.溫度計設定值及上下限警報值確認_x000a_4.溫度異常時警報使用設定"/>
    <s v="完了"/>
    <s v="-"/>
    <s v="-"/>
    <s v="完了"/>
    <s v="完了"/>
    <s v="完了"/>
    <s v="-"/>
    <s v="CLOSE"/>
    <s v="CLOSE"/>
    <n v="1"/>
    <m/>
  </r>
  <r>
    <n v="1534"/>
    <x v="121"/>
    <x v="3"/>
    <x v="12"/>
    <s v="董明成"/>
    <x v="5"/>
    <x v="17"/>
    <x v="1"/>
    <s v="異常報告書（中文）共有フォルダ\201601以降\20161106WIT1　上流移載機吸着異常およびサーボアンプ異常多発.xls"/>
    <m/>
    <s v="上流移載機吸著異常及Servo AMP異常多發"/>
    <s v="【上流移載機吸著異常】_x000a_推定為 Cableveyor內部摩擦影響劣化、損傷。不良Tube位於Cableveyor內部, 所以本週預定注入空氣以鎖定發生源,並調查其他配線劣化起因（本週內）。_x000a_【Servo AMP異常多發】_x000a_移載機的昇降Servo異常為 Servo AMP的異常,Cable連結器表面及分配基板產生鐵鏽及侵蝕,Servo AMP 16個使用Bus Cable接續（調査經緯中）"/>
    <s v="【上流移載機吸著異常】 _x000a_重新點檢Cableveyor内部配線的最後狀態_x000a_【Servo AMP異常多發】_x000a_實施防止雰圍氣侵入盤内部之對策,確認其餘連結器及機器的侵蝕狀態,確保AMP備品"/>
    <s v="初回"/>
    <n v="405"/>
    <n v="10625"/>
    <m/>
    <s v="情報"/>
    <s v="情報"/>
    <s v="情報"/>
    <s v="情報"/>
    <s v="情報"/>
    <s v="要"/>
    <s v="-"/>
    <s v="1.利用定修或工事日進行Cableveyor內配管(線)點檢(暫)_x000a_2.servo amp盤內生鏽狀況確認及防止氛圍氣侵入對策(暫)"/>
    <s v="-"/>
    <s v="-"/>
    <s v="-"/>
    <s v="-"/>
    <s v="-"/>
    <s v="完了"/>
    <s v="-"/>
    <s v="CLOSE"/>
    <s v="CLOSE"/>
    <n v="1"/>
    <m/>
  </r>
  <r>
    <n v="1535"/>
    <x v="122"/>
    <x v="3"/>
    <x v="12"/>
    <s v="董明成"/>
    <x v="5"/>
    <x v="17"/>
    <x v="1"/>
    <s v="異常報告書（中文）共有フォルダ\201601以降\20161118WIT1　上流移載機ケーブル断線.xls"/>
    <m/>
    <s v="WIT1　上流移載機Cable斷線"/>
    <s v="【設備面】_x000a_・Cableveyor長年劣化之破損（更換履歴不明）。_x000a_・Cableveyor的ARM掉落 使得Cable下垂後, 勾在Guide上面。_x000a_・因Dact Up影響走行次數大幅増加_x000a_【管理面】_x000a_・點檢不完備"/>
    <s v="・盡早安排 Cableveyor備品（計畫於12月7日工事日更換）_x000a_・更換復歸Cable、進行其餘Cable總點檢_x000a_・重新與設技決議 更換頻度_x000a_・下流移載機（同一設備）之横展開、定期點檢_x000a_暫定対策_x000a_・點檢毎日走行動作、ARM是否掉落、束帶的部分變更為魔鬼氈"/>
    <s v="初回"/>
    <n v="397"/>
    <n v="10414"/>
    <m/>
    <s v="要"/>
    <s v="要"/>
    <s v="要"/>
    <s v="要"/>
    <s v="要"/>
    <s v="要"/>
    <s v="-"/>
    <s v="1.利用定修或工事日進行Cableveyor點檢(暫)_x000a_2.Cableveyor備品有無確認(暫)"/>
    <s v="完了"/>
    <s v="完了"/>
    <s v="完了"/>
    <s v="完了"/>
    <s v="完了"/>
    <s v="完了"/>
    <s v="-"/>
    <s v="CLOSE"/>
    <s v="CLOSE"/>
    <n v="1"/>
    <m/>
  </r>
  <r>
    <n v="1536"/>
    <x v="123"/>
    <x v="0"/>
    <x v="7"/>
    <s v="曾隆盛"/>
    <x v="1"/>
    <x v="24"/>
    <x v="0"/>
    <s v="異常報告書（中文）共有フォルダ\201601以降\20161203KF 洗浄機入口センサー感度低下によるトラッキング消失.xlsx"/>
    <m/>
    <s v="因洗淨機入口SENSOR感度低下造成Tracking消失"/>
    <s v="A.Tracking消失的原因:_x000a_①SENSOR髒污造成感度低下。_x000a_ 由設技電氣實施的點檢是沒問題的(1回/3個月)(前回9/6實施）、因為SENSOR擦拭作後感度UP是事實，11/25以後回到ON-TAS化SENSOR髒污感度低下的可能性很高，但還不明。在製造的巡檢中，沒有確認SENSOR相關的項目。 酸氣洗滌塔的設定還有Dampar的開度跟以前的設定一樣，沒有變。洗浄機入口両端有設置防水氣的護蓋。_x000a_②SENSOR閾値設定太低。_x000a_設技電氣的點檢裡雖然有閾値管理，但設定250的話真的太低。（初期設定是500，在安全護蓋上有紀載。）關於SENSOR閾値的最適値的知識不夠。_x000a_B.發現Tracking異常處較慢的原因_x000a_因為是在洗淨機後的設備發生Tracking異常警報的關係，所以誤認為是在洗淨機後的SENSOR或設備發生的問題。"/>
    <s v="1.Tracking消失的原因①的對策:_x000a_洗浄機入口、出口SENSOR感度也要記載在巡檢紀錄表確認感度是否有低下。（Sensor ON/OFF的感度、両邊都要記載。）（1回/週、担当：製造）_x000a_2.Tracking消失的原因②的對策:_x000a_SENSOR閾値設定的最適設定方法會實施教育、在設備停止時確認全數SENSOR閾値是否有問題。（担当：設技電気）_x000a_3.針對發現Tracking異常處較慢的對策:_x000a_再洗淨機入口處SENSOR追加Tracking的異常警報。"/>
    <s v="初回"/>
    <n v="1116"/>
    <n v="1066"/>
    <m/>
    <s v="要"/>
    <s v="要"/>
    <s v="要"/>
    <s v="要"/>
    <s v="要"/>
    <s v="要"/>
    <s v="-"/>
    <s v="SENSOR感度確認，要追加在巡檢項目裡。_x000a_（Sensor ON/OFF的感度、両邊都要記載。）_x000a_（1回/週、担当：製造）"/>
    <s v="完了"/>
    <s v="完了"/>
    <s v="完了"/>
    <s v="完了"/>
    <s v="完了"/>
    <s v="完了"/>
    <s v="-"/>
    <s v="CLOSE"/>
    <s v="CLOSE"/>
    <n v="1"/>
    <m/>
  </r>
  <r>
    <n v="1537"/>
    <x v="124"/>
    <x v="0"/>
    <x v="0"/>
    <s v="廖文仁"/>
    <x v="3"/>
    <x v="4"/>
    <x v="0"/>
    <s v="20170129JF 本線FT-CV駆動チェーン断裂による搬送異常.xlsx"/>
    <m/>
    <s v="本線FT C/V#2-4驅動Chain斷裂"/>
    <s v="給油不足 導致駆動鍊條（RS-50）破損断裂_x000a_※使用期間 1.5年_x000a_過去DID的Seal Chain鍊條曾經断過、因為高單価為了節省成本而変更使用 RS鍊條。變更後的樣式需要定期給油、但是設備巡檢時 以目視点検判斷沒有 給油的必要。此外 FT-Pad 油沾附 會有品質異常懸念、所以並沒有很積極進行 給油、再加上作業性差、作業負荷大 等實際狀況影響、這作業雖然是必須要做的當初卻未能確實執行也是影響因素之一。"/>
    <s v="1. 裁切完成在更換鏈條前，先以潤滑劑塗附後再進行更換。_x000a_2. 鏈條鬆緊度調整前先確認撓曲作動是否良好，完成後以Pitch Gauge再次確認鏈條伸長量是否在規範內。(圖二)_x000a_3. 安排定修或工事日時，對於使用中的鏈條進行給脂(2次/年)，外觀磨耗產生鐵粉時即進行更換。_x000a_4. 爾後PAD CHAIN更換時一併進行RS 50驅動Chain更換。"/>
    <s v="再発"/>
    <n v="79"/>
    <n v="1213"/>
    <m/>
    <s v="要"/>
    <s v="要"/>
    <s v="要"/>
    <s v="要"/>
    <s v="要"/>
    <s v="要"/>
    <s v="-"/>
    <s v="1.測試自動給油潤滑器，如果測試結果良好，將進行橫展開導入。_x000a_2.定期進行給油潤滑，每半年1次給油，如果有異常進行更換。壽命管理三年定期交換。"/>
    <s v="完了"/>
    <s v="完了"/>
    <s v="完了"/>
    <s v="完了"/>
    <s v="完了"/>
    <s v="完了"/>
    <s v="-"/>
    <s v="CLOSE"/>
    <s v="CLOSE"/>
    <n v="1"/>
    <m/>
  </r>
  <r>
    <n v="1538"/>
    <x v="125"/>
    <x v="0"/>
    <x v="6"/>
    <s v="廖文仁"/>
    <x v="3"/>
    <x v="20"/>
    <x v="0"/>
    <s v="20170202YF 本線 HS Blower CV駆動部キー脱落トラブル報告.xlsx"/>
    <m/>
    <s v="本線驅動系轉向機驅動鏈輪鍵脫落"/>
    <s v="1.在YF4冷修中雖然交換了本線C/V驅動部齒輪，但驅動鏈輪的螺栓並沒有接著。因為長時間運轉的緣故，可能是螺栓鬆脫的原因。_x000a_2.齒輪軸端無安裝END Stopper，螺栓的插銷脫落。_x000a_3.確認圖面後並無安裝END Stopper 的指示因此冷修時並未設置。"/>
    <s v="鏈輪鍵重新增締並追加Stopper，在工事日點檢各驅動部安裝END Stopper。"/>
    <s v="初回"/>
    <n v="50"/>
    <n v="774"/>
    <m/>
    <s v="要"/>
    <s v="要"/>
    <s v="要"/>
    <s v="要"/>
    <s v="要"/>
    <s v="情報"/>
    <s v="-"/>
    <s v="1. 固定螺絲再次鎖緊(鬆脫確認)_x000a_2. END STOPPER有無確認,若無請安排裝設_x000a_3. 調查完成日要記載_x000a_"/>
    <s v="完了"/>
    <s v="完了"/>
    <s v="完了"/>
    <s v="完了"/>
    <s v="完了"/>
    <s v="-"/>
    <s v="-"/>
    <s v="CLOSE"/>
    <s v="CLOSE"/>
    <n v="1"/>
    <m/>
  </r>
  <r>
    <n v="1539"/>
    <x v="126"/>
    <x v="4"/>
    <x v="16"/>
    <s v="廖文仁"/>
    <x v="3"/>
    <x v="4"/>
    <x v="1"/>
    <s v="20170307XF　本線　伸縮CVセンター部駆動系トラブル.xlsx"/>
    <m/>
    <s v="本線伸縮CV Center部駆動異常"/>
    <s v="固定螺絲 受到 駆動中的振動影響 鬆脫、軸 與 鏈輪発生 打滑、結果與 Key  接觸摩耗 , 再加上與 鏈輪之間的 嵌合狀況不佳, 、導致 鏈輪 不穩晃 動、発生異音。"/>
    <s v="進行Shaft 更換、鏈輪更換Key部 攻牙加工 以対応。_x000a_予定其他駆動部的部分也會針對 各駆動部 随時進行 点検。"/>
    <s v="初回"/>
    <n v="122"/>
    <n v="3066"/>
    <m/>
    <s v="要"/>
    <s v="要"/>
    <s v="要"/>
    <s v="要"/>
    <s v="要"/>
    <s v="情報"/>
    <s v="-"/>
    <s v="進行驅動部Shaft鏈輪的固定螺絲鬆脫點檢，頻度為1 回/半年。"/>
    <s v="完了"/>
    <s v="完了"/>
    <s v="完了"/>
    <s v="完了"/>
    <s v="完了"/>
    <s v="-"/>
    <s v="-"/>
    <s v="CLOSE"/>
    <s v="CLOSE"/>
    <n v="1"/>
    <m/>
  </r>
  <r>
    <n v="1540"/>
    <x v="127"/>
    <x v="0"/>
    <x v="4"/>
    <s v="廖文仁"/>
    <x v="1"/>
    <x v="30"/>
    <x v="0"/>
    <s v="20170203EF 1~4P BDS CPU異常跳脫.xlsx"/>
    <m/>
    <s v="BDS 運轉中CPU燈號跳脫，BR下游燈號異常無法正常採板。"/>
    <s v="CPU跳脫確切原因不明，調查中。"/>
    <s v="1.  BR下游異常音聲警報,提醒現場_x000a_2. 1~4P BDS 追加CPU燈號消失時,顯示重故障並出現音聲警報及異常履歷_x000a_3.建立監控點"/>
    <s v="初回"/>
    <n v="71"/>
    <n v="2461"/>
    <m/>
    <s v="要"/>
    <s v="要"/>
    <s v="要"/>
    <s v="情報"/>
    <s v="情報"/>
    <s v="情報"/>
    <s v="-"/>
    <s v="1.BR下游異常音聲警報,提醒現場。_x000a_2.BDS 追加CPU燈號消失時,顯示重故障並出現音聲警報及異常履歷。"/>
    <s v="完了"/>
    <s v="完了"/>
    <s v="完了"/>
    <s v="-"/>
    <s v="-"/>
    <s v="-"/>
    <s v="-"/>
    <s v="CLOSE"/>
    <s v="CLOSE"/>
    <n v="1"/>
    <m/>
  </r>
  <r>
    <n v="1541"/>
    <x v="128"/>
    <x v="1"/>
    <x v="12"/>
    <s v="廖文仁"/>
    <x v="3"/>
    <x v="24"/>
    <x v="1"/>
    <s v="20170322洗浄3Line駆動部Chain　Tension　Sprocket脱落 (2).xlsx"/>
    <m/>
    <s v="1.洗浄3Line前洗浄駆動Chain 張力惰輪脱落_x000a_2.現場發現 検出器前 板齊、L側第1支Roll處 有玻璃卡住並造成板裂，排除後確認為驅動部張力惰輪從軸承處脫落。"/>
    <s v="前洗浄駆動部的Chain的張力惰輪是在沒有鎖緊的状態下 進行駆動。_x000a_ 而設計上鏈輪與軸承本來就不是 固定住的。 _x000a_-&gt;鏈輪和軸承的結合状態只有用套進去的_x000a_-&gt;軸承的固定Nut也只有固定住軸承的内輪而已。"/>
    <s v="1.為了防止鏈輪與軸承脱落, 進行BOSS加工(突緣加工)再設計_x000a_2 .各Line点検確認_x000a_ - GUT#2,3 Line点検結果 確認到有 32處状態可能會脱落利用定修作業等 依序更換成 BOSS加工品。於横展開Sheet填入更換記録以利管理。"/>
    <s v="初回"/>
    <n v="50"/>
    <n v="28"/>
    <n v="870"/>
    <s v="情報"/>
    <s v="情報"/>
    <s v="情報"/>
    <s v="要"/>
    <s v="要"/>
    <s v="要"/>
    <s v="-"/>
    <s v="1.定期点検 鏈輪駆動部 確認有無脱落_x000a_2.驅動部齒輪STOPPER追加要"/>
    <s v="-"/>
    <s v="-"/>
    <s v="-"/>
    <s v="完了"/>
    <s v="完了"/>
    <s v="完了"/>
    <s v="-"/>
    <s v="CLOSE"/>
    <s v="CLOSE"/>
    <n v="1"/>
    <m/>
  </r>
  <r>
    <n v="1542"/>
    <x v="129"/>
    <x v="4"/>
    <x v="16"/>
    <s v="廖文仁"/>
    <x v="3"/>
    <x v="4"/>
    <x v="1"/>
    <s v="20170407XF　本線HOCV ウレタンチューブによる基板汚れ.xlsx"/>
    <m/>
    <s v="本線伸縮C/V處，定點汙濁檢出異常"/>
    <s v="確認 拆除下來的Tube之後、發現 與Roll接触的内側部位 是在 摩耗後 呈現稍微磨平的状態下 回転再加上 設置時間已久、推測 因鬆弛影響到出現 蛇行状態偏移到 環圈Roll上、與玻璃接触、繼而產生汚著。"/>
    <s v="已取下 該部分的UrethaneTube (橘色O-ring)針對 其他 在対応 0.3ｔ時 有設定 的UrethaneTube (橘色O-ring) 及魔鬼氈 実施点検、予定於下回工事日 設備停止時再度点検、更換"/>
    <s v="初回"/>
    <n v="30"/>
    <n v="725"/>
    <m/>
    <s v="要"/>
    <s v="要"/>
    <s v="要"/>
    <s v="要"/>
    <s v="要"/>
    <s v="情報"/>
    <s v="-"/>
    <s v="1.本線ROLL處Urethane Tube (橘色O-ring)鬆脫蛇行位移的點檢，(頻度:每回工事日實施)_x000a_2.相關類似設備部分一併實施定期確認。(如GSD下方ROLL用oing..等)(頻度:每回工事日實施)"/>
    <s v="完了"/>
    <s v="完了"/>
    <s v="完了"/>
    <s v="完了"/>
    <s v="完了"/>
    <s v="-"/>
    <s v="-"/>
    <s v="CLOSE"/>
    <s v="CLOSE"/>
    <n v="1"/>
    <m/>
  </r>
  <r>
    <n v="1543"/>
    <x v="129"/>
    <x v="0"/>
    <x v="6"/>
    <s v="廖文仁"/>
    <x v="0"/>
    <x v="0"/>
    <x v="0"/>
    <s v="20170402YF  TOM3　拡散カメラ39トラブル報告.xlsx"/>
    <m/>
    <s v="YF TOM擴散相機#39異常，造成光亮異常。"/>
    <s v="相機老化或製程原因。"/>
    <s v="1.進行相機交換。_x000a_2.PAM 欠點畫像輪廓確認。_x000a_3.Paring有發現欠點偏左側，04/05 上班日進行補正。_x000a_※異常發生後確認全數補正前的欠點畫像"/>
    <s v="再発"/>
    <n v="0"/>
    <n v="0"/>
    <m/>
    <s v="情報"/>
    <s v="情報"/>
    <s v="情報"/>
    <s v="情報"/>
    <s v="情報"/>
    <s v="情報"/>
    <s v="-"/>
    <s v="情報聯絡"/>
    <s v="-"/>
    <s v="-"/>
    <s v="-"/>
    <s v="-"/>
    <s v="-"/>
    <s v="-"/>
    <s v="-"/>
    <s v="CLOSE"/>
    <s v="CLOSE"/>
    <e v="#DIV/0!"/>
    <m/>
  </r>
  <r>
    <n v="1544"/>
    <x v="129"/>
    <x v="0"/>
    <x v="4"/>
    <s v="廖文仁"/>
    <x v="3"/>
    <x v="4"/>
    <x v="2"/>
    <s v="20170329EF　増速CV　EMS無法動作異常報告書.xls"/>
    <m/>
    <s v="本線増速C/V　EMS不動作異常_x000a_EF COLD製造人員確認緊急停止範囲(自主点検）時、按壓 SMAP Booth上流的EMS（L,R側都一樣）但是相關設備卻沒有 隨之停止。"/>
    <s v="EF3冷修前 的 制御区分為 横折ROLL、ACCEL C/V。_x000a_EF3冷修時與製造 達成共識, 実施改造以統一 上述的 制御区分。_x000a_EF3冷修改造之後、撤除了原本管控 ACCEL C/V電源的 ACCEL C/P、但是拆除之後 現場EMS的配線 一直處於解線状態、未接続至 MAIN LINE DRIVE C/P。再加上EF3立上時 試運転的動作確認應該有被遺漏、以致 EF3 START之後 該EMS 出現無法動作的状態。"/>
    <s v="1.針對全EMS 進行動作確認及緊急停止範囲的確認（協同製造）_x000a_2.実施LOTO時、確実実施TRY OUT_x000a_"/>
    <s v="初回"/>
    <n v="0"/>
    <n v="0"/>
    <m/>
    <s v="情報"/>
    <s v="情報"/>
    <s v="情報"/>
    <s v="情報"/>
    <s v="情報"/>
    <s v="情報"/>
    <s v="-"/>
    <s v="ENG検討中_x000a_情報聯絡"/>
    <s v="-"/>
    <s v="-"/>
    <s v="-"/>
    <s v="-"/>
    <s v="-"/>
    <s v="-"/>
    <s v="-"/>
    <s v="CLOSE"/>
    <s v="CLOSE"/>
    <e v="#DIV/0!"/>
    <m/>
  </r>
  <r>
    <n v="1545"/>
    <x v="129"/>
    <x v="0"/>
    <x v="0"/>
    <s v="廖文仁"/>
    <x v="2"/>
    <x v="7"/>
    <x v="2"/>
    <s v="20170403JFKF ACE Windows PC時間ずれによるPAM欠点Data異常.xlsx"/>
    <m/>
    <s v="三交代在4/5早會聯絡4/3 PAM欠點DATA大概有一個小時左右資料不見的異常。_x000a_於是向ATSC詢問，請求調查，發現ACE Windows PC的時間擅自轉快一個小時的不具合。_x000a_JF發生後30分鐘“nettime batch task”將其回到實際的時間，KF從發生後有做了什麼操作讓時間回到實際的時間，_x000a_時間約快轉一小時，導致素板內的欠點資訊無法查詢。_x000a_且時間回到實際的時間後，考慮到BLOCK_ID會有重複的問題，異常時間內的PL要做TAS再流動。_x000a_"/>
    <s v="因Windows PC OS不具合的異常。_x000a_因ACE不會Online Windows Update的關係、Microsoft對策不能適用。_x000a_因ACE Windows PC時間快轉PAM欠點Data異常 "/>
    <s v="↓ATSC見解↓_x000a_現階段無法防止再發，所以現在思考如果再發的話，要立即將時間回覆的方法。"/>
    <s v="再発"/>
    <n v="0"/>
    <n v="0"/>
    <m/>
    <s v="要"/>
    <s v="要"/>
    <s v="要"/>
    <s v="要"/>
    <s v="要"/>
    <s v="要"/>
    <s v="-"/>
    <s v="全窯 ACEソフト修正対応:_x000a_ａ．システム時間が変更された場合に記録される               _x000a_　 Windowsシステムイベントをトリガーに、ｂ．のバッチ処理を実行               _x000a_ｂ．PAMとACEの時間差が30分以上であればPAMへの時刻同期を実施               _x000a_　（※時刻差が30分未満であれば何もしない）               _x000a_"/>
    <s v="完了"/>
    <s v="完了"/>
    <s v="完了"/>
    <s v="完了"/>
    <s v="完了"/>
    <s v="完了"/>
    <s v="-"/>
    <s v="CLOSE"/>
    <s v="CLOSE"/>
    <n v="1"/>
    <m/>
  </r>
  <r>
    <n v="1546"/>
    <x v="129"/>
    <x v="0"/>
    <x v="4"/>
    <s v="廖文仁"/>
    <x v="1"/>
    <x v="28"/>
    <x v="0"/>
    <s v="20170319EF　増速CV　MTPG異常報告書.xls"/>
    <m/>
    <s v="EF製造聯絡本線MTPG異常警報發出(但無停機，設備持續採板中)現場TOUTCH PANEL確認，MTPG 的速度值顯示為 0 ，確認PLC程式 D2006 MTPG 現在值顯示為 2147483647 且無法更新數值確認相關資料，發現為PLC高速計數器參數設定無自動歸零情形"/>
    <s v="經確認，為MTPG 高速 Count 被設定在無法自動歸零的狀態，因此當Count計數累計到最大值的時候，並不會進行Reset的動作，而無法進行後續的動作_x000a_為何MTPG 高速 Count 被設定在無法自動歸零的原因，判斷為薄板設備追加時有進行PLC SOFT修改，而未將PLC 高速計數器(QD62) PARAMETER 一併修改設定。"/>
    <s v="進行PLC PARAMETER進行重新設定。"/>
    <s v="初回"/>
    <n v="20"/>
    <n v="129"/>
    <m/>
    <s v="情報"/>
    <s v="情報"/>
    <s v="要"/>
    <s v="情報"/>
    <s v="情報"/>
    <s v="情報"/>
    <s v="-"/>
    <s v="情報聯絡_x000a_設備改造工事後,需確認 PLC SOFT設定是否正確"/>
    <s v="-"/>
    <s v="-"/>
    <s v="完了"/>
    <s v="-"/>
    <s v="-"/>
    <s v="-"/>
    <s v="-"/>
    <s v="CLOSE"/>
    <s v="CLOSE"/>
    <n v="1"/>
    <m/>
  </r>
  <r>
    <n v="1547"/>
    <x v="130"/>
    <x v="4"/>
    <x v="16"/>
    <s v="廖文仁"/>
    <x v="3"/>
    <x v="20"/>
    <x v="1"/>
    <s v="20170410XF　2BR　BRHO下げ部シリンダーホース破れ.xlsx"/>
    <m/>
    <s v="現場人員進行BR H/O操作時，發現有漏氣的異音，依賴整備進行點檢確認。"/>
    <s v="點檢後確認為BR BRHO下げ氣壓缸HOSE破損，推測HOSE劣化影響 出現裂縫破裂而影響漏氣。"/>
    <s v="実施HOSE更換與摩耗対策(設置螺旋管束帶) "/>
    <s v="初回"/>
    <n v="0"/>
    <n v="0"/>
    <m/>
    <s v="要"/>
    <s v="要"/>
    <s v="要"/>
    <s v="要"/>
    <s v="要"/>
    <s v="情報"/>
    <s v="-"/>
    <s v="1.進行HOSE點檢確認有無磨損。_x000a_2.確認HOSE有無設置防磨損螺旋管，若無需增設。"/>
    <s v="完了"/>
    <s v="完了"/>
    <s v="完了"/>
    <s v="完了"/>
    <s v="完了"/>
    <s v="-"/>
    <s v="-"/>
    <s v="CLOSE"/>
    <s v="CLOSE"/>
    <n v="1"/>
    <m/>
  </r>
  <r>
    <n v="1548"/>
    <x v="130"/>
    <x v="0"/>
    <x v="3"/>
    <s v="廖文仁"/>
    <x v="3"/>
    <x v="20"/>
    <x v="0"/>
    <s v="20170407CF　本線HO開閉動作異常.xlsx"/>
    <m/>
    <s v="現場人員於本線H/O進行開關使用時發現電磁閥無法作動導致H/O無法正常關閉。_x000a_依賴設技點檢確認電磁法作動異常遂進行電磁閥(整備品)交換，15:00H/O無法關閉異常再發，設計確認後進行電磁閥(新品)交換後異常排除。"/>
    <s v="1.液壓相關部件：工作油和電磁閥，過濾器等，而不2013.9〜交換結果（3使用5年。）_x000a_2.油進行分析定期進行（每季度），最多十二分之二千零一十六分析的結果是謹慎已成為在2017/03分析結果的主要交流。_x000a_四月建廠至今，過濾器※液壓油，它是交換來實現的計劃，以電磁閥。_x000a_3.4/7異常電磁閥用的產生和分解的過濾器，通過與內部生鏽結果代替，異物被證實對閥的操作的影響。"/>
    <s v="4/7 電磁閥，速度控制器，開關閥和2F閥入口過濾器更換。_x000a_4/14 液壓泵的液壓油（超級水電32 X）交換。吸油過濾器，行過濾器，靜電醬油機濾更換。電磁閥，速度控制器，開關閥，先導式止回閥，Flocon交換"/>
    <s v="再発"/>
    <n v="55"/>
    <n v="1538"/>
    <m/>
    <s v="要"/>
    <s v="要"/>
    <s v="要"/>
    <s v="要"/>
    <s v="要"/>
    <s v="情報"/>
    <s v="-"/>
    <s v="1.繼續實施每季油品分析，如果它超出管制標準值時，需進行液壓油的交換。 ※過濾器及電磁閥也一併更換。_x000a_2.油分析結果即使在管制標準值內，也要每兩年一次更換液壓油。※過濾器及電磁閥也一併更換。"/>
    <s v="完了"/>
    <s v="完了"/>
    <s v="完了"/>
    <s v="完了"/>
    <s v="完了"/>
    <s v="-"/>
    <s v="-"/>
    <s v="CLOSE"/>
    <s v="CLOSE"/>
    <n v="1"/>
    <m/>
  </r>
  <r>
    <n v="1549"/>
    <x v="131"/>
    <x v="0"/>
    <x v="3"/>
    <s v="廖文仁"/>
    <x v="3"/>
    <x v="8"/>
    <x v="0"/>
    <s v="20170321CF　2BR 3P採板ROBOT T軸異常(中).xlsx"/>
    <m/>
    <s v="3/21_x000a_04:25  2BR 3P採板R/B異常発生(T/P異常履歴：M2144採板R/B ALARM)。異常Resetし復旧。_x000a_07:02 異常再発、4回発生(04:25、07:02、07:18、08:30)。事務所及び整備へ連絡し3P不採板とした。_x000a_11:00 由設備技術確認為T軸外力衝突檢出值大於設定值100(檢出值101)，推測為減速機異常，於是外力衝突檢出值先放寬到300隔日進行部品交換。"/>
    <s v="2016/9的檢查報告:“在T軸的間隙有較高鐵粉濃度0.16％”_x000a_（超過製造商推薦的交換濃度0.1％，但每個軸轉矩波形正常）_x000a_註:2017年3月22日換下的減速機的鐵粉濃度為0.34％;判斷為_x000a_T軸減速機內部的磨損造成電流的異常。"/>
    <s v="3/21進行臨時對應，將T軸衝突碰撞檢測LEVEL緩和設置為300。_x000a_（標準設定值為100,數值為101,將造成異常發生）_x000a_3/22製造商進行B / T軸減速齒輪（新）更換。"/>
    <s v="初回"/>
    <n v="45"/>
    <n v="468.5"/>
    <m/>
    <s v="-"/>
    <s v="要"/>
    <s v="要"/>
    <s v="要"/>
    <s v="要"/>
    <s v="要"/>
    <s v="-"/>
    <s v="①ADT鐵粉濃度的管理標準如下：_x000a_    1-1  0.05％〜0.09％→預備品準備。_x000a_    1-2  0.05％以上→業者(MAKER)進行定期測量(1回/2個月)。_x000a_    1-3  0.1%以上→建議更換減速機。_x000a_    1-4  0.2％以上→立即聯絡更換。_x000a_②確認各軸的扭力(矩)年度趨勢(TREND)，以確定是否正常。_x000a_③關於減速機的異常，有可能性是由馬達造成，故需依賴製造商每年進行剎車裝置的診斷。"/>
    <s v="-"/>
    <s v="完了"/>
    <s v="完了"/>
    <s v="完了"/>
    <s v="完了"/>
    <s v="完了"/>
    <s v="-"/>
    <s v="CLOSE"/>
    <s v="CLOSE"/>
    <n v="1"/>
    <m/>
  </r>
  <r>
    <n v="1550"/>
    <x v="132"/>
    <x v="0"/>
    <x v="4"/>
    <s v="廖文仁"/>
    <x v="0"/>
    <x v="0"/>
    <x v="0"/>
    <s v="20170427EF　TOM3_画処100分之1Pulse異常報告.xlsx"/>
    <m/>
    <s v="EF3自冷修立上後，TOM側不定時偶爾會發生畫處PC 1/100 inch pulse 異常，現場ACE畫面會有整個NET的捨板，製造聯絡推進課及電氣G做了相關對應，目前還是偶爾會發生，特別是畫處PC#9發生的次數最多，現場還查不出原因。"/>
    <s v="‧目前尚未查出原因。"/>
    <s v="目前為止對策項目:_x000a_ 2016/12/15 1. 畫處PC#9 C、D HDD交換，2. HOST SNP無效化、ARP Static設定。_x000a_ 2016/12/24 3. IMG PC 09 &lt;-&gt; 24 交換。4. HUB Port 變更。_x000a_ 2017/02/02 5. 6CH BOX 予備品交換。_x000a_ 2017/03/29 6. Level Converter 予備品交換。7. 電氣さん依賴して波形記錄。_x000a_ 2017/04/05 8. 電氣さん MCCTR Pulse交換。 _x000a_ 2017/04/17 9. 1/100 inch pulse HUB2 予備品更換。"/>
    <s v="初回"/>
    <n v="18"/>
    <n v="384"/>
    <m/>
    <s v="情報"/>
    <s v="情報"/>
    <s v="情報"/>
    <s v="情報"/>
    <s v="情報"/>
    <s v="情報"/>
    <s v="-"/>
    <s v="情報聯絡"/>
    <s v="-"/>
    <s v="-"/>
    <s v="-"/>
    <s v="-"/>
    <s v="-"/>
    <s v="-"/>
    <s v="-"/>
    <s v="CLOSE"/>
    <s v="CLOSE"/>
    <e v="#DIV/0!"/>
    <m/>
  </r>
  <r>
    <n v="1551"/>
    <x v="133"/>
    <x v="0"/>
    <x v="5"/>
    <s v="董明成"/>
    <x v="3"/>
    <x v="26"/>
    <x v="0"/>
    <s v="20170410OFF5　Y左側位置決め磨耗による移載ベルト干渉異常報告.xlsx"/>
    <m/>
    <s v="18:40 OFF#5位置決發出Y-L側SERVO異常的警報，現場股長確認Y-L側位置決回到待機位置時，勾到下方的移載皮帶。_x000a_19:00 整備和機械到達現場，判斷是位置決螺桿座磨損所造成的異常。_x000a_19:30 拆除Y-L側2個位置決螺桿座和2支六角支撐桿，確認有磨損和鐵粉。_x000a_21:00 將#1#2的位置決螺桿座、移載皮帶更換成新品，測定位置決和皮帶的間隙約3mm。_x000a_21:20 與機械討論後，為了確保間隙不會干涉到皮帶，所以在位置決下方加裝墊片增高5ｍｍ。_x000a_21:30 清掃設備，並確認生産寸法、品質沒有問題後就恢復生產。"/>
    <s v="1.由於沒有制定OFF#5位置決螺桿座的點檢機制，所以沒有注意到異常的發生。_x000a_因此，持續磨損下造成位置決干涉到皮帶形成過負荷的狀態。_x000a__x000a_*2010/08啟用至今約使用7年。"/>
    <s v="１．將位置決螺桿座點檢納入定修項目中，由設備和製造兩方進行確認。在定修確認表中留下記錄來進行管理。_x000a__x000a_＊橫展開至OFF#3、#4。"/>
    <s v="初回"/>
    <n v="170"/>
    <n v="789"/>
    <m/>
    <s v="情報"/>
    <s v="情報"/>
    <s v="情報"/>
    <s v="情報"/>
    <s v="情報"/>
    <s v="-"/>
    <s v="要"/>
    <s v="１．將位置決螺桿座點檢納入定修項目中，由設備和製造兩方進行確認。在定修確認表中留下記錄來進行管理。_x000a__x000a_＊橫展開至OFF#3、#4。"/>
    <s v="-"/>
    <s v="-"/>
    <s v="-"/>
    <s v="-"/>
    <s v="-"/>
    <s v="-"/>
    <s v="-"/>
    <s v="CLOSE"/>
    <s v="CLOSE"/>
    <n v="0"/>
    <m/>
  </r>
  <r>
    <n v="1552"/>
    <x v="134"/>
    <x v="3"/>
    <x v="12"/>
    <s v="董明成"/>
    <x v="3"/>
    <x v="21"/>
    <x v="1"/>
    <s v="20170612WIT　投入らくらくハンドLMレールボルト破損（脱落）異常.xlsx"/>
    <m/>
    <s v=".G8.5流動中，LM Guide軌道 (把樂樂手的垂直手臂和輔助走行的平台組合在一起) 的固定螺栓有10顆斷了8顆，導致樂樂手和輔助走_x000a_行的平台呈現分離狀態而後停止。因為沒有玻璃投入，使產線停止。_x000a__x000a_.樂樂手因Blancer (配重) 機能保持在上昇状態。走行輔助側的LM Guide軌道是用2根螺栓維持住的状態（培林的部分有固定螺栓）"/>
    <s v="WIT1的走行操作機能的樂樂手仕様為15.0秒、因應TACK UP 為了將時間縮減到 12.9秒、改成不操作走行輔助的操作按鈕、以手動走行的方式在未減速的狀況下重覆撞擊C/V側的底板Stopper斷定為金属疲労導致螺栓斷裂"/>
    <s v="現状無法変更TACK UP的投入設定TACT、會実施定期螺栓鎖緊確認並更換螺栓。"/>
    <s v="初回"/>
    <n v="240"/>
    <n v="0"/>
    <n v="6251"/>
    <s v="-"/>
    <s v="-"/>
    <s v="-"/>
    <s v="-"/>
    <s v="-"/>
    <s v="情報"/>
    <s v="-"/>
    <s v="情報聯絡_x000a_TACT UP時需進行設備負荷的風險評估"/>
    <s v="-"/>
    <s v="-"/>
    <s v="-"/>
    <s v="-"/>
    <s v="-"/>
    <s v="-"/>
    <s v="-"/>
    <s v="CLOSE"/>
    <s v="CLOSE"/>
    <e v="#DIV/0!"/>
    <m/>
  </r>
  <r>
    <n v="1553"/>
    <x v="135"/>
    <x v="1"/>
    <x v="8"/>
    <s v="董明成"/>
    <x v="3"/>
    <x v="9"/>
    <x v="1"/>
    <s v="20170718HF　1BrP詰機動作異常.xlsx"/>
    <m/>
    <s v="1BrP詰機動作異常"/>
    <s v="推測是　P詰機傾斜後 起立 的低速(減速)　太快， 結果跑過頭導致傾転Limit Sensor ON。_x000a__x000a_因為是突然発生的、所以也有可能是受到季節的気温変化影響到作動油的粘度產生変化。_x000a_"/>
    <s v="●P詰機起立機油圧低速変更　45%　→　42%　使用中（暫觀）_x000a_ _x000a_●検討是否於P詰機異常停止時追加警報（含音声警報）"/>
    <s v="初回"/>
    <m/>
    <n v="850"/>
    <m/>
    <s v="情報"/>
    <s v="情報"/>
    <s v="情報"/>
    <s v="-"/>
    <s v="-"/>
    <s v="-"/>
    <s v="-"/>
    <s v="情報聯絡_x000a_"/>
    <s v="-"/>
    <s v="-"/>
    <s v="-"/>
    <s v="-"/>
    <s v="-"/>
    <s v="-"/>
    <s v="-"/>
    <s v="CLOSE"/>
    <s v="CLOSE"/>
    <e v="#DIV/0!"/>
    <m/>
  </r>
  <r>
    <n v="1554"/>
    <x v="136"/>
    <x v="1"/>
    <x v="8"/>
    <s v="董明成"/>
    <x v="3"/>
    <x v="24"/>
    <x v="1"/>
    <s v="20170722HF　洗浄機塩酸Zone搬送DriveShaftCoupling締結Bolt腐食.xlsx"/>
    <m/>
    <s v="2Br洗浄機塩酸Zone搬送Drive Shaft Coupling 鎖固Bolt被鹽酸侵蝕"/>
    <s v="HCL Zone在設計上必須使用Zr材質的Bolt，但是該区間是使用一般(SS400)的Bolt來進行連接。 COUPLING Bolt的螺牙侵蝕・磨耗，影響COUPLING発生不平整，加上KEY有磨耗而無法駆動的狀況。_x000a_●確認過設備技術作業日誌裡面有無一般Bolt使用的資訊，但是查無履歴。_x000a_●這次ON-TAS的復旧工事的目的是為了進行設備復旧、所以實施的整備作業並不是針對全体的既設設備。_x000a_●塩酸投入前的点検項目裡面有Bolt増締、但是未納入確認材質的項目。_x000a__x000a_應該是在HF2 進行洗浄機解体時，換成了SS製的Bolt。_x000a_此為交接上的缺失、確認不足。 _x000a_"/>
    <s v=" 【設技】_x000a_●有変更点的工事(=需要申請工程変更的工事項目)、需於開始生産前召集相關人員，針對冷修工事中/熱上前的Check項目製作check紀錄表、待全部都check完成之後、才能開始生産。(参照&quot;熱上時CHECK項目&quot;Sheet) _x000a__x000a_●除了洗浄機之外、只要是第一次点検的部分、皆需由複數成員交換意見、決定点検項目、並製作可記載点検人員姓名的點檢紀錄表之後、開始著手進行点検。(為了將点検者的責任加以明確化，需填入姓名。) _x000a_"/>
    <s v="初回"/>
    <n v="206"/>
    <n v="384"/>
    <n v="6553"/>
    <s v="-"/>
    <s v="-"/>
    <s v="-"/>
    <s v="情報"/>
    <s v="情報"/>
    <s v="情報"/>
    <s v="-"/>
    <s v="1.情報聯絡_x000a_2.確認HCL區段使用的BOLT材質_x000a_   (需防酸材質)_x000a_"/>
    <s v="-"/>
    <s v="-"/>
    <s v="-"/>
    <s v="-"/>
    <s v="-"/>
    <s v="-"/>
    <s v="-"/>
    <s v="CLOSE"/>
    <s v="CLOSE"/>
    <e v="#DIV/0!"/>
    <m/>
  </r>
  <r>
    <n v="1555"/>
    <x v="137"/>
    <x v="0"/>
    <x v="3"/>
    <s v="董明成"/>
    <x v="3"/>
    <x v="15"/>
    <x v="0"/>
    <s v="20170805CF　本線L側SMAP Level低下異常.xls"/>
    <m/>
    <s v="本線L側SMAP Level低下異常"/>
    <s v="・本線L側 SMAP時規皮帶的橡膠劣化導致斷裂（Wire沒斷）,因此Pulley與時規皮帶無法咬合。_x000a_・整備的巡檢項目裡面沒有。加上又是屬於生產中很難點檢到的地方。 SMAP沒有包含在設技的點檢實施項目當中._x000a_    訂定1回/半年點檢一次的規則，並於7月工事日（7/25初次）進行點檢.當初是有發現龜裂不過判斷沒有緊急性（不會斷掉）,於是沒有進行更換。(設技判断)_x000a_     ※斷裂的是有龜裂處的另一邊、潤滑油附著在皮帶上導致橡膠部分劣化,（軟掉狀態）才會斷掉（設技）"/>
    <s v="・更換時規皮帶（新品）_x000a_・追加到整備的點檢項目_x000a_    1回/1日　異音、振動、粉的有無、高度異常、皮帶亀裂、劣化、鋼絲露出;1回/3ヵ月　工事日にてベルトの状態を点検_x000a_・6ヶ月一次由設技審視點檢方法_x000a_    將SMAP移動到最外側後，拆掉Cover及皮帶後進行點檢。_x000a_  ※若有發現底下狀況必須立即更換。_x000a_       １.若皮帶有龜裂、劣化。_x000a_        2.側面有露出鋼絲並沾附到潤滑油。_x000a_        _x000a__x000a__x000a__x000a__x000a__x000a_"/>
    <s v="初回"/>
    <n v="17"/>
    <n v="337"/>
    <n v="0"/>
    <s v="-"/>
    <s v="要"/>
    <s v="-"/>
    <s v="要"/>
    <s v="要"/>
    <s v="-"/>
    <s v="-"/>
    <s v="・進行點檢(若有發現底下情形立即更換)_x000a_    -皮帶龜裂、劣化時。_x000a_    -鋼絲外露潤滑油滲入時。_x000a_・6個月一次由設技點檢_x000a__x000a_"/>
    <s v="-"/>
    <s v="完了"/>
    <s v="-"/>
    <s v="完了"/>
    <s v="完了"/>
    <s v="-"/>
    <s v="-"/>
    <s v="CLOSE"/>
    <s v="CLOSE"/>
    <n v="1"/>
    <m/>
  </r>
  <r>
    <n v="1556"/>
    <x v="138"/>
    <x v="0"/>
    <x v="3"/>
    <s v="董明成"/>
    <x v="3"/>
    <x v="15"/>
    <x v="0"/>
    <s v="20170808CF　本線R側SMAP動作異常.xls"/>
    <m/>
    <s v="R側SMAP動作異常"/>
    <s v="・有可能是因為SMAP PulleyShaft駆動培霖位置偏移或者是Shaft的位置偏移導致位置決用的軸環跑到needlebearing內部去，長時間持續作動的關係軸環變形磨耗，造成抵抗與負荷。_x000a_・Cyl内部潤滑不足造成作動不良。※Cyl10年使用;※製造每個月並無進行一次的給油（Lubricator）。_x000a_・needle bearing的潤滑不足(採板時給油困難)。_x000a_・整備及設技的點檢項目當初裡面沒有"/>
    <s v="・調整Bearing掃除及Set位置後復歸_x000a_・每個月一回Cyl潤滑油注油（Lubricator使用）_x000a_・追加在整備的點檢項目裡(1回/1日　異音・振動・鉄粉の有無・高度)_x000a_・審視6個月一回的設技的點檢方法_x000a_(將SMAP移動到最外側後拆除Cover進行點檢。needle bearing的給油)_x000a_"/>
    <s v="初回"/>
    <n v="70"/>
    <n v="553"/>
    <n v="0"/>
    <s v="-"/>
    <s v="要"/>
    <s v="-"/>
    <s v="要"/>
    <s v="要"/>
    <s v="-"/>
    <s v="-"/>
    <s v="1.Pulley於下回工事日點檢及潤滑。_x000a_2.冷修時變更為直接連接到Cylinder的形式。_x000a_3.每6個月一回由設技點檢_x000a_"/>
    <s v="-"/>
    <s v="完了"/>
    <s v="-"/>
    <s v="完了"/>
    <s v="完了"/>
    <s v="-"/>
    <s v="-"/>
    <s v="CLOSE"/>
    <s v="CLOSE"/>
    <n v="1"/>
    <m/>
  </r>
  <r>
    <n v="1557"/>
    <x v="139"/>
    <x v="0"/>
    <x v="7"/>
    <s v="董明成"/>
    <x v="3"/>
    <x v="4"/>
    <x v="0"/>
    <s v="20170904KF　1BR引込みCV3原点用近接センサーチャタリングによるCV停止.xlsx"/>
    <m/>
    <s v="1Br引込みCV#3原点用近接センサーチャタリングによるCV停止"/>
    <s v="1.引込みCV#3 初起動時原點SENSOR　チャタリング 造成CV異常運轉停止。_x000a_※引入CV#3 PAD在下降狀態啟動時， 原點的接近SENSOR有發生觸點震動(チャタリング)的話， CV就會停止的一個程式。"/>
    <s v="1.SENSOR感應CHAIN鏈節間構造(圖二)可能是引起チャタリング,SOFT修正條件: C/V#3啟動後至PAD下降後期間為自保持ON 。_x000a_    (電氣G soft修正導入，1BR 9/6 OK、2BR 9/7OK)_x000a_2.次回工事日引入CV3 SENSOR及原點感應片CHAIN節間的間隙點檢。因以前從沒有發生這樣的異常，異常的原因要確認。"/>
    <s v="初回"/>
    <n v="60"/>
    <n v="230"/>
    <n v="0"/>
    <s v="要"/>
    <s v="要"/>
    <s v="要"/>
    <s v="要"/>
    <s v="要"/>
    <s v="-"/>
    <s v="-"/>
    <s v="1.Soft内容確認。_x000a_2.自保持迴路対策Soft導入。"/>
    <s v="完了"/>
    <s v="完了"/>
    <s v="完了"/>
    <s v="完了"/>
    <s v="完了"/>
    <s v="-"/>
    <s v="-"/>
    <s v="CLOSE"/>
    <s v="CLOSE"/>
    <n v="1"/>
    <m/>
  </r>
  <r>
    <n v="1558"/>
    <x v="140"/>
    <x v="0"/>
    <x v="6"/>
    <s v="董明成_x000a_(陳勝立)"/>
    <x v="3"/>
    <x v="28"/>
    <x v="2"/>
    <s v="20170713YF　MCPG＃1使用時横寸不良Rev1.xlsx"/>
    <m/>
    <s v="YF窯MCPG#1使用時横寸不良"/>
    <s v="・MCPG Housing内之軸承回轉不良_x000a_（2004年YF1立上起使用至今、無更換履歴)_x000a_※以ZZ Seal type的壽命計算而言，預期使用14年也不會有問題。"/>
    <s v="○回轉不良對策_x000a_・實施軸承更換。_x000a_※YF窯是以Housing内不進行給脂的前提下、變更為雙面ZZ Seal type。_x000a__x000a_○早期異常發見對策_x000a_・每天進行日寸法參差6σ確認、≧1.5mm的話、調查原因。參差値於與設技一同開擔當者會議時共有。"/>
    <s v="初回"/>
    <n v="0"/>
    <n v="129"/>
    <n v="0"/>
    <s v="要"/>
    <s v="要"/>
    <s v="要"/>
    <s v="要"/>
    <s v="要"/>
    <s v="-"/>
    <s v="-"/>
    <s v=".確認MCPG Bearing TYPE及給油頻度_x000a_.確認寸法變異狀況_x000a__x000a_註: TPM5方針決定(2017/11/8議事錄)_x000a_「一般由各據點自行判斷，、建議是做交換。_x000a_交換的時候，變更為ZZ兩面密封的TYPE（ENG確認完）」_x000a_==&gt;_x000a_1.請於擔當者會議與設技相談交換事宜(先單邊更換為ZZ TYPE)_x000a_2.ZZ TYPE交換後,不須給油,給油孔需蓋上並標籤標示"/>
    <s v="完了"/>
    <s v="完了"/>
    <s v="完了"/>
    <s v="完了"/>
    <s v="完了"/>
    <s v="-"/>
    <s v="-"/>
    <s v="CLOSE"/>
    <s v="CLOSE"/>
    <n v="1"/>
    <m/>
  </r>
  <r>
    <n v="1559"/>
    <x v="141"/>
    <x v="0"/>
    <x v="6"/>
    <s v="Y許仕明_x000a_C吳學典_x000a_E王文佑_x000a_J朱峰謀_x000a_K張崇慶"/>
    <x v="1"/>
    <x v="4"/>
    <x v="2"/>
    <s v="20170905YF　2BR引込異常(TRACKING異常).xlsx"/>
    <m/>
    <s v="2Br引入異常"/>
    <s v="・Tracking Data通過後因為現物到著了，但是Data沒有跟上。_x000a_"/>
    <s v="○Tracking Data沒有跟上。_x000a_・本線横折後的Tracking生成延遲了15inch分。_x000a_○Tracking Data的現物偏移的早期發現。_x000a_・下記3場所Tracking Data監視，Data和現物的差異比設定值大的時候發出警報的迴路追加。_x000a_監視點：本線Hopper前/1Br引入/2Br引入"/>
    <s v="初回"/>
    <n v="0"/>
    <n v="87.35"/>
    <n v="0"/>
    <s v="要"/>
    <s v="要"/>
    <s v="要"/>
    <s v="要"/>
    <s v="要"/>
    <s v="-"/>
    <s v="-"/>
    <s v="Tracking監視點、警報機能追加(YF 對策展開)_x000a__x000a_■監視點追加位置:_x000a_･本線增速部橫寸Sensor_x000a_･本線Hopper前Sensor_x000a_･1Br引入開始Sensor_x000a_･2Br引入開始Sensor_x000a_･1Br引入結束Sensor (YF構造不同, 對策不用)_x000a_･2Br引入結束Sensor (YF構造不同, 對策不用)"/>
    <s v="完了"/>
    <s v="完了"/>
    <s v="完了"/>
    <s v="完了"/>
    <s v="完了"/>
    <s v="-"/>
    <s v="-"/>
    <s v="CLOSE"/>
    <s v="CLOSE"/>
    <n v="1"/>
    <m/>
  </r>
  <r>
    <n v="1560"/>
    <x v="142"/>
    <x v="5"/>
    <x v="17"/>
    <s v="董明成"/>
    <x v="3"/>
    <x v="16"/>
    <x v="1"/>
    <s v="20170928MF 1Br紙巻機Roll紙駆動Coupling部key脱落.xls"/>
    <m/>
    <s v="１Br紙巻機 下流Roll紙駆動Coupling部的Key脱落"/>
    <s v="・也許是固定螺栓鎖固不足，受到振動影響而鬆脫。_x000a_　(不過動作中的振動微乎其微、一開始沒鎖緊的可能性較高）_x000a_・該螺栓未使用Loctite接著劑。_x000a_"/>
    <s v="・固定螺絲需使用強力的Loctite接著劑_x000a_・設置防止Key脫落的底板EndPlate"/>
    <s v="初回"/>
    <n v="0"/>
    <n v="0"/>
    <n v="0"/>
    <s v="要"/>
    <s v="要"/>
    <s v="要"/>
    <s v="要"/>
    <s v="要"/>
    <s v="-"/>
    <s v="-"/>
    <s v="實施固定BOLT鬆脫與否點檢"/>
    <s v="完了"/>
    <s v="完了"/>
    <s v="完了"/>
    <s v="完了"/>
    <s v="完了"/>
    <s v="-"/>
    <s v="-"/>
    <s v="CLOSE"/>
    <s v="CLOSE"/>
    <n v="1"/>
    <m/>
  </r>
  <r>
    <n v="1561"/>
    <x v="143"/>
    <x v="4"/>
    <x v="16"/>
    <s v="董明成"/>
    <x v="3"/>
    <x v="27"/>
    <x v="1"/>
    <s v="20171023XF　本線CV撓み防止用受けコロ破損.xls"/>
    <m/>
    <s v="本線横切機下方 的C/V支撐架台(防止下垂)滾輪 有破損"/>
    <s v="・被覆的Urethane橡膠劣化（水解）、並發生剝落、旋轉不良。_x000a_※培林的部分沒有問題。_x000a_※C/V下方設有加濕器。"/>
    <s v="・檢討被覆橡膠的材質變更。　Urethane⇒Viton_x000a_※10/23 已針對其餘正在使用的承接架台滾輪進行點檢, 確認過沒有問題"/>
    <s v="初回"/>
    <n v="0"/>
    <n v="0"/>
    <n v="0"/>
    <s v="情報"/>
    <s v="情報"/>
    <s v="情報"/>
    <s v="情報"/>
    <s v="情報"/>
    <s v="情報"/>
    <s v="-"/>
    <s v="情報聯絡"/>
    <s v="-"/>
    <s v="-"/>
    <s v="-"/>
    <s v="-"/>
    <s v="-"/>
    <s v="-"/>
    <s v="-"/>
    <s v="CLOSE"/>
    <s v="CLOSE"/>
    <e v="#DIV/0!"/>
    <m/>
  </r>
  <r>
    <n v="1562"/>
    <x v="144"/>
    <x v="0"/>
    <x v="3"/>
    <s v="董明成"/>
    <x v="3"/>
    <x v="4"/>
    <x v="0"/>
    <s v="20171109CF　本線FT CV R側2-2 PAD CHAIN異常報告書 (最終).xlsx"/>
    <m/>
    <s v="本線FT C/V L側 2－2 PAD Chain異常"/>
    <s v="①基座固定螺絲太長的關係，跟PAD間的縫隙就變小了(約1mm)。_x000a_    ※因為沒有更換履歷因此從建設時期就這樣了。_x000a_    ※因為是在基座的內側，位在很難看見的地方。_x000a_②sprocket因為芯偏掉的關係所以固定基座螺絲就去干涉到PAD。"/>
    <s v="①將基座固定螺絲由M8*25更換為M8*20_x000a_②從新再次實施sprocket對芯，並設置固定環以防止偏芯。"/>
    <s v="初回"/>
    <n v="25"/>
    <n v="647.20000000000005"/>
    <n v="0"/>
    <s v="要"/>
    <s v="要"/>
    <s v="要"/>
    <s v="要"/>
    <s v="要"/>
    <s v="-"/>
    <s v="-"/>
    <s v="1.工事日實施點檢確認"/>
    <s v="完了"/>
    <s v="完了"/>
    <s v="完了"/>
    <s v="完了"/>
    <s v="完了"/>
    <s v="-"/>
    <s v="-"/>
    <s v="CLOSE"/>
    <s v="CLOSE"/>
    <n v="1"/>
    <m/>
  </r>
  <r>
    <n v="1563"/>
    <x v="145"/>
    <x v="0"/>
    <x v="4"/>
    <s v="董明成_x000a_(陳勝立)"/>
    <x v="3"/>
    <x v="4"/>
    <x v="0"/>
    <s v="20171209EF　包裝RBT移載CV異常報告書.xlsx"/>
    <m/>
    <s v="1BR  HANDLING C/V-1導軌/鍊輪干涉異常"/>
    <s v="ROBOT  C/V鍊輪與導軌干涉造成馬達過負荷異常。_x000a_(干涉原因設備機械確認中)"/>
    <s v="①EF包裝12月份的定修預定為， 1BR12/26， 2BR12/18屆時會再請機械進行強化確認_x000a_②異常位置除了BR 安全 COVER外還有 RBT 的安全護欄，平時巡檢較不易，後續將進行COVER 透明化依賴提出。"/>
    <s v="初回"/>
    <n v="300"/>
    <n v="0"/>
    <n v="135.6"/>
    <s v="要"/>
    <s v="要"/>
    <s v="要"/>
    <s v="要"/>
    <s v="要"/>
    <s v="要"/>
    <s v="-"/>
    <s v="1.工事日或定修時進行導軌與鍊輪接觸與否確認"/>
    <s v="完了"/>
    <s v="完了"/>
    <s v="完了"/>
    <s v="完了"/>
    <s v="完了"/>
    <s v="完了"/>
    <s v="-"/>
    <s v="CLOSE"/>
    <s v="CLOSE"/>
    <n v="1"/>
    <m/>
  </r>
  <r>
    <n v="1564"/>
    <x v="146"/>
    <x v="0"/>
    <x v="0"/>
    <s v="陳勝立"/>
    <x v="3"/>
    <x v="20"/>
    <x v="0"/>
    <s v="20180109JF　伸縮CV駆動しゃくりによるTrackingズレ警報.xlsx"/>
    <m/>
    <s v="伸縮CV傳動軸Tracking位移警報"/>
    <s v="①驅動鍊條使用期間約2.5年_x000a_②伸縮CV驅動鍊條張力調整後確認不足。_x000a__x000a_驅動鍊條張力調整後，張力可能不強，驅動鏈調整後的確認方法沒有規範。"/>
    <s v="JF①的暫定對策_x000a_・驅動鍊條的張力調整_x000a_・下次工事日驅動鍊條交換和驅動系的點檢、鍊條鬆弛情形確認。_x000a__x000a_①的恒久對策_x000a_　・更換為無給油鍊條和執行現狀的修繕計畫_x000a_　  過去因為要降低成本所以將DID-LX50密封鍊條變更為RS50鍊條。_x000a_　  針對需要給油的鏈條而言會有品質上的懸念，在無法給油的狀態下持續使用會造成RS鍊條的磨損而鬆弛。（磨損的鏈條也會有跑出鐵粉的狀況，所以想改成無給油類型）_x000a_"/>
    <s v="初回"/>
    <n v="16"/>
    <n v="0"/>
    <n v="514.79999999999995"/>
    <s v="要"/>
    <s v="要"/>
    <s v="要"/>
    <s v="要"/>
    <s v="要"/>
    <s v="-"/>
    <s v="-"/>
    <s v="■2018/01/24 對策方針說明要點摘錄如下:_x000a_1.伸縮CV的驅動鍊條變更為無給油型式。_x000a_　從Tsubaki的rs50變更成RS50-LMD-1（無給油鍊條）_x000a_　※joint　clip的裝設容易，也好維修。_x000a_2.更換後請實施運轉並確認鍊條張力調整。_x000a_3.更換後一個月再確認一次鍊條張力是否有鬆弛。_x000a__x000a_※本次對策內容與原先Cost Down有點背道而馳，但因為有關於生產品質，所以不得不提出變更。_x000a__x000a_※關於鍊條掛鍊的方法打算改成跟XF一樣，目前依賴設技‧機械調查中，有進一步消息會再通知。"/>
    <s v="完了"/>
    <s v="完了"/>
    <s v="完了"/>
    <s v="完了"/>
    <s v="完了"/>
    <s v="-"/>
    <s v="-"/>
    <s v="CLOSE"/>
    <s v="CLOSE"/>
    <n v="1"/>
    <m/>
  </r>
  <r>
    <n v="1565"/>
    <x v="147"/>
    <x v="5"/>
    <x v="17"/>
    <s v="陳勝立"/>
    <x v="3"/>
    <x v="20"/>
    <x v="1"/>
    <s v="20171231MF ＃1BR Gate CV Roll折損.xlsx"/>
    <m/>
    <s v="#1Br Gate C/V Roll折損"/>
    <s v="①推測鍊條的張力調整過度，造成Br. #35 ROLL COM CLUTH軸心斷裂。_x000a_②MF從生產立上後從未進行過點檢。_x000a_③保護蓋稼動中無法窺視狀況。"/>
    <s v="①鍊條點檢。(計畫排定)_x000a_②軸心顏色確認。_x000a_③護蓋可視化改造。"/>
    <s v="初回"/>
    <n v="9"/>
    <n v="295.036"/>
    <n v="0"/>
    <s v="情報"/>
    <s v="情報"/>
    <s v="情報"/>
    <s v="情報"/>
    <s v="情報"/>
    <s v="情報"/>
    <s v="-"/>
    <s v="■2018/01/24 對策方針說明要點摘錄如下:_x000a_1. 此異常ADT已對策完(護蓋可視化、點檢)。_x000a_2.針對先前對策R角、材質變更等實施內容，請再與設技‧機械確認是否有全面橫展開。_x000a__x000a_※本項對策先以情報共有方式展開。"/>
    <s v="-"/>
    <s v="-"/>
    <s v="-"/>
    <s v="-"/>
    <s v="-"/>
    <s v="-"/>
    <s v="-"/>
    <s v="CLOSE"/>
    <s v="CLOSE"/>
    <e v="#DIV/0!"/>
    <m/>
  </r>
  <r>
    <n v="1566"/>
    <x v="148"/>
    <x v="1"/>
    <x v="12"/>
    <s v="陳勝立"/>
    <x v="3"/>
    <x v="24"/>
    <x v="1"/>
    <s v="20171110洗浄2Line反転ﾛﾎﾞｯﾄNo1真空ﾎﾟﾝﾌﾟ異常.xls"/>
    <m/>
    <s v="反轉Robot#1真空Pump異常"/>
    <s v="①異常時真空壓60Mpa，推測修理後的真空Pump短暫壓降造成。_x000a_②吸著異常也有可能，但工事日更換Pump後無再發，所以判斷非主因。"/>
    <s v="①真空Pump交換後，要實施一定期間的真空壓力點檢。_x000a_②GUT全線的真空Pump壓力點檢。_x000a_③異常內容針對三交代進行教育。"/>
    <s v="初回"/>
    <n v="50"/>
    <n v="610"/>
    <n v="0"/>
    <s v="-"/>
    <s v="-"/>
    <s v="-"/>
    <s v="-"/>
    <s v="-"/>
    <s v="-"/>
    <s v="-"/>
    <s v="本Case並不屬於横展開案件、_x000a_目前ADT每年有排定真空Pump点検更換的對應項目。_x000a__x000a_※真空Pump更換後請務必實施真空壓力點檢。"/>
    <s v="-"/>
    <s v="-"/>
    <s v="-"/>
    <s v="-"/>
    <s v="-"/>
    <s v="-"/>
    <s v="-"/>
    <s v="CLOSE"/>
    <s v="CLOSE"/>
    <e v="#DIV/0!"/>
    <m/>
  </r>
  <r>
    <n v="1567"/>
    <x v="148"/>
    <x v="1"/>
    <x v="12"/>
    <s v="陳勝立"/>
    <x v="3"/>
    <x v="24"/>
    <x v="1"/>
    <s v="20171208洗浄3LinePLﾁｪﾝｼﾞｬｰNo1　PL衝突.xls"/>
    <m/>
    <s v="P/L C#1 P/L衝突"/>
    <s v="①作業者J/C前PL SIZE設定錯誤(G8.6)，且未確認及發現錯誤。_x000a_②PL Setting錯誤的時候，沒有相關Inter Lock機制。"/>
    <s v="①J/C前若PL TYPE不一致時，相關Inter Lock 防範機制追加。_x000a_②加強現場作業人員的教育。"/>
    <s v="初回"/>
    <n v="118"/>
    <n v="2628"/>
    <n v="0"/>
    <s v="情報"/>
    <s v="情報"/>
    <s v="情報"/>
    <s v="情報"/>
    <s v="情報"/>
    <s v="情報"/>
    <s v="-"/>
    <s v="非横展開項目。僅以「情報」方式共有。_x000a__x000a_當發生了PL Type不一致等警報、還請確認 PL是否已確實設定。"/>
    <s v="-"/>
    <s v="-"/>
    <s v="-"/>
    <s v="-"/>
    <s v="-"/>
    <s v="-"/>
    <s v="-"/>
    <s v="CLOSE"/>
    <s v="CLOSE"/>
    <e v="#DIV/0!"/>
    <m/>
  </r>
  <r>
    <n v="1568"/>
    <x v="149"/>
    <x v="1"/>
    <x v="13"/>
    <s v="陳勝立"/>
    <x v="3"/>
    <x v="20"/>
    <x v="1"/>
    <s v="20180210IF　1Brホッパーゲート支点ロール折損.xlsx"/>
    <m/>
    <s v="1Br Hopper Gate 支點 Roller 損壞"/>
    <s v="因泡欠點增加Hopper開、閉動作增加 (通常130回/日→700回/日)_x000a_Hopper開閉傾轉軸和Gate單元做連結擺臂Key固定螺絲鬆脫往Gate的右側偏移。_x000a_推測驅動鏈輪的芯偏移，推測因此負荷全部跑到 Roller 的軸上。"/>
    <s v="①傾轉軸的擺臂側安裝鉗式止動器。_x000a_②定期點檢項目追加(1回/週)"/>
    <s v="初回"/>
    <n v="0"/>
    <n v="0"/>
    <n v="0"/>
    <s v="要"/>
    <s v="要"/>
    <s v="要"/>
    <s v="要"/>
    <s v="要"/>
    <s v="-"/>
    <s v="-"/>
    <s v="傾轉軸點檢，有位移的場所加裝鉗式止動器。"/>
    <s v="完了"/>
    <s v="完了"/>
    <s v="完了"/>
    <s v="完了"/>
    <s v="完了"/>
    <s v="-"/>
    <s v="-"/>
    <s v="CLOSE"/>
    <s v="CLOSE"/>
    <n v="1"/>
    <m/>
  </r>
  <r>
    <n v="1569"/>
    <x v="150"/>
    <x v="1"/>
    <x v="12"/>
    <s v="陳勝立"/>
    <x v="3"/>
    <x v="24"/>
    <x v="1"/>
    <s v="20180124洗浄2Line反転機No.2吸着異常.xlsx"/>
    <m/>
    <s v="洗淨#2反轉機#2吸著異常"/>
    <s v="①真空切替 Sol'V/V (電磁閥) 卡異物造成動作不良。_x000a_②因部品交換花費了不少的時間。"/>
    <s v="①GUT全工程的Sol點檢及交換(超過10年以上優先實施)_x000a_②吸著異常對應手順書作成。"/>
    <s v="初回"/>
    <n v="240"/>
    <n v="0"/>
    <n v="3036"/>
    <s v="-"/>
    <s v="-"/>
    <s v="-"/>
    <s v="-"/>
    <s v="-"/>
    <s v="-"/>
    <s v="-"/>
    <s v="-"/>
    <s v="-"/>
    <s v="-"/>
    <s v="-"/>
    <s v="-"/>
    <s v="-"/>
    <s v="-"/>
    <s v="-"/>
    <s v="CLOSE"/>
    <s v="CLOSE"/>
    <e v="#DIV/0!"/>
    <m/>
  </r>
  <r>
    <n v="1570"/>
    <x v="151"/>
    <x v="0"/>
    <x v="4"/>
    <s v="陳勝立"/>
    <x v="0"/>
    <x v="0"/>
    <x v="0"/>
    <s v="20180226EF　TOM3 6CHBOX異常によるPCフリーズ報告 .xlsx"/>
    <m/>
    <s v="EF TOM3 6CHBOX異常造成PC Freeze"/>
    <s v="6CH-BOX 的 Camera 電源輸出異常。"/>
    <s v="•更換6CH-BOX預備品。_x000a_•故障品委託電氣G送修。"/>
    <s v="初回"/>
    <n v="0"/>
    <n v="0"/>
    <n v="0"/>
    <s v="-"/>
    <s v="-"/>
    <s v="-"/>
    <s v="-"/>
    <s v="-"/>
    <s v="-"/>
    <s v="-"/>
    <s v="-"/>
    <s v="-"/>
    <s v="-"/>
    <s v="-"/>
    <s v="-"/>
    <s v="-"/>
    <s v="-"/>
    <s v="-"/>
    <s v="CLOSE"/>
    <s v="CLOSE"/>
    <e v="#DIV/0!"/>
    <m/>
  </r>
  <r>
    <n v="1571"/>
    <x v="152"/>
    <x v="4"/>
    <x v="16"/>
    <s v="陳勝立"/>
    <x v="0"/>
    <x v="0"/>
    <x v="1"/>
    <s v="20180302TOM3拡散＃26カメラ異常.xlsx"/>
    <m/>
    <s v="TOM3　擴散#26 Camera異常"/>
    <s v="推測為 Camera 基板異常"/>
    <s v="•更換預備品。_x000a_•依頼廠商修理 Camera。"/>
    <s v="初回"/>
    <n v="0"/>
    <n v="0"/>
    <n v="0"/>
    <s v="-"/>
    <s v="-"/>
    <s v="-"/>
    <s v="-"/>
    <s v="-"/>
    <s v="-"/>
    <s v="-"/>
    <s v="-"/>
    <s v="-"/>
    <s v="-"/>
    <s v="-"/>
    <s v="-"/>
    <s v="-"/>
    <s v="-"/>
    <s v="-"/>
    <s v="CLOSE"/>
    <s v="CLOSE"/>
    <e v="#DIV/0!"/>
    <m/>
  </r>
  <r>
    <n v="1572"/>
    <x v="153"/>
    <x v="1"/>
    <x v="12"/>
    <s v="陳勝立"/>
    <x v="3"/>
    <x v="24"/>
    <x v="1"/>
    <s v="20180220洗浄2Line反転機No.2吸着異常再発.xls"/>
    <m/>
    <s v="洗浄機#2 反転 Robot#2 吸着異常"/>
    <s v="※推測為一時性的吸着問題_x000a_1) 有可能是Sol' V/V的動作不良_x000a_2) 有可能是Cable内部的芯線損傷引起接触不良"/>
    <s v="1. 更換新品Type 真空 Sol' V/V -----3/10(六)為止_x000a_2. 実施Cable 点検及更換-----3/10(六)為止"/>
    <s v="再発"/>
    <n v="0"/>
    <n v="0"/>
    <n v="1089"/>
    <s v="-"/>
    <s v="-"/>
    <s v="-"/>
    <s v="-"/>
    <s v="-"/>
    <s v="-"/>
    <s v="-"/>
    <s v="-"/>
    <s v="-"/>
    <s v="-"/>
    <s v="-"/>
    <s v="-"/>
    <s v="-"/>
    <s v="-"/>
    <s v="-"/>
    <s v="CLOSE"/>
    <s v="CLOSE"/>
    <e v="#DIV/0!"/>
    <m/>
  </r>
  <r>
    <n v="1573"/>
    <x v="154"/>
    <x v="1"/>
    <x v="12"/>
    <s v="陳勝立"/>
    <x v="1"/>
    <x v="24"/>
    <x v="1"/>
    <s v="20180415洗浄機＃3 インバーター通信カード異常.xlsx"/>
    <m/>
    <s v="洗浄機#3 INV通訊卡異常"/>
    <s v="1) 連接在Inverter上的通訊卡在外観上 並無生鏽或腐蝕的狀況，推測可能是發生某種機能異常以致通訊異常。"/>
    <s v="1. 因外觀無腐蝕現象，難判斷，但已預先更換 CC-Link Card，待發生再作判斷。"/>
    <s v="再発"/>
    <n v="70"/>
    <n v="0"/>
    <n v="1547"/>
    <s v="情報"/>
    <s v="情報"/>
    <s v="情報"/>
    <s v="情報"/>
    <s v="情報"/>
    <s v="情報"/>
    <s v="-"/>
    <s v="關於AFK再發防止對策，若有鹽酸洗淨製程的產線可能會造成通訊卡腐蝕壯況，更換頻度設定在每1回/10年（通訊卡單價：１張約3萬日幣）。_x000a__x000a_除此之外，若有更換過CC-Link Card，_x000a_Barcode Reading PLC需進行Reset（若回路相同）"/>
    <s v="-"/>
    <s v="-"/>
    <s v="-"/>
    <s v="-"/>
    <s v="-"/>
    <s v="-"/>
    <s v="-"/>
    <s v="CLOSE"/>
    <s v="CLOSE"/>
    <e v="#DIV/0!"/>
    <m/>
  </r>
  <r>
    <n v="1574"/>
    <x v="155"/>
    <x v="0"/>
    <x v="4"/>
    <s v="陳勝立"/>
    <x v="3"/>
    <x v="8"/>
    <x v="2"/>
    <s v="20180428EF　1BR 6P採板RB T軸シャフト折損トラブル(再発).xls"/>
    <m/>
    <s v="4/28 採板6P吸著異常，採板RB迴旋發現會位移(T/P上表示原點)，現場切替成 G8 F3不採板，RE採板6P-&gt;7P變更。_x000a_09:30 當班設技進行點檢跟3/21以來的現象相同，推斷是T軸的驅動Shaft磨損。 （由於當日業者無法對應，隔日才到廠處理）。_x000a_4/29設技和業者進行內部分解點檢的結果，確定是T軸的驅動Shaft損壞。 （由於無備品，6P繼續不使用）"/>
    <s v="4/29 業者調查中"/>
    <s v="暫定對策：因無預備品，利用CF R/B BT軸Unit轉用預定（5/14 取得CF部品， 5/16 EF工事交換預定）_x000a_※前回異常發生後Unit預備品發注完畢（交期3個月）_x000a_恆久對策：待業者提出⇒業者盡快回覆調查請求中"/>
    <m/>
    <n v="0"/>
    <n v="112.98"/>
    <n v="0"/>
    <s v="情報"/>
    <s v="情報"/>
    <s v="情報"/>
    <s v="情報"/>
    <s v="情報"/>
    <s v="-"/>
    <s v="-"/>
    <s v="-"/>
    <s v="-"/>
    <s v="-"/>
    <s v="-"/>
    <s v="-"/>
    <s v="-"/>
    <s v="-"/>
    <s v="-"/>
    <s v="CLOSE"/>
    <s v="CLOSE"/>
    <e v="#DIV/0!"/>
    <m/>
  </r>
  <r>
    <n v="1575"/>
    <x v="156"/>
    <x v="1"/>
    <x v="8"/>
    <s v="陳勝立"/>
    <x v="3"/>
    <x v="8"/>
    <x v="1"/>
    <s v="20180502HF　循環№3真空Pump_StopTrouble.xls"/>
    <m/>
    <s v="12:04　循環＃３真空Pump過負荷Alarm發生，1Br/2Br BDS停止。_x000a_12:05　3交代作業者至循環真空Pump室循環真空Pump＃３→＃2切替，＃３真空Pump過負荷Alarm 無法Reset，無法切替運轉狀態。_x000a_12:13　呼出設技，＃３Pump實施過負荷Reset。_x000a_12:14　#2真空Pump運轉，1BR　G7.5採板開始_x000a_12:15　2BR 移載BDS(Transfer) Alarm 從操作盤 Reset 正常稼動。_x000a_12:16　1BR→2BR 切替正常採板。_x000a_※HF 1Br（移載）/2Br（採板）真空Pump兼用仕様（共計3台）"/>
    <s v="長期使用Carbon磨損發生過負荷Alarm_x000a_過負荷Alarm的重置方法現場製造人員不知道，切替需要時間。_x000a_※HF2冷修時以後Carbon沒有交換。（2013年8月或9月⇒約5年前）_x000a_※週1回點檢真空壓力/電流値有無異常狀態。。"/>
    <s v="1).Alarm Reset方法教育_x000a_2).Pump運轉方式變更_x000a_　　(3台每個月切替稼動→１台為主，其餘2台預備)_x000a_3).Pump Carbon定期３年進行更換。_x000a_　（業者建議交換時間5000h　大概208日程度）_x000a_　　※他據點交換實績想決定壽命。真空Pump運轉稼動時間可視化檢討中"/>
    <m/>
    <n v="10"/>
    <n v="280.39999999999998"/>
    <n v="0"/>
    <s v="情報"/>
    <s v="情報"/>
    <s v="情報"/>
    <s v="情報"/>
    <s v="情報"/>
    <s v="-"/>
    <s v="-"/>
    <s v="-"/>
    <s v="-"/>
    <s v="-"/>
    <s v="-"/>
    <s v="-"/>
    <s v="-"/>
    <s v="-"/>
    <s v="-"/>
    <s v="CLOSE"/>
    <s v="CLOSE"/>
    <e v="#DIV/0!"/>
    <m/>
  </r>
  <r>
    <n v="1576"/>
    <x v="157"/>
    <x v="1"/>
    <x v="8"/>
    <s v="陳勝立"/>
    <x v="3"/>
    <x v="8"/>
    <x v="1"/>
    <s v="20180505HF　2BR 5Pos_Robot_Stop_Trouble.xls"/>
    <m/>
    <s v="5/5　21:35　5P  Robot 吸著旋回途中停止_x000a_　　無法採板狀態(Robot異常Alarm發生)_x000a_　　確認異常有Servo電源OFF Alarm ，_x000a_　　Robot手動動作也無法動作，呼出設技。_x000a_　　設技用側掛方式進行Robot原點復歸，正常稼働。_x000a_5/6　19:20　同様異常發生。_x000a_5/7~5/8　　　計7回有同様異常_x000a_5/8　11:35　5POS Robot Encoder Cable交換後、_x000a_　　沒再發，正常稼動。_x000a_　　(S,L,U,R,B,T Robot Cable 1Set交換)"/>
    <s v="S軸稼働BOX内收藏Cable Veyor Cable作動防止Separator Encoder　Cable 沒有適切的排列整齊，動作時 Encoder Cable 跟著移動，推斷Separator 和 Encoder Cable 摩擦造成損傷。_x000a_※損傷品約使用8年"/>
    <s v=" -.通常因無法點檢部分，異常發生時交換。_x000a_ - Cable 排列對策檢討中，冷修時全POS的 Cable 狀態點檢。_x000a_※Cable 點檢、交換作業約需4小時。_x000a_※Cable = S,L,U,R,B,T Robot Cable 1Set價格=約90萬(日圓)"/>
    <m/>
    <n v="11"/>
    <n v="317"/>
    <n v="0"/>
    <s v="情報"/>
    <s v="情報"/>
    <s v="情報"/>
    <s v="情報"/>
    <s v="情報"/>
    <s v="-"/>
    <s v="-"/>
    <s v="-"/>
    <s v="-"/>
    <s v="-"/>
    <s v="-"/>
    <s v="-"/>
    <s v="-"/>
    <s v="-"/>
    <s v="-"/>
    <s v="CLOSE"/>
    <s v="CLOSE"/>
    <e v="#DIV/0!"/>
    <m/>
  </r>
  <r>
    <n v="1577"/>
    <x v="158"/>
    <x v="5"/>
    <x v="17"/>
    <s v="陳勝立"/>
    <x v="2"/>
    <x v="7"/>
    <x v="1"/>
    <s v="20180512MF　HMI誤操作によるG8.5切出不可発生トラブル.xlsx"/>
    <m/>
    <s v="18/5/12  21:45#1Br G8.5生産中突然G8.5無法切出發生捨板（事前沒有特別的操作）、三交代 MC Reset等實施也沒有改善。_x000a_18/5/12  22:10 早班製造、設備技術呼出先用電話溝通，推測原因_x000a_在車中指示不要做切出再開_x000a_18/5/12  23:00早班，抵達公司，開始調查，邀請ATSC社System擔當協力，遠端ATSC社開始調查。_x000a_18/5/12  23:50調查繼續，從ATSC擔當聯絡、有看到目前為止沒遇到過的Error，派遣員 HMI POC設定再度確認，生産中沒設定 CPU Mode，而是設定LOCAL Mode的事確認了。變更為 CPU Mode後，切出再開。_x000a_18/5/12  00:01C/V 上碎玻璃掃除，生産再開。_x000a_18/5/14 ATSC 異常當時的HMI操作履歷調查結果，異常發生12秒前，知道有人從精查室HMI-08 POC 畫面開啟的事，得知這時的HMI設定就從CPU切替成LOCAL。_x000a_異常發生時現場作業作業者全員有聽到，該當時間在精查室開啟POC畫面的人沒有出來，從證據考察原因認為是人為的誤操作。_x000a_此外，派遣員（AGC/ADT）以外該按鈕從CPU切替成LOCAL時會發生什麼現象，在ADCH社員中沒人知道。"/>
    <s v="推測是HMI POC畫面操作Misss(異常時組員二度確認，異常時間HMI操作的人沒有出來，但因沒確實的證據，從間接證據判斷原因是HMI的人為誤操作)。"/>
    <s v="①針對HMI操作做再教育_x000a_②對生産影響大的操作出來的機能（例：距離定數畫面、J/C、POC）做HMI限制，限定可操作的人員。_x000a_③②以外的人，Sample切出以外HMI使用的案例無，僅Sample切出的操作機能在HMI做準備，這個使用（該當HMI是Sample切出以外，僅能閱覽機能）_x000a_④現狀的HMI CPU→LOCAL的切替是滑鼠點1下就可以變更，可能會造成誤操作，從HMI畫面改造成Mode切替→適用變成2個動作_x000a_・關於他據點也依賴確認含HOT側的HMI設定_x000a_・還有，關於上記④是各據點聽到，因尼崎・高砂以外必須先回覆，同時進行改造對應（6/E為止實施預定）_x000a_＊尼崎・高砂冷修時對應"/>
    <m/>
    <n v="136"/>
    <n v="3803"/>
    <n v="0"/>
    <s v="要"/>
    <s v="要"/>
    <s v="要"/>
    <s v="要"/>
    <s v="要"/>
    <s v="-"/>
    <s v="-"/>
    <s v="現狀的HMI CPU→LOCAL的切替是滑鼠點1下就可以變更，_x000a_從HMI畫面改造成Mode切替→適用變成2個動作。"/>
    <s v="完了"/>
    <s v="完了"/>
    <s v="完了"/>
    <s v="完了"/>
    <s v="完了"/>
    <s v="-"/>
    <s v="-"/>
    <s v="CLOSE"/>
    <s v="CLOSE"/>
    <n v="1"/>
    <m/>
  </r>
  <r>
    <n v="1578"/>
    <x v="159"/>
    <x v="1"/>
    <x v="13"/>
    <s v="-"/>
    <x v="1"/>
    <x v="36"/>
    <x v="1"/>
    <s v="20180523IF　本線縦切機 No1 Linear Servo Motor Amp 焼損.xls"/>
    <m/>
    <s v="15:00　因 G8.7 Test 採板 實施 HMI 縱切機 No1 J/C，縱切機異常發生警報，不能J/C。_x000a_15:30　再度，實施Cutter重新配置，同樣不能J/C。_x000a_16:00　縱切機操作盤實施原點覆歸，得知LinearServo無法自體動作。_x000a_16:30　呼出設技，確認Linear Servo盤內的Amp表示有Err，_x000a_E.02（功率検知Error）有發生。_x000a_17:00　設技在Linear Servo Data 的 BackUp 進行提取，_x000a_　　Linear Servo Amp拆下做內部確認，_x000a_　　得知Condenser(散熱器)燒壞了。_x000a_17:30　交換預備品，實施Linear ServoData 入力，實施 Cutter 及 Servo 原點復歸。_x000a_18:00　實施 HMI 縱切機 No1 J/C 正常動作了。"/>
    <s v="Linear Servo 的 LM 軌道有生鏽腐蝕，及 LM 軌道和Guide潤滑沒有給油狀態，Linear Servo 驅動時產生過負荷，Condenser(散熱器)燒毀推斷。_x000a__x000a_※電源OFF時用手推動 Servo 有感覺到有負荷。"/>
    <m/>
    <m/>
    <n v="0"/>
    <n v="0"/>
    <n v="0"/>
    <s v="情報"/>
    <s v="情報"/>
    <s v="情報"/>
    <s v="情報"/>
    <s v="情報"/>
    <s v="-"/>
    <s v="-"/>
    <s v="-"/>
    <s v="-"/>
    <s v="-"/>
    <s v="-"/>
    <s v="-"/>
    <s v="-"/>
    <s v="-"/>
    <s v="-"/>
    <s v="CLOSE"/>
    <s v="CLOSE"/>
    <e v="#DIV/0!"/>
    <m/>
  </r>
  <r>
    <n v="1579"/>
    <x v="160"/>
    <x v="1"/>
    <x v="13"/>
    <s v="-"/>
    <x v="3"/>
    <x v="8"/>
    <x v="1"/>
    <s v="20180524IF　2Br パレット傾斜 Shaft Bearing Housing破損.xlsx"/>
    <m/>
    <s v="13:25　2Br T/T B面採板中發生 &quot;P/L 傾斜 Time Over&quot; 警報。T/T 強制旋回設備點檢沒有發現異常的地方。（用A面採板中）_x000a_14:03　2Br T/T B面採板中 &quot;P/L 傾斜 Time Over&quot; 警報再度發生，B面PL傾斜原點和原點信號有無通知確認，用手動操作測試原點復歸，得知原點位置沒檢知。_x000a_14:30　呼出設備技術做動作確認的結果，得知PL傾斜軸承座損壞。_x000a_15:08　設技軸承座交換作業開始。_x000a_16:40　交換作業完了し，採板開始。　　　　　_x000a_※1Br_G11改造工事中，Br切替不可狀態　　"/>
    <s v="事前點檢不足，損壞斷面狀況確認一下子就看到裂痕，_x000a_因為損壞，推斷是長期使用造成疲勞破壞。_x000a_※IF從立上後使用約9年。"/>
    <s v="1).毎月工事日定期實施點檢。※AFK全窯_x000a_2).交換頻度跟設技進行協議，定期做交換。"/>
    <m/>
    <n v="70"/>
    <n v="2133.73"/>
    <n v="0"/>
    <s v="情報"/>
    <s v="情報"/>
    <s v="情報"/>
    <s v="情報"/>
    <s v="情報"/>
    <s v="-"/>
    <s v="-"/>
    <s v="-"/>
    <s v="-"/>
    <s v="-"/>
    <s v="-"/>
    <s v="-"/>
    <s v="-"/>
    <s v="-"/>
    <s v="-"/>
    <s v="CLOSE"/>
    <s v="CLOSE"/>
    <e v="#DIV/0!"/>
    <m/>
  </r>
  <r>
    <n v="1580"/>
    <x v="161"/>
    <x v="1"/>
    <x v="13"/>
    <s v="-"/>
    <x v="3"/>
    <x v="8"/>
    <x v="1"/>
    <s v="ー"/>
    <m/>
    <s v="12:40　2Br T/ T A面堆疊完了後的Lift動作時_x000a_　　發生&quot;Don&quot;的聲音後變成無法自動運轉狀態。_x000a_　　實施2Br Hopper 捨板和1Br G8 進行 J/ C。_x000a_12:45　設技呼出點檢的結果，得知下流方向的L側軸承座損壞。　　　　　_x000a_13:00　1Br 進行 G8 採板變更。2Br 軸承座交換開始。_x000a_15:30　軸承座交換完後，R側的軸承座部分也有龜裂，繼續實施交換作業。_x000a_17:50　交換作業完了，2Br G7做採板變更，採板開始。_x000a_※6/25 工事日B面R側也有歸列交換。_x000a_　　共計4個地方交換。"/>
    <s v="設備設計上（圖面）和不同材質的軸承座設置，許容荷重以上的力量軸承座增加而造成損壞。設計上(圖面)，P211SC 材質的軸承座設置，實際是P211。(建設~現在為止使用。參照附件1)_x000a_※ P211    ⇒ 材質 鑄鐵_x000a_　  P211SC ⇒ 材質 :鑄鋼_x000a_還有，G7 PL積載枚數和設備的仕樣荷重稍微超過了。_x000a_設備仕様 : Glass + PL = max 1450kg　（參照附件1）_x000a_現在狀態 : Glass + PL = 1540kg_x000a_(G7 0.5t_220枚積載超過 89kg )_x000a_※仕様是滿載枚數=200枚以下　包含合紙"/>
    <s v="暫定對策_x000a_　・實施定期點檢，有異常時交換。⇒直到替代品到時_x000a_　・做衝撃荷重減輕Lift動作速度變更，_x000a_　　和油壓壓力10Mpa⇒7Mpa變更。（參照補充資料）_x000a__x000a_恆久對策_x000a_　・高強度材質的 Bearing Housing 交換。_x000a_　　→以前 P211SC (FYH牌) 停產的原因，代替品交換。_x000a_●軸承座材質的部分_x000a_經由生技 &amp; ATSC，IF 建設時設計和不同材質_x000a_關於經緯調查中。_x000a__x000a_●積載枚數超過_x000a_生技和廠商對策檢討中。"/>
    <m/>
    <n v="20"/>
    <n v="609.6"/>
    <n v="0"/>
    <s v="情報"/>
    <s v="情報"/>
    <s v="情報"/>
    <s v="情報"/>
    <s v="情報"/>
    <s v="-"/>
    <s v="-"/>
    <s v="-"/>
    <s v="-"/>
    <s v="-"/>
    <s v="-"/>
    <s v="-"/>
    <s v="-"/>
    <s v="-"/>
    <s v="-"/>
    <s v="CLOSE"/>
    <s v="CLOSE"/>
    <e v="#DIV/0!"/>
    <m/>
  </r>
  <r>
    <n v="1581"/>
    <x v="162"/>
    <x v="0"/>
    <x v="4"/>
    <s v="Y許仕明_x000a_C吳學典_x000a_E王文佑_x000a_J朱峰謀_x000a_K張崇慶"/>
    <x v="3"/>
    <x v="8"/>
    <x v="2"/>
    <s v="20180624EF 4PBDSコンロッド折損トラブル.xlsx"/>
    <m/>
    <s v="6/24_x000a_22:40 1Br G6/2Br G5Cycle切採板中、4P 發生BDS異常（吸著異常），_x000a_        確認是BDS Servo Motor驅動部的連桿斷裂。【照片1】_x000a_　　三交代股長聯絡主任，1BrG6做專門採板翌日交換對應。_x000a_6/25_x000a_09:30 設技機械的連桿（新品-強度對策品）交換實施_x000a_10:30 交換終了後，實施 Check Level 調整。_x000a_11:30 實施2Br（4Pos）採板Test_x000a_13:20 關於Pos也點檢，1Pos、2Pos 也同樣地方有發現裂痕。_x000a_        同じ箇所にクラックが発生している事が判明_x000a_        2Br　實施G5→G6做J/C　2Bｒ　G6専門採板_x000a_14：40 1Br １Pos、２Pos實施連桿交換作業。_x000a_17：00 交換終了後、Check Level 確認調整實施_x000a_19：30 G6：G5 Cycle切採板再開"/>
    <s v="1. 斷裂的連桿是焊接品，焊接部分出現裂縫並且斷裂。_x000a_        (強度對策沒有一體成形物）【別紙：資料参照】_x000a_2. 2015/8月 裂縫發生做點檢確認。_x000a_    2017/12月定修時有追加要點檢確認裂縫，希望製造擔當口頭聯絡，_x000a_    積極的實施交換計劃及點檢沒有的因素，約7個月後斷裂了。_x000a_    （次回7月的定修預定交換為止未點檢）_x000a_    ※前回交換時間：2012/5/2~稼動開始(6年間使用)"/>
    <s v="1. 交換強度對策品的連桿。(無焊接一體成形物）_x000a_    6/25 1,  2, 4 Pos交換　_x000a_    6/29 3 Pos 交換完了_x000a_    (點檢的結果全Pos發生裂痕）_x000a_2-1. 裂痕發現時，快速交換進行計畫。_x000a_2-2. 設備點檢發現異常時，聯絡如下。_x000a_    （Mail聯絡）: 機械課(日籍+經理+副理)_x000a_    及製造關係者(日籍+擔當)焊接品連桿（Servo Motor 驅動部），_x000a_    強度對策品的連桿　(無熔接一體成形物）做交換。_x000a_    _x000a_※BR定修(1回/半年）點檢裂痕有發現時實施交換。"/>
    <m/>
    <n v="0"/>
    <n v="60.97"/>
    <n v="0"/>
    <s v="要"/>
    <s v="要"/>
    <s v="要"/>
    <s v="要"/>
    <s v="要"/>
    <s v="-"/>
    <s v="-"/>
    <s v="・BR定修(1回/半年）の点検_x000a_・クラック発生の場合は交換_x000a_・強度対策品のコンロッド(溶接継ぎ目の無い一体物）に交換_x000a_・201806現在の状況（中文報告資料参照）"/>
    <s v="完了"/>
    <s v="完了"/>
    <s v="完了"/>
    <s v="完了"/>
    <s v="完了"/>
    <s v="-"/>
    <s v="-"/>
    <s v="CLOSE"/>
    <s v="CLOSE"/>
    <n v="1"/>
    <m/>
  </r>
  <r>
    <n v="1582"/>
    <x v="163"/>
    <x v="3"/>
    <x v="14"/>
    <s v="-"/>
    <x v="1"/>
    <x v="36"/>
    <x v="1"/>
    <s v="20180628BF　縦切機設備異常報告書（20170208　Rev.6）.xlsx"/>
    <m/>
    <s v="為了Cutter 基準ｃｈ變更，縱切機#2 做CPU→手動切替時制御電源切斷了。　_x000a_電源再投入，「Linear servo  Up Error」「MCPG未入力」的異常無法排除。_x000a_原因不明。數回電源「ON→OFF」反覆操作上述的異常可以解除並復歸。_x000a_※縱切#2： Linear Servo， 縱切#1 手動做Sample切出使用，異常時的縱切機變更一旦忘記了。"/>
    <s v="「Linear Servo Up Error」： Error Code不明的原因不明_x000a_「MCPG未入力」（Pulse 未入力）：原因不明_x000a_預定再現Test，實施時為次回工事日（7/18）_x000a__x000a_關於再發，縱切機做手動切替的頻度很少。_x000a_再発時的電源「ON→OFF」反覆操作復歸的時間時#1 Cutter變更。"/>
    <m/>
    <m/>
    <n v="38"/>
    <n v="1066.0999999999999"/>
    <n v="0"/>
    <s v="情報"/>
    <s v="情報"/>
    <s v="情報"/>
    <s v="情報"/>
    <s v="情報"/>
    <s v="-"/>
    <s v="-"/>
    <s v="-"/>
    <s v="-"/>
    <s v="-"/>
    <s v="-"/>
    <s v="-"/>
    <s v="-"/>
    <s v="-"/>
    <s v="-"/>
    <s v="CLOSE"/>
    <s v="CLOSE"/>
    <e v="#DIV/0!"/>
    <m/>
  </r>
  <r>
    <n v="1583"/>
    <x v="164"/>
    <x v="1"/>
    <x v="12"/>
    <s v="Y許仕明_x000a_C吳學典_x000a_E王文佑_x000a_J朱峰謀_x000a_K張崇慶_x000a_T陳振遠"/>
    <x v="1"/>
    <x v="24"/>
    <x v="1"/>
    <s v="20180723GUT　3LineDIウォッシングAK＃1インバ－タ－異常.xls"/>
    <m/>
    <s v="7/23_x000a_11:50 洗浄機#3 DI Washing Knifie#1 Invetor異常 Alarm 發生後C/V停止。_x000a_        (聯絡設技）_x000a_12:00 Di Washing Knifie #1、2 的 Motor過電流確認及配線拉出，_x000a_        進行阻抗和出力確認，確定沒短路。（Motor側無異常）_x000a_12:20 Di Washing Knifie #1 Invetor 運轉時，過電流(E.OC 1)異常出現。_x000a_        ※ E.OC 1 是超速運轉中Invetor出力電流超過定格電流約150%以上_x000a_        時保護迴路動作 Invetor 出力停止。_x000a_12:30 從 Di Washing Knifie #1 的 Motor 無異常來看，Intetor 本體的異常_x000a_        推斷，Invetor 預備品準備更換。_x000a_13:20 Invetor 交換完了後，生產開始。"/>
    <s v="Invetor 外觀、內部沒有發現生鏽、腐蝕，判斷是某機能引起異常， _x000a_因此造成Invetor 保護迴路動作了。_x000a_※Motor側實施確認，沒發現異常，判斷Invetor本體異常實施了交換。_x000a_    該部品使用約10年了。"/>
    <s v="如果知道外觀，腐蝕等會進行交換。但機能異常等所造成的預防性故障，現狀不能得知原因，所以只能等發生異常時再進行對應。_x000a_（AFK設技見解）_x000a__x000a_洗淨機#3 Invetor 共有18 台，DI Washing Knifie #2 Invetor 從定修工事的時候，依序2台實施交換。_x000a_※2017年度洗淨機#2全部交換完畢。"/>
    <m/>
    <n v="90"/>
    <n v="2100"/>
    <n v="0"/>
    <s v="要"/>
    <s v="要"/>
    <s v="要"/>
    <s v="要"/>
    <s v="要"/>
    <s v="要"/>
    <s v="-"/>
    <s v="(日文)_x000a_・異常発生時にインバーター内部点検（錆など）のうえ交換_x000a__x000a_(中文)_x000a_・異常發生時，請檢查Invetor變頻器(如生鏽)內部或更換。"/>
    <s v="完了"/>
    <s v="完了"/>
    <s v="完了"/>
    <s v="完了"/>
    <s v="完了"/>
    <s v="完了"/>
    <s v="-"/>
    <s v="CLOSE"/>
    <s v="CLOSE"/>
    <n v="1"/>
    <m/>
  </r>
  <r>
    <n v="1584"/>
    <x v="165"/>
    <x v="0"/>
    <x v="4"/>
    <s v="-"/>
    <x v="1"/>
    <x v="8"/>
    <x v="0"/>
    <s v="20180728EF　2BR 3PLINE PLC故障による 通信異常r1.xlsx"/>
    <m/>
    <s v="7/28_x000a_23:30 2BR通信異常Alarm(圖1)發生。_x000a_　　　　3P BDS和T/T的CPU停在採板C/V上並造成玻璃碰撞。_x000a_    確認結果，3P T/P畫面　PL ID的設定畫面凍結(圖2)，無法操作。_x000a_23:35  三交代 3P的制御電源 ON/OFF 實施無法復歸。_x000a_23:50 三交代股長向事務所/整備聯絡，_x000a_　　　　1Br　G4→G6J/C 實施。呼出設備技術電氣_x000a_7/29_x000a_1:50 設技電氣到達，PLC電源 ON/OFF 再起動(圖3)，_x000a_　　　3P 可以一時CPU Mode 復歸後_x000a_1:55 通信異常再發，再度PLC電源 ON/OFF 再起動後無法復歸。3:50 懷疑是 PLC CPU Unit故障，電氣PLC CPU Unit 新品交換(圖4)和備份的Data寫入。_x000a_4:20 3Pos復歸後2Bｒ實施J/C。_x000a_5:20 2Br採板Test實施後，37*30採板再開。"/>
    <s v="・3P PLC CPU Unit 故障造成 2BR通信異常。（設技電気） 　_x000a_※從EF1立上（ 2007年）約11年使用，可能是經年劣化（推定）"/>
    <s v="電気よりPLC CPUユニットの新品交換及びバックアップデータの書き込み。バックアップデータ有りユニットの予備品有り故障したPLC　CPUユニット（Q06HCPU）をメーカーへ送付し故障原因を調査中。10年以上経過していることから型番変更の可能性がある（設技確認）販売終了の場合は、全面更新の必要がある_x000a__x000a_電氣用PLC CPU Unit 交換及備份的Data寫入。_x000a_將有備份Data的Unit的PLC CPU Unit (Q06HCPU)交給廠商進行故障原因調查中。_x000a_由於已超過10年，因此型號可能會變（設技確認），如果終止銷售的話，則必須進行全面更新。"/>
    <m/>
    <n v="20"/>
    <n v="205"/>
    <n v="0"/>
    <s v="情報"/>
    <s v="情報"/>
    <s v="情報"/>
    <s v="情報"/>
    <s v="情報"/>
    <s v="-"/>
    <s v="-"/>
    <s v="-"/>
    <s v="-"/>
    <s v="-"/>
    <s v="-"/>
    <s v="-"/>
    <s v="-"/>
    <s v="-"/>
    <s v="-"/>
    <s v="CLOSE"/>
    <s v="CLOSE"/>
    <e v="#DIV/0!"/>
    <m/>
  </r>
  <r>
    <n v="1585"/>
    <x v="166"/>
    <x v="0"/>
    <x v="4"/>
    <s v="推進課"/>
    <x v="0"/>
    <x v="0"/>
    <x v="0"/>
    <s v="20180821EF　TOM3歪透過№23カメラ画像異常報告r3.xlsx"/>
    <m/>
    <s v="8/19 17:20 三交代股長在精査判定時欠點畫像背景出現黑白半分現象並進行聯絡。推進課相機波形確認TAP-1有段差發生，Shanding實施波形並沒有良化。_x000a_因Sampling確認精查判定沒有影響，週一8/21 14:00時進行相機交換。"/>
    <s v="初回發生，因相機交換後，異常消失，所以判斷是相機起因。_x000a_■因要確認原因，故障相機送修（9/6）_x000a_相機序號→ 故障品S/N: 0071093、交換品S/N: 2102699。"/>
    <s v="1. 14:05 F1切替，相機實施交換。_x000a_2. 重新Shading後 → OK。_x000a_3. 擬似欠點作記號、畫像焦點確認 → OK。_x000a_4. 14:55 F9切替恢復生產。_x000a_5. Pairing確認→擴散、反射稍偏左，沒問題狀態。 (8/30修正)_x000a_6. C部位的F9品 1PL至TAS實施流動 → 無檢出異常欠點。"/>
    <m/>
    <n v="0"/>
    <n v="0"/>
    <n v="357.35"/>
    <s v="情報"/>
    <s v="情報"/>
    <s v="情報"/>
    <s v="情報"/>
    <s v="情報"/>
    <s v="-"/>
    <s v="-"/>
    <s v="-"/>
    <s v="-"/>
    <s v="-"/>
    <s v="-"/>
    <s v="-"/>
    <s v="-"/>
    <s v="-"/>
    <s v="-"/>
    <s v="CLOSE"/>
    <s v="CLOSE"/>
    <e v="#DIV/0!"/>
    <m/>
  </r>
  <r>
    <n v="1586"/>
    <x v="167"/>
    <x v="0"/>
    <x v="6"/>
    <s v="Y許仕明_x000a_C吳學典_x000a_E王文佑_x000a_J朱峰謀_x000a_K張崇慶"/>
    <x v="3"/>
    <x v="8"/>
    <x v="0"/>
    <s v="20180823YF　2PosP詰機板倒し油圧ホース破損Rev2.xlsx"/>
    <m/>
    <s v="8/23_x000a_14:00 左右整備的點檢時在2Pos P詰機西側的油壓Pump有發現有油滴落。_x000a_        整備班向事務所進行聯絡。_x000a_14:52左右G4 2路採板，2Br G6 1路採板實施JC。_x000a_        (JC LOSS 14分、323m2)_x000a_15:30～17:00該位置的油壓Pump全部實施更新。_x000a__x000a_※P詰板揃前進、後退：東西各2條，共4條。_x000a_    P詰板倒前進、後退：東西各2條，共4條。"/>
    <s v="P詰機倒立時，油壓配管下部與鐵板接觸。圖.1 管路接觸狀態反覆走行，外圍金屬製外層(金屬保護層)破損，可能因此造成管路破洞漏油。"/>
    <s v="1. 暫定對策: 1, 2Pos P詰機板揃、板倒油壓管路全部更新。_x000a__x000a_2. 恆久對策: 為讓油壓管路不碰觸到，鐵板高度在下回工事日下降。_x000a_    ※僅YF窯對象：1, 2Pos"/>
    <m/>
    <n v="14"/>
    <n v="323"/>
    <n v="0"/>
    <s v="要"/>
    <s v="要"/>
    <s v="要"/>
    <s v="要"/>
    <s v="要"/>
    <s v="-"/>
    <s v="-"/>
    <s v="(日文)_x000a_※対策：油圧ﾎｰｽと鉄板が接触しているか点検し、接触している場合は鉄板の高さを修正する。_x000a_・製造では日常点検を実施_x000a_・異常発生時は、速やかに設技へ交換を依頼する_x000a_・不具合程度であれば、工事日、Br定修で交換する。_x000a__x000a_(中文)_x000a_※對策：油壓管和鐵板有無接觸點檢，若有碰觸到的鐵板高度做修正。_x000a_・製造實施日常點檢。_x000a_・異常發生時盡快依賴設技交換。_x000a_・如有不具合，工事日、Br定修做交換。"/>
    <s v="完了"/>
    <s v="完了"/>
    <s v="完了"/>
    <s v="完了"/>
    <s v="完了"/>
    <s v="-"/>
    <s v="-"/>
    <s v="CLOSE"/>
    <s v="CLOSE"/>
    <n v="1"/>
    <m/>
  </r>
  <r>
    <n v="1587"/>
    <x v="167"/>
    <x v="1"/>
    <x v="13"/>
    <s v="-"/>
    <x v="0"/>
    <x v="0"/>
    <x v="1"/>
    <s v="20180823IF　本線TOM3　No2画処PC異常.xls"/>
    <m/>
    <s v="8/23_x000a_14:45 TOM 畫處#2 PC Freeze警報連續發生，HDD做交換。_x000a__x000a_08/24 _x000a_16:52 畫處#2 PC Freeze警報，6ch-BOX交換。_x000a__x000a_08/27_x000a_14:10 畫處#2 PC Freeze警報，預備PC做交換。_x000a_15:00 畫處#2 PC Freeze警報，畫處#1和#2進行交換，_x000a_        異常同樣在畫處#1發生。_x000a__x000a_08/28_x000a_11:00 TOM3 畫處#1跟畫處#2 PC Freeze警報連續發生，_x000a_        畫處#1 PC交換預備品，這之後就可恢復正常稼動。_x000a__x000a_※以上發生時，擴幅生產中，該PC部分Cobb採板，所以沒產生Loss。"/>
    <s v="詳細原因不明，尚在調查中。_x000a_※若有異常PC再次設定（畫處#1）目前再現Test中_x000a_(更換電源、記憶體等）"/>
    <s v="1. 異常發生時更換PC。_x000a_2. 確保預備PC狀態是隨時可用。"/>
    <m/>
    <n v="0"/>
    <n v="0"/>
    <n v="0"/>
    <s v="情報"/>
    <s v="情報"/>
    <s v="情報"/>
    <s v="情報"/>
    <s v="情報"/>
    <s v="-"/>
    <s v="-"/>
    <s v="-"/>
    <s v="-"/>
    <s v="-"/>
    <s v="-"/>
    <s v="-"/>
    <s v="-"/>
    <s v="-"/>
    <s v="-"/>
    <s v="CLOSE"/>
    <s v="CLOSE"/>
    <e v="#DIV/0!"/>
    <m/>
  </r>
  <r>
    <n v="1588"/>
    <x v="168"/>
    <x v="0"/>
    <x v="0"/>
    <s v="Y許仕明_x000a_C吳學典_x000a_E王文佑_x000a_J朱峰謀_x000a_K張崇慶_x000a_T陳振遠"/>
    <x v="3"/>
    <x v="24"/>
    <x v="0"/>
    <s v="20180830JF 2Br洗浄機純水エリア最終AKホースジョイント断裂 rev1.xlsx"/>
    <m/>
    <s v="8/30 _x000a_午前中 G8 實施J/C。 整備班做 A/K 出力調整水滴殘狀況確認。_x000a_        （定常作業）※連接頭尚未斷裂_x000a_17:10 洗浄機點檢，2Br洗浄機純水A/K管路連接頭發現斷裂，_x000a_        股長聯絡主任。_x000a_17:28 2Br停止，交換作業實施，交換作業時，因為震動，其他6支_x000a_        管路也斷裂，所以再度實施交換。_x000a_18:25 交換作業終了　刮傷檢查OK　生産再開。　"/>
    <s v="1. 因高溫環境，管路和連結頭硬化產生斷裂。_x000a_    ※認為因管路硬化，A/K些微的震動經由管路吸收，_x000a_    造成連接頭產生負荷。_x000a_※使用期間: 連接頭 = 2010年7月～、　　　　　_x000a_                       管路 = 2015年6月～（通用的純正品）_x000a_2. A/K管路連街頭因靠近在A/K内部後方，溫度通常很高，_x000a_    產生了質變。（別紙1参照）_x000a_3. 因未列入點檢項目，沒注意有無硬化。"/>
    <s v="JF/KF/OFF-TAS、OFF切共通_x000a_1. 預備品購入。_x000a_2. 工事日實施點檢，如有質變品則進行交換。_x000a_　　連接頭鎖緊時，反過來再倒轉三圈。_x000a_　　（5mm手前 A/K 内熱風反作用力壓力釋放）_x000a_3. 每回工事日，管路有無硬化用手碰觸確認。_x000a_　　如變成茶色的話進行交換。點檢頻度: 1回/6個月_x000a_4. 冷修毎條管路和連接頭等零件做新品交換。_x000a_5. 生産時，目視管路顏色確認。如果變成茶色時要注意，_x000a_    要排入交換作業計畫。_x000a__x000a_※各點檢，交換作業由製造實施。_x000a_1. 冷修每條管路及連接頭零件進行新品交換_x000a_2. 關於日常點檢，隨時水滴狀況確認。_x000a_    （有無洩氣?）_x000a_3. 生産時，目視管路顏色確認。變成茶色時要注意，_x000a_    要排入交換作業。_x000a_4. 檢討右邊二種的素材，這是標準設備，因PP具更高的耐熱性，_x000a_    PP產品決定繼續使用它。_x000a_　耐熱溫度: PP:140℃、耐熱固化聚氯乙烯: 90℃（管徑、壓力）_x000a_    ※向二宮詢問的回答PP為標準，_x000a_    沒耐熱固化聚氯乙烯品購入的實績。_x000a_    ※OFF-TAS、JF/KF A/K 鼓風機配管使用"/>
    <m/>
    <n v="57"/>
    <n v="459"/>
    <n v="0"/>
    <s v="要"/>
    <s v="要"/>
    <s v="要"/>
    <s v="要"/>
    <s v="要"/>
    <s v="要"/>
    <s v="-"/>
    <s v="(日文)_x000a_・1回/6ヶ月、ホース、ジョイントを触手にて硬化の有無を確認。_x000a_・日常点検では目視にてホースの色が変色を確認する。_x000a_・リークしている場合は速やかに交換する。_x000a_※耐熱性硬質ポリ塩化ビニル管 エスロンHTパイプは使用禁止とし、洗浄機設備の標準仕様である耐熱性の高いPP製（ポリプロピレン）とすること（洗浄機メーカーの二宮システムでは、エスロンHTを採用した経緯がない）。_x000a_・ON-TASは冷修毎（工事日）に順次交換を計画する。_x000a_・OFF-TAS、OFF切、簡易洗浄機なども同様に点検を行い、不具合があれば順次パーツの交換を実施する。_x000a__x000a_(中文)_x000a_・1回/6個月、配管、接頭檢查有無硬化。_x000a_・日常點檢目視確認配管有無變色。_x000a_・如果洩漏時立即更換。_x000a_※耐熱硬質PVC管Eslon HT管是禁止使用，洗淨機設備的標準仕樣應採用高耐熱PP（聚丙烯）製成，（洗淨機製造商二宮系統沒用過Eslon HT的經驗）_x000a_・ON-TAS排定每次冷修（工事日）依序交換。_x000a_・OFF-TAS、OFF切、簡易洗浄機等也同樣進行點檢，_x000a_    如發現問題，請逐一更換。"/>
    <s v="完了"/>
    <s v="-"/>
    <s v="-"/>
    <s v="完了"/>
    <s v="完了"/>
    <s v="完了"/>
    <s v="-"/>
    <s v="CLOSE"/>
    <s v="CLOSE"/>
    <n v="0.66666666666666663"/>
    <m/>
  </r>
  <r>
    <n v="1589"/>
    <x v="169"/>
    <x v="0"/>
    <x v="0"/>
    <s v="Y許仕明_x000a_C吳學典_x000a_E王文佑_x000a_J朱峰謀_x000a_K張崇慶"/>
    <x v="3"/>
    <x v="16"/>
    <x v="2"/>
    <s v="20180910JF 1BR紙卷機ダンサーロール ベアリング異常報告書rev.1.xlsx"/>
    <m/>
    <s v="9/10 _x000a_12:40 1Br紙巻機出紙異常警報數回。(紙先端差遠，下太多紙）。_x000a_        出紙等待・待機位置調整したが，感覺沒有變化。_x000a_16:00 設技做送紙皮帶張力調整，確認基板到着Sensor的感度，_x000a_        沒有發現問題，が無いことを確認し、不具合。_x000a__x000a_9/11 _x000a_00:40 出紙異常再發，三交代調整對應，但感覺是沒變好。_x000a_        從Roller軸端部軌道有聽到異音，給油後有良化。_x000a_        （良化後還不順利3PL保留）_x000a_16:00 設技點檢，因Roller無法迴轉，Roller內左右軸承交換後恢復。_x000a_        （左側損壞）"/>
    <s v="1．斷差 Roller 的培林損壞，Roller沒有轉動，送紙時Roller會上下跳動，  _x000a_    Roller安裝在軌道上，送紙時會產生偏移（參照説明頁）。_x000a_2．因潤滑油未注入培林，因此造成滾珠磨損而損壞。_x000a_    （由於沒交換履歷，建設當時有無注入潤滑油不清楚）_x000a__x000a_※2個無軸封培林搭配，本身是使用從外部固定的機構。(根據仕樣）"/>
    <s v="1. 段差Roller的培林型式變更。_x000a_    (圖1 無軸封變成圖2軸封）　※因當初為避免油漏出_x000a_2. Roller端部做記號，Roller迴轉用目視確認。整備班：1回/日_x000a__x000a_1. 確認段差Roller是否順暢的轉動，定期手動迴轉確認。_x000a_    整備班：1回/半年_x000a_2. ADT其他產線相關，次回工事日在Roller手動轉動點檢，_x000a_    動作不良的話聯絡設備技術機械做培林交換。_x000a_　以後，跟JF同樣的實施。_x000a_※冷修方針不實施培林變更，如發現惡化時再進行交換。"/>
    <m/>
    <n v="0"/>
    <n v="438"/>
    <n v="0"/>
    <s v="要"/>
    <s v="要"/>
    <s v="要"/>
    <s v="要"/>
    <s v="要"/>
    <s v="-"/>
    <s v="-"/>
    <s v="(日文)_x000a_・尼工製紙巻機で紙抜けや合紙寸法異常が発生した場合、ダンサーロールの手回しを確認する。_x000a_・回転不良がある場合は、ロール端部（内部）のベアリング交換を計画する。_x000a_・点検は工事日などで1回/6ヶ月手回しによる動作確認を実施する。_x000a_※部品は、NTN  6005 LLB (メーカー、型番）を仕様とする。_x000a__x000a_(中文)_x000a_・尼工製紙巻機如果發生出紙或合紙寸法異常，請確認段差Roller。_x000a_・如有迴轉不良時，Roller端部（内部）的培林請排入交換計畫。_x000a_・工事日點檢排定每1回/6個月做動作確認。_x000a_※部品仕樣規格為 NTN  6005 LLB (廠牌、型號）。"/>
    <s v="完了"/>
    <s v="完了"/>
    <s v="完了"/>
    <s v="完了"/>
    <s v="完了"/>
    <s v="-"/>
    <s v="-"/>
    <s v="CLOSE"/>
    <s v="CLOSE"/>
    <n v="1"/>
    <m/>
  </r>
  <r>
    <n v="1590"/>
    <x v="170"/>
    <x v="0"/>
    <x v="6"/>
    <s v="-"/>
    <x v="1"/>
    <x v="8"/>
    <x v="0"/>
    <s v="20180912YF　2POSP詰機板揃えサーボ異常.xlsx"/>
    <m/>
    <s v="05:27　2POS P詰機東側板揃的Power發生異常(圖一)、_x000a_　　　　　手動做復歸(LOSS : 40㎡)。_x000a_07:33　異常再發。因為不能復歸三交代1POS専門採板變更。_x000a_         同時呼出電氣。_x000a_　　　　　 (LLC捨板，LOSS : 260㎡)。_x000a_07:40　 電氣到達後，東側板揃的Cover取下_x000a_　　　　　點檢Cable沒有異常。Servo Motor 單體測試，_x000a_          因為沒有動作，判斷 Motor 本體故障(圖二)。_x000a_          ZF閒置品做交換就正常了。_x000a_09:40　2POS採板開始。"/>
    <s v="1.　Motor 內部的轉子磁石磨耗，因損壞造成無法轉動。_x000a_2.　2004年建設以後，約14年間使用（無交換履歴）_x000a_3.　該設備的壽命管理沒有管理，定期交換也沒有實施。"/>
    <s v="1.　Servo Motor 的壽命管理，點檢相關由設技(電氣)做檢討_x000a_2.　現在使用中的J2S Motor 已經停產，今年度的起業申請J4 類型購入，入庫後接下來工事日安排交換。Motor 故障停止時，因為P詰玻璃會干涉，所以重故障警報沒做變更。_x000a_起業申請購入，然後交換"/>
    <m/>
    <n v="110"/>
    <n v="300"/>
    <m/>
    <s v="情報"/>
    <s v="情報"/>
    <s v="情報"/>
    <s v="情報"/>
    <s v="情報"/>
    <s v="-"/>
    <s v="-"/>
    <s v="-"/>
    <s v="-"/>
    <s v="-"/>
    <s v="-"/>
    <s v="-"/>
    <s v="-"/>
    <s v="-"/>
    <s v="-"/>
    <s v="CLOSE"/>
    <s v="CLOSE"/>
    <e v="#DIV/0!"/>
    <m/>
  </r>
  <r>
    <n v="1591"/>
    <x v="171"/>
    <x v="0"/>
    <x v="7"/>
    <s v="-"/>
    <x v="1"/>
    <x v="24"/>
    <x v="0"/>
    <s v="20180921KF　1BR 洗淨機 板載CV3駆動サーボモータ 設備異常報告書.xlsx"/>
    <m/>
    <s v="16:08 洗浄機前板載CV3 Servo Motor 發生異常_x000a_       (Error Code:16,20）2Br G6 2Neｔ+33&quot;捨板採板切替_x000a_16:20 設技電氣異常Code：16的確認結果是檢出器異常。_x000a_      Amp的實施交換也無法Reset Error。_x000a_16:45 設技電気、機械 Server Motor 準備交換，_x000a_      因驅動皮帶有發現裂痕，所以一併準備預備品交換。_x000a_17:05 交換開始。_x000a_17：45 交換終了 試運轉開始（負荷率：21%)_x000a_17:52 板流OK、18:00 1BR生産再開 "/>
    <s v="*Servo Motor Error Code: 6,20。内容：検出器異常_x000a_*檢出器Cable、因為Amp交換也無法Reset Error，_x000a_  判斷是 Servo Motor 故障。_x000a_　設技電氣 從 Error Code 20 的內容判斷是 Encoder 故障。_x000a_　Encoder 故障的原因不明。"/>
    <s v="1. Servo Motor 實施交換。_x000a_2. Servo Motor 在庫一個。設技電氣4個預備品購入。_x000a_　（交期2019年預定1月）_x000a_※因為Servo Motor 的 Encoder 故障預防處置困難，預備品務必做好。_x000a_1. 追加洗浄機區域 Servo Motor 電流值點檢(9/27　1Br定修時~)_x000a_    ※設技、製造都不列為點檢項目。_x000a_2. 因為故障的 Servo Motor 的使用壽命未滿一年_x000a_　(平均壽命2－3年)，希望能夠得到廠商故障原因分析_x000a_　(故障品使用期間：2017/12/27~~2018/09/21) _x000a_3. 管理記録表作成，每週五注意T/P內的負荷變化並做記錄。　_x000a_　(2018/9/29開始~)　※別紙参照_x000a_※ 沒有設定管理値，負荷率變化如果有的化跟電氣討論之。　　　　　　　　　　　　　　　　　　　　　　　　　　　　　　　　　　　_x000a_※電流值負荷率跟Encoder故障沒有關連，但追加了Motor部故障的預防處置點檢。"/>
    <m/>
    <n v="112"/>
    <n v="690.94"/>
    <n v="0"/>
    <s v="情報"/>
    <s v="情報"/>
    <s v="情報"/>
    <s v="情報"/>
    <s v="情報"/>
    <s v="-"/>
    <s v="-"/>
    <s v="-"/>
    <s v="-"/>
    <s v="-"/>
    <s v="-"/>
    <s v="-"/>
    <s v="-"/>
    <s v="-"/>
    <s v="-"/>
    <s v="CLOSE"/>
    <s v="CLOSE"/>
    <e v="#DIV/0!"/>
    <m/>
  </r>
  <r>
    <n v="1592"/>
    <x v="172"/>
    <x v="0"/>
    <x v="7"/>
    <s v="Y許仕明_x000a_C吳學典_x000a_E王文佑_x000a_J朱峰謀_x000a_K張崇慶"/>
    <x v="3"/>
    <x v="20"/>
    <x v="0"/>
    <s v="20181012KF　SMAP R側開閉異常.xlsx"/>
    <m/>
    <s v="10/12_x000a_15:45 SMAP R側耳折時、水平位置退回時，發生玻璃破裂。_x000a_15:50 整備確認設備也做Level調整，本線耳折機切替，2Br G6専門採板_x000a_16:00 設技機械點檢結果，pully滑輪的上流側時規皮帶鬆了，_x000a_        帶動時齒輪會滑動。_x000a_16:40 因SMAP 滑輪L側後方螺栓斷裂，實施交換(圖①)_x000a_17:32 交換終了，流動無異常，生産再開_x000a__x000a_※10/27 同地方別的螺栓損壞（11/7工事日暫定對策更新螺栓。）"/>
    <s v="1. 滑輪的托架上部基座左右兩側懸吊固定。_x000a_    動作時衝擊固定螺絲造成負荷增加，所以損壞了。_x000a_    ※由於千斤頂螺絲經衝擊推動底座，因此張力施加在固定螺絲上，_x000a_    因此它可能處於易於斷裂的狀態。_x000a__x000a_2. 雖設技機械每年都有修繕相關設備，但由於這次沒確認到螺絲斷裂_x000a_    或排入定期更換計劃，因此發生異常。"/>
    <s v="1. 下次工事基座和滑輪托架間增加襯墊（8mm），_x000a_    並更換所有固定螺絲（見附件）（將動作衝擊固定螺絲集中，_x000a_    為防止螺絲，襯墊平放入吸收衝擊）_x000a_2. 對千斤頂螺絲和固定座螺絲進行放鬆檢查和更換。_x000a_    （現場標示不要過度擰緊）_x000a_3. KF、JF 預定橫展開。_x000a_4. KF2 冷修預定變更為大型氣缸。 （見附件）※ Y/C/E同類型。"/>
    <m/>
    <n v="12"/>
    <n v="375.81"/>
    <n v="1142.23"/>
    <s v="要"/>
    <s v="要"/>
    <s v="要"/>
    <s v="要"/>
    <s v="要"/>
    <s v="-"/>
    <s v="-"/>
    <s v="(日文)_x000a_・JFとKFは次回冷修時に、YF、CF、EF同様のシリンダータイプに交換を計画する。_x000a__x000a_(中文)_x000a_・JF和KF下次冷修時，YF、CF、EF同様的Cylinder型號做交換計畫。"/>
    <s v="完了"/>
    <s v="完了"/>
    <s v="完了"/>
    <s v="完了"/>
    <s v="完了"/>
    <s v="-"/>
    <s v="-"/>
    <s v="CLOSE"/>
    <s v="CLOSE"/>
    <n v="1"/>
    <m/>
  </r>
  <r>
    <n v="1593"/>
    <x v="173"/>
    <x v="0"/>
    <x v="3"/>
    <s v="Y許仕明_x000a_C吳學典_x000a_E王文佑_x000a_J朱峰謀_x000a_K張崇慶"/>
    <x v="3"/>
    <x v="20"/>
    <x v="2"/>
    <s v="20181129CF　本線伸縮CV L側スプロケットキー脱落異常.xlsx"/>
    <m/>
    <s v="11/29 _x000a_12:20  Hot工事後、三交代做Guillotine掃除。_x000a_13:00  Br板流。（因板厚規格外，Br捨板）_x000a_14:00 三交代現場設備點檢時，發現搬送中玻璃在CV上斜行。_x000a_14:10 整備確認結果，確認是伸縮CV L側停止。聯絡機械。_x000a_14:20 伸縮CV L側的滾珠鏈迴轉用的鏈輪脫落，_x000a_        發現Key及設定螺栓脫落。確認Shaft軸及鏈輪無磨耗的問題，_x000a_        Key的預備品插入後復原。_x000a_15:20 復歸完畢，Br板流。（因板厚規格外，Br捨板）"/>
    <s v="・驅動中的震動造成鏈輪的設定螺栓鬆脫，Key脫落。【CF4冷修時實施内容和點檢頻度】_x000a_・該處、CF4冷修實施滾珠鍊點檢。當時，鏈輪的設定輪摔有增締，鍊條實施交換。_x000a_・該處所點檢冷修後沒有實施，次回2019年4月有預定要做。(2回/年）_x000a_【End Plate擋板有無】_x000a_・鏈輪的端部Key掉出防止的擋片沒有設置。_x000a_※ADT内圖面確認的結果，YF/CF/JF擋片沒有記載。EF/KF記載有擋片。現物次回工事日確認。"/>
    <s v="1. 設定螺絲塗上防鬆脫固定劑。_x000a_2. 避免Key掉落，軸端部地方追加擋片。(次回工事日）_x000a_3. 次回工事日，該處所擋片有無確認，如沒有設置的話要追加。_x000a_※關於各窯擋片有無設置背景，ADT設技確認。"/>
    <m/>
    <n v="0"/>
    <n v="0"/>
    <n v="0"/>
    <s v="要"/>
    <s v="要"/>
    <s v="要"/>
    <s v="要"/>
    <s v="要"/>
    <s v="-"/>
    <s v="-"/>
    <s v="(日文)_x000a_※横展開：①点検、②ｷｰﾌﾟﾚｰﾄ、③ｷｰに座ぐり加工、④ｾｯﾄﾎﾞﾙﾄにﾛｯｸﾀｲﾄ、⑤ｼｬﾌﾄとｽﾌﾟﾛｹｯﾄにﾛｯｸﾀｲﾄ。_x000a_・YF、JF、KFは、伸縮C/Vのボールスプラインに、エンドプレートの有無を確認する。_x000a_・定期点検は、1回/6ヶ月とする。_x000a__x000a_(中文)_x000a_※横展開：①點檢，②追加Key擋板，③Key座加工，④設定螺絲增締，⑤軸和支架的增締。_x000a_・YF、JF、KF是確認伸縮C/V的鍊輪有無Key擋板。_x000a_・定期點檢: 1回/6個月。_x000a_"/>
    <s v="完了"/>
    <s v="完了"/>
    <s v="完了"/>
    <s v="完了"/>
    <s v="完了"/>
    <s v="-"/>
    <s v="-"/>
    <s v="CLOSE"/>
    <s v="CLOSE"/>
    <n v="1"/>
    <m/>
  </r>
  <r>
    <n v="1594"/>
    <x v="174"/>
    <x v="1"/>
    <x v="12"/>
    <s v="Y許仕明_x000a_C吳學典_x000a_E王文佑_x000a_J朱峰謀_x000a_K張崇慶_x000a_T陳振遠"/>
    <x v="1"/>
    <x v="16"/>
    <x v="1"/>
    <s v="20181208GUT　洗浄機3ﾗｲﾝ紙巻機紙払い出しCVサ－ボアンプ異常.xlsx"/>
    <m/>
    <s v="12/08_x000a_20:30 TAS#3產線 G7.5生産時紙巻機擴出C/V的 Servo Amp發生異常。_x000a_         -&gt; 呼出電氣3交代，Alarm Reset和做紙卷機點檢沒發現異常。_x000a_21:30、21:50、22:27 持續發生同樣的Alarm。_x000a_        設技、電氣3交代實施負荷率測定，呼出D/T(機械、製造)。_x000a__x000a_    暫時對策 :_x000a_    整備/機械早班異常發生時，Servo Alarm的 Reset反復流動繼續。_x000a__x000a_23:37 因機械常日班/GUT整備人員到達做紙巻機點檢產線停止。 _x000a_        紙擴出C/V的Servo過負荷停止 : 平均負荷率120%、_x000a_        峰值負荷率180%水準。_x000a_        ※出現Alarm瞬間的峰值負荷率達300%以上。_x000a__x000a_    對策事項 : _x000a_    紙擴出C/V皮帶張力調整和押輪2個地方Up 產線稼動。_x000a_12/09 對策後，_x000a_09:10 為止同様的Alarm發生9次。_x000a_        紙巻機、紙擴出C/V Servo Motor 交換和Speed 600mm/s -&gt; 500mm/s _x000a_        変更。_x000a_15:50 ~ 18:24: 產線變更及紙卷機實施點檢。_x000a_        交換 Servo Motor 減速機，交換軸承、張力調整。_x000a__x000a_    ※負荷率測定結果 : 平均負荷率90%、_x000a_    峰值負荷率 : 160%水準 Servo Motor 減速機交換後，異常沒再發。"/>
    <s v="目前使用 Servo Motor 及減速機容量小，如果速度Up會造成負荷加大，_x000a_判斷因此造成異常。 （設技見解）_x000a__x000a_※2017年有做擴出C/V的 Speed up。   _x000a_※減速機型號: VRSF-25C-200 Servo Motor出力: 200W"/>
    <s v="紙巻機擴出 C/V Servo Motor 及減速機容量加大。_x000a_(次回工事日交換: 2019年2月)_x000a__x000a_※減速機型號 : VRSF-15C-14BK4 Servo Motor 出力: 400w _x000a_※跟以前的設備出力2倍up_x000a__x000a_因洗浄機#2 紙巻機也同型號(容量)，横展開必要。_x000a_(次回工事日交換: 2019年3月) "/>
    <m/>
    <n v="195"/>
    <n v="0"/>
    <n v="3419"/>
    <s v="要"/>
    <s v="要"/>
    <s v="要"/>
    <s v="要"/>
    <s v="要"/>
    <s v="要"/>
    <s v="-"/>
    <s v="(日文)_x000a_※ｲｽﾞﾐ製の紙巻機で現状よりタクトを上げる際は、サーボモーターおよび減速機を増強すること。_x000a_※払い出しC/V速度が600mm/sec設定の設備は要注意。_x000a_・サーボモーターの冷却用のエアーパージに不具合が無いかについては、これまで通りに定期点検を実施する。_x000a__x000a_(中文)_x000a_※ISUMI製紙卷機的現狀如果要提升Tact(週期)，伺服馬達及減速機要增加。_x000a_※擴出C/V速度是600mm/sec設定，要注意。_x000a_・伺服馬達的冷卻用FAN有沒有不具合，這個像以前一樣實施定期點檢。_x000a_"/>
    <s v="完了"/>
    <s v="完了"/>
    <s v="完了"/>
    <s v="完了"/>
    <s v="完了"/>
    <s v="完了"/>
    <s v="-"/>
    <s v="CLOSE"/>
    <s v="CLOSE"/>
    <n v="1"/>
    <m/>
  </r>
  <r>
    <n v="1595"/>
    <x v="175"/>
    <x v="0"/>
    <x v="7"/>
    <s v="Y許仕明_x000a_C吳學典_x000a_E王文佑_x000a_J朱峰謀_x000a_K張崇慶"/>
    <x v="3"/>
    <x v="20"/>
    <x v="0"/>
    <s v="20181225KF　本線HOゲート カムクラッチ異常報告書.xlsx"/>
    <m/>
    <s v="12/24 中班 SMAP 下降速度太快造成玻璃破裂2回。_x000a_12/25 夜班2回再發。_x000a_12/25 早班有數回發生。_x000a__x000a_異常發生時發現 H/O Gate C/V 速度變慢，確認Motor 部分，_x000a_發現針對Motor 迴轉速凸輪離合器(Cam clutch)後段速度都變慢。_x000a_做Guillotine捨板，設技做凸輪離合器交換。"/>
    <s v="驅動的部分僅 H/O Gate，仕樣是當Gate開啟時會才會加速。_x000a_通常速度 L/S×4倍速，推測當Gate反覆加速時，增加凸輪的磨耗。"/>
    <s v="1. 新品凸輪交換。(Type：MZ35）。_x000a_    暫定對策，1回/2年定期交換。_x000a_2. 1/3工事日有做 1.3倍増速測試。_x000a_    増速Mode不使用G8.5捨棄，Gate上破裂了。_x000a_    結論，因為碎玻璃附著在上的刮傷風險高，H/O捨板中必須增速。_x000a_    ※1.3倍速沒有破裂也確認了。_x000a_3. 因本線増速C/V ＃5、＃6、H/O Gate的定速驅動，冷修凸輪、_x000a_    驅動立上的Roller軸強化檢討中。（ADT全體)_x000a_※冷修本線増速C/V ＃5、＃6、H/O Gate的減少凸輪化_x000a_    在CF/EF/JF/KF檢討(YF4冷修時減少凸輪化對策完了）_x000a_※2016.7月 JF本線増速C/V＃5位移發生時，YF的凸輪減少的實績來看，減少化判斷了。"/>
    <m/>
    <n v="117"/>
    <n v="4555.2"/>
    <n v="0"/>
    <s v="要"/>
    <s v="要"/>
    <s v="要"/>
    <s v="要"/>
    <s v="要"/>
    <s v="-"/>
    <s v="-"/>
    <s v="(日文)_x000a_・PB（給脂タイプ）は、1回/6ヶ月ごとに給脂を実施する。また冷修毎にすべて新品に交換する。_x000a_・MZ（給脂不可タイプ）は、増速#5,#6モータ部、ゲート1本目軸、ゲート駆動は1回/2年ごとに新品に交換する。ただし、モータのカムクラッチは増速エリアの非常停止の際にしか機能せず、強度的にも問題ないと判断できるため2019年3月以降の冷修にて取り外し（撤去）を行う。_x000a_※取りはずしに際しては加減速の立ち上がり制御を必ず調整すること_x000a_※中文報告書のsheet「Cクラッチ」81行目以降の方針を参照_x000a__x000a_(中文)_x000a_・PB（給油類型）是每1回/6個月給油實施。還有冷修時每個做新品交換。_x000a_・MZ（給油類型）、増速#5,#6馬達部、GATE第1軸、GATE 驅動每1回/2年做新品交換。但是、馬達的離合器増速區域在非常停止期間動作，由於可判斷強度方面沒問題，因此在2019年3月之後通過冷修進行拆除（撤去）。_x000a_※拆卸時加減速的立上制御必須要進行調整。_x000a_※請參考中文報告書的sheet「Cクラッチ」第81行以下的方針。"/>
    <s v="完了"/>
    <s v="完了"/>
    <s v="完了"/>
    <s v="完了"/>
    <s v="完了"/>
    <s v="-"/>
    <s v="-"/>
    <s v="CLOSE"/>
    <s v="CLOSE"/>
    <n v="1"/>
    <m/>
  </r>
  <r>
    <n v="1596"/>
    <x v="176"/>
    <x v="0"/>
    <x v="5"/>
    <s v="T陳振遠"/>
    <x v="1"/>
    <x v="37"/>
    <x v="0"/>
    <s v="20190126ADTOFF切　OFF切4X切機ケーブルベヤ断裂異常.xlsx"/>
    <s v="-"/>
    <s v="1/26_x000a_07:06 ~ 07:08 切機發生異音。無警報設備停止(圖1)。_x000a_        股長點檢X切機確認Cabel配線槽破裂。(圖2)_x000a_07:10 ~ 07:16 股長聯絡事務所及相關人員，並通知電氣人員到場。_x000a_08:00 ~ 08:15 電氣及整備股長抵達現場確認。_x000a_08:20 ~ 08:50 _x000a_    (1)Cable 和配管確認無異常。_x000a_    (2)L型支架變形。_x000a_    (3)原點束帶擋片變形。_x000a_    (4)確認活動線槽斷裂（圖2、3）→交換準備_x000a_08:55 ~ 12:00 活動線槽交換。_x000a_12:00 ~ 12:30  動作確認後、內部清潔後生産再開。"/>
    <s v="1-1. Cable支架上的Cable固定用束帶斷了，_x000a_    垂下的Cabel擠壓到L型支撐架造成變形。切機移動時在下方 _x000a_    Support Roller 因Cable接觸造成Cabel 集線槽破裂 (參考附件)_x000a__x000a_1-2. L型 Cable 固定架是一次固定一支，因垂下的Cable擠壓而造成_x000a_    旋轉向下。_x000a_※主要原因是束帶劣化或Cable 排列不整齊。"/>
    <s v="1-1-1. Cable 固定方法變更。_x000a_    吊掛方式由下往上變更，製作 Cable 保護蓋。_x000a_1-1-2. 減輕Cable 負荷，支架和Cable線槽間追加支撐架。_x000a_1-2-1. 支撐架的固定螺絲變成2支(參照附件)。_x000a__x000a_※點檢方法、Cable線槽定期交換不做更改。_x000a_※ADT OFF切設備全部實施橫展開。"/>
    <m/>
    <n v="325"/>
    <n v="5.72"/>
    <n v="1458.6"/>
    <s v="情報"/>
    <s v="情報"/>
    <s v="情報"/>
    <s v="情報"/>
    <s v="情報"/>
    <s v="要"/>
    <s v="-"/>
    <s v="(日文)_x000a_・ADT-OFF切№4、№5は順次ケーブル仕舞変更を順次展開する。_x000a_・2019年3月時点ではOFF切№3は計画停止中のため、再稼動時には事前に点検、交換を必ず実施すること。_x000a_・新規設備導入がある場合は、事前に仕様を統一すること。_x000a__x000a_(中文)_x000a_・ADT-OFF切№4、№5依序進行配線方法變更。_x000a_・2019年3月時因為OFF切№3計畫停止中，再稼動時必須做事前點檢、交換。_x000a_・如有新設備導入時，事前的仕樣要先統一。"/>
    <s v="-"/>
    <s v="-"/>
    <s v="-"/>
    <s v="-"/>
    <s v="-"/>
    <s v="完了"/>
    <s v="－"/>
    <s v="CLOSE"/>
    <s v="CLOSE"/>
    <n v="1"/>
    <s v="4/9號 OFF#4 X切VBR支撐架已經改造完畢。"/>
  </r>
  <r>
    <n v="1597"/>
    <x v="177"/>
    <x v="4"/>
    <x v="16"/>
    <s v="-"/>
    <x v="3"/>
    <x v="30"/>
    <x v="1"/>
    <s v="20190222XF　4Pos_BDS吸着Padブラケット仮受けフレーム衝突.xlsx"/>
    <s v="-"/>
    <s v="2/17_x000a_素地切替工事中, 將G6的吸著Pad移設至基板的Edge側 (4Pos BDS(直行Type)紙飛揚對策) _x000a__x000a_2/22  _x000a_22:30 左右開始試運轉，確認BDS手動操作下無發生干涉後。 _x000a_22:42 原預定 J/C G4 37*30, 但設定錯誤成 30*37 , 當下未察覺以手動操作_x000a_    將BDS移動至段積側，造成BDS吸著Pad固定治具撞到輔助板受支架。 _x000a_    緊急停止並連絡相關人員。_x000a_23:00 左右COLD擔當人員進行現場確認。_x000a_    BDS吸著Pad固定架變形且焊接部位裂開, 無法復歸, 遂聯絡設技人員。_x000a__x000a_2/23  _x000a_9:00 設技人員修理開始。   ※修理對應的內容請參照別紙_x000a_"/>
    <s v="&lt;人的面&gt;_x000a_① 未察覺J/C 寸法錯誤 _x000a_② 試運轉前未確認現場寸法等狀況, 或是設備有無干涉。_x000a__x000a_&lt;物的面&gt;_x000a_無。(寸法與依賴書同, 裝設的位置沒有問題)_x000a__x000a_&lt;管理面&gt;_x000a_① 在依賴改造的階段為考量到最小寸法的問題點_x000a_    → 誤以為G4的37*30已為最小橫寸。_x000a_    →T/P顯示的最小橫寸為30inch。這次J/C成30*37在當下未被察覺。_x000a_② 試運轉前KY不足, 試運轉方法未明確。 _x000a_"/>
    <s v="&lt;人的面&gt;_x000a_① 落實J/C後的確認  (被動發現J/C miss, 非針對問題癥結點的對策) _x000a_② 試運轉前確認現場寸法等, 或是設備有無干涉_x000a__x000a_&lt;管理面&gt;_x000a_①-1   重新確認設備仕樣(稼動範圍), 刪除不需要的J/C    Data_x000a_①-2   調整輔助板受支架驅動Limit的PR位置, 搭配上述設備仕樣_x000a_②  實施試運轉前MTG及R/A。確實依據試運轉前及試運轉時的各確認項目進行試運轉作業。_x000a_"/>
    <m/>
    <n v="0"/>
    <n v="0"/>
    <n v="0"/>
    <s v="情報"/>
    <s v="情報"/>
    <s v="情報"/>
    <s v="情報"/>
    <s v="情報"/>
    <s v="情報"/>
    <s v="-"/>
    <s v="-"/>
    <s v="-"/>
    <s v="-"/>
    <s v="-"/>
    <s v="-"/>
    <s v="-"/>
    <s v="-"/>
    <s v="-"/>
    <s v="CLOSE"/>
    <s v="CLOSE"/>
    <e v="#DIV/0!"/>
    <m/>
  </r>
  <r>
    <n v="1598"/>
    <x v="178"/>
    <x v="0"/>
    <x v="7"/>
    <s v="-"/>
    <x v="0"/>
    <x v="0"/>
    <x v="0"/>
    <s v="20190226KF TOM3識別PCフリーズ異常.xlsx"/>
    <s v="-"/>
    <s v="2/26_x000a_工事日更換識別PC, 實施了網路卡更換。(識別PC Freeze對策)_x000a_17:10 本線板流後，識別#1及關連畫處#1~#6發生多回 PC Freeze警報。_x000a_17:40 識別#1再次更換其它型號網路卡，重設IP後恢復。_x000a_18:00 識別#2因滑鼠反應很慢，做PC再啟動後出現Memory不足12Gb警報_x000a_    ，更換記憶體後恢復正常。_x000a_18:20 HOST發生識別#3未應答，更換預備PC及重新設定IP後恢復正常。      _x000a_19:15 HOST 檢查程式關閉重開，異常排除。"/>
    <s v="(三種狀況不同)_x000a_① 識別#1 PC 發生網路卡斷線:                                                                              _x000a_    因為網路卡是新的，研判是網路卡(I350-T2)驅動程式與OS不相容，_x000a_    更換別張網路卡後就正常。_x000a__x000a_②識別#2 PC 出現Memory不足12Gb警報:                                                                                  _x000a_    研判是記憶體金屬接點氧化或粉塵造成接觸不良。_x000a__x000a_③識別#3 PC 出現未應答警報: 原因不明，線下測試正常。"/>
    <s v="① 預備PC狀態確保。_x000a_② 工事日記憶體重新插拔並確認。"/>
    <m/>
    <n v="48"/>
    <n v="275"/>
    <n v="1364"/>
    <s v="情報"/>
    <s v="情報"/>
    <s v="情報"/>
    <s v="情報"/>
    <s v="情報"/>
    <s v="情報"/>
    <s v="-"/>
    <s v="-"/>
    <s v="-"/>
    <s v="-"/>
    <s v="-"/>
    <s v="-"/>
    <s v="-"/>
    <s v="-"/>
    <s v="-"/>
    <s v="CLOSE"/>
    <s v="CLOSE"/>
    <e v="#DIV/0!"/>
    <m/>
  </r>
  <r>
    <n v="1599"/>
    <x v="178"/>
    <x v="0"/>
    <x v="4"/>
    <s v="Y劉芳全_x000a_C邱世文_x000a_E李炳興_x000a_J謝坤翰_x000a_K羅文廣"/>
    <x v="3"/>
    <x v="16"/>
    <x v="2"/>
    <s v="20190304EF 1Br紙巻機エアーシャフトVTインサート磨耗異常.xlsx"/>
    <s v="-"/>
    <s v="3/4_x000a_16:40 1Br紙捲機合紙更換時發現下游AIR Shaft固定座 VT insert 磨損，_x000a_    連絡設技機械確認。                    _x000a_16:50 2Br變更為G6專採，設技機械進行VT insert 更換，確認有鐵粉, _x000a_    實施紙卷機掃除。_x000a_17:30 交換後測試無異常，恢復通常採板。"/>
    <s v="・紙卷交換時Air Shaft設置miss, _x000a_    設置合紙後用轉動紙捲方式來關閉安全夾頭，_x000a_    加上未確實鎖固(未完全閉合), 導致VT insert和Air Shaft未確實閉合,_x000a_    VT insert內部軸承因未閉合產生縫隙和旁邊碰撞, 導致變形磨損。"/>
    <s v="初步對策：_x000a_・更換安全夾頭 VTinsert新品。_x000a_・合紙設置時禁止以轉動合紙方式來固定，必須使用治具。_x000a_・鐵粉掉落之品質懸念, 實施評價及Etching檢查。_x000a_    (結果: 無異常)_x000a__x000a_&lt;預防措施＞_x000a_•合紙設置時禁止人員以轉動合紙的方式來使固定座密合。_x000a_・實施作業標準書改版。 _x000a_・進行ADT全窯横展開。 _x000a_※轉動合紙的方式只能避免Shaft轉半圈 在朝下的時候未確實閉合而發生脫落異常, 不能確實鎖固。 ※這點已向廠商諮詢過了"/>
    <m/>
    <n v="0"/>
    <n v="0"/>
    <n v="0"/>
    <s v="要"/>
    <s v="要"/>
    <s v="要"/>
    <s v="要"/>
    <s v="要"/>
    <s v="情報"/>
    <s v="-"/>
    <s v="(日文)_x000a_・エアーシャフトを固定する際は、固定用の冶具を使用する。_x000a_・シャフトを挿入した後に、ロール紙を回転させてロックしないこと厳守。_x000a_・セーフティーチャック不良箇所は部品峰品後に交換する。_x000a_　　YF1Br下流驅動側・・・優先①　　　　　　　　　　→　5/15 交換済_x000a_　　CF1Br下流驅動側・反驅動側・・・優先①　　　→　？_x000a_　　CF2Br上流驅動側　　　　　　　　　　　　　　　　　→　6/ 4 交換済_x000a_　　EF1Br下流驅動側・・・優先①　　　　　　　　　　→　？_x000a__x000a_(中文)_x000a_・Air Shaft 固定時請使用固定用治具。 (三交代宣導)_x000a_・Shaft 插入後、嚴格遵守不要轉動紙捲鎖固的事。 (三交代宣導)_x000a_・安全鎖不良地方在零部件到達後交換。 (點檢、必要時更換)_x000a_　　YF1Br下流驅動側・・・優先①　　　　　　　　　　→　5/15 交換済_x000a_　　CF1Br下流驅動側・反驅動側・・・優先①　　　→　？_x000a_　　CF2Br上流驅動側　　　　　　　　　　　　　　　　　→　6/ 4 交換済_x000a_　　EF1Br下流驅動側・・・優先①　　　　　　　　　　→　？"/>
    <s v="完了"/>
    <s v="完了"/>
    <s v="完了"/>
    <s v="完了"/>
    <s v="完了"/>
    <s v="-"/>
    <s v="-"/>
    <s v="CLOSE"/>
    <s v="CLOSE"/>
    <n v="1"/>
    <s v="CF窯/EF窯未完成預定日期請填寫。_x000a_KF窯註解請依統一格式填寫實施日及內容。"/>
  </r>
  <r>
    <n v="1600"/>
    <x v="179"/>
    <x v="1"/>
    <x v="11"/>
    <s v="Y許仕明_x000a_C吳學典_x000a_E王文佑_x000a_J朱峰謀_x000a_K張崇慶"/>
    <x v="3"/>
    <x v="4"/>
    <x v="1"/>
    <s v="20190313FF　本線伸縮L側CV駆動停止トラブル.xlsx"/>
    <s v="-"/>
    <s v="08:46  伸縮C/V素板偏移繼而發生板裂。_x000a_08:48  確認到伸縮L側C/V有異常停止, 聯絡設技機械人員_x000a_    (伸縮R側C/V為驅動側)。_x000a_08:55  設技的機械人員實施L側伸縮驅動部點檢。_x000a_    確認到伸縮滑軌的軸承座有破損。_x000a_    伸縮滑軌的培林已無潤滑油, 負荷變大後發生破損。_x000a_    軸承座内的滾珠偏離, 驅動停止。_x000a_10:30  軸承座交換後、確認伸縮的驅動狀態良好。_x000a_10:35  恢復正常採板。"/>
    <s v="伸縮滑軌的培林部無給油, 導致負荷加大, 軸承座破損, _x000a_内部培林偏移, 驅動停止。_x000a__x000a_※給油管路的接頭已脫離, 導致潤滑油沒有打進去軸承座。"/>
    <s v="原本伸縮滑軌是從外面的集中給油口進行給油,但是實際上潤滑油到底有沒有打進去是看不出來的,所以伸縮滑軌變更成直接給油的方式來對應。_x000a__x000a_變更成直接給油的方式, 將利用工事日等產線停止時進行給油。_x000a__x000a_※因應直接給油的方式,  4月工事日在實際作業人員與設技擔當者立會下, 會考量作業性等問題, 一同探討給油噴嘴形狀等問題。_x000a__x000a__x000a_&lt;預防措施＞_x000a_1. AFK他窯確認    _x000a_    DF - 預定工事日確認(4月工事日)。   _x000a_    HF - 冷修中確認(3/15)   _x000a_    IF - 定修確認(2月工事日) 由於噪音問題在2月已確認完畢。_x000a_2. Cold驅動部全部完了的給油日誌做修正(~3/29)。_x000a_3. 其他給油產線有沒有問題，工事日確認。"/>
    <m/>
    <n v="109"/>
    <n v="3346"/>
    <n v="0"/>
    <s v="要"/>
    <s v="要"/>
    <s v="要"/>
    <s v="要"/>
    <s v="要"/>
    <s v="情報"/>
    <s v="情報"/>
    <s v="(日文)_x000a_･製造での給脂頻度は1回/半年を継続。_x000a_・ただし、1回/年は設技にて点検を依頼する（各課の担当者会議で提案済み（森為氏了解済み）。_x000a_・CF、EFでは約30回程度給脂して、ようやくボールスプライン部よりグリスが出てくる状態であったため、給脂する場合は可能な限り状態を確認する。_x000a__x000a_(中文)_x000a_・製造的給油、給脂頻度1回/半年繼續。_x000a_・但，1回/年設技點檢的依賴（在各課擔當者會議上有提出了)_x000a_（森為先生知道這件事）。_x000a_・CF和EF中約30回給脂，最後潤滑油從滾珠花鍵溢出，請在給脂時盡可能確認一下狀態。"/>
    <s v="完了"/>
    <s v="完了"/>
    <s v="完了"/>
    <s v="完了"/>
    <s v="完了"/>
    <s v="-"/>
    <s v="-"/>
    <s v="CLOSE"/>
    <s v="CLOSE"/>
    <n v="1"/>
    <m/>
  </r>
  <r>
    <n v="1601"/>
    <x v="180"/>
    <x v="1"/>
    <x v="5"/>
    <s v="-"/>
    <x v="1"/>
    <x v="8"/>
    <x v="1"/>
    <s v="20190305 GUT　洗浄2ﾗｲﾝ反転機ﾛﾎﾞｯﾄ仮置きﾃｰﾌﾞﾙに接触異常.xlsx"/>
    <s v="-"/>
    <s v="3/5 11時左右，整備班(D/T)實施Barcode設備移設作業。_x000a_1) G5.5 -&gt;G7.5 J/C實施(為確認G7.5 Barcode Printer位置)。_x000a_2) 移設作業後G7.5 -&gt;G5.5 J/C實施。_x000a_(此時，T.P電源OFF的情形下實施J/C)_x000a_3) 14:00左右、3交代在LINE稼動時、確認反轉Roboter No.2 G5.5 無法 J/C。_x000a_4)確認T.P上的條件原點沒有在位。_x000a_5) 因 G5.5 J/C、手動操作將 T.P 畫面上有原點復歸按鈕做按押。_x000a_6)反轉RobotNo.2原點復歸中、Robot吸著PAD 1個和臨時Table Pin 1個碰觸。_x000a_(原點復歸時、設定動作不同動作起動了)"/>
    <s v="1. ロボット原点復帰プログラムにバグがあり、J/Cデータが転送完了していない状態でT/P上にある原点復帰ボタンで原点復帰を行うと復帰動作に不具合が生じトラブルを引き起こした。_x000a__x000a_再現テスト :_x000a_接触原因調査のためのテスト実施(電気チーム立ち合い)。 _x000a_反転機ロボットの電源或いはT/P電源をOFFした状態でJ/Cをした場合、J/Cデータ転送完了ができないことを確認。 _x000a_更にその状態でT.P画面にある原点復帰ボタンをすると、プログラムに異常をきたしロボット動作が変わることを確認した。_x000a__x000a_Robot原點復歸程式有錯誤，J/C Data沒有傳送完畢的狀態下，T/P上有J/C數據的原點復歸按鈕進行原點復歸的話會造成原點復歸異常。_x000a__x000a_再現Test：_x000a_因實施接觸原因調查的測試(電氣G偕同)。_x000a_反轉Robot的電源或T/P電源OFF狀態實施J/C的時候，J/C Data轉送完能不能完了做確認。_x000a_並且這樣的狀態T.P畫面有原點復歸按鈕實施，確認了程式引起Robot異常動作的變化。"/>
    <s v="1) 反轉機Robot的程式修正。(3/7設備技術) _x000a_    ・反轉機Robot在待機位置時，改成可以J/C的軟體也做修正。 _x000a_2) 在Bubber Table上手動做Robot Hand的旋回不能動作的程式修改。  _x000a_    (從Buffer Tabel 一定距離旋回可以動作的改善)_x000a__x000a_&lt;預防措施＞_x000a_* Cold、TAS同工程的程式確認及及横展開依賴。 _x000a_AFK内 : 横展開會議時、事例說明(3月横展開MTG時)。  _x000a_對設備技術S提出點檢依賴(Cold、TAS)。"/>
    <m/>
    <n v="40"/>
    <n v="0"/>
    <n v="325"/>
    <s v="情報"/>
    <s v="情報"/>
    <s v="情報"/>
    <s v="情報"/>
    <s v="情報"/>
    <s v="情報"/>
    <s v="情報"/>
    <s v="_x000a_(日文)_x000a_・J/Cデータが転送完了していない状態でT/Pの原点復帰ボタン操作で設備に接触（動作不具合発生）したため、ロボット原点復帰プログラムのバグの有無を調査を依頼する。_x000a_・【再現テスト結果】_x000a_・反転機ロボットの電源或いはT/P電源をOFFした状態でJ/Cをした場合、J/Cデータ転送完了ができないことが判明した。_x000a_・更にその状態でT.P画面にある原点復帰ボタンをすると、プログラムに異常をきたし、ロボット動作が通常と異なる動作をすることが判明した。_x000a__x000a_(中文)_x000a_・J/C Data未傳送完成狀態下，T/P的「原點復歸」鈕是否可操作與設備接觸（會發生動作不具合），_x000a_  依賴電氣調查Robot原點復歸Soft有無BUG。   (電氣依賴提出)_x000a__x000a_【再現TEST結果】_x000a_・當反轉Robot電源或T/P電源OFF狀態做J/C時、J/C Data會不能傳送完成。_x000a_・上述狀態T.P畫面如果按「原點復歸」鈕，程式會出現異常動作(Robot動作和平常不一樣，可能會撞到機台)。"/>
    <s v="-"/>
    <s v="-"/>
    <s v="-"/>
    <s v="-"/>
    <s v="-"/>
    <s v="-"/>
    <s v="-"/>
    <s v="CLOSE"/>
    <s v="CLOSE"/>
    <e v="#DIV/0!"/>
    <s v="【8/13會議決議ADT僅做情報共有】"/>
  </r>
  <r>
    <n v="1602"/>
    <x v="181"/>
    <x v="0"/>
    <x v="6"/>
    <s v="推進課"/>
    <x v="0"/>
    <x v="0"/>
    <x v="0"/>
    <s v="20190407YF　TOM3LED水冷チラーインバータ異常.xlsx"/>
    <s v="20190407YF　【調査結果】TOM3チラー保全計画調査と対策書（rev.1）"/>
    <s v="12:02 TOM光量異常，三交代確認TOM LED 全部OFF；_x000a_    本線捨板，產線變更F1並聯絡推進課。_x000a_12:07 電話中要求先確認Breaker (確認無跳脫)，_x000a_    假日電氣班到場協助查看，並呼出推進課人員。_x000a_12:20 電氣班到場確認 Chiller Panel上有不明異常碼 『C93』，_x000a_    經手動 Reset 無效。_x000a_13:10 推進課人員到廠，確認異常碼意思為 Inveter 故障，_x000a_    因無法排除，準備更換備機。_x000a_13:30 ~ 14:40 更換 Chiller 備機及重新置換冷卻水，_x000a_    最後控制器 Error Reset 後異常排除。_x000a_14:50 產線F9採板開始。"/>
    <s v="1. 水冷機經年累月使用，研判是部品磨耗。_x000a_2. YF4冷修為預防LED過熱，當水冷機異常時LED自動OFF機制導入，_x000a_    所以LED才會自動全部關閉。 (4/11確認完了)_x000a_3. 過往定期保養中，Inveter並未列入更換項目。_x000a_    ※原預定2019年上半年進行定期保養。(起業申請已提出)_x000a_4.看不懂本體側面的Error標示（日文表示）"/>
    <s v="1. 更換水冷機預備機。_x000a_2. 故障品送修並請廠商判斷故障原因。_x000a_3. 確認廠商相關部品交換週期或建議事項。_x000a_4. 現場水冷機異常代碼日文→中文化並張貼。(4/11對策完了)_x000a__x000a_&lt;預防措施＞_x000a_1. Chiller水冷機預備品調查結果:※現在FAB1無預備品狀態，從停止中ZF Chiller預備品調用。 (4/9準備完了)_x000a_2. 關於水冷機定期保養項目，技開或他據點的意見收集。_x000a_3. 當初水冷機異常時，LED過熱保護OFF的橫展開對策進度再次確認。_x000a_ (作為異常判斷基準，希望各窯能統一版本)_x000a_會依據他據點、技開的見解來檢討各種對策（報告書再發行預定）"/>
    <m/>
    <n v="5"/>
    <n v="128.69999999999999"/>
    <n v="3280"/>
    <s v="要"/>
    <s v="要"/>
    <s v="要"/>
    <s v="要"/>
    <s v="要"/>
    <s v="情報"/>
    <s v="情報"/>
    <s v="(日文)_x000a_・アラーム一覧表を中文化したものを、チラー本体に掲示する。_x000a_･チラー点検時に累計時間を、チラー本体の管理表に記録を残す。_x000a_・ADT全てのチラーについて保全管理を行うため累計時間一覧表にて保全時期を管理する。_x000a_・定期点検については1回/3.5年を目安とする。_x000a_・インバーター交換時期（メーカー推奨60,000時間）は7年（3.5年*2回）とする。_x000a_・各チラーの運転累計時間はリセットせず、エラーコードC93（インバーター交換警報：チラー停止機能）が発報させない＊パラメーターF53：信号無=1選択）。_x000a_・チラー停止時にTOM3照明点等による設備故障を回避するために、チラー停止に連動して照明を自動的にOFFする機能を設技にて改造を実施する。_x000a_・修理、点検に関しては、コマツNTCに依頼することなく、台湾オリオンへ依頼する（資材確認中）。_x000a__x000a_(中文)_x000a_・Alarm一覽表中文化後，Chiller水冷機本體上標示。 (現場標示)_x000a_・Chiller點檢時累計時間在Chiller管理表中記錄。 (現場標示)_x000a_・為保全管理ADT全部的Chiller，利用累計時間一覽表做運用管理。 (現場標示)_x000a_・定期點檢1回/3.5年為基準。 (保全計畫)_x000a_・Inverter交換時期(業者推薦60000小時)7年(3.5年*2回)實施。 (保全計畫追加)_x000a_・各Chiller的運轉累計時間Reset，Error Code C93(Inverter交換警報: Chiller停止功能)不要發報_x000a_    ※參數 F53:信號無=1選擇)。 (設定變更)_x000a_・避免Chiller停止時TOM3照明點燈等設備故障，Chiller停止連棟照明自動OFF的機能設技改造實施。_x000a_・修理、點檢關係，不透過komatsu NTC依賴，台灣Orion依賴(資材確認中)  (控制器改造)"/>
    <s v="完了"/>
    <s v="完了"/>
    <s v="完了"/>
    <s v="完了"/>
    <s v="完了"/>
    <s v="-"/>
    <s v="-"/>
    <s v="CLOSE"/>
    <s v="CLOSE"/>
    <n v="1"/>
    <s v="※Chiller Inverter 警報出力訊號隔離，對策完。 "/>
  </r>
  <r>
    <n v="1603"/>
    <x v="182"/>
    <x v="1"/>
    <x v="8"/>
    <s v="C吳學典_x000a_J朱峰謀_x000a_K張崇慶"/>
    <x v="3"/>
    <x v="27"/>
    <x v="1"/>
    <s v="20190521HF　本線横折ゴムバー剥がれ脱落異常_Rev4"/>
    <s v="-"/>
    <s v="本線横折縱裂; 3交代人員在確認横折部位時, 有發現L側膠條的部分快要剝落。_x000a_17:15　　　聯絡相關人員（整備/設技等）並進行現場確認_x000a_17:30　　　Guillotine捨板, 並進行備品交換"/>
    <s v="這次發生異常的橫折Bar是HF3冷修時更換的, 一開始是在HF建設時受入的長期保管品（2009年品=10年）, 推測原因可能是Flat Bar上面黏膠條的接著劑有劣化、抑或是接著時的接著不良。_x000a_（R側也有一部分接著比較弱的部分）"/>
    <s v="恒久對策_x000a_　・構造變更檢討中（別紙：横折Bar改造案　參照）　_x000a_    →不變更構造, 使用現狀Ver。_x000a_　・使用品及保管品的管理：10年以内更換並管理。_x000a_　・定期確認狀態（每6個月）"/>
    <s v="初回"/>
    <n v="65"/>
    <n v="1609"/>
    <n v="0"/>
    <s v="-"/>
    <s v="要"/>
    <s v="-"/>
    <s v="要"/>
    <s v="要"/>
    <s v="-"/>
    <s v="-"/>
    <m/>
    <s v="-"/>
    <s v="完了"/>
    <s v="-"/>
    <s v="完了"/>
    <s v="完了"/>
    <s v="-"/>
    <s v="-"/>
    <s v=""/>
    <s v="CLOSE"/>
    <n v="1"/>
    <m/>
  </r>
  <r>
    <n v="1604"/>
    <x v="183"/>
    <x v="0"/>
    <x v="7"/>
    <s v="Y許仕明_x000a_C吳學典_x000a_E王文佑_x000a_J朱峰謀_x000a_K張崇慶_x000a_T陳振遠"/>
    <x v="1"/>
    <x v="35"/>
    <x v="2"/>
    <s v="20190520KF　Br板厚計異常報告書.xlsx"/>
    <s v="-"/>
    <s v="(日文)_x000a_5/17～5/20　 1Br板厚計間隔異常警報散発。（金曜日、整備班退勤後～）_x000a_5/20　15:50 　1Br板厚計、間隔異常警報連続発生のため、設技にて点検しセンサーのチャタリングが確認された。対応として基板検出センサー感度・水平調整実施。PAM流動履歴データを確認すると、5/17以降の採板PLに下限規格外0.477が混入していた。_x000a__x000a_(中文)_x000a_5/17～5/20 1Br板厚計間隔警報陸續發生。 (星期五、整備下班後～)_x000a_5/20 15:50 因1Br板厚計、間隔一警報連續發生，設技進行Sensor的震動確認。對應用基板檢出Sensor實施感度、水平調整。_x000a_PAM流動履歷Data確認，5/17以後的採板PL的下限規格外0.477有混入。"/>
    <s v="(日文)_x000a_・板厚測定中に基板検出センサーがチャタリングすると、そこから次NETの1枚目として測定する回路になっていた。（別紙１）　_x000a_・測定中の基板はチャタリングした位置までで板厚判定されるので、製品幅の検査がされていなかった。（G8.5×24PL内、抜取り実施）_x000a__x000a_(中文)_x000a_・板厚測定中基板檢出Sensor的震動，以致於造成下一個NET的第1枚目的測定沒有形成迴路。 (別紙1)_x000a_・測定中的基板震動到到著位置板厚判定，製品幅沒有檢查。 (G8.5x24PL內，進行取樣)"/>
    <s v="(日文)_x000a_・センサー感度調整及びセンサー設置の水平確認_x000a_・測定カウントが開始されれば、寸法分の測定を完了するまでは、チャタリングが発生しても無視する回路へ変更した。（別紙2）_x000a__x000a_(中文)_x000a_・Sensor感度調整和Sensor設置水平確認_x000a_・測定計數器如果開始，寸法部分測定還未未完成的話，及因震動造成的迴路則無視它的迴路變更完。"/>
    <s v="初回"/>
    <n v="0"/>
    <n v="0"/>
    <n v="0"/>
    <s v="要"/>
    <s v="要"/>
    <s v="要"/>
    <s v="要"/>
    <s v="要"/>
    <s v="要"/>
    <s v="要"/>
    <s v="(日文)_x000a_・基板が無い状態で基板検出センサーがONした場合の検証も行ない、センサーONすると先端検出距離進んだあと、測定カウントが開始されることが判明。（基板が無くても測定開始される）基板進入直前にセンサーがONしてしまうと、基板と板厚データ位置がずれてしまう。_x000a_→トラッキングデータの無い時にセンサーがONしても無視する回路へ改造する。（別紙2）_x000a_  ※回路修正部分が多いため、他部分への影響を確認中。8月から順次、全ラインおよびTAS、OFF切の回路を総点検_x000a__x000a_(中文)_x000a_無硝子狀態下， 硝子檢出Senosr ON時確定也會進行驗證，從 Sensor ON 和先端檢出距離開始前進，此時測定計數會開始。_x000a_(無硝子也會開始測定) 這時當真正的硝子進入Sensor ON時，基板和板厚Data位置會出現移位。    (電氣依賴提出)_x000a_→改造無 Tracking Data(流動履歷)進來時，即使 Sensor ON 也無視的Soft改造依賴提出。 (別紙2)_x000a_※因Soft要修改的地方很多，對其他部分有無影響確認中。 預計從8月開始依序進行，全部產線及TAS、OFF切的Soft迴路做總點檢。"/>
    <s v="完了"/>
    <s v="完了"/>
    <s v="完了"/>
    <s v="完了"/>
    <s v="完了"/>
    <s v="完了"/>
    <s v="完了"/>
    <s v="CLOSE"/>
    <s v="CLOSE"/>
    <n v="1"/>
    <s v="8/13議事錄:_x000a_KF窯Soft導入測試中，評估一個月後沒問題全窯橫展開預定。_x000a_1、板厚計先端TRACKING異常-BR HO開啟，人員BR及板厚計 TP異常RESET。_x000a_2、板厚計TRACKING異常捨-BR HO開啟，人員BR及板厚計 TP異常RESET。_x000a_3、ACE 2BR RANK層別時ID重複異常，自動捨板第2NET，無需要TP異常RESET，1BR因5項檢查的關係無法在BR/H/O自動捨板。 "/>
  </r>
  <r>
    <n v="1605"/>
    <x v="184"/>
    <x v="0"/>
    <x v="7"/>
    <s v="Y許仕明_x000a_C吳學典_x000a_E王文佑_x000a_J朱峰謀_x000a_K張崇慶"/>
    <x v="3"/>
    <x v="8"/>
    <x v="2"/>
    <s v="20190610KF　2Br BDSフレーム クラック異常報告書.xlsx"/>
    <s v="-"/>
    <s v="(日文)_x000a_6/10 2Br G6→G8のJ/C板流しの際に、吸着PADとC/Vが接近しているのを発見(G6採板時は外周ｼﾘﾝﾀﾞは不使用で気付き難い)_x000a_9:30   設技機械にて点検実施し、BDSフレームのクラック(下流L側)により垂れたことを発見_x000a_10:30 設技機械にてクラック部溶接およびフラットバーでの補強を実施（ジャッキにて垂れ下がり側を持上げながら）13:00 補修後も吸着PADレベルが改善されていなかった14:30 ロールとPADを掃除後、運転開始。キズ検査（含エッチング検査）を実施しキズは無し（研磨先行検査でも検出無し）_x000a__x000a_(中文)_x000a_6/10 2Br G6→G8 J/C板流時，吸著PAD和C/V接近時發現(G6採板時外圍Cylinder不使用，很難注意)_x000a_9:30 設技機械實施點檢，發現BDS框架因裂痕(下流L側)下垂。_x000a_10:30設技機械進行裂縫熔接及用扁鋼進行補強(同時用千斤頂將下垂往上提升)_x000a_13:00修補後吸著PAD水平沒有改善。_x000a_14:30 Roller和PAD掃除後、運轉開始。刮傷檢查(含蝕刻檢查)未發現刮傷(研磨先行檢查也無發現)"/>
    <s v="(日文)_x000a_1. BDSのフレーム形状はJ/C機構を持たない固定式であり、採板寸法により使用PADを決めるタイプで、フレーム枠が大きく重いため負荷が掛かった　 _x000a_2.  2BRは主にG6を生産しているためタクト5秒と速く、停止時の振動が大きいためクラック発生部分に負荷が掛かる_x000a_※1BRはG8.5、G7.5の採板がメイン。タクト6秒で使用し振動少ない（フレーム形状＆クラック位置）_x000a_3.  PADレベルに差が生じたのはクラックが原因ではなく、フレームの変形によるもの。変形の原因として、経年劣化と以前の溶接補強により、他の部分と強度差が生じたことで歪が生まれたと考えられる_x000a__x000a_(中文)_x000a_1. BOS框架形狀J/C機構，採板寸法使用PAD來決定型式，框架本體較大且重，造成負荷增加。_x000a_2. 2Br.主要因以G6生產，TACT 5秒非常快，停止時震動大造成裂痕發生部造成負荷增加。_x000a_※1Br是G8.5、G7.5採板為主， TACT 6秒震動較小(框架形狀&amp;裂痕位置)_x000a_3.PAD因高度差產生裂痕原因無，主因是框架變成造成，經年劣化和之前有熔接補強過，判斷是和其它部位和產生強度差造成傾斜。"/>
    <s v="(日文)_x000a_1. クラックが入ってる箇所を溶接し、その上から2枚（内外）のフラットバーで補強を実施。前回発見したのは2014年10月冷修点検時で、2015年1月強化サポートを装着。_x000a_2.吸着PADのレベル調整実施し、水平を出す_x000a_※現状レベル調整代が無いので、ライナーを作成して調整実施予定_x000a__x000a_(中文)_x000a_1.裂痕的地方進行熔接，從這上面追加2枚(內外)扁鋼實施補強。前回發現2014年10月冷修點檢時，2015年1月加裝強化支撐架。_x000a_2.實施吸著PAD高度調整，調整水平。_x000a_※因現狀高度無法調整，預定利用墊片進行調整。"/>
    <s v="再発"/>
    <n v="0"/>
    <n v="0"/>
    <n v="0"/>
    <s v="要"/>
    <s v="要"/>
    <s v="要"/>
    <s v="要"/>
    <s v="要"/>
    <s v="-"/>
    <s v="-"/>
    <s v="(日文)_x000a_2. BDSフレーム傾き調査（設技点検）_x000a_　・ハンドレベル、C/V ロールレベル測定_x000a_　・メインアームとハンド連結部ベアリング破損有無_x000a_  ・メインアームとハンド連結部ベアリングのハウジング部分での隙間(ガタ)確認_x000a_→連結部に問題は無く、ハンドの傾きはフレームの変形によるものと判断連結部起因の場合は、メインアーム交換が必要とのこと_x000a_設技機械の見解 :_x000a_1.JF/KFのBDS フレーム面積が他窯より大きいため、G6を採板する時の振動が大きく、機構が経年劣化してきた_x000a_2. 2021年冷修の時、強化のフレームに交換するかを生技と相談する_x000a__x000a_(中文)_x000a_BDS Flame(框架)傾斜調查     (點檢、冷修時更換強化Frame)_x000a_    ・Hand水平、C/V Roller水平測定_x000a_    ・主臂和Hand連結部軸承有無損壞_x000a_    ・主臂和Hand連結部軸承外殼部分間隙(鬆動)確認_x000a_    →如果連結部沒問題，Hand傾斜是Flame變形造成，判斷起因是連結部的時候，主臂應該要交換_x000a__x000a_設技見解:_x000a_1.由於JF/KF BDS框架面積比其他窯爐大，因此G6採板時振動很大，機構隨著時間的推移而逐漸惡化。_x000a_2.跟設技商量在2021年冷修時，更換強化框架。"/>
    <s v="完了"/>
    <s v="完了"/>
    <s v="完了"/>
    <s v="完了"/>
    <s v="完了"/>
    <s v="-"/>
    <s v="-"/>
    <s v="CLOSE"/>
    <s v="CLOSE"/>
    <n v="1"/>
    <m/>
  </r>
  <r>
    <n v="1606"/>
    <x v="185"/>
    <x v="0"/>
    <x v="6"/>
    <s v="Y許仕明_x000a_C吳學典_x000a_E王文佑_x000a_J朱峰謀_x000a_K張崇慶"/>
    <x v="1"/>
    <x v="15"/>
    <x v="2"/>
    <s v="20190614YF　SMAP動作異常.xlsx"/>
    <s v="-"/>
    <s v="(日文)_x000a_6/14  11:20　R側SMAPのレベルがパスラインより20mm程度下がった状態で停止。耳折不良発生（別紙：図一）。このときR側のみ板幅4”板詰り中のため捨板（11:02～11:35）_x000a_11:25 設技機械呼び出し、確認及び調整実施。_x000a_11:35 板詰り解消後、#1耳折機で採板対応（TAS再流動処置）。SMAP シリンダー Y型コネクターネジ調整(別紙：図二）を実施し、生産再開。※フレーム、ベース共に変形無し、シリンダー、電磁弁動作も異常無し、再発も無し_x000a__x000a_(中文)_x000a_6/14 11:20 R側SMAP的水平基準線略低20mm程度而停止。_x000a_耳折不良發生(別紙:圖一)。這時候只有R側板幅4&quot;因為板堆疊造成捨板(11:02～11:35)_x000a_11:25  設技機械呼出，確認及實施調整。_x000a_11:35 板堆疊排除後，#1耳折機的採板對應(TAS在流動處置)。SMAP Cylinder Y型連接器螺絲調整(別紙:圖二)實施，生產再開。_x000a_※框架、基準共同變形無，Cylinder、電磁閥動作也無異常，再發也無。"/>
    <s v="(日文)_x000a_1.　SMAP上昇中に板詰りでSMAPが内側へ追従して、伸縮コンベアと接触したため根元のパワーロックが1～2mm程度回転した可能性あり。_x000a_2.　SMAP動作中にパターンやガラス片が引っ掛かった可能性あり。※上記原因は推測（監視カメラ映像は不鮮明により解析できない）_x000a__x000a_(中文)_x000a_1. SMAP上昇中板堆疊SMAP內側追隨，因和伸縮C/V接觸，原本的電鎖可能1-2mm左右轉動。_x000a_2. SMAP動作中對PATTERN基板片有牽引可能性。※上述原因推測(監視器影像不明顯無法解析)"/>
    <s v="(日文)_x000a_1 SMAPが上昇中に伸縮コンベアと接触しないようにインターロックを追加上昇が完了するまでの間は、追従させないように遅延ターマー設定_x000a_2 パワーロック4箇所の増し締め、点検_x000a_3 シリンダー作動の再点検点検確認_x000a_4 SMAPレベルの再点検_x000a_※　7月素地替え中に実施：インターロックについてはADT全窯展開計画_x000a__x000a_(中文)_x000a_1. SMAP上昇中，伸縮C/V避免動作的 Inter Lock機制追加。_x000a_2. SMAP各機構的增締、點檢。                                      _x000a_3. Cylinder作動再確認。_x000a_4. SMAP高度再點檢。_x000a_※7月素地切替工事時實施，關於Inter Lock全窯展開預定。"/>
    <m/>
    <n v="0"/>
    <n v="0"/>
    <n v="0"/>
    <s v="要"/>
    <s v="要"/>
    <s v="要"/>
    <s v="要"/>
    <s v="要"/>
    <s v="-"/>
    <s v="-"/>
    <s v="(日文)_x000a_インターロックについてはADT全窯展開計画_x000a__x000a_(中文)_x000a_SMAP上升過程中，伸縮C/V自動追隨避免動作的 InterLock的Soft改造橫展開預定。    (依賴設技-電氣)"/>
    <s v="完了"/>
    <s v="完了"/>
    <s v="完了"/>
    <s v="完了"/>
    <s v="完了"/>
    <s v="-"/>
    <s v="-"/>
    <s v="CLOSE"/>
    <s v="CLOSE"/>
    <n v="1"/>
    <s v="8/13議事錄:_x000a_YF窯Soft已導入待測，後續結果共有後全窯橫展開預定。"/>
  </r>
  <r>
    <n v="1607"/>
    <x v="186"/>
    <x v="1"/>
    <x v="8"/>
    <s v="Y許仕明_x000a_C吳學典_x000a_E王文佑_x000a_J朱峰謀_x000a_K張崇慶"/>
    <x v="3"/>
    <x v="20"/>
    <x v="1"/>
    <s v="20190628HF　本線ギロチン昇降機構ロールL側エンドストッパー破損.xlsx"/>
    <s v="-"/>
    <s v="(日文)_x000a_6/27　13:00頃   ギロチンL側下鉄ロール付近で基板割れが多発。_x000a_6/28　09:00頃   昨日から基板割れが継続し発生しており、　　　　　　　　　　 割れによるロールにカレット刺さりがないか、各ロールの点検を行った。_x000a_09:00頃　 若干L側の退避ロールレベルがR側と比べると下がってるように見えたため、設技にロールレベル調査を依頼した。_x000a_13:30頃 　設技と製造でレベル調査時に昇降機構ロールのエンドストッパー（パスライン）ボルト部のウレタンが破損しており、このことで5㎜程度ロールレベルが下がっていた事が分かった。_x000a_15:00頃　ギロチンホッパーにて手切りし、昇降機構ロールを上昇させ、5㎜のフラットバー取り付けた。_x000a_15:15頃　再度レベル測定実施し、L/R同等のレベルとなった。_x000a_15:30頃　本線板流し　　　_x000a_LOSS：0分　※ハクリ多発により不採板中_x000a__x000a_(中文)_x000a_6/27 13:00左右 guillotine的L側下鐵Rolller附近的基板破裂多發。_x000a_6/28 09:00左右 從昨日基板破裂持續有發生。點檢各Roller有無因破裂造成碎玻璃刺入。_x000a_09:00 左右 有看到若干L側的退避Roller高度跟R側比較有比較低，依賴設技進行Roller 水平調查。_x000a_13:30 左右 設計和製造水平調查時在昇降機構Roller的End Stopper(基準線)螺絲部的Urethane有發現破損，因此造成約5mm Roller高度下降。"/>
    <s v="(日文)_x000a_HF3冷修設置工事時には破損しておらず、_x000a_HF3立ち上げ試運転時のシリンダー圧力調整時に破損したと思われる。_x000a_品名：STOPPER BOLT SLUNA12-40 MISUMI　_x000a_　ウレタン付ストッパボルト　六角穴タイプ　頭部六角穴付 (SLUNA12-40)_x000a_　ウレタン部硬度：70_x000a__x000a_(中文)_x000a_HF3冷修設置工事時沒有破損。_x000a_應該是HF3立上試運轉時的Cylinder壓力調整時損壞的。_x000a_品名：STOPPER BOLT SLUNA12-40 MISUMI　_x000a_　附Urethane的止付螺栓　內六角穴型式　頂部是六角穴 (SLUNA12-40)_x000a_　Urethane部硬度：70"/>
    <s v="(日文)_x000a_暫定対策_x000a_　1、フラットバー5㎜を取り付けレベル調整実施（シャコ万にて取り付け）_x000a_　2、L側下降スピード調整実施_x000a_恒久対策_x000a_　新品と交換予定（材質変更の検討も行う）_x000a__x000a_(中文)_x000a_暫定對策_x000a_1. 安裝 5mm Flat Bar並調整高度 (增設C型萬立夾)_x000a_2. L側下降速度進行調整。_x000a__x000a_恆久對策_x000a_新品交換預定 (材質變更的檢討也一併進行)"/>
    <m/>
    <n v="0"/>
    <n v="0"/>
    <n v="0"/>
    <s v="要"/>
    <s v="要"/>
    <s v="要"/>
    <s v="要"/>
    <s v="要"/>
    <s v="-"/>
    <s v="-"/>
    <s v="(日文)_x000a_仕様型番確認、劣化状況確認（必要に応じて交換）_x000a__x000a_(中文)_x000a_Guillotine升降機構Roller的Stopper Blot(止動螺栓)規格確認，有無劣化(破損)確認 (必要時交換對應)    (設技-機械、製造點檢)"/>
    <s v="完了"/>
    <s v="完了"/>
    <s v="完了"/>
    <s v="完了"/>
    <s v="完了"/>
    <s v="-"/>
    <s v="-"/>
    <s v="CLOSE"/>
    <s v="CLOSE"/>
    <n v="1"/>
    <m/>
  </r>
  <r>
    <n v="1608"/>
    <x v="187"/>
    <x v="0"/>
    <x v="0"/>
    <s v="J朱峰謀_x000a_K張崇慶"/>
    <x v="3"/>
    <x v="38"/>
    <x v="2"/>
    <s v="20190727JFKF　水処理場 バッチ中和槽用塩酸ポンプ塩酸漏れ異常報告書.xlsx"/>
    <s v="-"/>
    <s v="(日文)_x000a_7/27 15:30KF三交代股長が水処理場パトロール時、塩酸タンク周辺に白い煙が発生し、酸性ガス測定器の警報が鳴っている状況を確認。塩酸漏れと判断しシャッターを開けて換気を実施。※配管径路：別紙1参照_x000a_16:00三交代股長は異常通報後、ゴーグル・耐酸手袋・防毒マスクを装着し、工水で塩酸タンク周りの配管及びポンプ周辺の塩酸洗い流しを開始。※酸性ガス濃度測定器の表示は18PPM（図1） ※タンク内塩酸32%、約7.5㎥_x000a_16:30 30分間工水で希釈を続け、酸性ガス白煙が収まったので漏れ箇所を調査。塩酸送りポンプ#Bのフランジパッキン部から白煙（図2）が出ていることを発見し、漏れ箇所と判断した。※ピット内に約500ml漏れたと推定_x000a_16:35 塩酸ポンプ#Bのバルブを閉めて、予備機#Aに切替え。設備の腐食を防止するため、漏れ周辺の洗浄・希釈を継続。_x000a_18:00 酸性ガス測定器の表示が3PPM（図3）に低下。pH試験紙で漏れ部周辺のpHが中性になったのを確認し希釈を終了。_x000a_18:30 #Bポンプ入口のバルブに&quot;操作禁止&quot;の表示を行い、処置を終了。　※人的被害、環境異常、機器損傷、生産阻害は無し_x000a_7/29 業者にてフランジ部を外して確認したところ、フランジ表面にへこみが有り、パッキンも変形が見られたため交換実施。※別紙2参照試運転時にポンプからも漏れが発生のため、整備品に交換実施。ポンプ漏れ原因、調査中_x000a__x000a_(中文)_x000a_7/27 KF三交代點檢發現鹽酸TANK周圍有白煙且酸氣檢知警報，判斷鹽酸液漏。_x000a_16:00經通報後著安全護具進行鹽酸TANK沖水稀釋，當時酸氣濃度8PPM。_x000a_　　　　　(TANK內鹽酸液濃度32%，液位約7.5m3)。_x000a_16:30稀釋30分後將鹽酸泵浦#A切替並關閉#B，隨即清洗設備周邊。_x000a_18:00酸氣檢知器濃度降至3PPM以下，PH試紙測試PH中性，確認稀釋完畢。_x000a_18:30現場標示操作禁止，人員勿靠近，處置完畢。_x000a_7/29業者進廠確認法蘭部有凹陷，墊片也變形遂進行更換。_x000a_※試運轉時發現泵浦有液漏，所以交換整備品。(泵浦液漏原因調查中。)"/>
    <s v="(日文)_x000a_○配管径路に塩酸槽戻り配管とバルブがあるが、バルブの閉塞で流量が低下したことで、ポンプ部に熱が溜まり配管フランジ部、パッキンに熱変形が生じたと推測。_x000a_　※7/24に別件でポンプを交換したが、その際に異物が流れた可能性がある。また、パッキンの交換もしていなかった。_x000a_○塩酸槽戻り量の計測がされていなかった。_x000a_　・日常パトロールに項目がなく、適切な管理がされていなかった。_x000a_○担当者の設備知識が不足しており、戻りバルブの閉塞に気付かなかった。_x000a__x000a_(中文)_x000a_○因先前對策Timeover異常，有將閥門做調整，所以推測由於閥關小而導致流量下降，因此在泵部蓄熱，法蘭部和墊片發生熱變形。_x000a_※7月24日，泵因其他問題進行了更換，當時可能有異物流入。另外，墊片也沒有更換。_x000a_○鹽酸槽回流量沒有測量。_x000a_　・未列入日常點檢項目，未做適當的管理。_x000a_○擔當者的設備知識不足，未去注意回流閥的閉塞。"/>
    <s v="(日文)_x000a_○塩酸槽戻り量が分かる圧力計or流量計を設置し、管理基準を定める。_x000a_○ポンプ周辺の配管温度を計測・モニタリングできる機能追加を検討する。_x000a_○ポンプ交換作業標準書作成し、交換後確認チェックリストを作成して管理する。_x000a_○パトロール内容の見直しを行なう。戻り量を標準化し、管理基準をパトロール表に入れる。_x000a_○担当者への水処理場設備の教育を実施し、理解度を深める。_x000a__x000a_(中文)_x000a_○安裝壓力表或流量計以顯示鹽酸罐的回水量並建立管理標準。_x000a_○檢討添加一個可以測量和監視泵周圍管路溫度的功能。_x000a_○泵更換工作標準作成，並在更換後建立確認表進行管理。_x000a_○檢視點檢表內容。 回流量標準化，並將管理基準列入到點檢表中。_x000a_○對擔當者進行水處理廠設備教育，以加深了解。"/>
    <s v="初回"/>
    <n v="0"/>
    <n v="0"/>
    <n v="0"/>
    <s v="-"/>
    <s v="-"/>
    <s v="-"/>
    <s v="要"/>
    <s v="要"/>
    <s v="情報"/>
    <s v="-"/>
    <s v="(日文)_x000a_4課においてはJF水処理場とは設備が異なるため、横展開不要となっていますが、_x000a_点検頻度、確認方法、ppm上昇時の警報、発報など対策の余地がある場合は、4課内で作業標準書、点検日誌などの更新をお願いします。_x000a__x000a_(中文)_x000a_4課與JF水處理場的設備相異, 所以不需要横展開;_x000a_但是針對 點檢頻度、確認方法、ppm上昇時的警報、發報等部分, 如果還有對策空間的話, 還請4課更新內部作業標準書及點檢日誌等內容。"/>
    <s v="-"/>
    <s v="-"/>
    <s v="-"/>
    <s v="完了"/>
    <s v="完了"/>
    <s v="-"/>
    <s v="-"/>
    <s v="CLOSE"/>
    <s v="CLOSE"/>
    <n v="1"/>
    <m/>
  </r>
  <r>
    <n v="1609"/>
    <x v="188"/>
    <x v="1"/>
    <x v="13"/>
    <s v="Y許仕明_x000a_C吳學典_x000a_E王文佑_x000a_J朱峰謀_x000a_K張崇慶_x000a_T陳振遠"/>
    <x v="3"/>
    <x v="20"/>
    <x v="1"/>
    <s v="IF　本線 ゲートホッパー最下流（終点）ロール脱落異常"/>
    <s v="-"/>
    <s v="(日文)_x000a_8:38 本線横折起因による縦割れが発生。ゲートを開閉でC/V部のカレットを落とす動作をした時、終点R側のロールがゲートフレームベースから脱落。_x000a_08 : 40  再度縦割れが発生し、ホッパーを開き処理している最中に最下流ロールのR側がゲートホッパーシュート内に脱落。08 : 45　ギロチン開始_x000a_12 : 20  脱落ロールをホッパーシュート内から引上げ、新規予備ロールへ交換_x000a__x000a_(中文)_x000a_"/>
    <s v="(日文)_x000a_G11生産で板捨てが多く、ゲートC/Vの開閉回数が増え、ピローブロックとC/Vフレームを固定するボルト（R側最下流ロール）緩んだ推定。（振動も大きい） ※ ゲートホッパーの平均開閉回数_x000a_G11拡幅前（NET180）には平均4回/日程度(品質異常発生時は除く)  _x000a_G11拡幅後（NET205）116回/日（MAX354回/日）約30倍程度増加。_x000a__x000a_(中文)_x000a_"/>
    <s v="(日文)_x000a_暫定対策_x000a_　・新規予備品ロールと交換(UCPA208ピローブロックユニットの交換も含む)_x000a_　・ボルトが緩んでも落ちない様にストッパーを設置(仮対策)→写真1参照_x000a_　・ゲートC/Vの開閉速度を調整(振動対応=油圧調整)  _x000a_恒久対策_x000a_　・油圧ポンプのインバーター化を導入(振動軽減)  _x000a_　・ピローブロックの固定ボルト緩み防止用のノルトロックワッシャーを取り付け_x000a_　・ 安全カバーの改造を行い又は点検方法を検討  _x000a_   　　安全カバーの改造(アクリルカバーの付いてない窯は改造する) _x000a_   　　点検方法 : アイマークを通じてBolt緩み痕跡を点検する。_x000a__x000a_(中文)_x000a__x000a_"/>
    <s v="初回"/>
    <n v="0"/>
    <n v="265"/>
    <n v="8632"/>
    <s v="要"/>
    <s v="要"/>
    <s v="要"/>
    <s v="要"/>
    <s v="要"/>
    <s v="-"/>
    <s v="-"/>
    <s v="(日文)_x000a_ピローブロックとC/Vフレームを固定するボルト（R側最下流ロール）の確認。_x000a_G11採板予定のJF、KFはAFKの対応策内容の横展開を使用に織り込むか検討が必要_x000a__x000a_1.半年１回の定期点検→点検させやすいために、UCPA208 L3軸受のカバーを可視化にしてください。_x000a_2.UCPA208 L3軸受(鋳鉄)をUCPA208 L3 H5軸受(鉄製)へ変更予定→今は購入中。入荷後、交換してください。_x000a_3.ノルトロックワッシャー有無及び増し締めの確認→ノルトロックワッシャー有.Boltが緩んでないことを確認した。_x000a_4.Bolt溶接対策→不要_x000a__x000a_(中文)_x000a_1.定期點檢半年一次→因應點檢簡單,請將UCPA208 L3軸承位置COVER進行可視化_x000a_2.預定UCPA208 L3軸承(鑄鐵)變更UCPA208 L3 H5軸承(鐵製)→目前請購中,入廠後請進行更換_x000a_3.防鬆墊片有無確認及鎖緊確認濟→墊片有.Bolt無鬆脫,結案_x000a_4.Bolt熔接對策→不要"/>
    <s v="完了"/>
    <s v="完了"/>
    <s v="完了"/>
    <s v="完了"/>
    <s v="完了"/>
    <s v="-"/>
    <s v="-"/>
    <s v="CLOSE"/>
    <s v="CLOSE"/>
    <n v="1"/>
    <m/>
  </r>
  <r>
    <n v="1610"/>
    <x v="189"/>
    <x v="1"/>
    <x v="5"/>
    <s v="T陳振遠"/>
    <x v="1"/>
    <x v="39"/>
    <x v="1"/>
    <s v="OFF#4 X軸切機#2H'Dエンコーダーケーブル損傷異常"/>
    <s v="-"/>
    <s v="(日文)_x000a_23:50 X切機ヘッド#2でサーボ異常のアラーム発生、リセットしてもできなかった為電気3交代呼び出し。_x000a_電気Tにてエンコーダーケーブル / コネクター部を目視で点検したが異常はなかった為、リセットしてライン稼働したが同様なアラームが発生。電源を数回リセットして投入したが解決できず、製造の要請で使用頻度の低いX切機の信号をOFFして生産テストを行ったが、できなかった。エンコーダーケーブル(MR-J3JCBL03M-A2-L) 取り換え及び原点作業後テストを行ったが、同様な現象発生。サーボモータ (HF-KP053B B級) 取り換え及び原点作業後テストしたが、同様な現象発生。 D/Tが到着してサ－ボアンプ を取り換え(MR-J3-10B) ましたが、また同様なアラーム発生。ケーブルベア内部を確認したらケーブルの被覆及び芯線の一部が損傷されていた為、ケーブルのテーピング及びケーブルの固定実施。_x000a__x000a_(中文)_x000a_"/>
    <s v="(日文)_x000a_1. エンコーダーケーブルの被覆損傷により、サーボ異常が発生した。ケーブルベア両端のケーブルの固定状態不良。(今回初めて発生)* 運転中、ケーブルベア内の固定がされていないケーブルが下敷きになり、クロスバーと干渉してケーブルの被覆損傷が発生したと推定。_x000a_-&gt; 発見した時、ケーブルベアの中で一番下部にあった為、他のケーブルに押された状態。_x000a_2. ケーブルベア内のケーブル取り換えは整備時間及び作業人員が多めに必要な為、3交代では点検順位が低かった為、ロスが長引いた。(電気3交代の2名がHOT,COLD,TAS対応)_x000a__x000a_(中文)_x000a_"/>
    <s v="(日文)_x000a_1-1. 臨時対策としてケーブル損傷部分を臨時テーピング及び該当ケーブルの固定を実施。1-2. 次回の定修工事または臨時保全時、エンコーダーケーブル取り換え及びケーブルベア内のケーブルを全数点検及びケーブルの固定実施。2. 保全の利便性の為、中間Boxを増設してエンコーダーケーブルトラブル発生時短時間で交換できるようにする。_x000a__x000a_(中文)_x000a_"/>
    <s v="初回"/>
    <n v="438"/>
    <n v="0"/>
    <n v="3163"/>
    <s v="-"/>
    <s v="-"/>
    <s v="-"/>
    <s v="-"/>
    <s v="-"/>
    <s v="要"/>
    <s v="要"/>
    <s v="(日文)_x000a_定期点検継続_x000a__x000a_(中文)_x000a_"/>
    <s v="-"/>
    <s v="-"/>
    <s v="-"/>
    <s v="-"/>
    <s v="-"/>
    <s v="完了"/>
    <s v="完了"/>
    <s v="CLOSE"/>
    <s v="CLOSE"/>
    <n v="1"/>
    <m/>
  </r>
  <r>
    <n v="1611"/>
    <x v="190"/>
    <x v="1"/>
    <x v="5"/>
    <s v="Y許仕明_x000a_C吳學典_x000a_E王文佑_x000a_J朱峰謀_x000a_K張崇慶_x000a_T陳振遠"/>
    <x v="1"/>
    <x v="39"/>
    <x v="1"/>
    <s v="OFF#4 X軸切機#1H'Dエンコーダーケーブル損傷異常"/>
    <s v="-"/>
    <s v="(日文)_x000a_1) 8:40 X切機#1H'D　アップダウンのサーボエラーが発生して電気3交代呼び出し_x000a_サーボアンプ (アラームコード:20)発生、電源リセット及びケーブルベアー点検して問題ないと判断し稼動したが、同一現象発生。_x000a_2) 9:15 ケーブルベアー 再点検及び設備D/T呼び出し_x000a_ (8/5日、同一現象が発生した履歴があった為、スペアケーブル準備及び原点の位置確認)  _x000a_3) 12:10 エンコーダーケーブル交換及び原点作業後、空回転してみたが、正常に稼動。_x000a_4) 交換したエンコーダーケーブルを確認した結果、被覆損傷が確認された。_x000a_5) 12:10 OFF#4 正常稼動実施。_x000a__x000a_(中文)_x000a_"/>
    <s v="(日文)_x000a_1. エンコーダーケーブルの被覆損傷によるサーボ異常_x000a_* 8/5日に発生したX軸#2H'D ケーブルトラブルと同じ原因であると推定。_x000a_2. 8/24日 X軸#2H'Dのケーブル損傷対策として両端のケーブルを固定したが、_x000a_既に固定する前に発生した損傷部を見つけることが出来ずケーブルは交換していなっかた。_x000a__x000a_(中文)_x000a_"/>
    <s v="(日文)_x000a_1. ケーブル両端が固定される前に使用したケーブルをすべて交換。_x000a_ X、Y切機のエンコーダーケーブルすべてを順次交換実施。_x000a_1-2. 保全の利便性の為、中間Boxを増設してエンコーダーケーブルのトラブルが _x000a_* 8/5日の対策含めて実施。_x000a__x000a_(中文)_x000a_"/>
    <s v="初回"/>
    <n v="0"/>
    <n v="0"/>
    <n v="0"/>
    <s v="-"/>
    <s v="-"/>
    <s v="-"/>
    <s v="-"/>
    <s v="-"/>
    <s v="要"/>
    <s v="要"/>
    <s v="(日文)_x000a_定期点検継続_x000a__x000a_(中文)_x000a_"/>
    <s v="-"/>
    <s v="-"/>
    <s v="-"/>
    <s v="-"/>
    <s v="-"/>
    <s v="完了"/>
    <s v="完了"/>
    <s v="CLOSE"/>
    <s v="CLOSE"/>
    <n v="1"/>
    <m/>
  </r>
  <r>
    <n v="1612"/>
    <x v="191"/>
    <x v="0"/>
    <x v="6"/>
    <s v="推進課"/>
    <x v="0"/>
    <x v="0"/>
    <x v="0"/>
    <s v="YF TOM3　識別PC2フリーズ異常"/>
    <s v="-"/>
    <s v="(日文)_x000a_02:10 YF窯識別PC異常が発生、現場作業者は識別PC及びHOST PCを再起動しても、復帰できなかった。推進課に連絡、電話で作業を指示したが、異常のままだった。推進課は入場して、現場で識別PCのメモリ不足による異常だと確認した。メモリを交換した_x000a__x000a_(中文)_x000a_"/>
    <s v="(日文)_x000a_1. 識別PCはメモリ不足というメッセージがあった。識別PCのメモリ容量は12GBが必要だが、異常時に8GBしかなかった。本来はPCに4GB * 3本 =12GBだが、メモリ３本の中に1本が故障したと推測。新品を交換してから復帰。2. ソフト制限でメモリは12GB以下の場合、起動できないと確認した。3. 9/9にメモリに対してオフラインテストをして異常画面が出たため、メモリ故障だと判断した。_x000a__x000a_(中文)_x000a__x000a_"/>
    <s v="(日文)_x000a_1. メモリ交換。_x000a_2. HOST Softを再起動、正常に欠点が検出できないかを確認_x000a_(中文)_x000a_"/>
    <s v="初回"/>
    <n v="13"/>
    <n v="309.37"/>
    <n v="0"/>
    <s v="要"/>
    <s v="要"/>
    <s v="要"/>
    <s v="要"/>
    <s v="要"/>
    <s v="-"/>
    <s v="-"/>
    <s v="(日文)_x000a_不具合発生時はメモリの交換。予備品管理_x000a__x000a_(中文)_x000a_"/>
    <s v="-"/>
    <s v="-"/>
    <s v="-"/>
    <s v="-"/>
    <s v="-"/>
    <s v="-"/>
    <s v="-"/>
    <s v="CLOSE"/>
    <s v="CLOSE"/>
    <n v="0"/>
    <m/>
  </r>
  <r>
    <n v="1613"/>
    <x v="192"/>
    <x v="1"/>
    <x v="13"/>
    <s v="Y許仕明_x000a_C吳學典_x000a_E王文佑_x000a_J朱峰謀_x000a_K張崇慶_x000a_T陳振遠"/>
    <x v="1"/>
    <x v="12"/>
    <x v="1"/>
    <s v="IF 1Br洗浄機最終エアーナイフCV過負荷停止"/>
    <s v="-"/>
    <s v="(日文)_x000a_1Br洗浄機エアーナイフC/V過負荷で洗浄ラインが停止（アラームリセットできず）_x000a_設技電気にてC/VサーボAmp電源を強制リセット後、C/V運転開始_x000a_サーボモータの発熱状態および負荷率確認後製造にBr切り替えを要請　(実負荷率: 113~120%、Peak値: 138%、定格 : 2.9A 実測 : 2.7~8A )_x000a_サーボモータ側に冷却用のエアーホースの増設作業を実施、設技にてAmp交換も再発_x000a_設技電気昼勤作業者がサーボモータの交換作業を実施(実部下率: 110%、 Peak: 130%、定格 : 2.9A実測 : 2.5A )_x000a_設技昼勤機械にてサーボモータカップリングばらし後、無負荷テスト実施(実負荷率 : 25%で良好)  _x000a_L側ラインシャフトギアが ベアリングハウジング部との干渉で摩耗。ギア干渉部の異物（屑）除去_x000a_翌日、2Brに切り替え、最終エアーナイフ区間の駆動部点検およびギア・ベアリング・ブッシュを交換_x000a_運転状態確認後、1Br切り替えG11生産開始　_x000a_G11生産Loss :2Br生産 427分Total : 433分 →通常歩留まり90%適用時約858枚生産できなかった。2BrG7.5生産のため。　Net205inch=G7.5+捨てコブ生産 エッジロス: 2,027m2_x000a__x000a_(中文)_x000a_"/>
    <s v="(日文)_x000a_通常、シャフトとギアはセットボルトで固定されているため、ギア自体は動かないが、_x000a_シャフト全体に多少の遊びがある。この遊び分が上流・下流側に動くことで、_x000a_ベアリングブッシュの摩耗により内/外輪がずれてしまい、ラインシャフトのギアと_x000a_ベアリングハウジング部が干渉し摩耗したため、ベアリングハウジングとギアの間に屑が詰まって瞬間的に負荷率が上昇したと推定(写真1参照)_x000a_※ ベアリングブッシュの摩耗は長期使用によるものだと推定する。_x000a__x000a_(中文)_x000a_"/>
    <s v="(日文)_x000a_暫定対策_x000a_　・駆動サーボモータ側に冷却用のエアーホースを増設（発熱予防）_x000a_　・ラインシャフトギア干渉部の異物除去_x000a_恒久対策_x000a_・駆動部の定期点検実施および定期交換（ギア・ベアリング・ブッシュ）_x000a_・サーボモータおよびアンプの容量アップ交換(0.4kw →0.75Kw)検討_x000a_※TAS（GUT）やHF　ON-TASでは0.75kwのため_x000a__x000a_(中文)_x000a_"/>
    <s v="初回"/>
    <n v="0"/>
    <n v="0"/>
    <n v="2027"/>
    <s v="要"/>
    <s v="要"/>
    <s v="要"/>
    <s v="要"/>
    <s v="要"/>
    <s v="要"/>
    <s v="要"/>
    <s v="(日文)_x000a_ON-TAS、OFF-TAS、OFF切、収率検査用の簡易洗浄機の樹脂系ベアリングはまた定修工事にて回転不良など不具合ある場合は設技にて定期交換を実施しているため、日常点検で早期発見により交換を要請する_x000a__x000a_(中文)_x000a_"/>
    <s v="完了"/>
    <s v="完了"/>
    <s v="完了"/>
    <s v="完了"/>
    <s v="完了"/>
    <s v="完了"/>
    <s v="完了"/>
    <s v="CLOSE"/>
    <s v="CLOSE"/>
    <n v="1"/>
    <m/>
  </r>
  <r>
    <n v="1614"/>
    <x v="193"/>
    <x v="1"/>
    <x v="8"/>
    <s v="Y許仕明_x000a_C吳學典_x000a_E王文佑_x000a_J朱峰謀_x000a_K張崇慶_x000a_T陳振遠"/>
    <x v="3"/>
    <x v="20"/>
    <x v="1"/>
    <s v="HF COLD 2Br ホッパーC/V跳ね上げ支点ロール折損"/>
    <s v="20190914HF関連　ADT 包裝Br  HO CV跳上支點ROLL點檢資料"/>
    <s v="(日文)_x000a_05 : 00  3交代作業者が2Brホッパーの折損を確認した。監視ビデオで4:45に折損_x000a_05：22　設技3交代が現場の状態確認後、設技昼勤を呼び出し。_x000a_06：05　設技にて折損ロール抜き出し予備品ロールの設置準備を開始_x000a_08：00　新規ロール設置_x000a__x000a_(中文)_x000a_"/>
    <s v="(日文)_x000a_跳ね上げホッパーゲートの上げ動作時に発生する衝撃により、応力集中が発生しロールシャフトのラウンド部（R加工部）に、長期的に加えて応力集中による疲労破壊でシャフトが折損したと推定。_x000a_折損したシャフトのラウンド部（R加工部）値は R1で設計値(R5)より小さいため、大きい応力が集中したと思われる。※HF建設当初品（交換履歴なし）_x000a__x000a_(中文)_x000a_"/>
    <s v="(日文)_x000a_暫定対策：Br ホッパー駆動ロールの交換およびUCPベアリングの交換_x000a_恒久対策：R5加工品へ交換_x000a__x000a_(中文)_x000a_"/>
    <s v="初回"/>
    <n v="0"/>
    <n v="0"/>
    <n v="0"/>
    <s v="要"/>
    <s v="要"/>
    <s v="要"/>
    <s v="要"/>
    <s v="要"/>
    <s v="-"/>
    <s v="-"/>
    <s v="(日文)_x000a_ADT各BrのR加工について設技で調査終了（別紙の関連資料参照：link）。定期点検としては1回/年程度のカラーチェックを設技に要請する。なおカラーチェックはディスプレイ方針として使用の定義がありますので、申請書提出、完全な養生、製造の多違いが必須条件です。また養生方法に不備がある場合は製造は作業を中断させて養生方法の強化を依頼してください。_x000a__x000a_(中文)_x000a_"/>
    <s v="完了"/>
    <s v="完了"/>
    <s v="完了"/>
    <s v="完了"/>
    <s v="完了"/>
    <s v="-"/>
    <s v="-"/>
    <s v="CLOSE"/>
    <s v="CLOSE"/>
    <n v="1"/>
    <m/>
  </r>
  <r>
    <n v="1615"/>
    <x v="194"/>
    <x v="1"/>
    <x v="11"/>
    <s v="Y許仕明_x000a_C吳學典_x000a_E王文佑_x000a_J朱峰謀_x000a_K張崇慶_x000a_T陳振遠"/>
    <x v="1"/>
    <x v="0"/>
    <x v="1"/>
    <s v="20191015FF　TOM3歪・拡散照明照度低下異常【最終版】"/>
    <s v="-"/>
    <s v="於19/10/15 工事日定期測定各TOM3照明的照度時, 確認到歪・擴散有一部分的照度偏低、後續用TOM3光學調整Soft確認波形時發現歪T-23～T-27的波形和擴散K-17、K-28、K-40附近有出現異常。【參照1、參照2】_x000a_臨時對應進行SubVol値的調整作業但完全沒有反應、推測是LED電子元件斷裂所致。_x000a_後續確認欠點的檢出分布之後認為對感度不會有影響、所以決定在次回工事日調查造成低下的原因。　_x000a_檢出分布：參照『検出分布』_x000a_"/>
    <s v="１）照度低下的原因_x000a_　照明電源不良造成一部分照度低下。_x000a_照明電源的冷却FAN動作異常、（通電啟動之後一下子就會停掉・或是無法啟動）在長期使用下電源内部的電流制御基板 (對應到照度嚴重低下的部位的那塊基板)及旁邊的基板都有發熱變色或是銲錫融解的狀況。_x000a_　※冷却FAN使用的是非正規的FAN。（以前AFK的交換品）_x000a_２）發現過晚_x000a_　波形雖有保存下來、但是並沒有去確認。_x000a_　未理解到確認波形的重要性。"/>
    <s v="１）照明電源更換預備機_x000a_2）管理面_x000a_　落實波形確認及教育_x000a_　每次定修工事日落實全數Camera波形確認。_x000a_　（保存Shading OFF及ON時的畫像）　_x000a_  確認波形的重要性相關教育"/>
    <s v="初回"/>
    <n v="0"/>
    <n v="0"/>
    <n v="0"/>
    <s v="要"/>
    <s v="要"/>
    <s v="要"/>
    <s v="要"/>
    <s v="要"/>
    <s v="-"/>
    <s v="-"/>
    <s v="(日文)_x000a__x000a__x000a_(中文)_x000a_"/>
    <s v="完了"/>
    <s v="完了"/>
    <s v="完了"/>
    <s v="完了"/>
    <s v="完了"/>
    <s v="-"/>
    <s v="-"/>
    <s v="CLOSE"/>
    <s v="CLOSE"/>
    <n v="1"/>
    <m/>
  </r>
  <r>
    <n v="1616"/>
    <x v="195"/>
    <x v="1"/>
    <x v="5"/>
    <s v="Y許仕明_x000a_C吳學典_x000a_E王文佑_x000a_J朱峰謀_x000a_K張崇慶_x000a_T陳振遠"/>
    <x v="3"/>
    <x v="40"/>
    <x v="1"/>
    <s v="20191024GUT 水処理場塩酸漏れ（中和槽バックプレッシャーバルブ破損）異常報告"/>
    <s v="環境事故報告書"/>
    <s v="(日文)_x000a_ 1) 2019年10月24日05時18分頃、水処理場から火災警報発生。_x000a_DFメーター室 -&gt; Uty 3交代 -&gt; GUT 3交代主任 -&gt; GUT非常連絡網稼働_x000a_2) 06:40にD/T整備班現場同着後、設備状態確認_x000a_ 水処理場内、中和タンク前の塩酸供給バルブの破損を確認_x000a_1次措置 : 漏れバルブの塩酸供給遮断及び関連システムの停止_x000a_3) 07:00 GUT 前洗浄のライン停止_x000a_ライン停止ロス発生。(TAS #3 360分、OFF切 #2 269分、#4 266分)_x000a_塩酸ガスの場内への流入リスクに対し、作業者の安全確保及び水処理場の2次トラブル発生を予防_x000a__x000a_(中文)_x000a_"/>
    <s v="(日文)_x000a_1) 中和タンクの塩酸供給バックプレッシャーバルブ破損の推定原因_x000a_ダイアフラムの硬化によりHCLが漏れ定量ポンプの吐出圧力で_x000a_バックプレッシャーバルブのボルトが緩みHCLバルブ内から塩酸が漏れ_x000a_バルブを固定しているボルトを破損したと推定される。_x000a_2) 塩酸漏れ発生時、すぐ確認ができなかった原因_x000a_塩酸液漏れを検知するセンサーが、当該場所に設置されていない。_x000a_(漏液感知器3ヵ所 : HCl/NaOH タンク周辺)_x000a__x000a_(中文)_x000a_"/>
    <s v="(日文)_x000a_1)保全方法の変更_x000a_バルブの結束力強化(漏れ防止の措置を強化)_x000a_寿命管理(バルブ &amp; Pump : 10年) 及び交換実施。_x000a_HCl関連の部品 : 12月末、NaOH部品 : 2020年1月_x000a_薬品漏れに関する機器の点検_x000a_2) 漏れ感知プロセスの強化_x000a_漏れのリスクがあるエリアにセンサー設置_x000a_GUTの水処理場点検強化 : パトロール 1回/8hr -&gt; 2回/8hr_x000a_CCTVにて水処理場の状態を点検(3交代のCPU室)_x000a__x000a_(中文)_x000a_"/>
    <s v="初回"/>
    <n v="895"/>
    <n v="0"/>
    <n v="12114"/>
    <s v="-"/>
    <s v="-"/>
    <s v="-"/>
    <s v="要"/>
    <s v="要"/>
    <s v="要"/>
    <s v="要"/>
    <s v="(日文)_x000a_OFF-TASとON-TASの構造が異なるが戻り圧力のバランスを日常のオペレーションで調整できないような改造が必要。またバルブ等にも寿命管理がありますので、定期交換が必要。液漏れが発生したときの緊急連絡網の再確認、異常時に警報が発報されるかについてはセンサーの感度確認を行ってください。非常事態発生の際は、慌てることなく、防護服、防毒マスクを着実に装着し、現場急行は1人で確認し、トランシーバーなどで連絡ができる体制を整えたるなど、2次災害の防止に努めること。_x000a__x000a_(中文)_x000a_"/>
    <s v="-"/>
    <s v="-"/>
    <s v="-"/>
    <s v="完了"/>
    <s v="完了"/>
    <s v="完了"/>
    <s v="完了"/>
    <s v="CLOSE"/>
    <s v="CLOSE"/>
    <n v="1"/>
    <m/>
  </r>
  <r>
    <n v="1617"/>
    <x v="196"/>
    <x v="0"/>
    <x v="0"/>
    <s v="Y許仕明_x000a_C吳學典_x000a_E王文佑_x000a_J朱峰謀_x000a_K張崇慶_x000a_T陳振遠"/>
    <x v="3"/>
    <x v="38"/>
    <x v="2"/>
    <s v="JF水処理場3B4T H1塔 樹脂漏れ"/>
    <s v="-"/>
    <s v="(日文)_x000a_18:02 JF水処理の異常警報が出て現場確認すると、3B4T A系の脱炭酸塔の低レベル警報(写真1)でA系3B4T採水停止した。_x000a_現場を確認しH1塔 A系から大量の液体と樹脂がバルブから漏れたこと(写真3、5)を発見した。リトマス紙で測定したPH值は中性(写真4)。_x000a_直ちに3B4T B系採水に切り替え、上長と公用電気に連絡した。_x000a_公用電気と業者(栗田)来場し、壊れたバルブの交換と新しい樹脂を補充した。通水、薬剤試験で漏れが無いことを確認し、(図6)、製造で3B4T A系の倍量再生で樹脂を洗浄し、11/20 1:00　3B4T A系通常採水に戻した。_x000a__x000a_(中文)_x000a_"/>
    <s v="(日文)_x000a_1.該当バルブは2010/6から使用開始。_x000a_バルブの腐食で穴が開き、漏れていた(図7)。_x000a_※バルブ材質　外側：アルミ合金、内側：EDPM_x000a__x000a_詳細原因を確認するために、この異常バルブを元メーカーに送って_x000a_分析する。12/E_x000a__x000a_(中文)_x000a_"/>
    <s v="(日文)_x000a_1.壊れたバルブを交換し、新しい樹脂を補充。(11/20済)_x000a_2.B系の同じ位置の気圧バルブの表面も腐食があり、交換予定。(11/28済)_x000a_3.3B4Tその他のバルブをすべて点検実施、表面が腐食があれば、交換計画に入れる。12/E_x000a__x000a_(中文)_x000a_"/>
    <s v="初回"/>
    <n v="0"/>
    <n v="0"/>
    <n v="0"/>
    <s v="-"/>
    <s v="-"/>
    <s v="-"/>
    <s v="要"/>
    <s v="要"/>
    <s v="要"/>
    <s v="要"/>
    <s v="(日文)_x000a_バルブ腐食の原因についてはメーカの見解待ち。腐食を発見した際は早期交換を要請する。使用年数が10年を超えるようなものは予算化を実施し、冷修や樹脂交換等の大規模な工事日を利用して交換の計画を行うこと。_x000a__x000a_(中文)_x000a_"/>
    <s v="-"/>
    <s v="-"/>
    <s v="-"/>
    <s v="完了"/>
    <s v="完了"/>
    <s v="完了"/>
    <s v="完了"/>
    <s v="CLOSE"/>
    <s v="CLOSE"/>
    <n v="1"/>
    <m/>
  </r>
  <r>
    <n v="1618"/>
    <x v="197"/>
    <x v="0"/>
    <x v="0"/>
    <s v="Y許仕明_x000a_C吳學典_x000a_E王文佑_x000a_J朱峰謀_x000a_K張崇慶_x000a_T陳振遠"/>
    <x v="4"/>
    <x v="24"/>
    <x v="2"/>
    <s v="20191120KF　洗浄機純水エアーナイフ腐食"/>
    <s v="20191120KF　洗浄機純水エアーナイフ腐食（純水エアナイフPVC化とチタンアングル）"/>
    <s v="(日文)_x000a_11/20定修工事でA/K№1（上）の腐食を発見。_x000a_№3（下）A/Kと差し替え_x000a__x000a_(中文)_x000a_"/>
    <s v="(日文)_x000a__x000a__x000a_(中文)_x000a_"/>
    <s v="(日文)_x000a__x000a__x000a_(中文)_x000a_"/>
    <s v="初回"/>
    <n v="0"/>
    <n v="0"/>
    <n v="0"/>
    <s v="-"/>
    <s v="-"/>
    <s v="-"/>
    <s v="要"/>
    <s v="要"/>
    <s v="要"/>
    <s v="要"/>
    <s v="(日文)_x000a_OFF-TASでは発生していないため、原因不明。引き続き3課は調査をお願いします。また予備品の管理、発注などの対応は速やかに行ってください。_x000a_JF、KFのエアナイフが腐食されている問題を踏まえてAFK（IF窯ON-TAS）に展開中のPVC化および湾曲防止用のチタンプレートを追加した仕様のエアナイフを導入する_x000a__x000a__x000a_(中文)_x000a_"/>
    <s v="-"/>
    <s v="-"/>
    <s v="-"/>
    <s v="完了"/>
    <s v="完了"/>
    <s v="完了"/>
    <s v="完了"/>
    <s v="CLOSE"/>
    <s v="CLOSE"/>
    <n v="1"/>
    <m/>
  </r>
  <r>
    <n v="1619"/>
    <x v="198"/>
    <x v="0"/>
    <x v="12"/>
    <s v="Y許仕明_x000a_C吳學典_x000a_E王文佑_x000a_J朱峰謀_x000a_K張崇慶_x000a_T陳振遠"/>
    <x v="4"/>
    <x v="8"/>
    <x v="0"/>
    <s v="TAS5採板ロボットとPL衝突（誤操作）異常"/>
    <s v="-"/>
    <s v="（日文）_x000a_JCのため作業者2名（A、B）で、T/T3に積載されたNG品を手動操作で払い出し、ラッシングベルトと前蓋をセットした。その後、作業者は次航海の段取り作業に移った。_x000a_作業者AはNG品PLの払い出し準備としてT/T1（T/T3の真反対）のT/P前で待機したが、作業者B（T/P操作者）が到着する前に、見よう見まねでT/Pの旋回ボタンを誤って押してしまった。作業者BはT/T旋回の異常を発見しT/Tに駆け寄り、T/Pの「自動停止」ボタンを押した（2つ目の誤操作）が、PL測定のための物差し君動作によりロボットハンドが前蓋に突き刺さった。_x000a__x000a_(中文)_x000a_"/>
    <s v="(日文)_x000a_１．作業者AはT/Pの教育を受けていないにも関わらず、見よう見まねで勝手に操作した。_x000a_２．設備周辺に複数ある非常停止ボタンで、設備が停止することを知らなかった。_x000a_３．作業標準書には、T/Pの操作を誤ったときの対処方法の記載がなかった。_x000a_４．容易に旋回してしまわないような制御になっていなかった。_x000a__x000a_(中文)_x000a_"/>
    <s v="(日文)_x000a_１．T/Pの誤操作による影響の重大さを、作業者全員に再周知、教育（～12/6完了）_x000a_２．非常停止ボタンの使用（キノコボタン部品でOJT）作業者全員に教育（～12/18完了）_x000a_３．非常停止操作など対処方法を作業標準書に追記（12月末まで）_x000a_４．払い出し（PL傾斜状態）から採板側へ容易に操作できないように、選択方式_x000a_　「旋回する、旋回しない」及び長押しによるインターロックを追加する（12月末）_x000a__x000a_(中文)_x000a_"/>
    <s v="初回"/>
    <n v="31"/>
    <n v="572"/>
    <n v="332.5"/>
    <s v="-"/>
    <s v="-"/>
    <s v="-"/>
    <s v="-"/>
    <s v="-"/>
    <s v="要"/>
    <s v="要"/>
    <s v="(日文)_x000a_T/P操作教育、非常停止ボタン操作方法教育を全員対象に再教育をお願いします。T/Tの誤操作による_x000a_設備異常を回避するために、旋回する、旋回しないの選択方式とするインターロックを追加する。COLDの同類設備はインターロックがあるため対象外とする。_x000a__x000a__x000a_(中文)_x000a_"/>
    <s v="-"/>
    <s v="-"/>
    <s v="-"/>
    <s v="-"/>
    <s v="-"/>
    <s v="完了"/>
    <s v="完了"/>
    <s v="CLOSE"/>
    <s v="CLOSE"/>
    <n v="1"/>
    <m/>
  </r>
  <r>
    <n v="1620"/>
    <x v="199"/>
    <x v="1"/>
    <x v="15"/>
    <s v="Y許仕明_x000a_C吳學典_x000a_E王文佑_x000a_J朱峰謀_x000a_K張崇慶_x000a_T陳振遠"/>
    <x v="1"/>
    <x v="20"/>
    <x v="1"/>
    <s v="20191206DF　2Br引込み部#1駆動シャフト折損異常rev.1（修正）"/>
    <s v="-"/>
    <s v="(日文)_x000a_2Brで0.5t G6生産中、ガラスが引き込まれずにS-Endでガラス到着のアラムが発生して作業者へ確認した結果、引き込み#1 C/Vが停止している事を発見。    _x000a_S-Endでガラスの払い出しのアラムが発生して確認した結果、ガラスが引き込まれずにS-Endに捨てられる現象発生。_x000a_本線HO Hopper Open 捨て板しながら割れガラスの処理作業実施_x000a_2Br(G6) → 1Br(7.5) 採板変更実施_x000a_設備技術到着後、整備実施駆動シャフト及びベアリング、ベアリングハウジング、チェーン交換_x000a_稼働状態確認後、2Br G6採板開始_x000a__x000a_(中文)_x000a__x000a_"/>
    <s v="(日文)_x000a_1. スプロケットを固定する駆動シャフトのキー溝からクラックが長期間、進行し    _x000a_　 駆動と停止を繰り返しす事により疲労の累積によるシャフトが折したと推定。_x000a_2. スプロケットの内部で異常が発生した為、異常兆候が見つからなかった。    _x000a_   → 稼働中、異音やC/Vの揺れ等    ※ DF窯の建設以降、交換した履歴無し。   _x000a__x000a_(中文)_x000a_"/>
    <s v="(日文)_x000a_1.定修工事の時に可能な範囲で点検/整備を行う。(設備技術)　　　　　　　　　　　　　　　　　　　　　　　2.今後、冷修工事時にFT駆動部を点検して交換する。(設備技術)　　　　　　　　　　　　　　　　　　　　　　　　　　　　　3.FT駆動Shaft Unitの予備品を確認して確保する。(設備技術)_x000a__x000a_(中文)_x000a_"/>
    <s v="初回"/>
    <n v="10"/>
    <n v="214.83"/>
    <n v="0"/>
    <s v="要"/>
    <s v="要"/>
    <s v="要"/>
    <s v="要"/>
    <s v="要"/>
    <s v="-"/>
    <s v="-"/>
    <s v="(日文)_x000a_原因不明。_x000a_チェーンの張りすぎには注意。_x000a_Br下、FT下の日常点検で異音などにも注意して早期発見をお願いします。_x000a_(中文)_x000a_"/>
    <s v="完了"/>
    <s v="完了"/>
    <s v="完了"/>
    <s v="完了"/>
    <s v="完了"/>
    <s v="-"/>
    <s v="-"/>
    <s v="CLOSE"/>
    <s v="CLOSE"/>
    <n v="1"/>
    <m/>
  </r>
  <r>
    <n v="1621"/>
    <x v="200"/>
    <x v="1"/>
    <x v="11"/>
    <s v="Y許仕明_x000a_C吳學典_x000a_E王文佑_x000a_J朱峰謀_x000a_K張崇慶_x000a_T陳振遠"/>
    <x v="3"/>
    <x v="8"/>
    <x v="1"/>
    <s v="20191210FF　2Br　4Posロボットハンド落下異常rev.1（修正）"/>
    <s v="20191210FF関連　ADT採板ロボットハンド接続方法"/>
    <s v="(日文)_x000a_1. パトロール中に2Br 4Pos`でロボットハンドの落下を発見し、Br ブランチホッパー及びBD ライン停止後、1Br 78*90採板変更を実施した後、設備チームを呼び出し _x000a_2. 電源ケーブル解体後、ハンドを分解して移動_x000a_3. 4Pos` の採板C/V 損傷ロール１本の交換及び3本は2Br エンドロールlと交換(予備なし) _x000a_4. Br傷の対策としてロール掃除後、傷検査実施 1回目に傷あり、2回目も傷あり、3回目は傷なし(キズ発生時、該当部位のロール掃除を実施) 1、2回目に傷が発生した為、停止時間が長引いた。_x000a_5. 20:00分にG8.5にJ/Cして20:45分先行研磨品を生産6. 21:20分にG8.6にJ/Cして21:30分からG8.6の生産開始_x000a_(中文)_x000a_1. 2019.12.10日11時35分頃、巡檢時發現2Br 4Pos機械手臂掉落。Br H/O及BD Line 停機實施1Br 78*90採板變更並呼出設備Team_x000a_2. 電源Cable解體後、拆解並移動機械手臂                                                                                                                                          _x000a_3. 更換4Pos採板C/V  1支受損的Roll, 3支替換成 2Br End Roll(無備品)  _x000a_4. Br刮傷對策進行Roll掃除, 掃除後實施刮傷檢查, 第一回和第二回都有檢出, 第3回未檢出 (檢出刮傷之後, 即針對該部位進行了Roll掃除)  由於第1回、第2回都有檢出刮傷, 所以停機時間較為冗長。                                                                                                _x000a_5. 20:00進行G8.5 J/C,  20:45 生產先行研磨品_x000a_6. 21:20進行G8.6 J/C,  21:30開始生產G8.6"/>
    <s v="(日文)_x000a_1.最初の組み立て時にロボットベースとハンドフレームの間にライナー1tを入れてレベル調整を行って、ライナー挿入によるギャップができてしまい固定力が弱くなった状態のまま、長期使用してそれによる疲労破壊だと推定(図1)_x000a_2.ロボットとハンドフレームがプロファイルスロートボルティング構造でフレームを貫通させて固定する方法ではなかった。_x000a__x000a_(中文)_x000a_1.推測一開始在組裝時在進行高度調整時, 有將1t Liner墊片裝在Robot平台和機械手臂鋁框中間, 可能是因為Liner插入之後縫隙變大, 在固定力道變弱長期使用的狀態下導致疲勞破壞 (圖1)_x000a_2.Robot和機械手臂鋁框使用的並不是 以 Profile throat bolting構造來貫穿鋁框的固定方式。"/>
    <s v="(日文)_x000a_1.社内の全ての工程のロボットとハンドフレームの固定状態を確認し、固定方法を改善して締結力を上げる。※改善方法は &quot;参考1&quot;のシートを参照_x000a_2. 6Pos'下流の損傷されたC/V ロールは製作後交換する。_x000a__x000a_(中文)_x000a_1.確認公司內部全部工程使用的Robot與機械手臂鋁框的固定狀態並改善固定方法以提升鎖固能力。※改善方法請參照 &quot;参考1&quot;_x000a_2. 6Pos'下流損傷的C/V Roll將於製作後進行交換。"/>
    <s v="初回"/>
    <n v="8"/>
    <n v="251"/>
    <n v="0"/>
    <s v="-"/>
    <s v="要"/>
    <s v="要"/>
    <s v="要"/>
    <s v="要"/>
    <s v="要"/>
    <s v="要"/>
    <s v="(日文)_x000a_CF（6POS）、EF（7POS）、TAS5の採板ロボットハンドの取り付け方はAFK-FFと同様のため、強化改造が必要です。_x000a_ハンド重量を考慮して改造を速やかに実施するために設技と協議してください。_x000a_改造完了までの間は、動作中のハンドの動きに注意すること。_x000a_上記の類似しない設備は、採板中のハンドの揺れやPL積載位置ズレなどに注意を払うこと。_x000a__x000a__x000a_(中文)_x000a_"/>
    <s v="-"/>
    <s v="完了"/>
    <s v="完了"/>
    <s v="完了"/>
    <s v="完了"/>
    <s v="完了"/>
    <s v="完了"/>
    <s v="CLOSE"/>
    <s v="CLOSE"/>
    <n v="1"/>
    <m/>
  </r>
  <r>
    <n v="1622"/>
    <x v="201"/>
    <x v="1"/>
    <x v="12"/>
    <s v="Y許仕明_x000a_C吳學典_x000a_E王文佑_x000a_J朱峰謀_x000a_K張崇慶_x000a_T陳振遠"/>
    <x v="3"/>
    <x v="41"/>
    <x v="1"/>
    <s v="20191214GUT OFF切4払出CV駆動シャフト破損異常（修正）"/>
    <s v="-"/>
    <s v="(日文)_x000a_1) 04:05 払出しCVの左側駆動異常により、板ずれ発生。_x000a_2) ライン停止後、設備3交代呼び出し及びスタッフへ連絡。_x000a_-. 設備3交代で確認すると、駆動シャフト異常によって時間のロスを予想。_x000a_3) 04:15 OFF#4 -&gt; OFF#2にラインを移動して生産。_x000a_4) 8:30~11:30、設備DTが出勤して整備実施。_x000a_-. 払出しCV L側の駆動シャフトが破損されていた為、交換実施。_x000a_-. ベアリングのセンタリング及び駆動状態を確認_x000a_5)20:30 計画停止後、OFF#4の生産を開始。_x000a_(中文)_x000a_1) 04:05 擴出しCV左側驅動異常、造成素板偏移。_x000a_2) 停止產線、呼出設備3交代並連絡事務所。_x000a_-. 預估設備3交代確認驅動Shaft異常狀況可能會造成時間上的Loss。_x000a_3) 04:15 OFF#4 -&gt; 移動至OFF#2 生産。_x000a_4) 8:30~11:30、設備DT出勤整備。_x000a_-. 確認擴出CV L側的驅動Shaft 有破損、進行交換。_x000a_(擴出CV R側確認結果無異常。)　_x000a_-. 確認培林位置是否置中, 並確認驅動狀態_x000a_5)20:30 計畫停止後、OFF#4生産開始。"/>
    <s v="(日文)_x000a_1. OFF#4の設備を設置する際に、駆動シャフトのベアリングのセンタリングが合わない状態で組み立てられ、長時間使用する事によってシャフトにクラックが発生し破損されたと 推定している。（設技見解）_x000a__x000a_(中文)_x000a_1. OFF#4設備在進行設置時、是在驅動Shaft培林未置中的狀態下 進行的組裝作業。推測Shaft在長時間使用下發生裂縫繼而 破損。（設技見解）"/>
    <s v="(日文)_x000a_1. 破損されたL側のシャフトの交換及びR側のシャフトを点検。_x000a_R側は点検した結果、異常なし。(完了)_x000a_2. 定修工事時の点検項目に駆動シャフトを追加して 定期点検実施。(2020/01~ 適用)_x000a__x000a_(中文)_x000a_1. 更換破損的L側Shaft 並點檢R側Shaft。_x000a_R側點檢結果無異常。(完了)_x000a_2. 將驅動Shaft追加至定修工事時的點檢項目, 實施 定期點檢。(2020/01~ 適用)"/>
    <s v="初回"/>
    <n v="10"/>
    <n v="0"/>
    <n v="84"/>
    <s v="-"/>
    <s v="-"/>
    <s v="-"/>
    <s v="-"/>
    <s v="-"/>
    <s v="要"/>
    <s v="要"/>
    <s v="(日文)_x000a__x000a__x000a_(中文)_x000a_"/>
    <s v="-"/>
    <s v="-"/>
    <s v="-"/>
    <s v="-"/>
    <s v="-"/>
    <s v="完了"/>
    <s v="完了"/>
    <s v="CLOSE"/>
    <s v="CLOSE"/>
    <n v="1"/>
    <m/>
  </r>
  <r>
    <n v="1623"/>
    <x v="202"/>
    <x v="0"/>
    <x v="7"/>
    <s v="Y許仕明_x000a_C吳學典_x000a_E王文佑_x000a_J朱峰謀_x000a_K張崇慶_x000a_T陳振遠"/>
    <x v="3"/>
    <x v="16"/>
    <x v="0"/>
    <s v="20191224KF 1Br紙巻機排出ベルトサーボモータ異常"/>
    <s v="-"/>
    <s v="(日文)_x000a_紙巻機排出ベルトサーボアンプ異常警報が連続三回発生。アラームリセットは可能であった。_x000a_現場を確認すると、過熱による焦げる匂いと運転中の異音がしたため、設技機械に連絡。_x000a_すぐに新品へ交換する必要があると設技機械が判断した。_x000a_2BR　G6専門採板に切替、設技機械は排出ベルトモータの交換実施。_x000a_交換終了。紙巻動作が正常かを確認するため、テスト採板で問題ないことを確認し、採板再開。_x000a_交換期間は2Br G6採板実施だが連続採板不可のため、G6 2NET＋切抜き33&quot;採板実施。_x000a_本線切抜き33”×180”×44分間、254.54m²のLOSSが発生_x000a_(中文)_x000a_"/>
    <s v="(日文)_x000a_紙巻機排出ベルトモータ異常により、紙巻機重故障で停止になった。異常原因分析結果によると、サーボモータのブレーキ板が長期使用（9年）で摩耗し、発生した鉄粉によりロータが回転不良となり、過熱と過負荷が発生したと推測。（別紙1参照）　※常時エアーで冷却をしている_x000a_T/Pにはサーボ負荷率のモニタ画面があったが、正しく表示されておらず_x000a_負荷が高くなっていることに気づけなかった。_x000a_※サーボ負荷率が正しく表示されていない現象は製造にて把握しており改造依頼中であった。_x000a_(中文)_x000a_"/>
    <s v="(日文)_x000a_新品のサーボモータに交換実施_x000a_MITSUBISHI SERVO MOTOR  型番: HF-MP43B_x000a_T/P内にサーボ負荷率がモニタできるよう画面を増設した（別紙2参照）_x000a_三交代パトロール（1回/直）で実効負荷率を確認し、変化が大きい場合は設技に点検依頼する_x000a_(中文)_x000a_"/>
    <s v="初回"/>
    <n v="44"/>
    <n v="254"/>
    <n v="0"/>
    <s v="-"/>
    <s v="-"/>
    <s v="-"/>
    <s v="要"/>
    <s v="要"/>
    <s v="要"/>
    <s v="要"/>
    <s v="(日文)_x000a_1、現在紙巻機排出部のサーボモータの寿命管理が決まっていない。設技電気の見解待ち→暫定は冷修毎に（TASは交換時期を設定）_x000a_2、紙巻機排出ベルトサーボモータの過熱防止対策とし、2020/2月散熱板を追加する（冷修でエアクーラー設置予定）_x000a_3、JFの紙巻機サーボ負荷率モニタ画面横展開済（1/14）_x000a_(中文)_x000a_"/>
    <s v="-"/>
    <s v="-"/>
    <s v="-"/>
    <s v="完了"/>
    <s v="完了"/>
    <s v="完了"/>
    <s v="完了"/>
    <s v="CLOSE"/>
    <s v="CLOSE"/>
    <n v="1"/>
    <m/>
  </r>
  <r>
    <n v="1624"/>
    <x v="203"/>
    <x v="0"/>
    <x v="6"/>
    <s v="-"/>
    <x v="0"/>
    <x v="0"/>
    <x v="0"/>
    <s v="20200106YF　TOM3画処PCフリーズ異常Rev1"/>
    <s v="-"/>
    <s v="(日文)_x000a_18:17 TOM 識別#2、画処#7#8#10のPCがフリーズ発生、三交代よりホスト再起動したが無効。 (F1切替)、20:47 TOM 識別#1、画処#8#2のPCがフリーズ再発、三交代より同じくホストを再起動しても無効。推進課へ連絡したが、いずれも約5分ほど自動復帰。_x000a_22:10 当時は識別PCによる通信異常だと推測、ホスト及び識別PCに対しる点検を指示、異常発見無し。_x000a_(異常再発の場合、識別PC再起動という対策を三交代に教育。1/6に識別、画処PCが続々とPCのフリーズ発生有り)_x000a_(中文)_x000a_"/>
    <s v="(日文)_x000a_1. 発生原因は不明。_x000a__x000a_(中文)_x000a_"/>
    <s v="(日文)_x000a__x000a__x000a_(中文)_x000a_"/>
    <s v="初回"/>
    <n v="0"/>
    <n v="0"/>
    <n v="0"/>
    <s v="情報"/>
    <s v="情報"/>
    <s v="情報"/>
    <s v="情報"/>
    <s v="情報"/>
    <s v="-"/>
    <s v="-"/>
    <s v="(日文)_x000a__x000a__x000a_(中文)_x000a_"/>
    <s v="-"/>
    <s v="-"/>
    <s v="-"/>
    <s v="-"/>
    <s v="-"/>
    <s v="-"/>
    <s v="-"/>
    <s v="CLOSE"/>
    <s v="CLOSE"/>
    <e v="#DIV/0!"/>
    <m/>
  </r>
  <r>
    <n v="1625"/>
    <x v="204"/>
    <x v="0"/>
    <x v="7"/>
    <s v="-"/>
    <x v="0"/>
    <x v="0"/>
    <x v="0"/>
    <s v="20200120KF　TOM3画処18PCフリーズ異常報告Rev1"/>
    <s v="-"/>
    <s v="畫處#18 PC Freeze發生，現場人員發現PC無法開機。_x000a_推進課人員呼出至現場，先進行HDD重新插拔後PC可正常啟動。 (恢復生產)_x000a_畫處#18 PC Freeze 再發，2分鐘後自動恢復。_x000a_畫處#18 PC Freeze 再發，本此PC同樣無法正常啟動，聯絡主任指示先切替F1生產，_x000a_待常日班上班後再做處置。_x000a_推進課進行預備PC交換，10:30恢復F9採板。"/>
    <s v="(日文)_x000a__x000a__x000a_(中文)_x000a_推測電源供應器新品不良。 (使用時間: 1.2年)_x000a_※該電源供應器2018/12/6更換。"/>
    <s v="(日文)_x000a__x000a__x000a_(中文)_x000a_因PC更新費用削減，Power改由台灣本地購買，_x000a_但近期更換電源供應器在「畫像處理PC」常發生黑頻、無畫面、無入力電源及主機板毀損等問題，暫時先恢復從ATSC購買。_x000a_※Power原廠及台灣購買的仕樣比較表請另行參考附件1。"/>
    <s v="初回"/>
    <n v="0"/>
    <n v="0"/>
    <n v="0"/>
    <s v="情報"/>
    <s v="情報"/>
    <s v="情報"/>
    <s v="情報"/>
    <s v="情報"/>
    <s v="-"/>
    <s v="-"/>
    <s v="(日文)_x000a_他拠点の使用状況を踏まえて実績のあるZIPPY TECHNOLOGY社製への戻しを検討。_x000a__x000a__x000a_(中文)_x000a_"/>
    <s v="完了"/>
    <s v="完了"/>
    <s v="完了"/>
    <s v="完了"/>
    <s v="完了"/>
    <s v="-"/>
    <s v="-"/>
    <s v="CLOSE"/>
    <s v="CLOSE"/>
    <e v="#DIV/0!"/>
    <s v="檢測結果為電源供應器異常導致,該電源供應器只使用1.2年,研判為新品不良,_x000a_目前TOM PC電源供應器統一5年定期更換方針不變."/>
  </r>
  <r>
    <n v="1626"/>
    <x v="205"/>
    <x v="0"/>
    <x v="7"/>
    <s v="-"/>
    <x v="0"/>
    <x v="0"/>
    <x v="0"/>
    <s v="20200202KF　TOM3画処22 100分の1パルス異常報告"/>
    <s v="-"/>
    <s v="(日文)_x000a__x000a__x000a_(中文)_x000a_畫處PC#22 發生1/100 Inch Pulse 異常 (捨板有)，約1分鐘後自動恢復。_x000a_異常又陸續再發有，共計五回。"/>
    <s v="(日文)_x000a__x000a__x000a_(中文)_x000a_"/>
    <s v="(日文)_x000a__x000a__x000a_(中文)_x000a_1. 利用 HD-Tune 對C、D磁碟進行Benchmark檢查，發現磁碟整體讀取效能呈現低下狀態。_x000a_2. C:磁碟運轉時數 42834hr (4.9年)，研判是經年累月使用，磁碟老化影響。_x000a_3. 當天更換 C:、D:磁碟後，觀察一日異常未再發生，所以確定是HDD讀取效能低下造成。"/>
    <s v="初回"/>
    <n v="0"/>
    <n v="0"/>
    <n v="0"/>
    <s v="情報"/>
    <s v="情報"/>
    <s v="情報"/>
    <s v="情報"/>
    <s v="情報"/>
    <s v="-"/>
    <s v="-"/>
    <s v="(日文)_x000a__x000a__x000a_(中文)_x000a_■ADT 現行HDD保全體制：_x000a_每月:確認SMART狀態 (異常時做Error Check)_x000a_每年: Benchmark 及 File Benchmark 效能評估。_x000a_每5年: 列入年度更新、汰換計畫內。_x000a_※上述 Benchmark 點檢頻度變更由每年 → 每月。"/>
    <s v="完了"/>
    <s v="完了"/>
    <s v="完了"/>
    <s v="完了"/>
    <s v="完了"/>
    <s v="-"/>
    <s v="-"/>
    <s v="CLOSE"/>
    <s v="CLOSE"/>
    <e v="#DIV/0!"/>
    <s v="故障原因為硬碟壞軌導致,目前各窯工事皆會針對硬碟做SMART掃描,_x000a_另外壽命達5年硬碟會預防性更換."/>
  </r>
  <r>
    <n v="1627"/>
    <x v="206"/>
    <x v="0"/>
    <x v="5"/>
    <s v="Y許仕明_x000a_C吳學典_x000a_E王文佑_x000a_J朱峰謀_x000a_K張崇慶_x000a_T陳振遠"/>
    <x v="1"/>
    <x v="37"/>
    <x v="2"/>
    <s v="20200203ADTOFF切　OFF4 X3軸カッター昇降動作異常"/>
    <s v="-"/>
    <s v="發生X3切刀升降伺服異常警報(圖1)，警報無法復歸，現場班股長確認電氣盤內AMP異常碼為20(圖2)_x000a_將設備總電源關閉重新再啟後，AMP異常碼消失，重新J/C恢復生產稼動。_x000a_電氣到場後將訊號預備用線經由X切機活動線槽拉至X3切刀位置，固定AMP端與升降伺服馬達端。_x000a_整備進行X3升降原點位置復歸以及電氣確認X切機活動線槽內線路固定是否干涉 OK。_x000a_現場進行清潔後，進行工程檢查OK後，10:55恢復生產。"/>
    <s v="推測為X3 切刀升降伺服馬達訊號線有斷線異常_x000a_由於產線稼動關係，未將異常訊號線抽除，待2/11定修停機，請電氣抽出確認"/>
    <s v="(日文)_x000a_電源再投入で復旧_x000a_2/4設技にて点検（ケーブル交換を計画）_x000a__x000a_(中文)_x000a_"/>
    <s v="初回"/>
    <n v="0"/>
    <n v="0"/>
    <n v="0"/>
    <s v="-"/>
    <s v="-"/>
    <s v="-"/>
    <s v="-"/>
    <s v="-"/>
    <s v="要"/>
    <s v="要"/>
    <s v="(日文)_x000a_定期点検継続_x000a_ケーブルベア配線、密度見直し_x000a__x000a_(中文)_x000a_"/>
    <s v="-"/>
    <s v="-"/>
    <s v="-"/>
    <s v="-"/>
    <s v="-"/>
    <s v="完了"/>
    <s v="完了"/>
    <s v="CLOSE"/>
    <s v="CLOSE"/>
    <n v="1"/>
    <m/>
  </r>
  <r>
    <n v="1628"/>
    <x v="207"/>
    <x v="0"/>
    <x v="0"/>
    <s v="_x000a_J朱峰謀_x000a_K張崇慶"/>
    <x v="3"/>
    <x v="16"/>
    <x v="0"/>
    <s v="20200207JF 2BR紙卷機パワーサプライ異常報告書"/>
    <s v="-"/>
    <s v="(日文)_x000a_2BR紙巻機、カバーセンサー回路異常にて停止。_x000a_パワーサプライ(図3)が壊れたと判断し、新品へ交換するも復帰できず。出力側のケーブルが異常だと判断。_x000a_紙残量センサーケーブルの被覆破れを発見。カバーと接触してショートした為、パワーサプライが壊れたと判明。_x000a_(中文)_x000a_"/>
    <s v="(日文)_x000a_上段ロール紙シャフト軸受の片開き式のカバーに残量センサーが付いているが、ケーブルが固定されていなかった為、ベースとカバーの間に何度も挟まれることでコルゲートチューブとケーブル被覆が摩耗して、導線が露出した。導線がカバーでショートし、24Vパワーサプライが過負荷で壊れた。_x000a__x000a_(中文)_x000a_"/>
    <s v="(日文)_x000a_残量センサーの取外し（不使用）_x000a__x000a_(中文)_x000a_"/>
    <s v="初回"/>
    <n v="50"/>
    <n v="304"/>
    <n v="0"/>
    <s v="-"/>
    <s v="-"/>
    <s v="-"/>
    <s v="要"/>
    <s v="要"/>
    <s v="要"/>
    <s v="要"/>
    <s v="(日文)_x000a_紙巻シャフトに接触するような配線は見直しする。あるいは撤去。_x000a__x000a_(中文)_x000a_"/>
    <s v="-"/>
    <s v="-"/>
    <s v="-"/>
    <s v="完了"/>
    <s v="完了"/>
    <s v="完了"/>
    <s v="完了"/>
    <s v="CLOSE"/>
    <s v="CLOSE"/>
    <n v="1"/>
    <m/>
  </r>
  <r>
    <n v="1629"/>
    <x v="208"/>
    <x v="4"/>
    <x v="16"/>
    <s v="Y許仕明_x000a_C鄭嵎駿_x000a_E王文佑_x000a_J朱峰謀_x000a_K張崇慶_x000a_T陳振遠"/>
    <x v="3"/>
    <x v="30"/>
    <x v="1"/>
    <s v="20200216XF　2Br5PosBDS破真空電磁閥故障之吸著異常rev1"/>
    <s v="-"/>
    <s v="(中文)_x000a_5P　BDS吸著異常　→BDS在採板CV上方進行玻璃吸著, 吸著完上昇的時候全數吸盤都有破真空的現象。_x000a_15:21 　再發、點檢BDS吸盤、懷疑是紙皺褶的問題、實施紙巻機滑台清掃。_x000a_16:14   再發、真空Pump切替: №2→№1。_x000a_16:46   再發、變更層別、BDS速度變更: 3.5s→6.0s。_x000a_18:22   再發、速度 6.0s→7.0s_x000a_18:53   再發、聯絡整備班主任。→懷疑破真空電磁閥有問題、切替1Br G6採板並確認電磁閥、發現Air未正常切替 、實施交換。"/>
    <s v="(中文)_x000a_・拆除電磁閥調查後發現內有潤滑油、但Spool的動作不良。_x000a_・破真空電磁閥管理狀況從過去實績的動作回數約有500萬次。_x000a_（0.5t G6採板、1日平均動作約5000次）_x000a_・最後一次交換的日期為2018年3月、異常時的動作次數為　210萬次。"/>
    <s v="(中文)_x000a_設定在動作200萬次時進行定期交換、預備的電磁閥設置在旁以備緊急異常_x000a_時可直接切替電源與Air Tube即可完成動作。"/>
    <s v="初回"/>
    <n v="22.5"/>
    <n v="553"/>
    <n v="0"/>
    <s v="要"/>
    <s v="要"/>
    <s v="要"/>
    <s v="要"/>
    <s v="要"/>
    <s v="-"/>
    <s v="-"/>
    <s v="富羿先生　先行確認的結果（2020年2月19日現在）_x000a_YF　　1BR有、2BR無_x000a_CF　　沒有A/B套，希望能盡速增設_x000a_EF　　沒有A/B套，希望能盡速增設_x000a_JF　　電磁弁有A/B套_x000a_KF　　電磁弁有A/B套_x000a__x000a_Blow増設的部分請製造人員與設技討論並檢討實施可行性。_x000a_請優先確認 全部工程使用的電磁閥使用實績、交換頻度是否適切（依照ADT 規定）。"/>
    <s v="完了"/>
    <s v="完了"/>
    <s v="完了"/>
    <s v="完了"/>
    <s v="完了"/>
    <s v="-"/>
    <s v="-"/>
    <s v="CLOSE"/>
    <s v="CLOSE"/>
    <n v="1"/>
    <m/>
  </r>
  <r>
    <n v="1630"/>
    <x v="209"/>
    <x v="0"/>
    <x v="0"/>
    <s v="J朱峰謀_x000a_K張崇慶_x000a_T陳振遠"/>
    <x v="3"/>
    <x v="24"/>
    <x v="0"/>
    <s v="20200225JF　2BR洗淨機純水風刀#2風管接頭斷裂異常報告"/>
    <s v="-"/>
    <s v="(中文)_x000a_整備人員巡檢發現，2BR洗淨機純水風刀#2 風管接頭斷裂(圖1)。_x000a_2BR洗淨純水風刀#2號配管接頭更換、點檢工事開始_x000a_2BR洗淨純水風刀#2號配管接頭更換、點檢工事完成。板流測試正常，恢復採板。"/>
    <s v="2018年曾發生同樣的異常，當時對應是更換全部接頭。當時因新備品庫存不足。在新品到貨前部分接頭先以堪用品使用，新品到貨後在更換新品接頭。此回斷裂接頭推測為前回所更換的堪用品(圖2)，在新品到貨後未更換到的接頭。"/>
    <s v="更換新品接頭、軟管。_x000a_"/>
    <s v="初回"/>
    <n v="60"/>
    <n v="0"/>
    <n v="0"/>
    <s v="情報"/>
    <s v="情報"/>
    <s v="情報"/>
    <s v="要"/>
    <s v="要"/>
    <s v="要"/>
    <s v="要"/>
    <s v="接頭材質更換與A/K風刀主管相同H PVC(較耐高溫)"/>
    <s v="-"/>
    <s v="-"/>
    <s v="-"/>
    <s v="完了"/>
    <s v="完了"/>
    <s v="完了"/>
    <s v="完了"/>
    <s v="CLOSE"/>
    <s v="CLOSE"/>
    <n v="1"/>
    <m/>
  </r>
  <r>
    <n v="1631"/>
    <x v="210"/>
    <x v="0"/>
    <x v="5"/>
    <s v="T陳振遠"/>
    <x v="3"/>
    <x v="37"/>
    <x v="0"/>
    <s v="20200308ADTOFF　OFF切5移載機とX切機の干渉異常"/>
    <s v="-"/>
    <s v="X3麥克筆升降異常與1號移載機-切機X走行干涉警報(圖1)，人員有反應有撞擊聲。_x000a_現場股長確認狀況後按下自動原點復歸後X切機與2號移載機就發生干涉撞機異常，原點發生位移。_x000a_整備同機械與電氣人員到場確認設備是否有損壞狀況結果OK(驅動側與從動側機構、皮帶狀況、記號位置皆正常)_x000a_確認設備無損壞後,以人工手動方式將NO.1移載機、X切機、NO.2移載機推至原點標記位置。_x000a_電源投入後分別將NO.1移載機、X切機、NO.2移載機原點位置重新設定,完成後分別以慢速位置決方式行測試。_x000a_確認各設備走行無異常後進行設備空運轉10枚確認無異常後恢復正常生產"/>
    <s v="1. 3/9 機械全部確認移載機，X切機從動驅動，皮帶與皮帶輪狀況皆正常(參考0309確認)_x000a_其中只有X切機驅動皮帶(2020 2 18有更換過)，比較鬆一點點與機械討論後，雖然皮帶只有一點點鬆，還是更換皮帶新品。_x000a_2. 異常期間，X3麥克筆有發生升降異常，3/9也請機械更換麥克筆氣壓缸新品。更換後X3麥克筆無再發，觀察中。_x000a_3. 電氣有進行監控點程式寫入，目前電氣觀察中。"/>
    <s v="(日文)_x000a__x000a__x000a_(中文)_x000a_與電氣測試與確認，無法再現性，目前轉向若X切機麥克筆氣壓缸若有異常，要趕快連絡機械更換"/>
    <s v="初回"/>
    <n v="130"/>
    <n v="11.46"/>
    <n v="636"/>
    <s v="情報"/>
    <s v="情報"/>
    <s v="情報"/>
    <s v="情報"/>
    <s v="情報"/>
    <s v="情報"/>
    <s v="要"/>
    <s v="(日文)_x000a_この異常はOFF切で発生した内容ですが、工事日などで修理、交換依頼した場所については、設技、製造が相互に動作を確認すること。また翌日には製造にて動作など全般的に異常がないか再確認する。"/>
    <s v="-"/>
    <s v="-"/>
    <s v="-"/>
    <s v="-"/>
    <s v="-"/>
    <s v="-"/>
    <s v="完了"/>
    <s v="CLOSE"/>
    <s v="CLOSE"/>
    <n v="1"/>
    <m/>
  </r>
  <r>
    <n v="1632"/>
    <x v="211"/>
    <x v="0"/>
    <x v="0"/>
    <s v="Y許仕明_x000a_C鄭嵎駿_x000a_E王文佑_x000a_J朱峰謀_x000a_K張崇慶_x000a_T陳振遠"/>
    <x v="1"/>
    <x v="42"/>
    <x v="2"/>
    <s v="20200415JF　crack発生状況調查20200408Rev2"/>
    <s v="-"/>
    <s v="(日文)_x000a_3月対象のJF窯品を調査時、B面crackが計344枚（L側98枚、R側246枚）検出されました。_x000a_PL毎にAve1.3枚程度の発生数で、高いレベルとは言えないですが、発生座標から、L側は面内散発で、R側はY=600付近に傾向性が見られ、その傾向性は採板日2月品も3月品も同じく発生し、PITCHがないです。_x000a_(中文)_x000a_ADCS指摘JF窯CRACK 調査"/>
    <s v="(日文)_x000a_本線伸縮C/Vからの廃棄Culletの跳ね返りが考えられる。_x000a_→点検の結果、以下2ヶ所の跳ね返り防止Sheetに隙間ができていることを確認。_x000a_(中文)_x000a_本線伸縮C/V廢棄碎玻璃彈跳反彈。檢查結果、有二個位置防止玻璃反彈有間隙"/>
    <s v="(日文)_x000a__x000a__x000a_(中文)恒久対策_x000a_伸縮C/V下方防噴濺布因欠板堆積，重量下壓導致接縫處產生開口將接縫處以尼龍繩縫補，強化接合處固定方式"/>
    <s v="初回"/>
    <n v="0"/>
    <n v="0"/>
    <n v="0"/>
    <s v="要"/>
    <s v="要"/>
    <s v="要"/>
    <s v="要"/>
    <s v="要"/>
    <s v="-"/>
    <s v="-"/>
    <s v="(日文)_x000a_定期点検継続_x000a__x000a_(中文)_x000a_"/>
    <s v="完了"/>
    <s v="完了"/>
    <s v="完了"/>
    <s v="完了"/>
    <s v="完了"/>
    <s v="-"/>
    <s v="-"/>
    <s v="CLOSE"/>
    <s v="CLOSE"/>
    <n v="1"/>
    <m/>
  </r>
  <r>
    <n v="1633"/>
    <x v="212"/>
    <x v="4"/>
    <x v="16"/>
    <s v="Y許仕明_x000a_C鄭嵎駿_x000a_E王文佑_x000a_J朱峰謀_x000a_K張崇慶_x000a_T陳振遠"/>
    <x v="3"/>
    <x v="4"/>
    <x v="1"/>
    <s v="20200504XF　本線駆動立ち上がりチェーン脱落_最終版"/>
    <m/>
    <s v="(中文)_x000a_巡檢發現WI Booth内 本線的立上鍊條已不在原位 掉落在地上。_x000a_※該部位總計有21支Roll的立上驅動因鍊條脱落, Roll是被玻璃帶著轉動的。_x000a_開啟Guillotine捨板、使用LOTO並開始鍊條的復歸工事_x000a_開始採板"/>
    <s v="原因不明、推測是受到鍊條的扣環斷裂導致Plate位置跑掉、鍊條脫落。_x000a_後續巡檢時發現固定螺絲的前端有和扣環接觸的狀況。_x000a_斷裂的地方也是在同一個位置, 就此確定是磨耗造成扣環斷裂。_x000a_鍊條復歸時的點檢結果(設技)_x000a_・鍊條沒有變長, 惰輪的張力也是正常的。_x000a_・鍊條周圍有無干渉物→ 看起來沒有干渉的痕跡。_x000a_・鍊輪是否有偏芯的狀況→偏移量約1.5mm, 與鍊條脱落應無直接關係。"/>
    <s v="現場原本使用的是可以防止固定螺絲變鬆的 較長的固定螺絲＋Locknut_x000a_變更使用一般 較短的固定螺絲。※已實施I-mark標記。_x000a_其他位置的固定螺絲並未使用 上面提到的處置方式, 為何只有這個地方使用這種_x000a_設置方式的理由及經緯 狀況不明。"/>
    <s v="初回"/>
    <n v="50"/>
    <n v="1265"/>
    <n v="0"/>
    <s v="要"/>
    <s v="要"/>
    <s v="要"/>
    <s v="要"/>
    <s v="要"/>
    <s v="-"/>
    <s v="-"/>
    <s v="(日文）_x000a_設備に適さないボルトなどが使用されていないか点検する_x000a__x000a__x000a_(中文)_x000a_"/>
    <s v="完了"/>
    <s v="完了"/>
    <s v="完了"/>
    <s v="完了"/>
    <s v="完了"/>
    <s v="-"/>
    <s v="-"/>
    <s v="CLOSE"/>
    <s v="CLOSE"/>
    <n v="1"/>
    <m/>
  </r>
  <r>
    <n v="1634"/>
    <x v="213"/>
    <x v="0"/>
    <x v="3"/>
    <s v="C鄭嵎駿_x000a_E王文佑_x000a_J朱峰謀"/>
    <x v="3"/>
    <x v="8"/>
    <x v="2"/>
    <s v="20200505CF　2BR6P詰完了実PL傾き異常"/>
    <m/>
    <s v="6Pos(平P/L G6 F3)詰完了擴出後，實PL台車上PL傾倒時，往當時已回到原點的空PL推擠_x000a_而呈現卡住的狀態。　由於整個PL滑入了實PL台車的外框，因此判斷無法由三交代進行復歸，於是便向事務所聯絡，並停止6P F3品的採板。_x000a_G6採板時的PL重心是有問題的，因此在對策實施之前，禁止在6Pos進行Ｇ6採板。"/>
    <s v="跟平ＰＬ裝載Ｇ8時比較起來，Ｇ6裝載時的重心是在底棧側（內側）的關係，在進行擴出動作時ＰＬ呈現不穩定的狀態、以至於去碰觸到已回到原點的空ＰＬ台車，導致ＰＬ往實ＰＬ台車推擠過去_x000a_※2015年2月在ＤＦ也發生過同樣的異常、原本底棧側的PL的框架部分_x000a_是沒有支撐物的，後來有實施追加支撐物的相關改造、但因為當時ADT並沒有預定要進行Ｇ6平ＰＬ的採板於是就沒有成為橫展開的一個項目。"/>
    <m/>
    <s v="初回"/>
    <n v="0"/>
    <n v="0"/>
    <n v="0"/>
    <s v="-"/>
    <s v="要"/>
    <s v="要"/>
    <s v="要"/>
    <s v="-"/>
    <s v="-"/>
    <s v="-"/>
    <s v="・CF窯　６pos_x000a_・EF窯　７pos_x000a_・JF窯　４pos_x000a_※2015年にAFKで発生した設備異常は特殊的な採板で、かつ仕様外の採板を実施したことが原因として、他拠点への横展開は不要という判断になっていた。当時、想定外としていたCF窯においては組成変更、採板計画、品質状況など環境の変化によって、過去のトラブル事例やリスクの見積りを実施しないまま仕様外のG6採板を実施したのが原因。_x000a_よって仕様外とはいえ、EF、JFにおいても、CFで対策した内容を横展開し、環境変化に対応できる改造を実施すること。"/>
    <s v="-"/>
    <s v="完了"/>
    <s v="完了"/>
    <s v="完了"/>
    <s v="-"/>
    <s v="-"/>
    <s v="-"/>
    <s v="CLOSE"/>
    <s v="CLOSE"/>
    <n v="1"/>
    <m/>
  </r>
  <r>
    <n v="1635"/>
    <x v="214"/>
    <x v="0"/>
    <x v="5"/>
    <s v="T陳振遠"/>
    <x v="3"/>
    <x v="4"/>
    <x v="2"/>
    <s v="20200513ADTOFF切　OFF切5 位置決め搬送タイミングベルト脱離異常"/>
    <s v="-"/>
    <s v="17:50~17:55 現場人員反應有聽到切機有破玻璃聲音，通知現場班股長，停機確認，發現位置決右2時規皮帶跳脫(圖1)_x000a_17:55~18:00 OFF股長聯絡，OFF5位置決左2輸送帶跳脫異常、整備聯絡JK機械股長(廖)告知此異常_x000a_18:05~18:10 整備與機械到場確認_x000a_18:20~18:50 機械進行位置決右2 輸送帶更換、機械更換完畢並進行運轉測試OK_x000a_19:00~19:10 現場進行位置決清潔並交付現場生產"/>
    <s v="檢視該皮帶下方張力輪有大量粉末，推測皮帶磨損造成偏移量過大而跑出皮帶舵輪。_x000a_確認該皮帶有1處裂痕，有可能是該裂痕造成皮帶偏移而跑出皮帶舵輪。_x000a_上次位置決右2時規皮帶更換日期為2018.09.11，使用1.5年。"/>
    <s v="定修檢查位置決皮帶有無裂痕以及磨損，下方惰倫有無大量粉末累積，如果有會請機械進行評估交換皮帶"/>
    <s v="再発"/>
    <n v="5.6"/>
    <n v="80"/>
    <n v="134"/>
    <s v="-"/>
    <s v="-"/>
    <s v="-"/>
    <s v="-"/>
    <s v="-"/>
    <s v="-"/>
    <s v="要"/>
    <s v="(日文)_x000a_テンションプーリーに堆積した粉塵、カレットがベルトの摩耗を進行させた可能性があるため、定期的に掃除を実施すること。_x000a_また工事日ではベルトの蛇行を確認するが、全周に亘ってベルトの摩耗、ひび割れがなどが無いか確認すること。_x000a_(中文)_x000a_"/>
    <s v="-"/>
    <s v="-"/>
    <s v="-"/>
    <s v="-"/>
    <s v="-"/>
    <s v="-"/>
    <s v="完了"/>
    <s v="CLOSE"/>
    <s v="CLOSE"/>
    <n v="1"/>
    <m/>
  </r>
  <r>
    <n v="1636"/>
    <x v="215"/>
    <x v="5"/>
    <x v="18"/>
    <s v="Y許仕明_x000a_C鄭嵎駿_x000a_E王文佑_x000a_J朱峰謀_x000a_K張崇慶"/>
    <x v="3"/>
    <x v="6"/>
    <x v="1"/>
    <s v="20200518OF　循環バケットエレベーター搬送ベルト断裂異常報告"/>
    <s v="-"/>
    <s v="(日文)_x000a_ADCH OF循環トラブル連絡（B/Eベルト断裂）_x000a__x000a_(中文)_x000a_OF-循環Cullet　BE 勺子固定皮帶斷裂"/>
    <s v="(日文)_x000a_バケツとベルトの隙間にカレットが入り込んだことによりベルトの損傷が加速し、断裂に至った_x000a_（カレットがシュートから落ちてくる角度と最下部プーリの位置関係的に、_x000a_　BE最下部でバケツとベルトの隙間ができたときにカレットが入り込んでしまう関係になっていたと思われる）_x000a__x000a_(中文)_x000a_機械調查中"/>
    <s v="(日文)_x000a_＜暫定対応＞_x000a_ベルトとバケツを新品と取り換え、設備を復旧_x000a__x000a_(中文)_x000a_"/>
    <s v="初回"/>
    <n v="70"/>
    <n v="2380"/>
    <n v="0"/>
    <s v="要"/>
    <s v="要"/>
    <s v="要"/>
    <s v="要"/>
    <s v="要"/>
    <s v="-"/>
    <s v="-"/>
    <s v="(日文)_x000a_ADCHの異常報告を受けてADTにて一斉点検実施したが、JFは同様にカレット刺さりにより切り傷、摩耗が発見されたため、ボルト穴の補修を実施した（6/9）。JFについては温修を実施したことによりB/Eの状態が悪化したと推測する。このためB/Eに負担がかかるような工事がある場合は注意する。ただし定期点検により早期発見していく（回転物には十分注意）_x000a__x000a__x000a_(中文)_x000a_"/>
    <s v="完了"/>
    <s v="完了"/>
    <s v="完了"/>
    <s v="完了"/>
    <s v="完了"/>
    <s v="-"/>
    <s v="-"/>
    <s v="CLOSE"/>
    <s v="CLOSE"/>
    <n v="1"/>
    <m/>
  </r>
  <r>
    <n v="1637"/>
    <x v="216"/>
    <x v="0"/>
    <x v="6"/>
    <s v="Y許仕明_x000a_C鄭嵎駿_x000a_E王文佑_x000a_J朱峰謀_x000a_K張崇慶"/>
    <x v="1"/>
    <x v="27"/>
    <x v="2"/>
    <s v="20200602YF　橫切機2作動異常【設技、ATSC回答待ち】"/>
    <s v="-"/>
    <s v="12:23 橫切機#2 發生動作異常(警報履歷如圖1)，橫切機#2停止作動造成捨板(原兩連切使用中)人員確認橫切機無異常(圖2)，切刀、BUR都在原點位置。_x000a_12:27 將CPU模式切替到手動模式，再切替回CPU模式後進行運轉使用。_x000a_※前回一樣是橫切機#2在2連切時發生異常停止"/>
    <s v="待電氣及ATSC調查（可能原因）_x000a_・橫切機#2 READY 訊號異常_x000a_・HDD連接線結線不良_x000a_・MCPG波形不良"/>
    <s v="ATSC回答待ち"/>
    <s v="初回"/>
    <n v="4"/>
    <n v="121.92"/>
    <n v="0"/>
    <s v="要"/>
    <s v="要"/>
    <s v="要"/>
    <s v="要"/>
    <s v="要"/>
    <s v="-"/>
    <s v="-"/>
    <s v="(日文)_x000a_ATSC回答待ち_x000a__x000a_(中文)_x000a_"/>
    <s v="完了"/>
    <s v="完了"/>
    <s v="完了"/>
    <s v="完了"/>
    <s v="完了"/>
    <s v="-"/>
    <s v="-"/>
    <s v="CLOSE"/>
    <s v="CLOSE"/>
    <n v="1"/>
    <m/>
  </r>
  <r>
    <n v="1638"/>
    <x v="217"/>
    <x v="0"/>
    <x v="7"/>
    <s v="K張崇慶_x000a_T陳振遠"/>
    <x v="1"/>
    <x v="4"/>
    <x v="2"/>
    <s v="20200603KF 1BR仕掛F3品にBC印字なしトラッキング異常"/>
    <s v="-"/>
    <s v="這一次異常發生時，基板已經到達BCRCODE PRINT檢知位置_x000a_但是距離定數還未達到，所以TRACKING基板ID未搬移到BCRCODE PRINT檢知位置，BCRCODE PRINT無ID可以列印。因而異常就出現有基板無ID現象。"/>
    <s v="BCRCODE PRINT檢知位置TRACKING基板ID提早150mm搬移_x000a_讓需要BCRCODE PRINT基板觸發前基板ID到達該位置。"/>
    <s v="原因はBCP前のセンサーに基板が到着した時にトラッキングデータが無い場合、印字しないが_x000a_元々この部分のトラッキングデータの先行が基板に対して差がほとんどないとのことで_x000a_たまに基板がデータを追い越した時にBC無しが発生していたということです。_x000a_BC印字確認のみに使われているためF9品へのF3混入は無し。_x000a_暫定対策としてC/V速度438mm/sec→400mm/sec、異常発生時をENDスルーできるよう機能追加（F3 BC無し混入対策）_x000a_根本的には距離定数の調整等が必要だと思われますが、まだ決まっていません。"/>
    <s v="初回"/>
    <n v="0"/>
    <n v="0"/>
    <n v="0"/>
    <s v="情報"/>
    <s v="情報"/>
    <s v="情報"/>
    <s v="情報"/>
    <s v="要"/>
    <s v="要"/>
    <s v="－"/>
    <s v="(日文)_x000a_BC読み取り失敗、BC不一致は採板しないのが正しい（スルー廃棄）。_x000a_またBC異常については正しい警報名で識別、分類されているか確認が必要_x000a_（中文)_x000a_"/>
    <s v="-"/>
    <s v="-"/>
    <s v="-"/>
    <s v="-"/>
    <s v="完了"/>
    <s v="完了"/>
    <s v="-"/>
    <s v="CLOSE"/>
    <s v="CLOSE"/>
    <n v="1"/>
    <s v="注意:電氣調查中"/>
  </r>
  <r>
    <n v="1639"/>
    <x v="218"/>
    <x v="0"/>
    <x v="3"/>
    <s v="C鄭嵎駿_x000a_E王文佑_x000a_J朱峰謀_x000a_K張崇慶"/>
    <x v="3"/>
    <x v="8"/>
    <x v="2"/>
    <s v="20200606CF　PL交換人員異常排除MISS導致空PL Trailer Lift固定座螺絲斷裂損壞（未提出）"/>
    <s v="-"/>
    <s v="①06/05 21:28及06/06 01:08在6P-PL詰完了，自動進行PL交換時，共發生兩回的PL DATA不一致警報，T/P上顯示X298-SENSOR為無感應的情況，但PL TYPE跟PL ID是有顯示的。_x000a_②06/06 22:01 6P-ROBOT側採板至48枚時，PL DATA不一致異常警報再發，6P採板ROBOT因該異常警報發生停止採板。_x000a_③22:05:-22:41由於異常發生時，二課僅有的一台3.5噸堆高機正在EF使用，故當班股長先行測試待機側的空PL交換至ROBOT側_x000a_但異常仍無法排除。反覆測試2回後，異常仍無法排除。所以當班股長決定先將詰枚數48枚的採板品，先行更換捆包。由於6P採板的是G8-PL裝載G6吋法的F3品，故三交代人員需要在線上先進行採板品的STOPPER及角架安裝。_x000a_④22:47 由於當班股長在等待3.5噸堆高機的過程中，決定想再測試一次藉由PL交換的方式來排除異常。在沒有考慮到PL上已設置STOPPER及角架的情況下即進行操作。_x000a_⑤22:51由於實 PL Trailer跟G8 PALLET(空PL)交換過程中，PL上方已安置STOPPER及角架撞擊空PL Trailer的底部。導致空PL Trailer Lift固定座螺絲斷裂損壞_x000a_⑥異常損壞確認：6POS Pallet changer空PL Trailer Lift固定座螺絲斷裂損壞（左側）"/>
    <s v="P/Lタイプ不一致の発生原因_x000a_・X28Ｄ（在荷）センサーは、Keyence製の超音波センサーを採用しているが検出距離が150～700㎜であるのに対し151㎜ギリギリにセットされていた為（図面上150㎜）P/Lの個体差により検出できない(チャタリング）ものがあった。"/>
    <s v="X28Ｄ（在荷）センサーとP/Lの距離を151→162㎜へ調整実施。"/>
    <s v="初回"/>
    <n v="0"/>
    <n v="0"/>
    <n v="0"/>
    <s v="-"/>
    <s v="要"/>
    <s v="要"/>
    <s v="要"/>
    <s v="-"/>
    <s v="-"/>
    <s v="-"/>
    <s v="(日文)_x000a_X28Ｄ（在荷）センサーとP/Lの距離を151→162㎜へ調整必須。_x000a_EF、JFの仕様も間違ったセンサーが設置されているため必ず調整を実施すること。_x000a_・EF窯　７pos_x000a_・JF窯　４pos_x000a__x000a__x000a__x000a_(中文)_x000a_"/>
    <s v="-"/>
    <s v="完了"/>
    <s v="完了"/>
    <s v="完了"/>
    <s v="-"/>
    <s v="-"/>
    <s v="-"/>
    <s v="CLOSE"/>
    <s v="CLOSE"/>
    <n v="1"/>
    <m/>
  </r>
  <r>
    <n v="1640"/>
    <x v="219"/>
    <x v="5"/>
    <x v="18"/>
    <s v="-"/>
    <x v="0"/>
    <x v="0"/>
    <x v="1"/>
    <s v="20200609OF　TOM3 PC HDDバックアップ作業後の異常"/>
    <s v="-"/>
    <s v="6/9工事日進行TOM3 HDD Backup作業。 更換成Clone HDD。_x000a_16:50 工事後進行板流確認時,發現畫處PC#6並沒有與Host連接。重新啟動Host、畫處兩PC好幾回,狀況也不無法復歸。_x000a_17:00 經調査、發現畫處#6PC的檢查Soft（TOMImp）是用畫處#1起動的。因此、#1有兩個在角力,最後只剩一個有連接到Host。就算回到HDD Backup前的狀態,也無法回復正常。_x000a_20:30 進一步調查原因、發現儲存於畫處#6PC Windows Start Up裡的TOMImp 參考路徑變成#1了。_x000a_20:30 將畫處#6PC Start Up的TOMImp參考路徑改回#6,回到正常狀態。確認Soft正常啟動、並與Host連結。_x000a_20:40 發現精査端末的欠點影像無法顯示。但識別PC的欠點影像是有顯示的。將識別PC的HDD也回復到Back up前的狀態,但狀況卻沒有任何改變。_x000a_22:10 發現識別PC的檢査SOFT的「SYSTEM」畫面「精査判定Server設定」中的「IP ADDRESS」被變更成NF的。將Address變更成OF的。之後,精査判定端末就能顯示欠點影像了。"/>
    <s v="不明"/>
    <s v="原因究明、他拠点の情報を待つ"/>
    <s v="初回"/>
    <n v="180"/>
    <n v="6214"/>
    <n v="0"/>
    <s v="情報"/>
    <s v="情報"/>
    <s v="情報"/>
    <s v="情報"/>
    <s v="情報"/>
    <s v="-"/>
    <s v="-"/>
    <s v="(日文)_x000a_推進課にて調査結果（以下）_x000a_ADCH再現テストから、特定の原因はありません。_x000a_Win10と新開発のソフトですので、ADTとは内容が異なる場合がありますと思います。_x000a_ただし、これを回避するために、清池さんの依賴から、ADTは工事日にバックアップを作成し、_x000a_テストしましたが、上記の状況は発生しませんでした。_x000a_-----（添付報告を纏めし）----_x000a_全体のPCを再起動するの場合、_x000a_画処と識別は指定したホストフォルダーからをダウンロードできなくなり、_x000a_300s後で自動に本機の設定が読み込まれます。_x000a_そのため、過去にADTで発生していた問題が修正されました。　（ADCH状況とは異なります）_x000a__x000a_(中文)_x000a_"/>
    <s v="-"/>
    <s v="-"/>
    <s v="-"/>
    <s v="-"/>
    <s v="-"/>
    <s v="-"/>
    <s v="-"/>
    <s v="CLOSE"/>
    <s v="CLOSE"/>
    <e v="#DIV/0!"/>
    <m/>
  </r>
  <r>
    <n v="1641"/>
    <x v="220"/>
    <x v="1"/>
    <x v="11"/>
    <s v="Y許仕明_x000a_C鄭嵎駿_x000a_E王文佑_x000a_J朱峰謀_x000a_K張崇慶"/>
    <x v="3"/>
    <x v="30"/>
    <x v="1"/>
    <s v="20200617FF　1Br1PosBDSアームクラック発生異常"/>
    <s v="-"/>
    <s v="聯絡設備技術3交代(電氣)後確認到#6 C/V EndPlate脫離並卡在鍊條和鏈輪中間, 導致設備異常停止。_x000a_設備技術(機械)抵達現場, 確認狀況之後將脫離的EndPlate進行復歸及設定作業。_x000a_進行C/V上方碎玻璃掃除作業, 後續在進行試運轉時發現#1P BDS的吸著PAD移動時與C/V Roll有摩擦到的現象。_x000a_◆在進行擺臂的精密檢查時確認到連接擺臂與機械Hand的四角法蘭的焊接處有裂痕, 針對裂縫處實施了氬焊作業。_x000a_※ 作業時有使用真空吸塵器 來吸取焊接作業產生的煙霧。"/>
    <s v="推測BDS動作產生的振動造成了裂縫, 裂縫慢慢變大才會造成這次的異常_x000a_※這次的裂縫較小, BDS 在每次的定修工事日排定的Arm裂縫點檢沒有確認到"/>
    <s v="1.  加強定修工事日點檢。　　　　　　　　　　　　　　　　　　　　　　　　　　　　　　　　　　　　　　　　　　　　　　　　　　　　　　　　　　　　　　　　　　　　　　　　　　　　　　　　　　　　　　　　　　　　　　　　　　　　　　　　　　　　　　　　　　　　　　　　　　　　　　　　　　　　　　　　　　　　　　　　　　　　　　　　　　　　※會先清除擺臂焊接部位的異物再確認有無裂痕。  -設技-  　　　　　　　　　　　　　　　　　　　　　　　　　　　　　　　　　　　　　　　　　　　　　　　　　　　　　　　　　　　　　　　　　　　　　　　　　　　　　　　　　　　　　　　　　　　　　　　　　　　　　　　　　　　　　　　　　　　　　　　　　　　　　　　　　　　　　　　2. 作業中確認振動狀況、若BDS 擺臂的Hand晃動過大則連絡設技並依賴進行　　　　　　　　　　　　　　　　　　　　　　　　　　　　　　　　　　　　　　　　　　　　　　　　　　　　　　　　　　　　　　　　　　　　　　　　　　　　　　　　　　　　　　　　　　　　　　　　　　　　　　　　　　　　　　　　　　　　　　　　　　　　　　　　　　　　　　　　　　精密的診斷。 -製造-"/>
    <s v="初回"/>
    <n v="3.4"/>
    <n v="108"/>
    <n v="0"/>
    <s v="要"/>
    <s v="要"/>
    <s v="要"/>
    <s v="要"/>
    <s v="要"/>
    <s v="-"/>
    <s v="-"/>
    <s v="(日文)_x000a_2008年CF窯で同様の亀裂問題がありました。_x000a_対策書に記載のある“対策済Arm”にADTは全窯更新しているという認識です。_x000a_各窯点検後に、対策済Armかもご確認・連絡をお願いします。_x000a_＜対策版Arm&gt;_x000a_・対策版は下図赤丸の長さが150→200ｍｍへ変更されている。_x000a_・側面の補強板が3.2mmt→4.5mmtになっている。_x000a_(中文)_x000a_"/>
    <s v="完了"/>
    <s v="完了"/>
    <s v="完了"/>
    <s v="完了"/>
    <s v="完了"/>
    <s v="-"/>
    <s v="-"/>
    <s v="CLOSE"/>
    <s v="CLOSE"/>
    <n v="1"/>
    <m/>
  </r>
  <r>
    <n v="1642"/>
    <x v="221"/>
    <x v="0"/>
    <x v="6"/>
    <s v="Y許仕明_x000a_C鄭嵎駿_x000a_E王文佑_x000a_J朱峰謀_x000a_K張崇慶_x000a_T陳振遠"/>
    <x v="1"/>
    <x v="26"/>
    <x v="0"/>
    <s v="20200704YF　1BR 引入板揃え動作異常"/>
    <s v="-"/>
    <s v="1BR發生引入板齊作動異常無法引入(異常訊息#1板齊軸1 ERROR，圖一)，在本線進行1BR行先的玻璃捨板_x000a_三交代人員進行板齊電源重新啟動，復歸不能!聯絡事務所人員，事務所指示變更 2BR G6 JC準備，並同 時呼出電氣人員入廠對應_x000a_ 電氣人員到達現場，同時三交代完成 2BR G6  JC採板!_x000a_電氣進行相關確認後，發現為板齊servo AMP電量低下(AMP異常碼：92，圖二)，電氣人員進行電池新品更換後，整備人員進行板齊原點及相關做動確認:結果無異常_x000a_1BR板流測試確認板齊作動狀況_x000a_恢復1﹑2BR G5採板"/>
    <s v="板齊servo AMP電池電量低下_x000a_①電池使用4年1個月，超過壽命管理期限，造成電量低下，_x000a_(交換頻度1回/2年，2016/06開始使用，預定交換日期為2018/06)。_x0009__x000a_②2018年因J2S AMP停產，計畫逐步更新為J4 AMP，但AMP更換LIST漏掉板齊AMP，導致板齊AMP未更新為J4，也造成電池的壽命管理MISS。"/>
    <s v="1.再次全面確認SEVRO AMP電池交換時間是否逾期。_x000a_2.預定2020年底前將板齊AMP更新為J4。_x000a_3.參考日本制度，每年11月11日訂為電池日，檢查電池交換日期。"/>
    <s v="初回"/>
    <n v="67"/>
    <n v="1021"/>
    <n v="0"/>
    <s v="要"/>
    <s v="要"/>
    <s v="要"/>
    <s v="要"/>
    <s v="要"/>
    <s v="要"/>
    <s v="要"/>
    <s v="(日文)_x000a_YFで発生したように、旧タイプ（生産中止品）のサーボアンプのバッテリー交換リストから対象外とされていないか、設技に確認を要請する。_x000a__x000a_(中文)_x000a_"/>
    <s v="完了"/>
    <s v="完了"/>
    <s v="完了"/>
    <s v="完了"/>
    <s v="完了"/>
    <s v="完了"/>
    <s v="完了"/>
    <s v="CLOSE"/>
    <s v="CLOSE"/>
    <n v="1"/>
    <m/>
  </r>
  <r>
    <n v="1643"/>
    <x v="222"/>
    <x v="1"/>
    <x v="5"/>
    <s v="T陳振遠"/>
    <x v="3"/>
    <x v="37"/>
    <x v="1"/>
    <s v="20200709GUT　OFF2X軸清掃ブラシ バー切テーブルに衝突異常"/>
    <s v="-"/>
    <s v="於OFF#2 X軸切機的清掃毛刷棒發生碰撞, 造成產線停止_x000a_・確認到現場X軸 切機的清掃毛刷棒脫落, 切機的Table Sheet有損傷　　　　　　　　　　　　　　　　　　　　　　　　　　　　　　　　　　　　　　　　　　　　　　　　　　　　　　　　　　　　　　　　　　　　　　　　　　　　　　　　　　　　　　　　　　　　　　　　　　　　　　　　　　　　　　　　　　　　　　　　　　　　　　　　　　　　　　_x000a_・毛刷棒破損、切機Table破損、Air Hose破裂_x000a_措置内容_x000a_1) 替換毛刷棒(移設OFF#3的部品) _x000a_2) 修補Air Hose破裂的部位_x000a_3) 修補切機Table的部分_x000a_4) 進行刮傷檢查並點檢產線的稼動狀況_x000a_・ 7/10 08:30 設備稼動、確認生產品質後、OFF#2 正常稼動"/>
    <s v="由於AirHose破裂, 導致毛刷的昇降氣壓缸無法正常供氣, X軸切機在移動時切台撞擊下降中的毛刷棒, 造成動作異常。_x000a_1. Airhose過於老舊而發生破損(已使用10年以上) _x000a_2. 進行Air Hose點撿時, 設備構造方面比較難確認。(目視確認)_x000a_3. 構造上, 毛刷棒即使突然掉落也不會影響產線稼動_x000a_・ 構造上, 毛刷棒是依照氣壓缸的Up/Down Sensor來停止作動。"/>
    <s v="1. 定修工事時、點檢全數Air Hose(8月底)_x000a_2. 改善AirHose的點檢方式_x000a_・定修工事時、針對各處使用其他的供氣源來確認有無漏氣(目視+聲音)_x000a_3. 改善設備構造使機台在異常洩漏時可自動停止。(8月底)_x000a_・追加壓力計及壓力S/W、警報, 並改善軟體程式使機台在異常時可自動停止"/>
    <s v="初回"/>
    <n v="77"/>
    <n v="220"/>
    <n v="0"/>
    <s v="-"/>
    <s v="-"/>
    <s v="-"/>
    <s v="-"/>
    <s v="-"/>
    <s v="-"/>
    <s v="要"/>
    <s v="(日文)_x000a_・ブラシシリンダーがUp・Downに関わらずセンサーを検知していない場合は切機が動作しないようにインターロックを追加_x000a_・エアーホースには圧力計、圧力S/Wを追加する（目視点検を可能にする：ケーブルベアー内のチューブ損傷に気付けない）。_x000a_・エアーホース交換_x000a_2013年高砂の類似故障対策_x000a_・ブラシ取り付け方法の変更　2箇所止め → 3箇所_x000a_・ブラシ取り付けボルトの径変更  現状  M6 → M8、M10_x000a_(中文)_x000a_"/>
    <s v="-"/>
    <s v="-"/>
    <s v="-"/>
    <s v="-"/>
    <s v="-"/>
    <s v="-"/>
    <s v="完了"/>
    <s v="CLOSE"/>
    <s v="CLOSE"/>
    <n v="1"/>
    <m/>
  </r>
  <r>
    <n v="1644"/>
    <x v="223"/>
    <x v="0"/>
    <x v="4"/>
    <s v="-"/>
    <x v="0"/>
    <x v="0"/>
    <x v="0"/>
    <s v="20200722EF　TOM3画処12 6Ch-Box故障"/>
    <s v="-"/>
    <s v="17:54 生產中TOM畫處#12 Freeze發生，現場人員切替F1採板後聯絡推進課。_x000a_18:02 人員抵達現場確認畫處＃12檢查狀態為「Idle」，相機電源燈全滅。_x000a_18:15 6CH-BOX更換。_x000a_18:31 更換完畢，產線恢復F9採板。"/>
    <s v="•因6CH-BOX關聯的相機電源指示燈全部熄滅。_x000a_•更換6CH-BOX後相機電源指示燈全亮，確定電源模組損壞。"/>
    <s v="•關於6CH-BOX電源模組，廠商建議壽命為5年。EF窯及其他窯皆已超過使用年限，須定期汰換。_x000a_•本回故障的6CH-BOX電源模組，原訂今年更換，已發注購買。_x000a_•因廠商庫存不足，交期延誤(9月以後)。為避免再發，先更換ZF遊休品。 (※ZF先前使用約4.3年)"/>
    <s v="初回"/>
    <n v="3"/>
    <n v="28.65"/>
    <n v="0"/>
    <s v="情報"/>
    <s v="情報"/>
    <s v="情報"/>
    <s v="情報"/>
    <s v="情報"/>
    <s v="情報"/>
    <s v="情報"/>
    <s v="納期遅延も見越しながら、早めの発注を実施する"/>
    <s v="-"/>
    <s v="-"/>
    <s v="-"/>
    <s v="-"/>
    <s v="-"/>
    <s v="-"/>
    <s v="-"/>
    <s v="CLOSE"/>
    <s v="CLOSE"/>
    <e v="#DIV/0!"/>
    <m/>
  </r>
  <r>
    <n v="1645"/>
    <x v="224"/>
    <x v="0"/>
    <x v="7"/>
    <s v="Y許仕明_x000a_C鄭嵎駿_x000a_E王文佑_x000a_J朱峰謀_x000a_K張崇慶_x000a_T陳振遠"/>
    <x v="3"/>
    <x v="4"/>
    <x v="2"/>
    <s v="20200729KF　本線増速CVエンドプレート脱落rev.1"/>
    <s v="-"/>
    <s v="人員發現本線ROLL#101左側齒輪軸端擋片脫落導致鏈輪位移，緊急連絡上長_x000a_G/U捨板機械人員進行軸端擋片復歸裝設,16:25裝設完畢_x000a_進行G/U掃除作業  16:45掃除完畢本線H/O捨板_x000a_本線點檢及刮傷檢查(OK)_x000a_恢復採板_x000a_16:00--16:45共捨板45分鐘 (約 1440.24㎡) , 齒輪位移異常約捨板640㎡"/>
    <s v="1.ROLL#101屬本線C/V增速段#3，此驅動段為增、減速運轉的範圍，而軸端Stopper只有 M6*2固定螺絲，並未加裝防鬆脫墊片，在長期運轉下出現鬆脫情況，導致驅動鏈輪偏移。_x000a_2.初期建廠時，固定螺絲未歸類必要塗抹螺絲固定劑。 "/>
    <s v="1. ROLL#101追加防鬆脫墊片及使用中強度型的螺絲固定劑 (EX：LOCTITE 243)_x000a_2. 工事日橫展開點檢，對於增、減速運轉的Roller #97、#98使用M6*2固定的區域，追加防鬆脫墊片及使用中強度型的螺絲固定劑。"/>
    <s v="初回"/>
    <n v="0"/>
    <n v="0"/>
    <n v="0"/>
    <s v="要"/>
    <s v="要"/>
    <s v="要"/>
    <s v="要"/>
    <s v="要"/>
    <s v="要"/>
    <s v="要"/>
    <s v="・設技機械の年間保全（2回/年）を継続する。_x000a_・今の現状について各エリアを点検する。_x000a_・ノルトロックワッシャーとロックタイトを使ってない固定ボルトに対して追加する。"/>
    <s v="完了"/>
    <s v="完了"/>
    <s v="完了"/>
    <s v="完了"/>
    <s v="完了"/>
    <s v="完了"/>
    <s v="完了"/>
    <s v="CLOSE"/>
    <s v="CLOSE"/>
    <n v="1"/>
    <m/>
  </r>
  <r>
    <n v="1646"/>
    <x v="225"/>
    <x v="0"/>
    <x v="6"/>
    <s v="-"/>
    <x v="0"/>
    <x v="1"/>
    <x v="0"/>
    <s v="20200808YF　WI画処PCフリーズ異常"/>
    <s v="-"/>
    <s v="WI發生異常警報，確認HOST畫面，畫處通信中斷。 ( 左上方無黃藍色閃爍 )_x000a_HOST PC重新啟動，狀況無法排除，切替F1採板。 (捨板3分鐘)_x000a_聯絡推進課，經指示切替至畫處PC#1(僅1台)確認，畫面黑屏無法操作，強制PC關閉後再啟動。_x000a_確認HOST已恢復正常通信。 (恢復正常採板)"/>
    <s v="①8/5工事日因PC操作Lag，所以更換ZF遊休PC使用。 (全新品)_x000a_②原因不明。※8/8 PC重新啟動後，觀察至今(8/24)尚未再發。"/>
    <s v="①畫處PC強制關機，重新啟動。_x000a_②回收畫處Log確認，異常發生至PC再啟動後，期間完全無履歷。※為查明原因，後續持續觀察。"/>
    <s v="初回"/>
    <n v="3"/>
    <n v="71.61"/>
    <n v="0"/>
    <s v="情報"/>
    <s v="情報"/>
    <s v="情報"/>
    <s v="情報"/>
    <s v="情報"/>
    <s v="情報"/>
    <s v="情報"/>
    <s v="①WI画処PCとTOM画処PCは同じ型番の物で備品の数量は十分ある。※万が一再発は有りましたら交換できます。_x000a_②交換されたPCの異常原因を調べても分かりませんから引続きON-LINEで使用して再発が有ったら別途判断します。_x000a__x000a_①因WI畫處與TOM畫處PC同一型號，備品數確保充足。※萬一再發可馬上更換。_x000a_②因換下PC將無法調查異常主因，所以擬先維持線上使用，待下次再發再做判斷。"/>
    <s v="-"/>
    <s v="-"/>
    <s v="-"/>
    <s v="-"/>
    <s v="-"/>
    <s v="-"/>
    <s v="-"/>
    <s v="CLOSE"/>
    <s v="CLOSE"/>
    <e v="#DIV/0!"/>
    <m/>
  </r>
  <r>
    <n v="1647"/>
    <x v="226"/>
    <x v="0"/>
    <x v="0"/>
    <s v="推進課"/>
    <x v="0"/>
    <x v="0"/>
    <x v="0"/>
    <s v="20200809JF　TOM3歪14カメラ故障"/>
    <s v="-"/>
    <s v="(8/9) JF窯約10時左右，精查員發現歪#14相機#970欠点多發，無光量異常，通報三交代股長。_x000a_然後18時又再發一回，聯絡推進課及事務所，先準備G6緊急用專採指示書，預定翌日更換。_x000a_(※因JF窯G8採板，異常時1Br.無法切替G6專採，指示書必須更換。)_x000a_(8/10)因J/C進行 1Br. F1專採期間，必須3枚中捨棄1枚，期間共捨板30枚。"/>
    <s v="從#970欠点畫像及發生位置判斷，底下2點經驗判斷應該是相機TAP故障導致。 (※須送廠判)_x000a_①同相機的CMOS的Scan方向同方向的雜訊。_x000a_②故障的位置集中在某一TAP區。(※單台相機CMOS可區分4個TAP區域)"/>
    <s v="①故障相機送修，判斷原因。_x000a_※S/N: 001610 (TOM立上至今，使用約10年)_x000a_※更換相機 S/N: 1041912_x000a__x000a__x000a_"/>
    <s v="初回"/>
    <n v="15"/>
    <n v="85.94"/>
    <n v="0"/>
    <s v="要"/>
    <s v="要"/>
    <s v="要"/>
    <s v="要"/>
    <s v="要"/>
    <s v="－"/>
    <s v="－"/>
    <s v="生技部と別途協議。_x000a_冷修毎の交換は現実的に対応できないし、全数交換の予算も取れない。]_x000a_YFにつては全数交換しない（故障発生のみ）とする。"/>
    <s v="完了"/>
    <s v="完了"/>
    <s v="完了"/>
    <s v="完了"/>
    <s v="完了"/>
    <s v="-"/>
    <s v="-"/>
    <s v="CLOSE"/>
    <s v="CLOSE"/>
    <n v="1"/>
    <m/>
  </r>
  <r>
    <n v="1648"/>
    <x v="227"/>
    <x v="1"/>
    <x v="11"/>
    <s v="推進課"/>
    <x v="0"/>
    <x v="0"/>
    <x v="1"/>
    <s v="20200813FF　WIカメラ2波形ノイズ異常"/>
    <s v="-"/>
    <s v="WI Camera#2頻繁發生光量異常、實施WI PC重新啟動。_x000a_連續性發生異常、切替F1進行WI照明掃除及Cable連接部位點檢→仍再發。_x000a_畫處C交換及其他Cable互換→仍再發、判斷為Camera異常。_x000a_工事日　進行Camera交換後、無再發。Camera#２ Noise雜訊再發。_x000a_為了避免強制NG捨板、變更了[最大輝度閾値]判定區間數 3→5。_x000a_0.4T J/C時、更換了Camera#2～8chBOX為止的Cable。後續無再發。"/>
    <s v="過去2016年LF在發生過同様的Camera Noise之後更換Camera有良化、人員根據此情報進行Camera更換但Noise雜訊仍再發, 因此將8chBOX到Camera本體的Cable都更換了。_x000a_後續未再發, 因此斷定為Camera Cable異常。"/>
    <s v="暫定對策_x000a_①WI照明掃除及Cable連接部位點檢②更換畫處PC並與其他Cable的Cable互換③確認Camera Cable連接部位是否有鬆脫→還是有再發, 但頻率沒有之前那麼高了。_x000a_恒久對策_x000a_①更換Camera Cable②變更HostSYSTEM設定內的「最大輝度値閾値」”5”→”2”＝監視強化中③」確認Camera及Cable預備品（LF品拆卸後 另外管理）"/>
    <s v="初回"/>
    <n v="0"/>
    <n v="0"/>
    <n v="0"/>
    <s v="要"/>
    <s v="要"/>
    <s v="要"/>
    <s v="要"/>
    <s v="要"/>
    <s v="－"/>
    <s v="－"/>
    <s v="異常が発生した場合は、これまでの実績を踏まえて、点検手順、交換手順通りに実施する。またAFKの手順も参考に対応する。予備品の確保。"/>
    <s v="完了"/>
    <s v="完了"/>
    <s v="完了"/>
    <s v="完了"/>
    <s v="完了"/>
    <s v="-"/>
    <s v="-"/>
    <s v="CLOSE"/>
    <s v="CLOSE"/>
    <n v="1"/>
    <m/>
  </r>
  <r>
    <n v="1649"/>
    <x v="228"/>
    <x v="0"/>
    <x v="0"/>
    <s v="J朱峰謀_x000a_K張崇慶_x000a_T陳振遠"/>
    <x v="1"/>
    <x v="4"/>
    <x v="0"/>
    <s v="20200814JF　洗淨機増速コンベアー4サーボアンプ異常"/>
    <s v="-"/>
    <s v="2BR洗淨機發生伺服異常:增速CV 4  警報(圖一)。洗淨機重故障停止。三交代現場確認警報無法RESET。_x000a_確認增速馬達#4 SEROV AMP有異常(異常代碼:888)(圖二)，更換SEROV AMP。_x000a_更換完成，進行板流測試。_x000a_2BR恢復G8正常採板。"/>
    <s v="2BR 洗淨機增速馬達#4 SEROV AMP有異常(異常代碼:888)。_x000a_依照SERVO AMP異常碼對照表需更換AMP對應(圖三)。_x000a_電子零件故障。AMP 2010年熱上使用至今。"/>
    <s v="更換新品SEROV AMP。_x000a_設技電氣與製造佐倉先生和金子先生討論結果:_x000a_因2021冷修該區段有進行G11改造作業_x000a_該區段AMP將全數更新，目前待冷修將其AMP更新_x000a_②因CMOS耗損，且ADT相機已使用超過10年以上，擔心今後故障台數增加，今後冷修對應將另行檢討。_x000a_③定期點檢:利用Gate #97x 精查出監視相機故障，持續進行。"/>
    <s v="初回"/>
    <n v="101"/>
    <n v="40"/>
    <n v="0"/>
    <s v="－"/>
    <s v="－"/>
    <s v="－"/>
    <s v="要"/>
    <s v="要"/>
    <s v="要"/>
    <s v="要"/>
    <s v="サーボアンプの予備品を洗浄機制御盤内に置いて故障再発の時すぐ交換できるようにする。_x000a_將AMP預備品置於洗淨機制御盤內再發生故障時可立即取用更換。"/>
    <s v="-"/>
    <s v="-"/>
    <s v="-"/>
    <s v="完了"/>
    <s v="完了"/>
    <s v="完了"/>
    <s v="完了"/>
    <s v="CLOSE"/>
    <s v="CLOSE"/>
    <n v="1"/>
    <m/>
  </r>
  <r>
    <n v="1650"/>
    <x v="229"/>
    <x v="0"/>
    <x v="4"/>
    <s v="Y許仕明_x000a_C鄭嵎駿_x000a_E王文佑_x000a_J朱峰謀_x000a_K張崇慶"/>
    <x v="3"/>
    <x v="4"/>
    <x v="2"/>
    <s v="20200831EF　1BrHO跳ね上げCV下部ボルト破損"/>
    <s v="-"/>
    <s v="三交代人員發現1BR 玻璃在H/O處有跳動_x000a_機械進行br H/O點檢,發現下游GATE 底部橫樑固定螺絲鬆脫斷裂造成ROLL高度異常,機械更換更換合金鋼螺絲*12，追加防鬆墊片對應及調整緩衝器對應GATE左右兩側高度_x000a__x000a__x000a_"/>
    <s v="設備技術確認後，H/O下游 GATE 底部橫樑固定螺絲鬆脫導致此回異常的發生。"/>
    <s v="機械內部討論,進行各窯橫展開點檢"/>
    <s v="初回"/>
    <n v="0"/>
    <n v="0"/>
    <n v="0"/>
    <s v="要"/>
    <s v="要"/>
    <s v="要"/>
    <s v="要"/>
    <s v="要"/>
    <s v="－"/>
    <s v="－"/>
    <s v="ショックアブソーバーのタイプによって異なるが、取り外して設定値を確認する。劣化により強度が低下している場合は、設定値の変更、交換を実施する。ショックアブソーバーは衝撃を吸収するものであり、設備を当てて止める部品ではないので、調整、交換時は高さを確認すること。_x000a_"/>
    <s v="完了"/>
    <s v="完了"/>
    <s v="完了"/>
    <s v="完了"/>
    <s v="完了"/>
    <s v="-"/>
    <s v="-"/>
    <s v="CLOSE"/>
    <s v="CLOSE"/>
    <n v="1"/>
    <m/>
  </r>
  <r>
    <n v="1651"/>
    <x v="229"/>
    <x v="5"/>
    <x v="18"/>
    <s v="Y許仕明_x000a_C吳學典_x000a_E王文佑_x000a_J朱峰謀_x000a_K張崇慶"/>
    <x v="3"/>
    <x v="4"/>
    <x v="1"/>
    <s v="20200831OF　循環カレット2BCテールプーリー軸折損停止異常_rev1"/>
    <s v="-"/>
    <s v="「循環C/V#2 Slip檢出」警報發出_x000a_現場確認發現循環B/C的Tail Pully軸有折損，Pully脱落並已停止運轉。連絡設技。_x000a_變更為 含NG採板＜1Br G11 11P-LE、12P-RE、13P-NG（G11 LC RC、及2Br D/S G8.5採板停止)＞設技抵達現場。_x000a_因無預備品, 先以焊接的方式進行折損處修補。完成復歸。"/>
    <s v="【ADCH設技見解】_x000a_推測皮帶過緊導致張力增加→Shaft的回轉阻抗扭力增加→Shaft斷面達到最小 Key部位的扭曲扭力一直變大，受到破斷剪力的影響下發生斷裂。_x000a__x000a_※該B/C全長約40m，也不可全然否認可能在立上時苦於皮帶偏移調整下的結果造成有過緊的現象。"/>
    <s v="●皮帶張力調整適正化_x000a_（※如同上面提到的, 主因 應為皮帶過緊所致, 不過還是有人員建議為了避免應力集中可採用軸承較不易斷裂的 Powerlock固定式構造等改良方案）"/>
    <s v="初回"/>
    <n v="0"/>
    <n v="0"/>
    <n v="1015.6"/>
    <s v="要"/>
    <s v="要"/>
    <s v="要"/>
    <s v="要"/>
    <s v="要"/>
    <s v="－"/>
    <s v="－"/>
    <s v="ADCH対策としては、ベルトの張り過ぎによるものと考えているが、より応力集中が起きにくく、軸が折れにくいパワーロック固定式構造なども改良案を検討することとしている。_x000a_ADTにて点検、調整、ベルトの張り替えを実施する際は、ベルトテンションやプーリの摩耗度合にも注力する。"/>
    <s v="完了"/>
    <s v="完了"/>
    <s v="完了"/>
    <s v="完了"/>
    <s v="完了"/>
    <s v="-"/>
    <s v="-"/>
    <s v="CLOSE"/>
    <s v="CLOSE"/>
    <n v="1"/>
    <m/>
  </r>
  <r>
    <n v="1652"/>
    <x v="230"/>
    <x v="0"/>
    <x v="4"/>
    <s v="Y許仕明_x000a_C鄭嵎駿_x000a_E王文佑_x000a_J朱峰謀_x000a_K張崇慶"/>
    <x v="1"/>
    <x v="43"/>
    <x v="2"/>
    <s v="TOM3ブースエアコン異常"/>
    <s v="-"/>
    <s v="早班巡檢聯絡TOM3 BOOTH內溫度28℃_x000a_TOM室溫度偏高因素、將R側入口門開啟對應_x000a_業者重新測試,確認室外機損壞,壓縮機線圈燒毀_x000a_室外機の新品在庫があるため、新品交換実施"/>
    <s v="冷氣長時運轉,導致壓縮機壽命大幅縮短"/>
    <s v="業者建議3年更一次新機,預防異常"/>
    <s v="初回"/>
    <n v="0"/>
    <n v="0"/>
    <n v="0"/>
    <s v="要"/>
    <s v="要"/>
    <s v="要"/>
    <s v="要"/>
    <s v="要"/>
    <s v="－"/>
    <s v="－"/>
    <s v="・運転台数は従来通りとして、故障時には予備機を運転する。_x000a_・工事日で使用空調を予備機と切り替える。_x000a_＜予想起業＞_x000a_YF 20P338 YF窯TOM檢查室分離式冷氣增設及メンテナンス維持更新_x000a_CF 20P369 CF窯TOM檢查室分離式冷氣增設及メンテナンス維持更新_x000a_EF 20P407 EF窯TOM檢查室分離式冷氣增設及メンテナンス維持更新"/>
    <s v="完了"/>
    <s v="完了"/>
    <s v="完了"/>
    <s v="完了"/>
    <s v="完了"/>
    <s v="-"/>
    <s v="-"/>
    <s v="CLOSE"/>
    <s v="CLOSE"/>
    <n v="1"/>
    <m/>
  </r>
  <r>
    <n v="1653"/>
    <x v="231"/>
    <x v="0"/>
    <x v="4"/>
    <s v="C鄭嵎駿_x000a_E王文佑_x000a_J朱峰謀_x000a_K張崇慶"/>
    <x v="3"/>
    <x v="4"/>
    <x v="0"/>
    <s v="20200904EF　本線増速6CV異常（逆転モード改造）rev.1"/>
    <s v="20201002　ADTカムクラッチ方針（COLD）rev.1"/>
    <s v="三交代發現本線增速#6  C/V ROLL無運轉，玻璃堆疊破裂，緊急連絡事務所並進行GUILLOTINE排外捨板後聯絡設備技術協助確認。_x000a_設備技術到場確認,增速6號C/V驅動馬達運轉正常,驅動鍊條連接正常,卻無法驅動ROLL,判斷CAM CLUTCH異常,需進行更換_x000a_機械備品準備完成,開始進行更換作業_x000a__x000a__x000a_"/>
    <s v="Cam Clutch異常導致H/O Gate Roll 全體運轉異常停止導致_x000a_前回更換日期：2019/5/2_x000a_"/>
    <s v="１.次回冷修でカムクラッチレスへ仕様変更にし、トラブル源を排除。_x000a_2.冷修までは暫定的にカムクラッチ（MZ系）を 1回/1.5年定期交換とする。_x000a_3.次回#5カムクラッチ交換時、スプリング強化タイプに交換しテストする。"/>
    <s v="初回"/>
    <n v="60"/>
    <n v="2941.27"/>
    <n v="0"/>
    <s v="－"/>
    <s v="要"/>
    <s v="要"/>
    <s v="要"/>
    <s v="要"/>
    <s v="－"/>
    <s v="－"/>
    <s v="・MZ系（モータ、H/Oゲート1本目）は1.5年毎に定期交換_x000a_・冷修開始は延期されることがあるので冷修待ちとせず、必ず1.5年で交換する。_x000a_・対策として＃5、＃6に逆転モードをT/Pに追加し、工事日・故障時の待ち時間に逆転を数分間行う（ロールは空転するが、操作時には連絡合図を徹底すること）。_x000a_・これによりカムの切替わり不良の予防、不良の正常化を試みれるようにする。_x000a_・先行的にEF #5 or #6にMZ45-SS（スプリング強化タイプ）を設置して評価する。"/>
    <s v="-"/>
    <s v="完了"/>
    <s v="完了"/>
    <s v="完了"/>
    <s v="完了"/>
    <s v="-"/>
    <s v="-"/>
    <s v="CLOSE"/>
    <s v="CLOSE"/>
    <n v="1"/>
    <m/>
  </r>
  <r>
    <n v="1654"/>
    <x v="232"/>
    <x v="1"/>
    <x v="12"/>
    <s v="J朱峰謀_x000a_K張崇慶_x000a_T陳振遠"/>
    <x v="5"/>
    <x v="24"/>
    <x v="1"/>
    <s v="20200907GUT　洗浄機3塩酸供給バルブ故障"/>
    <s v="-"/>
    <s v="常日班在進行每日巡檢時、確認到鹽酸濃度異常及鹽酸供給自動閥門故障。_x000a_停止產線並關閉鹽酸閥門、由機械TEAM、電氣TEAM更換外套的自動閥門。_x000a_→　去除配管內殘留的鹽酸並於洗淨作業後進行更換。"/>
    <s v="鹽酸自動供給閥門及球閥在長期使用下故障並造成鹽酸濃度異常。　　　　　　　　　　　　　　　　　　　　　　　　　　　　　　　　　　　　　　　　　　　　　　　　　　　　　　　　　　　　　　　　　　　　　　　　　　　　　　　　　　　　　　　　　　　　　　　　　　　　　　　　　　　　　　　　　　　　　　　　　　　　　　　　　　　　　　　　　　　　　　推測為閥門設備過於老舊"/>
    <s v="該当バルブの定期交換は難しいため、定期パトロールでの点検で異常が   　　　　　　　　　　　　　　　　　　　　　　　　　　　　　　　　　　　　　　　　　　　　　　　　　　　　　　　　　　　　　　　　　　　　　　　　　　　　　　　　　　　　　　　　　　　　　　　　　　　　　　　　　　　　　　　　　　　　　　　　　　　　　　　　　　　見つかった場合交換実施。  　　　　　　　　　　　　　　　　　　　　　　　　　　　　　　　　　　　　　　　　　　　　　　　　　　　　　　　　　　　　　　　　　　　　　　　　　　　　　　　　　　　　　　　　　　　　　　　　　　　　　　　　　　　　　　　　　　　　　　　　　　　　　　　　　　　　　　　　　　　　　　　　　　　　　　　　　　　　　　　　 (現行 - 3交代 パトロール : 1回/組、DT パトロール : 1回/日)"/>
    <s v="初回"/>
    <n v="0"/>
    <n v="0"/>
    <n v="0"/>
    <s v="－"/>
    <s v="－"/>
    <s v="－"/>
    <s v="要"/>
    <s v="要"/>
    <s v="要"/>
    <s v="－"/>
    <s v="塩酸自動供給バルブから液漏れを発見次第、早急に交換を実施する。PVCボールバルブについては定期交換部品に該当しないが、工事日、定修工事で操作した際に不具合があれば交換を実施する。_x000a_薬液は環境事故、設備腐食の原因になるため、定期"/>
    <s v="-"/>
    <s v="-"/>
    <s v="-"/>
    <s v="完了"/>
    <s v="完了"/>
    <s v="完了"/>
    <s v="-"/>
    <s v="CLOSE"/>
    <s v="CLOSE"/>
    <n v="1"/>
    <m/>
  </r>
  <r>
    <n v="1655"/>
    <x v="233"/>
    <x v="0"/>
    <x v="5"/>
    <s v="C鄭嵎駿_x000a_E王文佑_x000a_J朱峰謀_x000a_K張崇慶_x000a_T陳振遠"/>
    <x v="3"/>
    <x v="24"/>
    <x v="0"/>
    <s v="20200915ADTOFF切　OFF切4洗浄機ブラシ過負荷異常"/>
    <s v="-"/>
    <s v="現場人員巡檢發現OFF4洗淨機3上毛刷停止，整備聯絡設計，確認異常碼50過負荷，負荷率約120%。_x000a_機械股長確認為馬達段軸承破損，更換新品軸承後，測試負荷率為20%，交付現場生產。_x000a_上毛刷過負荷異常再發，3上異常毛刷設定不使用並將毛刷上升，避免接觸玻璃。_x000a_確認3上毛刷軸心掛置軸承部位軸心磨損，導致軸承無法有效支撐軸心，軸心兩側有斜角，運轉負荷加大。"/>
    <s v="OFF4 洗淨機立上後並未實施過毛刷驅動部點檢_x000a_毛刷軸心掛置軸承部位磨損，軸套無法有效支撐軸心，導致軸心傾斜，馬達負荷加大。"/>
    <s v="1. OFF4 洗淨機原廠無洗淨機毛刷軸心尺寸，故無購入備品。預計10/E前量測軸心尺寸，購入軸心備品並檢查其他軸心與軸承是否有磨損。排入年度修繕計畫中。_x000a_2. 毛刷伺服異常為輕故障，TAS 設備異常會有全區廣播，OFF則是沒有為了確保OFF 洗淨機發生毛刷伺服異常，人員可以立即進行處置會將OFF 洗淨機毛刷伺服異常輕故障，改為重故障，設備立即停機。"/>
    <s v="初回"/>
    <n v="270"/>
    <n v="0"/>
    <n v="708"/>
    <s v="要"/>
    <s v="要"/>
    <s v="要"/>
    <s v="要"/>
    <s v="要"/>
    <s v="要"/>
    <s v="要"/>
    <s v="洗浄機ブラシが定修工事などの点検項目に入っていない設備（ON-TAS、OFF-TAS、OFF切、簡易洗浄機）の洗い出しを実施する。府測定sている場合は"/>
    <s v="完了"/>
    <s v="完了"/>
    <s v="完了"/>
    <s v="完了"/>
    <s v="完了"/>
    <s v="完了"/>
    <s v="完了"/>
    <s v="CLOSE"/>
    <s v="CLOSE"/>
    <n v="1"/>
    <m/>
  </r>
  <r>
    <n v="1656"/>
    <x v="234"/>
    <x v="1"/>
    <x v="8"/>
    <s v="J朱峰謀_x000a_K張崇慶_x000a_T陳振遠"/>
    <x v="1"/>
    <x v="24"/>
    <x v="1"/>
    <s v="20200921HF　2Br洗浄機塩酸槽駆動CV停止異常rev.1"/>
    <m/>
    <s v="鹽酸Zone#2上游側Spray區間的C/V有異常停止。_x000a_確認到Shaft連結部的Coupling螺栓脫落（5回再発）_x000a_確認該部位的Coupling內部時, 發現Coupling與Key有磨耗。進行Coupling及Key更換。"/>
    <s v="■設備面_x000a_長期使用下、固定Coupling Key的螺栓鬆動導致Key溝槽裡面的Key跑出來,長時間在未確實定位的狀態下稼動, 影響Coupling與Key有磨耗。_x000a_（2017年ON-TAS再稼働之後就沒有更換過了=意味著未經拆解點檢）_x000a_■管理面 _x000a_Coupling部位的螺栓每隔7～8個月進行一次増締、_x000a_但點檢方式不適切。"/>
    <s v="■暫定對策_x000a_　更換Coupling及Key。_x000a_■恒久對策_x000a_　重新審視點檢頻度及點檢方式。_x000a_　a）點檢頻度　  _x000a_　　　有Coupling的位置=鹽酸Zone有10處。其他: 有14處_x000a_　　　鹽酸Zone的點檢頻度: 1回/8個月_x000a_　　　　(確認鹽酸Zone之相關鹽酸移送日程之後實施)_x000a_　　　其他(14處) : 點檢頻度為1回/1年_x000a_　b）點檢方法_x000a_　　　増締時若發現螺栓鬆動則需拆解Coupling並進行內部確認　_x000a_　　    - 製造與設技由2人實施_x000a_    　　- 為了避免點檢出現遺漏、會作成點檢Check Sheet。_x000a_　　　※日常點檢時也須注視驅動Shaft的Coupling動作並確認動作。(確認有無偏心等)"/>
    <s v="再發"/>
    <n v="0"/>
    <n v="0"/>
    <n v="0"/>
    <s v="－"/>
    <s v="－"/>
    <s v="－"/>
    <s v="要"/>
    <s v="要"/>
    <s v="要"/>
    <s v="要"/>
    <s v="ADTは定期的にカップリングの点検を実施しており、増し締めはトルクレンチで管理しているが、トルクレンチ管理方法について各工程で確認する。"/>
    <s v="-"/>
    <s v="-"/>
    <s v="-"/>
    <s v="完了"/>
    <s v="完了"/>
    <s v="完了"/>
    <s v="完了"/>
    <s v="CLOSE"/>
    <s v="CLOSE"/>
    <n v="1"/>
    <m/>
  </r>
  <r>
    <n v="1657"/>
    <x v="234"/>
    <x v="0"/>
    <x v="7"/>
    <s v="C鄭嵎駿_x000a_E王文佑_x000a_J朱峰謀_x000a_K張崇慶"/>
    <x v="3"/>
    <x v="4"/>
    <x v="0"/>
    <s v="20200921KF　本線ホッパーゲートロール回転異常"/>
    <s v="20201002　ADTカムクラッチ方針（COLD）rev.1"/>
    <s v="起發生多回H/O Gate Roll 下游側兩支ROLL運轉異常變慢導致SMAP耳折異常欠板流入FT_x000a_起發生多回H/O Gate Roll 全體運轉異常停止導致基板堆疊追撞，且頻率有增加的趨勢_x000a_中班後半段本線H/O Gate Roll運轉異常，製造與機械呼出進行異常對應_x000a_機械對應 : 1.本線H/O GATE驅動CHAIN 下游 Rail磨耗嚴重進行電焊修補 (無備品)_x000a_2.本線增速 #7 (H/O Gate)的Cam Clutch（MZ35）更換"/>
    <s v="1.從磨耗狀態研判軌道與鍊輪距離過近所以軌道一直被過度加壓導致磨耗(從下游數來第3支也有稍微磨耗)在軌道磨耗的狀態下導致鍊條偏移，接著鍊輪也受到牽扯連帶下游的2支滾輪也跟著發生回轉不良_x000a_2.Cam Clutch的Cam打滑引起 Gate C/V一時停止"/>
    <s v="1. 下次冷修變更Cam clutch的型式，排除異常原因_x000a_2. 實施驅動鍊條的張力確認與鍊條軌道點檢，1次/半年。_x000a_3.到冷修為止暫定定期更換Cam clutch(MZ系)，1次/1.5年。_x000a_※CF/EF/JF/KF為對象（YF已拆除Cam clutch）"/>
    <s v="初回"/>
    <n v="150"/>
    <n v="4778.6000000000004"/>
    <n v="0"/>
    <s v="－"/>
    <s v="要"/>
    <s v="要"/>
    <s v="要"/>
    <s v="要"/>
    <s v="－"/>
    <s v="－"/>
    <s v="・MZ系（モータ、H/Oゲート1本目）は1.5年毎に定期交換_x000a_・冷修開始は延期されることがあるので冷修待ちとせず、必ず1.5年で交換する。_x000a_・対策として＃5、＃6に逆転モードをT/Pに追加し、工事日・故障時の待ち時間に逆転を数分間行う。これによりカムの切替わり不良の予防・不良の正常化を試みれるようにする。_x000a_・対策としてMZ45-SS（スプリング強化タイプ）をEFの＃5 or ＃6 に入れて評価（KFは冷修でカムクラッチレス化実施）"/>
    <s v="-"/>
    <s v="完了"/>
    <s v="完了"/>
    <s v="完了"/>
    <s v="完了"/>
    <s v="-"/>
    <s v="-"/>
    <s v="CLOSE"/>
    <s v="CLOSE"/>
    <n v="1"/>
    <m/>
  </r>
  <r>
    <n v="1658"/>
    <x v="235"/>
    <x v="4"/>
    <x v="16"/>
    <s v="Y許仕明_x000a_C鄭嵎駿_x000a_E王文佑_x000a_J朱峰謀_x000a_K張崇慶"/>
    <x v="3"/>
    <x v="4"/>
    <x v="1"/>
    <s v="20200926XF　1Br引き込みCV№3モータ異常"/>
    <m/>
    <s v="0:56　 1Br引入發生異常、0:59　 1Br恢復採板　(捨板3分鐘)_x000a_1:05　 確認INV錯誤碼為「E.RHN」, 請求電氣三交代支援。_x000a_※E.RHN＝馬達過負載遮斷(電子Thermal繼電器"/>
    <s v="馬達剎車塊破損(寫真), 剎車無法解除。"/>
    <s v="・ブレーキレスのモーターへ変更。(現在納品待ち)_x000a_※パッドチェーン停止テスト実施。停止精度等問題なし。_x000a_※手動でのブレーキ解除では発塵のリスクが有る為、モーター型式変更。"/>
    <s v="初回"/>
    <n v="7"/>
    <n v="220"/>
    <n v="1110"/>
    <s v="要"/>
    <s v="要"/>
    <s v="要"/>
    <s v="要"/>
    <s v="要"/>
    <s v="－"/>
    <s v="－"/>
    <s v="ブレーキ仕様の駆動モーターを確認する。_x000a_・電気情報として、過去ZF窯で同様の設備異常発生が発生した際に、ブレーキ仕様モーターのブレーキを使用しないで停止できるようにプログラム改善した経緯あり。_x000a_・全ラインで回路を確認する。"/>
    <s v="完了"/>
    <s v="完了"/>
    <s v="完了"/>
    <s v="完了"/>
    <s v="完了"/>
    <s v="-"/>
    <s v="-"/>
    <s v="CLOSE"/>
    <s v="CLOSE"/>
    <n v="1"/>
    <m/>
  </r>
  <r>
    <n v="1659"/>
    <x v="236"/>
    <x v="0"/>
    <x v="3"/>
    <s v="Y許仕明_x000a_C鄭嵎駿_x000a_E王文佑_x000a_J朱峰謀_x000a_K張崇慶"/>
    <x v="3"/>
    <x v="4"/>
    <x v="0"/>
    <s v="20201007CF　本線橫折機タイミングベルト断裂異常_rev.1"/>
    <m/>
    <s v="工事日作業(其中項目之一，横折時規皮帶點檢時有龜裂狀況，有更換新品)_x000a_17:34　採板開始_x000a_21:33  横吋異常警報發生，三交代人員巡檢發現横折時規皮帶斷裂，聯絡事務所上長及整備人員，並呼出整備人員及設備技術人員對應。_x000a_21:45 Guillotine排外捨板開始。"/>
    <s v="10/7 CF工事日有更換皮帶，疑似備品置放太久劣化品導致不堪使用"/>
    <s v="・預備品在庫時間管理最長:2年。_x000a_・定期壽命管理 (2年-1次)。_x000a_・保管環境的改善。_x000a_　　維持皮帶包裝袋的密封性、並保管在適當的環境當中。_x000a_　　明載入貨日期時間。_x000a_・使用前點檢的周知(補充資料(設技)参照)。"/>
    <s v="初回"/>
    <n v="100"/>
    <n v="2689.8"/>
    <n v="0"/>
    <s v="要"/>
    <s v="要"/>
    <s v="要"/>
    <s v="要"/>
    <s v="要"/>
    <s v="－"/>
    <s v="－"/>
    <s v="保管期限：２年（２年を超えたものは廃棄）を確認する"/>
    <s v="完了"/>
    <s v="完了"/>
    <s v="完了"/>
    <s v="完了"/>
    <s v="完了"/>
    <s v="-"/>
    <s v="-"/>
    <s v="CLOSE"/>
    <s v="CLOSE"/>
    <n v="1"/>
    <m/>
  </r>
  <r>
    <n v="1660"/>
    <x v="237"/>
    <x v="0"/>
    <x v="4"/>
    <s v="Y許仕明_x000a_C鄭嵎駿_x000a_E王文佑_x000a_J朱峰謀"/>
    <x v="3"/>
    <x v="4"/>
    <x v="0"/>
    <s v="20201013EF　本線FT1-3水平駆動チェーン断裂異常"/>
    <m/>
    <s v="三交代採板人員在本線FT取樣時有聽到異音,回報股長進行確認,確認為本線FT1-3驅動鍊條所造成,因尚未影響生產,故先電話聯絡事務所及整備,待常日班上班再進行對應_x000a_整備聯絡機械進行確認,目視鍊條鍊目有鬆動現象,需進行更換.機械確認備品,待製造聯絡更換時間_x000a_事務所連絡,預定三交代10點收率取樣後,即可進行鍊條更換_x000a_本線FT #1-3停止運轉,造成素板偏移,確認為FT1-3水平驅動鍊條已斷裂,本線進行捨板,後因縱裂發生改由Guillotine捨板"/>
    <s v="斷裂的鍊條使用4年4個月(超過使用管理年限3年)_x000a_連接目及左右連接目都出現嚴重磨損，導致最後承受不了張力的荷重而斷裂。"/>
    <s v="斷裂的鍊條使用4年4個月(超過使用管理年限3年)_x000a_連接目及左右連接目都出現嚴重磨損，_x000a_導致最後承受不了張力的荷重而斷裂。"/>
    <s v="初回"/>
    <n v="25"/>
    <n v="778"/>
    <n v="778"/>
    <s v="要"/>
    <s v="要"/>
    <s v="要"/>
    <s v="要"/>
    <s v="要"/>
    <s v="－"/>
    <s v="－"/>
    <s v="斷裂的鍊條使用4年4個月(超過使用管理年限3年)_x000a_連接目及左右連接目都出現嚴重磨損，_x000a_導致最後承受不了張力的荷重而斷裂。"/>
    <s v="完了"/>
    <s v="完了"/>
    <s v="完了"/>
    <s v="完了"/>
    <s v="完了"/>
    <s v="-"/>
    <s v="-"/>
    <s v="CLOSE"/>
    <s v="CLOSE"/>
    <n v="1"/>
    <m/>
  </r>
  <r>
    <n v="1661"/>
    <x v="238"/>
    <x v="4"/>
    <x v="16"/>
    <s v="_x000a_J朱峰謀_x000a_K張崇慶"/>
    <x v="3"/>
    <x v="15"/>
    <x v="1"/>
    <s v="20201015XF　本線SMAP R側タイミングベルト位置ズレによる動作異常"/>
    <m/>
    <s v="37inch落球樣品接觸R側SMAP後發生素板偏移。人員發現R側SMAP有異樣。（SMAP在未完全回來的狀態下待機）_x000a_更換R側SMAP皮帶、下降用調速閥。"/>
    <s v="・下降用的調速閥無法正常調節, 下降達到最大速度, 推測下降時的衝擊造成時規皮帶位置偏移（跳動）。_x000a_・時規皮帶確認有些微龜裂的痕跡。_x000a_　（時規皮帶在前一回工事日有更換過　2020/9/29）"/>
    <s v="・使用用途可能與調速閥不符, 目前正在和設技一同找尋適用的調速閥。"/>
    <s v="初回"/>
    <n v="16"/>
    <n v="0"/>
    <n v="489.96"/>
    <s v="－"/>
    <s v="－"/>
    <s v="－"/>
    <s v="要"/>
    <s v="要"/>
    <s v="－"/>
    <s v="－"/>
    <s v="日常点検にて動作に不具合がないか確認する。_x000a_スピコンについても交換機歴ばない場合は一度交換を検討してください。"/>
    <s v="-"/>
    <s v="-"/>
    <s v="-"/>
    <s v="完了"/>
    <s v="完了"/>
    <s v="-"/>
    <s v="-"/>
    <s v="CLOSE"/>
    <s v="CLOSE"/>
    <n v="1"/>
    <m/>
  </r>
  <r>
    <n v="1662"/>
    <x v="239"/>
    <x v="1"/>
    <x v="15"/>
    <s v="推進課"/>
    <x v="0"/>
    <x v="0"/>
    <x v="0"/>
    <s v="20201025DF　TOM画処PC17、19フリーズ異常"/>
    <m/>
    <s v="TOM3 PC發出異常警報, HMI採板畫面一片紅,顯示捨板中,畫處PC#17當機約3分後自動解除。隨後在11/10、11/14、11/16、11/22, 畫處PC#17、19發生多次當機。 _x000a_工事日更換 畫處処#17、19本體與C巢。(Off-Line調查原因)"/>
    <s v="【推定原因】主機板異常_x000a_‐應為長期使用過於老舊_x000a_畫處PC是2014年DF3開始使用。DF4冷修更換過硬碟、但主機板並無更換履歷"/>
    <s v="1．画処#17、#19のPC交換（本体、Cドライブ）_x000a_2．PAMの画処#17、19の検出欠点を確認＝正常検出しており問題なし。_x000a_確保畫處PC預備機以利隨時更換_x000a_ -線上使用的主機板已停產, _x000a_　取IF品作為PC預備品, 日後供DF/HF使用。（IF3=12chBOX構成）"/>
    <s v="初回"/>
    <n v="21"/>
    <n v="316"/>
    <n v="0"/>
    <s v="要"/>
    <s v="要"/>
    <s v="要"/>
    <s v="要"/>
    <s v="要"/>
    <s v="－"/>
    <s v="－"/>
    <s v="確保畫處PC預備機以利隨時更換_x000a_ -線上使用的主機板已停產, _x000a_　取IF品作為PC預備品, 日後供DF/HF使用。（IF3=12chBOX構成）"/>
    <s v="完了"/>
    <s v="完了"/>
    <s v="完了"/>
    <s v="完了"/>
    <s v="完了"/>
    <s v="-"/>
    <s v="-"/>
    <s v="CLOSE"/>
    <s v="CLOSE"/>
    <n v="1"/>
    <m/>
  </r>
  <r>
    <n v="1663"/>
    <x v="240"/>
    <x v="5"/>
    <x v="19"/>
    <s v="Y許仕明_x000a_C鄭嵎駿_x000a_E王文佑_x000a_J朱峰謀_x000a_K張崇慶_x000a_T陳振遠"/>
    <x v="5"/>
    <x v="17"/>
    <x v="1"/>
    <s v="20201027NF　ON切移載機NO1ケーブルベア脱落によるケーブル切断"/>
    <m/>
    <s v="ON切NO1移載機發出『昇降　下降位置OVER RUN』警報。現場手動確認, 警報無法重置, 手動移動移載機時發覺Calbeveyor有脱落_x000a_確認到Cableveyor連接到移載機本體的架台有折損, 以及Cableveyor內部配線切斷_x000a_試運転結果在動作等部分並無大問題, 實施自動運轉的採板測試上述運轉時, NO2移載機發生了吸著異常_x000a_原因為NO1移載機被切斷的配線裡面有真空電磁閥配線接錯了;  在確認之前花了不少時間"/>
    <s v="Cableveyor連接到移載機本體的架台有折損, Cable脱落, 脱落後卡在Cableveyor的輔助滾輪上, 導致配線被切斷"/>
    <s v="架台會出現折損, 主要是有一部份未使用6㎜FlatBar補強的關係,至於目前在使用強度上有沒有問題的部分需要再重新確認_x000a_配線錯誤的部分預定由電氣內部重新確認回路的圖面"/>
    <s v="初回"/>
    <n v="1165"/>
    <n v="2.2999999999999998"/>
    <n v="0"/>
    <s v="要"/>
    <s v="要"/>
    <s v="要"/>
    <s v="要"/>
    <s v="要"/>
    <s v="－"/>
    <s v="要"/>
    <s v="NFの設備はADTにはありませんが、日常頻繁に動作するケーブルベア仕様設備（横切機、T/T位置決め機、OFF切機、etc.）については、ボルトの緩みがないかなど工事日で増し締め、点検をお願いします。"/>
    <s v="完了"/>
    <s v="完了"/>
    <s v="完了"/>
    <s v="完了"/>
    <s v="完了"/>
    <s v="-"/>
    <s v="完了"/>
    <s v="CLOSE"/>
    <s v="CLOSE"/>
    <n v="1"/>
    <m/>
  </r>
  <r>
    <n v="1664"/>
    <x v="240"/>
    <x v="1"/>
    <x v="12"/>
    <s v="Y許仕明_x000a_C鄭嵎駿_x000a_E王文佑_x000a_J朱峰謀_x000a_K張崇慶_x000a_T陳振遠"/>
    <x v="1"/>
    <x v="17"/>
    <x v="1"/>
    <s v="20201027GUT 洗浄#3 1Pos採板ロボット原点外れ"/>
    <m/>
    <s v="進行G8.5 -&gt; G8.6 JC。_x000a_J/C後由於1Pos PL Changer無法連動, 再次進行G8.6 JC。_x000a_1Pos PL Changer重複發生同樣現象, 手動操作下仍無法正常作動_x000a_電氣Team人員抵達現場, 1Pos PL Changer的軟體確認無異常。_x000a_然後有確認到採板Robot原點跑掉了。_x000a_Robot原點復歸之後, 為了保險起見將PL Changer的原點也進行復歸之後再進行G8.6  J/C, 恢復正常採板。"/>
    <s v="推測原因為J/C時軟體Logic一時出現錯誤導致Robot原點發生偏移。"/>
    <s v="J/C時針對有可能會發生Robot原點偏移的軟體面的部分進行點檢並檢討如何改善軟體_x000a_利用定期工事實施再現性測試, 並確認PL Changer訊號有無異常。"/>
    <s v="初回"/>
    <n v="100"/>
    <n v="0"/>
    <n v="2407"/>
    <s v="－"/>
    <s v="要"/>
    <s v="要"/>
    <s v="要"/>
    <s v="要"/>
    <s v="要"/>
    <s v="要"/>
    <s v="新規世代追加改造の際はマスター書き換えなどに要注意。_x000a_"/>
    <s v="-"/>
    <s v="完了"/>
    <s v="完了"/>
    <s v="完了"/>
    <s v="完了"/>
    <s v="完了"/>
    <s v="完了"/>
    <s v="CLOSE"/>
    <s v="CLOSE"/>
    <n v="1"/>
    <m/>
  </r>
  <r>
    <n v="1665"/>
    <x v="240"/>
    <x v="1"/>
    <x v="5"/>
    <s v="T陳振遠"/>
    <x v="1"/>
    <x v="17"/>
    <x v="1"/>
    <s v="20201117GUT OFF#2振り分けCVサーボ異常rev.1"/>
    <m/>
    <s v="振分C/V Servo異常&quot;警報 發出, 產線停止_x000a_ ③ 時規皮帶張力過強 致使發生 &quot;過負載&quot;_x000a_-&gt; 11/13時規皮帶#1(左側)有異常磨耗, 在更換皮帶時有調整過張力。"/>
    <s v="推測在更換時規皮帶#1時(左側), 為了防止皮帶偏移, 設置時將規皮帶拉得過緊, 導致有2個地方的時規皮帶發生過負載, 終至發出&quot;Servo異常&quot;的警報。"/>
    <s v="1) 工事時確認 時規皮帶有無異常磨耗。 _x000a_2) 在進行時規皮帶更換或張力調整作業時, _x000a_　　-&gt; 將負荷量調至70%以下, 並觀察1週左右。(調整後需確認負荷量有無上昇)_x000a_    -&gt; 若負荷量持續上升, 則需重新調整張力。"/>
    <s v="初回"/>
    <n v="72"/>
    <n v="0"/>
    <n v="560"/>
    <s v="－"/>
    <s v="－"/>
    <s v="－"/>
    <s v="－"/>
    <s v="－"/>
    <s v="要"/>
    <s v="要"/>
    <s v="タイミングベルト交換時とテンション調整作業時、負荷量を70%以下に調整し、約1週間モニタリングするというAFKの対策を参考にする。_x000a_"/>
    <s v="-"/>
    <s v="-"/>
    <s v="-"/>
    <s v="-"/>
    <s v="-"/>
    <s v="完了"/>
    <s v="完了"/>
    <s v="CLOSE"/>
    <s v="CLOSE"/>
    <n v="1"/>
    <m/>
  </r>
  <r>
    <n v="1666"/>
    <x v="241"/>
    <x v="0"/>
    <x v="0"/>
    <s v="Y許仕明_x000a_C鄭嵎駿_x000a_E王文佑_x000a_J朱峰謀_x000a_K張崇慶_x000a_T陳振遠"/>
    <x v="3"/>
    <x v="4"/>
    <x v="0"/>
    <s v="20201121JF　本線FTCVパッド脱落異常"/>
    <m/>
    <s v="本線FT1-3 PAD CHAIN  PAD有大量脫落狀況，無影響線上採板。_x000a_開始本線捨板，FT斷電開始FT 1-3 PAD CHAIN更換作業。"/>
    <s v="１更換PAD Chain時未預留張力Cylinder 伸長緩衝空間，導致張力惰輪無法有效調節張力，使得pad Chain過鬆而晃動，與週遭鋼構接觸PAD而脫落。_x000a_２機械班人員在點檢過程中，未留意到張力Cylinder已伸長至上限，失去應有的緩衝效果; 且Chain待續伸長後晃動與週遭鋼構接觸"/>
    <s v="更換新Chain對應，更換時將原本長度減短1個鏈目進行安裝，減短後PAD與鋼構距離約12~15mm。運轉測試無干涉狀況"/>
    <s v="初回"/>
    <n v="50"/>
    <n v="1579"/>
    <n v="0"/>
    <s v="要"/>
    <s v="要"/>
    <s v="要"/>
    <s v="要"/>
    <s v="要"/>
    <s v="要"/>
    <s v="要"/>
    <s v="１更換Chain時，緩衝Cylinder需有大於125mm(cylinder行程250mm)的緩衝空間(註)以Chain 容許伸長量為1.5%計算 ;最長 PAD Chain 約為7500mm, 可容許值為≒112.5mm。_x000a_２修繕計畫内加註說明：除原先確認鏈條的張力及磨耗狀況外，追加張力惰輪的位置確認。"/>
    <s v="完了"/>
    <s v="完了"/>
    <s v="完了"/>
    <s v="完了"/>
    <s v="完了"/>
    <s v="完了"/>
    <s v="完了"/>
    <s v="CLOSE"/>
    <s v="CLOSE"/>
    <n v="1"/>
    <m/>
  </r>
  <r>
    <n v="1667"/>
    <x v="242"/>
    <x v="0"/>
    <x v="0"/>
    <s v="Y許仕明_x000a_C鄭嵎駿_x000a_E王文佑_x000a_J朱峰謀_x000a_K張崇慶_x000a_T陳振遠"/>
    <x v="1"/>
    <x v="44"/>
    <x v="2"/>
    <s v="20201123（ADT内共有）　帯電バー破損"/>
    <s v="20201123（ADT内共有）【ADT】ｼｼﾄﾞｽﾀﾁﾗｰ型番＆帯電バー長さ調査201904点検"/>
    <s v="1Br 1P帯電装置異常（トリップ）×2　本日設技にて点検し、端子が腐食していたため交換実施他POSも工事日に確認予定"/>
    <m/>
    <m/>
    <s v="初回"/>
    <n v="0"/>
    <n v="0"/>
    <n v="0"/>
    <s v="要"/>
    <s v="要"/>
    <s v="要"/>
    <s v="要"/>
    <s v="要"/>
    <s v="要"/>
    <s v="要"/>
    <s v="各工程でJF同様の不具合があれば、点検内容に「異常あり」と記載する。_x000a_電流値が上昇してきた場合、配線断裂やBar本体のCrack等の問題を早期発見できる記録表に電流値も追加する。_x000a_帯電装置AMPにはカタログの通り、過電流検知時に外部へ出力する機能がありますので、この出力をPLC側で受けて、異常警報が出力できる。_x000a_暫定で1mA管理で現場から情報が上がるように検討をお願いします。_x000a_※一番心配しているのは配線が切れかかっていて火災になることや、紙への電着が低下していて不具合が多発することを未然に防止する。"/>
    <s v="完了"/>
    <s v="完了"/>
    <s v="完了"/>
    <s v="完了"/>
    <s v="完了"/>
    <s v="完了"/>
    <s v="-"/>
    <s v="CLOSE"/>
    <s v="CLOSE"/>
    <n v="0.8571428571428571"/>
    <m/>
  </r>
  <r>
    <n v="1668"/>
    <x v="243"/>
    <x v="0"/>
    <x v="6"/>
    <s v="Y許仕明_x000a_C鄭嵎駿_x000a_E王文佑_x000a_J朱峰謀_x000a_K張崇慶_x000a_T陳振遠"/>
    <x v="3"/>
    <x v="45"/>
    <x v="2"/>
    <s v="20201208YF　1BRバーコードインク漏れ異常"/>
    <m/>
    <s v="整備人員在工事日停機復歸時，發現BCD有油墨洩漏情況(圖一)，立即連絡上長，並進行相關油墨清除!_x000a_確認異常漏墨為循環PUMP組內的供給幫浦頭零件組膜片破損導致"/>
    <s v="循環PUMP組內的供給幫浦頭零件組膜片破損(循環PUMP組前回更換日期:2019/5/20)_x000a_"/>
    <s v="業者建議可1.5年單獨針對供給﹑回收幫浦頭進行更換"/>
    <s v="初回"/>
    <n v="0"/>
    <n v="0"/>
    <n v="0"/>
    <s v="要"/>
    <s v="要"/>
    <s v="要"/>
    <s v="要"/>
    <s v="要"/>
    <s v="要"/>
    <s v="-"/>
    <s v="各工程調査の結果、YFだけがインク漏れが発生してている。ダイヤフラム弁は消耗品としてメーカが推奨とする1.5年/回とする。_x000a_CF、EFはインクは漏れていないが定期交換を実施している一方で、JF、KF、TASにおいては手ダイヤフラムポンプの定期交換も実施していない状況であるため、ポンプ劣化の要因を調査依頼する。_x000a_また工程ごとに対応が異なっている部分については統一することが望ましいので要検討。"/>
    <s v="完了"/>
    <s v="完了"/>
    <s v="完了"/>
    <s v="完了"/>
    <s v="完了"/>
    <s v="完了"/>
    <s v="-"/>
    <s v="CLOSE"/>
    <s v="CLOSE"/>
    <n v="1"/>
    <m/>
  </r>
  <r>
    <n v="1669"/>
    <x v="244"/>
    <x v="4"/>
    <x v="16"/>
    <s v="Y許仕明_x000a_C鄭嵎駿_x000a_E王文佑_x000a_J朱峰謀_x000a_K張崇慶_x000a_T陳振遠"/>
    <x v="3"/>
    <x v="46"/>
    <x v="1"/>
    <s v="20201216XF 5Posターンテーブル動作異常"/>
    <m/>
    <s v="5Pos　P/L仕上時發生Trun Table Over Run。_x000a_現場確認在途中異常停止。※在T/T正轉動作下 異常停止_x000a_發現T/T車輪的軸Pin已近脫落狀態(圖1), 開始進行復歸作業。_x000a_另外也一併預防性更換回收幫浦頭(同NG幫浦頭同期品)"/>
    <s v="T/T車輪 軸Pin上面焊接的固定板脫落, 導致Pin已近脫落狀態; T/T在軸Pin快脫離的狀態下 回轉, 與mechanical stopper(OverRun用)發生碰撞後停止作動。_x000a_車輪軸Pin固定板的脫落原因不明, 推測T/T回轉時的震動也有引發焊接處斷裂的疑慮。_x000a_※該設備自XF1開始使用至今_x000a_※相較於4P, 5P回轉時的振動較大。_x000a_馬達額定電流為14.0A, 4P_2.9A/5P_3.8A 相對來說5P稍高。"/>
    <s v="・軸Pin與固定板焊接斷裂的部分進行重新焊接後復歸。_x000a_・5P振動較大的部分, 預定下回工事日針對車輪的走行軌道進行點檢・清掃"/>
    <s v="初回"/>
    <n v="0"/>
    <n v="0"/>
    <n v="0"/>
    <s v="要"/>
    <s v="要"/>
    <s v="要"/>
    <s v="要"/>
    <s v="要"/>
    <s v="要"/>
    <s v="-"/>
    <s v="要請負責該項設備的擔當確實進行點檢。_x000a_本件事T/T車輪部的軸Pin端部焊接有固定用的Plate，但是焊接脫落，導致Pin掉落打到機械止動器發生不具和。_x000a_　對象設備_x000a_　　包裝：T/T設備(含TAS)_x000a_　　點檢：軸Pin端部有焊接固定用Plate_x000a_　　方法：為了不要漏掉點檢，請將設備追加至點檢LIST上。點檢後，_x000a_　　　　　請拍照作為紀錄。期限：3月31日"/>
    <s v="完了"/>
    <s v="完了"/>
    <s v="完了"/>
    <s v="完了"/>
    <s v="完了"/>
    <s v="完了"/>
    <s v="-"/>
    <s v="CLOSE"/>
    <s v="CLOSE"/>
    <n v="1"/>
    <m/>
  </r>
  <r>
    <n v="1670"/>
    <x v="245"/>
    <x v="5"/>
    <x v="18"/>
    <s v="Y許仕明_x000a_C鄭嵎駿_x000a_E王文佑_x000a_J朱峰謀_x000a_K張崇慶"/>
    <x v="2"/>
    <x v="47"/>
    <x v="1"/>
    <s v="20201222OF　RMSフリーズに起因するACE停止異常rev1"/>
    <m/>
    <s v=" 发生「TOM3速度差异常」「WI Pulse同期异常」。制品切出停止，开始舍板。包装制御盘室ACE的画面弹出故障通知。（内容不明）_x000a_在对ACE（#2使用中）进行重启的过程中开机画面卡住了。_x000a_ATSC担当者联络表示无法远程连接RMS，在确认RMS PC时硬盘显示灯闪烁。显示器画面黑屏、鼠标的光标操作迟钝。_x000a_怀疑是RMS的问题，按住PC电源键进行强制重启。14:21 又将ACE从#1切替回#2（恢复成一开始的情况）"/>
    <s v="推测是RMS的硬盘发生了某种异常导致ACE无法连接RMS。ACE⇔RMS间的文件无法同步，ACEWindows的内存使用量增加，导致ACE停止。_x000a_※RMS,ACE的切替是按半年一次来实施的，上一回是2020年10月。"/>
    <s v="调查RMS的硬盘有没有问题，以及准备备品进行切替。（下回工事日）"/>
    <s v="初回"/>
    <n v="62"/>
    <n v="2140"/>
    <n v="0"/>
    <s v="要"/>
    <s v="要"/>
    <s v="要"/>
    <s v="要"/>
    <s v="要"/>
    <s v="-"/>
    <s v="-"/>
    <s v="RMSのHDD問題有無調査するようなので情報があれば共有しますが、異常発生の際はおよびバックアップを取って新品に切り替えしてください。"/>
    <s v="完了"/>
    <s v="完了"/>
    <s v="完了"/>
    <s v="完了"/>
    <s v="完了"/>
    <s v="-"/>
    <s v="-"/>
    <s v="CLOSE"/>
    <s v="CLOSE"/>
    <n v="1"/>
    <m/>
  </r>
  <r>
    <n v="1671"/>
    <x v="246"/>
    <x v="0"/>
    <x v="3"/>
    <s v="Y許仕明_x000a_C鄭嵎駿_x000a_E王文佑"/>
    <x v="3"/>
    <x v="15"/>
    <x v="0"/>
    <s v="20201225CF　本線SMAPシリンダー固定軸断裂"/>
    <m/>
    <s v="有發生引入横寸異常警報，為RE部位的欠板；判斷可能跟設備干涉有關，故進行現場設備確認。_x000a_持續觀察發現右側SMAP的待機位置較低的發生情況，頻率有變高的趨勢，故有進行手動1 CYCLE後，待機位置可回復到正常水平位置。由於發生頻度變為每3枚1次。_x000a_發現SMAP的氣壓缸固定軸下游側有斷裂的情況，須進行更換。_x000a_機械協助人員到場，開始協助更換右側SMAP氣壓缸。"/>
    <s v="初步判定為SMAP氣壓缸的固定軸卡死，造成斷裂異常_x000a_1、軸心與固定座都是Fe(不給油Type)，沒有潤滑導致軸心卡住滑動困難，研判初期可能先出現裂痕，最後軸心不堪負荷而扭斷｡_x000a_2、導入安裝時，軸心固定不佳就出現滑動性不佳嗎? (次回工事日點檢)。"/>
    <s v="1、Cylinder軸心的固定座Type變更追加有軸套。_x000a_2、SMAP年度修繕計畫(1次/6個月)--維持不變。_x000a_ ※但是追加軸心磨損有無的點檢及追加潤滑實施。_x000a_3、次回CF工事日點檢 (右側Cylinder手動點檢軸心滑動性)。"/>
    <s v="初回"/>
    <n v="130"/>
    <n v="415.35"/>
    <n v="0"/>
    <s v="要"/>
    <s v="要"/>
    <s v="要"/>
    <s v="-"/>
    <s v="-"/>
    <s v="-"/>
    <s v="-"/>
    <s v="同一機構のYF、EFにおいては、CF同様の対策を実施する。ブッシュを取り付けても定期的な給脂で管理すること。"/>
    <s v="完了"/>
    <s v="完了"/>
    <s v="完了"/>
    <s v="-"/>
    <s v="-"/>
    <s v="-"/>
    <s v="-"/>
    <s v="CLOSE"/>
    <s v="CLOSE"/>
    <n v="1"/>
    <m/>
  </r>
  <r>
    <n v="1672"/>
    <x v="247"/>
    <x v="0"/>
    <x v="4"/>
    <s v="Y許仕明_x000a_C鄭嵎駿_x000a_E王文佑_x000a_J朱峰謀_x000a_K張崇慶_x000a_T陳振遠"/>
    <x v="1"/>
    <x v="48"/>
    <x v="2"/>
    <s v="20201227　EF窯2BrBC現物ID重複異常"/>
    <s v="20201227EF　2BrBC現物ID重複異常"/>
    <s v="OFF切4でNEW0125259（G6→G5；BC消し流動）生産時、バーコードID重複異常が発生。マニュアル通りに設備内の基板を廃棄処理したとき、素板基板2枚に同じBCID№を発見（現物保管）した。既に設備内の基板はBCを消しているため、同一IDが3枚あることが判明。"/>
    <s v="補足資料参照_x000a_發生原因有可能是條碼機的印字指令未被更新, 但這個部分因Local側的詳細警報出力被Reset 所以無法調查。_x000a_而條碼機在ID重複時 有發出異常警報, 這應該是因為條碼機異常時 PLC傳輸過來的受信ID 未正常更新。"/>
    <s v="現狀EF窯發生異常時只會有警報出力。會再進行捨板改造。_x000a_CF窯回路確認過有問題, 會再進行修正。"/>
    <s v="初回"/>
    <n v="0"/>
    <n v="0"/>
    <n v="0"/>
    <s v="要"/>
    <s v="要"/>
    <s v="要"/>
    <s v="要"/>
    <s v="要"/>
    <s v="要"/>
    <s v="-"/>
    <s v="讀取異常強制採板_x000a_此式樣在讀取異常(Error）或讀取不一致時 還是會採板。_x000a_可正常讀取但不一致的硝子 會有ID重複等問題, 應確實捨板。_x000a_・當BC Reader讀入的BC內容 與PLC傳輸過來的指示不一致時會有警報發報、該基板會被強制廢棄。_x000a_基本上 製造會以捨板的方式下去運用。讀取Error多發時會取樣並以Handy Reader確認是否可讀取, 並經過事務所判斷能否正常使用。_x000a_→よって、読み取り異常品を採板した場合は、必ずOFF切後にTAS検査流動とする。_x000a_※Reader読み取り異常と、不一致が現状同じ、”ﾊﾞｰｺｰﾄﾞﾘｰﾀﾞｰ異常”で出力されているので、読み取りError異常と不一致異常の警報に分けて出力する。_x000a_※TASは警報名称の識別が明確であることを確認する。"/>
    <s v="完了"/>
    <s v="完了"/>
    <s v="完了"/>
    <s v="完了"/>
    <s v="完了"/>
    <s v="完了"/>
    <s v="-"/>
    <s v="CLOSE"/>
    <s v="CLOSE"/>
    <n v="1"/>
    <m/>
  </r>
  <r>
    <n v="1673"/>
    <x v="248"/>
    <x v="4"/>
    <x v="16"/>
    <s v="Y許仕明_x000a_C鄭嵎駿_x000a_E王文佑_x000a_J朱峰謀_x000a_K張崇慶_x000a_T陳振遠"/>
    <x v="3"/>
    <x v="49"/>
    <x v="3"/>
    <s v="20210107XF　本線油圧ポンプ異常停止"/>
    <m/>
    <s v="採板中、油壓Pump異常停止（過負載異常　33.13A、116.6V　（正常在30A 左右推移）_x000a_設技點檢馬達部位時確認到軸部位有偏芯的現象（Casing也有磨耗產生鐵粉）　⇒　開始進行馬達更換作業_x000a_※板裂或橫折欠板在馬達更換時無法在本線捨板, 所以改由Guillotine・S－END處理。"/>
    <s v="Chain Coupling長年在未確實Grease給脂的狀態下持續使用的結果、Grease乾枯變硬且鍊條也有鏽蝕的現象。_x000a_鏈條 失去原本的彈性度之後 間隙變小。 鏈輪・培林外圈產生摩耗, 甚至造成馬達軸部偏芯。_x000a_補充：該馬達自2013年起使用了7年、期間未進行給脂"/>
    <s v="這次的Chain Coupling的使用說明書上面有明確記載需_x000a_「每年補充Grease」、日後會以1回/年的頻度進行保養。"/>
    <s v="初回"/>
    <n v="0"/>
    <n v="0"/>
    <n v="0"/>
    <s v="要"/>
    <s v="要"/>
    <s v="要"/>
    <s v="要"/>
    <s v="要"/>
    <s v="-"/>
    <s v="-"/>
    <s v="「每年補充Grease」、日後會以1回/年的頻度進行保養。"/>
    <s v="完了"/>
    <s v="完了"/>
    <s v="完了"/>
    <s v="完了"/>
    <s v="完了"/>
    <s v="-"/>
    <s v="-"/>
    <s v="CLOSE"/>
    <s v="CLOSE"/>
    <n v="1"/>
    <m/>
  </r>
  <r>
    <n v="1674"/>
    <x v="249"/>
    <x v="0"/>
    <x v="6"/>
    <s v="Y許仕明_x000a_C鄭嵎駿_x000a_E王文佑_x000a_J朱峰謀_x000a_K張崇慶"/>
    <x v="3"/>
    <x v="9"/>
    <x v="2"/>
    <s v="20210129YF　（ADT内共有）1POS Ｐ詰機シリンダー油漏れ"/>
    <m/>
    <s v="今日人員進行設備巡檢(14:30)時，發現1POS P詰機油壓缸漏油(漏油寫真如下)聯絡設備技術人員立會確認後，需進行油壓缸更換(預計2~3小時)_x000a_預計作業時間：15:30~18:30"/>
    <s v="油壓缸前回更換時間：2013.12.12（7年1か月）"/>
    <s v="経年劣化？"/>
    <s v="初回"/>
    <n v="0"/>
    <n v="0"/>
    <n v="0"/>
    <s v="要"/>
    <s v="要"/>
    <s v="要"/>
    <s v="-"/>
    <s v="-"/>
    <s v="-"/>
    <s v="-"/>
    <s v="各窯、各POSは点検してください。Cylinderの耐用年数、使用頻度に応じて交換を検討してください。"/>
    <s v="完了"/>
    <s v="完了"/>
    <s v="完了"/>
    <s v="-"/>
    <s v="-"/>
    <s v="-"/>
    <s v="-"/>
    <s v="CLOSE"/>
    <s v="CLOSE"/>
    <n v="1"/>
    <m/>
  </r>
  <r>
    <n v="1675"/>
    <x v="250"/>
    <x v="0"/>
    <x v="0"/>
    <s v="J朱峰謀_x000a_K張崇慶_x000a_T陳振遠"/>
    <x v="3"/>
    <x v="16"/>
    <x v="2"/>
    <s v="20210201JF　（ADT内共有）2BR紙卷機紙送りローラー減速機異常"/>
    <m/>
    <s v="2BR準備進行G8 J/C G7.5作業準備。_x000a_ 2BR 紙卷機發生卡紙狀況，三交代進行排除時，切刀部出口皮帶無法順利將合紙送出，切替1BR G8專採，聯絡整備協助確認。_x000a_整備到場確認發現切刀前送紙ROLL部伺服馬達有運轉，但該聯軸器與切刀前送紙ROLL沒有被驅動，聯絡機械到場對應。_x000a_機械確認切刀前送紙ROLL部伺服馬達減速機與聯軸器有空轉狀況，重新鎖緊聯軸器仍無效。更換伺服馬達減速機與聯軸器對應。"/>
    <s v="待機械確認原因後,再行聯絡_x000a_該減速機無更換紀錄　使用前間:2010.05使用至今_x000a_泉製切刀前送紙ROLL部伺服馬達減速機異常發生位置。"/>
    <s v="待機械確認原因後,再行聯絡"/>
    <s v="初回"/>
    <n v="0"/>
    <n v="33.9"/>
    <n v="0"/>
    <s v="-"/>
    <s v="-"/>
    <s v="-"/>
    <s v="要"/>
    <s v="要"/>
    <s v="要"/>
    <s v="-"/>
    <s v="待機械確認原因後,再行聯絡"/>
    <s v="-"/>
    <s v="-"/>
    <s v="-"/>
    <s v="完了"/>
    <s v="完了"/>
    <s v="完了"/>
    <s v="-"/>
    <s v="CLOSE"/>
    <s v="CLOSE"/>
    <n v="1"/>
    <m/>
  </r>
  <r>
    <n v="1676"/>
    <x v="251"/>
    <x v="1"/>
    <x v="8"/>
    <s v="Y許仕明_x000a_C鄭嵎駿_x000a_E王文佑_x000a_J朱峰謀_x000a_K張崇慶"/>
    <x v="3"/>
    <x v="8"/>
    <x v="1"/>
    <s v="20210203HF　2Br反転ロボット1Bバランサユニットロッド部折損異常"/>
    <m/>
    <s v=" 3交代作業者Aはパトロールl時に反転機の周辺で普段とは違う音がしたので、反転機部を確認を行ったところ、反転機1BのL軸に設置されているバランサユニットの軸端部が折損しており、ロボットの動作中にL軸とバランサユニットが衝突し音が出ていた。_x000a_設備技術ではバランサユニットをL軸にテープにてに固定を実施。_x000a_負荷率がいきなり増加する可能性があることからバランサユニットの交換を決定。"/>
    <s v="長期使用による摩耗で折損した可能性もある。（ロッド動作が上下の動きの他に、前後に動く程摩耗していたと推測。ロット下部に鉄粉が落ちていた）_x000a_ロボット型式: YR-UP350N-A10_x000a_バランサユニット形式: HW9170742-B_x000a_※当該ロボットは2009年2月から使用品"/>
    <s v="暫定対策　_x000a_　明確な原因がわからない状態なので、下記の定期点検から状態を確認 (全窯共通)_x000a_　イ) 点検頻度　 _x000a_　　　1回/月(定修工事)頻度で点検_x000a_　ロ)点検方法_x000a_　　　外部変形および異常点の確認（ガタ確認）_x000a_       下部の鉄粉有無_x000a_   ハ)開始日 : 2月定修工事~"/>
    <s v="初回"/>
    <n v="49"/>
    <n v="1624"/>
    <n v="0"/>
    <s v="-"/>
    <s v="要"/>
    <s v="要"/>
    <s v="要"/>
    <s v="要"/>
    <s v="要"/>
    <s v="-"/>
    <s v="（安川見解）_x000a_バランサーのシャフトは、5006(Oilless bearing)を２個使用して、出/戻りを行っている。工場出荷時のバランサーのシャフト径はφ28。_x000a_5006のオイルレスベアリングの摩耗、シャフトの摩耗が発生した時は、ガタが発生するため、他に同型式のロボットがある場合は、今回交換を行ったバランサーと比較できる。"/>
    <s v="-"/>
    <s v="完了"/>
    <s v="完了"/>
    <s v="完了"/>
    <s v="完了"/>
    <s v="完了"/>
    <s v="-"/>
    <s v="CLOSE"/>
    <s v="CLOSE"/>
    <n v="1"/>
    <m/>
  </r>
  <r>
    <n v="1677"/>
    <x v="252"/>
    <x v="0"/>
    <x v="3"/>
    <s v="Y許仕明_x000a_C鄭嵎駿_x000a_E王文佑_x000a_J朱峰謀_x000a_K張崇慶"/>
    <x v="3"/>
    <x v="50"/>
    <x v="0"/>
    <s v="20210226CF（ADT内共有）1Brホッパー上流側ゲート開閉異常"/>
    <m/>
    <s v="良品捨板中”警報發生，三交代/整備確認1BR H/O無法關閉。_x000a_設備技術(電氣/機械)更換電磁閥後恢復正常開關。"/>
    <s v="設備技術確認後，電磁閥的內部Piston斷裂導致作動不良，導致此回異常的發生。"/>
    <s v="目前原因:不明(使用約7個月)，聯絡SMC協助確認中"/>
    <s v="初回"/>
    <n v="10"/>
    <n v="0"/>
    <n v="0"/>
    <s v="要"/>
    <s v="要"/>
    <s v="要"/>
    <s v="要"/>
    <s v="要"/>
    <s v="-"/>
    <s v="-"/>
    <s v="聯絡SMC協助確認中"/>
    <s v="完了"/>
    <s v="完了"/>
    <s v="完了"/>
    <s v="完了"/>
    <s v="完了"/>
    <s v="-"/>
    <s v="-"/>
    <s v="CLOSE"/>
    <s v="CLOSE"/>
    <n v="1"/>
    <m/>
  </r>
  <r>
    <n v="1678"/>
    <x v="253"/>
    <x v="1"/>
    <x v="5"/>
    <s v="T陳振遠"/>
    <x v="3"/>
    <x v="51"/>
    <x v="1"/>
    <s v="20210301GUT OFF#2 振分コンベアー異常報告"/>
    <s v="20210301GUT OFF#2 振分コンベアー異常報告OFF切CVプーリ芯出しついて"/>
    <s v="振分C/V払い出し異常のアラームが繰り返し発生_x000a_　・過負荷 - 200以上_x000a_　・ベルトの駆動がスムーズではない"/>
    <s v="振分C/V #2(中央)のベルトプリーベアリングの長期使用による老朽化(4年以上使用)によって、ベアリングが摩耗し偏りが生じた。この時プーリーのガイド部と接触した事により過負荷が発生したと思われる。　"/>
    <s v=" 交換周期(1回/4年)を設定して全数交換実施(設備Tと協議済み)　。_x000a_又、T.P画面のサーボの負荷率のアラーム設定、200が15秒以300が5秒以上でアラームを発生させるようにした。"/>
    <s v="初回"/>
    <n v="122"/>
    <n v="0"/>
    <n v="448"/>
    <s v="-"/>
    <s v="-"/>
    <s v="-"/>
    <s v="-"/>
    <s v="-"/>
    <s v="-"/>
    <s v="要"/>
    <s v="・COLD横切機のプーリーについても点検方法、交換頻度について確認してください。_x000a_・OFF切においては冷修工事という定義がありませんので、ベルトに不具合が発生した場合はプーリーの交換も念頭に実施してください。_x000a_・AFK は1回/4年交換するという対策になっていますが、生産ライン数、ベルト本数、プーリー個数で判断すると現実的な数量ではないため、負荷率、錆、異音、偏芯、ベルトテンション、ベルトの偏り、ガラス荷重負荷の状態なども考慮してください。"/>
    <s v="-"/>
    <s v="-"/>
    <s v="-"/>
    <s v="-"/>
    <s v="-"/>
    <s v="-"/>
    <s v="完了"/>
    <s v="CLOSE"/>
    <s v="CLOSE"/>
    <n v="1"/>
    <m/>
  </r>
  <r>
    <n v="1679"/>
    <x v="254"/>
    <x v="0"/>
    <x v="6"/>
    <s v="Y許仕明_x000a_C鄭嵎駿_x000a_E王文佑_x000a_J朱峰謀_x000a_K張崇慶"/>
    <x v="3"/>
    <x v="52"/>
    <x v="0"/>
    <s v="20210307YF　本線#58~64 CV停止異常"/>
    <m/>
    <s v="三交代股長巡檢時，發現本線MAIN LINE ROLL #58-#64停止異常。_x000a_ GUILLOTINE捨板，設備技術人員進行異常原因確認及對應。"/>
    <s v="1.Main Line Shaft驅動鏈輪的固定螺絲鬆脫，鏈輪位移從鍵槽滑脫空轉造成傳動不能。_x000a_※定期點檢有，前回2020/11/17 (點檢頻度 : 1回/半年)_x000a_2.鏈輪固定螺絲鎖付沒有使用螺絲固定劑進行固定，造成運轉中固定螺絲鬆脫。"/>
    <s v="1.鏈輪固定螺絲塗抹固定劑後鎖付，其餘再增締_x000a_2.相關設備點檢並重新上固定膠。_x000a_予防処置_x000a_1.現場全數相關設備點檢並重新上固定膠。_x000a_2.鏈輪兩側追加固定環，避免鏈輪位移(第二道保險)。"/>
    <s v="初回"/>
    <n v="145"/>
    <n v="3578"/>
    <n v="0"/>
    <s v="要"/>
    <s v="要"/>
    <s v="要"/>
    <s v="要"/>
    <s v="要"/>
    <s v="-"/>
    <s v="-"/>
    <s v="定期パトロールで回転不良、速度差がないか改めて点検を実施する。_x000a_各課の担当者会議にて点検状況を共有する。"/>
    <s v="完了"/>
    <s v="完了"/>
    <s v="完了"/>
    <s v="完了"/>
    <s v="完了"/>
    <s v="-"/>
    <s v="-"/>
    <s v="CLOSE"/>
    <s v="CLOSE"/>
    <n v="1"/>
    <m/>
  </r>
  <r>
    <n v="1680"/>
    <x v="255"/>
    <x v="1"/>
    <x v="8"/>
    <s v="C鄭嵎駿_x000a_E王文佑_x000a_J朱峰謀_x000a_K張崇慶_x000a_T陳振遠"/>
    <x v="1"/>
    <x v="8"/>
    <x v="1"/>
    <s v="20210312HF　反転移載ロボットS軸サーボエンコーダ異常"/>
    <m/>
    <s v="2Br反轉機2A異常停止(警報内容:Reversing~Transportation Reversing Robot 2A Alarm（反轉~搬送反轉Robot2A異常） )。_x000a_20:15 三交代作業員抵達2Br反轉機進行現場確認。懷疑是吸著異常、先將中置台上的玻璃強制廢棄、後續將電源從OFF狀態切成電源ON但無法供電。 _x000a_20:40  Robot控制盤電源進行RESET、原點復歸(Teaching Mode)並恢復稼働, 但仍有異常再發。 (警報内容: 1326 / Robot1 [S-URBT] / DEFECTIVE ENCODER ABSOLUTE DATA（1326 Robot1 [S-URBT] 不良Encorder絶對DATA）)_x000a_21:20  依照異常時的對應方式進行原點復歸手動操作(Teaching Mode)、仍有異常再發。_x000a_22:10  電氣的3交代人員判斷為S軸Encorder異常並進行更換(與出勤後的電氣整備人員一同對應)。"/>
    <s v="手動操作下仍無法取得Robot數值（S軸）、_x000a_由於無法正常動作、判斷為伺服馬達Encorder異常。_x000a_再加上這Robot自HF建設時開始使用、一直到發生異常為止這S軸的Encorder皆無任何_x000a_更換履歷、所以也有可能是S軸Encorder内部零件在長期使用下出現異常(劣化)。_x000a_（AFK人員確認過Encorder內部, 不過並無粉塵, 培林亦無特別異常之處。）_x000a_※此Robot的出廠日期為2006年, 2012年從高砂移管給HF使用。"/>
    <s v="■暫定對策_x000a_為了釐清異常原因, 有依賴Robot廠商（安川）針對異常Encorder進行調查。_x000a_(預定21年6月會有結果出來)。在明確的原因釐清之前, 後續在3/23工場日時將其他反轉＆移載Robot的各軸也進行了Encorder更換作業。（1A：L軸、2B：S軸とR軸　計3個）_x000a_■恒久對策_x000a_ 實施反轉Robot各軸的Encorder更新(定修工事時)。 _x000a_Robot 每台有6個Encorder(反轉Robot共計4台=24個)。 (預定2022年為止可完成) "/>
    <s v="初回"/>
    <n v="96"/>
    <n v="2937"/>
    <n v="0"/>
    <s v="-"/>
    <s v="要"/>
    <s v="要"/>
    <s v="要"/>
    <s v="要"/>
    <s v="要"/>
    <s v="-"/>
    <s v="《Robot廠商安川産業的見解》_x000a_Encorder壽命容易受到現場環境的影響(温度、濕度、使用頻度等)、無法制定明確的壽命。為此、安川之預防保全提案為 在超過Servo投入時數：36,000H時進行大檢修, 或是提供Encorder劣化診斷服務。_x000a_【其他情報】_x000a_Encorder劣化原因: 大半是因為發光二極體劣化伴隨的光量低下、或是受光側IC劣化不良所致。"/>
    <s v="-"/>
    <s v="完了"/>
    <s v="完了"/>
    <s v="完了"/>
    <s v="完了"/>
    <s v="完了"/>
    <s v="-"/>
    <s v="CLOSE"/>
    <s v="CLOSE"/>
    <n v="1"/>
    <m/>
  </r>
  <r>
    <n v="1681"/>
    <x v="256"/>
    <x v="1"/>
    <x v="11"/>
    <s v="C鄭嵎駿_x000a_E王文佑_x000a_J朱峰謀_x000a_K張崇慶_x000a_T陳振遠"/>
    <x v="1"/>
    <x v="8"/>
    <x v="1"/>
    <s v="20210319FF　2Br6Pos採板ロボットS軸ケーブル断線異常"/>
    <m/>
    <s v=" 03:38 G8.5生産時發生6Pos’Robot異常警報。_x000a_ 04:00 3Pos’ (1.2品種/ LE SP : A-D → 1.2品種/ LE SP : A-E變更) 1Br → 2Br採板切替。_x000a_ 04:20 ~ Robot電源Reset之後, 以手動確認仍出現同樣的現象。_x000a_ 04:40 ~ 準備並更換Servo AMP, 但仍發生同樣現象。_x000a_ 05:30 ~ S軸Servo Motor暫設連結並測試, 但發生同樣現象。_x000a_06:30 ~  呼出整備並進行cable交換。"/>
    <s v="1. S軸電源Cable斷線。_x000a_Cableveyor的固定架台在重複動作下偏移, Cableveyor架台的固定束帶斷裂, _x000a_ cable與軸的電源cable之間相互摩擦 導致斷線。_x000a_2. FF新規設置時, 從其他據點移動設置時的內部狀態並不明確。"/>
    <s v="1. 定修工事日確認#3、4、5 Pos' Cableveyor的固定狀態_x000a_ Cableveyor內cable的損傷程度無法以目視確認, 主要會先拆下Cover_x000a_再確認Cableveyor 固定架台有無偏移。_x000a_ 2. 重新審視 Cableveyor內部 Cable仕舞方法並修正。"/>
    <s v="再發"/>
    <n v="3"/>
    <n v="92.31"/>
    <n v="0"/>
    <s v="-"/>
    <s v="要"/>
    <s v="要"/>
    <s v="要"/>
    <s v="要"/>
    <s v="要"/>
    <s v="-"/>
    <s v="台湾安川、珊華のヒヤリングでも経験がなく、点検後に不具合が発生した場合の補償ができない。_x000a_CF、EF、TASは年次点検の安川に点検項目追加を依頼する。_x000a_AFK同様の設備、採板条件のJFは工事日ごとに粉塵を確認し、安川の年次点検項目に追加する。_x000a_設備異常が発生した場合は、予備品のユニットごと交換できる体制は整っている。"/>
    <s v="-"/>
    <s v="完了"/>
    <s v="完了"/>
    <s v="完了"/>
    <s v="完了"/>
    <s v="完了"/>
    <s v="-"/>
    <s v="CLOSE"/>
    <s v="CLOSE"/>
    <n v="1"/>
    <m/>
  </r>
  <r>
    <n v="1682"/>
    <x v="257"/>
    <x v="0"/>
    <x v="3"/>
    <s v="Y許仕明_x000a_C鄭嵎駿_x000a_E王文佑_x000a_J朱峰謀_x000a_K張崇慶"/>
    <x v="3"/>
    <x v="4"/>
    <x v="0"/>
    <s v="20210326CF　1Br引込CV1-3チェーンレール折損異常"/>
    <m/>
    <s v="1Br引入發生素板偏移、video確認後結果是縱切線的早裂。為調查原因於是進行了現場調查、才發現引入C/V的鏈條軌道有斷裂。向事務所連絡。_x000a_本線hopper開始捨板(因為位置相當靠近本線FT C/V)。拆除鍊條軌道、焊接斷裂處。"/>
    <s v="鍊條軌道下降時，碰觸到支撐架(bracket)。_x000a_雖然有裝下降界線Stopper、但不是裝在適合的位置。"/>
    <s v="1.調整下降界線Stopper的位置。_x000a_4/13CF工事日、已經全部確認完1Br・2Br引入C/V鍊條軌道、Stopper調整。_x000a_2.斷掉的鏈條軌道將於5月工事日進行新品交換。"/>
    <s v="再發"/>
    <n v="54"/>
    <n v="1719"/>
    <n v="0"/>
    <s v="要"/>
    <s v="要"/>
    <s v="要"/>
    <s v="要"/>
    <s v="要"/>
    <s v="-"/>
    <s v="-"/>
    <s v="点検頻度:_x000a_FT chain更新時會進行點檢。_x000a_製造調整PAD Level時，會進行相關點檢。(下降過低時Rail與Bracket接觸可能)"/>
    <s v="完了"/>
    <s v="完了"/>
    <s v="完了"/>
    <s v="完了"/>
    <s v="完了"/>
    <s v="-"/>
    <s v="-"/>
    <s v="CLOSE"/>
    <s v="CLOSE"/>
    <n v="1"/>
    <m/>
  </r>
  <r>
    <n v="1683"/>
    <x v="257"/>
    <x v="1"/>
    <x v="11"/>
    <s v="Y許仕明_x000a_C鄭嵎駿_x000a_E王文佑_x000a_J朱峰謀_x000a_K張崇慶"/>
    <x v="2"/>
    <x v="3"/>
    <x v="1"/>
    <s v="20210326FF　PAMサーバー1通信異常"/>
    <m/>
    <s v="PL梱包作業時WI-PAM發出通訊異常警報, 人員移動到本線時發生TOM3異常, HMI採板畫面變紅有捨板。_x000a_確認TOM3 HOST PC畫面有TOM↔ PAM Servo通訊異常, PAM Servo#1電源跳脫。_x000a__x000a_"/>
    <s v="PAM Servo用的個別UPS（APC）在進行自我診斷作業時發生電池異常, 個別UPS有設定成PAM Servo電源會自動關閉。因此影響連接到WI_PAM Servo的WI及TOM3等機器 的通訊中斷。這次並無發出 [電池異常]燈號等異常顯示 。_x000a_原因調査測試_x000a_遮斷UPS ↔  Servo通訊後, 有確認到UPS在進行自我診斷時確實發生了UPS關閉及電池異常的現象預定將此次造成異常的APC UPS電池交由廠商調查原因。_x000a_（APC　UPS每個月會進行兩次自我診斷。）　※APC為UPS裝置的名稱 "/>
    <s v="1.目前UPS ↔ PAM Servo間的通訊是在被遮斷的狀態下進行稼働 （僅使用電池供電）_x000a_2.更換個別UPS 電池　(發注中、預計在~4/30之前更換) _x000a_AFK 設想了  &quot;工場UPS&quot;與 &quot;賣電(類似台電)&quot;皆停機的場合, _x000a_才會把Servo電源設定成 工場UPS電源・本體的APC　UPS電源之3重化(預防發生Servo硬體故障)_x000a_&lt;過去事例&gt;_x000a_・2010年DP11也發生過同樣的狀況_x000a_　→取消了自動診斷的機能, 改成工事日手動開啟自我診斷。"/>
    <s v="初回"/>
    <n v="7"/>
    <n v="226"/>
    <n v="0"/>
    <s v="要"/>
    <s v="要"/>
    <s v="要"/>
    <s v="要"/>
    <s v="要"/>
    <s v="-"/>
    <s v="-"/>
    <s v="UPS 自我診斷機能之設定變更: 將目前的&quot;自動設定&quot; 變更為 &quot;手動設定&quot;。定修工事日手動實施UPS 自我診斷 (全窯排定順序於工事日進行設定變更。自我診斷會在通訊遮斷後實施)→在自動設定下, 生產中&quot;自我診斷發生異常時&quot;仍有可能會發生類似這次Servo自動關閉的異常, 所以後續的自我診斷會以工事日手動實施。_x000a_※通常在個別UPS電池發生異常時, 自動關機的機能也不會啟動。（已向廠商確認過）_x000a_※個別UPS 電池目前每隔三年更換一次（廠商建議:一般3年、Max５年）_x000a_FF窯最後一次的更換日期"/>
    <s v="完了"/>
    <s v="完了"/>
    <s v="完了"/>
    <s v="完了"/>
    <s v="完了"/>
    <s v="-"/>
    <s v="-"/>
    <s v="CLOSE"/>
    <s v="CLOSE"/>
    <n v="1"/>
    <m/>
  </r>
  <r>
    <n v="1684"/>
    <x v="258"/>
    <x v="1"/>
    <x v="12"/>
    <s v="J朱峰謀_x000a_K張崇慶_x000a_T陳振遠"/>
    <x v="3"/>
    <x v="16"/>
    <x v="1"/>
    <s v="20210331AFKGUT　洗浄3 紙巻機ベルト損傷異常"/>
    <m/>
    <s v="紙巻機滑行台的皮帶發生卡紙異常。_x000a_ 02:30(26') Roll紙下部使用切替上部新品使用。_x000a_ → 對應後仍發生同樣的現象。 _x000a_ → 確認結果、發現在擴出皮帶#2 靠近中央有損傷的部位發生卡紙異常。_x000a_ 03:10(17')  聯絡事務所, 將皮帶損壞的部分切除(圓形)之後重新啟動。"/>
    <s v="紙巻機滑行台的皮帶壓輪在長期使用下接觸皮帶並產生了一部份的磨耗(損傷), _x000a_應該是皮帶裂開之後勾到櫛齒才會引發異常。_x000a_ ※ 洗淨#3紙巻機皮帶2008年、START之後 即無更換履歷。(今年已是第13年)"/>
    <s v="1. 4/5日、洗淨#3定修工事時將紙巻機滑行台總計7條皮帶全數更換完成。 _x000a_   -. 總計 6hr (皮帶更換 : 5hr、世代別的合紙點檢 : 1hr)_x000a_2. 紙捲機皮帶在長期使用13年之後發生異常, 後續會排定定期更換。(1回/10年)"/>
    <s v="初回"/>
    <n v="50"/>
    <n v="0"/>
    <n v="1118"/>
    <s v="-"/>
    <s v="-"/>
    <s v="-"/>
    <s v="要"/>
    <s v="要"/>
    <s v="要"/>
    <s v="－"/>
    <s v="合紙押さえコロの接触、圧力、使用頻度により変動するため定期交換を定義するのは難しいが、ベルトの劣化がないか点検をお願いします。"/>
    <s v="-"/>
    <s v="-"/>
    <s v="-"/>
    <s v="完了"/>
    <s v="完了"/>
    <s v="完了"/>
    <s v="-"/>
    <s v="CLOSE"/>
    <s v="CLOSE"/>
    <n v="1"/>
    <m/>
  </r>
  <r>
    <n v="1685"/>
    <x v="259"/>
    <x v="1"/>
    <x v="11"/>
    <s v="C鄭嵎駿_x000a_E王文佑_x000a_J朱峰謀_x000a_K張崇慶_x000a_T陳振遠"/>
    <x v="1"/>
    <x v="8"/>
    <x v="1"/>
    <s v="20210406FF　2Br#6 Pos'採板ロボットS軸異常"/>
    <m/>
    <s v="確認#6Pos’ Robot Erroer。Alarm Code : S軸 #1325(Error Code通信Error) 發生。_x000a_更換Cable後進行電源投入時確認到Robot  C/P內部P24V側有異常。 Robot側的Encoder 24V Cable結線隔離之後警報消除, 後續有確認Encoder  24V電源側。更換完成的Cable的Encoder 24V電源Cable 結線有異常, 重新結線。"/>
    <s v="依賴調查異常原因調査, 結果為Encoder Joint部的Connector Pin接觸不良所致。　　　　　　　　　　　　　　　　　　　　　　　　　　　　　　　　　　　　　　　　　　　　　　　　　　　　　　　　　　　　　　　　　　　　　　　　　　　　　　　　　　　　　※推測是Cable修正時發生了修正Miss"/>
    <s v="1.ロボットケーブル整備業者での原因分析_x000a_2.ロボットケーブル修理入庫時、AFK予備ロボットでテスト実施_x000a_3.ロボットケーブル修理作業の手順書作成"/>
    <s v="再發"/>
    <n v="0"/>
    <n v="0"/>
    <n v="0"/>
    <s v="-"/>
    <s v="要"/>
    <s v="要"/>
    <s v="要"/>
    <s v="要"/>
    <s v="要"/>
    <s v="-"/>
    <s v="台湾安川、珊華のヒヤリングでも経験がなく、点検後に不具合が発生した場合の補償ができない。_x000a_CF、EF、TASは年次点検の安川に点検項目追加を依頼する。_x000a_AFK同様の設備、採板条件のJFは工事日ごとに粉塵を確認し、安川の年次点検項目に追加する。_x000a_設備異常が発生した場合は、予備品のユニットごと交換できる体制は整っている。"/>
    <s v="-"/>
    <s v="完了"/>
    <s v="完了"/>
    <s v="完了"/>
    <s v="完了"/>
    <s v="完了"/>
    <s v="-"/>
    <s v="CLOSE"/>
    <s v="CLOSE"/>
    <n v="1"/>
    <m/>
  </r>
  <r>
    <n v="1686"/>
    <x v="260"/>
    <x v="1"/>
    <x v="8"/>
    <s v="Y許仕明_x000a_C鄭嵎駿_x000a_E王文佑_x000a_J朱峰謀_x000a_K張崇慶"/>
    <x v="3"/>
    <x v="4"/>
    <x v="1"/>
    <s v="20210414HF　本線駆動ラインシャフトマイタギアボックス亀裂"/>
    <m/>
    <s v="04/14（水）本線パトロール時に縦切機#1下の駆動チェーン（立ち上がり部）に振動があり駆動チェーン部を確認するとラインシャフトから駆動を伝達しているマイタギアボックスのスプロケットが上下に動いていた。（この時ギアボックスに亀裂があることも発見 ）_x000a_設技に連絡し点検を行うと、マイタギアボックス軸部のベースを固定しているボルトが緩んでいた。_x000a_ボルト増し締め後、ギアボックスの挙動はおさまった。_x000a_4/20（火）の工事日にマイタギアボックスの交換を実施。"/>
    <s v="軸（ラテラル）のブラケット部を固定しているボルトが緩んだことで、軸（ラテラル）部が上下動作を繰り返し、ギアボックス下部のベースに亀裂が入ったと思われる。_x000a_下部の2か所のボルトが緩んだことで、上方向の力によりブラケットが曲がり、付け根のベース部分に亀裂が入ったと思われる。_x000a_"/>
    <m/>
    <s v="初回"/>
    <n v="0"/>
    <n v="0"/>
    <n v="0"/>
    <s v="要"/>
    <s v="要"/>
    <s v="要"/>
    <s v="要"/>
    <s v="要"/>
    <s v="-"/>
    <s v="-"/>
    <s v="本線のマイタギアBOXの振動、亀裂を確認する。_x000a_本線設備は重大故障になるので、点検項目にもマイタギアの点検を追加するかは検討が必要。"/>
    <s v="完了"/>
    <s v="完了"/>
    <s v="完了"/>
    <s v="完了"/>
    <s v="完了"/>
    <s v="-"/>
    <s v="-"/>
    <s v="CLOSE"/>
    <s v="CLOSE"/>
    <n v="1"/>
    <m/>
  </r>
  <r>
    <n v="1687"/>
    <x v="261"/>
    <x v="1"/>
    <x v="8"/>
    <s v="Y許仕明_x000a_C鄭嵎駿_x000a_E王文佑_x000a_J朱峰謀_x000a_K張崇慶"/>
    <x v="3"/>
    <x v="4"/>
    <x v="1"/>
    <s v="20210417HF　本線増速シャフトエンドプレート脱落異常"/>
    <m/>
    <s v="發生本線欠板警報。基板捨板時C/V傳出異音。三交代點檢C/V時 確認到増速＃5-2 Roll的回轉速度, 比前後Roll的速度慢。_x000a_設備技術3交代人員確認的結果、確認到 増速＃5-2 Roll Shaft軸與Sprocket部位的Key有發生脱落, 致使無法正常傳動 (呼出設技的機械常日班擔當)_x000a_實施増速Roll(＃5-2) Key插入並安裝End Plate之後完成復歸, 解除Guillotine捨板並恢復板流"/>
    <s v="■設備面_x000a_本線増速＃5ー2 Roll Shaft軸端的End Plate長期在偏移的狀態下受到回轉震動影響Key掉落無法正常傳動, 導致產生Roll回轉不良。_x000a_※2019年5月冷修工事在安裝固定End Plate時使用的是 Nord-Lock的抗震華司, _x000a_應該是螺絲鬆動導致End plate脫落 （冷修後並未追加増締點檢作業）_x000a_■管理面              _x000a_ 本線巡檢(1回/週)項目並未針對End Plate的部分進行確認。_x000a_ (巡檢表裡面亦無Plate狀態的點檢紀錄等相關記載）"/>
    <s v="■暫定對策_x000a_　本線増速＃5-2  End Plate再設置(Nord-Lock的抗震華司)_x000a_  本線増速C/V部 全數End Plate的固定螺絲増締_x000a_■恒久對策_x000a_a) End Plate防止固定螺絲鬆脫的對策_x000a_    螺牙部 使用固定劑(Loctite) 以防止鬆動_x000a_      (預定5月定修工事日實施)_x000a_b) 本線巡檢方式再審視 _x000a_    - 點檢頻度 : 1回/週 → 2回/週_x000a_    - 點檢方式 : 巡檢點檢表作成, 並管理相關記録_x000a_     (追加本線驅動部點檢項目 - 添付1)"/>
    <s v="初回"/>
    <n v="21"/>
    <n v="745.7"/>
    <n v="0"/>
    <s v="要"/>
    <s v="要"/>
    <s v="要"/>
    <s v="要"/>
    <s v="要"/>
    <s v="-"/>
    <s v="-"/>
    <s v="エンドプレート設置部分の再確認"/>
    <s v="完了"/>
    <s v="完了"/>
    <s v="完了"/>
    <s v="完了"/>
    <s v="完了"/>
    <s v="-"/>
    <s v="-"/>
    <s v="CLOSE"/>
    <s v="CLOSE"/>
    <n v="1"/>
    <m/>
  </r>
  <r>
    <n v="1688"/>
    <x v="262"/>
    <x v="0"/>
    <x v="7"/>
    <s v="K張崇慶"/>
    <x v="1"/>
    <x v="4"/>
    <x v="2"/>
    <s v="20210418KF　（ADT内共有）2BR Tracking DATA異常報告（冷修直後）"/>
    <m/>
    <s v="2BR 紙卷機無鋪設合紙情形，造成連續擴出，連絡包裝主任、整備股長、設備技術電氣，_x000a_三交代在採板T/P上觀察回報紙卷CV2 TRACKING DATA有消失狀況，主任呼出設備技術電氣對應。設備技術電氣現場異常確認，2BR.TRACKING DATA消失區段，點檢SENSOR。-&gt;無異常。_x000a_確認SOFT狀態。TRACKING從BDS移載後便與實際玻璃流速不同步。(TRACKING全區段搬運速度慢很多)確認SOFT懷疑PG訊號異常，準備點檢器材點檢PG狀態。_x000a_目視確認現場PG傳動部無異常。_x000a_PLCをRESETして板流れテストを実施した結果、TRACKING搬送が正常になった。"/>
    <s v="4/19にテストを実施したが、再現しなかったので原因不明"/>
    <s v="１．製作PLC RESET簡易手順-&gt;4/19濟_x000a_２．PG與C/V速度比較若異常時警報發報SOFT追加-&gt;4/22濟_x000a_３．預備品準備PLC CPU、PLC POWER、PG-&gt;4/19完成_x000a_預計: 4/28(三)工事日更換"/>
    <s v="初回"/>
    <n v="0"/>
    <n v="0"/>
    <n v="0"/>
    <s v="-"/>
    <s v="-"/>
    <s v="-"/>
    <s v="-"/>
    <s v="要"/>
    <s v="-"/>
    <s v="-"/>
    <s v="冷修直後3カ月以内の設備以上であり、集計の対象外とする。_x000a_様子見。"/>
    <s v="-"/>
    <s v="-"/>
    <s v="-"/>
    <s v="-"/>
    <s v="完了"/>
    <s v="-"/>
    <s v="-"/>
    <s v="CLOSE"/>
    <s v="CLOSE"/>
    <n v="1"/>
    <m/>
  </r>
  <r>
    <n v="1689"/>
    <x v="263"/>
    <x v="0"/>
    <x v="0"/>
    <s v="Y許仕明_x000a_C鄭嵎駿_x000a_E王文佑_x000a_J朱峰謀_x000a_K張崇慶_x000a_T陳振遠"/>
    <x v="1"/>
    <x v="24"/>
    <x v="0"/>
    <s v="20210503JF　洗淨機純水電動ボールバルブ異常"/>
    <m/>
    <s v="2BR洗淨機重故障警報設備停止，異常履歷為檢查段護蓋開啟、非常停止，2BR洗淨機護蓋確認皆為正常狀態後依然無法復歸，當下先切替3(G6):1(G7)採板。_x000a_電氣人員到達確認異常原因，檢查安全迴路、控制迴路，確認結果判定球閥的制動閥本體地落。_x000a_備品更換完畢，現場交製造復歸生產。"/>
    <s v="・制動閥電源控制線的防水墊圈鎖附不良，因接触開關無防水等級，疑似因防水墊圈脱落後導致水氣入侵，接觸開關溶損造成短路。…參照圖1、2 /附件(地落調査)。_x000a_・球閥部警報迴路有包含護蓋安全迴路，因此內部短路後出現安全護蓋開啓警報，發現異常需要時間。"/>
    <s v="・更換或設置時須將電源控制線的出線端防水墊圏確實鎖附。JF3冷修洗淨機更新予定。更換或設置後由電氣人員做最終確認。_x000a_・研議制動閥異常時，獨立警報追加可行性。_x000a_・JF/KF全數點檢後無異常。"/>
    <s v="初回"/>
    <n v="78"/>
    <n v="528"/>
    <n v="0"/>
    <s v="要"/>
    <s v="要"/>
    <s v="要"/>
    <s v="要"/>
    <s v="要"/>
    <s v="要"/>
    <s v="要"/>
    <s v="洗浄機、収率検査簡易洗浄機が対象となります。"/>
    <s v="完了"/>
    <s v="完了"/>
    <s v="完了"/>
    <s v="完了"/>
    <s v="完了"/>
    <s v="完了"/>
    <s v="完了"/>
    <s v="CLOSE"/>
    <s v="CLOSE"/>
    <n v="1"/>
    <m/>
  </r>
  <r>
    <n v="1690"/>
    <x v="264"/>
    <x v="1"/>
    <x v="8"/>
    <s v="Y許仕明_x000a_C鄭嵎駿_x000a_E王文佑_x000a_J朱峰謀_x000a_K張崇慶"/>
    <x v="3"/>
    <x v="30"/>
    <x v="1"/>
    <s v="20210519HF　2Br移載BDSドライブコンロッド破断異常"/>
    <s v="20180624EF 4PBDSコンロッド折損トラブル　rev2"/>
    <s v="3交代以手動操作2Br BDS(移載機)時BDS上方傳出噪音, 無法正常動作。確認BDS上方的BDS(移載機) 連桿(Drive connecting rod) 從伺服馬達的驅動部發生破斷現象。"/>
    <s v="推定此破斷連桿為長期使用下, 從凸緣焊接處的焊道產生裂縫, 終至發生破斷。_x000a_※自HF_2009年建設後開始使用(約11年使用)_x000a_※關於HF使用的連桿款式: 2013年廠商有提供給全工廠&quot;栓焊接部施工不良的連桿對策品&quot;, 但HF當時未正視問題, 未進行更換。"/>
    <s v="HF移載BDS為重要設備, 強化其設備點檢。_x000a_　　定修工事時點檢記録作成。(KY sheet)_x000a_     （確認連桿部/Link Arm/安裝平台/Hand部有無裂縫‥）_x000a_　　※點檢紀錄Sheet上面也會附註過去BDS起因造成的異常内容。　　"/>
    <s v="初回"/>
    <n v="7"/>
    <n v="40"/>
    <n v="0"/>
    <s v="要"/>
    <s v="要"/>
    <s v="要"/>
    <s v="要"/>
    <s v="要"/>
    <s v="-"/>
    <s v="-"/>
    <s v="【関連資料】各窯調查は2021年6月現在のADT交換履歴最新版。_x000a_半年/回の定期点検のほか、日常点検で不具合あれば早期交換。"/>
    <s v="完了"/>
    <s v="完了"/>
    <s v="完了"/>
    <s v="完了"/>
    <s v="完了"/>
    <s v="-"/>
    <s v="-"/>
    <s v="CLOSE"/>
    <s v="CLOSE"/>
    <n v="1"/>
    <m/>
  </r>
  <r>
    <n v="1691"/>
    <x v="265"/>
    <x v="0"/>
    <x v="4"/>
    <s v="Y許仕明_x000a_C鄭嵎駿_x000a_E王文佑_x000a_J朱峰謀_x000a_K張崇慶_x000a_T陳振遠"/>
    <x v="1"/>
    <x v="44"/>
    <x v="2"/>
    <s v="20210529EF　（ADT内共有）4P P詰機帶電BAR異常"/>
    <m/>
    <s v=" 4Pos P/L夾紙多發，進行P詰部靜電器靜電值調整無效，將4P與2P靜電器交換測試仍夾紙多發_x000a_假日電氣到場確認4P靜電棒漏電情況，確認結果為輸出電線端有破損斷裂現象(寫真紅框處)"/>
    <s v="此回異常真因與設技電氣確認，初步判定應為：5/26工事日進行靜電Bar掃除後造成電阻較高及接頭有點搖晃導致。"/>
    <s v="工事日靜電Bar清潔後連絡電氣人員進行靜電Bar阻抗測定及接頭點檢。"/>
    <s v="初回"/>
    <n v="0"/>
    <n v="0"/>
    <n v="0"/>
    <s v="要"/>
    <s v="要"/>
    <s v="要"/>
    <s v="要"/>
    <s v="要"/>
    <s v="要"/>
    <s v="要"/>
    <s v="工事日で点検"/>
    <s v="完了"/>
    <s v="完了"/>
    <s v="完了"/>
    <s v="完了"/>
    <s v="完了"/>
    <s v="完了"/>
    <s v="完了"/>
    <s v="CLOSE"/>
    <s v="CLOSE"/>
    <n v="1"/>
    <m/>
  </r>
  <r>
    <n v="1692"/>
    <x v="266"/>
    <x v="0"/>
    <x v="4"/>
    <s v="Y許仕明_x000a_C鄭嵎駿_x000a_E王文佑_x000a_J朱峰謀_x000a_K張崇慶"/>
    <x v="2"/>
    <x v="0"/>
    <x v="0"/>
    <s v="20210611EF　TOM拡散カメラ#5ノイズ異常 rev.2"/>
    <m/>
    <s v="三交代股長進行巡檢,發現拡散5相機有雜訊出現。_x000a_三交代股長向推進課連絡拡散5相機故障。_x000a_推進課進行拡散5相機交換。"/>
    <s v="波形雜訊位置集中在TAP3,所以是TAP3晶片故障。"/>
    <s v="①故障相機送修，判斷原因。_x000a_※故障相機 S/N:0071094 (使用約10年劣化可能)_x000a_※更換相機 S/N: 2102661_x000a_②定期點檢:利用Gate #97x 精查出監視相機故障，持續進行。"/>
    <s v="初回"/>
    <n v="0"/>
    <n v="0"/>
    <n v="913.7"/>
    <s v="要"/>
    <s v="要"/>
    <s v="要"/>
    <s v="要"/>
    <s v="要"/>
    <s v="-"/>
    <s v="-"/>
    <s v="・Cameraのセンサ関係部品については寿命を定義することが困難なため継続してデータを蓄積する。_x000a_・更新履歴を記録し、定期的に技開検査Tへ送付する。"/>
    <s v="完了"/>
    <s v="完了"/>
    <s v="完了"/>
    <s v="完了"/>
    <s v="完了"/>
    <s v="-"/>
    <s v="-"/>
    <s v="CLOSE"/>
    <s v="CLOSE"/>
    <n v="1"/>
    <m/>
  </r>
  <r>
    <n v="1693"/>
    <x v="267"/>
    <x v="1"/>
    <x v="5"/>
    <s v="T陳振遠"/>
    <x v="1"/>
    <x v="37"/>
    <x v="1"/>
    <s v="20210617AFKOFF　OFF切2 X軸側切機ブラシバー上下動作異常"/>
    <m/>
    <s v=" 發生X軸Brush上/下異常警報後產線停止(5回)  "/>
    <s v="1) 長期使用過於老舊, 導致Cylinder發生動作異常。_x000a_→推測在長期使用下Cylinder內失去潤滑效果, 培林或墊片磨耗產生的粉塵侵入內部結構或卡頓(該Cylinder為MXQ16-50A：無給油Type）_x000a_2)未定期實施Cylinder相關點檢。_x000a_→建設以後皆無點檢或更換履歷。（約使用了15年)"/>
    <s v=" 1) 定期點檢Cylinder動作狀態(定修工事時(1回/2個月))_x000a_   追加至定修工事點檢項目並排定點檢。(已與設備T人員協議完成)_x000a_   目前中央及右側的Cylinder在作動上面還沒有出現問題、_x000a_　不過還是排定在下回定修時(8月)進行更換。（主要考量為長期使用品。預防保全）_x000a_  *確認Cylinder作動有無異常之點檢方式*_x000a_    手動點檢時、先遮蔽Air、以單機或是在沒有負荷的狀態下, 重複進行 上/下動作, 確認點檢_x000a_    有無粉塵侵入或卡頓的現象。（ 若出現作動異常, 則進行該部位Cylinder更換。）"/>
    <s v="初回"/>
    <n v="0"/>
    <n v="146"/>
    <n v="430"/>
    <s v="-"/>
    <s v="-"/>
    <s v="-"/>
    <s v="-"/>
    <s v="-"/>
    <s v="-"/>
    <s v="要"/>
    <s v="過去に高砂、ADTで同様に委譲の異常が発生した経緯あり。工事日での点検項目となっていますので増し締め確認、レベル確認を継続。"/>
    <s v="-"/>
    <s v="-"/>
    <s v="-"/>
    <s v="-"/>
    <s v="-"/>
    <s v="-"/>
    <s v="完了"/>
    <s v="CLOSE"/>
    <s v="CLOSE"/>
    <n v="1"/>
    <m/>
  </r>
  <r>
    <n v="1694"/>
    <x v="268"/>
    <x v="1"/>
    <x v="8"/>
    <s v="Y許仕明_x000a_C鄭嵎駿_x000a_E王文佑_x000a_J朱峰謀_x000a_K張崇慶"/>
    <x v="1"/>
    <x v="6"/>
    <x v="1"/>
    <s v="20210622HF　本線ホッパー大型集塵機停止異常rev2"/>
    <m/>
    <s v="6-22 定修工事後、常日班人員(D/T）在循環巡檢時發現本線H/O的大型集塵機停止運轉。_x000a_6-29 3交代巡檢發現該處的大型集塵機再次發現停止運轉(第2次)。_x000a_設技電氣T人員將參數變成「自動停止　有」的部分, 變更成「自動停止　無」之後, 恢復稼働。推測6月22日工事日進行集塵機操作時, 錯將設定值變更為「自動停止　有」_x000a_※自動停止有一個計時的功能, FAN可以設定成自動停止運轉的模式"/>
    <s v="■設備面_x000a_集塵機的參數設定在「自動停止」模式, 經過一段時間集塵機FAN就會停止運轉。_x000a_※自動停止是指, 具備計時機能可使FAN自動停止運轉的模式_x000a_■管理面_x000a_　由於集塵機稼働停止無警報通知, 未能即時察覺。 "/>
    <s v="■設備面_x000a_ 1) 使集塵機停止(手動、自動)時, 播放音聲警報。_x000a_ 2) 針對集塵機運轉狀態之監視室可視化進行改善。_x000a_    -. 可在T/P上面確認稼働狀態。_x000a_    -. 運轉監控燈號確認(通常運轉時燈號恆亮, 停止運轉時燈號閃爍)_x000a_■管理面_x000a_ 1) 使用巡檢check sheet來紀錄管理集塵機的運轉狀態(每週1回)。_x000a_    -.  性能也一併進行確認=  風量(m3 / min)、靜壓(kPa)"/>
    <n v="0"/>
    <n v="0"/>
    <n v="0"/>
    <n v="0"/>
    <s v="要"/>
    <s v="要"/>
    <s v="要"/>
    <s v="要"/>
    <s v="要"/>
    <s v="-"/>
    <s v="-"/>
    <s v="ADTでは集塵機が停止した際は警報がアナウンスされるように改造しているが、定期点検、警報の発報を確認する。"/>
    <s v="完了"/>
    <s v="完了"/>
    <s v="完了"/>
    <s v="完了"/>
    <s v="完了"/>
    <s v="-"/>
    <s v="-"/>
    <s v="CLOSE"/>
    <s v="CLOSE"/>
    <n v="1"/>
    <m/>
  </r>
  <r>
    <n v="1695"/>
    <x v="269"/>
    <x v="0"/>
    <x v="7"/>
    <s v="Y許仕明_x000a_C鄭嵎駿_x000a_E王文佑_x000a_J朱峰謀_x000a_K張崇慶"/>
    <x v="3"/>
    <x v="53"/>
    <x v="2"/>
    <s v="20210624KF　（ADT内共有）2Br 増速CVロール折損異常"/>
    <m/>
    <s v="有接到連絡說夜班將BR C/V速度上升後（BB950→1060m/h、BD1900→2000m/h）,増速ROLL就出現震動。經現場確認,確實ROLL跟驅動CHAIN有出現震動。_x000a_因1Br要進行G11採板準備及J/C, 必須切替成2Br専門採板、且想趕快解決Roll震動的問題就沒有依賴設技,在C/V運轉狀態下開始進行CHAIN的張力調整。_x000a_因為NO.5増速C/V 2支ROLL停止、故將電源關閉確認COVER內部狀況,發現ROLL軸端斷裂、_x000a_因此將採板方式從Touch切變更為1Br専門（G8.5）採板。"/>
    <s v="１單看Roll及Chain的震動狀況,以為是調鬆了,沒有發現實際是調緊了。※因為張力計藏在COVER後面,沒辦法確認_x000a_２並沒有把張力計該處的COVER打開,因為LOCK BOLT已解除且構造已變成可以調整BOLT的狀態，才認為說可以在CV運轉的狀態下進行調整※本人不知道製造的規定已變更成必須將C/V停止。_x000a_３因為沒有將COVER打開就進行調整,並沒有用手確認CHAIN的張力狀況。"/>
    <s v="基本上要請設技機械進行調整。"/>
    <s v="初回"/>
    <n v="5"/>
    <n v="77.34"/>
    <n v="0"/>
    <s v="要"/>
    <s v="要"/>
    <s v="要"/>
    <s v="要"/>
    <s v="要"/>
    <s v="-"/>
    <s v="-"/>
    <s v="特になし"/>
    <s v="完了"/>
    <s v="完了"/>
    <s v="完了"/>
    <s v="完了"/>
    <s v="完了"/>
    <s v="-"/>
    <s v="-"/>
    <s v="CLOSE"/>
    <s v="CLOSE"/>
    <n v="1"/>
    <m/>
  </r>
  <r>
    <n v="1696"/>
    <x v="270"/>
    <x v="0"/>
    <x v="3"/>
    <s v="Y許仕明_x000a_C鄭嵎駿_x000a_E王文佑_x000a_J朱峰謀_x000a_K張崇慶"/>
    <x v="3"/>
    <x v="6"/>
    <x v="2"/>
    <s v="20210626CF　（ADT内共有）循環4CV異常停止報告"/>
    <m/>
    <s v="循環#4異常警報，現場確認無玻璃堆積，手動運轉多回，都不到10秒就又停止。線上切替1P-F1採板(線上素板全採板，不讓素板丟到循環造成阻塞)，循環#3排外(防止耳部丟到循環造成阻塞)。_x000a_假日設備技術現場確認，認為是連座軸承給油不足粉塵入侵造成卡死，重新給油後恢復正常，皮帶有偏左邊，機械進行調整。"/>
    <s v="1.皮帶偏左而造成右側側檔板無法完全阻隔碎玻璃，造成皮帶下方碎玻璃堆疊太高使得皮帶偏移到最左側運轉，而右側碎玻璃及粉塵過多造成 Pully右側軸承卡死"/>
    <s v="側擋板微調整後，有減少碎玻璃掉落數量，但無法完全防止。預定冷修皮帶加寬(50cm--&gt;60cm)，同C/V#3改造。_x000a_①機械進行循環 C/V#4 上流處 Pully軸承新品更換。_x000a_②軸承處可視化(改造成網狀or壓克力)_x000a_③給脂油嘴移設到外部(可不停機給油)"/>
    <s v="初回"/>
    <n v="0"/>
    <n v="0"/>
    <n v="0"/>
    <s v="-"/>
    <s v="要"/>
    <s v="要"/>
    <s v="要"/>
    <s v="要"/>
    <s v="-"/>
    <s v="-"/>
    <s v="特になし"/>
    <s v="-"/>
    <s v="完了"/>
    <s v="完了"/>
    <s v="完了"/>
    <s v="完了"/>
    <s v="-"/>
    <s v="-"/>
    <s v="CLOSE"/>
    <s v="CLOSE"/>
    <n v="1"/>
    <m/>
  </r>
  <r>
    <n v="1697"/>
    <x v="271"/>
    <x v="0"/>
    <x v="7"/>
    <s v="J朱峰謀_x000a_K張崇慶"/>
    <x v="3"/>
    <x v="8"/>
    <x v="2"/>
    <s v="20210630KF　（ADT内共有）4POSロボットハンドカーボンフレーム亀裂"/>
    <m/>
    <s v="4POSのRBTハンド点検時に、チャック取付用CFRP(アングル)にクラック発生を確認。_x000a_生産に影響はでていなかったものの、応急対策として、受け面積を増やすため、フラットバー(20x30xt2)をボルトとCFRP間に設置した。_x000a__x000a__x000a_"/>
    <s v="【クラック発生の経緯(推定)】_x000a_①ハンド振り回し時にアーム取付ベースがたわむ_x000a_②クラック発生箇所のアングルフレームにせん断力が発生_x000a_③取付ボルトキリ穴～アングル端部までの距離が15mmと近いため、端部からキリ穴に沿ってクラックが発生した"/>
    <s v="(1)下図の通り、端部を伸ばしたフレームに変更する。_x000a_(2)受け面積を増やすために平座金を追加する。_x000a_(3)CFRPの剛性をあげるために、炭素繊維量を増やした材料を手配し加工する。_x000a_"/>
    <s v="初回"/>
    <n v="0"/>
    <n v="0"/>
    <n v="0"/>
    <s v="-"/>
    <s v="-"/>
    <s v="-"/>
    <s v="要"/>
    <s v="要"/>
    <s v="-"/>
    <s v="-"/>
    <s v="資料参照"/>
    <s v="-"/>
    <s v="-"/>
    <s v="-"/>
    <s v="完了"/>
    <s v="完了"/>
    <s v="-"/>
    <s v="-"/>
    <s v="CLOSE"/>
    <s v="CLOSE"/>
    <n v="1"/>
    <m/>
  </r>
  <r>
    <n v="1698"/>
    <x v="272"/>
    <x v="0"/>
    <x v="12"/>
    <s v="T陳振遠"/>
    <x v="1"/>
    <x v="54"/>
    <x v="2"/>
    <s v="20210712ADTTAS　（ADT内共有）TAS5泡検出器PCパワーサプライ異常"/>
    <m/>
    <s v=" 生產中發生&quot; 泡檢查:判定結果等待過時間 &quot;異常警報_x000a_再確認PC 盤內, 泡相機電源供應器 第二台電源燈無亮燈異常狀況。"/>
    <s v="1.泡相機電源供應器長期使用、自然損壞。_x000a_2.確認泡相機電源供應器更換履歷 ，逾15年未更換。"/>
    <s v="1.1.泡相機電源供應器更換備品後, 重新開機恢復生產 。_x000a_1.2.泡相機電源供應器，使用若達 5年以上，進行更換。"/>
    <s v="初回"/>
    <n v="66"/>
    <n v="74.36"/>
    <n v="706.42"/>
    <s v="-"/>
    <s v="-"/>
    <s v="-"/>
    <s v="-"/>
    <s v="-"/>
    <s v="要"/>
    <s v="-"/>
    <s v="原因不明のまま。_x000a_通信ケーブル、HUB、LAN"/>
    <s v="-"/>
    <s v="-"/>
    <s v="-"/>
    <s v="-"/>
    <s v="-"/>
    <s v="完了"/>
    <s v="-"/>
    <s v="CLOSE"/>
    <s v="CLOSE"/>
    <n v="1"/>
    <m/>
  </r>
  <r>
    <n v="1699"/>
    <x v="273"/>
    <x v="1"/>
    <x v="12"/>
    <s v="T陳振遠"/>
    <x v="3"/>
    <x v="54"/>
    <x v="1"/>
    <s v="20210714AFKGUT　水処理場塩酸排気ファン動作異常Rev.1"/>
    <m/>
    <s v="スクラバーファン異常&quot;-軽故障のアラーム発生 _x000a_1) 塩酸スクラバーの排気ファンA号機ガス測定部点検時、異常なかった。_x000a_通常時はガス測定部を開けると空気の排出が発生するが、空気の排出がなかった。 _x000a_塩酸スクラバーファンA号機異常確認_x000a_ 2) U字型のマノメーター点検 - 左右の誤差値0 mmHgで排気ファンの異常確認[正常誤差値10mmHg±5 ]_x000a_設備技術Tへの連絡及び塩酸スクラバーの排気ファンA号機 -&gt; B号機へ切り替え決定_x000a_洗浄#3ライン稼働停止後、スクラバー塩酸排気ファン A -&gt; B号機へ切り替え実施_x000a_排気ファンA号機解体して内部確認した結果、プーリーシャフトとインペラーが分離状態確認。モーターの駆動は正常にできていた。"/>
    <s v="塩酸排気ファンA号機のプーリーシャフトとインペラーの接合部分が剥がれたことにより、_x000a_インペラー（羽根車）部が回転できず、遠心力がなくなり薬液が動かず液面圧力差（U字型マノメータ）が0となりスクラバーファンの異常が発生していた。"/>
    <s v="塩酸排気ファン切り替え使用周期変更_x000a_ 従来 : 塩酸排気ファンA &lt;-&gt; B  1年周期で切り替え_x000a_ 変更 : 塩酸排気ファンA &lt;-&gt; B  6か月周期で切り替え"/>
    <s v="初回"/>
    <n v="48"/>
    <n v="0"/>
    <n v="935"/>
    <s v="-"/>
    <s v="-"/>
    <s v="-"/>
    <s v="要"/>
    <s v="要"/>
    <s v="要"/>
    <s v="-"/>
    <s v="原因は環境指摘による新規設置した設備で異常が発生。製作不良の可能性とされています。_x000a_JF、KFはA、Bともに異常なし連絡あり。_x000a_TASなA側の異常なしの連絡がありますが、B側は9月に点検実施と報告あり。_x000a_ADTの定期点検は6か月/回を継続して、プーリー、Vベルト、異常発生場所の確認をお願いします。"/>
    <s v="-"/>
    <s v="-"/>
    <s v="-"/>
    <s v="完了"/>
    <s v="完了"/>
    <s v="完了"/>
    <s v="-"/>
    <s v="CLOSE"/>
    <s v="CLOSE"/>
    <n v="1"/>
    <m/>
  </r>
  <r>
    <n v="1700"/>
    <x v="273"/>
    <x v="0"/>
    <x v="4"/>
    <s v="Y許仕明_x000a_C鄭嵎駿_x000a_E王文佑_x000a_J朱峰謀_x000a_K張崇慶_x000a_T陳振遠"/>
    <x v="1"/>
    <x v="55"/>
    <x v="2"/>
    <s v="20210714EF　（ADT内共有）本線ホッパー開閉動作異常"/>
    <m/>
    <s v="本線H/O自動開啟現場無警報、無欠板、人員當下立即將H/O關閉(22:41~22:44自動開啟發生多回)_x000a_人員發現需長按關閉鍵,H/O才能關閉,當班股長回報事務所,呼出電氣協助調查對應_x000a_00:50 電氣查出 PBX50/51 條件異常(位於監視室內H/O控制按鍵)、電氣將系統條件隔開、盤內PBX50線路移除、現場H/O恢復正常_x000a_(7/13 22:45~7/14 00:50)人員採手動方式(長按關閉鍵)將H/O關閉,進行生產"/>
    <s v="電氣確認為包裝監視室地板下方線路,造老鼠啃咬所導致"/>
    <s v="（製造、設技；対策書なし?_x000a_2013年ZF制御盤室で同様の異常発生経緯あり。_x000a_当時の工場長指示により、総務で殺鼠剤を工場全体で散布するという方針だったはず。（要確認）"/>
    <s v="再發"/>
    <n v="0"/>
    <n v="0"/>
    <n v="0"/>
    <s v="要"/>
    <s v="要"/>
    <s v="要"/>
    <s v="要"/>
    <s v="要"/>
    <s v="要"/>
    <s v="要"/>
    <s v="2013年以降対策が実施されていない"/>
    <s v="完了"/>
    <s v="完了"/>
    <s v="完了"/>
    <s v="完了"/>
    <s v="完了"/>
    <s v="完了"/>
    <s v="完了"/>
    <s v="CLOSE"/>
    <s v="CLOSE"/>
    <n v="1"/>
    <m/>
  </r>
  <r>
    <n v="1701"/>
    <x v="274"/>
    <x v="0"/>
    <x v="5"/>
    <s v="T陳振遠"/>
    <x v="1"/>
    <x v="56"/>
    <x v="0"/>
    <s v="20210719ADTOFF　OFF切5払出CVサーボモーター異常"/>
    <m/>
    <s v="G6生產中擴出CV的伺服馬達出現異常。AMP顯示異常碼52（誤差過大）"/>
    <s v="推測是伺服馬達軸心卡死造成無法轉動的異常_x000a_由於OFF切並不是一直連續全稼動，所以沒有設定明確的定期更換期間。"/>
    <s v="故障的伺服馬達（J3）由於已停止生産，所以明年會用起業申請_x000a_計畫到2022年末前依序更換成新型伺服馬達（J4）。_x000a_利用日常點檢來管理負荷率等等，並持續有異常的話馬上進行更換的体制。_x000a_（伺服更換履歷；2010年~2021年　約使用11年）"/>
    <s v="初回"/>
    <n v="75"/>
    <n v="14.3"/>
    <n v="351.78"/>
    <s v="-"/>
    <s v="-"/>
    <s v="-"/>
    <s v="-"/>
    <s v="-"/>
    <s v="-"/>
    <s v="要"/>
    <s v="経年劣化。同類設備は交換を進める"/>
    <s v="-"/>
    <s v="-"/>
    <s v="-"/>
    <s v="-"/>
    <s v="-"/>
    <s v="-"/>
    <s v="完了"/>
    <s v="CLOSE"/>
    <s v="CLOSE"/>
    <n v="1"/>
    <m/>
  </r>
  <r>
    <n v="1702"/>
    <x v="275"/>
    <x v="1"/>
    <x v="8"/>
    <s v="Y許仕明_x000a_C鄭嵎駿_x000a_E王文佑_x000a_J朱峰謀_x000a_K張崇慶_x000a_T陳振遠"/>
    <x v="1"/>
    <x v="57"/>
    <x v="1"/>
    <s v="20210724HF 2Br反転ロボット2Bバランサユニットロッド部折損異常 rev2"/>
    <m/>
    <s v="3交代巡檢時聽到反轉機側有噪音, 確認之後發現反轉機2B Balancer Unit Cylinder折損。_x000a_這是2月反轉機1B也發生過的異常再發"/>
    <s v="推測Balancer Unit Cylinder末端的培林部無法正常給脂, 導致反轉動作（移載）時的Balancer  Shaft負荷上升, Rod折損。_x000a_    -. 培林的Grease管路有阻塞&lt;圖1&gt;_x000a_    -. 培林的Grease流入的溝槽已磨耗殆盡 &lt;圖2&gt;_x000a_※2021/2/3, 2A的Balancer Unit Shaft折損異常也被認為是相同的狀況。（當時的異常分析不夠確實。）"/>
    <s v="1) HF反轉Robot 1A、2ABalancer Unit交換_x000a_    -. 1B : 2/3因折損進行交換_x000a_    -. 2B : 7/25因折損進行交換_x000a_2) 反轉機 Balancer培林 定期交換 (週期 : 7年)_x000a_3) 預定針對全窯的Balancer Unit進行全數點檢&lt;參照&quot;點檢Sheet&quot;&gt;_x000a_4) 經過定期點檢來確認狀態 (維持上一回的異常對策)_x000a_　-. 點檢頻度　 _x000a_　　　　以1回/月(定修工事)的頻度進行點檢_x000a_　-. 點檢方法_x000a_　　　確認外部有無變形或異常點_x000a_       下部有無鐵粉_x000a_５）落實初期清掃_x000a_　　消除現場不必要的東西, 有效掌握異常發生源。_x000a_"/>
    <s v="再發"/>
    <n v="0"/>
    <n v="0"/>
    <n v="0"/>
    <s v="情報"/>
    <s v="要"/>
    <s v="要"/>
    <s v="要"/>
    <s v="要"/>
    <s v="要"/>
    <s v="-"/>
    <s v="UP350N、UP400RD 2（Balancer Unit有）_x000a__x000a_MH215　Type （Balancer Unit　無し）"/>
    <s v="-"/>
    <s v="完了"/>
    <s v="完了"/>
    <s v="完了"/>
    <s v="完了"/>
    <s v="完了"/>
    <s v="-"/>
    <s v="CLOSE"/>
    <s v="CLOSE"/>
    <n v="1"/>
    <m/>
  </r>
  <r>
    <n v="1703"/>
    <x v="276"/>
    <x v="0"/>
    <x v="6"/>
    <s v="Y許仕明_x000a_C鄭嵎駿_x000a_E王文佑_x000a_J朱峰謀_x000a_K張崇慶"/>
    <x v="3"/>
    <x v="8"/>
    <x v="2"/>
    <s v="20210821YF　（ADT共有）4PターンテーブルA面カップリングM16ボルト破損"/>
    <m/>
    <s v="三交代人員發現 4P T/T 無採板動作 ( 停滯 ) 查看 T/P盤 起/倒 無原點。_x000a_4P B面 T/T 本體連坐軸承位移，導致異常。_x000a_確認為T/T連坐軸承螺絲斷裂。"/>
    <s v="1. 4P B面TURN TABLE軸承座 缺少一邊 STOPPER, 導致螺絲直接承受側向力而斷裂。_x000a_2. 3、4P 為2016年由高砂工廠轉移使用，TURN TABLE軸承座僅單邊(下游側)設置STOPPER。_x000a_(YF  1、2P TURN TABLE軸承座上下游側皆有STOPPER)"/>
    <s v="1. 4P B面 TURN TABLE軸承座螺栓孔重新加工、軸承安裝。測試後、作動復帰。_x000a_2. 3、4P(A面) TURN TABLE軸承座螺絲,實施預防性更換。2021/8/25實施濟_x000a__x000a_"/>
    <s v="初回"/>
    <n v="7"/>
    <n v="166.1"/>
    <n v="0"/>
    <s v="要"/>
    <s v="要"/>
    <s v="要"/>
    <s v="－"/>
    <s v="－"/>
    <s v="-"/>
    <s v="-"/>
    <s v="経年劣化のため、工事日、冷修で交換を実施する。"/>
    <s v="完了"/>
    <s v="完了"/>
    <s v="完了"/>
    <s v="-"/>
    <s v="-"/>
    <s v="-"/>
    <s v="-"/>
    <s v="CLOSE"/>
    <s v="CLOSE"/>
    <n v="1"/>
    <m/>
  </r>
  <r>
    <n v="1704"/>
    <x v="277"/>
    <x v="0"/>
    <x v="4"/>
    <s v="Y許仕明_x000a_C鄭嵎駿_x000a_E王文佑_x000a_J朱峰謀_x000a_K張崇慶_x000a_T陳振遠"/>
    <x v="3"/>
    <x v="8"/>
    <x v="2"/>
    <s v="20210827EF　（ADT内共有）5P採板ロボット吸盤PADブラケット破損異常"/>
    <m/>
    <s v="5P 發生採板R/B吸著異常警報，三交代人員確認發現採板R/B左下方吸盤軸承有斷裂的情形_x000a_切替變更為2Br G6專採，並連絡整備班人員進行確認_x000a_整備班人員進行R/B吸盤軸承備品更換完成_x000a_進行R/B採板Teching測試、油汙刮傷強化檢查對應,設備復歸測試OK_x000a_恢復正常G7.5/G6採板"/>
    <s v="炳興の回答（資料参照）_x000a_異常発生前に吸着関係の異常Eventはありませんでした。_x000a_破損の原因は不明です。これから設備技術に現物を渡して割れ原因を分析します。_x000a_初動調査で異常時のビデオを確認しました。製品をPLに積載した時に欠板は発生して硝子の積み具合が悪くなりますが異常警報がないため採板し続けてしまい、最終的にチャックと接触して折損したと推測しています。"/>
    <s v="炳興の回答（資料参照）_x000a_一旦破損原因を確認してから対策を策定します。_x000a_初動対策：8/27  R/B全チャック点検確認完了。"/>
    <s v="初回"/>
    <n v="0"/>
    <n v="0"/>
    <n v="0"/>
    <s v="要"/>
    <s v="要"/>
    <s v="要"/>
    <s v="要"/>
    <s v="要"/>
    <s v="要"/>
    <s v="-"/>
    <s v="点検お願いします"/>
    <s v="完了"/>
    <s v="完了"/>
    <s v="完了"/>
    <s v="完了"/>
    <s v="完了"/>
    <s v="完了"/>
    <s v="-"/>
    <s v="CLOSE"/>
    <s v="CLOSE"/>
    <n v="1"/>
    <m/>
  </r>
  <r>
    <n v="1705"/>
    <x v="278"/>
    <x v="1"/>
    <x v="8"/>
    <s v="Y許仕明_x000a_C鄭嵎駿_x000a_E王文佑_x000a_J朱峰謀_x000a_K張崇慶"/>
    <x v="3"/>
    <x v="58"/>
    <x v="0"/>
    <s v="20210909HF　集塵機ダイヤフラム弁故障によるガラスへの粉塵付着異常（風量と静圧）について (version 1)"/>
    <m/>
    <s v="HF窯品でお客様よりカレット多発の指摘があり、設備周辺清掃したが解消しなかった。集塵機の日常点検の差圧にも異常は確認できなかった。集塵機を停止して内部を確認したところ、カートリッジフィルターに粉塵が付着したままのものとエアーパージされた綺麗なものが混在していたためダイヤフラム弁の故障によりパージできなくなり粉塵がH/O側へ流れてガラスに付着したと判明。"/>
    <s v="ダイヤフラム弁の寿命は集塵機設定値300秒に1回の頻度で算出すると1年となるが、建設以降交換した実績はなかった。またパッキンの破れも確認されたため、ダイヤフラムの寿命による故障が原因と判明した。_x000a_定期点検の差圧計およびパージする音では全く気付かない状態。"/>
    <s v="差圧計以外に圧力を監視してトレンドをモニタリングできるようにする。_x000a_寿命が判明したため交換を実施する。"/>
    <s v="初回"/>
    <n v="0"/>
    <n v="0"/>
    <n v="0"/>
    <s v="要"/>
    <s v="要"/>
    <s v="要"/>
    <s v="要"/>
    <s v="要"/>
    <s v="-"/>
    <s v="-"/>
    <s v="報告書にADT方針、点検頻度、交換頻度を記載していますので参照してください。_x000a_点検：製造整備にて半年/回。異常を確認したら写真撮影して記録する。_x000a_　　　　点検記録表に追加する。_x000a_　　　　各集塵機点検記録の一覧表を作成して管理する。_x000a_交換：実績などに基づき3年/回とする（冷修4年/回のサイクルが設定できないため）_x000a_発注：ATSCより購入手配済（入荷日不明）_x000a__x000a_　・向三交代聯絡因為要點檢集塵機因此要關掉電源_x000a_   ・裝上Breaker LOTO_x000a_　・LOTO拆下後，要開啟電源時，葉片（上面的排氣葉片）作動會造成壓力差_x000a_　　及衝擊，因此必須先確認門邊是否有人。_x000a__x000a_（方針）_x000a_・冷修中的YF要進行更換（徐 旭昇先生已了解）_x000a_・CF冷修完已經過3年，因此準備更換_x000a_・EF於冷修時進行更換（到6月前以點檢方式進行對應）_x000a_・KF、JF則以各集塵機的點檢日為基準，以3年為目標依序進行更換（設技内已開始共有，因此必須確認）"/>
    <s v="完了"/>
    <s v="完了"/>
    <s v="完了"/>
    <s v="完了"/>
    <s v="完了"/>
    <s v="-"/>
    <s v="-"/>
    <s v="CLOSE"/>
    <s v="CLOSE"/>
    <n v="1"/>
    <m/>
  </r>
  <r>
    <n v="1706"/>
    <x v="279"/>
    <x v="4"/>
    <x v="16"/>
    <s v="Y許仕明_x000a_C鄭嵎駿_x000a_E王文佑_x000a_J朱峰謀_x000a_K張崇慶"/>
    <x v="3"/>
    <x v="56"/>
    <x v="1"/>
    <s v="20210903XF　2BRHO跳ね上げCV支軸ロール軸端摩耗　rev1"/>
    <m/>
    <s v="BRHO跳上C/V西側的下方有鐵粉。_x000a_判斷驅動系故障的可能性很高, 所以有聯絡事務所的擔當者。_x000a_點檢結果確認Roll軸端部有磨耗, 後續進行Roll及連座軸承交換作業。"/>
    <s v="連座軸承的固定螺絲鬆動導致軸端磨耗。_x000a_※為了防止固定螺絲鬆脫,有進行Shaft開孔（再迫緊）。"/>
    <s v="定期的なセットボルトの点検と増し締めの実施_x000a_※定期パトロールの強化（カバー内が見えないので内部が見える構造に改造予定）_x000a_※前回の点検実施が2019/3月だった為、点検頻度の再確認を行う_x000a__x000a_"/>
    <s v="初回"/>
    <n v="190"/>
    <n v="1906.6"/>
    <n v="0"/>
    <s v="要"/>
    <s v="要"/>
    <s v="要"/>
    <s v="要"/>
    <s v="要"/>
    <s v="-"/>
    <s v="-"/>
    <s v="点検お願いします。_x000a_アクリルカバーによる見える化も検討してください。"/>
    <s v="完了"/>
    <s v="完了"/>
    <s v="完了"/>
    <s v="完了"/>
    <s v="完了"/>
    <s v="-"/>
    <s v="-"/>
    <s v="CLOSE"/>
    <s v="CLOSE"/>
    <n v="1"/>
    <m/>
  </r>
  <r>
    <n v="1707"/>
    <x v="280"/>
    <x v="1"/>
    <x v="8"/>
    <s v="Y許仕明_x000a_C鄭嵎駿_x000a_E王文佑_x000a_J朱峰謀_x000a_K張崇慶"/>
    <x v="3"/>
    <x v="56"/>
    <x v="1"/>
    <s v="20210911HF　本線増速コンベア2ロール停止異常"/>
    <m/>
    <s v=" 本線増速發出異常停止警報(履歴 : Accel C/V #2 INV. Error)_x000a_設技確認的結果、判斷為増速C/V#2減速機的問題(有呼出設技機械T)_x000a__x000a_"/>
    <s v="原因不明_x000a_因為是在交換減速機之後恢復正常稼働, 原本以為是減速機的問題, 但是拆解減速機並確認內部狀態時並無特大問題。_x000a_再加上馬達在Roll異常停止時仍維持運轉狀態（増速時）, 電流値也保持在正常狀態沒有問題。_x000a_※減速機點檢內容：Disk板、培林、軸承、Key摩耗"/>
    <s v="■暫定對策_x000a_　 １、減速機交換_x000a_   ２、増速驅動鏈輪及Chain點檢_x000a_   ３、減速機鏈輪及Chain點檢_x000a_   ４、確認増速Roll Key狀態及軸承的摩耗狀態_x000a_■恒久對策_x000a_ 需藉由日常巡檢來確認。是否有増速Roll側振動或減速機異音"/>
    <s v="初回"/>
    <n v="20"/>
    <n v="730"/>
    <n v="0"/>
    <s v="要"/>
    <s v="要"/>
    <s v="要"/>
    <s v="要"/>
    <s v="要"/>
    <s v="－"/>
    <s v="－"/>
    <s v="減速機的部分都有利用冷修進行交換。"/>
    <s v="完了"/>
    <s v="完了"/>
    <s v="完了"/>
    <s v="完了"/>
    <s v="完了"/>
    <s v="-"/>
    <s v="-"/>
    <s v="CLOSE"/>
    <s v="CLOSE"/>
    <n v="1"/>
    <m/>
  </r>
  <r>
    <n v="1708"/>
    <x v="281"/>
    <x v="1"/>
    <x v="8"/>
    <s v="Y許仕明_x000a_C鄭嵎駿_x000a_E王文佑_x000a_J朱峰謀_x000a_K張崇慶"/>
    <x v="3"/>
    <x v="56"/>
    <x v="1"/>
    <s v="20211001DF　本線増速CV#1ロール停止異常"/>
    <s v="20211001DF　本線増速CV#1ロール停止異常（ADT調査結果）設技検討結果"/>
    <s v="本線増速 #1 馬達過負載警報發出之後, 本線増速#1 Roll異常停止。 _x000a_現場確認到在本線増速#1 Roll的R側有一個軸承的培林座與Roll有接觸到的現象。_x000a_進行手動運轉但還是因為過負載而無法正常啟動, 判斷無法稼働並呼出設技。"/>
    <s v="増速#1 Roll在DF4冷修時有更換過, 推測Roll設置時 軸承座與Roll間的距離過小（1㎜～2㎜）再加上沒有裝設固定環, 在此狀態持續驅動運轉才會導致Roll緩慢往驅動側（R側）位移。_x000a_※1、軸承座與Roll之間的距離在冷修時並未進行確認, 所以實際上是否有_x000a_       距離過小的問題其實並不明確（一般大概會有5㎜左右的間隙。）_x000a_※2、在異常發生時, 軸承的培林座左右的固定螺絲並無鬆脱, 但5/13工事日_x000a_　　　 有針對4/17 HF本線増速End Plate脫落異常橫展開的部分, 進行本線_x000a_       増速部固定螺絲増締迫緊並塗抹以防止鬆脱的(Loctite）為其要因之一。"/>
    <s v="暫定對策_x000a_　於10/5定修工事日確認原因並實施暫定對策, 進行増速#1 Roll位置調整﹑再次進行固定螺絲増締, 並塗抹防止鬆脫的接著劑（Loctite）。_x000a_恒久對策_x000a_  1) 在増速C/V#1 Roll R側（驅動側）軸承座之間裝設固定環, _x000a_　　　以保持軸承座與Roll的間距。→由設技T實施(11/9工事日)_x000a_  2) 定期確認Rol與と軸承座的間距。_x000a_      -. 每次定修工事進行測定並留存紀錄 : 設技T_x000a_      -. 日常點檢 : 1回/1日目視點檢(確認有無接觸Roll) : DF Cold製造"/>
    <s v="初回"/>
    <n v="54"/>
    <n v="1133"/>
    <n v="0"/>
    <s v="－"/>
    <s v="要"/>
    <s v="－"/>
    <s v="－"/>
    <s v="要"/>
    <s v="－"/>
    <s v="－"/>
    <s v="（生技の見解）_x000a_C/V フレームの製作誤差で設置していない。_x000a_他にロールの製作誤差（今回の場合、関係するのは R/Lの軸の付け根間寸法）があり、カラーの厚み寸法が個別、バラバラになる。_x000a_きつくなった場合にベアリングユニットに余分な押し付け荷重をかけたくないため。_x000a_また、ロールを軸破損や磨耗なので変更した場合、カラーの厚みが違ってくると思いますので、カラーを変更することを忘れない様にする必要もあるはず。_x000a_ということで、L/R ベアリングユニットのセットボルトでの固定とスプロケットの芯出し適正にて、充分機能するという考えでカラーの設置はしていない。_x000a__x000a_★工事日で対応可能な場所は、_x000a_　CF窯　増速#1　　№90、・KF窯　増速#2-1　№98　が対象となります。_x000a_★温修or冷修での対応_x000a_　CF窯　増速#2-1（№98）、増速#2-2（№92）_x000a_"/>
    <s v="-"/>
    <s v="完了"/>
    <s v="-"/>
    <s v="-"/>
    <s v="完了"/>
    <s v="-"/>
    <s v="-"/>
    <s v="CLOSE"/>
    <s v="CLOSE"/>
    <n v="1"/>
    <m/>
  </r>
  <r>
    <n v="1709"/>
    <x v="282"/>
    <x v="0"/>
    <x v="12"/>
    <s v="Y許仕明_x000a_C鄭嵎駿_x000a_E王文佑_x000a_J朱峰謀_x000a_K張崇慶_x000a_T陳振遠"/>
    <x v="1"/>
    <x v="59"/>
    <x v="0"/>
    <s v="20211008ADTTAS　TAS6水貼WI検査機LED照明光量低下"/>
    <m/>
    <s v="5/27（№4）、6/17（№5）、10/8（№3）LED光量異常发生。_x000a__x000a__x000a_"/>
    <s v="1.空調濾網的更換頻度為1回/2個月，但梅雨季節的濕氣形成的結露和塩酸氣体附到濾網上，變成有黏性的狀態使得通風功能顯著惡化，檢查室內部變成負壓。_x000a_2.為了讓水貼WI檢查室維持正壓的空調機濾網阻塞，所以變成負壓的檢查室内部飄入現場的酸氣。LED照明為了排出熱氣通過LED內部吸入的現場酸氣，腐蝕配線和螺絲而導致接觸不良。"/>
    <s v="變更空調濾網更換頻度（1回/2個月→毎月）。_x000a_調整檢查室的正壓設備。"/>
    <s v="初回"/>
    <n v="120"/>
    <n v="5.92"/>
    <n v="532.79999999999995"/>
    <s v="要"/>
    <s v="要"/>
    <s v="要"/>
    <s v="要"/>
    <s v="要"/>
    <s v="要"/>
    <s v="-"/>
    <s v="本線WIも同様の設備であり、検査ブース内を陽圧する空調が停止すると同じ事象が発生しる可能性があるため、フィルター定期交換、掃除、空調温度、湿度管理の再徹底。_x000a_異常発生時に早急に交換できる体制（予備品準備）を整える。"/>
    <s v="完了"/>
    <s v="完了"/>
    <s v="完了"/>
    <s v="完了"/>
    <s v="完了"/>
    <s v="完了"/>
    <s v="-"/>
    <s v="CLOSE"/>
    <s v="CLOSE"/>
    <n v="1"/>
    <m/>
  </r>
  <r>
    <n v="1710"/>
    <x v="283"/>
    <x v="0"/>
    <x v="6"/>
    <s v="Y許仕明_x000a_C鄭嵎駿_x000a_E王文佑_x000a_J朱峰謀_x000a_K張崇慶"/>
    <x v="3"/>
    <x v="16"/>
    <x v="2"/>
    <s v="20211012YF　（ADT共有）1Br紙巻機カッター旋回モーター過負荷異常"/>
    <m/>
    <s v="1BR 紙卷機發生異常，合紙送紙後切刀未作動，造成設備一時停止_x000a_  (異常履歷內容 : ROTARY CUTTER INV ALARM)"/>
    <s v="切刀迴轉馬達過負載_x000a_機械進行異常馬達拆解確認後，發現馬達內部有大量鐵粉及離合器片碎片，研判因使用次數頻繁造成離合器片磨損_x000a_離合器片接合阻力變大造成電流上升!_x000a_※馬達使用 2015/5月~2021/10月，經過6年5個月"/>
    <s v="馬達新品更換(型號 : CHHCM3-6135-17)"/>
    <s v="再發"/>
    <n v="7"/>
    <n v="121"/>
    <n v="0"/>
    <s v="要"/>
    <s v="要"/>
    <s v="要"/>
    <s v="要"/>
    <s v="要"/>
    <s v="－"/>
    <s v="－"/>
    <s v="窯の延命により冷修までの間隔が長くなっていますので、5年以上を経過している設備、あるいはG4採板で動作回数が多いラインなどは特に注意が必要です。"/>
    <s v="完了"/>
    <s v="完了"/>
    <s v="完了"/>
    <s v="完了"/>
    <s v="完了"/>
    <s v="-"/>
    <s v="-"/>
    <s v="CLOSE"/>
    <s v="CLOSE"/>
    <n v="1"/>
    <m/>
  </r>
  <r>
    <n v="1711"/>
    <x v="284"/>
    <x v="5"/>
    <x v="18"/>
    <s v="K張崇慶"/>
    <x v="3"/>
    <x v="56"/>
    <x v="1"/>
    <s v="20211016OF 　1BR 12P採板CV12-1-Rインバーター異常報告書"/>
    <m/>
    <s v="现场12P採板CV 12-1-R インバーター異常警报发生。连续3回板流测试，インバーター異常持续发生，採板CV上的制品发生堵塞；_x000a_确认到Roll轴承下面有粉尘，用手拧动Roll不能。採板CV Roll的传动轴轴承卡住，导致Roll不能转动。"/>
    <s v="採板CV的Roll轴承磨损，导致Roll不能传动，驱动马达出现过负荷。"/>
    <s v="更换损坏的轴承，确保能够正常运转_x000a_使用压缩气冷却运转中的马达，确保马达不出现过负荷警报，造成停止。_x000a_（恒久对策）_x000a_机械在工事日定期点检轴承的磨损情况预定对已经确认是不具合的地方进行交换。_x000a_定期点检採板CV T/P上的马达运转电流和马达负荷率。"/>
    <s v="再發"/>
    <n v="300"/>
    <n v="2593"/>
    <n v="0"/>
    <s v="－"/>
    <s v="－"/>
    <s v="－"/>
    <s v="－"/>
    <s v="要"/>
    <s v="－"/>
    <s v="－"/>
    <s v="１、对MF窑和NF窑的採板CV实施点检_x000a_　※虽然MF/NF的G11用的完康产CV是磁铁CV式样，_x000a_　但是OF窑的话，在採板CV中，只有基板吸着区域，为了提高停止的精度_x000a_　采用的是螺旋齿轮駆式样。_x000a_"/>
    <s v="-"/>
    <s v="-"/>
    <s v="-"/>
    <s v="-"/>
    <s v="完了"/>
    <s v="-"/>
    <s v="-"/>
    <s v="CLOSE"/>
    <s v="CLOSE"/>
    <n v="1"/>
    <m/>
  </r>
  <r>
    <n v="1712"/>
    <x v="285"/>
    <x v="1"/>
    <x v="13"/>
    <s v="Y許仕明_x000a_C鄭嵎駿_x000a_E王文佑_x000a_J朱峰謀_x000a_K張崇慶"/>
    <x v="1"/>
    <x v="60"/>
    <x v="1"/>
    <s v="20211018IF　本線MTライン速度差によるトラッキングズレ異常"/>
    <m/>
    <s v="10/18　Bath In後（10/15Bath In）、導致無法取樣, 也無法引入1Br; 有連絡設技電氣。_x000a_在經過設技電氣調査之後，發現 IF2及IF3 在PLC內的距離定數有差異, 導致發生實際玻璃還沒到、但Tracking Data已經先搬移送出的問題。（最大乖離程度為58%）_x000a_為了調查原因, 將本線増速C/V的速度補正値變更為既存IF2的Data, ACE#2切替ACE#1, 本線Master PLC的高速Counter Unit Card變更（新品＆IF2Ver）, 但還是發生了同様的Tracking偏移問題。_x000a_基板速度與PLD速度確認幾乎一致沒有問題。（L/S427m/h的増速比4倍速＝1710m/h）、本線Master PLC的速度2900m/h（簡易計算値）→確認原因為本線Master PLC,實施了下面記載的對策內容並進行復歸。"/>
    <s v="本線Master PLC部的高速Counter Input側的波形呈現不正常的狀態（参照：本線MTPG Pulse波形改善前）,導致原本不會被計算到的部分被算進去, 使本線Master PLC側的速度與實際速度產生差異, 造成本線MT Line發生Tracking偏移的問題。再加上這次的異常發生在Line Master PLC側,並不是平常有確認波形的地方(MTPG到ACE）, 所以在鎖定原因上面比較花時間。"/>
    <s v="１、於Counter前方的端子連接阻抗器以改善MTPG波形 。改善Pulse波形下限問題。Peak電壓從20變成22V。_x000a_２、高速Counter Unit的計數速度切換設定（Hz）從200kHz變更10kHz以防止計數時出現錯誤。(10kHz可對應到MT line 9144m/h)_x000a_３、T/P追加 LineMaster PLC、Accessory PLC部的速度標示。藉此達成MT速度偏移位置之可視化。"/>
    <s v="初回"/>
    <n v="0"/>
    <n v="0"/>
    <n v="0"/>
    <s v="情報"/>
    <s v="情報"/>
    <s v="情報"/>
    <s v="情報"/>
    <s v="情報"/>
    <s v="－"/>
    <s v="－"/>
    <s v="ラインマスターPLC交換などイベントがある場合は要注意"/>
    <s v="-"/>
    <s v="-"/>
    <s v="-"/>
    <s v="-"/>
    <s v="-"/>
    <s v="-"/>
    <s v="-"/>
    <s v="CLOSE"/>
    <s v="CLOSE"/>
    <e v="#DIV/0!"/>
    <m/>
  </r>
  <r>
    <n v="1713"/>
    <x v="286"/>
    <x v="5"/>
    <x v="19"/>
    <s v="推進課"/>
    <x v="2"/>
    <x v="0"/>
    <x v="1"/>
    <s v="20211026NF　TOM3画処PC異常rev01"/>
    <s v="20211026NF　TOM3画処PC異常rev01（生技情報）"/>
    <s v="TOM3PC異常」の警報。_x000a_画処PC#3の通信が途絶えている事に気づき、画像処理PC#3の検査MODEを「自動」→「手動」→「自動」に切り替えて復旧を試みるが復旧不可の為、MF,OFのADT派遣員に応援を求めた。_x000a_　①：C/Dドライブを予備品に交換→復旧不可_x000a_　②：LANケーブル交換→復旧不可（元に戻す）_x000a_　③：LANポート差替え→復旧不可（この状態継続）←翌日CSB交換中に戻し検証実施し問題なしの為戻す。_x000a_　④：「画像処理PC No.2のC/Dドライブ」と「画像処理PC No.3のD/Cドライブ（①で交換した予備品）」を入替_x000a_　　　　→画像処理PC No.2が立ち上がって画像処理PC No.3は立ち上がらず_x000a_　　　　→①で交換したC/Dドライブは問題無しと判断、交換したPC本体が怪しいと推測。_x000a_　　※検証後、C/Dドライブは元のPCに戻している_x000a_　⑤：①の状態のまま、PC本体を元のPC本体に戻す→復旧"/>
    <s v="TOM3の機内LAN通信設定の間違い。_x000a_TomImpEnv.iniファイルの設定に間違いがあり、通信負荷が高くなる状態であった。_x000a__x000a_①画処PCがフリーズ(通信不可状態)となる不具合_x000a_　※2021/10/6発生時点で技開へ検査チームへ調査依頼実施。_x000a_推測原因_x000a_　TOM3の機内LAN通信設定の間違い。_x000a_　TomImpEnv.iniファイルの設定に間違いがあり、通信負荷が高くなる状態であった。_x000a__x000a_②予備PCで復旧しなかった不具合　_x000a_推測原因_x000a_　不明_x000a_   使用した予備PCはOFから移管した物であり、今回初めてNFで使用。_x000a_　NFでは使用不可の可能性もある為、次回工事日にて再度検証予定。_x000a__x000a_まとめ_x000a_　通信不可が発生した原因としては、通信設定が本来の設計とは違う_x000a_　接続状態にだった為、通信が混みあったタイミングで通信エラーが発生したと推測。_x000a_  復旧を試みるタイミングにより可能な時と不可能な時があったと推測している。_x000a_"/>
    <s v="①TOM3の機内LAN通信設定の間違いについて_x000a_   次回工事日にて変更実施。_x000a_　※ADCH_OFも同様である為、横展開予定_x000a__x000a_②予備PCで復旧しなかった不具合　_x000a_   原因不明の為、次回工事日の検証結果により今後の方針を決定。"/>
    <s v="初回"/>
    <n v="190"/>
    <n v="4017"/>
    <n v="0"/>
    <s v="要"/>
    <s v="要"/>
    <s v="要"/>
    <s v="要"/>
    <s v="要"/>
    <s v="－"/>
    <s v="－"/>
    <s v="有收到ADCH NF窯TOM畫處PC異常的情報共有，_x000a_詳細請參考附件。 (※日文版)_x000a__x000a_針對此異常生技部有進行調查，雖不一定是真因，但因有發現設定Miss，_x000a_所以針對冷修12Ch-Box化的單位，ADT目前JF3和KF3同樣設定有錯，_x000a_所以會在下次工事日或捨板期間進行修正。 (※嘉彬)_x000a__x000a_※對通常檢查、判定不影響。_x000a_※現有的設定短時間不會造成重大異常。_x000a_→僅為了分散畫處-識別彼此的資料流不要全部塞在同條路上。"/>
    <s v="完了"/>
    <s v="完了"/>
    <s v="完了"/>
    <s v="完了"/>
    <s v="完了"/>
    <s v="-"/>
    <s v="-"/>
    <s v="CLOSE"/>
    <s v="CLOSE"/>
    <n v="1"/>
    <m/>
  </r>
  <r>
    <n v="1714"/>
    <x v="287"/>
    <x v="0"/>
    <x v="5"/>
    <s v="T陳振遠"/>
    <x v="3"/>
    <x v="56"/>
    <x v="0"/>
    <s v="20211030ADTOFF　OFF切7位置決めFT搬送ベルト駆動シャフト断裂"/>
    <m/>
    <s v="G11在位置決定位搬送中，玻璃旋轉侵入的關係，造成平台上玻璃破損。_x000a_經三交代確認發現位置決的時規皮帶（右側2條）沒有在轉動_x000a_發現位置決時規皮帶右側的驅動軸心於驅動齒輪鍵槽處斷裂。下方有鐵粉堆積_x000a_由於斷裂軸心沒有預備品，所以就切割鋼材進行加工、修理。"/>
    <s v="1.長期稼動使得軸心已經出現磨損（長年劣化）。_x000a_　※因應G11生產，OFF切7號機於2021年3月由高砂移設過來_x000a_2.齒輪處負荷過大，偏芯、振動益加明顯使得軸心摩損造成粉塵堆積。_x000a_　※軸心斷裂的部分為G10、G11搬送用皮帶_x000a_　※粉塵發生在接觸到皮帶輪、齒輪、聯軸器等地方_x000a_3.從斷裂面的狀態來看，推測早已經龜裂。"/>
    <s v="1. 定修時點檢軸心的軸承和皮帶輪下方是否有鐵粉。若有鐵粉就進行更換。_x000a_2. 準備軸心的預備品，更換時將固定驅動齒輪的軸套改成Plower Lock型式（研磨側對策橫展開）。  _x000a_3.　雖然每次定修都會確認皮帶的蛇行狀況，但卻沒有設備下方相關的點檢項目。"/>
    <s v="初回"/>
    <n v="35"/>
    <n v="11.5"/>
    <n v="218.78"/>
    <s v="－"/>
    <s v="－"/>
    <s v="－"/>
    <s v="－"/>
    <s v="－"/>
    <s v="－"/>
    <s v="要"/>
    <s v="OFF切13年間、冷修など大規模工事がありません。OFF切7も高砂から移設した設備であり、ADT設備同様にメンテナンスが充実していない設備となります。工事日には鉄粉の有無を確認する項目を追加して、異常発見時には早急に対策できる準備を整えること。"/>
    <s v="-"/>
    <s v="-"/>
    <s v="-"/>
    <s v="-"/>
    <s v="-"/>
    <s v="-"/>
    <s v="完了"/>
    <s v="CLOSE"/>
    <s v="CLOSE"/>
    <n v="1"/>
    <m/>
  </r>
  <r>
    <n v="1715"/>
    <x v="288"/>
    <x v="0"/>
    <x v="6"/>
    <s v="Y許仕明_x000a_C鄭嵎駿_x000a_E王文佑_x000a_J朱峰謀_x000a_K張崇慶"/>
    <x v="1"/>
    <x v="61"/>
    <x v="0"/>
    <s v="20211103YF　1Br 1POS BDSモーションCPU異常"/>
    <m/>
    <s v="1P BDS發生原點異常警報(1BR BDS home position fault)，三交代異常確認後，設備復歸不能。_x000a_18:47 三交代聯絡事務所人員(芳全)進行確認，最終進行BDS制御電源及AMP重開→復歸OK。電氣聯絡有。_x000a_19:10 設備異常再發，電氣現場確認:1P BDS MOTION CPU RUN燈號未亮(圖一)，判斷CPU問題有，CPU電源重新啟動→復歸OK。_x000a_20:39 設備異常再發，電氣人員進行BDS 制御CPU電源重新啟動→復歸不能_x000a_21:30 電氣人員更換CPU， OS安裝、SOFT寫入、暫存器數值寫入_x000a_22:58 電氣CPU更換相關作業完成，製造設備原點設定及設備復歸測試→復歸OK。"/>
    <s v="BDS MOTION CPU故障(型號：A173UH CPU)。_x000a_推測原因為YF BDS使用的A系列MOTION CPU使用年限久遠(自2004至今17年)_x000a_CPU內部基板已經老舊，不勘使用。"/>
    <s v="MOTION CPU更換。"/>
    <s v="初回"/>
    <n v="243"/>
    <n v="2087"/>
    <n v="0"/>
    <s v="要"/>
    <s v="情報"/>
    <s v="情報"/>
    <s v="要"/>
    <s v="情報"/>
    <s v="－"/>
    <s v="－"/>
    <s v="冷修期間所有A系列PLC、伺服全面更新。_x000a_寿命管理はできないため、状況に応じて交換"/>
    <s v="完了"/>
    <s v="-"/>
    <s v="-"/>
    <s v="完了"/>
    <s v="-"/>
    <s v="-"/>
    <s v="-"/>
    <s v="CLOSE"/>
    <s v="CLOSE"/>
    <n v="1"/>
    <m/>
  </r>
  <r>
    <n v="1716"/>
    <x v="289"/>
    <x v="0"/>
    <x v="4"/>
    <s v="Y許仕明_x000a_C鄭嵎駿_x000a_E王文佑_x000a_J朱峰謀_x000a_K張崇慶"/>
    <x v="3"/>
    <x v="56"/>
    <x v="2"/>
    <s v="20211106EF（ADT共有）本線GateCV異常について確認"/>
    <m/>
    <s v="本線増速6停止。逆転操作で復旧。"/>
    <s v="11/26板厚変更J/C時にカムクラッチ交換"/>
    <s v="異常発生時は逆転操作で復旧させる。復旧できない場合はカムクラッチ交換"/>
    <s v="再發"/>
    <n v="0"/>
    <n v="0"/>
    <n v="0"/>
    <s v="要"/>
    <s v="要"/>
    <s v="要"/>
    <s v="要"/>
    <s v="要"/>
    <s v="－"/>
    <s v="－"/>
    <s v="本線増速カムクラッチ故障の異常発生時並びに予防策としてCF、EFに展開中の逆転機能の操作を実施する（工事日必須）。逆転操作においても異常が解消できない場合は交換を手配する。_x000a_現状の方針としてはカムクラッチ・レス化により既に冷修で展開しているYF、JF、KFには逆転機能はありません。CF、EFに関しては次回冷修でカムクラッチ・レスにするため、逆転操作、異常発生時の交換を継続するため、定期交換で定義している1.5年は、冷修を実施するまで変更しない。"/>
    <s v="完了"/>
    <s v="完了"/>
    <s v="完了"/>
    <s v="-"/>
    <s v="-"/>
    <s v="-"/>
    <s v="-"/>
    <s v="CLOSE"/>
    <s v="CLOSE"/>
    <n v="0.6"/>
    <m/>
  </r>
  <r>
    <n v="1717"/>
    <x v="290"/>
    <x v="5"/>
    <x v="17"/>
    <s v="Y許仕明_x000a_C鄭嵎駿_x000a_E王文佑_x000a_J朱峰謀_x000a_K張崇慶_x000a_T陳振遠_x000a_推進課"/>
    <x v="2"/>
    <x v="1"/>
    <x v="1"/>
    <s v="20211110MF　WINo18cam測定値異常"/>
    <m/>
    <s v="11/10　确认PAM_Ribbon上的WI MAP后、发现18号相机28Ch附近狭窄范围内局部测定值恶化。_x000a_配合CSB交换时的舍板、抽出WI检查机、实施点检。_x000a_因为照明的透明亚克力板上有伤、所以对亚克力盖进行了交换。_x000a_11/29　确认WI_MAP的结果、发现和上次11/10一样，18号相机的检查范围出现异常值。"/>
    <s v="虽然从波形上看没有异常、但对照明亚克力板确认后、发现亚克力板形状的污浊。_x000a_污浊的原因是新品盖子上粘贴的保护膜的接触痕迹。_x000a_推测是使用过程中、照明光、温度、使其变质、形状变深。"/>
    <s v="交换亚克力板_x000a_使用新的亚克力板时、清除保护膜的使用痕迹、再去使用。"/>
    <s v="初回"/>
    <n v="0"/>
    <n v="0"/>
    <n v="0"/>
    <s v="要"/>
    <s v="要"/>
    <s v="要"/>
    <s v="要"/>
    <s v="要"/>
    <s v="要"/>
    <s v="要"/>
    <s v="交换亚克力板_x000a_使用新的亚克力板时、清除保护膜的使用痕迹、再去使用。"/>
    <s v="完了"/>
    <s v="完了"/>
    <s v="完了"/>
    <s v="完了"/>
    <s v="完了"/>
    <s v="完了"/>
    <s v="-"/>
    <s v="CLOSE"/>
    <s v="CLOSE"/>
    <n v="0.8571428571428571"/>
    <m/>
  </r>
  <r>
    <n v="1718"/>
    <x v="291"/>
    <x v="0"/>
    <x v="12"/>
    <s v="推進課"/>
    <x v="2"/>
    <x v="59"/>
    <x v="2"/>
    <s v="20211122ADTTAS　（ADT共有）TAS7泡HOST檢查PC通信異常報告r1"/>
    <m/>
    <s v="TAS#7長期不稼動再開，泡檢查機J/C入力不可。_x000a_確認泡畫處PC MELSECNET的狀態出現錯誤。_x000a_確認鄰旁的HS、SP及精查等相關設定並進行錯誤修正。"/>
    <s v="1. 因TAS検査PC枯竭對應，11/15進行異機(其它機型)PC轉用。_x000a_2. 人員不知要變更MELSECNET設定，僅PING網路通信正常，且尚未安排板流測試。  (原訂11/24測試)_x000a_※因認為MELSECNET及DIO不需要進行設定。_x000a_3. 未做好報告、聯絡、商量；在不清楚設備狀況下提前稼動了。_x000a_※擔當者當天亦請假不在，現場沒人知道情況。"/>
    <s v="(再発防止)_x000a_1. MELSECNET及DIO未做好初始值管理，今後做納管。_x000a_2. 相關PC更換手順的內容再做檢視，追加上述確認事項及教育。_x000a_※慎重起見，諮詢電氣擔當，該Network No.僅做識別用，設定錯誤不影響檢出及判定。(事後已做修正)"/>
    <s v="初回"/>
    <n v="0"/>
    <n v="0"/>
    <n v="0"/>
    <s v="要"/>
    <s v="要"/>
    <s v="要"/>
    <s v="要"/>
    <s v="要"/>
    <s v="要"/>
    <s v="要"/>
    <s v="報告、連絡、相談の徹底および教育を行う。_x000a_またPC転用、交換の際には手順書とチェックを行い際は再発防止を図る。"/>
    <s v="完了"/>
    <s v="完了"/>
    <s v="完了"/>
    <s v="完了"/>
    <s v="完了"/>
    <s v="完了"/>
    <s v="完了"/>
    <s v="CLOSE"/>
    <s v="CLOSE"/>
    <n v="1"/>
    <m/>
  </r>
  <r>
    <n v="1719"/>
    <x v="292"/>
    <x v="5"/>
    <x v="17"/>
    <s v="推進課"/>
    <x v="2"/>
    <x v="62"/>
    <x v="1"/>
    <s v="20211123MF　TOM3画処 PC19通信異常"/>
    <m/>
    <s v="工事日G/T解除后、三交代开始shading作业_x000a_虽然个别主机上软件成功启动，但在多台主机上无法启动光学调整软体画像主机19上提示cam#3H37连接不良 ※参照①　发生光学调整软件无法启动的现象。_x000a_把连接到画像19主机上的相机接线#3和#6号做了替换，但＃3H37的异常提示没有任何变化、故判断为画像处理板异常。在和设技电气立会后、将整个主机交换。（继续使用C-D两个硬盘）_x000a_将画像主机19和预备主机交换并接通电源后、启动软件前从Host的复制画面上反复重试、结果软件无法启动、因为也无法向Host主机发送ping(192.168.0.11)故画像主机19をHOST通信异常由于ping无法发送、确认画像主机19设定的IP地址后发现之前设定的IP地址发生了变化。_x000a_虽然不确定原因、先对保存了IP地址设定的C盘进行了交换。_x000a_因为通过交换C盘解除了通信异常、从预备主机返回到之前的画像主机19、检查软件启动，生产开始。光学调整软件无法启动的现象没有改善。"/>
    <s v="1、在画像主机19上光学调整软件不能正常工作（无法连接到相机3）目前正在调查。怀疑是硬件上的故障。_x000a_虽然在16:16作业时交换了标有#3和#6的相机连接线、但接线上标记的数字和主机识别的相机编号可能不一样。←确认中_x000a_2、画像主机19→HOST通信异常　画像主机19被分配到（169.254.～）的本地连接地址。_x000a_Windows有当LAN通信无法正常工作时强制把IP地址变成这个数字的功能、这次，IP地址被强制改成这样的形式、所以主机再启动也无法修正，需要对NIC的IP地址进行重新设定。LAN通信失败的原因正在调查中。"/>
    <s v="生技小林さん見解_x000a_検査機はDHCPを使用しない環境（IPアドレス固定、静的IPアドレス）で使用しています。_x000a_IPアドレスの設定値を間違えて競合（重複）させると発生するのですが、自分の過去経験だとLAN通信不良（品質不良）で発生している印象が強く、また、頻発や再現が無く問題点の特定までたどり着いていません。_x000a_同じ個体で再発/頻発するのであればドライバー故障かハード故障と思います。_x000a_（ソフト：NICドライバー、ハード：画処PC19のNIC、LANケーブル、HUB。_x000a_今回はLAN1,2の両方がNGなので、NICのソフト/ハードが怪しいですね。）"/>
    <s v="初回"/>
    <n v="0"/>
    <n v="0"/>
    <n v="0"/>
    <s v="要"/>
    <s v="要"/>
    <s v="要"/>
    <s v="要"/>
    <s v="要"/>
    <s v="－"/>
    <s v="－"/>
    <s v="対策のとおり。"/>
    <s v="完了"/>
    <s v="完了"/>
    <s v="完了"/>
    <s v="完了"/>
    <s v="完了"/>
    <s v="-"/>
    <s v="-"/>
    <s v="CLOSE"/>
    <s v="CLOSE"/>
    <n v="1"/>
    <m/>
  </r>
  <r>
    <n v="1720"/>
    <x v="293"/>
    <x v="4"/>
    <x v="16"/>
    <s v="Y許仕明_x000a_C鄭嵎駿_x000a_E王文佑_x000a_J朱峰謀_x000a_K張崇慶"/>
    <x v="1"/>
    <x v="27"/>
    <x v="1"/>
    <s v="20211126XF　縦切機2 HD7突っ込みトラブル　rev０"/>
    <m/>
    <s v="定期樣品切出之後有橫折欠板散發，後續取樣時仍有相同的欠板散發，現場確認横切機NO2取樣切刀（縱切機NO2-HD7 ）附近有切刀突入。_x000a_且相同位置（165CH）後續仍有發生横切機切刀突入。調查結果為縱切機NO2-HD7在進行Touch切時發生切刀突入的部分在遇到横切機走行時又再次發生了切刀突入的狀況。"/>
    <s v="目前原因不明_x000a_XF使用的是Solenoid Type, 推測問題可能是AMP本體或Cutter Block的部分, 預計與設技協同進行調查"/>
    <s v="確認AMP有預備品, 預計下回工事日進行AMP交換_x000a_※目前還沒有再發,異常原因的部分尚未釐清;與設技協調待工事日進行交換持續觀察"/>
    <s v="初回"/>
    <n v="41"/>
    <n v="1290"/>
    <n v="0"/>
    <s v="情報"/>
    <s v="情報"/>
    <s v="情報"/>
    <s v="情報"/>
    <s v="情報"/>
    <s v="－"/>
    <s v="－"/>
    <s v="タッチ切り距離確認でばらつきが大きい場合などは要注意。"/>
    <s v="-"/>
    <s v="-"/>
    <s v="-"/>
    <s v="-"/>
    <s v="-"/>
    <s v="-"/>
    <s v="-"/>
    <s v="CLOSE"/>
    <s v="CLOSE"/>
    <e v="#DIV/0!"/>
    <m/>
  </r>
  <r>
    <n v="1721"/>
    <x v="294"/>
    <x v="5"/>
    <x v="19"/>
    <s v="Y許仕明_x000a_C鄭嵎駿_x000a_E王文佑_x000a_J朱峰謀_x000a_K張崇慶_x000a_T陳振遠"/>
    <x v="1"/>
    <x v="56"/>
    <x v="1"/>
    <s v="20211201NF　1Br旋回機前G11ガラス停止位置異常rev1"/>
    <m/>
    <s v="1Br旋回機処發生吸着異常_x000a_昼勤ADCH社員・AGC派遣員来到現場后，通過以下2点判斷原因為減速sensor。_x000a_・通過監視錄像確認到玻璃停止位置不正確。_x000a_※因爲停止位置不正確，旋回機吸着パット的一部份無法吸着，導致吸着異常発生_x000a_・現場確認sensor，發現減速sensor一直保持on狀態。_x000a_減速sensor交換完成"/>
    <s v="&lt;特定故障的原因花費大量時間的原因&gt;_x000a_・關於sensor状態確認的方法和各sensor的作用，沒有足夠的知識。_x000a_&lt;做出2Br専門採板切替判断遲了的原因&gt;_x000a_・如果1Br因故障無法採板時的對應方法和判断基準沒有明確。　_x000a_　※詳細請參考別紙1。_x000a_&lt;2Br専門採板開始延遲的原因&gt;_x000a_・1Br 故障時，對於迅速切替2Br 専門採板，準備不足。"/>
    <s v="&lt;特定故障原因特定花費大量時間的原因&gt;_x000a_・計劃導入能夠儘早發現sensor異常的軟體。_x000a_　※ON信号經過任意計時后發出警報等。_x000a_・實施關於sensor的教育。(12月末完了予定）_x000a_　※種類、作用、状態的確認方法等。_x000a_&lt;針對切替2Br専門採板判断時延誤了的原因的対策&gt;_x000a_・製作與2Br 切替判断基準、準備狀態相關的作業指示書。_x000a_　※詳細參考別紙1。_x000a_&lt;針對開始2Br専門採板延遲了的原因的対策&gt;_x000a_・時刻待機，做好隨時應對迅速切替到2Br専門採板的準備。(作業指示書の作成）_x000a_　※詳細參考別紙1。"/>
    <s v="初回"/>
    <n v="420"/>
    <n v="1906"/>
    <n v="0"/>
    <s v="情報"/>
    <s v="情報"/>
    <s v="情報"/>
    <s v="情報"/>
    <s v="情報"/>
    <s v="要"/>
    <s v="要"/>
    <s v="各センサーの設置位置、役割、機能を教育する。_x000a_基板停止位置のズレは、吸着、搬送、積載にも影響するため、ガラス停止位置が目視で識別できるようなアイマークを付けるなどして、異常に早く気付ける工夫もお願いします。_x000a_異常を早期に発見するためにADCHの改造プログラム導入の是非は検討してください。"/>
    <s v="-"/>
    <s v="-"/>
    <s v="-"/>
    <s v="-"/>
    <s v="-"/>
    <s v="完了"/>
    <s v="完了"/>
    <s v="CLOSE"/>
    <s v="CLOSE"/>
    <n v="1"/>
    <m/>
  </r>
  <r>
    <n v="1722"/>
    <x v="295"/>
    <x v="0"/>
    <x v="7"/>
    <s v="Y許仕明_x000a_C鄭嵎駿_x000a_E王文佑_x000a_J朱峰謀_x000a_K張崇慶"/>
    <x v="3"/>
    <x v="56"/>
    <x v="0"/>
    <s v="20211209KF　本線HOゲートCVアイドラーボルト断裂"/>
    <m/>
    <s v="整備人員聯絡本線H/O GATE C/V 異音_x000a_ 確認後H/O GATE C/V CHAIN張力調整螺絲斷裂 造成驅動CHAIN 晃動大，RAIL變形。_x000a__x000a_"/>
    <s v="１張力惰輪本體調整座與GUIDE原設計只有1mm間隙，而異常處間隙達2~3mm，驅動_x000a_　CHAIN 帶動的狀況下會產生微小的晃動，經長期間晃動摩擦，造成了疲勞破壞而斷裂。_x000a_２異常處所位於本線H/O GATE C/V未端處，H/O 關閉時推側H/O緩衝缸調整不佳造成導致_x000a_　震動過大，加上G11 逆筋目專門採板，當有欠點於H/O捨板頻度增加在長時間反覆的作用力_x000a_　之下，加速螺絲斷裂。(圖1紅框)※  螺絲2020/11/17〜KF3冷修時更換済_x000a_３CHAIN張力調整螺絲斷裂 &gt;&gt; 驅動CHAIN張力不足晃動大，鍊條跳齒隆起,隆起處經過齒輪擠壓,慢慢導致RAIL變形。"/>
    <s v="１張力惰輪本體調整座與GUIDE間隙 點檢確認 (不可超過原設定值1mm)。訂定每年點檢張力_x000a_　調整座PLATE磨耗量，磨耗量超過1mm 排訂更換。_x000a_２調整用螺桿原本為一般型 -&gt;改用 高張力樣式。(12月工事日已更換)調整用螺桿限位環由開_x000a_　口銷固定--&gt;螺絲對鎖固定方式。(12月工事日更換濟)_x000a_　為了減少震動，本線H/O緩衝缸及油壓缸最適化調整。(12月工事日調整濟)_x000a_（予防措置）_x000a_　設計年度保全點檢(本線增速驅動系:一年兩次)，進行惰輪座和guide間隙的點檢，有磨耗的_x000a_　話進行台座的交換。"/>
    <s v="初回"/>
    <n v="40"/>
    <n v="873.56"/>
    <n v="0"/>
    <s v="－"/>
    <s v="－"/>
    <s v="－"/>
    <s v="－"/>
    <s v="要"/>
    <s v="－"/>
    <s v="－"/>
    <s v="H/O仕様構造はKFのみ"/>
    <s v="-"/>
    <s v="-"/>
    <s v="-"/>
    <s v="-"/>
    <s v="完了"/>
    <s v="-"/>
    <s v="-"/>
    <s v="CLOSE"/>
    <s v="CLOSE"/>
    <n v="1"/>
    <m/>
  </r>
  <r>
    <n v="1723"/>
    <x v="296"/>
    <x v="0"/>
    <x v="4"/>
    <s v="Y許仕明_x000a_C鄭嵎駿_x000a_E王文佑_x000a_J朱峰謀_x000a_K張崇慶"/>
    <x v="3"/>
    <x v="56"/>
    <x v="2"/>
    <s v="20211211EF　（ADT内共有）1Brホッパーゲート補強用ベース固定ボルト断裂"/>
    <m/>
    <s v="07:00  三交代股長發現1BR H/O GATE 作動狀況異常，詳細確認後發現H/O下游東側下方固定桿螺絲有掉落1顆的情形_x000a_07:10  因Br H/O只有作動時兩側不平均並無影嚮採板，故連絡事務所主管及整備班股長後待假日機械人員出勤進行確認_x000a_08:40 假日機械人員確認後發現H/O下方固定桿螺絲仍有斷裂及鬆動的情形，判斷需進行更換_x000a_09:30 切替為2Br G6專採，假日機械人員進行1BR BR H/O GATE 東側固定螺絲更換，更換後進行板流測試無異常後恢復為G8/G6 T切採板。"/>
    <s v="2020年にショックアブソーバーの設定ミス（R側2・L側9）により衝撃、振動により設備異常発生した経緯あり。_x000a_ボルトが断裂した原因として、衝撃や振動によりゲートを補強する鋼材を固定するボルトにも影響していてボルト穴がただれたような形状に変形が発生していたと推測できる。また捨板回数も多いためにボルトが緩んで外れた（落下）したことで、補強する鋼材の重量に耐え切れなくなったことで、残っていたボルトが断裂したと推定。"/>
    <s v="ボルト交換のみ"/>
    <s v="初回"/>
    <n v="0"/>
    <n v="0"/>
    <n v="0"/>
    <s v="要"/>
    <s v="要"/>
    <s v="要"/>
    <s v="要"/>
    <s v="要"/>
    <s v="－"/>
    <s v="－"/>
    <s v="ボルト穴がただれている（変形、突起あり）のため、ボルト緩みが無いか、再度点検する（設技確認中）。増し締め確認。_x000a_2課より設技に依頼するアクリルへの改造で見える化の実施を全窯対象に検討すること。"/>
    <s v="完了"/>
    <s v="完了"/>
    <s v="完了"/>
    <s v="完了"/>
    <s v="完了"/>
    <s v="-"/>
    <s v="-"/>
    <s v="CLOSE"/>
    <s v="CLOSE"/>
    <n v="1"/>
    <m/>
  </r>
  <r>
    <n v="1724"/>
    <x v="297"/>
    <x v="5"/>
    <x v="17"/>
    <s v="推進課"/>
    <x v="2"/>
    <x v="62"/>
    <x v="1"/>
    <s v="20211212MF　TOM3画処PC7異常識別PC2通信異常"/>
    <m/>
    <s v="TOM3 W47C-01 PC异常警报_x000a_画像#7 PC异常再发，自动连接恢复正常，识别#2 PC连线异常_x000a_联络夜班台籍，消除识别#2PC LOG ALARM ，TOM3警报无法消除，识别#2PC上欠点画像无显示（識別PC＃2本体交換　→　Cドライブ交換　→　Dドライブ交換）_x000a_識別PC＃2のIPアドレス設定を確認すると、LANカード3枚全てで従来の設定が消えて書き換わっていた。_x000a_（※Windowsのデフォルト機能でLAN通信がうまくできなかったときに強制的にIPアドレスの書き換える機能がはたらいた。）_x000a_手動でIPアドレスを設定し直し識別ソフト再起動したが良化せず。予備PCに問題があるかもしれないと判断し、識別PC＃2すべて（PC+C/Dドライブ）を元に戻す。TOM3 HOST PCから画処・識別PC一斉再起動実施。通信復旧し、検査再開できたが、画処PC＃7異常警報2回発生後自動復帰の再発。画処PC＃7のDドライブ交換_x000a_"/>
    <s v="①画処PC＃7異常（画処PC No.7 Freeze　1/100 inch pulse異常）_x000a_原因：Dドライブの故障（セクタ異常）該当HDDは43175時間使用。建設当時から約5年使用。_x000a_②識別PC＃2通信異常。_x000a_原因不明。生技、メーカーにてLog解析中。画処No7の異常起因で通信異常と成った可能性あり。_x000a_③全PC検査開始不可_x000a_原因不明、生技、メーカーにてLog解析中。識別予備PCの設定の問題が疑われる。"/>
    <s v="Dドライブの交換_x000a_今回HOST側の再起動をしていれば識別PC＃2は通信復帰していた可能性あり。"/>
    <s v="初回"/>
    <n v="235"/>
    <n v="2619"/>
    <n v="0"/>
    <s v="情報"/>
    <s v="情報"/>
    <s v="情報"/>
    <s v="情報"/>
    <s v="情報"/>
    <s v="－"/>
    <s v="－"/>
    <s v="生技、メーカーにてLog解析中のため、見解に従って手順、対策を実施する。"/>
    <s v="完了"/>
    <s v="完了"/>
    <s v="完了"/>
    <s v="完了"/>
    <s v="完了"/>
    <s v="-"/>
    <s v="-"/>
    <s v="CLOSE"/>
    <s v="CLOSE"/>
    <e v="#DIV/0!"/>
    <m/>
  </r>
  <r>
    <n v="1725"/>
    <x v="298"/>
    <x v="1"/>
    <x v="13"/>
    <s v="Y許仕明_x000a_C鄭嵎駿_x000a_E王文佑_x000a_J朱峰謀_x000a_K張崇慶"/>
    <x v="3"/>
    <x v="56"/>
    <x v="1"/>
    <s v="20211215IF　伸縮CV R側駆動チェーン外れによる駆動停止異常"/>
    <m/>
    <s v="08:37 伸縮C/V在發出異音之後異常停止。本線驅動部停止、開啟本線HO捨板。確認C/V的R側驅動部鍊條Joint分離、鍊條已從鍊輪脫離_x000a_09:30 張力調整完成後、在伸縮C/V稼働時發出異音→鍊條與伸縮C/V R側的導軌有偏移。進行軌道與鍊條調整作業。_x000a_12/19日16:50~12/20日08:50 31~33ch發生 P-314mm的傾向性擦傷30~150mm。_x000a_12/20日 09:30確認伸縮CV的R側#22包膠Roll有振動。呼出設備技術Team, 有確認到該處的高度比其他Roll的高度低。"/>
    <s v="線上使用的Super Chain的鍊條拉伸狀態較為嚴重、_x000a_    當時持續重複進行張力調整之後、最後調得比平常還要再緊一些。_x000a_    冷修後的實施日期為11/24、12/14_x000a_　　※該鍊條Type需給油、但因使用在伸縮段的關係未進行給油。_x000a_　　※冷修時有交換鍊條。　　_x000a_ * 推測受到上述原因的影響, 驅動鍊條受力過大, 導致Joint部_x000a_    扣環脫離、Joint跑掉之後、與鍊輪之間的咬合變差, 鍊條才會脫落。"/>
    <s v="1. 伸縮C/V驅動部鍊條: Super Chain →變更為 DID鍊條_x000a_　※DBC 50H(maker: DONGBO 韓國製）→ DID　50LX_x000a_　　 原本為何變更DBC50H的理由請參照別紙2_x000a_2. 張力調整作業方法進行作業員教育。（使用別紙３）_x000a_3. 切替DID並確認張力狀態_x000a_ 　 比對Super Chain的調整頻度、重新設定調整頻度與交換Timing_x000a_4. 日常巡檢之點檢強化_x000a_　　目視確認鍊條是否有振動、以及張力狀態_x000a_"/>
    <s v="初回"/>
    <n v="88"/>
    <n v="1772.14"/>
    <n v="0"/>
    <s v="要"/>
    <s v="要"/>
    <s v="要"/>
    <s v="要"/>
    <s v="要"/>
    <s v="－"/>
    <s v="－"/>
    <s v="今一度、Seal chain　大同DID50LXが使用されているかなど確認をお願いします。_x000a_またAFKの対策に記載されているとおり、作業者への教育（チェーンの調整作業）とありますので、_x000a_ADTとしても類似する設備異常の未然防止として、クリップ取付方向、調整方法について確認をお願いします。"/>
    <s v="完了"/>
    <s v="完了"/>
    <s v="完了"/>
    <s v="完了"/>
    <s v="完了"/>
    <s v="-"/>
    <s v="-"/>
    <s v="CLOSE"/>
    <s v="CLOSE"/>
    <n v="1"/>
    <m/>
  </r>
  <r>
    <n v="1726"/>
    <x v="299"/>
    <x v="0"/>
    <x v="0"/>
    <s v="Y許仕明_x000a_C鄭嵎駿_x000a_E王文佑_x000a_J朱峰謀_x000a_K張崇慶"/>
    <x v="3"/>
    <x v="6"/>
    <x v="2"/>
    <s v="20211216JF　（ADT内共有）循環№8過負荷停止異常"/>
    <m/>
    <s v="循環#8 CULLET 過負荷異常停止 , 異常無法消除 ; 循環#4、#1立即排外人員監視, 制御盤室循環#8電源復歸後。異常警報可消除 測試多回循環#8仍無法運轉(循環#8 CULLET 過負荷異常停止)。_x000a_三交代回報主任 02:40 整備股長到場確認，確認為循環#8上游皮帶輪心偏移，通知設技呼出對應。_x000a_機械設備人員到場確認為:C/V#8 PULLEY 偏移，POWER LOCK 打滑磨耗、軸心受損。進行道工具準備後進行更換POWER LOCK 及PULLEY 軸心。_x000a_環#8上游皮帶POWER LOCK 及PULLEY 軸心更換完畢, 循環進行排內 。_x000a_"/>
    <s v="機械設備人員到場確認為:C/V#8 PULLEY 偏移，POWER LOCK 打滑磨耗、軸心受損。進行道工具準備後進行更換POWER LOCK 及PULLEY 軸心。"/>
    <s v="記載なし"/>
    <s v="再發"/>
    <n v="0"/>
    <n v="0"/>
    <n v="0"/>
    <s v="情報"/>
    <s v="情報"/>
    <s v="情報"/>
    <s v="情報"/>
    <s v="情報"/>
    <s v="－"/>
    <s v="－"/>
    <s v="日常点検方法の見直し。_x000a_点検できない場所、見えない場所であれば、見えるようにする。"/>
    <s v="-"/>
    <s v="-"/>
    <s v="-"/>
    <s v="-"/>
    <s v="-"/>
    <s v="-"/>
    <s v="-"/>
    <s v="CLOSE"/>
    <s v="CLOSE"/>
    <e v="#DIV/0!"/>
    <m/>
  </r>
  <r>
    <n v="1727"/>
    <x v="300"/>
    <x v="0"/>
    <x v="5"/>
    <s v="T陳振遠"/>
    <x v="1"/>
    <x v="37"/>
    <x v="0"/>
    <s v="20211231ADTOFF　OFF切5X切機通信ケーブル断線異常"/>
    <m/>
    <s v="發生X切機 X3切刀 警報異常無法排除_x000a_現場班股長確認異常無法復歸，與事務所確認後，人員移動至OFF6生產。 _x000a_電氣人員確認X切機活動線槽訊號纜線外皮破損(圖2)，內部訊號線斷裂，導致異常警報發出。_x000a_訊號纜線更換完畢後，整備進行設備單動運轉測試OK。_x000a_整備與三交代股長進行，切台清潔與各切刀原點校正，切割 1枚正常，交付中班生產。_x000a_"/>
    <s v="設技（電気）にてケーブルベアで通信ケーブルを交換する場合、予備品のケーブルを取り出した後ケーブル被覆の捻じれシワを修正してから配線する基本的な施工方法があることを知らなかった。_x000a_関連する作業標準書がなく、教育資料にも明確に記載していなかった。"/>
    <s v="ケーブル被覆の捻じれシワが原因で発生した配線異常を教育資料にして周知する。_x000a_ケーブル被覆捻じれシワによる断線を防ぐために、必ず捻じれを修正（真っすぐ）して配線することを作業標準書に追記する。"/>
    <s v="再發"/>
    <n v="75"/>
    <n v="16.95"/>
    <n v="666.7"/>
    <s v="－"/>
    <s v="－"/>
    <s v="－"/>
    <s v="－"/>
    <s v="－"/>
    <s v="－"/>
    <s v="要"/>
    <s v="定期点検の他に、三交代の直交代の際にもケーブルの緩み、捻じれなど無いか確認してください。"/>
    <s v="-"/>
    <s v="-"/>
    <s v="-"/>
    <s v="-"/>
    <s v="-"/>
    <s v="-"/>
    <s v="完了"/>
    <s v="CLOSE"/>
    <s v="CLOSE"/>
    <n v="1"/>
    <m/>
  </r>
  <r>
    <n v="1728"/>
    <x v="301"/>
    <x v="0"/>
    <x v="4"/>
    <s v="推進課"/>
    <x v="2"/>
    <x v="62"/>
    <x v="0"/>
    <s v="20220110EF　TOM3画処17のPCフリーズ異常報告rev.1"/>
    <m/>
    <s v="TOM 畫處17 PC 當機發生警報，約 2 分鐘後自動恢復。_x000a_PC當機異常警報再次出現，立即切換到F1採板。_x000a_由於黑屏，關閉電腦後無法打開電源，呼出推進課。_x000a_推進課抵達後，因電腦無法開機，於是更換了備用電腦。_x000a_"/>
    <s v="線下更換了電源，但PC仍無法啟動。_x000a_EF窯PC自立上以來已使用約10年，估計主板出現故障。 （從 2011 年開始）_x000a_檢查了主板外觀，沒發現燒焦痕跡，但以前有發生過芯片的散熱膏硬化，無法開機。_x000a_這次也檢查了芯片，散熱膏也硬化，同時發現它正在剝落。 （僅供參考）_x000a_"/>
    <s v="更換畫處預備PC。_x000a_電源開啟及確認軟體動作。_x000a_欠點檢出狀況確認。_x000a_準備畫處預備PC。_x000a_"/>
    <s v="再發"/>
    <n v="5"/>
    <n v="38.1"/>
    <n v="3182.51"/>
    <s v="情報"/>
    <s v="情報"/>
    <s v="情報"/>
    <s v="情報"/>
    <s v="情報"/>
    <s v="－"/>
    <s v="－"/>
    <s v="予備品を準備"/>
    <s v="完了"/>
    <s v="完了"/>
    <s v="完了"/>
    <s v="完了"/>
    <s v="完了"/>
    <s v="-"/>
    <s v="-"/>
    <s v="CLOSE"/>
    <s v="CLOSE"/>
    <e v="#DIV/0!"/>
    <s v="故障原因推測為硬體老舊(使用10年以上),_x000a_EF TOM PC預計於2023年底更換為新構成,_x000a_其他窯爐皆已經於冷修更換為新構成PC."/>
  </r>
  <r>
    <n v="1729"/>
    <x v="302"/>
    <x v="4"/>
    <x v="16"/>
    <s v="Y許仕明_x000a_C鄭嵎駿_x000a_E王文佑_x000a_J朱峰謀_x000a_K張崇慶"/>
    <x v="3"/>
    <x v="30"/>
    <x v="1"/>
    <s v="20220111XF　2BR 5POS仮受けシリンダー（北側）動作異常　rev.0 "/>
    <m/>
    <s v="發生『＃5BDS Over Time異常』警報。_x000a_確認後、發現5POS輔助板受（北側）維持在伸出的狀態下未正常退避。_x000a_為了確認實體的動作確認,拆除Cylinder的空氣配管後確認Cylinder的動作, 因Cylinder在『伸出』的狀態下動作較遲緩,判斷是Cylinder故障並準備交換。_x000a__x000a__x000a__x000a__x000a_"/>
    <s v="長期使用下Cylinder內部劣化導致Cylinder動作異常。_x000a_拆卸解體後有確認到Cylinder磨耗及內部磨耗"/>
    <s v="※這次長期使用劣化後交換的Cylinder有可能在XF1之後就沒有再交換過了。後續將針對部品交換時的記録管理及定期性的交換頻度, 利用下回的保全會議時提出檢討, 並與設技商討對應方式。_x000a_此外, 關於4POS相關的部分將利用下回工事日進行確認。"/>
    <s v="初回"/>
    <n v="59"/>
    <n v="506.22"/>
    <n v="0"/>
    <s v="要"/>
    <s v="要"/>
    <s v="要"/>
    <s v="要"/>
    <s v="要"/>
    <s v="－"/>
    <s v="－"/>
    <s v="工事日にて点検（摩耗）をお願いします。_x000a_交換履歴があれば記録する。"/>
    <s v="完了"/>
    <s v="完了"/>
    <s v="完了"/>
    <s v="完了"/>
    <s v="完了"/>
    <s v="-"/>
    <s v="-"/>
    <s v="CLOSE"/>
    <s v="CLOSE"/>
    <n v="1"/>
    <m/>
  </r>
  <r>
    <n v="1730"/>
    <x v="303"/>
    <x v="0"/>
    <x v="4"/>
    <s v="推進課"/>
    <x v="2"/>
    <x v="62"/>
    <x v="0"/>
    <s v="20220121EF　TOM3反射カメラ34光量異常報告"/>
    <m/>
    <s v="發生反射相機＃34光量異常警報。_x000a_指示切替F1採板並呼出推進課人員。_x000a_推進課抵達現場並更換相機。_x000a_確認欠點檢出狀況後復歸完了。_x000a_產線切替回F9通常採板再開。_x000a_"/>
    <s v="從異常波形，判斷為相機內部的CMOS異常。_x000a_相機更換後即恢復正常。"/>
    <s v="1. 交換預備相機。_x000a_2. 實施相機Shading設定。_x000a_3. 檢查軟體再啟動及動作確認。_x000a_4. PAM檢出欠點畫像的焦點確認。_x000a_5. 檢出欠點的Pairing偏移確認。_x000a_"/>
    <s v="再發"/>
    <n v="5"/>
    <n v="57.2"/>
    <n v="4010.3"/>
    <s v="情報"/>
    <s v="情報"/>
    <s v="情報"/>
    <s v="情報"/>
    <s v="情報"/>
    <s v="－"/>
    <s v="－"/>
    <s v="予備品を準備"/>
    <s v="完了"/>
    <s v="完了"/>
    <s v="完了"/>
    <s v="完了"/>
    <s v="完了"/>
    <s v="-"/>
    <s v="-"/>
    <s v="CLOSE"/>
    <s v="CLOSE"/>
    <e v="#DIV/0!"/>
    <m/>
  </r>
  <r>
    <n v="1731"/>
    <x v="304"/>
    <x v="1"/>
    <x v="15"/>
    <s v="Y許仕明_x000a_C鄭嵎駿_x000a_E王文佑_x000a_J朱峰謀_x000a_K張崇慶"/>
    <x v="3"/>
    <x v="16"/>
    <x v="1"/>
    <s v="20220130DF　2Br紙巻機ロータリーカッター動作異常"/>
    <m/>
    <s v="1/27 2Br 紙捲機發生了紙檢出異常警報_x000a_ 變更1Br採板後, 由於確認到未下刀, 改以手動操作實施紙捲機１Cycle後, 合紙的停止位置出現了變化。(比正常的狀態偏移了50mm左右)。 由設備電氣Team設置分析原因用MX_sheet_x000a_1/30 發生同樣的異常_x000a_1/31 11:00 由設備Team與製造實施紙捲機切刀馬達點檢(含MX-sheet)未發現異常點。_x000a_實施紙捲剎車電磁閥交換, 並由設備電氣交換Relay繼電器。_x000a_再確認時, 有發現離合器磨耗產生的絲狀碎屑、交換紙捲機切刀馬達時, 實施紙捲機BANCOLLAN皮帶的張力調整"/>
    <s v="由於紙捲機切刀馬達長期使用, 離合器圓盤部分產生磨耗 使用了15年(2007年設置)"/>
    <s v="交換紙捲機切刀的馬達_x000a_ 設定紙捲機切刀馬達的交換週期 並實施交換。(設備-機械)_x000a_　※將此交換項目追加在冷修項目的List管理以避免被遺忘"/>
    <s v="初回"/>
    <n v="10.5"/>
    <n v="281.64"/>
    <n v="0"/>
    <s v="要"/>
    <s v="要"/>
    <s v="要"/>
    <s v="要"/>
    <s v="要"/>
    <s v="－"/>
    <s v="－"/>
    <s v="各窯、各ラインのモーター使用実績（設置年月）を確認し、誰もが識別できるように交換年月を表示する。_x000a_メインラインは約7年を交換時期として、サブラインは使用頻度に応じて交換を行う。"/>
    <s v="完了"/>
    <s v="完了"/>
    <s v="完了"/>
    <s v="完了"/>
    <s v="完了"/>
    <s v="-"/>
    <s v="-"/>
    <s v="CLOSE"/>
    <s v="CLOSE"/>
    <n v="1"/>
    <m/>
  </r>
  <r>
    <n v="1732"/>
    <x v="305"/>
    <x v="1"/>
    <x v="12"/>
    <s v="T陳振遠"/>
    <x v="1"/>
    <x v="57"/>
    <x v="1"/>
    <s v="20220207AFKTAS　TAS3移載機旋回サーボ異常"/>
    <m/>
    <s v="發生第1回 移載機旋回Servo警報_x000a_發生第4回 移載機旋回Servo警報_x000a_呼出機械Team、由機械Team進行移載機的內部確認_x000a_由於減速機馬達固定Cable的魔鬼氈鬆開了、導致Cable在移載機旋回時與旋回馬達產生了干渉。干渉使移載機完全無法旋回、造成過負載。"/>
    <s v="由於固定移載機Plate及減速機馬達Cable的魔鬼氈鬆開了、_x000a_回轉時Cable脫離了原本固定位置, 與旋回馬達產生干涉後_x000a_造成過負載。"/>
    <s v="1.移載機Plate與Cable的固定部 以束帶進行全體固定。_x000a_  其他區段使用魔鬼氈。_x000a_*由於 即使移載機Plate上的固定束帶鬆脫也不會影響到_x000a_  Plate上方的製品、所以還是使用魔鬼氈。_x000a_2. 改善使用高強度的束帶。（檢討GalvaLok製品）_x000a_ -&gt; 改善前, 於定修工事時 點檢固定的狀態。"/>
    <s v="初回"/>
    <n v="90"/>
    <n v="56.5"/>
    <n v="2128.9499999999998"/>
    <s v="－"/>
    <s v="－"/>
    <s v="－"/>
    <s v="－"/>
    <s v="－"/>
    <s v="要"/>
    <s v="－"/>
    <s v="定修工事などで定期的に点検し、劣化や緩みのあるものは交換を行う。_x000a_ただし移載機に関しては、落下防止用の養生シートがある状態で、絶対に落下しないような状態に限る。"/>
    <s v="-"/>
    <s v="-"/>
    <s v="-"/>
    <s v="-"/>
    <s v="-"/>
    <s v="完了"/>
    <s v="-"/>
    <s v="CLOSE"/>
    <s v="CLOSE"/>
    <n v="1"/>
    <m/>
  </r>
  <r>
    <n v="1733"/>
    <x v="306"/>
    <x v="5"/>
    <x v="19"/>
    <s v="Y許仕明_x000a_C鄭嵎駿_x000a_E王文佑_x000a_J朱峰謀_x000a_K張崇慶"/>
    <x v="3"/>
    <x v="63"/>
    <x v="1"/>
    <s v="\\t183tclpfst01\share\K10_PN1\00_製造一部社內共通\001_設技資料交換\【TPM5】製造5拠点自主保全会議\【設備ロス削減チーム】\異常報告書（共有）フォルダ\201901以降\20220228NF　1Br引き込み部板揃え異常【改良版テスト結果】.xlsx"/>
    <m/>
    <s v="本线欠板被1BR 引入，三交代将引入板齐进行强制退避_x000a_・欠板通过板齐以后，将板齐进行复归至待机位置_x000a_・重新开始板流后纵折欠板偶发，确认发现左侧引入板齐Frame变形_x000a_・判断1BR无法继续採板，本线捨板开始，并准备切替2BR G8.5 专採_x000a__x000a__x000a_"/>
    <s v="【板齐frame变形原因】_x000a_・板齐强制退避后，板齐滚轮高度低于FT Chamber 高度，当板齐进行复归至待机位置时_x000a_  板齐滚轮FT Chamber发生碰撞，导致板齐Frame变形_x000a_【板齐滚轮高度下降推测原因】_x000a_・板齐滚轮是利用卡环固定在轴杆上_x000a_  推测在卡环松脱的状态下进行板齐强制退避，强制退避后板齐滚轮下方未接触Chamber_x000a_  造成滚轮高度下降低于 FT Chamber 的高度_x000a_【卡环松脱的推测原因】_x000a_・卡环未完全卡入轴杆的沟槽内，板齐作动途中松脱了_x000a_・忘记安装卡环"/>
    <s v="&lt;緊急対応と復旧時の確認&gt;_x000a_・設技にて板揃えフレームの取付ベースをワークショップにて修正。_x000a_・製造にてコロレベルの確認及び芯ずれ(板揃え幅）確認。_x000a_・その他の板揃えコロのスナップリングを確認(異常個所なし） _x000a_＜恒久対策までの対応＞_x000a_・製造作業員に板揃えコロの組付け方法について注意点を共有。 _x000a_・毎工事日にて点検実施。"/>
    <s v="初回"/>
    <n v="40"/>
    <n v="2420"/>
    <n v="0"/>
    <s v="要"/>
    <s v="要"/>
    <s v="要"/>
    <s v="要"/>
    <s v="要"/>
    <s v="－"/>
    <s v="－"/>
    <s v="コロ交換の際は手順書を確認し、スナップリングの取り付け状態を確認する（1回転させる）"/>
    <s v="完了"/>
    <s v="完了"/>
    <s v="完了"/>
    <s v="完了"/>
    <s v="完了"/>
    <s v="-"/>
    <s v="-"/>
    <s v="CLOSE"/>
    <s v="CLOSE"/>
    <n v="1"/>
    <m/>
  </r>
  <r>
    <n v="1734"/>
    <x v="307"/>
    <x v="4"/>
    <x v="16"/>
    <s v="Y許仕明_x000a_C鄭嵎駿_x000a_E王文佑_x000a_J朱峰謀_x000a_K張崇慶"/>
    <x v="1"/>
    <x v="64"/>
    <x v="1"/>
    <s v="20220305XF　2Br BrマスターPLCユニット通信異常rev.1"/>
    <m/>
    <s v="無法引入至2BR的玻璃全數流到S-END（由於未發出警報）_x000a_電氣三交代調査結果、由於BR Master的PLC發生Error、所以本線的Tracking Data情報傳不進去確認PLC的異常碼之後實施Reset"/>
    <s v="2BR　BR MasterPLC Error造成通訊異常_x000a_※由異常碼推測為PLC Unit故障（設技電氣見解）"/>
    <s v="交換PLC Unit"/>
    <s v="初回"/>
    <n v="43"/>
    <n v="2074.06"/>
    <n v="0"/>
    <s v="要"/>
    <s v="要"/>
    <s v="要"/>
    <s v="要"/>
    <s v="要"/>
    <s v="－"/>
    <s v="－"/>
    <s v="同類の異常発生時はPLCを確認する"/>
    <s v="完了"/>
    <s v="完了"/>
    <s v="完了"/>
    <s v="完了"/>
    <s v="完了"/>
    <s v="-"/>
    <s v="-"/>
    <s v="CLOSE"/>
    <s v="CLOSE"/>
    <n v="1"/>
    <m/>
  </r>
  <r>
    <n v="1735"/>
    <x v="308"/>
    <x v="3"/>
    <x v="14"/>
    <s v="Y許仕明_x000a_C鄭嵎駿_x000a_E王文佑_x000a_J朱峰謀_x000a_K張崇慶"/>
    <x v="3"/>
    <x v="65"/>
    <x v="1"/>
    <s v="20220309BF　ギロチン下流ロールチェーン外れ（技開見解と点検のアドバイス）"/>
    <m/>
    <s v="由於Hot發生異常, 開啟Gillotine處置_x000a_巡檢時發現Gillotine下游第1支Roll無回轉_x000a_設技對應（實施鍊條交換、確認惰輪部有偏芯）"/>
    <s v="22號Roll上升驅動部的張力調整器確認到有偏芯。_x000a_上升下降的驅動部鍊條雖有張力調整器（固定式）, 但由於ROLL需要上下稼働的關係, 所以張力有調成較鬆的狀態。_x000a_何時發生偏芯不清楚, 但Roll下降時鍊條的位置是在張力調整器的下方迴轉, 所以即使有偏芯也不至於落鏈; 而Roll在上升的狀態下,與張力調整器的接觸面積會增加, 所以推測是上升時落鏈。_x000a_上升的部分只有工事日會使用, 所以推測3/3工事之後才落鏈後。（有排定巡檢點檢, 但每週1回的頻度, 所以工事之後還沒確認）"/>
    <s v="排定下回工事日進行偏芯修正、從下回開始, 針對 上升下降驅動時的鍊條的位移程度進行點檢。"/>
    <s v="初回"/>
    <n v="0"/>
    <n v="0"/>
    <n v="0"/>
    <s v="要"/>
    <s v="要"/>
    <s v="要"/>
    <s v="要"/>
    <s v="要"/>
    <s v="－"/>
    <s v="－"/>
    <s v="アイドラーとチェーン位置関係かみ合いが悪くズレていたと推測_x000a_工事日などでギロチン使用時、下流1本目のロールを退避させて状態でギロチン上流より側より点検_x000a__x000a_惰輪與鍊條相對位置出現異常推測咬合狀況不佳, 有位移的現象_x000a_工事日開啟Guillotine時, 下游第一支Roll在退避狀態下進行Guillotine上游側點檢_x000a_"/>
    <s v="完了"/>
    <s v="完了"/>
    <s v="完了"/>
    <s v="完了"/>
    <s v="完了"/>
    <s v="-"/>
    <s v="-"/>
    <s v="CLOSE"/>
    <s v="CLOSE"/>
    <n v="1"/>
    <m/>
  </r>
  <r>
    <n v="1736"/>
    <x v="309"/>
    <x v="5"/>
    <x v="19"/>
    <s v="Y許仕明_x000a_C鄭嵎駿_x000a_E王文佑_x000a_J朱峰謀_x000a_K張崇慶"/>
    <x v="1"/>
    <x v="46"/>
    <x v="1"/>
    <s v="20220329NF　13PosTT安全柵・安全扉の破損"/>
    <m/>
    <s v="整備班人員在13Pos掛上LOTO後, 為了點檢Robbot Hand的Air Tube, 使用了二階梯並開始點檢作業。_x000a_點檢作業結束後, 解除LOTO並進行電源復歸啟動設備。_x000a_三交代主任在工事日預排的作業項目完成之後, 為了準備採板 進行J/C , T/T旋回。T/T旋回時 發出很大的異音, 設備的制御電源OFF 異常停機。現場確認T/T側設置的安全柵與安全扉接觸到二階梯後破損。"/>
    <s v="由於二階梯還放在稼働範圍內的狀態下將設備進行啟動, 導致T/T旋回時撞擊二階梯與安全柵・安全扉後有破損。_x000a_※如果只點檢吸著PAD的部分, 將Hand進行180度旋回(維修保養位置1・2）就不需要使用二階梯即可進行點檢, 但是這次是點檢Air Tube的關係, 所以會用到二階梯。_x000a__x000a_◆二階梯未取出的原因_x000a_　　・作業終了時的確認不足_x000a_　　・電源投入、設備起動時的確認不足_x000a_　　・KY/危害風險評估不足"/>
    <s v="【軟體面】_x000a_①將這次的事例向作業員宣導周知並實施教育。_x000a_②將全數可能會發生相同異常的設備列表。_x000a_【硬體面】_x000a_①各Pos準備專用的二階梯並決定放置的區域_x000a_②追加 &quot;二階梯歸位&quot;的啟動條件"/>
    <s v="初回"/>
    <n v="0"/>
    <n v="0"/>
    <n v="0"/>
    <s v="要"/>
    <s v="要"/>
    <s v="要"/>
    <s v="要"/>
    <s v="要"/>
    <s v="要"/>
    <s v="－"/>
    <s v="T/T梱包用ステップのマグネットおよび近接S/Wに不具合がないか確認すること。_x000a_上記のように常設ステップを使用する場合は、このような問題は発生しないが、T/Tの採板側入り口が狭いため、工事日に製造や設技（安川）などが、小さなステップや三脚を持ち運ぶ可能性は無いとは言えない。_x000a_採板側に、どうしても（緊急の場合も）ステップを持ち込まないといけない作業は、稼働開始前に、第三者による障害物の有無を確認するなどルールを決めておく必要がある。"/>
    <s v="完了"/>
    <s v="完了"/>
    <s v="完了"/>
    <s v="完了"/>
    <s v="完了"/>
    <s v="完了"/>
    <s v="-"/>
    <s v="CLOSE"/>
    <s v="CLOSE"/>
    <n v="1"/>
    <m/>
  </r>
  <r>
    <n v="1737"/>
    <x v="309"/>
    <x v="5"/>
    <x v="19"/>
    <s v="Y許仕明_x000a_C鄭嵎駿_x000a_E王文佑_x000a_J朱峰謀_x000a_K張崇慶_x000a_＆推進課"/>
    <x v="0"/>
    <x v="0"/>
    <x v="0"/>
    <s v="20220329NF　TOM3検査機LED光源Volの設定ミスによる欠点過多rev2"/>
    <m/>
    <s v="工事日の作業項目としてLED照明上部のカレット掃除を実施した。循環№4(本線H/O下)異常発生したため、シェーディング作業を中断し、波形を確認しないまま、別の現場にとりかかった。生産再開後HOTより欠点が多いという連絡があり、確認した結果、TOM3歪・拡散カメラのLED光源Volが適正値よりもかなり低い状態になっていた"/>
    <s v="①LED光源Vol忘記回調。_x000a_②shading作業手順是無法察覺到異常的手順。_x000a_※NF手順書内，漏記了確認上述内容的手順，衹是簡單的把 shading OFF→ON的手順。_x000a_　但是，本来就必須確認「掃描時間」・「光源Vol」・「初始波形」・「shading後波形」。"/>
    <s v="・實施教育或者在現場做表示，喚起大家注意。_x000a_①重新審視手順書以及作業標準書，進行改訂。(期限4/20　担当:譚)_x000a_   ※添加説明「掃描時間」・「光源Vol」・「初始波形」・「shading後波形」確認的重要性。_x000a_②依據改訂后的手順書實施OJT教育。或者，shading作業改爲課内認定制，衹有考試合格者可以作業。"/>
    <s v="初回"/>
    <n v="40"/>
    <n v="1360"/>
    <n v="0"/>
    <s v="要"/>
    <s v="要"/>
    <s v="要"/>
    <s v="要"/>
    <s v="要"/>
    <s v="情報"/>
    <s v="情報"/>
    <s v="事務所、三交代、推進課にて、作業標準書にADCH同様に確認項目があるか再点検を実施する。"/>
    <s v="完了"/>
    <s v="完了"/>
    <s v="完了"/>
    <s v="完了"/>
    <s v="完了"/>
    <s v="-"/>
    <s v="-"/>
    <s v="CLOSE"/>
    <s v="CLOSE"/>
    <n v="1"/>
    <m/>
  </r>
  <r>
    <n v="1738"/>
    <x v="310"/>
    <x v="0"/>
    <x v="6"/>
    <s v="推進課"/>
    <x v="0"/>
    <x v="0"/>
    <x v="0"/>
    <s v="20220411YF　TOM拡散カメラ＃17＃41検出画像異常"/>
    <s v="再現まとめ"/>
    <s v="冷修後の4/11に、日常より欠点感度確認しているMAPのなかで、欠点の感度低下と思われる部分を発見。_x000a_各カメラの波形を確認すると、拡散カメラ＃17のみで波形が一瞬落ち込む（１～2分/回）ような現象（jitter:ジッター）を確認した。_x000a_4/19には拡散カメラ＃41で再発を確認し、原因が分からないためカメラを交換した。_x000a_取り外したカメラをOFF-TOM（6chBOX）で長期間観察したが、ジッター現象は確認できなかった。"/>
    <s v="YF5冷修時に12chBOXに変更した経緯があり、カメラのトリガーモードが変更されている。_x000a_4/19にカメラを交換後、再発は無し。"/>
    <s v="KFおよびJFの冷修時にも、同様のジッター現象が発生した経緯があることから、_x000a_　12chBOXによる影響なのか、調査をお願いします。"/>
    <s v="初回"/>
    <n v="0"/>
    <n v="932"/>
    <n v="0"/>
    <s v="情報"/>
    <s v="情報"/>
    <s v="情報"/>
    <s v="情報"/>
    <s v="情報"/>
    <s v="情報"/>
    <s v="情報"/>
    <m/>
    <s v="完了"/>
    <s v="完了"/>
    <s v="完了"/>
    <s v="完了"/>
    <s v="完了"/>
    <s v="-"/>
    <s v="-"/>
    <s v=""/>
    <s v="CLOSE"/>
    <e v="#DIV/0!"/>
    <s v="YF畫像異常經技開調查,目前原因不明,為避免再發,各窯對策如下:_x000a_1.推進課人員每日抽檢相機畫像._x000a_2.各窯將於軟體導入預警系統,如有出現異常畫像即發出警報."/>
  </r>
  <r>
    <n v="1739"/>
    <x v="311"/>
    <x v="0"/>
    <x v="6"/>
    <s v="Y許仕明_x000a_C鄭嵎駿_x000a_E王文佑_x000a_J朱峰謀_x000a_K張崇慶"/>
    <x v="3"/>
    <x v="30"/>
    <x v="2"/>
    <s v="20220420YF　（ADT内共有）4P段積リフト西　輔助板受時規皮帶鬆脫"/>
    <m/>
    <s v="現場人員確認後發現4P 段積LIFT 西輔助板受時規皮帶鬆脫導致原點無法復歸"/>
    <s v="冷修期間，外部業者有進行段積板𪝈時規皮帶更換，判斷業者在作業時，未將帶夾持片螺絲鎖緊生產時螺絲漸漸鬆脫，最終導致皮帶完全鬆脫，發生異常。"/>
    <s v="製造、整備は点検、交換後のボルトなどにＩマークがあることを確認する"/>
    <s v="初回"/>
    <n v="0"/>
    <n v="0"/>
    <n v="0"/>
    <s v="要"/>
    <s v="要"/>
    <s v="要"/>
    <s v="－"/>
    <s v="－"/>
    <s v="－"/>
    <s v="－"/>
    <s v="YFで不具合が発生した設備にかかわらず、業者による作業においては、必ず製造、整備での点検、確認を実施し、Ｉマークがあることを確認する"/>
    <s v="完了"/>
    <s v="完了"/>
    <s v="完了"/>
    <s v="-"/>
    <s v="-"/>
    <s v="-"/>
    <s v="-"/>
    <s v="CLOSE"/>
    <s v="CLOSE"/>
    <n v="1"/>
    <m/>
  </r>
  <r>
    <n v="1740"/>
    <x v="312"/>
    <x v="0"/>
    <x v="7"/>
    <s v="Y許仕明_x000a_C鄭嵎駿_x000a_E王文佑_x000a_J朱峰謀_x000a_K張崇慶"/>
    <x v="1"/>
    <x v="16"/>
    <x v="0"/>
    <s v="20220421KF　2BR紙卷機ロータリーカッター 過負荷異常"/>
    <m/>
    <s v="2Br紙卷機Main Roll與Rotary Cutter卡紙，T/P警報:Rotary Cutter overload，排除後1Cycle*8回後恢復生產。_x000a_整備進行Rotary Cutter過載繼電器 Reset，02:44 紙卷機Rotary Cutter過負荷異常排除，運轉生產。_x000a_設技設備進行Rotary Cutter Motor額定電流，CUTTERMOTOR線圈鐵粉確認。_x000a_額定電流:4.8A、待機:1.67A、運轉:3.39A。_x000a_"/>
    <s v="１．在Rotay Cutter捲紙後，連Main Roll也捲紙。_x000a_在Rotay Cutter啟動時，因為Main Roll上有捲紙的關係，合紙無法搬送，無法迴轉以至於發生過負荷。※捲紙的原因是因為紙捲的殘竟變小導致_x000a_２．尼工製切刀馬達 分解後見解《型號: CHHCM3-6135-17》CLUTCH BREAK 內部發現 BREAK大量的鐵粉出現，屬煞車皮產生的鐵粉，判斷為正常現象。"/>
    <s v="製作Rotary Cutter overload異常排除手順，教育現場三交代人員。"/>
    <s v="初回"/>
    <n v="80"/>
    <n v="2543"/>
    <n v="0"/>
    <s v="要"/>
    <s v="要"/>
    <s v="要"/>
    <s v="要"/>
    <s v="要"/>
    <s v="－"/>
    <s v="－"/>
    <s v="冷修中の交換を実施する。ただし、使用回数、頻度が低いラインは、交換目安を明確にして交換を行うこと。_x000a_プログラム改造については、横展開を実施する。_x000a_サーマルリレーのトリップリセット方法を現場作業者へ教育を受けること。"/>
    <s v="完了"/>
    <s v="完了"/>
    <s v="完了"/>
    <s v="完了"/>
    <s v="完了"/>
    <s v="-"/>
    <s v="-"/>
    <s v="CLOSE"/>
    <s v="CLOSE"/>
    <n v="1"/>
    <m/>
  </r>
  <r>
    <n v="1741"/>
    <x v="313"/>
    <x v="0"/>
    <x v="3"/>
    <s v="推進課"/>
    <x v="1"/>
    <x v="62"/>
    <x v="0"/>
    <s v="20220422CF　TOM画処PC10　1／100パルス異常"/>
    <m/>
    <s v="畫處PC#10 PC 1/100 Pulse 警報，自動回復有（4:23、5:20、6:29）"/>
    <s v="工具檢查，有發現D: 磁碟的HDD有壞軌， 因此判斷是HDD故障造成。_x000a_從HDD的使用時間來判斷，約使用4115小時（0.5年），使用時間非常少，判斷是新品不良。"/>
    <s v="因新品不良、對策展開不要。_x000a_定期點檢（月例）或交換頻度不做變更。"/>
    <s v="初回"/>
    <n v="30"/>
    <n v="17.16"/>
    <n v="0"/>
    <s v="情報"/>
    <s v="情報"/>
    <s v="情報"/>
    <s v="情報"/>
    <s v="情報"/>
    <s v="－"/>
    <s v="－"/>
    <s v="ADT檢查機HDD保全體制_x000a_（毎月）_x000a_・確認SMART狀態 (異常時做Error Check)_x000a_・Benchmark 及 File Benchmark 效能評估。_x000a_（毎年）_x000a_・定期實施C磁碟的O.S影像備份。（5年毎）・列入年度更新、汰換計畫內。_x000a_"/>
    <s v="完了"/>
    <s v="完了"/>
    <s v="完了"/>
    <s v="完了"/>
    <s v="完了"/>
    <s v="-"/>
    <s v="-"/>
    <s v="CLOSE"/>
    <s v="CLOSE"/>
    <e v="#DIV/0!"/>
    <s v="故障原因為硬碟壞軌導致,目前各窯工事皆會針對硬碟做SMART掃描,_x000a_另外壽命達5年硬碟會預防性更換."/>
  </r>
  <r>
    <n v="1742"/>
    <x v="314"/>
    <x v="4"/>
    <x v="16"/>
    <s v="Y許仕明_x000a_C鄭嵎駿_x000a_E王文佑_x000a_J朱峰謀_x000a_K張崇慶"/>
    <x v="3"/>
    <x v="66"/>
    <x v="1"/>
    <s v="20220429XF　2BR引込みNO2CV昇降シリンダーエアー配管継ぎ手部折損トラブルrev1"/>
    <m/>
    <s v="三交代巡檢確認2BR引入附近有漏氣的聲音但未能特定其發生的場所位置_x000a_再次巡檢時發覺NO2引入PAD未上昇_x000a_管理者在現場確認未上昇的PAD的Cylinder在上昇時有漏氣的現象判斷該Cylinder或配管系統有漏氣。_x000a_針對該部位Cylinder點檢後的結果、確認到Cylinder Rod側的Nipple立布接頭有折損對應方式實施Cylinder與Nipple接頭交換。"/>
    <s v="原本在Cylinder每回動作時Hose就會接觸到架台推測因此造成鎖上去的配管部材鬆脫後、Nipple立布接頭 接觸架台並發生折損"/>
    <s v="暫定對策: 變更配管的設置角度, 以避免接觸架台_x000a_此外、目前已禁止調整該PAD的高度。_x000a_恆久對策、次回工事日或素地切替時, 變更Cylinder的安裝部位為了避免配管的部分干涉FT架台Frame, 旋轉180度後安裝"/>
    <s v="初回"/>
    <n v="60"/>
    <n v="610"/>
    <n v="610"/>
    <s v="要"/>
    <s v="要"/>
    <s v="要"/>
    <s v="要"/>
    <s v="要"/>
    <s v="－"/>
    <s v="－"/>
    <s v="各工程は該当箇所で、接触の有無などを確認し、同様の接触がある場合は経路を変更する。"/>
    <s v="完了"/>
    <s v="完了"/>
    <s v="完了"/>
    <s v="完了"/>
    <s v="完了"/>
    <s v="-"/>
    <s v="-"/>
    <s v="CLOSE"/>
    <s v="CLOSE"/>
    <n v="1"/>
    <m/>
  </r>
  <r>
    <n v="1743"/>
    <x v="315"/>
    <x v="0"/>
    <x v="0"/>
    <s v="Y許仕明_x000a_C鄭嵎駿_x000a_E王文佑_x000a_J朱峰謀_x000a_K張崇慶"/>
    <x v="3"/>
    <x v="66"/>
    <x v="0"/>
    <s v="20220526JF　2BRホッパー動作異常"/>
    <m/>
    <s v="巡檢時發現  JF  2BR 上游GATE H/O關閉時動作有遲緩、異音狀況。_x000a_整備配合設技進行開閉動作調整，調整異常狀況後無良化。_x000a_1BR 專採、整備與機械進行2BR H/O點檢， H/O機構、緩衝器調整確認後異音狀況有消除。關閉動作遲緩無改善。_x000a_進行H/O氣壓缸作動確認，發現氣壓缸作動時本體的固定軸座的軸心無轉動卡死，且有震動狀況。_x000a_H/O氣壓缸進行更換。_x000a_2BR H/O氣壓缸更換完畢，GATE C/V 高度等確認正常，恢復正常採板。"/>
    <s v="H/O氣壓缸的固定軸座在開啟時軸心卡住滑動困難。_x000a_G11逆筋目採板期間毎回KOBU捨板，H/O的開閉次數頗多。_x000a_※H/O開閉頻率 3,000回/日程度_x000a_氣壓缸固定軸座的軸心無法順利迴旋、磨耗產生鐵粉，導致狀況惡化。_x000a__x000a__x000a_"/>
    <s v="改造固定軸座銅套本體增設給油孔並予以潤滑。(設技)_x000a_1次/6個月  定期給油並予以潤滑。(製造)_x000a_H/O GATE 年度修繕計畫(1次/6個月)--維持不變。(設技)"/>
    <s v="初回"/>
    <n v="0"/>
    <n v="0"/>
    <n v="0"/>
    <s v="要"/>
    <s v="要"/>
    <s v="要"/>
    <s v="要"/>
    <s v="要"/>
    <s v="－"/>
    <s v="－"/>
    <s v="設技より全窯の対象部分の改造を実施するので、担当者会議にて実施時期を共有すること。_x000a_砲金に比べてオイレスは摺動性が高く、自己潤滑性を持たせており無給脂でも可能となっております。_x000a_一般の滑り軸受材は必ず給脂が必要なので、組み立て時にグリスを塗布しているはずですが、_x000a_真相は不明です。_x000a_一度給脂していれば問題ないだろうとの設計だと思いますが、現実は齧りが発生しておりますので_x000a_動作頻度や使用環境から考えると砲金＋追給脂なしでは不十分であったと考えます。_x000a_（追給脂構造（グリス給脂穴）だったら問題なかった）_x000a_上記のことから対策としてオイレスに変更だけでも十分かもしれませんが＋追給脂構造（グリス給脂穴加工）を行う。ギロチン、HOのシリンダーはオイレスを使用しており問題はないと考える。"/>
    <s v="完了"/>
    <s v="完了"/>
    <s v="完了"/>
    <s v="完了"/>
    <s v="完了"/>
    <s v="-"/>
    <s v="-"/>
    <s v="CLOSE"/>
    <s v="CLOSE"/>
    <n v="1"/>
    <m/>
  </r>
  <r>
    <n v="1744"/>
    <x v="316"/>
    <x v="0"/>
    <x v="4"/>
    <s v="推進課"/>
    <x v="0"/>
    <x v="62"/>
    <x v="0"/>
    <s v="20220603EF　TOMチラー拡散照明戻り配管からの水漏れ異常報告r1"/>
    <m/>
    <s v="TOM3冰水機液位低下警報發生，三交代聯絡推進課並收到指示補充飲用水。水補給後警報就消除了。_x000a_11:50 警報再發。抵達現場時發現、擴散照明（回）配管漏水_x000a_推進課到達之後，將管子切斷並更換快接頭後重新接上。_x000a_6/4　10:00　三交代點檢時（別紙1：№25）發現反射也有些微的漏水，用水將管子用力推進後，水就止住了。"/>
    <s v="1.　EF 建設以來，因為沒交換過，可能是經年使用劣化。_x000a_２．EF的快速接頭是使用PISCO製，在廠商的仕樣書上面有提到要插入一個插入環。_x000a_（在點檢、切斷時沒有辦法確認插入環）"/>
    <s v="１．EF冷修（7/26～）預定更換成SMC製。_x000a_２．EF以外的快速接頭目視確認完了，是SMC製，且沒有發生漏水現象，會再利用工事日的時候，再次確認現場是否留有PISCO製接頭並將其換掉。"/>
    <s v="初回"/>
    <n v="0"/>
    <n v="0"/>
    <n v="706"/>
    <s v="要"/>
    <s v="要"/>
    <s v="要"/>
    <s v="要"/>
    <s v="要"/>
    <s v="－"/>
    <s v="－"/>
    <s v="対策のとおり、SMC限定とする。_x000a_チラーの重故障発生時に警報を解除する場合は、インバータを初期化する必要があるので、累積稼働時間の記録を忘れないこと。"/>
    <s v="完了"/>
    <s v="完了"/>
    <s v="完了"/>
    <s v="完了"/>
    <s v="完了"/>
    <s v="-"/>
    <s v="-"/>
    <s v="CLOSE"/>
    <s v="CLOSE"/>
    <n v="1"/>
    <s v="EF照明配管為舊式樣(10年以上使用),目前各窯冷修後皆已經更新為新式樣,_x000a_EF也於2022冷修更新為新式樣."/>
  </r>
  <r>
    <n v="1745"/>
    <x v="317"/>
    <x v="0"/>
    <x v="6"/>
    <s v="Y許仕明_x000a_C鄭嵎駿_x000a_E王文佑_x000a_J朱峰謀_x000a_K張崇慶"/>
    <x v="3"/>
    <x v="15"/>
    <x v="2"/>
    <s v="20220620YF　SMAPシャフトL側断裂（再発 R側断裂）異常 rev.2"/>
    <m/>
    <s v="6月20日　工事中發現SMAP（L側）斷裂的Shaft後進行備品交換（2020年製：業者B品）_x000a_8月5日　0.15t解體工事中發現SMAP（R側）Shaft與前回L側一樣有發生斷裂。_x000a_準備交換時確認備品為2015年製的業者A品（不具合同款）, 因此針對斷裂部分進行氬焊補強後, 暫時先復歸。"/>
    <s v="SMAP SHAFT非一體式，分段焊接，且焊道經過車削加工，其強度減弱，長時間作動下在焊道處發生作動及振動造成的金屬疲勞而裂開，造成上升下降作動時有間隙產生。_x000a_※向大爭確認的結果, 得知ADT購入的部分只有當初YF4擴幅時製作的構造不一致。"/>
    <s v="１．龜裂處進行氬焊修補_x000a_２．由於一體式的Shaft製作難度高再加上費用昂貴, 改良版的部分_x000a_　　・法蘭部位的連接處與Shaft分離、改造成以鎖附裝置迫緊的構造。_x000a_　　・不再進行細長軸的車削; φ25㎜丸棒插入、變更成Power Lock型以避免產生集中應力（無段差＆焊接）"/>
    <s v="初回"/>
    <n v="0"/>
    <n v="0"/>
    <n v="0"/>
    <s v="要"/>
    <s v="要"/>
    <s v="要"/>
    <s v="要"/>
    <s v="要"/>
    <s v="－"/>
    <s v="－"/>
    <s v="製作年度、製造業者に関係なく6か月/回点検を実施する。_x000a_YFにおいて、L側に取り付けているSMAPシャフトは断裂品と同様のものであることから、アルゴン溶接にて仮対応を使用している。パワーロックタイプの改良品は10月中旬に納品予定のため、日常点検を三交代にて実施することとする"/>
    <s v="完了"/>
    <s v="完了"/>
    <s v="完了"/>
    <s v="完了"/>
    <s v="完了"/>
    <s v="-"/>
    <s v="-"/>
    <s v="CLOSE"/>
    <s v="CLOSE"/>
    <n v="1"/>
    <m/>
  </r>
  <r>
    <n v="1746"/>
    <x v="318"/>
    <x v="1"/>
    <x v="11"/>
    <s v="Y許仕明_x000a_C鄭嵎駿_x000a_E王文佑_x000a_J朱峰謀_x000a_K張崇慶"/>
    <x v="3"/>
    <x v="15"/>
    <x v="1"/>
    <s v="20220621FF　SMAP動作異常による伸縮CV衝突異常報告"/>
    <s v="ADT方針"/>
    <s v="20:52 SMAP L側發出啟動異常警報、本線SMAP L側有過負載警報_x000a_伸縮C/V異常停止、本線増速區間發生玻璃塞車_x000a_由於本線H/O無法正常開啟、因此進行Guillotine捨板（手動操作H/O仍無法開啟）_x000a_21:10 設備技術(電氣)的３交代人員抵達現場後確認原因_x000a_電氣人員在解除L側SMAP過負載時, 移動前進的滾輪高度過低,造成SAMP碰撞伸縮滑行台, SMAP的動力鎖的部分往軸承移動。_x000a_21:30 解除Guillotine之後實施本線H/O捨板_x000a_3交代電氣的作業人員確認軟體及制御盤時發現SMAP IN的Relay有異常, 因此實施Relay交換_x000a_製造DT的作業人員將L側SMAP Shaft動力鎖的固定螺絲鬆開並調整SMAP高度"/>
    <s v="• SMAP L側前進用Relay因長期使用影響接點融著造成短路_x000a_ (1日動作2,500回) ※ 自2008年度FF窯稼働時開始使用。_x000a_→ 由於Relay ON接點短路, 使SMAP  Motor有了動作。_x000a_• SMAP驅動用的磁石裝置雖有排定定期交換, 但Relay無定期交換_x000a_→ Relay使用的電流較小, 動作次數超過50萬回以上, 無管理。_x000a_'• Interlock都有套用在PLC的Soft,_x000a_(Senser檢出3秒以上-&gt; 發出警報並停止動作)  但這次異常雖然PLC有檢出異常並輸出訊號給Relay, 但由於Relay_x000a_接點融著的關係所以無法停止動作。 (Interlock無法防止這次的狀況發生。)_x000a_• Interlock都有套用在PLC的Soft,  (Senser檢出3秒以上-&gt; 發出警報並停止動作)  但這次異常雖然PLC有檢出異常並輸出訊號給Relay, 但由於Relay接點融著的關係所以無法停止動作。 (Interlock無法防止這次的狀況發生。)_x000a_• 2012年FF良品捨板懷疑問題在於H/O的訊號受到干擾。有導入對策Soft, 但Interlock不具合影響手動時Ho'無法動作,導致Loss增加。-&gt; 依賴Soft修正。_x000a_"/>
    <s v="1. 關於SMAP碰撞_x000a_• L側前進Relay交換完成(6/21)_x000a_2. 關於本線H/O不可動作_x000a_'• 手動操作Interlock解除(~7/5)_x000a__x000a_• 設定Relay交換週期(暫時設定每3個月1回)_x000a_• 檢討是否將Relay變更成無接點方式Relay  SSR Type_x000a_• 檢討Hardware遮斷方式_x000a_　　→ Limit S/W設置等_x000a_• 類似設備調査後、横展開_x000a_　　→ 經確認, 横切機的助走板是類似設備。_x000a_　　→ 截至目前為止助走板也沒有交換過Relay、所以也會橫展開到助走板設備"/>
    <s v="初回"/>
    <n v="80"/>
    <n v="2215.5"/>
    <n v="0"/>
    <s v="要"/>
    <s v="要"/>
    <s v="要"/>
    <s v="要"/>
    <s v="要"/>
    <s v="－"/>
    <s v="－"/>
    <s v="１）設備トラブル発生時に不具合箇所の要因切り分けを容易にするため、_x000a_　　　Relayは可動接点タイプを継続使用とする。_x000a_　　　※SSRでは可動部接点がなく不具合有無の判断が難しい。_x000a_２）自動追従設備のRelayについては、冷修毎に交換を行う。_x000a_　　　加えて、6カ月/回の目視でのRelay接点炭化有無を点検する。_x000a_　　①点検Timing　　生産中、工事日どちらでも可能_x000a_　　②点検内容　　　　透明Coverなので、接点箇所でCoverが霧化する接点が_x000a_　　　　　　　　　　　　　　黒色になる等で目視点検が可能。_x000a_　　③対象　　　　　　　横切自動追従、横折自動追従、SMAP自動追従用Relay_x000a_３）6カ月/回の点検予定、結果については、点検の記録表に追加する。_x000a__x000a_〇保存先_x000a_&lt;\\t183tclpfst01\share\K10_PN1\00_製造一部社內共通\001_設技資料交換\【設備技術修繕紀錄】\02電氣&gt;_x000a_"/>
    <s v="完了"/>
    <s v="完了"/>
    <s v="完了"/>
    <s v="完了"/>
    <s v="完了"/>
    <s v="-"/>
    <s v="-"/>
    <s v="CLOSE"/>
    <s v="CLOSE"/>
    <n v="1"/>
    <m/>
  </r>
  <r>
    <n v="1747"/>
    <x v="319"/>
    <x v="0"/>
    <x v="3"/>
    <s v="Y許仕明_x000a_C鄭嵎駿_x000a_E王文佑_x000a_J朱峰謀_x000a_K張崇慶"/>
    <x v="1"/>
    <x v="67"/>
    <x v="2"/>
    <s v="20220627CF　（ADT内共有）本線ホッパー開閉動作異常"/>
    <m/>
    <s v="05:40 本線HOPPER TIME OVER警報　手動開啟沒有動作。_x000a_確認電磁閥 開、閉 燈號同時亮(圖二)，請行呼出對應。"/>
    <s v="Relay損壞→ 接點碳化"/>
    <s v="一時對應:進行Hopper 閉 控制 Relay交換"/>
    <s v="初回"/>
    <n v="0"/>
    <n v="0"/>
    <n v="0"/>
    <s v="要"/>
    <s v="要"/>
    <s v="要"/>
    <s v="要"/>
    <s v="要"/>
    <s v="－"/>
    <s v="－"/>
    <s v="停止、生産ロスともに0分ですが、他拠点でも発生しうる設備異常として報告の対象とします。_x000a_ただしADTの管理としてはADT内共有としするため件数にはカウントしないこととします。_x000a_稼働時間を加味して交換頻度の目安を検討してください。"/>
    <s v="完了"/>
    <s v="完了"/>
    <s v="完了"/>
    <s v="完了"/>
    <s v="完了"/>
    <s v="-"/>
    <s v="-"/>
    <s v="CLOSE"/>
    <s v="CLOSE"/>
    <n v="1"/>
    <m/>
  </r>
  <r>
    <n v="1748"/>
    <x v="320"/>
    <x v="1"/>
    <x v="8"/>
    <s v="Y許仕明_x000a_C鄭嵎駿_x000a_E王文佑_x000a_J朱峰謀_x000a_K張崇慶_x000a_T陳振遠"/>
    <x v="1"/>
    <x v="57"/>
    <x v="1"/>
    <s v="20220704HF　2Brロボット停止異常"/>
    <m/>
    <s v="2POS採板Robot正常採板後, 往待機側復歸時異常停止。 『採板Robot異常』警報發出_x000a_作業人員手動實施待機原點作業後, 恢復正常運轉_x000a_07-05  工事日　Robot點檢結果確認到機內Cable的cableveyor及cable毀損, 實施全體交換"/>
    <s v="Robot機內cable的cableveyor長期使用裂化導致破損(cableveyor破損造成cable毀損)_x000a_2POS機內cable的交換履歷:  2016/05/19交換 (T軸 encorder cable)_x000a_ -.未交換cableveyor所以已使用了第13年_x000a_ -.設技點檢、製造點檢、Robot Casing內部未見接觸的磨耗痕跡。"/>
    <s v="1.交換2POS robot的機內cable及cableveyor(7/5)_x000a_2.確認其他 robot的cableveyor: 無異常。(7/5,7/19)_x000a__x000a_1.Robot機內cable定期點檢 : 1回/月_x000a_2.為了方便點檢Robot機內的cable, 預定改造窺視窗'鐵 → 壓克力蓋板  ： 預想在10月_x000a_3.反轉機Robot的機內Cable交換　：　~2022年底_x000a_（採板機側的部分POS可振替, 所以發現異常或故障時可交換對應）_x000a_"/>
    <s v="初回"/>
    <n v="6"/>
    <n v="227"/>
    <n v="0"/>
    <s v="－"/>
    <s v="要"/>
    <s v="要"/>
    <s v="要"/>
    <s v="要"/>
    <s v="要"/>
    <s v="－"/>
    <s v="そもそも機内でもケーブルベアー破損、ケーブル損傷は過去に数件発生していますが、機内は内視鏡などを使用しても見えない部分多いということでしたので、AFK対策の通り、機内の見える化は参考になりますので検討をお願いします。"/>
    <s v="-"/>
    <s v="完了"/>
    <s v="完了"/>
    <s v="完了"/>
    <s v="完了"/>
    <s v="完了"/>
    <s v="-"/>
    <s v="CLOSE"/>
    <s v="CLOSE"/>
    <n v="1"/>
    <m/>
  </r>
  <r>
    <n v="1749"/>
    <x v="321"/>
    <x v="0"/>
    <x v="6"/>
    <s v="Y許仕明_x000a_C鄭嵎駿_x000a_E王文佑_x000a_J朱峰謀_x000a_K張崇慶_x000a_T陳振遠"/>
    <x v="1"/>
    <x v="48"/>
    <x v="0"/>
    <s v="20220727YF　1Brバーコードプリンター（循環ポンプ故障）異常rev.2"/>
    <m/>
    <s v="現場異常警報:1BR BC設備異常。_x000a_首先進行噴頭組相關清洗(附件 異常照片-圖3)，設備復歸後 ，異常再發。再次確認，發現噴頭組的噴嘴處持續漏墨"/>
    <s v="１．循環ポンプ回収ダイヤフラム劣化によりインク回収不良が発生し、ノズルでインクが溜まって印刷不可となった_x000a_2. 循環ポンプユニットの定期交換ルールを超えて3.2年間使用した（頻度:1回/3年)_x000a_　　→2022年5月交換予定だが、YF5冷修で4か月間不使用でありかつ次回BCメンテナンス日程の_x000a_　　　2022年8月と時間が近いので、長期停止モードとした。_x000a_　　→長期停止モード手順に従って洗浄したが、洗浄が不十分でポンプユニットにインクが残ったまま停止_x000a_　　　した可能性がある。_x000a_３．メインテナンス・循環ポンプ交換を5月に交換しなかった（延命で伸ばせると思った）_x000a_"/>
    <s v="1.定期交換部品，需在交換期限前完成(特殊因素除外)_x000a_2. 循環PUMP組(RX機型)定期交換頻度檢討"/>
    <s v="初回"/>
    <n v="1542"/>
    <n v="3397.89"/>
    <n v="0"/>
    <s v="要"/>
    <s v="要"/>
    <s v="要"/>
    <s v="要"/>
    <s v="要"/>
    <s v="要"/>
    <s v="－"/>
    <s v="定期交換のルールを厳守すること"/>
    <s v="完了"/>
    <s v="完了"/>
    <s v="完了"/>
    <s v="完了"/>
    <s v="完了"/>
    <s v="完了"/>
    <s v="-"/>
    <s v="CLOSE"/>
    <s v="CLOSE"/>
    <n v="1"/>
    <m/>
  </r>
  <r>
    <n v="1750"/>
    <x v="322"/>
    <x v="0"/>
    <x v="0"/>
    <s v="Y許仕明_x000a_C鄭嵎駿_x000a_E王文佑_x000a_J朱峰謀_x000a_K張崇慶"/>
    <x v="3"/>
    <x v="68"/>
    <x v="0"/>
    <s v="20220801JF　本線エントリーCV駆動スプロケットキー脱落rev.1"/>
    <m/>
    <s v="2BR引入橫吋許容範圍NG警報發生。_x000a_點檢ROLL驅動部，確認停止原因為鏈輪key掉落(圖一)，導致驅動軸空轉無法帶動ROLL。"/>
    <s v="１　鏈輪Set BoltT鬆脫，導致KEY無固定鬆動滑出。_x000a_２　軸端End-Plate原設計圖面有切溝槽，原設計型式不良，無法發揮應有的功能，阻擋KEY滑出脫落。_x000a_３　點檢時，未能發覺End-Plate型式與眾不同。_x000a_４　冷修安裝時，未能及時發現End-PlateR型式是無法擋到KEY。(End-Plate開槽仕樣為設計不良)_x000a_"/>
    <s v="１　原End-Plate型式變更為無溝槽式。_x000a_２　鏈輪重新對芯後，將KEY截短至與.鏈輪切齊；鏈輪與軸端間的間隙，改用軸套及End-Plate來固定。_x000a_３　鏈輪SET BOLT鬆脫上膠固定，軸端End-Plate固定螺絲，原M6變更為M8，增加鎖付強度。_x000a_４　End-Plate 式樣 圖面重新修訂註明。(參照附件)_x000a_"/>
    <s v="初回"/>
    <n v="38"/>
    <n v="1204"/>
    <n v="0"/>
    <s v="要"/>
    <s v="要"/>
    <s v="要"/>
    <s v="要"/>
    <s v="要"/>
    <s v="－"/>
    <s v="－"/>
    <m/>
    <s v="完了"/>
    <s v="完了"/>
    <s v="完了"/>
    <s v="完了"/>
    <s v="完了"/>
    <s v="-"/>
    <s v="-"/>
    <s v=""/>
    <s v="CLOSE"/>
    <n v="1"/>
    <m/>
  </r>
  <r>
    <n v="1751"/>
    <x v="323"/>
    <x v="1"/>
    <x v="8"/>
    <s v="C鄭嵎駿_x000a_E王文佑_x000a_J朱峰謀_x000a_K張崇慶_x000a_T陳振遠"/>
    <x v="1"/>
    <x v="57"/>
    <x v="1"/>
    <s v="20220806HF　2Br2POSロボット異常"/>
    <m/>
    <s v="發生『採板Robot異常』, 現場確認時發現Robot吸著玻璃並停在待機位置"/>
    <s v="長期使用造成U軸的伺服馬達剎車不良_x000a_※建廠以後尚無交換實績。"/>
    <s v="交換U軸伺服馬達"/>
    <s v="初回"/>
    <n v="150"/>
    <n v="4502"/>
    <n v="0"/>
    <s v="－"/>
    <s v="要"/>
    <s v="要"/>
    <s v="要"/>
    <s v="要"/>
    <s v="要"/>
    <s v="－"/>
    <s v="定期点検時の鉄粉状況を確認する"/>
    <s v="-"/>
    <s v="完了"/>
    <s v="完了"/>
    <s v="完了"/>
    <s v="完了"/>
    <s v="完了"/>
    <s v="-"/>
    <s v="CLOSE"/>
    <s v="CLOSE"/>
    <n v="1"/>
    <m/>
  </r>
  <r>
    <n v="1752"/>
    <x v="324"/>
    <x v="1"/>
    <x v="8"/>
    <s v="J朱峰謀_x000a_K張崇慶_x000a_T陳振遠"/>
    <x v="1"/>
    <x v="16"/>
    <x v="1"/>
    <s v="20220823HF　2BR紙巻機滑り台動作異常rev1"/>
    <m/>
    <s v="2BR 紙交換後, 在以手動模式進行One cycle作業時發生了紙捲入的現象。 _x000a_確認時發現在One Cycle作業時滑台無動作。(上部送紙Roll為止的部分都有正常動作)_x000a_自動運轉模式亦無法使滑台作動。"/>
    <s v="滑台上部Roll L側連座軸承的固定螺絲有鬆脫,Roll的軸承有磨耗、導致驅動時產生震動, 並造成合紙檢知Senser的訊號顫動_x000a_(Roll的軸承磨耗狀態並未排定定期點檢。)"/>
    <s v="※補充說明Roll的軸承磨耗原因（擷取自設技週報）_x000a_6/7紙巻上部Roll的連座軸承在動作時有異音傳出來、有實施連座軸承交換。_x000a_推定在交換之際固定螺絲的迫緊程度不佳、固定螺絲鬆脫後Roll軸承產生磨耗。"/>
    <s v="初回"/>
    <n v="132"/>
    <n v="3965"/>
    <n v="0"/>
    <s v="－"/>
    <s v="－"/>
    <s v="－"/>
    <s v="要"/>
    <s v="要"/>
    <s v="要"/>
    <s v="－"/>
    <m/>
    <s v="-"/>
    <s v="-"/>
    <s v="-"/>
    <s v="完了"/>
    <s v="完了"/>
    <s v="完了"/>
    <s v="-"/>
    <s v=""/>
    <s v="CLOSE"/>
    <n v="1"/>
    <m/>
  </r>
  <r>
    <n v="1753"/>
    <x v="325"/>
    <x v="0"/>
    <x v="4"/>
    <s v="推進課"/>
    <x v="2"/>
    <x v="0"/>
    <x v="2"/>
    <s v="20220905EF　冷修の停電工事後にTOM検査機複数PC破損"/>
    <m/>
    <s v="EF冷修在9/4（週日）進行全區停電工事，計劃是到傍晚才恢復供電，這段時間其它人不准進到現場。_x000a_因此，在9/2（週五）下班前便將所有的TOM/WI檢查機PC和斷路器都提前關閉。_x000a_9/5（週一）上午會議結束後，我們將檢查機的斷路器打開，等待電腦自動開機，_x000a_但結果 29 台 PC 中有 12 台(畫處11台、識別1台)無法順利開機，因此我們更換了備用 PC。"/>
    <s v="・由於停電作業時必須關閉空調系統，推測是由於TOM檢查室內高濕度結露造成的故障。_x000a_・因同時12台PC故障，由於EF窯PC故障頻率高，我們懷疑IOH芯片、UPS電源、安裝方式等多重原因。根據全區停電工事對TOM檢查室內環境影響，推測是以上原因。_x000a_・但是，由於PC被重複使用和轉用，不可否認有些已經恢復，有些由於PC本身的劣化而無法恢復。_x000a_"/>
    <s v="（自主點檢）_x000a_　・　電壓是（200V）正常範圍供給。_x000a_　・　PG値、測試器測試有一台沒有反映。_x000a_　・　CMOS的電池8月剛交換過。_x000a_（修理：請參考修理報告）_x000a_　①　CMOS 資料清除　→　3枚主機板順利救回，9枚確定報廢。_x000a_　②　IOH晶片整備_x000a_"/>
    <s v="初回"/>
    <n v="0"/>
    <n v="0"/>
    <n v="0"/>
    <s v="要"/>
    <s v="要"/>
    <s v="要"/>
    <s v="要"/>
    <s v="要"/>
    <s v="－"/>
    <s v="－"/>
    <s v="・冷修期間全區停電工事時不停止空調（與設技協議調整）_x000a_・以安裝除濕機或提供通風為目標。_x000a_・計劃在 EF 冷修立上前對新舊配置 PC 進行更換測試，事前準備，檢查室內環境，開啟和關閉電源，防止再發。_x000a_・目前監控PC端主板電壓，但同時監控UPS電源質量會諮詢設技工程師是否可以做。_x000a_※検査機の電源は窯UPSを使用。"/>
    <s v="完了"/>
    <s v="完了"/>
    <s v="完了"/>
    <s v="完了"/>
    <s v="完了"/>
    <s v="-"/>
    <s v="-"/>
    <s v="CLOSE"/>
    <s v="CLOSE"/>
    <n v="1"/>
    <m/>
  </r>
  <r>
    <n v="1754"/>
    <x v="326"/>
    <x v="5"/>
    <x v="19"/>
    <s v="Y許仕明_x000a_C鄭嵎駿_x000a_E王文佑_x000a_J朱峰謀_x000a_K張崇慶"/>
    <x v="3"/>
    <x v="6"/>
    <x v="1"/>
    <s v="20220907NF　循環BEスリップ検出異常rev2"/>
    <m/>
    <s v=" B/E跳脫検出異常發生"/>
    <s v="◆B/E跳脫検出異常的原因_x000a_　縦裂的橡膠流到B/E下部，纏住皮帶輪軸端部，皮帶輪呈鎖死状態←跳脫検出異常發生_x000a__x000a_◆#3C/V的皮帶縦裂原因(推測)_x000a_　①尾部皮帶輪付近的承托輥軸發生脱落，皮帶發生偏移。 ※写真3_x000a_ →②偏移皮帶的一端狠狠撞到靚音滑輪，靚音滑輪磨損，損壞。 ※写真4_x000a_　→③皮帶捲入損壞的靚音滑輪下，磨損后鋒利的滑輪的軸部和皮帶継続發生干渉，最終導致縦裂。_x000a_◆作業員在發生這次異常爲止都沒能發現皮帶異常的原因_x000a_・在製造進行巡檢時雖然有察覺到異音的發生，但判斷不需要儘早對應。_x000a_・循環C/V的定期維保沒有制定相關計画，對於異音發生位置無法及時應對。_x000a_・製造巡檢時亦沒有確認各補助輥軸的運轉狀況。_x000a_"/>
    <s v="&lt;緊急對策&gt;_x000a_・交換所有有運轉不良的承托輥軸。_x000a_・為防止皮帶縦裂繼續惡化，對皮帶縦裂最初發生的部分做研磨。_x000a_※雖有皮帶的予備但判斷可以使用，因此継続使用。_x000a_&lt;再發防止策&gt;_x000a_・針對循環C/V的巡檢方法以及各補助roll實施再教育。_x000a_・商討做循環C/V的定期維護。_x000a_　※頻度為1到2月/1次、半日或1日/1次，計劃和設技機械相談決定。_x000a_&lt;其他懸念事項&gt;_x000a_・各C/V H/O匯流口部的側邊擋板使用的是和皮帶C/V相同材質的橡膠を使用，時不時發現皮帶一端正在磨損的情況。_x000a_　因今後可能會發生和這次同様的縦裂，討論是否使用自MF2開始採用的『裏衬橡膠』_x000a_"/>
    <s v="初回"/>
    <n v="0"/>
    <n v="0"/>
    <n v="0"/>
    <s v="要"/>
    <s v="要"/>
    <s v="要"/>
    <s v="要"/>
    <s v="要"/>
    <s v="－"/>
    <s v="－"/>
    <s v="定期点検実施。_x000a_破損するキャリアロールを発見時は交換を実施。_x000a_ベルトにライン上のキズ、スジが入っていないか確認すること"/>
    <s v="完了"/>
    <s v="完了"/>
    <s v="完了"/>
    <s v="完了"/>
    <s v="完了"/>
    <s v="-"/>
    <s v="-"/>
    <s v="CLOSE"/>
    <s v="CLOSE"/>
    <n v="1"/>
    <m/>
  </r>
  <r>
    <n v="1755"/>
    <x v="327"/>
    <x v="4"/>
    <x v="16"/>
    <s v="Y許仕明_x000a_C鄭嵎駿_x000a_E王文佑_x000a_J朱峰謀_x000a_K張崇慶"/>
    <x v="3"/>
    <x v="69"/>
    <x v="1"/>
    <s v="20220920XF　2BR跳ね下げHO動作異常"/>
    <m/>
    <s v="發生2BR　H/O ｢開啟｣ 動作異常_x000a_下開式H/O無法｢開啟｣使得無法在H/O廢棄的玻璃滯留在H/O上"/>
    <s v="原因不明_x000a_設技見解認為Cylinder無漏氣_x000a_電磁閥也沒有問題"/>
    <m/>
    <s v="初回"/>
    <n v="55.63"/>
    <n v="1824"/>
    <n v="0"/>
    <s v="要"/>
    <s v="要"/>
    <s v="要"/>
    <s v="要"/>
    <s v="要"/>
    <s v="－"/>
    <s v="－"/>
    <s v="動作不良が発生する場合は、小さな予兆、振動、異音ガあるはずなので、日常点検より注意を払う"/>
    <s v="完了"/>
    <s v="完了"/>
    <s v="完了"/>
    <s v="完了"/>
    <s v="完了"/>
    <s v="-"/>
    <s v="-"/>
    <s v="CLOSE"/>
    <s v="CLOSE"/>
    <n v="1"/>
    <m/>
  </r>
  <r>
    <n v="1756"/>
    <x v="328"/>
    <x v="5"/>
    <x v="19"/>
    <s v="Y許仕明_x000a_C鄭嵎駿_x000a_E王文佑_x000a_J朱峰謀_x000a_K張崇慶"/>
    <x v="3"/>
    <x v="70"/>
    <x v="1"/>
    <s v="20221009NF　本線横折上流ロール軸端破断トラブル"/>
    <s v="20221017NF　本線横折りロール駆動用サーボモーターからの異音rev0"/>
    <s v="本線横折りで欠板発生_x000a_三交代が欠板処置中に＃145ROLL R側の軸端破断を発見_x000a_（続報）_x000a_10/14 察覺横折Roll駆動用伺服馬達發出的異音。_x000a_横折Roll軸端和伺服馬達鏈接的耦合器的片簧移動，產生振動，因而和設技機械在現場確認。因有耦合器損傷的懸念，決定實施耦合器交換和抽芯作業。"/>
    <s v="原因調査中。_x000a_補足情報：該当ロールは9月27日の工事日に既存ベタロールからO-ringタイプへ変更を試みたが、L側軸受けの取り外しができず断念。_x000a_（続報）_x000a_◆伺服馬達的異音原因_x000a_　雖然仍在調査中，但是推測10/9横折上流Roll的軸端斷裂時，加在横折Roll上的負荷也可能是原因。_x000a_◆耦合器的振動和片簧移動的原因_x000a_　伺服馬達交換時發生些許偏心。_x000a_　※伺服馬達側的法蘭為印籠構造，但有1.5mm程度的間隙，推測是這個部分偏移了。_x000a_"/>
    <s v="Roll交換実施。(ベタRoll→OリングRollへ)_x000a_（続報）_x000a_◆伺服馬達發出的異音原因_x000a_・伺服馬達交換實施。_x000a_◆耦合器的振動和片簧移動的原因_x000a_・耦合器交換了新品做了抽芯調整。_x000a_※耦合器的抽芯實施後仍有些微振動殘留，可以看成是建設時就有的可能性。"/>
    <s v="初回"/>
    <n v="540"/>
    <n v="11200"/>
    <n v="0"/>
    <s v="要"/>
    <s v="要"/>
    <s v="要"/>
    <s v="要"/>
    <s v="要"/>
    <s v="－"/>
    <s v="－"/>
    <s v="定期パトロールにて振動確認"/>
    <s v="完了"/>
    <s v="完了"/>
    <s v="完了"/>
    <s v="完了"/>
    <s v="完了"/>
    <s v="-"/>
    <s v="-"/>
    <s v="CLOSE"/>
    <s v="CLOSE"/>
    <n v="1"/>
    <m/>
  </r>
  <r>
    <n v="1757"/>
    <x v="329"/>
    <x v="0"/>
    <x v="4"/>
    <s v="Y許仕明_x000a_C鄭嵎駿_x000a_E王文佑"/>
    <x v="3"/>
    <x v="71"/>
    <x v="2"/>
    <s v="20221103EF     冷修作業  4P P詰機板倒油圧配管脱落異常rev.03.xlsx"/>
    <m/>
    <s v="1.油管更換日期:10/29 3、4P P詰機板齊及板倒油壓缸油管更換  (業者:莛益)_x000a_2.11/03  09:00 進行旋回機、P詰機、T/T 空運轉作動測試_x000a_3.11/03  11:00  進行基板流動投入測試，P詰機板倒於第三回作動時發生油管脫落洩漏事故_x000a_(影響範圍約周圍50公尺，P詰機ROLL、旋回機ROLL、BDS樓梯面沾付油品)"/>
    <s v="1.業者及ADT 設技擔當對於部品安裝方式不瞭解    &lt;人的方面&gt;_x000a_2.HOSE裁切工具使用不當，切面處不平整 (作業員使用剪刀裁切)  &lt;物的方面&gt;_x000a_3.HOSE安裝後，ADT設技擔當未進行確認     &lt;人的方面&gt;_x000a_4.HOSE安裝不良而影響後續生產品質意識不佳     &lt;人的方面&gt;_x000a_5.HOSE安裝說明書及作業手順書皆沒有       &lt;管理的方面&gt;"/>
    <s v="1.  部品及安裝說明書在交換前針對業者及ADT的設技擔進行教育及說明，並留下簽到紀錄等資料。_x000a_2-1.  購入接頭及油管長度安裝好的部品_x000a_2-2.  HOSE裁切使用專用刀具 &lt;ADT提供&gt; -------------&gt;目前詢價中_x000a_2-3.  購入HOSE裁切專用治具 _x000a_3-1.  HOSE更換後實施確認清單並留存 &lt;安裝的位置、深度、接頭緊度的記號、端面平整度&gt;_x000a_3-2.  HOSE安裝深度記號先標示後再實施安裝 &lt;安裝HOSE深度要確認&gt;_x000a_4.  品質意識利用此次檢討會資料作為ADT內部及業者作業前宣導，提升品質意識_x000a_5.  HOSE安裝說明書取得及作業手順書作成。_x000a__x000a_"/>
    <s v="初回"/>
    <n v="0"/>
    <n v="0"/>
    <n v="0"/>
    <s v="情報"/>
    <s v="情報"/>
    <s v="情報"/>
    <s v="－"/>
    <s v="－"/>
    <s v="－"/>
    <s v="－"/>
    <s v="預防對策：_x000a_ADT5窯中只有YF窯、CF窯、EF窯有使用同類型ホース（YOKOHAMA：NWP140タイプ）的實績，YF窯及CF窯在前回冷修時都已進行ホース的更換，更換後使用至今沒有異常發生，後續會再加強YF窯及CF窯的點檢作業。"/>
    <s v="-"/>
    <s v="-"/>
    <s v="-"/>
    <s v="-"/>
    <s v="-"/>
    <s v="-"/>
    <s v="-"/>
    <s v="CLOSE"/>
    <s v="CLOSE"/>
    <e v="#DIV/0!"/>
    <m/>
  </r>
  <r>
    <n v="1758"/>
    <x v="330"/>
    <x v="5"/>
    <x v="19"/>
    <s v="推進課"/>
    <x v="3"/>
    <x v="72"/>
    <x v="1"/>
    <s v="20221130NF TOM3チラー漏水異常.xlsx"/>
    <m/>
    <s v="8:35 巡检发现水冷机有异常警报，联络事务所_x000a_8:38 事务所到场，确认为水冷机漏水，水位降至下限，立即补充冷却水至正常水位，联络机械、电气_x000a_8:48 机械、电气到现场检查确认为水泵的接口处漏水_x000a_8:50 整备将备品水冷机移动至现场，确保随时可以进行更换_x000a_8:58 召开临时会议，确认对应方法：_x000a_         1.确认水位下降速度，确保能及时补充冷却水：_x000a_         2.若水漏太快水位无法补及，联络更换水冷机"/>
    <s v="水泵的接口处漏水"/>
    <s v="1.补充冷却水_x000a_2.确认水位下降速度，确保能及时补充冷却水_x000a_3.做好随时更换水冷机的准备"/>
    <s v="再發"/>
    <n v="40"/>
    <n v="1324"/>
    <n v="0"/>
    <s v="要"/>
    <s v="要"/>
    <s v="要"/>
    <s v="要"/>
    <s v="要"/>
    <s v="－"/>
    <s v="－"/>
    <s v="定期巡檢點檢確認"/>
    <s v="完了"/>
    <s v="完了"/>
    <s v="完了"/>
    <s v="完了"/>
    <s v="完了"/>
    <s v="-"/>
    <s v="-"/>
    <s v="CLOSE"/>
    <s v="CLOSE"/>
    <n v="1"/>
    <s v="ADT使用TOM3チラー為ORION製造,與ADCH使用SMC製造樣式不同,_x000a_目前各窯均已經點檢沒有漏水問題,另外每2.5年會定期送廠保養."/>
  </r>
  <r>
    <n v="1759"/>
    <x v="331"/>
    <x v="5"/>
    <x v="19"/>
    <s v="Y許仕明_x000a_C鄭嵎駿_x000a_E王文佑_x000a_J朱峰謀_x000a_K張崇慶"/>
    <x v="4"/>
    <x v="73"/>
    <x v="1"/>
    <s v="20230104NF 循環CV カレット詰まり異常 翻译rev2.xlsx"/>
    <m/>
    <s v="11:00 循環CV的動作測試開始（測試内容：運轉模式為『CPU』的時候，在現場PB確認可以運転操作）_x000a_11:02 循環#1-1 #1-2CV使用現場PB停止了，之後再一次使用PB讓其恢復運轉。_x000a_11:05 循環#2CV 使用現場PB停止了，之後再一次使用PB讓其恢復運轉。_x000a_　　  ※補足：因爲循環#2CV停止了，所以上游的#1-1 #1-2 CV 在連動模式下運轉停止了。（沒有音声警報）_x000a_11:06 因爲動作測試結束了，作業員離開了循環C/V。（此時#1-1 #1-2CV 維持停止状態） _x000a_14:28 下午開始第2回的測試，準備去循環C/V的時候，發現#1-1 #1-2CV 停止了。_x000a_          試著立刻復歸，但大量的碎玻璃堆積在C/V上導致無法復歸。_x000a_14:30 聯絡事務所成_x000a_14:49 實施1Br 専門採板切替（2Br的G8.5停止、G11NG品改到13Pos採板)、同時開始2Br-G8.5専門採板的準備。_x000a_          ※補足：確定了優先處理2Br-H/O(#1-2C/V)的碎玻璃，之後處理1Br-H/O(#1-1C/V)的碎玻璃的方針。"/>
    <s v="&lt;人的面&gt;_x000a_①關於循環C/V設備的理解的不足，不知道CPU模式的状態下如果停止#2CV，作爲其上游側的#1-1 #1-2CV 會連動停止。_x000a__x000a_&lt;物的面&gt;_x000a_①CPU模式状態，現場PB操作(CV的停止/運転)可以進行。_x000a_②CPU模式的状態，CV即使停止，異常警報也不會發令，沒法察覺異常。_x000a_③三交代巡檢時，1/2Br H/O 碎玻璃的堆積状況難以確認。_x000a__x000a_&lt;管理的面&gt;_x000a_①沒有循環C/V進行作業後進行多重確認的体制。"/>
    <s v="&lt;人の面&gt;_x000a_①對於循環C/V的、『制御的結構和操作方法』『異常的種類』『異常時的對應方法』對課員全員實施再教育。_x000a__x000a_&lt;物的面&gt;_x000a_改善①＆②制御方法。_x000a_　※對各拠点實施確認_x000a_　※別紙、以軟件改造案的其中一個做討論。(對各拠点確認後ADCH内部再討論實施）_x000a_③爲了1/2Br-H/O内的巡檢作業能夠更容易確認實施改善。_x000a__x000a_&lt;管理的面&gt;_x000a_①確立循環C/V的作業結束後、對循環的各設備再次確認的体制。(作業前MT等時間指定担当者）"/>
    <s v="初回"/>
    <n v="27.3"/>
    <n v="878.82"/>
    <n v="400"/>
    <s v="要"/>
    <s v="要"/>
    <s v="要"/>
    <s v="要"/>
    <s v="要"/>
    <s v="－"/>
    <s v="－"/>
    <s v="横展開MT和MF&amp;OF做情報共有，實施ADCH各個窯爐統一的対策。"/>
    <s v="完了"/>
    <s v="完了"/>
    <s v="未"/>
    <s v="完了"/>
    <s v="完了"/>
    <s v="-"/>
    <s v="-"/>
    <s v="CLOSE"/>
    <s v=""/>
    <n v="0.8"/>
    <m/>
  </r>
  <r>
    <n v="1760"/>
    <x v="331"/>
    <x v="0"/>
    <x v="3"/>
    <s v="Y許仕明_x000a_C鄭嵎駿_x000a_E王文佑_x000a_J朱峰謀_x000a_K張崇慶"/>
    <x v="3"/>
    <x v="67"/>
    <x v="2"/>
    <s v="20221215 CF 本線ホッパー 油圧シリンダー油漏れ設備異常報告書.xlsx"/>
    <m/>
    <s v="14:00~14:10 整備人員進行循環掃除作業，在NO.3循環地面上發現有油污的情況。_x000a_                     至2樓的本線H/O確認後，發現有漏油的情況。(異常相關圖片)_x000a_14:10 整備聯絡事務所及機械人員_x000a_14:15 機械人員到場確認，推論可能是本線H/O油壓缸有漏油的情況。(異常相關圖片)_x000a_          但因該處碎玻璃堆積過多，故請製造人員先進行清掃後，再進行點檢。_x000a_14:17~14:30 聯絡課長進行異常告知，並進行 G/T手切捨板，碎玻璃清掃作業開始_x000a_14:30~15:20 製造人員針對該區碎玻璃掃除作業。並於15:30改為G/T捨板作業。(異常相關圖片)_x000a_15:30~16:15  機械人員進行本線H/O油壓缸的點檢，發現油壓缸的綠色油封外露，造成漏油的情況確認漏油設備為本線 Hopper 油壓缸漏油(如圖一、圖二) 故判斷需更換油壓缸。但油壓缸被碎玻璃覆蓋。請製造人員進行細部清掃。_x000a_16:30~17:50 油壓缸週遭碎玻璃細部清掃。(異常相關圖片)_x000a_18:00~20:30進行本線H/O油壓缸更換並測試_x000a_20:30~20:55 H/O油壓缸更換作業區域上方ROLL擦拭_x000a_20:55~21:15 G/T解除，進行掃除作業_x000a_21:15 玻璃本線引入。"/>
    <s v="本回油壓缸漏油的原因：推論為碎玻璃堆積，油壓缸的旋轉作動受到限制的情況。導致油壓缸伸縮拉桿在橫向的位置被施加了較大的負荷。而形成油壓缸伸縮桿作動時，套筒因此被加速磨損後，伸縮桿與套筒的間隙變大。最終導致套筒內綠色油封外露，造成漏油的情況發生（詳見故障分析sheet）"/>
    <s v="一、本線 Hopper 油壓缸進行更換新品(上次更換時間2021/05/12)_x000a_二、本線 Hopper 油壓缸進行防止碎玻璃掉落檔板支架追加3面隔離(2022/02/07)裝設完成(如圖三)作動部第4面隔板，次回工事日評估碎玻璃殘留狀況商談追加與否。"/>
    <s v="初回"/>
    <n v="0"/>
    <n v="0"/>
    <n v="0"/>
    <s v="要"/>
    <s v="要"/>
    <s v="要"/>
    <s v="要"/>
    <s v="要"/>
    <s v="－"/>
    <s v="－"/>
    <s v="①各窯本線 Hopper 油壓缸進行防止碎玻璃掉落檔板橫展開實施。_x000a_YF：01/18裝設完成_x000a_CF：02/07裝設完成_x000a_EF：2/E預定完成_x000a_JF：3/E預定完成_x000a_KF：4/E預定完成_x000a_②定期點檢的部份，一年計畫2回。預定4月及10月進行"/>
    <s v="完了"/>
    <s v="完了"/>
    <s v="完了"/>
    <s v="完了"/>
    <s v="完了"/>
    <s v="-"/>
    <s v="-"/>
    <s v="CLOSE"/>
    <s v="CLOSE"/>
    <n v="1"/>
    <m/>
  </r>
  <r>
    <n v="1761"/>
    <x v="332"/>
    <x v="1"/>
    <x v="8"/>
    <s v="Y許仕明_x000a_C鄭嵎駿_x000a_E王文佑_x000a_J朱峰謀_x000a_K張崇慶_x000a_T陳振遠"/>
    <x v="3"/>
    <x v="24"/>
    <x v="1"/>
    <s v="\\T183TCLPFST01\share\K10_PN1\00_製造一部社內共通\001_設技資料交換\【TPM5】製造5拠点自主保全会議\【設備ロス削減チーム】\異常報告書（共有）フォルダ\201901以降\20221222HF　2Br洗浄機塩酸補給配管破損(中日).xlsx"/>
    <m/>
    <s v="2022/11/22  7:26_x000a_整備班的職長為了準備社長現場巡檢的相關事宜，在進行洗淨機的5S以及確認點檢内容的時候, 腳不小心踩到洗淨機的鹽酸補給配管、造成配管破損。_x000a_作業者迅速地將鹽酸閥門關閉防止鹽酸洩漏、並用水稀釋鹽酸。_x000a_※35%鹽酸　洩漏約 8ℓ左右_x000a_7:26　聯絡管理者。管理者現場確認。洗浄機周圍禁止出入實施管制_x000a_7:36　聯絡環境安全組報告發生狀況_x000a_7:41　設備技術的擔當者現場確認後、因為要更換配管、開始捨板。_x000a_　　　(無法補給鹽酸會影響品質所以捨板）_x000a_8:12　派遣員指示以鹽酸補給未使用的狀態進行生產。_x000a_9:30　鹽酸配管修理完了、正常生產開始"/>
    <s v="人的面_x000a_'1. 作業者在足場不完備的狀態下、仍判斷可以作業移動的時候踩到鹽酸配管(PVC)導致破損。_x000a_    ※以前有點檢過此設備的經驗。_x000a__x000a_'物的面_x000a_1. 35φ配管設置在接近地面的位置、　移動時很容易不小心踩到。_x000a__x000a_'管理面_x000a_1.作業標準書、風險評估漏掉在配管周邊作業的風險。"/>
    <s v="人的面_x000a_・作業前KY不足。_x000a__x000a_物的面_x000a_・以臨時對應來說、為了可以識別配管、發生破損時風險高的鹽酸配管應使用警示帶以利分辨_x000a_・以恆久對策來說、為了不碰到配管須設置足場、護蓋_x000a__x000a_管理面_x000a_1.作業標準書與風險評估追加針對配管周邊作業的風險。_x000a_　 另外，藥品洩漏時的風險與對應方式也須進行教育並讓大家理解。"/>
    <s v="初回"/>
    <n v="31"/>
    <n v="934.6"/>
    <n v="0"/>
    <s v="情報"/>
    <s v="情報"/>
    <s v="情報"/>
    <s v="情報"/>
    <s v="情報"/>
    <s v="情報"/>
    <s v="情報"/>
    <s v="・設置足場、護蓋。　→　2023/2/9設置完成"/>
    <s v="-"/>
    <s v="-"/>
    <s v="-"/>
    <s v="-"/>
    <s v="-"/>
    <s v="-"/>
    <s v="-"/>
    <s v="CLOSE"/>
    <s v="CLOSE"/>
    <e v="#DIV/0!"/>
    <m/>
  </r>
  <r>
    <n v="1762"/>
    <x v="333"/>
    <x v="5"/>
    <x v="17"/>
    <s v="Y許仕明_x000a_C鄭嵎駿_x000a_E王文佑_x000a_J朱峰謀_x000a_K張崇慶"/>
    <x v="3"/>
    <x v="74"/>
    <x v="1"/>
    <s v="20230114_MF　2BRホッパー動作時異音.xlsx"/>
    <s v="\\t183tclpfst01\share\20230114_MF　2BRホッパー動作時異音.xlsx"/>
    <s v="13;00  三交代パトロールにて、2Brのホッパー開閉時に異音が発生していることを発見。整備に連絡。_x000a_13;30  整備→設技へ連絡_x000a_　　　　　設技に確認してもらったところトラニオン部の油切れの可能性があるとの見解を受けたので給脂準備。_x000a_14;45 2Br停止、1Br G8.5専門採板開始。整備にてトラニオン部に給脂。_x000a_15;25 給脂作業完了、ホッパー開閉動作確認は問題ないが異音は解消せず。_x000a_※1/16に 0.5t→0.4tへJ/C予定となっているため捨板時に再度、設技が点検しシリンダーの交換が必要であれば交換することとなった。　_x000a_【1/16】　　　　_x000a_9;30 J/Cが開始され捨板時に設技に点検してもらった結果、シリンダーの交換が必要とのことで交換。_x000a_　　　　作業は採板開始前に終了。動作確認も問題なしで異音も解消される。"/>
    <s v="2Brホッパーのシリンダーについては、2022年5月26日にJF窯で発生した_x000a_同様のトラブル対策の横展開として、2022年8月にトラニオンに給油できるよう_x000a_給脂口を追加済であった。(冷修中で対応)_x000a__x000a_1、トラニオン軸部にカジリが発生しており、異音が発生していた。_x000a_      ※H/O開閉頻度；12月→ 1,800回/日程度　1月→1,500回/日程度_x000a_2、2022年8月、給脂口追加後、設技、整備で給脂したが、その後の給脂はなかった。"/>
    <s v="1、1回/３か月 給脂して潤滑させる。(製造)_x000a_2、製造作成の給脂リストに該当箇所は漏れていたので追加し管理する。"/>
    <s v="初回"/>
    <n v="0"/>
    <n v="0"/>
    <n v="0"/>
    <s v="要"/>
    <s v="要"/>
    <s v="要"/>
    <s v="要"/>
    <s v="要"/>
    <s v="－"/>
    <s v="－"/>
    <s v="1、1回/３か月 給脂して潤滑させる。(製造)_x000a_2、製造作成の給脂リストに該当箇所は漏れていたので追加し管理する。"/>
    <s v="完了"/>
    <s v="完了"/>
    <s v="完了"/>
    <s v="完了"/>
    <s v="完了"/>
    <s v="-"/>
    <s v="-"/>
    <s v="CLOSE"/>
    <s v="CLOSE"/>
    <n v="1"/>
    <m/>
  </r>
  <r>
    <n v="1763"/>
    <x v="334"/>
    <x v="1"/>
    <x v="15"/>
    <s v="Y許仕明_x000a_C鄭嵎駿_x000a_E王文佑_x000a_J朱峰謀_x000a_K張崇慶_x000a_T陳振遠"/>
    <x v="1"/>
    <x v="75"/>
    <x v="0"/>
    <s v="\\T183TCLPFST01\share\K10_PN1\00_製造一部社內共通\001_設技資料交換\【TPM5】製造5拠点自主保全会議\【設備ロス削減チーム】\異常報告書（共有）フォルダ\201901以降\20230119DF　２Br板厚計異常(中日).xlsx"/>
    <s v="\\T183TCLPFST01\share\K10_PN1\00_製造一部社內共通\001_設技資料交換\【TPM5】製造5拠点自主保全会議\【設備ロス削減チーム】\設備異常確認寫真\DF 2BR板厚計異常 【點檢確認區域：YF、CF、EF、JF、KF、TAS、OFF切】"/>
    <s v="1/19 15:03 2Br KTX品採板、G8.6 -&gt; G8.5 J/C之後開始生產_x000a_          15:32 生產中、Thickness Inspect Result OK Flag Error的警報響起，LE、RE全部位捨板_x000a_                    雖然板厚MX Sheet的0.5inch單位的原始資料可以正常上傳、（SI 1　第1枚Mx sheet資料參照）_x000a_                    但是Log sheet的第1枚判定(Max、Min、偏差…等)顯示0。（判定結果　Log Sheet參照）_x000a_                    製造3交代→聯絡電氣3交代_x000a_16:06 設備技術作業者發現板厚計T/P的Kobu設定為使用_x000a_           變更成不使用之後即恢復正常採板。_x000a__x000a_ ※異常發生的時後、T/P盤附近沒有作業者。_x000a_1Br板厚的基本設定畫面的Kobu按鈕當時是設定為無効(無法操作)。"/>
    <s v="板厚計T/P的基本設定畫面、Kobu設定為使用_x000a__x000a_※補足_x000a_Thickness Inspect Result OK Flag Error _x000a_在GSD檢查的時候如果無法確認板厚測定完了的話，會響警報_x000a_如果選擇Kobu的話，Mx Sheet的測定Data會正常顯示_x000a_但是無法反映判定結果，那是因為被選擇的Glass無法發出板厚完了的信號。_x000a__x000a_※再現測試_x000a_切替在Kobu使用流動的時候，會發生相同情形_x000a_※按紐切替要因調査_x000a_PLC的ON/OFF確認　→　按鈕無切替_x000a_操作其他按鈕的時候是否會切替?軟體確認　→　無此現象發生"/>
    <s v="板厚計T/P的基本設定畫面、Kobu設定變更為不使用_x000a__x000a_※設技見解_x000a_T/P並非静電式而是壓力式_x000a_所以推測可能有接觸到某樣東西"/>
    <s v="初回"/>
    <n v="35"/>
    <n v="885.2"/>
    <n v="0"/>
    <s v="要"/>
    <s v="要"/>
    <s v="要"/>
    <s v="要"/>
    <s v="要"/>
    <s v="要"/>
    <s v="要"/>
    <s v="預防處置_x000a_・Kobu設定的使用、不使用按鈕設定為無効_x000a_ -&gt; 因為無使用履歷、1Br也是無効狀態，所以橫展開_x000a_・其他按鈕預計變更為長按樣式_x000a__x000a_橫展開_x000a_AFK他窯(FF,HF,IF)内容共有完成_x000a_橫展開中"/>
    <s v="完了"/>
    <s v="完了"/>
    <s v="完了"/>
    <s v="完了"/>
    <s v="完了"/>
    <s v="完了"/>
    <s v="完了"/>
    <s v="CLOSE"/>
    <s v="CLOSE"/>
    <n v="1"/>
    <m/>
  </r>
  <r>
    <n v="1764"/>
    <x v="335"/>
    <x v="5"/>
    <x v="19"/>
    <s v="Y許仕明_x000a_C鄭嵎駿_x000a_E王文佑_x000a_J朱峰謀_x000a_K張崇慶"/>
    <x v="3"/>
    <x v="76"/>
    <x v="1"/>
    <s v="20230120NF 本線伸縮CV駆動チェーンからの異音(速報版rev2).xlsx"/>
    <s v="20230120 NF窯本線伸縮CV駆動チェーンからの異音(速報版rev2)  橫展開調查.xlsx"/>
    <s v="11:10 CSB交換の為、本線にて捨て板開始。_x000a_11:20 三交代主任が伸縮C/Vから異音が発生しているを発見し昼勤事務所メンバーへ連絡。_x000a_　　　　 補足:ガタン、ガタンと少し振動を伴う様な比較的大きな音であった。_x000a_11:25 昼勤事務所メンバーが確認するとセンター部の駆動チェーンのテンションが大きく弛んでいる事を発見し、これが原因と判断。_x000a_　　　　 設技機械へ連絡した。_x000a_11:30 設技機械が到着し現場を確認。チェーンが伸びてアイドラーでは調整不可である事、チェーンの錆がひどい事と春節の_x000a_　　　　 大型連休前でもある事からチェーン交換の実施を判断。捨て板を本線H/O→ギロチンH/Oへ変更した。_x000a_11:45 本線増速C/V,伸縮C/V,FT-C/Vの制御電源をOFFし、設技作業開始。_x000a_12:25 設技作業終了。"/>
    <s v="&lt;発見が遅れた原因&gt;_x000a_・製造の定期パトロールで点検が漏れてしまっていた。_x000a_補足:点検記録表の項目に伸縮C/V駆動チェーン確認(テンション・摩耗)という記載はあるが、具体的にどの部分を確認すべきか不明確であった。_x000a_&lt;異音の原因&gt;_x000a_・チェーンが伸びた事により、チェーンのたるみ量が大きくなり、スプロケットに巻き付き付き異音が発生したと推測。(写真Sheet参照)_x000a_※スプロケット下のチェーンレールガイドが2~3㎜程度摩耗あり。(写真なし)"/>
    <s v="・チェーン交換_x000a_　※図面DID40LXであるが、在庫が無かった為、ツバキRS40で応急対応。DID40LXが入荷次第、工事日にて交換実施。(4月以降)_x000a_・チェーンガイドレールのレベルが低くアソビが大きかった為、調整実施。_x000a_　※ガイドレールに摩耗がある為、交換が必要。入荷次第、工事日にて交換実施。(4月以降)_x000a__x000a_&lt;再発防止策&gt;_x000a_・点検記録表の項目に『伸縮C/V駆動チェーン確認 ※L/C/Rの3ヵ所』と具体的な点検箇所を補足する。_x000a_・製造の定期パトロールの内容や方法を確認し、パトロールのポイントを教育する。_x000a_　※過去に全拠点で発生した設備異常を参考にし、実際に現場を見て回る。_x000a_・本線駆動系の定修項目に伸縮C/Vの駆動チェーン(立ち上がり含む)を追加してもらう。"/>
    <s v="初回"/>
    <n v="95"/>
    <n v="1694.3"/>
    <n v="0"/>
    <s v="要"/>
    <s v="要"/>
    <s v="要"/>
    <s v="要"/>
    <s v="要"/>
    <s v="－"/>
    <s v="－"/>
    <s v="・定期パトロール方法の見直し_x000a_・定修項目に追加"/>
    <s v="完了"/>
    <s v="完了"/>
    <s v="完了"/>
    <s v="完了"/>
    <s v="完了"/>
    <s v="-"/>
    <s v="-"/>
    <s v="CLOSE"/>
    <s v="CLOSE"/>
    <n v="1"/>
    <m/>
  </r>
  <r>
    <n v="1765"/>
    <x v="336"/>
    <x v="0"/>
    <x v="5"/>
    <s v="T陳振遠"/>
    <x v="3"/>
    <x v="77"/>
    <x v="2"/>
    <s v="20230131OFF　OFF7 X切機右側驅動皮帶斷裂故障異常（Rev.8 ).xlsx"/>
    <m/>
    <s v="01/31 21:58 OFFNO.7發生No.2移載機吸著異常及No.1移載機與X切機ブリッジ干涉異常警報(圖1) _x000a_01/31 22:05 現場班股長消除警報，進行設備復歸，X切機無法作動，發現X切機驅動皮帶斷裂，無法回原點位置(圖2)  _x000a_01/31 22:15 現場班股長回報主任後並聯絡設備技術，生產稼動由OFFNO.7變更OFFNO.5生產。_x000a_01/31 23:00 設備技術與整備人員到場檢視異常狀況與確認皮帶備品有否。_x000a_02/01 01:00 機械確認後，無皮帶備品可供更換。 _x000a_02/01 01:06 機械緊急聯絡廠商採購，業者從台北做高鐵運送到雲林。_x000a_02/01 14:00 皮帶備品到貨，機械進行更換。       _x000a_02/01 15:05 X切機皮帶更換後，設備測試運轉正常，恢復生產。"/>
    <s v="1.X切機右側驅動皮帶斷裂，主要為長時間使用，皮帶材質劣化造成斷裂。_x000a_※ 機械判斷依據: 皮帶從 2009年開始使用到2023年1月未更換新品_x000a_2.X切機右側驅動皮帶的使用年限，無制定管理機制。_x000a_點件記錄參考( 附件2.1.機械點檢紀錄)"/>
    <s v="1.更換X切機右側驅動皮帶。_x000a_2.制定壽命管理 1次/3年修繕更換頻度。"/>
    <s v="初回"/>
    <n v="62"/>
    <n v="30"/>
    <n v="600"/>
    <s v="情報"/>
    <s v="情報"/>
    <s v="情報"/>
    <s v="情報"/>
    <s v="情報"/>
    <s v="情報"/>
    <s v="要"/>
    <s v="1.由於OFFNO.7 相關驅動皮帶更換履歷不明。(移載#1 #2、X切機、Y切機)，因此購入備品排定日程進行預防性更換。(附件3.)"/>
    <s v="-"/>
    <s v="-"/>
    <s v="-"/>
    <s v="-"/>
    <s v="-"/>
    <s v="-"/>
    <s v="完了"/>
    <s v="CLOSE"/>
    <s v="CLOSE"/>
    <n v="1"/>
    <m/>
  </r>
  <r>
    <n v="1766"/>
    <x v="337"/>
    <x v="1"/>
    <x v="15"/>
    <s v="Y許仕明_x000a_C鄭嵎駿_x000a_E王文佑_x000a_J朱峰謀_x000a_K張崇慶"/>
    <x v="3"/>
    <x v="78"/>
    <x v="1"/>
    <s v="\\T183TCLPFST01\share\K10_PN1\00_製造一部社內共通\001_設技資料交換\【TPM5】製造5拠点自主保全会議\【設備ロス削減チーム】\異常報告書（共有）フォルダ\201901以降\20230226DF　横切機#2 Back Up Rollブラケットの破断(中日).xlsx"/>
    <m/>
    <s v="2.26 16:00橫切機#2 Back Up Roll的Up/Down發生Error。_x000a_Error内容確認後、變更橫切機的優先順位(2,1,3 -&gt; 1,2,3)_x000a_呼出電氣3交代以及設備點檢_x000a_設備點檢的結果 : 與Back Up Roll連接的線槽支撐架破損。_x000a_破損造成電線折損。_x000a_呼出D/T機械以及Cold相關人員、進行復歸作業_x000a_復歸内容_x000a_ 支撐架更換以及折損電線的復歸_x000a_2.26 19:45 橫切機#2復歸完了、正常稼働_x000a_橫切機的優先順位變更 : (1,2,3 -&gt; 2,1,3)_x000a_"/>
    <s v="1. 與Back Up Roll連接的線槽支撐架破損_x000a__x000a_※設技見解（詳細請參照另一分頁）_x000a_破損的支撐架的洞穴有螺絲咬痕，_x000a_可能這部分在稼働時被施加力道、進而產生裂痕，_x000a_推測可能是組裝時的施工不良。"/>
    <s v="支撐架更換_x000a_※不清楚當初發生的原因，只有先將支撐架的厚度變更 6t→9t  強度Up_x000a_2/26 交換完了(橫切機#2)_x000a_橫切機#1、#3點檢後，判斷要更換"/>
    <s v="初回"/>
    <n v="3"/>
    <n v="86.18"/>
    <n v="0"/>
    <s v="情報"/>
    <s v="情報"/>
    <s v="情報"/>
    <s v="情報"/>
    <s v="情報"/>
    <s v="情報"/>
    <s v="情報"/>
    <s v="1) 全窯的支撐架進行外觀裂痕點檢_x000a_每次工事日定期確認。_x000a_※因為是基礎材質是鋁，如果為了確認組裝的情形、而把螺絲拆下的話_x000a_　螺紋可能會損傷，所以只有進行外觀確認。_x000a_2) 雖然有螺絲鎖附狀態確認的相關對策，但卻沒有針對施工不良的對策，以做為替代方案來說、　必須實施教育所有的螺絲組裝時 要確認鎖附狀態、做記號_x000a_　※設技内部教育_x000a__x000a_※關於NF窯發生的類似異常橫展開，因為是發生在AFK比較慢導入的DF窯，研判是支撐架安裝時的螺絲鎖附不良所造成的影響，所以橫切機速度相關的橫展開不實施，此為設技的判斷_x000a_（IF,HF=2013　DF=2014年導入　IF,HF點檢結果 : 無問題。）"/>
    <s v="-"/>
    <s v="-"/>
    <s v="-"/>
    <s v="-"/>
    <s v="-"/>
    <s v="-"/>
    <s v="-"/>
    <s v="CLOSE"/>
    <s v="CLOSE"/>
    <e v="#DIV/0!"/>
    <m/>
  </r>
  <r>
    <n v="1767"/>
    <x v="338"/>
    <x v="0"/>
    <x v="7"/>
    <s v="J朱峰謀_x000a_K蕭建陸"/>
    <x v="1"/>
    <x v="79"/>
    <x v="2"/>
    <s v="\\T183TCLPFST01\share\K10_PN1\00_製造一部社內共通\001_設技資料交換\【TPM5】製造5拠点自主保全会議\【設備ロス削減チーム】\異常報告書（共有）フォルダ\201901以降\20230308  ADT KF 2BR引入ソフト不具合Rev.0.xlsx"/>
    <m/>
    <s v="15:46 工事日結束開始進入2BR試板流，G8.5 基板在本線 FT接斜引入處提早引入,造成碰撞導致破裂，聯絡電氣人員到場確認，期間有進行 2BR電源重啟 ， 重新 J/C G8.5 ,  G8.5 J/C G6 再  J/C G8.5 , G8.5基板依然提早引入造成破裂，電氣人員進行程式確認 , SENSOR 感度確認 / 位置確認 , PLC 重啟 對應製造 1BR J/C G8.5 採板 對應  ( 板厚 / 欠點都還在規格外 )_x000a_19:18 電氣程式修正完畢 , 2BR G8.5 引入開始試採板，製造 1BR J/C G11採板 "/>
    <s v="KF3冷修時將 X40F G8.5使用的引入 SENSOR 移除，但因 SOFT 修正上的不具合，當 PLC 更換電池並進行 Reset 後，程式內原本暫存的橫吋資料自動清除，造成 G8.5 引入時，無吋法計算資料可參照，導致此次異常，此 sensor 移除後，針對板幅不同時引入位置不會有問題，可參數調整對應_x000a_※ PLC Reset 後會自動將暫存的資料清除_x000a_※  此異常如暫存資料沒有消失的話，是不會發生，冷修期間推測應是沒有進行 PLC Reset 過 ，所以冷修期間測試試運轉，或平時生產時沒有異常發生_x000a_※KF3冷修前增設此 Sensor (X40F )，但圖面未修正，導致 KF3 冷修時，式樣書圖面未納入此 Sensor，當 KF3 G11 改造將 FT 擴福時，發現與式樣不符，當時冷修擔當以圖面為主，因此將增設的 Sensor 進行移除，在程式的部分未作修改_x000a_※此 Sensor X40F 為 KF2 時，為了使 G8.5 引入Timing 提早，使玻璃尖端可以剛好被 PAD 承接，避免引入 時欠板發生，因此進行了此 sensor 的追加，KF3 因擴幅後 2BR FT 的引入 sensor位置配置有所不同，"/>
    <s v="1. 電氣進行程式修正，移除 X40F 程式迴路 _x000a_2. 圖面未即時修正的部分，電氣內部再次進行教育與宣導"/>
    <s v="初回"/>
    <n v="188"/>
    <n v="0"/>
    <n v="0"/>
    <s v="情報"/>
    <s v="情報"/>
    <s v="情報"/>
    <s v="要"/>
    <s v="要"/>
    <s v="－"/>
    <s v="－"/>
    <s v="1、針對 X40F sensor本體撤除，程式是否不具合進行調查確認_x000a_確認產線是否還存在同樣不具合_x000a_確認結果：_x000a_JF窯=1、2BR正常_x000a_KF窯=1BR正常、2BR 3/8 修正濟_x000a_※JF 無追加 sensor 改造，所以沒有撤除 sensor 或是軟體修正的問題"/>
    <s v="-"/>
    <s v="-"/>
    <s v="-"/>
    <s v="完了"/>
    <s v="完了"/>
    <s v="-"/>
    <s v="-"/>
    <s v="CLOSE"/>
    <s v="CLOSE"/>
    <n v="1"/>
    <m/>
  </r>
  <r>
    <n v="1768"/>
    <x v="339"/>
    <x v="0"/>
    <x v="5"/>
    <s v="T陳振遠"/>
    <x v="1"/>
    <x v="80"/>
    <x v="2"/>
    <s v="20230314 ADTOFF　OFF4 X切機走行伺服馬達訊號線斷線異常報告（Rev.8 ）.xlsx"/>
    <m/>
    <s v="02:33 OFFNO.4 發生X切機警報無法排除(圖.1)_x000a_02:35 現場班股長進行 異常確認:  1.切換手動，X切機無法作動。2.確認X切機設備+擦拭SENSOR，機台無法作動。3.確認電盤代碼為d01~d03 。(圖.2)_x000a_02:40 現場班股長回報事務所主任後，產線人員移動至OFF5生產稼動。_x000a_08:30 整備與電氣到場確認異常狀況。_x000a_09:00 電氣人員確認 X切機走行活動線槽，外觀無異常。_x000a_09:15 確認X切機走行活動線槽內部線路，發現X切機左側伺服馬達訊號線路斷線異常(圖.3)。_x000a_09:30 電氣人員進行X切機左側馬達訊號線 新品更換。_x000a_11:30 更換完畢，進行X切機原點歸零，慢速快速單動移動測試以及空運轉測試正常。"/>
    <s v="1. X切機左側活動線槽,出口端訊號線有無固定(或是脫落)，無點檢紀錄表導致訊號線長時間作動摩擦,造成斷裂異常。_x000a_2. 定修工事項目中，定常點檢活動線槽及訊號線點檢作業，因點檢方式不佳，未發現訊號線有異常。_x000a_※前回OFF#4定修2023.02.15"/>
    <s v="1. 增加活動線槽點檢表，確認活動線槽，出口端及訊號排線是否牢固與筆直。_x000a_2. 增加活動線槽及訊號線點檢作業時，須拍照存證的管理機制橫展開 : OFFNO.5 /  OFFNO.7 / TASNO.5 / TASNO.6 / TASNO.7預計於3/21 TAS#6 定修使用。"/>
    <s v="再發"/>
    <n v="25"/>
    <n v="11"/>
    <n v="126"/>
    <s v="情報"/>
    <s v="情報"/>
    <s v="情報"/>
    <s v="情報"/>
    <s v="情報"/>
    <s v="要"/>
    <s v="要"/>
    <s v="1. 增加活動線槽及訊號線點檢作業時，須拍照存證的管理機制橫展開 : OFFNO.5 /  OFFNO.7 / TASNO.5 / TASNO.6 / TASNO.7預計於3/21 TAS#6 定修使用。"/>
    <s v="-"/>
    <s v="-"/>
    <s v="-"/>
    <s v="-"/>
    <s v="-"/>
    <s v="完了"/>
    <s v="完了"/>
    <s v="CLOSE"/>
    <s v="CLOSE"/>
    <n v="1"/>
    <m/>
  </r>
  <r>
    <n v="1769"/>
    <x v="340"/>
    <x v="0"/>
    <x v="4"/>
    <s v="Y許仕明_x000a_C鄭嵎駿_x000a_E王文佑_x000a_J朱峰謀_x000a_K張崇慶"/>
    <x v="1"/>
    <x v="81"/>
    <x v="2"/>
    <s v="\\T183TCLPFST01\share\K10_PN1\00_製造一部社內共通\001_設技資料交換\【TPM5】製造5拠点自主保全会議\【設備ロス削減チーム】\異常報告書（共有）フォルダ\201901以降\20230317 EF窯 橫切機1號電源跳脫異常報告.xlsx"/>
    <s v="O:\K15_PPN\21_機動G\COLD區\吳禮安\各窯設備異常報告書\20230317 EF 橫切機1號電源跳脫異常\20230317 EF 橫切機1號電源跳脫異常各窯現狀確認.xlsx"/>
    <s v="3/17_x000a_10:36 橫切機1號發出 CYCLE TOO  FAST 警報後電源跳脫。產線切替橫切機2號使用_x000a_          (EF窯立上初期欠點多發，異常發生當下無LOSS產生)_x000a_10:37 橫切機#1進行復歸,CPU運轉後,電源跳脫異常再發_x000a_10:40 橫切機#1電源無法ON,聯絡電氣確認異常狀況_x000a_12:00 電氣最終確認切機L側的緊急停止鈕線路有異常,造成電源無法ON_x000a_13:30 電氣架設新的安全迴路線路進行替代對應_x000a_14:00 線路完成後,測試橫切機#1的電源可以正常ON、OFF,橫切機#1的緊急停止鈕測試後，其功能也都正常。_x000a_3/28_x000a_工事日電氣將切機#1異常線路抽出,確認線路磨損所造成異常"/>
    <s v="橫切機1號的L側安全迴路有異常,造成切機電源跳脫,無法投入"/>
    <s v="架設新的安全迴路線路進行對應"/>
    <s v="初回"/>
    <n v="0"/>
    <n v="0"/>
    <n v="0"/>
    <s v="要"/>
    <s v="要"/>
    <s v="要"/>
    <s v="要"/>
    <s v="要"/>
    <s v="情報"/>
    <s v="情報"/>
    <s v="待4月份工事日可以停機抽出線路,再進行詳細異常原因調查_x000a_ 3/28 已確認安全迴路線路磨損"/>
    <s v="完了"/>
    <s v="完了"/>
    <s v="完了"/>
    <s v="完了"/>
    <s v="完了"/>
    <s v="-"/>
    <s v="-"/>
    <s v="CLOSE"/>
    <s v="CLOSE"/>
    <n v="1"/>
    <m/>
  </r>
  <r>
    <n v="1770"/>
    <x v="341"/>
    <x v="5"/>
    <x v="19"/>
    <s v="Y許仕明_x000a_C鄭嵎駿_x000a_E王文佑_x000a_J朱峰謀_x000a_K張崇慶"/>
    <x v="6"/>
    <x v="82"/>
    <x v="1"/>
    <s v="\\T183TCLPFST01\share\K10_PN1\00_製造一部社內共通\001_設技資料交換\【TPM5】製造5拠点自主保全会議\【設備ロス削減チーム】\異常報告書（共有）フォルダ\201901以降\20230320【TPM5】【ADCH】【設備異常報告】【最終版】20230320　NF窯№2横切り機BURケーブルベア脱落断線異常 翻译.xlsx"/>
    <s v="各窯橫切機 BUR 設備相關圖片.xlsx"/>
    <s v="&lt;时间轴＞_x000a_3/19(星期天)_x000a_　05:21 №2横切机的『BUR Origin PR Error』警报发生。_x000a_        　　确认现场后，发现横切机切刀走行部件及BUR于走行途中发生停止。_x000a_　　　　　 补充：由于№2横切机发生异常停止后，自动切替到№1横切机走行的原因，Loss数量是G11×4枚(40.44㎡)。_x000a_                      因BUR升降SERVO没有刹车装置，没有因自重降下且没有接触玻璃。_x000a_　　　　　 试着在TP盘操作№2横切机进行原点復帰，切刀走行部件/BUR走行部件皆操作不可。_x000a_　　　　　 再次确认现场后，发现连接BUR走行部件和CABLE-BEAR的支架脱落。_x000a_　　　　　 _x000a_06:00 三交代主任→事务所联络状況。_x000a_　　　　　 事務所→三交代指示下述事项。_x000a_　　　　　 ・舍板最小切出尺寸37→74inch实施変更。_x000a_　　　　　 ・检查用样本的採取S-END→Br-END实施変更。(G11基板使用OFF切来切)_x000a_　　　　　事务所判断样本採取的作业负荷会变大，但是对生产并无影响，因此无需呼出对应。_x000a_　　　　　补充：设技相关人员简单报告并将情报共有，确定过完周末上班，做现场确认并決定今后方针的决定。_x000a__x000a_3/20(星期一) _x000a_　08:15 设技(机械・电气)、在制造做现场确认。_x000a_　　　　 　如报告所述连接部的支架脱落，与BUR走行部件连接的线缆等出现被拉扯断裂的情况。_x000a_　　　　 　因预估修复作业需花费约1.5日(12h)，考虑到现在的G11受払状況实施了下述下临时对策，_x000a_　　　　　 决定下次3/28(工事日)为止保持这个状态继续生产。_x000a_　&lt;临时措施&gt;_x000a_　　　　　 ・不使用BUR，以只有切刀部件的走行也可以採取样本的状态为目标紧急改造。(设技电气对应)_x000a_　　　　　 ※实施样本切断测试，没有大的问题可以切断(断面OK)_x000a_　　　　    补充：为防止№2横切切线混入制品，样品采取偶数切出方式。(利用PAM流动履历监视是否混入制品)"/>
    <s v="「BUR走行ブロック」と「ケーブルベアの連結用ブラケット」の連結ボルトが破断することで異常が発生。"/>
    <s v="&lt;3/28工事日的对应&gt;_x000a_机械･･･CABLE-BEAR及连接支架的复归_x000a_电气・・・CABLE的重新布线及接线。_x000a__x000a_&lt;再发防止对策&gt;_x000a_・连接支架的补强_x000a_・固定连接支架的螺丝数量2个→4个变更。_x000a__x000a_・因返回速度也是设定在必要以上的速度，正在商讨做附件资料中的软件改造。"/>
    <s v="再發"/>
    <n v="0"/>
    <n v="40.44"/>
    <n v="0"/>
    <s v="情報"/>
    <s v="情報"/>
    <s v="情報"/>
    <s v="情報"/>
    <s v="情報"/>
    <s v="－"/>
    <s v="－"/>
    <s v="计划面向ADCH全窑实施横展开"/>
    <s v="-"/>
    <s v="-"/>
    <s v="-"/>
    <s v="-"/>
    <s v="-"/>
    <s v="-"/>
    <s v="-"/>
    <s v="CLOSE"/>
    <s v="CLOSE"/>
    <e v="#DIV/0!"/>
    <m/>
  </r>
  <r>
    <n v="1771"/>
    <x v="342"/>
    <x v="5"/>
    <x v="17"/>
    <s v="C鄭嵎駿_x000a_E王文佑_x000a_J朱峰謀_x000a_K張崇慶"/>
    <x v="3"/>
    <x v="83"/>
    <x v="1"/>
    <s v="\\T183TCLPFST01\share\K10_PN1\00_製造一部社內共通\001_設技資料交換\【TPM5】製造5拠点自主保全会議\【設備ロス削減チーム】\異常報告書（共有）フォルダ\201901以降\20230405_MF　2BR 21Pos TT旋回中停止トラブル(中日).xlsx"/>
    <s v="\\T183TCLPFST01\share\K10_PN1\00_製造一部社內共通\001_設技資料交換\【TPM5】製造5拠点自主保全会議\【設備ロス削減チーム】\每週確認---各據點設備異常・設備改善 横展開進捗確認Sheet\20230417 ★各據點  設備異常・設備改善 横展開進捗確認Sheet (每週確認).xlsx"/>
    <s v="【4/5】_x000a_03:00  2Br 21Pos 堆疊枚數完了後、T/T旋回中、停止。 有試圖手動操作讓旋回開始，但無法操作。_x000a_　　　   ※T/P的異常顯示：Robot・T/T A面滾輪・T/T旋回部、&quot;非原點&quot;_x000a_03:05  往21Pos(RE 部位) 變成1Br G8.5採板 (G11→G8.5的Down size品)_x000a_03:15  三交代→整備事務所連絡_x000a_　　　　 ※沒有進行廢棄、5:30聯絡呼出設技。(事務所的判斷)_x000a_05:30  設技、電氣連絡_x000a_06:00  設技到達、原因調査開始_x000a_07:10  復歸_x000a_07:20  21Pos G11採板開始"/>
    <s v="Power Roller、A面側、8組的其中1組的滾輪已經下降完成，但是在T/T旋回的途中感應座踢到上昇確認Senaor，所以就中途停止。(實際上滾輪有下降、Sensor on之後就上昇了)_x000a_※①下降時感應座離開Sensor就代表下降完成。_x000a_※②升降架台有搖晃的情形，所以在T/T旋回的途中因為振動再次踢到Sensor以上是推測的發生經過。"/>
    <s v="①調整架台搖晃的情形。_x000a_・架台裡面的氣囊位置調整_x000a_②滾輪下降完了的時候，確認Sensor與感應座位置很近所以要調整Sensor的位置"/>
    <s v="初回"/>
    <n v="280"/>
    <n v="1501.92"/>
    <n v="0"/>
    <s v="－"/>
    <s v="情報"/>
    <s v="情報"/>
    <s v="情報"/>
    <s v="情報"/>
    <s v="－"/>
    <s v="－"/>
    <s v="CF、EF、JF、KF各窯自主點檢完成_x000a_確認濟時間_x000a_CF=2023/4/25_x000a_EF=2023/4/27_x000a_JF=2023/4/26_x000a_KF=2023/4/26"/>
    <s v="-"/>
    <s v="-"/>
    <s v="-"/>
    <s v="-"/>
    <s v="-"/>
    <s v="-"/>
    <s v="-"/>
    <s v="CLOSE"/>
    <s v="CLOSE"/>
    <e v="#DIV/0!"/>
    <m/>
  </r>
  <r>
    <n v="1772"/>
    <x v="343"/>
    <x v="0"/>
    <x v="3"/>
    <s v="Y許仕明_x000a_C鄭嵎駿_x000a_E王文佑"/>
    <x v="3"/>
    <x v="84"/>
    <x v="2"/>
    <s v="\\T183TCLPFST01\share\K10_PN1\00_製造一部社內共通\001_設技資料交換\【TPM5】製造5拠点自主保全会議\【設備ロス削減チーム】\異常報告書（共有）フォルダ\201901以降\20230413 CF窯1P TT旋回異音報告.xlsx"/>
    <s v="\\T183TCLPFST01\share\K10_PN1\00_製造一部社內共通\001_設技資料交換\【TPM5】製造5拠点自主保全会議\【設備ロス削減チーム】\每週確認---各據點設備異常・設備改善 横展開進捗確認Sheet\20230417 ★各據點  設備異常・設備改善 横展開進捗確認Sheet (每週確認).xlsx"/>
    <s v="00:30 巡檢1p 西側p詰爪欠板有，強p有，紙卷機靜電11-&gt;9.5kv，段積高200-&gt;150mm，溫溼度27.1/65，仕上人員反應旋回時異音有，01:30 旋回檢查第一山是否有欠板時異音一樣有，檢查發現T/T下方鐵護蓋變形(B面)，聯絡隆盛有，1P不採，2P採LE+C。_x000a_09:00 整備人員進行點檢，發現T/T下方護蓋變形及SENSOR支架變形。_x000a_09:10 連絡機械人員及電氣人員到現場確認。_x000a_09:30 將異常護蓋拆除。_x000a_10:00 機械人員及電氣人員確認後，將SENSOR支架拆除。_x000a_10:30 機械人員需重新製作SENSOR支架。_x000a_13:40 機械人員將SENSOR支架製作完成，將SENSOR支架重新設置完成。_x000a_14:30 電氣人員將SENSOR及線路重新設置及點檢。_x000a_15:30 製造人員及電氣人員進行測試，旋回測試及 SENSOR位置調整多回。_x000a_16:30 測試完成。_x000a_16:45 連絡三交代股長可恢復正常採板。"/>
    <s v="T/T 下方鐵護蓋脫落造成旋回時干涉，護蓋及SENSOR支架變形_x000a_(護蓋變形位置1P T/T B面 PL下方護蓋)_x000a_(SENSOR支架變形位置設備流向右側)"/>
    <s v="SENSOR支架重新製作及設置測試，變形護蓋重新製作"/>
    <s v="初回"/>
    <n v="0"/>
    <n v="0"/>
    <n v="0"/>
    <s v="要"/>
    <s v="要"/>
    <s v="要"/>
    <s v="情報"/>
    <s v="情報"/>
    <s v="－"/>
    <s v="－"/>
    <m/>
    <s v="完了"/>
    <s v="完了"/>
    <s v="完了"/>
    <s v="-"/>
    <s v="-"/>
    <s v="-"/>
    <s v="-"/>
    <s v=""/>
    <s v="CLOSE"/>
    <n v="1"/>
    <m/>
  </r>
  <r>
    <n v="1773"/>
    <x v="344"/>
    <x v="0"/>
    <x v="7"/>
    <s v="Y許仕明_x000a_C鄭嵎駿_x000a_E王文佑_x000a_J朱峰謀_x000a_K張崇慶"/>
    <x v="1"/>
    <x v="85"/>
    <x v="2"/>
    <s v="20230415 ADT KF 1BR BD2 CV トラッキング消失異常rev1.xlsx"/>
    <m/>
    <s v="14:28 出現1BR ON-DS 移載無行先擴出警報,後續多回嘗試無法進行採板_x000a_15:10 聯絡事務所呼出整備並與電氣保全聯絡,請假日電氣到場對應_x000a_15:30 製造嘗試重新JC、速度調整、設備斷電重新啟動_x000a_18:00 電氣確認程式發現 TRACKING 有延後搬移，懷疑是BDPG有異常, 進行1BR BD段 PLC重新啟動_x000a_18:10 板流測試，可以正常採板_x000a_18:15 恢復1BR G11 採板_x000a_1BR 停機時間：3小時45分 , LOSS：178m²"/>
    <s v="BDPG 程式內部計數的參數到達最大值後無正確自動歸_x000a_異常發生當下BDPG數值已經變為負值_x000a_影響 TRACKING 正常搬送 ( 基板先到, TRACKING 後到)_x000a_導致基板到達移載 CV 位置不正確無法正常搬送基板_x000a__x000a_※異常時 BDPG 歸零條件_x000a_ ( 程式邏輯  BDPG 計數數值 = MAX 值時進行重新計算 )_x000a_推測此次錯過最大值瞬間 , PG 由負值開始重新計算_x000a_導致 TRACKING 搬送異常_x000a_"/>
    <s v="1、暫時處置 : 1BR BD 段 PLC 重新 RESET，BDPG 數值強制歸零_x000a_2、因為程式已經設定 PG 的數值只取正區間的數值(0~MAX)_x000a_但此次有抓到負區間的數值，因此懷疑高速計數器有問題_x000a_所以進行高速計數器的更換_x000a_( 電氣見解：此次異常為模組異常的可能性較高 )_x000a__x000a_4/19 完成 BDPG 高速計數器 QD62 的更換_x000a_※換下來的高數計數器，電氣進行再現測試中_x000a_ ( 確認此高速計數器有無問題，是否會再出現負值  )_x000a_※高速計數器測試 4/20~ 到5/21 之間，並沒有發生負值的情況_x000a__x000a_3、修改 PG 計數器最大值歸零的條件_x000a_修改前：數值 = MAX_x000a_修改後：數值 ≧ MAX_x000a_電氣見解：此程式的部分並非為此次異常的原因，修改的理由是因這樣的變更對於程式邏輯上會更好 _x000a_※ 程式修改後如出現異常負值，計數的部分不會被歸零，異常能夠被發現"/>
    <s v="初回"/>
    <n v="225"/>
    <n v="178"/>
    <n v="0"/>
    <s v="情報"/>
    <s v="情報"/>
    <s v="情報"/>
    <s v="情報"/>
    <s v="情報"/>
    <s v="－"/>
    <s v="－"/>
    <s v="他窯橫展開確認_x000a_※ PG 計數器最大值歸零的條件_x000a_窯   ：      YF        CF        EF          JF         KF_x000a_條件：     = max  = max  = max   ≧max   ≧max_x000a_※ 情報聯絡各窯，電氣內部檢討中"/>
    <s v="-"/>
    <s v="-"/>
    <s v="-"/>
    <s v="-"/>
    <s v="-"/>
    <s v="-"/>
    <s v="-"/>
    <s v="CLOSE"/>
    <s v="CLOSE"/>
    <e v="#DIV/0!"/>
    <m/>
  </r>
  <r>
    <n v="1774"/>
    <x v="345"/>
    <x v="0"/>
    <x v="4"/>
    <s v="Y許仕明_x000a_C鄭嵎駿_x000a_E王文佑_x000a_J朱峰謀_x000a_K張崇慶"/>
    <x v="1"/>
    <x v="86"/>
    <x v="2"/>
    <s v="\\T183TCLPFST01\share\K10_PN1\00_製造一部社內共通\001_設技資料交換\【TPM5】製造5拠点自主保全会議\【設備ロス削減チーム】\異常報告書（共有）フォルダ\201901以降\20230420 EF COLD ACE#2 通信異常報告書.xlsx"/>
    <m/>
    <s v="4/19 EF窯工事日時，電氣進行ACE及RMS定期切替。(ACE  #1→#2、RMS  #1→#2)_x000a_4/20 夜班_x000a_02:10開始發生 TOM上位通訊異常、速度差異常警報多回，WI發生速度差異常警報多回(異常警報期間線上自動捨板有)_x000a_02:35 聯絡事務所主管、推進課2G擔當進行異常確認_x000a_03:00 後續確認異常主因為ACE通信異常造成TOM3及WI異常， 聯絡電氣主任告知異常情況後，電氣回復待早上出勤期間再進行確認_x000a_08：00 電氣現場確認，原因不明。聯絡製造進行ACE切替_x000a_09：00 進行ACE與RMS的切替復歸。(ACE  #2-&gt;#1、RMS  #2-&gt;#1)_x000a_09：30 切替完成，異常未再發。_x000a_10：00 電氣下載LOG檔，請ATSC協助調查。"/>
    <s v="冷修立上時有進行測試,並無異常.目前原因不明，依賴ATSC調查中. _x000a_推測原因：ACE#2 的WINDOWS OS有異常可能。"/>
    <s v="1.目前提供ACE LOG檔,請ATSC調查中_x000a_2.目前有懷疑WINDOWS OS是否有異常,所以等待下次停機,切替ACE#2開機,擷取WINDOWS內部LOG檔,提拱ATSC進行調查._x000a_3.準備購入ACE CPU預備品,確保ACE切替機能._x000a_(現狀沒有預備品、故障時的緊急對應會以J、KF的予備機使用予定)"/>
    <s v="初回"/>
    <n v="100"/>
    <n v="2703"/>
    <n v="0"/>
    <s v="情報"/>
    <s v="情報"/>
    <s v="情報"/>
    <s v="情報"/>
    <s v="情報"/>
    <s v="－"/>
    <s v="－"/>
    <m/>
    <s v="-"/>
    <s v="-"/>
    <s v="-"/>
    <s v="-"/>
    <s v="-"/>
    <s v="-"/>
    <s v="-"/>
    <s v=""/>
    <s v="CLOSE"/>
    <e v="#DIV/0!"/>
    <m/>
  </r>
  <r>
    <n v="1775"/>
    <x v="346"/>
    <x v="0"/>
    <x v="5"/>
    <s v="T陳振遠"/>
    <x v="3"/>
    <x v="87"/>
    <x v="2"/>
    <s v="\\T183TCLPFST01\share\K10_PN1\00_製造一部社內共通\001_設技資料交換\【TPM5】製造5拠点自主保全会議\【設備ロス削減チーム】\異常報告書（共有）フォルダ\201901以降\20230502  ADTOFF　OFF NO.7 Kobuラクラクハンドエアモーターのカップリングインサート破断による異常（Rev.8 ).xlsx"/>
    <m/>
    <s v="19:21 Kobu段投入G8 Kobu輕研磨品，樂樂手吸取玻璃走行時，無法前進後退，回報現場班股長。_x000a_19:25 OFF班股長聯絡整備OFF7 Kobu樂樂手走行異常。_x000a_19:30 整備到場確認樂樂手走行AIR馬達聯軸器中間緩衝墊破損，無法驅動樂樂手走行。 參考(圖.1 )_x000a_19:40 整備聯絡機械股長，確認無聯軸器備品。_x000a_19:50 整備將OFF7 Kobu樂樂手走行AIR馬達AIR動力源關閉，樂樂手改由人工推動進行生產。_x000a_21:00 呼出機械進行異常對應。_x000a_21:21 機械人員到場 ，OFFNO.7 停止生產，讓機械人員確認異常狀況，並進行聯軸器修改。(圖.2 )_x000a_23:05 機械人員將修改後聯軸器重新安裝，切替自動生産模式後並進行作動測試，無問題後交付現場生產。"/>
    <s v="1.走行AIR馬達側固定輪榖螺絲，因長時間正轉、逆轉，螺絲鬆動後往後退，導致緩衝墊變形損壞，造成連軸器無法有效驅動而空轉。(參考附件1)_x000a_2.2022.2.6 製造發現勒樂手連軸器AIR馬達側固定輪榖螺絲鬆脫狀況，製造自行將螺絲增蒂後，並將情報回饋給設技課，2/16定修時，機械再次進行輪榖螺絲點檢與鎖固，但當時未探究鬆脫原因及後續對應。"/>
    <s v="暫時對應 :_x000a_ 聯軸器中間緩衝墊破損且無備品，將樂樂手側聯軸器輪榖夾爪焊接鐵塊，並將兩側輪榖往中間連結。(圖 2 )_x000a__x000a_永久對應 : _x000a_1.聯軸器式樣變更，強化固定方式，以符合現場人工操作設備。_x000a_原本式樣 - 鎖式輪榖_x000a_變更式樣 - 夾式輪榖 --(參考附件1)_x000a_‧完成予定日：6月末_x000a_2. 聯軸器點檢列入修繕計畫確實實施(2次/1年)"/>
    <s v="初回"/>
    <n v="133"/>
    <n v="7.61"/>
    <n v="1561"/>
    <s v="情報"/>
    <s v="情報"/>
    <s v="情報"/>
    <s v="情報"/>
    <s v="情報"/>
    <s v="情報"/>
    <s v="要"/>
    <m/>
    <s v="-"/>
    <s v="-"/>
    <s v="-"/>
    <s v="-"/>
    <s v="-"/>
    <s v="-"/>
    <s v="完了"/>
    <s v=""/>
    <s v="CLOSE"/>
    <n v="1"/>
    <m/>
  </r>
  <r>
    <n v="1776"/>
    <x v="347"/>
    <x v="0"/>
    <x v="3"/>
    <s v="Y許仕明_x000a_C鄭嵎駿_x000a_E王文佑_x000a_J朱峰謀_x000a_K張崇慶"/>
    <x v="3"/>
    <x v="88"/>
    <x v="2"/>
    <s v="20230504-CF包裝本線增速#5 CAM CLUTCH異常報告書-rev.1.xlsx"/>
    <s v="20230504-CF包裝本線增速#5 CAM CLUTCH異常報告書-rev.1 (機械報告書).xlsx"/>
    <s v="05:17_x000a_①横吋異常警報，現場巡檢無破板。_x000a_②發現横折後增速#5速度變慢，增速#6速度正常，疑似增速#5 cam clutch狀態時好時壞，捨5分。_x000a_ →如下圖，增速#5 cam clutch與聯軸器不同步。_x000a_ →增速#5 cam clutch上回更換日期2022/07/15(未達更換管理時間-1.5年)。_x000a_ ③聯絡隆盛、嵎駿。_x000a_05:26 事務所連絡機械主任呼出人員。_x000a_06:20 機械到場。（當時異常無再發）_x000a_06:30 增速#5 cam clutch異常再發，捨5分。_x000a_06:47 回報課長。_x000a_06:50 G/T捨板，機械更換增速#5 cam clutch，捨70分。_x000a_08:00 機械更換完成…三交代進行G/T解除、油污及刮傷檢查。_x000a_08:30 回復採板。"/>
    <s v="增速#5 cam clutch與聯軸器不同步"/>
    <s v="更換增速#5 cam clutch"/>
    <s v="再發"/>
    <n v="80"/>
    <n v="2201.4070000000002"/>
    <n v="0"/>
    <s v="情報"/>
    <s v="要"/>
    <s v="情報"/>
    <s v="情報"/>
    <s v="情報"/>
    <s v="－"/>
    <s v="－"/>
    <s v="機械對應報告：_x000a_變更原先計畫.預計在CF5冷修改為直接驅動。_x000a_1. 改造部品準備。6/底_x000a_2. 利用工事日進行現場改造變更(Clutch廢棄不使用)。_x000a_改造順序：H/O Gate→增速#6→增速#5_x000a__x000a_ADT各窯計畫都是冷修時再進行改造!_x000a_YF/EF/JF/KF~全部改造完成，只有CF還未實施~"/>
    <s v="-"/>
    <s v="完了"/>
    <s v="-"/>
    <s v="-"/>
    <s v="-"/>
    <s v="-"/>
    <s v="-"/>
    <s v="CLOSE"/>
    <s v="CLOSE"/>
    <n v="1"/>
    <m/>
  </r>
  <r>
    <n v="1777"/>
    <x v="348"/>
    <x v="5"/>
    <x v="17"/>
    <s v="Y許仕明_x000a_C鄭嵎駿_x000a_E王文佑_x000a_J朱峰謀_x000a_K張崇慶"/>
    <x v="2"/>
    <x v="89"/>
    <x v="1"/>
    <s v="20230505_MF　WI・TOM⇔PAM通信異常トラブル(中日).xlsx"/>
    <m/>
    <s v="【5/5】_x000a_4:15  WI/TOM3通信異常發生、捨板_x000a_4:18  現場確認、WI/TOM3與PAM通信異常 ※參照①_x000a_4:30  WI/TOM3 PC重新起動也無法復歸_x000a_4:35  聯絡整備班事務所人員_x000a_4:45  確認PAM PC、 server側有異常顯示 ※參照②_x000a_　　　　 三交代進行PC(PAM server)重新起動_x000a_4:58  復歸_x000a_5:00  採板開始"/>
    <s v="1、系統記錄顯示「致命的硬體錯誤發生」。_x000a_2、service確認無問題、FDPS正在立上。_x000a_3、DELL Server Adminsitator無錯誤記錄。_x000a_           ↓_x000a_現在、ATSC (亀山先生) 確認中"/>
    <m/>
    <s v="初回"/>
    <n v="45"/>
    <n v="1140"/>
    <n v="0"/>
    <s v="情報"/>
    <s v="情報"/>
    <s v="情報"/>
    <s v="情報"/>
    <s v="情報"/>
    <s v="－"/>
    <s v="－"/>
    <m/>
    <s v="-"/>
    <s v="-"/>
    <s v="-"/>
    <s v="-"/>
    <s v="-"/>
    <s v="-"/>
    <s v="-"/>
    <s v=""/>
    <s v="CLOSE"/>
    <e v="#DIV/0!"/>
    <m/>
  </r>
  <r>
    <n v="1778"/>
    <x v="349"/>
    <x v="0"/>
    <x v="0"/>
    <s v="Y許仕明_x000a_C鄭嵎駿_x000a_E王文佑_x000a_J朱峰謀_x000a_K張崇慶_x000a_T陳振遠"/>
    <x v="3"/>
    <x v="90"/>
    <x v="2"/>
    <s v="20230510 JF本線FT CV驅動鏈條斷裂異常報告 (1).xlsx"/>
    <m/>
    <s v="04:44  夜班聯絡2BR引入處有一條FT CV未運轉(不影響G11採板)_x000a_09:30  早上請機械確認後為水平鏈條斷裂(圖二)。_x000a_09:51  1BR專採，2BR本線FT連結器脫離。_x000a_10:35  異常排除，恢復採板。"/>
    <s v="RS 50水平驅動Chain斷裂原因如下，_x000a_1.因為Chain張力惰鏈卡在下部造成Chain長期處在高張力的狀態下運轉，加速鏈目的磨耗及伸長，最後導致鏈條斷裂。如圖一_x000a_2. 運轉中以目視點檢確認時，因處所較為內部無法確認張力惰輪及chain狀況。"/>
    <s v="1. 安排定修或工事日時，對於使用中的張力惰輪GUIDE進行給脂及活動性確認 (2次/年)，Chain外觀磨耗產生鐵粉時即進行更換。_x000a_2. 爾後PAD CHAIN更換時一併進行周遭附近張力惰輪及Chain點檢確認。"/>
    <s v="初回"/>
    <n v="41"/>
    <n v="0"/>
    <n v="0"/>
    <s v="情報"/>
    <s v="情報"/>
    <s v="情報"/>
    <s v="情報"/>
    <s v="情報"/>
    <s v="情報"/>
    <s v="情報"/>
    <m/>
    <s v="-"/>
    <s v="-"/>
    <s v="-"/>
    <s v="-"/>
    <s v="完了"/>
    <s v="-"/>
    <s v="-"/>
    <s v=""/>
    <s v="CLOSE"/>
    <e v="#DIV/0!"/>
    <m/>
  </r>
  <r>
    <n v="1779"/>
    <x v="349"/>
    <x v="0"/>
    <x v="5"/>
    <s v="T陳振遠"/>
    <x v="3"/>
    <x v="91"/>
    <x v="2"/>
    <s v="20230520 ADTOFF　OFF7 移載機No.2X切機皮帶斷裂異常報告（Rev.8 ) 中日.xlsx"/>
    <m/>
    <s v="05/10  17:00 發生No.2移載機走行後退(上流側)逸走警報，現場股長通知整備到場。(圖1)_x000a_05/10  17:25 確認No.2移載機原點記號發生位移，整備重新進行設備原點設定後，交付現場生產 。(附件1)_x000a_05/10  17:45 發生No.2移載機走行前進(下流側)逸走警報 &amp; X切機前進(上游側)逸走警報。(圖2)_x000a_05/10  17:50 整備到場確認No.2移載機驅動皮帶明顯斷裂。(圖3) (皮帶上次更換為2023/4/18 - 附件2)_x000a_05/10  17:52 整備到場確認X切機驅動皮帶也已經斷裂。(圖3) (皮帶2023/2/1異常斷裂更換 - 附件2)_x000a_05/10  18:05 機械人員入場對應，更換No.2移載機右側驅動皮帶。_x000a_05/10  18:35 機械人員聯絡X切機皮帶無備品可更換。 (因No.2移載機與X切機皮帶型號相同，預備品只預備1條)_x000a_05/10  19:05 No.2移載機右側皮帶更換完畢，X切機因無皮帶備品，機械明日緊急購入皮帶入場。_x000a_05/10  19:10 OFF7 人員安排移動至OFF5 產線生產稼動，OFF7計畫停止。_x000a_05/11  14:00 機械人員進行更換No.2移載機皮帶。_x000a_05/11  16:20 X切機皮帶更換完畢，進行X切機&amp;no.1&amp;No.2移載機皮帶檢查與張力確認濟。_x000a_05/11  17:00 交付現場生產。"/>
    <s v="機械的原因予想①_x000a_  ・同樣發生Power Lock偏移而追撞✕切機_x000a_    造成皮帶斷裂。（各處Power Lock標記沒有偏移）_x000a__x000a_電氣的原因予想②_x000a_  ・因為✕切機和＃２移載機走行停止時的衝擊_x000a_   ，造成伺服計數值頻繁地出現乖離而發生追撞。"/>
    <s v="暫時對策_x000a_・進行追加防追撞Sensor的施工準備。_x000a_・伺服DATA解析等。_x000a_・準備變更減速時間1sec→2sec。"/>
    <s v="再發"/>
    <n v="110"/>
    <n v="5.7"/>
    <n v="223"/>
    <s v="－"/>
    <s v="－"/>
    <s v="－"/>
    <s v="－"/>
    <s v="－"/>
    <s v="要"/>
    <s v="要"/>
    <m/>
    <s v="-"/>
    <s v="-"/>
    <s v="-"/>
    <s v="-"/>
    <s v="-"/>
    <s v="完了"/>
    <s v="完了"/>
    <s v=""/>
    <s v="CLOSE"/>
    <n v="1"/>
    <m/>
  </r>
  <r>
    <n v="1780"/>
    <x v="350"/>
    <x v="0"/>
    <x v="6"/>
    <s v="Y許仕明_x000a_C鄭嵎駿_x000a_E王文佑_x000a_J林振邦_x000a_K蕭建陸_x000a_"/>
    <x v="1"/>
    <x v="92"/>
    <x v="2"/>
    <s v="20230515 YF本線切折設備異常-最終版.xlsx"/>
    <m/>
    <s v="2023/5/15_x000a_1、17:30 本線板流，17:33 初次異常發生(板折、增速、橫切#1動作異常)_x000a_2、18:30 HOT Exit Break_x000a_3、21:56 0.4T-G6採板開始_x000a_2023/5/16_x000a_1、採板期間異常發生多回_x000a_2、10:49~11:18 橫切機切替測試(#1→#2)→異常再發_x000a_3、11:40~12:36 電氣人員進行ACE主機基板更換→異常再發_x000a_4、14:21~14:42 ACE切替測試(#2→#1)→異常再發_x000a_2023/5/17 _x000a_1、13:45~14:25 電氣人員進行ACE 出力排線及端子台交換→異常再發_x000a_2、17:00~19:00 電氣人員進行發現MCPG#2波型異常(附件1)，進行監視確認_x000a_2023/5/18_x000a_1、14:00~14:10 MCPG切替(#2→#1)_x000a_2、14:10採板開始→異常再發無"/>
    <s v="1、連軸器固定螺絲不良_x000a_   拆卸時有發現MCPG#1及MCPG#2皆有固定螺絲有鬆脫_x000a_2、連軸器固定螺絲鬆脫原因_x000a_   走行輪轉動時會有振動,又為迴轉部固定螺絲容易有鬆脫現象"/>
    <s v="1、連軸器固定螺絲使用螺絲固定劑及螺絲增締(附件2)_x000a__x000a_預防處置_x000a_PG連軸器點檢排定(設備技術→2回/年)"/>
    <s v="初回"/>
    <n v="79"/>
    <n v="2440.98"/>
    <n v="0"/>
    <s v="情報"/>
    <s v="情報"/>
    <s v="情報"/>
    <s v="情報"/>
    <s v="情報"/>
    <s v="－"/>
    <s v="－"/>
    <m/>
    <s v="-"/>
    <s v="-"/>
    <s v="-"/>
    <s v="-"/>
    <s v="-"/>
    <s v="-"/>
    <s v="-"/>
    <s v=""/>
    <s v="CLOSE"/>
    <e v="#DIV/0!"/>
    <m/>
  </r>
  <r>
    <n v="1781"/>
    <x v="351"/>
    <x v="0"/>
    <x v="5"/>
    <s v="T陳振遠"/>
    <x v="3"/>
    <x v="91"/>
    <x v="2"/>
    <s v="20230520 ADTOFF　OFF7 移載機No.2X切機皮帶斷裂異常報告（Rev.8 ) 中日.xlsx"/>
    <m/>
    <s v="00:49 通常生產中、發生NO.2移載機走行後退逸走 &amp; X切機前進異常警報。_x000a_00:55 現場股長確認警報無法消除及復歸 、進行確認 ①.NO.2移載機原點位置 : 無在原點位置。(圖1) _x000a_  確認②.NO.2移載機、X切機、NO.1移載機皮帶、結果:無鬆脫及斷裂情況。_x000a_  對應: 1.手動將NO.2移載機移到原點位置後，警報消除並進行設備復歸。 2.將機台內玻璃捨棄。_x000a_01:34 設備復歸後、投入一枚，再度發生逸走警報，並同時發生碰撞聲響(NO.2移載機撞X切機)_x000a_  現場股長確認NO.2移載機皮帶右側斷裂(圖2)、(X切機、NO.1移載機皮帶 無斷裂)_x000a_  產線移動至OFFNO.5_x000a_08:30 機械與整備入場進行NO.2 移載機右側驅動斷裂皮帶更換。_x000a_12:00 電氣進行NO.2移載機伺服馬達、AMP、控制模組更換。(圖3)_x000a_13:00 將 NO.1、 NO.2 移載機、 X切機推至原點後進行原點寫入並進行走行與皮帶張力確認。_x000a_14:30 電氣進行NO.1、 NO.2 移載機、 X切機走行皮帶加減速測試，原本1秒修改為2秒。_x000a_15:40 單動試運轉測試ok後，進行板流測試(7枚)、測試結果無異常，交付現場生產。"/>
    <s v="機械的原因予想①_x000a_  ・同樣發生Power Lock偏移而追撞✕切機_x000a_   造成皮帶斷裂。（各處Power Lock標記沒有偏移）_x000a_   AC伺服馬達拆下時，Power Lock沒有滑動的痕跡）_x000a_  ・製造在異常發生前沒有第一時間進行正確處置、予防保全能力不足。　_x000a__x000a_電氣的原因予想②_x000a_・因為✕切機和＃２移載機走行停止時的衝擊_x000a_，造成伺服計數值頻繁地出現乖離而發生追撞。"/>
    <s v="・變更減速時間1sec→2sec。_x000a_・更換AC伺服馬達、AMP、 PLC的伺服馬達控制模組。_x000a_（更換過AC伺服馬達後，AC伺服馬達連結Power Lock才開始連接起來）_x000a_・進行追加防追撞Sensor的施工準備。（6/6設置完成）_x000a_・修補Shaft、更換軸承。_x000a_（雖然發現了連結軸的磨損，但皮帶確實拉伸，所以跳齒的可能性不高）_x000a_・為確認偏移而在各M/C的定位置上拉線監視。_x000a_（監視皮帶跳齒及AC伺服馬達連結的Power Lock不具合）_x000a_・製造和設技設備專業教育學習 ( 3個月 )　(附件1.)"/>
    <s v="再發"/>
    <n v="45"/>
    <n v="9.3000000000000007"/>
    <n v="150"/>
    <s v="－"/>
    <s v="－"/>
    <s v="－"/>
    <s v="－"/>
    <s v="－"/>
    <s v="要"/>
    <s v="要"/>
    <m/>
    <s v="-"/>
    <s v="-"/>
    <s v="-"/>
    <s v="-"/>
    <s v="-"/>
    <s v="完了"/>
    <s v="完了"/>
    <s v=""/>
    <s v="CLOSE"/>
    <n v="1"/>
    <m/>
  </r>
  <r>
    <n v="1782"/>
    <x v="351"/>
    <x v="0"/>
    <x v="3"/>
    <s v="C鄭嵎駿_x000a_E王文佑_x000a_J林振邦_x000a_K蕭建陸_x000a_T陳振遠"/>
    <x v="1"/>
    <x v="93"/>
    <x v="2"/>
    <s v="20230520 CF窯6Pos採板ROBOT CC LINK異常報告.xlsx"/>
    <m/>
    <s v="18：08    6P CC-Link2異常無法採板、手動操作不可，斷電後手動無法復歸_x000a_18：16   聯絡事務所呼出電氣_x000a_19：30   電氣到場確認_x000a_  1.ROBOT手操盒原點復歸動作_x000a_  2. 點檢盤內CCLINK 接線迴路-未發生閃爍狀態_x000a_  3. 自動叫料測試-正常_x000a_19：55    6P試板流_x000a_20：10    6P回復採板"/>
    <s v="1. 5/23進行異常再現測試確認為CC-Link接線不良。"/>
    <s v="CC-Link接線螺絲增締_x000a_※3P~5P橫展開確認濟(2023/05/23)"/>
    <s v="初回"/>
    <n v="107"/>
    <n v="452.67"/>
    <n v="0"/>
    <s v="情報"/>
    <s v="要"/>
    <s v="要"/>
    <s v="要"/>
    <s v="要"/>
    <s v="要"/>
    <s v="情報"/>
    <s v="ADT設備技術電氣進行各窯CC-Link接線螺絲增締確認_x000a_CF=5/20 螺絲增締確認濟_x000a_EF=5/23 螺絲增締確認濟_x000a_JF=7/5 螺絲增締確認濟 (工事日)_x000a_KF=7/11 螺絲增締確認濟 (工事日)_x000a_TAS=7/25 螺絲增締確認濟 (定修)"/>
    <s v="-"/>
    <s v="完了"/>
    <s v="完了"/>
    <s v="完了"/>
    <s v="完了"/>
    <s v="完了"/>
    <s v="-"/>
    <s v="CLOSE"/>
    <s v="CLOSE"/>
    <n v="1"/>
    <m/>
  </r>
  <r>
    <n v="1783"/>
    <x v="352"/>
    <x v="0"/>
    <x v="3"/>
    <s v="Y許仕明_x000a_C鄭嵎駿_x000a_E王文佑_x000a_J林振邦_x000a_K蕭建陸_x000a_T陳振遠"/>
    <x v="1"/>
    <x v="94"/>
    <x v="2"/>
    <s v="20230527 CF窯1Br Cv 引入#2 INV異常報告.xlsx"/>
    <m/>
    <s v="14:20 1br C/v #2 inv異常，reset 不行，聯絡隆盛、假日電氣到廠確認，捨g6*30枚。_x000a_14:40 2br j/c採板開始，4p部位混入(未強P)。_x000a_14:45 假日電氣到廠確認中。_x000a_15:51 假日電器人員聯絡1BR C/V #2 inv更換完了，進行手動運轉測試OK 進行自動運轉板流測試OK。_x000a_16:05 切替1、2P專採，進行J/C 1BR移載採板。_x000a_16:20 移載採板開始Teaching參數有變更。"/>
    <s v="1br C/v #2 inv異常"/>
    <s v="1BR C/V #2 inv更換"/>
    <s v="初回"/>
    <n v="60"/>
    <n v="85.94"/>
    <n v="0"/>
    <s v="情報"/>
    <s v="情報"/>
    <s v="情報"/>
    <s v="情報"/>
    <s v="情報"/>
    <s v="情報"/>
    <s v="情報"/>
    <m/>
    <s v="-"/>
    <s v="-"/>
    <s v="-"/>
    <s v="-"/>
    <s v="-"/>
    <s v="-"/>
    <s v="-"/>
    <s v=""/>
    <s v="CLOSE"/>
    <e v="#DIV/0!"/>
    <m/>
  </r>
  <r>
    <n v="1784"/>
    <x v="353"/>
    <x v="5"/>
    <x v="17"/>
    <s v="Y許仕明_x000a_C鄭嵎駿_x000a_E王文佑_x000a_J林振邦_x000a_K蕭建陸"/>
    <x v="1"/>
    <x v="76"/>
    <x v="1"/>
    <s v="20230602【TPM5】【ADCH】【設備異常報告】_本線伸縮CV動作異常.xlsx"/>
    <m/>
    <s v="1. 20:08 新生产指示书J/C：M1-230602-3。_x000a_2. 20:12 &quot;L侧SMAP自动追踪Time Over&quot;、&quot;R侧伸缩C/V异常&quot;警报发生，耳折欠板流入FT，碎玻璃清扫有。_x000a_3. 20:14 本线H/O开启舍板，巡检发现L侧伸缩C/V位置往R侧移动40Inch左右，开始进行伸缩原点复归。_x000a_4. 20:16 原点复归时，左右侧C/V自动往内收缩后，R侧C/V能自动往外侧移动，L侧C/V往外移动不能。_x000a_  各设定界面确认后发现HMI 本线 伸缩 J/C界面显示：R侧切线位置为1.8inch(正常值应为18inch），L侧切线位置为25.2inch(正常值应为252inch），异常原因不明。_x000a_5. 20:37 将异常情况联络事务所及HOT有。_x000a_6. 20:38~23:00_x000a_  ①伸缩C/V原点复归10回以上，结果无效果。_x000a_  ②重新对伸缩进行G11、G8.5寸法J/C 4回以上，结果J/C均失败。 _x000a_  ③手动模式下手动移动左右侧伸缩C/V位置到左右耳折切线处后进行CUP，结果L侧伸缩C/V自动回到异常时位置。_x000a_7.23:00 电气人员到达现场后将&quot;伸缩TOUCH动作&quot;从使用切替为不使用。_x000a_8.23:22 再次手动将左右侧伸缩C/V位置移动至耳折切线处，进行尝试性采板，结果此法可行。_x000a_9. 23:36 2BR 开始全部位采板。"/>
    <s v="待查明"/>
    <s v="关闭 &quot;伸缩TOUCH动作&quot;使用，手动将左右侧伸缩C/V位置移动至耳折切线处进行采板。"/>
    <s v="初回"/>
    <n v="270"/>
    <n v="8100"/>
    <n v="0"/>
    <s v="情報"/>
    <s v="情報"/>
    <s v="情報"/>
    <s v="情報"/>
    <s v="情報"/>
    <s v="－"/>
    <s v="－"/>
    <m/>
    <s v="-"/>
    <s v="-"/>
    <s v="-"/>
    <s v="-"/>
    <s v="-"/>
    <s v="-"/>
    <s v="-"/>
    <s v=""/>
    <s v="CLOSE"/>
    <e v="#DIV/0!"/>
    <m/>
  </r>
  <r>
    <n v="1785"/>
    <x v="354"/>
    <x v="1"/>
    <x v="8"/>
    <s v="Y許仕明_x000a_C鄭嵎駿_x000a_E王文佑_x000a_J林振邦_x000a_K蕭建陸"/>
    <x v="3"/>
    <x v="95"/>
    <x v="1"/>
    <s v="20230607HF　HF 本線HOゲートCV　カムクラッチ異常(中日).xlsx"/>
    <m/>
    <s v="1. 發生狀況_x000a_  大約從5/22 開始只有0.4t生產的時候會發生SMAP耳折timing提早動作的耳折欠板_x000a_  因為懷疑是本線H/O的動作觸發Sensor的問題、所以實施清掃但仍再發。_x000a_  電氣人員懷疑是Sensor誤動作、所以在工事日（5/30）進行Sensor更換。_x000a_  工事後的0.5t沒有發生、6/5 0.4ｔJ/C之後相同異常再發。_x000a_6/7　9:10 SMAP耳折欠板發生、發現本線H/O Gate-CV的驅動速度有突然變慢的現象_x000a_         9:30 電氣/機械呼出_x000a_         →　電氣確認 : 馬達的Hz、Sensor…等進行點檢，沒有發現電氣相關的問題。_x000a_         →　機械確認 : 判斷可能是本線HO Gate的Cam clutch發生異常所引起的。_x000a_         部品在庫確認以及事前準備_x000a_         13:33 Guillotine開始後、進行本線HO Gate的Cam clutch更換_x000a_         14:27 整備完了後、生産開始_x000a_※ 發生問題的Cam clutch分解之後、發現部品並沒有很大的摩耗。_x000a_但是，Cam内部幾乎沒有黃油，_x000a_推測是因為長期使用之下黃油氧化沒有潤滑的效果、引起間歇性的動作異常。_x000a_"/>
    <s v="1. 本線HO Gate的Cam clutch因長期使用引起CV速度異常。_x000a_分解確認之後、推測是黃油氧化引起動作異常。_x000a_2. Cam clutch只有利用冷修定期點檢、無更換的基準。_x000a_※ HF 2009年稼働以來沒有更換過、2019年HF3冷修時有點檢_x000a_因為狀態良好、繼續使用至今。(計 : 使用14年)"/>
    <s v="1. 本線HO Gate的Cam clutch更換新品（MZ-45-40）_x000a_2. 追加到冷修的定期更換項目裡面"/>
    <s v="初回"/>
    <n v="54"/>
    <n v="1593.75"/>
    <n v="0"/>
    <s v="情報"/>
    <s v="情報"/>
    <s v="情報"/>
    <s v="情報"/>
    <s v="情報"/>
    <s v="－"/>
    <s v="－"/>
    <s v="1. 追加到冷修的定期更換項目裡面_x000a_2. 其他窯的Cam clutch利用工事日點檢、長期使用的部分進行更換。_x000a_3. 檢討Cam clutch不使用。"/>
    <s v="-"/>
    <s v="-"/>
    <s v="-"/>
    <s v="-"/>
    <s v="-"/>
    <s v="-"/>
    <s v="-"/>
    <s v="CLOSE"/>
    <s v="CLOSE"/>
    <e v="#DIV/0!"/>
    <m/>
  </r>
  <r>
    <n v="1786"/>
    <x v="354"/>
    <x v="0"/>
    <x v="6"/>
    <s v="Y許仕明_x000a_C鄭嵎駿_x000a_E王文佑"/>
    <x v="3"/>
    <x v="96"/>
    <x v="2"/>
    <s v="20230714 YF 2POS P詰機伺服馬達異常(異音多發).xlsx"/>
    <m/>
    <s v="6/7_x000a_1. 17:06 2P P詰機發出異常警報，RESET後可正常運轉同時間走行SCREW伺服馬達運轉發生異音_x000a_2. 17:10 異常警報再發，RESET後可正常運轉_x000a_6/8 更換伺服馬達&gt;&gt;&gt;NG，異音再發_x000a_6/20 更換ENCODER 線及伺服AMP&gt;&gt;&gt;NG，異音再發_x000a_6/26 調整伺服參數,(自動調諧模式:負載慣量比2.6倍→1.9倍)異音良化， 曲線無微小晃動現象(持續觀察中)_x000a_7/10 異音、震動再發_x000a_7/14 機械班更換滾珠螺桿組。電氣人員進行伺服參數調回(負載慣量比1.9倍→2.6倍)_x000a_7/25 微小異音再發(不影響生產，預定8/14工事日再確認)_x000a_8/14 工事日再確認，參數、機構無異常→調整無，異常、震動無再發。_x000a_     後續持續觀查，異常再發時，再度確認。"/>
    <s v="1.發生原因不明，後續持續觀察，如有再發，再進行確認"/>
    <s v="P詰機走行螺桿更換作業(附件1)_x000a__x000a_預防處置_x000a_發生原因不明，後續持續觀察，如有再發，再針對異常原因點_x000a_擬定予防處置對策"/>
    <s v="初回"/>
    <n v="0"/>
    <n v="0"/>
    <n v="0"/>
    <s v="情報"/>
    <s v="情報"/>
    <s v="情報"/>
    <s v="－"/>
    <s v="－"/>
    <s v="－"/>
    <s v="－"/>
    <m/>
    <s v="-"/>
    <s v="-"/>
    <s v="-"/>
    <s v="-"/>
    <s v="-"/>
    <s v="-"/>
    <s v="-"/>
    <s v=""/>
    <s v="CLOSE"/>
    <e v="#DIV/0!"/>
    <m/>
  </r>
  <r>
    <n v="1787"/>
    <x v="355"/>
    <x v="5"/>
    <x v="19"/>
    <s v="Y許仕明_x000a_C鄭嵎駿_x000a_E王文佑_x000a_J林振邦_x000a_K蕭建陸"/>
    <x v="3"/>
    <x v="97"/>
    <x v="1"/>
    <s v="20230626【TPM5】【ADCH】【設備異常報告】【最終版】NF窯Cold1Br_HO_フレーム破断トラブル翻訳 rev1.1.xlsx"/>
    <s v="20230626 NF窯Cold1Br_HO_frame破斷異常之點檢確認寫真 【點檢確認區域：YF、CF、EF、JF、KF】.xlsx"/>
    <s v="9:15 廠內響起『1Br_BD LINE異常』的警報。1Br-H/O_C/V INV異常發生_x000a_        三交代趕往現場發現跳上C/V停止、玻璃停滯。_x000a_　　　 TP的警報内容是「H/O_C/V INV26‐28異常」_x000a__x000a_9:20 派遣員到現場確認、判斷無法復歸、聯絡設備技術(機械・電氣)。_x000a_　　　　同時指示三交代準備切替成2Br-G8.5專採。_x000a__x000a_9:25 設備技術(機械・電氣)到達現場、確認下記項目進行原因調查。_x000a_　　　　・警報reset、再次運轉←相對於定格2.0A、6.5A會過負荷停止。_x000a_　　　　・INV配線的二次側解線、運轉信號輸出←結果INV正常。_x000a_　　　　・拆除連接馬達與Roll軸承的鏈條聯軸器、實施馬達單體運轉←馬達正常。_x000a_　　　　・C/V手動轉動確認←C/V側無法轉動。_x000a__x000a_9:30 點檢驅動系發現下記不具合現象、所以開始修復作業。_x000a_　　　　・支點Roll的軸承破損(写真Sheet參照)_x000a_　　　　・H/O的frame破裂　(写真Sheet參照)_x000a__x000a_9:40 2Br‐G8.5專採開始_x000a_18:50 設技作業完了(包含試運轉)_x000a_19:55 Roll掃除開始(製造)_x000a_19:20 G11汚、刮傷確認。(沒有問題）_x000a_19:45 採板開始_x000a_"/>
    <s v="【馬達過負荷停止的原因】_x000a_・支點Roll的軸承破損。(写真Sheet參照）_x000a__x000a_【支點Roll軸承破損的推測原因】_x000a_・推測是支點Roll與驅動側連結的鏈條聯軸器的芯偏移。(写真Sheet參照）_x000a__x000a_【HO frame破損的推測原因】_x000a_・推測是支點Roll與驅動側連結的鏈條聯軸器的芯偏移、導致frame被施加扭轉的應力、進而破斷。_x000a_"/>
    <s v="&lt;應急對應&gt;_x000a_・HO frame破斷位置的修復(写真Sheet參照）_x000a_・支點Roll與驅動側連結的鏈條聯軸器對芯。_x000a_&lt;恒久對策&gt;_x000a_・設技檢討中"/>
    <s v="初回"/>
    <n v="34"/>
    <n v="5574"/>
    <n v="0"/>
    <s v="要"/>
    <s v="要"/>
    <s v="要"/>
    <s v="要"/>
    <s v="要"/>
    <s v="－"/>
    <s v="－"/>
    <s v="利用工事日定期點檢。_x000a_ADCH各產線、相同位置的狀況確認。"/>
    <s v="完了"/>
    <s v="完了"/>
    <s v="完了"/>
    <s v="完了"/>
    <s v="完了"/>
    <s v="-"/>
    <s v="-"/>
    <s v="CLOSE"/>
    <s v="CLOSE"/>
    <n v="1"/>
    <m/>
  </r>
  <r>
    <n v="1788"/>
    <x v="356"/>
    <x v="0"/>
    <x v="5"/>
    <s v="Y許仕明_x000a_C鄭嵎駿_x000a_E王文佑_x000a_J林振邦_x000a_K蕭建陸_x000a_T陳振遠"/>
    <x v="1"/>
    <x v="98"/>
    <x v="2"/>
    <s v="20230630 ADTOFF　OFFNO.4 X切機モーターのエンコーダーケーブル&amp;動力ケーブル異常（Rev.8 ).xlsx"/>
    <m/>
    <s v="06/30  01:50 設備發生警報，現場股長確認警報內容『X切機SA206伺服器異常』，警報無法消除。(圖1)_x000a_06/30  02:00 股長將切機總電源重置，警報消除，生產1枚異常再發，異常代碼:20檢出器異常。(圖2)_x000a_06/30  02:30 人員移至OFFNO.5號機生產，OFFNO.4計畫停機。_x000a_06/30  08:55 電氣人員確認右側馬達SA206 Encode線，外皮無明顯破損(但有壓扁情況)，外皮切開內部線路已經斷裂。(圖3) 再確認X切機左側馬達SA205 Encode線外皮明顯破損，內部線路正常。_x000a_06/30  11:20 SA205與SA206 Encode更換完畢，整備將X切機原點位置歸零並進行運轉測試正常。_x000a_07/01  13:30 發生X切機SA206伺服器異常 - 異常代碼:32 過電流。_x000a_07/01  16:25 電氣人員確認SA206 X切機右側動力線有抵抗不良情形(疑似斷線)(圖4)，進行動力線交換。_x000a_07/01  20:20 SA206 X切機右側動力線更換完畢，現場班股長進行X切機原點校正，試切割5枚正常。_x000a_  備註:SA206為X切機右側馬達、SA205為X切機左側馬達"/>
    <s v="1. X切機SA206 馬達Encode線與動力線 - 斷線異常。_x000a_2. X切機活動線槽內線路過多空間不足，造成各段線路擠壓變形。(圖5)_x000a_"/>
    <s v="暫時對應 : _x000a_1. X切機右側馬達SA206 Encode線路以及SA206 動力線路更換。_x000a_ （預防性更換X切機左側馬達SA205Encode線路)_x000a_2.預計7/E前，電氣將OFF4 X切機活動線槽內部線路重新檢視與整理。"/>
    <s v="再發"/>
    <n v="75"/>
    <n v="17.2"/>
    <n v="338"/>
    <s v="情報"/>
    <s v="情報"/>
    <s v="情報"/>
    <s v="情報"/>
    <s v="情報"/>
    <s v="情報"/>
    <s v="情報"/>
    <s v="永久對應 : 電氣擔當_x000a_1.活動線槽內部線路減少，增加空間 (參考附件1.)_x000a_  1-1.訊號線(I/O)使用CC-LINK取代。(軟體+硬體改造)_x000a_  1-2.動力與煞車線數量減少。"/>
    <s v="-"/>
    <s v="-"/>
    <s v="-"/>
    <s v="-"/>
    <s v="-"/>
    <s v="-"/>
    <s v="-"/>
    <s v="CLOSE"/>
    <s v="CLOSE"/>
    <e v="#DIV/0!"/>
    <m/>
  </r>
  <r>
    <n v="1789"/>
    <x v="357"/>
    <x v="5"/>
    <x v="17"/>
    <s v="Y許仕明_x000a_C鄭嵎駿_x000a_E王文佑_x000a_J林振邦_x000a_K蕭建陸"/>
    <x v="0"/>
    <x v="99"/>
    <x v="1"/>
    <s v="20230702【TPM5】【ADCH】【設備異常報告】_2Br Br板厚計データ異常.xlsx"/>
    <m/>
    <s v="5:04~05:27  纵裂→欠板误引入2Br_x000a_5:27 三交代人员在FT上清扫碎玻璃_x000a_         ※VIDEO确认，推策原因人员在清扫FT碎玻璃误碰到板厚计（附件写真）_x000a_5:35  Br板厚计测定异常（trend无上限、下限、偏差），临时切替 1BG8.5採板_x000a_　　　   ※异常trend附件_x000a_5:45 三交代联络整备，整备指示 PLC 重启好_x000a_5:48 再起动后板流测试  RE部位NG、LE部位OK_x000a_6:19 三交代再次联络整备，指示确认板厚的光亮值+板厚计sensor下好有无碎玻璃_x000a_7:06 整备人员到达　_x000a_7:10 37*30样本点检板厚计的光亮值（光变值约：75lux)_x000a_         重新调整了板厚计的前后方向的角度（调整后光亮：160lux）_x000a_7:40 板厚计的标准片校正_x000a_        ※板厚计校正结果（附件板厚计1、2）_x000a_8:06 2Br G11恢复採板"/>
    <s v="・推策原因人员在清扫FT碎玻璃误撞到板厚计（附件写真）"/>
    <s v="・重新校正板厚计_x000a_・异常报告作成，全员教育_x000a_・永久对策（商淡中）"/>
    <s v="初回"/>
    <n v="16"/>
    <n v="1451"/>
    <n v="0"/>
    <s v="情報"/>
    <s v="情報"/>
    <s v="情報"/>
    <s v="情報"/>
    <s v="情報"/>
    <s v="－"/>
    <s v="－"/>
    <s v="ADT各窯在各BR板厚計設備的地方，追加防撞COVER_x000a_並提醒現場人員宣導周知連絡"/>
    <s v="-"/>
    <s v="-"/>
    <s v="-"/>
    <s v="-"/>
    <s v="-"/>
    <s v="-"/>
    <s v="-"/>
    <s v="CLOSE"/>
    <s v="CLOSE"/>
    <e v="#DIV/0!"/>
    <m/>
  </r>
  <r>
    <n v="1790"/>
    <x v="358"/>
    <x v="5"/>
    <x v="19"/>
    <s v="Y許仕明_x000a_C鄭嵎駿_x000a_E王文佑_x000a_J林振邦_x000a_K蕭建陸"/>
    <x v="3"/>
    <x v="100"/>
    <x v="1"/>
    <s v="20230704【TPM5】【ADCH】【設備異常報告】NF NO.1横切机切り圧切り替え電磁弁異常 翻译.xlsx"/>
    <m/>
    <s v="7/4_x000a_16:30 样本切出时，Y1 欠板多发_x000a_    ※由于Y2切折安定，判断横折没问题，欠板由Y1切线不良造成_x000a_    ※RE侧为造成欠板的形状(別紙②欠板形状参照）_x000a_18:50 BUR 与切刀原点对心确认，BUR原点再设定，切压调整 (上升调整)→欠板再发_x000a_7/5_x000a_5:00  BUR 不使用 →欠板再发_x000a_    ※原因分析实施。(BUR or 切刀）_x000a_    ※过去软体改造有→BUR 不使用，CPU模式可_x000a_8:45  MQM高度下降1.5mm →欠板再发_x000a_13:10  MQM高度再次下降1mm →欠板再发_x000a_14:50  BUR上升位置调整 24.5→26， →欠板再发_x000a_15:20  切刀更换 →欠板再发_x000a_16:55  MQM新品更换 →欠板再发_x000a_    ※每次イベント的设定切断压力以及端面リブマーク深度请参考別紙③切断圧力と断面調査_x000a_7/6_x000a_9:50   切刀高压&amp;低压切替用电磁阀不使用，通过管路连接变更只使用低压 →欠板无再发CCD确认OK_x000a_    ※9：50~16：30 电磁阀不使用测试，期间样本&amp;制品切出都无欠板发生_x000a_　※R耳→制品→L耳全部只用低压切出 (参考別紙④写真、空圧回路）_x000a_16:30  切刀高压/低压切替用电磁阀新品更换  (参照別紙④写真、空圧回路）"/>
    <s v="【Y1欠板原因】_x000a_・推测是施加给RE侧玻璃的刃先荷重变得不安定。_x000a__x000a_【Y1电磁阀作动异常推测原因】_x000a_・电磁阀内部弁体の動作不良と推測_x000a_※ソレノイド部的LED指示灯呈闪烁状态，因此推测ソレノイド是正常的。_x000a_※NF 建设以来，电磁阀更换履历无（使用约4年半）"/>
    <s v="&lt;临时对策&gt;_x000a_・电磁阀新品更换_x000a_  ※NO.2横切机横展开_x000a__x000a_&lt;永久対策&gt;_x000a_・商讨电磁阀的定期交换(3年/1次)"/>
    <s v="初回"/>
    <n v="16"/>
    <n v="480"/>
    <n v="0"/>
    <s v="情報"/>
    <s v="情報"/>
    <s v="情報"/>
    <s v="情報"/>
    <s v="情報"/>
    <s v="－"/>
    <s v="－"/>
    <s v="・横展开MTG，MF2&amp;OF情报共有_x000a_【早期発見Toolの導入検討】_x000a_・商讨导入AFK现在使用的刃先荷重计(实时监视刃先荷重)。_x000a_　※现在，在向加工技术咨询仕样等信息。"/>
    <s v="-"/>
    <s v="-"/>
    <s v="-"/>
    <s v="-"/>
    <s v="-"/>
    <s v="-"/>
    <s v="-"/>
    <s v="CLOSE"/>
    <s v="CLOSE"/>
    <e v="#DIV/0!"/>
    <m/>
  </r>
  <r>
    <n v="1791"/>
    <x v="359"/>
    <x v="5"/>
    <x v="17"/>
    <s v="Y許仕明_x000a_C鄭嵎駿_x000a_E王文佑_x000a_J林振邦_x000a_K蕭建陸_x000a_T陳振遠"/>
    <x v="1"/>
    <x v="101"/>
    <x v="1"/>
    <s v="20230720【TPM5】【ADCH】【設備異常報告】MF_2Br 採板CV INV異常にてCV停止トラブル.xlsx"/>
    <m/>
    <s v="14:38 增速C/V3-1INV异常警报，现场确认到採板C/V3-R侧ROLL已停止运转_x000a_14:38 联络整备，临时切替到1Br G8.5採板_x000a_14:40 整备到达现场，并联络电气、机械、事务所人员_x000a_   ※整备：・点检了ROLL是否有卡顿→无异常_x000a_              ・点检了伺服马达是否过热→属于在正常的温度_x000a_              ・再复归测试→结果NG，查看了电流值额定为0.55A，实际0.75A过载停止（附件寫真）_x000a_14:45 电气、机械到达现场，开始对故障排查_x000a_         ※机械：・点检驱动主轴是否卡顿→无异常_x000a_                    ・点检轴承是否摩擦→无异常_x000a_         ※电气：・查看INV异常警报代码→EOC2属于过电流代码_x000a_                    ・查看额定电流值←额定为0.55A，实际0.8A过载停止_x000a_15:00 电气、机械决定更换伺服马达_x000a_          ※补充说明：・机械更换理由是点检了本体机构没有问题_x000a_                           ・电气更换假理由是INV电流值过负荷_x000a_15:25 伺服马达更换好，并试运转→NG（增速C/V3-1INV异常警报）_x000a_15:30 单体试运转→NG（增速C/V3-1INV异常警报），确认了INV变频器损坏_x000a_16:00 更换好INV变频器，并测试→电流值也在额定内0.16A,结果为OK_x000a_16:05 板流测试和油污检查→检查OK_x000a_16:18 恢复G11採板_x000a_【ss㎡】_x000a_①异常发生～捨板的Loss。_x000a_Loss数量…242㎡_x000a_舍板時間…8min_x000a_②1BrG8.5专门採板中的注文Loss_x000a_Loss数量…680㎡_x000a_①＋②=922㎡"/>
    <s v="・INV变频器损坏→使用时间才60个月，损坏原因依赖电气调查中（附件写真）"/>
    <s v="・更换新的变频器_x000a_・定期更换备品（还在跟电气商淡中）"/>
    <s v="初回"/>
    <n v="8"/>
    <n v="922"/>
    <n v="0"/>
    <s v="情報"/>
    <s v="情報"/>
    <s v="情報"/>
    <s v="情報"/>
    <s v="情報"/>
    <s v="情報"/>
    <s v="情報"/>
    <m/>
    <s v="-"/>
    <s v="-"/>
    <s v="-"/>
    <s v="-"/>
    <s v="-"/>
    <s v="-"/>
    <s v="-"/>
    <s v=""/>
    <s v="CLOSE"/>
    <e v="#DIV/0!"/>
    <m/>
  </r>
  <r>
    <n v="1792"/>
    <x v="360"/>
    <x v="4"/>
    <x v="16"/>
    <s v="C鄭嵎駿_x000a_J林振邦_x000a_K蕭建陸"/>
    <x v="3"/>
    <x v="102"/>
    <x v="1"/>
    <s v="20230727 XF 横折ロール補助バー脱落異常報告書--(中日文).xlsx"/>
    <s v="20230727 XF窯横折りロール補助バー脱落異常之點檢確認寫真 【點檢確認區域：CF、JF、KF】.xlsx"/>
    <s v="02:11 Lehr板裂穩定下來，從Guillotine捨板切替為本線板流後，就發出橫折Roll驅動異常的警報。_x000a_在確認橫折Roll時，R側補助Bar(橡膠)已脫落。再次進行Guillotine捨板_x000a_三交代分區長連絡三交代主任及常日班主任_x000a_02:57 常日班主任連絡設技_x000a_04:00 製造常日班主任、設技機械4名人員抵達現場，實施LOTO後開始進行補助Bar安裝作業_x000a_06:20 補助Bar安裝(接著)作業完成。壓好等待乾燥_x000a_09:30 確認有接著固定後，本線板流開始_x000a_09:45 採板開始_x000a_※過去補助Bar脫落的時序_x000a_'2023/2/21　素地切替中。補助Bar的R側有一部分橡膠脫落，使用接著劑修復。_x000a_'2023/4/01　素地切替中，於循環No.5（Guillotine H/O下方）堵塞時，切替到本線H/O捨板來進行堵塞對應。_x000a_此時，補助Bar套管和橡膠的瞬間接著劑已剝落，使用接著劑固定。_x000a_2023/6/6　工事日。Guillotine H/O方格柵欄上堆積大量碎玻璃，為了讓碎玻璃掉落因此改成在本線H/O捨板。_x000a_當破板流出時補助Bar橡膠脫落，所以再次用接著劑固定。_x000a_'2023/7/27　此回異常"/>
    <s v="橫折時R側耳部出現欠板，破片被補助Bar和後續的Roll夾住，造成補助Bar的負荷而脫落。_x000a__x000a_補助Bar只有用接著劑固定橡膠和芯鐵。_x000a_※「補助Bar接著」参照"/>
    <s v="跟之前一樣使用接著劑固定來進行修復。_x000a__x000a_暫定對策_x000a_2023/8/8 次回工事日更換折Bar和補助Bar的予備品。_x000a__x000a_恆久對策於7/28跟設技打合檢討了方針。_x000a_變更沉頭孔形狀以夾住橡膠和套管(變更橡膠硬度 Hs70→Hs90)_x000a_※因為使用螺栓將橡膠固定在折Roll上會有變形的疑慮。_x000a_※ADCH　MF2之後有Hs90的使用實績。_x000a_※參照「補助Bar接著」Sheet"/>
    <s v="再發"/>
    <n v="454"/>
    <n v="15049"/>
    <n v="0"/>
    <s v="情報"/>
    <s v="要"/>
    <s v="情報"/>
    <s v="要"/>
    <s v="要"/>
    <s v="－"/>
    <s v="－"/>
    <s v="CF、JF、KF各窯自主點檢完成_x000a_確認濟時間_x000a_CF=2023/8/11_x000a_JF=2023/9/7_x000a_KF=2023/8/8"/>
    <s v="-"/>
    <s v="完了"/>
    <s v="-"/>
    <s v="完了"/>
    <s v="完了"/>
    <s v="-"/>
    <s v="-"/>
    <s v="CLOSE"/>
    <s v="CLOSE"/>
    <n v="1"/>
    <m/>
  </r>
  <r>
    <n v="1793"/>
    <x v="361"/>
    <x v="0"/>
    <x v="3"/>
    <s v="Y許仕明_x000a_C鄭嵎駿_x000a_E王文佑_x000a_J林振邦_x000a_K蕭建陸_x000a_T陳振遠"/>
    <x v="1"/>
    <x v="103"/>
    <x v="2"/>
    <s v="20230729 CF窯1Br 紙卷CV INV異常報告.xlsx"/>
    <m/>
    <s v="15:09 1Br更換紙卷_x000a_15:14 發生1Br HO SENSOR 常ON警報異常_x000a_            →紙卷C/V突然停止作動且無警報導致玻璃停滯在C/V上所造成的_x000a_15:26 進行2Br引入採板J/C變更_x000a_15:43 連絡事務所_x000a_15:50 連絡假日電気（16:05設技到場並確認）_x000a_18:35 電気確認後連絡為INV損壞（異常碼E6、E7）要進行更換備品_x000a_19:19 電気作業濟並流動測試OK_x000a_20:25 J/C切回1 Br引入移載採板"/>
    <s v="1、INV已使用10年，判定壽命週期導致電子元件劣化導致。"/>
    <s v="1、1Br 紙卷C/V INV新品更換。"/>
    <s v="初回"/>
    <n v="11"/>
    <n v="303.64"/>
    <n v="0"/>
    <s v="情報"/>
    <s v="情報"/>
    <s v="情報"/>
    <s v="情報"/>
    <s v="情報"/>
    <s v="情報"/>
    <s v="情報"/>
    <s v="1、2020年起設備技術(電氣)已有制定老朽化設備更新計畫，目前已陸續將使用年限超過的設備進行更新。_x000a_2、與設備技術(電氣)協調工事日以外的時間進行交換。"/>
    <s v="-"/>
    <s v="-"/>
    <s v="-"/>
    <s v="-"/>
    <s v="-"/>
    <s v="-"/>
    <s v="-"/>
    <s v="CLOSE"/>
    <s v="CLOSE"/>
    <e v="#DIV/0!"/>
    <m/>
  </r>
  <r>
    <n v="1794"/>
    <x v="362"/>
    <x v="4"/>
    <x v="16"/>
    <s v="C鄭嵎駿_x000a_J林振邦_x000a_K蕭建陸"/>
    <x v="3"/>
    <x v="102"/>
    <x v="1"/>
    <s v="20230803XF　横折ロール補助バー脱落(中日文).xlsx"/>
    <m/>
    <s v="8/3 07:10 橫折處破裂多發，在確認橫折Roll時發現補助棒已從L側脫落2/3。_x000a_      切替到Guillotine捨板並停止設備　※參照1_x000a_07:30 進行連絡 三交代→常日班主任→設技擔當者_x000a_07:40 製造主任抵達_x000a_08:10 設技擔當主任抵達，更換成予備補助Bar，決定不使用接著劑而是以螺栓固定來進行修復，設技人員安排_x000a_08:40 由設技＋設技BP開始進行修復作業_x000a_10:30 修復作業結束後，從Guillotine捨板切替成本線板流_x000a_11:00 捨板中，由於Lehr出現碎玻璃，所以確認過沒有品質問題才開始採板_x000a_8/4 02:00 補助Bar從R側脫落2/3　切替成Guillotine捨板，進行連絡 三交代→常日班主任→設技_x000a_02:40 製造主任、設技擔當抵達，檢討修復方法→修復作業準備開始_x000a_03:29 Guillotine Ho下方循環No.5 B/C發生堵塞　變更成本線H/O捨板(排外對應)，B/C上碎玻璃堆積造成B/C過負荷而無法起動，所以進行碎玻璃排出_x000a_07:00 碎玻璃排出結束，所以將循環No.5復歸_x000a_07:10 變更成Guillotine捨板_x000a_07:19 循環No.6堵塞，Crusher發生堵塞　變更為本線H/O捨板(排外對應)_x000a_10:30 上述進行復歸後，變更成Guillotine捨板　開始進行橫折Roll修復作業，※0.4t採板由於切折不安定造成補助Bar脫落的可能性變高，所以決定進行板厚J/C改成0.5t G5.5採板_x000a_15:00頃 橫折Roll修復作業結束進行設備復歸，本線板流開始_x000a_16:35 確認沒有品質問題後，開始實施RE部位採板_x000a_17:00 確認沒有品質問題後，開始實施C、LE部位採板_x000a__x000a_※過去補助Bar脫落的時序_x000a_'2023/2/21　素地切替中。補助Bar R側一部份橡膠剝落，使用接著劑修復。_x000a_'2023/4/1　素地切替中，循環No.5（Guillotine H/O下方）堵塞時，切替成本線H/O捨板進行堵塞對應。_x000a_這時，補助Bar套管和橡膠的瞬間接著劑已剝落，使用接著劑固定。_x000a_2023/6/6　工事日。Guillotine H/O方格柵欄上堆積大量碎玻璃，為了讓碎玻璃掉落因此改成在本線H/O捨板。_x000a_當破板流出時補助Bar橡膠脫落，所以再次用接著劑固定。_x000a_'2023/7/27　因板裂時的碎玻璃造成R側補助Bar脫落，使用接著劑固定。_x000a_'2023/8/3、2023/8/4　此回異常"/>
    <s v="■上回7/27異常時，用接著劑固定脫落的補助Bar，雖然恢復了，但就補助Bar固定方法而言不夠穩固。雖然預定在次回工事日更換補助Bar予備品，但目前認定是破板在通過橫折Roll時造成補助Bar負擔而脫落。_x000a_■推斷8/3 異常後，補助Bar雖然更換成予備品，但補助Bar劣化，還有以目前的構造而言所實施的固定方法不夠穩固。"/>
    <s v="■8/3的復歸對應就是更換成補助Bar予備品，並以螺栓固定。_x000a_■8/4復歸時的暫定對策就是在折Bar和補助Bar橡膠側面開洞穿過鐵線固定。另外，為了防止夾到碎玻璃所以在兩耳部折Bar和補助Bar之間追加突棒。_x000a_※參照2、參考「番線固定」Sheet_x000a__x000a_■追加暫定對策_x000a_變更沉頭孔形狀，並製作夾住橡膠和套環形狀的補助Bar_x000a_※參考「折刃・補助橡膠改善Type」Sheet_x000a__x000a_■恒久對策_x000a_①改造BF橫折Roll後轉用_x000a_②ADCH新規製作2支折Bar仕樣的橫折Roll_x000a_※同暫定對策變更沉頭孔形狀(也要進行鐵線固定)"/>
    <s v="再發"/>
    <n v="1105"/>
    <n v="34010"/>
    <n v="0"/>
    <s v="情報"/>
    <s v="情報"/>
    <s v="情報"/>
    <s v="情報"/>
    <s v="情報"/>
    <s v="－"/>
    <s v="－"/>
    <m/>
    <s v="-"/>
    <s v="-"/>
    <s v="-"/>
    <s v="-"/>
    <s v="-"/>
    <s v="-"/>
    <s v="-"/>
    <s v=""/>
    <s v="CLOSE"/>
    <e v="#DIV/0!"/>
    <m/>
  </r>
  <r>
    <n v="1795"/>
    <x v="363"/>
    <x v="5"/>
    <x v="19"/>
    <s v="Y許仕明_x000a_C鄭嵎駿_x000a_E王文佑_x000a_J林振邦_x000a_K蕭建陸"/>
    <x v="4"/>
    <x v="104"/>
    <x v="1"/>
    <s v="20230809NF　循環CV#4詰まりに伴う本線ギロチン捨て板発生(中日文).xlsx"/>
    <m/>
    <s v="6:18　上流開始發生板裂，本線H/O捨板開始。_x000a_6:27　發出循環CV #4 碎玻璃堵塞檢出警報。 _x000a_　　　　 將循環CV＃1－1、1－2、#２、#４進行切替(自動→手動)，並實施現場確認。_x000a_6:28　確認到循環CV＃4→＃3的落下口處碎玻璃堵塞。在Guillotine H/O開始手動切割捨板。_x000a_6:29　將循環CV＃4切替到排外，開始進行堵塞碎玻璃清除作業。_x000a_6:56　清除完堵塞碎玻璃後，解除排外並恢復循環CV運轉。解除Guillotine H/O捨板。_x000a_6:58　再度發出循環CV #4 碎玻璃堵塞檢出警報。 _x000a_　　　　 確認現場時，才發覺到循環＃3正出現碎玻璃堵塞狀況（CV為運轉狀態）。_x000a_　　　　 循環＃3實施LOTO後，打開護蓋來清除碎玻璃。_x000a_　　　　→推測是因為循環#3發生碎玻璃堵塞，所以從#4流出來的碎玻璃也塞住，_x000a_　　　　　碎玻璃堆積到#4落下口而發出#4堵塞檢出警報。_x000a_7:34　碎玻璃清除完畢，恢復循環運轉。_x000a_"/>
    <s v="【循環CV#4發生堵塞的原因】_x000a_・循環CV#3碎玻璃慢慢堵塞，隨著本線板裂在本線H/O捨板的結果下，就是從循環#4過來的碎玻璃量增加，循環#3碎玻璃堵塞惡化，造成循環#4→#3的落下口堵塞，最終在#4塞住。_x000a__x000a_【為何循環CV#3發生堵塞？】_x000a_・8/7變更循環CV#3側裙縱向尺寸，所以側裙縱向尺寸大於適當尺寸，所以側裙塞住一部分循環CV#3。在此狀態下持續使用的結果就是發生碎玻璃堵塞。詳細請參考別紙1_x000a_變更側裙尺寸的理由是因為循環#4→#3的落下口之碎玻璃洩漏量相當多，所以變更尺寸測試使用。_x000a_詳細請參考別紙2"/>
    <s v="&lt;應急對策&gt;_x000a_・側裙尺寸適正化。_x000a__x000a_＜恒久對策＞_x000a_・作出側裙尺寸管理表，建構能夠使用適當尺寸之体制。_x000a_・為了抑制碎玻璃洩漏所以更換循環CV#3皮帶→碎玻璃洩漏抑制對策_x000a_　該處CV之前一部分側邊被刮除所以呈現碎玻璃易洩漏狀態。藉由此次進行更換，變換成碎玻璃不易洩漏的環境。"/>
    <s v="初回"/>
    <m/>
    <n v="909.9"/>
    <n v="0"/>
    <s v="情報"/>
    <s v="情報"/>
    <s v="情報"/>
    <s v="情報"/>
    <s v="情報"/>
    <s v="－"/>
    <s v="－"/>
    <m/>
    <s v="-"/>
    <s v="-"/>
    <s v="-"/>
    <s v="-"/>
    <s v="-"/>
    <s v="-"/>
    <s v="-"/>
    <s v=""/>
    <s v="CLOSE"/>
    <e v="#DIV/0!"/>
    <m/>
  </r>
  <r>
    <n v="1796"/>
    <x v="364"/>
    <x v="0"/>
    <x v="6"/>
    <s v="Y許仕明_x000a_C鄭嵎駿_x000a_E王文佑_x000a_J林振邦_x000a_K蕭建陸"/>
    <x v="3"/>
    <x v="67"/>
    <x v="2"/>
    <s v="20230811 YF包裝本線H0作動異常報告書.xlsx"/>
    <m/>
    <s v="8/11 _x000a_04:57 三交代進行HOT依賴欠點取樣共切出2NET，第1NET因為切中欠點開啟HO捨板，下一NET在操作HO關閉時，結果HO延遲約5~6秒才關閉，當時該NET已到H/O最下游測，HO關閉時撞到伸縮CV破裂，欠板流入FT。三交代開啟HO捨板，進行FT上碎玻璃掃除。_x000a_04:59 掃除結束，關閉HO開始採板。"/>
    <s v="調查結果 : _x000a_電磁閥使用約4個月(前回更換2023/3/31)_x000a_2Q油品分析結果 : 過濾試驗(0.8umg/100ml)値為8.3，無異常(額定10.0)_x000a_電磁閥分解後，內部無明顯髒污及磨損(參照右圖)_x000a_推測原因 : _x000a_異常當下疑似電磁閥閥桿有髒汙卡住造成作動不順，電磁閥後續作動後髒污被排出，因此恢復正常作動。"/>
    <s v="8/14 機械更換本線HO電磁閥(整備品)，持續觀察中~"/>
    <s v="再發"/>
    <n v="2"/>
    <n v="0"/>
    <n v="50"/>
    <s v="情報"/>
    <s v="情報"/>
    <s v="情報"/>
    <s v="情報"/>
    <s v="情報"/>
    <s v="－"/>
    <s v="－"/>
    <m/>
    <s v="-"/>
    <s v="-"/>
    <s v="-"/>
    <s v="-"/>
    <s v="-"/>
    <s v="-"/>
    <s v="-"/>
    <s v=""/>
    <s v="CLOSE"/>
    <e v="#DIV/0!"/>
    <m/>
  </r>
  <r>
    <n v="1797"/>
    <x v="365"/>
    <x v="0"/>
    <x v="5"/>
    <s v="Y許仕明_x000a_C鄭嵎駿_x000a_E王文佑_x000a_J林振邦_x000a_K蕭建陸_x000a_T陳振遠"/>
    <x v="1"/>
    <x v="98"/>
    <x v="2"/>
    <s v="20230814 ADTOFF　OFF4 X切機活動線槽斷裂異常報告（Rev.8 ).xlsx"/>
    <m/>
    <s v="18:35 板流人員發現X切機上游側移動時，有不明黑色物品噴出(圖1)，停止放板並聯絡班長到場確認。_x000a_18:40 現場班股長確認，X切機活動線槽迴轉關節有2處脫離，立即聯絡事務所主任與整備(圖2)。_x000a_18:45 整備確認X切機活動線槽迴轉關節有2處脫離外，發現線槽蓋板大量脫落(圖3)。_x000a_18:48 整備聯絡電氣主任，X切機活動線槽斷裂異常。_x000a_18:50 現場三交代聯絡事務所主任及生管人員後，將產線移至OFF#5號機生產。_x000a_19:40 電氣人員到場確認異常狀況，立即進行更換X切機活動線槽。_x000a_22:20 X切機活動線槽更換完畢。"/>
    <s v="1. X切機活動線槽斷裂。_x000a_2-1. 活動線槽內部CABLE線路纏繞擠壓到線槽蓋板。_x000a_2-2. 線槽蓋板掉落至線槽內部。_x000a_2-3. 掉落的蓋板將活動線槽關節頂出導致脫離。(圖4)"/>
    <s v="暫時對應 : _x000a_1. X切機活動線槽點檢 : _x000a_電氣人員 - 每周1回、整備人員 - 上班日每天1回_x000a__x000a_永久對應 : 電氣擔當 預計10/E改造完成_x000a_活動線槽內部空間不足，所以需要將CABLE簡化 (參考活頁1~3)_x000a_1.訊號線使用CC-LINK取代。(軟體+硬體改造)_x000a_2.動力線線徑變更。縮小CABLE讓空間加大。_x000a_    8/24電氣有先進行CABLE改造 - 參考活頁最新進度_x000a_3. 10/23 最終改造CCLINE、11/8抽除舊線路濟- 參考活頁最新進度"/>
    <s v="再發"/>
    <n v="225"/>
    <n v="11.5"/>
    <n v="1088"/>
    <s v="情報"/>
    <s v="情報"/>
    <s v="情報"/>
    <s v="情報"/>
    <s v="情報"/>
    <s v="情報"/>
    <s v="要"/>
    <s v="各擔當自主點檢確認時間_x000a_YF=2023/8/17 確認濟_x000a_CF=2023/8/15 確認濟_x000a_EF=2023/8/15 確認濟_x000a_JF=2023/8/7  確認濟_x000a_KF=2023/8/15 確認濟_x000a_TAS=2023/8/17 確認濟_x000a_OFF切=2023/8/17 確認濟"/>
    <s v="-"/>
    <s v="-"/>
    <s v="-"/>
    <s v="-"/>
    <s v="-"/>
    <s v="-"/>
    <s v="完了"/>
    <s v="CLOSE"/>
    <s v="CLOSE"/>
    <n v="1"/>
    <m/>
  </r>
  <r>
    <n v="1798"/>
    <x v="366"/>
    <x v="4"/>
    <x v="16"/>
    <s v="Y許仕明_x000a_C鄭嵎駿_x000a_E王文佑_x000a_J林振邦_x000a_K蕭建陸"/>
    <x v="3"/>
    <x v="105"/>
    <x v="1"/>
    <s v="20230815XF　目視ブース内CV角材巻き込まれヒヤリ(中日文).xlsx"/>
    <m/>
    <s v="02:28 下流Lehr板裂（縱裂），實施Guillotine捨板。由乙班1名人員對應。_x000a_03:00 板裂狀況穩定下來後切替成本線板流時，在目視檢查室發現直立碎玻璃。_x000a_          從L側將角材(2.5m*40mm*20mm)伸到Roll間想弄掉碎玻璃卻搆不到，將角材伸出時，角材被設置用於跨接玻璃用的魔鬼氈捲入。_x000a_          發生捲入時，作業者馬上抽手所以沒有受傷。角材斷成4截，有一部分被魔鬼氈纏住。＜參照1＞_x000a_          乙班人員連絡甲班人員(分區長)，再次實施Guillotine捨板，C/V停止後將角材回收並進行魔鬼氈張力調整。_x000a_          進行設備復歸本線板流。_x000a_03:18 採板開始。"/>
    <s v="■本線C/V運轉中碎玻璃清除作業被登錄到不停機作業，雖然依規定使用角材但卻未能做到被魔鬼氈捲入的KY。_x000a_■雖然從2023/8/9開始進行耳泡CAM的試驗運用，但因設置造成作業空間變小、照明過亮。"/>
    <s v="■暫定對策_x000a_有捲入風險場所的碎玻璃清除作業，要進行Guillotine捨板。_x000a_並從C/V上方來弄掉碎玻璃。或是停止設備來進行。_x000a_不知如何判斷就跟分區長・三交代主任・常日班主任連絡・商討_x000a_※參照「暫定規定」Sheet_x000a_■恆久對策_x000a_・檢討耳泡檢出器的移動和設置方法　※參照「虛驚詳細」Sheet_x000a_・將目視檢查室CV下方不必要的白板和日光燈撤除。_x000a_（跟設技機械商討中）　※參照「虛驚詳細」Sheet_x000a_・安全作業標準書和RA的檢視、修正。※參照「安全作業標準書」Sheet_x000a_・Lehr板裂時改善内容之對應　※參照「板裂時改善案」Sheet"/>
    <s v="初回"/>
    <n v="18"/>
    <n v="590"/>
    <n v="0"/>
    <s v="情報"/>
    <s v="情報"/>
    <s v="情報"/>
    <s v="情報"/>
    <s v="情報"/>
    <s v="－"/>
    <s v="－"/>
    <m/>
    <s v="-"/>
    <s v="-"/>
    <s v="-"/>
    <s v="-"/>
    <s v="-"/>
    <s v="-"/>
    <s v="-"/>
    <s v=""/>
    <s v="CLOSE"/>
    <e v="#DIV/0!"/>
    <m/>
  </r>
  <r>
    <n v="1799"/>
    <x v="367"/>
    <x v="0"/>
    <x v="4"/>
    <s v="Y許仕明_x000a_C鄭嵎駿_x000a_E王文佑_x000a_J林振邦_x000a_K蕭建陸"/>
    <x v="3"/>
    <x v="106"/>
    <x v="2"/>
    <s v="20230820 EF包裝橫切機2號BUR皮帶斷裂.xlsx"/>
    <m/>
    <s v="8/20_x000a_14:50 G/T前素板破裂，捨板15分鐘_x000a_15:05  縱裂後橫切機設備復歸，發現橫切機#2 BUR 皮帶明顯斷裂，當下警報有 (捨板3分鐘)_x000a_15:08 聯絡 事務所 副理 炳興樣_x000a_15:10 聯絡假日機械，並聯絡機械 莊主任告知此異常。_x000a_8/21_x000a_10:30 機械確認皮帶斷裂狀況,進行寫真"/>
    <s v="BUR皮帶斷裂,造成BUR原點異常 (皮帶上次更換為2022/8/25)_x000a_EF冷修期間BUR皮帶設置不當_x000a_皮帶上緊下鬆，導致運轉一段時間後，皮帶鬆脫_x000a_皮帶跑出PULLEY(滑輪)造成磨耗斷裂"/>
    <s v="預定9月份工事日進行皮帶交換_x000a_期間橫#2 Soft 修改「BUR不使用」情況下進行下刀_x000a_每半年進行橫切機BUR皮帶張力確認"/>
    <s v="初回"/>
    <n v="3"/>
    <n v="78.2"/>
    <n v="0"/>
    <s v="情報"/>
    <s v="情報"/>
    <s v="情報"/>
    <s v="情報"/>
    <s v="情報"/>
    <s v="－"/>
    <s v="－"/>
    <m/>
    <s v="-"/>
    <s v="-"/>
    <s v="-"/>
    <s v="-"/>
    <s v="-"/>
    <s v="-"/>
    <s v="-"/>
    <s v=""/>
    <s v="CLOSE"/>
    <e v="#DIV/0!"/>
    <m/>
  </r>
  <r>
    <n v="1800"/>
    <x v="368"/>
    <x v="0"/>
    <x v="4"/>
    <s v="Y許仕明_x000a_C鄭嵎駿_x000a_E王文佑_x000a_J林振邦_x000a_K蕭建陸_x000a_T陳振遠"/>
    <x v="3"/>
    <x v="107"/>
    <x v="2"/>
    <s v="20230831 EF 1BR ROBOT CV 固定齒輪座螺絲斷裂.xlsx"/>
    <m/>
    <s v="05:30  ROBOT #7  C/V SERVO 警報異常，立即進行 2Br G6專採_x000a_05:32  聯絡 事務所 副理 炳興樣_x000a_05:35  聯絡機械 莊主任此異常_x000a_06:50  機械到場進行維修確認_x000a_08:00 齒輪固定座異常排除完成，板流OK  切替1BR G8 專採"/>
    <s v="因驅動鍊條比較鬆,導致C/V停止再啟動時,鍊條會晃動卡住齒輪,進而造成齒輪座螺絲斷裂"/>
    <s v="機械更換固定座螺絲備品對應。_x000a__x000a_工事日進行各區段鍊條點檢確認"/>
    <s v="初回"/>
    <n v="5"/>
    <n v="112.98"/>
    <n v="0"/>
    <s v="情報"/>
    <s v="情報"/>
    <s v="情報"/>
    <s v="情報"/>
    <s v="情報"/>
    <s v="情報"/>
    <s v="情報"/>
    <m/>
    <s v="-"/>
    <s v="-"/>
    <s v="-"/>
    <s v="-"/>
    <s v="-"/>
    <s v="-"/>
    <s v="-"/>
    <s v=""/>
    <s v="CLOSE"/>
    <e v="#DIV/0!"/>
    <m/>
  </r>
  <r>
    <n v="1801"/>
    <x v="369"/>
    <x v="1"/>
    <x v="11"/>
    <s v="Y許仕明_x000a_C鄭嵎駿_x000a_E王文佑_x000a_J林振邦_x000a_K蕭建陸"/>
    <x v="3"/>
    <x v="108"/>
    <x v="1"/>
    <s v="20230924FF　本線下流クラッチ シフトフォーク部シフター脱落.xlsx"/>
    <s v="20230924 FF 本線下流クラッチ シフトフォーク部シフター脱落異常之點檢確認寫真【點檢確認區域：YF、CF、EF、JF、KF】.xlsx"/>
    <s v="9/24　8：00左右　_x000a_早班作業者發現本線下流離合器快要鬆脫，因此連絡擔當人員進行點檢。_x000a_點檢結果是離合器撥叉處撥桿已經脫落，當時是僅靠撥桿螺栓勉強連接住離合器。_x000a_9：10左右　進行Guillotine處理，轉用預備馬達側的撥桿進行更換。3_x000a_9：40左右恢復　本線板流開始_x000a_'※9/23　發現離合器咬合處出現間隙_x000a_在能夠確認的範圍下目視看到撥桿已經磨損，但判斷先撐到9/25工事日。_x000a_事實上撥桿磨損到快要脫落的狀態了。_x000a__x000a_※異常發生時，由於尚未進行採板，所以Loss為０。"/>
    <s v="離合器撥桿處磨損造成離合器連接不良_x000a_※推測是長期使用・給油不足造成的磨損。（沒有更換履歷）_x000a_※未確實點檢。（沒有油，有產生灰塵）"/>
    <s v="跟預備馬達側　離合器撥桿進行更換_x000a_※9/25　工事日在預備馬達側裝上撥桿備品，恢復原狀_x000a__x000a_・追加到冷修時設技點檢項目中_x000a_・追加到定期點檢項目_x000a_確認灰塵、潤滑狀態。（1回/週）"/>
    <s v="初回"/>
    <n v="0"/>
    <n v="0"/>
    <n v="0"/>
    <s v="要"/>
    <s v="要"/>
    <s v="要"/>
    <s v="要"/>
    <s v="要"/>
    <s v="－"/>
    <s v="－"/>
    <s v="YF、CF、EF、JF、KF各窯自主點檢完成_x000a_確認濟時間_x000a_YF=2024/1/17_x000a_CF=2023/12/11_x000a_EF=2023/12/12_x000a_JF=2023/12/19_x000a_KF=2023/12/7"/>
    <s v="完了"/>
    <s v="完了"/>
    <s v="完了"/>
    <s v="完了"/>
    <s v="完了"/>
    <s v="-"/>
    <s v="-"/>
    <s v="CLOSE"/>
    <s v="CLOSE"/>
    <n v="1"/>
    <m/>
  </r>
  <r>
    <n v="1802"/>
    <x v="369"/>
    <x v="5"/>
    <x v="19"/>
    <s v="Y許仕明_x000a_C鄭嵎駿_x000a_E王文佑_x000a_J林振邦_x000a_K蕭建陸_x000a_T陳振遠"/>
    <x v="1"/>
    <x v="109"/>
    <x v="1"/>
    <s v="20230924NF　12POS採板CV位置決め異常.xlsx"/>
    <m/>
    <s v="9/24　 17:58　發生『採板12P位置决L LIMIT異常』_x000a_無法消除警報，由於關閉制御電源也無法消除警報，所以連絡事務所、呼出2課主任_x000a_18:12　主任抵達現場_x000a_確認12P　L側位置決時，其位置在原點和返回側之間，沒有碎玻璃。_x000a_用手將位置決基座移動至原點位置，但無法消除警報，T/P上的手動JOG也無效_x000a_18:30　呼出設技電氣_x000a_19:13　設技電氣抵達現場_x000a_19:14　2Br G8.5採板_x000a_20:00　即使更換了位置決零件也無法消除警報_x000a_20:20　即使更換了伺服驅動器還是無法消除警報_x000a_22:00　強制解除Limit Switch的警報，為了採板所以將板齊改為不使用並進行流動確認。_x000a_9/25　 14:43　電氣點檢的關係改為2Br G8.5採板，發現11P L側位置決伺服連接器快要鬆脫，拆下11P的Sensor纜線，由於不能進行原點SET，所以將T/P上原點SET鈕刪除。_x000a_16:01　電氣改造完畢　進行1BrG11採板_x000a_9/27　 13:14　發生『採板12P位置决R servo異常』，消除警報、JOG操作、原點復歸皆無法執行_x000a_13:19　連絡事務所及整備　進行2Br G8.5採板_x000a_13:30　呼出設技電氣_x000a_13:45　設技電氣抵達現場，進行12P位置決Sensor故障確認、更換， 先前拆下的11P Sensor纜線，由於位置決動作狀態沒有問題所以重新接上。_x000a_14:36　1Br流動確認OK　進行１Br G11採板_x000a_14:55　由於電氣要進行軟体改造（ADCH長期連休對策），所以進行2Br G8.5採板_x000a_15:05　電氣改造完畢，進行１Br G11採板"/>
    <s v="■9/24　11P L側位置決Servo連接器快要鬆脫，因接觸不良引起電壓下降，造成影響。_x000a_因此，在其他POS有時會出現L側位置決Limit Sensor暫時關閉，就會出現LIMIT異常或servo異常。_x000a_■9/27　12P R側位置決Sensor故障"/>
    <s v="■關於9/24：拆下11P的Sensor纜線。_x000a_無法執行原點SET的關係，所以將T/P上原點SET鈕刪除。_x000a_※因為位置決動作沒有問題，所以在9/27實施Sensor纜線裝設。預定於次回工事日進行新品更換_x000a_■關於9/27：更換12P位置決Sensor。_x000a__x000a_恒久對策案_x000a_為了防止因吸著異常掉落下來的玻璃去撞到連接器，所以檢討護蓋的設置"/>
    <s v="初回"/>
    <m/>
    <n v="1991.6"/>
    <n v="0"/>
    <s v="情報"/>
    <s v="情報"/>
    <s v="情報"/>
    <s v="情報"/>
    <s v="情報"/>
    <s v="情報"/>
    <s v="情報"/>
    <m/>
    <s v="-"/>
    <s v="-"/>
    <s v="-"/>
    <s v="-"/>
    <s v="-"/>
    <s v="-"/>
    <s v="-"/>
    <s v=""/>
    <s v="CLOSE"/>
    <e v="#DIV/0!"/>
    <m/>
  </r>
  <r>
    <n v="1803"/>
    <x v="370"/>
    <x v="0"/>
    <x v="7"/>
    <s v="E王文佑_x000a_J林振邦_x000a_K蕭建陸_x000a_"/>
    <x v="1"/>
    <x v="110"/>
    <x v="2"/>
    <s v="20230929KF　1BR東通製GSD検査機LEDストロボ光量異常欠板.xlsx"/>
    <m/>
    <s v="9/29_x000a_08:34 早班開始 1Br. GSD欠板警報頻發，三交代確認NG畫像出現橫條紋。_x000a_點檢現場發現LED偶會不明頻閃，待玻璃通過後隨即出現欠板警報。_x000a_09:00 推進課人員抵達現場，確認LED電源接頭，LED電源風扇未發現異常。_x000a_09:30 由於LED照明未受Sensor控制，所以推測單獨是LED單元發生故障，由於沒備品可供交換測試，所以僅先預訂工事日與下游側交換確認。_x000a_10:00 三交代將產線切替至2BR，然後嘗試將GSD LED電源關閉後再開，但隔沒多久LED又再生頻閃和欠板警報。_x000a_10/2_x000a_10:30 電氣先針對電源出口電壓量測，KF GSD(1)電壓比額定21V略高。_x000a_          KF  1BR. GSD(1) = 21.3V        JF  2BR. GSD = 20.9V_x000a_                1BR. GSD(2) = 21.09V"/>
    <s v="(10/3 KF工事日依賴電氣確認)_x000a_由於更換GSD(2)電源測試後，LED頻閃現象消失，我們確定以下兩個原因可能是間接原因。_x000a_1. 經檢查發現電源輸出端的Y接頭壓接不良。_x000a_2. 電源外部被酸性氣體嚴重腐蝕。"/>
    <s v="(10/3 KF工事日依賴電氣交換)_x000a_1. 由於沒備用 LED 電源，因此與 1BR.ON/DS LED 電源交換。_x000a_2. 將電壓調至21V後，確認燈可以正常點亮。_x000a_※因交換的電源也有酸腐蝕問題，因此我們會盡快購買替換電源。_x000a_3. 因ON/DS LED電源已被換下，但有另外找到不同廠牌的替代電源並確認可以通用。_x000a__x000a_預防處置_x000a_1. 由於TDK必須透過代理商從國外採購，且交期不固定，ADT大部分使用是歐姆龍產品，因此我們也會考慮從現地採購。_x000a_2. 因現場附近有鹽酸洗淨機(酸氣)，又LED電源Box有加裝風扇排熱，將會再與電氣課同仁進行給氣來源的改造。"/>
    <s v="初回"/>
    <n v="5"/>
    <n v="121"/>
    <n v="0"/>
    <s v="－"/>
    <s v="－"/>
    <s v="情報"/>
    <s v="情報"/>
    <s v="情報"/>
    <s v="－"/>
    <s v="－"/>
    <m/>
    <s v="-"/>
    <s v="-"/>
    <s v="-"/>
    <s v="-"/>
    <s v="-"/>
    <s v="-"/>
    <s v="-"/>
    <s v=""/>
    <s v="CLOSE"/>
    <e v="#DIV/0!"/>
    <m/>
  </r>
  <r>
    <n v="1804"/>
    <x v="371"/>
    <x v="5"/>
    <x v="19"/>
    <s v="Y許仕明_x000a_C鄭嵎駿_x000a_E王文佑_x000a_J林振邦_x000a_K蕭建陸"/>
    <x v="3"/>
    <x v="111"/>
    <x v="1"/>
    <s v="20231018NF　下部鉄ロール駆動チェーン脱落.xlsx"/>
    <m/>
    <s v="當天為NF窯工事日、當天有使用AIR Nozzle於 Guillotine H/O部清掃Cullet_x000a_但因為Nozzle的のJoint部斷裂、所以就將源頭valve關閉。_x000a_在工事結束後的PT發現下部鐵Roll驅動Chain脫落。_x000a_經確認、發現是因為tensioner 源頭valve關閉、導致tension失效,造成Chain脫落。_x000a_因為生産中不易安裝、且下部鐵Roll的上昇下降沒有問題,故照常使用。"/>
    <s v="要關掉Cullet掃除用的Air時,不是關掃除用源頭閥門_x000a_誤將tensioner 源頭valve關閉了。"/>
    <s v="■撤除掃除用Air分支配管_x000a_■檢討將源頭閥門從球閥變更成globe valve"/>
    <s v="初回"/>
    <n v="0"/>
    <n v="0"/>
    <n v="0"/>
    <s v="情報"/>
    <s v="情報"/>
    <s v="情報"/>
    <s v="情報"/>
    <s v="情報"/>
    <s v="－"/>
    <s v="－"/>
    <m/>
    <s v="-"/>
    <s v="-"/>
    <s v="-"/>
    <s v="-"/>
    <s v="-"/>
    <s v="-"/>
    <s v="-"/>
    <m/>
    <s v="CLOSE"/>
    <e v="#DIV/0!"/>
    <m/>
  </r>
  <r>
    <n v="1805"/>
    <x v="372"/>
    <x v="0"/>
    <x v="4"/>
    <s v="Y許仕明_x000a_C鄭嵎駿_x000a_E王文佑_x000a_J林振邦_x000a_K蕭建陸_x000a_T陳振遠"/>
    <x v="1"/>
    <x v="112"/>
    <x v="2"/>
    <s v="20231023 EF窯 2Br 引入段Sensor(X40E)異常導致板折異常.xlsx"/>
    <m/>
    <s v="05:42  2Br發生BB段板間隔不良警報異常，縱折無動作，異常排除不能_x000a_06:02 聯絡 事務所副理 炳興樣異常狀況後,現場進行相關Sersor感度調整、Sensor清潔，異常仍再發無法排除。_x000a_06:29 聯絡電氣主任 張榮池_x000a_07:15 電氣到場進行異常確認_x000a_07:45 電氣確認為 Sensor 損壞無法感應，導致縱折Bar無法作動_x000a_07:57 更換Sensor備品後,故障排除，2BR採板開始"/>
    <s v="Sensor(X40E)損壞,導致縱折Bar無法作動_x000a__x000a_    備註：Sensor從EF建廠使用至今未曾更換，由於該款Sensor穩定，電氣並無『壽命管理』，原廠(松下產業科技)回覆Sensor使用壽命，平均為63.9萬小時(約72.9年)"/>
    <s v="初步對應 :Ssnsor備品更換對應。_x000a_後續對策 : 工事日進行各區段Sensor點檢確認"/>
    <s v="初回"/>
    <n v="135"/>
    <n v="2518"/>
    <n v="0"/>
    <s v="情報"/>
    <s v="情報"/>
    <s v="情報"/>
    <s v="情報"/>
    <s v="情報"/>
    <s v="情報"/>
    <s v="情報"/>
    <m/>
    <s v="-"/>
    <s v="-"/>
    <s v="-"/>
    <s v="-"/>
    <s v="-"/>
    <s v="-"/>
    <s v="-"/>
    <s v=""/>
    <s v="CLOSE"/>
    <e v="#DIV/0!"/>
    <m/>
  </r>
  <r>
    <n v="1806"/>
    <x v="373"/>
    <x v="0"/>
    <x v="0"/>
    <s v="Y許仕明_x000a_C鄭嵎駿_x000a_E王文佑_x000a_J林振邦_x000a_K蕭建陸_x000a_T陳振遠"/>
    <x v="1"/>
    <x v="113"/>
    <x v="2"/>
    <s v="20231024 JF 2BR BUFFER採板CV PLC當機異常異常報告.xlsx"/>
    <m/>
    <s v="【異常經緯】_x000a_ BUFFER PLC連線修改上傳SOFT時(節能改造)，異常發生 Q26UDV CPU異常碼1163 PLC RAM異常_x000a_◇異常の対応_x000a_ 14:10    2Br採板C/V OP2  非常停止異常(無警報)，故障排除不能，立即切替1BR-G8專採_x000a_ 14:15    進行手動排除時，採板C/V制御盤當機無反應，異常無法排除。_x000a_ 14:29    聯絡電氣_x000a_ 14:35    電氣 到場進行確認_x000a_ 14:55    電氣連線診斷PLC，發現異常碼1163，確認異常內容_x000a_ 15:00    進行PLC RESET數回無效，進行PLC讀出後發現異常點_x000a_ 15:10    進行PLC RESET後，在STOP狀態下重新寫入SOFT_x000a_ 15:20    PLC RUN後設備恢復正常"/>
    <s v=" PLC的CPU 異常發生， 無法作動_x000a_相關異常原因，如捷徑中，請參閱。"/>
    <s v="1.NB與PLC通訊用USB CABLE更新----工事日進行_x000a_2.Q26UDV CPU預備品購入若再發時更新-----已提出請購_x000a_3.無生產影響之改造作業，於停機時或工事日進行_x000a_4.通訊用USB,使用有抗干擾環型式CABLE(長度3M以上)_x000a_5.PLC連線時，在比較靠近設備處所進行PLC連線改造作業_x000a_6.程式Memory容量調查----工事日進行_x000a_7.連線通訊速度大於10ms時，安排於工事日進行PLC RESET"/>
    <s v="初回"/>
    <n v="70"/>
    <n v="170"/>
    <n v="0"/>
    <s v="情報"/>
    <s v="情報"/>
    <s v="情報"/>
    <s v="情報"/>
    <s v="情報"/>
    <s v="情報"/>
    <s v="情報"/>
    <m/>
    <s v="-"/>
    <s v="-"/>
    <s v="-"/>
    <s v="-"/>
    <s v="-"/>
    <s v="-"/>
    <s v="-"/>
    <s v=""/>
    <s v="CLOSE"/>
    <e v="#DIV/0!"/>
    <m/>
  </r>
  <r>
    <n v="1807"/>
    <x v="374"/>
    <x v="1"/>
    <x v="8"/>
    <s v="Y許仕明_x000a_C鄭嵎駿_x000a_E王文佑_x000a_J林振邦_x000a_K蕭建陸_x000a_T陳振遠"/>
    <x v="2"/>
    <x v="114"/>
    <x v="1"/>
    <s v="20231106HF　TOM3 WI通信異常(통신이상).xlsx"/>
    <m/>
    <s v="2023/11/6　16:20 HF TOM3、 WI ー ACE間發生通訊異常，雖然進行TOM3、WI PC再起動有恢復，但幾分鐘後再發，連絡設技Network　Team。_x000a_16:30　於制御盤室内　實施HF-COLD-D1 HUB 再起動後恢復正常。_x000a_17:20    由於擔心再發，因此進行該HUB更換作業(GS908GT -&gt; AT-GS950/8)"/>
    <s v="1、推斷是HF COLD-D1 HUB 長期使用（10年）造成故障，於HF2 (2013/06)時設置，預定下次冷修(HF-4)更新。_x000a_2、該HUB的更換周期被設定為10年，原本預定是配合冷修進行更換，但由於冷修周期延長所以沒有更換。"/>
    <s v="1、定期更換老化HUB。_x000a_2、冷修周期從5年延長為7年，因此變更更換方針。依據既有方針在冷修第2回(10年)實施的更新計畫，利用定修工事的時間點以10年為一個周期來實施更換。_x000a__x000a_預防處置_x000a_1、確認其他產線HUB的設置年數，並訂出更新計畫。"/>
    <s v="初回"/>
    <n v="32"/>
    <n v="955.5"/>
    <n v="0"/>
    <s v="情報"/>
    <s v="情報"/>
    <s v="情報"/>
    <s v="情報"/>
    <s v="情報"/>
    <s v="情報"/>
    <s v="情報"/>
    <m/>
    <s v="-"/>
    <s v="-"/>
    <s v="-"/>
    <s v="-"/>
    <s v="-"/>
    <s v="-"/>
    <s v="-"/>
    <s v=""/>
    <s v="CLOSE"/>
    <e v="#DIV/0!"/>
    <m/>
  </r>
  <r>
    <n v="1808"/>
    <x v="375"/>
    <x v="1"/>
    <x v="11"/>
    <s v="Y許仕明_x000a_C鄭嵎駿_x000a_E王文佑_x000a_J林振邦_x000a_K蕭建陸"/>
    <x v="3"/>
    <x v="115"/>
    <x v="1"/>
    <s v="20231107FF　２Br増速＃1ロールシャフト折損.xlsx"/>
    <m/>
    <s v="01:00左右3交代巡檢時，發現2Br增速Roll#1沒有一直轉動，而是當玻璃進入時才會轉動，因此連絡設技。無法辨識Roll折損。(進行呼出 製造-&gt;電氣-&gt;機械)_x000a_02:20 設備人員抵達現場並進行確認 -&gt; 發現增速Roll #1的Shaft折損_x000a_※ 雖然增速Roll#1的Shaft折損且呈現驅動停止狀態，但因為軸承的關係當玻璃進入時Roll就會按照玻璃的速度轉動_x000a_02:30 設備人員移動現場備品及部品_x000a_03:30 製造&amp;設備商討，決定當天上午實施Carbon更換時進行作業_x000a_03:40 BR刮傷檢查時無異常。_x000a_09:30~10:30_x000a_10:35 實施Roll掃除及試運轉_x000a_10:40 試運轉。 BR刮傷檢查時無異常。_x000a_※確認過Gray品在DP先行研磨評價無異常後，處理LOT"/>
    <s v="■推定原因_x000a_FF4冷修之際將該Roll拆下後並再裝上時，減速機和Roll沒有對準中心位置，因此應力集中在Roll Shaft上造成Shaft折損。_x000a_[FF4冷修的整備履歷]_x000a_ ① 2022/11/21  FF4冷修中，為了確認初期DATA，所以確認了FF3生產中的Roll Pitch_x000a_ ② 2023/01/30  FF4冷修中，更換Roll的減速機(確認過Roll和減速機的中心位置)_x000a_ ③ 2023/02/27  FF4冷修中，為了實施段差Roll的R-加工，所以拆下後再裝上_x000a_確認過減速機對準的中心位置，由於跟之前的Roll Pitch資料不符，因此進行Roll Pitch再調整。之後，未再確認過跟減速機之間的中心位置。※Pitch再調整後，沒有考量到減速機偏離中心位置。_x000a_※其他問題點_x000a_該區間增速Roll驅動側的Shaft並未實施過如圖面所示之R加工。_x000a_定修工事確認2、3，結果發現驅動側Shaft沒有實施過如圖面所示之R加工。_x000a_(設技見解:圖面上雖有實施R2加工的記錄，但現物加工程度只有R1)"/>
    <s v="■短期對策_x000a_點檢1,2Br 增速#1, 2, 3 Roll的減速機Pitch &amp; R加工_x000a_點檢結果是１Br偏芯、R加工沒有問題。_x000a_雖然２Br＃2,3Roll沒有偏芯，但由於R加工異於圖面因此預定實施更換。_x000a_■長期對策_x000a_1、實施教育。針對Roll Pitch再調整時，務必進行跟減速機之間中心位置的再確認 (11/16 完成)_x000a_2、準備實施預備O-ring Roll R5加工，並於次回定修時更換增速#2,#3 Roll (次回定修工事時)_x000a_※因應R5加工實施圖面更新。（設技）"/>
    <s v="初回"/>
    <n v="0"/>
    <n v="0"/>
    <n v="0"/>
    <s v="情報"/>
    <s v="情報"/>
    <s v="情報"/>
    <s v="情報"/>
    <s v="情報"/>
    <s v="－"/>
    <s v="－"/>
    <m/>
    <s v="-"/>
    <s v="-"/>
    <s v="-"/>
    <s v="-"/>
    <s v="-"/>
    <s v="-"/>
    <s v="-"/>
    <s v=""/>
    <s v="CLOSE"/>
    <e v="#DIV/0!"/>
    <m/>
  </r>
  <r>
    <n v="1809"/>
    <x v="376"/>
    <x v="0"/>
    <x v="5"/>
    <s v="J林振邦_x000a_K蕭建陸_x000a_T陳振遠"/>
    <x v="3"/>
    <x v="37"/>
    <x v="2"/>
    <s v="20231119ADTOFF　OFF7 KOBU 樂樂手主支架螺絲鬆脫異常.xlsx"/>
    <m/>
    <s v="22:20 三交代人員於一起休後上線生產,操作樂樂手投入約 10枚後,樂樂手走行發生異音、震動並有鐵件掉落到地面聲音，作業員立即停止作業並廣播股長到場確認。_x000a_22:28 股長到場確認後發現地面有斷裂螺絲，巡視樂樂手支架時,發現主支架與分支架連接固定螺絲四處其中有一處螺絲不見(掉落到地面)，其他兩處有鬆脫狀況。 (圖 1 ) _x000a_22:32 股長立即連絡事務所→ 事務所 呼出整備、機械_x000a_23:20 整備與機械人員現場確認，固定用的4顆螺絲已斷裂2顆，更換4顆全新高張力螺絲後於 00:00 修復完畢。_x000a_00:20 現場三交代進行設備清潔後，於 00:30 恢復生產。 "/>
    <s v="依據異常狀況推定，樂樂手主支架關節處①位置，因添加墊片關係接合處③④位置有縫隙，造成螺絲受力不平均進而導致斷裂。 (圖 2 ) _x000a_ ※墊片添加來源調查:2021年OFFNo.7 建設時,樂樂手為日本直接輸入，墊片是日本原廠就已經設置。(設技確認濟)_x000a_ ※墊片添加理由調查: 機械使用墊片進行樂樂手吸盤框架水平量測 ，結果皆小於2度，因此推測①位置添加墊片為水平調整用。"/>
    <s v="暫時對應 : 原本螺絲強度等級10.9更換為12.9 (參考詳細寫說明)。_x000a__x000a_永久對應 : _x000a_1. 添加墊片螺絲接合處，追加斜墊片填補縫隙，減少螺絲負荷。_x000a_2. 添加墊片處，焊接鐵片避免脫落並增加上下基座固定強度 。"/>
    <s v="初回"/>
    <n v="130"/>
    <n v="0"/>
    <n v="681"/>
    <s v="－"/>
    <s v="－"/>
    <s v="－"/>
    <s v="情報"/>
    <s v="情報"/>
    <s v="情報"/>
    <s v="情報"/>
    <m/>
    <s v="-"/>
    <s v="-"/>
    <s v="-"/>
    <s v="-"/>
    <s v="-"/>
    <s v="-"/>
    <s v="-"/>
    <s v=""/>
    <s v="CLOSE"/>
    <e v="#DIV/0!"/>
    <m/>
  </r>
  <r>
    <n v="1810"/>
    <x v="377"/>
    <x v="5"/>
    <x v="20"/>
    <s v="Y許仕明_x000a_C鄭嵎駿_x000a_E王文佑_x000a_J林振邦_x000a_K蕭建陸"/>
    <x v="3"/>
    <x v="116"/>
    <x v="1"/>
    <s v="20231206 PF 本線HO開閉駆動用リンクアームの脱落異常.xlsx"/>
    <m/>
    <s v="13:42　常日班主任發現本線HO室附近傳出Air洩漏聲而急忙趕到現場。_x000a_　　　  在現場確認到下述狀態。_x000a_　　　  ・R側本線HO開閉用輔助CYL之配管(鋼管）破損造成Air洩漏。※參考寫真Sheet_x000a_　　　  ・R側本線HO開閉驅動用連結手臂從連接處脫落。 ※參考寫真Sheet_x000a_       ・電氣線槽部份破損。(內部纜線無損傷）_x000a_13:45　在本線HO開閉用PB上進行「開」操作，同時將本線HO開閉用輔助CYL的Air元閥執行「閉」。_x000a_13:47　連絡派遣員，同時依賴設技機械・電氣進行對應。_x000a_13:50　在Guillotine HO開始實施手切捨板。_x000a_13:55　設技抵達現場，實施LOTO後開始進行復歸作業。_x000a_15:40　設技復歸作業完成，實施試運轉。_x000a_16:00　本線板流再開_x000a_　　　　　 ※確認伺服馬達的尖峰負荷率為60~65％沒有問題。_x000a_16:37  採板再開_x000a_補充：16:00本線板流採板開始到16:37為止的時間為製造起因Loss。_x000a_而設備異常造成的Loss數量如下。_x000a_DT・・・135分　(13:45～16:00）_x000a_Loss數量・・・400㎡　_x000a_補充1：從異常發生前的欠點密度來試算Loss數量(400㎡/h)_x000a_補充2：異常發生中、先前時間帶為板厚規格NG水準(13:45~15:10/16:10～16:37) _x000a_　　　　　 ※LossDT60分"/>
    <s v="【推測連結手臂脫落的原因】_x000a_・連接連結手臂和連桿的固定螺帽因某種原因鬆動，造成連結手臂脫落。_x000a__x000a_【推測固定螺帽鬆脫原因】_x000a_・推測是沒有鎖緊。_x000a_※從脫落的螺帽確認到Nord-Lock 墊圈的咬痕和I Mark。※參考寫真Sheet_x000a_※也確認了左側連結手臂處，螺帽沒有鬆動。_x000a__x000a_【輔助CYL之配管及電氣線槽的破損原因】_x000a_連結手臂脫落狀態下，由於之後只靠左側連結手臂反覆執行10次左右的開閉動作，因此脫落的連結手臂干涉到_x000a_Air配管及線槽導致破損。※已確認過Video"/>
    <s v="&lt;緊急對應&gt;_x000a_・修復脫落的連結手臂處_x000a_・修復Air配管_x000a_・修復部分電氣纜線_x000a__x000a_＜恆久對應＞_x000a_與設技機械檢討中_x000a__x000a_預防處置_x000a_・每次工事日就確認固定處之I Mark。"/>
    <s v="初回"/>
    <n v="135"/>
    <n v="400"/>
    <n v="0"/>
    <s v="情報"/>
    <s v="情報"/>
    <s v="情報"/>
    <s v="情報"/>
    <s v="情報"/>
    <s v="－"/>
    <s v="－"/>
    <s v="ADT各窯無相同設備"/>
    <s v="-"/>
    <s v="-"/>
    <s v="-"/>
    <s v="-"/>
    <s v="-"/>
    <s v="-"/>
    <s v="-"/>
    <s v="CLOSE"/>
    <s v="CLOSE"/>
    <e v="#DIV/0!"/>
    <m/>
  </r>
  <r>
    <n v="1811"/>
    <x v="378"/>
    <x v="0"/>
    <x v="6"/>
    <s v="Y許仕明_x000a_C鄭嵎駿_x000a_E王文佑_x000a_J林振邦_x000a_K蕭建陸"/>
    <x v="3"/>
    <x v="117"/>
    <x v="2"/>
    <s v="20231214 YF包裝2P 採板CV ROLL軸芯斷裂異常報告書(提出).xlsx"/>
    <m/>
    <s v="15:45 整備人員作業時聽到2P採板設備發出異音，進行2P切離停機確認，後續查看為2P採板CV#22 ROLL軸心斷裂(如圖片)，並聯絡設備技術人員!_x000a_15:50 機械人員進行確認，確定需進行ROLL更換，開始進行備品確認及更換準備作業!_x000a_16:25 三交代層別變更3、4P採板，同時間機械人員開始進行ROLL更換!_x000a_17:44 ROLL更換完成，整備進行相關設備擦拭及線上板流測試!_x000a_18:00 設備測試OK，恢復採板!_x000a_ ※#22 ROLL前回更換日期:2023/8/17"/>
    <s v="機械確認如下:_x000a_8/15工事日發現該ROLL軸心些微磨損，更換一本整備品ROLL(無R角處理)。_x000a_因該ROLL段差處強度不足，疾走疾停運轉狀況下，金屬疲勞，導致軸心扭斷。"/>
    <s v="ROLL更換(有R角處理)。_x000a__x000a_預防處置_x000a_1.利用工事日或可停機時，進行現場ROLL目視點檢  確認有無R角處理。_x000a_2.備品確認，無R角處理之ROLL進行淘汰報廢，不足備品進行新品製作。_x000a_3.購入R角規，人員再教育，確認ROLL時務必使用R角規確認R角5mm有無。"/>
    <s v="初回"/>
    <n v="7"/>
    <n v="174.77"/>
    <n v="0"/>
    <s v="情報"/>
    <s v="情報"/>
    <s v="情報"/>
    <s v="情報"/>
    <s v="情報"/>
    <s v="－"/>
    <s v="－"/>
    <m/>
    <s v="-"/>
    <s v="-"/>
    <s v="-"/>
    <s v="-"/>
    <s v="-"/>
    <s v="-"/>
    <s v="-"/>
    <s v=""/>
    <s v="CLOSE"/>
    <e v="#DIV/0!"/>
    <m/>
  </r>
  <r>
    <n v="1812"/>
    <x v="379"/>
    <x v="0"/>
    <x v="4"/>
    <s v="Y許仕明_x000a_C鄭嵎駿_x000a_E王文佑_x000a_J林振邦_x000a_K蕭建陸"/>
    <x v="0"/>
    <x v="62"/>
    <x v="2"/>
    <s v="20231227EF　TOM3画處#01_12CH-BOX異常報告.xlsx"/>
    <m/>
    <s v="09:14 TOM PC異常警報發生，確認HMI畫面L側捨板隨即切替成F1。_x000a_09:17 電話聯絡推進課並依指示確認HOST警報為相機停止。_x000a_09:25 推進課人員抵達現場確認為畫處PC#1異常，先進行軟體和重開機無效。_x000a_09:48 畫處PC#1光纖卡LINK-2亮紅燈，12CH-BOX燈號點滅，重開仍無效。(相機端入力電源有)_x000a_09:50 更換預備的12CH-BOX後燈後恢復正常，重新光學軟體設定後測試正常。_x000a_10:27 產線恢復F9通常採板。"/>
    <s v="1. 右下③異常燈號判斷，加上確認相機電源指示燈是亮的，所以我們判斷是12CH-Box的網路通信模組故障。_x000a_2. 該批12CH-Box在2023年中(5/11)到貨，10/28工事日安裝，由於使用時間不長，有可能是新品組裝不良。_x000a_  ※12CH-Box序號_x000a_    異常品 S/N：5220768187_x000a_    交換品 S/N：5220653582 "/>
    <s v="(異常時對應)_x000a_1.畫處PC#1檢查軟體再啟動                         NG_x000a_2.畫處PC#1及12CH關機後再開 (約5分鐘後復發)  NG_x000a_3.光纖Cable重新插拔                                 NG_x000a_4. 12CH-Box光纖轉換器更換                        NG_x000a_5. 12CH-Box預備機交換                             OK_x000a_6. 光學的相機Scanrate + Shading實施           完了_x000a_7. 檢查軟體再啟動及動作確認                       OK_x000a_8. 欠點檢出畫像 &amp; PAM Trend 確認                OK_x000a__x000a_(線下的對應)_x000a_1. 12CH-Box預備機確認                            EF尚有1台_x000a_2. 故障品預計捆包後送修                           待_x000a__x000a_預防處置_x000a_1. 不用。 (因為是新品使用後故障，原因尚待釐清)_x000a_2. 本回12CH-Box因在ADT內為首發，他據點是否有類似案例需再與生技部諮詢。"/>
    <s v="初回"/>
    <n v="73"/>
    <n v="54.43"/>
    <n v="1767.4"/>
    <s v="情報"/>
    <s v="情報"/>
    <s v="情報"/>
    <s v="情報"/>
    <s v="情報"/>
    <s v="－"/>
    <s v="－"/>
    <m/>
    <s v="-"/>
    <s v="-"/>
    <s v="-"/>
    <s v="-"/>
    <s v="-"/>
    <s v="-"/>
    <s v="-"/>
    <s v=""/>
    <s v="CLOSE"/>
    <e v="#DIV/0!"/>
    <m/>
  </r>
  <r>
    <n v="1813"/>
    <x v="380"/>
    <x v="1"/>
    <x v="8"/>
    <s v="Y許仕明_x000a_C鄭嵎駿_x000a_E王文佑_x000a_J林振邦_x000a_K蕭建陸"/>
    <x v="3"/>
    <x v="118"/>
    <x v="1"/>
    <s v="20240110HF　COLD 本線伸縮 SMAP CYL' 昇降 動作異常.xlsx"/>
    <s v="HF 本線SMAP L側動作異常之點檢確認【點檢確認區域：YF、CF、EF、JF、KF】.xlsx"/>
    <s v="05:31 玻璃在伸縮移動時，L側SMAP沒有正常下降並出現連續破裂。在本線HO進行捨板。_x000a_05:32 本線Ho捨板開始。_x000a_初期對應是調整CYL Air流量　→　沒有效果_x000a_連絡設技三交代。由於Loss增加，所以同時實施本線滾輪折的採板準備。_x000a_設技三交代抵達現場，判斷是SMAP電磁閥有問題，因此呼出設技機械，並進行電磁閥更換　→　沒有效果_x000a_06:40 機械抵達現場(收到連絡的時間 06:15)_x000a_06:46 使用L側耳折#1，手動廢棄耳部並進行積載。由於更換電磁閥後相同現象再發，因此機械再次確認原因_x000a_07:00 確認是SMAP上下CYL動作異常後，實施更換_x000a_08:00 作業完畢_x000a_※ 現象 : CYL動作時，因CYL活塞墊片磨損導致Air洩漏，使得SMAP無法上升到正常位置，並出現流動及振動的現象。"/>
    <s v="1. 長長期使用下導致活塞墊片磨損(建設以来至今沒有CYL更換履歷)_x000a__x000a__x000a__x000a__x000a__x000a_"/>
    <s v="1、以7年周期（１航海 冷修毎）實施定期更換，並將項目登錄到MTBF中管理。1/18 定修工事時更換R側CYL_x000a_※參考SMC　CYL壽命，以L/S400m/h的動作回數推估約可使用3年，但由於使用環境不同，所以依據這次的使用實績跟設技商討，決定以７年周期（１航海）實施更換。_x000a__x000a_※何謂 MTBF（平均故障間隔）_x000a_MTBF是指從生產設備正常稼働開始到下次故障為止的時間平均值依據MTBF來設定出適當的更換間隔。_x000a__x000a_預防處置：_x000a_1. 他窯也以7年周期（1航海 每次冷修）進行更換並實施MTBF管理。_x000a_　　DF預定在次回工事日(2024/2月)更換L/R側CYL。"/>
    <s v="初回"/>
    <n v="75"/>
    <n v="2213.5"/>
    <n v="0"/>
    <s v="情報"/>
    <s v="情報"/>
    <s v="情報"/>
    <s v="情報"/>
    <s v="情報"/>
    <s v="－"/>
    <s v="－"/>
    <s v="YF、CF、EF、JF、KF各窯自主點檢完成_x000a_確認濟時間_x000a_YF=2024/1/18_x000a_CF=2024/1/18_x000a_EF=2024/1/18_x000a_JF=2024/1/18_x000a_KF=2024/1/18"/>
    <s v="完了"/>
    <s v="完了"/>
    <s v="完了"/>
    <s v="完了"/>
    <s v="完了"/>
    <s v="-"/>
    <s v="-"/>
    <s v="CLOSE"/>
    <s v="CLOSE"/>
    <e v="#DIV/0!"/>
    <m/>
  </r>
  <r>
    <n v="1814"/>
    <x v="381"/>
    <x v="5"/>
    <x v="18"/>
    <s v="Y許仕明_x000a_C鄭嵎駿_x000a_E王文佑_x000a_J林振邦_x000a_K蕭建陸"/>
    <x v="2"/>
    <x v="7"/>
    <x v="1"/>
    <s v="20240122 OF ACE停止による生産停止異常.xlsx"/>
    <m/>
    <s v="09:56 　ACE MCCTR出現Error。(自動恢復)_x000a_10:26　 發生同上述異常(自動恢復)_x000a__x000a_19:55   ACE通信異常（生存計數器異常）。但持續採板。_x000a_20:02   ACE通信異常（生存計數器異常）。同上。_x000a_20:16   ACE通信異常（生存計數器異常）這個時間點本線檢查機、切機停止動作。_x000a_20:20   製造三交代確認ACE。確認原本動作中的ACE#1呈現黒屏。_x000a_20:21   製造三交代啟動ACE#2。就算再次啟動本線檢查機執行檢查，HMI切出畫面並未顯示切出情報= _x000a_                           未被切出。(製造課長連絡→製造派遣員→設技電氣派遣員)_x000a_                           電氣技術課人員抵達現場確認。發現ACE#2有顯示DATA BASE ERROR(資料庫錯誤)。_x000a_20:40   電氣技術課人員進行ACE#2再起動。ACE沒有顯示Error。持續無法切出的狀態。_x000a_21:00   製造三交代實施MCPG#2→#1切替。沒有起色。_x000a_21:30   製造三交代開始進行J/C的準備。利用HMI執行Br引入部的 Job Data送信。J/C未執行。_x000a_　　　　　　(製造課長、製造派遣員、設技電氣派遣員抵達現場)_x000a_22:00   HMI顯示出切出情報，可以執行切出因此採板再開。_x000a__x000a_22:15　 採板開始後D/S品直接通過Br-END呈現採板不可。(1Br側)_x000a_22:30　 再次執行J/C，但HMI上的Job Data無法執行送信。(Data無法移至下一個Job)_x000a_00:10 　RMS再起動。之後執行J/C，1Br側J/C完成、2BrJ/C未完成(Job Data無法送信)_x000a_　　　　　　由於1Br側J/C完成因此以專門採板開始流動，但RB呈現無法採板的狀態。_x000a_　　　　　　再次執行J/C，但兩個Br皆無法進行Job Data送信。(Data無法移至下一個Job)_x000a_　　　　　　另一方面，跟上述對應同時進行的HMI畫面切出台切刀分配畫面→無法選擇_x000a_                          分配設定的WI Rank(ABCD)。_x000a_　　　　　　※連絡ATSC亀山さん，收到必須再次從PAM送出生産指示書的連絡。_x000a_　　　　　　　 送信後就能選擇平坦度，同時也能執行Job Data送信。(包含D/S品)_x000a__x000a_02:07　2Br J/C完成。雖然1Br Job Data送信完成但Local側呈現無法J/C的狀態。_x000a_　　　　　 確認過後發現11Pos的在荷Sensor為ON狀態(有在荷)，調整在荷Sensor閥值_x000a_　　　　　 完成J/C。_x000a_02:40　恢復正常，採板開始。_x000a__x000a_　　　　　　・MCCTR Error：呈現沒有從MCPG接收到計數值的狀態_x000a_　　　　　　　　　　　 對應：PG切替或ACE切替_x000a_　　　　　　・生存計數器異常：ACE⇔PLC間的接收異常"/>
    <s v="① ACE停止的原因_x000a_　　目前調查中，但推測是HDD異常。_x000a_　　※前回更換日為2022年7月13日。_x000a__x000a_② Job Data無法送信之原因_x000a_　　通常Job Data會從ACE寫入RMS。_x000a_　　(每次J/C＆ACE再起動時) 但由於這次ACE#1發生異常_x000a_        並停止，所以ACE#1内的Job Data在不完整的狀態下，_x000a_　　被放到RMS中保存了。推測是使用這個來啟動ACE#2，_x000a_        所以Job Data無法順利被送出。_x000a_　　※此內容包含ATSC亀山さん提出的見解。"/>
    <s v="■ MCCTR Error及ACE生存計數器出現異常時，_x000a_　　就算自動恢復了也要切替ACE進行對應。_x000a__x000a_預防處置：工事日實施ACE、RMS再起動及PAM生產指示書送信作業。"/>
    <s v="再發"/>
    <n v="376"/>
    <n v="10420.799999999999"/>
    <n v="0"/>
    <s v="情報"/>
    <s v="情報"/>
    <s v="情報"/>
    <s v="情報"/>
    <s v="情報"/>
    <s v="－"/>
    <s v="－"/>
    <m/>
    <s v="-"/>
    <s v="-"/>
    <s v="-"/>
    <s v="-"/>
    <s v="-"/>
    <s v="-"/>
    <s v="-"/>
    <s v=""/>
    <s v="CLOSE"/>
    <e v="#DIV/0!"/>
    <m/>
  </r>
  <r>
    <n v="1815"/>
    <x v="382"/>
    <x v="4"/>
    <x v="16"/>
    <s v="Y許仕明_x000a_C鄭嵎駿_x000a_E王文佑_x000a_J林振邦_x000a_K蕭建陸"/>
    <x v="6"/>
    <x v="119"/>
    <x v="1"/>
    <s v="20240127XF　1Br紙巻機サイクル運転停止異常.xlsx"/>
    <s v="XF 1Br紙巻機サイクル運転停止異常之現狀確認【點檢確認區域：YF、CF、EF、JF、KF】.xlsx"/>
    <s v="05:10_x000a_VTQ(外包)連絡1Br紙捲機的Cycle運轉突然停止。（沒有警報）_x000a_製品通過紙捲機途中，Cycle運轉突然OFF。連絡並依賴電氣三交代調查。_x000a_流動1set實施再現性Test，沒有問題。_x000a_由於想要使其再現以確認原因，所以在1Br連續流動卻突然再次出現Cycle OFF。_x000a_Main roll沒有轉動，段差roll上升到相當高的位置。_x000a_05:21_x000a_將1BrG8.5&amp;2BrG6 Touch切採板切替成2BrG6專門採板。_x000a_由於電氣三交代認為是Main roll的伺服驅動器有問題，所以更換成伺服驅動器備品。_x000a_雖然可以手動操作，但1Cycle運轉下Main roll沒有轉動。_x000a_電氣三交代判斷自己無法對應，因此呼出電氣常日班來進行對應。_x000a_將伺服驅動器恢復成原本異常時狀態並確認能否再現。_x000a_可以手動操作，1Cycle運轉也正常動作。_x000a_08:25 電氣常日班抵達現場前，切替為1BrG8.5&amp;2BrG6 Touch切採板確認是否再發。_x000a_08:33 由於Cycle運轉突然OFF（再現），所以切替為2BrG6專門採板。_x000a_10:25_x000a_電氣常日班調查結果是2F 平台處離合器的近接Sensor有問題，因此實施檢證。_x000a_當一施加振動Sensor就OFF，紙捲機的Cycle也OFF。_x000a_電氣常日班調節Sensor距離使其不會輕易OFF。_x000a_10:43 1BrG8.5&amp;2BrG6 Touch切採板開始。"/>
    <s v="■機械_x000a_離合器開啟時有晃動，應該是在振動時，離合器啟動確認Sensor出現觸點振動。_x000a_■電氣_x000a_離合器關閉之際，紙捲殘徑測定用雷射沒有射出，雖然已設定會發出紙捲少量警報（來到閥值以下60秒就發報），但這次因為觸點振動所以沒有出現警報。"/>
    <s v="■機械_x000a_預定確認鎖銷的狀態並進行調整，看能否降低離合器啟動時的晃動。→1/31調查下放棄調整間隙。_x000a_■電氣_x000a_．預定追加當自動運轉中選擇側紙捲離合器啟動確認Sensor關閉時，就會發出警報。(1Br、2Br)_x000a_．檢討是否更換成檢出距離更長的離合器啟動確認Sensor本体。(現在為5mm，檢討是否更換成14mm)"/>
    <s v="初回"/>
    <n v="11"/>
    <n v="525"/>
    <n v="0"/>
    <s v="要"/>
    <s v="要"/>
    <s v="要"/>
    <s v="要"/>
    <s v="要"/>
    <s v="－"/>
    <s v="－"/>
    <s v="SOFT修正"/>
    <s v="未"/>
    <s v="完了"/>
    <s v="未"/>
    <s v="完了"/>
    <s v="完了"/>
    <s v="-"/>
    <s v="-"/>
    <s v="CLOSE"/>
    <s v=""/>
    <n v="0.6"/>
    <m/>
  </r>
  <r>
    <n v="1816"/>
    <x v="383"/>
    <x v="5"/>
    <x v="20"/>
    <s v="Y許仕明_x000a_C鄭嵎駿_x000a_E王文佑_x000a_J林振邦_x000a_K蕭建陸_x000a_T陳振遠"/>
    <x v="3"/>
    <x v="120"/>
    <x v="1"/>
    <s v="20240224 PF ON切り機切り台清掃用ブラシの脱落rev1.xlsx"/>
    <m/>
    <s v="9:27　在2Br GSD发生面内高亮度的异常警报。_x000a_　　      三交代技师确认了GSD报错的log画像(画像①)判断是异常情况、遂跟事务所人员联络。_x000a_10:10 事务所人员确认了GSD报错的log画像中的物品判断是ON切机清扫切台用的毛刷。_x000a_　　　　　确认#1ON切机时发现了4枚清扫用的毛刷中的1枚不见了。_x000a_　　　　　※指示整备去确认循环CV的磁石。_x000a_　　　　　 →磁石吸住了毛刷、无法再使用。(画像②）_x000a_10:15 停止G8.5DS品的切出、联系设计机械确认有无备品。_x000a_　　　　　→因没有备品、联络NF Cold担当者依赖借用ON切机的毛刷。(NF冷修中）_x000a_11:00　由NF ON切机借回毛刷后设计机械开始复归作业。_x000a_11:20  复归作业完了、实施试运转。(水平确认以及清扫切台）_x000a_Loss数量・・・5.65㎡(GSD处检出的G8.5基板×1枚）_x000a_补充：毛刷复归作业（10:35~12:15）是在HOT CSB交换作业中实施。_x000a__x000a_品质Gray范围…追溯检查中_x000a_补充：毛刷在脱落悬挂的状态下稼动设备进行生产时、基板T面有与毛刷接触悬念。"/>
    <s v="【清扫用毛刷脱落的推测原因】_x000a_・固定螺丝及螺母并未出现松弛。_x000a_・固定毛刷的螺丝头露出很少。_x000a_现场确认后的结果及综上所述判断为建设时的组装不良。(画像③)_x000a_※ADCH设计机械的见解"/>
    <s v="&lt;对应&gt;_x000a_・用从NF借用的毛刷进行复归。_x000a_・为了加强毛刷的固定、调整螺丝头的露出距离。_x000a_・拧紧螺帽。_x000a_　※对此次脱落位置以外的另外三处也实施调整。_x000a_＜永久对策＞_x000a_如上所述，推测是设备组装时的确认不良、因此实施每次工事日对固定部位状况进行确认。"/>
    <s v="初回"/>
    <n v="1"/>
    <n v="5.65"/>
    <n v="0"/>
    <s v="情報"/>
    <s v="情報"/>
    <s v="情報"/>
    <s v="情報"/>
    <s v="情報"/>
    <s v="情報"/>
    <s v="情報"/>
    <s v="ADT各窯無相同設備"/>
    <s v="-"/>
    <s v="-"/>
    <s v="-"/>
    <s v="-"/>
    <s v="-"/>
    <s v="-"/>
    <s v="-"/>
    <s v="CLOSE"/>
    <s v="CLOSE"/>
    <e v="#DIV/0!"/>
    <m/>
  </r>
  <r>
    <n v="1817"/>
    <x v="384"/>
    <x v="5"/>
    <x v="17"/>
    <s v="Y許仕明_x000a_C鄭嵎駿_x000a_E王文佑_x000a_J林振邦_x000a_K蕭建陸"/>
    <x v="6"/>
    <x v="121"/>
    <x v="1"/>
    <s v="20240209 MF 循環CONV'異常件 r2.xlsx"/>
    <m/>
    <s v="2024/2/9_x000a_23:50 設置在本線HO的【循環CV停止表示燈】顯示異常。確認後發現循環CV全數停止_x000a_      (由於沒有發出異常警報和廣播，所以不清楚停掉的時間點)_x000a_23:54 啟動Guillotine開始廢棄。(循環＃6逆轉將碎玻璃排外)_x000a_2024/2/10_x000a_00:15 由於確認過循環CV沒有異常，因此將警報Reset再次啟動循環CV_x000a_(循環CV再啟動後，確認了循環CV#3・OK碎玻璃的動作和殘留碎玻璃→沒有問題)_x000a_※只確認循環#3，沒有確認其他CV的殘留碎玻璃就啟動CV_x000a_循環CV再啟動後，解除Guillotine。生產開始_x000a_00:31 循環滾輪式粉碎機發出異常警報。全循環CV停止_x000a_00:35 啟動Guillotine開始廢棄。(循環＃6逆轉將碎玻璃排外)_x000a_循環3CV和滾輪式粉碎機內堆積碎玻璃，無法執行再啟動。_x000a_循環3CV實施碎玻璃掃除(MF COLD 中班加班、MF HOT夜班支援)_x000a_02:50 循環１～３CV内的碎玻璃掃除完畢後，由於滾輪式粉碎機不動，所以將循環CV#3正轉排外並開始生產。_x000a_※ Guillotine稼動時間→①：2/9 23:50～2/10 00:15 (25分鐘)②：2/10 00:35～02:50 (135分鐘)_x000a_03:30~05:00 實施循環CV和滾輪式粉碎機周邊碎玻璃掃除_x000a_09:30~15:00 機械人員入場確認滾輪式粉碎機。由於沒有辦法作動所以進行更換"/>
    <s v="1、循環C/V稼動中停止_x000a_      推測是自動運轉模式中，停止鈕出問題。(調查中)_x000a_     ※如果在循環C/V啟動中按下停止鈕，就不會發出異常警報。_x000a_     僅顯示【循環C/V停止表示燈】_x000a_2、很長一段時間沒有注意到循環C/V已停止_x000a_      循環C/V停止時，只有設置在本線H/O的【循環C/V停止表示燈】亮燈。_x000a_     由於沒有發出異常警報，所以作業者未能及時意識到循環C/V異常。_x000a_3、滾輪式粉碎機過負荷停止_x000a_      i.拆解滾輪式粉碎機確認後，發現滾輪式粉碎機裡面堆滿相當多碎玻璃。滾輪之間變寬無法轉動。_x000a_       參照【寫真】Sheet_x000a_    ⅱ.第1回異常所殘留的碎玻璃一口氣投入到粉碎機，超出粉碎機處理能力，造成過負荷而停止。"/>
    <s v="【暫定對策】_x000a_1、循環C/V停止→原因不明，電氣調查中_x000a_    1.循環No7的停止鈕異常(推定)→更換按鈕(2/13)_x000a_       ※3月工事日預定點檢循環C/V停止鈕_x000a_    2.追加循環C/V停止警報(2/13)ｰT/P警報顯示和語音警報_x000a_2、滾輪式粉碎機過負荷停止_x000a_     1. 將有異常的滾輪式粉碎機進行備品更換(防止再發)-2/10_x000a_     2. 針對3交代實施循環C/V異常復歸後確認項目和點檢方法之再教育ｰ2/10_x000a_【永久對策】_x000a_1、循環C/V稼動中，若是因停止鈕造成停止的話會將其改成發出警報"/>
    <s v="初回"/>
    <n v="156"/>
    <n v="4759"/>
    <n v="0"/>
    <s v="情報"/>
    <s v="情報"/>
    <s v="情報"/>
    <s v="情報"/>
    <s v="情報"/>
    <s v="－"/>
    <s v="－"/>
    <m/>
    <s v="-"/>
    <s v="-"/>
    <s v="-"/>
    <s v="-"/>
    <s v="-"/>
    <s v="-"/>
    <s v="-"/>
    <s v=""/>
    <s v="CLOSE"/>
    <e v="#DIV/0!"/>
    <m/>
  </r>
  <r>
    <n v="1818"/>
    <x v="385"/>
    <x v="1"/>
    <x v="8"/>
    <s v="C鄭嵎駿_x000a_E王文佑_x000a_J林振邦_x000a_K蕭建陸_x000a_T陳振遠"/>
    <x v="3"/>
    <x v="122"/>
    <x v="1"/>
    <s v="20240305HF　反転機1B 動作異常.xlsx"/>
    <m/>
    <s v="03/03_x000a_21:50~ 反轉機1B 動作停止 (LOSS :15分)_x000a_21:50 反轉機1B 吸取置中玻璃往CV側移動中停止(T軸警報)_x000a_22:10 設技使用操作盤進行原點復歸後，恢復正常（異常時T軸扭力 : Max 210）_x000a_※ 異常時警報_x000a_① Collection Detection + Over Current (T軸)同時發生 : R/B衝擊檢測&amp;Servo Amp異常時發生_x000a_② Servo Tracking Error (4328) (T軸) : 減速器orServo Amp異常時發生_x000a_03/04_x000a_09:00 板厚J/C中，判斷因長期使用導致Servo AMP故障而進行更換_x000a_  ※運轉中沒有異音、振動（運轉中扭力值：60~80）_x000a_03/05_x000a_01:56~  反轉機1B 異常再發 (Loss : 24分)_x000a_01:56 反轉機1B 再次停止，因此呼出電氣三交代 (T軸警報)_x000a_02:00 雖然使用R/B操作盒進行原點復歸，但沒有作動所以切替到1Br生產　（扭力確認　 T軸扭力：210）_x000a_03:20 設技D/T入場，進行R/B確認_x000a_04:30  拆除R/B T軸馬達確認滑輪有無鬆脫_x000a_06:40  滑輪拆除中確認到軸承破損和滑輪内側磨損，因此決定更換R, B, T軸U-Arm組件_x000a_08:30  從LF的R/B拆下U-Arm來進行更換_x000a_10:40  更換後，實施Teaching_x000a_11:52  整備完畢後，2Br開始生產"/>
    <s v="長期使用(15年)導致R/B U-Arm Shaft側軸承破損_x000a__x000a__x000a__x000a__x000a_※R/B廢油分析未發現異常。"/>
    <s v="更換反轉機 1B的R, B, T軸 U-Arm（3/5）_x000a__x000a_預防處置：_x000a_１、依序更換反轉機的U-Arm　　　　　　　　　　　　　　　　　　　　　　　24年2Q中實施_x000a_1A/2B : 4月、2A : 5月工事日預定進行整備_x000a_※由於反轉機異常時會導致Loss產生，因此依序進行更換。_x000a_※由於R/B本体已停產，所以從LF取得7個閒置品 _x000a_能否取得新品U-Arm目前跟業者確認中_x000a_２、檢討MTBF周期並新增為新規管理項目　　　　　　　　　　　　　　　3/8～運用_x000a_(Moving時間5年内更新U-Arm)_x000a_※根據此回異常實績設定為５年内_x000a_※何謂MTBF（平均故障間隔）_x000a_MTBF是指從生產設備正常稼働開始到下次故障為止的時間平均值，依據MTBF來設定出適當的更換間隔。_x000a__x000a_預防處置：_x000a_※AFK設備方針_x000a_1、各窯採板/反轉機在Moving Time5年内進行更換。（予防保全）_x000a_2、由於關係到生產Loss，所以針對反轉機、Main採板機依別紙：AFK R/B保全方針項目實施對應。_x000a_3、Main採板R/B以外則為事後保全（變更到予備Pos進行對應）。"/>
    <s v="初回"/>
    <n v="39"/>
    <n v="0"/>
    <n v="1232"/>
    <s v="－"/>
    <s v="情報"/>
    <s v="情報"/>
    <s v="情報"/>
    <s v="情報"/>
    <s v="情報"/>
    <s v="－"/>
    <m/>
    <s v="-"/>
    <s v="-"/>
    <s v="-"/>
    <s v="-"/>
    <s v="-"/>
    <s v="-"/>
    <s v="-"/>
    <s v=""/>
    <s v="CLOSE"/>
    <e v="#DIV/0!"/>
    <m/>
  </r>
  <r>
    <n v="1819"/>
    <x v="386"/>
    <x v="0"/>
    <x v="5"/>
    <s v="T陳振遠"/>
    <x v="1"/>
    <x v="123"/>
    <x v="2"/>
    <s v="20240320ADTOFF OFFNo.7 Y切機走行皮帶斷裂故障異常報告（Rev.8 ).xlsx"/>
    <m/>
    <s v="22:35 現場人員進行Y4切刀更換後，需進行切刀原點校正，將Y切機手動模式移動至切台中央位置，立即聽到有異音，切刀原點校正結束後，無法進行Y切機走行復歸，也無警報。_x000a_22:40 股長確認Y切機設備，發現Y切機走行驅動馬達皮帶斷裂，立即聯絡主任。(圖1)_x000a_23:28 整備主任請機械主任呼出機械人員入場對應異常。_x000a_23:50 整備主任到場，00:11機械人員入場。_x000a_01:11 機械人員更換Y切機走行驅動馬達皮帶完畢,整備進行Y切機走行原點復歸。_x000a_01:35 切割1枚G5 Kobu確認Y切機，入刀出刀位置正常，交付現場生產。"/>
    <s v="1、Y切機走行驅動皮帶斷裂(2023.04.25更換，使用10個月)_x000a_2、設備技術調查結果 :_x000a_　　機械調查 : 檢視皮帶外觀無其他異常裂痕與粉末。_x000a_        電氣調查 : 進行切刀原點校正動作soft確認_x000a_①設備未停止就直接切替手動停止模式。_x000a_②PP模式(A點到B點)，中途停止輸入走行指令。_x000a_以上動作OFF#7設定皆為急停止，OFF#4則是通常減速停止。_x000a_目前推測發生原因為Y切機走行soft的停止模式為急停止，導致皮帶的負荷增加造成斷裂。"/>
    <s v="1、更換Y切機走行驅動馬達皮帶。(3/21更換濟)_x000a_2、禁止設備未停止就直接切替手動停止模式。_x000a_    切機移動操作從PP移動暫時改為JOG移動。"/>
    <s v="初回"/>
    <n v="180"/>
    <n v="3.89"/>
    <n v="386"/>
    <s v="情報"/>
    <s v="情報"/>
    <s v="情報"/>
    <s v="情報"/>
    <s v="情報"/>
    <s v="情報"/>
    <s v="要"/>
    <s v="永久對策：_x000a_OFF#7外部停止訊號由急停止→通常減速停止(同OFF#4)_x000a_預計5/E 前soft 測試修改_x000a_OFF7 外部停止訊號為急停止0.2秒_x000a_要修改同OFF4通常減速停止1.0秒，_x000a_目前修改依賴書提出中，待電氣回復。(4/25)                                                                 5/23   移載伺服加減速SOFT修改測試完成     (急停止 修正 通常減速停止)                                                                                                                                                                                                                                  "/>
    <s v="-"/>
    <s v="-"/>
    <s v="-"/>
    <s v="-"/>
    <s v="-"/>
    <s v="-"/>
    <s v="完了"/>
    <s v="CLOSE"/>
    <s v="CLOSE"/>
    <n v="1"/>
    <s v="5/23   移載伺服加減速SOFT修改測試完成                                  (急停止 修正 通常減速停止)   "/>
  </r>
  <r>
    <n v="1820"/>
    <x v="387"/>
    <x v="0"/>
    <x v="4"/>
    <s v="Y許仕明_x000a_C鄭嵎駿_x000a_E王文佑_x000a_J林振邦_x000a_K蕭建陸_x000a_T陳振遠"/>
    <x v="3"/>
    <x v="124"/>
    <x v="2"/>
    <s v="20240322 EF窯 1Br 板揃＃2 東側(左側) 氣壓缸漏氣異常.xlsx"/>
    <m/>
    <s v="15:40 ~ 16:08 BCP板齊作動異常 警報多回。異常期間,人員有聽到左側板齊作動時,有AIR洩漏的聲音。_x000a_16:10 暫時將Air風量(4MPa上升至4.5MPa)調整 + BCP板齊押時間(1s-&gt;1.2s)調整對應後無再發。_x000a_16:50  為避免週末期間影響生產，討論後決定進行預防性更換。_x000a_17:10  機械 到場進行氣壓缸新品更換，期間1Br 停機作業,2Br持續採板。_x000a_17:50  新品更換完成，1Br採板開始。"/>
    <s v="板揃＃2於EF3導入至今，氣壓缸沒有更換過(約8~9年)"/>
    <s v="更換氣壓缸新品對應_x000a__x000a_機械 見解：_x000a_一般氣壓缸漏氣後，仍可持續運作一段時間_x000a_如同3/22 16:10將風量上升4.5MPa後無再發_x000a_因此氣壓缸若有漏氣聲時，可停機時再更換即可_x000a_(備註：氣壓缸從外觀點檢無法判斷是否漏氣)"/>
    <s v="初回"/>
    <n v="40"/>
    <n v="618"/>
    <n v="0"/>
    <s v="情報"/>
    <s v="情報"/>
    <s v="情報"/>
    <s v="情報"/>
    <s v="情報"/>
    <s v="情報"/>
    <s v="情報"/>
    <m/>
    <s v="-"/>
    <s v="-"/>
    <s v="-"/>
    <s v="-"/>
    <s v="-"/>
    <s v="-"/>
    <s v="-"/>
    <s v=""/>
    <s v="CLOSE"/>
    <e v="#DIV/0!"/>
    <m/>
  </r>
  <r>
    <n v="1821"/>
    <x v="388"/>
    <x v="0"/>
    <x v="0"/>
    <s v="C鄭嵎駿_x000a_E王文佑_x000a_J林振邦_x000a_K蕭建陸"/>
    <x v="1"/>
    <x v="125"/>
    <x v="2"/>
    <s v="20240325 JF-2BR 6P ROBOT 吸著延遲導致異常報告書(中日).xlsx"/>
    <s v="JF 2BR 6P ROBOT 吸著延遲導致異常之現狀確認【點檢確認區域：CF、EF、JF、KF、TAS】.xlsx"/>
    <s v="20:47  2BR#3紙捲出口發生堆疊造成洗淨機重故障停止，立即切替G8專採手動排除洗淨線玻璃後恢復生產_x000a_21:27  洗淨線重故障警報再發，玻璃異常停留BUFFER出口造成，切替1BR-G8專採_x000a_              試板流OK回復G11/G8 T切採板_x000a_22:26  洗淨線重故障警報再發，玻璃異常停留BUFFER出口造成，切替1BR-G8專採。_x000a_              手動排除洗淨線玻璃後，22:50試板流OK恢復G11/G8 T切採板，刮傷檢查OK_x000a_23:28  預防6P吸著延遲導致異常再發，提早切替G11/G8 3:1 採板_x000a_              期間異常排除捨板G11*45 KOBU*31"/>
    <s v="1、因6P吸著延遲導致異常，吸著時間由原本20.9變慢到23.9秒。_x000a_2、針對6P  4號壓力表進行更換，更換時發現內有積水。並點檢1、2、3，發現2號也有積水現象，電氣也進行電子壓力表更換。_x000a_3、追查發現AIR 來源是CA， 2023/5月CA乾燥機異常發生(已修復)，推測異常時的水氣殘留在管內造成異常。"/>
    <s v="1、每月定期進行現場AIR入口洩水器排水。(無水氣)_x000a_2、每日確認吸著完成時間秒數。(有無超過23秒)。_x000a_3、請電氣追加警報，待警報發生預先更換電子壓力表。_x000a_4、評估將CA管路改回DA管路。(只有G11新設設備皆CA管路)"/>
    <s v="初回"/>
    <n v="161"/>
    <n v="560.47"/>
    <n v="0"/>
    <s v="－"/>
    <s v="要"/>
    <s v="要"/>
    <s v="要"/>
    <s v="要"/>
    <s v="要"/>
    <s v="－"/>
    <s v="ADT各窯自主點檢"/>
    <s v="-"/>
    <s v="完了"/>
    <s v="完了"/>
    <s v="完了"/>
    <s v="完了"/>
    <s v="完了"/>
    <s v="-"/>
    <s v="CLOSE"/>
    <s v="CLOSE"/>
    <n v="1"/>
    <m/>
  </r>
  <r>
    <n v="1822"/>
    <x v="389"/>
    <x v="0"/>
    <x v="6"/>
    <s v="Y許仕明_x000a_C鄭嵎駿_x000a_E王文佑_x000a_J林振邦_x000a_K蕭建陸"/>
    <x v="3"/>
    <x v="126"/>
    <x v="2"/>
    <s v="20240403 YF Guillotine Hammer Roll驅動皮帶脫落異常報告（Rev.8 ).xlsx"/>
    <s v="20240403 YF Guillotine Hammer Roll驅動皮帶脫落之皮帶尺寸規格、皮帶更換頻度、張力器壓力表頭確認.xlsx"/>
    <s v="07:58 發生4級地震，Guillotine運轉捨板_x000a_09:00 因應玻璃厚度調整上下鐵ROLL間距_x000a_09:10 玻璃開始卡在鐵ROLL處_x000a_09:15 Hammer Roll停止(確認馬達仍運轉中，連絡機械點檢皮帶，發現皮帶脫落進行復歸)_x000a_09:30 皮帶復歸後運轉無異常，Guillotine使用開始"/>
    <s v="1、推測皮帶張力不足導致鬆脫。_x000a_1/17因皮帶龜裂進行更換，由於皮帶只使用63天(2023/11/15更換)，_x000a_懷疑張力過大導致壽命縮短，調降皮帶張力器壓力(0.25Mpa→0.2Mpa)_x000a_當下確認皮帶張力沒問題，當日工事日運轉使用無異常。_x000a_可能是皮帶使用一段時間後變鬆，在壓力調降的情況下張力不足，_x000a_加上玻璃變厚造成Hammer Roll運轉負荷變大導致皮帶鬆脫。"/>
    <s v="1、皮帶張力器的壓力回復到0.25Mpa進行使用_x000a_皮帶更換後於下回工事日運轉前實施點檢確認張力状況。"/>
    <s v="初回"/>
    <n v="15"/>
    <n v="0"/>
    <n v="0"/>
    <s v="要"/>
    <s v="要"/>
    <s v="要"/>
    <s v="要"/>
    <s v="要"/>
    <s v="－"/>
    <s v="－"/>
    <s v="ADT各窯自主點檢"/>
    <s v="完了"/>
    <s v="完了"/>
    <s v="完了"/>
    <s v="完了"/>
    <s v="完了"/>
    <s v="-"/>
    <s v="-"/>
    <s v="CLOSE"/>
    <s v="CLOSE"/>
    <n v="1"/>
    <m/>
  </r>
  <r>
    <n v="1823"/>
    <x v="390"/>
    <x v="0"/>
    <x v="3"/>
    <s v="Y許仕明_x000a_C鄭嵎駿_x000a_E王文佑_x000a_J林振邦_x000a_K蕭建陸"/>
    <x v="0"/>
    <x v="1"/>
    <x v="2"/>
    <s v="20240412CF　WI検査機カメラ電源故障異常報告書.xlsx"/>
    <m/>
    <s v="10:40 WI光量異常警報，連絡事務所、推進課，WI切替為僅表示。_x000a_10:50 人員抵達現場確認WI相機#1~#8波形為0。_x000a_10:55 將WI照明台車拖出進行各部點檢時發現 SP01的相機電源Box上面有一電源指示燈熄滅。_x000a_11:00 進行相機電源更換並送電測試，電源指示燈正常，將照明台車推回定位。_x000a_11:35 確認各相機、LED檢出波形正常，產線恢復正常生產。 "/>
    <s v="1、CF WI自2013年立上使用至今約11年_x000a_2、從下圖來看，保護蓋上方有燻黑痕跡，但目視檢查各部位基板未發現有燒損情況，可能是高溫產生。 (有濃厚的燒焦味)_x000a_3、利用備品的電源模組交換，+15V電源模組更換後可正常送電。"/>
    <s v="1、更換WI相機電源供應器 → 異常排除_x000a_2、確認相機波形             → 正常表示_x000a_3、確認相機電源備品        → 共 4台_x000a_     ※YF 新品 ＊1台、ZF遊休品 ＊3台_x000a__x000a_預防處置：_x000a_1、電源內部的電源模組型號如下，目前台灣有代理商可購買。(廠牌: Cosel)_x000a_2、由於電源模組壽命初估約10年，以ADT現行皆已超限使用，我們將先諮詢生技部這方面建議之後再考慮是否全部更換。"/>
    <s v="初回"/>
    <n v="2.5"/>
    <n v="22.9"/>
    <n v="1517.4"/>
    <s v="情報"/>
    <s v="情報"/>
    <s v="情報"/>
    <s v="情報"/>
    <s v="情報"/>
    <s v="－"/>
    <s v="－"/>
    <m/>
    <s v="-"/>
    <s v="-"/>
    <s v="-"/>
    <s v="-"/>
    <s v="-"/>
    <s v="-"/>
    <s v="-"/>
    <s v=""/>
    <s v="CLOSE"/>
    <e v="#DIV/0!"/>
    <m/>
  </r>
  <r>
    <n v="1824"/>
    <x v="391"/>
    <x v="5"/>
    <x v="20"/>
    <s v="C鄭嵎駿_x000a_E王文佑_x000a_J林振邦_x000a_K蕭建陸_x000a_T陳振遠"/>
    <x v="1"/>
    <x v="127"/>
    <x v="1"/>
    <s v="20240418 PF 1Br 13Pos CC-LINK異常rev1.xlsx"/>
    <m/>
    <s v="10:59 13Pos發生CC-LINK異常。_x000a_　　　　　補充：Robot將G11玻璃基板積載到PL時出現異常停止。_x000a_11:02 三交代確認異常内容後，判斷復歸耗時，因此改成RE側切出G8.5DS品。_x000a_　　      補充：由於12Pos進行Robot更換工事無法使用，所以進行G8.5 DS品的切出作業。_x000a_11:10 依賴設技電氣支援。_x000a_11:19 11Pos開始進行全數採板測試_x000a_　        補充：完板TACT≒37.8sec (L/S324m/h)　_x000a_　　　　　11Pos採板Robot最快TACT為17.1sec(速度100%＋放置速度『高速』）_x000a_11:40 設技電氣到場。(由於OF工事日，所以從第一工場移動過來）_x000a_11:45 11Pos全部位採板開始。_x000a_　        補充：仕上時由於Robot TACT太慢，因此在Br-HO廢棄1枚完板並執行強制PL完了。_x000a_13:10 設技電氣作業完畢，復歸。_x000a_13:18 實施採板測試。(結果OK)_x000a_13:26 11Pos、13Pos實施部位層別採板。_x000a_【Loss集計】_x000a_①G11廢棄Loss數量：131㎡　_x000a_②DS品採板造成的注文Loss數量：286㎡(G8.5 ×64枚切出）_x000a_※G11採板機會損失時間：43分鐘_x000a_Loss數量合計(①＋②)　417㎡"/>
    <s v="【推測原因】_x000a_・CC-LINK異常發生原因_x000a_　Robot中繼BOX内端子壓接處斷線造成CC-LINK異常。_x000a_　※請參照分頁『斷線狀況畫像』。_x000a__x000a_・推測端子部斷線原因_x000a_　自動線槽中纜線確實以束帶固定，由於從這邊到中繼BOX之間的纜線也有間隙，因此推測不是Robot旋回動作拉扯到纜線造成，而是建設時配線施工不良導致斷線。"/>
    <s v="【對應】_x000a_修復斷線處_x000a__x000a_【再發防止對策】_x000a_在下次工事日後點檢各Pos該位置狀況及Robot Hand中繼BOX。"/>
    <s v="初回"/>
    <n v="3"/>
    <n v="131"/>
    <n v="417"/>
    <s v="－"/>
    <s v="情報"/>
    <s v="情報"/>
    <s v="情報"/>
    <s v="情報"/>
    <s v="情報"/>
    <s v="－"/>
    <s v="由於懷疑是初期施工不良的關係，因此不需要橫展開。"/>
    <s v="-"/>
    <s v="-"/>
    <s v="-"/>
    <s v="-"/>
    <s v="-"/>
    <s v="-"/>
    <s v="-"/>
    <s v="CLOSE"/>
    <s v="CLOSE"/>
    <e v="#DIV/0!"/>
    <m/>
  </r>
  <r>
    <n v="1825"/>
    <x v="392"/>
    <x v="5"/>
    <x v="20"/>
    <s v="Y許仕明_x000a_C鄭嵎駿_x000a_E王文佑_x000a_J林振邦_x000a_K蕭建陸_x000a_T陳振遠"/>
    <x v="3"/>
    <x v="128"/>
    <x v="1"/>
    <s v="20240513 PF 1BR BBPG カップリング破損異常rev0.xlsx"/>
    <m/>
    <s v="07:48 现场音声警报1BR BB-LINE 异常，警报履历BB PG速度异常_x000a_  补充说明：当BB设定速度与实际BB速度之间存在误差达到&quot;10m/h&quot;时，将触发警报功能。　　　_x000a_07:49 三交代现场确认引入板齐 &amp; 1BR 纵折未作动_x000a_07:50 切替2BR G8.5 专採，1BR 停止採板_x000a_08:15 事务所现场确认发现BB 速度 0m/h，Traking 在板厚计处Sensor(BA63) _x000a_　　※停止流动(请参考TP照片）_x000a_　    补充：BB PG 联轴器确认没有问题 _x000a_08:25 联络电气_x000a_08:30 电气软体确认发现BB 速度 0m/h_x000a_          补充：BB 速度没有数据传输，怀疑PG 本体异常_x000a_08:45 对BB PG 上方 Chanberm 进行移除进行确认，发现BB PG 联轴器断裂_x000a_　　 补充：由于从第一次确认的位置无法观察到BBPG侧轴的旋转，导致了错误的判断。_x000a_08:50 联络机械_x000a_09:10 机械对BB PG 联轴器进行新品更换_x000a_09:15 板流测试OK_x000a_09:17 1BR 恢复採板_x000a__x000a_【Loss集计】_x000a_①G11廃棄ロスLoss数量：212.31㎡　_x000a_②DS品採板による注文Loss数量：610.34㎡(G8.5 ×164枚切り出し）_x000a_Loss数量合计(①＋②)　822.65㎡_x000a__x000a_【其他问题】_x000a_为了安全起见，请确认跟踪是否有偏差。_x000a_结果：没有问题。"/>
    <s v="【推测原因】_x000a_・BB PG 联轴器断裂原因_x000a_BB PG 与轴承对芯不良，造成联轴器产生裂纹导致断裂_x000a_・BB PG 与轴承对芯不良原因_x000a_怀疑建设时施工不良"/>
    <s v="对BB PG 进行新品更换_x000a__x000a_【再发防止对策】_x000a_下回工事日机械对现场全数PG 联轴器进行更换"/>
    <s v="初回"/>
    <n v="7"/>
    <n v="212.31"/>
    <n v="610.34"/>
    <s v="情報"/>
    <s v="情報"/>
    <s v="情報"/>
    <s v="情報"/>
    <s v="情報"/>
    <s v="－"/>
    <s v="－"/>
    <s v="COLD 横展开_x000a_※需要共享故障发生时的现象和应对方法。"/>
    <s v="-"/>
    <s v="-"/>
    <s v="-"/>
    <s v="-"/>
    <s v="-"/>
    <s v="-"/>
    <s v="-"/>
    <s v="CLOSE"/>
    <s v="CLOSE"/>
    <e v="#DIV/0!"/>
    <m/>
  </r>
  <r>
    <n v="1826"/>
    <x v="393"/>
    <x v="0"/>
    <x v="6"/>
    <s v="Y許仕明_x000a_C鄭嵎駿_x000a_E王文佑_x000a_J林振邦_x000a_K蕭建陸"/>
    <x v="3"/>
    <x v="129"/>
    <x v="1"/>
    <s v="20240516 YF MCPG#1波型異常報告（Rev.8 ) (中日).xlsx"/>
    <m/>
    <s v="5/16_x000a_11點左右，電氣實施定期PG波形點檢，發現MCPG#1 波形異常。(圖一)_x000a_*類似2023 三月YF 出現MCPG#2異常導致的ACE增速異常的波形。_x000a_11:20 將MCPG#1 ROLL往内側移動測試，波形再測仍出現異常。_x000a_11:40 為預防設備異常，實施MCPG#1→#2切替。(MCPG待次回工事日拆下點檢)_x000a__x000a_6/12_x000a_設技將MCPG#1拆下點檢發現MCPG ROTARY ENCODER中心軸承已出現空隙，轉動有微異音產生。(圖二)_x000a_實施新品交換、MCPG Casing改良品安裝(圖三)，波形測定無異常。"/>
    <s v="發生原因不明、機械推測可能如下_x000a_前回在2023/7/3實施 MCPG#1 ROTARY ENCODER更換，_x000a_由於MCPG Casing干涉造成Set Bolt鎖付困難，_x000a_當時雖然因為有特別注意聯軸器對芯及Set Bolt鎖付，_x000a_但有可能因聯軸器Set Bolt施力產生側向力擠推造成些許偏芯，_x000a_長時間運轉造成ROTARY ENCODER損壞。"/>
    <s v="1、MCPG#1 ROTARY ENCODER馬達新品更換。_x000a_2、MCPG Casing改良品安裝，持續觀察。_x000a_安裝及Casing改良品參照附件一"/>
    <s v="再發"/>
    <n v="0"/>
    <n v="0"/>
    <n v="0"/>
    <s v="情報"/>
    <s v="情報"/>
    <s v="情報"/>
    <s v="情報"/>
    <s v="情報"/>
    <s v="－"/>
    <s v="－"/>
    <s v="預防處置_x000a_MCPG ROTARY ENCODER更換時使用Casing改良品安裝"/>
    <s v="-"/>
    <s v="-"/>
    <s v="-"/>
    <s v="-"/>
    <s v="-"/>
    <s v="-"/>
    <s v="-"/>
    <s v="CLOSE"/>
    <s v="CLOSE"/>
    <e v="#DIV/0!"/>
    <m/>
  </r>
  <r>
    <n v="1827"/>
    <x v="394"/>
    <x v="5"/>
    <x v="18"/>
    <s v="Y許仕明_x000a_C鄭嵎駿_x000a_E王文佑_x000a_J林振邦_x000a_K蕭建陸_x000a_T陳振遠"/>
    <x v="2"/>
    <x v="130"/>
    <x v="1"/>
    <s v="20240525 OF窯画像処理#7通信異常.xlsx"/>
    <m/>
    <s v="06:52 Tom3畫像處理#7PC發生通訊異常。 補充：切換為L側G11、R側G8.5(DS品)採板_x000a_07:00 無法自動復歸，以手動復歸也無法執行檢查。_x000a_07:20 再次啟動畫處#7PC也NG。_x000a_07:30 將畫處#7PC的C,D槽之HDD更換為予備品也NG，所以恢復回原HDD_x000a_08:40 更換OF的予備PC(HDD替換為予備品)也NG。恢復回原PC。(HDD使用予備品)_x000a_　　　　　補充：在畫處#7畫面HOST連結OK、識別PC連結OK、檢查狀態停止。沒有脈衝計數的狀態_x000a_09:30 替換為NF予備PC也NG。恢復回原狀。補充：C，D槽使用從OF拆下的部品)_x000a_10:00 12CH BOX和畫處#7PC的通訊指示燈沒有閃爍，所以也無法替換NF予備PC內部的通訊基板和OF的PC內部通訊基板。_x000a_　　　　　補充：在畫處#7畫面HOST連結OK、識別PC連結OK、檢查狀態停止。沒有脈衝計數的狀態_x000a_10:20 一更換完12CH BOX那一側光纖通訊纜線的連接插頭後，12CH BOX單邊的光纖通訊指示燈即開始閃爍並呈現檢查狀態，但由於紅色帶狀欠點顯示未消失，因此判斷是光纖通訊纜線異常所以進行更換。_x000a_　　　　　補充：在畫處#7畫面HOST連結OK、識別PC連結OK、檢查狀態停止。沒有脈衝計數的狀態_x000a_10:30 使用予備通訊纜線直接連結12CH BOX和畫處#7PC的通訊纜線也NG_x000a_　　　　　補充：在畫處#7畫面HOST連結OK、識別PC連結OK、檢查狀態停止。沒有脈衝計數的狀態_x000a_10:32　重新啟動12CH BOX及畫處#7PC後即可通訊並開始檢查。_x000a_　　　　　補充：在畫處#7畫面HOST連結OK、識別PC連結OK、檢查狀態為檢查中，有出現脈衝計數"/>
    <s v="・推測由於更換設備，僅重新啟動畫處#7PC就無法識別12CH BOX。"/>
    <s v="・檢討今後針對更換機器引發相同狀況時，將關閉12CH BOX的電源並進行Reset。"/>
    <s v="初回"/>
    <n v="220"/>
    <n v="1.679"/>
    <n v="0"/>
    <s v="情報"/>
    <s v="情報"/>
    <s v="情報"/>
    <s v="情報"/>
    <s v="情報"/>
    <s v="情報"/>
    <s v="情報"/>
    <m/>
    <s v="-"/>
    <s v="-"/>
    <s v="-"/>
    <s v="-"/>
    <s v="-"/>
    <s v="-"/>
    <s v="-"/>
    <s v=""/>
    <s v="CLOSE"/>
    <e v="#DIV/0!"/>
    <m/>
  </r>
  <r>
    <n v="1828"/>
    <x v="395"/>
    <x v="0"/>
    <x v="0"/>
    <s v="Y許仕明_x000a_C鄭嵎駿_x000a_E王文佑_x000a_J林振邦_x000a_K蕭建陸"/>
    <x v="3"/>
    <x v="131"/>
    <x v="2"/>
    <s v="20240527 JF 2BR HO蹴上 GATE 支撐軸承破損異常報告書(中日).xlsx"/>
    <s v="JF 2BR HO蹴上 GATE 支撐軸承破損之現狀確認【點檢確認區域：YF、CF、EF、JF、KF】.xlsx"/>
    <s v="5/27 22:00 三交股長巡檢聽到2BR H/P有異音，確認後發現2BR H/O蹴上 GATE 支撐軸承損壞_x000a_    22:11 連絡事務所回報異常情況_x000a_    22:24 聯絡機械呼出對應_x000a_    23:00 機械2員及整備人員到場進行軸承更換_x000a_    23:50 軸承更換完了，進行ROLL擦拭清潔及板流測試_x000a_5/28 00:15 2BR恢復採板_x000a_異常期間無LOSS。"/>
    <s v="推測通常損壞可能原因有6項(附件1)，但現況確認, 皆無較相符的狀況發生，仍無法有效𨤳清此回異常真因。"/>
    <s v="1、目視點檢：定常巡檢時列為重點項目，作動情況與異音確認。_x000a_2、停機點檢：每年2回年度修繕、每3個月或BR定修工事。"/>
    <s v="初回"/>
    <n v="135"/>
    <n v="0"/>
    <n v="0"/>
    <s v="要"/>
    <s v="要"/>
    <s v="要"/>
    <s v="要"/>
    <s v="要"/>
    <s v="－"/>
    <s v="－"/>
    <s v="YF、CF、EF、JF、KF各窯自主點檢完成_x000a_確認濟時間_x000a_YF=2024/6/6_x000a_CF=1BR 2024/5/16、2BR 2024/5/23_x000a_EF=2024/5/29_x000a_JF=2024/6/6_x000a_KF=2024/5/29"/>
    <s v="完了"/>
    <s v="完了"/>
    <s v="完了"/>
    <s v="完了"/>
    <s v="完了"/>
    <s v="-"/>
    <s v="-"/>
    <s v="CLOSE"/>
    <s v="CLOSE"/>
    <n v="1"/>
    <m/>
  </r>
  <r>
    <n v="1829"/>
    <x v="395"/>
    <x v="1"/>
    <x v="13"/>
    <s v="Y許仕明_x000a_C鄭嵎駿_x000a_E王文佑_x000a_J林振邦_x000a_K蕭建陸_x000a_T陳振遠"/>
    <x v="1"/>
    <x v="24"/>
    <x v="1"/>
    <s v="20240527 IF 1Br洗浄機停止異常(세정기정지이상).xlsx"/>
    <m/>
    <s v=" 24/5/27 13:34 Buffer重故障警報響後、洗淨機就停止了。（Loss5.76分）_x000a_1BR(G8.5) → 2BR(G6) 切替_x000a_洗淨機T/P無法操作 → 呼出設備技術電氣TEAM_x000a_確認結果、PLC CPU Error Lamp閃爍、無CPU Error履歴→ 推測是PLC base、CPU問題。_x000a_13:50 PLC進行RESET後、Line稼動、1Br G8.5 1SET 流動測試時、基板在洗淨機出口板齊處破裂。_x000a_14:30　雖然有進行流動測試、但基板在洗淨機出口板齊處破裂。_x000a_15:00 變更檢査前板齊的補正值後 (2mm →7mm)後、流動測試OK，進行2BR(G6) → 1BR(G8.5)切替、採板再開。_x000a_16:02  進行PLC base、CPU、Power supply更換作業。_x000a_※因為發生原因不明、且有再發的可能性,所以與設技電氣Team討論後,決議進行更換。1BR(G8.5) → 2BR(G6)切替。_x000a_16:25 PLC更換後、再次進行T/P設定及原點Setting。_x000a_16:50 1Br G8.5 1SET測試時、基板在洗淨機出口板齊處破裂，檢査前板齊原點位置DATA調整。_x000a_18:10 1Br G8.5 1SET 測試時、在Barcode前板齊處發生破裂、出現Barcode Error（Loss5.76分），變更Barcode前板齊原點的位置DATA。_x000a_※PLC更換後、無法做好原點Setting、偶而會在板齊處發生破裂。_x000a_　　15：00　因為PLC Reset後、採板沒有問題了、為了掌握原因,花了一點時間。_x000a_18:20 2BR(G6) → 1BR(G8.5) 切替、採板再開。"/>
    <s v="1、推測是PLC  Base、CPU的問題。_x000a_2、在PLC更換後的原點位置調整上,花了一些時間。（Loss増加要因）_x000a_※並不清楚PLC更換時的風險。"/>
    <s v="1、PLC Base、 CPU, Power supply更換→  預計會請廠商調查拆下來的PLC Base &amp; CPU。_x000a_2、針對更換PLC時會有的風險進行教育，為了能確認PLC更換後的原點位置,會畫上記號，為了能確認T/P設定値、會進行畫面備份。_x000a__x000a_設技見解_x000a_韓國三菱電氣:無支援該業務,所以無法對應。（原因不明）_x000a_今後,由於PLC發生故障的頻度不高, 會做為基本事後保全進行對應。"/>
    <s v="初回"/>
    <n v="11.52"/>
    <n v="338.94"/>
    <n v="0"/>
    <s v="情報"/>
    <s v="情報"/>
    <s v="情報"/>
    <s v="情報"/>
    <s v="情報"/>
    <s v="情報"/>
    <s v="情報"/>
    <s v="實施情報共有"/>
    <s v="-"/>
    <s v="-"/>
    <s v="-"/>
    <s v="-"/>
    <s v="-"/>
    <s v="-"/>
    <s v="-"/>
    <s v="CLOSE"/>
    <s v="CLOSE"/>
    <e v="#DIV/0!"/>
    <m/>
  </r>
  <r>
    <n v="1830"/>
    <x v="396"/>
    <x v="0"/>
    <x v="4"/>
    <s v="Y許仕明_x000a_C鄭嵎駿_x000a_E王文佑_x000a_J林振邦_x000a_K蕭建陸"/>
    <x v="3"/>
    <x v="132"/>
    <x v="2"/>
    <s v="20240602 EF窯 OK Tank 震盪器基座龜裂.xlsx"/>
    <s v="EF OK Tank 震盪器基座龜裂之現狀確認【點檢確認區域：YF、CF、EF、JF、KF】.xlsx"/>
    <s v="6/2_x000a_08:30 ~ 15:00 超薄板0.15t採板期間板裂多回，期間大量捨板。_x000a_13:40 資材聯絡製造 OK Tank振盪器使用中停止，三交代股長進行Reset後恢復。_x000a_15:00  發現OK Tank震盪器基座龜裂(圖1)，立即聯絡 事務所。_x000a_15:30  聯絡假日 機械 進行現物確認。_x000a_15:30  切替NG Tank管路使用,進行碎玻璃回收作業。_x000a_6/3_x000a_09:00~16:00 設備技術進行震盪器基座拆卸(圖2)及龜裂處強化修補完成(圖3圖4)由ZF拆下的基座,轉為預備品(圖5)。_x000a_6/4_x000a_09:00~14:00 設備技術進行震盪器基座復歸作業完成。_x000a_14:00 製造人員以震盪出力30%(圖6)測試碎玻璃回收作業,狀況正常。_x000a_14:30 OK TANK碎玻璃回收作業開始。"/>
    <s v="初判可能因為 0.15T薄板較輕，導致原本設定出力(30%)的震盪效果不好，可能因調大震盪器出力(50%)所致。"/>
    <s v="基座兩側強化補強，震盪出力固定設定在30%。_x000a__x000a_預防處置：震盪出力設定,最高設定至30%。"/>
    <s v="初回"/>
    <n v="0"/>
    <n v="0"/>
    <n v="0"/>
    <s v="要"/>
    <s v="要"/>
    <s v="要"/>
    <s v="要"/>
    <s v="要"/>
    <s v="－"/>
    <s v="－"/>
    <s v="YF、CF、EF、JF、KF各窯自主點檢完成_x000a_確認濟時間_x000a_YF=2024/6/４_x000a_CF=2024/６/４_x000a_EF=2024/６/４_x000a_JF=2024/6/４_x000a_KF=2024/６/３"/>
    <s v="完了"/>
    <s v="完了"/>
    <s v="完了"/>
    <s v="完了"/>
    <s v="完了"/>
    <s v="-"/>
    <s v="-"/>
    <s v="CLOSE"/>
    <s v="CLOSE"/>
    <n v="1"/>
    <m/>
  </r>
  <r>
    <n v="1831"/>
    <x v="397"/>
    <x v="0"/>
    <x v="3"/>
    <s v="Y許仕明_x000a_C鄭嵎駿_x000a_E王文佑_x000a_J林振邦_x000a_K蕭建陸"/>
    <x v="1"/>
    <x v="133"/>
    <x v="2"/>
    <s v="20240608 CF窯1BR Hopper 阻塞異常.xlsx"/>
    <m/>
    <s v="6/8_x000a_13:00 三交代股長現場巡檢發現1BR H/O堆積大量碎玻璃，確認是循環#1、2停止運轉造成的(無警報、無異常履歷)，有呼出整備協助對應。_x000a_15:20 整備人員到場，進行G/T排外作業。_x000a_15:30 循環#1碎玻璃清掃，持續G/T捨板。_x000a_22:00 循環#1碎玻璃清掃完了，持續G/T捨板，本線H/O GATE碎玻璃掃除。_x000a_23:00 G/T解除。_x000a_6/12 因電氣人員測試警報作動無異常，故生推課有再協助針對發生的真因，再進行製造作業過程進行相關作業回推的確認，確認發生原因推論如下：_x000a_6/7 18:08-19:06_x000a_06/06~工事日後~06/07間，因Open Lehr破裂多回，導致本線HOPPER鐵板碎玻璃堆積太高，快接觸到ROLL的情況，故人員進行掃除作業，掃除當下，線上零縱切玻璃剛好持續捨板，造成循環#4阻塞異常。當時股長確認循環#3、4、7停止運轉，故開始進行阻塞的碎玻璃清除，清除後。股長當下確認循環C/V#3、4、7有確實回復運轉。因現場又持續發生Open Lehr破裂異常，故先至現場排除破裂異常後，並確認循環的制御盤畫面，全線的循環均有CPU狀態後，隨即引入採板作業。當下並未再確認CPU狀態下的循環C/V#1、2是否有回復運轉。_x000a_※推論當時的循環C/V#1、2，在06/07的循環#4阻塞異常發生時，C/V就已經是停止的狀態了。是在該CPU的連動狀態下，C/V實際沒有運轉並不會發生警報的通知。"/>
    <s v="&lt;人的面&gt;_x000a_三交代股長對於循環C/V設備的理解的不足，不知道CPU模式的状態三交代股長對於循環C/V設備的理解的不足，不知道CPU模式的状態。_x000a_&lt;物的面&gt;_x000a_CPU模式的状態，CV即使停止，異常警報也不會觸發或留下履歷。_x000a_&lt;管理的面&gt;_x000a_沒有制訂管理循環C/V進行作業或異常排除後，進行全線C/V稼動確認體制。"/>
    <s v="&lt;人的面&gt;_x000a_對於循環C/V的、『制御的結構和操作方法』『異常的種類』、『異常時的對應方法』對課內全員實施再教育。_x000a_&lt;物的面&gt;_x000a_在CPU狀態下停止時，要有音聲警報及警報履歷產生_x000a_①在CPU狀態下停止時發報_x000a_②停止中旋扭轉CPU時發報(循環C/V停止中，循環控制面板原本手動模式→轉至CPU模式時發出音聲警報履歷)_x000a_&lt;管理的面&gt;_x000a_循環C/V的作業或異常排除結束後、對循環的各設備再次確認的體制(標準書追加)。"/>
    <s v="初回"/>
    <n v="400"/>
    <n v="4985.8599999999997"/>
    <n v="0"/>
    <s v="要"/>
    <s v="要"/>
    <s v="要"/>
    <s v="要"/>
    <s v="要"/>
    <s v="－"/>
    <s v="－"/>
    <s v="實施情報共有。實施ADT各個窯爐統一的對策依賴。"/>
    <s v="完了"/>
    <s v="完了"/>
    <s v="未"/>
    <s v="完了"/>
    <s v="完了"/>
    <s v="-"/>
    <s v="-"/>
    <s v="CLOSE"/>
    <s v=""/>
    <n v="0.8"/>
    <m/>
  </r>
  <r>
    <n v="1832"/>
    <x v="398"/>
    <x v="0"/>
    <x v="3"/>
    <s v="Y許仕明_x000a_C鄭嵎駿_x000a_E王文佑_x000a_J林振邦_x000a_K蕭建陸"/>
    <x v="3"/>
    <x v="134"/>
    <x v="2"/>
    <s v="20240614 CF窯本線 Hopper 油壓缸漏油異常.xlsx"/>
    <m/>
    <s v="14:00 整備聯絡本線下方有漏油現象(1樓循環NO.3的地面上有油漬滲出的情形)，故進行G/T排外捨板，進行本線增速ROLL下方碎玻璃掃除，讓機械人員針對漏油現象進行點檢，確認後，發現油壓缸的軸心有漏油，油封有些許外漏。故進行油壓缸更換。_x000a_18:09 機械人員進行本線HOPPER油壓缸更換完成。_x000a_18:40 本線ROLL擦拭周圍5S完成。"/>
    <s v="&lt;人的面&gt;_x000a_人員巡檢時，就有即時發現漏油情況，並無人員MISS情況。_x000a_&lt;物的面&gt;_x000a_C/V下方有堆積碎玻璃，可能入侵油壓缸軸心油封或H/O的作動干涉。_x000a_&lt;管理的面&gt;_x000a_最近2回的漏油都約使用1.5年，而且都是漏油的位置也一樣。疑似HOT 因失透異物欠點增多，導致板裂不安定，H/O作動次數變多，造成壽命縮短。"/>
    <s v="&lt;人的面&gt; 對策不用。_x000a_&lt;物的面&gt; 防止碎玻璃的Cover再加強防護 →預計7月工事日。_x000a_&lt;管理的面&gt;_x000a_油壓缸軸心的油封狀況點檢 →修繕計畫半年1回。_x000a_油壓缸規格仕樣指定軸受強化型 →ATSC確認中。_x000a_軸受強化型更換前 →定期每年更換1回。"/>
    <s v="再發"/>
    <n v="250"/>
    <n v="5943.96"/>
    <n v="0"/>
    <s v="情報"/>
    <s v="情報"/>
    <s v="情報"/>
    <s v="情報"/>
    <s v="情報"/>
    <s v="－"/>
    <s v="－"/>
    <s v="實施情報共有"/>
    <s v="-"/>
    <s v="-"/>
    <s v="-"/>
    <s v="-"/>
    <s v="-"/>
    <s v="-"/>
    <s v="-"/>
    <s v="CLOSE"/>
    <s v="CLOSE"/>
    <e v="#DIV/0!"/>
    <m/>
  </r>
  <r>
    <n v="1833"/>
    <x v="399"/>
    <x v="6"/>
    <x v="21"/>
    <m/>
    <x v="7"/>
    <x v="135"/>
    <x v="3"/>
    <m/>
    <m/>
    <m/>
    <m/>
    <m/>
    <m/>
    <m/>
    <m/>
    <m/>
    <m/>
    <m/>
    <m/>
    <m/>
    <m/>
    <m/>
    <m/>
    <m/>
    <m/>
    <m/>
    <m/>
    <m/>
    <m/>
    <m/>
    <m/>
    <m/>
    <m/>
    <e v="#DIV/0!"/>
    <m/>
  </r>
  <r>
    <n v="1834"/>
    <x v="399"/>
    <x v="6"/>
    <x v="21"/>
    <m/>
    <x v="7"/>
    <x v="135"/>
    <x v="3"/>
    <m/>
    <m/>
    <m/>
    <m/>
    <m/>
    <m/>
    <m/>
    <m/>
    <m/>
    <m/>
    <m/>
    <m/>
    <m/>
    <m/>
    <m/>
    <m/>
    <m/>
    <m/>
    <m/>
    <m/>
    <m/>
    <m/>
    <m/>
    <m/>
    <m/>
    <m/>
    <e v="#DIV/0!"/>
    <m/>
  </r>
  <r>
    <n v="1835"/>
    <x v="399"/>
    <x v="6"/>
    <x v="21"/>
    <m/>
    <x v="7"/>
    <x v="135"/>
    <x v="3"/>
    <m/>
    <m/>
    <m/>
    <m/>
    <m/>
    <m/>
    <m/>
    <m/>
    <m/>
    <m/>
    <m/>
    <m/>
    <m/>
    <m/>
    <m/>
    <m/>
    <m/>
    <m/>
    <m/>
    <m/>
    <m/>
    <m/>
    <m/>
    <m/>
    <m/>
    <m/>
    <e v="#DIV/0!"/>
    <m/>
  </r>
  <r>
    <n v="1836"/>
    <x v="399"/>
    <x v="6"/>
    <x v="21"/>
    <m/>
    <x v="7"/>
    <x v="135"/>
    <x v="3"/>
    <m/>
    <m/>
    <m/>
    <m/>
    <m/>
    <m/>
    <m/>
    <m/>
    <m/>
    <m/>
    <m/>
    <m/>
    <m/>
    <m/>
    <m/>
    <m/>
    <m/>
    <m/>
    <m/>
    <m/>
    <m/>
    <m/>
    <m/>
    <m/>
    <m/>
    <m/>
    <e v="#DIV/0!"/>
    <m/>
  </r>
  <r>
    <n v="1837"/>
    <x v="399"/>
    <x v="6"/>
    <x v="21"/>
    <m/>
    <x v="7"/>
    <x v="135"/>
    <x v="3"/>
    <m/>
    <m/>
    <m/>
    <m/>
    <m/>
    <m/>
    <m/>
    <m/>
    <m/>
    <m/>
    <m/>
    <m/>
    <m/>
    <m/>
    <m/>
    <m/>
    <m/>
    <m/>
    <m/>
    <m/>
    <m/>
    <m/>
    <m/>
    <m/>
    <m/>
    <m/>
    <e v="#DIV/0!"/>
    <m/>
  </r>
  <r>
    <n v="1838"/>
    <x v="399"/>
    <x v="6"/>
    <x v="21"/>
    <m/>
    <x v="7"/>
    <x v="135"/>
    <x v="3"/>
    <m/>
    <m/>
    <m/>
    <m/>
    <m/>
    <m/>
    <m/>
    <m/>
    <m/>
    <m/>
    <m/>
    <m/>
    <m/>
    <m/>
    <m/>
    <m/>
    <m/>
    <m/>
    <m/>
    <m/>
    <m/>
    <m/>
    <m/>
    <m/>
    <m/>
    <m/>
    <e v="#DIV/0!"/>
    <m/>
  </r>
  <r>
    <n v="1839"/>
    <x v="399"/>
    <x v="6"/>
    <x v="21"/>
    <m/>
    <x v="7"/>
    <x v="135"/>
    <x v="3"/>
    <m/>
    <m/>
    <m/>
    <m/>
    <m/>
    <m/>
    <m/>
    <m/>
    <m/>
    <m/>
    <m/>
    <m/>
    <m/>
    <m/>
    <m/>
    <m/>
    <m/>
    <m/>
    <m/>
    <m/>
    <m/>
    <m/>
    <m/>
    <m/>
    <m/>
    <m/>
    <e v="#DIV/0!"/>
    <m/>
  </r>
  <r>
    <n v="1840"/>
    <x v="399"/>
    <x v="6"/>
    <x v="21"/>
    <m/>
    <x v="7"/>
    <x v="135"/>
    <x v="3"/>
    <m/>
    <m/>
    <m/>
    <m/>
    <m/>
    <m/>
    <m/>
    <m/>
    <m/>
    <m/>
    <m/>
    <m/>
    <m/>
    <m/>
    <m/>
    <m/>
    <m/>
    <m/>
    <m/>
    <m/>
    <m/>
    <m/>
    <m/>
    <m/>
    <m/>
    <m/>
    <e v="#DIV/0!"/>
    <m/>
  </r>
  <r>
    <n v="1841"/>
    <x v="399"/>
    <x v="6"/>
    <x v="21"/>
    <m/>
    <x v="7"/>
    <x v="135"/>
    <x v="3"/>
    <m/>
    <m/>
    <m/>
    <m/>
    <m/>
    <m/>
    <m/>
    <m/>
    <m/>
    <m/>
    <m/>
    <m/>
    <m/>
    <m/>
    <m/>
    <m/>
    <m/>
    <m/>
    <m/>
    <m/>
    <m/>
    <m/>
    <m/>
    <m/>
    <m/>
    <m/>
    <e v="#DIV/0!"/>
    <m/>
  </r>
  <r>
    <n v="1842"/>
    <x v="399"/>
    <x v="6"/>
    <x v="21"/>
    <m/>
    <x v="7"/>
    <x v="135"/>
    <x v="3"/>
    <m/>
    <m/>
    <m/>
    <m/>
    <m/>
    <m/>
    <m/>
    <m/>
    <m/>
    <m/>
    <m/>
    <m/>
    <m/>
    <m/>
    <m/>
    <m/>
    <m/>
    <m/>
    <m/>
    <m/>
    <m/>
    <m/>
    <m/>
    <m/>
    <m/>
    <m/>
    <e v="#DIV/0!"/>
    <m/>
  </r>
  <r>
    <n v="1843"/>
    <x v="399"/>
    <x v="6"/>
    <x v="21"/>
    <m/>
    <x v="7"/>
    <x v="135"/>
    <x v="3"/>
    <m/>
    <m/>
    <m/>
    <m/>
    <m/>
    <m/>
    <m/>
    <m/>
    <m/>
    <m/>
    <m/>
    <m/>
    <m/>
    <m/>
    <m/>
    <m/>
    <m/>
    <m/>
    <m/>
    <m/>
    <m/>
    <m/>
    <m/>
    <m/>
    <m/>
    <m/>
    <e v="#DIV/0!"/>
    <m/>
  </r>
  <r>
    <n v="1844"/>
    <x v="399"/>
    <x v="6"/>
    <x v="21"/>
    <m/>
    <x v="7"/>
    <x v="135"/>
    <x v="3"/>
    <m/>
    <m/>
    <m/>
    <m/>
    <m/>
    <m/>
    <m/>
    <m/>
    <m/>
    <m/>
    <m/>
    <m/>
    <m/>
    <m/>
    <m/>
    <m/>
    <m/>
    <m/>
    <m/>
    <m/>
    <m/>
    <m/>
    <m/>
    <m/>
    <m/>
    <m/>
    <e v="#DIV/0!"/>
    <m/>
  </r>
  <r>
    <n v="1845"/>
    <x v="399"/>
    <x v="6"/>
    <x v="21"/>
    <m/>
    <x v="7"/>
    <x v="135"/>
    <x v="3"/>
    <m/>
    <m/>
    <m/>
    <m/>
    <m/>
    <m/>
    <m/>
    <m/>
    <m/>
    <m/>
    <m/>
    <m/>
    <m/>
    <m/>
    <m/>
    <m/>
    <m/>
    <m/>
    <m/>
    <m/>
    <m/>
    <m/>
    <m/>
    <m/>
    <m/>
    <m/>
    <e v="#DIV/0!"/>
    <m/>
  </r>
  <r>
    <n v="1846"/>
    <x v="399"/>
    <x v="6"/>
    <x v="21"/>
    <m/>
    <x v="7"/>
    <x v="135"/>
    <x v="3"/>
    <m/>
    <m/>
    <m/>
    <m/>
    <m/>
    <m/>
    <m/>
    <m/>
    <m/>
    <m/>
    <m/>
    <m/>
    <m/>
    <m/>
    <m/>
    <m/>
    <m/>
    <m/>
    <m/>
    <m/>
    <m/>
    <m/>
    <m/>
    <m/>
    <m/>
    <m/>
    <e v="#DIV/0!"/>
    <m/>
  </r>
  <r>
    <n v="1847"/>
    <x v="399"/>
    <x v="6"/>
    <x v="21"/>
    <m/>
    <x v="7"/>
    <x v="135"/>
    <x v="3"/>
    <m/>
    <m/>
    <m/>
    <m/>
    <m/>
    <m/>
    <m/>
    <m/>
    <m/>
    <m/>
    <m/>
    <m/>
    <m/>
    <m/>
    <m/>
    <m/>
    <m/>
    <m/>
    <m/>
    <m/>
    <m/>
    <m/>
    <m/>
    <m/>
    <m/>
    <m/>
    <e v="#DIV/0!"/>
    <m/>
  </r>
  <r>
    <n v="1848"/>
    <x v="399"/>
    <x v="6"/>
    <x v="21"/>
    <m/>
    <x v="7"/>
    <x v="135"/>
    <x v="3"/>
    <m/>
    <m/>
    <m/>
    <m/>
    <m/>
    <m/>
    <m/>
    <m/>
    <m/>
    <m/>
    <m/>
    <m/>
    <m/>
    <m/>
    <m/>
    <m/>
    <m/>
    <m/>
    <m/>
    <m/>
    <m/>
    <m/>
    <m/>
    <m/>
    <m/>
    <m/>
    <e v="#DIV/0!"/>
    <m/>
  </r>
  <r>
    <n v="1849"/>
    <x v="399"/>
    <x v="6"/>
    <x v="21"/>
    <m/>
    <x v="7"/>
    <x v="135"/>
    <x v="3"/>
    <m/>
    <m/>
    <m/>
    <m/>
    <m/>
    <m/>
    <m/>
    <m/>
    <m/>
    <m/>
    <m/>
    <m/>
    <m/>
    <m/>
    <m/>
    <m/>
    <m/>
    <m/>
    <m/>
    <m/>
    <m/>
    <m/>
    <m/>
    <m/>
    <m/>
    <m/>
    <e v="#DIV/0!"/>
    <m/>
  </r>
  <r>
    <n v="1850"/>
    <x v="399"/>
    <x v="6"/>
    <x v="21"/>
    <m/>
    <x v="7"/>
    <x v="135"/>
    <x v="3"/>
    <m/>
    <m/>
    <m/>
    <m/>
    <m/>
    <m/>
    <m/>
    <m/>
    <m/>
    <m/>
    <m/>
    <m/>
    <m/>
    <m/>
    <m/>
    <m/>
    <m/>
    <m/>
    <m/>
    <m/>
    <m/>
    <m/>
    <m/>
    <m/>
    <m/>
    <m/>
    <e v="#DIV/0!"/>
    <m/>
  </r>
  <r>
    <n v="1851"/>
    <x v="399"/>
    <x v="6"/>
    <x v="21"/>
    <m/>
    <x v="7"/>
    <x v="135"/>
    <x v="3"/>
    <m/>
    <m/>
    <m/>
    <m/>
    <m/>
    <m/>
    <m/>
    <m/>
    <m/>
    <m/>
    <m/>
    <m/>
    <m/>
    <m/>
    <m/>
    <m/>
    <m/>
    <m/>
    <m/>
    <m/>
    <m/>
    <m/>
    <m/>
    <m/>
    <m/>
    <m/>
    <e v="#DIV/0!"/>
    <m/>
  </r>
  <r>
    <n v="1852"/>
    <x v="399"/>
    <x v="6"/>
    <x v="21"/>
    <m/>
    <x v="7"/>
    <x v="135"/>
    <x v="3"/>
    <m/>
    <m/>
    <m/>
    <m/>
    <m/>
    <m/>
    <m/>
    <m/>
    <m/>
    <m/>
    <m/>
    <m/>
    <m/>
    <m/>
    <m/>
    <m/>
    <m/>
    <m/>
    <m/>
    <m/>
    <m/>
    <m/>
    <m/>
    <m/>
    <m/>
    <m/>
    <e v="#DIV/0!"/>
    <m/>
  </r>
  <r>
    <n v="1853"/>
    <x v="399"/>
    <x v="6"/>
    <x v="21"/>
    <m/>
    <x v="7"/>
    <x v="135"/>
    <x v="3"/>
    <m/>
    <m/>
    <m/>
    <m/>
    <m/>
    <m/>
    <m/>
    <m/>
    <m/>
    <m/>
    <m/>
    <m/>
    <m/>
    <m/>
    <m/>
    <m/>
    <m/>
    <m/>
    <m/>
    <m/>
    <m/>
    <m/>
    <m/>
    <m/>
    <m/>
    <m/>
    <e v="#DIV/0!"/>
    <m/>
  </r>
  <r>
    <n v="1854"/>
    <x v="399"/>
    <x v="6"/>
    <x v="21"/>
    <m/>
    <x v="7"/>
    <x v="135"/>
    <x v="3"/>
    <m/>
    <m/>
    <m/>
    <m/>
    <m/>
    <m/>
    <m/>
    <m/>
    <m/>
    <m/>
    <m/>
    <m/>
    <m/>
    <m/>
    <m/>
    <m/>
    <m/>
    <m/>
    <m/>
    <m/>
    <m/>
    <m/>
    <m/>
    <m/>
    <m/>
    <m/>
    <e v="#DIV/0!"/>
    <m/>
  </r>
  <r>
    <n v="1855"/>
    <x v="399"/>
    <x v="6"/>
    <x v="21"/>
    <m/>
    <x v="7"/>
    <x v="135"/>
    <x v="3"/>
    <m/>
    <m/>
    <m/>
    <m/>
    <m/>
    <m/>
    <m/>
    <m/>
    <m/>
    <m/>
    <m/>
    <m/>
    <m/>
    <m/>
    <m/>
    <m/>
    <m/>
    <m/>
    <m/>
    <m/>
    <m/>
    <m/>
    <m/>
    <m/>
    <m/>
    <m/>
    <e v="#DIV/0!"/>
    <m/>
  </r>
  <r>
    <n v="1856"/>
    <x v="399"/>
    <x v="6"/>
    <x v="21"/>
    <m/>
    <x v="7"/>
    <x v="135"/>
    <x v="3"/>
    <m/>
    <m/>
    <m/>
    <m/>
    <m/>
    <m/>
    <m/>
    <m/>
    <m/>
    <m/>
    <m/>
    <m/>
    <m/>
    <m/>
    <m/>
    <m/>
    <m/>
    <m/>
    <m/>
    <m/>
    <m/>
    <m/>
    <m/>
    <m/>
    <m/>
    <m/>
    <e v="#DIV/0!"/>
    <m/>
  </r>
  <r>
    <n v="1857"/>
    <x v="399"/>
    <x v="6"/>
    <x v="21"/>
    <m/>
    <x v="7"/>
    <x v="135"/>
    <x v="3"/>
    <m/>
    <m/>
    <m/>
    <m/>
    <m/>
    <m/>
    <m/>
    <m/>
    <m/>
    <m/>
    <m/>
    <m/>
    <m/>
    <m/>
    <m/>
    <m/>
    <m/>
    <m/>
    <m/>
    <m/>
    <m/>
    <m/>
    <m/>
    <m/>
    <m/>
    <m/>
    <e v="#DIV/0!"/>
    <m/>
  </r>
  <r>
    <n v="1858"/>
    <x v="399"/>
    <x v="6"/>
    <x v="21"/>
    <m/>
    <x v="7"/>
    <x v="135"/>
    <x v="3"/>
    <m/>
    <m/>
    <m/>
    <m/>
    <m/>
    <m/>
    <m/>
    <m/>
    <m/>
    <m/>
    <m/>
    <m/>
    <m/>
    <m/>
    <m/>
    <m/>
    <m/>
    <m/>
    <m/>
    <m/>
    <m/>
    <m/>
    <m/>
    <m/>
    <m/>
    <m/>
    <e v="#DIV/0!"/>
    <m/>
  </r>
  <r>
    <n v="1859"/>
    <x v="399"/>
    <x v="6"/>
    <x v="21"/>
    <m/>
    <x v="7"/>
    <x v="135"/>
    <x v="3"/>
    <m/>
    <m/>
    <m/>
    <m/>
    <m/>
    <m/>
    <m/>
    <m/>
    <m/>
    <m/>
    <m/>
    <m/>
    <m/>
    <m/>
    <m/>
    <m/>
    <m/>
    <m/>
    <m/>
    <m/>
    <m/>
    <m/>
    <m/>
    <m/>
    <m/>
    <m/>
    <e v="#DIV/0!"/>
    <m/>
  </r>
  <r>
    <n v="1860"/>
    <x v="399"/>
    <x v="6"/>
    <x v="21"/>
    <m/>
    <x v="7"/>
    <x v="135"/>
    <x v="3"/>
    <m/>
    <m/>
    <m/>
    <m/>
    <m/>
    <m/>
    <m/>
    <m/>
    <m/>
    <m/>
    <m/>
    <m/>
    <m/>
    <m/>
    <m/>
    <m/>
    <m/>
    <m/>
    <m/>
    <m/>
    <m/>
    <m/>
    <m/>
    <m/>
    <m/>
    <m/>
    <e v="#DIV/0!"/>
    <m/>
  </r>
  <r>
    <n v="1861"/>
    <x v="399"/>
    <x v="6"/>
    <x v="21"/>
    <m/>
    <x v="7"/>
    <x v="135"/>
    <x v="3"/>
    <m/>
    <m/>
    <m/>
    <m/>
    <m/>
    <m/>
    <m/>
    <m/>
    <m/>
    <m/>
    <m/>
    <m/>
    <m/>
    <m/>
    <m/>
    <m/>
    <m/>
    <m/>
    <m/>
    <m/>
    <m/>
    <m/>
    <m/>
    <m/>
    <m/>
    <m/>
    <e v="#DIV/0!"/>
    <m/>
  </r>
  <r>
    <n v="1862"/>
    <x v="399"/>
    <x v="6"/>
    <x v="21"/>
    <m/>
    <x v="7"/>
    <x v="135"/>
    <x v="3"/>
    <m/>
    <m/>
    <m/>
    <m/>
    <m/>
    <m/>
    <m/>
    <m/>
    <m/>
    <m/>
    <m/>
    <m/>
    <m/>
    <m/>
    <m/>
    <m/>
    <m/>
    <m/>
    <m/>
    <m/>
    <m/>
    <m/>
    <m/>
    <m/>
    <m/>
    <m/>
    <e v="#DIV/0!"/>
    <m/>
  </r>
  <r>
    <n v="1863"/>
    <x v="399"/>
    <x v="6"/>
    <x v="21"/>
    <m/>
    <x v="7"/>
    <x v="135"/>
    <x v="3"/>
    <m/>
    <m/>
    <m/>
    <m/>
    <m/>
    <m/>
    <m/>
    <m/>
    <m/>
    <m/>
    <m/>
    <m/>
    <m/>
    <m/>
    <m/>
    <m/>
    <m/>
    <m/>
    <m/>
    <m/>
    <m/>
    <m/>
    <m/>
    <m/>
    <m/>
    <m/>
    <e v="#DIV/0!"/>
    <m/>
  </r>
  <r>
    <n v="1864"/>
    <x v="399"/>
    <x v="6"/>
    <x v="21"/>
    <m/>
    <x v="7"/>
    <x v="135"/>
    <x v="3"/>
    <m/>
    <m/>
    <m/>
    <m/>
    <m/>
    <m/>
    <m/>
    <m/>
    <m/>
    <m/>
    <m/>
    <m/>
    <m/>
    <m/>
    <m/>
    <m/>
    <m/>
    <m/>
    <m/>
    <m/>
    <m/>
    <m/>
    <m/>
    <m/>
    <m/>
    <m/>
    <e v="#DIV/0!"/>
    <m/>
  </r>
  <r>
    <n v="1865"/>
    <x v="399"/>
    <x v="6"/>
    <x v="21"/>
    <m/>
    <x v="7"/>
    <x v="135"/>
    <x v="3"/>
    <m/>
    <m/>
    <m/>
    <m/>
    <m/>
    <m/>
    <m/>
    <m/>
    <m/>
    <m/>
    <m/>
    <m/>
    <m/>
    <m/>
    <m/>
    <m/>
    <m/>
    <m/>
    <m/>
    <m/>
    <m/>
    <m/>
    <m/>
    <m/>
    <m/>
    <m/>
    <e v="#DIV/0!"/>
    <m/>
  </r>
  <r>
    <n v="1866"/>
    <x v="399"/>
    <x v="6"/>
    <x v="21"/>
    <m/>
    <x v="7"/>
    <x v="135"/>
    <x v="3"/>
    <m/>
    <m/>
    <m/>
    <m/>
    <m/>
    <m/>
    <m/>
    <m/>
    <m/>
    <m/>
    <m/>
    <m/>
    <m/>
    <m/>
    <m/>
    <m/>
    <m/>
    <m/>
    <m/>
    <m/>
    <m/>
    <m/>
    <m/>
    <m/>
    <m/>
    <m/>
    <e v="#DIV/0!"/>
    <m/>
  </r>
  <r>
    <n v="1867"/>
    <x v="399"/>
    <x v="6"/>
    <x v="21"/>
    <m/>
    <x v="7"/>
    <x v="135"/>
    <x v="3"/>
    <m/>
    <m/>
    <m/>
    <m/>
    <m/>
    <m/>
    <m/>
    <m/>
    <m/>
    <m/>
    <m/>
    <m/>
    <m/>
    <m/>
    <m/>
    <m/>
    <m/>
    <m/>
    <m/>
    <m/>
    <m/>
    <m/>
    <m/>
    <m/>
    <m/>
    <m/>
    <e v="#DIV/0!"/>
    <m/>
  </r>
  <r>
    <n v="1868"/>
    <x v="399"/>
    <x v="6"/>
    <x v="21"/>
    <m/>
    <x v="7"/>
    <x v="135"/>
    <x v="3"/>
    <m/>
    <m/>
    <m/>
    <m/>
    <m/>
    <m/>
    <m/>
    <m/>
    <m/>
    <m/>
    <m/>
    <m/>
    <m/>
    <m/>
    <m/>
    <m/>
    <m/>
    <m/>
    <m/>
    <m/>
    <m/>
    <m/>
    <m/>
    <m/>
    <m/>
    <m/>
    <e v="#DIV/0!"/>
    <m/>
  </r>
  <r>
    <n v="1869"/>
    <x v="399"/>
    <x v="6"/>
    <x v="21"/>
    <m/>
    <x v="7"/>
    <x v="135"/>
    <x v="3"/>
    <m/>
    <m/>
    <m/>
    <m/>
    <m/>
    <m/>
    <m/>
    <m/>
    <m/>
    <m/>
    <m/>
    <m/>
    <m/>
    <m/>
    <m/>
    <m/>
    <m/>
    <m/>
    <m/>
    <m/>
    <m/>
    <m/>
    <m/>
    <m/>
    <m/>
    <m/>
    <e v="#DIV/0!"/>
    <m/>
  </r>
  <r>
    <n v="1870"/>
    <x v="399"/>
    <x v="6"/>
    <x v="21"/>
    <m/>
    <x v="7"/>
    <x v="135"/>
    <x v="3"/>
    <m/>
    <m/>
    <m/>
    <m/>
    <m/>
    <m/>
    <m/>
    <m/>
    <m/>
    <m/>
    <m/>
    <m/>
    <m/>
    <m/>
    <m/>
    <m/>
    <m/>
    <m/>
    <m/>
    <m/>
    <m/>
    <m/>
    <m/>
    <m/>
    <m/>
    <m/>
    <e v="#DIV/0!"/>
    <m/>
  </r>
  <r>
    <n v="1871"/>
    <x v="399"/>
    <x v="6"/>
    <x v="21"/>
    <m/>
    <x v="7"/>
    <x v="135"/>
    <x v="3"/>
    <m/>
    <m/>
    <m/>
    <m/>
    <m/>
    <m/>
    <m/>
    <m/>
    <m/>
    <m/>
    <m/>
    <m/>
    <m/>
    <m/>
    <m/>
    <m/>
    <m/>
    <m/>
    <m/>
    <m/>
    <m/>
    <m/>
    <m/>
    <m/>
    <m/>
    <m/>
    <e v="#DIV/0!"/>
    <m/>
  </r>
  <r>
    <n v="1872"/>
    <x v="399"/>
    <x v="6"/>
    <x v="21"/>
    <m/>
    <x v="7"/>
    <x v="135"/>
    <x v="3"/>
    <m/>
    <m/>
    <m/>
    <m/>
    <m/>
    <m/>
    <m/>
    <m/>
    <m/>
    <m/>
    <m/>
    <m/>
    <m/>
    <m/>
    <m/>
    <m/>
    <m/>
    <m/>
    <m/>
    <m/>
    <m/>
    <m/>
    <m/>
    <m/>
    <m/>
    <m/>
    <e v="#DIV/0!"/>
    <m/>
  </r>
  <r>
    <n v="1873"/>
    <x v="399"/>
    <x v="6"/>
    <x v="21"/>
    <m/>
    <x v="7"/>
    <x v="135"/>
    <x v="3"/>
    <m/>
    <m/>
    <m/>
    <m/>
    <m/>
    <m/>
    <m/>
    <m/>
    <m/>
    <m/>
    <m/>
    <m/>
    <m/>
    <m/>
    <m/>
    <m/>
    <m/>
    <m/>
    <m/>
    <m/>
    <m/>
    <m/>
    <m/>
    <m/>
    <m/>
    <m/>
    <e v="#DIV/0!"/>
    <m/>
  </r>
  <r>
    <n v="1874"/>
    <x v="399"/>
    <x v="6"/>
    <x v="21"/>
    <m/>
    <x v="7"/>
    <x v="135"/>
    <x v="3"/>
    <m/>
    <m/>
    <m/>
    <m/>
    <m/>
    <m/>
    <m/>
    <m/>
    <m/>
    <m/>
    <m/>
    <m/>
    <m/>
    <m/>
    <m/>
    <m/>
    <m/>
    <m/>
    <m/>
    <m/>
    <m/>
    <m/>
    <m/>
    <m/>
    <m/>
    <m/>
    <e v="#DIV/0!"/>
    <m/>
  </r>
  <r>
    <n v="1875"/>
    <x v="399"/>
    <x v="6"/>
    <x v="21"/>
    <m/>
    <x v="7"/>
    <x v="135"/>
    <x v="3"/>
    <m/>
    <m/>
    <m/>
    <m/>
    <m/>
    <m/>
    <m/>
    <m/>
    <m/>
    <m/>
    <m/>
    <m/>
    <m/>
    <m/>
    <m/>
    <m/>
    <m/>
    <m/>
    <m/>
    <m/>
    <m/>
    <m/>
    <m/>
    <m/>
    <m/>
    <m/>
    <e v="#DIV/0!"/>
    <m/>
  </r>
  <r>
    <n v="1876"/>
    <x v="399"/>
    <x v="6"/>
    <x v="21"/>
    <m/>
    <x v="7"/>
    <x v="135"/>
    <x v="3"/>
    <m/>
    <m/>
    <m/>
    <m/>
    <m/>
    <m/>
    <m/>
    <m/>
    <m/>
    <m/>
    <m/>
    <m/>
    <m/>
    <m/>
    <m/>
    <m/>
    <m/>
    <m/>
    <m/>
    <m/>
    <m/>
    <m/>
    <m/>
    <m/>
    <s v=""/>
    <s v=""/>
    <e v="#DIV/0!"/>
    <m/>
  </r>
  <r>
    <n v="1877"/>
    <x v="399"/>
    <x v="6"/>
    <x v="21"/>
    <m/>
    <x v="7"/>
    <x v="135"/>
    <x v="3"/>
    <m/>
    <m/>
    <m/>
    <m/>
    <m/>
    <m/>
    <m/>
    <m/>
    <m/>
    <m/>
    <m/>
    <m/>
    <m/>
    <m/>
    <m/>
    <m/>
    <m/>
    <m/>
    <m/>
    <m/>
    <m/>
    <m/>
    <m/>
    <m/>
    <s v=""/>
    <s v=""/>
    <e v="#DIV/0!"/>
    <m/>
  </r>
  <r>
    <m/>
    <x v="399"/>
    <x v="6"/>
    <x v="21"/>
    <m/>
    <x v="7"/>
    <x v="135"/>
    <x v="3"/>
    <m/>
    <m/>
    <m/>
    <m/>
    <m/>
    <m/>
    <m/>
    <m/>
    <m/>
    <m/>
    <m/>
    <m/>
    <m/>
    <m/>
    <m/>
    <m/>
    <m/>
    <m/>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8">
  <r>
    <n v="1401"/>
    <d v="2014-06-08T00:00:00"/>
    <x v="0"/>
    <x v="0"/>
    <s v="三路"/>
    <s v="檢查系"/>
    <s v="TOM3"/>
    <x v="0"/>
    <s v="ー"/>
    <m/>
    <s v="・歪CAMERA#4 故障"/>
    <s v="・第4TAP發生鬍鬚状的雜訊。_x000a_※推測是歪CAMERA内部的接点不良。"/>
    <s v="・CAMERA更換_x000a_・在歪CAMERA的異常発現用處作成#970GATE_x000a_・作成和教育光量異常警報発生時，異常画像発現時的作業流程。"/>
    <s v="初回"/>
    <n v="10"/>
    <n v="259"/>
    <m/>
    <s v="要"/>
    <s v="要"/>
    <s v="要"/>
    <s v="-"/>
    <s v="要"/>
    <s v="-"/>
    <s v="-"/>
    <s v="・追加#970GATE_x000a_・教育光量異常警報発生時，異常画像発現時的作業流程。"/>
    <s v="完了"/>
    <s v="完了"/>
    <s v="完了"/>
    <s v="-"/>
    <s v="完了"/>
    <s v="-"/>
    <s v="-"/>
    <s v="CLOSE"/>
    <s v="CLOSE"/>
    <n v="1"/>
    <m/>
  </r>
  <r>
    <n v="1402"/>
    <d v="2014-06-22T00:00:00"/>
    <x v="0"/>
    <x v="0"/>
    <s v="蔡明建_x000a_三路"/>
    <s v="檢查系"/>
    <s v="WI"/>
    <x v="0"/>
    <s v="O:\00 製造一部共通\横展開確認\設備異常報告\異常報告書(日文)"/>
    <s v="O:\00 製造一部共通\横展開確認\設備異常報告\異常報告書(日文)\201406\WI台車抜き出しマニュアル"/>
    <s v="・WI CAMERA#11波形異常"/>
    <s v="・推測有落下物掉在CAMERA或光原條紋片上。_x000a_※造成波形異常,影響了平坦度值。"/>
    <s v="・拖出WI光源CAMERA基座,用AIR清除灰塵異物_x000a_・制定連續平坦度惡化時確認流程並教育訓練_x000a_・制定WI光源CAMERA基座拖出的手順並教育訓練."/>
    <s v="初回"/>
    <n v="0"/>
    <n v="0"/>
    <m/>
    <s v="要"/>
    <s v="要"/>
    <s v="要"/>
    <s v="-"/>
    <s v="要"/>
    <s v="-"/>
    <s v="-"/>
    <s v="・制定連續平坦度惡化時確認流程並教育訓練。_x000a_・制定WI光源CAMERA基座拖出的手順並教育訓練."/>
    <s v="完了"/>
    <s v="完了"/>
    <s v="完了"/>
    <s v="-"/>
    <s v="完了"/>
    <s v="-"/>
    <s v="-"/>
    <s v="CLOSE"/>
    <s v="CLOSE"/>
    <n v="1"/>
    <m/>
  </r>
  <r>
    <n v="1403"/>
    <d v="2014-06-08T00:00:00"/>
    <x v="1"/>
    <x v="1"/>
    <s v="鄭吉勝"/>
    <s v="電氣系"/>
    <s v="帯電Bar"/>
    <x v="1"/>
    <s v="..\..\異常報告書(中文)\201406\●LF帯電装置過電流Trip異常-(C_E_J_K_Y_Z)帶電Bar確認.xls"/>
    <m/>
    <s v="・LF 帯電装置過電流Trip異常"/>
    <s v="・現場濕度高（65%）的状態下、電荷從帶電Bar樹脂部之裂縫、或是樹脂部的髒污處流竄到支架上，導致過電流並跳脫。_x000a_・由於使用高電壓、絶縁部多少都會因為電氣流動的因素產生裂縫。"/>
    <s v="・工事日時都針對帶電Bar樹脂部實施掃除。_x000a_・裂縫實施Silicon Caulking。_x000a_・帶電Bar的下方設置傳導體（SUS pipe）"/>
    <s v="初回"/>
    <n v="95"/>
    <n v="2820"/>
    <m/>
    <s v="要"/>
    <s v="要"/>
    <s v="要"/>
    <s v="要"/>
    <s v="要"/>
    <s v="要"/>
    <s v="-"/>
    <s v="・帶電Bar數量確認_x000a_・帶電Bar本體點檢_x000a_・掃除/點檢頻度確認"/>
    <s v="完了"/>
    <s v="完了"/>
    <s v="完了"/>
    <s v="完了"/>
    <s v="完了"/>
    <s v="完了"/>
    <s v="-"/>
    <s v="CLOSE"/>
    <s v="CLOSE"/>
    <n v="1"/>
    <m/>
  </r>
  <r>
    <n v="1404"/>
    <d v="2014-06-30T00:00:00"/>
    <x v="2"/>
    <x v="2"/>
    <s v="三路"/>
    <s v="系統系"/>
    <s v="PAM"/>
    <x v="1"/>
    <s v="O:\00 製造一部共通\横展開確認\設備異常報告\異常報告書(日文)\201406\20140630 PAM改修.xls"/>
    <m/>
    <s v="・PL№無法連結"/>
    <s v="・相同的生産指示書號碼進行2次以上J/C時，發生與PAM内部所持有的號碼不一致，造成PLNo無法連結的現象。_x000a_"/>
    <s v="・修正版的發行"/>
    <s v="初回"/>
    <n v="0"/>
    <n v="0"/>
    <m/>
    <s v="要"/>
    <s v="要"/>
    <s v="要"/>
    <s v="要"/>
    <s v="要"/>
    <s v="-"/>
    <s v="-"/>
    <s v="・修正版的發行"/>
    <s v="完了"/>
    <s v="完了"/>
    <s v="完了"/>
    <s v="完了"/>
    <s v="完了"/>
    <s v="-"/>
    <s v="-"/>
    <s v="CLOSE"/>
    <s v="CLOSE"/>
    <n v="1"/>
    <m/>
  </r>
  <r>
    <n v="1405"/>
    <d v="2014-07-03T00:00:00"/>
    <x v="0"/>
    <x v="3"/>
    <s v="蔵光"/>
    <s v="機械系"/>
    <s v="C/V"/>
    <x v="0"/>
    <s v="\\172.18.154.188\adt_public\08_部門情報\8552_素板製造-設備技術\【設備技術修繕紀錄】\03機械\各窯情報資料\20140522 CF本線段ROLL停止--各窯橫展開2014.0606.xls"/>
    <m/>
    <s v="・CHAIN断裂異常 _x000a_  (2014/05/22)"/>
    <s v="・漏掉冷修後、初期伸長等的点検・確認_x000a_"/>
    <s v="・CHAIN鬆弛部位的可視化"/>
    <s v="初回"/>
    <n v="259"/>
    <n v="5531"/>
    <m/>
    <s v="要"/>
    <s v="要"/>
    <s v="要"/>
    <s v="要"/>
    <s v="要"/>
    <s v="-"/>
    <s v="-"/>
    <s v="・CHAIN鬆弛部位的可視化_x000a_・LINE SHAFT駆動部的可視化_x000a_　　　　　　　※（2014/7/24追記）"/>
    <s v="完了"/>
    <s v="完了"/>
    <s v="完了"/>
    <s v="完了"/>
    <s v="完了"/>
    <s v="-"/>
    <s v="-"/>
    <s v="CLOSE"/>
    <s v="CLOSE"/>
    <n v="1"/>
    <m/>
  </r>
  <r>
    <n v="1406"/>
    <d v="2014-07-03T00:00:00"/>
    <x v="0"/>
    <x v="3"/>
    <s v="蔵光"/>
    <s v="機械系"/>
    <s v="C/V"/>
    <x v="0"/>
    <s v="\\172.18.154.188\adt_public\08_部門情報\8552_素板製造-設備技術\【設備技術修繕紀錄】\03機械\各窯情報資料\20140522 CF本線段ROLL停止--各窯橫展開2014.0606.xls"/>
    <m/>
    <s v="・CHAIN断裂異常_x000a_  (2014/05/22)"/>
    <s v="・漏掉冷修後、初期伸長等的点検・確認_x000a_"/>
    <s v="・CHAIN GUIDE的改造"/>
    <s v="初回"/>
    <m/>
    <m/>
    <m/>
    <s v="要"/>
    <s v="要"/>
    <s v="要"/>
    <s v="要"/>
    <s v="要"/>
    <s v="-"/>
    <s v="-"/>
    <s v="・CHAIN GUIDE的改造"/>
    <s v="完了"/>
    <s v="完了"/>
    <s v="完了"/>
    <s v="完了"/>
    <s v="完了"/>
    <s v="-"/>
    <s v="-"/>
    <s v="CLOSE"/>
    <s v="CLOSE"/>
    <n v="1"/>
    <m/>
  </r>
  <r>
    <n v="1407"/>
    <d v="2014-07-03T00:00:00"/>
    <x v="0"/>
    <x v="4"/>
    <s v="万代"/>
    <s v="機械系"/>
    <s v="C/V"/>
    <x v="0"/>
    <s v="ー"/>
    <m/>
    <s v="・増速SHAFT折損"/>
    <s v="・強度不足"/>
    <s v="・本線増速立起部的CV-Roll SHAFT材質由SS400 25φ變更為SCM435  40φ"/>
    <s v="再発"/>
    <n v="120"/>
    <n v="0"/>
    <m/>
    <s v="要"/>
    <s v="要"/>
    <s v="要"/>
    <s v="要"/>
    <s v="要"/>
    <s v="-"/>
    <s v="-"/>
    <s v="・更換SHAFT材質変更的roll"/>
    <s v="完了"/>
    <s v="完了"/>
    <s v="完了"/>
    <s v="完了"/>
    <s v="完了"/>
    <s v="-"/>
    <m/>
    <s v="CLOSE"/>
    <s v="CLOSE"/>
    <n v="1"/>
    <s v="方針CLOSE（冷修対応、来年費用など）"/>
  </r>
  <r>
    <n v="1408"/>
    <d v="2014-07-07T00:00:00"/>
    <x v="0"/>
    <x v="4"/>
    <s v="鄭吉勝"/>
    <s v="機械系"/>
    <s v="C/V"/>
    <x v="0"/>
    <s v="ー"/>
    <m/>
    <s v="2Br増速C/V SHAFT破損異常"/>
    <s v="・強度不足"/>
    <s v="・由於現在R5加工的東西變為主流所以實施横展開。(入荷状況要確認）"/>
    <s v="再発"/>
    <m/>
    <n v="2.8"/>
    <m/>
    <s v="要"/>
    <s v="要"/>
    <s v="要"/>
    <s v="要"/>
    <s v="要"/>
    <s v="-"/>
    <s v="-"/>
    <s v="・更換為SHAFT材質変更的roll_x000a_(個別駆動後連結駆動的第一支（増速No.5）→SCM435（shaft径維持現狀）　利用全窯工事日時進行更新)"/>
    <s v="完了"/>
    <s v="完了"/>
    <s v="完了"/>
    <s v="完了"/>
    <s v="完了"/>
    <s v="-"/>
    <s v="-"/>
    <s v="CLOSE"/>
    <s v="CLOSE"/>
    <n v="1"/>
    <s v="方針CLOSE（冷修対応、来年費用など）"/>
  </r>
  <r>
    <n v="1409"/>
    <d v="2014-06-19T00:00:00"/>
    <x v="0"/>
    <x v="5"/>
    <s v="鄭吉勝"/>
    <s v="電氣系"/>
    <s v="モーター"/>
    <x v="0"/>
    <s v="異常報告書（日文）共有フォルダ\其他\●AFK-OFF切#2LineX軸(電纜線焼毀)伺服機構異常-(C_E_J_K_Y_Z)CABLE Bear確認.xlsx"/>
    <m/>
    <s v="X軸（電纜線燒毀）伺服機構異常"/>
    <s v="・原因調查確認中！"/>
    <s v="・電纜線的更換。_x000a_・次回定修點檢確認"/>
    <s v="初回"/>
    <n v="165"/>
    <n v="615"/>
    <m/>
    <s v="要"/>
    <s v="要"/>
    <s v="要"/>
    <s v="要"/>
    <s v="要"/>
    <s v="要"/>
    <s v="要"/>
    <s v="・確認橫切機CABLEVEYOR_x000a_1.電纜線於CABLEVEYOR中排列是否整齊。_x000a_2.CABLEVEYOR中電纜線有無破損狀態。_x000a_3.CABLEVEYOR中電纜線有無皺摺或彎曲變形。_x000a_4.綑綁電纜線的線材（束帶）是否有斷掉。"/>
    <s v="完了"/>
    <s v="完了"/>
    <s v="完了"/>
    <s v="完了"/>
    <s v="完了"/>
    <s v="完了"/>
    <s v="完了"/>
    <s v="CLOSE"/>
    <s v="CLOSE"/>
    <n v="1"/>
    <m/>
  </r>
  <r>
    <n v="1410"/>
    <d v="2014-07-17T00:00:00"/>
    <x v="0"/>
    <x v="6"/>
    <s v="佐倉　　　　曾志宏"/>
    <s v="其它"/>
    <s v="C/V"/>
    <x v="2"/>
    <s v="ー"/>
    <m/>
    <s v="PAD捲起造成板厚計波形異常"/>
    <s v="PAD的末端剥落"/>
    <s v="・在PAD貼付作業標準書追加記載貼付方式的使用須知　　　　_x000a_・在設備点検作業標準書的PAD点検部位追加關於剥落的內容"/>
    <s v="再発"/>
    <n v="0"/>
    <n v="0"/>
    <m/>
    <s v="要"/>
    <s v="要"/>
    <s v="要"/>
    <s v="要"/>
    <s v="要"/>
    <s v="-"/>
    <s v="-"/>
    <s v="讓整備班、三交代看一遍発生状況的資料，也在巡檢時讓他們看Br板厚計下PAD末端部是否有剥落狀況。"/>
    <s v="完了"/>
    <s v="完了"/>
    <s v="完了"/>
    <s v="完了"/>
    <s v="完了"/>
    <s v="-"/>
    <s v="-"/>
    <s v="CLOSE"/>
    <s v="CLOSE"/>
    <n v="1"/>
    <m/>
  </r>
  <r>
    <n v="1411"/>
    <d v="2014-07-18T00:00:00"/>
    <x v="0"/>
    <x v="7"/>
    <s v="鄭吉勝"/>
    <s v="機械系"/>
    <s v="循環"/>
    <x v="2"/>
    <s v="異常報告書（日文）共有フォルダ\其他\20140718 KF循環系CVキャリアROLL磨損橫展開連絡.xlsx"/>
    <m/>
    <s v="KF循環系CV CARRIER ROLL磨損"/>
    <s v="・碎玻璃或粉塵堆積"/>
    <s v="・定期巡檢時發現CARRIER ROLL有碎玻璃堆積_x000a_  立即依賴機械G協助掃除_x000a_・制定聯絡的程序"/>
    <s v="初回"/>
    <n v="0"/>
    <n v="0"/>
    <m/>
    <s v="要"/>
    <s v="要"/>
    <s v="要"/>
    <s v="要"/>
    <s v="要"/>
    <s v="-"/>
    <s v="-"/>
    <s v="・CARRIER ROLL點檢對應流程說明。_x000a_・ 對應作業步驟說明。"/>
    <s v="完了"/>
    <s v="完了"/>
    <s v="完了"/>
    <s v="完了"/>
    <s v="完了"/>
    <s v="-"/>
    <s v="-"/>
    <s v="CLOSE"/>
    <s v="CLOSE"/>
    <n v="1"/>
    <m/>
  </r>
  <r>
    <n v="1412"/>
    <d v="2014-07-04T00:00:00"/>
    <x v="1"/>
    <x v="8"/>
    <s v="浅原"/>
    <s v="系統系"/>
    <s v="ACE"/>
    <x v="1"/>
    <s v="異常報告書（日文）共有フォルダ\其他\20140704HF　ACE通信異常.xlsx"/>
    <m/>
    <s v="ACE通信異常"/>
    <s v="LAN驅動程序問題"/>
    <s v="LAN驅動程序更新"/>
    <s v="初回"/>
    <n v="18"/>
    <n v="0"/>
    <m/>
    <s v="要"/>
    <s v="-"/>
    <s v="-"/>
    <s v="-"/>
    <s v="-"/>
    <s v="-"/>
    <s v="-"/>
    <s v="LAN驅動程序更新。_x000a_8/11再発。対策未定。"/>
    <s v="完了"/>
    <s v="-"/>
    <s v="-"/>
    <s v="-"/>
    <s v="-"/>
    <s v="-"/>
    <s v="-"/>
    <s v="CLOSE"/>
    <s v="CLOSE"/>
    <n v="1"/>
    <m/>
  </r>
  <r>
    <n v="1413"/>
    <d v="2014-07-16T00:00:00"/>
    <x v="0"/>
    <x v="3"/>
    <s v="俊良"/>
    <s v="機械系"/>
    <s v="C/V"/>
    <x v="0"/>
    <s v="異常報告書（日文）共有フォルダ\其他\20140716CF  RB採板CV7 ベアリング異常.xlsx"/>
    <m/>
    <s v=" BEARING破損異常"/>
    <s v="・RB LINE的CV点検作業有在定期項目中，雖然有進行点検但是從_x000a_安全柵欄外以目視点検，所以沒能発現"/>
    <s v="・点検頻度変更（点検無し→ＪＣ時/工事日点検）_x000a_・該部位的可視化"/>
    <s v="初回"/>
    <n v="90"/>
    <n v="50"/>
    <m/>
    <s v="-"/>
    <s v="要"/>
    <s v="要"/>
    <s v="-"/>
    <s v="-"/>
    <s v="-"/>
    <s v="-"/>
    <s v="等待設技見解（CF預定進行BEARING2層化的測試　～8/末）"/>
    <s v="-"/>
    <s v="完了"/>
    <s v="完了"/>
    <s v="-"/>
    <s v="-"/>
    <s v="-"/>
    <s v="-"/>
    <s v="CLOSE"/>
    <s v="CLOSE"/>
    <n v="1"/>
    <m/>
  </r>
  <r>
    <n v="1414"/>
    <d v="2014-08-05T00:00:00"/>
    <x v="0"/>
    <x v="9"/>
    <s v="炳興"/>
    <s v="電氣系"/>
    <s v="循環"/>
    <x v="2"/>
    <s v="異常報告書（日文）共有フォルダ\其他\20140805  ZF包裝循環4 CULLET BC SLIP異常報告.xlsx"/>
    <m/>
    <s v="上游軸承部Slip  Sensor感度不良"/>
    <s v="1.Sensor處玻璃粉塵堆積                     2.Sensor感應位置不佳 "/>
    <s v="1.工事日定期清掃(清掃頻度討論待)                   2.工事日全數Sensor感應距離確認(8/14) "/>
    <s v="初回"/>
    <n v="0"/>
    <n v="0"/>
    <m/>
    <s v="要"/>
    <s v="要"/>
    <s v="要"/>
    <s v="要"/>
    <s v="要"/>
    <s v="-"/>
    <s v="-"/>
    <s v="1.工事日定期清掃(清掃頻度討論待)                   2.工事日全數Sensor感應距離確認(8/14) "/>
    <s v="完了"/>
    <s v="完了"/>
    <s v="完了"/>
    <s v="完了"/>
    <s v="完了"/>
    <s v="-"/>
    <s v="-"/>
    <s v="CLOSE"/>
    <s v="CLOSE"/>
    <n v="1"/>
    <m/>
  </r>
  <r>
    <n v="1415"/>
    <d v="2014-07-02T00:00:00"/>
    <x v="3"/>
    <x v="10"/>
    <s v="浅原"/>
    <s v="機械系"/>
    <s v="C/V"/>
    <x v="1"/>
    <s v="異常報告書（中文）共有フォルダ\201408以降\20140702GF B-LINE FT部引込CV驅動鏈條斷裂.xls"/>
    <m/>
    <s v="駆動CHAIN接頭部破損"/>
    <s v="接頭的定期更換延遅"/>
    <s v="徹底實施定期更換，使用CHAIN更換清冊。"/>
    <s v="初回"/>
    <n v="0"/>
    <n v="161"/>
    <m/>
    <s v="要"/>
    <s v="要"/>
    <s v="要"/>
    <s v="要"/>
    <s v="要"/>
    <s v="要"/>
    <s v="-"/>
    <s v="日常点検、週末点検、工事日点検、異常時交換。檢討導入自動給油器(SIMALUBE)。實施1回/半年的定修。CHAIN更換記録以管理清冊作管理。"/>
    <s v="完了"/>
    <s v="完了"/>
    <s v="完了"/>
    <s v="完了"/>
    <s v="完了"/>
    <s v="完了"/>
    <s v="-"/>
    <s v="CLOSE"/>
    <s v="CLOSE"/>
    <n v="1"/>
    <m/>
  </r>
  <r>
    <n v="1416"/>
    <d v="2014-07-21T00:00:00"/>
    <x v="0"/>
    <x v="0"/>
    <s v="峯謀"/>
    <s v="電氣系"/>
    <s v="採板設備"/>
    <x v="2"/>
    <s v="異常報告書（中文）共有フォルダ\201407\20140721JF　採板ROBOT制御盤電源異常.xls"/>
    <m/>
    <s v="因對應瞬停用UPS的故障造成電源装置的保險絲破損，使得電源無法開啟。"/>
    <s v="UPS基板內部的電容器因為長時間過電壓。溫度過高的關係.電容器絕緣失效爆裂.導致UPS故障。"/>
    <s v="・UPS内、電容器耐電圧規格的変更請依賴業者進行更換。以更換後的部分來進行測試，如果沒有問題的話，就依序更換電容器。_x000a_・如果電容器更換前再次發生異常的話，以不會影響UPS電源的配線變更做対応。"/>
    <s v="初回"/>
    <n v="5"/>
    <n v="106"/>
    <m/>
    <s v="-"/>
    <s v="要"/>
    <s v="要"/>
    <s v="要"/>
    <s v="要"/>
    <s v="要"/>
    <s v="-"/>
    <s v="1.電氣測試中.待判定OK後將陸續展開交換作業。"/>
    <s v="-"/>
    <s v="完了"/>
    <s v="完了"/>
    <s v="完了"/>
    <s v="完了"/>
    <s v="完了"/>
    <s v="-"/>
    <s v="CLOSE"/>
    <s v="CLOSE"/>
    <n v="1"/>
    <s v="→最終評価はいつまでに出すの？それを決めないと進まない！！_x000a_→最終評価は電気G周さんよりOKとの連絡有り。_x000a_→J/K冷修導入横展開スケジュール計画有り。(指摘修繕計畫列入)一時CLOSE"/>
  </r>
  <r>
    <n v="1417"/>
    <d v="2014-08-12T00:00:00"/>
    <x v="1"/>
    <x v="11"/>
    <s v="三路"/>
    <s v="機械系"/>
    <s v="P詰め機"/>
    <x v="1"/>
    <s v="異常報告書（中文）共有フォルダ\201408以降\20140805_AFK_FF_PL ChangerPL空PL衝突異常.xls"/>
    <m/>
    <s v="実際PL搬送用伺服的馬達連軸器的KEY脱落，造成実際PL搬送的停止位置偏移。"/>
    <s v="連軸器的KEY脱落"/>
    <s v="・KEY加工変更（AFK詢問中？）_x000a_・在実際PL搬送（払出側）追加停止位置確認PR"/>
    <s v="初回"/>
    <n v="13"/>
    <n v="350"/>
    <m/>
    <s v="-"/>
    <s v="要"/>
    <s v="要"/>
    <s v="要"/>
    <s v="-"/>
    <s v="-"/>
    <s v="-"/>
    <s v="・機械G点検後檢討対策_x000a_・在実際PL搬送（払出側）追加停止位置確認PR"/>
    <s v="-"/>
    <s v="完了"/>
    <s v="完了"/>
    <s v="完了"/>
    <s v="-"/>
    <s v="-"/>
    <s v="-"/>
    <s v="CLOSE"/>
    <s v="CLOSE"/>
    <n v="1"/>
    <m/>
  </r>
  <r>
    <n v="1418"/>
    <d v="2014-08-03T00:00:00"/>
    <x v="1"/>
    <x v="12"/>
    <s v="浅原"/>
    <s v="電氣系"/>
    <s v="C/V"/>
    <x v="1"/>
    <s v="異常報告書（中文）共有フォルダ\201408以降\20140803  Glass檢知Senser異常.xls"/>
    <s v="異常報告書（中文）共有フォルダ\201408以降\20140803  Glass檢知Senser異常.xls"/>
    <s v="基板檢查結束後, 未正常移載至採板側, Though (直接通過)造成廢棄Loss（1枚）。之後還是間斷出現Though廢棄, 於是Line停機並呼出設技。"/>
    <s v="就解決了, 所以原因推測為反射板或Senser起霧的關係。"/>
    <s v="持續工事日定期點檢掃除。"/>
    <s v="初回"/>
    <n v="38"/>
    <n v="218"/>
    <m/>
    <s v="要"/>
    <s v="要"/>
    <s v="要"/>
    <s v="要"/>
    <s v="要"/>
    <s v="要"/>
    <s v="要"/>
    <s v="定期地清掃傳感器。_x000a_定期地調整傳感器的靈敏度。"/>
    <s v="完了"/>
    <s v="完了"/>
    <s v="完了"/>
    <s v="完了"/>
    <s v="完了"/>
    <s v="完了"/>
    <s v="完了"/>
    <s v="CLOSE"/>
    <s v="CLOSE"/>
    <n v="1"/>
    <m/>
  </r>
  <r>
    <n v="1419"/>
    <d v="2014-07-17T00:00:00"/>
    <x v="1"/>
    <x v="12"/>
    <s v="浅原"/>
    <s v="機械系"/>
    <s v="真空Pump"/>
    <x v="1"/>
    <s v="異常報告書（中文）共有フォルダ\201407\20140717GUT　OFF切NO1真空P力異常.xls"/>
    <s v="..\..\異常報告書(中文)\201407\●AFK-GUT OFF切#1真空Pump壓力異常-(C_E_J_K_Y_Z)真空Pump確認.xls"/>
    <s v="發生Glass吸著異常発生。真空Pump 由原本使用的#1切替到 #1#2同時使用，也無良化。切替至真空Pump#2單獨使用後 異常才解除。"/>
    <s v="碳片出現部分破損導致壓力低下。推測碳片的磨耗致使失衡, 並發生碳片破損。"/>
    <s v="更換真空Pump #1（7/18實施）。將真空Pump 安全柵内⇒安全柵外 以利保養。改善更換作業性（7/21完成）。檢討定期更換等預防措施可行性"/>
    <s v="初回"/>
    <n v="143"/>
    <n v="554"/>
    <m/>
    <s v="要"/>
    <s v="要"/>
    <s v="要"/>
    <s v="要"/>
    <s v="要"/>
    <s v="要"/>
    <s v="要"/>
    <s v="確認真空泵的檢查記錄。_x000a_確認真空泵的交換記錄。_x000a_確認真空泵的設置位置。"/>
    <s v="完了"/>
    <s v="完了"/>
    <s v="完了"/>
    <s v="完了"/>
    <s v="完了"/>
    <s v="完了"/>
    <s v="完了"/>
    <s v="CLOSE"/>
    <s v="CLOSE"/>
    <n v="1"/>
    <m/>
  </r>
  <r>
    <n v="1420"/>
    <d v="2014-07-23T00:00:00"/>
    <x v="0"/>
    <x v="9"/>
    <s v="浅原"/>
    <s v="檢查系"/>
    <s v="精査"/>
    <x v="2"/>
    <s v="異常報告書（中文）共有フォルダ\201408以降\複本 20140723ZF　精査ｼﾝｸﾗｲｱﾝﾄ用HUB異常報告.xls"/>
    <m/>
    <s v="精査thin client異常。T/P畫面上顯示『remote esktop 沒有接上 remote  computer』重新啟動精査判定SERVER,但無法登入。因為精査thin client用的HUB LED 燈號熄滅所以拔掉HUB的電源線後重新插上就回復正常了。之後異常就沒再發生過了。"/>
    <s v="①推測是HUB的電源線鬆脫。_x000a_②重要的檢查機附帶設備的維持管理不足。"/>
    <s v="原因①的對策_x000a_固定好HUB電源線,使其不鬆脫。_x000a_變更HUB的電源設置位置。_x000a_原因②的對策_x000a_實施詳查室的處理整頓。_x000a_為整備班的檢查表追加HUB確認項目。"/>
    <s v="初回"/>
    <n v="6"/>
    <n v="112"/>
    <m/>
    <s v="要"/>
    <s v="要"/>
    <s v="要"/>
    <s v="要"/>
    <s v="要"/>
    <s v="情報"/>
    <s v="情報"/>
    <s v="固定好HUB電源線,使其不鬆脫。_x000a_變更HUB的電源設置位置。_x000a_實施詳查室的處理整頓。_x000a_為整備班的檢查表追加HUB確認項目。"/>
    <s v="完了"/>
    <s v="完了"/>
    <s v="完了"/>
    <s v="完了"/>
    <s v="完了"/>
    <s v="-"/>
    <s v="-"/>
    <s v="CLOSE"/>
    <s v="CLOSE"/>
    <n v="1"/>
    <m/>
  </r>
  <r>
    <n v="1421"/>
    <d v="2014-08-06T00:00:00"/>
    <x v="1"/>
    <x v="13"/>
    <s v="浅原"/>
    <s v="機械系"/>
    <s v="C/V"/>
    <x v="1"/>
    <s v="異常報告書（中文）共有フォルダ\201408以降\20140806IF　本線CVロールシャフトエンドプレート脱落異常(中文).xls"/>
    <m/>
    <s v="巡檢發現到，本線CV Roll#238的驅動側，防止sprocket key鬆脫的end plate脫落，sprocket外移了10mm左右。呼出設備技術，Guillotine處理開始。修復完成。Guillotine解除。F1採版開始"/>
    <s v="冷修時的旋緊不足。因roll的連續回轉的震動，螺絲鬆脫、掉落。現在使用Nord-Lock墊圈的緣故，如果正確地鎖好的話，不太可能輕易地就鬆脫。"/>
    <s v="下次工事日時增強旋緊度　　　　　　　　　　　　　　　　　　　　　　　　　　　　　　　　　　　　　　　　　　　　　（在工事日之前，從點檢窗做目視點檢）"/>
    <s v="再発"/>
    <n v="35"/>
    <n v="952"/>
    <m/>
    <s v="情報"/>
    <s v="情報"/>
    <s v="情報"/>
    <s v="情報"/>
    <s v="情報"/>
    <s v="情報"/>
    <s v="情報"/>
    <s v="工事日時、檢查實施。增強旋緊度。　_x000a_能看見的化。_x000a_使用Nord-Lock墊圈。_x000a_8/6再発、対策未定。"/>
    <s v="-"/>
    <s v="-"/>
    <s v="-"/>
    <s v="-"/>
    <s v="-"/>
    <s v="-"/>
    <s v="-"/>
    <s v="CLOSE"/>
    <s v="CLOSE"/>
    <e v="#DIV/0!"/>
    <m/>
  </r>
  <r>
    <n v="1422"/>
    <d v="2014-08-08T00:00:00"/>
    <x v="1"/>
    <x v="1"/>
    <s v="浅原"/>
    <s v="機械系"/>
    <s v="C/V"/>
    <x v="1"/>
    <s v="異常報告書（中文）共有フォルダ\201408以降\20140808LF　本線増速No 4No 5共用惰輪(Idler)固定Plate折損.xls"/>
    <m/>
    <s v="製造三交代發現惰輪Idler出現晃動情形。呼出設技機械Team, 確認時發現惰輪Ider的固定Plate折損。（雖然整個斷掉了, 但是沒有脫落還是一直回轉。）開啟Guillotine該處實施焊接補強生産再開"/>
    <s v="増速C/V＃4減速及＃5加速時、推測負荷集中在該處的惰輪Idler而斷裂。同樣規格的惰輪Idler目前使用在増速C/V＃5＃6間、増速C/V＃6＃7間、仍追加一片Plate並進行了焊接補強（LF建設時）"/>
    <s v="緊急對應內側追加一片Plate並進行焊接補強對策製作一整片的新的Plate、於下回工事日進行設置"/>
    <s v="初回"/>
    <n v="60"/>
    <n v="1234"/>
    <m/>
    <s v="-"/>
    <s v="-"/>
    <s v="-"/>
    <s v="-"/>
    <s v="要"/>
    <s v="-"/>
    <s v="-"/>
    <s v="KF 本線№4 C/V。_x000a_Idler軸的材質變更為SCM435。_x000a_（利用冷修工事進行）"/>
    <s v="-"/>
    <s v="-"/>
    <s v="-"/>
    <s v="-"/>
    <s v="完了"/>
    <s v="-"/>
    <s v="-"/>
    <s v="CLOSE"/>
    <s v="CLOSE"/>
    <n v="1"/>
    <m/>
  </r>
  <r>
    <n v="1423"/>
    <d v="2014-08-04T00:00:00"/>
    <x v="3"/>
    <x v="10"/>
    <s v="浅原"/>
    <s v="電氣系"/>
    <s v="A/K"/>
    <x v="1"/>
    <s v="異常報告書（中文）共有フォルダ\201408以降\20140804  GF B-LINE洗浄機Air_Knife_INV異常.xls"/>
    <m/>
    <s v="B-LINE洗浄機Air_Knife_INV異常発生(2Br全採中, 因此無Loss)Thermal(積熱繼電器)跳脫無法復歸, 因此呼出設技實施Blower更換B-LINE刮傷檢查後開始採板"/>
    <s v="Blower_Motor過熱融解導致Bearing卡住、再加上Motor的熱度影響到　Motor冷却用Fan的樹脂Blade(葉片)融解※GF1　ON-TAS Start時(2008年～)起持續使用。　無更換&amp; Overhaul(大檢修)。"/>
    <s v="・毎月工事日更換2台備品, 並依序實施 Overhaul(大檢修)。(※9台+預備2台 約需4個月可全數更換)"/>
    <s v="初回"/>
    <n v="0"/>
    <n v="0"/>
    <m/>
    <s v="-"/>
    <s v="-"/>
    <s v="-"/>
    <s v="要"/>
    <s v="要"/>
    <s v="要"/>
    <s v="要"/>
    <s v="並依序實施 Overhaul。_x000a_（設備技術相談待）_x000a_ADT_x000a_OFF-TAS・・・1回/3年_x000a_ON-TAS・・・1回/冷修"/>
    <s v="-"/>
    <s v="-"/>
    <s v="-"/>
    <s v="完了"/>
    <s v="完了"/>
    <s v="完了"/>
    <s v="完了"/>
    <s v="CLOSE"/>
    <s v="CLOSE"/>
    <n v="1"/>
    <m/>
  </r>
  <r>
    <n v="1424"/>
    <d v="2014-07-31T00:00:00"/>
    <x v="1"/>
    <x v="12"/>
    <s v="浅原"/>
    <s v="電氣系"/>
    <s v="水處理場電源供應器"/>
    <x v="1"/>
    <s v="異常報告書（中文）共有フォルダ\201408以降\20140731GUT　GUT水處理場電源供應器停止異常.xls"/>
    <m/>
    <s v="於GUT全產線純水發生桶槽缺水預報及缺水警報、產線依序停止。由於水處理場制御盤警報畫面之2B3T №2 PUMP有出現停止警報（№1PUMP稼働）、因此呼出設技。由於洗滌器的電源是由FF窯供給的，因此沒有停止。以臨時電源來讓純水桶槽得以往產線供給（生産再開）。制御盤内之電源供應器（1台）確認故障、更換為予備品。設備復舊。"/>
    <s v="由於主電源的制御盤電源發生停止因此警報沒能響起。由於使用壽命可達10年因此未進行更換。（DF：GUT　2005年8月量産開始）由於緊急用的純水Back Up供給手順未能準備妥當因此耽擱到生産之再開。"/>
    <s v="8/24　伴隨著DF3的冷修工事計劃於停電時將水處理場的電源供應器進行全數更換。其他、關於各產線之制御電源計畫藉由明年度的起業申請、依序進行更換。關於水處理場的警報因為對於人體、環境都有很顯著的影響、有依賴希望能從上位階層來發報，但得到的回覆是說很困難。（於設技再進行檢討）"/>
    <s v="初回"/>
    <n v="0"/>
    <n v="344"/>
    <m/>
    <s v="要"/>
    <s v="要"/>
    <s v="要"/>
    <s v="要"/>
    <s v="要"/>
    <s v="要"/>
    <s v="-"/>
    <s v="重要的設備的電源供應器。_x000a_計劃地更新。_x000a_協議設技決定。_x000a_※橫(側)展開連決定在擔當者會議上協議電G更新哪個設備。_x000a__x000a_2014/10/8_x000a_各設備のDC電源装置について、「優先順位」・「交換頻度」のリストを各ライン毎に電気Gが作成中。_x000a_"/>
    <s v="完了"/>
    <s v="完了"/>
    <s v="完了"/>
    <s v="完了"/>
    <s v="完了"/>
    <s v="完了"/>
    <s v="-"/>
    <s v="CLOSE"/>
    <s v="CLOSE"/>
    <n v="1"/>
    <m/>
  </r>
  <r>
    <n v="1425"/>
    <d v="2014-08-06T00:00:00"/>
    <x v="1"/>
    <x v="13"/>
    <s v="浅原"/>
    <s v="機械系"/>
    <s v="C/V"/>
    <x v="1"/>
    <s v="異常報告書（中文）共有フォルダ\201408以降\20140806IF　本線CVロールシャフトエンドプレート脱落異常(中文).xls"/>
    <m/>
    <s v="巡檢時發現本線増速CV_Roll驅動側防止Sprocket_Key脫落的End_Plate上面的兩支固定螺栓有一支已經脱落了、剩下一支也快要脱落了、Plate呈現不夠穩固的狀態。和上次的Roll同一支。※上午巡檢的部分確認沒有問題。呼出設技、開啟Guillotine H/O捨板處理。這次使用樂泰( LOCTITE) 來固定螺栓。復歸結束後。F1採板開始。"/>
    <s v="上回在8/6發生時、以確實進行螺栓増締鎖緊的對策、_x000a_再加上使用的已經是Nord-Lock的華司、但是螺栓還是鬆掉了。_x000a_原因調査中。"/>
    <s v="【緊急對策】_x000a_使用樂泰( LOCTITE) 來固定螺栓。_x000a_（包含同様的發生位置、持續由點檢口進行目視點檢）_x000a__x000a_【恒久對策】_x000a_現段階未決定。原因調査中。"/>
    <m/>
    <m/>
    <m/>
    <m/>
    <s v="情報"/>
    <s v="情報"/>
    <s v="情報"/>
    <s v="情報"/>
    <s v="情報"/>
    <s v="情報"/>
    <s v="情報"/>
    <s v="再発。原因不明。対策未定。"/>
    <s v="-"/>
    <s v="-"/>
    <s v="-"/>
    <s v="-"/>
    <s v="-"/>
    <s v="-"/>
    <s v="-"/>
    <s v="CLOSE"/>
    <s v="CLOSE"/>
    <e v="#DIV/0!"/>
    <m/>
  </r>
  <r>
    <n v="1426"/>
    <d v="2014-08-11T00:00:00"/>
    <x v="1"/>
    <x v="8"/>
    <s v="浅原"/>
    <s v="系統系"/>
    <s v="ACE"/>
    <x v="1"/>
    <s v="異常報告書（中文）共有フォルダ\201408以降\20140811HF　ACE通信異常（再）.xls"/>
    <m/>
    <s v="ACE通信異常"/>
    <s v="懷疑PC內藏LAN CARD的能力不足。"/>
    <s v="擴張型NIC(LAN CARD)變更預定。"/>
    <s v="再発"/>
    <n v="0"/>
    <n v="0"/>
    <m/>
    <s v="情報"/>
    <s v="-"/>
    <s v="-"/>
    <s v="-"/>
    <s v="-"/>
    <s v="-"/>
    <s v="-"/>
    <s v="再発。_x000a_AFKの対策としては、擴張型NIC(LAN CARD)變更。_x000a_★ADT内のSiemens製PCでは発生していない事と（個体不良の疑い）、発生原因が特定出来ていない事から、ADTでは「情報」のみとする。（ADT電気）"/>
    <s v="-"/>
    <s v="-"/>
    <s v="-"/>
    <s v="-"/>
    <s v="-"/>
    <s v="-"/>
    <s v="-"/>
    <s v="CLOSE"/>
    <s v="CLOSE"/>
    <e v="#DIV/0!"/>
    <m/>
  </r>
  <r>
    <n v="1427"/>
    <d v="2014-07-29T00:00:00"/>
    <x v="1"/>
    <x v="8"/>
    <s v="三路"/>
    <s v="電氣系"/>
    <s v="C/V"/>
    <x v="1"/>
    <s v="異常報告書（中文）共有フォルダ\201407\20140719HF　2Br紙巻CV驅動伺服馬達過負荷停止異常-中文.xls"/>
    <m/>
    <s v="紙巻C/V因伺服異常（過負荷）而停止。即使更換Motor・Amp・Relay・DC電源装置也沒有良化。※在Motor単体下負荷率低沒有發生異常。將伺服的Tuning模式由AUTO變更為MANUAL後良化。"/>
    <s v="由於Motor単独運転下負荷率低，所以假定是滾輪、惰輪的軸承劣化等機械性的要因。再加上Motor的Tuning模式為AUTO Tuning，所以累積負荷率造成異常。"/>
    <s v="Tuning模式由AUTO變更為MANUAL。"/>
    <s v="初回"/>
    <n v="0"/>
    <n v="0"/>
    <m/>
    <s v="-"/>
    <s v="-"/>
    <s v="-"/>
    <s v="-"/>
    <s v="-"/>
    <s v="-"/>
    <s v="-"/>
    <s v="因為AFK沒有找出根本的原因（為何負荷會變高?），所以ADT的方針就是什麼都不要做。_x000a_先看看伺服的AUTO Tuning的負荷状態再來應對。_x000a_雖然認為伺服馬達的負荷上好像有什麼大的負荷変動，但最終卻什麼都沒有發現。_x000a__x000a_擔心同様的事件時做MANUAL的設定是比較有利，但是負荷漸漸加重時AUTO則比較有利。_x000a_"/>
    <s v="-"/>
    <s v="-"/>
    <s v="-"/>
    <s v="-"/>
    <s v="-"/>
    <s v="-"/>
    <s v="-"/>
    <s v="CLOSE"/>
    <s v="CLOSE"/>
    <e v="#DIV/0!"/>
    <m/>
  </r>
  <r>
    <n v="1428"/>
    <d v="2014-08-27T00:00:00"/>
    <x v="0"/>
    <x v="0"/>
    <s v="三路"/>
    <s v="電氣系"/>
    <s v="縦切機"/>
    <x v="2"/>
    <s v="異常報告書（中文）共有フォルダ\201408以降\20140827JF　№1縦切機停止異常.xls"/>
    <m/>
    <s v="採板中由於Frame上昇，造成沒有縦切線。另外也無法做TP的操作。_x000a_※沒有發出異常警報"/>
    <s v="Frame上昇・無法操作TP的原因_x000a_・由於PLC不知是什麼原因造成停止。_x000a_沒有異常警報的原因_x000a_・由於PLC停止造成警報無法出力。"/>
    <s v="・雜訊対策検討中（ADT電気）_x000a_・改造成以本線Master PLC來監視縦切機PLC，當PLC異常時由本線Master PLC來發出警報的soft。"/>
    <s v="初回"/>
    <n v="9"/>
    <n v="172"/>
    <m/>
    <s v="要"/>
    <s v="要"/>
    <s v="要"/>
    <s v="要"/>
    <s v="要"/>
    <s v="-"/>
    <s v="-"/>
    <s v="改造成即使在縦切機PLC發生異常時也能夠發出警報的soft。"/>
    <s v="完了"/>
    <s v="完了"/>
    <s v="完了"/>
    <s v="完了"/>
    <s v="完了"/>
    <s v="-"/>
    <s v="-"/>
    <s v="CLOSE"/>
    <s v="CLOSE"/>
    <n v="1"/>
    <s v="方針CLOSE（KF/冷修中対応）←12/30完了"/>
  </r>
  <r>
    <n v="1429"/>
    <d v="2014-08-30T00:00:00"/>
    <x v="0"/>
    <x v="3"/>
    <s v="蔵光"/>
    <s v="機械系"/>
    <s v="SMAP"/>
    <x v="2"/>
    <s v="異常報告書（中文）共有フォルダ\201408以降\20140830CF　L側SMAP動作異常.xls"/>
    <m/>
    <s v="三交代聯絡L側SMAP動作異常。整備進行確認懷疑電磁閥損壞，聯絡電氣機械進行對應。三交代協助耳部拿取，進行電磁閥更換。更換完畢經過動作測試與採板測試異常再發。將氣壓缸32號潤滑油開啟後，進行動作測試。測試OK，恢復SMAP採板。觀察無再發。"/>
    <s v="更換電磁閥後異常再發。進行32號潤滑油的給油調整後，動作異常良化。此處氣壓缸潤滑油平時是關閉沒有使用的狀態。因此造成此次氣壓缸潤滑不足進而造成SMAP動作異常。不使用的理由是在消音器的出風口會有油汙噴濺的可能。會有品質上的疑慮。"/>
    <s v="更換電磁閥與開啟32號潤滑油 (暫時對應-機械、電氣)。改善32號潤滑油使用方式。平時不使用=&gt;1次/2週 (每次開啟8小時) (頻度可再檢討)電磁閥消音器使用吸油棉包覆防止潤滑油噴濺。"/>
    <s v="初回"/>
    <n v="0"/>
    <n v="113"/>
    <m/>
    <s v="-"/>
    <s v="要"/>
    <s v="要"/>
    <s v="要"/>
    <s v="要"/>
    <s v="-"/>
    <s v="-"/>
    <s v="①於整備日常點檢表追記 Lubricator給油器相關管理項目（Oil殘量、開度Dial數値、給油）。_x000a_②教育整備人員Lubricator給油器的作用。_x000a_③設置Lubricator給油器的設備需全數設置Exhaust Cleaner （油霧回収機器）。（ADT全窯）（對象設備）本線SMAP、本線GATE_Shutter、FT/引入/BB PAD部。"/>
    <s v="-"/>
    <s v="完了"/>
    <s v="完了"/>
    <s v="完了"/>
    <s v="完了"/>
    <s v="-"/>
    <s v="-"/>
    <s v="CLOSE"/>
    <s v="CLOSE"/>
    <n v="1"/>
    <s v="Y/Eはどうするの？_x000a_→YF確認中。_x000a_→EFは2Brのみ残っている。（12月中に完了させます。）"/>
  </r>
  <r>
    <n v="1430"/>
    <d v="2014-08-29T00:00:00"/>
    <x v="1"/>
    <x v="8"/>
    <s v="三路"/>
    <s v="機械系"/>
    <s v="紙巻機"/>
    <x v="1"/>
    <s v="異常報告書（中文）共有フォルダ\201408以降\20140821HF　IZUMI産業製 紙巻機切刀上刃LM_Guide固定螺栓折損異常.xls"/>
    <m/>
    <s v="由於Cutter的紙切不良進行點檢時，發現將Cutter的上刀刃固定在LM Guide處的螺栓折損。由於螺栓更換2天後還是發生同様的異常，因此做Cutter Unit的更換。"/>
    <s v="一直以來，上刀刃和下刀刃的上下是以下刀刃側的Liner調整，由於下刀刃的調整量已經用盡，因此在上刀刃側LM Guide處加入Liner做調整，造成Cylinder Piston(汽缸活塞)的負荷。"/>
    <s v="・發現左右Cylinder的昇降時間點有明顯錯開時，就進行Cylinder点検而不要勉強去調整。_x000a_・關於Cutter的紙切，下刀刃的調整量用盡時，就做Cutter Unit本体的更換。"/>
    <s v="初回"/>
    <n v="0"/>
    <n v="0"/>
    <m/>
    <s v="-"/>
    <s v="-"/>
    <s v="-"/>
    <s v="要"/>
    <s v="要"/>
    <s v="要"/>
    <s v="-"/>
    <s v="・下次工事日進行CYL及LM Guide的点検。_x000a_・点検後Cutter昇降動作如果有異常的話，請依賴機械做CYL的確認，製造方面不要勉強去做調整。_x000a_"/>
    <s v="-"/>
    <s v="-"/>
    <s v="-"/>
    <s v="完了"/>
    <s v="完了"/>
    <s v="完了"/>
    <s v="-"/>
    <s v="CLOSE"/>
    <s v="CLOSE"/>
    <n v="1"/>
    <m/>
  </r>
  <r>
    <n v="1431"/>
    <d v="2014-09-02T00:00:00"/>
    <x v="0"/>
    <x v="4"/>
    <s v="万代"/>
    <s v="機械系"/>
    <s v="採板設備"/>
    <x v="2"/>
    <s v="異常報告書（中文）共有フォルダ\201408以降\20140902EF 6P採板RB紙掴みシリンダー異常rev.1.xls"/>
    <m/>
    <s v="6:24 6POS 採板ROBOT發生紙抓動作異常。6:30 切替2Bｒ全採。6:40 確認到6POS左上紙抓CYL脫落。呼出整備。7:10 6POS左上部 紙抓CYL交換作業開始。7:40 CYL更換後、進行試板流及CYL動作速度調整。8:15 1Bｒ恢復全採"/>
    <m/>
    <s v="壓力設定在0.13Mpa。預定變更CYL型式  MGPL12→MGPM12(額定扭矩up）"/>
    <s v="再発"/>
    <n v="6"/>
    <n v="29"/>
    <m/>
    <s v="-"/>
    <s v="要"/>
    <s v="要"/>
    <s v="-"/>
    <s v="要"/>
    <s v="-"/>
    <s v="-"/>
    <s v="壓力設定在0.13Mpa。預定變更CYL型式  MGPL12→MGPM12(額定扭矩up）(結論）0.20Mpaで使用することでCLOSE"/>
    <s v="-"/>
    <s v="完了"/>
    <s v="完了"/>
    <s v="-"/>
    <s v="完了"/>
    <s v="-"/>
    <s v="-"/>
    <s v="CLOSE"/>
    <s v="CLOSE"/>
    <n v="1"/>
    <m/>
  </r>
  <r>
    <n v="1432"/>
    <d v="2014-09-10T00:00:00"/>
    <x v="0"/>
    <x v="6"/>
    <s v="仕明"/>
    <s v="機械系"/>
    <s v="SMAP"/>
    <x v="2"/>
    <s v="異常報告書（中文）共有フォルダ\201408以降\20140910 YF 包裝 R側 SMAP異常報告書.xls"/>
    <m/>
    <s v="時規皮帶劣化，導致作動不良"/>
    <m/>
    <s v="1.進行L側SMAP時規皮帶及調速閥點檢(橫展開)。2.平時SMAP作動速度發生變化時立即進行調整，若無法調整連絡機械人員進行確認  3.CYLINDER交換時連同調速閥也一倂更換                "/>
    <s v="初回"/>
    <n v="3"/>
    <n v="92"/>
    <m/>
    <s v="要"/>
    <s v="要"/>
    <s v="要"/>
    <s v="要"/>
    <s v="要"/>
    <s v="-"/>
    <s v="-"/>
    <s v="1.進行L側SMAP時規皮帶及調速閥點檢(橫展開)。2.平時SMAP作動速度發生變化時立即進行調整，若無法調整連絡機械人員進行確認  3.CYLINDER更換時連同調速閥也一倂更換  "/>
    <s v="完了"/>
    <s v="完了"/>
    <s v="完了"/>
    <s v="完了"/>
    <s v="完了"/>
    <s v="-"/>
    <s v="-"/>
    <s v="CLOSE"/>
    <s v="CLOSE"/>
    <n v="1"/>
    <m/>
  </r>
  <r>
    <n v="1433"/>
    <d v="2014-09-07T00:00:00"/>
    <x v="3"/>
    <x v="5"/>
    <s v="三路"/>
    <s v="機械系"/>
    <s v="C/V"/>
    <x v="1"/>
    <s v="異常報告書（中文）共有フォルダ\201408以降\20140907TDS2 搬送異常Trouble報告.xls"/>
    <s v="O:\00 製造一部共通\横展開確認\設備異常報告\異常報告書(日文)\201408以降\ADT OFF切機擴出CV驅動惰輪.xls"/>
    <s v="由於皮帶摩耗　導致鐵絲呈現外露状態　因此進行皮帶更換。由於搬送皮帶偏移到Pulley突出部位的上方、因接觸而摩耗"/>
    <m/>
    <s v="做為預防措置、確認皮帶摩耗状態時若發現偏移狀況、需隨時進行Pulley的對芯調整"/>
    <s v="初回"/>
    <n v="180"/>
    <n v="0"/>
    <m/>
    <s v="-"/>
    <s v="-"/>
    <s v="-"/>
    <s v="-"/>
    <s v="-"/>
    <s v="-"/>
    <s v="要"/>
    <s v="做為預防措置、確認皮帶摩耗状態時若發現偏移狀況、需隨時進行Pulley的對芯調整"/>
    <s v="-"/>
    <s v="-"/>
    <s v="-"/>
    <s v="-"/>
    <s v="-"/>
    <s v="-"/>
    <s v="完了"/>
    <s v="CLOSE"/>
    <s v="CLOSE"/>
    <n v="1"/>
    <m/>
  </r>
  <r>
    <n v="1434"/>
    <d v="2014-08-24T00:00:00"/>
    <x v="3"/>
    <x v="12"/>
    <s v="三路"/>
    <s v="機械系"/>
    <s v="紙巻機"/>
    <x v="1"/>
    <s v="異常報告書（中文）共有フォルダ\201408以降\20140824GUT　GUT3紙機送紙偏移異常.xls"/>
    <m/>
    <s v="因出紙皮帶Servo Amp（過負荷）而發生異常停止。確認驅動部時發現馬達温度異常升高。"/>
    <s v="確認到№1、№7 皮帶（兩端）偏移並接觸到側邊的護蓋、引起馬達過負載。"/>
    <s v="與設技檢討中"/>
    <s v="初回"/>
    <n v="160"/>
    <n v="2697"/>
    <m/>
    <s v="-"/>
    <s v="-"/>
    <s v="-"/>
    <s v="要"/>
    <s v="要"/>
    <s v="要"/>
    <s v="-"/>
    <s v="進行異常報告書的互閱，並針對紙排出Belt的伺服有過負荷異常時及紙有傾斜被捲的状況時，教育現場人員可能是送紙Belt發生偏移。"/>
    <s v="-"/>
    <s v="-"/>
    <s v="-"/>
    <s v="完了"/>
    <s v="完了"/>
    <s v="完了"/>
    <s v="-"/>
    <s v="CLOSE"/>
    <s v="CLOSE"/>
    <n v="1"/>
    <m/>
  </r>
  <r>
    <n v="1435"/>
    <d v="2014-08-26T00:00:00"/>
    <x v="1"/>
    <x v="12"/>
    <s v="三路"/>
    <s v="電氣系"/>
    <s v="移載設備"/>
    <x v="1"/>
    <s v="異常報告書（中文）共有フォルダ\201408以降\20140826GUT　OFF切3上流移載機異常.xls"/>
    <m/>
    <s v="中班在進行事前準備時, 進行設備運轉, 並投入刮傷檢查用的樣品, 此時, 上流側№1移載機（Master、Slave兩者）Servo發生異常無法復歸, 因此呼出設技（電氣T）。"/>
    <s v="計畫於OFF切№1～№3『搬送C/V相關參數變更』並進行作業。由於OFF切№1及2是在生産中實施的, 變更後也無設備上的異常。原本打算№3也同様要重寫『搬送C/V參數』,但是誤操作變更了上流№1移載機（Splave側）的參數。此重寫作業並未事先聯絡製造, 另外因為產線計畫停止中,所以沒有確認動作就結束此作業。"/>
    <s v="因為PLC Soft裡面有同様的回路, 導致誤操作, 變更了移載機的參數, 為了防止弄錯 軸No.的位置, 會直接在PLC Soft内進行軸№表示以防止失誤。"/>
    <s v="初回"/>
    <n v="0"/>
    <n v="0"/>
    <m/>
    <s v="情報"/>
    <s v="情報"/>
    <s v="情報"/>
    <s v="情報"/>
    <s v="情報"/>
    <s v="情報"/>
    <s v="要"/>
    <s v="Soft變更時製造的立會及不要忘記聯絡的事項，已向ADT設技再次依賴完畢。_x000a__x000a_"/>
    <s v="-"/>
    <s v="-"/>
    <s v="-"/>
    <s v="-"/>
    <s v="-"/>
    <s v="-"/>
    <s v="完了"/>
    <s v="CLOSE"/>
    <s v="CLOSE"/>
    <n v="1"/>
    <m/>
  </r>
  <r>
    <n v="1436"/>
    <d v="2014-09-12T00:00:00"/>
    <x v="3"/>
    <x v="12"/>
    <s v="三路"/>
    <s v="機械系"/>
    <s v="移載設備"/>
    <x v="1"/>
    <s v="異常報告書（中文）共有フォルダ\201408以降\20140912 WIT1　上流移載機旋回異常.xls"/>
    <s v="異常報告書（中文）共有フォルダ\201408以降\TAS 自動線移載機固定螺絲寫真及OFF原點標示寫真.xlsx"/>
    <s v="G8→G7.5JC之後, 上流移載機發生吸著異常。在無板裂、基板亦無異常的狀態下, 移載機旋回之後, 未停在原本應該停止的位置上確認過旋回位置的指令之後, 「90度」的設定沒有問題, 但是旋回不足, 只有回轉了約87度左右"/>
    <s v="原因不明"/>
    <s v="強調mark標示方式, 即使從旋回部的安全柵外面也可看到旋回位置並定時確認   （每小時）"/>
    <s v="初回"/>
    <n v="60"/>
    <n v="1086"/>
    <m/>
    <s v="-"/>
    <s v="-"/>
    <s v="-"/>
    <s v="-"/>
    <s v="-"/>
    <s v="要"/>
    <s v="-"/>
    <s v="雖然原因不明，但要確認Robot Hand裝設處是否有Mark標示。"/>
    <s v="-"/>
    <s v="-"/>
    <s v="-"/>
    <s v="-"/>
    <s v="-"/>
    <s v="完了"/>
    <s v="-"/>
    <s v="CLOSE"/>
    <s v="CLOSE"/>
    <n v="1"/>
    <m/>
  </r>
  <r>
    <n v="1437"/>
    <d v="2014-09-08T00:00:00"/>
    <x v="3"/>
    <x v="10"/>
    <s v="三路"/>
    <s v="機械系"/>
    <s v="循環"/>
    <x v="1"/>
    <s v="O:\00 製造一部共通\横展開確認\設備異常報告\異常報告書(中文)\201408以降\20140908GF No.2循環CV(Crusher前)Pully Shaft斷裂.xls"/>
    <m/>
    <s v="循環巡檢時，發現#2CV Tail pully的Shaft斷裂狀況下在進行C/V回転。利用設技(工作)呼出対応進行予備Pully的更換"/>
    <s v="推測是Belt張力過緊造成疲乏破壊。"/>
    <s v="Belt張力調整一斉做修正及實施Shaft和Drum接合部分的目視点検。_x000a_但是此次断裂的部分是Drum内部，所以無法做同一處的点検，因此變成只點檢外側。"/>
    <s v="初回"/>
    <n v="0"/>
    <n v="0"/>
    <m/>
    <s v="要"/>
    <s v="要"/>
    <s v="要"/>
    <s v="要"/>
    <s v="要"/>
    <s v="-"/>
    <s v="-"/>
    <s v="・在工事日等點檢各Belt的張力是否過緊。"/>
    <s v="完了"/>
    <s v="完了"/>
    <s v="完了"/>
    <s v="完了"/>
    <s v="完了"/>
    <s v="-"/>
    <s v="-"/>
    <s v="CLOSE"/>
    <s v="CLOSE"/>
    <n v="1"/>
    <m/>
  </r>
  <r>
    <n v="1438"/>
    <d v="2014-09-24T00:00:00"/>
    <x v="0"/>
    <x v="9"/>
    <s v="佐倉"/>
    <s v="機械系"/>
    <s v="横切り機"/>
    <x v="2"/>
    <s v="ー"/>
    <m/>
    <s v="BUR Base上裝設的螺母鬆脫掉下。"/>
    <s v="有裝上Nord-Lock washers但鬆脫。原因不明"/>
    <s v="実施鎖緊。"/>
    <s v="初回"/>
    <n v="0"/>
    <n v="0"/>
    <m/>
    <s v="-"/>
    <s v="要"/>
    <s v="要"/>
    <s v="-"/>
    <s v="要"/>
    <s v="-"/>
    <s v="-"/>
    <s v="確認是否鬆脫及鎖緊"/>
    <s v="-"/>
    <s v="完了"/>
    <s v="完了"/>
    <s v="-"/>
    <s v="完了"/>
    <s v="-"/>
    <s v="-"/>
    <s v="CLOSE"/>
    <s v="CLOSE"/>
    <n v="1"/>
    <m/>
  </r>
  <r>
    <n v="1439"/>
    <d v="2014-09-13T00:00:00"/>
    <x v="3"/>
    <x v="10"/>
    <s v="鄭吉勝"/>
    <s v="機械系"/>
    <s v="A/K"/>
    <x v="1"/>
    <s v="異常報告書（中文）共有フォルダ\201408以降\20140913GF B-LINE洗淨機風刀INV異常-1.xls"/>
    <m/>
    <s v="9/2工事日針對上一回發生的INV異常對策, 由設技進行O/H (Overhaul)的Blower馬達更換，9/13 00:00巡檢時確認到Blower馬達的異音變大，04:55INV異常警報發出, Line停止。"/>
    <s v="INV馬達的Impeller (葉片)和Casing的間距調整不足實施O/H (Overhaul)作業時, 用來調整間距的Liner墊片不見了, 所以未經過適當的間距調整（一般設定在1mm左右的間距）。再加上只有O/H作業經歷比較淺的作業者所實施。"/>
    <s v="1.針對本Blower的Overhaul翻修對象零件及其整備要件加以明確化製作整備手順書。_x000a_2.向設技(工作)人員針對此異常內容宣導並教育。_x000a_3.如果作業人員對於這項整備作業的經驗較淺, 需由主任指示, 與更有經驗的人員一同作業。"/>
    <s v="再発"/>
    <n v="235"/>
    <n v="147"/>
    <m/>
    <s v="情報"/>
    <s v="情報"/>
    <s v="情報"/>
    <s v="情報"/>
    <s v="情報"/>
    <s v="情報"/>
    <s v="情報"/>
    <s v="設備技術O/H (Overhaul)翻修過必須再一次確認安裝後有無異常聲音及奇怪的地方"/>
    <s v="-"/>
    <s v="-"/>
    <s v="-"/>
    <s v="-"/>
    <s v="-"/>
    <s v="-"/>
    <s v="-"/>
    <s v="CLOSE"/>
    <s v="CLOSE"/>
    <e v="#DIV/0!"/>
    <m/>
  </r>
  <r>
    <n v="1440"/>
    <d v="2014-09-18T00:00:00"/>
    <x v="3"/>
    <x v="10"/>
    <s v="鄭吉勝"/>
    <s v="電氣系"/>
    <s v="PAM"/>
    <x v="1"/>
    <s v="異常報告書（中文）共有フォルダ\201408以降\20140918GF TOM3-PAM通信異常.xls"/>
    <m/>
    <s v="TOM3檢查機PAM通信異常"/>
    <s v="・PAM精査ServerCPU故障_x000a_最近GF出現TOM3　WI　PAM　TOM3　PAM通信異常散發，但是每次會自動復歸 or 重新啟動 HOSTPC、識別PC、畫處PC就能復歸。_x000a_・設技調查後原因不明。_x000a_2014/9/2工事日重新啟動PAM精査Server之後, 就沒有再發生過了, 很可能是PAM精査Server故障的前兆。"/>
    <s v="・PAM精査Server故障時的預防對策, 進行了預備PAM精査Server的精査T/P 面板的設定。(因為只要變更Server, 設定就會出現Default。)"/>
    <s v="初回"/>
    <n v="170"/>
    <n v="311"/>
    <m/>
    <s v="情報"/>
    <s v="情報"/>
    <s v="情報"/>
    <s v="情報"/>
    <s v="情報"/>
    <s v="情報"/>
    <s v="情報"/>
    <s v="・為硬體上的故障, Server必須要有預備機_x000a_・TOM3精査設定畫面資料保存（生產推進課）"/>
    <s v="-"/>
    <s v="-"/>
    <s v="-"/>
    <s v="-"/>
    <s v="-"/>
    <s v="-"/>
    <s v="-"/>
    <s v="CLOSE"/>
    <s v="CLOSE"/>
    <e v="#DIV/0!"/>
    <m/>
  </r>
  <r>
    <n v="1441"/>
    <d v="2014-10-07T00:00:00"/>
    <x v="0"/>
    <x v="4"/>
    <s v="万代"/>
    <s v="機械系"/>
    <s v="C/V"/>
    <x v="0"/>
    <s v="異常報告書（中文）共有フォルダ\201408以降\20141007EF 2Br引込CVﾁｪｰﾝ（ｾﾝｻｰ検出ﾌﾟﾚｰﾄ部ｼﾞｮｲﾝﾄﾋﾟﾝ）折損.xls"/>
    <m/>
    <s v="2Br引入C/V3?條（Senser檢出Plate部Joint Pin）折損"/>
    <s v="但此折損處的鍊條、Joint Pin, 自從EF建設（2007年）以後為期7年內完全沒有更換過。"/>
    <s v="定期於每次冷修進行更換。針對鍊條生鏽、潤滑油乾掉、震動等狀況 可能會導致 鍊條斷裂的危險性進行教育訓練。"/>
    <s v="初回"/>
    <n v="10"/>
    <n v="257"/>
    <m/>
    <s v="情報"/>
    <s v="要"/>
    <s v="要"/>
    <s v="情報"/>
    <s v="情報"/>
    <s v="-"/>
    <s v="-"/>
    <s v="確認於每次冷修進行更換。確保予備品。"/>
    <s v="-"/>
    <s v="完了"/>
    <s v="完了"/>
    <s v="-"/>
    <s v="-"/>
    <s v="-"/>
    <s v="-"/>
    <s v="CLOSE"/>
    <s v="CLOSE"/>
    <n v="1"/>
    <m/>
  </r>
  <r>
    <n v="1442"/>
    <d v="2014-10-02T00:00:00"/>
    <x v="1"/>
    <x v="13"/>
    <s v="鄭吉勝"/>
    <s v="檢查系"/>
    <s v="TOM3"/>
    <x v="1"/>
    <s v="異常報告書（中文）共有フォルダ\201408以降\20141002IF　TOM3畫像處理PC當機散發異常.xls"/>
    <m/>
    <s v="TOM3画像処理PC Freeze散発異常"/>
    <s v="6chBOX異常的可能性很高"/>
    <s v="因為還未掌握到確切的原因, 預定下回工事日將拆下來的6chBOX連接到目前未使用的NET外的畫像處理PC, 以確認並重現當時的現象"/>
    <s v="初回"/>
    <n v="0"/>
    <n v="136"/>
    <m/>
    <s v="情報"/>
    <s v="情報"/>
    <s v="情報"/>
    <s v="情報"/>
    <s v="情報"/>
    <s v="-"/>
    <s v="-"/>
    <s v="待ENG原因調查及再現性確認"/>
    <s v="-"/>
    <s v="-"/>
    <s v="-"/>
    <s v="-"/>
    <s v="-"/>
    <s v="-"/>
    <s v="-"/>
    <s v="CLOSE"/>
    <s v="CLOSE"/>
    <e v="#DIV/0!"/>
    <m/>
  </r>
  <r>
    <n v="1443"/>
    <d v="2014-10-04T00:00:00"/>
    <x v="1"/>
    <x v="11"/>
    <s v="三路"/>
    <s v="檢查系"/>
    <s v="WI"/>
    <x v="1"/>
    <s v="異常報告書（中文）共有フォルダ\201408以降\20141008_AFK_FF_WI検査機#15Camera異常.xls"/>
    <m/>
    <s v="・発生SP-RANK「T」。#15 CAMERA光量波形變異常高的状態。"/>
    <s v="・原因不明"/>
    <s v="・由於原因不明所以沒有対策。"/>
    <s v="初回"/>
    <n v="0"/>
    <n v="0"/>
    <m/>
    <s v="情報"/>
    <s v="情報"/>
    <s v="情報"/>
    <s v="情報"/>
    <s v="情報"/>
    <s v="-"/>
    <s v="-"/>
    <s v="・情報共有_x000a_※發生同様事例時，希望能夠利用纜線更換等來找出原因處。"/>
    <s v="-"/>
    <s v="-"/>
    <s v="-"/>
    <s v="-"/>
    <s v="-"/>
    <s v="-"/>
    <s v="-"/>
    <s v="CLOSE"/>
    <s v="CLOSE"/>
    <e v="#DIV/0!"/>
    <m/>
  </r>
  <r>
    <n v="1444"/>
    <d v="2014-10-13T00:00:00"/>
    <x v="1"/>
    <x v="8"/>
    <s v="三路"/>
    <s v="電氣系"/>
    <s v="反転設備"/>
    <x v="1"/>
    <s v="異常報告書（中文）共有フォルダ\201408以降\20141012 HF 2Br反轉移載Robot停止 疑似Servo Encorder異常.xls"/>
    <m/>
    <s v="・Robot Pendant Controller零星發生「1326:R軸編碼器絕對異常」。更換R軸的伺服馬達後就無異常。"/>
    <s v="・推測因經年劣化造成伺服馬達的編碼器異常。"/>
    <s v="・更換伺服馬達_x000a_※再発時予定更換機内的Harness。"/>
    <s v="初回"/>
    <n v="0"/>
    <n v="0"/>
    <m/>
    <s v="情報"/>
    <s v="情報"/>
    <s v="情報"/>
    <s v="情報"/>
    <s v="情報"/>
    <s v="情報"/>
    <s v="-"/>
    <s v="・情報共有。_x000a_※在Robot異常発生時能夠先行實施異常内容的確認。"/>
    <s v="-"/>
    <s v="-"/>
    <s v="-"/>
    <s v="-"/>
    <s v="-"/>
    <s v="-"/>
    <s v="-"/>
    <s v="CLOSE"/>
    <s v="CLOSE"/>
    <e v="#DIV/0!"/>
    <m/>
  </r>
  <r>
    <n v="1445"/>
    <d v="2014-10-08T00:00:00"/>
    <x v="3"/>
    <x v="12"/>
    <s v="三路"/>
    <s v="電氣系"/>
    <s v="採板設備"/>
    <x v="1"/>
    <s v="異常報告書（中文）共有フォルダ\201408以降\20141008 WIT NO1 Robot採板機衝突破損.xlsx"/>
    <m/>
    <s v="・定修後第1枚基板積載至PL時，Robot-Hand和PL碰撞造成Hand破損。"/>
    <s v="・使用Pendant Controller來操作Robot時，錯將T軸的補正値寫入。_x000a_"/>
    <s v="・實施T軸補正値不會被代入的程式変更。"/>
    <s v="初回"/>
    <n v="0"/>
    <n v="0"/>
    <m/>
    <s v="情報"/>
    <s v="情報"/>
    <s v="情報"/>
    <s v="情報"/>
    <s v="情報"/>
    <s v="要"/>
    <s v="-"/>
    <s v="・情報共有。_x000a_※製造不使用Pendant Controller來進行操作，但在電気G等操作後有必要以低速模式等來確認是否正常的作動。"/>
    <s v="-"/>
    <s v="-"/>
    <s v="-"/>
    <s v="-"/>
    <s v="-"/>
    <s v="完了"/>
    <s v="-"/>
    <s v="CLOSE"/>
    <s v="CLOSE"/>
    <n v="1"/>
    <m/>
  </r>
  <r>
    <n v="1446"/>
    <d v="2014-10-12T00:00:00"/>
    <x v="3"/>
    <x v="10"/>
    <s v="三路"/>
    <s v="機械系"/>
    <s v="H/O"/>
    <x v="1"/>
    <s v="異常報告書（中文）共有フォルダ\201408以降\20141012GF　本線GateCV開閉動作異常.xlsx"/>
    <s v="O:\00 製造一部共通\横展開確認\設備異常報告\異常報告書(日文)\201408以降\本線HO油圧関係資料"/>
    <s v="・H/O GATE的動作異常。在「開」的状態下停止。"/>
    <s v="・因作動油内的汚染物質，引起Pilot Check閥的作動不良。"/>
    <s v="・更換作動油。_x000a_・電磁閥unit的定期更換。_x000a_（電磁閥、切替閥、Check閥、流動控制閥）_x000a_・在電磁閥unit裝設圧力計。"/>
    <s v="初回"/>
    <n v="195"/>
    <n v="4012"/>
    <m/>
    <s v="要"/>
    <s v="要"/>
    <s v="要"/>
    <s v="要"/>
    <s v="要"/>
    <s v="-"/>
    <s v="-"/>
    <s v="・在電磁閥unit裝設圧力計，較易特定出異常発生源。_x000a_※ADT電磁閥定期更換規定_x000a_★電磁閥unit的定期更換，基本上在每次冷修時實施。_x000a_發生不具合時就更換。即使更換也無法改善時就更換作動油。"/>
    <s v="完了"/>
    <s v="完了"/>
    <s v="完了"/>
    <s v="完了"/>
    <s v="完了"/>
    <s v="-"/>
    <s v="-"/>
    <s v="CLOSE"/>
    <s v="CLOSE"/>
    <n v="1"/>
    <s v="→4月/Eまでクローズできないのか？いつやる？忘れないのか？誰が責任もって進捗管理するのか？_x000a_→YZはタイプが異なるため、高谷さんと相談します。_x000a_→JFは冷修対応(指摘修繕計畫列入)一時CLOSE"/>
  </r>
  <r>
    <n v="1447"/>
    <d v="2014-10-17T00:00:00"/>
    <x v="3"/>
    <x v="12"/>
    <s v="三路"/>
    <s v="機械系"/>
    <s v="投入ラクラクハンド"/>
    <x v="1"/>
    <s v="O:\00 製造一部共通\横展開確認\設備異常報告\異常報告書(中文)\201408以降\20141017 WIT1樂樂手Trouble.xls"/>
    <m/>
    <s v="・真空Pump吐出口的消音器發生堵塞，造成Thermal trip。"/>
    <s v="・Carbon plate的磨耗粉造成消音器的堵塞。"/>
    <s v="・以拆下消音器做為応急処置。"/>
    <s v="初回"/>
    <n v="120"/>
    <n v="2768"/>
    <m/>
    <s v="情報"/>
    <s v="-"/>
    <s v="-"/>
    <s v="要"/>
    <s v="要"/>
    <s v="要"/>
    <s v="要"/>
    <s v="・在實施樂樂手真空Pump維修保養時，也一併更換消音器。_x000a_※R/B的真空Pump是被設置在安全柵欄外側，經判斷無品質的疑慮所以不做横展開。"/>
    <s v="-"/>
    <s v="-"/>
    <s v="-"/>
    <s v="完了"/>
    <s v="完了"/>
    <s v="完了"/>
    <s v="完了"/>
    <s v="CLOSE"/>
    <s v="CLOSE"/>
    <n v="1"/>
    <m/>
  </r>
  <r>
    <n v="1448"/>
    <d v="2014-10-18T00:00:00"/>
    <x v="3"/>
    <x v="10"/>
    <s v="三路"/>
    <s v="檢查系"/>
    <s v="TOM3"/>
    <x v="1"/>
    <s v="異常報告書（中文）共有フォルダ\201408以降\20141018GF TOM3画処PC故障.xls"/>
    <m/>
    <s v="#19画素PC的電源低下，検査該部位做捨板。"/>
    <s v="・推定是PC電源unit的故障。"/>
    <s v="・接收電源unit故障原因的結果並検討。發生同樣事例時馬上進行PC的更換。"/>
    <s v="初回"/>
    <n v="80"/>
    <n v="66"/>
    <m/>
    <s v="情報"/>
    <s v="情報"/>
    <s v="情報"/>
    <s v="情報"/>
    <s v="情報"/>
    <s v="-"/>
    <s v="-"/>
    <s v="情報共有"/>
    <s v="-"/>
    <s v="-"/>
    <s v="-"/>
    <s v="-"/>
    <s v="-"/>
    <s v="-"/>
    <s v="-"/>
    <s v="CLOSE"/>
    <s v="CLOSE"/>
    <e v="#DIV/0!"/>
    <m/>
  </r>
  <r>
    <n v="1449"/>
    <d v="2014-10-20T00:00:00"/>
    <x v="3"/>
    <x v="10"/>
    <s v="三路"/>
    <s v="電氣系"/>
    <s v="検査機光源的電源Plug"/>
    <x v="1"/>
    <s v="異常報告書（中文）共有フォルダ\201408以降\20141021GF B-LINE泡検査機光源の電源プラグ焼損.xlsx"/>
    <m/>
    <s v="・泡検査機光源的電源plug和OA tap焼毀。"/>
    <s v="・推定是被設置在装置裏面的排気口附近，而妨礙到plug的散熱。_x000a_・針對Plug的額定13A，被確認了瞬間通過20A左右的電流。由此推定Plug被加熱而損壞。"/>
    <s v="・將ＯＡ tap移設至不會接收到排気口熱風的位置。_x000a_・更換為額定電流較大的電源Plug。_x000a_・不使用ＯＡ tap而直接連接至電源。"/>
    <s v="初回"/>
    <n v="0"/>
    <n v="0"/>
    <m/>
    <s v="要"/>
    <s v="要"/>
    <s v="要"/>
    <s v="要"/>
    <s v="要"/>
    <s v="要"/>
    <s v="-"/>
    <s v="・確認ＯＡ tap和電源Plug是否有熱損傷。"/>
    <s v="完了"/>
    <s v="完了"/>
    <s v="完了"/>
    <s v="完了"/>
    <s v="完了"/>
    <s v="完了"/>
    <s v="-"/>
    <s v="CLOSE"/>
    <s v="CLOSE"/>
    <n v="1"/>
    <m/>
  </r>
  <r>
    <n v="1450"/>
    <d v="2014-10-23T00:00:00"/>
    <x v="1"/>
    <x v="13"/>
    <s v="鄭吉勝"/>
    <s v="機械系"/>
    <s v="SMAP"/>
    <x v="1"/>
    <s v="異常報告書（中文）共有フォルダ\201408以降\20141023IF　本線SMAP R側アーム開閉異常.xlsx"/>
    <m/>
    <s v="本線SMAP R側ARM開閉動作異常"/>
    <s v="・由於Jacky Bolt鬆脫 （冷修時應該沒有進行増締確認）、導致Bracket的設定位置並未被完全固定。因此，推測在每次ARM動作時（Pully被皮帶拉扯），Bracket的固定螺絲負荷增大，導致螺絲出現疲勞破壞的狀況。"/>
    <s v="針對Jacky Bolt、Bracket固定螺絲旋緊狀況進行點檢。"/>
    <s v="初回"/>
    <n v="92"/>
    <n v="335"/>
    <m/>
    <s v="要"/>
    <s v="要"/>
    <s v="要"/>
    <s v="要"/>
    <s v="要"/>
    <s v="-"/>
    <s v="-"/>
    <s v="針對Jacky Bolt、Bracket固定螺絲旋緊狀況進行點檢。"/>
    <s v="完了"/>
    <s v="完了"/>
    <s v="完了"/>
    <s v="完了"/>
    <s v="完了"/>
    <s v="-"/>
    <s v="-"/>
    <s v="CLOSE"/>
    <s v="CLOSE"/>
    <n v="1"/>
    <s v="→4月/Eまでクローズできないのか？いつやる？忘れないのか？_x000a_→JF/冷修対応"/>
  </r>
  <r>
    <n v="1451"/>
    <d v="2014-11-01T00:00:00"/>
    <x v="1"/>
    <x v="12"/>
    <s v="三路"/>
    <s v="機械系"/>
    <s v="投入採板機"/>
    <x v="1"/>
    <s v="異常報告書（中文）共有フォルダ\201408以降\20141101GUT　GUT№1投入採板機減速機異常.xls"/>
    <m/>
    <s v="・因伺服馬達過負載而停止。"/>
    <s v="・因為減速機的NEEDLE BEARING（滾針軸承）破損。"/>
    <s v="・計画（1回/4年）實施定期更換"/>
    <s v="再発"/>
    <n v="267"/>
    <n v="2622"/>
    <m/>
    <s v="情報"/>
    <s v="情報"/>
    <s v="情報"/>
    <s v="情報"/>
    <s v="情報"/>
    <s v="要"/>
    <s v="-"/>
    <s v="・雖然ADT也有相同類型的投入採板機，但由於現在中止使用，所以只做情報共有之用。"/>
    <s v="-"/>
    <s v="-"/>
    <s v="-"/>
    <s v="-"/>
    <s v="-"/>
    <s v="完了"/>
    <s v="-"/>
    <s v="CLOSE"/>
    <s v="CLOSE"/>
    <n v="1"/>
    <m/>
  </r>
  <r>
    <n v="1452"/>
    <d v="2014-11-25T00:00:00"/>
    <x v="3"/>
    <x v="14"/>
    <s v="三路"/>
    <s v="機械系"/>
    <s v="P詰め機"/>
    <x v="1"/>
    <s v="異常報告書（中文）共有フォルダ\201408以降\20141125BF　BDS P詰機サーボ駆動カップリング部締結不良.xlsx"/>
    <m/>
    <s v="・P包裝機往PL側走行中撞到PL。"/>
    <s v="・伺服馬達和滾珠螺桿間的連軸器鬆脫，推測是因自体重量往PL側滑動。_x000a_※走行用的滾珠螺桿不是水平而是往PL側傾斜設置。"/>
    <s v="・連軸器、集電環處的鎖緊。"/>
    <s v="初回"/>
    <n v="450"/>
    <n v="444"/>
    <m/>
    <s v="要"/>
    <s v="要"/>
    <s v="要"/>
    <s v="-"/>
    <s v="-"/>
    <s v="-"/>
    <s v="-"/>
    <s v="・点検連軸器是否有鬆脫。"/>
    <s v="完了"/>
    <s v="完了"/>
    <s v="完了"/>
    <s v="-"/>
    <s v="-"/>
    <s v="-"/>
    <s v="-"/>
    <s v="CLOSE"/>
    <s v="CLOSE"/>
    <n v="1"/>
    <m/>
  </r>
  <r>
    <n v="1453"/>
    <d v="2014-11-25T00:00:00"/>
    <x v="1"/>
    <x v="15"/>
    <s v="三路"/>
    <s v="電氣系"/>
    <s v="SMAP"/>
    <x v="1"/>
    <s v="異常報告書（中文）共有フォルダ\201408以降\20141125_AFK_DF_SMAP・伸縮CV衝突.xls"/>
    <s v="異常報告書（日文）共有フォルダ\其他\本線伸縮CV段OP SOFT調整.xlsx"/>
    <s v="・由於在Bath窓玻璃採板中（NET120&quot;）是以ACE來測試NET180&quot;的切出，所以伸縮C/V實施毎葉J/C而撞到SMAP，造成滾珠螺桿和離合器破損。"/>
    <s v="・作業人員的教育不足_x000a_・設備上無互鎖機制。"/>
    <s v="・硬體面上互鎖機制的追加目前検討中_x000a_・在軟體内設置互鎖機制來應急。_x000a_※改造成任意値以上的JC動作無法執行。"/>
    <s v="初回"/>
    <n v="0"/>
    <n v="0"/>
    <m/>
    <s v="-"/>
    <s v="要"/>
    <s v="要"/>
    <s v="要"/>
    <s v="要"/>
    <s v="-"/>
    <s v="-"/>
    <s v="・追加硬體面上的互鎖機制（ADTとしての方針は12/10に決定）_x000a_現在AFKのハード的改造部分、返事待ち（12/19現在）"/>
    <s v="-"/>
    <s v="完了"/>
    <s v="完了"/>
    <s v="完了"/>
    <s v="完了"/>
    <s v="-"/>
    <s v="-"/>
    <s v="CLOSE"/>
    <s v="CLOSE"/>
    <n v="1"/>
    <s v="→いつまでに電気に方針決めてもらうの？_x000a_→ソフト面は方針決定しました。T/Pにｲﾝﾀｰﾛｯｸいれます。（電気とテスト等含めた日程調整必要）_x000a_⇒現在、電気/金子氏とスケジューリング中"/>
  </r>
  <r>
    <n v="1454"/>
    <d v="2014-12-01T00:00:00"/>
    <x v="3"/>
    <x v="12"/>
    <s v="鄭吉勝"/>
    <s v="機械系"/>
    <s v="洗浄機"/>
    <x v="1"/>
    <s v="異常報告書（中文）共有フォルダ\201408以降\20141201WIT1 洗浄機前洗駆動シャフトスプロケットキー抜け.xls"/>
    <m/>
    <s v="洗淨機前洗驅動Shaft_Sprocket_Key脫落"/>
    <s v="・驅動Shaft Shaft &amp; Pin 因老化劣化而摩耗、再加上磨耗所引起的固定螺絲鬆脫所致"/>
    <s v="更換該驅動Shaft"/>
    <s v="初回"/>
    <n v="192"/>
    <n v="4339"/>
    <m/>
    <s v="-"/>
    <s v="-"/>
    <s v="-"/>
    <s v="要"/>
    <s v="要"/>
    <s v="要"/>
    <s v="要"/>
    <s v="・針對洗淨機所有部位的驅動Shaft Sprocket進行點檢"/>
    <s v="-"/>
    <s v="-"/>
    <s v="-"/>
    <s v="完了"/>
    <s v="完了"/>
    <s v="完了"/>
    <s v="完了"/>
    <s v="CLOSE"/>
    <s v="CLOSE"/>
    <n v="1"/>
    <m/>
  </r>
  <r>
    <n v="1455"/>
    <d v="2014-12-18T00:00:00"/>
    <x v="3"/>
    <x v="5"/>
    <s v="鄭吉勝"/>
    <s v="機械系"/>
    <s v="A/K"/>
    <x v="1"/>
    <s v="異常報告書（中文）共有フォルダ\201408以降\20141218TDS2 AKブロワーダクトホース破損.xlsx"/>
    <m/>
    <s v="AK Blower Duct Hose破損"/>
    <s v="推測經過長期受熱硬化，受到使用時的壓力及震動影響，才會從Duct連結部位發生破裂。_x000a_該Duct Hose查無更換履歷，稼働年數已超過6年以上。Duct Hose 為東拓工業製的耐熱仕様（～80℃），但素材為EPDM（合成橡膠），有可能是因硬化導致破裂。"/>
    <s v="①點檢項目追加該Duct Hose連結部位的目視點檢_x000a_②其他Line針對同樣設備的Duct Hose進行更新"/>
    <s v="初回"/>
    <n v="159"/>
    <n v="570"/>
    <m/>
    <s v="-"/>
    <s v="-"/>
    <s v="-"/>
    <s v="要"/>
    <s v="要"/>
    <s v="要"/>
    <s v="要"/>
    <s v="①Blower裝置的Duct Hose目視點檢_x000a_②Blower裝置的Duct Hose預備品準備"/>
    <s v="-"/>
    <s v="-"/>
    <s v="-"/>
    <s v="完了"/>
    <s v="完了"/>
    <s v="完了"/>
    <s v="完了"/>
    <s v="CLOSE"/>
    <s v="CLOSE"/>
    <n v="1"/>
    <m/>
  </r>
  <r>
    <n v="1456"/>
    <d v="2014-12-22T00:00:00"/>
    <x v="1"/>
    <x v="13"/>
    <s v="三路"/>
    <s v="機械系"/>
    <s v="紙巻機"/>
    <x v="1"/>
    <s v="異常報告書（中文）共有フォルダ\201408以降\20141219IF　1Br IZUMI 製紙巻機紙出紙皮帶CV驅動聯軸器板彈簧損壞.xlsx"/>
    <m/>
    <s v="紙排出ベルトサーボモーターカップリングのディスクが破損しサーボ異常となった。"/>
    <s v="・経年劣化？"/>
    <s v="・カップリング部の定期点検の実施。定期交換の検討。"/>
    <s v="初回"/>
    <n v="3"/>
    <n v="79"/>
    <m/>
    <s v="-"/>
    <s v="-"/>
    <s v="-"/>
    <s v="要"/>
    <s v="要"/>
    <s v="要"/>
    <s v="-"/>
    <s v="現状、ADTでは１回/週のパトロール時にカップリング点検を実施しており、その際にディスクの変形や割れなどが発見された場合、交換を実施する方針である。_x000a_※パトロール＝設技機械による週末点検にて実施。チェック項目も有り。"/>
    <s v="-"/>
    <s v="-"/>
    <s v="-"/>
    <s v="完了"/>
    <s v="完了"/>
    <s v="完了"/>
    <s v="-"/>
    <s v="CLOSE"/>
    <s v="CLOSE"/>
    <n v="1"/>
    <m/>
  </r>
  <r>
    <n v="1457"/>
    <d v="2015-01-04T00:00:00"/>
    <x v="1"/>
    <x v="1"/>
    <s v="蔵光"/>
    <s v="機械系"/>
    <s v="H/O"/>
    <x v="1"/>
    <s v="異常報告書（中文）共有フォルダ\201501以降\20150104 LF 本線Gate_Hopper_CYL動作不良.xlsx"/>
    <m/>
    <s v="ホッパーを開閉するシリンダーのベース部分の溶接が破損"/>
    <s v="・シリンダーロッドとIジョイント連結部分のネジの緩みがあった。"/>
    <s v="・シリンダーロッドとIジョイント部分に緩み止めの施工を実施する。（KF)_x000a_⇒ADTとは機構が違うため、情報として扱う"/>
    <s v="初回"/>
    <n v="240"/>
    <n v="5025"/>
    <m/>
    <s v="要"/>
    <s v="要"/>
    <s v="要"/>
    <s v="要"/>
    <s v="要"/>
    <s v="-"/>
    <s v="-"/>
    <s v="まずは工事日に点検を行ってください。"/>
    <s v="完了"/>
    <s v="完了"/>
    <s v="完了"/>
    <s v="完了"/>
    <s v="完了"/>
    <s v="-"/>
    <s v="-"/>
    <s v="CLOSE"/>
    <s v="CLOSE"/>
    <n v="1"/>
    <m/>
  </r>
  <r>
    <n v="1458"/>
    <d v="2015-01-15T00:00:00"/>
    <x v="1"/>
    <x v="12"/>
    <s v="蔵光"/>
    <s v="機械系"/>
    <s v="洗浄機"/>
    <x v="1"/>
    <s v="\\172.18.154.189\mfg_public\00 製造一部共通\横展開確認\設備異常報告\異常報告書(中文)\201501以降\20150115_AFK_GUT_アライメントタイムオーバー.xls"/>
    <m/>
    <s v="洗浄3ラインNGマーキング前アライメント　タイムオーバー発生"/>
    <s v="・経年劣化？（AFK調査中）"/>
    <s v="・定期交換実施予定(2年周期)_x000a_・予備品の準備"/>
    <s v="初回"/>
    <n v="110"/>
    <n v="2400"/>
    <m/>
    <s v="-"/>
    <s v="-"/>
    <s v="-"/>
    <s v="-"/>
    <s v="-"/>
    <s v="要"/>
    <s v="要"/>
    <s v="定期交換の頻度は？_x000a_予備品はあるか？"/>
    <s v="-"/>
    <s v="-"/>
    <s v="-"/>
    <s v="-"/>
    <s v="-"/>
    <s v="完了"/>
    <s v="完了"/>
    <s v="CLOSE"/>
    <s v="CLOSE"/>
    <n v="1"/>
    <m/>
  </r>
  <r>
    <n v="1459"/>
    <d v="2015-01-16T00:00:00"/>
    <x v="3"/>
    <x v="10"/>
    <s v="蔵光"/>
    <s v="系統系"/>
    <s v="泡検査器"/>
    <x v="1"/>
    <s v="異常報告書（中文）共有フォルダ\201501以降\20150116GF A-LINE泡検査機ソフト不具合.xlsx"/>
    <m/>
    <s v="泡検査機光源メタルハライドランプ寿命により消灯。_x000a_※該当光源は警報閾値下回るも警報発生せず。"/>
    <s v="・泡検査機ソフト不具合_x000a_(2008年建設時からの問題)"/>
    <s v="・泡検査機ソフト修正_x000a_　※LOSSEVに不具合修正依頼"/>
    <s v="初回"/>
    <n v="120"/>
    <n v="0"/>
    <m/>
    <s v="-"/>
    <s v="-"/>
    <s v="-"/>
    <s v="-"/>
    <s v="-"/>
    <s v="要"/>
    <s v="-"/>
    <s v="ソフトに不具合があるのか確認必要"/>
    <s v="-"/>
    <s v="-"/>
    <s v="-"/>
    <s v="-"/>
    <s v="-"/>
    <s v="完了"/>
    <s v="-"/>
    <s v="CLOSE"/>
    <s v="CLOSE"/>
    <n v="1"/>
    <m/>
  </r>
  <r>
    <n v="1460"/>
    <d v="2015-01-16T00:00:00"/>
    <x v="3"/>
    <x v="12"/>
    <s v="蔵光"/>
    <s v="機械系"/>
    <s v="洗浄機"/>
    <x v="1"/>
    <s v="異常報告書（中文）共有フォルダ\201501以降\20150116WIT1 洗浄機塩酸槽駆動シャフトカップリング破損.xlsx"/>
    <m/>
    <s v="塩酸槽駆動シャフトカップリング破損"/>
    <s v="・Zr（ジルコニウム）製のカップリング本体とキーの摩耗"/>
    <s v="・駆動シャフトのカップリング解体&amp;摩耗具合確認実施_x000a_・増し締めの作業標準書作成_x000a_"/>
    <s v="初回"/>
    <n v="300"/>
    <n v="7561"/>
    <m/>
    <s v="-"/>
    <s v="-"/>
    <s v="-"/>
    <s v="要"/>
    <s v="要"/>
    <s v="要"/>
    <s v="要"/>
    <s v="増し締めの作業標準書の有無確認（？）"/>
    <s v="-"/>
    <s v="-"/>
    <s v="-"/>
    <s v="完了"/>
    <s v="完了"/>
    <s v="完了"/>
    <s v="完了"/>
    <s v="CLOSE"/>
    <s v="CLOSE"/>
    <n v="1"/>
    <m/>
  </r>
  <r>
    <n v="1461"/>
    <d v="2014-12-10T00:00:00"/>
    <x v="3"/>
    <x v="12"/>
    <s v="蔵光"/>
    <s v="機械系"/>
    <s v="投入ラクラクハンド"/>
    <x v="1"/>
    <s v="異常報告書（中文）共有フォルダ\201501以降\20141210WIT1 投入ラクラクハンド旋回ベアリング破損.xlsx"/>
    <m/>
    <s v="投入ラクラクハンドで旋回部のベアリングに異音/引っかかり有り"/>
    <s v="・ベアリング不具合"/>
    <s v="・定期交換実施(1年)"/>
    <s v="初回"/>
    <n v="120"/>
    <n v="2712"/>
    <m/>
    <s v="-"/>
    <s v="-"/>
    <s v="-"/>
    <s v="情報"/>
    <s v="情報"/>
    <s v="要"/>
    <s v="要"/>
    <s v="定期交換の頻度は？_x000a_"/>
    <s v="-"/>
    <s v="-"/>
    <s v="-"/>
    <s v="-"/>
    <s v="-"/>
    <s v="完了"/>
    <s v="完了"/>
    <s v="CLOSE"/>
    <s v="CLOSE"/>
    <n v="1"/>
    <m/>
  </r>
  <r>
    <n v="1462"/>
    <d v="2015-02-03T00:00:00"/>
    <x v="1"/>
    <x v="15"/>
    <s v="蔵光"/>
    <s v="機械系"/>
    <s v="P詰め機"/>
    <x v="1"/>
    <s v="ー"/>
    <m/>
    <s v="G8パレットの落下"/>
    <s v="・G8実パレットにG6を横桟側に採板しているため重心が底桟側へ偏った状態となり、PL払い出し中に底桟側から滑り落ちた後、原点移動する空パレット Trailerと衝突したと推定する。"/>
    <s v="・G8パレットの全面を安定して受けられるように、実PL搬送TrailerのFrame長さ延長（100mm延長）及びMCナイロンプレート設置。"/>
    <s v="初回"/>
    <n v="0"/>
    <n v="424"/>
    <m/>
    <s v="-"/>
    <s v="情報"/>
    <s v="情報"/>
    <s v="情報"/>
    <s v="情報"/>
    <s v="情報"/>
    <s v="-"/>
    <s v="Ｇ8パレットにＧ6を積む際はセンターに積むこと_x000a_→ADTとして現状採板予定はないので情報としての扱い"/>
    <s v="-"/>
    <s v="-"/>
    <s v="-"/>
    <s v="-"/>
    <s v="-"/>
    <s v="-"/>
    <s v="-"/>
    <s v="CLOSE"/>
    <s v="CLOSE"/>
    <e v="#DIV/0!"/>
    <m/>
  </r>
  <r>
    <n v="1463"/>
    <d v="2015-01-28T00:00:00"/>
    <x v="1"/>
    <x v="12"/>
    <s v="鄭吉勝"/>
    <s v="機械系"/>
    <s v="位置決め"/>
    <x v="1"/>
    <s v="異常報告書（中文）共有フォルダ\201501以降\20150128GUT1　FT位置決めアライメントサーボ異常.xlsx"/>
    <m/>
    <s v="自動採板機後の位置決FT Alignment Servo異常"/>
    <s v=". 稼動中無法定期確認Ball screw狀態。_x000a_. 外有Cover難以進行點檢_x000a_. 長時間使用導致Ball screw固定Nut鬆動 於作動中發生異音"/>
    <s v=". 定期確認作動狀態及異音_x000a_. 定修工事時進行給油並手動確認有無異常_x000a_. 確認Ball screw 固定Bolt及 Nut 兩者之間預留的縫隙大小"/>
    <s v="初回"/>
    <n v="62"/>
    <n v="598"/>
    <m/>
    <s v="情報"/>
    <s v="情報"/>
    <s v="情報"/>
    <s v="要"/>
    <s v="要"/>
    <s v="要"/>
    <s v="要"/>
    <s v="定期點檢"/>
    <s v="-"/>
    <s v="-"/>
    <s v="-"/>
    <s v="完了"/>
    <s v="完了"/>
    <s v="完了"/>
    <s v="完了"/>
    <s v="CLOSE"/>
    <s v="CLOSE"/>
    <n v="1"/>
    <m/>
  </r>
  <r>
    <n v="1464"/>
    <d v="2015-02-02T00:00:00"/>
    <x v="3"/>
    <x v="14"/>
    <s v="鄭吉勝"/>
    <s v="機械系"/>
    <s v="SMAP"/>
    <x v="1"/>
    <s v="異常報告書（中文）共有フォルダ\201501以降\20150202BF 本線L側SMAPシリンダー内部リークによる動作不良.xlsx"/>
    <m/>
    <s v="SMAP上昇之後高度自然下降，因為距離待機位置過低而與基板衝撞。於伸縮C/V上破板，先讓L側SMAP退避之後使用耳離。（R側則持續使用SMAP。）"/>
    <s v="由於SMAP上昇之後，待機位置的排氣側發生微量漏氣，推斷為内部洩漏。"/>
    <s v="更換CYL交換之後，就不再出現動作不良的現象。這次的SMAP動作不良其實在1月後半段開始偶發，內部曾經討論過要在2/24工事日更換CYL對應。"/>
    <s v="初回"/>
    <n v="10"/>
    <n v="588"/>
    <m/>
    <s v="要"/>
    <s v="要"/>
    <s v="要"/>
    <s v="要"/>
    <s v="要"/>
    <s v="-"/>
    <s v="-"/>
    <s v="SMAP シリンダーの解体点検"/>
    <s v="完了"/>
    <s v="完了"/>
    <s v="完了"/>
    <s v="完了"/>
    <s v="完了"/>
    <s v="-"/>
    <s v="-"/>
    <s v="CLOSE"/>
    <s v="CLOSE"/>
    <n v="1"/>
    <m/>
  </r>
  <r>
    <n v="1465"/>
    <d v="2015-02-21T00:00:00"/>
    <x v="0"/>
    <x v="6"/>
    <s v="鄭吉勝"/>
    <s v="檢查系"/>
    <s v="TOM3"/>
    <x v="0"/>
    <s v="異常報告書（中文）共有フォルダ\201501以降\20150221YF　TOM3畫處PC2_Freeze故障報告.xlsx"/>
    <m/>
    <s v="YF TOM 畫處PC#2 在02/21(春節期間)生產中，突然發生 PC Freeze 異常二回，第二回發生後便無法自動解除。_x000a_"/>
    <s v="從回收的 EventLog 來看，D磁碟有寫入延遲的記錄。_x000a_YF 11/08 瞬間停電，當時造成畫處PC共有5顆HDD毀損。"/>
    <s v="更換HDD並Recovery資料。"/>
    <s v="初回"/>
    <n v="20"/>
    <n v="0"/>
    <m/>
    <s v="情報"/>
    <s v="情報"/>
    <s v="情報"/>
    <s v="情報"/>
    <s v="情報"/>
    <s v="-"/>
    <s v="-"/>
    <s v="TOM3 畫處PC異常情報聯絡"/>
    <s v="-"/>
    <s v="-"/>
    <s v="-"/>
    <s v="-"/>
    <s v="-"/>
    <s v="-"/>
    <s v="-"/>
    <s v="CLOSE"/>
    <s v="CLOSE"/>
    <e v="#DIV/0!"/>
    <m/>
  </r>
  <r>
    <n v="1466"/>
    <d v="2015-03-03T00:00:00"/>
    <x v="0"/>
    <x v="4"/>
    <s v="鄭吉勝"/>
    <s v="電氣系"/>
    <s v="C/V"/>
    <x v="2"/>
    <s v="ー"/>
    <m/>
    <s v="EF 0.25t Tracking Data異常_x000a_1Br 1Pos BDSにて渋滞が発生。1PosはLE部位のみの設定であったが、C＆RE部位が採板されていた。（設定は1POS=LE  2POS=RE+C）"/>
    <s v="Br引込時の硝子監視Pointへの硝子到着タイミングのズレにより、1Br採板品に2BrのTracking Dataが上書きされていたと推定。"/>
    <s v="Br引込時、行先が異なる硝子に対しTracking Dataを受け取らないようなinterlockを導入"/>
    <s v="初回"/>
    <n v="0"/>
    <n v="0"/>
    <m/>
    <s v="要"/>
    <s v="要"/>
    <s v="要"/>
    <s v="要"/>
    <s v="要"/>
    <s v="-"/>
    <s v="-"/>
    <s v="各窯soft構成を確認し、個別に対応"/>
    <s v="完了"/>
    <s v="完了"/>
    <s v="完了"/>
    <s v="完了"/>
    <s v="完了"/>
    <s v="-"/>
    <s v="-"/>
    <s v="CLOSE"/>
    <s v="CLOSE"/>
    <n v="1"/>
    <m/>
  </r>
  <r>
    <n v="1467"/>
    <d v="2015-03-05T00:00:00"/>
    <x v="1"/>
    <x v="12"/>
    <s v="鄭吉勝"/>
    <s v="機械系"/>
    <s v="紙巻機"/>
    <x v="1"/>
    <s v="異常報告書（中文）共有フォルダ\201501以降\20150305GUT　GUT№2ライン合紙切断不良.xlsx"/>
    <m/>
    <s v="GUT№2 LINE合紙切斷不良"/>
    <s v="推測動作不良是受到Cylinder的Down側附著異物的影響。_x000a_目前現場3交代的日常點檢無法判斷Cylinder的微細動作是否有異常。"/>
    <s v="巡檢時確認Cylinder動作是否正常, 有無出現異音。_x000a_Cylinder的更換頻率目標1年1次。"/>
    <s v="初回"/>
    <n v="84"/>
    <n v="1268"/>
    <m/>
    <s v="-"/>
    <s v="-"/>
    <s v="-"/>
    <s v="要"/>
    <s v="要"/>
    <s v="要"/>
    <s v="-"/>
    <s v="巡檢時確認Cylinder動作是否正常, 有無出現異音。"/>
    <s v="-"/>
    <s v="-"/>
    <s v="-"/>
    <s v="完了"/>
    <s v="完了"/>
    <s v="完了"/>
    <s v="-"/>
    <s v="CLOSE"/>
    <s v="CLOSE"/>
    <n v="1"/>
    <m/>
  </r>
  <r>
    <n v="1468"/>
    <d v="2015-03-12T00:00:00"/>
    <x v="3"/>
    <x v="12"/>
    <s v="鄭吉勝"/>
    <s v="機械系"/>
    <s v="紙巻機"/>
    <x v="1"/>
    <s v="異常報告書（中文）共有フォルダ\201501以降\20150312WIT1 紙巻機ピンチロール近接センサーチャタリング.xls"/>
    <m/>
    <s v="紙巻機Pinch Roll 近接Senser訊號Chattering (重複ON、OFF)"/>
    <s v="近接Senser出現Chattering (重複ON、OFF)原本近接Senser 的縫隙已經很大了、再加上設備的微小 導致縫隙變得更大、才會影響 Senser的Chattering (重複ON、OFF)。"/>
    <s v="於日常巡檢的項目裡面追加 Senser項目、進行每日巡檢確認。"/>
    <s v="初回"/>
    <n v="220"/>
    <n v="5108"/>
    <m/>
    <s v="-"/>
    <s v="-"/>
    <s v="-"/>
    <s v="要"/>
    <s v="要"/>
    <s v="要"/>
    <s v="-"/>
    <s v="紙巻機Pinch Roll 上限和下限的Senser位置"/>
    <s v="-"/>
    <s v="-"/>
    <s v="-"/>
    <s v="完了"/>
    <s v="完了"/>
    <s v="完了"/>
    <s v="-"/>
    <s v="CLOSE"/>
    <s v="CLOSE"/>
    <n v="1"/>
    <m/>
  </r>
  <r>
    <n v="1469"/>
    <d v="2015-03-14T00:00:00"/>
    <x v="0"/>
    <x v="9"/>
    <s v="鄭吉勝"/>
    <s v="機械系"/>
    <s v="C/V"/>
    <x v="0"/>
    <s v="ー"/>
    <m/>
    <s v="包裝本線CV#119  Roll轉速異常"/>
    <s v="Can Clutch故障，導致Roll運轉速度與驅動齒輪不同步、造成素板破裂異常。"/>
    <s v="更換Can Clutch及驅動Chain鬆緊度調整"/>
    <s v="初回"/>
    <n v="55"/>
    <n v="1452"/>
    <m/>
    <s v="要"/>
    <s v="要"/>
    <s v="要"/>
    <s v="要"/>
    <s v="要"/>
    <s v="-"/>
    <s v="-"/>
    <s v="本線Can Clutch及驅動Chain鬆緊度點檢確認"/>
    <s v="完了"/>
    <s v="完了"/>
    <s v="完了"/>
    <s v="完了"/>
    <s v="完了"/>
    <s v="-"/>
    <s v="-"/>
    <s v="CLOSE"/>
    <s v="CLOSE"/>
    <n v="1"/>
    <m/>
  </r>
  <r>
    <n v="1470"/>
    <d v="2015-04-03T00:00:00"/>
    <x v="0"/>
    <x v="7"/>
    <s v="鄭吉勝"/>
    <s v="電氣系"/>
    <s v="横切機"/>
    <x v="0"/>
    <s v="異常報告書（中文）共有フォルダ\201501以降\20150403 KF 横切機リニアサーボ停止異常(CH).xls"/>
    <m/>
    <s v="横切機走行中に上記エラーが発生し、横切機停止。横切機操作不可となる。"/>
    <s v="リニアエンコーダー故障 又はケーブル不良。"/>
    <s v="〇リニアエンコーダーケーブル交換（冷修での交換実績なし）。_x000a_〇マグネスケール製インターポレータ（変換器）交換。"/>
    <s v="初回"/>
    <n v="45"/>
    <n v="1183"/>
    <m/>
    <s v="要"/>
    <s v="要"/>
    <s v="要"/>
    <s v="要"/>
    <s v="要"/>
    <s v="-"/>
    <s v="-"/>
    <s v="・確認橫切機CABLEVEYER_x000a_1.電纜線於CABLEVEYER中排列順序。_x000a_2.CABLEVEYER中電纜線有無破損狀態。"/>
    <s v="完了"/>
    <s v="完了"/>
    <s v="完了"/>
    <s v="完了"/>
    <s v="完了"/>
    <s v="-"/>
    <s v="-"/>
    <s v="CLOSE"/>
    <s v="CLOSE"/>
    <n v="1"/>
    <m/>
  </r>
  <r>
    <n v="1471"/>
    <d v="2015-04-12T00:00:00"/>
    <x v="1"/>
    <x v="8"/>
    <s v="鄭吉勝"/>
    <s v="電氣系"/>
    <s v="H/O"/>
    <x v="1"/>
    <s v="異常報告書（中文）共有フォルダ\201501以降\20150412HF　本線ホッパー開閉電磁弁動作不良.xlsx"/>
    <m/>
    <s v="本線H/O開閉電磁弁動作不良"/>
    <s v="電磁閥Spool的作動受到油壓OIL的髒汙影響而卡住。"/>
    <s v="1.4/14工事日更換電磁閥及濾網。_x000a_2.5月工事日預定更換油壓OIL。_x000a_3.製作設備管理Check List、徹底管理Schedule。"/>
    <s v="初回"/>
    <n v="12"/>
    <n v="598"/>
    <m/>
    <s v="要"/>
    <s v="要"/>
    <s v="要"/>
    <s v="要"/>
    <s v="要"/>
    <s v="-"/>
    <s v="-"/>
    <s v="工事日時實施點檢"/>
    <s v="完了"/>
    <s v="完了"/>
    <s v="完了"/>
    <s v="完了"/>
    <s v="完了"/>
    <s v="-"/>
    <s v="-"/>
    <s v="CLOSE"/>
    <s v="CLOSE"/>
    <n v="1"/>
    <m/>
  </r>
  <r>
    <n v="1472"/>
    <d v="2015-04-20T00:00:00"/>
    <x v="1"/>
    <x v="1"/>
    <s v="鄭吉勝"/>
    <s v="機械系"/>
    <s v="C/V"/>
    <x v="1"/>
    <s v="異常報告書（中文）共有フォルダ\201501以降\20150420LF　本線増速CV chain roller磨耗(破損).xlsx"/>
    <m/>
    <s v="本線増速區間のChain磨耗(破損)"/>
    <s v="1.推測 増速C/V Roll的振動對Chain的Roller的部位產生衝擊力所致。_x000a_2. 推測 Roller的磨耗（破損）處的pitch（間隙）變寬之後、Sprocket 與Chain的咬合時衝撞後面的Roller、才會影響連續幾支Roller產生磨耗(破損）。"/>
    <s v="1.更換Chain_x000a_2.需定期點檢、目前正在檢討是否於每回工事日進行Chain及Sprocket的精密點檢。_x000a_3.Chain Roller  Sprocket的磨耗狀態"/>
    <s v="初回"/>
    <n v="20"/>
    <n v="391"/>
    <m/>
    <s v="要"/>
    <s v="要"/>
    <s v="要"/>
    <s v="要"/>
    <s v="要"/>
    <s v="-"/>
    <s v="-"/>
    <s v="工事日時實施點檢"/>
    <s v="完了"/>
    <s v="完了"/>
    <s v="完了"/>
    <s v="完了"/>
    <s v="完了"/>
    <s v="-"/>
    <s v="-"/>
    <s v="CLOSE"/>
    <s v="CLOSE"/>
    <n v="1"/>
    <m/>
  </r>
  <r>
    <n v="1473"/>
    <d v="2015-04-16T00:00:00"/>
    <x v="1"/>
    <x v="15"/>
    <s v="鄭吉勝"/>
    <s v="電氣系"/>
    <s v="PG"/>
    <x v="1"/>
    <s v="異常報告書（中文）共有フォルダ\201501以降\20150416DF MTPG Encoder不良之Tracking異常rev.1.xlsx"/>
    <m/>
    <s v="MTPG Encoder 不良導致Tracking異常"/>
    <s v="原因在於使用了不良Encoder（光洋製）製造工程在油封部使用了2種潤滑油導致的潤滑不良，可能會影響到旋轉的扭力超過規格，連接部位(螺旋聯軸器Helical coupling)扭曲，Encorder側的旋轉速度不一，所以ENG發信聯絡要求無償更換這些Recall的對象品，但是後續並未寄送、廢棄、識別，所以DF3冷修時使用預備品下去進行更換。_x000a_DF3冷修時更換了MTPG#1,2，但是沒有確認到Logger方面的異常。"/>
    <s v="1.預備品裡面的召回對象LOT全數廢棄並確認AFK內部全數預備品及使用的PG，目前正在使用的部分將利用各窯工事日進行更換。預備品的對象品全數廢棄。_x000a_2. 更換不良Encoder"/>
    <s v="初回"/>
    <n v="20"/>
    <n v="311"/>
    <m/>
    <s v="要"/>
    <s v="要"/>
    <s v="要"/>
    <s v="要"/>
    <s v="要"/>
    <s v="-"/>
    <s v="-"/>
    <s v="確認有無Rotary EncorderTRD－GK系列 以2008年1月~2010年7月間製造的製品"/>
    <s v="完了"/>
    <s v="完了"/>
    <s v="完了"/>
    <s v="完了"/>
    <s v="完了"/>
    <s v="-"/>
    <s v="-"/>
    <s v="CLOSE"/>
    <s v="CLOSE"/>
    <n v="1"/>
    <m/>
  </r>
  <r>
    <n v="1474"/>
    <d v="2015-04-23T00:00:00"/>
    <x v="1"/>
    <x v="13"/>
    <s v="鄭吉勝"/>
    <s v="機械系"/>
    <s v="C/V"/>
    <x v="1"/>
    <s v="異常報告書（中文）共有フォルダ\201501以降\20150423IF　本線Entry  CV驅動Sprocket脫落異常.xls"/>
    <m/>
    <s v="本線Entry CV驅動Sprocket Key抜け異常"/>
    <s v="1.該處被cover覆蓋的關係，生産中不易點檢。_x000a_2.End Plate施工不良，在構造上 Key較容易脫落。_x000a_3.雖然他窯也發生過同様的異常，但是橫展開時未針對類似的部分進行點檢。"/>
    <s v="1.4/29定修工事日變更End Plate構造。並變更Ｋｅｙ的溝槽形式：可貫穿→不可貫穿（Shaft更新）_x000a_2.設備機械 -  實施1回/6月 點檢_x000a_3.全窯針對類似位置進行横展開點檢。"/>
    <s v="初回"/>
    <n v="64"/>
    <n v="1642"/>
    <m/>
    <s v="要"/>
    <s v="要"/>
    <s v="要"/>
    <s v="要"/>
    <s v="要"/>
    <s v="-"/>
    <s v="-"/>
    <s v="○1回/月 工事日實施定期點檢。( 1.Chain Tension及磨耗状態、2.END Cap Bolt 鬆緊確認、3.Spracket Key 位置)_x000a_○確認當初Entry C/V驅動Spracket  END Plate的設計構造上是否原本就有缺口。"/>
    <s v="完了"/>
    <s v="完了"/>
    <s v="完了"/>
    <s v="完了"/>
    <s v="完了"/>
    <s v="-"/>
    <s v="-"/>
    <s v="CLOSE"/>
    <s v="CLOSE"/>
    <n v="1"/>
    <m/>
  </r>
  <r>
    <n v="1475"/>
    <d v="2015-05-07T00:00:00"/>
    <x v="4"/>
    <x v="16"/>
    <s v="鄭吉勝"/>
    <s v="機械系"/>
    <s v="SMAP"/>
    <x v="1"/>
    <s v="異常報告書（中文）共有フォルダ\201501以降\20150507XF SMAP(L側）衝突トラブル報告.xlsx"/>
    <m/>
    <s v="SMAP（L側）衝撞異常"/>
    <s v="1.5/7以前的工事日關閉電源之際、走行位置的Data消失了_x000a_2.5/7以前的工事日手動操作走行之後，位置發生偏移_x000a_3.進行①②作業後未確實進行原點復歸作業"/>
    <s v="①預定SOFT改造, 使伸縮　SMAP進行J/C之際、必須等原點復歸之後才能JC動作_x000a_②現状的伸縮　SMAP的Interlock制御確認後 檢討Interlock對策（若無Interlock則追加）_x000a_③追加Soft, 使電源OFF（Servo AMP OFF）時若未經原點復歸則手動/自動 皆無法作動"/>
    <s v="初回"/>
    <n v="120"/>
    <n v="884"/>
    <m/>
    <s v="要"/>
    <s v="要"/>
    <s v="要"/>
    <s v="要"/>
    <s v="要"/>
    <s v="-"/>
    <s v="-"/>
    <s v="後進端リミットSW ON）後に伸縮CV J/C Interlock有無"/>
    <s v="完了"/>
    <s v="完了"/>
    <s v="完了"/>
    <s v="完了"/>
    <s v="完了"/>
    <s v="-"/>
    <s v="-"/>
    <s v="CLOSE"/>
    <s v="CLOSE"/>
    <n v="1"/>
    <m/>
  </r>
  <r>
    <n v="1476"/>
    <d v="2015-05-11T00:00:00"/>
    <x v="3"/>
    <x v="12"/>
    <s v="鄭吉勝"/>
    <s v="機械系"/>
    <s v="投入ラクラクハンド"/>
    <x v="1"/>
    <s v="異常報告書（中文）共有フォルダ\201501以降\20150511TAS　投入機ｱｰﾑ破損異常報告.xls"/>
    <m/>
    <s v="WIT #1 LINE 投入機ARM部破損異常"/>
    <s v="根據設技見解為經年累月的劣化致使破損。_x000a_破損場所發現被Cover覆蓋住、而且此處並未列入設備點檢項目、代表未實施點檢作業。"/>
    <s v="實施了 預備ARM更換作業。"/>
    <s v="初回"/>
    <n v="125"/>
    <n v="0"/>
    <m/>
    <s v="-"/>
    <s v="-"/>
    <s v="-"/>
    <s v="-"/>
    <s v="-"/>
    <s v="要"/>
    <s v="-"/>
    <s v="設備技術定期点検項目に記載も確認する様に指示します"/>
    <s v="-"/>
    <s v="-"/>
    <s v="-"/>
    <s v="-"/>
    <s v="-"/>
    <s v="完了"/>
    <s v="-"/>
    <s v="CLOSE"/>
    <s v="CLOSE"/>
    <n v="1"/>
    <m/>
  </r>
  <r>
    <n v="1477"/>
    <d v="2015-05-13T00:00:00"/>
    <x v="4"/>
    <x v="16"/>
    <s v="鄭吉勝"/>
    <s v="機械系"/>
    <s v="C/V"/>
    <x v="1"/>
    <s v="異常報告書（中文）共有フォルダ\201501以降\20150513XF 2BR Roll折損Trouble報告.xlsx"/>
    <m/>
    <s v="2BR Roll折損"/>
    <s v="2BR　BD C/V過去也曾經在同一個位置發生過數次折損。_x000a_折損原因為 Roll 本體 與 軸端 焊接施工不良的影響，容易彎曲變形。"/>
    <s v="設技的判斷和以前一様，認為2BR的Roll是因為施工方式未確實依照圖面所致，所以目前使用的半月形固定環是最佳的對應方式。"/>
    <s v="初回"/>
    <n v="40"/>
    <n v="225"/>
    <m/>
    <s v="要"/>
    <s v="要"/>
    <s v="要"/>
    <s v="要"/>
    <s v="要"/>
    <s v="-"/>
    <s v="-"/>
    <s v="ADT針對立上部預定全部更換成Shaft強化品（SCM435）"/>
    <s v="完了"/>
    <s v="完了"/>
    <s v="完了"/>
    <s v="完了"/>
    <s v="完了"/>
    <s v="-"/>
    <s v="-"/>
    <s v="CLOSE"/>
    <s v="CLOSE"/>
    <n v="1"/>
    <m/>
  </r>
  <r>
    <n v="1478"/>
    <d v="2015-06-11T00:00:00"/>
    <x v="3"/>
    <x v="12"/>
    <s v="鄭吉勝"/>
    <s v="機械系"/>
    <s v="移載設備"/>
    <x v="1"/>
    <s v="異常報告書（中文）共有フォルダ\201501以降\20150611TAS　WIT NO1下流移載機昇降滾珠螺桿摩損之Servo過負荷停止異常報告.xls"/>
    <m/>
    <s v="WIT#1 Line下流移載機昇降滾珠螺桿摩損之Servo過負載停止"/>
    <s v="設技的見解是認為ARM震動所產生的負荷影響到滾珠螺桿（不過因為有設置LM Guide應該不會直接影響到才對・・)或是在安裝滾珠螺桿時，芯的位置跑掉了"/>
    <s v="於設備點檢日誌追加Servo的負荷率項目，巡檢時填寫記録。當數值發生變化時，通知旭整備班並檢討對應方式。於毎月的保全會議報告實效負荷率以共有情報。給脂頻率改為1回/月。"/>
    <s v="初回"/>
    <n v="474"/>
    <n v="10712"/>
    <m/>
    <s v="-"/>
    <s v="-"/>
    <s v="-"/>
    <s v="-"/>
    <s v="-"/>
    <s v="要"/>
    <s v="-"/>
    <s v="請各位針對有類似設備的產線進行相關位置的點檢_x000a_〇給脂頻率改為1回/月。_x000a_〇1年定期更換1回。"/>
    <s v="-"/>
    <s v="-"/>
    <s v="-"/>
    <s v="-"/>
    <s v="-"/>
    <s v="完了"/>
    <s v="-"/>
    <s v="CLOSE"/>
    <s v="CLOSE"/>
    <n v="1"/>
    <m/>
  </r>
  <r>
    <n v="1479"/>
    <d v="2015-06-17T00:00:00"/>
    <x v="1"/>
    <x v="12"/>
    <s v="鄭吉勝"/>
    <s v="機械系"/>
    <s v="洗浄機"/>
    <x v="1"/>
    <s v="異常報告書（中文）共有フォルダ\201501以降\20150617GUT2　TT №1 旋回サーボ異常.xlsx"/>
    <m/>
    <s v="№1T/T旋回サーボ異常"/>
    <s v="＜管理面＞_x000a_定修工事時進行過給脂及點檢, 但是還是出現偶發的狀況。雖然可利用Touch Panel確認突發率, 但是並不是每次T/T旋回都有確認, 所以未發覺。_x000a_＜設備面＞_x000a_・可能是鏈條有異物阻塞而影響負荷率上升_x000a_・Grease不足等狀況可能也是原因之一"/>
    <s v="・負荷率管理_x000a_・實施定期掃除 (工事日)"/>
    <s v="初回"/>
    <n v="111"/>
    <n v="1724"/>
    <m/>
    <s v="-"/>
    <s v="-"/>
    <s v="-"/>
    <s v="-"/>
    <s v="-"/>
    <s v="要"/>
    <s v="-"/>
    <s v="・負荷率管理_x000a_・實施定期掃除 (工事日)"/>
    <s v="-"/>
    <s v="-"/>
    <s v="-"/>
    <s v="-"/>
    <s v="-"/>
    <s v="完了"/>
    <s v="-"/>
    <s v="CLOSE"/>
    <s v="CLOSE"/>
    <n v="1"/>
    <m/>
  </r>
  <r>
    <n v="1480"/>
    <d v="2015-06-20T00:00:00"/>
    <x v="1"/>
    <x v="5"/>
    <s v="鄭吉勝"/>
    <s v="機械系"/>
    <s v="位置決め"/>
    <x v="1"/>
    <s v="異常報告書（中文）共有フォルダ\201501以降\20150620OFF1　位置決め動作異常.xlsx"/>
    <m/>
    <s v="OFF切1　位置決め動作異常"/>
    <s v="無更換履歷_x000a_經年累月下的劣化"/>
    <s v="追加定修工事時的點檢項目_x000a_與設技協商後決定更換頻度"/>
    <s v="初回"/>
    <n v="65"/>
    <n v="629"/>
    <m/>
    <s v="-"/>
    <s v="-"/>
    <s v="-"/>
    <s v="-"/>
    <s v="-"/>
    <s v="要"/>
    <s v="要"/>
    <s v="・實施定期點檢確認"/>
    <s v="-"/>
    <s v="-"/>
    <s v="-"/>
    <s v="-"/>
    <s v="-"/>
    <s v="完了"/>
    <s v="完了"/>
    <s v="CLOSE"/>
    <s v="CLOSE"/>
    <n v="1"/>
    <m/>
  </r>
  <r>
    <n v="1481"/>
    <d v="2015-06-20T00:00:00"/>
    <x v="1"/>
    <x v="5"/>
    <s v="鄭吉勝"/>
    <s v="機械系"/>
    <s v="洗浄機"/>
    <x v="1"/>
    <s v="異常報告書（中文）共有フォルダ\201501以降\20150620OFF2　ブラシ洗浄部スプレーポンプ過負荷異常.xlsx"/>
    <m/>
    <s v="OFF切2ライン　Brush洗浄部Spray pump過負荷"/>
    <s v="無更換履歷_x000a_經年累月下的劣化"/>
    <s v="追加定修工事時的點檢項目_x000a_與設技協商後決定更換頻度"/>
    <s v="初回"/>
    <n v="45"/>
    <n v="309"/>
    <m/>
    <s v="-"/>
    <s v="-"/>
    <s v="-"/>
    <s v="-"/>
    <s v="-"/>
    <s v="要"/>
    <s v="要"/>
    <s v="・實施定期點檢確認"/>
    <s v="-"/>
    <s v="-"/>
    <s v="-"/>
    <s v="-"/>
    <s v="-"/>
    <s v="完了"/>
    <s v="完了"/>
    <s v="CLOSE"/>
    <s v="CLOSE"/>
    <n v="1"/>
    <m/>
  </r>
  <r>
    <n v="1482"/>
    <d v="2015-08-03T00:00:00"/>
    <x v="3"/>
    <x v="14"/>
    <s v="鄭吉勝"/>
    <s v="機械系"/>
    <s v="TOM3檢查Booth內空調故障"/>
    <x v="1"/>
    <s v="異常報告書（中文）共有フォルダ\201501以降\20150803BF　TOM3検査ブース内エアコン故障.xlsx"/>
    <m/>
    <s v="TOM3檢查Booth內空調故障"/>
    <s v="風扇馬達與Board故障"/>
    <s v="現況BF室內機有4機，室外機有1機，因此移設AF建築物的室外機，使其成為2機體制。"/>
    <s v="初回"/>
    <n v="0"/>
    <n v="0"/>
    <m/>
    <s v="要"/>
    <s v="要"/>
    <s v="要"/>
    <s v="要"/>
    <s v="要"/>
    <s v="-"/>
    <s v="-"/>
    <s v="確認該設備狀況。包含業者定期點檢實施"/>
    <s v="完了"/>
    <s v="完了"/>
    <s v="完了"/>
    <s v="完了"/>
    <s v="完了"/>
    <s v="-"/>
    <s v="－"/>
    <s v="CLOSE"/>
    <s v="CLOSE"/>
    <n v="1"/>
    <m/>
  </r>
  <r>
    <n v="1483"/>
    <d v="2015-08-12T00:00:00"/>
    <x v="1"/>
    <x v="12"/>
    <s v="鄭吉勝"/>
    <s v="電氣系"/>
    <s v="採板設備"/>
    <x v="1"/>
    <s v="異常報告書（中文）共有フォルダ\201501以降\20150812GUT2　ROBOT採板機CABLE斷線異常.xlsx"/>
    <m/>
    <s v="採板Robot Cable Pan(CD管內)斷線"/>
    <s v="＜管理面＞_x000a_該Robot的採板有2POS，#2 T/T採板頻度較少，因此未確實確認到左右的動作。_x000a_＜設備面＞_x000a_採板POS有２處，雖然左右的可動範圍大，但是Cable Pan 比其他Line還要小145mm，才會導致金屬軟管糾纏在一起。_x000a_"/>
    <s v="＜管理面＞_x000a_以目視進行外觀點檢，但未設定Hose內部的點檢頻度，有必要時點檢。_x000a_＜設備面＞_x000a_Cable Pan的部分變更為其他Line的580mmType（報價中）_x000a__x000a_"/>
    <s v="初回"/>
    <n v="130"/>
    <n v="1441"/>
    <m/>
    <s v="情報"/>
    <s v="要"/>
    <s v="要"/>
    <s v="要"/>
    <s v="要"/>
    <s v="要"/>
    <s v="-"/>
    <s v="針對採板ROBOT Cable Pan中的CD管配線進行點檢確認。_x000a_1. ROBOT Cable Pan的直徑大小_x000a_2. CD管內的Cable有無線路折損狀況"/>
    <s v="-"/>
    <s v="完了"/>
    <s v="完了"/>
    <s v="完了"/>
    <s v="完了"/>
    <s v="完了"/>
    <s v="-"/>
    <s v="CLOSE"/>
    <s v="CLOSE"/>
    <n v="1"/>
    <m/>
  </r>
  <r>
    <n v="1484"/>
    <d v="2015-10-08T00:00:00"/>
    <x v="3"/>
    <x v="14"/>
    <s v="鄭吉勝"/>
    <s v="機械系"/>
    <s v="BDS"/>
    <x v="1"/>
    <s v="異常報告書（中文）共有フォルダ\201501以降\20151008　BF BDS軸受架台溶接部亀裂.xls"/>
    <s v="異常報告書（中文）共有フォルダ\201501以降\★BDS軸受架台溶接部亀裂橫展開確認DATA"/>
    <s v="BDS　軸受架台焊接部位亀裂"/>
    <s v="BF2Br的BDS在搬運玻璃待機時，整個ARM發生搖晃的狀況。_x000a_焊接部位的疲勞破壞_x000a_"/>
    <s v="利用補強PLATE進行重新焊接"/>
    <s v="初回"/>
    <n v="0"/>
    <n v="0"/>
    <m/>
    <s v="要"/>
    <s v="要"/>
    <s v="要"/>
    <s v="要"/>
    <s v="要"/>
    <s v="-"/>
    <s v="-"/>
    <s v="BDS　軸受架實施點檢Crack有無"/>
    <s v="完了"/>
    <s v="完了"/>
    <s v="完了"/>
    <s v="完了"/>
    <s v="完了"/>
    <s v="-"/>
    <s v="-"/>
    <s v="CLOSE"/>
    <s v="CLOSE"/>
    <n v="1"/>
    <m/>
  </r>
  <r>
    <n v="1485"/>
    <d v="2015-10-08T00:00:00"/>
    <x v="3"/>
    <x v="14"/>
    <s v="鄭吉勝"/>
    <s v="電氣系"/>
    <s v="縦切機"/>
    <x v="1"/>
    <s v="異常報告書（中文）共有フォルダ\201501以降\20151008BF　縦切機SEQUENCER異常.xls"/>
    <m/>
    <s v="縱切機シーケンサー異常"/>
    <s v="推定原因（設技見解）_x000a_Sequencer PLC發出警報①受到雜訊影響、②機器（CPU UNIT、MOTION UNIT、SEQUENCER BASE UNIT）異常"/>
    <s v="SEQUENCER BASE UNIT更換"/>
    <s v="初回"/>
    <n v="30"/>
    <n v="1600"/>
    <m/>
    <s v="情報"/>
    <s v="情報"/>
    <s v="情報"/>
    <s v="情報"/>
    <s v="情報"/>
    <s v="情報"/>
    <s v="情報"/>
    <s v="情報共有"/>
    <s v="-"/>
    <s v="-"/>
    <s v="-"/>
    <s v="-"/>
    <s v="-"/>
    <s v="-"/>
    <s v="-"/>
    <s v="CLOSE"/>
    <s v="CLOSE"/>
    <e v="#DIV/0!"/>
    <m/>
  </r>
  <r>
    <n v="1486"/>
    <d v="2015-10-18T00:00:00"/>
    <x v="3"/>
    <x v="12"/>
    <s v="鄭吉勝"/>
    <s v="機械系"/>
    <s v="WIT1號線投入機昇降LM GUIDE(ガイド)破損"/>
    <x v="1"/>
    <s v="異常報告書（中文）共有フォルダ\201501以降\20151018TAS　WIT NO1投入機(樂樂手)昇降LM GUIDE破損.xls"/>
    <m/>
    <s v="樂樂手朝向吸著位置下降的途中 脫離了LM GUIDE的軌道"/>
    <s v="曾經針對LM GUIDE軌道的部分進行給脂，GUIDE的培林部位 未給脂。結果導致 GUIDE的培林生鏽，培林脫落之後，該部位出現的縫隙影響到LM GUIDE軌道 繼而破損。"/>
    <s v="實施備品更換。_x000a_於現場張貼這次發生的異常內容，並註記 給脂日期及下回的給脂日期 進行管理。"/>
    <s v="初回"/>
    <n v="440"/>
    <n v="18923"/>
    <m/>
    <s v="-"/>
    <s v="-"/>
    <s v="-"/>
    <s v="-"/>
    <s v="-"/>
    <s v="要"/>
    <s v="要"/>
    <s v="1.LM GUIDE確認_x000a_2.定期給指明確化"/>
    <s v="-"/>
    <s v="-"/>
    <s v="-"/>
    <s v="-"/>
    <s v="-"/>
    <s v="完了"/>
    <s v="完了"/>
    <s v="CLOSE"/>
    <s v="CLOSE"/>
    <n v="1"/>
    <m/>
  </r>
  <r>
    <n v="1487"/>
    <d v="2015-09-19T00:00:00"/>
    <x v="0"/>
    <x v="6"/>
    <s v="鄭吉勝"/>
    <s v="機械系"/>
    <s v="横切機"/>
    <x v="2"/>
    <s v="異常報告書（中文）共有フォルダ\201501以降\20150919 YF本線橫切NO1走行皮帶斷裂異常.xls"/>
    <m/>
    <s v="本線橫切機＃1走行皮帶斷裂異常"/>
    <s v="長期間使用による経年劣化"/>
    <s v="1.工事日を利用し1回/6ヶ月の点検実施_x000a_2.年度修繕計画に項目を追加"/>
    <s v="初回"/>
    <n v="5"/>
    <n v="71"/>
    <m/>
    <s v="情報"/>
    <s v="情報"/>
    <s v="情報"/>
    <s v="情報"/>
    <s v="情報"/>
    <s v="情報"/>
    <s v="情報"/>
    <s v="情報共有"/>
    <s v="-"/>
    <s v="-"/>
    <s v="-"/>
    <s v="-"/>
    <s v="-"/>
    <s v="-"/>
    <s v="-"/>
    <s v="CLOSE"/>
    <s v="CLOSE"/>
    <e v="#DIV/0!"/>
    <m/>
  </r>
  <r>
    <n v="1488"/>
    <d v="2015-09-28T00:00:00"/>
    <x v="0"/>
    <x v="9"/>
    <s v="鄭吉勝"/>
    <s v="電氣系"/>
    <s v="位置決め"/>
    <x v="0"/>
    <s v="異常報告書（中文）共有フォルダ\201501以降\20150928  ZF 1BR引入板揃異常報告.xlsx"/>
    <m/>
    <s v="1BR引込み板揃え動作不可"/>
    <s v="1 従来1回/3年の冷修での交換という管理になっていた。_x000a_2 サーボアンプバッテリー電圧低下で重故障となり警報リセット及び動作不可となるソフトであった。"/>
    <s v="1 冷修間隔も延長されている事から_x000a_今後は1回/2年、冷修の2回/4年の交換サイクルへ管理基準を変更する。年度修繕計画に点検項目を追加する_x000a_2 サーボアンプバッテリー電圧が低下してもモーター駆動には影響は出ないため軽故障（警報のみ）へとソフト変更実施"/>
    <s v="初回"/>
    <m/>
    <n v="372.39"/>
    <m/>
    <s v="要"/>
    <s v="要"/>
    <s v="要"/>
    <s v="要"/>
    <s v="要"/>
    <s v="情報"/>
    <s v="情報"/>
    <s v="1.サーボアンプバッテリ點檢確認_x000a_2.サーボアンプバッテリー電圧が低下してもモーター駆動には影響は出ないため軽故障（警報のみ）へとソフト変更実施"/>
    <s v="完了"/>
    <s v="完了"/>
    <s v="完了"/>
    <s v="完了"/>
    <s v="完了"/>
    <s v="-"/>
    <s v="-"/>
    <s v="CLOSE"/>
    <s v="CLOSE"/>
    <n v="1"/>
    <m/>
  </r>
  <r>
    <n v="1489"/>
    <d v="2015-11-10T00:00:00"/>
    <x v="1"/>
    <x v="11"/>
    <s v="鄭吉勝"/>
    <s v="機械系"/>
    <s v="TOM3ブース内駆動部"/>
    <x v="1"/>
    <s v="異常報告書（中文）共有フォルダ\201501以降\20151110FF　TOM3 Booth內驅動部異常.xlsx"/>
    <m/>
    <s v="本線駆動部（ラインシャフト）マイタギアBOX破損"/>
    <s v="設備的原因_x000a_1.長期使用により、チェーンが伸びていた。_x000a_2. チェーンレール部分がＲ加工されていないかった。_x000a_管理的な原因_x000a_1. 検査ブース内に関する点検が行われなかった。"/>
    <s v="1. 伸びたチェーン交換実施_x000a_2. 変形したスプロケットベース修正_x000a_3. 破損したギアBOX交換_x000a_4. チェーンレールのＲ加工_x000a_5. 駆動部確認点検周期を選定_x000a_6. パトロールチェックシート内容を修正する"/>
    <s v="初回"/>
    <n v="175"/>
    <n v="4498"/>
    <m/>
    <s v="要"/>
    <s v="要"/>
    <s v="要"/>
    <s v="要"/>
    <s v="要"/>
    <s v="-"/>
    <s v="-"/>
    <s v="請於工事日重新確認一次鍊條護蓋是否有導角_x000a_、惰輪調整具合(狀況)"/>
    <s v="完了"/>
    <s v="完了"/>
    <s v="完了"/>
    <s v="完了"/>
    <s v="完了"/>
    <s v="-"/>
    <s v="-"/>
    <s v="CLOSE"/>
    <s v="CLOSE"/>
    <n v="1"/>
    <m/>
  </r>
  <r>
    <n v="1490"/>
    <d v="2015-11-22T00:00:00"/>
    <x v="0"/>
    <x v="0"/>
    <s v="鄭吉勝"/>
    <s v="檢查系"/>
    <s v="TOM3"/>
    <x v="0"/>
    <s v="異常報告書（中文）共有フォルダ\201501以降\20151123_JF-TOM畫處PC20_HDD故障.xlsx"/>
    <m/>
    <s v="TOM3 画処PC 20 HDD故障"/>
    <s v="ハードがBad Trackしたため、資料と転送の効率が異常になり、Image PCが特定の条件で遅延と資料転送不可となり、 1/100 Inch Pulse 異常が発生した。"/>
    <s v="1. TOM3 Image20 PC更換預備HDD。_x000a_2.更換硬碟後參數確認及欠點檢出確認。"/>
    <s v="再発"/>
    <n v="0"/>
    <n v="46"/>
    <m/>
    <s v="情報"/>
    <s v="情報"/>
    <s v="情報"/>
    <s v="情報"/>
    <s v="情報"/>
    <s v="-"/>
    <s v="-"/>
    <s v="情報共有"/>
    <s v="-"/>
    <s v="-"/>
    <s v="-"/>
    <s v="-"/>
    <s v="-"/>
    <s v="-"/>
    <s v="-"/>
    <s v="CLOSE"/>
    <s v="CLOSE"/>
    <e v="#DIV/0!"/>
    <m/>
  </r>
  <r>
    <n v="1491"/>
    <d v="2015-10-13T00:00:00"/>
    <x v="3"/>
    <x v="10"/>
    <s v="何坤擇"/>
    <s v="電氣系"/>
    <s v="紙巻機"/>
    <x v="1"/>
    <s v="異常報告書（中文）共有フォルダ\201501以降\20151013GF　紙巻機排出皮帶伺服馬達異常.xls"/>
    <m/>
    <s v="紙巻機排出皮帶Servo馬達異常"/>
    <s v="1.分解馬達時、發現内部有很多鐵粉，推測 馬達軸心經過長時間的運轉後 發生偏移、Shaft與Bearing摩擦 導致Bearing產生摩耗才會出現鐵粉出現。                                  2.Shaft軸心偏移・Bearing不良導致馬達負荷上升、致使發生這次的異常。                      3.未定期確認Servo負荷率。"/>
    <s v="1.更換Servo馬達新規、並實施對芯調整。       2.針對現場使用Servo馬達的機器整理列表、每週確認1回負荷率。(10/15起實施)"/>
    <s v="初回"/>
    <n v="131"/>
    <n v="3602"/>
    <m/>
    <s v="情報"/>
    <s v="情報"/>
    <s v="情報"/>
    <s v="要"/>
    <s v="要"/>
    <s v="要"/>
    <s v="-"/>
    <s v="1.定期確認Servo馬達負荷率並記錄。                           _x000a_2.發生如有逐漸偏高聯絡設備技術確認。"/>
    <s v="-"/>
    <s v="-"/>
    <s v="-"/>
    <s v="完了"/>
    <s v="完了"/>
    <s v="完了"/>
    <s v="-"/>
    <s v="CLOSE"/>
    <s v="CLOSE"/>
    <n v="1"/>
    <m/>
  </r>
  <r>
    <n v="1492"/>
    <d v="2015-11-26T00:00:00"/>
    <x v="1"/>
    <x v="1"/>
    <s v="何坤擇"/>
    <s v="機械系"/>
    <s v="紙巻機"/>
    <x v="1"/>
    <s v="異常報告書（中文）共有フォルダ\201501以降\20151126LF　1Br  IZUMI製紙巻機 排出Belt駆動部中間軸破損.xls"/>
    <m/>
    <s v="紙巻機出紙皮帶驅動Coupling中間軸 Key 溝槽破損"/>
    <s v="1. 推測 出紙皮帶在回轉、停止之際發生反復荷重、 中間軸的Key 溝槽發生疲勞破壞　（中間軸的強度不足）                                  2. 出紙皮帶停止之際產生了後座力、但當下僅針對Coupling進行目視點檢、未察覺中間軸已有所磨耗                                           ※2015年9月10日變更了Coupling Type, 相關位置也有所改變, 設置了中間軸                          變更理由：板彈簧破裂頻度上升（1回/年 左右）Line 速度為3600m/Hr、推測彈簧負荷過大 導致"/>
    <s v="重新審視並製作中間軸的外徑Size [參照圖1]※ 設置改良品之後、解決了在皮帶停止時所產生的後座力                                                       今後對策: 於每回工事日進行 中間軸 Key Set Bolt鎖緊及動作狀態確認"/>
    <s v="初回"/>
    <m/>
    <n v="327"/>
    <m/>
    <s v="-"/>
    <s v="-"/>
    <s v="-"/>
    <s v="要"/>
    <s v="要"/>
    <s v="要"/>
    <s v="-"/>
    <s v="1.與設備技術確認ADT使用型號是否相同。並與對應。                   2.工事日時進行鎖固確認。"/>
    <s v="-"/>
    <s v="-"/>
    <s v="-"/>
    <s v="完了"/>
    <s v="完了"/>
    <s v="完了"/>
    <s v="-"/>
    <s v="CLOSE"/>
    <s v="CLOSE"/>
    <n v="1"/>
    <m/>
  </r>
  <r>
    <n v="1493"/>
    <d v="2015-10-26T00:00:00"/>
    <x v="0"/>
    <x v="9"/>
    <s v="何坤擇"/>
    <s v="機械系"/>
    <s v="P詰め機"/>
    <x v="0"/>
    <s v="異常報告書（中文）共有フォルダ\201501以降\20151026ZF　1P P詰め板倒し油圧ホース破損報告（中日文版）.xlsx"/>
    <m/>
    <s v="1P P詰板倒油管破損"/>
    <s v="P詰起倒時，P詰台車之架台與油壓軟管發生接觸進而產生磨耗"/>
    <s v="1. 暫定對策: 軟管更換後、與架台會發生接觸的位置以橡膠墊塊包覆養生                          2. 恒久對策: 為使軟管部與機架不再發生接觸，將岐管部之接頭改為45°的形式，再裝設軟管                                                         其他有使用油壓軟管的地方也已建側列表、會依此實施軟管的點檢作業                              ※下次工事日進行點檢、之後以 1回/六個月的頻率實施、列入定期點檢的項目內）"/>
    <s v="初回"/>
    <m/>
    <n v="1283.5"/>
    <m/>
    <s v="要"/>
    <s v="要"/>
    <s v="要"/>
    <s v="情報"/>
    <s v="情報"/>
    <s v="-"/>
    <s v="-"/>
    <s v="1.對策項目恆展開實施。                                                2.列入定期點檢確實實施。"/>
    <s v="完了"/>
    <s v="完了"/>
    <s v="完了"/>
    <s v="-"/>
    <s v="-"/>
    <s v="-"/>
    <s v="-"/>
    <s v="CLOSE"/>
    <s v="CLOSE"/>
    <n v="1"/>
    <m/>
  </r>
  <r>
    <n v="1494"/>
    <d v="2015-11-23T00:00:00"/>
    <x v="0"/>
    <x v="0"/>
    <s v="何坤擇"/>
    <s v="檢查系"/>
    <s v="TOM3"/>
    <x v="0"/>
    <s v="異常報告書（中文）共有フォルダ\201501以降\20151123_JF-TOM畫處PC20_HDD故障.xlsx"/>
    <m/>
    <s v="JF TOM3 畫處PC 20 HDD故障"/>
    <s v="因為硬碟壞軌造成資料及傳輸效率異常,導致Image PC 在特定條件下延遲或無法傳送資料,造成1/100 Inch Pulse 異常。"/>
    <s v="1. TOM3 Image20 PC更換預備HDD。                                           2.更換硬碟後參數確認及欠點檢出確認。"/>
    <s v="再発"/>
    <n v="0"/>
    <n v="46"/>
    <m/>
    <s v="要"/>
    <s v="要"/>
    <s v="要"/>
    <s v="要"/>
    <s v="要"/>
    <s v="-"/>
    <s v="-"/>
    <s v="1.工事日定期會確認 TOM3 各硬碟 SMART 狀態。                         2.對策項目恆展開實施。"/>
    <s v="完了"/>
    <s v="完了"/>
    <s v="完了"/>
    <s v="完了"/>
    <s v="完了"/>
    <s v="-"/>
    <s v="-"/>
    <s v="CLOSE"/>
    <s v="CLOSE"/>
    <n v="1"/>
    <m/>
  </r>
  <r>
    <n v="1495"/>
    <d v="2015-12-13T00:00:00"/>
    <x v="0"/>
    <x v="0"/>
    <s v="何坤擇"/>
    <s v="檢查系"/>
    <s v="TOM3"/>
    <x v="0"/>
    <s v="異常報告書（中文）共有フォルダ\201501以降\20151213JF　TOM_MCCTR=0トラブル報告rev1.xlsx"/>
    <m/>
    <s v="JF TOM MCCTR =0 異常"/>
    <s v="1. ATSC 一濑先生的見解說明到 MCCTR=0 偶爾會遇到，但這在正常容許範圍內，所以推測是TOM檢查軟體的問題。                                                           2. ENG 佐野先生調查的結果，之前在ZF、FF也有發生過，但記錄上是寫著已對策完畢，所以先排除了ACE方面的問題。                                                           3. NTC 業者TEST後的答覆證實是 TOM Host 軟體內部有不具合。"/>
    <s v="TOM3 Host PC  Software 已經由 NTC 業者在進行修正的準備。                                          ENG 佐野先生的說明:發生機率是「MCCTR=0  1/10000」×「Ring Buffer 先端約 1/10」的微乎其微的機會才會發生。"/>
    <s v="初回"/>
    <n v="0"/>
    <n v="9"/>
    <m/>
    <s v="情報"/>
    <s v="情報"/>
    <s v="情報"/>
    <s v="情報"/>
    <s v="情報"/>
    <s v="-"/>
    <s v="-"/>
    <s v="情報共有"/>
    <s v="-"/>
    <s v="-"/>
    <s v="-"/>
    <s v="-"/>
    <s v="-"/>
    <s v="-"/>
    <s v="-"/>
    <s v="CLOSE"/>
    <s v="CLOSE"/>
    <e v="#DIV/0!"/>
    <m/>
  </r>
  <r>
    <n v="1496"/>
    <d v="2015-12-21T00:00:00"/>
    <x v="1"/>
    <x v="11"/>
    <s v="何坤擇"/>
    <s v="機械系"/>
    <s v="C/V"/>
    <x v="1"/>
    <s v="異常報告書（中文）共有フォルダ\201501以降\20151221FF　本線増速CV№5凸輪離合器異常.xlsx"/>
    <m/>
    <s v="本線増速conv'#5停止異常"/>
    <s v="推測為離合器內的凸輪磨耗影響回轉不良，拆解後才確認到、光憑外觀無法確認到明顯的磨耗。                                              設　　　置：2008年3月（冷修時）                        歷　  　經：6年9個月"/>
    <s v="1. 更換備品                                                      2. 由於本線増速C/V ＃5、＃6時常保持一定的速度，以撤除為方針。                                             3. MZ　Ｔｙｐｅ原本已經準備好要更新了、不過這個部分也檢討要撤掉。"/>
    <s v="初回"/>
    <n v="55"/>
    <n v="1414"/>
    <m/>
    <s v="要"/>
    <s v="要"/>
    <s v="要"/>
    <s v="要"/>
    <s v="要"/>
    <s v="-"/>
    <s v="-"/>
    <s v="工事日進行點檢確認。"/>
    <s v="完了"/>
    <s v="完了"/>
    <s v="完了"/>
    <s v="完了"/>
    <s v="完了"/>
    <s v="-"/>
    <s v="-"/>
    <s v="CLOSE"/>
    <s v="CLOSE"/>
    <n v="1"/>
    <m/>
  </r>
  <r>
    <n v="1497"/>
    <d v="2016-01-12T00:00:00"/>
    <x v="3"/>
    <x v="12"/>
    <s v="何坤擇"/>
    <s v="機械系"/>
    <s v="投入ラクラクハンド"/>
    <x v="1"/>
    <s v="異常報告書（中文）共有フォルダ\201601以降\20160112TAS　WIT_1 LINE連結投入機HAND與ARM的HAND側的焊接部位龜裂.xls"/>
    <m/>
    <s v="WIT#1 LINE　投入機ＨＡＮＤ與ARM　靠近HAND側的焊接部位發生龜裂"/>
    <s v="1. 經年累月重複來回走行、導致疲勞龜裂。（約7年）                                        2. 龜裂看起來從很久以前就開始有了。                 3. 由於該部位並未列入點檢項目，所以從來沒有點檢過、才會發生這次的異常。"/>
    <s v="1. 針對龜裂處重新進行焊接對應。                                  2. 1年實施1回焊接部探傷試驗。"/>
    <s v="初回"/>
    <n v="120"/>
    <n v="3158"/>
    <m/>
    <s v="-"/>
    <s v="-"/>
    <s v="-"/>
    <s v="要"/>
    <s v="要"/>
    <s v="要"/>
    <s v="-"/>
    <s v="1.對策項目恆展開實施。                                                2.列入定期點檢確實實施。"/>
    <s v="-"/>
    <s v="-"/>
    <s v="-"/>
    <s v="完了"/>
    <s v="完了"/>
    <s v="完了"/>
    <s v="-"/>
    <s v="CLOSE"/>
    <s v="CLOSE"/>
    <n v="1"/>
    <m/>
  </r>
  <r>
    <n v="1498"/>
    <d v="2016-01-05T00:00:00"/>
    <x v="1"/>
    <x v="12"/>
    <s v="何坤擇"/>
    <s v="機械系"/>
    <s v="紙巻機"/>
    <x v="1"/>
    <s v="異常報告書（中文）共有フォルダ\201601以降\20160105GUT　GUT2紙巻機切刀昇降TIME OVER.xlsx"/>
    <m/>
    <s v="紙巻機切刀動作異常（起動刃昇降TIME OVER）"/>
    <s v="在10天以前已經實施過定期更換 (之前發生過異常)，於機械室進行維修保養後，才剛剛針對每處UNIT進行了更換。                                                                接觸痕跡附近的固定螺絲也沒有鬆脫的現象，所以推測是在維修保養上的調整不具合，導致上下刀刃持續磨擦使溝槽的間距變大，切刀上升時有困難，才會發生此異常。"/>
    <s v="＜管理面＞                                                     1. 日常巡檢時持續確認動作及異音。                ＜設備面＞                                              1.確認起動刃有無彎曲變形。                      2.針對LM-Guide的Bearing Block及CYL的托架精度進行確認。                                           3.實施除鏽及手動切斷測試。"/>
    <s v="初回"/>
    <n v="175"/>
    <n v="859"/>
    <m/>
    <s v="-"/>
    <s v="-"/>
    <s v="-"/>
    <s v="要"/>
    <s v="要"/>
    <s v="要"/>
    <s v="-"/>
    <s v="1.對策項目恆展開實施。                                                2.列入定期點檢確實實施。                                      3.與設備技術討論往後更換方案方式。"/>
    <s v="-"/>
    <s v="-"/>
    <s v="-"/>
    <s v="完了"/>
    <s v="完了"/>
    <s v="完了"/>
    <s v="-"/>
    <s v="CLOSE"/>
    <s v="CLOSE"/>
    <n v="1"/>
    <m/>
  </r>
  <r>
    <n v="1499"/>
    <d v="2016-01-19T00:00:00"/>
    <x v="4"/>
    <x v="16"/>
    <s v="何坤擇"/>
    <s v="機械系"/>
    <s v="C/V"/>
    <x v="1"/>
    <s v="異常報告書（中文）共有フォルダ\201601以降\20160119XF　本線増速CV NO5 CAM CLUTCH離合器打滑異常.xlsx"/>
    <m/>
    <s v="本線増速C/V　NO5　Cam Clutch 離合器打滑異常"/>
    <s v="設技見解判斷為經年累月所致之劣化※從XF2的START開始約使用6年"/>
    <s v="永久對應，要先確認技開及ENG方面的回覆之後再對應"/>
    <s v="初回"/>
    <n v="5.5"/>
    <n v="66"/>
    <m/>
    <s v="要"/>
    <s v="要"/>
    <s v="要"/>
    <s v="要"/>
    <s v="要"/>
    <s v="-"/>
    <s v="-"/>
    <s v="工事日進行點檢確認。"/>
    <s v="完了"/>
    <s v="完了"/>
    <s v="完了"/>
    <s v="完了"/>
    <s v="完了"/>
    <s v="-"/>
    <s v="-"/>
    <s v="CLOSE"/>
    <s v="CLOSE"/>
    <n v="1"/>
    <m/>
  </r>
  <r>
    <n v="1500"/>
    <d v="2016-02-04T00:00:00"/>
    <x v="1"/>
    <x v="12"/>
    <s v="何坤擇"/>
    <s v="電氣系"/>
    <s v="T/T №2"/>
    <x v="1"/>
    <s v="異常報告書（中文）共有フォルダ\201601以降\20160204GUT　PL與RB發生衝撞.xlsx"/>
    <m/>
    <s v="P/L與RB發生衝撞"/>
    <s v="1. 在未設置G5.5 PL檢知Senser的狀態下 直接使用設備。                                       2. 於PL檢知Senser設置磁鐵，解除Interlock後生產。                                         3. 誤以為只要在T/P上面選取PL TYPE就可以在自動補正的狀態下採板。"/>
    <s v="1. 因為G5.5出貨時有G6和G5.5兩種積載PL的類型，將檢討 不同的PL TYPE  的補正值能不能直接在T/P 被反映出來。"/>
    <s v="初回"/>
    <n v="148"/>
    <n v="1289"/>
    <m/>
    <s v="-"/>
    <s v="要"/>
    <s v="要"/>
    <s v="要"/>
    <s v="要"/>
    <s v="要"/>
    <s v="-"/>
    <s v="1. 確認現狀設備是否有各型式PL的感應SENSOR。               2. 確認軟體Interlock是否正常。"/>
    <s v="-"/>
    <s v="完了"/>
    <s v="完了"/>
    <s v="完了"/>
    <s v="完了"/>
    <s v="完了"/>
    <s v="-"/>
    <s v="CLOSE"/>
    <s v="CLOSE"/>
    <n v="1"/>
    <m/>
  </r>
  <r>
    <n v="1501"/>
    <d v="2016-02-05T00:00:00"/>
    <x v="4"/>
    <x v="16"/>
    <s v="何坤擇"/>
    <s v="機械系"/>
    <s v="採板設備"/>
    <x v="1"/>
    <s v="異常報告書（中文）共有フォルダ\201601以降\20160205XF　2BR　5POS BDS塞車警報異常.xlsx"/>
    <m/>
    <s v="2BR　5POS　塞車警報異常"/>
    <s v="5P異常時的塞車警報在2/5 導入，原本5P的採板C/V在4P重故障時 應該必須停止，但是軟體的條件 卻是設定 當4POS發生輕故障or重故障 下會停止，所以第一次發生5P 吸著異常時，因4P發生了行先異常(輕故障)，警報也未解除的狀況下，才會在5P發生吸著異常警報之後，接著發生了"/>
    <s v="1. 導入軟體之際確認軟體内容（確認變更內容）                                                                 2. 另行與設技商量輕故障時的警報如何設置   3. 須針對軟體導入時的測試項目由製造設技進行軟體導入之異常 KY"/>
    <s v="初回"/>
    <n v="57.5"/>
    <n v="1731"/>
    <m/>
    <s v="情報"/>
    <s v="情報"/>
    <s v="情報"/>
    <s v="情報"/>
    <s v="情報"/>
    <s v="-"/>
    <s v="-"/>
    <s v="1. 情報聯絡。                                              2. 有進行軟體修改後，要確實進行相關測試。"/>
    <s v="-"/>
    <s v="-"/>
    <s v="-"/>
    <s v="-"/>
    <s v="-"/>
    <s v="-"/>
    <s v="-"/>
    <s v="CLOSE"/>
    <s v="CLOSE"/>
    <e v="#DIV/0!"/>
    <m/>
  </r>
  <r>
    <n v="1502"/>
    <d v="2016-02-23T00:00:00"/>
    <x v="4"/>
    <x v="16"/>
    <s v="何坤擇"/>
    <s v="機械系"/>
    <s v="C/V"/>
    <x v="1"/>
    <s v="異常報告書（中文）共有フォルダ\201601以降\20160223XF　2BR　4POS　旋回CV SWIVEL JOINT旋轉接頭 配管漏油異常.xlsx"/>
    <m/>
    <s v="2BR　4POS　旋回C/VSWIVEL JOINT旋轉接頭部配管漏油"/>
    <s v="更換配管時，袋型螺帽部的Sleeve套筒部分未確實裝入就直接鎖上螺栓，在經過幾次的動作確認之後，該部位受到擠壓，以致配管呈現稍微鬆脫的狀態，從縫隙處發生漏油"/>
    <s v="1. 重新審視配管連接時螺帽固定之確認方式※連接後重新進行了內部確認，拆除配管並確認內部鉚接加工的部位"/>
    <s v="初回"/>
    <n v="0"/>
    <n v="0"/>
    <m/>
    <s v="情報"/>
    <s v="情報"/>
    <s v="情報"/>
    <s v="情報"/>
    <s v="情報"/>
    <s v="-"/>
    <s v="-"/>
    <s v="1.進行管路更後要確實是否鎖固OK。                         2.要進行試運轉確認沒有問題後才可恢復生產。"/>
    <s v="-"/>
    <s v="-"/>
    <s v="-"/>
    <s v="-"/>
    <s v="-"/>
    <s v="-"/>
    <s v="-"/>
    <s v="CLOSE"/>
    <s v="CLOSE"/>
    <e v="#DIV/0!"/>
    <m/>
  </r>
  <r>
    <n v="1503"/>
    <d v="2016-03-13T00:00:00"/>
    <x v="3"/>
    <x v="14"/>
    <s v="何坤擇"/>
    <s v="機械系"/>
    <s v="紙巻機"/>
    <x v="1"/>
    <s v="異常報告書（中文）共有フォルダ\201601以降\20160313BF窯 1BR紙巻機エアシャフト折損（追記）.xlsx"/>
    <m/>
    <s v=" 1BR紙巻機AIR SHAFT折損"/>
    <s v="■紙巻機Ready OFF的原因                         推測AIR SHAFT的軸端斷裂後，運轉時振動變大，平台的位置跑掉 近接Senser 才會OFF。                                                     ■Airshaft的折損原因                                    由折損部位的斷裂狀況看起來，推測是從M10固定用螺絲部位開始斷掉。"/>
    <s v="・恒久對策的部分會另外與設技協議                          暫定對策：由製造針對預備AIR SHAFT的軸端部進行點檢。                                                   進行吊掛作業時, 軸端部位不與尼龍束帶干涉。                                                               ※降低對軸端部的負荷"/>
    <s v="初回"/>
    <m/>
    <n v="3523"/>
    <m/>
    <s v="要"/>
    <s v="要"/>
    <s v="要"/>
    <s v="要"/>
    <s v="要"/>
    <s v="-"/>
    <s v="-"/>
    <s v="1.對策項目恆展開實施。"/>
    <s v="完了"/>
    <s v="完了"/>
    <s v="完了"/>
    <s v="完了"/>
    <s v="完了"/>
    <s v="-"/>
    <s v="-"/>
    <s v="CLOSE"/>
    <s v="CLOSE"/>
    <n v="1"/>
    <m/>
  </r>
  <r>
    <n v="1504"/>
    <d v="2016-03-25T00:00:00"/>
    <x v="0"/>
    <x v="7"/>
    <s v="曾隆盛"/>
    <s v="機械系"/>
    <s v="C/V"/>
    <x v="0"/>
    <s v="異常報告書（中文）共有フォルダ\201601以降\20160325KF 2BR採板CV3-3 SERVO異常.xls"/>
    <m/>
    <s v="2Br採板CV 3-3 SERVO異常 "/>
    <s v="SERVO Motor 軸承不良。_x000a_(上回更換日 2013/5/9 )"/>
    <s v="1. 確認並檢討SERVO Motor 軸承的壽命及_x000a_   更換週期。_x000a_2. 定期確認SERVO Motor實效負荷率（1回_x000a_    /週）_x000a_3. 實效負荷率到了警示等級，且該設備無_x000a_   法停止的話，須每日進行實效負荷率的_x000a_   確認。_x000a_4. 實效負荷率達到異常等級時，須立即點_x000a_   檢更換。"/>
    <s v="初回"/>
    <n v="162"/>
    <n v="532"/>
    <m/>
    <s v="要"/>
    <s v="要"/>
    <s v="要"/>
    <s v="要"/>
    <s v="要"/>
    <s v="要"/>
    <s v="-"/>
    <s v="1.對策項目恆展開實施。"/>
    <s v="完了"/>
    <s v="完了"/>
    <s v="完了"/>
    <s v="完了"/>
    <s v="完了"/>
    <s v="完了"/>
    <s v="-"/>
    <s v="CLOSE"/>
    <s v="CLOSE"/>
    <n v="1"/>
    <m/>
  </r>
  <r>
    <n v="1505"/>
    <d v="2016-05-06T00:00:00"/>
    <x v="0"/>
    <x v="9"/>
    <s v="曾隆盛"/>
    <s v="電氣系"/>
    <s v="ACE"/>
    <x v="0"/>
    <s v="異常報告書（中文）共有フォルダ\201601以降\20160506ZF  ACE NO1PC異常報告.xlsx"/>
    <m/>
    <s v="ACE #1異常"/>
    <s v="・這次故障的PC是2世代前舊型DELL製PC。_x000a_    ※SIEMENS製PC在之前故障的時候，有請MAKER修理，進行Running Test。實施後，有送回ADT，但是沒有做更換。_x000a_・因為PC POWER SUPPLY故障，電源無法供給，就將PC關機了。 _x000a_     ※每3個月實施一次定期的#1PC（舊型DELL）跟#2PC（舊型DELL）的切替。（SIEMENS製當作#3預備來保管著）_x000a_    "/>
    <s v="・雖然這次切替的預備PC是1世代前的舊型PC（SIEMENS製），但是POWER SAPPLY是2系統，就算1系統故障了，PC還是不會DOWN，還是可以使用的，所以打算在下次冷修時，替換成最新型DELL製PC，在那之前還是先使用SIEMENS製PC。_x000a_    ※SIEMENS製PC在POWER SUPPLY1系統故障時， 警報聲會響起，所以巡檢時是可以發現的。_x000a_・設備技術課的見解_x000a_    ※如果現行的新型ＡＣＥ的電源故障多發的話，需要實施電源冗長化等的改善。_x000a_     "/>
    <s v="初回"/>
    <n v="39"/>
    <n v="820"/>
    <m/>
    <s v="情報"/>
    <s v="情報"/>
    <s v="情報"/>
    <s v="情報"/>
    <s v="情報"/>
    <s v="-"/>
    <s v="-"/>
    <s v="今回のACE PC異常は古いPCを使用しているZFだけの問題でした。_x000a_他LINEはPCが新しいため問題ありません。_x000a_他窯情報聯絡"/>
    <s v="-"/>
    <s v="-"/>
    <s v="-"/>
    <s v="-"/>
    <s v="-"/>
    <s v="-"/>
    <s v="-"/>
    <s v="CLOSE"/>
    <s v="CLOSE"/>
    <e v="#DIV/0!"/>
    <m/>
  </r>
  <r>
    <n v="1506"/>
    <d v="2016-05-17T00:00:00"/>
    <x v="1"/>
    <x v="8"/>
    <s v="董明成"/>
    <s v="機械系"/>
    <s v="横切機"/>
    <x v="1"/>
    <s v="異常報告書（中文）共有フォルダ\201601以降\20160517HF　横切機No2カッター走行駆動ベルト断裂.xlsx"/>
    <m/>
    <s v="横切機No.2切刀走行驅動皮帶斷裂"/>
    <s v="疑為 Pulley軸芯偏移、皮帶鬆弛。"/>
    <s v="1. 實施定期點檢以確認有無異常。(1回/6個月)_x000a_2. 更換時規皮帶  - 主要設備冷修時更換"/>
    <s v="初回"/>
    <n v="0"/>
    <n v="0"/>
    <m/>
    <s v="要"/>
    <s v="要"/>
    <s v="要"/>
    <s v="要"/>
    <s v="要"/>
    <s v="情報"/>
    <s v="-"/>
    <s v="1.各切機點檢確認_x000a_2.更換TIMING及基準確認"/>
    <s v="完了"/>
    <s v="完了"/>
    <s v="完了"/>
    <s v="完了"/>
    <s v="完了"/>
    <s v="-"/>
    <s v="-"/>
    <s v="CLOSE"/>
    <s v="CLOSE"/>
    <n v="1"/>
    <m/>
  </r>
  <r>
    <n v="1507"/>
    <d v="2016-05-19T00:00:00"/>
    <x v="1"/>
    <x v="8"/>
    <s v="董明成"/>
    <s v="電氣系"/>
    <s v="採板設備"/>
    <x v="1"/>
    <s v="異常報告書（中文）共有フォルダ\201601以降\20160519HF　2Br2Pos採板ロボット重故障停止.xlsx"/>
    <m/>
    <s v="2BR 2POS 採板ROBOT異常停止"/>
    <s v="疑為Encoder Cable 斷線_x000a_* Robot發生Communication Error (T軸Encoder Error)_x000a_ (Alarm Code :T軸 1325通信異常(Encoder)"/>
    <s v="Cable事前點檢有困難、會進行管理以確保Spare Cable數量 (目前保管2個)"/>
    <s v="初回"/>
    <n v="0"/>
    <n v="0"/>
    <m/>
    <s v="-"/>
    <s v="情報"/>
    <s v="情報"/>
    <s v="情報"/>
    <s v="情報"/>
    <s v="情報"/>
    <s v="-"/>
    <s v="1.JF類似異常(CABLEVEYOR與業者確認改善狀況)_x000a_2.備品確認"/>
    <s v="-"/>
    <s v="-"/>
    <s v="-"/>
    <s v="-"/>
    <s v="-"/>
    <s v="-"/>
    <s v="-"/>
    <s v="CLOSE"/>
    <s v="CLOSE"/>
    <e v="#DIV/0!"/>
    <m/>
  </r>
  <r>
    <n v="1508"/>
    <d v="2016-05-21T00:00:00"/>
    <x v="1"/>
    <x v="13"/>
    <s v="董明成"/>
    <s v="機械系"/>
    <s v="P詰め機"/>
    <x v="1"/>
    <s v="異常報告書（中文）共有フォルダ\201601以降\20160521IF 2Br_P詰機板揃えシリンダー油圧ホースリーク.xlsx"/>
    <m/>
    <s v="2Br P詰機板齊Cylinder油壓Hose漏油"/>
    <s v="推測 長期使用下（9年程度）産生劣化所致。"/>
    <s v="●強化整備及３交代巡檢_x000a_●調査長期使用的設備項目並依序交換"/>
    <s v="初回"/>
    <n v="0"/>
    <n v="0"/>
    <m/>
    <s v="要"/>
    <s v="要"/>
    <s v="要"/>
    <s v="-"/>
    <s v="-"/>
    <s v="-"/>
    <s v="-"/>
    <s v="1.P詰機及T/T油壓管路油漏確認_x000a_2.目前使用年數及更換基準確認"/>
    <s v="完了"/>
    <s v="完了"/>
    <s v="完了"/>
    <s v="-"/>
    <s v="-"/>
    <s v="-"/>
    <s v="-"/>
    <s v="CLOSE"/>
    <s v="CLOSE"/>
    <n v="1"/>
    <m/>
  </r>
  <r>
    <n v="1509"/>
    <d v="2016-05-26T00:00:00"/>
    <x v="3"/>
    <x v="14"/>
    <s v="何坤擇"/>
    <s v="電氣系"/>
    <s v="採板設備"/>
    <x v="1"/>
    <s v="異常報告書（中文）共有フォルダ\201601以降\20160526BF窯 1BR_11POS Encoder Cable斷線.xlsx"/>
    <m/>
    <s v="1BR#11POS Encoder Cable斷線"/>
    <s v="電纜護蓋因金屬疲勞而發生破損、Cable斷線。                                                          BF的Robot裡面 只有從WIT移設到11POS的電纜護蓋是同款的 。                                ※破損處的鐵板厚度為3mmt"/>
    <s v="1. 檢討電纜護蓋的補強方式。                                 2. 定期進行工事日點檢。"/>
    <s v="初回"/>
    <m/>
    <n v="83"/>
    <m/>
    <s v="情報"/>
    <s v="要"/>
    <s v="要"/>
    <s v="要"/>
    <s v="要"/>
    <s v="要"/>
    <s v="-"/>
    <s v="1. 每回工事日進行點檢確認。                                 2. 請機械及電氣進行現狀相關設備是否有異常。                   3. 整備人員每回點檢要確實注意作動是否有異常。"/>
    <s v="-"/>
    <s v="完了"/>
    <s v="完了"/>
    <s v="完了"/>
    <s v="完了"/>
    <s v="完了"/>
    <s v="-"/>
    <s v="CLOSE"/>
    <s v="CLOSE"/>
    <n v="1"/>
    <s v="\\172.18.154.189\mfg_public\00 製造一部共通\横展開確認\03 設備(冷修)活動相關\2016年設備活動Team資料\01 ADT設備異常情報橫展開\TAS&amp;OFF 寫真補充資料夾"/>
  </r>
  <r>
    <n v="1510"/>
    <d v="2016-06-01T00:00:00"/>
    <x v="1"/>
    <x v="15"/>
    <s v="董明成"/>
    <s v="機械系"/>
    <s v="C/V"/>
    <x v="1"/>
    <s v="異常報告書（中文）共有フォルダ\201601以降\20160601DF　2Br引入No.2 PAD CHAIN軌道折損.xlsx"/>
    <m/>
    <s v="No.2Br引入No.2FT C/V 鍊條 軌道の折損"/>
    <s v="鍊條軌道下降時撞到固定架台。_x000a_-針對0.3ｔ搬送對應 進行了PAD LEVEL調降作業、昇降cylinder的軌道下限Stopper也有鬆開向下調整、然而經過調整之後的高度 會干涉到固定架台。"/>
    <s v="- 預定重新審視鍊條軌道的構造。"/>
    <s v="初回"/>
    <n v="2.89"/>
    <n v="62.54"/>
    <m/>
    <s v="要"/>
    <s v="要"/>
    <s v="要"/>
    <s v="要"/>
    <s v="要"/>
    <s v="-"/>
    <s v="-"/>
    <s v="CF窯類似異常橫展開進度確認"/>
    <s v="完了"/>
    <s v="完了"/>
    <s v="完了"/>
    <s v="完了"/>
    <s v="完了"/>
    <s v="-"/>
    <s v="-"/>
    <s v="CLOSE"/>
    <s v="CLOSE"/>
    <n v="1"/>
    <m/>
  </r>
  <r>
    <n v="1511"/>
    <d v="2016-06-22T00:00:00"/>
    <x v="3"/>
    <x v="14"/>
    <s v="董明成"/>
    <s v="機械系"/>
    <s v="紙巻機"/>
    <x v="1"/>
    <s v="異常報告書（中文）共有フォルダ\201601以降\20160622BF窯　1BR紙巻機エアシャフト軸受固定用金具脱落.xlsx"/>
    <m/>
    <s v="1BR紙巻機Air Shaft軸受固定用金具脱落"/>
    <s v="・軸承摩耗 使得Air Shaft 軸端與軸承之間的 距離變大、推測 固定用的Pin 受到回轉振動影響而脱落、以致Bolt發生折損。"/>
    <s v="・更換軸承備品_x000a_・工事日定期確認Pin・Bolt有無脱落。_x000a_※頻度的部分需與設技再次商談。"/>
    <s v="初回"/>
    <m/>
    <n v="0"/>
    <m/>
    <s v="要"/>
    <s v="要"/>
    <s v="要"/>
    <s v="要"/>
    <s v="要"/>
    <s v="-"/>
    <s v="-"/>
    <s v="1.各窯AIR SHAFT軸受點檢確認_x000a_2.備品確認"/>
    <s v="完了"/>
    <s v="完了"/>
    <s v="完了"/>
    <s v="完了"/>
    <s v="完了"/>
    <s v="-"/>
    <s v="-"/>
    <s v="CLOSE"/>
    <s v="CLOSE"/>
    <n v="1"/>
    <m/>
  </r>
  <r>
    <n v="1512"/>
    <d v="2016-06-27T00:00:00"/>
    <x v="3"/>
    <x v="14"/>
    <s v="董明成"/>
    <s v="其它"/>
    <s v="採板設備"/>
    <x v="1"/>
    <s v="異常報告書（中文）共有フォルダ\201601以降\20160627【客訴對策書】BF窯素板破裂(束帶混入)最終.xlsx"/>
    <m/>
    <s v="素板割れ(インシュロック混入)"/>
    <s v="・インシュロックに繰り返し曲げ応力が掛かり破断した。"/>
    <s v="・下流移載機についてインシュロックの全更新を実施。_x000a_"/>
    <s v="初回"/>
    <n v="0"/>
    <n v="0"/>
    <m/>
    <s v="要"/>
    <s v="要"/>
    <s v="要"/>
    <s v="要"/>
    <s v="要"/>
    <s v="要"/>
    <s v="-"/>
    <s v="1.BDS/RB採板機/移載機點檢_x000a_(重點為支點會晃動之處所)"/>
    <s v="完了"/>
    <s v="完了"/>
    <s v="完了"/>
    <s v="完了"/>
    <s v="完了"/>
    <s v="完了"/>
    <s v="-"/>
    <s v="CLOSE"/>
    <s v="CLOSE"/>
    <n v="1"/>
    <m/>
  </r>
  <r>
    <n v="1513"/>
    <d v="2016-07-05T00:00:00"/>
    <x v="0"/>
    <x v="3"/>
    <s v="曾隆盛"/>
    <s v="機械系"/>
    <s v="C/V"/>
    <x v="2"/>
    <s v="異常報告書（中文）共有フォルダ\201601以降\20160705 CF伸縮CV ROLL 劣化殘膠異常.xlsx"/>
    <m/>
    <s v="本線伸縮CV ROLL 兩側ROLL 劣化殘膠異常"/>
    <s v="初步判斷為優力膠老化"/>
    <s v="①拆除EF線上ROLL進行交換_x000a_②現場聯絡，優力膠不可使用酒精擦拭"/>
    <s v="初回"/>
    <n v="0"/>
    <n v="0"/>
    <m/>
    <s v="要"/>
    <s v="要"/>
    <s v="要"/>
    <s v="要"/>
    <s v="要"/>
    <s v="-"/>
    <s v="-"/>
    <s v="1.各窯伸縮ROLL/BDS板受/板齊點檢確認(手觸及硬度確認)_x000a_2.備品確認"/>
    <s v="完了"/>
    <s v="完了"/>
    <s v="完了"/>
    <s v="完了"/>
    <s v="完了"/>
    <s v="-"/>
    <s v="-"/>
    <s v="CLOSE"/>
    <s v="CLOSE"/>
    <n v="1"/>
    <m/>
  </r>
  <r>
    <n v="1514"/>
    <d v="2016-07-04T00:00:00"/>
    <x v="0"/>
    <x v="0"/>
    <s v="曾隆盛"/>
    <s v="機械系"/>
    <s v="C/V"/>
    <x v="0"/>
    <s v="異常報告書（中文）共有フォルダ\201601以降\20160704JF 本線増速CV No.5カムクラッチ滑り異常.xlsx"/>
    <m/>
    <s v="本線增速C/V Camclutch滑脫異常"/>
    <s v=" Camclutch長年劣化所致_x000a_＊JF Start開始已經過約6年_x000a_　（為無法給油型式）_x000a_"/>
    <s v="Cam clutch更換新品"/>
    <s v="初回"/>
    <n v="139"/>
    <n v="4425"/>
    <m/>
    <s v="情報"/>
    <s v="要"/>
    <s v="要"/>
    <s v="要"/>
    <s v="要"/>
    <s v="-"/>
    <s v="-"/>
    <s v="1.利用工事日點檢或更換成新品_x000a_2.每次冷修時進行更換、或是不使用Camclutch。（根據YF4實績判斷）"/>
    <s v="-"/>
    <s v="完了"/>
    <s v="完了"/>
    <s v="完了"/>
    <s v="完了"/>
    <s v="-"/>
    <s v="-"/>
    <s v="CLOSE"/>
    <s v="CLOSE"/>
    <n v="1"/>
    <m/>
  </r>
  <r>
    <n v="1515"/>
    <d v="2016-07-08T00:00:00"/>
    <x v="1"/>
    <x v="13"/>
    <s v="董明成"/>
    <s v="機械系"/>
    <s v="横切機"/>
    <x v="1"/>
    <s v="異常報告書（中文）共有フォルダ\201601以降\20160706IF　No2横切機BUR Level調整Unit固定Plate破損.xlsx"/>
    <m/>
    <s v="No.2橫切機BUR Level調整Unit固定Plate破損"/>
    <s v="&lt;推定発生原因&gt;_x000a_No.2橫切BUR上面設置的是薄板 (與圖面相異)。推測這板子厚度薄, 受到BUR重複昇降動作的衝撃影響, 導致板子本身和螺絲  蓄積了疲勞。板子上面刻印了品名、型號, 代表這高度調整Stage 的Unit是原廠配件。也就是說, 當初在製作BUR時廠商（尼工）應該要裝的是3.2mm的Plate, 在這裡出現了疏漏。"/>
    <s v="依照圖面進行Plate厚度更新（3.2mm）。_x000a__x000a_※AFK內已確認完成, 除了IF以外, 其他都和圖面一樣是3.2mm的"/>
    <s v="初回"/>
    <n v="6"/>
    <n v="181"/>
    <m/>
    <s v="要"/>
    <s v="要"/>
    <s v="要"/>
    <s v="要"/>
    <s v="要"/>
    <s v="-"/>
    <s v="-"/>
    <s v="1.PLATE圖面厚度確認_x000a_2.現物厚度確認_x000a_3.備品厚度確認_x000a_4.固定螺絲鬆弛確認"/>
    <s v="完了"/>
    <s v="完了"/>
    <s v="完了"/>
    <s v="完了"/>
    <s v="完了"/>
    <s v="-"/>
    <s v="-"/>
    <s v="CLOSE"/>
    <s v="CLOSE"/>
    <n v="1"/>
    <m/>
  </r>
  <r>
    <n v="1516"/>
    <d v="2016-07-21T00:00:00"/>
    <x v="0"/>
    <x v="7"/>
    <s v="曾隆盛"/>
    <s v="機械系"/>
    <s v="採板設備"/>
    <x v="0"/>
    <s v="異常報告書（中文）共有フォルダ\201601以降\20160716KF 1Br 2Pos採板Robot T軸異常.xlsx"/>
    <m/>
    <s v="1Br 2Pos採板Robot T軸異常"/>
    <s v="T軸旋轉用Pulley脫離，造成Robot Hand無法旋轉。_x000a_Pulley會脫離的原因是因為T軸Spline Shaft軸端部的Stopper Plate 固定螺絲鬆脫的關係。_x000a_固定螺絲上塗了防止鬆脫的固定劑，如同圖面指定。雖然廠商的見解是說T軸旋轉的負荷過大？不過因為在其他Position沒有發生過，而且負荷値也沒有問題，所以目前原因不明。"/>
    <s v="廠商到場，實施T/R/B軸更換。_x000a_（廠商事前先到場確認，決定最短的工事進行方式）_x000a_（更換及Teaching調整，需要花費兩天時間）_x000a_（工事進行期間，1Br設備停止，2Br專門採板）_x000a_"/>
    <s v="初回"/>
    <n v="21"/>
    <n v="101"/>
    <m/>
    <s v="-"/>
    <s v="要"/>
    <s v="要"/>
    <s v="要"/>
    <s v="要"/>
    <s v="要"/>
    <s v="-"/>
    <s v="1.全部Robot的Stopper Plate固定螺絲實施點檢、鎖緊。_x000a_2.將TRB軸Shaft上部可視化;對象是全部Robot_x000a_3.半年1次越過壓克力板實施點檢　（確認鐵粉等）_x000a_4.1年1次在潤滑油更換時，將壓克力板打開，用手來確認設備的磨耗狀況。"/>
    <s v="-"/>
    <s v="完了"/>
    <s v="完了"/>
    <s v="完了"/>
    <s v="完了"/>
    <s v="完了"/>
    <s v="-"/>
    <s v="CLOSE"/>
    <s v="CLOSE"/>
    <n v="1"/>
    <m/>
  </r>
  <r>
    <n v="1517"/>
    <d v="2016-07-03T00:00:00"/>
    <x v="0"/>
    <x v="0"/>
    <s v="曾隆盛"/>
    <s v="機械系"/>
    <s v="紙巻機"/>
    <x v="0"/>
    <s v="異常報告書（中文）共有フォルダ\201601以降\20160703JF 2Br紙巻機（イズミ製）カッター動作異常.xlsx"/>
    <m/>
    <s v="2Br紙巻機（イズミ製）カッター動作異常"/>
    <s v="切刀升降用LM軌道的固定螺絲磨斷（4支裡有2支）。因為螺絲已磨斷了，升降時、LM軌道會發出聲響。推測是在這樣的狀態下持續使用，才會發生卡住、導致切刀無法上升的情形。_x000a_關於螺絲磨斷的原因，因為合紙裁切的狀況變差，在一直調整刀刃的情形下，導致刀刃之間的摩擦變大、左右兩側上升的高度不一、漸漸地LM軌道的負荷變大、進而造成螺絲磨斷。_x000a_（從JF Start以來就沒有更換過、約已使用6年）"/>
    <s v="（對應）_x000a_整組切刀更換後復歸。_x000a_（對策）_x000a_整備使用4年以上的紙卷機切刀時，也一併更換Cylinder・Joint・LM軌道、軸承。_x000a_調整切刀時、若有發生裁切不良的情形時、不要過度勉強調整、直接更換成研磨過後的切刀。_x000a_為了確保備品、上刀刃・下刀刃　1Set新品　購入中"/>
    <s v="初回"/>
    <n v="210"/>
    <n v="1699"/>
    <m/>
    <s v="-"/>
    <s v="-"/>
    <s v="-"/>
    <s v="要"/>
    <s v="要"/>
    <s v="要"/>
    <s v="-"/>
    <s v="使用4年以上的紙卷機切刀,_x000a_除了切刀備品以外,Cylinder・Joint・LM軌道、軸承也更換。_x000a_預備品，要編列序號、開始記錄履歷。"/>
    <s v="-"/>
    <s v="-"/>
    <s v="-"/>
    <s v="完了"/>
    <s v="完了"/>
    <s v="完了"/>
    <s v="-"/>
    <s v="CLOSE"/>
    <s v="CLOSE"/>
    <n v="1"/>
    <m/>
  </r>
  <r>
    <n v="1518"/>
    <d v="2016-07-19T00:00:00"/>
    <x v="3"/>
    <x v="10"/>
    <s v="董明成"/>
    <s v="系統系"/>
    <s v="TOM3"/>
    <x v="1"/>
    <s v="異常報告書（中文）共有フォルダ\201601以降\20160719GF　TOM3畫處PC當機.xlsx"/>
    <s v="異常報告書（中文）共有フォルダ\201601以降\130912_TOM3 通信異常處理手順書.xlsx"/>
    <s v="TOM3 画像処理PCフリーズ"/>
    <s v="20inch Pulse分配器 有一處連接埠發生故障。"/>
    <s v="由於事前性防止對策有困難、將針對下列兩點 加深彼此間的共識、以期異常發生時能夠盡早恢復。_x000a_① 對於「 分配器的連接埠可能會發生故障」要有認知。_x000a_②異常時可先切換連接埠(對應時間短)。"/>
    <s v="初回"/>
    <n v="6"/>
    <n v="180"/>
    <m/>
    <s v="情報"/>
    <s v="情報"/>
    <s v="情報"/>
    <s v="情報"/>
    <s v="情報"/>
    <s v="情報"/>
    <s v="-"/>
    <s v="案例宣導_x000a_①對於「 分配器的連接埠可能會發生故障」要有認知。_x000a_②異常時可先切換連接埠(對應時間短)。"/>
    <s v="-"/>
    <s v="-"/>
    <s v="-"/>
    <s v="-"/>
    <s v="-"/>
    <s v="-"/>
    <s v="-"/>
    <s v="CLOSE"/>
    <s v="CLOSE"/>
    <e v="#DIV/0!"/>
    <m/>
  </r>
  <r>
    <n v="1519"/>
    <d v="2016-07-08T00:00:00"/>
    <x v="0"/>
    <x v="6"/>
    <s v="曾隆盛"/>
    <s v="電氣系"/>
    <s v="BDS"/>
    <x v="0"/>
    <s v="異常報告書（中文）共有フォルダ\201601以降\20160708YF　4P BDS異常.xlsx"/>
    <m/>
    <s v="包装2BR 4P BDS異常"/>
    <s v="・BDS回生抵抗盤過熱と推測_x000a_    回生抵抗が密集しており放熱が不足していると推測_x000a_・上記と推測するが、回生抵抗その物が不良なのか、モータ、モータファン等が不良であるのかを現在調査中"/>
    <s v="・回生抵抗を移設分散、温度低下、効果があれば恒久対策とする"/>
    <s v="初回"/>
    <n v="47"/>
    <n v="428"/>
    <m/>
    <s v="要"/>
    <s v="要"/>
    <s v="要"/>
    <s v="要"/>
    <s v="要"/>
    <s v="情報"/>
    <s v="-"/>
    <s v="回生抵抗盤位置(TYPE A or B)_x000a_溫度調查_x000a_內部清潔"/>
    <s v="完了"/>
    <s v="完了"/>
    <s v="完了"/>
    <s v="完了"/>
    <s v="完了"/>
    <s v="-"/>
    <s v="-"/>
    <s v="CLOSE"/>
    <s v="CLOSE"/>
    <n v="1"/>
    <m/>
  </r>
  <r>
    <n v="1520"/>
    <d v="2016-07-26T00:00:00"/>
    <x v="0"/>
    <x v="6"/>
    <s v="曾隆盛"/>
    <s v="機械系"/>
    <s v="BDS"/>
    <x v="0"/>
    <s v="異常報告書（中文）共有フォルダ\201601以降\20160726YF　2P BDSｴｱｰﾎｰｽ破れ異常報告書.xlsx"/>
    <m/>
    <s v="包裝1BR 2P BDS AIR HOSE破裂異常"/>
    <s v="HOSE因現場溫度較高有老化現象(研判)"/>
    <s v="進行相關AIR HOSE更換(前回更換為YF3冷修時)"/>
    <s v="再発"/>
    <n v="30"/>
    <n v="342"/>
    <m/>
    <s v="要"/>
    <s v="要"/>
    <s v="要"/>
    <s v="要"/>
    <s v="要"/>
    <s v="情報"/>
    <s v="-"/>
    <s v="各窯利用工事日或Br定修或設備空檔進行AIR HOSE點檢"/>
    <s v="完了"/>
    <s v="完了"/>
    <s v="完了"/>
    <s v="完了"/>
    <s v="完了"/>
    <s v="-"/>
    <s v="-"/>
    <s v="CLOSE"/>
    <s v="CLOSE"/>
    <n v="1"/>
    <m/>
  </r>
  <r>
    <n v="1521"/>
    <d v="2016-07-28T00:00:00"/>
    <x v="1"/>
    <x v="8"/>
    <s v="董明成"/>
    <s v="電氣系"/>
    <s v="TOM3"/>
    <x v="1"/>
    <s v="異常報告書（中文）共有フォルダ\201601以降\20160728HF　TOM3精査判定端末強制LogOff.xlsx"/>
    <m/>
    <s v="TOM3精査判定端末強制LogOff"/>
    <s v="懷疑是 HUB的電源CABLE脫落、LAN CABLE鬆脫的問題。"/>
    <s v="預定更換成 防止CABLE脫落用的BRACKET的 TYPE。"/>
    <s v="初回"/>
    <n v="0"/>
    <n v="0"/>
    <m/>
    <s v="要"/>
    <s v="要"/>
    <s v="要"/>
    <s v="要"/>
    <s v="要"/>
    <s v="要"/>
    <s v="-"/>
    <s v="＊煩請各窯進行點檢電源插座是否固定牢靠。_x000a_（利用工事日進行）_x000a_＊目前對策未定、再另行商談"/>
    <s v="完了"/>
    <s v="完了"/>
    <s v="完了"/>
    <s v="完了"/>
    <s v="完了"/>
    <s v="完了"/>
    <s v="-"/>
    <s v="CLOSE"/>
    <s v="CLOSE"/>
    <n v="1"/>
    <m/>
  </r>
  <r>
    <n v="1522"/>
    <d v="2016-07-30T00:00:00"/>
    <x v="0"/>
    <x v="9"/>
    <s v="曾隆盛"/>
    <s v="機械系"/>
    <s v="仮受け"/>
    <x v="0"/>
    <s v="異常報告書（中文）共有フォルダ\201601以降\20160730ZF  1P北板受動作異常報告.xlsx"/>
    <m/>
    <s v="1P北板受時規皮帶斷裂"/>
    <s v="2012年12月起,使用至今未曾更換,皮帶老化發生斷裂"/>
    <s v="皮帶使用壽命管理3年,將排入近期工事更換預定項目,進行各POS交換橫展開"/>
    <s v="再発"/>
    <n v="54"/>
    <n v="154.30000000000001"/>
    <m/>
    <s v="要"/>
    <s v="要"/>
    <s v="要"/>
    <s v="情報"/>
    <s v="情報"/>
    <s v="情報"/>
    <s v="-"/>
    <s v="1.更換履歷調查_x000a_2.工事日或設備稼動空檔進行點檢_x000a_3.使用3年以上者安排更換_x000a__x000a_・ＡＤＴでは、冷修毎全更新を基本とする。"/>
    <s v="完了"/>
    <s v="完了"/>
    <s v="完了"/>
    <s v="-"/>
    <s v="-"/>
    <s v="-"/>
    <s v="-"/>
    <s v="CLOSE"/>
    <s v="CLOSE"/>
    <n v="1"/>
    <m/>
  </r>
  <r>
    <n v="1523"/>
    <d v="2016-07-30T00:00:00"/>
    <x v="3"/>
    <x v="14"/>
    <s v="董明成"/>
    <s v="機械系"/>
    <s v="紙巻機"/>
    <x v="1"/>
    <s v="異常報告書（中文）共有フォルダ\201601以降\20160730BF窯 1BR紙巻機Safety Chuck 異常.xlsx"/>
    <m/>
    <s v="包裝1BR 2P BDS AIR HOSE破裂異常"/>
    <s v="1BR紙巻機安全夾頭異常。_x000a_推測長期以來 轉盤 持續在未確實固定的狀態下進行使用。另外根據倒角部位的磨損痕跡差異來看,應該是在旋轉時關閉方向的力道較強所以雖不至於完全開掉，但是在倒角磨損的過程中越來越關不起來，才會影響到夾頭開掉。"/>
    <s v="_x000a_・改造Cover，為了能更確實進行開閉操作，預定將治具改成塑膠槌。"/>
    <s v="初回"/>
    <m/>
    <n v="224"/>
    <m/>
    <s v="要"/>
    <s v="要"/>
    <s v="要"/>
    <s v="要"/>
    <s v="要"/>
    <s v="-"/>
    <s v="-"/>
    <s v="1.safety chuck開閉方法_x000a_2.轉盤與本體磨耗確認_x000a_3.轉盤自動關閉功能(是否完全閉鎖)"/>
    <s v="完了"/>
    <s v="完了"/>
    <s v="完了"/>
    <s v="完了"/>
    <s v="完了"/>
    <s v="-"/>
    <s v="-"/>
    <s v="CLOSE"/>
    <s v="CLOSE"/>
    <n v="1"/>
    <m/>
  </r>
  <r>
    <n v="1524"/>
    <d v="2016-07-31T00:00:00"/>
    <x v="0"/>
    <x v="6"/>
    <s v="曾隆盛"/>
    <s v="機械系"/>
    <s v="BDS"/>
    <x v="0"/>
    <s v="異常報告書（中文）共有フォルダ\201601以降\20160731YF  2BRPG皮帶輪固定螺絲斷裂異常(中日文對照版).xlsx"/>
    <s v="異常報告書（中文）共有フォルダ\201601以降\【相談させてください】設備異常対策.msg"/>
    <s v="包裝2BR PG皮帶PULLY固定螺絲斷裂異常"/>
    <s v="皮帶輪固定方式不佳，螺絲強度不足(機械初步研判)"/>
    <s v="進行螺絲重新鑽孔固定(暫定)"/>
    <s v="初回"/>
    <n v="420"/>
    <n v="45"/>
    <m/>
    <s v="要"/>
    <s v="情報"/>
    <s v="情報"/>
    <s v="情報"/>
    <s v="情報"/>
    <s v="-"/>
    <s v="-"/>
    <s v="Roll改造品（軸短一体延長型）新規製作中、8/11納品予定後、更換する"/>
    <s v="完了"/>
    <s v="-"/>
    <s v="-"/>
    <s v="-"/>
    <s v="-"/>
    <s v="-"/>
    <s v="-"/>
    <s v="CLOSE"/>
    <s v="CLOSE"/>
    <n v="1"/>
    <m/>
  </r>
  <r>
    <n v="1525"/>
    <d v="2016-08-05T00:00:00"/>
    <x v="0"/>
    <x v="6"/>
    <s v="曾隆盛"/>
    <s v="檢查系"/>
    <s v="TOM3"/>
    <x v="0"/>
    <s v="異常報告書（中文）共有フォルダ\201601以降\20160804YF　TOM-20InchPulse異常報告-R1.xlsx"/>
    <m/>
    <s v="YF TOM3 上位通信異常"/>
    <s v="※因發生的原因不明，所以目前還在收集相關的情報判斷當中，若有進展會隨時更新聯絡。"/>
    <s v="07/11 Wireshark 監視用PC設置及ARP Tabel 指定。_x000a_07/19 TOM HOST C、D HDD更換。_x000a_07/21 電氣設置Pulse記錄器監視。_x000a_07/22 TOM PC盤內 Level Converter 更換。_x000a_08/04 TOM PC盤內PLC連接8 Port 埠位變更。_x000a_(8/8異常再發有)"/>
    <s v="再発"/>
    <n v="0"/>
    <n v="1251"/>
    <m/>
    <s v="情報"/>
    <s v="情報"/>
    <s v="情報"/>
    <s v="情報"/>
    <s v="情報"/>
    <s v="情報"/>
    <s v="-"/>
    <s v="1.異常原因持續調查中_x000a_2.僅情報聯絡"/>
    <s v="-"/>
    <s v="-"/>
    <s v="-"/>
    <s v="-"/>
    <s v="-"/>
    <s v="-"/>
    <s v="-"/>
    <s v="CLOSE"/>
    <s v="CLOSE"/>
    <e v="#DIV/0!"/>
    <m/>
  </r>
  <r>
    <n v="1526"/>
    <d v="2016-08-05T00:00:00"/>
    <x v="3"/>
    <x v="5"/>
    <s v="董明成"/>
    <s v="機械系"/>
    <s v="移載設備"/>
    <x v="1"/>
    <s v="異常報告書（中文）共有フォルダ\201601以降\20160805TDSⅡ　下流移載機Roller齒輪培林摩耗.xls"/>
    <m/>
    <s v="下流移載機Roller齒輪培林磨耗"/>
    <s v="【設備面】                    _x000a_培林磨耗的粉塵影響到 驅動軸也一起發生磨耗。                    _x000a_走行時 驅動軸的上下振動 影響皮帶驅動無法確實傳動                    _x000a_因為不是停在 Servo的原點位置、所以發生 Overrun（逸走）的狀況。                    _x000a_【管理面】 _x000a_確認Roller小齒輪的部分 未列入 巡檢及定修工事的點檢項目。 _x000a_"/>
    <s v="驅動軸在 下回工事日之前 進行旋盤加工之後更換（8/18）_x000a_目前正與設技 協議關於 預備品的管理方式、點檢頻度、追加定修工事項目的部分。"/>
    <s v="初回"/>
    <n v="233"/>
    <n v="1431"/>
    <m/>
    <s v="-"/>
    <s v="-"/>
    <s v="-"/>
    <s v="-"/>
    <s v="-"/>
    <s v="要"/>
    <s v="-"/>
    <s v="1.利用定修或設備停機空檔進行軸承磨耗點檢確認_x000a_2.備品有無確認"/>
    <s v="-"/>
    <s v="-"/>
    <s v="-"/>
    <s v="-"/>
    <s v="-"/>
    <s v="完了"/>
    <s v="-"/>
    <s v="CLOSE"/>
    <s v="CLOSE"/>
    <n v="1"/>
    <m/>
  </r>
  <r>
    <n v="1527"/>
    <d v="2016-08-17T00:00:00"/>
    <x v="1"/>
    <x v="1"/>
    <s v="董明成"/>
    <s v="系統系"/>
    <s v="ACE"/>
    <x v="1"/>
    <s v="異常報告書（中文）共有フォルダ\201601以降\20160817LF　ACE停止.xlsx"/>
    <m/>
    <s v="LF ACE#2 停止"/>
    <s v="ACE#2的異常停止(7:55發生)原因不明。將Log傳送給ATSC進行調査當中。_x000a_ACE#1停止(10:38)原因也不明。同様進行調査當中。_x000a_※在進行寫入程式復歸作業時，發現PC負荷狀態頗重，不過這個部份是否為影響ACE異常停止的直接原因尚未釐清。"/>
    <s v="（暫定對策）_x000a_ACE#2與預備機進行切替。（8/17完成）_x000a_（恒久對策）_x000a_ATSC原因調査完成後再行對策。_x000a_"/>
    <s v="初回"/>
    <n v="36"/>
    <n v="856"/>
    <m/>
    <s v="要"/>
    <s v="要"/>
    <s v="要"/>
    <s v="要"/>
    <s v="要"/>
    <s v="-"/>
    <s v="-"/>
    <s v="1.各窯ACE切替手順版本確認_x000a_2.ACE切替手順再教育(依賴電氣G)"/>
    <s v="完了"/>
    <s v="完了"/>
    <s v="完了"/>
    <s v="完了"/>
    <s v="完了"/>
    <s v="-"/>
    <s v="-"/>
    <s v="CLOSE"/>
    <s v="CLOSE"/>
    <n v="1"/>
    <m/>
  </r>
  <r>
    <n v="1528"/>
    <d v="2016-08-15T00:00:00"/>
    <x v="1"/>
    <x v="12"/>
    <s v="董明成"/>
    <s v="機械系"/>
    <s v="P詰め機"/>
    <x v="1"/>
    <s v="異常報告書（中文）共有フォルダ\201601以降\20160815GUT洗浄3LineG6 P詰RB吸著異常.xls"/>
    <m/>
    <s v="G6 P詰ROBOT吸著異常"/>
    <s v="電磁閥(SOL)的閥柱(Spool) 受到CA水分過多影響而無法正常動作，在無法完全關閉的真空狀態下影響到吸著狀態，為此次的異常原因。(因水量過多而引發吸著異常)"/>
    <s v="①設置自動排水裝置_x000a_②追加設置儲水桶　 (可貯放廢水的小型儲水裝置)"/>
    <s v="初回"/>
    <n v="12"/>
    <n v="68"/>
    <m/>
    <s v="要"/>
    <s v="要"/>
    <s v="要"/>
    <s v="要"/>
    <s v="要"/>
    <s v="要"/>
    <s v="-"/>
    <s v="各窯(LINE)CA系統之狀況調查(DRYER有無?使用有無?目前排水量約幾CC?)"/>
    <s v="完了"/>
    <s v="完了"/>
    <s v="完了"/>
    <s v="完了"/>
    <s v="完了"/>
    <s v="完了"/>
    <s v="-"/>
    <s v="CLOSE"/>
    <s v="CLOSE"/>
    <n v="1"/>
    <m/>
  </r>
  <r>
    <n v="1529"/>
    <d v="2016-08-30T00:00:00"/>
    <x v="0"/>
    <x v="0"/>
    <s v="曾隆盛"/>
    <s v="電氣系"/>
    <s v="採板設備"/>
    <x v="0"/>
    <s v="異常報告書（中文）共有フォルダ\201601以降\20160830JF 2Br 反転Robot CC-Link異常.xlsx"/>
    <m/>
    <s v="2Br 反轉Robot#2 CC-Link異常"/>
    <s v="原因①：第1次更換CC-Link Cable的原因_x000a_冷修時更換過的CD管內的CC-Link Cable並不是可動部的型式、而是固定部的型式。（其他8台Robot 也是固定式的）_x000a_Type：FANC-110SBH Cable 固定式_x000a_因為一直使用固定部的型式、導致CD管內的線路拉扯引起金屬疲勞而造成斷線。（使用1年3個月、約作動130萬回）_x000a_原因②：第2次更換CC-Link Cable的原因_x000a_因為可動式無備品、先用固定式的沿著CD管進行CC-Link Cable的臨時配線、但Cable長度太過剛好、沒有多餘的伸縮空間、束帶固定住的部分因為密集的拉扯壓力而斷線了。主要原因為施工方法不良與固定用Cable。"/>
    <s v="原因①的暫定對策_x000a_更換CC-Link Cable。（可動式無備品）_x000a_原因②的暫定對策_x000a_更換CC-Link Cable為可動式、並將主要配線設置在CD管內。（跟研磨借用）_x000a_Type：FANC-110SBZ-5  Cable 高可動部用 壽命500萬回"/>
    <s v="初回"/>
    <n v="249"/>
    <n v="1793"/>
    <m/>
    <s v="-"/>
    <s v="要"/>
    <s v="要"/>
    <s v="要"/>
    <s v="要"/>
    <s v="要"/>
    <s v="-"/>
    <s v="1.各窯CC-Link CABLE使用TYPE確認_x000a_2..如果CC-Link Cable要進行臨時配線時、長度必須保留 Cable可移動的空間。_x000a_"/>
    <s v="-"/>
    <s v="完了"/>
    <s v="完了"/>
    <s v="完了"/>
    <s v="完了"/>
    <s v="完了"/>
    <s v="-"/>
    <s v="CLOSE"/>
    <s v="CLOSE"/>
    <n v="1"/>
    <m/>
  </r>
  <r>
    <n v="1530"/>
    <d v="2016-09-28T00:00:00"/>
    <x v="0"/>
    <x v="6"/>
    <s v="曾隆盛"/>
    <s v="機械系"/>
    <s v="BDS"/>
    <x v="0"/>
    <s v="異常報告書（中文）共有フォルダ\201601以降\20160928YF  2BR　3P段積動作異常報告書.xlsx"/>
    <m/>
    <s v="2Br 3P段積異常"/>
    <s v="ATSC見解:_x000a_発生原因は超音波SENSORの位置異常+仮想在荷のI/Lが起因していると推測,仮想在荷のI/Lは元々AFでは在荷SENSORを使用していなかった名残である。_x000a_"/>
    <s v="1.上記、推測であるがLIFT下降の原因は不明のため現在、MX SheetにてDATA収集中_x000a_2.在荷SENSORがONしている場合にLIFTERが上昇しない様INTER LOCKを追加"/>
    <s v="初回"/>
    <n v="240"/>
    <n v="154"/>
    <m/>
    <s v="要"/>
    <s v="要"/>
    <s v="要"/>
    <s v="-"/>
    <s v="-"/>
    <s v="-"/>
    <s v="-"/>
    <s v="段積LIFTER上升I/L有無確認"/>
    <s v="完了"/>
    <s v="完了"/>
    <s v="完了"/>
    <s v="-"/>
    <s v="-"/>
    <s v="-"/>
    <s v="-"/>
    <s v="CLOSE"/>
    <s v="CLOSE"/>
    <n v="1"/>
    <m/>
  </r>
  <r>
    <n v="1531"/>
    <d v="2016-10-08T00:00:00"/>
    <x v="0"/>
    <x v="3"/>
    <s v="曾隆盛"/>
    <s v="電氣系"/>
    <s v="板厚計"/>
    <x v="0"/>
    <s v="異常報告書（中文）共有フォルダ\201601以降\20161008CF　1BR 板厚計PLC通信異常.xlsx"/>
    <m/>
    <s v="1BR 板厚計 PLC 通訊模組異常"/>
    <s v="①Ethernet介面模組故障。(故障原因不明)（未能顯示詳細的Error記錄 所以當時的Error詳細狀況不明）設技電氣_x000a_    這次異常非 PLC本體Error，而是Ethernet介面模組Error，所以沒有在BrHO捨板，加上一直重複出現 前回値(OK)的Data，所以變成OK判定，被當作良品採板。※前回値為何重複出現的原因尚在調査中_x000a_②異常時有發出警報、但是只有進行警報Reset，未進行異常點檢。_x000a_"/>
    <s v="・進行PLC　RESET復歸,之後會再更換Ethernet介面模組,（改成可以保存ErrorCode）_x000a_・軟體改造成 當Br板厚計發生PLC異常及Ethernet介面模組Error出現時會在BrHO進行捨板(CF1Br改造完畢)_x000a_・針對板厚計異常警報相關點檢確認手順並進行教育訓練。"/>
    <s v="初回"/>
    <n v="840"/>
    <n v="0"/>
    <m/>
    <s v="要"/>
    <s v="要"/>
    <s v="要"/>
    <s v="要"/>
    <s v="要"/>
    <s v="-"/>
    <s v="-"/>
    <s v="軟體改造成 當Br板厚計發生PLC異常及Ethernet介面模組Error出現時會在BrHO進行捨板"/>
    <s v="完了"/>
    <s v="完了"/>
    <s v="完了"/>
    <s v="完了"/>
    <s v="完了"/>
    <s v="-"/>
    <s v="-"/>
    <s v="CLOSE"/>
    <s v="CLOSE"/>
    <n v="1"/>
    <m/>
  </r>
  <r>
    <n v="1532"/>
    <d v="2016-10-17T00:00:00"/>
    <x v="3"/>
    <x v="10"/>
    <s v="董明成"/>
    <s v="機械系"/>
    <s v="紙巻機"/>
    <x v="1"/>
    <s v="異常報告書（中文）共有フォルダ\201601以降\20161017GF　B-Line紙巻機排出ﾍﾞﾙﾄｻｰﾎﾞﾓｰﾀ過負荷.xls"/>
    <m/>
    <s v="B-Line紙巻機排出皮帶Servo異常"/>
    <s v="【設備面】_x000a_拆解減速機之後發現潤滑油已呈現固化狀態。因此，推測影響到齒輪轉動以致發生過負載。_x000a_【管理面】_x000a_・由VTQ進行每週1回定期巡檢，該馬達負荷値並無異常或増加傾向。此外，減速機的部分必須先經過拆解否則無法確認內部狀況，只靠管理面難以防堵。_x000a_・關於異常發生之後的對應方式,聯軸器、減速機因為沒有預備品，所以在復歸上需要時間。由於使用的是舊樣式，變成需要再對應。"/>
    <s v="・實施聯軸器整備、減速機更換及對芯。_x000a_*目前正與設技等單位商討預備品的管理方式"/>
    <s v="初回"/>
    <n v="0"/>
    <n v="102"/>
    <m/>
    <s v="情報"/>
    <s v="情報"/>
    <s v="情報"/>
    <s v="情報"/>
    <s v="情報"/>
    <s v="情報"/>
    <s v="-"/>
    <s v="情報聯絡"/>
    <s v="-"/>
    <s v="-"/>
    <s v="-"/>
    <s v="-"/>
    <s v="-"/>
    <s v="-"/>
    <s v="-"/>
    <s v="CLOSE"/>
    <s v="CLOSE"/>
    <e v="#DIV/0!"/>
    <m/>
  </r>
  <r>
    <n v="1533"/>
    <d v="2016-11-03T00:00:00"/>
    <x v="3"/>
    <x v="10"/>
    <s v="董明成"/>
    <s v="電氣系"/>
    <s v="洗浄機"/>
    <x v="1"/>
    <s v="異常報告書（中文）共有フォルダ\201601以降\20161104GF　B-Line洗浄機純水直水配管破損.xls"/>
    <m/>
    <s v=" B-Line洗淨機純水直水配管破損"/>
    <s v="【設備面】_x000a_由於管理Heater出力的温度計異常而影響純水加熱過度，以致於 配管內的水溫比 PVC配管耐熱温度的60℃還要高，導致配管破損。温度計的故障原因推測為經年累月的劣化所致。_x000a_【管理面】_x000a_●Heater內部 可偵測水溫並發出警報，但是該警報並未開啟使用。_x000a_●注入純水的Tank雖然有設置PH計及水温計，但是溫度計並未用來進行水溫管理。_x000a_    （之前未進行Tank温度監控）_x000a_"/>
    <s v="1.開始使用Heater內部感應器並進行改造，當温度過高時，在發出警報的同時，洗淨機會隨之停止。(設定温度70℃)_x000a_2.注入直水純水的Tank也會進行改造，當温度異常時會發出警報。（設定温度45℃）"/>
    <s v="初回"/>
    <n v="0"/>
    <n v="112"/>
    <m/>
    <s v="要"/>
    <s v="情報"/>
    <s v="情報"/>
    <s v="要"/>
    <s v="要"/>
    <s v="要"/>
    <s v="-"/>
    <s v="1.PATROL點檢結果(溫度)_x000a_2.配管確認_x000a_3.溫度計設定值及上下限警報值確認_x000a_4.溫度異常時警報使用設定"/>
    <s v="完了"/>
    <s v="-"/>
    <s v="-"/>
    <s v="完了"/>
    <s v="完了"/>
    <s v="完了"/>
    <s v="-"/>
    <s v="CLOSE"/>
    <s v="CLOSE"/>
    <n v="1"/>
    <m/>
  </r>
  <r>
    <n v="1534"/>
    <d v="2016-11-06T00:00:00"/>
    <x v="3"/>
    <x v="12"/>
    <s v="董明成"/>
    <s v="機械系_x000a_電気系"/>
    <s v="移載設備"/>
    <x v="1"/>
    <s v="異常報告書（中文）共有フォルダ\201601以降\20161106WIT1　上流移載機吸着異常およびサーボアンプ異常多発.xls"/>
    <m/>
    <s v="上流移載機吸著異常及Servo AMP異常多發"/>
    <s v="【上流移載機吸著異常】_x000a_推定為 Cableveyor內部摩擦影響劣化、損傷。不良Tube位於Cableveyor內部, 所以本週預定注入空氣以鎖定發生源,並調查其他配線劣化起因（本週內）。_x000a_【Servo AMP異常多發】_x000a_移載機的昇降Servo異常為 Servo AMP的異常,Cable連結器表面及分配基板產生鐵鏽及侵蝕,Servo AMP 16個使用Bus Cable接續（調査經緯中）"/>
    <s v="【上流移載機吸著異常】 _x000a_重新點檢Cableveyor内部配線的最後狀態_x000a_【Servo AMP異常多發】_x000a_實施防止雰圍氣侵入盤内部之對策,確認其餘連結器及機器的侵蝕狀態,確保AMP備品"/>
    <s v="初回"/>
    <n v="405"/>
    <n v="10625"/>
    <m/>
    <s v="情報"/>
    <s v="情報"/>
    <s v="情報"/>
    <s v="情報"/>
    <s v="情報"/>
    <s v="要"/>
    <s v="-"/>
    <s v="1.利用定修或工事日進行Cableveyor內配管(線)點檢(暫)_x000a_2.servo amp盤內生鏽狀況確認及防止氛圍氣侵入對策(暫)"/>
    <s v="-"/>
    <s v="-"/>
    <s v="-"/>
    <s v="-"/>
    <s v="-"/>
    <s v="完了"/>
    <s v="-"/>
    <s v="CLOSE"/>
    <s v="CLOSE"/>
    <n v="1"/>
    <m/>
  </r>
  <r>
    <n v="1535"/>
    <d v="2016-11-18T00:00:00"/>
    <x v="3"/>
    <x v="12"/>
    <s v="董明成"/>
    <s v="機械系_x000a_電気系"/>
    <s v="移載設備"/>
    <x v="1"/>
    <s v="異常報告書（中文）共有フォルダ\201601以降\20161118WIT1　上流移載機ケーブル断線.xls"/>
    <m/>
    <s v="WIT1　上流移載機Cable斷線"/>
    <s v="【設備面】_x000a_・Cableveyor長年劣化之破損（更換履歴不明）。_x000a_・Cableveyor的ARM掉落 使得Cable下垂後, 勾在Guide上面。_x000a_・因Dact Up影響走行次數大幅増加_x000a_【管理面】_x000a_・點檢不完備"/>
    <s v="・盡早安排 Cableveyor備品（計畫於12月7日工事日更換）_x000a_・更換復歸Cable、進行其餘Cable總點檢_x000a_・重新與設技決議 更換頻度_x000a_・下流移載機（同一設備）之横展開、定期點檢_x000a_暫定対策_x000a_・點檢毎日走行動作、ARM是否掉落、束帶的部分變更為魔鬼氈"/>
    <s v="初回"/>
    <n v="397"/>
    <n v="10414"/>
    <m/>
    <s v="要"/>
    <s v="要"/>
    <s v="要"/>
    <s v="要"/>
    <s v="要"/>
    <s v="要"/>
    <s v="-"/>
    <s v="1.利用定修或工事日進行Cableveyor點檢(暫)_x000a_2.Cableveyor備品有無確認(暫)"/>
    <s v="完了"/>
    <s v="完了"/>
    <s v="完了"/>
    <s v="完了"/>
    <s v="完了"/>
    <s v="完了"/>
    <s v="-"/>
    <s v="CLOSE"/>
    <s v="CLOSE"/>
    <n v="1"/>
    <m/>
  </r>
  <r>
    <n v="1536"/>
    <d v="2016-12-03T00:00:00"/>
    <x v="0"/>
    <x v="7"/>
    <s v="曾隆盛"/>
    <s v="電氣系"/>
    <s v="洗浄機"/>
    <x v="0"/>
    <s v="異常報告書（中文）共有フォルダ\201601以降\20161203KF 洗浄機入口センサー感度低下によるトラッキング消失.xlsx"/>
    <m/>
    <s v="因洗淨機入口SENSOR感度低下造成Tracking消失"/>
    <s v="A.Tracking消失的原因:_x000a_①SENSOR髒污造成感度低下。_x000a_ 由設技電氣實施的點檢是沒問題的(1回/3個月)(前回9/6實施）、因為SENSOR擦拭作後感度UP是事實，11/25以後回到ON-TAS化SENSOR髒污感度低下的可能性很高，但還不明。在製造的巡檢中，沒有確認SENSOR相關的項目。 酸氣洗滌塔的設定還有Dampar的開度跟以前的設定一樣，沒有變。洗浄機入口両端有設置防水氣的護蓋。_x000a_②SENSOR閾値設定太低。_x000a_設技電氣的點檢裡雖然有閾値管理，但設定250的話真的太低。（初期設定是500，在安全護蓋上有紀載。）關於SENSOR閾値的最適値的知識不夠。_x000a_B.發現Tracking異常處較慢的原因_x000a_因為是在洗淨機後的設備發生Tracking異常警報的關係，所以誤認為是在洗淨機後的SENSOR或設備發生的問題。"/>
    <s v="1.Tracking消失的原因①的對策:_x000a_洗浄機入口、出口SENSOR感度也要記載在巡檢紀錄表確認感度是否有低下。（Sensor ON/OFF的感度、両邊都要記載。）（1回/週、担当：製造）_x000a_2.Tracking消失的原因②的對策:_x000a_SENSOR閾値設定的最適設定方法會實施教育、在設備停止時確認全數SENSOR閾値是否有問題。（担当：設技電気）_x000a_3.針對發現Tracking異常處較慢的對策:_x000a_再洗淨機入口處SENSOR追加Tracking的異常警報。"/>
    <s v="初回"/>
    <n v="1116"/>
    <n v="1066"/>
    <m/>
    <s v="要"/>
    <s v="要"/>
    <s v="要"/>
    <s v="要"/>
    <s v="要"/>
    <s v="要"/>
    <s v="-"/>
    <s v="SENSOR感度確認，要追加在巡檢項目裡。_x000a_（Sensor ON/OFF的感度、両邊都要記載。）_x000a_（1回/週、担当：製造）"/>
    <s v="完了"/>
    <s v="完了"/>
    <s v="完了"/>
    <s v="完了"/>
    <s v="完了"/>
    <s v="完了"/>
    <s v="-"/>
    <s v="CLOSE"/>
    <s v="CLOSE"/>
    <n v="1"/>
    <m/>
  </r>
  <r>
    <n v="1537"/>
    <d v="2017-01-29T00:00:00"/>
    <x v="0"/>
    <x v="0"/>
    <s v="廖文仁"/>
    <s v="機械系"/>
    <s v="C/V"/>
    <x v="0"/>
    <s v="20170129JF 本線FT-CV駆動チェーン断裂による搬送異常.xlsx"/>
    <m/>
    <s v="本線FT C/V#2-4驅動Chain斷裂"/>
    <s v="給油不足 導致駆動鍊條（RS-50）破損断裂_x000a_※使用期間 1.5年_x000a_過去DID的Seal Chain鍊條曾經断過、因為高單価為了節省成本而変更使用 RS鍊條。變更後的樣式需要定期給油、但是設備巡檢時 以目視点検判斷沒有 給油的必要。此外 FT-Pad 油沾附 會有品質異常懸念、所以並沒有很積極進行 給油、再加上作業性差、作業負荷大 等實際狀況影響、這作業雖然是必須要做的當初卻未能確實執行也是影響因素之一。"/>
    <s v="1. 裁切完成在更換鏈條前，先以潤滑劑塗附後再進行更換。_x000a_2. 鏈條鬆緊度調整前先確認撓曲作動是否良好，完成後以Pitch Gauge再次確認鏈條伸長量是否在規範內。(圖二)_x000a_3. 安排定修或工事日時，對於使用中的鏈條進行給脂(2次/年)，外觀磨耗產生鐵粉時即進行更換。_x000a_4. 爾後PAD CHAIN更換時一併進行RS 50驅動Chain更換。"/>
    <s v="再発"/>
    <n v="79"/>
    <n v="1213"/>
    <m/>
    <s v="要"/>
    <s v="要"/>
    <s v="要"/>
    <s v="要"/>
    <s v="要"/>
    <s v="要"/>
    <s v="-"/>
    <s v="1.測試自動給油潤滑器，如果測試結果良好，將進行橫展開導入。_x000a_2.定期進行給油潤滑，每半年1次給油，如果有異常進行更換。壽命管理三年定期交換。"/>
    <s v="完了"/>
    <s v="完了"/>
    <s v="完了"/>
    <s v="完了"/>
    <s v="完了"/>
    <s v="完了"/>
    <s v="-"/>
    <s v="CLOSE"/>
    <s v="CLOSE"/>
    <n v="1"/>
    <m/>
  </r>
  <r>
    <n v="1538"/>
    <d v="2017-02-02T00:00:00"/>
    <x v="0"/>
    <x v="6"/>
    <s v="廖文仁"/>
    <s v="機械系"/>
    <s v="H/O"/>
    <x v="0"/>
    <s v="20170202YF 本線 HS Blower CV駆動部キー脱落トラブル報告.xlsx"/>
    <m/>
    <s v="本線驅動系轉向機驅動鏈輪鍵脫落"/>
    <s v="1.在YF4冷修中雖然交換了本線C/V驅動部齒輪，但驅動鏈輪的螺栓並沒有接著。因為長時間運轉的緣故，可能是螺栓鬆脫的原因。_x000a_2.齒輪軸端無安裝END Stopper，螺栓的插銷脫落。_x000a_3.確認圖面後並無安裝END Stopper 的指示因此冷修時並未設置。"/>
    <s v="鏈輪鍵重新增締並追加Stopper，在工事日點檢各驅動部安裝END Stopper。"/>
    <s v="初回"/>
    <n v="50"/>
    <n v="774"/>
    <m/>
    <s v="要"/>
    <s v="要"/>
    <s v="要"/>
    <s v="要"/>
    <s v="要"/>
    <s v="情報"/>
    <s v="-"/>
    <s v="1. 固定螺絲再次鎖緊(鬆脫確認)_x000a_2. END STOPPER有無確認,若無請安排裝設_x000a_3. 調查完成日要記載_x000a_"/>
    <s v="完了"/>
    <s v="完了"/>
    <s v="完了"/>
    <s v="完了"/>
    <s v="完了"/>
    <s v="-"/>
    <s v="-"/>
    <s v="CLOSE"/>
    <s v="CLOSE"/>
    <n v="1"/>
    <m/>
  </r>
  <r>
    <n v="1539"/>
    <d v="2017-03-10T00:00:00"/>
    <x v="4"/>
    <x v="16"/>
    <s v="廖文仁"/>
    <s v="機械系"/>
    <s v="C/V"/>
    <x v="1"/>
    <s v="20170307XF　本線　伸縮CVセンター部駆動系トラブル.xlsx"/>
    <m/>
    <s v="本線伸縮CV Center部駆動異常"/>
    <s v="固定螺絲 受到 駆動中的振動影響 鬆脫、軸 與 鏈輪発生 打滑、結果與 Key  接觸摩耗 , 再加上與 鏈輪之間的 嵌合狀況不佳, 、導致 鏈輪 不穩晃 動、発生異音。"/>
    <s v="進行Shaft 更換、鏈輪更換Key部 攻牙加工 以対応。_x000a_予定其他駆動部的部分也會針對 各駆動部 随時進行 点検。"/>
    <s v="初回"/>
    <n v="122"/>
    <n v="3066"/>
    <m/>
    <s v="要"/>
    <s v="要"/>
    <s v="要"/>
    <s v="要"/>
    <s v="要"/>
    <s v="情報"/>
    <s v="-"/>
    <s v="進行驅動部Shaft鏈輪的固定螺絲鬆脫點檢，頻度為1 回/半年。"/>
    <s v="完了"/>
    <s v="完了"/>
    <s v="完了"/>
    <s v="完了"/>
    <s v="完了"/>
    <s v="-"/>
    <s v="-"/>
    <s v="CLOSE"/>
    <s v="CLOSE"/>
    <n v="1"/>
    <m/>
  </r>
  <r>
    <n v="1540"/>
    <d v="2017-03-28T00:00:00"/>
    <x v="0"/>
    <x v="4"/>
    <s v="廖文仁"/>
    <s v="電氣系"/>
    <s v="BDS"/>
    <x v="0"/>
    <s v="20170203EF 1~4P BDS CPU異常跳脫.xlsx"/>
    <m/>
    <s v="BDS 運轉中CPU燈號跳脫，BR下游燈號異常無法正常採板。"/>
    <s v="CPU跳脫確切原因不明，調查中。"/>
    <s v="1.  BR下游異常音聲警報,提醒現場_x000a_2. 1~4P BDS 追加CPU燈號消失時,顯示重故障並出現音聲警報及異常履歷_x000a_3.建立監控點"/>
    <s v="初回"/>
    <n v="71"/>
    <n v="2461"/>
    <m/>
    <s v="要"/>
    <s v="要"/>
    <s v="要"/>
    <s v="情報"/>
    <s v="情報"/>
    <s v="情報"/>
    <s v="-"/>
    <s v="1.BR下游異常音聲警報,提醒現場。_x000a_2.BDS 追加CPU燈號消失時,顯示重故障並出現音聲警報及異常履歷。"/>
    <s v="完了"/>
    <s v="完了"/>
    <s v="完了"/>
    <s v="-"/>
    <s v="-"/>
    <s v="-"/>
    <s v="-"/>
    <s v="CLOSE"/>
    <s v="CLOSE"/>
    <n v="1"/>
    <m/>
  </r>
  <r>
    <n v="1541"/>
    <d v="2017-04-05T00:00:00"/>
    <x v="1"/>
    <x v="12"/>
    <s v="廖文仁"/>
    <s v="機械系"/>
    <s v="洗浄機"/>
    <x v="1"/>
    <s v="20170322洗浄3Line駆動部Chain　Tension　Sprocket脱落 (2).xlsx"/>
    <m/>
    <s v="1.洗浄3Line前洗浄駆動Chain 張力惰輪脱落_x000a_2.現場發現 検出器前 板齊、L側第1支Roll處 有玻璃卡住並造成板裂，排除後確認為驅動部張力惰輪從軸承處脫落。"/>
    <s v="前洗浄駆動部的Chain的張力惰輪是在沒有鎖緊的状態下 進行駆動。_x000a_ 而設計上鏈輪與軸承本來就不是 固定住的。 _x000a_-&gt;鏈輪和軸承的結合状態只有用套進去的_x000a_-&gt;軸承的固定Nut也只有固定住軸承的内輪而已。"/>
    <s v="1.為了防止鏈輪與軸承脱落, 進行BOSS加工(突緣加工)再設計_x000a_2 .各Line点検確認_x000a_ - GUT#2,3 Line点検結果 確認到有 32處状態可能會脱落利用定修作業等 依序更換成 BOSS加工品。於横展開Sheet填入更換記録以利管理。"/>
    <s v="初回"/>
    <n v="50"/>
    <n v="28"/>
    <n v="870"/>
    <s v="情報"/>
    <s v="情報"/>
    <s v="情報"/>
    <s v="要"/>
    <s v="要"/>
    <s v="要"/>
    <s v="-"/>
    <s v="1.定期点検 鏈輪駆動部 確認有無脱落_x000a_2.驅動部齒輪STOPPER追加要"/>
    <s v="-"/>
    <s v="-"/>
    <s v="-"/>
    <s v="完了"/>
    <s v="完了"/>
    <s v="完了"/>
    <s v="-"/>
    <s v="CLOSE"/>
    <s v="CLOSE"/>
    <n v="1"/>
    <m/>
  </r>
  <r>
    <n v="1542"/>
    <d v="2017-04-12T00:00:00"/>
    <x v="4"/>
    <x v="16"/>
    <s v="廖文仁"/>
    <s v="機械系"/>
    <s v="C/V"/>
    <x v="1"/>
    <s v="20170407XF　本線HOCV ウレタンチューブによる基板汚れ.xlsx"/>
    <m/>
    <s v="本線伸縮C/V處，定點汙濁檢出異常"/>
    <s v="確認 拆除下來的Tube之後、發現 與Roll接触的内側部位 是在 摩耗後 呈現稍微磨平的状態下 回転再加上 設置時間已久、推測 因鬆弛影響到出現 蛇行状態偏移到 環圈Roll上、與玻璃接触、繼而產生汚著。"/>
    <s v="已取下 該部分的UrethaneTube (橘色O-ring)針對 其他 在対応 0.3ｔ時 有設定 的UrethaneTube (橘色O-ring) 及魔鬼氈 実施点検、予定於下回工事日 設備停止時再度点検、更換"/>
    <s v="初回"/>
    <n v="30"/>
    <n v="725"/>
    <m/>
    <s v="要"/>
    <s v="要"/>
    <s v="要"/>
    <s v="要"/>
    <s v="要"/>
    <s v="情報"/>
    <s v="-"/>
    <s v="1.本線ROLL處Urethane Tube (橘色O-ring)鬆脫蛇行位移的點檢，(頻度:每回工事日實施)_x000a_2.相關類似設備部分一併實施定期確認。(如GSD下方ROLL用oing..等)(頻度:每回工事日實施)"/>
    <s v="完了"/>
    <s v="完了"/>
    <s v="完了"/>
    <s v="完了"/>
    <s v="完了"/>
    <s v="-"/>
    <s v="-"/>
    <s v="CLOSE"/>
    <s v="CLOSE"/>
    <n v="1"/>
    <m/>
  </r>
  <r>
    <n v="1543"/>
    <d v="2017-04-12T00:00:00"/>
    <x v="0"/>
    <x v="6"/>
    <s v="廖文仁"/>
    <s v="檢查系"/>
    <s v="TOM3"/>
    <x v="0"/>
    <s v="20170402YF  TOM3　拡散カメラ39トラブル報告.xlsx"/>
    <m/>
    <s v="YF TOM擴散相機#39異常，造成光亮異常。"/>
    <s v="相機老化或製程原因。"/>
    <s v="1.進行相機交換。_x000a_2.PAM 欠點畫像輪廓確認。_x000a_3.Paring有發現欠點偏左側，04/05 上班日進行補正。_x000a_※異常發生後確認全數補正前的欠點畫像"/>
    <s v="再発"/>
    <n v="0"/>
    <n v="0"/>
    <m/>
    <s v="情報"/>
    <s v="情報"/>
    <s v="情報"/>
    <s v="情報"/>
    <s v="情報"/>
    <s v="情報"/>
    <s v="-"/>
    <s v="情報聯絡"/>
    <s v="-"/>
    <s v="-"/>
    <s v="-"/>
    <s v="-"/>
    <s v="-"/>
    <s v="-"/>
    <s v="-"/>
    <s v="CLOSE"/>
    <s v="CLOSE"/>
    <e v="#DIV/0!"/>
    <m/>
  </r>
  <r>
    <n v="1544"/>
    <d v="2017-04-12T00:00:00"/>
    <x v="0"/>
    <x v="4"/>
    <s v="廖文仁"/>
    <s v="機械系"/>
    <s v="C/V"/>
    <x v="2"/>
    <s v="20170329EF　増速CV　EMS無法動作異常報告書.xls"/>
    <m/>
    <s v="本線増速C/V　EMS不動作異常_x000a_EF COLD製造人員確認緊急停止範囲(自主点検）時、按壓 SMAP Booth上流的EMS（L,R側都一樣）但是相關設備卻沒有 隨之停止。"/>
    <s v="EF3冷修前 的 制御区分為 横折ROLL、ACCEL C/V。_x000a_EF3冷修時與製造 達成共識, 実施改造以統一 上述的 制御区分。_x000a_EF3冷修改造之後、撤除了原本管控 ACCEL C/V電源的 ACCEL C/P、但是拆除之後 現場EMS的配線 一直處於解線状態、未接続至 MAIN LINE DRIVE C/P。再加上EF3立上時 試運転的動作確認應該有被遺漏、以致 EF3 START之後 該EMS 出現無法動作的状態。"/>
    <s v="1.針對全EMS 進行動作確認及緊急停止範囲的確認（協同製造）_x000a_2.実施LOTO時、確実実施TRY OUT_x000a_"/>
    <s v="初回"/>
    <n v="0"/>
    <n v="0"/>
    <m/>
    <s v="情報"/>
    <s v="情報"/>
    <s v="情報"/>
    <s v="情報"/>
    <s v="情報"/>
    <s v="情報"/>
    <s v="-"/>
    <s v="ENG検討中_x000a_情報聯絡"/>
    <s v="-"/>
    <s v="-"/>
    <s v="-"/>
    <s v="-"/>
    <s v="-"/>
    <s v="-"/>
    <s v="-"/>
    <s v="CLOSE"/>
    <s v="CLOSE"/>
    <e v="#DIV/0!"/>
    <m/>
  </r>
  <r>
    <n v="1545"/>
    <d v="2017-04-12T00:00:00"/>
    <x v="0"/>
    <x v="0"/>
    <s v="廖文仁"/>
    <s v="系統系"/>
    <s v="ACE"/>
    <x v="2"/>
    <s v="20170403JFKF ACE Windows PC時間ずれによるPAM欠点Data異常.xlsx"/>
    <m/>
    <s v="三交代在4/5早會聯絡4/3 PAM欠點DATA大概有一個小時左右資料不見的異常。_x000a_於是向ATSC詢問，請求調查，發現ACE Windows PC的時間擅自轉快一個小時的不具合。_x000a_JF發生後30分鐘“nettime batch task”將其回到實際的時間，KF從發生後有做了什麼操作讓時間回到實際的時間，_x000a_時間約快轉一小時，導致素板內的欠點資訊無法查詢。_x000a_且時間回到實際的時間後，考慮到BLOCK_ID會有重複的問題，異常時間內的PL要做TAS再流動。_x000a_"/>
    <s v="因Windows PC OS不具合的異常。_x000a_因ACE不會Online Windows Update的關係、Microsoft對策不能適用。_x000a_因ACE Windows PC時間快轉PAM欠點Data異常 "/>
    <s v="↓ATSC見解↓_x000a_現階段無法防止再發，所以現在思考如果再發的話，要立即將時間回覆的方法。"/>
    <s v="再発"/>
    <n v="0"/>
    <n v="0"/>
    <m/>
    <s v="要"/>
    <s v="要"/>
    <s v="要"/>
    <s v="要"/>
    <s v="要"/>
    <s v="要"/>
    <s v="-"/>
    <s v="全窯 ACEソフト修正対応:_x000a_ａ．システム時間が変更された場合に記録される               _x000a_　 Windowsシステムイベントをトリガーに、ｂ．のバッチ処理を実行               _x000a_ｂ．PAMとACEの時間差が30分以上であればPAMへの時刻同期を実施               _x000a_　（※時刻差が30分未満であれば何もしない）               _x000a_"/>
    <s v="完了"/>
    <s v="完了"/>
    <s v="完了"/>
    <s v="完了"/>
    <s v="完了"/>
    <s v="完了"/>
    <s v="-"/>
    <s v="CLOSE"/>
    <s v="CLOSE"/>
    <n v="1"/>
    <m/>
  </r>
  <r>
    <n v="1546"/>
    <d v="2017-04-12T00:00:00"/>
    <x v="0"/>
    <x v="4"/>
    <s v="廖文仁"/>
    <s v="電氣系"/>
    <s v="PG"/>
    <x v="0"/>
    <s v="20170319EF　増速CV　MTPG異常報告書.xls"/>
    <m/>
    <s v="EF製造聯絡本線MTPG異常警報發出(但無停機，設備持續採板中)現場TOUTCH PANEL確認，MTPG 的速度值顯示為 0 ，確認PLC程式 D2006 MTPG 現在值顯示為 2147483647 且無法更新數值確認相關資料，發現為PLC高速計數器參數設定無自動歸零情形"/>
    <s v="經確認，為MTPG 高速 Count 被設定在無法自動歸零的狀態，因此當Count計數累計到最大值的時候，並不會進行Reset的動作，而無法進行後續的動作_x000a_為何MTPG 高速 Count 被設定在無法自動歸零的原因，判斷為薄板設備追加時有進行PLC SOFT修改，而未將PLC 高速計數器(QD62) PARAMETER 一併修改設定。"/>
    <s v="進行PLC PARAMETER進行重新設定。"/>
    <s v="初回"/>
    <n v="20"/>
    <n v="129"/>
    <m/>
    <s v="情報"/>
    <s v="情報"/>
    <s v="要"/>
    <s v="情報"/>
    <s v="情報"/>
    <s v="情報"/>
    <s v="-"/>
    <s v="情報聯絡_x000a_設備改造工事後,需確認 PLC SOFT設定是否正確"/>
    <s v="-"/>
    <s v="-"/>
    <s v="完了"/>
    <s v="-"/>
    <s v="-"/>
    <s v="-"/>
    <s v="-"/>
    <s v="CLOSE"/>
    <s v="CLOSE"/>
    <n v="1"/>
    <m/>
  </r>
  <r>
    <n v="1547"/>
    <d v="2017-04-27T00:00:00"/>
    <x v="4"/>
    <x v="16"/>
    <s v="廖文仁"/>
    <s v="機械系"/>
    <s v="H/O"/>
    <x v="1"/>
    <s v="20170410XF　2BR　BRHO下げ部シリンダーホース破れ.xlsx"/>
    <m/>
    <s v="現場人員進行BR H/O操作時，發現有漏氣的異音，依賴整備進行點檢確認。"/>
    <s v="點檢後確認為BR BRHO下げ氣壓缸HOSE破損，推測HOSE劣化影響 出現裂縫破裂而影響漏氣。"/>
    <s v="実施HOSE更換與摩耗対策(設置螺旋管束帶) "/>
    <s v="初回"/>
    <n v="0"/>
    <n v="0"/>
    <m/>
    <s v="要"/>
    <s v="要"/>
    <s v="要"/>
    <s v="要"/>
    <s v="要"/>
    <s v="情報"/>
    <s v="-"/>
    <s v="1.進行HOSE點檢確認有無磨損。_x000a_2.確認HOSE有無設置防磨損螺旋管，若無需增設。"/>
    <s v="完了"/>
    <s v="完了"/>
    <s v="完了"/>
    <s v="完了"/>
    <s v="完了"/>
    <s v="-"/>
    <s v="-"/>
    <s v="CLOSE"/>
    <s v="CLOSE"/>
    <n v="1"/>
    <m/>
  </r>
  <r>
    <n v="1548"/>
    <d v="2017-04-27T00:00:00"/>
    <x v="0"/>
    <x v="3"/>
    <s v="廖文仁"/>
    <s v="機械系"/>
    <s v="H/O"/>
    <x v="0"/>
    <s v="20170407CF　本線HO開閉動作異常.xlsx"/>
    <m/>
    <s v="現場人員於本線H/O進行開關使用時發現電磁閥無法作動導致H/O無法正常關閉。_x000a_依賴設技點檢確認電磁法作動異常遂進行電磁閥(整備品)交換，15:00H/O無法關閉異常再發，設計確認後進行電磁閥(新品)交換後異常排除。"/>
    <s v="1.液壓相關部件：工作油和電磁閥，過濾器等，而不2013.9〜交換結果（3使用5年。）_x000a_2.油進行分析定期進行（每季度），最多十二分之二千零一十六分析的結果是謹慎已成為在2017/03分析結果的主要交流。_x000a_四月建廠至今，過濾器※液壓油，它是交換來實現的計劃，以電磁閥。_x000a_3.4/7異常電磁閥用的產生和分解的過濾器，通過與內部生鏽結果代替，異物被證實對閥的操作的影響。"/>
    <s v="4/7 電磁閥，速度控制器，開關閥和2F閥入口過濾器更換。_x000a_4/14 液壓泵的液壓油（超級水電32 X）交換。吸油過濾器，行過濾器，靜電醬油機濾更換。電磁閥，速度控制器，開關閥，先導式止回閥，Flocon交換"/>
    <s v="再発"/>
    <n v="55"/>
    <n v="1538"/>
    <m/>
    <s v="要"/>
    <s v="要"/>
    <s v="要"/>
    <s v="要"/>
    <s v="要"/>
    <s v="情報"/>
    <s v="-"/>
    <s v="1.繼續實施每季油品分析，如果它超出管制標準值時，需進行液壓油的交換。 ※過濾器及電磁閥也一併更換。_x000a_2.油分析結果即使在管制標準值內，也要每兩年一次更換液壓油。※過濾器及電磁閥也一併更換。"/>
    <s v="完了"/>
    <s v="完了"/>
    <s v="完了"/>
    <s v="完了"/>
    <s v="完了"/>
    <s v="-"/>
    <s v="-"/>
    <s v="CLOSE"/>
    <s v="CLOSE"/>
    <n v="1"/>
    <m/>
  </r>
  <r>
    <n v="1549"/>
    <d v="2017-05-02T00:00:00"/>
    <x v="0"/>
    <x v="3"/>
    <s v="廖文仁"/>
    <s v="機械系"/>
    <s v="採板設備"/>
    <x v="0"/>
    <s v="20170321CF　2BR 3P採板ROBOT T軸異常(中).xlsx"/>
    <m/>
    <s v="3/21_x000a_04:25  2BR 3P採板R/B異常発生(T/P異常履歴：M2144採板R/B ALARM)。異常Resetし復旧。_x000a_07:02 異常再発、4回発生(04:25、07:02、07:18、08:30)。事務所及び整備へ連絡し3P不採板とした。_x000a_11:00 由設備技術確認為T軸外力衝突檢出值大於設定值100(檢出值101)，推測為減速機異常，於是外力衝突檢出值先放寬到300隔日進行部品交換。"/>
    <s v="2016/9的檢查報告:“在T軸的間隙有較高鐵粉濃度0.16％”_x000a_（超過製造商推薦的交換濃度0.1％，但每個軸轉矩波形正常）_x000a_註:2017年3月22日換下的減速機的鐵粉濃度為0.34％;判斷為_x000a_T軸減速機內部的磨損造成電流的異常。"/>
    <s v="3/21進行臨時對應，將T軸衝突碰撞檢測LEVEL緩和設置為300。_x000a_（標準設定值為100,數值為101,將造成異常發生）_x000a_3/22製造商進行B / T軸減速齒輪（新）更換。"/>
    <s v="初回"/>
    <n v="45"/>
    <n v="468.5"/>
    <m/>
    <s v="-"/>
    <s v="要"/>
    <s v="要"/>
    <s v="要"/>
    <s v="要"/>
    <s v="要"/>
    <s v="-"/>
    <s v="①ADT鐵粉濃度的管理標準如下：_x000a_    1-1  0.05％〜0.09％→預備品準備。_x000a_    1-2  0.05％以上→業者(MAKER)進行定期測量(1回/2個月)。_x000a_    1-3  0.1%以上→建議更換減速機。_x000a_    1-4  0.2％以上→立即聯絡更換。_x000a_②確認各軸的扭力(矩)年度趨勢(TREND)，以確定是否正常。_x000a_③關於減速機的異常，有可能性是由馬達造成，故需依賴製造商每年進行剎車裝置的診斷。"/>
    <s v="-"/>
    <s v="完了"/>
    <s v="完了"/>
    <s v="完了"/>
    <s v="完了"/>
    <s v="完了"/>
    <s v="-"/>
    <s v="CLOSE"/>
    <s v="CLOSE"/>
    <n v="1"/>
    <m/>
  </r>
  <r>
    <n v="1550"/>
    <d v="2017-05-03T00:00:00"/>
    <x v="0"/>
    <x v="4"/>
    <s v="廖文仁"/>
    <s v="檢查系"/>
    <s v="TOM3"/>
    <x v="0"/>
    <s v="20170427EF　TOM3_画処100分之1Pulse異常報告.xlsx"/>
    <m/>
    <s v="EF3自冷修立上後，TOM側不定時偶爾會發生畫處PC 1/100 inch pulse 異常，現場ACE畫面會有整個NET的捨板，製造聯絡推進課及電氣G做了相關對應，目前還是偶爾會發生，特別是畫處PC#9發生的次數最多，現場還查不出原因。"/>
    <s v="‧目前尚未查出原因。"/>
    <s v="目前為止對策項目:_x000a_ 2016/12/15 1. 畫處PC#9 C、D HDD交換，2. HOST SNP無效化、ARP Static設定。_x000a_ 2016/12/24 3. IMG PC 09 &lt;-&gt; 24 交換。4. HUB Port 變更。_x000a_ 2017/02/02 5. 6CH BOX 予備品交換。_x000a_ 2017/03/29 6. Level Converter 予備品交換。7. 電氣さん依賴して波形記錄。_x000a_ 2017/04/05 8. 電氣さん MCCTR Pulse交換。 _x000a_ 2017/04/17 9. 1/100 inch pulse HUB2 予備品更換。"/>
    <s v="初回"/>
    <n v="18"/>
    <n v="384"/>
    <m/>
    <s v="情報"/>
    <s v="情報"/>
    <s v="情報"/>
    <s v="情報"/>
    <s v="情報"/>
    <s v="情報"/>
    <s v="-"/>
    <s v="情報聯絡"/>
    <s v="-"/>
    <s v="-"/>
    <s v="-"/>
    <s v="-"/>
    <s v="-"/>
    <s v="-"/>
    <s v="-"/>
    <s v="CLOSE"/>
    <s v="CLOSE"/>
    <e v="#DIV/0!"/>
    <m/>
  </r>
  <r>
    <n v="1551"/>
    <d v="2017-04-10T00:00:00"/>
    <x v="0"/>
    <x v="5"/>
    <s v="董明成"/>
    <s v="機械系"/>
    <s v="位置決め"/>
    <x v="0"/>
    <s v="20170410OFF5　Y左側位置決め磨耗による移載ベルト干渉異常報告.xlsx"/>
    <m/>
    <s v="18:40 OFF#5位置決發出Y-L側SERVO異常的警報，現場股長確認Y-L側位置決回到待機位置時，勾到下方的移載皮帶。_x000a_19:00 整備和機械到達現場，判斷是位置決螺桿座磨損所造成的異常。_x000a_19:30 拆除Y-L側2個位置決螺桿座和2支六角支撐桿，確認有磨損和鐵粉。_x000a_21:00 將#1#2的位置決螺桿座、移載皮帶更換成新品，測定位置決和皮帶的間隙約3mm。_x000a_21:20 與機械討論後，為了確保間隙不會干涉到皮帶，所以在位置決下方加裝墊片增高5ｍｍ。_x000a_21:30 清掃設備，並確認生産寸法、品質沒有問題後就恢復生產。"/>
    <s v="1.由於沒有制定OFF#5位置決螺桿座的點檢機制，所以沒有注意到異常的發生。_x000a_因此，持續磨損下造成位置決干涉到皮帶形成過負荷的狀態。_x000a__x000a_*2010/08啟用至今約使用7年。"/>
    <s v="１．將位置決螺桿座點檢納入定修項目中，由設備和製造兩方進行確認。在定修確認表中留下記錄來進行管理。_x000a__x000a_＊橫展開至OFF#3、#4。"/>
    <s v="初回"/>
    <n v="170"/>
    <n v="789"/>
    <m/>
    <s v="情報"/>
    <s v="情報"/>
    <s v="情報"/>
    <s v="情報"/>
    <s v="情報"/>
    <s v="-"/>
    <s v="要"/>
    <s v="１．將位置決螺桿座點檢納入定修項目中，由設備和製造兩方進行確認。在定修確認表中留下記錄來進行管理。_x000a__x000a_＊橫展開至OFF#3、#4。"/>
    <s v="-"/>
    <s v="-"/>
    <s v="-"/>
    <s v="-"/>
    <s v="-"/>
    <s v="-"/>
    <s v="-"/>
    <s v="CLOSE"/>
    <s v="CLOSE"/>
    <n v="0"/>
    <m/>
  </r>
  <r>
    <n v="1552"/>
    <d v="2017-06-12T00:00:00"/>
    <x v="3"/>
    <x v="12"/>
    <s v="董明成"/>
    <s v="機械系"/>
    <s v="投入ラクラクハンド"/>
    <x v="1"/>
    <s v="20170612WIT　投入らくらくハンドLMレールボルト破損（脱落）異常.xlsx"/>
    <m/>
    <s v=".G8.5流動中，LM Guide軌道 (把樂樂手的垂直手臂和輔助走行的平台組合在一起) 的固定螺栓有10顆斷了8顆，導致樂樂手和輔助走_x000a_行的平台呈現分離狀態而後停止。因為沒有玻璃投入，使產線停止。_x000a__x000a_.樂樂手因Blancer (配重) 機能保持在上昇状態。走行輔助側的LM Guide軌道是用2根螺栓維持住的状態（培林的部分有固定螺栓）"/>
    <s v="WIT1的走行操作機能的樂樂手仕様為15.0秒、因應TACK UP 為了將時間縮減到 12.9秒、改成不操作走行輔助的操作按鈕、以手動走行的方式在未減速的狀況下重覆撞擊C/V側的底板Stopper斷定為金属疲労導致螺栓斷裂"/>
    <s v="現状無法変更TACK UP的投入設定TACT、會実施定期螺栓鎖緊確認並更換螺栓。"/>
    <s v="初回"/>
    <n v="240"/>
    <n v="0"/>
    <n v="6251"/>
    <s v="-"/>
    <s v="-"/>
    <s v="-"/>
    <s v="-"/>
    <s v="-"/>
    <s v="情報"/>
    <s v="-"/>
    <s v="情報聯絡_x000a_TACT UP時需進行設備負荷的風險評估"/>
    <s v="-"/>
    <s v="-"/>
    <s v="-"/>
    <s v="-"/>
    <s v="-"/>
    <s v="-"/>
    <s v="-"/>
    <s v="CLOSE"/>
    <s v="CLOSE"/>
    <e v="#DIV/0!"/>
    <m/>
  </r>
  <r>
    <n v="1553"/>
    <d v="2017-07-18T00:00:00"/>
    <x v="1"/>
    <x v="8"/>
    <s v="董明成"/>
    <s v="機械系"/>
    <s v="P詰め機"/>
    <x v="1"/>
    <s v="20170718HF　1BrP詰機動作異常.xlsx"/>
    <m/>
    <s v="1BrP詰機動作異常"/>
    <s v="推測是　P詰機傾斜後 起立 的低速(減速)　太快， 結果跑過頭導致傾転Limit Sensor ON。_x000a__x000a_因為是突然発生的、所以也有可能是受到季節的気温変化影響到作動油的粘度產生変化。_x000a_"/>
    <s v="●P詰機起立機油圧低速変更　45%　→　42%　使用中（暫觀）_x000a_ _x000a_●検討是否於P詰機異常停止時追加警報（含音声警報）"/>
    <s v="初回"/>
    <m/>
    <n v="850"/>
    <m/>
    <s v="情報"/>
    <s v="情報"/>
    <s v="情報"/>
    <s v="-"/>
    <s v="-"/>
    <s v="-"/>
    <s v="-"/>
    <s v="情報聯絡_x000a_"/>
    <s v="-"/>
    <s v="-"/>
    <s v="-"/>
    <s v="-"/>
    <s v="-"/>
    <s v="-"/>
    <s v="-"/>
    <s v="CLOSE"/>
    <s v="CLOSE"/>
    <e v="#DIV/0!"/>
    <m/>
  </r>
  <r>
    <n v="1554"/>
    <d v="2017-07-22T00:00:00"/>
    <x v="1"/>
    <x v="8"/>
    <s v="董明成"/>
    <s v="機械系"/>
    <s v="洗浄機"/>
    <x v="1"/>
    <s v="20170722HF　洗浄機塩酸Zone搬送DriveShaftCoupling締結Bolt腐食.xlsx"/>
    <m/>
    <s v="2Br洗浄機塩酸Zone搬送Drive Shaft Coupling 鎖固Bolt被鹽酸侵蝕"/>
    <s v="HCL Zone在設計上必須使用Zr材質的Bolt，但是該区間是使用一般(SS400)的Bolt來進行連接。 COUPLING Bolt的螺牙侵蝕・磨耗，影響COUPLING発生不平整，加上KEY有磨耗而無法駆動的狀況。_x000a_●確認過設備技術作業日誌裡面有無一般Bolt使用的資訊，但是查無履歴。_x000a_●這次ON-TAS的復旧工事的目的是為了進行設備復旧、所以實施的整備作業並不是針對全体的既設設備。_x000a_●塩酸投入前的点検項目裡面有Bolt増締、但是未納入確認材質的項目。_x000a__x000a_應該是在HF2 進行洗浄機解体時，換成了SS製的Bolt。_x000a_此為交接上的缺失、確認不足。 _x000a_"/>
    <s v=" 【設技】_x000a_●有変更点的工事(=需要申請工程変更的工事項目)、需於開始生産前召集相關人員，針對冷修工事中/熱上前的Check項目製作check紀錄表、待全部都check完成之後、才能開始生産。(参照&quot;熱上時CHECK項目&quot;Sheet) _x000a__x000a_●除了洗浄機之外、只要是第一次点検的部分、皆需由複數成員交換意見、決定点検項目、並製作可記載点検人員姓名的點檢紀錄表之後、開始著手進行点検。(為了將点検者的責任加以明確化，需填入姓名。) _x000a_"/>
    <s v="初回"/>
    <n v="206"/>
    <n v="384"/>
    <n v="6553"/>
    <s v="-"/>
    <s v="-"/>
    <s v="-"/>
    <s v="情報"/>
    <s v="情報"/>
    <s v="情報"/>
    <s v="-"/>
    <s v="1.情報聯絡_x000a_2.確認HCL區段使用的BOLT材質_x000a_   (需防酸材質)_x000a_"/>
    <s v="-"/>
    <s v="-"/>
    <s v="-"/>
    <s v="-"/>
    <s v="-"/>
    <s v="-"/>
    <s v="-"/>
    <s v="CLOSE"/>
    <s v="CLOSE"/>
    <e v="#DIV/0!"/>
    <m/>
  </r>
  <r>
    <n v="1555"/>
    <d v="2017-08-05T00:00:00"/>
    <x v="0"/>
    <x v="3"/>
    <s v="董明成"/>
    <s v="機械系"/>
    <s v="SMAP"/>
    <x v="0"/>
    <s v="20170805CF　本線L側SMAP Level低下異常.xls"/>
    <m/>
    <s v="本線L側SMAP Level低下異常"/>
    <s v="・本線L側 SMAP時規皮帶的橡膠劣化導致斷裂（Wire沒斷）,因此Pulley與時規皮帶無法咬合。_x000a_・整備的巡檢項目裡面沒有。加上又是屬於生產中很難點檢到的地方。 SMAP沒有包含在設技的點檢實施項目當中._x000a_    訂定1回/半年點檢一次的規則，並於7月工事日（7/25初次）進行點檢.當初是有發現龜裂不過判斷沒有緊急性（不會斷掉）,於是沒有進行更換。(設技判断)_x000a_     ※斷裂的是有龜裂處的另一邊、潤滑油附著在皮帶上導致橡膠部分劣化,（軟掉狀態）才會斷掉（設技）"/>
    <s v="・更換時規皮帶（新品）_x000a_・追加到整備的點檢項目_x000a_    1回/1日　異音、振動、粉的有無、高度異常、皮帶亀裂、劣化、鋼絲露出;1回/3ヵ月　工事日にてベルトの状態を点検_x000a_・6ヶ月一次由設技審視點檢方法_x000a_    將SMAP移動到最外側後，拆掉Cover及皮帶後進行點檢。_x000a_  ※若有發現底下狀況必須立即更換。_x000a_       １.若皮帶有龜裂、劣化。_x000a_        2.側面有露出鋼絲並沾附到潤滑油。_x000a_        _x000a__x000a__x000a__x000a__x000a__x000a_"/>
    <s v="初回"/>
    <n v="17"/>
    <n v="337"/>
    <n v="0"/>
    <s v="-"/>
    <s v="要"/>
    <s v="-"/>
    <s v="要"/>
    <s v="要"/>
    <s v="-"/>
    <s v="-"/>
    <s v="・進行點檢(若有發現底下情形立即更換)_x000a_    -皮帶龜裂、劣化時。_x000a_    -鋼絲外露潤滑油滲入時。_x000a_・6個月一次由設技點檢_x000a__x000a_"/>
    <s v="-"/>
    <s v="完了"/>
    <s v="-"/>
    <s v="完了"/>
    <s v="完了"/>
    <s v="-"/>
    <s v="-"/>
    <s v="CLOSE"/>
    <s v="CLOSE"/>
    <n v="1"/>
    <m/>
  </r>
  <r>
    <n v="1556"/>
    <d v="2017-08-08T00:00:00"/>
    <x v="0"/>
    <x v="3"/>
    <s v="董明成"/>
    <s v="機械系"/>
    <s v="SMAP"/>
    <x v="0"/>
    <s v="20170808CF　本線R側SMAP動作異常.xls"/>
    <m/>
    <s v="R側SMAP動作異常"/>
    <s v="・有可能是因為SMAP PulleyShaft駆動培霖位置偏移或者是Shaft的位置偏移導致位置決用的軸環跑到needlebearing內部去，長時間持續作動的關係軸環變形磨耗，造成抵抗與負荷。_x000a_・Cyl内部潤滑不足造成作動不良。※Cyl10年使用;※製造每個月並無進行一次的給油（Lubricator）。_x000a_・needle bearing的潤滑不足(採板時給油困難)。_x000a_・整備及設技的點檢項目當初裡面沒有"/>
    <s v="・調整Bearing掃除及Set位置後復歸_x000a_・每個月一回Cyl潤滑油注油（Lubricator使用）_x000a_・追加在整備的點檢項目裡(1回/1日　異音・振動・鉄粉の有無・高度)_x000a_・審視6個月一回的設技的點檢方法_x000a_(將SMAP移動到最外側後拆除Cover進行點檢。needle bearing的給油)_x000a_"/>
    <s v="初回"/>
    <n v="70"/>
    <n v="553"/>
    <n v="0"/>
    <s v="-"/>
    <s v="要"/>
    <s v="-"/>
    <s v="要"/>
    <s v="要"/>
    <s v="-"/>
    <s v="-"/>
    <s v="1.Pulley於下回工事日點檢及潤滑。_x000a_2.冷修時變更為直接連接到Cylinder的形式。_x000a_3.每6個月一回由設技點檢_x000a_"/>
    <s v="-"/>
    <s v="完了"/>
    <s v="-"/>
    <s v="完了"/>
    <s v="完了"/>
    <s v="-"/>
    <s v="-"/>
    <s v="CLOSE"/>
    <s v="CLOSE"/>
    <n v="1"/>
    <m/>
  </r>
  <r>
    <n v="1557"/>
    <d v="2017-09-04T00:00:00"/>
    <x v="0"/>
    <x v="7"/>
    <s v="董明成"/>
    <s v="機械系"/>
    <s v="C/V"/>
    <x v="0"/>
    <s v="20170904KF　1BR引込みCV3原点用近接センサーチャタリングによるCV停止.xlsx"/>
    <m/>
    <s v="1Br引込みCV#3原点用近接センサーチャタリングによるCV停止"/>
    <s v="1.引込みCV#3 初起動時原點SENSOR　チャタリング 造成CV異常運轉停止。_x000a_※引入CV#3 PAD在下降狀態啟動時， 原點的接近SENSOR有發生觸點震動(チャタリング)的話， CV就會停止的一個程式。"/>
    <s v="1.SENSOR感應CHAIN鏈節間構造(圖二)可能是引起チャタリング,SOFT修正條件: C/V#3啟動後至PAD下降後期間為自保持ON 。_x000a_    (電氣G soft修正導入，1BR 9/6 OK、2BR 9/7OK)_x000a_2.次回工事日引入CV3 SENSOR及原點感應片CHAIN節間的間隙點檢。因以前從沒有發生這樣的異常，異常的原因要確認。"/>
    <s v="初回"/>
    <n v="60"/>
    <n v="230"/>
    <n v="0"/>
    <s v="要"/>
    <s v="要"/>
    <s v="要"/>
    <s v="要"/>
    <s v="要"/>
    <s v="-"/>
    <s v="-"/>
    <s v="1.Soft内容確認。_x000a_2.自保持迴路対策Soft導入。"/>
    <s v="完了"/>
    <s v="完了"/>
    <s v="完了"/>
    <s v="完了"/>
    <s v="完了"/>
    <s v="-"/>
    <s v="-"/>
    <s v="CLOSE"/>
    <s v="CLOSE"/>
    <n v="1"/>
    <m/>
  </r>
  <r>
    <n v="1558"/>
    <d v="2017-07-13T00:00:00"/>
    <x v="0"/>
    <x v="6"/>
    <s v="董明成_x000a_(陳勝立)"/>
    <s v="機械系"/>
    <s v="PG"/>
    <x v="2"/>
    <s v="20170713YF　MCPG＃1使用時横寸不良Rev1.xlsx"/>
    <m/>
    <s v="YF窯MCPG#1使用時横寸不良"/>
    <s v="・MCPG Housing内之軸承回轉不良_x000a_（2004年YF1立上起使用至今、無更換履歴)_x000a_※以ZZ Seal type的壽命計算而言，預期使用14年也不會有問題。"/>
    <s v="○回轉不良對策_x000a_・實施軸承更換。_x000a_※YF窯是以Housing内不進行給脂的前提下、變更為雙面ZZ Seal type。_x000a__x000a_○早期異常發見對策_x000a_・每天進行日寸法參差6σ確認、≧1.5mm的話、調查原因。參差値於與設技一同開擔當者會議時共有。"/>
    <s v="初回"/>
    <n v="0"/>
    <n v="129"/>
    <n v="0"/>
    <s v="要"/>
    <s v="要"/>
    <s v="要"/>
    <s v="要"/>
    <s v="要"/>
    <s v="-"/>
    <s v="-"/>
    <s v=".確認MCPG Bearing TYPE及給油頻度_x000a_.確認寸法變異狀況_x000a__x000a_註: TPM5方針決定(2017/11/8議事錄)_x000a_「一般由各據點自行判斷，、建議是做交換。_x000a_交換的時候，變更為ZZ兩面密封的TYPE（ENG確認完）」_x000a_==&gt;_x000a_1.請於擔當者會議與設技相談交換事宜(先單邊更換為ZZ TYPE)_x000a_2.ZZ TYPE交換後,不須給油,給油孔需蓋上並標籤標示"/>
    <s v="完了"/>
    <s v="完了"/>
    <s v="完了"/>
    <s v="完了"/>
    <s v="完了"/>
    <s v="-"/>
    <s v="-"/>
    <s v="CLOSE"/>
    <s v="CLOSE"/>
    <n v="1"/>
    <m/>
  </r>
  <r>
    <n v="1559"/>
    <d v="2017-09-05T00:00:00"/>
    <x v="0"/>
    <x v="6"/>
    <s v="Y許仕明_x000a_C吳學典_x000a_E王文佑_x000a_J朱峰謀_x000a_K張崇慶"/>
    <s v="電氣系"/>
    <s v="C/V"/>
    <x v="2"/>
    <s v="20170905YF　2BR引込異常(TRACKING異常).xlsx"/>
    <m/>
    <s v="2Br引入異常"/>
    <s v="・Tracking Data通過後因為現物到著了，但是Data沒有跟上。_x000a_"/>
    <s v="○Tracking Data沒有跟上。_x000a_・本線横折後的Tracking生成延遲了15inch分。_x000a_○Tracking Data的現物偏移的早期發現。_x000a_・下記3場所Tracking Data監視，Data和現物的差異比設定值大的時候發出警報的迴路追加。_x000a_監視點：本線Hopper前/1Br引入/2Br引入"/>
    <s v="初回"/>
    <n v="0"/>
    <n v="87.35"/>
    <n v="0"/>
    <s v="要"/>
    <s v="要"/>
    <s v="要"/>
    <s v="要"/>
    <s v="要"/>
    <s v="-"/>
    <s v="-"/>
    <s v="Tracking監視點、警報機能追加(YF 對策展開)_x000a__x000a_■監視點追加位置:_x000a_･本線增速部橫寸Sensor_x000a_･本線Hopper前Sensor_x000a_･1Br引入開始Sensor_x000a_･2Br引入開始Sensor_x000a_･1Br引入結束Sensor (YF構造不同, 對策不用)_x000a_･2Br引入結束Sensor (YF構造不同, 對策不用)"/>
    <s v="完了"/>
    <s v="完了"/>
    <s v="完了"/>
    <s v="完了"/>
    <s v="完了"/>
    <s v="-"/>
    <s v="-"/>
    <s v="CLOSE"/>
    <s v="CLOSE"/>
    <n v="1"/>
    <m/>
  </r>
  <r>
    <n v="1560"/>
    <d v="2017-09-28T00:00:00"/>
    <x v="5"/>
    <x v="17"/>
    <s v="董明成"/>
    <s v="機械系"/>
    <s v="紙巻機"/>
    <x v="1"/>
    <s v="20170928MF 1Br紙巻機Roll紙駆動Coupling部key脱落.xls"/>
    <m/>
    <s v="１Br紙巻機 下流Roll紙駆動Coupling部的Key脱落"/>
    <s v="・也許是固定螺栓鎖固不足，受到振動影響而鬆脫。_x000a_　(不過動作中的振動微乎其微、一開始沒鎖緊的可能性較高）_x000a_・該螺栓未使用Loctite接著劑。_x000a_"/>
    <s v="・固定螺絲需使用強力的Loctite接著劑_x000a_・設置防止Key脫落的底板EndPlate"/>
    <s v="初回"/>
    <n v="0"/>
    <n v="0"/>
    <n v="0"/>
    <s v="要"/>
    <s v="要"/>
    <s v="要"/>
    <s v="要"/>
    <s v="要"/>
    <s v="-"/>
    <s v="-"/>
    <s v="實施固定BOLT鬆脫與否點檢"/>
    <s v="完了"/>
    <s v="完了"/>
    <s v="完了"/>
    <s v="完了"/>
    <s v="完了"/>
    <s v="-"/>
    <s v="-"/>
    <s v="CLOSE"/>
    <s v="CLOSE"/>
    <n v="1"/>
    <m/>
  </r>
  <r>
    <n v="1561"/>
    <d v="2017-10-26T00:00:00"/>
    <x v="4"/>
    <x v="16"/>
    <s v="董明成"/>
    <s v="機械系"/>
    <s v="横切機"/>
    <x v="1"/>
    <s v="20171023XF　本線CV撓み防止用受けコロ破損.xls"/>
    <m/>
    <s v="本線横切機下方 的C/V支撐架台(防止下垂)滾輪 有破損"/>
    <s v="・被覆的Urethane橡膠劣化（水解）、並發生剝落、旋轉不良。_x000a_※培林的部分沒有問題。_x000a_※C/V下方設有加濕器。"/>
    <s v="・檢討被覆橡膠的材質變更。　Urethane⇒Viton_x000a_※10/23 已針對其餘正在使用的承接架台滾輪進行點檢, 確認過沒有問題"/>
    <s v="初回"/>
    <n v="0"/>
    <n v="0"/>
    <n v="0"/>
    <s v="情報"/>
    <s v="情報"/>
    <s v="情報"/>
    <s v="情報"/>
    <s v="情報"/>
    <s v="情報"/>
    <s v="-"/>
    <s v="情報聯絡"/>
    <s v="-"/>
    <s v="-"/>
    <s v="-"/>
    <s v="-"/>
    <s v="-"/>
    <s v="-"/>
    <s v="-"/>
    <s v="CLOSE"/>
    <s v="CLOSE"/>
    <e v="#DIV/0!"/>
    <m/>
  </r>
  <r>
    <n v="1562"/>
    <d v="2017-11-15T00:00:00"/>
    <x v="0"/>
    <x v="3"/>
    <s v="董明成"/>
    <s v="機械系"/>
    <s v="C/V"/>
    <x v="0"/>
    <s v="20171109CF　本線FT CV R側2-2 PAD CHAIN異常報告書 (最終).xlsx"/>
    <m/>
    <s v="本線FT C/V L側 2－2 PAD Chain異常"/>
    <s v="①基座固定螺絲太長的關係，跟PAD間的縫隙就變小了(約1mm)。_x000a_    ※因為沒有更換履歷因此從建設時期就這樣了。_x000a_    ※因為是在基座的內側，位在很難看見的地方。_x000a_②sprocket因為芯偏掉的關係所以固定基座螺絲就去干涉到PAD。"/>
    <s v="①將基座固定螺絲由M8*25更換為M8*20_x000a_②從新再次實施sprocket對芯，並設置固定環以防止偏芯。"/>
    <s v="初回"/>
    <n v="25"/>
    <n v="647.20000000000005"/>
    <n v="0"/>
    <s v="要"/>
    <s v="要"/>
    <s v="要"/>
    <s v="要"/>
    <s v="要"/>
    <s v="-"/>
    <s v="-"/>
    <s v="1.工事日實施點檢確認"/>
    <s v="完了"/>
    <s v="完了"/>
    <s v="完了"/>
    <s v="完了"/>
    <s v="完了"/>
    <s v="-"/>
    <s v="-"/>
    <s v="CLOSE"/>
    <s v="CLOSE"/>
    <n v="1"/>
    <m/>
  </r>
  <r>
    <n v="1563"/>
    <d v="2017-12-11T00:00:00"/>
    <x v="0"/>
    <x v="4"/>
    <s v="董明成_x000a_(陳勝立)"/>
    <s v="機械系"/>
    <s v="C/V"/>
    <x v="0"/>
    <s v="20171209EF　包裝RBT移載CV異常報告書.xlsx"/>
    <m/>
    <s v="1BR  HANDLING C/V-1導軌/鍊輪干涉異常"/>
    <s v="ROBOT  C/V鍊輪與導軌干涉造成馬達過負荷異常。_x000a_(干涉原因設備機械確認中)"/>
    <s v="①EF包裝12月份的定修預定為， 1BR12/26， 2BR12/18屆時會再請機械進行強化確認_x000a_②異常位置除了BR 安全 COVER外還有 RBT 的安全護欄，平時巡檢較不易，後續將進行COVER 透明化依賴提出。"/>
    <s v="初回"/>
    <n v="300"/>
    <n v="0"/>
    <n v="135.6"/>
    <s v="要"/>
    <s v="要"/>
    <s v="要"/>
    <s v="要"/>
    <s v="要"/>
    <s v="要"/>
    <s v="-"/>
    <s v="1.工事日或定修時進行導軌與鍊輪接觸與否確認"/>
    <s v="完了"/>
    <s v="完了"/>
    <s v="完了"/>
    <s v="完了"/>
    <s v="完了"/>
    <s v="完了"/>
    <s v="-"/>
    <s v="CLOSE"/>
    <s v="CLOSE"/>
    <n v="1"/>
    <m/>
  </r>
  <r>
    <n v="1564"/>
    <d v="2018-01-19T00:00:00"/>
    <x v="0"/>
    <x v="0"/>
    <s v="陳勝立"/>
    <s v="機械系"/>
    <s v="H/O"/>
    <x v="0"/>
    <s v="20180109JF　伸縮CV駆動しゃくりによるTrackingズレ警報.xlsx"/>
    <m/>
    <s v="伸縮CV傳動軸Tracking位移警報"/>
    <s v="①驅動鍊條使用期間約2.5年_x000a_②伸縮CV驅動鍊條張力調整後確認不足。_x000a__x000a_驅動鍊條張力調整後，張力可能不強，驅動鏈調整後的確認方法沒有規範。"/>
    <s v="JF①的暫定對策_x000a_・驅動鍊條的張力調整_x000a_・下次工事日驅動鍊條交換和驅動系的點檢、鍊條鬆弛情形確認。_x000a__x000a_①的恒久對策_x000a_　・更換為無給油鍊條和執行現狀的修繕計畫_x000a_　  過去因為要降低成本所以將DID-LX50密封鍊條變更為RS50鍊條。_x000a_　  針對需要給油的鏈條而言會有品質上的懸念，在無法給油的狀態下持續使用會造成RS鍊條的磨損而鬆弛。（磨損的鏈條也會有跑出鐵粉的狀況，所以想改成無給油類型）_x000a_"/>
    <s v="初回"/>
    <n v="16"/>
    <n v="0"/>
    <n v="514.79999999999995"/>
    <s v="要"/>
    <s v="要"/>
    <s v="要"/>
    <s v="要"/>
    <s v="要"/>
    <s v="-"/>
    <s v="-"/>
    <s v="■2018/01/24 對策方針說明要點摘錄如下:_x000a_1.伸縮CV的驅動鍊條變更為無給油型式。_x000a_　從Tsubaki的rs50變更成RS50-LMD-1（無給油鍊條）_x000a_　※joint　clip的裝設容易，也好維修。_x000a_2.更換後請實施運轉並確認鍊條張力調整。_x000a_3.更換後一個月再確認一次鍊條張力是否有鬆弛。_x000a__x000a_※本次對策內容與原先Cost Down有點背道而馳，但因為有關於生產品質，所以不得不提出變更。_x000a__x000a_※關於鍊條掛鍊的方法打算改成跟XF一樣，目前依賴設技‧機械調查中，有進一步消息會再通知。"/>
    <s v="完了"/>
    <s v="完了"/>
    <s v="完了"/>
    <s v="完了"/>
    <s v="完了"/>
    <s v="-"/>
    <s v="-"/>
    <s v="CLOSE"/>
    <s v="CLOSE"/>
    <n v="1"/>
    <m/>
  </r>
  <r>
    <n v="1565"/>
    <d v="2018-01-16T00:00:00"/>
    <x v="5"/>
    <x v="17"/>
    <s v="陳勝立"/>
    <s v="機械系"/>
    <s v="H/O"/>
    <x v="1"/>
    <s v="20171231MF ＃1BR Gate CV Roll折損.xlsx"/>
    <m/>
    <s v="#1Br Gate C/V Roll折損"/>
    <s v="①推測鍊條的張力調整過度，造成Br. #35 ROLL COM CLUTH軸心斷裂。_x000a_②MF從生產立上後從未進行過點檢。_x000a_③保護蓋稼動中無法窺視狀況。"/>
    <s v="①鍊條點檢。(計畫排定)_x000a_②軸心顏色確認。_x000a_③護蓋可視化改造。"/>
    <s v="初回"/>
    <n v="9"/>
    <n v="295.036"/>
    <n v="0"/>
    <s v="情報"/>
    <s v="情報"/>
    <s v="情報"/>
    <s v="情報"/>
    <s v="情報"/>
    <s v="情報"/>
    <s v="-"/>
    <s v="■2018/01/24 對策方針說明要點摘錄如下:_x000a_1. 此異常ADT已對策完(護蓋可視化、點檢)。_x000a_2.針對先前對策R角、材質變更等實施內容，請再與設技‧機械確認是否有全面橫展開。_x000a__x000a_※本項對策先以情報共有方式展開。"/>
    <s v="-"/>
    <s v="-"/>
    <s v="-"/>
    <s v="-"/>
    <s v="-"/>
    <s v="-"/>
    <s v="-"/>
    <s v="CLOSE"/>
    <s v="CLOSE"/>
    <e v="#DIV/0!"/>
    <m/>
  </r>
  <r>
    <n v="1566"/>
    <d v="2018-01-23T00:00:00"/>
    <x v="1"/>
    <x v="12"/>
    <s v="陳勝立"/>
    <s v="機械系"/>
    <s v="洗浄機"/>
    <x v="1"/>
    <s v="20171110洗浄2Line反転ﾛﾎﾞｯﾄNo1真空ﾎﾟﾝﾌﾟ異常.xls"/>
    <m/>
    <s v="反轉Robot#1真空Pump異常"/>
    <s v="①異常時真空壓60Mpa，推測修理後的真空Pump短暫壓降造成。_x000a_②吸著異常也有可能，但工事日更換Pump後無再發，所以判斷非主因。"/>
    <s v="①真空Pump交換後，要實施一定期間的真空壓力點檢。_x000a_②GUT全線的真空Pump壓力點檢。_x000a_③異常內容針對三交代進行教育。"/>
    <s v="初回"/>
    <n v="50"/>
    <n v="610"/>
    <n v="0"/>
    <s v="-"/>
    <s v="-"/>
    <s v="-"/>
    <s v="-"/>
    <s v="-"/>
    <s v="-"/>
    <s v="-"/>
    <s v="本Case並不屬於横展開案件、_x000a_目前ADT每年有排定真空Pump点検更換的對應項目。_x000a__x000a_※真空Pump更換後請務必實施真空壓力點檢。"/>
    <s v="-"/>
    <s v="-"/>
    <s v="-"/>
    <s v="-"/>
    <s v="-"/>
    <s v="-"/>
    <s v="-"/>
    <s v="CLOSE"/>
    <s v="CLOSE"/>
    <e v="#DIV/0!"/>
    <m/>
  </r>
  <r>
    <n v="1567"/>
    <d v="2018-01-23T00:00:00"/>
    <x v="1"/>
    <x v="12"/>
    <s v="陳勝立"/>
    <s v="機械系"/>
    <s v="洗浄機"/>
    <x v="1"/>
    <s v="20171208洗浄3LinePLﾁｪﾝｼﾞｬｰNo1　PL衝突.xls"/>
    <m/>
    <s v="P/L C#1 P/L衝突"/>
    <s v="①作業者J/C前PL SIZE設定錯誤(G8.6)，且未確認及發現錯誤。_x000a_②PL Setting錯誤的時候，沒有相關Inter Lock機制。"/>
    <s v="①J/C前若PL TYPE不一致時，相關Inter Lock 防範機制追加。_x000a_②加強現場作業人員的教育。"/>
    <s v="初回"/>
    <n v="118"/>
    <n v="2628"/>
    <n v="0"/>
    <s v="情報"/>
    <s v="情報"/>
    <s v="情報"/>
    <s v="情報"/>
    <s v="情報"/>
    <s v="情報"/>
    <s v="-"/>
    <s v="非横展開項目。僅以「情報」方式共有。_x000a__x000a_當發生了PL Type不一致等警報、還請確認 PL是否已確實設定。"/>
    <s v="-"/>
    <s v="-"/>
    <s v="-"/>
    <s v="-"/>
    <s v="-"/>
    <s v="-"/>
    <s v="-"/>
    <s v="CLOSE"/>
    <s v="CLOSE"/>
    <e v="#DIV/0!"/>
    <m/>
  </r>
  <r>
    <n v="1568"/>
    <d v="2018-02-13T00:00:00"/>
    <x v="1"/>
    <x v="13"/>
    <s v="陳勝立"/>
    <s v="機械系"/>
    <s v="H/O"/>
    <x v="1"/>
    <s v="20180210IF　1Brホッパーゲート支点ロール折損.xlsx"/>
    <m/>
    <s v="1Br Hopper Gate 支點 Roller 損壞"/>
    <s v="因泡欠點增加Hopper開、閉動作增加 (通常130回/日→700回/日)_x000a_Hopper開閉傾轉軸和Gate單元做連結擺臂Key固定螺絲鬆脫往Gate的右側偏移。_x000a_推測驅動鏈輪的芯偏移，推測因此負荷全部跑到 Roller 的軸上。"/>
    <s v="①傾轉軸的擺臂側安裝鉗式止動器。_x000a_②定期點檢項目追加(1回/週)"/>
    <s v="初回"/>
    <n v="0"/>
    <n v="0"/>
    <n v="0"/>
    <s v="要"/>
    <s v="要"/>
    <s v="要"/>
    <s v="要"/>
    <s v="要"/>
    <s v="-"/>
    <s v="-"/>
    <s v="傾轉軸點檢，有位移的場所加裝鉗式止動器。"/>
    <s v="完了"/>
    <s v="完了"/>
    <s v="完了"/>
    <s v="完了"/>
    <s v="完了"/>
    <s v="-"/>
    <s v="-"/>
    <s v="CLOSE"/>
    <s v="CLOSE"/>
    <n v="1"/>
    <m/>
  </r>
  <r>
    <n v="1569"/>
    <d v="2018-02-05T00:00:00"/>
    <x v="1"/>
    <x v="12"/>
    <s v="陳勝立"/>
    <s v="機械系"/>
    <s v="洗浄機"/>
    <x v="1"/>
    <s v="20180124洗浄2Line反転機No.2吸着異常.xlsx"/>
    <m/>
    <s v="洗淨#2反轉機#2吸著異常"/>
    <s v="①真空切替 Sol'V/V (電磁閥) 卡異物造成動作不良。_x000a_②因部品交換花費了不少的時間。"/>
    <s v="①GUT全工程的Sol點檢及交換(超過10年以上優先實施)_x000a_②吸著異常對應手順書作成。"/>
    <s v="初回"/>
    <n v="240"/>
    <n v="0"/>
    <n v="3036"/>
    <s v="-"/>
    <s v="-"/>
    <s v="-"/>
    <s v="-"/>
    <s v="-"/>
    <s v="-"/>
    <s v="-"/>
    <s v="-"/>
    <s v="-"/>
    <s v="-"/>
    <s v="-"/>
    <s v="-"/>
    <s v="-"/>
    <s v="-"/>
    <s v="-"/>
    <s v="CLOSE"/>
    <s v="CLOSE"/>
    <e v="#DIV/0!"/>
    <m/>
  </r>
  <r>
    <n v="1570"/>
    <d v="2018-02-26T00:00:00"/>
    <x v="0"/>
    <x v="4"/>
    <s v="陳勝立"/>
    <s v="檢查系"/>
    <s v="TOM3"/>
    <x v="0"/>
    <s v="20180226EF　TOM3 6CHBOX異常によるPCフリーズ報告 .xlsx"/>
    <m/>
    <s v="EF TOM3 6CHBOX異常造成PC Freeze"/>
    <s v="6CH-BOX 的 Camera 電源輸出異常。"/>
    <s v="•更換6CH-BOX預備品。_x000a_•故障品委託電氣G送修。"/>
    <s v="初回"/>
    <n v="0"/>
    <n v="0"/>
    <n v="0"/>
    <s v="-"/>
    <s v="-"/>
    <s v="-"/>
    <s v="-"/>
    <s v="-"/>
    <s v="-"/>
    <s v="-"/>
    <s v="-"/>
    <s v="-"/>
    <s v="-"/>
    <s v="-"/>
    <s v="-"/>
    <s v="-"/>
    <s v="-"/>
    <s v="-"/>
    <s v="CLOSE"/>
    <s v="CLOSE"/>
    <e v="#DIV/0!"/>
    <m/>
  </r>
  <r>
    <n v="1571"/>
    <d v="2018-03-02T00:00:00"/>
    <x v="4"/>
    <x v="16"/>
    <s v="陳勝立"/>
    <s v="檢查系"/>
    <s v="TOM3"/>
    <x v="1"/>
    <s v="20180302TOM3拡散＃26カメラ異常.xlsx"/>
    <m/>
    <s v="TOM3　擴散#26 Camera異常"/>
    <s v="推測為 Camera 基板異常"/>
    <s v="•更換預備品。_x000a_•依頼廠商修理 Camera。"/>
    <s v="初回"/>
    <n v="0"/>
    <n v="0"/>
    <n v="0"/>
    <s v="-"/>
    <s v="-"/>
    <s v="-"/>
    <s v="-"/>
    <s v="-"/>
    <s v="-"/>
    <s v="-"/>
    <s v="-"/>
    <s v="-"/>
    <s v="-"/>
    <s v="-"/>
    <s v="-"/>
    <s v="-"/>
    <s v="-"/>
    <s v="-"/>
    <s v="CLOSE"/>
    <s v="CLOSE"/>
    <e v="#DIV/0!"/>
    <m/>
  </r>
  <r>
    <n v="1572"/>
    <d v="2018-02-28T00:00:00"/>
    <x v="1"/>
    <x v="12"/>
    <s v="陳勝立"/>
    <s v="機械系"/>
    <s v="洗浄機"/>
    <x v="1"/>
    <s v="20180220洗浄2Line反転機No.2吸着異常再発.xls"/>
    <m/>
    <s v="洗浄機#2 反転 Robot#2 吸着異常"/>
    <s v="※推測為一時性的吸着問題_x000a_1) 有可能是Sol' V/V的動作不良_x000a_2) 有可能是Cable内部的芯線損傷引起接触不良"/>
    <s v="1. 更換新品Type 真空 Sol' V/V -----3/10(六)為止_x000a_2. 実施Cable 点検及更換-----3/10(六)為止"/>
    <s v="再発"/>
    <n v="0"/>
    <n v="0"/>
    <n v="1089"/>
    <s v="-"/>
    <s v="-"/>
    <s v="-"/>
    <s v="-"/>
    <s v="-"/>
    <s v="-"/>
    <s v="-"/>
    <s v="-"/>
    <s v="-"/>
    <s v="-"/>
    <s v="-"/>
    <s v="-"/>
    <s v="-"/>
    <s v="-"/>
    <s v="-"/>
    <s v="CLOSE"/>
    <s v="CLOSE"/>
    <e v="#DIV/0!"/>
    <m/>
  </r>
  <r>
    <n v="1573"/>
    <d v="2018-04-15T00:00:00"/>
    <x v="1"/>
    <x v="12"/>
    <s v="陳勝立"/>
    <s v="電氣系"/>
    <s v="洗浄機"/>
    <x v="1"/>
    <s v="20180415洗浄機＃3 インバーター通信カード異常.xlsx"/>
    <m/>
    <s v="洗浄機#3 INV通訊卡異常"/>
    <s v="1) 連接在Inverter上的通訊卡在外観上 並無生鏽或腐蝕的狀況，推測可能是發生某種機能異常以致通訊異常。"/>
    <s v="1. 因外觀無腐蝕現象，難判斷，但已預先更換 CC-Link Card，待發生再作判斷。"/>
    <s v="再発"/>
    <n v="70"/>
    <n v="0"/>
    <n v="1547"/>
    <s v="情報"/>
    <s v="情報"/>
    <s v="情報"/>
    <s v="情報"/>
    <s v="情報"/>
    <s v="情報"/>
    <s v="-"/>
    <s v="關於AFK再發防止對策，若有鹽酸洗淨製程的產線可能會造成通訊卡腐蝕壯況，更換頻度設定在每1回/10年（通訊卡單價：１張約3萬日幣）。_x000a__x000a_除此之外，若有更換過CC-Link Card，_x000a_Barcode Reading PLC需進行Reset（若回路相同）"/>
    <s v="-"/>
    <s v="-"/>
    <s v="-"/>
    <s v="-"/>
    <s v="-"/>
    <s v="-"/>
    <s v="-"/>
    <s v="CLOSE"/>
    <s v="CLOSE"/>
    <e v="#DIV/0!"/>
    <m/>
  </r>
  <r>
    <n v="1574"/>
    <d v="2018-04-28T00:00:00"/>
    <x v="0"/>
    <x v="4"/>
    <s v="陳勝立"/>
    <s v="機械系"/>
    <s v="採板設備"/>
    <x v="2"/>
    <s v="20180428EF　1BR 6P採板RB T軸シャフト折損トラブル(再発).xls"/>
    <m/>
    <s v="4/28 採板6P吸著異常，採板RB迴旋發現會位移(T/P上表示原點)，現場切替成 G8 F3不採板，RE採板6P-&gt;7P變更。_x000a_09:30 當班設技進行點檢跟3/21以來的現象相同，推斷是T軸的驅動Shaft磨損。 （由於當日業者無法對應，隔日才到廠處理）。_x000a_4/29設技和業者進行內部分解點檢的結果，確定是T軸的驅動Shaft損壞。 （由於無備品，6P繼續不使用）"/>
    <s v="4/29 業者調查中"/>
    <s v="暫定對策：因無預備品，利用CF R/B BT軸Unit轉用預定（5/14 取得CF部品， 5/16 EF工事交換預定）_x000a_※前回異常發生後Unit預備品發注完畢（交期3個月）_x000a_恆久對策：待業者提出⇒業者盡快回覆調查請求中"/>
    <m/>
    <n v="0"/>
    <n v="112.98"/>
    <n v="0"/>
    <s v="情報"/>
    <s v="情報"/>
    <s v="情報"/>
    <s v="情報"/>
    <s v="情報"/>
    <s v="-"/>
    <s v="-"/>
    <s v="-"/>
    <s v="-"/>
    <s v="-"/>
    <s v="-"/>
    <s v="-"/>
    <s v="-"/>
    <s v="-"/>
    <s v="-"/>
    <s v="CLOSE"/>
    <s v="CLOSE"/>
    <e v="#DIV/0!"/>
    <m/>
  </r>
  <r>
    <n v="1575"/>
    <d v="2018-05-02T00:00:00"/>
    <x v="1"/>
    <x v="8"/>
    <s v="陳勝立"/>
    <s v="機械系"/>
    <s v="採板設備"/>
    <x v="1"/>
    <s v="20180502HF　循環№3真空Pump_StopTrouble.xls"/>
    <m/>
    <s v="12:04　循環＃３真空Pump過負荷Alarm發生，1Br/2Br BDS停止。_x000a_12:05　3交代作業者至循環真空Pump室循環真空Pump＃３→＃2切替，＃３真空Pump過負荷Alarm 無法Reset，無法切替運轉狀態。_x000a_12:13　呼出設技，＃３Pump實施過負荷Reset。_x000a_12:14　#2真空Pump運轉，1BR　G7.5採板開始_x000a_12:15　2BR 移載BDS(Transfer) Alarm 從操作盤 Reset 正常稼動。_x000a_12:16　1BR→2BR 切替正常採板。_x000a_※HF 1Br（移載）/2Br（採板）真空Pump兼用仕様（共計3台）"/>
    <s v="長期使用Carbon磨損發生過負荷Alarm_x000a_過負荷Alarm的重置方法現場製造人員不知道，切替需要時間。_x000a_※HF2冷修時以後Carbon沒有交換。（2013年8月或9月⇒約5年前）_x000a_※週1回點檢真空壓力/電流値有無異常狀態。。"/>
    <s v="1).Alarm Reset方法教育_x000a_2).Pump運轉方式變更_x000a_　　(3台每個月切替稼動→１台為主，其餘2台預備)_x000a_3).Pump Carbon定期３年進行更換。_x000a_　（業者建議交換時間5000h　大概208日程度）_x000a_　　※他據點交換實績想決定壽命。真空Pump運轉稼動時間可視化檢討中"/>
    <m/>
    <n v="10"/>
    <n v="280.39999999999998"/>
    <n v="0"/>
    <s v="情報"/>
    <s v="情報"/>
    <s v="情報"/>
    <s v="情報"/>
    <s v="情報"/>
    <s v="-"/>
    <s v="-"/>
    <s v="-"/>
    <s v="-"/>
    <s v="-"/>
    <s v="-"/>
    <s v="-"/>
    <s v="-"/>
    <s v="-"/>
    <s v="-"/>
    <s v="CLOSE"/>
    <s v="CLOSE"/>
    <e v="#DIV/0!"/>
    <m/>
  </r>
  <r>
    <n v="1576"/>
    <d v="2018-05-05T00:00:00"/>
    <x v="1"/>
    <x v="8"/>
    <s v="陳勝立"/>
    <s v="機械系"/>
    <s v="採板設備"/>
    <x v="1"/>
    <s v="20180505HF　2BR 5Pos_Robot_Stop_Trouble.xls"/>
    <m/>
    <s v="5/5　21:35　5P  Robot 吸著旋回途中停止_x000a_　　無法採板狀態(Robot異常Alarm發生)_x000a_　　確認異常有Servo電源OFF Alarm ，_x000a_　　Robot手動動作也無法動作，呼出設技。_x000a_　　設技用側掛方式進行Robot原點復歸，正常稼働。_x000a_5/6　19:20　同様異常發生。_x000a_5/7~5/8　　　計7回有同様異常_x000a_5/8　11:35　5POS Robot Encoder Cable交換後、_x000a_　　沒再發，正常稼動。_x000a_　　(S,L,U,R,B,T Robot Cable 1Set交換)"/>
    <s v="S軸稼働BOX内收藏Cable Veyor Cable作動防止Separator Encoder　Cable 沒有適切的排列整齊，動作時 Encoder Cable 跟著移動，推斷Separator 和 Encoder Cable 摩擦造成損傷。_x000a_※損傷品約使用8年"/>
    <s v=" -.通常因無法點檢部分，異常發生時交換。_x000a_ - Cable 排列對策檢討中，冷修時全POS的 Cable 狀態點檢。_x000a_※Cable 點檢、交換作業約需4小時。_x000a_※Cable = S,L,U,R,B,T Robot Cable 1Set價格=約90萬(日圓)"/>
    <m/>
    <n v="11"/>
    <n v="317"/>
    <n v="0"/>
    <s v="情報"/>
    <s v="情報"/>
    <s v="情報"/>
    <s v="情報"/>
    <s v="情報"/>
    <s v="-"/>
    <s v="-"/>
    <s v="-"/>
    <s v="-"/>
    <s v="-"/>
    <s v="-"/>
    <s v="-"/>
    <s v="-"/>
    <s v="-"/>
    <s v="-"/>
    <s v="CLOSE"/>
    <s v="CLOSE"/>
    <e v="#DIV/0!"/>
    <m/>
  </r>
  <r>
    <n v="1577"/>
    <d v="2018-05-12T00:00:00"/>
    <x v="5"/>
    <x v="17"/>
    <s v="陳勝立"/>
    <s v="系統系"/>
    <s v="ACE"/>
    <x v="1"/>
    <s v="20180512MF　HMI誤操作によるG8.5切出不可発生トラブル.xlsx"/>
    <m/>
    <s v="18/5/12  21:45#1Br G8.5生産中突然G8.5無法切出發生捨板（事前沒有特別的操作）、三交代 MC Reset等實施也沒有改善。_x000a_18/5/12  22:10 早班製造、設備技術呼出先用電話溝通，推測原因_x000a_在車中指示不要做切出再開_x000a_18/5/12  23:00早班，抵達公司，開始調查，邀請ATSC社System擔當協力，遠端ATSC社開始調查。_x000a_18/5/12  23:50調查繼續，從ATSC擔當聯絡、有看到目前為止沒遇到過的Error，派遣員 HMI POC設定再度確認，生産中沒設定 CPU Mode，而是設定LOCAL Mode的事確認了。變更為 CPU Mode後，切出再開。_x000a_18/5/12  00:01C/V 上碎玻璃掃除，生産再開。_x000a_18/5/14 ATSC 異常當時的HMI操作履歷調查結果，異常發生12秒前，知道有人從精查室HMI-08 POC 畫面開啟的事，得知這時的HMI設定就從CPU切替成LOCAL。_x000a_異常發生時現場作業作業者全員有聽到，該當時間在精查室開啟POC畫面的人沒有出來，從證據考察原因認為是人為的誤操作。_x000a_此外，派遣員（AGC/ADT）以外該按鈕從CPU切替成LOCAL時會發生什麼現象，在ADCH社員中沒人知道。"/>
    <s v="推測是HMI POC畫面操作Misss(異常時組員二度確認，異常時間HMI操作的人沒有出來，但因沒確實的證據，從間接證據判斷原因是HMI的人為誤操作)。"/>
    <s v="①針對HMI操作做再教育_x000a_②對生産影響大的操作出來的機能（例：距離定數畫面、J/C、POC）做HMI限制，限定可操作的人員。_x000a_③②以外的人，Sample切出以外HMI使用的案例無，僅Sample切出的操作機能在HMI做準備，這個使用（該當HMI是Sample切出以外，僅能閱覽機能）_x000a_④現狀的HMI CPU→LOCAL的切替是滑鼠點1下就可以變更，可能會造成誤操作，從HMI畫面改造成Mode切替→適用變成2個動作_x000a_・關於他據點也依賴確認含HOT側的HMI設定_x000a_・還有，關於上記④是各據點聽到，因尼崎・高砂以外必須先回覆，同時進行改造對應（6/E為止實施預定）_x000a_＊尼崎・高砂冷修時對應"/>
    <m/>
    <n v="136"/>
    <n v="3803"/>
    <n v="0"/>
    <s v="要"/>
    <s v="要"/>
    <s v="要"/>
    <s v="要"/>
    <s v="要"/>
    <s v="-"/>
    <s v="-"/>
    <s v="現狀的HMI CPU→LOCAL的切替是滑鼠點1下就可以變更，_x000a_從HMI畫面改造成Mode切替→適用變成2個動作。"/>
    <s v="完了"/>
    <s v="完了"/>
    <s v="完了"/>
    <s v="完了"/>
    <s v="完了"/>
    <s v="-"/>
    <s v="-"/>
    <s v="CLOSE"/>
    <s v="CLOSE"/>
    <n v="1"/>
    <m/>
  </r>
  <r>
    <n v="1578"/>
    <d v="2018-05-23T00:00:00"/>
    <x v="1"/>
    <x v="13"/>
    <s v="-"/>
    <s v="電氣系"/>
    <s v="切折機"/>
    <x v="1"/>
    <s v="20180523IF　本線縦切機 No1 Linear Servo Motor Amp 焼損.xls"/>
    <m/>
    <s v="15:00　因 G8.7 Test 採板 實施 HMI 縱切機 No1 J/C，縱切機異常發生警報，不能J/C。_x000a_15:30　再度，實施Cutter重新配置，同樣不能J/C。_x000a_16:00　縱切機操作盤實施原點覆歸，得知LinearServo無法自體動作。_x000a_16:30　呼出設技，確認Linear Servo盤內的Amp表示有Err，_x000a_E.02（功率検知Error）有發生。_x000a_17:00　設技在Linear Servo Data 的 BackUp 進行提取，_x000a_　　Linear Servo Amp拆下做內部確認，_x000a_　　得知Condenser(散熱器)燒壞了。_x000a_17:30　交換預備品，實施Linear ServoData 入力，實施 Cutter 及 Servo 原點復歸。_x000a_18:00　實施 HMI 縱切機 No1 J/C 正常動作了。"/>
    <s v="Linear Servo 的 LM 軌道有生鏽腐蝕，及 LM 軌道和Guide潤滑沒有給油狀態，Linear Servo 驅動時產生過負荷，Condenser(散熱器)燒毀推斷。_x000a__x000a_※電源OFF時用手推動 Servo 有感覺到有負荷。"/>
    <m/>
    <m/>
    <n v="0"/>
    <n v="0"/>
    <n v="0"/>
    <s v="情報"/>
    <s v="情報"/>
    <s v="情報"/>
    <s v="情報"/>
    <s v="情報"/>
    <s v="-"/>
    <s v="-"/>
    <s v="-"/>
    <s v="-"/>
    <s v="-"/>
    <s v="-"/>
    <s v="-"/>
    <s v="-"/>
    <s v="-"/>
    <s v="-"/>
    <s v="CLOSE"/>
    <s v="CLOSE"/>
    <e v="#DIV/0!"/>
    <m/>
  </r>
  <r>
    <n v="1579"/>
    <d v="2018-05-24T00:00:00"/>
    <x v="1"/>
    <x v="13"/>
    <s v="-"/>
    <s v="機械系"/>
    <s v="採板設備"/>
    <x v="1"/>
    <s v="20180524IF　2Br パレット傾斜 Shaft Bearing Housing破損.xlsx"/>
    <m/>
    <s v="13:25　2Br T/T B面採板中發生 &quot;P/L 傾斜 Time Over&quot; 警報。T/T 強制旋回設備點檢沒有發現異常的地方。（用A面採板中）_x000a_14:03　2Br T/T B面採板中 &quot;P/L 傾斜 Time Over&quot; 警報再度發生，B面PL傾斜原點和原點信號有無通知確認，用手動操作測試原點復歸，得知原點位置沒檢知。_x000a_14:30　呼出設備技術做動作確認的結果，得知PL傾斜軸承座損壞。_x000a_15:08　設技軸承座交換作業開始。_x000a_16:40　交換作業完了し，採板開始。　　　　　_x000a_※1Br_G11改造工事中，Br切替不可狀態　　"/>
    <s v="事前點檢不足，損壞斷面狀況確認一下子就看到裂痕，_x000a_因為損壞，推斷是長期使用造成疲勞破壞。_x000a_※IF從立上後使用約9年。"/>
    <s v="1).毎月工事日定期實施點檢。※AFK全窯_x000a_2).交換頻度跟設技進行協議，定期做交換。"/>
    <m/>
    <n v="70"/>
    <n v="2133.73"/>
    <n v="0"/>
    <s v="情報"/>
    <s v="情報"/>
    <s v="情報"/>
    <s v="情報"/>
    <s v="情報"/>
    <s v="-"/>
    <s v="-"/>
    <s v="-"/>
    <s v="-"/>
    <s v="-"/>
    <s v="-"/>
    <s v="-"/>
    <s v="-"/>
    <s v="-"/>
    <s v="-"/>
    <s v="CLOSE"/>
    <s v="CLOSE"/>
    <e v="#DIV/0!"/>
    <m/>
  </r>
  <r>
    <n v="1580"/>
    <d v="2018-06-22T00:00:00"/>
    <x v="1"/>
    <x v="13"/>
    <s v="-"/>
    <s v="機械系"/>
    <s v="採板設備"/>
    <x v="1"/>
    <s v="ー"/>
    <m/>
    <s v="12:40　2Br T/ T A面堆疊完了後的Lift動作時_x000a_　　發生&quot;Don&quot;的聲音後變成無法自動運轉狀態。_x000a_　　實施2Br Hopper 捨板和1Br G8 進行 J/ C。_x000a_12:45　設技呼出點檢的結果，得知下流方向的L側軸承座損壞。　　　　　_x000a_13:00　1Br 進行 G8 採板變更。2Br 軸承座交換開始。_x000a_15:30　軸承座交換完後，R側的軸承座部分也有龜裂，繼續實施交換作業。_x000a_17:50　交換作業完了，2Br G7做採板變更，採板開始。_x000a_※6/25 工事日B面R側也有歸列交換。_x000a_　　共計4個地方交換。"/>
    <s v="設備設計上（圖面）和不同材質的軸承座設置，許容荷重以上的力量軸承座增加而造成損壞。設計上(圖面)，P211SC 材質的軸承座設置，實際是P211。(建設~現在為止使用。參照附件1)_x000a_※ P211    ⇒ 材質 鑄鐵_x000a_　  P211SC ⇒ 材質 :鑄鋼_x000a_還有，G7 PL積載枚數和設備的仕樣荷重稍微超過了。_x000a_設備仕様 : Glass + PL = max 1450kg　（參照附件1）_x000a_現在狀態 : Glass + PL = 1540kg_x000a_(G7 0.5t_220枚積載超過 89kg )_x000a_※仕様是滿載枚數=200枚以下　包含合紙"/>
    <s v="暫定對策_x000a_　・實施定期點檢，有異常時交換。⇒直到替代品到時_x000a_　・做衝撃荷重減輕Lift動作速度變更，_x000a_　　和油壓壓力10Mpa⇒7Mpa變更。（參照補充資料）_x000a__x000a_恆久對策_x000a_　・高強度材質的 Bearing Housing 交換。_x000a_　　→以前 P211SC (FYH牌) 停產的原因，代替品交換。_x000a_●軸承座材質的部分_x000a_經由生技 &amp; ATSC，IF 建設時設計和不同材質_x000a_關於經緯調查中。_x000a__x000a_●積載枚數超過_x000a_生技和廠商對策檢討中。"/>
    <m/>
    <n v="20"/>
    <n v="609.6"/>
    <n v="0"/>
    <s v="情報"/>
    <s v="情報"/>
    <s v="情報"/>
    <s v="情報"/>
    <s v="情報"/>
    <s v="-"/>
    <s v="-"/>
    <s v="-"/>
    <s v="-"/>
    <s v="-"/>
    <s v="-"/>
    <s v="-"/>
    <s v="-"/>
    <s v="-"/>
    <s v="-"/>
    <s v="CLOSE"/>
    <s v="CLOSE"/>
    <e v="#DIV/0!"/>
    <m/>
  </r>
  <r>
    <n v="1581"/>
    <d v="2018-06-24T00:00:00"/>
    <x v="0"/>
    <x v="4"/>
    <s v="Y許仕明_x000a_C吳學典_x000a_E王文佑_x000a_J朱峰謀_x000a_K張崇慶"/>
    <s v="機械系"/>
    <s v="採板設備"/>
    <x v="2"/>
    <s v="20180624EF 4PBDSコンロッド折損トラブル.xlsx"/>
    <m/>
    <s v="6/24_x000a_22:40 1Br G6/2Br G5Cycle切採板中、4P 發生BDS異常（吸著異常），_x000a_        確認是BDS Servo Motor驅動部的連桿斷裂。【照片1】_x000a_　　三交代股長聯絡主任，1BrG6做專門採板翌日交換對應。_x000a_6/25_x000a_09:30 設技機械的連桿（新品-強度對策品）交換實施_x000a_10:30 交換終了後，實施 Check Level 調整。_x000a_11:30 實施2Br（4Pos）採板Test_x000a_13:20 關於Pos也點檢，1Pos、2Pos 也同樣地方有發現裂痕。_x000a_        同じ箇所にクラックが発生している事が判明_x000a_        2Br　實施G5→G6做J/C　2Bｒ　G6専門採板_x000a_14：40 1Br １Pos、２Pos實施連桿交換作業。_x000a_17：00 交換終了後、Check Level 確認調整實施_x000a_19：30 G6：G5 Cycle切採板再開"/>
    <s v="1. 斷裂的連桿是焊接品，焊接部分出現裂縫並且斷裂。_x000a_        (強度對策沒有一體成形物）【別紙：資料参照】_x000a_2. 2015/8月 裂縫發生做點檢確認。_x000a_    2017/12月定修時有追加要點檢確認裂縫，希望製造擔當口頭聯絡，_x000a_    積極的實施交換計劃及點檢沒有的因素，約7個月後斷裂了。_x000a_    （次回7月的定修預定交換為止未點檢）_x000a_    ※前回交換時間：2012/5/2~稼動開始(6年間使用)"/>
    <s v="1. 交換強度對策品的連桿。(無焊接一體成形物）_x000a_    6/25 1,  2, 4 Pos交換　_x000a_    6/29 3 Pos 交換完了_x000a_    (點檢的結果全Pos發生裂痕）_x000a_2-1. 裂痕發現時，快速交換進行計畫。_x000a_2-2. 設備點檢發現異常時，聯絡如下。_x000a_    （Mail聯絡）: 機械課(日籍+經理+副理)_x000a_    及製造關係者(日籍+擔當)焊接品連桿（Servo Motor 驅動部），_x000a_    強度對策品的連桿　(無熔接一體成形物）做交換。_x000a_    _x000a_※BR定修(1回/半年）點檢裂痕有發現時實施交換。"/>
    <m/>
    <n v="0"/>
    <n v="60.97"/>
    <n v="0"/>
    <s v="要"/>
    <s v="要"/>
    <s v="要"/>
    <s v="要"/>
    <s v="要"/>
    <s v="-"/>
    <s v="-"/>
    <s v="・BR定修(1回/半年）の点検_x000a_・クラック発生の場合は交換_x000a_・強度対策品のコンロッド(溶接継ぎ目の無い一体物）に交換_x000a_・201806現在の状況（中文報告資料参照）"/>
    <s v="完了"/>
    <s v="完了"/>
    <s v="完了"/>
    <s v="完了"/>
    <s v="完了"/>
    <s v="-"/>
    <s v="-"/>
    <s v="CLOSE"/>
    <s v="CLOSE"/>
    <n v="1"/>
    <m/>
  </r>
  <r>
    <n v="1582"/>
    <d v="2018-06-28T00:00:00"/>
    <x v="3"/>
    <x v="14"/>
    <s v="-"/>
    <s v="電氣系"/>
    <s v="切折機"/>
    <x v="1"/>
    <s v="20180628BF　縦切機設備異常報告書（20170208　Rev.6）.xlsx"/>
    <m/>
    <s v="為了Cutter 基準ｃｈ變更，縱切機#2 做CPU→手動切替時制御電源切斷了。　_x000a_電源再投入，「Linear servo  Up Error」「MCPG未入力」的異常無法排除。_x000a_原因不明。數回電源「ON→OFF」反覆操作上述的異常可以解除並復歸。_x000a_※縱切#2： Linear Servo， 縱切#1 手動做Sample切出使用，異常時的縱切機變更一旦忘記了。"/>
    <s v="「Linear Servo Up Error」： Error Code不明的原因不明_x000a_「MCPG未入力」（Pulse 未入力）：原因不明_x000a_預定再現Test，實施時為次回工事日（7/18）_x000a__x000a_關於再發，縱切機做手動切替的頻度很少。_x000a_再発時的電源「ON→OFF」反覆操作復歸的時間時#1 Cutter變更。"/>
    <m/>
    <m/>
    <n v="38"/>
    <n v="1066.0999999999999"/>
    <n v="0"/>
    <s v="情報"/>
    <s v="情報"/>
    <s v="情報"/>
    <s v="情報"/>
    <s v="情報"/>
    <s v="-"/>
    <s v="-"/>
    <s v="-"/>
    <s v="-"/>
    <s v="-"/>
    <s v="-"/>
    <s v="-"/>
    <s v="-"/>
    <s v="-"/>
    <s v="-"/>
    <s v="CLOSE"/>
    <s v="CLOSE"/>
    <e v="#DIV/0!"/>
    <m/>
  </r>
  <r>
    <n v="1583"/>
    <d v="2018-07-23T00:00:00"/>
    <x v="1"/>
    <x v="12"/>
    <s v="Y許仕明_x000a_C吳學典_x000a_E王文佑_x000a_J朱峰謀_x000a_K張崇慶_x000a_T陳振遠"/>
    <s v="電氣系"/>
    <s v="洗浄機"/>
    <x v="1"/>
    <s v="20180723GUT　3LineDIウォッシングAK＃1インバ－タ－異常.xls"/>
    <m/>
    <s v="7/23_x000a_11:50 洗浄機#3 DI Washing Knifie#1 Invetor異常 Alarm 發生後C/V停止。_x000a_        (聯絡設技）_x000a_12:00 Di Washing Knifie #1、2 的 Motor過電流確認及配線拉出，_x000a_        進行阻抗和出力確認，確定沒短路。（Motor側無異常）_x000a_12:20 Di Washing Knifie #1 Invetor 運轉時，過電流(E.OC 1)異常出現。_x000a_        ※ E.OC 1 是超速運轉中Invetor出力電流超過定格電流約150%以上_x000a_        時保護迴路動作 Invetor 出力停止。_x000a_12:30 從 Di Washing Knifie #1 的 Motor 無異常來看，Intetor 本體的異常_x000a_        推斷，Invetor 預備品準備更換。_x000a_13:20 Invetor 交換完了後，生產開始。"/>
    <s v="Invetor 外觀、內部沒有發現生鏽、腐蝕，判斷是某機能引起異常， _x000a_因此造成Invetor 保護迴路動作了。_x000a_※Motor側實施確認，沒發現異常，判斷Invetor本體異常實施了交換。_x000a_    該部品使用約10年了。"/>
    <s v="如果知道外觀，腐蝕等會進行交換。但機能異常等所造成的預防性故障，現狀不能得知原因，所以只能等發生異常時再進行對應。_x000a_（AFK設技見解）_x000a__x000a_洗淨機#3 Invetor 共有18 台，DI Washing Knifie #2 Invetor 從定修工事的時候，依序2台實施交換。_x000a_※2017年度洗淨機#2全部交換完畢。"/>
    <m/>
    <n v="90"/>
    <n v="2100"/>
    <n v="0"/>
    <s v="要"/>
    <s v="要"/>
    <s v="要"/>
    <s v="要"/>
    <s v="要"/>
    <s v="要"/>
    <s v="-"/>
    <s v="(日文)_x000a_・異常発生時にインバーター内部点検（錆など）のうえ交換_x000a__x000a_(中文)_x000a_・異常發生時，請檢查Invetor變頻器(如生鏽)內部或更換。"/>
    <s v="完了"/>
    <s v="完了"/>
    <s v="完了"/>
    <s v="完了"/>
    <s v="完了"/>
    <s v="完了"/>
    <s v="-"/>
    <s v="CLOSE"/>
    <s v="CLOSE"/>
    <n v="1"/>
    <m/>
  </r>
  <r>
    <n v="1584"/>
    <d v="2018-07-28T00:00:00"/>
    <x v="0"/>
    <x v="4"/>
    <s v="-"/>
    <s v="電氣系"/>
    <s v="採板設備"/>
    <x v="0"/>
    <s v="20180728EF　2BR 3PLINE PLC故障による 通信異常r1.xlsx"/>
    <m/>
    <s v="7/28_x000a_23:30 2BR通信異常Alarm(圖1)發生。_x000a_　　　　3P BDS和T/T的CPU停在採板C/V上並造成玻璃碰撞。_x000a_    確認結果，3P T/P畫面　PL ID的設定畫面凍結(圖2)，無法操作。_x000a_23:35  三交代 3P的制御電源 ON/OFF 實施無法復歸。_x000a_23:50 三交代股長向事務所/整備聯絡，_x000a_　　　　1Br　G4→G6J/C 實施。呼出設備技術電氣_x000a_7/29_x000a_1:50 設技電氣到達，PLC電源 ON/OFF 再起動(圖3)，_x000a_　　　3P 可以一時CPU Mode 復歸後_x000a_1:55 通信異常再發，再度PLC電源 ON/OFF 再起動後無法復歸。3:50 懷疑是 PLC CPU Unit故障，電氣PLC CPU Unit 新品交換(圖4)和備份的Data寫入。_x000a_4:20 3Pos復歸後2Bｒ實施J/C。_x000a_5:20 2Br採板Test實施後，37*30採板再開。"/>
    <s v="・3P PLC CPU Unit 故障造成 2BR通信異常。（設技電気） 　_x000a_※從EF1立上（ 2007年）約11年使用，可能是經年劣化（推定）"/>
    <s v="電気よりPLC CPUユニットの新品交換及びバックアップデータの書き込み。バックアップデータ有りユニットの予備品有り故障したPLC　CPUユニット（Q06HCPU）をメーカーへ送付し故障原因を調査中。10年以上経過していることから型番変更の可能性がある（設技確認）販売終了の場合は、全面更新の必要がある_x000a__x000a_電氣用PLC CPU Unit 交換及備份的Data寫入。_x000a_將有備份Data的Unit的PLC CPU Unit (Q06HCPU)交給廠商進行故障原因調查中。_x000a_由於已超過10年，因此型號可能會變（設技確認），如果終止銷售的話，則必須進行全面更新。"/>
    <m/>
    <n v="20"/>
    <n v="205"/>
    <n v="0"/>
    <s v="情報"/>
    <s v="情報"/>
    <s v="情報"/>
    <s v="情報"/>
    <s v="情報"/>
    <s v="-"/>
    <s v="-"/>
    <s v="-"/>
    <s v="-"/>
    <s v="-"/>
    <s v="-"/>
    <s v="-"/>
    <s v="-"/>
    <s v="-"/>
    <s v="-"/>
    <s v="CLOSE"/>
    <s v="CLOSE"/>
    <e v="#DIV/0!"/>
    <m/>
  </r>
  <r>
    <n v="1585"/>
    <d v="2018-08-21T00:00:00"/>
    <x v="0"/>
    <x v="4"/>
    <s v="推進課"/>
    <s v="檢查系"/>
    <s v="TOM3"/>
    <x v="0"/>
    <s v="20180821EF　TOM3歪透過№23カメラ画像異常報告r3.xlsx"/>
    <m/>
    <s v="8/19 17:20 三交代股長在精査判定時欠點畫像背景出現黑白半分現象並進行聯絡。推進課相機波形確認TAP-1有段差發生，Shanding實施波形並沒有良化。_x000a_因Sampling確認精查判定沒有影響，週一8/21 14:00時進行相機交換。"/>
    <s v="初回發生，因相機交換後，異常消失，所以判斷是相機起因。_x000a_■因要確認原因，故障相機送修（9/6）_x000a_相機序號→ 故障品S/N: 0071093、交換品S/N: 2102699。"/>
    <s v="1. 14:05 F1切替，相機實施交換。_x000a_2. 重新Shading後 → OK。_x000a_3. 擬似欠點作記號、畫像焦點確認 → OK。_x000a_4. 14:55 F9切替恢復生產。_x000a_5. Pairing確認→擴散、反射稍偏左，沒問題狀態。 (8/30修正)_x000a_6. C部位的F9品 1PL至TAS實施流動 → 無檢出異常欠點。"/>
    <m/>
    <n v="0"/>
    <n v="0"/>
    <n v="357.35"/>
    <s v="情報"/>
    <s v="情報"/>
    <s v="情報"/>
    <s v="情報"/>
    <s v="情報"/>
    <s v="-"/>
    <s v="-"/>
    <s v="-"/>
    <s v="-"/>
    <s v="-"/>
    <s v="-"/>
    <s v="-"/>
    <s v="-"/>
    <s v="-"/>
    <s v="-"/>
    <s v="CLOSE"/>
    <s v="CLOSE"/>
    <e v="#DIV/0!"/>
    <m/>
  </r>
  <r>
    <n v="1586"/>
    <d v="2018-08-23T00:00:00"/>
    <x v="0"/>
    <x v="6"/>
    <s v="Y許仕明_x000a_C吳學典_x000a_E王文佑_x000a_J朱峰謀_x000a_K張崇慶"/>
    <s v="機械系"/>
    <s v="採板設備"/>
    <x v="0"/>
    <s v="20180823YF　2PosP詰機板倒し油圧ホース破損Rev2.xlsx"/>
    <m/>
    <s v="8/23_x000a_14:00 左右整備的點檢時在2Pos P詰機西側的油壓Pump有發現有油滴落。_x000a_        整備班向事務所進行聯絡。_x000a_14:52左右G4 2路採板，2Br G6 1路採板實施JC。_x000a_        (JC LOSS 14分、323m2)_x000a_15:30～17:00該位置的油壓Pump全部實施更新。_x000a__x000a_※P詰板揃前進、後退：東西各2條，共4條。_x000a_    P詰板倒前進、後退：東西各2條，共4條。"/>
    <s v="P詰機倒立時，油壓配管下部與鐵板接觸。圖.1 管路接觸狀態反覆走行，外圍金屬製外層(金屬保護層)破損，可能因此造成管路破洞漏油。"/>
    <s v="1. 暫定對策: 1, 2Pos P詰機板揃、板倒油壓管路全部更新。_x000a__x000a_2. 恆久對策: 為讓油壓管路不碰觸到，鐵板高度在下回工事日下降。_x000a_    ※僅YF窯對象：1, 2Pos"/>
    <m/>
    <n v="14"/>
    <n v="323"/>
    <n v="0"/>
    <s v="要"/>
    <s v="要"/>
    <s v="要"/>
    <s v="要"/>
    <s v="要"/>
    <s v="-"/>
    <s v="-"/>
    <s v="(日文)_x000a_※対策：油圧ﾎｰｽと鉄板が接触しているか点検し、接触している場合は鉄板の高さを修正する。_x000a_・製造では日常点検を実施_x000a_・異常発生時は、速やかに設技へ交換を依頼する_x000a_・不具合程度であれば、工事日、Br定修で交換する。_x000a__x000a_(中文)_x000a_※對策：油壓管和鐵板有無接觸點檢，若有碰觸到的鐵板高度做修正。_x000a_・製造實施日常點檢。_x000a_・異常發生時盡快依賴設技交換。_x000a_・如有不具合，工事日、Br定修做交換。"/>
    <s v="完了"/>
    <s v="完了"/>
    <s v="完了"/>
    <s v="完了"/>
    <s v="完了"/>
    <s v="-"/>
    <s v="-"/>
    <s v="CLOSE"/>
    <s v="CLOSE"/>
    <n v="1"/>
    <m/>
  </r>
  <r>
    <n v="1587"/>
    <d v="2018-08-23T00:00:00"/>
    <x v="1"/>
    <x v="13"/>
    <s v="-"/>
    <s v="檢查系"/>
    <s v="TOM3"/>
    <x v="1"/>
    <s v="20180823IF　本線TOM3　No2画処PC異常.xls"/>
    <m/>
    <s v="8/23_x000a_14:45 TOM 畫處#2 PC Freeze警報連續發生，HDD做交換。_x000a__x000a_08/24 _x000a_16:52 畫處#2 PC Freeze警報，6ch-BOX交換。_x000a__x000a_08/27_x000a_14:10 畫處#2 PC Freeze警報，預備PC做交換。_x000a_15:00 畫處#2 PC Freeze警報，畫處#1和#2進行交換，_x000a_        異常同樣在畫處#1發生。_x000a__x000a_08/28_x000a_11:00 TOM3 畫處#1跟畫處#2 PC Freeze警報連續發生，_x000a_        畫處#1 PC交換預備品，這之後就可恢復正常稼動。_x000a__x000a_※以上發生時，擴幅生產中，該PC部分Cobb採板，所以沒產生Loss。"/>
    <s v="詳細原因不明，尚在調查中。_x000a_※若有異常PC再次設定（畫處#1）目前再現Test中_x000a_(更換電源、記憶體等）"/>
    <s v="1. 異常發生時更換PC。_x000a_2. 確保預備PC狀態是隨時可用。"/>
    <m/>
    <n v="0"/>
    <n v="0"/>
    <n v="0"/>
    <s v="情報"/>
    <s v="情報"/>
    <s v="情報"/>
    <s v="情報"/>
    <s v="情報"/>
    <s v="-"/>
    <s v="-"/>
    <s v="-"/>
    <s v="-"/>
    <s v="-"/>
    <s v="-"/>
    <s v="-"/>
    <s v="-"/>
    <s v="-"/>
    <s v="-"/>
    <s v="CLOSE"/>
    <s v="CLOSE"/>
    <e v="#DIV/0!"/>
    <m/>
  </r>
  <r>
    <n v="1588"/>
    <d v="2018-08-30T00:00:00"/>
    <x v="0"/>
    <x v="0"/>
    <s v="Y許仕明_x000a_C吳學典_x000a_E王文佑_x000a_J朱峰謀_x000a_K張崇慶_x000a_T陳振遠"/>
    <s v="機械系"/>
    <s v="洗浄機"/>
    <x v="0"/>
    <s v="20180830JF 2Br洗浄機純水エリア最終AKホースジョイント断裂 rev1.xlsx"/>
    <m/>
    <s v="8/30 _x000a_午前中 G8 實施J/C。 整備班做 A/K 出力調整水滴殘狀況確認。_x000a_        （定常作業）※連接頭尚未斷裂_x000a_17:10 洗浄機點檢，2Br洗浄機純水A/K管路連接頭發現斷裂，_x000a_        股長聯絡主任。_x000a_17:28 2Br停止，交換作業實施，交換作業時，因為震動，其他6支_x000a_        管路也斷裂，所以再度實施交換。_x000a_18:25 交換作業終了　刮傷檢查OK　生産再開。　"/>
    <s v="1. 因高溫環境，管路和連結頭硬化產生斷裂。_x000a_    ※認為因管路硬化，A/K些微的震動經由管路吸收，_x000a_    造成連接頭產生負荷。_x000a_※使用期間: 連接頭 = 2010年7月～、　　　　　_x000a_                       管路 = 2015年6月～（通用的純正品）_x000a_2. A/K管路連街頭因靠近在A/K内部後方，溫度通常很高，_x000a_    產生了質變。（別紙1参照）_x000a_3. 因未列入點檢項目，沒注意有無硬化。"/>
    <s v="JF/KF/OFF-TAS、OFF切共通_x000a_1. 預備品購入。_x000a_2. 工事日實施點檢，如有質變品則進行交換。_x000a_　　連接頭鎖緊時，反過來再倒轉三圈。_x000a_　　（5mm手前 A/K 内熱風反作用力壓力釋放）_x000a_3. 每回工事日，管路有無硬化用手碰觸確認。_x000a_　　如變成茶色的話進行交換。點檢頻度: 1回/6個月_x000a_4. 冷修毎條管路和連接頭等零件做新品交換。_x000a_5. 生産時，目視管路顏色確認。如果變成茶色時要注意，_x000a_    要排入交換作業計畫。_x000a__x000a_※各點檢，交換作業由製造實施。_x000a_1. 冷修每條管路及連接頭零件進行新品交換_x000a_2. 關於日常點檢，隨時水滴狀況確認。_x000a_    （有無洩氣?）_x000a_3. 生産時，目視管路顏色確認。變成茶色時要注意，_x000a_    要排入交換作業。_x000a_4. 檢討右邊二種的素材，這是標準設備，因PP具更高的耐熱性，_x000a_    PP產品決定繼續使用它。_x000a_　耐熱溫度: PP:140℃、耐熱固化聚氯乙烯: 90℃（管徑、壓力）_x000a_    ※向二宮詢問的回答PP為標準，_x000a_    沒耐熱固化聚氯乙烯品購入的實績。_x000a_    ※OFF-TAS、JF/KF A/K 鼓風機配管使用"/>
    <m/>
    <n v="57"/>
    <n v="459"/>
    <n v="0"/>
    <s v="要"/>
    <s v="要"/>
    <s v="要"/>
    <s v="要"/>
    <s v="要"/>
    <s v="要"/>
    <s v="-"/>
    <s v="(日文)_x000a_・1回/6ヶ月、ホース、ジョイントを触手にて硬化の有無を確認。_x000a_・日常点検では目視にてホースの色が変色を確認する。_x000a_・リークしている場合は速やかに交換する。_x000a_※耐熱性硬質ポリ塩化ビニル管 エスロンHTパイプは使用禁止とし、洗浄機設備の標準仕様である耐熱性の高いPP製（ポリプロピレン）とすること（洗浄機メーカーの二宮システムでは、エスロンHTを採用した経緯がない）。_x000a_・ON-TASは冷修毎（工事日）に順次交換を計画する。_x000a_・OFF-TAS、OFF切、簡易洗浄機なども同様に点検を行い、不具合があれば順次パーツの交換を実施する。_x000a__x000a_(中文)_x000a_・1回/6個月、配管、接頭檢查有無硬化。_x000a_・日常點檢目視確認配管有無變色。_x000a_・如果洩漏時立即更換。_x000a_※耐熱硬質PVC管Eslon HT管是禁止使用，洗淨機設備的標準仕樣應採用高耐熱PP（聚丙烯）製成，（洗淨機製造商二宮系統沒用過Eslon HT的經驗）_x000a_・ON-TAS排定每次冷修（工事日）依序交換。_x000a_・OFF-TAS、OFF切、簡易洗浄機等也同樣進行點檢，_x000a_    如發現問題，請逐一更換。"/>
    <s v="完了"/>
    <s v="-"/>
    <s v="-"/>
    <s v="完了"/>
    <s v="完了"/>
    <s v="完了"/>
    <s v="-"/>
    <s v="CLOSE"/>
    <s v="CLOSE"/>
    <n v="0.66666666666666663"/>
    <m/>
  </r>
  <r>
    <n v="1589"/>
    <d v="2018-09-10T00:00:00"/>
    <x v="0"/>
    <x v="0"/>
    <s v="Y許仕明_x000a_C吳學典_x000a_E王文佑_x000a_J朱峰謀_x000a_K張崇慶"/>
    <s v="機械系"/>
    <s v="紙巻機"/>
    <x v="2"/>
    <s v="20180910JF 1BR紙卷機ダンサーロール ベアリング異常報告書rev.1.xlsx"/>
    <m/>
    <s v="9/10 _x000a_12:40 1Br紙巻機出紙異常警報數回。(紙先端差遠，下太多紙）。_x000a_        出紙等待・待機位置調整したが，感覺沒有變化。_x000a_16:00 設技做送紙皮帶張力調整，確認基板到着Sensor的感度，_x000a_        沒有發現問題，が無いことを確認し、不具合。_x000a__x000a_9/11 _x000a_00:40 出紙異常再發，三交代調整對應，但感覺是沒變好。_x000a_        從Roller軸端部軌道有聽到異音，給油後有良化。_x000a_        （良化後還不順利3PL保留）_x000a_16:00 設技點檢，因Roller無法迴轉，Roller內左右軸承交換後恢復。_x000a_        （左側損壞）"/>
    <s v="1．斷差 Roller 的培林損壞，Roller沒有轉動，送紙時Roller會上下跳動，  _x000a_    Roller安裝在軌道上，送紙時會產生偏移（參照説明頁）。_x000a_2．因潤滑油未注入培林，因此造成滾珠磨損而損壞。_x000a_    （由於沒交換履歷，建設當時有無注入潤滑油不清楚）_x000a__x000a_※2個無軸封培林搭配，本身是使用從外部固定的機構。(根據仕樣）"/>
    <s v="1. 段差Roller的培林型式變更。_x000a_    (圖1 無軸封變成圖2軸封）　※因當初為避免油漏出_x000a_2. Roller端部做記號，Roller迴轉用目視確認。整備班：1回/日_x000a__x000a_1. 確認段差Roller是否順暢的轉動，定期手動迴轉確認。_x000a_    整備班：1回/半年_x000a_2. ADT其他產線相關，次回工事日在Roller手動轉動點檢，_x000a_    動作不良的話聯絡設備技術機械做培林交換。_x000a_　以後，跟JF同樣的實施。_x000a_※冷修方針不實施培林變更，如發現惡化時再進行交換。"/>
    <m/>
    <n v="0"/>
    <n v="438"/>
    <n v="0"/>
    <s v="要"/>
    <s v="要"/>
    <s v="要"/>
    <s v="要"/>
    <s v="要"/>
    <s v="-"/>
    <s v="-"/>
    <s v="(日文)_x000a_・尼工製紙巻機で紙抜けや合紙寸法異常が発生した場合、ダンサーロールの手回しを確認する。_x000a_・回転不良がある場合は、ロール端部（内部）のベアリング交換を計画する。_x000a_・点検は工事日などで1回/6ヶ月手回しによる動作確認を実施する。_x000a_※部品は、NTN  6005 LLB (メーカー、型番）を仕様とする。_x000a__x000a_(中文)_x000a_・尼工製紙巻機如果發生出紙或合紙寸法異常，請確認段差Roller。_x000a_・如有迴轉不良時，Roller端部（内部）的培林請排入交換計畫。_x000a_・工事日點檢排定每1回/6個月做動作確認。_x000a_※部品仕樣規格為 NTN  6005 LLB (廠牌、型號）。"/>
    <s v="完了"/>
    <s v="完了"/>
    <s v="完了"/>
    <s v="完了"/>
    <s v="完了"/>
    <s v="-"/>
    <s v="-"/>
    <s v="CLOSE"/>
    <s v="CLOSE"/>
    <n v="1"/>
    <m/>
  </r>
  <r>
    <n v="1590"/>
    <d v="2018-09-12T00:00:00"/>
    <x v="0"/>
    <x v="6"/>
    <s v="-"/>
    <s v="電氣系"/>
    <s v="採板設備"/>
    <x v="0"/>
    <s v="20180912YF　2POSP詰機板揃えサーボ異常.xlsx"/>
    <m/>
    <s v="05:27　2POS P詰機東側板揃的Power發生異常(圖一)、_x000a_　　　　　手動做復歸(LOSS : 40㎡)。_x000a_07:33　異常再發。因為不能復歸三交代1POS専門採板變更。_x000a_         同時呼出電氣。_x000a_　　　　　 (LLC捨板，LOSS : 260㎡)。_x000a_07:40　 電氣到達後，東側板揃的Cover取下_x000a_　　　　　點檢Cable沒有異常。Servo Motor 單體測試，_x000a_          因為沒有動作，判斷 Motor 本體故障(圖二)。_x000a_          ZF閒置品做交換就正常了。_x000a_09:40　2POS採板開始。"/>
    <s v="1.　Motor 內部的轉子磁石磨耗，因損壞造成無法轉動。_x000a_2.　2004年建設以後，約14年間使用（無交換履歴）_x000a_3.　該設備的壽命管理沒有管理，定期交換也沒有實施。"/>
    <s v="1.　Servo Motor 的壽命管理，點檢相關由設技(電氣)做檢討_x000a_2.　現在使用中的J2S Motor 已經停產，今年度的起業申請J4 類型購入，入庫後接下來工事日安排交換。Motor 故障停止時，因為P詰玻璃會干涉，所以重故障警報沒做變更。_x000a_起業申請購入，然後交換"/>
    <m/>
    <n v="110"/>
    <n v="300"/>
    <m/>
    <s v="情報"/>
    <s v="情報"/>
    <s v="情報"/>
    <s v="情報"/>
    <s v="情報"/>
    <s v="-"/>
    <s v="-"/>
    <s v="-"/>
    <s v="-"/>
    <s v="-"/>
    <s v="-"/>
    <s v="-"/>
    <s v="-"/>
    <s v="-"/>
    <s v="-"/>
    <s v="CLOSE"/>
    <s v="CLOSE"/>
    <e v="#DIV/0!"/>
    <m/>
  </r>
  <r>
    <n v="1591"/>
    <d v="2018-09-21T00:00:00"/>
    <x v="0"/>
    <x v="7"/>
    <s v="-"/>
    <s v="電氣系"/>
    <s v="洗浄機"/>
    <x v="0"/>
    <s v="20180921KF　1BR 洗淨機 板載CV3駆動サーボモータ 設備異常報告書.xlsx"/>
    <m/>
    <s v="16:08 洗浄機前板載CV3 Servo Motor 發生異常_x000a_       (Error Code:16,20）2Br G6 2Neｔ+33&quot;捨板採板切替_x000a_16:20 設技電氣異常Code：16的確認結果是檢出器異常。_x000a_      Amp的實施交換也無法Reset Error。_x000a_16:45 設技電気、機械 Server Motor 準備交換，_x000a_      因驅動皮帶有發現裂痕，所以一併準備預備品交換。_x000a_17:05 交換開始。_x000a_17：45 交換終了 試運轉開始（負荷率：21%)_x000a_17:52 板流OK、18:00 1BR生産再開 "/>
    <s v="*Servo Motor Error Code: 6,20。内容：検出器異常_x000a_*檢出器Cable、因為Amp交換也無法Reset Error，_x000a_  判斷是 Servo Motor 故障。_x000a_　設技電氣 從 Error Code 20 的內容判斷是 Encoder 故障。_x000a_　Encoder 故障的原因不明。"/>
    <s v="1. Servo Motor 實施交換。_x000a_2. Servo Motor 在庫一個。設技電氣4個預備品購入。_x000a_　（交期2019年預定1月）_x000a_※因為Servo Motor 的 Encoder 故障預防處置困難，預備品務必做好。_x000a_1. 追加洗浄機區域 Servo Motor 電流值點檢(9/27　1Br定修時~)_x000a_    ※設技、製造都不列為點檢項目。_x000a_2. 因為故障的 Servo Motor 的使用壽命未滿一年_x000a_　(平均壽命2－3年)，希望能夠得到廠商故障原因分析_x000a_　(故障品使用期間：2017/12/27~~2018/09/21) _x000a_3. 管理記録表作成，每週五注意T/P內的負荷變化並做記錄。　_x000a_　(2018/9/29開始~)　※別紙参照_x000a_※ 沒有設定管理値，負荷率變化如果有的化跟電氣討論之。　　　　　　　　　　　　　　　　　　　　　　　　　　　　　　　　　　　_x000a_※電流值負荷率跟Encoder故障沒有關連，但追加了Motor部故障的預防處置點檢。"/>
    <m/>
    <n v="112"/>
    <n v="690.94"/>
    <n v="0"/>
    <s v="情報"/>
    <s v="情報"/>
    <s v="情報"/>
    <s v="情報"/>
    <s v="情報"/>
    <s v="-"/>
    <s v="-"/>
    <s v="-"/>
    <s v="-"/>
    <s v="-"/>
    <s v="-"/>
    <s v="-"/>
    <s v="-"/>
    <s v="-"/>
    <s v="-"/>
    <s v="CLOSE"/>
    <s v="CLOSE"/>
    <e v="#DIV/0!"/>
    <m/>
  </r>
  <r>
    <n v="1592"/>
    <d v="2018-10-12T00:00:00"/>
    <x v="0"/>
    <x v="7"/>
    <s v="Y許仕明_x000a_C吳學典_x000a_E王文佑_x000a_J朱峰謀_x000a_K張崇慶"/>
    <s v="機械系"/>
    <s v="H/O"/>
    <x v="0"/>
    <s v="20181012KF　SMAP R側開閉異常.xlsx"/>
    <m/>
    <s v="10/12_x000a_15:45 SMAP R側耳折時、水平位置退回時，發生玻璃破裂。_x000a_15:50 整備確認設備也做Level調整，本線耳折機切替，2Br G6専門採板_x000a_16:00 設技機械點檢結果，pully滑輪的上流側時規皮帶鬆了，_x000a_        帶動時齒輪會滑動。_x000a_16:40 因SMAP 滑輪L側後方螺栓斷裂，實施交換(圖①)_x000a_17:32 交換終了，流動無異常，生産再開_x000a__x000a_※10/27 同地方別的螺栓損壞（11/7工事日暫定對策更新螺栓。）"/>
    <s v="1. 滑輪的托架上部基座左右兩側懸吊固定。_x000a_    動作時衝擊固定螺絲造成負荷增加，所以損壞了。_x000a_    ※由於千斤頂螺絲經衝擊推動底座，因此張力施加在固定螺絲上，_x000a_    因此它可能處於易於斷裂的狀態。_x000a__x000a_2. 雖設技機械每年都有修繕相關設備，但由於這次沒確認到螺絲斷裂_x000a_    或排入定期更換計劃，因此發生異常。"/>
    <s v="1. 下次工事基座和滑輪托架間增加襯墊（8mm），_x000a_    並更換所有固定螺絲（見附件）（將動作衝擊固定螺絲集中，_x000a_    為防止螺絲，襯墊平放入吸收衝擊）_x000a_2. 對千斤頂螺絲和固定座螺絲進行放鬆檢查和更換。_x000a_    （現場標示不要過度擰緊）_x000a_3. KF、JF 預定橫展開。_x000a_4. KF2 冷修預定變更為大型氣缸。 （見附件）※ Y/C/E同類型。"/>
    <m/>
    <n v="12"/>
    <n v="375.81"/>
    <n v="1142.23"/>
    <s v="要"/>
    <s v="要"/>
    <s v="要"/>
    <s v="要"/>
    <s v="要"/>
    <s v="-"/>
    <s v="-"/>
    <s v="(日文)_x000a_・JFとKFは次回冷修時に、YF、CF、EF同様のシリンダータイプに交換を計画する。_x000a__x000a_(中文)_x000a_・JF和KF下次冷修時，YF、CF、EF同様的Cylinder型號做交換計畫。"/>
    <s v="完了"/>
    <s v="完了"/>
    <s v="完了"/>
    <s v="完了"/>
    <s v="完了"/>
    <s v="-"/>
    <s v="-"/>
    <s v="CLOSE"/>
    <s v="CLOSE"/>
    <n v="1"/>
    <m/>
  </r>
  <r>
    <n v="1593"/>
    <d v="2018-11-29T00:00:00"/>
    <x v="0"/>
    <x v="3"/>
    <s v="Y許仕明_x000a_C吳學典_x000a_E王文佑_x000a_J朱峰謀_x000a_K張崇慶"/>
    <s v="機械系"/>
    <s v="H/O"/>
    <x v="2"/>
    <s v="20181129CF　本線伸縮CV L側スプロケットキー脱落異常.xlsx"/>
    <m/>
    <s v="11/29 _x000a_12:20  Hot工事後、三交代做Guillotine掃除。_x000a_13:00  Br板流。（因板厚規格外，Br捨板）_x000a_14:00 三交代現場設備點檢時，發現搬送中玻璃在CV上斜行。_x000a_14:10 整備確認結果，確認是伸縮CV L側停止。聯絡機械。_x000a_14:20 伸縮CV L側的滾珠鏈迴轉用的鏈輪脫落，_x000a_        發現Key及設定螺栓脫落。確認Shaft軸及鏈輪無磨耗的問題，_x000a_        Key的預備品插入後復原。_x000a_15:20 復歸完畢，Br板流。（因板厚規格外，Br捨板）"/>
    <s v="・驅動中的震動造成鏈輪的設定螺栓鬆脫，Key脫落。【CF4冷修時實施内容和點檢頻度】_x000a_・該處、CF4冷修實施滾珠鍊點檢。當時，鏈輪的設定輪摔有增締，鍊條實施交換。_x000a_・該處所點檢冷修後沒有實施，次回2019年4月有預定要做。(2回/年）_x000a_【End Plate擋板有無】_x000a_・鏈輪的端部Key掉出防止的擋片沒有設置。_x000a_※ADT内圖面確認的結果，YF/CF/JF擋片沒有記載。EF/KF記載有擋片。現物次回工事日確認。"/>
    <s v="1. 設定螺絲塗上防鬆脫固定劑。_x000a_2. 避免Key掉落，軸端部地方追加擋片。(次回工事日）_x000a_3. 次回工事日，該處所擋片有無確認，如沒有設置的話要追加。_x000a_※關於各窯擋片有無設置背景，ADT設技確認。"/>
    <m/>
    <n v="0"/>
    <n v="0"/>
    <n v="0"/>
    <s v="要"/>
    <s v="要"/>
    <s v="要"/>
    <s v="要"/>
    <s v="要"/>
    <s v="-"/>
    <s v="-"/>
    <s v="(日文)_x000a_※横展開：①点検、②ｷｰﾌﾟﾚｰﾄ、③ｷｰに座ぐり加工、④ｾｯﾄﾎﾞﾙﾄにﾛｯｸﾀｲﾄ、⑤ｼｬﾌﾄとｽﾌﾟﾛｹｯﾄにﾛｯｸﾀｲﾄ。_x000a_・YF、JF、KFは、伸縮C/Vのボールスプラインに、エンドプレートの有無を確認する。_x000a_・定期点検は、1回/6ヶ月とする。_x000a__x000a_(中文)_x000a_※横展開：①點檢，②追加Key擋板，③Key座加工，④設定螺絲增締，⑤軸和支架的增締。_x000a_・YF、JF、KF是確認伸縮C/V的鍊輪有無Key擋板。_x000a_・定期點檢: 1回/6個月。_x000a_"/>
    <s v="完了"/>
    <s v="完了"/>
    <s v="完了"/>
    <s v="完了"/>
    <s v="完了"/>
    <s v="-"/>
    <s v="-"/>
    <s v="CLOSE"/>
    <s v="CLOSE"/>
    <n v="1"/>
    <m/>
  </r>
  <r>
    <n v="1594"/>
    <d v="2018-12-08T00:00:00"/>
    <x v="1"/>
    <x v="12"/>
    <s v="Y許仕明_x000a_C吳學典_x000a_E王文佑_x000a_J朱峰謀_x000a_K張崇慶_x000a_T陳振遠"/>
    <s v="電氣系"/>
    <s v="紙巻機"/>
    <x v="1"/>
    <s v="20181208GUT　洗浄機3ﾗｲﾝ紙巻機紙払い出しCVサ－ボアンプ異常.xlsx"/>
    <m/>
    <s v="12/08_x000a_20:30 TAS#3產線 G7.5生産時紙巻機擴出C/V的 Servo Amp發生異常。_x000a_         -&gt; 呼出電氣3交代，Alarm Reset和做紙卷機點檢沒發現異常。_x000a_21:30、21:50、22:27 持續發生同樣的Alarm。_x000a_        設技、電氣3交代實施負荷率測定，呼出D/T(機械、製造)。_x000a__x000a_    暫時對策 :_x000a_    整備/機械早班異常發生時，Servo Alarm的 Reset反復流動繼續。_x000a__x000a_23:37 因機械常日班/GUT整備人員到達做紙巻機點檢產線停止。 _x000a_        紙擴出C/V的Servo過負荷停止 : 平均負荷率120%、_x000a_        峰值負荷率180%水準。_x000a_        ※出現Alarm瞬間的峰值負荷率達300%以上。_x000a__x000a_    對策事項 : _x000a_    紙擴出C/V皮帶張力調整和押輪2個地方Up 產線稼動。_x000a_12/09 對策後，_x000a_09:10 為止同様的Alarm發生9次。_x000a_        紙巻機、紙擴出C/V Servo Motor 交換和Speed 600mm/s -&gt; 500mm/s _x000a_        変更。_x000a_15:50 ~ 18:24: 產線變更及紙卷機實施點檢。_x000a_        交換 Servo Motor 減速機，交換軸承、張力調整。_x000a__x000a_    ※負荷率測定結果 : 平均負荷率90%、_x000a_    峰值負荷率 : 160%水準 Servo Motor 減速機交換後，異常沒再發。"/>
    <s v="目前使用 Servo Motor 及減速機容量小，如果速度Up會造成負荷加大，_x000a_判斷因此造成異常。 （設技見解）_x000a__x000a_※2017年有做擴出C/V的 Speed up。   _x000a_※減速機型號: VRSF-25C-200 Servo Motor出力: 200W"/>
    <s v="紙巻機擴出 C/V Servo Motor 及減速機容量加大。_x000a_(次回工事日交換: 2019年2月)_x000a__x000a_※減速機型號 : VRSF-15C-14BK4 Servo Motor 出力: 400w _x000a_※跟以前的設備出力2倍up_x000a__x000a_因洗浄機#2 紙巻機也同型號(容量)，横展開必要。_x000a_(次回工事日交換: 2019年3月) "/>
    <m/>
    <n v="195"/>
    <n v="0"/>
    <n v="3419"/>
    <s v="要"/>
    <s v="要"/>
    <s v="要"/>
    <s v="要"/>
    <s v="要"/>
    <s v="要"/>
    <s v="-"/>
    <s v="(日文)_x000a_※ｲｽﾞﾐ製の紙巻機で現状よりタクトを上げる際は、サーボモーターおよび減速機を増強すること。_x000a_※払い出しC/V速度が600mm/sec設定の設備は要注意。_x000a_・サーボモーターの冷却用のエアーパージに不具合が無いかについては、これまで通りに定期点検を実施する。_x000a__x000a_(中文)_x000a_※ISUMI製紙卷機的現狀如果要提升Tact(週期)，伺服馬達及減速機要增加。_x000a_※擴出C/V速度是600mm/sec設定，要注意。_x000a_・伺服馬達的冷卻用FAN有沒有不具合，這個像以前一樣實施定期點檢。_x000a_"/>
    <s v="完了"/>
    <s v="完了"/>
    <s v="完了"/>
    <s v="完了"/>
    <s v="完了"/>
    <s v="完了"/>
    <s v="-"/>
    <s v="CLOSE"/>
    <s v="CLOSE"/>
    <n v="1"/>
    <m/>
  </r>
  <r>
    <n v="1595"/>
    <d v="2018-12-25T00:00:00"/>
    <x v="0"/>
    <x v="7"/>
    <s v="Y許仕明_x000a_C吳學典_x000a_E王文佑_x000a_J朱峰謀_x000a_K張崇慶"/>
    <s v="機械系"/>
    <s v="H/O"/>
    <x v="0"/>
    <s v="20181225KF　本線HOゲート カムクラッチ異常報告書.xlsx"/>
    <m/>
    <s v="12/24 中班 SMAP 下降速度太快造成玻璃破裂2回。_x000a_12/25 夜班2回再發。_x000a_12/25 早班有數回發生。_x000a__x000a_異常發生時發現 H/O Gate C/V 速度變慢，確認Motor 部分，_x000a_發現針對Motor 迴轉速凸輪離合器(Cam clutch)後段速度都變慢。_x000a_做Guillotine捨板，設技做凸輪離合器交換。"/>
    <s v="驅動的部分僅 H/O Gate，仕樣是當Gate開啟時會才會加速。_x000a_通常速度 L/S×4倍速，推測當Gate反覆加速時，增加凸輪的磨耗。"/>
    <s v="1. 新品凸輪交換。(Type：MZ35）。_x000a_    暫定對策，1回/2年定期交換。_x000a_2. 1/3工事日有做 1.3倍増速測試。_x000a_    増速Mode不使用G8.5捨棄，Gate上破裂了。_x000a_    結論，因為碎玻璃附著在上的刮傷風險高，H/O捨板中必須增速。_x000a_    ※1.3倍速沒有破裂也確認了。_x000a_3. 因本線増速C/V ＃5、＃6、H/O Gate的定速驅動，冷修凸輪、_x000a_    驅動立上的Roller軸強化檢討中。（ADT全體)_x000a_※冷修本線増速C/V ＃5、＃6、H/O Gate的減少凸輪化_x000a_    在CF/EF/JF/KF檢討(YF4冷修時減少凸輪化對策完了）_x000a_※2016.7月 JF本線増速C/V＃5位移發生時，YF的凸輪減少的實績來看，減少化判斷了。"/>
    <m/>
    <n v="117"/>
    <n v="4555.2"/>
    <n v="0"/>
    <s v="要"/>
    <s v="要"/>
    <s v="要"/>
    <s v="要"/>
    <s v="要"/>
    <s v="-"/>
    <s v="-"/>
    <s v="(日文)_x000a_・PB（給脂タイプ）は、1回/6ヶ月ごとに給脂を実施する。また冷修毎にすべて新品に交換する。_x000a_・MZ（給脂不可タイプ）は、増速#5,#6モータ部、ゲート1本目軸、ゲート駆動は1回/2年ごとに新品に交換する。ただし、モータのカムクラッチは増速エリアの非常停止の際にしか機能せず、強度的にも問題ないと判断できるため2019年3月以降の冷修にて取り外し（撤去）を行う。_x000a_※取りはずしに際しては加減速の立ち上がり制御を必ず調整すること_x000a_※中文報告書のsheet「Cクラッチ」81行目以降の方針を参照_x000a__x000a_(中文)_x000a_・PB（給油類型）是每1回/6個月給油實施。還有冷修時每個做新品交換。_x000a_・MZ（給油類型）、増速#5,#6馬達部、GATE第1軸、GATE 驅動每1回/2年做新品交換。但是、馬達的離合器増速區域在非常停止期間動作，由於可判斷強度方面沒問題，因此在2019年3月之後通過冷修進行拆除（撤去）。_x000a_※拆卸時加減速的立上制御必須要進行調整。_x000a_※請參考中文報告書的sheet「Cクラッチ」第81行以下的方針。"/>
    <s v="完了"/>
    <s v="完了"/>
    <s v="完了"/>
    <s v="完了"/>
    <s v="完了"/>
    <s v="-"/>
    <s v="-"/>
    <s v="CLOSE"/>
    <s v="CLOSE"/>
    <n v="1"/>
    <m/>
  </r>
  <r>
    <n v="1596"/>
    <d v="2019-02-15T00:00:00"/>
    <x v="0"/>
    <x v="5"/>
    <s v="T陳振遠"/>
    <s v="電氣系"/>
    <s v="切機"/>
    <x v="0"/>
    <s v="20190126ADTOFF切　OFF切4X切機ケーブルベヤ断裂異常.xlsx"/>
    <s v="-"/>
    <s v="1/26_x000a_07:06 ~ 07:08 切機發生異音。無警報設備停止(圖1)。_x000a_        股長點檢X切機確認Cabel配線槽破裂。(圖2)_x000a_07:10 ~ 07:16 股長聯絡事務所及相關人員，並通知電氣人員到場。_x000a_08:00 ~ 08:15 電氣及整備股長抵達現場確認。_x000a_08:20 ~ 08:50 _x000a_    (1)Cable 和配管確認無異常。_x000a_    (2)L型支架變形。_x000a_    (3)原點束帶擋片變形。_x000a_    (4)確認活動線槽斷裂（圖2、3）→交換準備_x000a_08:55 ~ 12:00 活動線槽交換。_x000a_12:00 ~ 12:30  動作確認後、內部清潔後生産再開。"/>
    <s v="1-1. Cable支架上的Cable固定用束帶斷了，_x000a_    垂下的Cabel擠壓到L型支撐架造成變形。切機移動時在下方 _x000a_    Support Roller 因Cable接觸造成Cabel 集線槽破裂 (參考附件)_x000a__x000a_1-2. L型 Cable 固定架是一次固定一支，因垂下的Cable擠壓而造成_x000a_    旋轉向下。_x000a_※主要原因是束帶劣化或Cable 排列不整齊。"/>
    <s v="1-1-1. Cable 固定方法變更。_x000a_    吊掛方式由下往上變更，製作 Cable 保護蓋。_x000a_1-1-2. 減輕Cable 負荷，支架和Cable線槽間追加支撐架。_x000a_1-2-1. 支撐架的固定螺絲變成2支(參照附件)。_x000a__x000a_※點檢方法、Cable線槽定期交換不做更改。_x000a_※ADT OFF切設備全部實施橫展開。"/>
    <m/>
    <n v="325"/>
    <n v="5.72"/>
    <n v="1458.6"/>
    <s v="情報"/>
    <s v="情報"/>
    <s v="情報"/>
    <s v="情報"/>
    <s v="情報"/>
    <s v="要"/>
    <s v="-"/>
    <s v="(日文)_x000a_・ADT-OFF切№4、№5は順次ケーブル仕舞変更を順次展開する。_x000a_・2019年3月時点ではOFF切№3は計画停止中のため、再稼動時には事前に点検、交換を必ず実施すること。_x000a_・新規設備導入がある場合は、事前に仕様を統一すること。_x000a__x000a_(中文)_x000a_・ADT-OFF切№4、№5依序進行配線方法變更。_x000a_・2019年3月時因為OFF切№3計畫停止中，再稼動時必須做事前點檢、交換。_x000a_・如有新設備導入時，事前的仕樣要先統一。"/>
    <s v="-"/>
    <s v="-"/>
    <s v="-"/>
    <s v="-"/>
    <s v="-"/>
    <s v="完了"/>
    <s v="－"/>
    <s v="CLOSE"/>
    <s v="CLOSE"/>
    <n v="1"/>
    <s v="4/9號 OFF#4 X切VBR支撐架已經改造完畢。"/>
  </r>
  <r>
    <n v="1597"/>
    <d v="2019-02-26T00:00:00"/>
    <x v="4"/>
    <x v="16"/>
    <s v="-"/>
    <s v="機械系"/>
    <s v="BDS"/>
    <x v="1"/>
    <s v="20190222XF　4Pos_BDS吸着Padブラケット仮受けフレーム衝突.xlsx"/>
    <s v="-"/>
    <s v="2/17_x000a_素地切替工事中, 將G6的吸著Pad移設至基板的Edge側 (4Pos BDS(直行Type)紙飛揚對策) _x000a__x000a_2/22  _x000a_22:30 左右開始試運轉，確認BDS手動操作下無發生干涉後。 _x000a_22:42 原預定 J/C G4 37*30, 但設定錯誤成 30*37 , 當下未察覺以手動操作_x000a_    將BDS移動至段積側，造成BDS吸著Pad固定治具撞到輔助板受支架。 _x000a_    緊急停止並連絡相關人員。_x000a_23:00 左右COLD擔當人員進行現場確認。_x000a_    BDS吸著Pad固定架變形且焊接部位裂開, 無法復歸, 遂聯絡設技人員。_x000a__x000a_2/23  _x000a_9:00 設技人員修理開始。   ※修理對應的內容請參照別紙_x000a_"/>
    <s v="&lt;人的面&gt;_x000a_① 未察覺J/C 寸法錯誤 _x000a_② 試運轉前未確認現場寸法等狀況, 或是設備有無干涉。_x000a__x000a_&lt;物的面&gt;_x000a_無。(寸法與依賴書同, 裝設的位置沒有問題)_x000a__x000a_&lt;管理面&gt;_x000a_① 在依賴改造的階段為考量到最小寸法的問題點_x000a_    → 誤以為G4的37*30已為最小橫寸。_x000a_    →T/P顯示的最小橫寸為30inch。這次J/C成30*37在當下未被察覺。_x000a_② 試運轉前KY不足, 試運轉方法未明確。 _x000a_"/>
    <s v="&lt;人的面&gt;_x000a_① 落實J/C後的確認  (被動發現J/C miss, 非針對問題癥結點的對策) _x000a_② 試運轉前確認現場寸法等, 或是設備有無干涉_x000a__x000a_&lt;管理面&gt;_x000a_①-1   重新確認設備仕樣(稼動範圍), 刪除不需要的J/C    Data_x000a_①-2   調整輔助板受支架驅動Limit的PR位置, 搭配上述設備仕樣_x000a_②  實施試運轉前MTG及R/A。確實依據試運轉前及試運轉時的各確認項目進行試運轉作業。_x000a_"/>
    <m/>
    <n v="0"/>
    <n v="0"/>
    <n v="0"/>
    <s v="情報"/>
    <s v="情報"/>
    <s v="情報"/>
    <s v="情報"/>
    <s v="情報"/>
    <s v="情報"/>
    <s v="-"/>
    <s v="-"/>
    <s v="-"/>
    <s v="-"/>
    <s v="-"/>
    <s v="-"/>
    <s v="-"/>
    <s v="-"/>
    <s v="-"/>
    <s v="CLOSE"/>
    <s v="CLOSE"/>
    <e v="#DIV/0!"/>
    <m/>
  </r>
  <r>
    <n v="1598"/>
    <d v="2019-03-11T00:00:00"/>
    <x v="0"/>
    <x v="7"/>
    <s v="-"/>
    <s v="檢查系"/>
    <s v="TOM3"/>
    <x v="0"/>
    <s v="20190226KF TOM3識別PCフリーズ異常.xlsx"/>
    <s v="-"/>
    <s v="2/26_x000a_工事日更換識別PC, 實施了網路卡更換。(識別PC Freeze對策)_x000a_17:10 本線板流後，識別#1及關連畫處#1~#6發生多回 PC Freeze警報。_x000a_17:40 識別#1再次更換其它型號網路卡，重設IP後恢復。_x000a_18:00 識別#2因滑鼠反應很慢，做PC再啟動後出現Memory不足12Gb警報_x000a_    ，更換記憶體後恢復正常。_x000a_18:20 HOST發生識別#3未應答，更換預備PC及重新設定IP後恢復正常。      _x000a_19:15 HOST 檢查程式關閉重開，異常排除。"/>
    <s v="(三種狀況不同)_x000a_① 識別#1 PC 發生網路卡斷線:                                                                              _x000a_    因為網路卡是新的，研判是網路卡(I350-T2)驅動程式與OS不相容，_x000a_    更換別張網路卡後就正常。_x000a__x000a_②識別#2 PC 出現Memory不足12Gb警報:                                                                                  _x000a_    研判是記憶體金屬接點氧化或粉塵造成接觸不良。_x000a__x000a_③識別#3 PC 出現未應答警報: 原因不明，線下測試正常。"/>
    <s v="① 預備PC狀態確保。_x000a_② 工事日記憶體重新插拔並確認。"/>
    <m/>
    <n v="48"/>
    <n v="275"/>
    <n v="1364"/>
    <s v="情報"/>
    <s v="情報"/>
    <s v="情報"/>
    <s v="情報"/>
    <s v="情報"/>
    <s v="情報"/>
    <s v="-"/>
    <s v="-"/>
    <s v="-"/>
    <s v="-"/>
    <s v="-"/>
    <s v="-"/>
    <s v="-"/>
    <s v="-"/>
    <s v="-"/>
    <s v="CLOSE"/>
    <s v="CLOSE"/>
    <e v="#DIV/0!"/>
    <m/>
  </r>
  <r>
    <n v="1599"/>
    <d v="2019-03-11T00:00:00"/>
    <x v="0"/>
    <x v="4"/>
    <s v="Y劉芳全_x000a_C邱世文_x000a_E李炳興_x000a_J謝坤翰_x000a_K羅文廣"/>
    <s v="機械系"/>
    <s v="紙巻機"/>
    <x v="2"/>
    <s v="20190304EF 1Br紙巻機エアーシャフトVTインサート磨耗異常.xlsx"/>
    <s v="-"/>
    <s v="3/4_x000a_16:40 1Br紙捲機合紙更換時發現下游AIR Shaft固定座 VT insert 磨損，_x000a_    連絡設技機械確認。                    _x000a_16:50 2Br變更為G6專採，設技機械進行VT insert 更換，確認有鐵粉, _x000a_    實施紙卷機掃除。_x000a_17:30 交換後測試無異常，恢復通常採板。"/>
    <s v="・紙卷交換時Air Shaft設置miss, _x000a_    設置合紙後用轉動紙捲方式來關閉安全夾頭，_x000a_    加上未確實鎖固(未完全閉合), 導致VT insert和Air Shaft未確實閉合,_x000a_    VT insert內部軸承因未閉合產生縫隙和旁邊碰撞, 導致變形磨損。"/>
    <s v="初步對策：_x000a_・更換安全夾頭 VTinsert新品。_x000a_・合紙設置時禁止以轉動合紙方式來固定，必須使用治具。_x000a_・鐵粉掉落之品質懸念, 實施評價及Etching檢查。_x000a_    (結果: 無異常)_x000a__x000a_&lt;預防措施＞_x000a_•合紙設置時禁止人員以轉動合紙的方式來使固定座密合。_x000a_・實施作業標準書改版。 _x000a_・進行ADT全窯横展開。 _x000a_※轉動合紙的方式只能避免Shaft轉半圈 在朝下的時候未確實閉合而發生脫落異常, 不能確實鎖固。 ※這點已向廠商諮詢過了"/>
    <m/>
    <n v="0"/>
    <n v="0"/>
    <n v="0"/>
    <s v="要"/>
    <s v="要"/>
    <s v="要"/>
    <s v="要"/>
    <s v="要"/>
    <s v="情報"/>
    <s v="-"/>
    <s v="(日文)_x000a_・エアーシャフトを固定する際は、固定用の冶具を使用する。_x000a_・シャフトを挿入した後に、ロール紙を回転させてロックしないこと厳守。_x000a_・セーフティーチャック不良箇所は部品峰品後に交換する。_x000a_　　YF1Br下流驅動側・・・優先①　　　　　　　　　　→　5/15 交換済_x000a_　　CF1Br下流驅動側・反驅動側・・・優先①　　　→　？_x000a_　　CF2Br上流驅動側　　　　　　　　　　　　　　　　　→　6/ 4 交換済_x000a_　　EF1Br下流驅動側・・・優先①　　　　　　　　　　→　？_x000a__x000a_(中文)_x000a_・Air Shaft 固定時請使用固定用治具。 (三交代宣導)_x000a_・Shaft 插入後、嚴格遵守不要轉動紙捲鎖固的事。 (三交代宣導)_x000a_・安全鎖不良地方在零部件到達後交換。 (點檢、必要時更換)_x000a_　　YF1Br下流驅動側・・・優先①　　　　　　　　　　→　5/15 交換済_x000a_　　CF1Br下流驅動側・反驅動側・・・優先①　　　→　？_x000a_　　CF2Br上流驅動側　　　　　　　　　　　　　　　　　→　6/ 4 交換済_x000a_　　EF1Br下流驅動側・・・優先①　　　　　　　　　　→　？"/>
    <s v="完了"/>
    <s v="完了"/>
    <s v="完了"/>
    <s v="完了"/>
    <s v="完了"/>
    <s v="-"/>
    <s v="-"/>
    <s v="CLOSE"/>
    <s v="CLOSE"/>
    <n v="1"/>
    <s v="CF窯/EF窯未完成預定日期請填寫。_x000a_KF窯註解請依統一格式填寫實施日及內容。"/>
  </r>
  <r>
    <n v="1600"/>
    <d v="2019-03-13T00:00:00"/>
    <x v="1"/>
    <x v="11"/>
    <s v="Y許仕明_x000a_C吳學典_x000a_E王文佑_x000a_J朱峰謀_x000a_K張崇慶"/>
    <s v="機械系"/>
    <s v="C/V"/>
    <x v="1"/>
    <s v="20190313FF　本線伸縮L側CV駆動停止トラブル.xlsx"/>
    <s v="-"/>
    <s v="08:46  伸縮C/V素板偏移繼而發生板裂。_x000a_08:48  確認到伸縮L側C/V有異常停止, 聯絡設技機械人員_x000a_    (伸縮R側C/V為驅動側)。_x000a_08:55  設技的機械人員實施L側伸縮驅動部點檢。_x000a_    確認到伸縮滑軌的軸承座有破損。_x000a_    伸縮滑軌的培林已無潤滑油, 負荷變大後發生破損。_x000a_    軸承座内的滾珠偏離, 驅動停止。_x000a_10:30  軸承座交換後、確認伸縮的驅動狀態良好。_x000a_10:35  恢復正常採板。"/>
    <s v="伸縮滑軌的培林部無給油, 導致負荷加大, 軸承座破損, _x000a_内部培林偏移, 驅動停止。_x000a__x000a_※給油管路的接頭已脫離, 導致潤滑油沒有打進去軸承座。"/>
    <s v="原本伸縮滑軌是從外面的集中給油口進行給油,但是實際上潤滑油到底有沒有打進去是看不出來的,所以伸縮滑軌變更成直接給油的方式來對應。_x000a__x000a_變更成直接給油的方式, 將利用工事日等產線停止時進行給油。_x000a__x000a_※因應直接給油的方式,  4月工事日在實際作業人員與設技擔當者立會下, 會考量作業性等問題, 一同探討給油噴嘴形狀等問題。_x000a__x000a__x000a_&lt;預防措施＞_x000a_1. AFK他窯確認    _x000a_    DF - 預定工事日確認(4月工事日)。   _x000a_    HF - 冷修中確認(3/15)   _x000a_    IF - 定修確認(2月工事日) 由於噪音問題在2月已確認完畢。_x000a_2. Cold驅動部全部完了的給油日誌做修正(~3/29)。_x000a_3. 其他給油產線有沒有問題，工事日確認。"/>
    <m/>
    <n v="109"/>
    <n v="3346"/>
    <n v="0"/>
    <s v="要"/>
    <s v="要"/>
    <s v="要"/>
    <s v="要"/>
    <s v="要"/>
    <s v="情報"/>
    <s v="情報"/>
    <s v="(日文)_x000a_･製造での給脂頻度は1回/半年を継続。_x000a_・ただし、1回/年は設技にて点検を依頼する（各課の担当者会議で提案済み（森為氏了解済み）。_x000a_・CF、EFでは約30回程度給脂して、ようやくボールスプライン部よりグリスが出てくる状態であったため、給脂する場合は可能な限り状態を確認する。_x000a__x000a_(中文)_x000a_・製造的給油、給脂頻度1回/半年繼續。_x000a_・但，1回/年設技點檢的依賴（在各課擔當者會議上有提出了)_x000a_（森為先生知道這件事）。_x000a_・CF和EF中約30回給脂，最後潤滑油從滾珠花鍵溢出，請在給脂時盡可能確認一下狀態。"/>
    <s v="完了"/>
    <s v="完了"/>
    <s v="完了"/>
    <s v="完了"/>
    <s v="完了"/>
    <s v="-"/>
    <s v="-"/>
    <s v="CLOSE"/>
    <s v="CLOSE"/>
    <n v="1"/>
    <m/>
  </r>
  <r>
    <n v="1601"/>
    <d v="2019-03-05T00:00:00"/>
    <x v="1"/>
    <x v="5"/>
    <s v="-"/>
    <s v="電氣系"/>
    <s v="採板設備"/>
    <x v="1"/>
    <s v="20190305 GUT　洗浄2ﾗｲﾝ反転機ﾛﾎﾞｯﾄ仮置きﾃｰﾌﾞﾙに接触異常.xlsx"/>
    <s v="-"/>
    <s v="3/5 11時左右，整備班(D/T)實施Barcode設備移設作業。_x000a_1) G5.5 -&gt;G7.5 J/C實施(為確認G7.5 Barcode Printer位置)。_x000a_2) 移設作業後G7.5 -&gt;G5.5 J/C實施。_x000a_(此時，T.P電源OFF的情形下實施J/C)_x000a_3) 14:00左右、3交代在LINE稼動時、確認反轉Roboter No.2 G5.5 無法 J/C。_x000a_4)確認T.P上的條件原點沒有在位。_x000a_5) 因 G5.5 J/C、手動操作將 T.P 畫面上有原點復歸按鈕做按押。_x000a_6)反轉RobotNo.2原點復歸中、Robot吸著PAD 1個和臨時Table Pin 1個碰觸。_x000a_(原點復歸時、設定動作不同動作起動了)"/>
    <s v="1. ロボット原点復帰プログラムにバグがあり、J/Cデータが転送完了していない状態でT/P上にある原点復帰ボタンで原点復帰を行うと復帰動作に不具合が生じトラブルを引き起こした。_x000a__x000a_再現テスト :_x000a_接触原因調査のためのテスト実施(電気チーム立ち合い)。 _x000a_反転機ロボットの電源或いはT/P電源をOFFした状態でJ/Cをした場合、J/Cデータ転送完了ができないことを確認。 _x000a_更にその状態でT.P画面にある原点復帰ボタンをすると、プログラムに異常をきたしロボット動作が変わることを確認した。_x000a__x000a_Robot原點復歸程式有錯誤，J/C Data沒有傳送完畢的狀態下，T/P上有J/C數據的原點復歸按鈕進行原點復歸的話會造成原點復歸異常。_x000a__x000a_再現Test：_x000a_因實施接觸原因調查的測試(電氣G偕同)。_x000a_反轉Robot的電源或T/P電源OFF狀態實施J/C的時候，J/C Data轉送完能不能完了做確認。_x000a_並且這樣的狀態T.P畫面有原點復歸按鈕實施，確認了程式引起Robot異常動作的變化。"/>
    <s v="1) 反轉機Robot的程式修正。(3/7設備技術) _x000a_    ・反轉機Robot在待機位置時，改成可以J/C的軟體也做修正。 _x000a_2) 在Bubber Table上手動做Robot Hand的旋回不能動作的程式修改。  _x000a_    (從Buffer Tabel 一定距離旋回可以動作的改善)_x000a__x000a_&lt;預防措施＞_x000a_* Cold、TAS同工程的程式確認及及横展開依賴。 _x000a_AFK内 : 横展開會議時、事例說明(3月横展開MTG時)。  _x000a_對設備技術S提出點檢依賴(Cold、TAS)。"/>
    <m/>
    <n v="40"/>
    <n v="0"/>
    <n v="325"/>
    <s v="情報"/>
    <s v="情報"/>
    <s v="情報"/>
    <s v="情報"/>
    <s v="情報"/>
    <s v="情報"/>
    <s v="情報"/>
    <s v="_x000a_(日文)_x000a_・J/Cデータが転送完了していない状態でT/Pの原点復帰ボタン操作で設備に接触（動作不具合発生）したため、ロボット原点復帰プログラムのバグの有無を調査を依頼する。_x000a_・【再現テスト結果】_x000a_・反転機ロボットの電源或いはT/P電源をOFFした状態でJ/Cをした場合、J/Cデータ転送完了ができないことが判明した。_x000a_・更にその状態でT.P画面にある原点復帰ボタンをすると、プログラムに異常をきたし、ロボット動作が通常と異なる動作をすることが判明した。_x000a__x000a_(中文)_x000a_・J/C Data未傳送完成狀態下，T/P的「原點復歸」鈕是否可操作與設備接觸（會發生動作不具合），_x000a_  依賴電氣調查Robot原點復歸Soft有無BUG。   (電氣依賴提出)_x000a__x000a_【再現TEST結果】_x000a_・當反轉Robot電源或T/P電源OFF狀態做J/C時、J/C Data會不能傳送完成。_x000a_・上述狀態T.P畫面如果按「原點復歸」鈕，程式會出現異常動作(Robot動作和平常不一樣，可能會撞到機台)。"/>
    <s v="-"/>
    <s v="-"/>
    <s v="-"/>
    <s v="-"/>
    <s v="-"/>
    <s v="-"/>
    <s v="-"/>
    <s v="CLOSE"/>
    <s v="CLOSE"/>
    <e v="#DIV/0!"/>
    <s v="【8/13會議決議ADT僅做情報共有】"/>
  </r>
  <r>
    <n v="1602"/>
    <d v="2019-04-07T00:00:00"/>
    <x v="0"/>
    <x v="6"/>
    <s v="推進課"/>
    <s v="檢查系"/>
    <s v="TOM3"/>
    <x v="0"/>
    <s v="20190407YF　TOM3LED水冷チラーインバータ異常.xlsx"/>
    <s v="20190407YF　【調査結果】TOM3チラー保全計画調査と対策書（rev.1）"/>
    <s v="12:02 TOM光量異常，三交代確認TOM LED 全部OFF；_x000a_    本線捨板，產線變更F1並聯絡推進課。_x000a_12:07 電話中要求先確認Breaker (確認無跳脫)，_x000a_    假日電氣班到場協助查看，並呼出推進課人員。_x000a_12:20 電氣班到場確認 Chiller Panel上有不明異常碼 『C93』，_x000a_    經手動 Reset 無效。_x000a_13:10 推進課人員到廠，確認異常碼意思為 Inveter 故障，_x000a_    因無法排除，準備更換備機。_x000a_13:30 ~ 14:40 更換 Chiller 備機及重新置換冷卻水，_x000a_    最後控制器 Error Reset 後異常排除。_x000a_14:50 產線F9採板開始。"/>
    <s v="1. 水冷機經年累月使用，研判是部品磨耗。_x000a_2. YF4冷修為預防LED過熱，當水冷機異常時LED自動OFF機制導入，_x000a_    所以LED才會自動全部關閉。 (4/11確認完了)_x000a_3. 過往定期保養中，Inveter並未列入更換項目。_x000a_    ※原預定2019年上半年進行定期保養。(起業申請已提出)_x000a_4.看不懂本體側面的Error標示（日文表示）"/>
    <s v="1. 更換水冷機預備機。_x000a_2. 故障品送修並請廠商判斷故障原因。_x000a_3. 確認廠商相關部品交換週期或建議事項。_x000a_4. 現場水冷機異常代碼日文→中文化並張貼。(4/11對策完了)_x000a__x000a_&lt;預防措施＞_x000a_1. Chiller水冷機預備品調查結果:※現在FAB1無預備品狀態，從停止中ZF Chiller預備品調用。 (4/9準備完了)_x000a_2. 關於水冷機定期保養項目，技開或他據點的意見收集。_x000a_3. 當初水冷機異常時，LED過熱保護OFF的橫展開對策進度再次確認。_x000a_ (作為異常判斷基準，希望各窯能統一版本)_x000a_會依據他據點、技開的見解來檢討各種對策（報告書再發行預定）"/>
    <m/>
    <n v="5"/>
    <n v="128.69999999999999"/>
    <n v="3280"/>
    <s v="要"/>
    <s v="要"/>
    <s v="要"/>
    <s v="要"/>
    <s v="要"/>
    <s v="情報"/>
    <s v="情報"/>
    <s v="(日文)_x000a_・アラーム一覧表を中文化したものを、チラー本体に掲示する。_x000a_･チラー点検時に累計時間を、チラー本体の管理表に記録を残す。_x000a_・ADT全てのチラーについて保全管理を行うため累計時間一覧表にて保全時期を管理する。_x000a_・定期点検については1回/3.5年を目安とする。_x000a_・インバーター交換時期（メーカー推奨60,000時間）は7年（3.5年*2回）とする。_x000a_・各チラーの運転累計時間はリセットせず、エラーコードC93（インバーター交換警報：チラー停止機能）が発報させない＊パラメーターF53：信号無=1選択）。_x000a_・チラー停止時にTOM3照明点等による設備故障を回避するために、チラー停止に連動して照明を自動的にOFFする機能を設技にて改造を実施する。_x000a_・修理、点検に関しては、コマツNTCに依頼することなく、台湾オリオンへ依頼する（資材確認中）。_x000a__x000a_(中文)_x000a_・Alarm一覽表中文化後，Chiller水冷機本體上標示。 (現場標示)_x000a_・Chiller點檢時累計時間在Chiller管理表中記錄。 (現場標示)_x000a_・為保全管理ADT全部的Chiller，利用累計時間一覽表做運用管理。 (現場標示)_x000a_・定期點檢1回/3.5年為基準。 (保全計畫)_x000a_・Inverter交換時期(業者推薦60000小時)7年(3.5年*2回)實施。 (保全計畫追加)_x000a_・各Chiller的運轉累計時間Reset，Error Code C93(Inverter交換警報: Chiller停止功能)不要發報_x000a_    ※參數 F53:信號無=1選擇)。 (設定變更)_x000a_・避免Chiller停止時TOM3照明點燈等設備故障，Chiller停止連棟照明自動OFF的機能設技改造實施。_x000a_・修理、點檢關係，不透過komatsu NTC依賴，台灣Orion依賴(資材確認中)  (控制器改造)"/>
    <s v="完了"/>
    <s v="完了"/>
    <s v="完了"/>
    <s v="完了"/>
    <s v="完了"/>
    <s v="-"/>
    <s v="-"/>
    <s v="CLOSE"/>
    <s v="CLOSE"/>
    <n v="1"/>
    <s v="※Chiller Inverter 警報出力訊號隔離，對策完。 "/>
  </r>
  <r>
    <n v="1603"/>
    <d v="2019-05-21T00:00:00"/>
    <x v="1"/>
    <x v="8"/>
    <s v="C吳學典_x000a_J朱峰謀_x000a_K張崇慶"/>
    <s v="機械系"/>
    <s v="横切機"/>
    <x v="1"/>
    <s v="20190521HF　本線横折ゴムバー剥がれ脱落異常_Rev4"/>
    <s v="-"/>
    <s v="本線横折縱裂; 3交代人員在確認横折部位時, 有發現L側膠條的部分快要剝落。_x000a_17:15　　　聯絡相關人員（整備/設技等）並進行現場確認_x000a_17:30　　　Guillotine捨板, 並進行備品交換"/>
    <s v="這次發生異常的橫折Bar是HF3冷修時更換的, 一開始是在HF建設時受入的長期保管品（2009年品=10年）, 推測原因可能是Flat Bar上面黏膠條的接著劑有劣化、抑或是接著時的接著不良。_x000a_（R側也有一部分接著比較弱的部分）"/>
    <s v="恒久對策_x000a_　・構造變更檢討中（別紙：横折Bar改造案　參照）　_x000a_    →不變更構造, 使用現狀Ver。_x000a_　・使用品及保管品的管理：10年以内更換並管理。_x000a_　・定期確認狀態（每6個月）"/>
    <s v="初回"/>
    <n v="65"/>
    <n v="1609"/>
    <n v="0"/>
    <s v="-"/>
    <s v="要"/>
    <s v="-"/>
    <s v="要"/>
    <s v="要"/>
    <s v="-"/>
    <s v="-"/>
    <m/>
    <s v="-"/>
    <s v="完了"/>
    <s v="-"/>
    <s v="完了"/>
    <s v="完了"/>
    <s v="-"/>
    <s v="-"/>
    <s v=""/>
    <s v="CLOSE"/>
    <n v="1"/>
    <m/>
  </r>
  <r>
    <n v="1604"/>
    <d v="2019-05-20T00:00:00"/>
    <x v="0"/>
    <x v="7"/>
    <s v="Y許仕明_x000a_C吳學典_x000a_E王文佑_x000a_J朱峰謀_x000a_K張崇慶_x000a_T陳振遠"/>
    <s v="電氣系"/>
    <s v="板厚計"/>
    <x v="2"/>
    <s v="20190520KF　Br板厚計異常報告書.xlsx"/>
    <s v="-"/>
    <s v="(日文)_x000a_5/17～5/20　 1Br板厚計間隔異常警報散発。（金曜日、整備班退勤後～）_x000a_5/20　15:50 　1Br板厚計、間隔異常警報連続発生のため、設技にて点検しセンサーのチャタリングが確認された。対応として基板検出センサー感度・水平調整実施。PAM流動履歴データを確認すると、5/17以降の採板PLに下限規格外0.477が混入していた。_x000a__x000a_(中文)_x000a_5/17～5/20 1Br板厚計間隔警報陸續發生。 (星期五、整備下班後～)_x000a_5/20 15:50 因1Br板厚計、間隔一警報連續發生，設技進行Sensor的震動確認。對應用基板檢出Sensor實施感度、水平調整。_x000a_PAM流動履歷Data確認，5/17以後的採板PL的下限規格外0.477有混入。"/>
    <s v="(日文)_x000a_・板厚測定中に基板検出センサーがチャタリングすると、そこから次NETの1枚目として測定する回路になっていた。（別紙１）　_x000a_・測定中の基板はチャタリングした位置までで板厚判定されるので、製品幅の検査がされていなかった。（G8.5×24PL内、抜取り実施）_x000a__x000a_(中文)_x000a_・板厚測定中基板檢出Sensor的震動，以致於造成下一個NET的第1枚目的測定沒有形成迴路。 (別紙1)_x000a_・測定中的基板震動到到著位置板厚判定，製品幅沒有檢查。 (G8.5x24PL內，進行取樣)"/>
    <s v="(日文)_x000a_・センサー感度調整及びセンサー設置の水平確認_x000a_・測定カウントが開始されれば、寸法分の測定を完了するまでは、チャタリングが発生しても無視する回路へ変更した。（別紙2）_x000a__x000a_(中文)_x000a_・Sensor感度調整和Sensor設置水平確認_x000a_・測定計數器如果開始，寸法部分測定還未未完成的話，及因震動造成的迴路則無視它的迴路變更完。"/>
    <s v="初回"/>
    <n v="0"/>
    <n v="0"/>
    <n v="0"/>
    <s v="要"/>
    <s v="要"/>
    <s v="要"/>
    <s v="要"/>
    <s v="要"/>
    <s v="要"/>
    <s v="要"/>
    <s v="(日文)_x000a_・基板が無い状態で基板検出センサーがONした場合の検証も行ない、センサーONすると先端検出距離進んだあと、測定カウントが開始されることが判明。（基板が無くても測定開始される）基板進入直前にセンサーがONしてしまうと、基板と板厚データ位置がずれてしまう。_x000a_→トラッキングデータの無い時にセンサーがONしても無視する回路へ改造する。（別紙2）_x000a_  ※回路修正部分が多いため、他部分への影響を確認中。8月から順次、全ラインおよびTAS、OFF切の回路を総点検_x000a__x000a_(中文)_x000a_無硝子狀態下， 硝子檢出Senosr ON時確定也會進行驗證，從 Sensor ON 和先端檢出距離開始前進，此時測定計數會開始。_x000a_(無硝子也會開始測定) 這時當真正的硝子進入Sensor ON時，基板和板厚Data位置會出現移位。    (電氣依賴提出)_x000a_→改造無 Tracking Data(流動履歷)進來時，即使 Sensor ON 也無視的Soft改造依賴提出。 (別紙2)_x000a_※因Soft要修改的地方很多，對其他部分有無影響確認中。 預計從8月開始依序進行，全部產線及TAS、OFF切的Soft迴路做總點檢。"/>
    <s v="完了"/>
    <s v="完了"/>
    <s v="完了"/>
    <s v="完了"/>
    <s v="完了"/>
    <s v="完了"/>
    <s v="完了"/>
    <s v="CLOSE"/>
    <s v="CLOSE"/>
    <n v="1"/>
    <s v="8/13議事錄:_x000a_KF窯Soft導入測試中，評估一個月後沒問題全窯橫展開預定。_x000a_1、板厚計先端TRACKING異常-BR HO開啟，人員BR及板厚計 TP異常RESET。_x000a_2、板厚計TRACKING異常捨-BR HO開啟，人員BR及板厚計 TP異常RESET。_x000a_3、ACE 2BR RANK層別時ID重複異常，自動捨板第2NET，無需要TP異常RESET，1BR因5項檢查的關係無法在BR/H/O自動捨板。 "/>
  </r>
  <r>
    <n v="1605"/>
    <d v="2019-06-10T00:00:00"/>
    <x v="0"/>
    <x v="7"/>
    <s v="Y許仕明_x000a_C吳學典_x000a_E王文佑_x000a_J朱峰謀_x000a_K張崇慶"/>
    <s v="機械系"/>
    <s v="採板設備"/>
    <x v="2"/>
    <s v="20190610KF　2Br BDSフレーム クラック異常報告書.xlsx"/>
    <s v="-"/>
    <s v="(日文)_x000a_6/10 2Br G6→G8のJ/C板流しの際に、吸着PADとC/Vが接近しているのを発見(G6採板時は外周ｼﾘﾝﾀﾞは不使用で気付き難い)_x000a_9:30   設技機械にて点検実施し、BDSフレームのクラック(下流L側)により垂れたことを発見_x000a_10:30 設技機械にてクラック部溶接およびフラットバーでの補強を実施（ジャッキにて垂れ下がり側を持上げながら）13:00 補修後も吸着PADレベルが改善されていなかった14:30 ロールとPADを掃除後、運転開始。キズ検査（含エッチング検査）を実施しキズは無し（研磨先行検査でも検出無し）_x000a__x000a_(中文)_x000a_6/10 2Br G6→G8 J/C板流時，吸著PAD和C/V接近時發現(G6採板時外圍Cylinder不使用，很難注意)_x000a_9:30 設技機械實施點檢，發現BDS框架因裂痕(下流L側)下垂。_x000a_10:30設技機械進行裂縫熔接及用扁鋼進行補強(同時用千斤頂將下垂往上提升)_x000a_13:00修補後吸著PAD水平沒有改善。_x000a_14:30 Roller和PAD掃除後、運轉開始。刮傷檢查(含蝕刻檢查)未發現刮傷(研磨先行檢查也無發現)"/>
    <s v="(日文)_x000a_1. BDSのフレーム形状はJ/C機構を持たない固定式であり、採板寸法により使用PADを決めるタイプで、フレーム枠が大きく重いため負荷が掛かった　 _x000a_2.  2BRは主にG6を生産しているためタクト5秒と速く、停止時の振動が大きいためクラック発生部分に負荷が掛かる_x000a_※1BRはG8.5、G7.5の採板がメイン。タクト6秒で使用し振動少ない（フレーム形状＆クラック位置）_x000a_3.  PADレベルに差が生じたのはクラックが原因ではなく、フレームの変形によるもの。変形の原因として、経年劣化と以前の溶接補強により、他の部分と強度差が生じたことで歪が生まれたと考えられる_x000a__x000a_(中文)_x000a_1. BOS框架形狀J/C機構，採板寸法使用PAD來決定型式，框架本體較大且重，造成負荷增加。_x000a_2. 2Br.主要因以G6生產，TACT 5秒非常快，停止時震動大造成裂痕發生部造成負荷增加。_x000a_※1Br是G8.5、G7.5採板為主， TACT 6秒震動較小(框架形狀&amp;裂痕位置)_x000a_3.PAD因高度差產生裂痕原因無，主因是框架變成造成，經年劣化和之前有熔接補強過，判斷是和其它部位和產生強度差造成傾斜。"/>
    <s v="(日文)_x000a_1. クラックが入ってる箇所を溶接し、その上から2枚（内外）のフラットバーで補強を実施。前回発見したのは2014年10月冷修点検時で、2015年1月強化サポートを装着。_x000a_2.吸着PADのレベル調整実施し、水平を出す_x000a_※現状レベル調整代が無いので、ライナーを作成して調整実施予定_x000a__x000a_(中文)_x000a_1.裂痕的地方進行熔接，從這上面追加2枚(內外)扁鋼實施補強。前回發現2014年10月冷修點檢時，2015年1月加裝強化支撐架。_x000a_2.實施吸著PAD高度調整，調整水平。_x000a_※因現狀高度無法調整，預定利用墊片進行調整。"/>
    <s v="再発"/>
    <n v="0"/>
    <n v="0"/>
    <n v="0"/>
    <s v="要"/>
    <s v="要"/>
    <s v="要"/>
    <s v="要"/>
    <s v="要"/>
    <s v="-"/>
    <s v="-"/>
    <s v="(日文)_x000a_2. BDSフレーム傾き調査（設技点検）_x000a_　・ハンドレベル、C/V ロールレベル測定_x000a_　・メインアームとハンド連結部ベアリング破損有無_x000a_  ・メインアームとハンド連結部ベアリングのハウジング部分での隙間(ガタ)確認_x000a_→連結部に問題は無く、ハンドの傾きはフレームの変形によるものと判断連結部起因の場合は、メインアーム交換が必要とのこと_x000a_設技機械の見解 :_x000a_1.JF/KFのBDS フレーム面積が他窯より大きいため、G6を採板する時の振動が大きく、機構が経年劣化してきた_x000a_2. 2021年冷修の時、強化のフレームに交換するかを生技と相談する_x000a__x000a_(中文)_x000a_BDS Flame(框架)傾斜調查     (點檢、冷修時更換強化Frame)_x000a_    ・Hand水平、C/V Roller水平測定_x000a_    ・主臂和Hand連結部軸承有無損壞_x000a_    ・主臂和Hand連結部軸承外殼部分間隙(鬆動)確認_x000a_    →如果連結部沒問題，Hand傾斜是Flame變形造成，判斷起因是連結部的時候，主臂應該要交換_x000a__x000a_設技見解:_x000a_1.由於JF/KF BDS框架面積比其他窯爐大，因此G6採板時振動很大，機構隨著時間的推移而逐漸惡化。_x000a_2.跟設技商量在2021年冷修時，更換強化框架。"/>
    <s v="完了"/>
    <s v="完了"/>
    <s v="完了"/>
    <s v="完了"/>
    <s v="完了"/>
    <s v="-"/>
    <s v="-"/>
    <s v="CLOSE"/>
    <s v="CLOSE"/>
    <n v="1"/>
    <m/>
  </r>
  <r>
    <n v="1606"/>
    <d v="2019-06-14T00:00:00"/>
    <x v="0"/>
    <x v="6"/>
    <s v="Y許仕明_x000a_C吳學典_x000a_E王文佑_x000a_J朱峰謀_x000a_K張崇慶"/>
    <s v="電氣系"/>
    <s v="SMAP"/>
    <x v="2"/>
    <s v="20190614YF　SMAP動作異常.xlsx"/>
    <s v="-"/>
    <s v="(日文)_x000a_6/14  11:20　R側SMAPのレベルがパスラインより20mm程度下がった状態で停止。耳折不良発生（別紙：図一）。このときR側のみ板幅4”板詰り中のため捨板（11:02～11:35）_x000a_11:25 設技機械呼び出し、確認及び調整実施。_x000a_11:35 板詰り解消後、#1耳折機で採板対応（TAS再流動処置）。SMAP シリンダー Y型コネクターネジ調整(別紙：図二）を実施し、生産再開。※フレーム、ベース共に変形無し、シリンダー、電磁弁動作も異常無し、再発も無し_x000a__x000a_(中文)_x000a_6/14 11:20 R側SMAP的水平基準線略低20mm程度而停止。_x000a_耳折不良發生(別紙:圖一)。這時候只有R側板幅4&quot;因為板堆疊造成捨板(11:02～11:35)_x000a_11:25  設技機械呼出，確認及實施調整。_x000a_11:35 板堆疊排除後，#1耳折機的採板對應(TAS在流動處置)。SMAP Cylinder Y型連接器螺絲調整(別紙:圖二)實施，生產再開。_x000a_※框架、基準共同變形無，Cylinder、電磁閥動作也無異常，再發也無。"/>
    <s v="(日文)_x000a_1.　SMAP上昇中に板詰りでSMAPが内側へ追従して、伸縮コンベアと接触したため根元のパワーロックが1～2mm程度回転した可能性あり。_x000a_2.　SMAP動作中にパターンやガラス片が引っ掛かった可能性あり。※上記原因は推測（監視カメラ映像は不鮮明により解析できない）_x000a__x000a_(中文)_x000a_1. SMAP上昇中板堆疊SMAP內側追隨，因和伸縮C/V接觸，原本的電鎖可能1-2mm左右轉動。_x000a_2. SMAP動作中對PATTERN基板片有牽引可能性。※上述原因推測(監視器影像不明顯無法解析)"/>
    <s v="(日文)_x000a_1 SMAPが上昇中に伸縮コンベアと接触しないようにインターロックを追加上昇が完了するまでの間は、追従させないように遅延ターマー設定_x000a_2 パワーロック4箇所の増し締め、点検_x000a_3 シリンダー作動の再点検点検確認_x000a_4 SMAPレベルの再点検_x000a_※　7月素地替え中に実施：インターロックについてはADT全窯展開計画_x000a__x000a_(中文)_x000a_1. SMAP上昇中，伸縮C/V避免動作的 Inter Lock機制追加。_x000a_2. SMAP各機構的增締、點檢。                                      _x000a_3. Cylinder作動再確認。_x000a_4. SMAP高度再點檢。_x000a_※7月素地切替工事時實施，關於Inter Lock全窯展開預定。"/>
    <m/>
    <n v="0"/>
    <n v="0"/>
    <n v="0"/>
    <s v="要"/>
    <s v="要"/>
    <s v="要"/>
    <s v="要"/>
    <s v="要"/>
    <s v="-"/>
    <s v="-"/>
    <s v="(日文)_x000a_インターロックについてはADT全窯展開計画_x000a__x000a_(中文)_x000a_SMAP上升過程中，伸縮C/V自動追隨避免動作的 InterLock的Soft改造橫展開預定。    (依賴設技-電氣)"/>
    <s v="完了"/>
    <s v="完了"/>
    <s v="完了"/>
    <s v="完了"/>
    <s v="完了"/>
    <s v="-"/>
    <s v="-"/>
    <s v="CLOSE"/>
    <s v="CLOSE"/>
    <n v="1"/>
    <s v="8/13議事錄:_x000a_YF窯Soft已導入待測，後續結果共有後全窯橫展開預定。"/>
  </r>
  <r>
    <n v="1607"/>
    <d v="2019-06-28T00:00:00"/>
    <x v="1"/>
    <x v="8"/>
    <s v="Y許仕明_x000a_C吳學典_x000a_E王文佑_x000a_J朱峰謀_x000a_K張崇慶"/>
    <s v="機械系"/>
    <s v="H/O"/>
    <x v="1"/>
    <s v="20190628HF　本線ギロチン昇降機構ロールL側エンドストッパー破損.xlsx"/>
    <s v="-"/>
    <s v="(日文)_x000a_6/27　13:00頃   ギロチンL側下鉄ロール付近で基板割れが多発。_x000a_6/28　09:00頃   昨日から基板割れが継続し発生しており、　　　　　　　　　　 割れによるロールにカレット刺さりがないか、各ロールの点検を行った。_x000a_09:00頃　 若干L側の退避ロールレベルがR側と比べると下がってるように見えたため、設技にロールレベル調査を依頼した。_x000a_13:30頃 　設技と製造でレベル調査時に昇降機構ロールのエンドストッパー（パスライン）ボルト部のウレタンが破損しており、このことで5㎜程度ロールレベルが下がっていた事が分かった。_x000a_15:00頃　ギロチンホッパーにて手切りし、昇降機構ロールを上昇させ、5㎜のフラットバー取り付けた。_x000a_15:15頃　再度レベル測定実施し、L/R同等のレベルとなった。_x000a_15:30頃　本線板流し　　　_x000a_LOSS：0分　※ハクリ多発により不採板中_x000a__x000a_(中文)_x000a_6/27 13:00左右 guillotine的L側下鐵Rolller附近的基板破裂多發。_x000a_6/28 09:00左右 從昨日基板破裂持續有發生。點檢各Roller有無因破裂造成碎玻璃刺入。_x000a_09:00 左右 有看到若干L側的退避Roller高度跟R側比較有比較低，依賴設技進行Roller 水平調查。_x000a_13:30 左右 設計和製造水平調查時在昇降機構Roller的End Stopper(基準線)螺絲部的Urethane有發現破損，因此造成約5mm Roller高度下降。"/>
    <s v="(日文)_x000a_HF3冷修設置工事時には破損しておらず、_x000a_HF3立ち上げ試運転時のシリンダー圧力調整時に破損したと思われる。_x000a_品名：STOPPER BOLT SLUNA12-40 MISUMI　_x000a_　ウレタン付ストッパボルト　六角穴タイプ　頭部六角穴付 (SLUNA12-40)_x000a_　ウレタン部硬度：70_x000a__x000a_(中文)_x000a_HF3冷修設置工事時沒有破損。_x000a_應該是HF3立上試運轉時的Cylinder壓力調整時損壞的。_x000a_品名：STOPPER BOLT SLUNA12-40 MISUMI　_x000a_　附Urethane的止付螺栓　內六角穴型式　頂部是六角穴 (SLUNA12-40)_x000a_　Urethane部硬度：70"/>
    <s v="(日文)_x000a_暫定対策_x000a_　1、フラットバー5㎜を取り付けレベル調整実施（シャコ万にて取り付け）_x000a_　2、L側下降スピード調整実施_x000a_恒久対策_x000a_　新品と交換予定（材質変更の検討も行う）_x000a__x000a_(中文)_x000a_暫定對策_x000a_1. 安裝 5mm Flat Bar並調整高度 (增設C型萬立夾)_x000a_2. L側下降速度進行調整。_x000a__x000a_恆久對策_x000a_新品交換預定 (材質變更的檢討也一併進行)"/>
    <m/>
    <n v="0"/>
    <n v="0"/>
    <n v="0"/>
    <s v="要"/>
    <s v="要"/>
    <s v="要"/>
    <s v="要"/>
    <s v="要"/>
    <s v="-"/>
    <s v="-"/>
    <s v="(日文)_x000a_仕様型番確認、劣化状況確認（必要に応じて交換）_x000a__x000a_(中文)_x000a_Guillotine升降機構Roller的Stopper Blot(止動螺栓)規格確認，有無劣化(破損)確認 (必要時交換對應)    (設技-機械、製造點檢)"/>
    <s v="完了"/>
    <s v="完了"/>
    <s v="完了"/>
    <s v="完了"/>
    <s v="完了"/>
    <s v="-"/>
    <s v="-"/>
    <s v="CLOSE"/>
    <s v="CLOSE"/>
    <n v="1"/>
    <m/>
  </r>
  <r>
    <n v="1608"/>
    <d v="2019-07-27T00:00:00"/>
    <x v="0"/>
    <x v="0"/>
    <s v="J朱峰謀_x000a_K張崇慶"/>
    <s v="機械系"/>
    <s v="水処理"/>
    <x v="2"/>
    <s v="20190727JFKF　水処理場 バッチ中和槽用塩酸ポンプ塩酸漏れ異常報告書.xlsx"/>
    <s v="-"/>
    <s v="(日文)_x000a_7/27 15:30KF三交代股長が水処理場パトロール時、塩酸タンク周辺に白い煙が発生し、酸性ガス測定器の警報が鳴っている状況を確認。塩酸漏れと判断しシャッターを開けて換気を実施。※配管径路：別紙1参照_x000a_16:00三交代股長は異常通報後、ゴーグル・耐酸手袋・防毒マスクを装着し、工水で塩酸タンク周りの配管及びポンプ周辺の塩酸洗い流しを開始。※酸性ガス濃度測定器の表示は18PPM（図1） ※タンク内塩酸32%、約7.5㎥_x000a_16:30 30分間工水で希釈を続け、酸性ガス白煙が収まったので漏れ箇所を調査。塩酸送りポンプ#Bのフランジパッキン部から白煙（図2）が出ていることを発見し、漏れ箇所と判断した。※ピット内に約500ml漏れたと推定_x000a_16:35 塩酸ポンプ#Bのバルブを閉めて、予備機#Aに切替え。設備の腐食を防止するため、漏れ周辺の洗浄・希釈を継続。_x000a_18:00 酸性ガス測定器の表示が3PPM（図3）に低下。pH試験紙で漏れ部周辺のpHが中性になったのを確認し希釈を終了。_x000a_18:30 #Bポンプ入口のバルブに&quot;操作禁止&quot;の表示を行い、処置を終了。　※人的被害、環境異常、機器損傷、生産阻害は無し_x000a_7/29 業者にてフランジ部を外して確認したところ、フランジ表面にへこみが有り、パッキンも変形が見られたため交換実施。※別紙2参照試運転時にポンプからも漏れが発生のため、整備品に交換実施。ポンプ漏れ原因、調査中_x000a__x000a_(中文)_x000a_7/27 KF三交代點檢發現鹽酸TANK周圍有白煙且酸氣檢知警報，判斷鹽酸液漏。_x000a_16:00經通報後著安全護具進行鹽酸TANK沖水稀釋，當時酸氣濃度8PPM。_x000a_　　　　　(TANK內鹽酸液濃度32%，液位約7.5m3)。_x000a_16:30稀釋30分後將鹽酸泵浦#A切替並關閉#B，隨即清洗設備周邊。_x000a_18:00酸氣檢知器濃度降至3PPM以下，PH試紙測試PH中性，確認稀釋完畢。_x000a_18:30現場標示操作禁止，人員勿靠近，處置完畢。_x000a_7/29業者進廠確認法蘭部有凹陷，墊片也變形遂進行更換。_x000a_※試運轉時發現泵浦有液漏，所以交換整備品。(泵浦液漏原因調查中。)"/>
    <s v="(日文)_x000a_○配管径路に塩酸槽戻り配管とバルブがあるが、バルブの閉塞で流量が低下したことで、ポンプ部に熱が溜まり配管フランジ部、パッキンに熱変形が生じたと推測。_x000a_　※7/24に別件でポンプを交換したが、その際に異物が流れた可能性がある。また、パッキンの交換もしていなかった。_x000a_○塩酸槽戻り量の計測がされていなかった。_x000a_　・日常パトロールに項目がなく、適切な管理がされていなかった。_x000a_○担当者の設備知識が不足しており、戻りバルブの閉塞に気付かなかった。_x000a__x000a_(中文)_x000a_○因先前對策Timeover異常，有將閥門做調整，所以推測由於閥關小而導致流量下降，因此在泵部蓄熱，法蘭部和墊片發生熱變形。_x000a_※7月24日，泵因其他問題進行了更換，當時可能有異物流入。另外，墊片也沒有更換。_x000a_○鹽酸槽回流量沒有測量。_x000a_　・未列入日常點檢項目，未做適當的管理。_x000a_○擔當者的設備知識不足，未去注意回流閥的閉塞。"/>
    <s v="(日文)_x000a_○塩酸槽戻り量が分かる圧力計or流量計を設置し、管理基準を定める。_x000a_○ポンプ周辺の配管温度を計測・モニタリングできる機能追加を検討する。_x000a_○ポンプ交換作業標準書作成し、交換後確認チェックリストを作成して管理する。_x000a_○パトロール内容の見直しを行なう。戻り量を標準化し、管理基準をパトロール表に入れる。_x000a_○担当者への水処理場設備の教育を実施し、理解度を深める。_x000a__x000a_(中文)_x000a_○安裝壓力表或流量計以顯示鹽酸罐的回水量並建立管理標準。_x000a_○檢討添加一個可以測量和監視泵周圍管路溫度的功能。_x000a_○泵更換工作標準作成，並在更換後建立確認表進行管理。_x000a_○檢視點檢表內容。 回流量標準化，並將管理基準列入到點檢表中。_x000a_○對擔當者進行水處理廠設備教育，以加深了解。"/>
    <s v="初回"/>
    <n v="0"/>
    <n v="0"/>
    <n v="0"/>
    <s v="-"/>
    <s v="-"/>
    <s v="-"/>
    <s v="要"/>
    <s v="要"/>
    <s v="情報"/>
    <s v="-"/>
    <s v="(日文)_x000a_4課においてはJF水処理場とは設備が異なるため、横展開不要となっていますが、_x000a_点検頻度、確認方法、ppm上昇時の警報、発報など対策の余地がある場合は、4課内で作業標準書、点検日誌などの更新をお願いします。_x000a__x000a_(中文)_x000a_4課與JF水處理場的設備相異, 所以不需要横展開;_x000a_但是針對 點檢頻度、確認方法、ppm上昇時的警報、發報等部分, 如果還有對策空間的話, 還請4課更新內部作業標準書及點檢日誌等內容。"/>
    <s v="-"/>
    <s v="-"/>
    <s v="-"/>
    <s v="完了"/>
    <s v="完了"/>
    <s v="-"/>
    <s v="-"/>
    <s v="CLOSE"/>
    <s v="CLOSE"/>
    <n v="1"/>
    <m/>
  </r>
  <r>
    <n v="1609"/>
    <d v="2019-07-30T00:00:00"/>
    <x v="1"/>
    <x v="13"/>
    <s v="Y許仕明_x000a_C吳學典_x000a_E王文佑_x000a_J朱峰謀_x000a_K張崇慶_x000a_T陳振遠"/>
    <s v="機械系"/>
    <s v="H/O"/>
    <x v="1"/>
    <s v="IF　本線 ゲートホッパー最下流（終点）ロール脱落異常"/>
    <s v="-"/>
    <s v="(日文)_x000a_8:38 本線横折起因による縦割れが発生。ゲートを開閉でC/V部のカレットを落とす動作をした時、終点R側のロールがゲートフレームベースから脱落。_x000a_08 : 40  再度縦割れが発生し、ホッパーを開き処理している最中に最下流ロールのR側がゲートホッパーシュート内に脱落。08 : 45　ギロチン開始_x000a_12 : 20  脱落ロールをホッパーシュート内から引上げ、新規予備ロールへ交換_x000a__x000a_(中文)_x000a_"/>
    <s v="(日文)_x000a_G11生産で板捨てが多く、ゲートC/Vの開閉回数が増え、ピローブロックとC/Vフレームを固定するボルト（R側最下流ロール）緩んだ推定。（振動も大きい） ※ ゲートホッパーの平均開閉回数_x000a_G11拡幅前（NET180）には平均4回/日程度(品質異常発生時は除く)  _x000a_G11拡幅後（NET205）116回/日（MAX354回/日）約30倍程度増加。_x000a__x000a_(中文)_x000a_"/>
    <s v="(日文)_x000a_暫定対策_x000a_　・新規予備品ロールと交換(UCPA208ピローブロックユニットの交換も含む)_x000a_　・ボルトが緩んでも落ちない様にストッパーを設置(仮対策)→写真1参照_x000a_　・ゲートC/Vの開閉速度を調整(振動対応=油圧調整)  _x000a_恒久対策_x000a_　・油圧ポンプのインバーター化を導入(振動軽減)  _x000a_　・ピローブロックの固定ボルト緩み防止用のノルトロックワッシャーを取り付け_x000a_　・ 安全カバーの改造を行い又は点検方法を検討  _x000a_   　　安全カバーの改造(アクリルカバーの付いてない窯は改造する) _x000a_   　　点検方法 : アイマークを通じてBolt緩み痕跡を点検する。_x000a__x000a_(中文)_x000a__x000a_"/>
    <s v="初回"/>
    <n v="0"/>
    <n v="265"/>
    <n v="8632"/>
    <s v="要"/>
    <s v="要"/>
    <s v="要"/>
    <s v="要"/>
    <s v="要"/>
    <s v="-"/>
    <s v="-"/>
    <s v="(日文)_x000a_ピローブロックとC/Vフレームを固定するボルト（R側最下流ロール）の確認。_x000a_G11採板予定のJF、KFはAFKの対応策内容の横展開を使用に織り込むか検討が必要_x000a__x000a_1.半年１回の定期点検→点検させやすいために、UCPA208 L3軸受のカバーを可視化にしてください。_x000a_2.UCPA208 L3軸受(鋳鉄)をUCPA208 L3 H5軸受(鉄製)へ変更予定→今は購入中。入荷後、交換してください。_x000a_3.ノルトロックワッシャー有無及び増し締めの確認→ノルトロックワッシャー有.Boltが緩んでないことを確認した。_x000a_4.Bolt溶接対策→不要_x000a__x000a_(中文)_x000a_1.定期點檢半年一次→因應點檢簡單,請將UCPA208 L3軸承位置COVER進行可視化_x000a_2.預定UCPA208 L3軸承(鑄鐵)變更UCPA208 L3 H5軸承(鐵製)→目前請購中,入廠後請進行更換_x000a_3.防鬆墊片有無確認及鎖緊確認濟→墊片有.Bolt無鬆脫,結案_x000a_4.Bolt熔接對策→不要"/>
    <s v="完了"/>
    <s v="完了"/>
    <s v="完了"/>
    <s v="完了"/>
    <s v="完了"/>
    <s v="-"/>
    <s v="-"/>
    <s v="CLOSE"/>
    <s v="CLOSE"/>
    <n v="1"/>
    <m/>
  </r>
  <r>
    <n v="1610"/>
    <d v="2019-08-05T00:00:00"/>
    <x v="1"/>
    <x v="5"/>
    <s v="T陳振遠"/>
    <s v="電氣系"/>
    <s v="エンコーダー"/>
    <x v="1"/>
    <s v="OFF#4 X軸切機#2H'Dエンコーダーケーブル損傷異常"/>
    <s v="-"/>
    <s v="(日文)_x000a_23:50 X切機ヘッド#2でサーボ異常のアラーム発生、リセットしてもできなかった為電気3交代呼び出し。_x000a_電気Tにてエンコーダーケーブル / コネクター部を目視で点検したが異常はなかった為、リセットしてライン稼働したが同様なアラームが発生。電源を数回リセットして投入したが解決できず、製造の要請で使用頻度の低いX切機の信号をOFFして生産テストを行ったが、できなかった。エンコーダーケーブル(MR-J3JCBL03M-A2-L) 取り換え及び原点作業後テストを行ったが、同様な現象発生。サーボモータ (HF-KP053B B級) 取り換え及び原点作業後テストしたが、同様な現象発生。 D/Tが到着してサ－ボアンプ を取り換え(MR-J3-10B) ましたが、また同様なアラーム発生。ケーブルベア内部を確認したらケーブルの被覆及び芯線の一部が損傷されていた為、ケーブルのテーピング及びケーブルの固定実施。_x000a__x000a_(中文)_x000a_"/>
    <s v="(日文)_x000a_1. エンコーダーケーブルの被覆損傷により、サーボ異常が発生した。ケーブルベア両端のケーブルの固定状態不良。(今回初めて発生)* 運転中、ケーブルベア内の固定がされていないケーブルが下敷きになり、クロスバーと干渉してケーブルの被覆損傷が発生したと推定。_x000a_-&gt; 発見した時、ケーブルベアの中で一番下部にあった為、他のケーブルに押された状態。_x000a_2. ケーブルベア内のケーブル取り換えは整備時間及び作業人員が多めに必要な為、3交代では点検順位が低かった為、ロスが長引いた。(電気3交代の2名がHOT,COLD,TAS対応)_x000a__x000a_(中文)_x000a_"/>
    <s v="(日文)_x000a_1-1. 臨時対策としてケーブル損傷部分を臨時テーピング及び該当ケーブルの固定を実施。1-2. 次回の定修工事または臨時保全時、エンコーダーケーブル取り換え及びケーブルベア内のケーブルを全数点検及びケーブルの固定実施。2. 保全の利便性の為、中間Boxを増設してエンコーダーケーブルトラブル発生時短時間で交換できるようにする。_x000a__x000a_(中文)_x000a_"/>
    <s v="初回"/>
    <n v="438"/>
    <n v="0"/>
    <n v="3163"/>
    <s v="-"/>
    <s v="-"/>
    <s v="-"/>
    <s v="-"/>
    <s v="-"/>
    <s v="要"/>
    <s v="要"/>
    <s v="(日文)_x000a_定期点検継続_x000a__x000a_(中文)_x000a_"/>
    <s v="-"/>
    <s v="-"/>
    <s v="-"/>
    <s v="-"/>
    <s v="-"/>
    <s v="完了"/>
    <s v="完了"/>
    <s v="CLOSE"/>
    <s v="CLOSE"/>
    <n v="1"/>
    <m/>
  </r>
  <r>
    <n v="1611"/>
    <d v="2019-08-25T00:00:00"/>
    <x v="1"/>
    <x v="5"/>
    <s v="Y許仕明_x000a_C吳學典_x000a_E王文佑_x000a_J朱峰謀_x000a_K張崇慶_x000a_T陳振遠"/>
    <s v="電氣系"/>
    <s v="エンコーダー"/>
    <x v="1"/>
    <s v="OFF#4 X軸切機#1H'Dエンコーダーケーブル損傷異常"/>
    <s v="-"/>
    <s v="(日文)_x000a_1) 8:40 X切機#1H'D　アップダウンのサーボエラーが発生して電気3交代呼び出し_x000a_サーボアンプ (アラームコード:20)発生、電源リセット及びケーブルベアー点検して問題ないと判断し稼動したが、同一現象発生。_x000a_2) 9:15 ケーブルベアー 再点検及び設備D/T呼び出し_x000a_ (8/5日、同一現象が発生した履歴があった為、スペアケーブル準備及び原点の位置確認)  _x000a_3) 12:10 エンコーダーケーブル交換及び原点作業後、空回転してみたが、正常に稼動。_x000a_4) 交換したエンコーダーケーブルを確認した結果、被覆損傷が確認された。_x000a_5) 12:10 OFF#4 正常稼動実施。_x000a__x000a_(中文)_x000a_"/>
    <s v="(日文)_x000a_1. エンコーダーケーブルの被覆損傷によるサーボ異常_x000a_* 8/5日に発生したX軸#2H'D ケーブルトラブルと同じ原因であると推定。_x000a_2. 8/24日 X軸#2H'Dのケーブル損傷対策として両端のケーブルを固定したが、_x000a_既に固定する前に発生した損傷部を見つけることが出来ずケーブルは交換していなっかた。_x000a__x000a_(中文)_x000a_"/>
    <s v="(日文)_x000a_1. ケーブル両端が固定される前に使用したケーブルをすべて交換。_x000a_ X、Y切機のエンコーダーケーブルすべてを順次交換実施。_x000a_1-2. 保全の利便性の為、中間Boxを増設してエンコーダーケーブルのトラブルが _x000a_* 8/5日の対策含めて実施。_x000a__x000a_(中文)_x000a_"/>
    <s v="初回"/>
    <n v="0"/>
    <n v="0"/>
    <n v="0"/>
    <s v="-"/>
    <s v="-"/>
    <s v="-"/>
    <s v="-"/>
    <s v="-"/>
    <s v="要"/>
    <s v="要"/>
    <s v="(日文)_x000a_定期点検継続_x000a__x000a_(中文)_x000a_"/>
    <s v="-"/>
    <s v="-"/>
    <s v="-"/>
    <s v="-"/>
    <s v="-"/>
    <s v="完了"/>
    <s v="完了"/>
    <s v="CLOSE"/>
    <s v="CLOSE"/>
    <n v="1"/>
    <m/>
  </r>
  <r>
    <n v="1612"/>
    <d v="2019-09-07T00:00:00"/>
    <x v="0"/>
    <x v="6"/>
    <s v="推進課"/>
    <s v="檢查系"/>
    <s v="TOM3"/>
    <x v="0"/>
    <s v="YF TOM3　識別PC2フリーズ異常"/>
    <s v="-"/>
    <s v="(日文)_x000a_02:10 YF窯識別PC異常が発生、現場作業者は識別PC及びHOST PCを再起動しても、復帰できなかった。推進課に連絡、電話で作業を指示したが、異常のままだった。推進課は入場して、現場で識別PCのメモリ不足による異常だと確認した。メモリを交換した_x000a__x000a_(中文)_x000a_"/>
    <s v="(日文)_x000a_1. 識別PCはメモリ不足というメッセージがあった。識別PCのメモリ容量は12GBが必要だが、異常時に8GBしかなかった。本来はPCに4GB * 3本 =12GBだが、メモリ３本の中に1本が故障したと推測。新品を交換してから復帰。2. ソフト制限でメモリは12GB以下の場合、起動できないと確認した。3. 9/9にメモリに対してオフラインテストをして異常画面が出たため、メモリ故障だと判断した。_x000a__x000a_(中文)_x000a__x000a_"/>
    <s v="(日文)_x000a_1. メモリ交換。_x000a_2. HOST Softを再起動、正常に欠点が検出できないかを確認_x000a_(中文)_x000a_"/>
    <s v="初回"/>
    <n v="13"/>
    <n v="309.37"/>
    <n v="0"/>
    <s v="要"/>
    <s v="要"/>
    <s v="要"/>
    <s v="要"/>
    <s v="要"/>
    <s v="-"/>
    <s v="-"/>
    <s v="(日文)_x000a_不具合発生時はメモリの交換。予備品管理_x000a__x000a_(中文)_x000a_"/>
    <s v="-"/>
    <s v="-"/>
    <s v="-"/>
    <s v="-"/>
    <s v="-"/>
    <s v="-"/>
    <s v="-"/>
    <s v="CLOSE"/>
    <s v="CLOSE"/>
    <n v="0"/>
    <m/>
  </r>
  <r>
    <n v="1613"/>
    <d v="2019-09-09T00:00:00"/>
    <x v="1"/>
    <x v="13"/>
    <s v="Y許仕明_x000a_C吳學典_x000a_E王文佑_x000a_J朱峰謀_x000a_K張崇慶_x000a_T陳振遠"/>
    <s v="電氣系"/>
    <s v="A/K"/>
    <x v="1"/>
    <s v="IF 1Br洗浄機最終エアーナイフCV過負荷停止"/>
    <s v="-"/>
    <s v="(日文)_x000a_1Br洗浄機エアーナイフC/V過負荷で洗浄ラインが停止（アラームリセットできず）_x000a_設技電気にてC/VサーボAmp電源を強制リセット後、C/V運転開始_x000a_サーボモータの発熱状態および負荷率確認後製造にBr切り替えを要請　(実負荷率: 113~120%、Peak値: 138%、定格 : 2.9A 実測 : 2.7~8A )_x000a_サーボモータ側に冷却用のエアーホースの増設作業を実施、設技にてAmp交換も再発_x000a_設技電気昼勤作業者がサーボモータの交換作業を実施(実部下率: 110%、 Peak: 130%、定格 : 2.9A実測 : 2.5A )_x000a_設技昼勤機械にてサーボモータカップリングばらし後、無負荷テスト実施(実負荷率 : 25%で良好)  _x000a_L側ラインシャフトギアが ベアリングハウジング部との干渉で摩耗。ギア干渉部の異物（屑）除去_x000a_翌日、2Brに切り替え、最終エアーナイフ区間の駆動部点検およびギア・ベアリング・ブッシュを交換_x000a_運転状態確認後、1Br切り替えG11生産開始　_x000a_G11生産Loss :2Br生産 427分Total : 433分 →通常歩留まり90%適用時約858枚生産できなかった。2BrG7.5生産のため。　Net205inch=G7.5+捨てコブ生産 エッジロス: 2,027m2_x000a__x000a_(中文)_x000a_"/>
    <s v="(日文)_x000a_通常、シャフトとギアはセットボルトで固定されているため、ギア自体は動かないが、_x000a_シャフト全体に多少の遊びがある。この遊び分が上流・下流側に動くことで、_x000a_ベアリングブッシュの摩耗により内/外輪がずれてしまい、ラインシャフトのギアと_x000a_ベアリングハウジング部が干渉し摩耗したため、ベアリングハウジングとギアの間に屑が詰まって瞬間的に負荷率が上昇したと推定(写真1参照)_x000a_※ ベアリングブッシュの摩耗は長期使用によるものだと推定する。_x000a__x000a_(中文)_x000a_"/>
    <s v="(日文)_x000a_暫定対策_x000a_　・駆動サーボモータ側に冷却用のエアーホースを増設（発熱予防）_x000a_　・ラインシャフトギア干渉部の異物除去_x000a_恒久対策_x000a_・駆動部の定期点検実施および定期交換（ギア・ベアリング・ブッシュ）_x000a_・サーボモータおよびアンプの容量アップ交換(0.4kw →0.75Kw)検討_x000a_※TAS（GUT）やHF　ON-TASでは0.75kwのため_x000a__x000a_(中文)_x000a_"/>
    <s v="初回"/>
    <n v="0"/>
    <n v="0"/>
    <n v="2027"/>
    <s v="要"/>
    <s v="要"/>
    <s v="要"/>
    <s v="要"/>
    <s v="要"/>
    <s v="要"/>
    <s v="要"/>
    <s v="(日文)_x000a_ON-TAS、OFF-TAS、OFF切、収率検査用の簡易洗浄機の樹脂系ベアリングはまた定修工事にて回転不良など不具合ある場合は設技にて定期交換を実施しているため、日常点検で早期発見により交換を要請する_x000a__x000a_(中文)_x000a_"/>
    <s v="完了"/>
    <s v="完了"/>
    <s v="完了"/>
    <s v="完了"/>
    <s v="完了"/>
    <s v="完了"/>
    <s v="完了"/>
    <s v="CLOSE"/>
    <s v="CLOSE"/>
    <n v="1"/>
    <m/>
  </r>
  <r>
    <n v="1614"/>
    <d v="2019-09-14T00:00:00"/>
    <x v="1"/>
    <x v="8"/>
    <s v="Y許仕明_x000a_C吳學典_x000a_E王文佑_x000a_J朱峰謀_x000a_K張崇慶_x000a_T陳振遠"/>
    <s v="機械系"/>
    <s v="H/O"/>
    <x v="1"/>
    <s v="HF COLD 2Br ホッパーC/V跳ね上げ支点ロール折損"/>
    <s v="20190914HF関連　ADT 包裝Br  HO CV跳上支點ROLL點檢資料"/>
    <s v="(日文)_x000a_05 : 00  3交代作業者が2Brホッパーの折損を確認した。監視ビデオで4:45に折損_x000a_05：22　設技3交代が現場の状態確認後、設技昼勤を呼び出し。_x000a_06：05　設技にて折損ロール抜き出し予備品ロールの設置準備を開始_x000a_08：00　新規ロール設置_x000a__x000a_(中文)_x000a_"/>
    <s v="(日文)_x000a_跳ね上げホッパーゲートの上げ動作時に発生する衝撃により、応力集中が発生しロールシャフトのラウンド部（R加工部）に、長期的に加えて応力集中による疲労破壊でシャフトが折損したと推定。_x000a_折損したシャフトのラウンド部（R加工部）値は R1で設計値(R5)より小さいため、大きい応力が集中したと思われる。※HF建設当初品（交換履歴なし）_x000a__x000a_(中文)_x000a_"/>
    <s v="(日文)_x000a_暫定対策：Br ホッパー駆動ロールの交換およびUCPベアリングの交換_x000a_恒久対策：R5加工品へ交換_x000a__x000a_(中文)_x000a_"/>
    <s v="初回"/>
    <n v="0"/>
    <n v="0"/>
    <n v="0"/>
    <s v="要"/>
    <s v="要"/>
    <s v="要"/>
    <s v="要"/>
    <s v="要"/>
    <s v="-"/>
    <s v="-"/>
    <s v="(日文)_x000a_ADT各BrのR加工について設技で調査終了（別紙の関連資料参照：link）。定期点検としては1回/年程度のカラーチェックを設技に要請する。なおカラーチェックはディスプレイ方針として使用の定義がありますので、申請書提出、完全な養生、製造の多違いが必須条件です。また養生方法に不備がある場合は製造は作業を中断させて養生方法の強化を依頼してください。_x000a__x000a_(中文)_x000a_"/>
    <s v="完了"/>
    <s v="完了"/>
    <s v="完了"/>
    <s v="完了"/>
    <s v="完了"/>
    <s v="-"/>
    <s v="-"/>
    <s v="CLOSE"/>
    <s v="CLOSE"/>
    <n v="1"/>
    <m/>
  </r>
  <r>
    <n v="1615"/>
    <d v="2019-10-15T00:00:00"/>
    <x v="1"/>
    <x v="11"/>
    <s v="Y許仕明_x000a_C吳學典_x000a_E王文佑_x000a_J朱峰謀_x000a_K張崇慶_x000a_T陳振遠"/>
    <s v="電氣系"/>
    <s v="TOM3"/>
    <x v="1"/>
    <s v="20191015FF　TOM3歪・拡散照明照度低下異常【最終版】"/>
    <s v="-"/>
    <s v="於19/10/15 工事日定期測定各TOM3照明的照度時, 確認到歪・擴散有一部分的照度偏低、後續用TOM3光學調整Soft確認波形時發現歪T-23～T-27的波形和擴散K-17、K-28、K-40附近有出現異常。【參照1、參照2】_x000a_臨時對應進行SubVol値的調整作業但完全沒有反應、推測是LED電子元件斷裂所致。_x000a_後續確認欠點的檢出分布之後認為對感度不會有影響、所以決定在次回工事日調查造成低下的原因。　_x000a_檢出分布：參照『検出分布』_x000a_"/>
    <s v="１）照度低下的原因_x000a_　照明電源不良造成一部分照度低下。_x000a_照明電源的冷却FAN動作異常、（通電啟動之後一下子就會停掉・或是無法啟動）在長期使用下電源内部的電流制御基板 (對應到照度嚴重低下的部位的那塊基板)及旁邊的基板都有發熱變色或是銲錫融解的狀況。_x000a_　※冷却FAN使用的是非正規的FAN。（以前AFK的交換品）_x000a_２）發現過晚_x000a_　波形雖有保存下來、但是並沒有去確認。_x000a_　未理解到確認波形的重要性。"/>
    <s v="１）照明電源更換預備機_x000a_2）管理面_x000a_　落實波形確認及教育_x000a_　每次定修工事日落實全數Camera波形確認。_x000a_　（保存Shading OFF及ON時的畫像）　_x000a_  確認波形的重要性相關教育"/>
    <s v="初回"/>
    <n v="0"/>
    <n v="0"/>
    <n v="0"/>
    <s v="要"/>
    <s v="要"/>
    <s v="要"/>
    <s v="要"/>
    <s v="要"/>
    <s v="-"/>
    <s v="-"/>
    <s v="(日文)_x000a__x000a__x000a_(中文)_x000a_"/>
    <s v="完了"/>
    <s v="完了"/>
    <s v="完了"/>
    <s v="完了"/>
    <s v="完了"/>
    <s v="-"/>
    <s v="-"/>
    <s v="CLOSE"/>
    <s v="CLOSE"/>
    <n v="1"/>
    <m/>
  </r>
  <r>
    <n v="1616"/>
    <d v="2019-10-24T00:00:00"/>
    <x v="1"/>
    <x v="5"/>
    <s v="Y許仕明_x000a_C吳學典_x000a_E王文佑_x000a_J朱峰謀_x000a_K張崇慶_x000a_T陳振遠"/>
    <s v="機械系"/>
    <s v="水処理場"/>
    <x v="1"/>
    <s v="20191024GUT 水処理場塩酸漏れ（中和槽バックプレッシャーバルブ破損）異常報告"/>
    <s v="環境事故報告書"/>
    <s v="(日文)_x000a_ 1) 2019年10月24日05時18分頃、水処理場から火災警報発生。_x000a_DFメーター室 -&gt; Uty 3交代 -&gt; GUT 3交代主任 -&gt; GUT非常連絡網稼働_x000a_2) 06:40にD/T整備班現場同着後、設備状態確認_x000a_ 水処理場内、中和タンク前の塩酸供給バルブの破損を確認_x000a_1次措置 : 漏れバルブの塩酸供給遮断及び関連システムの停止_x000a_3) 07:00 GUT 前洗浄のライン停止_x000a_ライン停止ロス発生。(TAS #3 360分、OFF切 #2 269分、#4 266分)_x000a_塩酸ガスの場内への流入リスクに対し、作業者の安全確保及び水処理場の2次トラブル発生を予防_x000a__x000a_(中文)_x000a_"/>
    <s v="(日文)_x000a_1) 中和タンクの塩酸供給バックプレッシャーバルブ破損の推定原因_x000a_ダイアフラムの硬化によりHCLが漏れ定量ポンプの吐出圧力で_x000a_バックプレッシャーバルブのボルトが緩みHCLバルブ内から塩酸が漏れ_x000a_バルブを固定しているボルトを破損したと推定される。_x000a_2) 塩酸漏れ発生時、すぐ確認ができなかった原因_x000a_塩酸液漏れを検知するセンサーが、当該場所に設置されていない。_x000a_(漏液感知器3ヵ所 : HCl/NaOH タンク周辺)_x000a__x000a_(中文)_x000a_"/>
    <s v="(日文)_x000a_1)保全方法の変更_x000a_バルブの結束力強化(漏れ防止の措置を強化)_x000a_寿命管理(バルブ &amp; Pump : 10年) 及び交換実施。_x000a_HCl関連の部品 : 12月末、NaOH部品 : 2020年1月_x000a_薬品漏れに関する機器の点検_x000a_2) 漏れ感知プロセスの強化_x000a_漏れのリスクがあるエリアにセンサー設置_x000a_GUTの水処理場点検強化 : パトロール 1回/8hr -&gt; 2回/8hr_x000a_CCTVにて水処理場の状態を点検(3交代のCPU室)_x000a__x000a_(中文)_x000a_"/>
    <s v="初回"/>
    <n v="895"/>
    <n v="0"/>
    <n v="12114"/>
    <s v="-"/>
    <s v="-"/>
    <s v="-"/>
    <s v="要"/>
    <s v="要"/>
    <s v="要"/>
    <s v="要"/>
    <s v="(日文)_x000a_OFF-TASとON-TASの構造が異なるが戻り圧力のバランスを日常のオペレーションで調整できないような改造が必要。またバルブ等にも寿命管理がありますので、定期交換が必要。液漏れが発生したときの緊急連絡網の再確認、異常時に警報が発報されるかについてはセンサーの感度確認を行ってください。非常事態発生の際は、慌てることなく、防護服、防毒マスクを着実に装着し、現場急行は1人で確認し、トランシーバーなどで連絡ができる体制を整えたるなど、2次災害の防止に努めること。_x000a__x000a_(中文)_x000a_"/>
    <s v="-"/>
    <s v="-"/>
    <s v="-"/>
    <s v="完了"/>
    <s v="完了"/>
    <s v="完了"/>
    <s v="完了"/>
    <s v="CLOSE"/>
    <s v="CLOSE"/>
    <n v="1"/>
    <m/>
  </r>
  <r>
    <n v="1617"/>
    <d v="2019-11-19T00:00:00"/>
    <x v="0"/>
    <x v="0"/>
    <s v="Y許仕明_x000a_C吳學典_x000a_E王文佑_x000a_J朱峰謀_x000a_K張崇慶_x000a_T陳振遠"/>
    <s v="機械系"/>
    <s v="水処理"/>
    <x v="2"/>
    <s v="JF水処理場3B4T H1塔 樹脂漏れ"/>
    <s v="-"/>
    <s v="(日文)_x000a_18:02 JF水処理の異常警報が出て現場確認すると、3B4T A系の脱炭酸塔の低レベル警報(写真1)でA系3B4T採水停止した。_x000a_現場を確認しH1塔 A系から大量の液体と樹脂がバルブから漏れたこと(写真3、5)を発見した。リトマス紙で測定したPH值は中性(写真4)。_x000a_直ちに3B4T B系採水に切り替え、上長と公用電気に連絡した。_x000a_公用電気と業者(栗田)来場し、壊れたバルブの交換と新しい樹脂を補充した。通水、薬剤試験で漏れが無いことを確認し、(図6)、製造で3B4T A系の倍量再生で樹脂を洗浄し、11/20 1:00　3B4T A系通常採水に戻した。_x000a__x000a_(中文)_x000a_"/>
    <s v="(日文)_x000a_1.該当バルブは2010/6から使用開始。_x000a_バルブの腐食で穴が開き、漏れていた(図7)。_x000a_※バルブ材質　外側：アルミ合金、内側：EDPM_x000a__x000a_詳細原因を確認するために、この異常バルブを元メーカーに送って_x000a_分析する。12/E_x000a__x000a_(中文)_x000a_"/>
    <s v="(日文)_x000a_1.壊れたバルブを交換し、新しい樹脂を補充。(11/20済)_x000a_2.B系の同じ位置の気圧バルブの表面も腐食があり、交換予定。(11/28済)_x000a_3.3B4Tその他のバルブをすべて点検実施、表面が腐食があれば、交換計画に入れる。12/E_x000a__x000a_(中文)_x000a_"/>
    <s v="初回"/>
    <n v="0"/>
    <n v="0"/>
    <n v="0"/>
    <s v="-"/>
    <s v="-"/>
    <s v="-"/>
    <s v="要"/>
    <s v="要"/>
    <s v="要"/>
    <s v="要"/>
    <s v="(日文)_x000a_バルブ腐食の原因についてはメーカの見解待ち。腐食を発見した際は早期交換を要請する。使用年数が10年を超えるようなものは予算化を実施し、冷修や樹脂交換等の大規模な工事日を利用して交換の計画を行うこと。_x000a__x000a_(中文)_x000a_"/>
    <s v="-"/>
    <s v="-"/>
    <s v="-"/>
    <s v="完了"/>
    <s v="完了"/>
    <s v="完了"/>
    <s v="完了"/>
    <s v="CLOSE"/>
    <s v="CLOSE"/>
    <n v="1"/>
    <m/>
  </r>
  <r>
    <n v="1618"/>
    <d v="2019-11-20T00:00:00"/>
    <x v="0"/>
    <x v="0"/>
    <s v="Y許仕明_x000a_C吳學典_x000a_E王文佑_x000a_J朱峰謀_x000a_K張崇慶_x000a_T陳振遠"/>
    <s v="其它"/>
    <s v="洗浄機"/>
    <x v="2"/>
    <s v="20191120KF　洗浄機純水エアーナイフ腐食"/>
    <s v="20191120KF　洗浄機純水エアーナイフ腐食（純水エアナイフPVC化とチタンアングル）"/>
    <s v="(日文)_x000a_11/20定修工事でA/K№1（上）の腐食を発見。_x000a_№3（下）A/Kと差し替え_x000a__x000a_(中文)_x000a_"/>
    <s v="(日文)_x000a__x000a__x000a_(中文)_x000a_"/>
    <s v="(日文)_x000a__x000a__x000a_(中文)_x000a_"/>
    <s v="初回"/>
    <n v="0"/>
    <n v="0"/>
    <n v="0"/>
    <s v="-"/>
    <s v="-"/>
    <s v="-"/>
    <s v="要"/>
    <s v="要"/>
    <s v="要"/>
    <s v="要"/>
    <s v="(日文)_x000a_OFF-TASでは発生していないため、原因不明。引き続き3課は調査をお願いします。また予備品の管理、発注などの対応は速やかに行ってください。_x000a_JF、KFのエアナイフが腐食されている問題を踏まえてAFK（IF窯ON-TAS）に展開中のPVC化および湾曲防止用のチタンプレートを追加した仕様のエアナイフを導入する_x000a__x000a__x000a_(中文)_x000a_"/>
    <s v="-"/>
    <s v="-"/>
    <s v="-"/>
    <s v="完了"/>
    <s v="完了"/>
    <s v="完了"/>
    <s v="完了"/>
    <s v="CLOSE"/>
    <s v="CLOSE"/>
    <n v="1"/>
    <m/>
  </r>
  <r>
    <n v="1619"/>
    <d v="2019-12-01T00:00:00"/>
    <x v="0"/>
    <x v="12"/>
    <s v="Y許仕明_x000a_C吳學典_x000a_E王文佑_x000a_J朱峰謀_x000a_K張崇慶_x000a_T陳振遠"/>
    <s v="其它"/>
    <s v="採板設備"/>
    <x v="0"/>
    <s v="TAS5採板ロボットとPL衝突（誤操作）異常"/>
    <s v="-"/>
    <s v="（日文）_x000a_JCのため作業者2名（A、B）で、T/T3に積載されたNG品を手動操作で払い出し、ラッシングベルトと前蓋をセットした。その後、作業者は次航海の段取り作業に移った。_x000a_作業者AはNG品PLの払い出し準備としてT/T1（T/T3の真反対）のT/P前で待機したが、作業者B（T/P操作者）が到着する前に、見よう見まねでT/Pの旋回ボタンを誤って押してしまった。作業者BはT/T旋回の異常を発見しT/Tに駆け寄り、T/Pの「自動停止」ボタンを押した（2つ目の誤操作）が、PL測定のための物差し君動作によりロボットハンドが前蓋に突き刺さった。_x000a__x000a_(中文)_x000a_"/>
    <s v="(日文)_x000a_１．作業者AはT/Pの教育を受けていないにも関わらず、見よう見まねで勝手に操作した。_x000a_２．設備周辺に複数ある非常停止ボタンで、設備が停止することを知らなかった。_x000a_３．作業標準書には、T/Pの操作を誤ったときの対処方法の記載がなかった。_x000a_４．容易に旋回してしまわないような制御になっていなかった。_x000a__x000a_(中文)_x000a_"/>
    <s v="(日文)_x000a_１．T/Pの誤操作による影響の重大さを、作業者全員に再周知、教育（～12/6完了）_x000a_２．非常停止ボタンの使用（キノコボタン部品でOJT）作業者全員に教育（～12/18完了）_x000a_３．非常停止操作など対処方法を作業標準書に追記（12月末まで）_x000a_４．払い出し（PL傾斜状態）から採板側へ容易に操作できないように、選択方式_x000a_　「旋回する、旋回しない」及び長押しによるインターロックを追加する（12月末）_x000a__x000a_(中文)_x000a_"/>
    <s v="初回"/>
    <n v="31"/>
    <n v="572"/>
    <n v="332.5"/>
    <s v="-"/>
    <s v="-"/>
    <s v="-"/>
    <s v="-"/>
    <s v="-"/>
    <s v="要"/>
    <s v="要"/>
    <s v="(日文)_x000a_T/P操作教育、非常停止ボタン操作方法教育を全員対象に再教育をお願いします。T/Tの誤操作による_x000a_設備異常を回避するために、旋回する、旋回しないの選択方式とするインターロックを追加する。COLDの同類設備はインターロックがあるため対象外とする。_x000a__x000a__x000a_(中文)_x000a_"/>
    <s v="-"/>
    <s v="-"/>
    <s v="-"/>
    <s v="-"/>
    <s v="-"/>
    <s v="完了"/>
    <s v="完了"/>
    <s v="CLOSE"/>
    <s v="CLOSE"/>
    <n v="1"/>
    <m/>
  </r>
  <r>
    <n v="1620"/>
    <d v="2019-12-06T00:00:00"/>
    <x v="1"/>
    <x v="15"/>
    <s v="Y許仕明_x000a_C吳學典_x000a_E王文佑_x000a_J朱峰謀_x000a_K張崇慶_x000a_T陳振遠"/>
    <s v="電氣系"/>
    <s v="H/O"/>
    <x v="1"/>
    <s v="20191206DF　2Br引込み部#1駆動シャフト折損異常rev.1（修正）"/>
    <s v="-"/>
    <s v="(日文)_x000a_2Brで0.5t G6生産中、ガラスが引き込まれずにS-Endでガラス到着のアラムが発生して作業者へ確認した結果、引き込み#1 C/Vが停止している事を発見。    _x000a_S-Endでガラスの払い出しのアラムが発生して確認した結果、ガラスが引き込まれずにS-Endに捨てられる現象発生。_x000a_本線HO Hopper Open 捨て板しながら割れガラスの処理作業実施_x000a_2Br(G6) → 1Br(7.5) 採板変更実施_x000a_設備技術到着後、整備実施駆動シャフト及びベアリング、ベアリングハウジング、チェーン交換_x000a_稼働状態確認後、2Br G6採板開始_x000a__x000a_(中文)_x000a__x000a_"/>
    <s v="(日文)_x000a_1. スプロケットを固定する駆動シャフトのキー溝からクラックが長期間、進行し    _x000a_　 駆動と停止を繰り返しす事により疲労の累積によるシャフトが折したと推定。_x000a_2. スプロケットの内部で異常が発生した為、異常兆候が見つからなかった。    _x000a_   → 稼働中、異音やC/Vの揺れ等    ※ DF窯の建設以降、交換した履歴無し。   _x000a__x000a_(中文)_x000a_"/>
    <s v="(日文)_x000a_1.定修工事の時に可能な範囲で点検/整備を行う。(設備技術)　　　　　　　　　　　　　　　　　　　　　　　2.今後、冷修工事時にFT駆動部を点検して交換する。(設備技術)　　　　　　　　　　　　　　　　　　　　　　　　　　　　　3.FT駆動Shaft Unitの予備品を確認して確保する。(設備技術)_x000a__x000a_(中文)_x000a_"/>
    <s v="初回"/>
    <n v="10"/>
    <n v="214.83"/>
    <n v="0"/>
    <s v="要"/>
    <s v="要"/>
    <s v="要"/>
    <s v="要"/>
    <s v="要"/>
    <s v="-"/>
    <s v="-"/>
    <s v="(日文)_x000a_原因不明。_x000a_チェーンの張りすぎには注意。_x000a_Br下、FT下の日常点検で異音などにも注意して早期発見をお願いします。_x000a_(中文)_x000a_"/>
    <s v="完了"/>
    <s v="完了"/>
    <s v="完了"/>
    <s v="完了"/>
    <s v="完了"/>
    <s v="-"/>
    <s v="-"/>
    <s v="CLOSE"/>
    <s v="CLOSE"/>
    <n v="1"/>
    <m/>
  </r>
  <r>
    <n v="1621"/>
    <d v="2019-12-10T00:00:00"/>
    <x v="1"/>
    <x v="11"/>
    <s v="Y許仕明_x000a_C吳學典_x000a_E王文佑_x000a_J朱峰謀_x000a_K張崇慶_x000a_T陳振遠"/>
    <s v="機械系"/>
    <s v="採板設備"/>
    <x v="1"/>
    <s v="20191210FF　2Br　4Posロボットハンド落下異常rev.1（修正）"/>
    <s v="20191210FF関連　ADT採板ロボットハンド接続方法"/>
    <s v="(日文)_x000a_1. パトロール中に2Br 4Pos`でロボットハンドの落下を発見し、Br ブランチホッパー及びBD ライン停止後、1Br 78*90採板変更を実施した後、設備チームを呼び出し _x000a_2. 電源ケーブル解体後、ハンドを分解して移動_x000a_3. 4Pos` の採板C/V 損傷ロール１本の交換及び3本は2Br エンドロールlと交換(予備なし) _x000a_4. Br傷の対策としてロール掃除後、傷検査実施 1回目に傷あり、2回目も傷あり、3回目は傷なし(キズ発生時、該当部位のロール掃除を実施) 1、2回目に傷が発生した為、停止時間が長引いた。_x000a_5. 20:00分にG8.5にJ/Cして20:45分先行研磨品を生産6. 21:20分にG8.6にJ/Cして21:30分からG8.6の生産開始_x000a_(中文)_x000a_1. 2019.12.10日11時35分頃、巡檢時發現2Br 4Pos機械手臂掉落。Br H/O及BD Line 停機實施1Br 78*90採板變更並呼出設備Team_x000a_2. 電源Cable解體後、拆解並移動機械手臂                                                                                                                                          _x000a_3. 更換4Pos採板C/V  1支受損的Roll, 3支替換成 2Br End Roll(無備品)  _x000a_4. Br刮傷對策進行Roll掃除, 掃除後實施刮傷檢查, 第一回和第二回都有檢出, 第3回未檢出 (檢出刮傷之後, 即針對該部位進行了Roll掃除)  由於第1回、第2回都有檢出刮傷, 所以停機時間較為冗長。                                                                                                _x000a_5. 20:00進行G8.5 J/C,  20:45 生產先行研磨品_x000a_6. 21:20進行G8.6 J/C,  21:30開始生產G8.6"/>
    <s v="(日文)_x000a_1.最初の組み立て時にロボットベースとハンドフレームの間にライナー1tを入れてレベル調整を行って、ライナー挿入によるギャップができてしまい固定力が弱くなった状態のまま、長期使用してそれによる疲労破壊だと推定(図1)_x000a_2.ロボットとハンドフレームがプロファイルスロートボルティング構造でフレームを貫通させて固定する方法ではなかった。_x000a__x000a_(中文)_x000a_1.推測一開始在組裝時在進行高度調整時, 有將1t Liner墊片裝在Robot平台和機械手臂鋁框中間, 可能是因為Liner插入之後縫隙變大, 在固定力道變弱長期使用的狀態下導致疲勞破壞 (圖1)_x000a_2.Robot和機械手臂鋁框使用的並不是 以 Profile throat bolting構造來貫穿鋁框的固定方式。"/>
    <s v="(日文)_x000a_1.社内の全ての工程のロボットとハンドフレームの固定状態を確認し、固定方法を改善して締結力を上げる。※改善方法は &quot;参考1&quot;のシートを参照_x000a_2. 6Pos'下流の損傷されたC/V ロールは製作後交換する。_x000a__x000a_(中文)_x000a_1.確認公司內部全部工程使用的Robot與機械手臂鋁框的固定狀態並改善固定方法以提升鎖固能力。※改善方法請參照 &quot;参考1&quot;_x000a_2. 6Pos'下流損傷的C/V Roll將於製作後進行交換。"/>
    <s v="初回"/>
    <n v="8"/>
    <n v="251"/>
    <n v="0"/>
    <s v="-"/>
    <s v="要"/>
    <s v="要"/>
    <s v="要"/>
    <s v="要"/>
    <s v="要"/>
    <s v="要"/>
    <s v="(日文)_x000a_CF（6POS）、EF（7POS）、TAS5の採板ロボットハンドの取り付け方はAFK-FFと同様のため、強化改造が必要です。_x000a_ハンド重量を考慮して改造を速やかに実施するために設技と協議してください。_x000a_改造完了までの間は、動作中のハンドの動きに注意すること。_x000a_上記の類似しない設備は、採板中のハンドの揺れやPL積載位置ズレなどに注意を払うこと。_x000a__x000a__x000a_(中文)_x000a_"/>
    <s v="-"/>
    <s v="完了"/>
    <s v="完了"/>
    <s v="完了"/>
    <s v="完了"/>
    <s v="完了"/>
    <s v="完了"/>
    <s v="CLOSE"/>
    <s v="CLOSE"/>
    <n v="1"/>
    <m/>
  </r>
  <r>
    <n v="1622"/>
    <d v="2019-12-14T00:00:00"/>
    <x v="1"/>
    <x v="12"/>
    <s v="Y許仕明_x000a_C吳學典_x000a_E王文佑_x000a_J朱峰謀_x000a_K張崇慶_x000a_T陳振遠"/>
    <s v="機械系"/>
    <s v="駆動シャフト"/>
    <x v="1"/>
    <s v="20191214GUT OFF切4払出CV駆動シャフト破損異常（修正）"/>
    <s v="-"/>
    <s v="(日文)_x000a_1) 04:05 払出しCVの左側駆動異常により、板ずれ発生。_x000a_2) ライン停止後、設備3交代呼び出し及びスタッフへ連絡。_x000a_-. 設備3交代で確認すると、駆動シャフト異常によって時間のロスを予想。_x000a_3) 04:15 OFF#4 -&gt; OFF#2にラインを移動して生産。_x000a_4) 8:30~11:30、設備DTが出勤して整備実施。_x000a_-. 払出しCV L側の駆動シャフトが破損されていた為、交換実施。_x000a_-. ベアリングのセンタリング及び駆動状態を確認_x000a_5)20:30 計画停止後、OFF#4の生産を開始。_x000a_(中文)_x000a_1) 04:05 擴出しCV左側驅動異常、造成素板偏移。_x000a_2) 停止產線、呼出設備3交代並連絡事務所。_x000a_-. 預估設備3交代確認驅動Shaft異常狀況可能會造成時間上的Loss。_x000a_3) 04:15 OFF#4 -&gt; 移動至OFF#2 生産。_x000a_4) 8:30~11:30、設備DT出勤整備。_x000a_-. 確認擴出CV L側的驅動Shaft 有破損、進行交換。_x000a_(擴出CV R側確認結果無異常。)　_x000a_-. 確認培林位置是否置中, 並確認驅動狀態_x000a_5)20:30 計畫停止後、OFF#4生産開始。"/>
    <s v="(日文)_x000a_1. OFF#4の設備を設置する際に、駆動シャフトのベアリングのセンタリングが合わない状態で組み立てられ、長時間使用する事によってシャフトにクラックが発生し破損されたと 推定している。（設技見解）_x000a__x000a_(中文)_x000a_1. OFF#4設備在進行設置時、是在驅動Shaft培林未置中的狀態下 進行的組裝作業。推測Shaft在長時間使用下發生裂縫繼而 破損。（設技見解）"/>
    <s v="(日文)_x000a_1. 破損されたL側のシャフトの交換及びR側のシャフトを点検。_x000a_R側は点検した結果、異常なし。(完了)_x000a_2. 定修工事時の点検項目に駆動シャフトを追加して 定期点検実施。(2020/01~ 適用)_x000a__x000a_(中文)_x000a_1. 更換破損的L側Shaft 並點檢R側Shaft。_x000a_R側點檢結果無異常。(完了)_x000a_2. 將驅動Shaft追加至定修工事時的點檢項目, 實施 定期點檢。(2020/01~ 適用)"/>
    <s v="初回"/>
    <n v="10"/>
    <n v="0"/>
    <n v="84"/>
    <s v="-"/>
    <s v="-"/>
    <s v="-"/>
    <s v="-"/>
    <s v="-"/>
    <s v="要"/>
    <s v="要"/>
    <s v="(日文)_x000a__x000a__x000a_(中文)_x000a_"/>
    <s v="-"/>
    <s v="-"/>
    <s v="-"/>
    <s v="-"/>
    <s v="-"/>
    <s v="完了"/>
    <s v="完了"/>
    <s v="CLOSE"/>
    <s v="CLOSE"/>
    <n v="1"/>
    <m/>
  </r>
  <r>
    <n v="1623"/>
    <d v="2019-12-24T00:00:00"/>
    <x v="0"/>
    <x v="7"/>
    <s v="Y許仕明_x000a_C吳學典_x000a_E王文佑_x000a_J朱峰謀_x000a_K張崇慶_x000a_T陳振遠"/>
    <s v="機械系"/>
    <s v="紙巻機"/>
    <x v="0"/>
    <s v="20191224KF 1Br紙巻機排出ベルトサーボモータ異常"/>
    <s v="-"/>
    <s v="(日文)_x000a_紙巻機排出ベルトサーボアンプ異常警報が連続三回発生。アラームリセットは可能であった。_x000a_現場を確認すると、過熱による焦げる匂いと運転中の異音がしたため、設技機械に連絡。_x000a_すぐに新品へ交換する必要があると設技機械が判断した。_x000a_2BR　G6専門採板に切替、設技機械は排出ベルトモータの交換実施。_x000a_交換終了。紙巻動作が正常かを確認するため、テスト採板で問題ないことを確認し、採板再開。_x000a_交換期間は2Br G6採板実施だが連続採板不可のため、G6 2NET＋切抜き33&quot;採板実施。_x000a_本線切抜き33”×180”×44分間、254.54m²のLOSSが発生_x000a_(中文)_x000a_"/>
    <s v="(日文)_x000a_紙巻機排出ベルトモータ異常により、紙巻機重故障で停止になった。異常原因分析結果によると、サーボモータのブレーキ板が長期使用（9年）で摩耗し、発生した鉄粉によりロータが回転不良となり、過熱と過負荷が発生したと推測。（別紙1参照）　※常時エアーで冷却をしている_x000a_T/Pにはサーボ負荷率のモニタ画面があったが、正しく表示されておらず_x000a_負荷が高くなっていることに気づけなかった。_x000a_※サーボ負荷率が正しく表示されていない現象は製造にて把握しており改造依頼中であった。_x000a_(中文)_x000a_"/>
    <s v="(日文)_x000a_新品のサーボモータに交換実施_x000a_MITSUBISHI SERVO MOTOR  型番: HF-MP43B_x000a_T/P内にサーボ負荷率がモニタできるよう画面を増設した（別紙2参照）_x000a_三交代パトロール（1回/直）で実効負荷率を確認し、変化が大きい場合は設技に点検依頼する_x000a_(中文)_x000a_"/>
    <s v="初回"/>
    <n v="44"/>
    <n v="254"/>
    <n v="0"/>
    <s v="-"/>
    <s v="-"/>
    <s v="-"/>
    <s v="要"/>
    <s v="要"/>
    <s v="要"/>
    <s v="要"/>
    <s v="(日文)_x000a_1、現在紙巻機排出部のサーボモータの寿命管理が決まっていない。設技電気の見解待ち→暫定は冷修毎に（TASは交換時期を設定）_x000a_2、紙巻機排出ベルトサーボモータの過熱防止対策とし、2020/2月散熱板を追加する（冷修でエアクーラー設置予定）_x000a_3、JFの紙巻機サーボ負荷率モニタ画面横展開済（1/14）_x000a_(中文)_x000a_"/>
    <s v="-"/>
    <s v="-"/>
    <s v="-"/>
    <s v="完了"/>
    <s v="完了"/>
    <s v="完了"/>
    <s v="完了"/>
    <s v="CLOSE"/>
    <s v="CLOSE"/>
    <n v="1"/>
    <m/>
  </r>
  <r>
    <n v="1624"/>
    <d v="2020-01-06T00:00:00"/>
    <x v="0"/>
    <x v="6"/>
    <s v="-"/>
    <s v="檢查系"/>
    <s v="TOM3"/>
    <x v="0"/>
    <s v="20200106YF　TOM3画処PCフリーズ異常Rev1"/>
    <s v="-"/>
    <s v="(日文)_x000a_18:17 TOM 識別#2、画処#7#8#10のPCがフリーズ発生、三交代よりホスト再起動したが無効。 (F1切替)、20:47 TOM 識別#1、画処#8#2のPCがフリーズ再発、三交代より同じくホストを再起動しても無効。推進課へ連絡したが、いずれも約5分ほど自動復帰。_x000a_22:10 当時は識別PCによる通信異常だと推測、ホスト及び識別PCに対しる点検を指示、異常発見無し。_x000a_(異常再発の場合、識別PC再起動という対策を三交代に教育。1/6に識別、画処PCが続々とPCのフリーズ発生有り)_x000a_(中文)_x000a_"/>
    <s v="(日文)_x000a_1. 発生原因は不明。_x000a__x000a_(中文)_x000a_"/>
    <s v="(日文)_x000a__x000a__x000a_(中文)_x000a_"/>
    <s v="初回"/>
    <n v="0"/>
    <n v="0"/>
    <n v="0"/>
    <s v="情報"/>
    <s v="情報"/>
    <s v="情報"/>
    <s v="情報"/>
    <s v="情報"/>
    <s v="-"/>
    <s v="-"/>
    <s v="(日文)_x000a__x000a__x000a_(中文)_x000a_"/>
    <s v="-"/>
    <s v="-"/>
    <s v="-"/>
    <s v="-"/>
    <s v="-"/>
    <s v="-"/>
    <s v="-"/>
    <s v="CLOSE"/>
    <s v="CLOSE"/>
    <e v="#DIV/0!"/>
    <m/>
  </r>
  <r>
    <n v="1625"/>
    <d v="2020-01-20T00:00:00"/>
    <x v="0"/>
    <x v="7"/>
    <s v="-"/>
    <s v="檢查系"/>
    <s v="TOM3"/>
    <x v="0"/>
    <s v="20200120KF　TOM3画処18PCフリーズ異常報告Rev1"/>
    <s v="-"/>
    <s v="畫處#18 PC Freeze發生，現場人員發現PC無法開機。_x000a_推進課人員呼出至現場，先進行HDD重新插拔後PC可正常啟動。 (恢復生產)_x000a_畫處#18 PC Freeze 再發，2分鐘後自動恢復。_x000a_畫處#18 PC Freeze 再發，本此PC同樣無法正常啟動，聯絡主任指示先切替F1生產，_x000a_待常日班上班後再做處置。_x000a_推進課進行預備PC交換，10:30恢復F9採板。"/>
    <s v="(日文)_x000a__x000a__x000a_(中文)_x000a_推測電源供應器新品不良。 (使用時間: 1.2年)_x000a_※該電源供應器2018/12/6更換。"/>
    <s v="(日文)_x000a__x000a__x000a_(中文)_x000a_因PC更新費用削減，Power改由台灣本地購買，_x000a_但近期更換電源供應器在「畫像處理PC」常發生黑頻、無畫面、無入力電源及主機板毀損等問題，暫時先恢復從ATSC購買。_x000a_※Power原廠及台灣購買的仕樣比較表請另行參考附件1。"/>
    <s v="初回"/>
    <n v="0"/>
    <n v="0"/>
    <n v="0"/>
    <s v="情報"/>
    <s v="情報"/>
    <s v="情報"/>
    <s v="情報"/>
    <s v="情報"/>
    <s v="-"/>
    <s v="-"/>
    <s v="(日文)_x000a_他拠点の使用状況を踏まえて実績のあるZIPPY TECHNOLOGY社製への戻しを検討。_x000a__x000a__x000a_(中文)_x000a_"/>
    <s v="完了"/>
    <s v="完了"/>
    <s v="完了"/>
    <s v="完了"/>
    <s v="完了"/>
    <s v="-"/>
    <s v="-"/>
    <s v="CLOSE"/>
    <s v="CLOSE"/>
    <e v="#DIV/0!"/>
    <s v="檢測結果為電源供應器異常導致,該電源供應器只使用1.2年,研判為新品不良,_x000a_目前TOM PC電源供應器統一5年定期更換方針不變."/>
  </r>
  <r>
    <n v="1626"/>
    <d v="2020-02-02T00:00:00"/>
    <x v="0"/>
    <x v="7"/>
    <s v="-"/>
    <s v="檢查系"/>
    <s v="TOM3"/>
    <x v="0"/>
    <s v="20200202KF　TOM3画処22 100分の1パルス異常報告"/>
    <s v="-"/>
    <s v="(日文)_x000a__x000a__x000a_(中文)_x000a_畫處PC#22 發生1/100 Inch Pulse 異常 (捨板有)，約1分鐘後自動恢復。_x000a_異常又陸續再發有，共計五回。"/>
    <s v="(日文)_x000a__x000a__x000a_(中文)_x000a_"/>
    <s v="(日文)_x000a__x000a__x000a_(中文)_x000a_1. 利用 HD-Tune 對C、D磁碟進行Benchmark檢查，發現磁碟整體讀取效能呈現低下狀態。_x000a_2. C:磁碟運轉時數 42834hr (4.9年)，研判是經年累月使用，磁碟老化影響。_x000a_3. 當天更換 C:、D:磁碟後，觀察一日異常未再發生，所以確定是HDD讀取效能低下造成。"/>
    <s v="初回"/>
    <n v="0"/>
    <n v="0"/>
    <n v="0"/>
    <s v="情報"/>
    <s v="情報"/>
    <s v="情報"/>
    <s v="情報"/>
    <s v="情報"/>
    <s v="-"/>
    <s v="-"/>
    <s v="(日文)_x000a__x000a__x000a_(中文)_x000a_■ADT 現行HDD保全體制：_x000a_每月:確認SMART狀態 (異常時做Error Check)_x000a_每年: Benchmark 及 File Benchmark 效能評估。_x000a_每5年: 列入年度更新、汰換計畫內。_x000a_※上述 Benchmark 點檢頻度變更由每年 → 每月。"/>
    <s v="完了"/>
    <s v="完了"/>
    <s v="完了"/>
    <s v="完了"/>
    <s v="完了"/>
    <s v="-"/>
    <s v="-"/>
    <s v="CLOSE"/>
    <s v="CLOSE"/>
    <e v="#DIV/0!"/>
    <s v="故障原因為硬碟壞軌導致,目前各窯工事皆會針對硬碟做SMART掃描,_x000a_另外壽命達5年硬碟會預防性更換."/>
  </r>
  <r>
    <n v="1627"/>
    <d v="2020-02-03T00:00:00"/>
    <x v="0"/>
    <x v="5"/>
    <s v="Y許仕明_x000a_C吳學典_x000a_E王文佑_x000a_J朱峰謀_x000a_K張崇慶_x000a_T陳振遠"/>
    <s v="電氣系"/>
    <s v="切機"/>
    <x v="2"/>
    <s v="20200203ADTOFF切　OFF4 X3軸カッター昇降動作異常"/>
    <s v="-"/>
    <s v="發生X3切刀升降伺服異常警報(圖1)，警報無法復歸，現場班股長確認電氣盤內AMP異常碼為20(圖2)_x000a_將設備總電源關閉重新再啟後，AMP異常碼消失，重新J/C恢復生產稼動。_x000a_電氣到場後將訊號預備用線經由X切機活動線槽拉至X3切刀位置，固定AMP端與升降伺服馬達端。_x000a_整備進行X3升降原點位置復歸以及電氣確認X切機活動線槽內線路固定是否干涉 OK。_x000a_現場進行清潔後，進行工程檢查OK後，10:55恢復生產。"/>
    <s v="推測為X3 切刀升降伺服馬達訊號線有斷線異常_x000a_由於產線稼動關係，未將異常訊號線抽除，待2/11定修停機，請電氣抽出確認"/>
    <s v="(日文)_x000a_電源再投入で復旧_x000a_2/4設技にて点検（ケーブル交換を計画）_x000a__x000a_(中文)_x000a_"/>
    <s v="初回"/>
    <n v="0"/>
    <n v="0"/>
    <n v="0"/>
    <s v="-"/>
    <s v="-"/>
    <s v="-"/>
    <s v="-"/>
    <s v="-"/>
    <s v="要"/>
    <s v="要"/>
    <s v="(日文)_x000a_定期点検継続_x000a_ケーブルベア配線、密度見直し_x000a__x000a_(中文)_x000a_"/>
    <s v="-"/>
    <s v="-"/>
    <s v="-"/>
    <s v="-"/>
    <s v="-"/>
    <s v="完了"/>
    <s v="完了"/>
    <s v="CLOSE"/>
    <s v="CLOSE"/>
    <n v="1"/>
    <m/>
  </r>
  <r>
    <n v="1628"/>
    <d v="2020-02-07T00:00:00"/>
    <x v="0"/>
    <x v="0"/>
    <s v="_x000a_J朱峰謀_x000a_K張崇慶"/>
    <s v="機械系"/>
    <s v="紙巻機"/>
    <x v="0"/>
    <s v="20200207JF 2BR紙卷機パワーサプライ異常報告書"/>
    <s v="-"/>
    <s v="(日文)_x000a_2BR紙巻機、カバーセンサー回路異常にて停止。_x000a_パワーサプライ(図3)が壊れたと判断し、新品へ交換するも復帰できず。出力側のケーブルが異常だと判断。_x000a_紙残量センサーケーブルの被覆破れを発見。カバーと接触してショートした為、パワーサプライが壊れたと判明。_x000a_(中文)_x000a_"/>
    <s v="(日文)_x000a_上段ロール紙シャフト軸受の片開き式のカバーに残量センサーが付いているが、ケーブルが固定されていなかった為、ベースとカバーの間に何度も挟まれることでコルゲートチューブとケーブル被覆が摩耗して、導線が露出した。導線がカバーでショートし、24Vパワーサプライが過負荷で壊れた。_x000a__x000a_(中文)_x000a_"/>
    <s v="(日文)_x000a_残量センサーの取外し（不使用）_x000a__x000a_(中文)_x000a_"/>
    <s v="初回"/>
    <n v="50"/>
    <n v="304"/>
    <n v="0"/>
    <s v="-"/>
    <s v="-"/>
    <s v="-"/>
    <s v="要"/>
    <s v="要"/>
    <s v="要"/>
    <s v="要"/>
    <s v="(日文)_x000a_紙巻シャフトに接触するような配線は見直しする。あるいは撤去。_x000a__x000a_(中文)_x000a_"/>
    <s v="-"/>
    <s v="-"/>
    <s v="-"/>
    <s v="完了"/>
    <s v="完了"/>
    <s v="完了"/>
    <s v="完了"/>
    <s v="CLOSE"/>
    <s v="CLOSE"/>
    <n v="1"/>
    <m/>
  </r>
  <r>
    <n v="1629"/>
    <d v="2020-02-16T00:00:00"/>
    <x v="4"/>
    <x v="16"/>
    <s v="Y許仕明_x000a_C鄭嵎駿_x000a_E王文佑_x000a_J朱峰謀_x000a_K張崇慶_x000a_T陳振遠"/>
    <s v="機械系"/>
    <s v="BDS"/>
    <x v="1"/>
    <s v="20200216XF　2Br5PosBDS破真空電磁閥故障之吸著異常rev1"/>
    <s v="-"/>
    <s v="(中文)_x000a_5P　BDS吸著異常　→BDS在採板CV上方進行玻璃吸著, 吸著完上昇的時候全數吸盤都有破真空的現象。_x000a_15:21 　再發、點檢BDS吸盤、懷疑是紙皺褶的問題、實施紙巻機滑台清掃。_x000a_16:14   再發、真空Pump切替: №2→№1。_x000a_16:46   再發、變更層別、BDS速度變更: 3.5s→6.0s。_x000a_18:22   再發、速度 6.0s→7.0s_x000a_18:53   再發、聯絡整備班主任。→懷疑破真空電磁閥有問題、切替1Br G6採板並確認電磁閥、發現Air未正常切替 、實施交換。"/>
    <s v="(中文)_x000a_・拆除電磁閥調查後發現內有潤滑油、但Spool的動作不良。_x000a_・破真空電磁閥管理狀況從過去實績的動作回數約有500萬次。_x000a_（0.5t G6採板、1日平均動作約5000次）_x000a_・最後一次交換的日期為2018年3月、異常時的動作次數為　210萬次。"/>
    <s v="(中文)_x000a_設定在動作200萬次時進行定期交換、預備的電磁閥設置在旁以備緊急異常_x000a_時可直接切替電源與Air Tube即可完成動作。"/>
    <s v="初回"/>
    <n v="22.5"/>
    <n v="553"/>
    <n v="0"/>
    <s v="要"/>
    <s v="要"/>
    <s v="要"/>
    <s v="要"/>
    <s v="要"/>
    <s v="-"/>
    <s v="-"/>
    <s v="富羿先生　先行確認的結果（2020年2月19日現在）_x000a_YF　　1BR有、2BR無_x000a_CF　　沒有A/B套，希望能盡速增設_x000a_EF　　沒有A/B套，希望能盡速增設_x000a_JF　　電磁弁有A/B套_x000a_KF　　電磁弁有A/B套_x000a__x000a_Blow増設的部分請製造人員與設技討論並檢討實施可行性。_x000a_請優先確認 全部工程使用的電磁閥使用實績、交換頻度是否適切（依照ADT 規定）。"/>
    <s v="完了"/>
    <s v="完了"/>
    <s v="完了"/>
    <s v="完了"/>
    <s v="完了"/>
    <s v="-"/>
    <s v="-"/>
    <s v="CLOSE"/>
    <s v="CLOSE"/>
    <n v="1"/>
    <m/>
  </r>
  <r>
    <n v="1630"/>
    <d v="2020-02-25T00:00:00"/>
    <x v="0"/>
    <x v="0"/>
    <s v="J朱峰謀_x000a_K張崇慶_x000a_T陳振遠"/>
    <s v="機械系"/>
    <s v="洗浄機"/>
    <x v="0"/>
    <s v="20200225JF　2BR洗淨機純水風刀#2風管接頭斷裂異常報告"/>
    <s v="-"/>
    <s v="(中文)_x000a_整備人員巡檢發現，2BR洗淨機純水風刀#2 風管接頭斷裂(圖1)。_x000a_2BR洗淨純水風刀#2號配管接頭更換、點檢工事開始_x000a_2BR洗淨純水風刀#2號配管接頭更換、點檢工事完成。板流測試正常，恢復採板。"/>
    <s v="2018年曾發生同樣的異常，當時對應是更換全部接頭。當時因新備品庫存不足。在新品到貨前部分接頭先以堪用品使用，新品到貨後在更換新品接頭。此回斷裂接頭推測為前回所更換的堪用品(圖2)，在新品到貨後未更換到的接頭。"/>
    <s v="更換新品接頭、軟管。_x000a_"/>
    <s v="初回"/>
    <n v="60"/>
    <n v="0"/>
    <n v="0"/>
    <s v="情報"/>
    <s v="情報"/>
    <s v="情報"/>
    <s v="要"/>
    <s v="要"/>
    <s v="要"/>
    <s v="要"/>
    <s v="接頭材質更換與A/K風刀主管相同H PVC(較耐高溫)"/>
    <s v="-"/>
    <s v="-"/>
    <s v="-"/>
    <s v="完了"/>
    <s v="完了"/>
    <s v="完了"/>
    <s v="完了"/>
    <s v="CLOSE"/>
    <s v="CLOSE"/>
    <n v="1"/>
    <m/>
  </r>
  <r>
    <n v="1631"/>
    <d v="2020-03-08T00:00:00"/>
    <x v="0"/>
    <x v="5"/>
    <s v="T陳振遠"/>
    <s v="機械系"/>
    <s v="切機"/>
    <x v="0"/>
    <s v="20200308ADTOFF　OFF切5移載機とX切機の干渉異常"/>
    <s v="-"/>
    <s v="X3麥克筆升降異常與1號移載機-切機X走行干涉警報(圖1)，人員有反應有撞擊聲。_x000a_現場股長確認狀況後按下自動原點復歸後X切機與2號移載機就發生干涉撞機異常，原點發生位移。_x000a_整備同機械與電氣人員到場確認設備是否有損壞狀況結果OK(驅動側與從動側機構、皮帶狀況、記號位置皆正常)_x000a_確認設備無損壞後,以人工手動方式將NO.1移載機、X切機、NO.2移載機推至原點標記位置。_x000a_電源投入後分別將NO.1移載機、X切機、NO.2移載機原點位置重新設定,完成後分別以慢速位置決方式行測試。_x000a_確認各設備走行無異常後進行設備空運轉10枚確認無異常後恢復正常生產"/>
    <s v="1. 3/9 機械全部確認移載機，X切機從動驅動，皮帶與皮帶輪狀況皆正常(參考0309確認)_x000a_其中只有X切機驅動皮帶(2020 2 18有更換過)，比較鬆一點點與機械討論後，雖然皮帶只有一點點鬆，還是更換皮帶新品。_x000a_2. 異常期間，X3麥克筆有發生升降異常，3/9也請機械更換麥克筆氣壓缸新品。更換後X3麥克筆無再發，觀察中。_x000a_3. 電氣有進行監控點程式寫入，目前電氣觀察中。"/>
    <s v="(日文)_x000a__x000a__x000a_(中文)_x000a_與電氣測試與確認，無法再現性，目前轉向若X切機麥克筆氣壓缸若有異常，要趕快連絡機械更換"/>
    <s v="初回"/>
    <n v="130"/>
    <n v="11.46"/>
    <n v="636"/>
    <s v="情報"/>
    <s v="情報"/>
    <s v="情報"/>
    <s v="情報"/>
    <s v="情報"/>
    <s v="情報"/>
    <s v="要"/>
    <s v="(日文)_x000a_この異常はOFF切で発生した内容ですが、工事日などで修理、交換依頼した場所については、設技、製造が相互に動作を確認すること。また翌日には製造にて動作など全般的に異常がないか再確認する。"/>
    <s v="-"/>
    <s v="-"/>
    <s v="-"/>
    <s v="-"/>
    <s v="-"/>
    <s v="-"/>
    <s v="完了"/>
    <s v="CLOSE"/>
    <s v="CLOSE"/>
    <n v="1"/>
    <m/>
  </r>
  <r>
    <n v="1632"/>
    <d v="2020-04-15T00:00:00"/>
    <x v="0"/>
    <x v="0"/>
    <s v="Y許仕明_x000a_C鄭嵎駿_x000a_E王文佑_x000a_J朱峰謀_x000a_K張崇慶_x000a_T陳振遠"/>
    <s v="電氣系"/>
    <s v="伸縮"/>
    <x v="2"/>
    <s v="20200415JF　crack発生状況調查20200408Rev2"/>
    <s v="-"/>
    <s v="(日文)_x000a_3月対象のJF窯品を調査時、B面crackが計344枚（L側98枚、R側246枚）検出されました。_x000a_PL毎にAve1.3枚程度の発生数で、高いレベルとは言えないですが、発生座標から、L側は面内散発で、R側はY=600付近に傾向性が見られ、その傾向性は採板日2月品も3月品も同じく発生し、PITCHがないです。_x000a_(中文)_x000a_ADCS指摘JF窯CRACK 調査"/>
    <s v="(日文)_x000a_本線伸縮C/Vからの廃棄Culletの跳ね返りが考えられる。_x000a_→点検の結果、以下2ヶ所の跳ね返り防止Sheetに隙間ができていることを確認。_x000a_(中文)_x000a_本線伸縮C/V廢棄碎玻璃彈跳反彈。檢查結果、有二個位置防止玻璃反彈有間隙"/>
    <s v="(日文)_x000a__x000a__x000a_(中文)恒久対策_x000a_伸縮C/V下方防噴濺布因欠板堆積，重量下壓導致接縫處產生開口將接縫處以尼龍繩縫補，強化接合處固定方式"/>
    <s v="初回"/>
    <n v="0"/>
    <n v="0"/>
    <n v="0"/>
    <s v="要"/>
    <s v="要"/>
    <s v="要"/>
    <s v="要"/>
    <s v="要"/>
    <s v="-"/>
    <s v="-"/>
    <s v="(日文)_x000a_定期点検継続_x000a__x000a_(中文)_x000a_"/>
    <s v="完了"/>
    <s v="完了"/>
    <s v="完了"/>
    <s v="完了"/>
    <s v="完了"/>
    <s v="-"/>
    <s v="-"/>
    <s v="CLOSE"/>
    <s v="CLOSE"/>
    <n v="1"/>
    <m/>
  </r>
  <r>
    <n v="1633"/>
    <d v="2020-05-04T00:00:00"/>
    <x v="4"/>
    <x v="16"/>
    <s v="Y許仕明_x000a_C鄭嵎駿_x000a_E王文佑_x000a_J朱峰謀_x000a_K張崇慶_x000a_T陳振遠"/>
    <s v="機械系"/>
    <s v="C/V"/>
    <x v="1"/>
    <s v="20200504XF　本線駆動立ち上がりチェーン脱落_最終版"/>
    <m/>
    <s v="(中文)_x000a_巡檢發現WI Booth内 本線的立上鍊條已不在原位 掉落在地上。_x000a_※該部位總計有21支Roll的立上驅動因鍊條脱落, Roll是被玻璃帶著轉動的。_x000a_開啟Guillotine捨板、使用LOTO並開始鍊條的復歸工事_x000a_開始採板"/>
    <s v="原因不明、推測是受到鍊條的扣環斷裂導致Plate位置跑掉、鍊條脫落。_x000a_後續巡檢時發現固定螺絲的前端有和扣環接觸的狀況。_x000a_斷裂的地方也是在同一個位置, 就此確定是磨耗造成扣環斷裂。_x000a_鍊條復歸時的點檢結果(設技)_x000a_・鍊條沒有變長, 惰輪的張力也是正常的。_x000a_・鍊條周圍有無干渉物→ 看起來沒有干渉的痕跡。_x000a_・鍊輪是否有偏芯的狀況→偏移量約1.5mm, 與鍊條脱落應無直接關係。"/>
    <s v="現場原本使用的是可以防止固定螺絲變鬆的 較長的固定螺絲＋Locknut_x000a_變更使用一般 較短的固定螺絲。※已實施I-mark標記。_x000a_其他位置的固定螺絲並未使用 上面提到的處置方式, 為何只有這個地方使用這種_x000a_設置方式的理由及經緯 狀況不明。"/>
    <s v="初回"/>
    <n v="50"/>
    <n v="1265"/>
    <n v="0"/>
    <s v="要"/>
    <s v="要"/>
    <s v="要"/>
    <s v="要"/>
    <s v="要"/>
    <s v="-"/>
    <s v="-"/>
    <s v="(日文）_x000a_設備に適さないボルトなどが使用されていないか点検する_x000a__x000a__x000a_(中文)_x000a_"/>
    <s v="完了"/>
    <s v="完了"/>
    <s v="完了"/>
    <s v="完了"/>
    <s v="完了"/>
    <s v="-"/>
    <s v="-"/>
    <s v="CLOSE"/>
    <s v="CLOSE"/>
    <n v="1"/>
    <m/>
  </r>
  <r>
    <n v="1634"/>
    <d v="2020-05-05T00:00:00"/>
    <x v="0"/>
    <x v="3"/>
    <s v="C鄭嵎駿_x000a_E王文佑_x000a_J朱峰謀"/>
    <s v="機械系"/>
    <s v="採板設備"/>
    <x v="2"/>
    <s v="20200505CF　2BR6P詰完了実PL傾き異常"/>
    <m/>
    <s v="6Pos(平P/L G6 F3)詰完了擴出後，實PL台車上PL傾倒時，往當時已回到原點的空PL推擠_x000a_而呈現卡住的狀態。　由於整個PL滑入了實PL台車的外框，因此判斷無法由三交代進行復歸，於是便向事務所聯絡，並停止6P F3品的採板。_x000a_G6採板時的PL重心是有問題的，因此在對策實施之前，禁止在6Pos進行Ｇ6採板。"/>
    <s v="跟平ＰＬ裝載Ｇ8時比較起來，Ｇ6裝載時的重心是在底棧側（內側）的關係，在進行擴出動作時ＰＬ呈現不穩定的狀態、以至於去碰觸到已回到原點的空ＰＬ台車，導致ＰＬ往實ＰＬ台車推擠過去_x000a_※2015年2月在ＤＦ也發生過同樣的異常、原本底棧側的PL的框架部分_x000a_是沒有支撐物的，後來有實施追加支撐物的相關改造、但因為當時ADT並沒有預定要進行Ｇ6平ＰＬ的採板於是就沒有成為橫展開的一個項目。"/>
    <m/>
    <s v="初回"/>
    <n v="0"/>
    <n v="0"/>
    <n v="0"/>
    <s v="-"/>
    <s v="要"/>
    <s v="要"/>
    <s v="要"/>
    <s v="-"/>
    <s v="-"/>
    <s v="-"/>
    <s v="・CF窯　６pos_x000a_・EF窯　７pos_x000a_・JF窯　４pos_x000a_※2015年にAFKで発生した設備異常は特殊的な採板で、かつ仕様外の採板を実施したことが原因として、他拠点への横展開は不要という判断になっていた。当時、想定外としていたCF窯においては組成変更、採板計画、品質状況など環境の変化によって、過去のトラブル事例やリスクの見積りを実施しないまま仕様外のG6採板を実施したのが原因。_x000a_よって仕様外とはいえ、EF、JFにおいても、CFで対策した内容を横展開し、環境変化に対応できる改造を実施すること。"/>
    <s v="-"/>
    <s v="完了"/>
    <s v="完了"/>
    <s v="完了"/>
    <s v="-"/>
    <s v="-"/>
    <s v="-"/>
    <s v="CLOSE"/>
    <s v="CLOSE"/>
    <n v="1"/>
    <m/>
  </r>
  <r>
    <n v="1635"/>
    <d v="2020-05-13T00:00:00"/>
    <x v="0"/>
    <x v="5"/>
    <s v="T陳振遠"/>
    <s v="機械系"/>
    <s v="C/V"/>
    <x v="2"/>
    <s v="20200513ADTOFF切　OFF切5 位置決め搬送タイミングベルト脱離異常"/>
    <s v="-"/>
    <s v="17:50~17:55 現場人員反應有聽到切機有破玻璃聲音，通知現場班股長，停機確認，發現位置決右2時規皮帶跳脫(圖1)_x000a_17:55~18:00 OFF股長聯絡，OFF5位置決左2輸送帶跳脫異常、整備聯絡JK機械股長(廖)告知此異常_x000a_18:05~18:10 整備與機械到場確認_x000a_18:20~18:50 機械進行位置決右2 輸送帶更換、機械更換完畢並進行運轉測試OK_x000a_19:00~19:10 現場進行位置決清潔並交付現場生產"/>
    <s v="檢視該皮帶下方張力輪有大量粉末，推測皮帶磨損造成偏移量過大而跑出皮帶舵輪。_x000a_確認該皮帶有1處裂痕，有可能是該裂痕造成皮帶偏移而跑出皮帶舵輪。_x000a_上次位置決右2時規皮帶更換日期為2018.09.11，使用1.5年。"/>
    <s v="定修檢查位置決皮帶有無裂痕以及磨損，下方惰倫有無大量粉末累積，如果有會請機械進行評估交換皮帶"/>
    <s v="再発"/>
    <n v="5.6"/>
    <n v="80"/>
    <n v="134"/>
    <s v="-"/>
    <s v="-"/>
    <s v="-"/>
    <s v="-"/>
    <s v="-"/>
    <s v="-"/>
    <s v="要"/>
    <s v="(日文)_x000a_テンションプーリーに堆積した粉塵、カレットがベルトの摩耗を進行させた可能性があるため、定期的に掃除を実施すること。_x000a_また工事日ではベルトの蛇行を確認するが、全周に亘ってベルトの摩耗、ひび割れがなどが無いか確認すること。_x000a_(中文)_x000a_"/>
    <s v="-"/>
    <s v="-"/>
    <s v="-"/>
    <s v="-"/>
    <s v="-"/>
    <s v="-"/>
    <s v="完了"/>
    <s v="CLOSE"/>
    <s v="CLOSE"/>
    <n v="1"/>
    <m/>
  </r>
  <r>
    <n v="1636"/>
    <d v="2020-05-18T00:00:00"/>
    <x v="5"/>
    <x v="18"/>
    <s v="Y許仕明_x000a_C鄭嵎駿_x000a_E王文佑_x000a_J朱峰謀_x000a_K張崇慶"/>
    <s v="機械系"/>
    <s v="循環"/>
    <x v="1"/>
    <s v="20200518OF　循環バケットエレベーター搬送ベルト断裂異常報告"/>
    <s v="-"/>
    <s v="(日文)_x000a_ADCH OF循環トラブル連絡（B/Eベルト断裂）_x000a__x000a_(中文)_x000a_OF-循環Cullet　BE 勺子固定皮帶斷裂"/>
    <s v="(日文)_x000a_バケツとベルトの隙間にカレットが入り込んだことによりベルトの損傷が加速し、断裂に至った_x000a_（カレットがシュートから落ちてくる角度と最下部プーリの位置関係的に、_x000a_　BE最下部でバケツとベルトの隙間ができたときにカレットが入り込んでしまう関係になっていたと思われる）_x000a__x000a_(中文)_x000a_機械調查中"/>
    <s v="(日文)_x000a_＜暫定対応＞_x000a_ベルトとバケツを新品と取り換え、設備を復旧_x000a__x000a_(中文)_x000a_"/>
    <s v="初回"/>
    <n v="70"/>
    <n v="2380"/>
    <n v="0"/>
    <s v="要"/>
    <s v="要"/>
    <s v="要"/>
    <s v="要"/>
    <s v="要"/>
    <s v="-"/>
    <s v="-"/>
    <s v="(日文)_x000a_ADCHの異常報告を受けてADTにて一斉点検実施したが、JFは同様にカレット刺さりにより切り傷、摩耗が発見されたため、ボルト穴の補修を実施した（6/9）。JFについては温修を実施したことによりB/Eの状態が悪化したと推測する。このためB/Eに負担がかかるような工事がある場合は注意する。ただし定期点検により早期発見していく（回転物には十分注意）_x000a__x000a__x000a_(中文)_x000a_"/>
    <s v="完了"/>
    <s v="完了"/>
    <s v="完了"/>
    <s v="完了"/>
    <s v="完了"/>
    <s v="-"/>
    <s v="-"/>
    <s v="CLOSE"/>
    <s v="CLOSE"/>
    <n v="1"/>
    <m/>
  </r>
  <r>
    <n v="1637"/>
    <d v="2020-06-02T00:00:00"/>
    <x v="0"/>
    <x v="6"/>
    <s v="Y許仕明_x000a_C鄭嵎駿_x000a_E王文佑_x000a_J朱峰謀_x000a_K張崇慶"/>
    <s v="電氣系"/>
    <s v="横切機"/>
    <x v="2"/>
    <s v="20200602YF　橫切機2作動異常【設技、ATSC回答待ち】"/>
    <s v="-"/>
    <s v="12:23 橫切機#2 發生動作異常(警報履歷如圖1)，橫切機#2停止作動造成捨板(原兩連切使用中)人員確認橫切機無異常(圖2)，切刀、BUR都在原點位置。_x000a_12:27 將CPU模式切替到手動模式，再切替回CPU模式後進行運轉使用。_x000a_※前回一樣是橫切機#2在2連切時發生異常停止"/>
    <s v="待電氣及ATSC調查（可能原因）_x000a_・橫切機#2 READY 訊號異常_x000a_・HDD連接線結線不良_x000a_・MCPG波形不良"/>
    <s v="ATSC回答待ち"/>
    <s v="初回"/>
    <n v="4"/>
    <n v="121.92"/>
    <n v="0"/>
    <s v="要"/>
    <s v="要"/>
    <s v="要"/>
    <s v="要"/>
    <s v="要"/>
    <s v="-"/>
    <s v="-"/>
    <s v="(日文)_x000a_ATSC回答待ち_x000a__x000a_(中文)_x000a_"/>
    <s v="完了"/>
    <s v="完了"/>
    <s v="完了"/>
    <s v="完了"/>
    <s v="完了"/>
    <s v="-"/>
    <s v="-"/>
    <s v="CLOSE"/>
    <s v="CLOSE"/>
    <n v="1"/>
    <m/>
  </r>
  <r>
    <n v="1638"/>
    <d v="2020-06-03T00:00:00"/>
    <x v="0"/>
    <x v="7"/>
    <s v="K張崇慶_x000a_T陳振遠"/>
    <s v="電氣系"/>
    <s v="C/V"/>
    <x v="2"/>
    <s v="20200603KF 1BR仕掛F3品にBC印字なしトラッキング異常"/>
    <s v="-"/>
    <s v="這一次異常發生時，基板已經到達BCRCODE PRINT檢知位置_x000a_但是距離定數還未達到，所以TRACKING基板ID未搬移到BCRCODE PRINT檢知位置，BCRCODE PRINT無ID可以列印。因而異常就出現有基板無ID現象。"/>
    <s v="BCRCODE PRINT檢知位置TRACKING基板ID提早150mm搬移_x000a_讓需要BCRCODE PRINT基板觸發前基板ID到達該位置。"/>
    <s v="原因はBCP前のセンサーに基板が到着した時にトラッキングデータが無い場合、印字しないが_x000a_元々この部分のトラッキングデータの先行が基板に対して差がほとんどないとのことで_x000a_たまに基板がデータを追い越した時にBC無しが発生していたということです。_x000a_BC印字確認のみに使われているためF9品へのF3混入は無し。_x000a_暫定対策としてC/V速度438mm/sec→400mm/sec、異常発生時をENDスルーできるよう機能追加（F3 BC無し混入対策）_x000a_根本的には距離定数の調整等が必要だと思われますが、まだ決まっていません。"/>
    <s v="初回"/>
    <n v="0"/>
    <n v="0"/>
    <n v="0"/>
    <s v="情報"/>
    <s v="情報"/>
    <s v="情報"/>
    <s v="情報"/>
    <s v="要"/>
    <s v="要"/>
    <s v="－"/>
    <s v="(日文)_x000a_BC読み取り失敗、BC不一致は採板しないのが正しい（スルー廃棄）。_x000a_またBC異常については正しい警報名で識別、分類されているか確認が必要_x000a_（中文)_x000a_"/>
    <s v="-"/>
    <s v="-"/>
    <s v="-"/>
    <s v="-"/>
    <s v="完了"/>
    <s v="完了"/>
    <s v="-"/>
    <s v="CLOSE"/>
    <s v="CLOSE"/>
    <n v="1"/>
    <s v="注意:電氣調查中"/>
  </r>
  <r>
    <n v="1639"/>
    <d v="2020-06-06T00:00:00"/>
    <x v="0"/>
    <x v="3"/>
    <s v="C鄭嵎駿_x000a_E王文佑_x000a_J朱峰謀_x000a_K張崇慶"/>
    <s v="機械系"/>
    <s v="採板設備"/>
    <x v="2"/>
    <s v="20200606CF　PL交換人員異常排除MISS導致空PL Trailer Lift固定座螺絲斷裂損壞（未提出）"/>
    <s v="-"/>
    <s v="①06/05 21:28及06/06 01:08在6P-PL詰完了，自動進行PL交換時，共發生兩回的PL DATA不一致警報，T/P上顯示X298-SENSOR為無感應的情況，但PL TYPE跟PL ID是有顯示的。_x000a_②06/06 22:01 6P-ROBOT側採板至48枚時，PL DATA不一致異常警報再發，6P採板ROBOT因該異常警報發生停止採板。_x000a_③22:05:-22:41由於異常發生時，二課僅有的一台3.5噸堆高機正在EF使用，故當班股長先行測試待機側的空PL交換至ROBOT側_x000a_但異常仍無法排除。反覆測試2回後，異常仍無法排除。所以當班股長決定先將詰枚數48枚的採板品，先行更換捆包。由於6P採板的是G8-PL裝載G6吋法的F3品，故三交代人員需要在線上先進行採板品的STOPPER及角架安裝。_x000a_④22:47 由於當班股長在等待3.5噸堆高機的過程中，決定想再測試一次藉由PL交換的方式來排除異常。在沒有考慮到PL上已設置STOPPER及角架的情況下即進行操作。_x000a_⑤22:51由於實 PL Trailer跟G8 PALLET(空PL)交換過程中，PL上方已安置STOPPER及角架撞擊空PL Trailer的底部。導致空PL Trailer Lift固定座螺絲斷裂損壞_x000a_⑥異常損壞確認：6POS Pallet changer空PL Trailer Lift固定座螺絲斷裂損壞（左側）"/>
    <s v="P/Lタイプ不一致の発生原因_x000a_・X28Ｄ（在荷）センサーは、Keyence製の超音波センサーを採用しているが検出距離が150～700㎜であるのに対し151㎜ギリギリにセットされていた為（図面上150㎜）P/Lの個体差により検出できない(チャタリング）ものがあった。"/>
    <s v="X28Ｄ（在荷）センサーとP/Lの距離を151→162㎜へ調整実施。"/>
    <s v="初回"/>
    <n v="0"/>
    <n v="0"/>
    <n v="0"/>
    <s v="-"/>
    <s v="要"/>
    <s v="要"/>
    <s v="要"/>
    <s v="-"/>
    <s v="-"/>
    <s v="-"/>
    <s v="(日文)_x000a_X28Ｄ（在荷）センサーとP/Lの距離を151→162㎜へ調整必須。_x000a_EF、JFの仕様も間違ったセンサーが設置されているため必ず調整を実施すること。_x000a_・EF窯　７pos_x000a_・JF窯　４pos_x000a__x000a__x000a__x000a_(中文)_x000a_"/>
    <s v="-"/>
    <s v="完了"/>
    <s v="完了"/>
    <s v="完了"/>
    <s v="-"/>
    <s v="-"/>
    <s v="-"/>
    <s v="CLOSE"/>
    <s v="CLOSE"/>
    <n v="1"/>
    <m/>
  </r>
  <r>
    <n v="1640"/>
    <d v="2020-06-09T00:00:00"/>
    <x v="5"/>
    <x v="18"/>
    <s v="-"/>
    <s v="檢查系"/>
    <s v="TOM3"/>
    <x v="1"/>
    <s v="20200609OF　TOM3 PC HDDバックアップ作業後の異常"/>
    <s v="-"/>
    <s v="6/9工事日進行TOM3 HDD Backup作業。 更換成Clone HDD。_x000a_16:50 工事後進行板流確認時,發現畫處PC#6並沒有與Host連接。重新啟動Host、畫處兩PC好幾回,狀況也不無法復歸。_x000a_17:00 經調査、發現畫處#6PC的檢查Soft（TOMImp）是用畫處#1起動的。因此、#1有兩個在角力,最後只剩一個有連接到Host。就算回到HDD Backup前的狀態,也無法回復正常。_x000a_20:30 進一步調查原因、發現儲存於畫處#6PC Windows Start Up裡的TOMImp 參考路徑變成#1了。_x000a_20:30 將畫處#6PC Start Up的TOMImp參考路徑改回#6,回到正常狀態。確認Soft正常啟動、並與Host連結。_x000a_20:40 發現精査端末的欠點影像無法顯示。但識別PC的欠點影像是有顯示的。將識別PC的HDD也回復到Back up前的狀態,但狀況卻沒有任何改變。_x000a_22:10 發現識別PC的檢査SOFT的「SYSTEM」畫面「精査判定Server設定」中的「IP ADDRESS」被變更成NF的。將Address變更成OF的。之後,精査判定端末就能顯示欠點影像了。"/>
    <s v="不明"/>
    <s v="原因究明、他拠点の情報を待つ"/>
    <s v="初回"/>
    <n v="180"/>
    <n v="6214"/>
    <n v="0"/>
    <s v="情報"/>
    <s v="情報"/>
    <s v="情報"/>
    <s v="情報"/>
    <s v="情報"/>
    <s v="-"/>
    <s v="-"/>
    <s v="(日文)_x000a_推進課にて調査結果（以下）_x000a_ADCH再現テストから、特定の原因はありません。_x000a_Win10と新開発のソフトですので、ADTとは内容が異なる場合がありますと思います。_x000a_ただし、これを回避するために、清池さんの依賴から、ADTは工事日にバックアップを作成し、_x000a_テストしましたが、上記の状況は発生しませんでした。_x000a_-----（添付報告を纏めし）----_x000a_全体のPCを再起動するの場合、_x000a_画処と識別は指定したホストフォルダーからをダウンロードできなくなり、_x000a_300s後で自動に本機の設定が読み込まれます。_x000a_そのため、過去にADTで発生していた問題が修正されました。　（ADCH状況とは異なります）_x000a__x000a_(中文)_x000a_"/>
    <s v="-"/>
    <s v="-"/>
    <s v="-"/>
    <s v="-"/>
    <s v="-"/>
    <s v="-"/>
    <s v="-"/>
    <s v="CLOSE"/>
    <s v="CLOSE"/>
    <e v="#DIV/0!"/>
    <m/>
  </r>
  <r>
    <n v="1641"/>
    <d v="2020-06-17T00:00:00"/>
    <x v="1"/>
    <x v="11"/>
    <s v="Y許仕明_x000a_C鄭嵎駿_x000a_E王文佑_x000a_J朱峰謀_x000a_K張崇慶"/>
    <s v="機械系"/>
    <s v="BDS"/>
    <x v="1"/>
    <s v="20200617FF　1Br1PosBDSアームクラック発生異常"/>
    <s v="-"/>
    <s v="聯絡設備技術3交代(電氣)後確認到#6 C/V EndPlate脫離並卡在鍊條和鏈輪中間, 導致設備異常停止。_x000a_設備技術(機械)抵達現場, 確認狀況之後將脫離的EndPlate進行復歸及設定作業。_x000a_進行C/V上方碎玻璃掃除作業, 後續在進行試運轉時發現#1P BDS的吸著PAD移動時與C/V Roll有摩擦到的現象。_x000a_◆在進行擺臂的精密檢查時確認到連接擺臂與機械Hand的四角法蘭的焊接處有裂痕, 針對裂縫處實施了氬焊作業。_x000a_※ 作業時有使用真空吸塵器 來吸取焊接作業產生的煙霧。"/>
    <s v="推測BDS動作產生的振動造成了裂縫, 裂縫慢慢變大才會造成這次的異常_x000a_※這次的裂縫較小, BDS 在每次的定修工事日排定的Arm裂縫點檢沒有確認到"/>
    <s v="1.  加強定修工事日點檢。　　　　　　　　　　　　　　　　　　　　　　　　　　　　　　　　　　　　　　　　　　　　　　　　　　　　　　　　　　　　　　　　　　　　　　　　　　　　　　　　　　　　　　　　　　　　　　　　　　　　　　　　　　　　　　　　　　　　　　　　　　　　　　　　　　　　　　　　　　　　　　　　　　　　　　　　　　　　※會先清除擺臂焊接部位的異物再確認有無裂痕。  -設技-  　　　　　　　　　　　　　　　　　　　　　　　　　　　　　　　　　　　　　　　　　　　　　　　　　　　　　　　　　　　　　　　　　　　　　　　　　　　　　　　　　　　　　　　　　　　　　　　　　　　　　　　　　　　　　　　　　　　　　　　　　　　　　　　　　　　　　　　2. 作業中確認振動狀況、若BDS 擺臂的Hand晃動過大則連絡設技並依賴進行　　　　　　　　　　　　　　　　　　　　　　　　　　　　　　　　　　　　　　　　　　　　　　　　　　　　　　　　　　　　　　　　　　　　　　　　　　　　　　　　　　　　　　　　　　　　　　　　　　　　　　　　　　　　　　　　　　　　　　　　　　　　　　　　　　　　　　　　　　精密的診斷。 -製造-"/>
    <s v="初回"/>
    <n v="3.4"/>
    <n v="108"/>
    <n v="0"/>
    <s v="要"/>
    <s v="要"/>
    <s v="要"/>
    <s v="要"/>
    <s v="要"/>
    <s v="-"/>
    <s v="-"/>
    <s v="(日文)_x000a_2008年CF窯で同様の亀裂問題がありました。_x000a_対策書に記載のある“対策済Arm”にADTは全窯更新しているという認識です。_x000a_各窯点検後に、対策済Armかもご確認・連絡をお願いします。_x000a_＜対策版Arm&gt;_x000a_・対策版は下図赤丸の長さが150→200ｍｍへ変更されている。_x000a_・側面の補強板が3.2mmt→4.5mmtになっている。_x000a_(中文)_x000a_"/>
    <s v="完了"/>
    <s v="完了"/>
    <s v="完了"/>
    <s v="完了"/>
    <s v="完了"/>
    <s v="-"/>
    <s v="-"/>
    <s v="CLOSE"/>
    <s v="CLOSE"/>
    <n v="1"/>
    <m/>
  </r>
  <r>
    <n v="1642"/>
    <d v="2020-07-04T00:00:00"/>
    <x v="0"/>
    <x v="6"/>
    <s v="Y許仕明_x000a_C鄭嵎駿_x000a_E王文佑_x000a_J朱峰謀_x000a_K張崇慶_x000a_T陳振遠"/>
    <s v="電氣系"/>
    <s v="位置決め"/>
    <x v="0"/>
    <s v="20200704YF　1BR 引入板揃え動作異常"/>
    <s v="-"/>
    <s v="1BR發生引入板齊作動異常無法引入(異常訊息#1板齊軸1 ERROR，圖一)，在本線進行1BR行先的玻璃捨板_x000a_三交代人員進行板齊電源重新啟動，復歸不能!聯絡事務所人員，事務所指示變更 2BR G6 JC準備，並同 時呼出電氣人員入廠對應_x000a_ 電氣人員到達現場，同時三交代完成 2BR G6  JC採板!_x000a_電氣進行相關確認後，發現為板齊servo AMP電量低下(AMP異常碼：92，圖二)，電氣人員進行電池新品更換後，整備人員進行板齊原點及相關做動確認:結果無異常_x000a_1BR板流測試確認板齊作動狀況_x000a_恢復1﹑2BR G5採板"/>
    <s v="板齊servo AMP電池電量低下_x000a_①電池使用4年1個月，超過壽命管理期限，造成電量低下，_x000a_(交換頻度1回/2年，2016/06開始使用，預定交換日期為2018/06)。_x0009__x000a_②2018年因J2S AMP停產，計畫逐步更新為J4 AMP，但AMP更換LIST漏掉板齊AMP，導致板齊AMP未更新為J4，也造成電池的壽命管理MISS。"/>
    <s v="1.再次全面確認SEVRO AMP電池交換時間是否逾期。_x000a_2.預定2020年底前將板齊AMP更新為J4。_x000a_3.參考日本制度，每年11月11日訂為電池日，檢查電池交換日期。"/>
    <s v="初回"/>
    <n v="67"/>
    <n v="1021"/>
    <n v="0"/>
    <s v="要"/>
    <s v="要"/>
    <s v="要"/>
    <s v="要"/>
    <s v="要"/>
    <s v="要"/>
    <s v="要"/>
    <s v="(日文)_x000a_YFで発生したように、旧タイプ（生産中止品）のサーボアンプのバッテリー交換リストから対象外とされていないか、設技に確認を要請する。_x000a__x000a_(中文)_x000a_"/>
    <s v="完了"/>
    <s v="完了"/>
    <s v="完了"/>
    <s v="完了"/>
    <s v="完了"/>
    <s v="完了"/>
    <s v="完了"/>
    <s v="CLOSE"/>
    <s v="CLOSE"/>
    <n v="1"/>
    <m/>
  </r>
  <r>
    <n v="1643"/>
    <d v="2020-07-09T00:00:00"/>
    <x v="1"/>
    <x v="5"/>
    <s v="T陳振遠"/>
    <s v="機械系"/>
    <s v="切機"/>
    <x v="1"/>
    <s v="20200709GUT　OFF2X軸清掃ブラシ バー切テーブルに衝突異常"/>
    <s v="-"/>
    <s v="於OFF#2 X軸切機的清掃毛刷棒發生碰撞, 造成產線停止_x000a_・確認到現場X軸 切機的清掃毛刷棒脫落, 切機的Table Sheet有損傷　　　　　　　　　　　　　　　　　　　　　　　　　　　　　　　　　　　　　　　　　　　　　　　　　　　　　　　　　　　　　　　　　　　　　　　　　　　　　　　　　　　　　　　　　　　　　　　　　　　　　　　　　　　　　　　　　　　　　　　　　　　　　　　　　　　　　　_x000a_・毛刷棒破損、切機Table破損、Air Hose破裂_x000a_措置内容_x000a_1) 替換毛刷棒(移設OFF#3的部品) _x000a_2) 修補Air Hose破裂的部位_x000a_3) 修補切機Table的部分_x000a_4) 進行刮傷檢查並點檢產線的稼動狀況_x000a_・ 7/10 08:30 設備稼動、確認生產品質後、OFF#2 正常稼動"/>
    <s v="由於AirHose破裂, 導致毛刷的昇降氣壓缸無法正常供氣, X軸切機在移動時切台撞擊下降中的毛刷棒, 造成動作異常。_x000a_1. Airhose過於老舊而發生破損(已使用10年以上) _x000a_2. 進行Air Hose點撿時, 設備構造方面比較難確認。(目視確認)_x000a_3. 構造上, 毛刷棒即使突然掉落也不會影響產線稼動_x000a_・ 構造上, 毛刷棒是依照氣壓缸的Up/Down Sensor來停止作動。"/>
    <s v="1. 定修工事時、點檢全數Air Hose(8月底)_x000a_2. 改善AirHose的點檢方式_x000a_・定修工事時、針對各處使用其他的供氣源來確認有無漏氣(目視+聲音)_x000a_3. 改善設備構造使機台在異常洩漏時可自動停止。(8月底)_x000a_・追加壓力計及壓力S/W、警報, 並改善軟體程式使機台在異常時可自動停止"/>
    <s v="初回"/>
    <n v="77"/>
    <n v="220"/>
    <n v="0"/>
    <s v="-"/>
    <s v="-"/>
    <s v="-"/>
    <s v="-"/>
    <s v="-"/>
    <s v="-"/>
    <s v="要"/>
    <s v="(日文)_x000a_・ブラシシリンダーがUp・Downに関わらずセンサーを検知していない場合は切機が動作しないようにインターロックを追加_x000a_・エアーホースには圧力計、圧力S/Wを追加する（目視点検を可能にする：ケーブルベアー内のチューブ損傷に気付けない）。_x000a_・エアーホース交換_x000a_2013年高砂の類似故障対策_x000a_・ブラシ取り付け方法の変更　2箇所止め → 3箇所_x000a_・ブラシ取り付けボルトの径変更  現状  M6 → M8、M10_x000a_(中文)_x000a_"/>
    <s v="-"/>
    <s v="-"/>
    <s v="-"/>
    <s v="-"/>
    <s v="-"/>
    <s v="-"/>
    <s v="完了"/>
    <s v="CLOSE"/>
    <s v="CLOSE"/>
    <n v="1"/>
    <m/>
  </r>
  <r>
    <n v="1644"/>
    <d v="2020-07-22T00:00:00"/>
    <x v="0"/>
    <x v="4"/>
    <s v="-"/>
    <s v="檢查系"/>
    <s v="TOM3"/>
    <x v="0"/>
    <s v="20200722EF　TOM3画処12 6Ch-Box故障"/>
    <s v="-"/>
    <s v="17:54 生產中TOM畫處#12 Freeze發生，現場人員切替F1採板後聯絡推進課。_x000a_18:02 人員抵達現場確認畫處＃12檢查狀態為「Idle」，相機電源燈全滅。_x000a_18:15 6CH-BOX更換。_x000a_18:31 更換完畢，產線恢復F9採板。"/>
    <s v="•因6CH-BOX關聯的相機電源指示燈全部熄滅。_x000a_•更換6CH-BOX後相機電源指示燈全亮，確定電源模組損壞。"/>
    <s v="•關於6CH-BOX電源模組，廠商建議壽命為5年。EF窯及其他窯皆已超過使用年限，須定期汰換。_x000a_•本回故障的6CH-BOX電源模組，原訂今年更換，已發注購買。_x000a_•因廠商庫存不足，交期延誤(9月以後)。為避免再發，先更換ZF遊休品。 (※ZF先前使用約4.3年)"/>
    <s v="初回"/>
    <n v="3"/>
    <n v="28.65"/>
    <n v="0"/>
    <s v="情報"/>
    <s v="情報"/>
    <s v="情報"/>
    <s v="情報"/>
    <s v="情報"/>
    <s v="情報"/>
    <s v="情報"/>
    <s v="納期遅延も見越しながら、早めの発注を実施する"/>
    <s v="-"/>
    <s v="-"/>
    <s v="-"/>
    <s v="-"/>
    <s v="-"/>
    <s v="-"/>
    <s v="-"/>
    <s v="CLOSE"/>
    <s v="CLOSE"/>
    <e v="#DIV/0!"/>
    <m/>
  </r>
  <r>
    <n v="1645"/>
    <d v="2020-07-29T00:00:00"/>
    <x v="0"/>
    <x v="7"/>
    <s v="Y許仕明_x000a_C鄭嵎駿_x000a_E王文佑_x000a_J朱峰謀_x000a_K張崇慶_x000a_T陳振遠"/>
    <s v="機械系"/>
    <s v="C/V"/>
    <x v="2"/>
    <s v="20200729KF　本線増速CVエンドプレート脱落rev.1"/>
    <s v="-"/>
    <s v="人員發現本線ROLL#101左側齒輪軸端擋片脫落導致鏈輪位移，緊急連絡上長_x000a_G/U捨板機械人員進行軸端擋片復歸裝設,16:25裝設完畢_x000a_進行G/U掃除作業  16:45掃除完畢本線H/O捨板_x000a_本線點檢及刮傷檢查(OK)_x000a_恢復採板_x000a_16:00--16:45共捨板45分鐘 (約 1440.24㎡) , 齒輪位移異常約捨板640㎡"/>
    <s v="1.ROLL#101屬本線C/V增速段#3，此驅動段為增、減速運轉的範圍，而軸端Stopper只有 M6*2固定螺絲，並未加裝防鬆脫墊片，在長期運轉下出現鬆脫情況，導致驅動鏈輪偏移。_x000a_2.初期建廠時，固定螺絲未歸類必要塗抹螺絲固定劑。 "/>
    <s v="1. ROLL#101追加防鬆脫墊片及使用中強度型的螺絲固定劑 (EX：LOCTITE 243)_x000a_2. 工事日橫展開點檢，對於增、減速運轉的Roller #97、#98使用M6*2固定的區域，追加防鬆脫墊片及使用中強度型的螺絲固定劑。"/>
    <s v="初回"/>
    <n v="0"/>
    <n v="0"/>
    <n v="0"/>
    <s v="要"/>
    <s v="要"/>
    <s v="要"/>
    <s v="要"/>
    <s v="要"/>
    <s v="要"/>
    <s v="要"/>
    <s v="・設技機械の年間保全（2回/年）を継続する。_x000a_・今の現状について各エリアを点検する。_x000a_・ノルトロックワッシャーとロックタイトを使ってない固定ボルトに対して追加する。"/>
    <s v="完了"/>
    <s v="完了"/>
    <s v="完了"/>
    <s v="完了"/>
    <s v="完了"/>
    <s v="完了"/>
    <s v="完了"/>
    <s v="CLOSE"/>
    <s v="CLOSE"/>
    <n v="1"/>
    <m/>
  </r>
  <r>
    <n v="1646"/>
    <d v="2020-08-08T00:00:00"/>
    <x v="0"/>
    <x v="6"/>
    <s v="-"/>
    <s v="檢查系"/>
    <s v="WI"/>
    <x v="0"/>
    <s v="20200808YF　WI画処PCフリーズ異常"/>
    <s v="-"/>
    <s v="WI發生異常警報，確認HOST畫面，畫處通信中斷。 ( 左上方無黃藍色閃爍 )_x000a_HOST PC重新啟動，狀況無法排除，切替F1採板。 (捨板3分鐘)_x000a_聯絡推進課，經指示切替至畫處PC#1(僅1台)確認，畫面黑屏無法操作，強制PC關閉後再啟動。_x000a_確認HOST已恢復正常通信。 (恢復正常採板)"/>
    <s v="①8/5工事日因PC操作Lag，所以更換ZF遊休PC使用。 (全新品)_x000a_②原因不明。※8/8 PC重新啟動後，觀察至今(8/24)尚未再發。"/>
    <s v="①畫處PC強制關機，重新啟動。_x000a_②回收畫處Log確認，異常發生至PC再啟動後，期間完全無履歷。※為查明原因，後續持續觀察。"/>
    <s v="初回"/>
    <n v="3"/>
    <n v="71.61"/>
    <n v="0"/>
    <s v="情報"/>
    <s v="情報"/>
    <s v="情報"/>
    <s v="情報"/>
    <s v="情報"/>
    <s v="情報"/>
    <s v="情報"/>
    <s v="①WI画処PCとTOM画処PCは同じ型番の物で備品の数量は十分ある。※万が一再発は有りましたら交換できます。_x000a_②交換されたPCの異常原因を調べても分かりませんから引続きON-LINEで使用して再発が有ったら別途判断します。_x000a__x000a_①因WI畫處與TOM畫處PC同一型號，備品數確保充足。※萬一再發可馬上更換。_x000a_②因換下PC將無法調查異常主因，所以擬先維持線上使用，待下次再發再做判斷。"/>
    <s v="-"/>
    <s v="-"/>
    <s v="-"/>
    <s v="-"/>
    <s v="-"/>
    <s v="-"/>
    <s v="-"/>
    <s v="CLOSE"/>
    <s v="CLOSE"/>
    <e v="#DIV/0!"/>
    <m/>
  </r>
  <r>
    <n v="1647"/>
    <d v="2020-08-09T00:00:00"/>
    <x v="0"/>
    <x v="0"/>
    <s v="推進課"/>
    <s v="檢查系"/>
    <s v="TOM3"/>
    <x v="0"/>
    <s v="20200809JF　TOM3歪14カメラ故障"/>
    <s v="-"/>
    <s v="(8/9) JF窯約10時左右，精查員發現歪#14相機#970欠点多發，無光量異常，通報三交代股長。_x000a_然後18時又再發一回，聯絡推進課及事務所，先準備G6緊急用專採指示書，預定翌日更換。_x000a_(※因JF窯G8採板，異常時1Br.無法切替G6專採，指示書必須更換。)_x000a_(8/10)因J/C進行 1Br. F1專採期間，必須3枚中捨棄1枚，期間共捨板30枚。"/>
    <s v="從#970欠点畫像及發生位置判斷，底下2點經驗判斷應該是相機TAP故障導致。 (※須送廠判)_x000a_①同相機的CMOS的Scan方向同方向的雜訊。_x000a_②故障的位置集中在某一TAP區。(※單台相機CMOS可區分4個TAP區域)"/>
    <s v="①故障相機送修，判斷原因。_x000a_※S/N: 001610 (TOM立上至今，使用約10年)_x000a_※更換相機 S/N: 1041912_x000a__x000a__x000a_"/>
    <s v="初回"/>
    <n v="15"/>
    <n v="85.94"/>
    <n v="0"/>
    <s v="要"/>
    <s v="要"/>
    <s v="要"/>
    <s v="要"/>
    <s v="要"/>
    <s v="－"/>
    <s v="－"/>
    <s v="生技部と別途協議。_x000a_冷修毎の交換は現実的に対応できないし、全数交換の予算も取れない。]_x000a_YFにつては全数交換しない（故障発生のみ）とする。"/>
    <s v="完了"/>
    <s v="完了"/>
    <s v="完了"/>
    <s v="完了"/>
    <s v="完了"/>
    <s v="-"/>
    <s v="-"/>
    <s v="CLOSE"/>
    <s v="CLOSE"/>
    <n v="1"/>
    <m/>
  </r>
  <r>
    <n v="1648"/>
    <d v="2020-08-13T00:00:00"/>
    <x v="1"/>
    <x v="11"/>
    <s v="推進課"/>
    <s v="檢查系"/>
    <s v="TOM3"/>
    <x v="1"/>
    <s v="20200813FF　WIカメラ2波形ノイズ異常"/>
    <s v="-"/>
    <s v="WI Camera#2頻繁發生光量異常、實施WI PC重新啟動。_x000a_連續性發生異常、切替F1進行WI照明掃除及Cable連接部位點檢→仍再發。_x000a_畫處C交換及其他Cable互換→仍再發、判斷為Camera異常。_x000a_工事日　進行Camera交換後、無再發。Camera#２ Noise雜訊再發。_x000a_為了避免強制NG捨板、變更了[最大輝度閾値]判定區間數 3→5。_x000a_0.4T J/C時、更換了Camera#2～8chBOX為止的Cable。後續無再發。"/>
    <s v="過去2016年LF在發生過同様的Camera Noise之後更換Camera有良化、人員根據此情報進行Camera更換但Noise雜訊仍再發, 因此將8chBOX到Camera本體的Cable都更換了。_x000a_後續未再發, 因此斷定為Camera Cable異常。"/>
    <s v="暫定對策_x000a_①WI照明掃除及Cable連接部位點檢②更換畫處PC並與其他Cable的Cable互換③確認Camera Cable連接部位是否有鬆脫→還是有再發, 但頻率沒有之前那麼高了。_x000a_恒久對策_x000a_①更換Camera Cable②變更HostSYSTEM設定內的「最大輝度値閾値」”5”→”2”＝監視強化中③」確認Camera及Cable預備品（LF品拆卸後 另外管理）"/>
    <s v="初回"/>
    <n v="0"/>
    <n v="0"/>
    <n v="0"/>
    <s v="要"/>
    <s v="要"/>
    <s v="要"/>
    <s v="要"/>
    <s v="要"/>
    <s v="－"/>
    <s v="－"/>
    <s v="異常が発生した場合は、これまでの実績を踏まえて、点検手順、交換手順通りに実施する。またAFKの手順も参考に対応する。予備品の確保。"/>
    <s v="完了"/>
    <s v="完了"/>
    <s v="完了"/>
    <s v="完了"/>
    <s v="完了"/>
    <s v="-"/>
    <s v="-"/>
    <s v="CLOSE"/>
    <s v="CLOSE"/>
    <n v="1"/>
    <m/>
  </r>
  <r>
    <n v="1649"/>
    <d v="2020-08-14T00:00:00"/>
    <x v="0"/>
    <x v="0"/>
    <s v="J朱峰謀_x000a_K張崇慶_x000a_T陳振遠"/>
    <s v="電氣系"/>
    <s v="C/V"/>
    <x v="0"/>
    <s v="20200814JF　洗淨機増速コンベアー4サーボアンプ異常"/>
    <s v="-"/>
    <s v="2BR洗淨機發生伺服異常:增速CV 4  警報(圖一)。洗淨機重故障停止。三交代現場確認警報無法RESET。_x000a_確認增速馬達#4 SEROV AMP有異常(異常代碼:888)(圖二)，更換SEROV AMP。_x000a_更換完成，進行板流測試。_x000a_2BR恢復G8正常採板。"/>
    <s v="2BR 洗淨機增速馬達#4 SEROV AMP有異常(異常代碼:888)。_x000a_依照SERVO AMP異常碼對照表需更換AMP對應(圖三)。_x000a_電子零件故障。AMP 2010年熱上使用至今。"/>
    <s v="更換新品SEROV AMP。_x000a_設技電氣與製造佐倉先生和金子先生討論結果:_x000a_因2021冷修該區段有進行G11改造作業_x000a_該區段AMP將全數更新，目前待冷修將其AMP更新_x000a_②因CMOS耗損，且ADT相機已使用超過10年以上，擔心今後故障台數增加，今後冷修對應將另行檢討。_x000a_③定期點檢:利用Gate #97x 精查出監視相機故障，持續進行。"/>
    <s v="初回"/>
    <n v="101"/>
    <n v="40"/>
    <n v="0"/>
    <s v="－"/>
    <s v="－"/>
    <s v="－"/>
    <s v="要"/>
    <s v="要"/>
    <s v="要"/>
    <s v="要"/>
    <s v="サーボアンプの予備品を洗浄機制御盤内に置いて故障再発の時すぐ交換できるようにする。_x000a_將AMP預備品置於洗淨機制御盤內再發生故障時可立即取用更換。"/>
    <s v="-"/>
    <s v="-"/>
    <s v="-"/>
    <s v="完了"/>
    <s v="完了"/>
    <s v="完了"/>
    <s v="完了"/>
    <s v="CLOSE"/>
    <s v="CLOSE"/>
    <n v="1"/>
    <m/>
  </r>
  <r>
    <n v="1650"/>
    <d v="2020-08-31T00:00:00"/>
    <x v="0"/>
    <x v="4"/>
    <s v="Y許仕明_x000a_C鄭嵎駿_x000a_E王文佑_x000a_J朱峰謀_x000a_K張崇慶"/>
    <s v="機械系"/>
    <s v="C/V"/>
    <x v="2"/>
    <s v="20200831EF　1BrHO跳ね上げCV下部ボルト破損"/>
    <s v="-"/>
    <s v="三交代人員發現1BR 玻璃在H/O處有跳動_x000a_機械進行br H/O點檢,發現下游GATE 底部橫樑固定螺絲鬆脫斷裂造成ROLL高度異常,機械更換更換合金鋼螺絲*12，追加防鬆墊片對應及調整緩衝器對應GATE左右兩側高度_x000a__x000a__x000a_"/>
    <s v="設備技術確認後，H/O下游 GATE 底部橫樑固定螺絲鬆脫導致此回異常的發生。"/>
    <s v="機械內部討論,進行各窯橫展開點檢"/>
    <s v="初回"/>
    <n v="0"/>
    <n v="0"/>
    <n v="0"/>
    <s v="要"/>
    <s v="要"/>
    <s v="要"/>
    <s v="要"/>
    <s v="要"/>
    <s v="－"/>
    <s v="－"/>
    <s v="ショックアブソーバーのタイプによって異なるが、取り外して設定値を確認する。劣化により強度が低下している場合は、設定値の変更、交換を実施する。ショックアブソーバーは衝撃を吸収するものであり、設備を当てて止める部品ではないので、調整、交換時は高さを確認すること。_x000a_"/>
    <s v="完了"/>
    <s v="完了"/>
    <s v="完了"/>
    <s v="完了"/>
    <s v="完了"/>
    <s v="-"/>
    <s v="-"/>
    <s v="CLOSE"/>
    <s v="CLOSE"/>
    <n v="1"/>
    <m/>
  </r>
  <r>
    <n v="1651"/>
    <d v="2020-08-31T00:00:00"/>
    <x v="5"/>
    <x v="18"/>
    <s v="Y許仕明_x000a_C吳學典_x000a_E王文佑_x000a_J朱峰謀_x000a_K張崇慶"/>
    <s v="機械系"/>
    <s v="C/V"/>
    <x v="1"/>
    <s v="20200831OF　循環カレット2BCテールプーリー軸折損停止異常_rev1"/>
    <s v="-"/>
    <s v="「循環C/V#2 Slip檢出」警報發出_x000a_現場確認發現循環B/C的Tail Pully軸有折損，Pully脱落並已停止運轉。連絡設技。_x000a_變更為 含NG採板＜1Br G11 11P-LE、12P-RE、13P-NG（G11 LC RC、及2Br D/S G8.5採板停止)＞設技抵達現場。_x000a_因無預備品, 先以焊接的方式進行折損處修補。完成復歸。"/>
    <s v="【ADCH設技見解】_x000a_推測皮帶過緊導致張力增加→Shaft的回轉阻抗扭力增加→Shaft斷面達到最小 Key部位的扭曲扭力一直變大，受到破斷剪力的影響下發生斷裂。_x000a__x000a_※該B/C全長約40m，也不可全然否認可能在立上時苦於皮帶偏移調整下的結果造成有過緊的現象。"/>
    <s v="●皮帶張力調整適正化_x000a_（※如同上面提到的, 主因 應為皮帶過緊所致, 不過還是有人員建議為了避免應力集中可採用軸承較不易斷裂的 Powerlock固定式構造等改良方案）"/>
    <s v="初回"/>
    <n v="0"/>
    <n v="0"/>
    <n v="1015.6"/>
    <s v="要"/>
    <s v="要"/>
    <s v="要"/>
    <s v="要"/>
    <s v="要"/>
    <s v="－"/>
    <s v="－"/>
    <s v="ADCH対策としては、ベルトの張り過ぎによるものと考えているが、より応力集中が起きにくく、軸が折れにくいパワーロック固定式構造なども改良案を検討することとしている。_x000a_ADTにて点検、調整、ベルトの張り替えを実施する際は、ベルトテンションやプーリの摩耗度合にも注力する。"/>
    <s v="完了"/>
    <s v="完了"/>
    <s v="完了"/>
    <s v="完了"/>
    <s v="完了"/>
    <s v="-"/>
    <s v="-"/>
    <s v="CLOSE"/>
    <s v="CLOSE"/>
    <n v="1"/>
    <m/>
  </r>
  <r>
    <n v="1652"/>
    <d v="2020-09-02T00:00:00"/>
    <x v="0"/>
    <x v="4"/>
    <s v="Y許仕明_x000a_C鄭嵎駿_x000a_E王文佑_x000a_J朱峰謀_x000a_K張崇慶"/>
    <s v="電氣系"/>
    <s v="エアコン"/>
    <x v="2"/>
    <s v="TOM3ブースエアコン異常"/>
    <s v="-"/>
    <s v="早班巡檢聯絡TOM3 BOOTH內溫度28℃_x000a_TOM室溫度偏高因素、將R側入口門開啟對應_x000a_業者重新測試,確認室外機損壞,壓縮機線圈燒毀_x000a_室外機の新品在庫があるため、新品交換実施"/>
    <s v="冷氣長時運轉,導致壓縮機壽命大幅縮短"/>
    <s v="業者建議3年更一次新機,預防異常"/>
    <s v="初回"/>
    <n v="0"/>
    <n v="0"/>
    <n v="0"/>
    <s v="要"/>
    <s v="要"/>
    <s v="要"/>
    <s v="要"/>
    <s v="要"/>
    <s v="－"/>
    <s v="－"/>
    <s v="・運転台数は従来通りとして、故障時には予備機を運転する。_x000a_・工事日で使用空調を予備機と切り替える。_x000a_＜予想起業＞_x000a_YF 20P338 YF窯TOM檢查室分離式冷氣增設及メンテナンス維持更新_x000a_CF 20P369 CF窯TOM檢查室分離式冷氣增設及メンテナンス維持更新_x000a_EF 20P407 EF窯TOM檢查室分離式冷氣增設及メンテナンス維持更新"/>
    <s v="完了"/>
    <s v="完了"/>
    <s v="完了"/>
    <s v="完了"/>
    <s v="完了"/>
    <s v="-"/>
    <s v="-"/>
    <s v="CLOSE"/>
    <s v="CLOSE"/>
    <n v="1"/>
    <m/>
  </r>
  <r>
    <n v="1653"/>
    <d v="2020-09-04T00:00:00"/>
    <x v="0"/>
    <x v="4"/>
    <s v="C鄭嵎駿_x000a_E王文佑_x000a_J朱峰謀_x000a_K張崇慶"/>
    <s v="機械系"/>
    <s v="C/V"/>
    <x v="0"/>
    <s v="20200904EF　本線増速6CV異常（逆転モード改造）rev.1"/>
    <s v="20201002　ADTカムクラッチ方針（COLD）rev.1"/>
    <s v="三交代發現本線增速#6  C/V ROLL無運轉，玻璃堆疊破裂，緊急連絡事務所並進行GUILLOTINE排外捨板後聯絡設備技術協助確認。_x000a_設備技術到場確認,增速6號C/V驅動馬達運轉正常,驅動鍊條連接正常,卻無法驅動ROLL,判斷CAM CLUTCH異常,需進行更換_x000a_機械備品準備完成,開始進行更換作業_x000a__x000a__x000a_"/>
    <s v="Cam Clutch異常導致H/O Gate Roll 全體運轉異常停止導致_x000a_前回更換日期：2019/5/2_x000a_"/>
    <s v="１.次回冷修でカムクラッチレスへ仕様変更にし、トラブル源を排除。_x000a_2.冷修までは暫定的にカムクラッチ（MZ系）を 1回/1.5年定期交換とする。_x000a_3.次回#5カムクラッチ交換時、スプリング強化タイプに交換しテストする。"/>
    <s v="初回"/>
    <n v="60"/>
    <n v="2941.27"/>
    <n v="0"/>
    <s v="－"/>
    <s v="要"/>
    <s v="要"/>
    <s v="要"/>
    <s v="要"/>
    <s v="－"/>
    <s v="－"/>
    <s v="・MZ系（モータ、H/Oゲート1本目）は1.5年毎に定期交換_x000a_・冷修開始は延期されることがあるので冷修待ちとせず、必ず1.5年で交換する。_x000a_・対策として＃5、＃6に逆転モードをT/Pに追加し、工事日・故障時の待ち時間に逆転を数分間行う（ロールは空転するが、操作時には連絡合図を徹底すること）。_x000a_・これによりカムの切替わり不良の予防、不良の正常化を試みれるようにする。_x000a_・先行的にEF #5 or #6にMZ45-SS（スプリング強化タイプ）を設置して評価する。"/>
    <s v="-"/>
    <s v="完了"/>
    <s v="完了"/>
    <s v="完了"/>
    <s v="完了"/>
    <s v="-"/>
    <s v="-"/>
    <s v="CLOSE"/>
    <s v="CLOSE"/>
    <n v="1"/>
    <m/>
  </r>
  <r>
    <n v="1654"/>
    <d v="2020-09-07T00:00:00"/>
    <x v="1"/>
    <x v="12"/>
    <s v="J朱峰謀_x000a_K張崇慶_x000a_T陳振遠"/>
    <s v="機械系_x000a_電気系"/>
    <s v="洗浄機"/>
    <x v="1"/>
    <s v="20200907GUT　洗浄機3塩酸供給バルブ故障"/>
    <s v="-"/>
    <s v="常日班在進行每日巡檢時、確認到鹽酸濃度異常及鹽酸供給自動閥門故障。_x000a_停止產線並關閉鹽酸閥門、由機械TEAM、電氣TEAM更換外套的自動閥門。_x000a_→　去除配管內殘留的鹽酸並於洗淨作業後進行更換。"/>
    <s v="鹽酸自動供給閥門及球閥在長期使用下故障並造成鹽酸濃度異常。　　　　　　　　　　　　　　　　　　　　　　　　　　　　　　　　　　　　　　　　　　　　　　　　　　　　　　　　　　　　　　　　　　　　　　　　　　　　　　　　　　　　　　　　　　　　　　　　　　　　　　　　　　　　　　　　　　　　　　　　　　　　　　　　　　　　　　　　　　　　　　推測為閥門設備過於老舊"/>
    <s v="該当バルブの定期交換は難しいため、定期パトロールでの点検で異常が   　　　　　　　　　　　　　　　　　　　　　　　　　　　　　　　　　　　　　　　　　　　　　　　　　　　　　　　　　　　　　　　　　　　　　　　　　　　　　　　　　　　　　　　　　　　　　　　　　　　　　　　　　　　　　　　　　　　　　　　　　　　　　　　　　　　見つかった場合交換実施。  　　　　　　　　　　　　　　　　　　　　　　　　　　　　　　　　　　　　　　　　　　　　　　　　　　　　　　　　　　　　　　　　　　　　　　　　　　　　　　　　　　　　　　　　　　　　　　　　　　　　　　　　　　　　　　　　　　　　　　　　　　　　　　　　　　　　　　　　　　　　　　　　　　　　　　　　　　　　　　　　 (現行 - 3交代 パトロール : 1回/組、DT パトロール : 1回/日)"/>
    <s v="初回"/>
    <n v="0"/>
    <n v="0"/>
    <n v="0"/>
    <s v="－"/>
    <s v="－"/>
    <s v="－"/>
    <s v="要"/>
    <s v="要"/>
    <s v="要"/>
    <s v="－"/>
    <s v="塩酸自動供給バルブから液漏れを発見次第、早急に交換を実施する。PVCボールバルブについては定期交換部品に該当しないが、工事日、定修工事で操作した際に不具合があれば交換を実施する。_x000a_薬液は環境事故、設備腐食の原因になるため、定期"/>
    <s v="-"/>
    <s v="-"/>
    <s v="-"/>
    <s v="完了"/>
    <s v="完了"/>
    <s v="完了"/>
    <s v="-"/>
    <s v="CLOSE"/>
    <s v="CLOSE"/>
    <n v="1"/>
    <m/>
  </r>
  <r>
    <n v="1655"/>
    <d v="2020-09-15T00:00:00"/>
    <x v="0"/>
    <x v="5"/>
    <s v="C鄭嵎駿_x000a_E王文佑_x000a_J朱峰謀_x000a_K張崇慶_x000a_T陳振遠"/>
    <s v="機械系"/>
    <s v="洗浄機"/>
    <x v="0"/>
    <s v="20200915ADTOFF切　OFF切4洗浄機ブラシ過負荷異常"/>
    <s v="-"/>
    <s v="現場人員巡檢發現OFF4洗淨機3上毛刷停止，整備聯絡設計，確認異常碼50過負荷，負荷率約120%。_x000a_機械股長確認為馬達段軸承破損，更換新品軸承後，測試負荷率為20%，交付現場生產。_x000a_上毛刷過負荷異常再發，3上異常毛刷設定不使用並將毛刷上升，避免接觸玻璃。_x000a_確認3上毛刷軸心掛置軸承部位軸心磨損，導致軸承無法有效支撐軸心，軸心兩側有斜角，運轉負荷加大。"/>
    <s v="OFF4 洗淨機立上後並未實施過毛刷驅動部點檢_x000a_毛刷軸心掛置軸承部位磨損，軸套無法有效支撐軸心，導致軸心傾斜，馬達負荷加大。"/>
    <s v="1. OFF4 洗淨機原廠無洗淨機毛刷軸心尺寸，故無購入備品。預計10/E前量測軸心尺寸，購入軸心備品並檢查其他軸心與軸承是否有磨損。排入年度修繕計畫中。_x000a_2. 毛刷伺服異常為輕故障，TAS 設備異常會有全區廣播，OFF則是沒有為了確保OFF 洗淨機發生毛刷伺服異常，人員可以立即進行處置會將OFF 洗淨機毛刷伺服異常輕故障，改為重故障，設備立即停機。"/>
    <s v="初回"/>
    <n v="270"/>
    <n v="0"/>
    <n v="708"/>
    <s v="要"/>
    <s v="要"/>
    <s v="要"/>
    <s v="要"/>
    <s v="要"/>
    <s v="要"/>
    <s v="要"/>
    <s v="洗浄機ブラシが定修工事などの点検項目に入っていない設備（ON-TAS、OFF-TAS、OFF切、簡易洗浄機）の洗い出しを実施する。府測定sている場合は"/>
    <s v="完了"/>
    <s v="完了"/>
    <s v="完了"/>
    <s v="完了"/>
    <s v="完了"/>
    <s v="完了"/>
    <s v="完了"/>
    <s v="CLOSE"/>
    <s v="CLOSE"/>
    <n v="1"/>
    <m/>
  </r>
  <r>
    <n v="1656"/>
    <d v="2020-09-21T00:00:00"/>
    <x v="1"/>
    <x v="8"/>
    <s v="J朱峰謀_x000a_K張崇慶_x000a_T陳振遠"/>
    <s v="電氣系"/>
    <s v="洗浄機"/>
    <x v="1"/>
    <s v="20200921HF　2Br洗浄機塩酸槽駆動CV停止異常rev.1"/>
    <m/>
    <s v="鹽酸Zone#2上游側Spray區間的C/V有異常停止。_x000a_確認到Shaft連結部的Coupling螺栓脫落（5回再発）_x000a_確認該部位的Coupling內部時, 發現Coupling與Key有磨耗。進行Coupling及Key更換。"/>
    <s v="■設備面_x000a_長期使用下、固定Coupling Key的螺栓鬆動導致Key溝槽裡面的Key跑出來,長時間在未確實定位的狀態下稼動, 影響Coupling與Key有磨耗。_x000a_（2017年ON-TAS再稼働之後就沒有更換過了=意味著未經拆解點檢）_x000a_■管理面 _x000a_Coupling部位的螺栓每隔7～8個月進行一次増締、_x000a_但點檢方式不適切。"/>
    <s v="■暫定對策_x000a_　更換Coupling及Key。_x000a_■恒久對策_x000a_　重新審視點檢頻度及點檢方式。_x000a_　a）點檢頻度　  _x000a_　　　有Coupling的位置=鹽酸Zone有10處。其他: 有14處_x000a_　　　鹽酸Zone的點檢頻度: 1回/8個月_x000a_　　　　(確認鹽酸Zone之相關鹽酸移送日程之後實施)_x000a_　　　其他(14處) : 點檢頻度為1回/1年_x000a_　b）點檢方法_x000a_　　　増締時若發現螺栓鬆動則需拆解Coupling並進行內部確認　_x000a_　　    - 製造與設技由2人實施_x000a_    　　- 為了避免點檢出現遺漏、會作成點檢Check Sheet。_x000a_　　　※日常點檢時也須注視驅動Shaft的Coupling動作並確認動作。(確認有無偏心等)"/>
    <s v="再發"/>
    <n v="0"/>
    <n v="0"/>
    <n v="0"/>
    <s v="－"/>
    <s v="－"/>
    <s v="－"/>
    <s v="要"/>
    <s v="要"/>
    <s v="要"/>
    <s v="要"/>
    <s v="ADTは定期的にカップリングの点検を実施しており、増し締めはトルクレンチで管理しているが、トルクレンチ管理方法について各工程で確認する。"/>
    <s v="-"/>
    <s v="-"/>
    <s v="-"/>
    <s v="完了"/>
    <s v="完了"/>
    <s v="完了"/>
    <s v="完了"/>
    <s v="CLOSE"/>
    <s v="CLOSE"/>
    <n v="1"/>
    <m/>
  </r>
  <r>
    <n v="1657"/>
    <d v="2020-09-21T00:00:00"/>
    <x v="0"/>
    <x v="7"/>
    <s v="C鄭嵎駿_x000a_E王文佑_x000a_J朱峰謀_x000a_K張崇慶"/>
    <s v="機械系"/>
    <s v="C/V"/>
    <x v="0"/>
    <s v="20200921KF　本線ホッパーゲートロール回転異常"/>
    <s v="20201002　ADTカムクラッチ方針（COLD）rev.1"/>
    <s v="起發生多回H/O Gate Roll 下游側兩支ROLL運轉異常變慢導致SMAP耳折異常欠板流入FT_x000a_起發生多回H/O Gate Roll 全體運轉異常停止導致基板堆疊追撞，且頻率有增加的趨勢_x000a_中班後半段本線H/O Gate Roll運轉異常，製造與機械呼出進行異常對應_x000a_機械對應 : 1.本線H/O GATE驅動CHAIN 下游 Rail磨耗嚴重進行電焊修補 (無備品)_x000a_2.本線增速 #7 (H/O Gate)的Cam Clutch（MZ35）更換"/>
    <s v="1.從磨耗狀態研判軌道與鍊輪距離過近所以軌道一直被過度加壓導致磨耗(從下游數來第3支也有稍微磨耗)在軌道磨耗的狀態下導致鍊條偏移，接著鍊輪也受到牽扯連帶下游的2支滾輪也跟著發生回轉不良_x000a_2.Cam Clutch的Cam打滑引起 Gate C/V一時停止"/>
    <s v="1. 下次冷修變更Cam clutch的型式，排除異常原因_x000a_2. 實施驅動鍊條的張力確認與鍊條軌道點檢，1次/半年。_x000a_3.到冷修為止暫定定期更換Cam clutch(MZ系)，1次/1.5年。_x000a_※CF/EF/JF/KF為對象（YF已拆除Cam clutch）"/>
    <s v="初回"/>
    <n v="150"/>
    <n v="4778.6000000000004"/>
    <n v="0"/>
    <s v="－"/>
    <s v="要"/>
    <s v="要"/>
    <s v="要"/>
    <s v="要"/>
    <s v="－"/>
    <s v="－"/>
    <s v="・MZ系（モータ、H/Oゲート1本目）は1.5年毎に定期交換_x000a_・冷修開始は延期されることがあるので冷修待ちとせず、必ず1.5年で交換する。_x000a_・対策として＃5、＃6に逆転モードをT/Pに追加し、工事日・故障時の待ち時間に逆転を数分間行う。これによりカムの切替わり不良の予防・不良の正常化を試みれるようにする。_x000a_・対策としてMZ45-SS（スプリング強化タイプ）をEFの＃5 or ＃6 に入れて評価（KFは冷修でカムクラッチレス化実施）"/>
    <s v="-"/>
    <s v="完了"/>
    <s v="完了"/>
    <s v="完了"/>
    <s v="完了"/>
    <s v="-"/>
    <s v="-"/>
    <s v="CLOSE"/>
    <s v="CLOSE"/>
    <n v="1"/>
    <m/>
  </r>
  <r>
    <n v="1658"/>
    <d v="2020-09-26T00:00:00"/>
    <x v="4"/>
    <x v="16"/>
    <s v="Y許仕明_x000a_C鄭嵎駿_x000a_E王文佑_x000a_J朱峰謀_x000a_K張崇慶"/>
    <s v="機械系"/>
    <s v="C/V"/>
    <x v="1"/>
    <s v="20200926XF　1Br引き込みCV№3モータ異常"/>
    <m/>
    <s v="0:56　 1Br引入發生異常、0:59　 1Br恢復採板　(捨板3分鐘)_x000a_1:05　 確認INV錯誤碼為「E.RHN」, 請求電氣三交代支援。_x000a_※E.RHN＝馬達過負載遮斷(電子Thermal繼電器"/>
    <s v="馬達剎車塊破損(寫真), 剎車無法解除。"/>
    <s v="・ブレーキレスのモーターへ変更。(現在納品待ち)_x000a_※パッドチェーン停止テスト実施。停止精度等問題なし。_x000a_※手動でのブレーキ解除では発塵のリスクが有る為、モーター型式変更。"/>
    <s v="初回"/>
    <n v="7"/>
    <n v="220"/>
    <n v="1110"/>
    <s v="要"/>
    <s v="要"/>
    <s v="要"/>
    <s v="要"/>
    <s v="要"/>
    <s v="－"/>
    <s v="－"/>
    <s v="ブレーキ仕様の駆動モーターを確認する。_x000a_・電気情報として、過去ZF窯で同様の設備異常発生が発生した際に、ブレーキ仕様モーターのブレーキを使用しないで停止できるようにプログラム改善した経緯あり。_x000a_・全ラインで回路を確認する。"/>
    <s v="完了"/>
    <s v="完了"/>
    <s v="完了"/>
    <s v="完了"/>
    <s v="完了"/>
    <s v="-"/>
    <s v="-"/>
    <s v="CLOSE"/>
    <s v="CLOSE"/>
    <n v="1"/>
    <m/>
  </r>
  <r>
    <n v="1659"/>
    <d v="2020-10-07T00:00:00"/>
    <x v="0"/>
    <x v="3"/>
    <s v="Y許仕明_x000a_C鄭嵎駿_x000a_E王文佑_x000a_J朱峰謀_x000a_K張崇慶"/>
    <s v="機械系"/>
    <s v="C/V"/>
    <x v="0"/>
    <s v="20201007CF　本線橫折機タイミングベルト断裂異常_rev.1"/>
    <m/>
    <s v="工事日作業(其中項目之一，横折時規皮帶點檢時有龜裂狀況，有更換新品)_x000a_17:34　採板開始_x000a_21:33  横吋異常警報發生，三交代人員巡檢發現横折時規皮帶斷裂，聯絡事務所上長及整備人員，並呼出整備人員及設備技術人員對應。_x000a_21:45 Guillotine排外捨板開始。"/>
    <s v="10/7 CF工事日有更換皮帶，疑似備品置放太久劣化品導致不堪使用"/>
    <s v="・預備品在庫時間管理最長:2年。_x000a_・定期壽命管理 (2年-1次)。_x000a_・保管環境的改善。_x000a_　　維持皮帶包裝袋的密封性、並保管在適當的環境當中。_x000a_　　明載入貨日期時間。_x000a_・使用前點檢的周知(補充資料(設技)参照)。"/>
    <s v="初回"/>
    <n v="100"/>
    <n v="2689.8"/>
    <n v="0"/>
    <s v="要"/>
    <s v="要"/>
    <s v="要"/>
    <s v="要"/>
    <s v="要"/>
    <s v="－"/>
    <s v="－"/>
    <s v="保管期限：２年（２年を超えたものは廃棄）を確認する"/>
    <s v="完了"/>
    <s v="完了"/>
    <s v="完了"/>
    <s v="完了"/>
    <s v="完了"/>
    <s v="-"/>
    <s v="-"/>
    <s v="CLOSE"/>
    <s v="CLOSE"/>
    <n v="1"/>
    <m/>
  </r>
  <r>
    <n v="1660"/>
    <d v="2020-10-13T00:00:00"/>
    <x v="0"/>
    <x v="4"/>
    <s v="Y許仕明_x000a_C鄭嵎駿_x000a_E王文佑_x000a_J朱峰謀"/>
    <s v="機械系"/>
    <s v="C/V"/>
    <x v="0"/>
    <s v="20201013EF　本線FT1-3水平駆動チェーン断裂異常"/>
    <m/>
    <s v="三交代採板人員在本線FT取樣時有聽到異音,回報股長進行確認,確認為本線FT1-3驅動鍊條所造成,因尚未影響生產,故先電話聯絡事務所及整備,待常日班上班再進行對應_x000a_整備聯絡機械進行確認,目視鍊條鍊目有鬆動現象,需進行更換.機械確認備品,待製造聯絡更換時間_x000a_事務所連絡,預定三交代10點收率取樣後,即可進行鍊條更換_x000a_本線FT #1-3停止運轉,造成素板偏移,確認為FT1-3水平驅動鍊條已斷裂,本線進行捨板,後因縱裂發生改由Guillotine捨板"/>
    <s v="斷裂的鍊條使用4年4個月(超過使用管理年限3年)_x000a_連接目及左右連接目都出現嚴重磨損，導致最後承受不了張力的荷重而斷裂。"/>
    <s v="斷裂的鍊條使用4年4個月(超過使用管理年限3年)_x000a_連接目及左右連接目都出現嚴重磨損，_x000a_導致最後承受不了張力的荷重而斷裂。"/>
    <s v="初回"/>
    <n v="25"/>
    <n v="778"/>
    <n v="778"/>
    <s v="要"/>
    <s v="要"/>
    <s v="要"/>
    <s v="要"/>
    <s v="要"/>
    <s v="－"/>
    <s v="－"/>
    <s v="斷裂的鍊條使用4年4個月(超過使用管理年限3年)_x000a_連接目及左右連接目都出現嚴重磨損，_x000a_導致最後承受不了張力的荷重而斷裂。"/>
    <s v="完了"/>
    <s v="完了"/>
    <s v="完了"/>
    <s v="完了"/>
    <s v="完了"/>
    <s v="-"/>
    <s v="-"/>
    <s v="CLOSE"/>
    <s v="CLOSE"/>
    <n v="1"/>
    <m/>
  </r>
  <r>
    <n v="1661"/>
    <d v="2020-10-15T00:00:00"/>
    <x v="4"/>
    <x v="16"/>
    <s v="_x000a_J朱峰謀_x000a_K張崇慶"/>
    <s v="機械系"/>
    <s v="SMAP"/>
    <x v="1"/>
    <s v="20201015XF　本線SMAP R側タイミングベルト位置ズレによる動作異常"/>
    <m/>
    <s v="37inch落球樣品接觸R側SMAP後發生素板偏移。人員發現R側SMAP有異樣。（SMAP在未完全回來的狀態下待機）_x000a_更換R側SMAP皮帶、下降用調速閥。"/>
    <s v="・下降用的調速閥無法正常調節, 下降達到最大速度, 推測下降時的衝擊造成時規皮帶位置偏移（跳動）。_x000a_・時規皮帶確認有些微龜裂的痕跡。_x000a_　（時規皮帶在前一回工事日有更換過　2020/9/29）"/>
    <s v="・使用用途可能與調速閥不符, 目前正在和設技一同找尋適用的調速閥。"/>
    <s v="初回"/>
    <n v="16"/>
    <n v="0"/>
    <n v="489.96"/>
    <s v="－"/>
    <s v="－"/>
    <s v="－"/>
    <s v="要"/>
    <s v="要"/>
    <s v="－"/>
    <s v="－"/>
    <s v="日常点検にて動作に不具合がないか確認する。_x000a_スピコンについても交換機歴ばない場合は一度交換を検討してください。"/>
    <s v="-"/>
    <s v="-"/>
    <s v="-"/>
    <s v="完了"/>
    <s v="完了"/>
    <s v="-"/>
    <s v="-"/>
    <s v="CLOSE"/>
    <s v="CLOSE"/>
    <n v="1"/>
    <m/>
  </r>
  <r>
    <n v="1662"/>
    <d v="2020-10-25T00:00:00"/>
    <x v="1"/>
    <x v="15"/>
    <s v="推進課"/>
    <s v="檢查系"/>
    <s v="TOM3"/>
    <x v="0"/>
    <s v="20201025DF　TOM画処PC17、19フリーズ異常"/>
    <m/>
    <s v="TOM3 PC發出異常警報, HMI採板畫面一片紅,顯示捨板中,畫處PC#17當機約3分後自動解除。隨後在11/10、11/14、11/16、11/22, 畫處PC#17、19發生多次當機。 _x000a_工事日更換 畫處処#17、19本體與C巢。(Off-Line調查原因)"/>
    <s v="【推定原因】主機板異常_x000a_‐應為長期使用過於老舊_x000a_畫處PC是2014年DF3開始使用。DF4冷修更換過硬碟、但主機板並無更換履歷"/>
    <s v="1．画処#17、#19のPC交換（本体、Cドライブ）_x000a_2．PAMの画処#17、19の検出欠点を確認＝正常検出しており問題なし。_x000a_確保畫處PC預備機以利隨時更換_x000a_ -線上使用的主機板已停產, _x000a_　取IF品作為PC預備品, 日後供DF/HF使用。（IF3=12chBOX構成）"/>
    <s v="初回"/>
    <n v="21"/>
    <n v="316"/>
    <n v="0"/>
    <s v="要"/>
    <s v="要"/>
    <s v="要"/>
    <s v="要"/>
    <s v="要"/>
    <s v="－"/>
    <s v="－"/>
    <s v="確保畫處PC預備機以利隨時更換_x000a_ -線上使用的主機板已停產, _x000a_　取IF品作為PC預備品, 日後供DF/HF使用。（IF3=12chBOX構成）"/>
    <s v="完了"/>
    <s v="完了"/>
    <s v="完了"/>
    <s v="完了"/>
    <s v="完了"/>
    <s v="-"/>
    <s v="-"/>
    <s v="CLOSE"/>
    <s v="CLOSE"/>
    <n v="1"/>
    <m/>
  </r>
  <r>
    <n v="1663"/>
    <d v="2020-10-27T00:00:00"/>
    <x v="5"/>
    <x v="19"/>
    <s v="Y許仕明_x000a_C鄭嵎駿_x000a_E王文佑_x000a_J朱峰謀_x000a_K張崇慶_x000a_T陳振遠"/>
    <s v="機械系_x000a_電気系"/>
    <s v="移載設備"/>
    <x v="1"/>
    <s v="20201027NF　ON切移載機NO1ケーブルベア脱落によるケーブル切断"/>
    <m/>
    <s v="ON切NO1移載機發出『昇降　下降位置OVER RUN』警報。現場手動確認, 警報無法重置, 手動移動移載機時發覺Calbeveyor有脱落_x000a_確認到Cableveyor連接到移載機本體的架台有折損, 以及Cableveyor內部配線切斷_x000a_試運転結果在動作等部分並無大問題, 實施自動運轉的採板測試上述運轉時, NO2移載機發生了吸著異常_x000a_原因為NO1移載機被切斷的配線裡面有真空電磁閥配線接錯了;  在確認之前花了不少時間"/>
    <s v="Cableveyor連接到移載機本體的架台有折損, Cable脱落, 脱落後卡在Cableveyor的輔助滾輪上, 導致配線被切斷"/>
    <s v="架台會出現折損, 主要是有一部份未使用6㎜FlatBar補強的關係,至於目前在使用強度上有沒有問題的部分需要再重新確認_x000a_配線錯誤的部分預定由電氣內部重新確認回路的圖面"/>
    <s v="初回"/>
    <n v="1165"/>
    <n v="2.2999999999999998"/>
    <n v="0"/>
    <s v="要"/>
    <s v="要"/>
    <s v="要"/>
    <s v="要"/>
    <s v="要"/>
    <s v="－"/>
    <s v="要"/>
    <s v="NFの設備はADTにはありませんが、日常頻繁に動作するケーブルベア仕様設備（横切機、T/T位置決め機、OFF切機、etc.）については、ボルトの緩みがないかなど工事日で増し締め、点検をお願いします。"/>
    <s v="完了"/>
    <s v="完了"/>
    <s v="完了"/>
    <s v="完了"/>
    <s v="完了"/>
    <s v="-"/>
    <s v="完了"/>
    <s v="CLOSE"/>
    <s v="CLOSE"/>
    <n v="1"/>
    <m/>
  </r>
  <r>
    <n v="1664"/>
    <d v="2020-10-27T00:00:00"/>
    <x v="1"/>
    <x v="12"/>
    <s v="Y許仕明_x000a_C鄭嵎駿_x000a_E王文佑_x000a_J朱峰謀_x000a_K張崇慶_x000a_T陳振遠"/>
    <s v="電氣系"/>
    <s v="移載設備"/>
    <x v="1"/>
    <s v="20201027GUT 洗浄#3 1Pos採板ロボット原点外れ"/>
    <m/>
    <s v="進行G8.5 -&gt; G8.6 JC。_x000a_J/C後由於1Pos PL Changer無法連動, 再次進行G8.6 JC。_x000a_1Pos PL Changer重複發生同樣現象, 手動操作下仍無法正常作動_x000a_電氣Team人員抵達現場, 1Pos PL Changer的軟體確認無異常。_x000a_然後有確認到採板Robot原點跑掉了。_x000a_Robot原點復歸之後, 為了保險起見將PL Changer的原點也進行復歸之後再進行G8.6  J/C, 恢復正常採板。"/>
    <s v="推測原因為J/C時軟體Logic一時出現錯誤導致Robot原點發生偏移。"/>
    <s v="J/C時針對有可能會發生Robot原點偏移的軟體面的部分進行點檢並檢討如何改善軟體_x000a_利用定期工事實施再現性測試, 並確認PL Changer訊號有無異常。"/>
    <s v="初回"/>
    <n v="100"/>
    <n v="0"/>
    <n v="2407"/>
    <s v="－"/>
    <s v="要"/>
    <s v="要"/>
    <s v="要"/>
    <s v="要"/>
    <s v="要"/>
    <s v="要"/>
    <s v="新規世代追加改造の際はマスター書き換えなどに要注意。_x000a_"/>
    <s v="-"/>
    <s v="完了"/>
    <s v="完了"/>
    <s v="完了"/>
    <s v="完了"/>
    <s v="完了"/>
    <s v="完了"/>
    <s v="CLOSE"/>
    <s v="CLOSE"/>
    <n v="1"/>
    <m/>
  </r>
  <r>
    <n v="1665"/>
    <d v="2020-10-27T00:00:00"/>
    <x v="1"/>
    <x v="5"/>
    <s v="T陳振遠"/>
    <s v="電氣系"/>
    <s v="移載設備"/>
    <x v="1"/>
    <s v="20201117GUT OFF#2振り分けCVサーボ異常rev.1"/>
    <m/>
    <s v="振分C/V Servo異常&quot;警報 發出, 產線停止_x000a_ ③ 時規皮帶張力過強 致使發生 &quot;過負載&quot;_x000a_-&gt; 11/13時規皮帶#1(左側)有異常磨耗, 在更換皮帶時有調整過張力。"/>
    <s v="推測在更換時規皮帶#1時(左側), 為了防止皮帶偏移, 設置時將規皮帶拉得過緊, 導致有2個地方的時規皮帶發生過負載, 終至發出&quot;Servo異常&quot;的警報。"/>
    <s v="1) 工事時確認 時規皮帶有無異常磨耗。 _x000a_2) 在進行時規皮帶更換或張力調整作業時, _x000a_　　-&gt; 將負荷量調至70%以下, 並觀察1週左右。(調整後需確認負荷量有無上昇)_x000a_    -&gt; 若負荷量持續上升, 則需重新調整張力。"/>
    <s v="初回"/>
    <n v="72"/>
    <n v="0"/>
    <n v="560"/>
    <s v="－"/>
    <s v="－"/>
    <s v="－"/>
    <s v="－"/>
    <s v="－"/>
    <s v="要"/>
    <s v="要"/>
    <s v="タイミングベルト交換時とテンション調整作業時、負荷量を70%以下に調整し、約1週間モニタリングするというAFKの対策を参考にする。_x000a_"/>
    <s v="-"/>
    <s v="-"/>
    <s v="-"/>
    <s v="-"/>
    <s v="-"/>
    <s v="完了"/>
    <s v="完了"/>
    <s v="CLOSE"/>
    <s v="CLOSE"/>
    <n v="1"/>
    <m/>
  </r>
  <r>
    <n v="1666"/>
    <d v="2020-11-21T00:00:00"/>
    <x v="0"/>
    <x v="0"/>
    <s v="Y許仕明_x000a_C鄭嵎駿_x000a_E王文佑_x000a_J朱峰謀_x000a_K張崇慶_x000a_T陳振遠"/>
    <s v="機械系"/>
    <s v="C/V"/>
    <x v="0"/>
    <s v="20201121JF　本線FTCVパッド脱落異常"/>
    <m/>
    <s v="本線FT1-3 PAD CHAIN  PAD有大量脫落狀況，無影響線上採板。_x000a_開始本線捨板，FT斷電開始FT 1-3 PAD CHAIN更換作業。"/>
    <s v="１更換PAD Chain時未預留張力Cylinder 伸長緩衝空間，導致張力惰輪無法有效調節張力，使得pad Chain過鬆而晃動，與週遭鋼構接觸PAD而脫落。_x000a_２機械班人員在點檢過程中，未留意到張力Cylinder已伸長至上限，失去應有的緩衝效果; 且Chain待續伸長後晃動與週遭鋼構接觸"/>
    <s v="更換新Chain對應，更換時將原本長度減短1個鏈目進行安裝，減短後PAD與鋼構距離約12~15mm。運轉測試無干涉狀況"/>
    <s v="初回"/>
    <n v="50"/>
    <n v="1579"/>
    <n v="0"/>
    <s v="要"/>
    <s v="要"/>
    <s v="要"/>
    <s v="要"/>
    <s v="要"/>
    <s v="要"/>
    <s v="要"/>
    <s v="１更換Chain時，緩衝Cylinder需有大於125mm(cylinder行程250mm)的緩衝空間(註)以Chain 容許伸長量為1.5%計算 ;最長 PAD Chain 約為7500mm, 可容許值為≒112.5mm。_x000a_２修繕計畫内加註說明：除原先確認鏈條的張力及磨耗狀況外，追加張力惰輪的位置確認。"/>
    <s v="完了"/>
    <s v="完了"/>
    <s v="完了"/>
    <s v="完了"/>
    <s v="完了"/>
    <s v="完了"/>
    <s v="完了"/>
    <s v="CLOSE"/>
    <s v="CLOSE"/>
    <n v="1"/>
    <m/>
  </r>
  <r>
    <n v="1667"/>
    <d v="2020-11-23T00:00:00"/>
    <x v="0"/>
    <x v="0"/>
    <s v="Y許仕明_x000a_C鄭嵎駿_x000a_E王文佑_x000a_J朱峰謀_x000a_K張崇慶_x000a_T陳振遠"/>
    <s v="電氣系"/>
    <s v="帯電装置"/>
    <x v="2"/>
    <s v="20201123（ADT内共有）　帯電バー破損"/>
    <s v="20201123（ADT内共有）【ADT】ｼｼﾄﾞｽﾀﾁﾗｰ型番＆帯電バー長さ調査201904点検"/>
    <s v="1Br 1P帯電装置異常（トリップ）×2　本日設技にて点検し、端子が腐食していたため交換実施他POSも工事日に確認予定"/>
    <m/>
    <m/>
    <s v="初回"/>
    <n v="0"/>
    <n v="0"/>
    <n v="0"/>
    <s v="要"/>
    <s v="要"/>
    <s v="要"/>
    <s v="要"/>
    <s v="要"/>
    <s v="要"/>
    <s v="要"/>
    <s v="各工程でJF同様の不具合があれば、点検内容に「異常あり」と記載する。_x000a_電流値が上昇してきた場合、配線断裂やBar本体のCrack等の問題を早期発見できる記録表に電流値も追加する。_x000a_帯電装置AMPにはカタログの通り、過電流検知時に外部へ出力する機能がありますので、この出力をPLC側で受けて、異常警報が出力できる。_x000a_暫定で1mA管理で現場から情報が上がるように検討をお願いします。_x000a_※一番心配しているのは配線が切れかかっていて火災になることや、紙への電着が低下していて不具合が多発することを未然に防止する。"/>
    <s v="完了"/>
    <s v="完了"/>
    <s v="完了"/>
    <s v="完了"/>
    <s v="完了"/>
    <s v="完了"/>
    <s v="-"/>
    <s v="CLOSE"/>
    <s v="CLOSE"/>
    <n v="0.8571428571428571"/>
    <m/>
  </r>
  <r>
    <n v="1668"/>
    <d v="2020-12-08T00:00:00"/>
    <x v="0"/>
    <x v="6"/>
    <s v="Y許仕明_x000a_C鄭嵎駿_x000a_E王文佑_x000a_J朱峰謀_x000a_K張崇慶_x000a_T陳振遠"/>
    <s v="機械系"/>
    <s v="BCP"/>
    <x v="2"/>
    <s v="20201208YF　1BRバーコードインク漏れ異常"/>
    <m/>
    <s v="整備人員在工事日停機復歸時，發現BCD有油墨洩漏情況(圖一)，立即連絡上長，並進行相關油墨清除!_x000a_確認異常漏墨為循環PUMP組內的供給幫浦頭零件組膜片破損導致"/>
    <s v="循環PUMP組內的供給幫浦頭零件組膜片破損(循環PUMP組前回更換日期:2019/5/20)_x000a_"/>
    <s v="業者建議可1.5年單獨針對供給﹑回收幫浦頭進行更換"/>
    <s v="初回"/>
    <n v="0"/>
    <n v="0"/>
    <n v="0"/>
    <s v="要"/>
    <s v="要"/>
    <s v="要"/>
    <s v="要"/>
    <s v="要"/>
    <s v="要"/>
    <s v="-"/>
    <s v="各工程調査の結果、YFだけがインク漏れが発生してている。ダイヤフラム弁は消耗品としてメーカが推奨とする1.5年/回とする。_x000a_CF、EFはインクは漏れていないが定期交換を実施している一方で、JF、KF、TASにおいては手ダイヤフラムポンプの定期交換も実施していない状況であるため、ポンプ劣化の要因を調査依頼する。_x000a_また工程ごとに対応が異なっている部分については統一することが望ましいので要検討。"/>
    <s v="完了"/>
    <s v="完了"/>
    <s v="完了"/>
    <s v="完了"/>
    <s v="完了"/>
    <s v="完了"/>
    <s v="-"/>
    <s v="CLOSE"/>
    <s v="CLOSE"/>
    <n v="1"/>
    <m/>
  </r>
  <r>
    <n v="1669"/>
    <d v="2020-12-16T00:00:00"/>
    <x v="4"/>
    <x v="16"/>
    <s v="Y許仕明_x000a_C鄭嵎駿_x000a_E王文佑_x000a_J朱峰謀_x000a_K張崇慶_x000a_T陳振遠"/>
    <s v="機械系"/>
    <s v="T/T"/>
    <x v="1"/>
    <s v="20201216XF 5Posターンテーブル動作異常"/>
    <m/>
    <s v="5Pos　P/L仕上時發生Trun Table Over Run。_x000a_現場確認在途中異常停止。※在T/T正轉動作下 異常停止_x000a_發現T/T車輪的軸Pin已近脫落狀態(圖1), 開始進行復歸作業。_x000a_另外也一併預防性更換回收幫浦頭(同NG幫浦頭同期品)"/>
    <s v="T/T車輪 軸Pin上面焊接的固定板脫落, 導致Pin已近脫落狀態; T/T在軸Pin快脫離的狀態下 回轉, 與mechanical stopper(OverRun用)發生碰撞後停止作動。_x000a_車輪軸Pin固定板的脫落原因不明, 推測T/T回轉時的震動也有引發焊接處斷裂的疑慮。_x000a_※該設備自XF1開始使用至今_x000a_※相較於4P, 5P回轉時的振動較大。_x000a_馬達額定電流為14.0A, 4P_2.9A/5P_3.8A 相對來說5P稍高。"/>
    <s v="・軸Pin與固定板焊接斷裂的部分進行重新焊接後復歸。_x000a_・5P振動較大的部分, 預定下回工事日針對車輪的走行軌道進行點檢・清掃"/>
    <s v="初回"/>
    <n v="0"/>
    <n v="0"/>
    <n v="0"/>
    <s v="要"/>
    <s v="要"/>
    <s v="要"/>
    <s v="要"/>
    <s v="要"/>
    <s v="要"/>
    <s v="-"/>
    <s v="要請負責該項設備的擔當確實進行點檢。_x000a_本件事T/T車輪部的軸Pin端部焊接有固定用的Plate，但是焊接脫落，導致Pin掉落打到機械止動器發生不具和。_x000a_　對象設備_x000a_　　包裝：T/T設備(含TAS)_x000a_　　點檢：軸Pin端部有焊接固定用Plate_x000a_　　方法：為了不要漏掉點檢，請將設備追加至點檢LIST上。點檢後，_x000a_　　　　　請拍照作為紀錄。期限：3月31日"/>
    <s v="完了"/>
    <s v="完了"/>
    <s v="完了"/>
    <s v="完了"/>
    <s v="完了"/>
    <s v="完了"/>
    <s v="-"/>
    <s v="CLOSE"/>
    <s v="CLOSE"/>
    <n v="1"/>
    <m/>
  </r>
  <r>
    <n v="1670"/>
    <d v="2020-12-20T00:00:00"/>
    <x v="5"/>
    <x v="18"/>
    <s v="Y許仕明_x000a_C鄭嵎駿_x000a_E王文佑_x000a_J朱峰謀_x000a_K張崇慶"/>
    <s v="系統系"/>
    <s v="RMS"/>
    <x v="1"/>
    <s v="20201222OF　RMSフリーズに起因するACE停止異常rev1"/>
    <m/>
    <s v=" 发生「TOM3速度差异常」「WI Pulse同期异常」。制品切出停止，开始舍板。包装制御盘室ACE的画面弹出故障通知。（内容不明）_x000a_在对ACE（#2使用中）进行重启的过程中开机画面卡住了。_x000a_ATSC担当者联络表示无法远程连接RMS，在确认RMS PC时硬盘显示灯闪烁。显示器画面黑屏、鼠标的光标操作迟钝。_x000a_怀疑是RMS的问题，按住PC电源键进行强制重启。14:21 又将ACE从#1切替回#2（恢复成一开始的情况）"/>
    <s v="推测是RMS的硬盘发生了某种异常导致ACE无法连接RMS。ACE⇔RMS间的文件无法同步，ACEWindows的内存使用量增加，导致ACE停止。_x000a_※RMS,ACE的切替是按半年一次来实施的，上一回是2020年10月。"/>
    <s v="调查RMS的硬盘有没有问题，以及准备备品进行切替。（下回工事日）"/>
    <s v="初回"/>
    <n v="62"/>
    <n v="2140"/>
    <n v="0"/>
    <s v="要"/>
    <s v="要"/>
    <s v="要"/>
    <s v="要"/>
    <s v="要"/>
    <s v="-"/>
    <s v="-"/>
    <s v="RMSのHDD問題有無調査するようなので情報があれば共有しますが、異常発生の際はおよびバックアップを取って新品に切り替えしてください。"/>
    <s v="完了"/>
    <s v="完了"/>
    <s v="完了"/>
    <s v="完了"/>
    <s v="完了"/>
    <s v="-"/>
    <s v="-"/>
    <s v="CLOSE"/>
    <s v="CLOSE"/>
    <n v="1"/>
    <m/>
  </r>
  <r>
    <n v="1671"/>
    <d v="2020-12-25T00:00:00"/>
    <x v="0"/>
    <x v="3"/>
    <s v="Y許仕明_x000a_C鄭嵎駿_x000a_E王文佑"/>
    <s v="機械系"/>
    <s v="SMAP"/>
    <x v="0"/>
    <s v="20201225CF　本線SMAPシリンダー固定軸断裂"/>
    <m/>
    <s v="有發生引入横寸異常警報，為RE部位的欠板；判斷可能跟設備干涉有關，故進行現場設備確認。_x000a_持續觀察發現右側SMAP的待機位置較低的發生情況，頻率有變高的趨勢，故有進行手動1 CYCLE後，待機位置可回復到正常水平位置。由於發生頻度變為每3枚1次。_x000a_發現SMAP的氣壓缸固定軸下游側有斷裂的情況，須進行更換。_x000a_機械協助人員到場，開始協助更換右側SMAP氣壓缸。"/>
    <s v="初步判定為SMAP氣壓缸的固定軸卡死，造成斷裂異常_x000a_1、軸心與固定座都是Fe(不給油Type)，沒有潤滑導致軸心卡住滑動困難，研判初期可能先出現裂痕，最後軸心不堪負荷而扭斷｡_x000a_2、導入安裝時，軸心固定不佳就出現滑動性不佳嗎? (次回工事日點檢)。"/>
    <s v="1、Cylinder軸心的固定座Type變更追加有軸套。_x000a_2、SMAP年度修繕計畫(1次/6個月)--維持不變。_x000a_ ※但是追加軸心磨損有無的點檢及追加潤滑實施。_x000a_3、次回CF工事日點檢 (右側Cylinder手動點檢軸心滑動性)。"/>
    <s v="初回"/>
    <n v="130"/>
    <n v="415.35"/>
    <n v="0"/>
    <s v="要"/>
    <s v="要"/>
    <s v="要"/>
    <s v="-"/>
    <s v="-"/>
    <s v="-"/>
    <s v="-"/>
    <s v="同一機構のYF、EFにおいては、CF同様の対策を実施する。ブッシュを取り付けても定期的な給脂で管理すること。"/>
    <s v="完了"/>
    <s v="完了"/>
    <s v="完了"/>
    <s v="-"/>
    <s v="-"/>
    <s v="-"/>
    <s v="-"/>
    <s v="CLOSE"/>
    <s v="CLOSE"/>
    <n v="1"/>
    <m/>
  </r>
  <r>
    <n v="1672"/>
    <d v="2020-12-27T00:00:00"/>
    <x v="0"/>
    <x v="4"/>
    <s v="Y許仕明_x000a_C鄭嵎駿_x000a_E王文佑_x000a_J朱峰謀_x000a_K張崇慶_x000a_T陳振遠"/>
    <s v="電氣系"/>
    <s v="バーコード"/>
    <x v="2"/>
    <s v="20201227　EF窯2BrBC現物ID重複異常"/>
    <s v="20201227EF　2BrBC現物ID重複異常"/>
    <s v="OFF切4でNEW0125259（G6→G5；BC消し流動）生産時、バーコードID重複異常が発生。マニュアル通りに設備内の基板を廃棄処理したとき、素板基板2枚に同じBCID№を発見（現物保管）した。既に設備内の基板はBCを消しているため、同一IDが3枚あることが判明。"/>
    <s v="補足資料参照_x000a_發生原因有可能是條碼機的印字指令未被更新, 但這個部分因Local側的詳細警報出力被Reset 所以無法調查。_x000a_而條碼機在ID重複時 有發出異常警報, 這應該是因為條碼機異常時 PLC傳輸過來的受信ID 未正常更新。"/>
    <s v="現狀EF窯發生異常時只會有警報出力。會再進行捨板改造。_x000a_CF窯回路確認過有問題, 會再進行修正。"/>
    <s v="初回"/>
    <n v="0"/>
    <n v="0"/>
    <n v="0"/>
    <s v="要"/>
    <s v="要"/>
    <s v="要"/>
    <s v="要"/>
    <s v="要"/>
    <s v="要"/>
    <s v="-"/>
    <s v="讀取異常強制採板_x000a_此式樣在讀取異常(Error）或讀取不一致時 還是會採板。_x000a_可正常讀取但不一致的硝子 會有ID重複等問題, 應確實捨板。_x000a_・當BC Reader讀入的BC內容 與PLC傳輸過來的指示不一致時會有警報發報、該基板會被強制廢棄。_x000a_基本上 製造會以捨板的方式下去運用。讀取Error多發時會取樣並以Handy Reader確認是否可讀取, 並經過事務所判斷能否正常使用。_x000a_→よって、読み取り異常品を採板した場合は、必ずOFF切後にTAS検査流動とする。_x000a_※Reader読み取り異常と、不一致が現状同じ、”ﾊﾞｰｺｰﾄﾞﾘｰﾀﾞｰ異常”で出力されているので、読み取りError異常と不一致異常の警報に分けて出力する。_x000a_※TASは警報名称の識別が明確であることを確認する。"/>
    <s v="完了"/>
    <s v="完了"/>
    <s v="完了"/>
    <s v="完了"/>
    <s v="完了"/>
    <s v="完了"/>
    <s v="-"/>
    <s v="CLOSE"/>
    <s v="CLOSE"/>
    <n v="1"/>
    <m/>
  </r>
  <r>
    <n v="1673"/>
    <d v="2021-01-07T00:00:00"/>
    <x v="4"/>
    <x v="16"/>
    <s v="Y許仕明_x000a_C鄭嵎駿_x000a_E王文佑_x000a_J朱峰謀_x000a_K張崇慶_x000a_T陳振遠"/>
    <s v="機械系"/>
    <s v="油圧P"/>
    <x v="3"/>
    <s v="20210107XF　本線油圧ポンプ異常停止"/>
    <m/>
    <s v="採板中、油壓Pump異常停止（過負載異常　33.13A、116.6V　（正常在30A 左右推移）_x000a_設技點檢馬達部位時確認到軸部位有偏芯的現象（Casing也有磨耗產生鐵粉）　⇒　開始進行馬達更換作業_x000a_※板裂或橫折欠板在馬達更換時無法在本線捨板, 所以改由Guillotine・S－END處理。"/>
    <s v="Chain Coupling長年在未確實Grease給脂的狀態下持續使用的結果、Grease乾枯變硬且鍊條也有鏽蝕的現象。_x000a_鏈條 失去原本的彈性度之後 間隙變小。 鏈輪・培林外圈產生摩耗, 甚至造成馬達軸部偏芯。_x000a_補充：該馬達自2013年起使用了7年、期間未進行給脂"/>
    <s v="這次的Chain Coupling的使用說明書上面有明確記載需_x000a_「每年補充Grease」、日後會以1回/年的頻度進行保養。"/>
    <s v="初回"/>
    <n v="0"/>
    <n v="0"/>
    <n v="0"/>
    <s v="要"/>
    <s v="要"/>
    <s v="要"/>
    <s v="要"/>
    <s v="要"/>
    <s v="-"/>
    <s v="-"/>
    <s v="「每年補充Grease」、日後會以1回/年的頻度進行保養。"/>
    <s v="完了"/>
    <s v="完了"/>
    <s v="完了"/>
    <s v="完了"/>
    <s v="完了"/>
    <s v="-"/>
    <s v="-"/>
    <s v="CLOSE"/>
    <s v="CLOSE"/>
    <n v="1"/>
    <m/>
  </r>
  <r>
    <n v="1674"/>
    <d v="2021-01-29T00:00:00"/>
    <x v="0"/>
    <x v="6"/>
    <s v="Y許仕明_x000a_C鄭嵎駿_x000a_E王文佑_x000a_J朱峰謀_x000a_K張崇慶"/>
    <s v="機械系"/>
    <s v="P詰め機"/>
    <x v="2"/>
    <s v="20210129YF　（ADT内共有）1POS Ｐ詰機シリンダー油漏れ"/>
    <m/>
    <s v="今日人員進行設備巡檢(14:30)時，發現1POS P詰機油壓缸漏油(漏油寫真如下)聯絡設備技術人員立會確認後，需進行油壓缸更換(預計2~3小時)_x000a_預計作業時間：15:30~18:30"/>
    <s v="油壓缸前回更換時間：2013.12.12（7年1か月）"/>
    <s v="経年劣化？"/>
    <s v="初回"/>
    <n v="0"/>
    <n v="0"/>
    <n v="0"/>
    <s v="要"/>
    <s v="要"/>
    <s v="要"/>
    <s v="-"/>
    <s v="-"/>
    <s v="-"/>
    <s v="-"/>
    <s v="各窯、各POSは点検してください。Cylinderの耐用年数、使用頻度に応じて交換を検討してください。"/>
    <s v="完了"/>
    <s v="完了"/>
    <s v="完了"/>
    <s v="-"/>
    <s v="-"/>
    <s v="-"/>
    <s v="-"/>
    <s v="CLOSE"/>
    <s v="CLOSE"/>
    <n v="1"/>
    <m/>
  </r>
  <r>
    <n v="1675"/>
    <d v="2021-02-01T00:00:00"/>
    <x v="0"/>
    <x v="0"/>
    <s v="J朱峰謀_x000a_K張崇慶_x000a_T陳振遠"/>
    <s v="機械系"/>
    <s v="紙巻機"/>
    <x v="2"/>
    <s v="20210201JF　（ADT内共有）2BR紙卷機紙送りローラー減速機異常"/>
    <m/>
    <s v="2BR準備進行G8 J/C G7.5作業準備。_x000a_ 2BR 紙卷機發生卡紙狀況，三交代進行排除時，切刀部出口皮帶無法順利將合紙送出，切替1BR G8專採，聯絡整備協助確認。_x000a_整備到場確認發現切刀前送紙ROLL部伺服馬達有運轉，但該聯軸器與切刀前送紙ROLL沒有被驅動，聯絡機械到場對應。_x000a_機械確認切刀前送紙ROLL部伺服馬達減速機與聯軸器有空轉狀況，重新鎖緊聯軸器仍無效。更換伺服馬達減速機與聯軸器對應。"/>
    <s v="待機械確認原因後,再行聯絡_x000a_該減速機無更換紀錄　使用前間:2010.05使用至今_x000a_泉製切刀前送紙ROLL部伺服馬達減速機異常發生位置。"/>
    <s v="待機械確認原因後,再行聯絡"/>
    <s v="初回"/>
    <n v="0"/>
    <n v="33.9"/>
    <n v="0"/>
    <s v="-"/>
    <s v="-"/>
    <s v="-"/>
    <s v="要"/>
    <s v="要"/>
    <s v="要"/>
    <s v="-"/>
    <s v="待機械確認原因後,再行聯絡"/>
    <s v="-"/>
    <s v="-"/>
    <s v="-"/>
    <s v="完了"/>
    <s v="完了"/>
    <s v="完了"/>
    <s v="-"/>
    <s v="CLOSE"/>
    <s v="CLOSE"/>
    <n v="1"/>
    <m/>
  </r>
  <r>
    <n v="1676"/>
    <d v="2021-02-03T00:00:00"/>
    <x v="1"/>
    <x v="8"/>
    <s v="Y許仕明_x000a_C鄭嵎駿_x000a_E王文佑_x000a_J朱峰謀_x000a_K張崇慶"/>
    <s v="機械系"/>
    <s v="採板設備"/>
    <x v="1"/>
    <s v="20210203HF　2Br反転ロボット1Bバランサユニットロッド部折損異常"/>
    <m/>
    <s v=" 3交代作業者Aはパトロールl時に反転機の周辺で普段とは違う音がしたので、反転機部を確認を行ったところ、反転機1BのL軸に設置されているバランサユニットの軸端部が折損しており、ロボットの動作中にL軸とバランサユニットが衝突し音が出ていた。_x000a_設備技術ではバランサユニットをL軸にテープにてに固定を実施。_x000a_負荷率がいきなり増加する可能性があることからバランサユニットの交換を決定。"/>
    <s v="長期使用による摩耗で折損した可能性もある。（ロッド動作が上下の動きの他に、前後に動く程摩耗していたと推測。ロット下部に鉄粉が落ちていた）_x000a_ロボット型式: YR-UP350N-A10_x000a_バランサユニット形式: HW9170742-B_x000a_※当該ロボットは2009年2月から使用品"/>
    <s v="暫定対策　_x000a_　明確な原因がわからない状態なので、下記の定期点検から状態を確認 (全窯共通)_x000a_　イ) 点検頻度　 _x000a_　　　1回/月(定修工事)頻度で点検_x000a_　ロ)点検方法_x000a_　　　外部変形および異常点の確認（ガタ確認）_x000a_       下部の鉄粉有無_x000a_   ハ)開始日 : 2月定修工事~"/>
    <s v="初回"/>
    <n v="49"/>
    <n v="1624"/>
    <n v="0"/>
    <s v="-"/>
    <s v="要"/>
    <s v="要"/>
    <s v="要"/>
    <s v="要"/>
    <s v="要"/>
    <s v="-"/>
    <s v="（安川見解）_x000a_バランサーのシャフトは、5006(Oilless bearing)を２個使用して、出/戻りを行っている。工場出荷時のバランサーのシャフト径はφ28。_x000a_5006のオイルレスベアリングの摩耗、シャフトの摩耗が発生した時は、ガタが発生するため、他に同型式のロボットがある場合は、今回交換を行ったバランサーと比較できる。"/>
    <s v="-"/>
    <s v="完了"/>
    <s v="完了"/>
    <s v="完了"/>
    <s v="完了"/>
    <s v="完了"/>
    <s v="-"/>
    <s v="CLOSE"/>
    <s v="CLOSE"/>
    <n v="1"/>
    <m/>
  </r>
  <r>
    <n v="1677"/>
    <d v="2021-02-26T00:00:00"/>
    <x v="0"/>
    <x v="3"/>
    <s v="Y許仕明_x000a_C鄭嵎駿_x000a_E王文佑_x000a_J朱峰謀_x000a_K張崇慶"/>
    <s v="機械系"/>
    <s v="H/0 Br"/>
    <x v="0"/>
    <s v="20210226CF（ADT内共有）1Brホッパー上流側ゲート開閉異常"/>
    <m/>
    <s v="良品捨板中”警報發生，三交代/整備確認1BR H/O無法關閉。_x000a_設備技術(電氣/機械)更換電磁閥後恢復正常開關。"/>
    <s v="設備技術確認後，電磁閥的內部Piston斷裂導致作動不良，導致此回異常的發生。"/>
    <s v="目前原因:不明(使用約7個月)，聯絡SMC協助確認中"/>
    <s v="初回"/>
    <n v="10"/>
    <n v="0"/>
    <n v="0"/>
    <s v="要"/>
    <s v="要"/>
    <s v="要"/>
    <s v="要"/>
    <s v="要"/>
    <s v="-"/>
    <s v="-"/>
    <s v="聯絡SMC協助確認中"/>
    <s v="完了"/>
    <s v="完了"/>
    <s v="完了"/>
    <s v="完了"/>
    <s v="完了"/>
    <s v="-"/>
    <s v="-"/>
    <s v="CLOSE"/>
    <s v="CLOSE"/>
    <n v="1"/>
    <m/>
  </r>
  <r>
    <n v="1678"/>
    <d v="2021-03-01T00:00:00"/>
    <x v="1"/>
    <x v="5"/>
    <s v="T陳振遠"/>
    <s v="機械系"/>
    <s v="タイミングベルト"/>
    <x v="1"/>
    <s v="20210301GUT OFF#2 振分コンベアー異常報告"/>
    <s v="20210301GUT OFF#2 振分コンベアー異常報告OFF切CVプーリ芯出しついて"/>
    <s v="振分C/V払い出し異常のアラームが繰り返し発生_x000a_　・過負荷 - 200以上_x000a_　・ベルトの駆動がスムーズではない"/>
    <s v="振分C/V #2(中央)のベルトプリーベアリングの長期使用による老朽化(4年以上使用)によって、ベアリングが摩耗し偏りが生じた。この時プーリーのガイド部と接触した事により過負荷が発生したと思われる。　"/>
    <s v=" 交換周期(1回/4年)を設定して全数交換実施(設備Tと協議済み)　。_x000a_又、T.P画面のサーボの負荷率のアラーム設定、200が15秒以300が5秒以上でアラームを発生させるようにした。"/>
    <s v="初回"/>
    <n v="122"/>
    <n v="0"/>
    <n v="448"/>
    <s v="-"/>
    <s v="-"/>
    <s v="-"/>
    <s v="-"/>
    <s v="-"/>
    <s v="-"/>
    <s v="要"/>
    <s v="・COLD横切機のプーリーについても点検方法、交換頻度について確認してください。_x000a_・OFF切においては冷修工事という定義がありませんので、ベルトに不具合が発生した場合はプーリーの交換も念頭に実施してください。_x000a_・AFK は1回/4年交換するという対策になっていますが、生産ライン数、ベルト本数、プーリー個数で判断すると現実的な数量ではないため、負荷率、錆、異音、偏芯、ベルトテンション、ベルトの偏り、ガラス荷重負荷の状態なども考慮してください。"/>
    <s v="-"/>
    <s v="-"/>
    <s v="-"/>
    <s v="-"/>
    <s v="-"/>
    <s v="-"/>
    <s v="完了"/>
    <s v="CLOSE"/>
    <s v="CLOSE"/>
    <n v="1"/>
    <m/>
  </r>
  <r>
    <n v="1679"/>
    <d v="2021-03-07T00:00:00"/>
    <x v="0"/>
    <x v="6"/>
    <s v="Y許仕明_x000a_C鄭嵎駿_x000a_E王文佑_x000a_J朱峰謀_x000a_K張崇慶"/>
    <s v="機械系"/>
    <s v="C/V本線"/>
    <x v="0"/>
    <s v="20210307YF　本線#58~64 CV停止異常"/>
    <m/>
    <s v="三交代股長巡檢時，發現本線MAIN LINE ROLL #58-#64停止異常。_x000a_ GUILLOTINE捨板，設備技術人員進行異常原因確認及對應。"/>
    <s v="1.Main Line Shaft驅動鏈輪的固定螺絲鬆脫，鏈輪位移從鍵槽滑脫空轉造成傳動不能。_x000a_※定期點檢有，前回2020/11/17 (點檢頻度 : 1回/半年)_x000a_2.鏈輪固定螺絲鎖付沒有使用螺絲固定劑進行固定，造成運轉中固定螺絲鬆脫。"/>
    <s v="1.鏈輪固定螺絲塗抹固定劑後鎖付，其餘再增締_x000a_2.相關設備點檢並重新上固定膠。_x000a_予防処置_x000a_1.現場全數相關設備點檢並重新上固定膠。_x000a_2.鏈輪兩側追加固定環，避免鏈輪位移(第二道保險)。"/>
    <s v="初回"/>
    <n v="145"/>
    <n v="3578"/>
    <n v="0"/>
    <s v="要"/>
    <s v="要"/>
    <s v="要"/>
    <s v="要"/>
    <s v="要"/>
    <s v="-"/>
    <s v="-"/>
    <s v="定期パトロールで回転不良、速度差がないか改めて点検を実施する。_x000a_各課の担当者会議にて点検状況を共有する。"/>
    <s v="完了"/>
    <s v="完了"/>
    <s v="完了"/>
    <s v="完了"/>
    <s v="完了"/>
    <s v="-"/>
    <s v="-"/>
    <s v="CLOSE"/>
    <s v="CLOSE"/>
    <n v="1"/>
    <m/>
  </r>
  <r>
    <n v="1680"/>
    <d v="2021-03-12T00:00:00"/>
    <x v="1"/>
    <x v="8"/>
    <s v="C鄭嵎駿_x000a_E王文佑_x000a_J朱峰謀_x000a_K張崇慶_x000a_T陳振遠"/>
    <s v="電氣系"/>
    <s v="採板設備"/>
    <x v="1"/>
    <s v="20210312HF　反転移載ロボットS軸サーボエンコーダ異常"/>
    <m/>
    <s v="2Br反轉機2A異常停止(警報内容:Reversing~Transportation Reversing Robot 2A Alarm（反轉~搬送反轉Robot2A異常） )。_x000a_20:15 三交代作業員抵達2Br反轉機進行現場確認。懷疑是吸著異常、先將中置台上的玻璃強制廢棄、後續將電源從OFF狀態切成電源ON但無法供電。 _x000a_20:40  Robot控制盤電源進行RESET、原點復歸(Teaching Mode)並恢復稼働, 但仍有異常再發。 (警報内容: 1326 / Robot1 [S-URBT] / DEFECTIVE ENCODER ABSOLUTE DATA（1326 Robot1 [S-URBT] 不良Encorder絶對DATA）)_x000a_21:20  依照異常時的對應方式進行原點復歸手動操作(Teaching Mode)、仍有異常再發。_x000a_22:10  電氣的3交代人員判斷為S軸Encorder異常並進行更換(與出勤後的電氣整備人員一同對應)。"/>
    <s v="手動操作下仍無法取得Robot數值（S軸）、_x000a_由於無法正常動作、判斷為伺服馬達Encorder異常。_x000a_再加上這Robot自HF建設時開始使用、一直到發生異常為止這S軸的Encorder皆無任何_x000a_更換履歷、所以也有可能是S軸Encorder内部零件在長期使用下出現異常(劣化)。_x000a_（AFK人員確認過Encorder內部, 不過並無粉塵, 培林亦無特別異常之處。）_x000a_※此Robot的出廠日期為2006年, 2012年從高砂移管給HF使用。"/>
    <s v="■暫定對策_x000a_為了釐清異常原因, 有依賴Robot廠商（安川）針對異常Encorder進行調查。_x000a_(預定21年6月會有結果出來)。在明確的原因釐清之前, 後續在3/23工場日時將其他反轉＆移載Robot的各軸也進行了Encorder更換作業。（1A：L軸、2B：S軸とR軸　計3個）_x000a_■恒久對策_x000a_ 實施反轉Robot各軸的Encorder更新(定修工事時)。 _x000a_Robot 每台有6個Encorder(反轉Robot共計4台=24個)。 (預定2022年為止可完成) "/>
    <s v="初回"/>
    <n v="96"/>
    <n v="2937"/>
    <n v="0"/>
    <s v="-"/>
    <s v="要"/>
    <s v="要"/>
    <s v="要"/>
    <s v="要"/>
    <s v="要"/>
    <s v="-"/>
    <s v="《Robot廠商安川産業的見解》_x000a_Encorder壽命容易受到現場環境的影響(温度、濕度、使用頻度等)、無法制定明確的壽命。為此、安川之預防保全提案為 在超過Servo投入時數：36,000H時進行大檢修, 或是提供Encorder劣化診斷服務。_x000a_【其他情報】_x000a_Encorder劣化原因: 大半是因為發光二極體劣化伴隨的光量低下、或是受光側IC劣化不良所致。"/>
    <s v="-"/>
    <s v="完了"/>
    <s v="完了"/>
    <s v="完了"/>
    <s v="完了"/>
    <s v="完了"/>
    <s v="-"/>
    <s v="CLOSE"/>
    <s v="CLOSE"/>
    <n v="1"/>
    <m/>
  </r>
  <r>
    <n v="1681"/>
    <d v="2021-03-19T00:00:00"/>
    <x v="1"/>
    <x v="11"/>
    <s v="C鄭嵎駿_x000a_E王文佑_x000a_J朱峰謀_x000a_K張崇慶_x000a_T陳振遠"/>
    <s v="電氣系"/>
    <s v="採板設備"/>
    <x v="1"/>
    <s v="20210319FF　2Br6Pos採板ロボットS軸ケーブル断線異常"/>
    <m/>
    <s v=" 03:38 G8.5生産時發生6Pos’Robot異常警報。_x000a_ 04:00 3Pos’ (1.2品種/ LE SP : A-D → 1.2品種/ LE SP : A-E變更) 1Br → 2Br採板切替。_x000a_ 04:20 ~ Robot電源Reset之後, 以手動確認仍出現同樣的現象。_x000a_ 04:40 ~ 準備並更換Servo AMP, 但仍發生同樣現象。_x000a_ 05:30 ~ S軸Servo Motor暫設連結並測試, 但發生同樣現象。_x000a_06:30 ~  呼出整備並進行cable交換。"/>
    <s v="1. S軸電源Cable斷線。_x000a_Cableveyor的固定架台在重複動作下偏移, Cableveyor架台的固定束帶斷裂, _x000a_ cable與軸的電源cable之間相互摩擦 導致斷線。_x000a_2. FF新規設置時, 從其他據點移動設置時的內部狀態並不明確。"/>
    <s v="1. 定修工事日確認#3、4、5 Pos' Cableveyor的固定狀態_x000a_ Cableveyor內cable的損傷程度無法以目視確認, 主要會先拆下Cover_x000a_再確認Cableveyor 固定架台有無偏移。_x000a_ 2. 重新審視 Cableveyor內部 Cable仕舞方法並修正。"/>
    <s v="再發"/>
    <n v="3"/>
    <n v="92.31"/>
    <n v="0"/>
    <s v="-"/>
    <s v="要"/>
    <s v="要"/>
    <s v="要"/>
    <s v="要"/>
    <s v="要"/>
    <s v="-"/>
    <s v="台湾安川、珊華のヒヤリングでも経験がなく、点検後に不具合が発生した場合の補償ができない。_x000a_CF、EF、TASは年次点検の安川に点検項目追加を依頼する。_x000a_AFK同様の設備、採板条件のJFは工事日ごとに粉塵を確認し、安川の年次点検項目に追加する。_x000a_設備異常が発生した場合は、予備品のユニットごと交換できる体制は整っている。"/>
    <s v="-"/>
    <s v="完了"/>
    <s v="完了"/>
    <s v="完了"/>
    <s v="完了"/>
    <s v="完了"/>
    <s v="-"/>
    <s v="CLOSE"/>
    <s v="CLOSE"/>
    <n v="1"/>
    <m/>
  </r>
  <r>
    <n v="1682"/>
    <d v="2021-03-26T00:00:00"/>
    <x v="0"/>
    <x v="3"/>
    <s v="Y許仕明_x000a_C鄭嵎駿_x000a_E王文佑_x000a_J朱峰謀_x000a_K張崇慶"/>
    <s v="機械系"/>
    <s v="C/V"/>
    <x v="0"/>
    <s v="20210326CF　1Br引込CV1-3チェーンレール折損異常"/>
    <m/>
    <s v="1Br引入發生素板偏移、video確認後結果是縱切線的早裂。為調查原因於是進行了現場調查、才發現引入C/V的鏈條軌道有斷裂。向事務所連絡。_x000a_本線hopper開始捨板(因為位置相當靠近本線FT C/V)。拆除鍊條軌道、焊接斷裂處。"/>
    <s v="鍊條軌道下降時，碰觸到支撐架(bracket)。_x000a_雖然有裝下降界線Stopper、但不是裝在適合的位置。"/>
    <s v="1.調整下降界線Stopper的位置。_x000a_4/13CF工事日、已經全部確認完1Br・2Br引入C/V鍊條軌道、Stopper調整。_x000a_2.斷掉的鏈條軌道將於5月工事日進行新品交換。"/>
    <s v="再發"/>
    <n v="54"/>
    <n v="1719"/>
    <n v="0"/>
    <s v="要"/>
    <s v="要"/>
    <s v="要"/>
    <s v="要"/>
    <s v="要"/>
    <s v="-"/>
    <s v="-"/>
    <s v="点検頻度:_x000a_FT chain更新時會進行點檢。_x000a_製造調整PAD Level時，會進行相關點檢。(下降過低時Rail與Bracket接觸可能)"/>
    <s v="完了"/>
    <s v="完了"/>
    <s v="完了"/>
    <s v="完了"/>
    <s v="完了"/>
    <s v="-"/>
    <s v="-"/>
    <s v="CLOSE"/>
    <s v="CLOSE"/>
    <n v="1"/>
    <m/>
  </r>
  <r>
    <n v="1683"/>
    <d v="2021-03-26T00:00:00"/>
    <x v="1"/>
    <x v="11"/>
    <s v="Y許仕明_x000a_C鄭嵎駿_x000a_E王文佑_x000a_J朱峰謀_x000a_K張崇慶"/>
    <s v="系統系"/>
    <s v="PAM"/>
    <x v="1"/>
    <s v="20210326FF　PAMサーバー1通信異常"/>
    <m/>
    <s v="PL梱包作業時WI-PAM發出通訊異常警報, 人員移動到本線時發生TOM3異常, HMI採板畫面變紅有捨板。_x000a_確認TOM3 HOST PC畫面有TOM↔ PAM Servo通訊異常, PAM Servo#1電源跳脫。_x000a__x000a_"/>
    <s v="PAM Servo用的個別UPS（APC）在進行自我診斷作業時發生電池異常, 個別UPS有設定成PAM Servo電源會自動關閉。因此影響連接到WI_PAM Servo的WI及TOM3等機器 的通訊中斷。這次並無發出 [電池異常]燈號等異常顯示 。_x000a_原因調査測試_x000a_遮斷UPS ↔  Servo通訊後, 有確認到UPS在進行自我診斷時確實發生了UPS關閉及電池異常的現象預定將此次造成異常的APC UPS電池交由廠商調查原因。_x000a_（APC　UPS每個月會進行兩次自我診斷。）　※APC為UPS裝置的名稱 "/>
    <s v="1.目前UPS ↔ PAM Servo間的通訊是在被遮斷的狀態下進行稼働 （僅使用電池供電）_x000a_2.更換個別UPS 電池　(發注中、預計在~4/30之前更換) _x000a_AFK 設想了  &quot;工場UPS&quot;與 &quot;賣電(類似台電)&quot;皆停機的場合, _x000a_才會把Servo電源設定成 工場UPS電源・本體的APC　UPS電源之3重化(預防發生Servo硬體故障)_x000a_&lt;過去事例&gt;_x000a_・2010年DP11也發生過同樣的狀況_x000a_　→取消了自動診斷的機能, 改成工事日手動開啟自我診斷。"/>
    <s v="初回"/>
    <n v="7"/>
    <n v="226"/>
    <n v="0"/>
    <s v="要"/>
    <s v="要"/>
    <s v="要"/>
    <s v="要"/>
    <s v="要"/>
    <s v="-"/>
    <s v="-"/>
    <s v="UPS 自我診斷機能之設定變更: 將目前的&quot;自動設定&quot; 變更為 &quot;手動設定&quot;。定修工事日手動實施UPS 自我診斷 (全窯排定順序於工事日進行設定變更。自我診斷會在通訊遮斷後實施)→在自動設定下, 生產中&quot;自我診斷發生異常時&quot;仍有可能會發生類似這次Servo自動關閉的異常, 所以後續的自我診斷會以工事日手動實施。_x000a_※通常在個別UPS電池發生異常時, 自動關機的機能也不會啟動。（已向廠商確認過）_x000a_※個別UPS 電池目前每隔三年更換一次（廠商建議:一般3年、Max５年）_x000a_FF窯最後一次的更換日期"/>
    <s v="完了"/>
    <s v="完了"/>
    <s v="完了"/>
    <s v="完了"/>
    <s v="完了"/>
    <s v="-"/>
    <s v="-"/>
    <s v="CLOSE"/>
    <s v="CLOSE"/>
    <n v="1"/>
    <m/>
  </r>
  <r>
    <n v="1684"/>
    <d v="2021-03-31T00:00:00"/>
    <x v="1"/>
    <x v="12"/>
    <s v="J朱峰謀_x000a_K張崇慶_x000a_T陳振遠"/>
    <s v="機械系"/>
    <s v="紙巻機"/>
    <x v="1"/>
    <s v="20210331AFKGUT　洗浄3 紙巻機ベルト損傷異常"/>
    <m/>
    <s v="紙巻機滑行台的皮帶發生卡紙異常。_x000a_ 02:30(26') Roll紙下部使用切替上部新品使用。_x000a_ → 對應後仍發生同樣的現象。 _x000a_ → 確認結果、發現在擴出皮帶#2 靠近中央有損傷的部位發生卡紙異常。_x000a_ 03:10(17')  聯絡事務所, 將皮帶損壞的部分切除(圓形)之後重新啟動。"/>
    <s v="紙巻機滑行台的皮帶壓輪在長期使用下接觸皮帶並產生了一部份的磨耗(損傷), _x000a_應該是皮帶裂開之後勾到櫛齒才會引發異常。_x000a_ ※ 洗淨#3紙巻機皮帶2008年、START之後 即無更換履歷。(今年已是第13年)"/>
    <s v="1. 4/5日、洗淨#3定修工事時將紙巻機滑行台總計7條皮帶全數更換完成。 _x000a_   -. 總計 6hr (皮帶更換 : 5hr、世代別的合紙點檢 : 1hr)_x000a_2. 紙捲機皮帶在長期使用13年之後發生異常, 後續會排定定期更換。(1回/10年)"/>
    <s v="初回"/>
    <n v="50"/>
    <n v="0"/>
    <n v="1118"/>
    <s v="-"/>
    <s v="-"/>
    <s v="-"/>
    <s v="要"/>
    <s v="要"/>
    <s v="要"/>
    <s v="－"/>
    <s v="合紙押さえコロの接触、圧力、使用頻度により変動するため定期交換を定義するのは難しいが、ベルトの劣化がないか点検をお願いします。"/>
    <s v="-"/>
    <s v="-"/>
    <s v="-"/>
    <s v="完了"/>
    <s v="完了"/>
    <s v="完了"/>
    <s v="-"/>
    <s v="CLOSE"/>
    <s v="CLOSE"/>
    <n v="1"/>
    <m/>
  </r>
  <r>
    <n v="1685"/>
    <d v="2021-04-06T00:00:00"/>
    <x v="1"/>
    <x v="11"/>
    <s v="C鄭嵎駿_x000a_E王文佑_x000a_J朱峰謀_x000a_K張崇慶_x000a_T陳振遠"/>
    <s v="電氣系"/>
    <s v="採板設備"/>
    <x v="1"/>
    <s v="20210406FF　2Br#6 Pos'採板ロボットS軸異常"/>
    <m/>
    <s v="確認#6Pos’ Robot Erroer。Alarm Code : S軸 #1325(Error Code通信Error) 發生。_x000a_更換Cable後進行電源投入時確認到Robot  C/P內部P24V側有異常。 Robot側的Encoder 24V Cable結線隔離之後警報消除, 後續有確認Encoder  24V電源側。更換完成的Cable的Encoder 24V電源Cable 結線有異常, 重新結線。"/>
    <s v="依賴調查異常原因調査, 結果為Encoder Joint部的Connector Pin接觸不良所致。　　　　　　　　　　　　　　　　　　　　　　　　　　　　　　　　　　　　　　　　　　　　　　　　　　　　　　　　　　　　　　　　　　　　　　　　　　　　　　　　　　　　　※推測是Cable修正時發生了修正Miss"/>
    <s v="1.ロボットケーブル整備業者での原因分析_x000a_2.ロボットケーブル修理入庫時、AFK予備ロボットでテスト実施_x000a_3.ロボットケーブル修理作業の手順書作成"/>
    <s v="再發"/>
    <n v="0"/>
    <n v="0"/>
    <n v="0"/>
    <s v="-"/>
    <s v="要"/>
    <s v="要"/>
    <s v="要"/>
    <s v="要"/>
    <s v="要"/>
    <s v="-"/>
    <s v="台湾安川、珊華のヒヤリングでも経験がなく、点検後に不具合が発生した場合の補償ができない。_x000a_CF、EF、TASは年次点検の安川に点検項目追加を依頼する。_x000a_AFK同様の設備、採板条件のJFは工事日ごとに粉塵を確認し、安川の年次点検項目に追加する。_x000a_設備異常が発生した場合は、予備品のユニットごと交換できる体制は整っている。"/>
    <s v="-"/>
    <s v="完了"/>
    <s v="完了"/>
    <s v="完了"/>
    <s v="完了"/>
    <s v="完了"/>
    <s v="-"/>
    <s v="CLOSE"/>
    <s v="CLOSE"/>
    <n v="1"/>
    <m/>
  </r>
  <r>
    <n v="1686"/>
    <d v="2021-04-14T00:00:00"/>
    <x v="1"/>
    <x v="8"/>
    <s v="Y許仕明_x000a_C鄭嵎駿_x000a_E王文佑_x000a_J朱峰謀_x000a_K張崇慶"/>
    <s v="機械系"/>
    <s v="C/V"/>
    <x v="1"/>
    <s v="20210414HF　本線駆動ラインシャフトマイタギアボックス亀裂"/>
    <m/>
    <s v="04/14（水）本線パトロール時に縦切機#1下の駆動チェーン（立ち上がり部）に振動があり駆動チェーン部を確認するとラインシャフトから駆動を伝達しているマイタギアボックスのスプロケットが上下に動いていた。（この時ギアボックスに亀裂があることも発見 ）_x000a_設技に連絡し点検を行うと、マイタギアボックス軸部のベースを固定しているボルトが緩んでいた。_x000a_ボルト増し締め後、ギアボックスの挙動はおさまった。_x000a_4/20（火）の工事日にマイタギアボックスの交換を実施。"/>
    <s v="軸（ラテラル）のブラケット部を固定しているボルトが緩んだことで、軸（ラテラル）部が上下動作を繰り返し、ギアボックス下部のベースに亀裂が入ったと思われる。_x000a_下部の2か所のボルトが緩んだことで、上方向の力によりブラケットが曲がり、付け根のベース部分に亀裂が入ったと思われる。_x000a_"/>
    <m/>
    <s v="初回"/>
    <n v="0"/>
    <n v="0"/>
    <n v="0"/>
    <s v="要"/>
    <s v="要"/>
    <s v="要"/>
    <s v="要"/>
    <s v="要"/>
    <s v="-"/>
    <s v="-"/>
    <s v="本線のマイタギアBOXの振動、亀裂を確認する。_x000a_本線設備は重大故障になるので、点検項目にもマイタギアの点検を追加するかは検討が必要。"/>
    <s v="完了"/>
    <s v="完了"/>
    <s v="完了"/>
    <s v="完了"/>
    <s v="完了"/>
    <s v="-"/>
    <s v="-"/>
    <s v="CLOSE"/>
    <s v="CLOSE"/>
    <n v="1"/>
    <m/>
  </r>
  <r>
    <n v="1687"/>
    <d v="2021-04-17T00:00:00"/>
    <x v="1"/>
    <x v="8"/>
    <s v="Y許仕明_x000a_C鄭嵎駿_x000a_E王文佑_x000a_J朱峰謀_x000a_K張崇慶"/>
    <s v="機械系"/>
    <s v="C/V"/>
    <x v="1"/>
    <s v="20210417HF　本線増速シャフトエンドプレート脱落異常"/>
    <m/>
    <s v="發生本線欠板警報。基板捨板時C/V傳出異音。三交代點檢C/V時 確認到増速＃5-2 Roll的回轉速度, 比前後Roll的速度慢。_x000a_設備技術3交代人員確認的結果、確認到 増速＃5-2 Roll Shaft軸與Sprocket部位的Key有發生脱落, 致使無法正常傳動 (呼出設技的機械常日班擔當)_x000a_實施増速Roll(＃5-2) Key插入並安裝End Plate之後完成復歸, 解除Guillotine捨板並恢復板流"/>
    <s v="■設備面_x000a_本線増速＃5ー2 Roll Shaft軸端的End Plate長期在偏移的狀態下受到回轉震動影響Key掉落無法正常傳動, 導致產生Roll回轉不良。_x000a_※2019年5月冷修工事在安裝固定End Plate時使用的是 Nord-Lock的抗震華司, _x000a_應該是螺絲鬆動導致End plate脫落 （冷修後並未追加増締點檢作業）_x000a_■管理面              _x000a_ 本線巡檢(1回/週)項目並未針對End Plate的部分進行確認。_x000a_ (巡檢表裡面亦無Plate狀態的點檢紀錄等相關記載）"/>
    <s v="■暫定對策_x000a_　本線増速＃5-2  End Plate再設置(Nord-Lock的抗震華司)_x000a_  本線増速C/V部 全數End Plate的固定螺絲増締_x000a_■恒久對策_x000a_a) End Plate防止固定螺絲鬆脫的對策_x000a_    螺牙部 使用固定劑(Loctite) 以防止鬆動_x000a_      (預定5月定修工事日實施)_x000a_b) 本線巡檢方式再審視 _x000a_    - 點檢頻度 : 1回/週 → 2回/週_x000a_    - 點檢方式 : 巡檢點檢表作成, 並管理相關記録_x000a_     (追加本線驅動部點檢項目 - 添付1)"/>
    <s v="初回"/>
    <n v="21"/>
    <n v="745.7"/>
    <n v="0"/>
    <s v="要"/>
    <s v="要"/>
    <s v="要"/>
    <s v="要"/>
    <s v="要"/>
    <s v="-"/>
    <s v="-"/>
    <s v="エンドプレート設置部分の再確認"/>
    <s v="完了"/>
    <s v="完了"/>
    <s v="完了"/>
    <s v="完了"/>
    <s v="完了"/>
    <s v="-"/>
    <s v="-"/>
    <s v="CLOSE"/>
    <s v="CLOSE"/>
    <n v="1"/>
    <m/>
  </r>
  <r>
    <n v="1688"/>
    <d v="2021-04-18T00:00:00"/>
    <x v="0"/>
    <x v="7"/>
    <s v="K張崇慶"/>
    <s v="電氣系"/>
    <s v="C/V"/>
    <x v="2"/>
    <s v="20210418KF　（ADT内共有）2BR Tracking DATA異常報告（冷修直後）"/>
    <m/>
    <s v="2BR 紙卷機無鋪設合紙情形，造成連續擴出，連絡包裝主任、整備股長、設備技術電氣，_x000a_三交代在採板T/P上觀察回報紙卷CV2 TRACKING DATA有消失狀況，主任呼出設備技術電氣對應。設備技術電氣現場異常確認，2BR.TRACKING DATA消失區段，點檢SENSOR。-&gt;無異常。_x000a_確認SOFT狀態。TRACKING從BDS移載後便與實際玻璃流速不同步。(TRACKING全區段搬運速度慢很多)確認SOFT懷疑PG訊號異常，準備點檢器材點檢PG狀態。_x000a_目視確認現場PG傳動部無異常。_x000a_PLCをRESETして板流れテストを実施した結果、TRACKING搬送が正常になった。"/>
    <s v="4/19にテストを実施したが、再現しなかったので原因不明"/>
    <s v="１．製作PLC RESET簡易手順-&gt;4/19濟_x000a_２．PG與C/V速度比較若異常時警報發報SOFT追加-&gt;4/22濟_x000a_３．預備品準備PLC CPU、PLC POWER、PG-&gt;4/19完成_x000a_預計: 4/28(三)工事日更換"/>
    <s v="初回"/>
    <n v="0"/>
    <n v="0"/>
    <n v="0"/>
    <s v="-"/>
    <s v="-"/>
    <s v="-"/>
    <s v="-"/>
    <s v="要"/>
    <s v="-"/>
    <s v="-"/>
    <s v="冷修直後3カ月以内の設備以上であり、集計の対象外とする。_x000a_様子見。"/>
    <s v="-"/>
    <s v="-"/>
    <s v="-"/>
    <s v="-"/>
    <s v="完了"/>
    <s v="-"/>
    <s v="-"/>
    <s v="CLOSE"/>
    <s v="CLOSE"/>
    <n v="1"/>
    <m/>
  </r>
  <r>
    <n v="1689"/>
    <d v="2021-05-03T00:00:00"/>
    <x v="0"/>
    <x v="0"/>
    <s v="Y許仕明_x000a_C鄭嵎駿_x000a_E王文佑_x000a_J朱峰謀_x000a_K張崇慶_x000a_T陳振遠"/>
    <s v="電氣系"/>
    <s v="洗浄機"/>
    <x v="0"/>
    <s v="20210503JF　洗淨機純水電動ボールバルブ異常"/>
    <m/>
    <s v="2BR洗淨機重故障警報設備停止，異常履歷為檢查段護蓋開啟、非常停止，2BR洗淨機護蓋確認皆為正常狀態後依然無法復歸，當下先切替3(G6):1(G7)採板。_x000a_電氣人員到達確認異常原因，檢查安全迴路、控制迴路，確認結果判定球閥的制動閥本體地落。_x000a_備品更換完畢，現場交製造復歸生產。"/>
    <s v="・制動閥電源控制線的防水墊圈鎖附不良，因接触開關無防水等級，疑似因防水墊圈脱落後導致水氣入侵，接觸開關溶損造成短路。…參照圖1、2 /附件(地落調査)。_x000a_・球閥部警報迴路有包含護蓋安全迴路，因此內部短路後出現安全護蓋開啓警報，發現異常需要時間。"/>
    <s v="・更換或設置時須將電源控制線的出線端防水墊圏確實鎖附。JF3冷修洗淨機更新予定。更換或設置後由電氣人員做最終確認。_x000a_・研議制動閥異常時，獨立警報追加可行性。_x000a_・JF/KF全數點檢後無異常。"/>
    <s v="初回"/>
    <n v="78"/>
    <n v="528"/>
    <n v="0"/>
    <s v="要"/>
    <s v="要"/>
    <s v="要"/>
    <s v="要"/>
    <s v="要"/>
    <s v="要"/>
    <s v="要"/>
    <s v="洗浄機、収率検査簡易洗浄機が対象となります。"/>
    <s v="完了"/>
    <s v="完了"/>
    <s v="完了"/>
    <s v="完了"/>
    <s v="完了"/>
    <s v="完了"/>
    <s v="完了"/>
    <s v="CLOSE"/>
    <s v="CLOSE"/>
    <n v="1"/>
    <m/>
  </r>
  <r>
    <n v="1690"/>
    <d v="2021-05-19T00:00:00"/>
    <x v="1"/>
    <x v="8"/>
    <s v="Y許仕明_x000a_C鄭嵎駿_x000a_E王文佑_x000a_J朱峰謀_x000a_K張崇慶"/>
    <s v="機械系"/>
    <s v="BDS"/>
    <x v="1"/>
    <s v="20210519HF　2Br移載BDSドライブコンロッド破断異常"/>
    <s v="20180624EF 4PBDSコンロッド折損トラブル　rev2"/>
    <s v="3交代以手動操作2Br BDS(移載機)時BDS上方傳出噪音, 無法正常動作。確認BDS上方的BDS(移載機) 連桿(Drive connecting rod) 從伺服馬達的驅動部發生破斷現象。"/>
    <s v="推定此破斷連桿為長期使用下, 從凸緣焊接處的焊道產生裂縫, 終至發生破斷。_x000a_※自HF_2009年建設後開始使用(約11年使用)_x000a_※關於HF使用的連桿款式: 2013年廠商有提供給全工廠&quot;栓焊接部施工不良的連桿對策品&quot;, 但HF當時未正視問題, 未進行更換。"/>
    <s v="HF移載BDS為重要設備, 強化其設備點檢。_x000a_　　定修工事時點檢記録作成。(KY sheet)_x000a_     （確認連桿部/Link Arm/安裝平台/Hand部有無裂縫‥）_x000a_　　※點檢紀錄Sheet上面也會附註過去BDS起因造成的異常内容。　　"/>
    <s v="初回"/>
    <n v="7"/>
    <n v="40"/>
    <n v="0"/>
    <s v="要"/>
    <s v="要"/>
    <s v="要"/>
    <s v="要"/>
    <s v="要"/>
    <s v="-"/>
    <s v="-"/>
    <s v="【関連資料】各窯調查は2021年6月現在のADT交換履歴最新版。_x000a_半年/回の定期点検のほか、日常点検で不具合あれば早期交換。"/>
    <s v="完了"/>
    <s v="完了"/>
    <s v="完了"/>
    <s v="完了"/>
    <s v="完了"/>
    <s v="-"/>
    <s v="-"/>
    <s v="CLOSE"/>
    <s v="CLOSE"/>
    <n v="1"/>
    <m/>
  </r>
  <r>
    <n v="1691"/>
    <d v="2021-05-29T00:00:00"/>
    <x v="0"/>
    <x v="4"/>
    <s v="Y許仕明_x000a_C鄭嵎駿_x000a_E王文佑_x000a_J朱峰謀_x000a_K張崇慶_x000a_T陳振遠"/>
    <s v="電氣系"/>
    <s v="帯電装置"/>
    <x v="2"/>
    <s v="20210529EF　（ADT内共有）4P P詰機帶電BAR異常"/>
    <m/>
    <s v=" 4Pos P/L夾紙多發，進行P詰部靜電器靜電值調整無效，將4P與2P靜電器交換測試仍夾紙多發_x000a_假日電氣到場確認4P靜電棒漏電情況，確認結果為輸出電線端有破損斷裂現象(寫真紅框處)"/>
    <s v="此回異常真因與設技電氣確認，初步判定應為：5/26工事日進行靜電Bar掃除後造成電阻較高及接頭有點搖晃導致。"/>
    <s v="工事日靜電Bar清潔後連絡電氣人員進行靜電Bar阻抗測定及接頭點檢。"/>
    <s v="初回"/>
    <n v="0"/>
    <n v="0"/>
    <n v="0"/>
    <s v="要"/>
    <s v="要"/>
    <s v="要"/>
    <s v="要"/>
    <s v="要"/>
    <s v="要"/>
    <s v="要"/>
    <s v="工事日で点検"/>
    <s v="完了"/>
    <s v="完了"/>
    <s v="完了"/>
    <s v="完了"/>
    <s v="完了"/>
    <s v="完了"/>
    <s v="完了"/>
    <s v="CLOSE"/>
    <s v="CLOSE"/>
    <n v="1"/>
    <m/>
  </r>
  <r>
    <n v="1692"/>
    <d v="2021-06-11T00:00:00"/>
    <x v="0"/>
    <x v="4"/>
    <s v="Y許仕明_x000a_C鄭嵎駿_x000a_E王文佑_x000a_J朱峰謀_x000a_K張崇慶"/>
    <s v="系統系"/>
    <s v="TOM3"/>
    <x v="0"/>
    <s v="20210611EF　TOM拡散カメラ#5ノイズ異常 rev.2"/>
    <m/>
    <s v="三交代股長進行巡檢,發現拡散5相機有雜訊出現。_x000a_三交代股長向推進課連絡拡散5相機故障。_x000a_推進課進行拡散5相機交換。"/>
    <s v="波形雜訊位置集中在TAP3,所以是TAP3晶片故障。"/>
    <s v="①故障相機送修，判斷原因。_x000a_※故障相機 S/N:0071094 (使用約10年劣化可能)_x000a_※更換相機 S/N: 2102661_x000a_②定期點檢:利用Gate #97x 精查出監視相機故障，持續進行。"/>
    <s v="初回"/>
    <n v="0"/>
    <n v="0"/>
    <n v="913.7"/>
    <s v="要"/>
    <s v="要"/>
    <s v="要"/>
    <s v="要"/>
    <s v="要"/>
    <s v="-"/>
    <s v="-"/>
    <s v="・Cameraのセンサ関係部品については寿命を定義することが困難なため継続してデータを蓄積する。_x000a_・更新履歴を記録し、定期的に技開検査Tへ送付する。"/>
    <s v="完了"/>
    <s v="完了"/>
    <s v="完了"/>
    <s v="完了"/>
    <s v="完了"/>
    <s v="-"/>
    <s v="-"/>
    <s v="CLOSE"/>
    <s v="CLOSE"/>
    <n v="1"/>
    <m/>
  </r>
  <r>
    <n v="1693"/>
    <d v="2021-06-17T00:00:00"/>
    <x v="1"/>
    <x v="5"/>
    <s v="T陳振遠"/>
    <s v="電氣系"/>
    <s v="切機"/>
    <x v="1"/>
    <s v="20210617AFKOFF　OFF切2 X軸側切機ブラシバー上下動作異常"/>
    <m/>
    <s v=" 發生X軸Brush上/下異常警報後產線停止(5回)  "/>
    <s v="1) 長期使用過於老舊, 導致Cylinder發生動作異常。_x000a_→推測在長期使用下Cylinder內失去潤滑效果, 培林或墊片磨耗產生的粉塵侵入內部結構或卡頓(該Cylinder為MXQ16-50A：無給油Type）_x000a_2)未定期實施Cylinder相關點檢。_x000a_→建設以後皆無點檢或更換履歷。（約使用了15年)"/>
    <s v=" 1) 定期點檢Cylinder動作狀態(定修工事時(1回/2個月))_x000a_   追加至定修工事點檢項目並排定點檢。(已與設備T人員協議完成)_x000a_   目前中央及右側的Cylinder在作動上面還沒有出現問題、_x000a_　不過還是排定在下回定修時(8月)進行更換。（主要考量為長期使用品。預防保全）_x000a_  *確認Cylinder作動有無異常之點檢方式*_x000a_    手動點檢時、先遮蔽Air、以單機或是在沒有負荷的狀態下, 重複進行 上/下動作, 確認點檢_x000a_    有無粉塵侵入或卡頓的現象。（ 若出現作動異常, 則進行該部位Cylinder更換。）"/>
    <s v="初回"/>
    <n v="0"/>
    <n v="146"/>
    <n v="430"/>
    <s v="-"/>
    <s v="-"/>
    <s v="-"/>
    <s v="-"/>
    <s v="-"/>
    <s v="-"/>
    <s v="要"/>
    <s v="過去に高砂、ADTで同様に委譲の異常が発生した経緯あり。工事日での点検項目となっていますので増し締め確認、レベル確認を継続。"/>
    <s v="-"/>
    <s v="-"/>
    <s v="-"/>
    <s v="-"/>
    <s v="-"/>
    <s v="-"/>
    <s v="完了"/>
    <s v="CLOSE"/>
    <s v="CLOSE"/>
    <n v="1"/>
    <m/>
  </r>
  <r>
    <n v="1694"/>
    <d v="2021-06-22T00:00:00"/>
    <x v="1"/>
    <x v="8"/>
    <s v="Y許仕明_x000a_C鄭嵎駿_x000a_E王文佑_x000a_J朱峰謀_x000a_K張崇慶"/>
    <s v="電氣系"/>
    <s v="循環"/>
    <x v="1"/>
    <s v="20210622HF　本線ホッパー大型集塵機停止異常rev2"/>
    <m/>
    <s v="6-22 定修工事後、常日班人員(D/T）在循環巡檢時發現本線H/O的大型集塵機停止運轉。_x000a_6-29 3交代巡檢發現該處的大型集塵機再次發現停止運轉(第2次)。_x000a_設技電氣T人員將參數變成「自動停止　有」的部分, 變更成「自動停止　無」之後, 恢復稼働。推測6月22日工事日進行集塵機操作時, 錯將設定值變更為「自動停止　有」_x000a_※自動停止有一個計時的功能, FAN可以設定成自動停止運轉的模式"/>
    <s v="■設備面_x000a_集塵機的參數設定在「自動停止」模式, 經過一段時間集塵機FAN就會停止運轉。_x000a_※自動停止是指, 具備計時機能可使FAN自動停止運轉的模式_x000a_■管理面_x000a_　由於集塵機稼働停止無警報通知, 未能即時察覺。 "/>
    <s v="■設備面_x000a_ 1) 使集塵機停止(手動、自動)時, 播放音聲警報。_x000a_ 2) 針對集塵機運轉狀態之監視室可視化進行改善。_x000a_    -. 可在T/P上面確認稼働狀態。_x000a_    -. 運轉監控燈號確認(通常運轉時燈號恆亮, 停止運轉時燈號閃爍)_x000a_■管理面_x000a_ 1) 使用巡檢check sheet來紀錄管理集塵機的運轉狀態(每週1回)。_x000a_    -.  性能也一併進行確認=  風量(m3 / min)、靜壓(kPa)"/>
    <n v="0"/>
    <n v="0"/>
    <n v="0"/>
    <n v="0"/>
    <s v="要"/>
    <s v="要"/>
    <s v="要"/>
    <s v="要"/>
    <s v="要"/>
    <s v="-"/>
    <s v="-"/>
    <s v="ADTでは集塵機が停止した際は警報がアナウンスされるように改造しているが、定期点検、警報の発報を確認する。"/>
    <s v="完了"/>
    <s v="完了"/>
    <s v="完了"/>
    <s v="完了"/>
    <s v="完了"/>
    <s v="-"/>
    <s v="-"/>
    <s v="CLOSE"/>
    <s v="CLOSE"/>
    <n v="1"/>
    <m/>
  </r>
  <r>
    <n v="1695"/>
    <d v="2021-06-24T00:00:00"/>
    <x v="0"/>
    <x v="7"/>
    <s v="Y許仕明_x000a_C鄭嵎駿_x000a_E王文佑_x000a_J朱峰謀_x000a_K張崇慶"/>
    <s v="機械系"/>
    <s v="搬送ローラー"/>
    <x v="2"/>
    <s v="20210624KF　（ADT内共有）2Br 増速CVロール折損異常"/>
    <m/>
    <s v="有接到連絡說夜班將BR C/V速度上升後（BB950→1060m/h、BD1900→2000m/h）,増速ROLL就出現震動。經現場確認,確實ROLL跟驅動CHAIN有出現震動。_x000a_因1Br要進行G11採板準備及J/C, 必須切替成2Br専門採板、且想趕快解決Roll震動的問題就沒有依賴設技,在C/V運轉狀態下開始進行CHAIN的張力調整。_x000a_因為NO.5増速C/V 2支ROLL停止、故將電源關閉確認COVER內部狀況,發現ROLL軸端斷裂、_x000a_因此將採板方式從Touch切變更為1Br専門（G8.5）採板。"/>
    <s v="１單看Roll及Chain的震動狀況,以為是調鬆了,沒有發現實際是調緊了。※因為張力計藏在COVER後面,沒辦法確認_x000a_２並沒有把張力計該處的COVER打開,因為LOCK BOLT已解除且構造已變成可以調整BOLT的狀態，才認為說可以在CV運轉的狀態下進行調整※本人不知道製造的規定已變更成必須將C/V停止。_x000a_３因為沒有將COVER打開就進行調整,並沒有用手確認CHAIN的張力狀況。"/>
    <s v="基本上要請設技機械進行調整。"/>
    <s v="初回"/>
    <n v="5"/>
    <n v="77.34"/>
    <n v="0"/>
    <s v="要"/>
    <s v="要"/>
    <s v="要"/>
    <s v="要"/>
    <s v="要"/>
    <s v="-"/>
    <s v="-"/>
    <s v="特になし"/>
    <s v="完了"/>
    <s v="完了"/>
    <s v="完了"/>
    <s v="完了"/>
    <s v="完了"/>
    <s v="-"/>
    <s v="-"/>
    <s v="CLOSE"/>
    <s v="CLOSE"/>
    <n v="1"/>
    <m/>
  </r>
  <r>
    <n v="1696"/>
    <d v="2021-06-26T00:00:00"/>
    <x v="0"/>
    <x v="3"/>
    <s v="Y許仕明_x000a_C鄭嵎駿_x000a_E王文佑_x000a_J朱峰謀_x000a_K張崇慶"/>
    <s v="機械系"/>
    <s v="循環"/>
    <x v="2"/>
    <s v="20210626CF　（ADT内共有）循環4CV異常停止報告"/>
    <m/>
    <s v="循環#4異常警報，現場確認無玻璃堆積，手動運轉多回，都不到10秒就又停止。線上切替1P-F1採板(線上素板全採板，不讓素板丟到循環造成阻塞)，循環#3排外(防止耳部丟到循環造成阻塞)。_x000a_假日設備技術現場確認，認為是連座軸承給油不足粉塵入侵造成卡死，重新給油後恢復正常，皮帶有偏左邊，機械進行調整。"/>
    <s v="1.皮帶偏左而造成右側側檔板無法完全阻隔碎玻璃，造成皮帶下方碎玻璃堆疊太高使得皮帶偏移到最左側運轉，而右側碎玻璃及粉塵過多造成 Pully右側軸承卡死"/>
    <s v="側擋板微調整後，有減少碎玻璃掉落數量，但無法完全防止。預定冷修皮帶加寬(50cm--&gt;60cm)，同C/V#3改造。_x000a_①機械進行循環 C/V#4 上流處 Pully軸承新品更換。_x000a_②軸承處可視化(改造成網狀or壓克力)_x000a_③給脂油嘴移設到外部(可不停機給油)"/>
    <s v="初回"/>
    <n v="0"/>
    <n v="0"/>
    <n v="0"/>
    <s v="-"/>
    <s v="要"/>
    <s v="要"/>
    <s v="要"/>
    <s v="要"/>
    <s v="-"/>
    <s v="-"/>
    <s v="特になし"/>
    <s v="-"/>
    <s v="完了"/>
    <s v="完了"/>
    <s v="完了"/>
    <s v="完了"/>
    <s v="-"/>
    <s v="-"/>
    <s v="CLOSE"/>
    <s v="CLOSE"/>
    <n v="1"/>
    <m/>
  </r>
  <r>
    <n v="1697"/>
    <d v="2021-06-30T00:00:00"/>
    <x v="0"/>
    <x v="7"/>
    <s v="J朱峰謀_x000a_K張崇慶"/>
    <s v="機械系"/>
    <s v="採板設備"/>
    <x v="2"/>
    <s v="20210630KF　（ADT内共有）4POSロボットハンドカーボンフレーム亀裂"/>
    <m/>
    <s v="4POSのRBTハンド点検時に、チャック取付用CFRP(アングル)にクラック発生を確認。_x000a_生産に影響はでていなかったものの、応急対策として、受け面積を増やすため、フラットバー(20x30xt2)をボルトとCFRP間に設置した。_x000a__x000a__x000a_"/>
    <s v="【クラック発生の経緯(推定)】_x000a_①ハンド振り回し時にアーム取付ベースがたわむ_x000a_②クラック発生箇所のアングルフレームにせん断力が発生_x000a_③取付ボルトキリ穴～アングル端部までの距離が15mmと近いため、端部からキリ穴に沿ってクラックが発生した"/>
    <s v="(1)下図の通り、端部を伸ばしたフレームに変更する。_x000a_(2)受け面積を増やすために平座金を追加する。_x000a_(3)CFRPの剛性をあげるために、炭素繊維量を増やした材料を手配し加工する。_x000a_"/>
    <s v="初回"/>
    <n v="0"/>
    <n v="0"/>
    <n v="0"/>
    <s v="-"/>
    <s v="-"/>
    <s v="-"/>
    <s v="要"/>
    <s v="要"/>
    <s v="-"/>
    <s v="-"/>
    <s v="資料参照"/>
    <s v="-"/>
    <s v="-"/>
    <s v="-"/>
    <s v="完了"/>
    <s v="完了"/>
    <s v="-"/>
    <s v="-"/>
    <s v="CLOSE"/>
    <s v="CLOSE"/>
    <n v="1"/>
    <m/>
  </r>
  <r>
    <n v="1698"/>
    <d v="2021-07-12T00:00:00"/>
    <x v="0"/>
    <x v="12"/>
    <s v="T陳振遠"/>
    <s v="電氣系"/>
    <s v="検査機"/>
    <x v="2"/>
    <s v="20210712ADTTAS　（ADT内共有）TAS5泡検出器PCパワーサプライ異常"/>
    <m/>
    <s v=" 生產中發生&quot; 泡檢查:判定結果等待過時間 &quot;異常警報_x000a_再確認PC 盤內, 泡相機電源供應器 第二台電源燈無亮燈異常狀況。"/>
    <s v="1.泡相機電源供應器長期使用、自然損壞。_x000a_2.確認泡相機電源供應器更換履歷 ，逾15年未更換。"/>
    <s v="1.1.泡相機電源供應器更換備品後, 重新開機恢復生產 。_x000a_1.2.泡相機電源供應器，使用若達 5年以上，進行更換。"/>
    <s v="初回"/>
    <n v="66"/>
    <n v="74.36"/>
    <n v="706.42"/>
    <s v="-"/>
    <s v="-"/>
    <s v="-"/>
    <s v="-"/>
    <s v="-"/>
    <s v="要"/>
    <s v="-"/>
    <s v="原因不明のまま。_x000a_通信ケーブル、HUB、LAN"/>
    <s v="-"/>
    <s v="-"/>
    <s v="-"/>
    <s v="-"/>
    <s v="-"/>
    <s v="完了"/>
    <s v="-"/>
    <s v="CLOSE"/>
    <s v="CLOSE"/>
    <n v="1"/>
    <m/>
  </r>
  <r>
    <n v="1699"/>
    <d v="2021-07-14T00:00:00"/>
    <x v="1"/>
    <x v="12"/>
    <s v="T陳振遠"/>
    <s v="機械系"/>
    <s v="検査機"/>
    <x v="1"/>
    <s v="20210714AFKGUT　水処理場塩酸排気ファン動作異常Rev.1"/>
    <m/>
    <s v="スクラバーファン異常&quot;-軽故障のアラーム発生 _x000a_1) 塩酸スクラバーの排気ファンA号機ガス測定部点検時、異常なかった。_x000a_通常時はガス測定部を開けると空気の排出が発生するが、空気の排出がなかった。 _x000a_塩酸スクラバーファンA号機異常確認_x000a_ 2) U字型のマノメーター点検 - 左右の誤差値0 mmHgで排気ファンの異常確認[正常誤差値10mmHg±5 ]_x000a_設備技術Tへの連絡及び塩酸スクラバーの排気ファンA号機 -&gt; B号機へ切り替え決定_x000a_洗浄#3ライン稼働停止後、スクラバー塩酸排気ファン A -&gt; B号機へ切り替え実施_x000a_排気ファンA号機解体して内部確認した結果、プーリーシャフトとインペラーが分離状態確認。モーターの駆動は正常にできていた。"/>
    <s v="塩酸排気ファンA号機のプーリーシャフトとインペラーの接合部分が剥がれたことにより、_x000a_インペラー（羽根車）部が回転できず、遠心力がなくなり薬液が動かず液面圧力差（U字型マノメータ）が0となりスクラバーファンの異常が発生していた。"/>
    <s v="塩酸排気ファン切り替え使用周期変更_x000a_ 従来 : 塩酸排気ファンA &lt;-&gt; B  1年周期で切り替え_x000a_ 変更 : 塩酸排気ファンA &lt;-&gt; B  6か月周期で切り替え"/>
    <s v="初回"/>
    <n v="48"/>
    <n v="0"/>
    <n v="935"/>
    <s v="-"/>
    <s v="-"/>
    <s v="-"/>
    <s v="要"/>
    <s v="要"/>
    <s v="要"/>
    <s v="-"/>
    <s v="原因は環境指摘による新規設置した設備で異常が発生。製作不良の可能性とされています。_x000a_JF、KFはA、Bともに異常なし連絡あり。_x000a_TASなA側の異常なしの連絡がありますが、B側は9月に点検実施と報告あり。_x000a_ADTの定期点検は6か月/回を継続して、プーリー、Vベルト、異常発生場所の確認をお願いします。"/>
    <s v="-"/>
    <s v="-"/>
    <s v="-"/>
    <s v="完了"/>
    <s v="完了"/>
    <s v="完了"/>
    <s v="-"/>
    <s v="CLOSE"/>
    <s v="CLOSE"/>
    <n v="1"/>
    <m/>
  </r>
  <r>
    <n v="1700"/>
    <d v="2021-07-14T00:00:00"/>
    <x v="0"/>
    <x v="4"/>
    <s v="Y許仕明_x000a_C鄭嵎駿_x000a_E王文佑_x000a_J朱峰謀_x000a_K張崇慶_x000a_T陳振遠"/>
    <s v="電氣系"/>
    <s v="本線ホッパー"/>
    <x v="2"/>
    <s v="20210714EF　（ADT内共有）本線ホッパー開閉動作異常"/>
    <m/>
    <s v="本線H/O自動開啟現場無警報、無欠板、人員當下立即將H/O關閉(22:41~22:44自動開啟發生多回)_x000a_人員發現需長按關閉鍵,H/O才能關閉,當班股長回報事務所,呼出電氣協助調查對應_x000a_00:50 電氣查出 PBX50/51 條件異常(位於監視室內H/O控制按鍵)、電氣將系統條件隔開、盤內PBX50線路移除、現場H/O恢復正常_x000a_(7/13 22:45~7/14 00:50)人員採手動方式(長按關閉鍵)將H/O關閉,進行生產"/>
    <s v="電氣確認為包裝監視室地板下方線路,造老鼠啃咬所導致"/>
    <s v="（製造、設技；対策書なし?_x000a_2013年ZF制御盤室で同様の異常発生経緯あり。_x000a_当時の工場長指示により、総務で殺鼠剤を工場全体で散布するという方針だったはず。（要確認）"/>
    <s v="再發"/>
    <n v="0"/>
    <n v="0"/>
    <n v="0"/>
    <s v="要"/>
    <s v="要"/>
    <s v="要"/>
    <s v="要"/>
    <s v="要"/>
    <s v="要"/>
    <s v="要"/>
    <s v="2013年以降対策が実施されていない"/>
    <s v="完了"/>
    <s v="完了"/>
    <s v="完了"/>
    <s v="完了"/>
    <s v="完了"/>
    <s v="完了"/>
    <s v="完了"/>
    <s v="CLOSE"/>
    <s v="CLOSE"/>
    <n v="1"/>
    <m/>
  </r>
  <r>
    <n v="1701"/>
    <d v="2021-07-19T00:00:00"/>
    <x v="0"/>
    <x v="5"/>
    <s v="T陳振遠"/>
    <s v="電氣系"/>
    <s v="搬送系"/>
    <x v="0"/>
    <s v="20210719ADTOFF　OFF切5払出CVサーボモーター異常"/>
    <m/>
    <s v="G6生產中擴出CV的伺服馬達出現異常。AMP顯示異常碼52（誤差過大）"/>
    <s v="推測是伺服馬達軸心卡死造成無法轉動的異常_x000a_由於OFF切並不是一直連續全稼動，所以沒有設定明確的定期更換期間。"/>
    <s v="故障的伺服馬達（J3）由於已停止生産，所以明年會用起業申請_x000a_計畫到2022年末前依序更換成新型伺服馬達（J4）。_x000a_利用日常點檢來管理負荷率等等，並持續有異常的話馬上進行更換的体制。_x000a_（伺服更換履歷；2010年~2021年　約使用11年）"/>
    <s v="初回"/>
    <n v="75"/>
    <n v="14.3"/>
    <n v="351.78"/>
    <s v="-"/>
    <s v="-"/>
    <s v="-"/>
    <s v="-"/>
    <s v="-"/>
    <s v="-"/>
    <s v="要"/>
    <s v="経年劣化。同類設備は交換を進める"/>
    <s v="-"/>
    <s v="-"/>
    <s v="-"/>
    <s v="-"/>
    <s v="-"/>
    <s v="-"/>
    <s v="完了"/>
    <s v="CLOSE"/>
    <s v="CLOSE"/>
    <n v="1"/>
    <m/>
  </r>
  <r>
    <n v="1702"/>
    <d v="2021-07-24T00:00:00"/>
    <x v="1"/>
    <x v="8"/>
    <s v="Y許仕明_x000a_C鄭嵎駿_x000a_E王文佑_x000a_J朱峰謀_x000a_K張崇慶_x000a_T陳振遠"/>
    <s v="電氣系"/>
    <s v="ロボット"/>
    <x v="1"/>
    <s v="20210724HF 2Br反転ロボット2Bバランサユニットロッド部折損異常 rev2"/>
    <m/>
    <s v="3交代巡檢時聽到反轉機側有噪音, 確認之後發現反轉機2B Balancer Unit Cylinder折損。_x000a_這是2月反轉機1B也發生過的異常再發"/>
    <s v="推測Balancer Unit Cylinder末端的培林部無法正常給脂, 導致反轉動作（移載）時的Balancer  Shaft負荷上升, Rod折損。_x000a_    -. 培林的Grease管路有阻塞&lt;圖1&gt;_x000a_    -. 培林的Grease流入的溝槽已磨耗殆盡 &lt;圖2&gt;_x000a_※2021/2/3, 2A的Balancer Unit Shaft折損異常也被認為是相同的狀況。（當時的異常分析不夠確實。）"/>
    <s v="1) HF反轉Robot 1A、2ABalancer Unit交換_x000a_    -. 1B : 2/3因折損進行交換_x000a_    -. 2B : 7/25因折損進行交換_x000a_2) 反轉機 Balancer培林 定期交換 (週期 : 7年)_x000a_3) 預定針對全窯的Balancer Unit進行全數點檢&lt;參照&quot;點檢Sheet&quot;&gt;_x000a_4) 經過定期點檢來確認狀態 (維持上一回的異常對策)_x000a_　-. 點檢頻度　 _x000a_　　　　以1回/月(定修工事)的頻度進行點檢_x000a_　-. 點檢方法_x000a_　　　確認外部有無變形或異常點_x000a_       下部有無鐵粉_x000a_５）落實初期清掃_x000a_　　消除現場不必要的東西, 有效掌握異常發生源。_x000a_"/>
    <s v="再發"/>
    <n v="0"/>
    <n v="0"/>
    <n v="0"/>
    <s v="情報"/>
    <s v="要"/>
    <s v="要"/>
    <s v="要"/>
    <s v="要"/>
    <s v="要"/>
    <s v="-"/>
    <s v="UP350N、UP400RD 2（Balancer Unit有）_x000a__x000a_MH215　Type （Balancer Unit　無し）"/>
    <s v="-"/>
    <s v="完了"/>
    <s v="完了"/>
    <s v="完了"/>
    <s v="完了"/>
    <s v="完了"/>
    <s v="-"/>
    <s v="CLOSE"/>
    <s v="CLOSE"/>
    <n v="1"/>
    <m/>
  </r>
  <r>
    <n v="1703"/>
    <d v="2021-08-21T00:00:00"/>
    <x v="0"/>
    <x v="6"/>
    <s v="Y許仕明_x000a_C鄭嵎駿_x000a_E王文佑_x000a_J朱峰謀_x000a_K張崇慶"/>
    <s v="機械系"/>
    <s v="採板設備"/>
    <x v="2"/>
    <s v="20210821YF　（ADT共有）4PターンテーブルA面カップリングM16ボルト破損"/>
    <m/>
    <s v="三交代人員發現 4P T/T 無採板動作 ( 停滯 ) 查看 T/P盤 起/倒 無原點。_x000a_4P B面 T/T 本體連坐軸承位移，導致異常。_x000a_確認為T/T連坐軸承螺絲斷裂。"/>
    <s v="1. 4P B面TURN TABLE軸承座 缺少一邊 STOPPER, 導致螺絲直接承受側向力而斷裂。_x000a_2. 3、4P 為2016年由高砂工廠轉移使用，TURN TABLE軸承座僅單邊(下游側)設置STOPPER。_x000a_(YF  1、2P TURN TABLE軸承座上下游側皆有STOPPER)"/>
    <s v="1. 4P B面 TURN TABLE軸承座螺栓孔重新加工、軸承安裝。測試後、作動復帰。_x000a_2. 3、4P(A面) TURN TABLE軸承座螺絲,實施預防性更換。2021/8/25實施濟_x000a__x000a_"/>
    <s v="初回"/>
    <n v="7"/>
    <n v="166.1"/>
    <n v="0"/>
    <s v="要"/>
    <s v="要"/>
    <s v="要"/>
    <s v="－"/>
    <s v="－"/>
    <s v="-"/>
    <s v="-"/>
    <s v="経年劣化のため、工事日、冷修で交換を実施する。"/>
    <s v="完了"/>
    <s v="完了"/>
    <s v="完了"/>
    <s v="-"/>
    <s v="-"/>
    <s v="-"/>
    <s v="-"/>
    <s v="CLOSE"/>
    <s v="CLOSE"/>
    <n v="1"/>
    <m/>
  </r>
  <r>
    <n v="1704"/>
    <d v="2021-08-27T00:00:00"/>
    <x v="0"/>
    <x v="4"/>
    <s v="Y許仕明_x000a_C鄭嵎駿_x000a_E王文佑_x000a_J朱峰謀_x000a_K張崇慶_x000a_T陳振遠"/>
    <s v="機械系"/>
    <s v="採板設備"/>
    <x v="2"/>
    <s v="20210827EF　（ADT内共有）5P採板ロボット吸盤PADブラケット破損異常"/>
    <m/>
    <s v="5P 發生採板R/B吸著異常警報，三交代人員確認發現採板R/B左下方吸盤軸承有斷裂的情形_x000a_切替變更為2Br G6專採，並連絡整備班人員進行確認_x000a_整備班人員進行R/B吸盤軸承備品更換完成_x000a_進行R/B採板Teching測試、油汙刮傷強化檢查對應,設備復歸測試OK_x000a_恢復正常G7.5/G6採板"/>
    <s v="炳興の回答（資料参照）_x000a_異常発生前に吸着関係の異常Eventはありませんでした。_x000a_破損の原因は不明です。これから設備技術に現物を渡して割れ原因を分析します。_x000a_初動調査で異常時のビデオを確認しました。製品をPLに積載した時に欠板は発生して硝子の積み具合が悪くなりますが異常警報がないため採板し続けてしまい、最終的にチャックと接触して折損したと推測しています。"/>
    <s v="炳興の回答（資料参照）_x000a_一旦破損原因を確認してから対策を策定します。_x000a_初動対策：8/27  R/B全チャック点検確認完了。"/>
    <s v="初回"/>
    <n v="0"/>
    <n v="0"/>
    <n v="0"/>
    <s v="要"/>
    <s v="要"/>
    <s v="要"/>
    <s v="要"/>
    <s v="要"/>
    <s v="要"/>
    <s v="-"/>
    <s v="点検お願いします"/>
    <s v="完了"/>
    <s v="完了"/>
    <s v="完了"/>
    <s v="完了"/>
    <s v="完了"/>
    <s v="完了"/>
    <s v="-"/>
    <s v="CLOSE"/>
    <s v="CLOSE"/>
    <n v="1"/>
    <m/>
  </r>
  <r>
    <n v="1705"/>
    <d v="2021-09-09T00:00:00"/>
    <x v="1"/>
    <x v="8"/>
    <s v="Y許仕明_x000a_C鄭嵎駿_x000a_E王文佑_x000a_J朱峰謀_x000a_K張崇慶"/>
    <s v="機械系"/>
    <s v="集塵機"/>
    <x v="0"/>
    <s v="20210909HF　集塵機ダイヤフラム弁故障によるガラスへの粉塵付着異常（風量と静圧）について (version 1)"/>
    <m/>
    <s v="HF窯品でお客様よりカレット多発の指摘があり、設備周辺清掃したが解消しなかった。集塵機の日常点検の差圧にも異常は確認できなかった。集塵機を停止して内部を確認したところ、カートリッジフィルターに粉塵が付着したままのものとエアーパージされた綺麗なものが混在していたためダイヤフラム弁の故障によりパージできなくなり粉塵がH/O側へ流れてガラスに付着したと判明。"/>
    <s v="ダイヤフラム弁の寿命は集塵機設定値300秒に1回の頻度で算出すると1年となるが、建設以降交換した実績はなかった。またパッキンの破れも確認されたため、ダイヤフラムの寿命による故障が原因と判明した。_x000a_定期点検の差圧計およびパージする音では全く気付かない状態。"/>
    <s v="差圧計以外に圧力を監視してトレンドをモニタリングできるようにする。_x000a_寿命が判明したため交換を実施する。"/>
    <s v="初回"/>
    <n v="0"/>
    <n v="0"/>
    <n v="0"/>
    <s v="要"/>
    <s v="要"/>
    <s v="要"/>
    <s v="要"/>
    <s v="要"/>
    <s v="-"/>
    <s v="-"/>
    <s v="報告書にADT方針、点検頻度、交換頻度を記載していますので参照してください。_x000a_点検：製造整備にて半年/回。異常を確認したら写真撮影して記録する。_x000a_　　　　点検記録表に追加する。_x000a_　　　　各集塵機点検記録の一覧表を作成して管理する。_x000a_交換：実績などに基づき3年/回とする（冷修4年/回のサイクルが設定できないため）_x000a_発注：ATSCより購入手配済（入荷日不明）_x000a__x000a_　・向三交代聯絡因為要點檢集塵機因此要關掉電源_x000a_   ・裝上Breaker LOTO_x000a_　・LOTO拆下後，要開啟電源時，葉片（上面的排氣葉片）作動會造成壓力差_x000a_　　及衝擊，因此必須先確認門邊是否有人。_x000a__x000a_（方針）_x000a_・冷修中的YF要進行更換（徐 旭昇先生已了解）_x000a_・CF冷修完已經過3年，因此準備更換_x000a_・EF於冷修時進行更換（到6月前以點檢方式進行對應）_x000a_・KF、JF則以各集塵機的點檢日為基準，以3年為目標依序進行更換（設技内已開始共有，因此必須確認）"/>
    <s v="完了"/>
    <s v="完了"/>
    <s v="完了"/>
    <s v="完了"/>
    <s v="完了"/>
    <s v="-"/>
    <s v="-"/>
    <s v="CLOSE"/>
    <s v="CLOSE"/>
    <n v="1"/>
    <m/>
  </r>
  <r>
    <n v="1706"/>
    <d v="2021-09-03T00:00:00"/>
    <x v="4"/>
    <x v="16"/>
    <s v="Y許仕明_x000a_C鄭嵎駿_x000a_E王文佑_x000a_J朱峰謀_x000a_K張崇慶"/>
    <s v="機械系"/>
    <s v="搬送系"/>
    <x v="1"/>
    <s v="20210903XF　2BRHO跳ね上げCV支軸ロール軸端摩耗　rev1"/>
    <m/>
    <s v="BRHO跳上C/V西側的下方有鐵粉。_x000a_判斷驅動系故障的可能性很高, 所以有聯絡事務所的擔當者。_x000a_點檢結果確認Roll軸端部有磨耗, 後續進行Roll及連座軸承交換作業。"/>
    <s v="連座軸承的固定螺絲鬆動導致軸端磨耗。_x000a_※為了防止固定螺絲鬆脫,有進行Shaft開孔（再迫緊）。"/>
    <s v="定期的なセットボルトの点検と増し締めの実施_x000a_※定期パトロールの強化（カバー内が見えないので内部が見える構造に改造予定）_x000a_※前回の点検実施が2019/3月だった為、点検頻度の再確認を行う_x000a__x000a_"/>
    <s v="初回"/>
    <n v="190"/>
    <n v="1906.6"/>
    <n v="0"/>
    <s v="要"/>
    <s v="要"/>
    <s v="要"/>
    <s v="要"/>
    <s v="要"/>
    <s v="-"/>
    <s v="-"/>
    <s v="点検お願いします。_x000a_アクリルカバーによる見える化も検討してください。"/>
    <s v="完了"/>
    <s v="完了"/>
    <s v="完了"/>
    <s v="完了"/>
    <s v="完了"/>
    <s v="-"/>
    <s v="-"/>
    <s v="CLOSE"/>
    <s v="CLOSE"/>
    <n v="1"/>
    <m/>
  </r>
  <r>
    <n v="1707"/>
    <d v="2021-09-11T00:00:00"/>
    <x v="1"/>
    <x v="8"/>
    <s v="Y許仕明_x000a_C鄭嵎駿_x000a_E王文佑_x000a_J朱峰謀_x000a_K張崇慶"/>
    <s v="機械系"/>
    <s v="搬送系"/>
    <x v="1"/>
    <s v="20210911HF　本線増速コンベア2ロール停止異常"/>
    <m/>
    <s v=" 本線増速發出異常停止警報(履歴 : Accel C/V #2 INV. Error)_x000a_設技確認的結果、判斷為増速C/V#2減速機的問題(有呼出設技機械T)_x000a__x000a_"/>
    <s v="原因不明_x000a_因為是在交換減速機之後恢復正常稼働, 原本以為是減速機的問題, 但是拆解減速機並確認內部狀態時並無特大問題。_x000a_再加上馬達在Roll異常停止時仍維持運轉狀態（増速時）, 電流値也保持在正常狀態沒有問題。_x000a_※減速機點檢內容：Disk板、培林、軸承、Key摩耗"/>
    <s v="■暫定對策_x000a_　 １、減速機交換_x000a_   ２、増速驅動鏈輪及Chain點檢_x000a_   ３、減速機鏈輪及Chain點檢_x000a_   ４、確認増速Roll Key狀態及軸承的摩耗狀態_x000a_■恒久對策_x000a_ 需藉由日常巡檢來確認。是否有増速Roll側振動或減速機異音"/>
    <s v="初回"/>
    <n v="20"/>
    <n v="730"/>
    <n v="0"/>
    <s v="要"/>
    <s v="要"/>
    <s v="要"/>
    <s v="要"/>
    <s v="要"/>
    <s v="－"/>
    <s v="－"/>
    <s v="減速機的部分都有利用冷修進行交換。"/>
    <s v="完了"/>
    <s v="完了"/>
    <s v="完了"/>
    <s v="完了"/>
    <s v="完了"/>
    <s v="-"/>
    <s v="-"/>
    <s v="CLOSE"/>
    <s v="CLOSE"/>
    <n v="1"/>
    <m/>
  </r>
  <r>
    <n v="1708"/>
    <d v="2021-10-01T00:00:00"/>
    <x v="1"/>
    <x v="8"/>
    <s v="Y許仕明_x000a_C鄭嵎駿_x000a_E王文佑_x000a_J朱峰謀_x000a_K張崇慶"/>
    <s v="機械系"/>
    <s v="搬送系"/>
    <x v="1"/>
    <s v="20211001DF　本線増速CV#1ロール停止異常"/>
    <s v="20211001DF　本線増速CV#1ロール停止異常（ADT調査結果）設技検討結果"/>
    <s v="本線増速 #1 馬達過負載警報發出之後, 本線増速#1 Roll異常停止。 _x000a_現場確認到在本線増速#1 Roll的R側有一個軸承的培林座與Roll有接觸到的現象。_x000a_進行手動運轉但還是因為過負載而無法正常啟動, 判斷無法稼働並呼出設技。"/>
    <s v="増速#1 Roll在DF4冷修時有更換過, 推測Roll設置時 軸承座與Roll間的距離過小（1㎜～2㎜）再加上沒有裝設固定環, 在此狀態持續驅動運轉才會導致Roll緩慢往驅動側（R側）位移。_x000a_※1、軸承座與Roll之間的距離在冷修時並未進行確認, 所以實際上是否有_x000a_       距離過小的問題其實並不明確（一般大概會有5㎜左右的間隙。）_x000a_※2、在異常發生時, 軸承的培林座左右的固定螺絲並無鬆脱, 但5/13工事日_x000a_　　　 有針對4/17 HF本線増速End Plate脫落異常橫展開的部分, 進行本線_x000a_       増速部固定螺絲増締迫緊並塗抹以防止鬆脱的(Loctite）為其要因之一。"/>
    <s v="暫定對策_x000a_　於10/5定修工事日確認原因並實施暫定對策, 進行増速#1 Roll位置調整﹑再次進行固定螺絲増締, 並塗抹防止鬆脫的接著劑（Loctite）。_x000a_恒久對策_x000a_  1) 在増速C/V#1 Roll R側（驅動側）軸承座之間裝設固定環, _x000a_　　　以保持軸承座與Roll的間距。→由設技T實施(11/9工事日)_x000a_  2) 定期確認Rol與と軸承座的間距。_x000a_      -. 每次定修工事進行測定並留存紀錄 : 設技T_x000a_      -. 日常點檢 : 1回/1日目視點檢(確認有無接觸Roll) : DF Cold製造"/>
    <s v="初回"/>
    <n v="54"/>
    <n v="1133"/>
    <n v="0"/>
    <s v="－"/>
    <s v="要"/>
    <s v="－"/>
    <s v="－"/>
    <s v="要"/>
    <s v="－"/>
    <s v="－"/>
    <s v="（生技の見解）_x000a_C/V フレームの製作誤差で設置していない。_x000a_他にロールの製作誤差（今回の場合、関係するのは R/Lの軸の付け根間寸法）があり、カラーの厚み寸法が個別、バラバラになる。_x000a_きつくなった場合にベアリングユニットに余分な押し付け荷重をかけたくないため。_x000a_また、ロールを軸破損や磨耗なので変更した場合、カラーの厚みが違ってくると思いますので、カラーを変更することを忘れない様にする必要もあるはず。_x000a_ということで、L/R ベアリングユニットのセットボルトでの固定とスプロケットの芯出し適正にて、充分機能するという考えでカラーの設置はしていない。_x000a__x000a_★工事日で対応可能な場所は、_x000a_　CF窯　増速#1　　№90、・KF窯　増速#2-1　№98　が対象となります。_x000a_★温修or冷修での対応_x000a_　CF窯　増速#2-1（№98）、増速#2-2（№92）_x000a_"/>
    <s v="-"/>
    <s v="完了"/>
    <s v="-"/>
    <s v="-"/>
    <s v="完了"/>
    <s v="-"/>
    <s v="-"/>
    <s v="CLOSE"/>
    <s v="CLOSE"/>
    <n v="1"/>
    <m/>
  </r>
  <r>
    <n v="1709"/>
    <d v="2021-10-08T00:00:00"/>
    <x v="0"/>
    <x v="12"/>
    <s v="Y許仕明_x000a_C鄭嵎駿_x000a_E王文佑_x000a_J朱峰謀_x000a_K張崇慶_x000a_T陳振遠"/>
    <s v="電氣系"/>
    <s v="検査設備"/>
    <x v="0"/>
    <s v="20211008ADTTAS　TAS6水貼WI検査機LED照明光量低下"/>
    <m/>
    <s v="5/27（№4）、6/17（№5）、10/8（№3）LED光量異常发生。_x000a__x000a__x000a_"/>
    <s v="1.空調濾網的更換頻度為1回/2個月，但梅雨季節的濕氣形成的結露和塩酸氣体附到濾網上，變成有黏性的狀態使得通風功能顯著惡化，檢查室內部變成負壓。_x000a_2.為了讓水貼WI檢查室維持正壓的空調機濾網阻塞，所以變成負壓的檢查室内部飄入現場的酸氣。LED照明為了排出熱氣通過LED內部吸入的現場酸氣，腐蝕配線和螺絲而導致接觸不良。"/>
    <s v="變更空調濾網更換頻度（1回/2個月→毎月）。_x000a_調整檢查室的正壓設備。"/>
    <s v="初回"/>
    <n v="120"/>
    <n v="5.92"/>
    <n v="532.79999999999995"/>
    <s v="要"/>
    <s v="要"/>
    <s v="要"/>
    <s v="要"/>
    <s v="要"/>
    <s v="要"/>
    <s v="-"/>
    <s v="本線WIも同様の設備であり、検査ブース内を陽圧する空調が停止すると同じ事象が発生しる可能性があるため、フィルター定期交換、掃除、空調温度、湿度管理の再徹底。_x000a_異常発生時に早急に交換できる体制（予備品準備）を整える。"/>
    <s v="完了"/>
    <s v="完了"/>
    <s v="完了"/>
    <s v="完了"/>
    <s v="完了"/>
    <s v="完了"/>
    <s v="-"/>
    <s v="CLOSE"/>
    <s v="CLOSE"/>
    <n v="1"/>
    <m/>
  </r>
  <r>
    <n v="1710"/>
    <d v="2021-10-12T00:00:00"/>
    <x v="0"/>
    <x v="6"/>
    <s v="Y許仕明_x000a_C鄭嵎駿_x000a_E王文佑_x000a_J朱峰謀_x000a_K張崇慶"/>
    <s v="機械系"/>
    <s v="紙巻機"/>
    <x v="2"/>
    <s v="20211012YF　（ADT共有）1Br紙巻機カッター旋回モーター過負荷異常"/>
    <m/>
    <s v="1BR 紙卷機發生異常，合紙送紙後切刀未作動，造成設備一時停止_x000a_  (異常履歷內容 : ROTARY CUTTER INV ALARM)"/>
    <s v="切刀迴轉馬達過負載_x000a_機械進行異常馬達拆解確認後，發現馬達內部有大量鐵粉及離合器片碎片，研判因使用次數頻繁造成離合器片磨損_x000a_離合器片接合阻力變大造成電流上升!_x000a_※馬達使用 2015/5月~2021/10月，經過6年5個月"/>
    <s v="馬達新品更換(型號 : CHHCM3-6135-17)"/>
    <s v="再發"/>
    <n v="7"/>
    <n v="121"/>
    <n v="0"/>
    <s v="要"/>
    <s v="要"/>
    <s v="要"/>
    <s v="要"/>
    <s v="要"/>
    <s v="－"/>
    <s v="－"/>
    <s v="窯の延命により冷修までの間隔が長くなっていますので、5年以上を経過している設備、あるいはG4採板で動作回数が多いラインなどは特に注意が必要です。"/>
    <s v="完了"/>
    <s v="完了"/>
    <s v="完了"/>
    <s v="完了"/>
    <s v="完了"/>
    <s v="-"/>
    <s v="-"/>
    <s v="CLOSE"/>
    <s v="CLOSE"/>
    <n v="1"/>
    <m/>
  </r>
  <r>
    <n v="1711"/>
    <d v="2021-10-16T00:00:00"/>
    <x v="5"/>
    <x v="18"/>
    <s v="K張崇慶"/>
    <s v="機械系"/>
    <s v="搬送系"/>
    <x v="1"/>
    <s v="20211016OF 　1BR 12P採板CV12-1-Rインバーター異常報告書"/>
    <m/>
    <s v="现场12P採板CV 12-1-R インバーター異常警报发生。连续3回板流测试，インバーター異常持续发生，採板CV上的制品发生堵塞；_x000a_确认到Roll轴承下面有粉尘，用手拧动Roll不能。採板CV Roll的传动轴轴承卡住，导致Roll不能转动。"/>
    <s v="採板CV的Roll轴承磨损，导致Roll不能传动，驱动马达出现过负荷。"/>
    <s v="更换损坏的轴承，确保能够正常运转_x000a_使用压缩气冷却运转中的马达，确保马达不出现过负荷警报，造成停止。_x000a_（恒久对策）_x000a_机械在工事日定期点检轴承的磨损情况预定对已经确认是不具合的地方进行交换。_x000a_定期点检採板CV T/P上的马达运转电流和马达负荷率。"/>
    <s v="再發"/>
    <n v="300"/>
    <n v="2593"/>
    <n v="0"/>
    <s v="－"/>
    <s v="－"/>
    <s v="－"/>
    <s v="－"/>
    <s v="要"/>
    <s v="－"/>
    <s v="－"/>
    <s v="１、对MF窑和NF窑的採板CV实施点检_x000a_　※虽然MF/NF的G11用的完康产CV是磁铁CV式样，_x000a_　但是OF窑的话，在採板CV中，只有基板吸着区域，为了提高停止的精度_x000a_　采用的是螺旋齿轮駆式样。_x000a_"/>
    <s v="-"/>
    <s v="-"/>
    <s v="-"/>
    <s v="-"/>
    <s v="完了"/>
    <s v="-"/>
    <s v="-"/>
    <s v="CLOSE"/>
    <s v="CLOSE"/>
    <n v="1"/>
    <m/>
  </r>
  <r>
    <n v="1712"/>
    <d v="2021-10-18T00:00:00"/>
    <x v="1"/>
    <x v="13"/>
    <s v="Y許仕明_x000a_C鄭嵎駿_x000a_E王文佑_x000a_J朱峰謀_x000a_K張崇慶"/>
    <s v="電氣系"/>
    <s v="システム系"/>
    <x v="1"/>
    <s v="20211018IF　本線MTライン速度差によるトラッキングズレ異常"/>
    <m/>
    <s v="10/18　Bath In後（10/15Bath In）、導致無法取樣, 也無法引入1Br; 有連絡設技電氣。_x000a_在經過設技電氣調査之後，發現 IF2及IF3 在PLC內的距離定數有差異, 導致發生實際玻璃還沒到、但Tracking Data已經先搬移送出的問題。（最大乖離程度為58%）_x000a_為了調查原因, 將本線増速C/V的速度補正値變更為既存IF2的Data, ACE#2切替ACE#1, 本線Master PLC的高速Counter Unit Card變更（新品＆IF2Ver）, 但還是發生了同様的Tracking偏移問題。_x000a_基板速度與PLD速度確認幾乎一致沒有問題。（L/S427m/h的増速比4倍速＝1710m/h）、本線Master PLC的速度2900m/h（簡易計算値）→確認原因為本線Master PLC,實施了下面記載的對策內容並進行復歸。"/>
    <s v="本線Master PLC部的高速Counter Input側的波形呈現不正常的狀態（参照：本線MTPG Pulse波形改善前）,導致原本不會被計算到的部分被算進去, 使本線Master PLC側的速度與實際速度產生差異, 造成本線MT Line發生Tracking偏移的問題。再加上這次的異常發生在Line Master PLC側,並不是平常有確認波形的地方(MTPG到ACE）, 所以在鎖定原因上面比較花時間。"/>
    <s v="１、於Counter前方的端子連接阻抗器以改善MTPG波形 。改善Pulse波形下限問題。Peak電壓從20變成22V。_x000a_２、高速Counter Unit的計數速度切換設定（Hz）從200kHz變更10kHz以防止計數時出現錯誤。(10kHz可對應到MT line 9144m/h)_x000a_３、T/P追加 LineMaster PLC、Accessory PLC部的速度標示。藉此達成MT速度偏移位置之可視化。"/>
    <s v="初回"/>
    <n v="0"/>
    <n v="0"/>
    <n v="0"/>
    <s v="情報"/>
    <s v="情報"/>
    <s v="情報"/>
    <s v="情報"/>
    <s v="情報"/>
    <s v="－"/>
    <s v="－"/>
    <s v="ラインマスターPLC交換などイベントがある場合は要注意"/>
    <s v="-"/>
    <s v="-"/>
    <s v="-"/>
    <s v="-"/>
    <s v="-"/>
    <s v="-"/>
    <s v="-"/>
    <s v="CLOSE"/>
    <s v="CLOSE"/>
    <e v="#DIV/0!"/>
    <m/>
  </r>
  <r>
    <n v="1713"/>
    <d v="2021-10-26T00:00:00"/>
    <x v="5"/>
    <x v="19"/>
    <s v="推進課"/>
    <s v="系統系"/>
    <s v="TOM3"/>
    <x v="1"/>
    <s v="20211026NF　TOM3画処PC異常rev01"/>
    <s v="20211026NF　TOM3画処PC異常rev01（生技情報）"/>
    <s v="TOM3PC異常」の警報。_x000a_画処PC#3の通信が途絶えている事に気づき、画像処理PC#3の検査MODEを「自動」→「手動」→「自動」に切り替えて復旧を試みるが復旧不可の為、MF,OFのADT派遣員に応援を求めた。_x000a_　①：C/Dドライブを予備品に交換→復旧不可_x000a_　②：LANケーブル交換→復旧不可（元に戻す）_x000a_　③：LANポート差替え→復旧不可（この状態継続）←翌日CSB交換中に戻し検証実施し問題なしの為戻す。_x000a_　④：「画像処理PC No.2のC/Dドライブ」と「画像処理PC No.3のD/Cドライブ（①で交換した予備品）」を入替_x000a_　　　　→画像処理PC No.2が立ち上がって画像処理PC No.3は立ち上がらず_x000a_　　　　→①で交換したC/Dドライブは問題無しと判断、交換したPC本体が怪しいと推測。_x000a_　　※検証後、C/Dドライブは元のPCに戻している_x000a_　⑤：①の状態のまま、PC本体を元のPC本体に戻す→復旧"/>
    <s v="TOM3の機内LAN通信設定の間違い。_x000a_TomImpEnv.iniファイルの設定に間違いがあり、通信負荷が高くなる状態であった。_x000a__x000a_①画処PCがフリーズ(通信不可状態)となる不具合_x000a_　※2021/10/6発生時点で技開へ検査チームへ調査依頼実施。_x000a_推測原因_x000a_　TOM3の機内LAN通信設定の間違い。_x000a_　TomImpEnv.iniファイルの設定に間違いがあり、通信負荷が高くなる状態であった。_x000a__x000a_②予備PCで復旧しなかった不具合　_x000a_推測原因_x000a_　不明_x000a_   使用した予備PCはOFから移管した物であり、今回初めてNFで使用。_x000a_　NFでは使用不可の可能性もある為、次回工事日にて再度検証予定。_x000a__x000a_まとめ_x000a_　通信不可が発生した原因としては、通信設定が本来の設計とは違う_x000a_　接続状態にだった為、通信が混みあったタイミングで通信エラーが発生したと推測。_x000a_  復旧を試みるタイミングにより可能な時と不可能な時があったと推測している。_x000a_"/>
    <s v="①TOM3の機内LAN通信設定の間違いについて_x000a_   次回工事日にて変更実施。_x000a_　※ADCH_OFも同様である為、横展開予定_x000a__x000a_②予備PCで復旧しなかった不具合　_x000a_   原因不明の為、次回工事日の検証結果により今後の方針を決定。"/>
    <s v="初回"/>
    <n v="190"/>
    <n v="4017"/>
    <n v="0"/>
    <s v="要"/>
    <s v="要"/>
    <s v="要"/>
    <s v="要"/>
    <s v="要"/>
    <s v="－"/>
    <s v="－"/>
    <s v="有收到ADCH NF窯TOM畫處PC異常的情報共有，_x000a_詳細請參考附件。 (※日文版)_x000a__x000a_針對此異常生技部有進行調查，雖不一定是真因，但因有發現設定Miss，_x000a_所以針對冷修12Ch-Box化的單位，ADT目前JF3和KF3同樣設定有錯，_x000a_所以會在下次工事日或捨板期間進行修正。 (※嘉彬)_x000a__x000a_※對通常檢查、判定不影響。_x000a_※現有的設定短時間不會造成重大異常。_x000a_→僅為了分散畫處-識別彼此的資料流不要全部塞在同條路上。"/>
    <s v="完了"/>
    <s v="完了"/>
    <s v="完了"/>
    <s v="完了"/>
    <s v="完了"/>
    <s v="-"/>
    <s v="-"/>
    <s v="CLOSE"/>
    <s v="CLOSE"/>
    <n v="1"/>
    <m/>
  </r>
  <r>
    <n v="1714"/>
    <d v="2021-10-30T00:00:00"/>
    <x v="0"/>
    <x v="5"/>
    <s v="T陳振遠"/>
    <s v="機械系"/>
    <s v="搬送系"/>
    <x v="0"/>
    <s v="20211030ADTOFF　OFF切7位置決めFT搬送ベルト駆動シャフト断裂"/>
    <m/>
    <s v="G11在位置決定位搬送中，玻璃旋轉侵入的關係，造成平台上玻璃破損。_x000a_經三交代確認發現位置決的時規皮帶（右側2條）沒有在轉動_x000a_發現位置決時規皮帶右側的驅動軸心於驅動齒輪鍵槽處斷裂。下方有鐵粉堆積_x000a_由於斷裂軸心沒有預備品，所以就切割鋼材進行加工、修理。"/>
    <s v="1.長期稼動使得軸心已經出現磨損（長年劣化）。_x000a_　※因應G11生產，OFF切7號機於2021年3月由高砂移設過來_x000a_2.齒輪處負荷過大，偏芯、振動益加明顯使得軸心摩損造成粉塵堆積。_x000a_　※軸心斷裂的部分為G10、G11搬送用皮帶_x000a_　※粉塵發生在接觸到皮帶輪、齒輪、聯軸器等地方_x000a_3.從斷裂面的狀態來看，推測早已經龜裂。"/>
    <s v="1. 定修時點檢軸心的軸承和皮帶輪下方是否有鐵粉。若有鐵粉就進行更換。_x000a_2. 準備軸心的預備品，更換時將固定驅動齒輪的軸套改成Plower Lock型式（研磨側對策橫展開）。  _x000a_3.　雖然每次定修都會確認皮帶的蛇行狀況，但卻沒有設備下方相關的點檢項目。"/>
    <s v="初回"/>
    <n v="35"/>
    <n v="11.5"/>
    <n v="218.78"/>
    <s v="－"/>
    <s v="－"/>
    <s v="－"/>
    <s v="－"/>
    <s v="－"/>
    <s v="－"/>
    <s v="要"/>
    <s v="OFF切13年間、冷修など大規模工事がありません。OFF切7も高砂から移設した設備であり、ADT設備同様にメンテナンスが充実していない設備となります。工事日には鉄粉の有無を確認する項目を追加して、異常発見時には早急に対策できる準備を整えること。"/>
    <s v="-"/>
    <s v="-"/>
    <s v="-"/>
    <s v="-"/>
    <s v="-"/>
    <s v="-"/>
    <s v="完了"/>
    <s v="CLOSE"/>
    <s v="CLOSE"/>
    <n v="1"/>
    <m/>
  </r>
  <r>
    <n v="1715"/>
    <d v="2021-11-03T00:00:00"/>
    <x v="0"/>
    <x v="6"/>
    <s v="Y許仕明_x000a_C鄭嵎駿_x000a_E王文佑_x000a_J朱峰謀_x000a_K張崇慶"/>
    <s v="電氣系"/>
    <s v="CPU"/>
    <x v="0"/>
    <s v="20211103YF　1Br 1POS BDSモーションCPU異常"/>
    <m/>
    <s v="1P BDS發生原點異常警報(1BR BDS home position fault)，三交代異常確認後，設備復歸不能。_x000a_18:47 三交代聯絡事務所人員(芳全)進行確認，最終進行BDS制御電源及AMP重開→復歸OK。電氣聯絡有。_x000a_19:10 設備異常再發，電氣現場確認:1P BDS MOTION CPU RUN燈號未亮(圖一)，判斷CPU問題有，CPU電源重新啟動→復歸OK。_x000a_20:39 設備異常再發，電氣人員進行BDS 制御CPU電源重新啟動→復歸不能_x000a_21:30 電氣人員更換CPU， OS安裝、SOFT寫入、暫存器數值寫入_x000a_22:58 電氣CPU更換相關作業完成，製造設備原點設定及設備復歸測試→復歸OK。"/>
    <s v="BDS MOTION CPU故障(型號：A173UH CPU)。_x000a_推測原因為YF BDS使用的A系列MOTION CPU使用年限久遠(自2004至今17年)_x000a_CPU內部基板已經老舊，不勘使用。"/>
    <s v="MOTION CPU更換。"/>
    <s v="初回"/>
    <n v="243"/>
    <n v="2087"/>
    <n v="0"/>
    <s v="要"/>
    <s v="情報"/>
    <s v="情報"/>
    <s v="要"/>
    <s v="情報"/>
    <s v="－"/>
    <s v="－"/>
    <s v="冷修期間所有A系列PLC、伺服全面更新。_x000a_寿命管理はできないため、状況に応じて交換"/>
    <s v="完了"/>
    <s v="-"/>
    <s v="-"/>
    <s v="完了"/>
    <s v="-"/>
    <s v="-"/>
    <s v="-"/>
    <s v="CLOSE"/>
    <s v="CLOSE"/>
    <n v="1"/>
    <m/>
  </r>
  <r>
    <n v="1716"/>
    <d v="2021-11-06T00:00:00"/>
    <x v="0"/>
    <x v="4"/>
    <s v="Y許仕明_x000a_C鄭嵎駿_x000a_E王文佑_x000a_J朱峰謀_x000a_K張崇慶"/>
    <s v="機械系"/>
    <s v="搬送系"/>
    <x v="2"/>
    <s v="20211106EF（ADT共有）本線GateCV異常について確認"/>
    <m/>
    <s v="本線増速6停止。逆転操作で復旧。"/>
    <s v="11/26板厚変更J/C時にカムクラッチ交換"/>
    <s v="異常発生時は逆転操作で復旧させる。復旧できない場合はカムクラッチ交換"/>
    <s v="再發"/>
    <n v="0"/>
    <n v="0"/>
    <n v="0"/>
    <s v="要"/>
    <s v="要"/>
    <s v="要"/>
    <s v="要"/>
    <s v="要"/>
    <s v="－"/>
    <s v="－"/>
    <s v="本線増速カムクラッチ故障の異常発生時並びに予防策としてCF、EFに展開中の逆転機能の操作を実施する（工事日必須）。逆転操作においても異常が解消できない場合は交換を手配する。_x000a_現状の方針としてはカムクラッチ・レス化により既に冷修で展開しているYF、JF、KFには逆転機能はありません。CF、EFに関しては次回冷修でカムクラッチ・レスにするため、逆転操作、異常発生時の交換を継続するため、定期交換で定義している1.5年は、冷修を実施するまで変更しない。"/>
    <s v="完了"/>
    <s v="完了"/>
    <s v="完了"/>
    <s v="-"/>
    <s v="-"/>
    <s v="-"/>
    <s v="-"/>
    <s v="CLOSE"/>
    <s v="CLOSE"/>
    <n v="0.6"/>
    <m/>
  </r>
  <r>
    <n v="1717"/>
    <d v="2021-11-10T00:00:00"/>
    <x v="5"/>
    <x v="17"/>
    <s v="Y許仕明_x000a_C鄭嵎駿_x000a_E王文佑_x000a_J朱峰謀_x000a_K張崇慶_x000a_T陳振遠_x000a_推進課"/>
    <s v="系統系"/>
    <s v="WI"/>
    <x v="1"/>
    <s v="20211110MF　WINo18cam測定値異常"/>
    <m/>
    <s v="11/10　确认PAM_Ribbon上的WI MAP后、发现18号相机28Ch附近狭窄范围内局部测定值恶化。_x000a_配合CSB交换时的舍板、抽出WI检查机、实施点检。_x000a_因为照明的透明亚克力板上有伤、所以对亚克力盖进行了交换。_x000a_11/29　确认WI_MAP的结果、发现和上次11/10一样，18号相机的检查范围出现异常值。"/>
    <s v="虽然从波形上看没有异常、但对照明亚克力板确认后、发现亚克力板形状的污浊。_x000a_污浊的原因是新品盖子上粘贴的保护膜的接触痕迹。_x000a_推测是使用过程中、照明光、温度、使其变质、形状变深。"/>
    <s v="交换亚克力板_x000a_使用新的亚克力板时、清除保护膜的使用痕迹、再去使用。"/>
    <s v="初回"/>
    <n v="0"/>
    <n v="0"/>
    <n v="0"/>
    <s v="要"/>
    <s v="要"/>
    <s v="要"/>
    <s v="要"/>
    <s v="要"/>
    <s v="要"/>
    <s v="要"/>
    <s v="交换亚克力板_x000a_使用新的亚克力板时、清除保护膜的使用痕迹、再去使用。"/>
    <s v="完了"/>
    <s v="完了"/>
    <s v="完了"/>
    <s v="完了"/>
    <s v="完了"/>
    <s v="完了"/>
    <s v="-"/>
    <s v="CLOSE"/>
    <s v="CLOSE"/>
    <n v="0.8571428571428571"/>
    <m/>
  </r>
  <r>
    <n v="1718"/>
    <d v="2021-11-22T00:00:00"/>
    <x v="0"/>
    <x v="12"/>
    <s v="推進課"/>
    <s v="系統系"/>
    <s v="検査設備"/>
    <x v="2"/>
    <s v="20211122ADTTAS　（ADT共有）TAS7泡HOST檢查PC通信異常報告r1"/>
    <m/>
    <s v="TAS#7長期不稼動再開，泡檢查機J/C入力不可。_x000a_確認泡畫處PC MELSECNET的狀態出現錯誤。_x000a_確認鄰旁的HS、SP及精查等相關設定並進行錯誤修正。"/>
    <s v="1. 因TAS検査PC枯竭對應，11/15進行異機(其它機型)PC轉用。_x000a_2. 人員不知要變更MELSECNET設定，僅PING網路通信正常，且尚未安排板流測試。  (原訂11/24測試)_x000a_※因認為MELSECNET及DIO不需要進行設定。_x000a_3. 未做好報告、聯絡、商量；在不清楚設備狀況下提前稼動了。_x000a_※擔當者當天亦請假不在，現場沒人知道情況。"/>
    <s v="(再発防止)_x000a_1. MELSECNET及DIO未做好初始值管理，今後做納管。_x000a_2. 相關PC更換手順的內容再做檢視，追加上述確認事項及教育。_x000a_※慎重起見，諮詢電氣擔當，該Network No.僅做識別用，設定錯誤不影響檢出及判定。(事後已做修正)"/>
    <s v="初回"/>
    <n v="0"/>
    <n v="0"/>
    <n v="0"/>
    <s v="要"/>
    <s v="要"/>
    <s v="要"/>
    <s v="要"/>
    <s v="要"/>
    <s v="要"/>
    <s v="要"/>
    <s v="報告、連絡、相談の徹底および教育を行う。_x000a_またPC転用、交換の際には手順書とチェックを行い際は再発防止を図る。"/>
    <s v="完了"/>
    <s v="完了"/>
    <s v="完了"/>
    <s v="完了"/>
    <s v="完了"/>
    <s v="完了"/>
    <s v="完了"/>
    <s v="CLOSE"/>
    <s v="CLOSE"/>
    <n v="1"/>
    <m/>
  </r>
  <r>
    <n v="1719"/>
    <d v="2021-11-23T00:00:00"/>
    <x v="5"/>
    <x v="17"/>
    <s v="推進課"/>
    <s v="系統系"/>
    <s v="TOM"/>
    <x v="1"/>
    <s v="20211123MF　TOM3画処 PC19通信異常"/>
    <m/>
    <s v="工事日G/T解除后、三交代开始shading作业_x000a_虽然个别主机上软件成功启动，但在多台主机上无法启动光学调整软体画像主机19上提示cam#3H37连接不良 ※参照①　发生光学调整软件无法启动的现象。_x000a_把连接到画像19主机上的相机接线#3和#6号做了替换，但＃3H37的异常提示没有任何变化、故判断为画像处理板异常。在和设技电气立会后、将整个主机交换。（继续使用C-D两个硬盘）_x000a_将画像主机19和预备主机交换并接通电源后、启动软件前从Host的复制画面上反复重试、结果软件无法启动、因为也无法向Host主机发送ping(192.168.0.11)故画像主机19をHOST通信异常由于ping无法发送、确认画像主机19设定的IP地址后发现之前设定的IP地址发生了变化。_x000a_虽然不确定原因、先对保存了IP地址设定的C盘进行了交换。_x000a_因为通过交换C盘解除了通信异常、从预备主机返回到之前的画像主机19、检查软件启动，生产开始。光学调整软件无法启动的现象没有改善。"/>
    <s v="1、在画像主机19上光学调整软件不能正常工作（无法连接到相机3）目前正在调查。怀疑是硬件上的故障。_x000a_虽然在16:16作业时交换了标有#3和#6的相机连接线、但接线上标记的数字和主机识别的相机编号可能不一样。←确认中_x000a_2、画像主机19→HOST通信异常　画像主机19被分配到（169.254.～）的本地连接地址。_x000a_Windows有当LAN通信无法正常工作时强制把IP地址变成这个数字的功能、这次，IP地址被强制改成这样的形式、所以主机再启动也无法修正，需要对NIC的IP地址进行重新设定。LAN通信失败的原因正在调查中。"/>
    <s v="生技小林さん見解_x000a_検査機はDHCPを使用しない環境（IPアドレス固定、静的IPアドレス）で使用しています。_x000a_IPアドレスの設定値を間違えて競合（重複）させると発生するのですが、自分の過去経験だとLAN通信不良（品質不良）で発生している印象が強く、また、頻発や再現が無く問題点の特定までたどり着いていません。_x000a_同じ個体で再発/頻発するのであればドライバー故障かハード故障と思います。_x000a_（ソフト：NICドライバー、ハード：画処PC19のNIC、LANケーブル、HUB。_x000a_今回はLAN1,2の両方がNGなので、NICのソフト/ハードが怪しいですね。）"/>
    <s v="初回"/>
    <n v="0"/>
    <n v="0"/>
    <n v="0"/>
    <s v="要"/>
    <s v="要"/>
    <s v="要"/>
    <s v="要"/>
    <s v="要"/>
    <s v="－"/>
    <s v="－"/>
    <s v="対策のとおり。"/>
    <s v="完了"/>
    <s v="完了"/>
    <s v="完了"/>
    <s v="完了"/>
    <s v="完了"/>
    <s v="-"/>
    <s v="-"/>
    <s v="CLOSE"/>
    <s v="CLOSE"/>
    <n v="1"/>
    <m/>
  </r>
  <r>
    <n v="1720"/>
    <d v="2021-11-26T00:00:00"/>
    <x v="4"/>
    <x v="16"/>
    <s v="Y許仕明_x000a_C鄭嵎駿_x000a_E王文佑_x000a_J朱峰謀_x000a_K張崇慶"/>
    <s v="電氣系"/>
    <s v="横切機"/>
    <x v="1"/>
    <s v="20211126XF　縦切機2 HD7突っ込みトラブル　rev０"/>
    <m/>
    <s v="定期樣品切出之後有橫折欠板散發，後續取樣時仍有相同的欠板散發，現場確認横切機NO2取樣切刀（縱切機NO2-HD7 ）附近有切刀突入。_x000a_且相同位置（165CH）後續仍有發生横切機切刀突入。調查結果為縱切機NO2-HD7在進行Touch切時發生切刀突入的部分在遇到横切機走行時又再次發生了切刀突入的狀況。"/>
    <s v="目前原因不明_x000a_XF使用的是Solenoid Type, 推測問題可能是AMP本體或Cutter Block的部分, 預計與設技協同進行調查"/>
    <s v="確認AMP有預備品, 預計下回工事日進行AMP交換_x000a_※目前還沒有再發,異常原因的部分尚未釐清;與設技協調待工事日進行交換持續觀察"/>
    <s v="初回"/>
    <n v="41"/>
    <n v="1290"/>
    <n v="0"/>
    <s v="情報"/>
    <s v="情報"/>
    <s v="情報"/>
    <s v="情報"/>
    <s v="情報"/>
    <s v="－"/>
    <s v="－"/>
    <s v="タッチ切り距離確認でばらつきが大きい場合などは要注意。"/>
    <s v="-"/>
    <s v="-"/>
    <s v="-"/>
    <s v="-"/>
    <s v="-"/>
    <s v="-"/>
    <s v="-"/>
    <s v="CLOSE"/>
    <s v="CLOSE"/>
    <e v="#DIV/0!"/>
    <m/>
  </r>
  <r>
    <n v="1721"/>
    <d v="2021-12-01T00:00:00"/>
    <x v="5"/>
    <x v="19"/>
    <s v="Y許仕明_x000a_C鄭嵎駿_x000a_E王文佑_x000a_J朱峰謀_x000a_K張崇慶_x000a_T陳振遠"/>
    <s v="電氣系"/>
    <s v="搬送系"/>
    <x v="1"/>
    <s v="20211201NF　1Br旋回機前G11ガラス停止位置異常rev1"/>
    <m/>
    <s v="1Br旋回機処發生吸着異常_x000a_昼勤ADCH社員・AGC派遣員来到現場后，通過以下2点判斷原因為減速sensor。_x000a_・通過監視錄像確認到玻璃停止位置不正確。_x000a_※因爲停止位置不正確，旋回機吸着パット的一部份無法吸着，導致吸着異常発生_x000a_・現場確認sensor，發現減速sensor一直保持on狀態。_x000a_減速sensor交換完成"/>
    <s v="&lt;特定故障的原因花費大量時間的原因&gt;_x000a_・關於sensor状態確認的方法和各sensor的作用，沒有足夠的知識。_x000a_&lt;做出2Br専門採板切替判断遲了的原因&gt;_x000a_・如果1Br因故障無法採板時的對應方法和判断基準沒有明確。　_x000a_　※詳細請參考別紙1。_x000a_&lt;2Br専門採板開始延遲的原因&gt;_x000a_・1Br 故障時，對於迅速切替2Br 専門採板，準備不足。"/>
    <s v="&lt;特定故障原因特定花費大量時間的原因&gt;_x000a_・計劃導入能夠儘早發現sensor異常的軟體。_x000a_　※ON信号經過任意計時后發出警報等。_x000a_・實施關於sensor的教育。(12月末完了予定）_x000a_　※種類、作用、状態的確認方法等。_x000a_&lt;針對切替2Br専門採板判断時延誤了的原因的対策&gt;_x000a_・製作與2Br 切替判断基準、準備狀態相關的作業指示書。_x000a_　※詳細參考別紙1。_x000a_&lt;針對開始2Br専門採板延遲了的原因的対策&gt;_x000a_・時刻待機，做好隨時應對迅速切替到2Br専門採板的準備。(作業指示書の作成）_x000a_　※詳細參考別紙1。"/>
    <s v="初回"/>
    <n v="420"/>
    <n v="1906"/>
    <n v="0"/>
    <s v="情報"/>
    <s v="情報"/>
    <s v="情報"/>
    <s v="情報"/>
    <s v="情報"/>
    <s v="要"/>
    <s v="要"/>
    <s v="各センサーの設置位置、役割、機能を教育する。_x000a_基板停止位置のズレは、吸着、搬送、積載にも影響するため、ガラス停止位置が目視で識別できるようなアイマークを付けるなどして、異常に早く気付ける工夫もお願いします。_x000a_異常を早期に発見するためにADCHの改造プログラム導入の是非は検討してください。"/>
    <s v="-"/>
    <s v="-"/>
    <s v="-"/>
    <s v="-"/>
    <s v="-"/>
    <s v="完了"/>
    <s v="完了"/>
    <s v="CLOSE"/>
    <s v="CLOSE"/>
    <n v="1"/>
    <m/>
  </r>
  <r>
    <n v="1722"/>
    <d v="2021-12-09T00:00:00"/>
    <x v="0"/>
    <x v="7"/>
    <s v="Y許仕明_x000a_C鄭嵎駿_x000a_E王文佑_x000a_J朱峰謀_x000a_K張崇慶"/>
    <s v="機械系"/>
    <s v="搬送系"/>
    <x v="0"/>
    <s v="20211209KF　本線HOゲートCVアイドラーボルト断裂"/>
    <m/>
    <s v="整備人員聯絡本線H/O GATE C/V 異音_x000a_ 確認後H/O GATE C/V CHAIN張力調整螺絲斷裂 造成驅動CHAIN 晃動大，RAIL變形。_x000a__x000a_"/>
    <s v="１張力惰輪本體調整座與GUIDE原設計只有1mm間隙，而異常處間隙達2~3mm，驅動_x000a_　CHAIN 帶動的狀況下會產生微小的晃動，經長期間晃動摩擦，造成了疲勞破壞而斷裂。_x000a_２異常處所位於本線H/O GATE C/V未端處，H/O 關閉時推側H/O緩衝缸調整不佳造成導致_x000a_　震動過大，加上G11 逆筋目專門採板，當有欠點於H/O捨板頻度增加在長時間反覆的作用力_x000a_　之下，加速螺絲斷裂。(圖1紅框)※  螺絲2020/11/17〜KF3冷修時更換済_x000a_３CHAIN張力調整螺絲斷裂 &gt;&gt; 驅動CHAIN張力不足晃動大，鍊條跳齒隆起,隆起處經過齒輪擠壓,慢慢導致RAIL變形。"/>
    <s v="１張力惰輪本體調整座與GUIDE間隙 點檢確認 (不可超過原設定值1mm)。訂定每年點檢張力_x000a_　調整座PLATE磨耗量，磨耗量超過1mm 排訂更換。_x000a_２調整用螺桿原本為一般型 -&gt;改用 高張力樣式。(12月工事日已更換)調整用螺桿限位環由開_x000a_　口銷固定--&gt;螺絲對鎖固定方式。(12月工事日更換濟)_x000a_　為了減少震動，本線H/O緩衝缸及油壓缸最適化調整。(12月工事日調整濟)_x000a_（予防措置）_x000a_　設計年度保全點檢(本線增速驅動系:一年兩次)，進行惰輪座和guide間隙的點檢，有磨耗的_x000a_　話進行台座的交換。"/>
    <s v="初回"/>
    <n v="40"/>
    <n v="873.56"/>
    <n v="0"/>
    <s v="－"/>
    <s v="－"/>
    <s v="－"/>
    <s v="－"/>
    <s v="要"/>
    <s v="－"/>
    <s v="－"/>
    <s v="H/O仕様構造はKFのみ"/>
    <s v="-"/>
    <s v="-"/>
    <s v="-"/>
    <s v="-"/>
    <s v="完了"/>
    <s v="-"/>
    <s v="-"/>
    <s v="CLOSE"/>
    <s v="CLOSE"/>
    <n v="1"/>
    <m/>
  </r>
  <r>
    <n v="1723"/>
    <d v="2021-12-11T00:00:00"/>
    <x v="0"/>
    <x v="4"/>
    <s v="Y許仕明_x000a_C鄭嵎駿_x000a_E王文佑_x000a_J朱峰謀_x000a_K張崇慶"/>
    <s v="機械系"/>
    <s v="搬送系"/>
    <x v="2"/>
    <s v="20211211EF　（ADT内共有）1Brホッパーゲート補強用ベース固定ボルト断裂"/>
    <m/>
    <s v="07:00  三交代股長發現1BR H/O GATE 作動狀況異常，詳細確認後發現H/O下游東側下方固定桿螺絲有掉落1顆的情形_x000a_07:10  因Br H/O只有作動時兩側不平均並無影嚮採板，故連絡事務所主管及整備班股長後待假日機械人員出勤進行確認_x000a_08:40 假日機械人員確認後發現H/O下方固定桿螺絲仍有斷裂及鬆動的情形，判斷需進行更換_x000a_09:30 切替為2Br G6專採，假日機械人員進行1BR BR H/O GATE 東側固定螺絲更換，更換後進行板流測試無異常後恢復為G8/G6 T切採板。"/>
    <s v="2020年にショックアブソーバーの設定ミス（R側2・L側9）により衝撃、振動により設備異常発生した経緯あり。_x000a_ボルトが断裂した原因として、衝撃や振動によりゲートを補強する鋼材を固定するボルトにも影響していてボルト穴がただれたような形状に変形が発生していたと推測できる。また捨板回数も多いためにボルトが緩んで外れた（落下）したことで、補強する鋼材の重量に耐え切れなくなったことで、残っていたボルトが断裂したと推定。"/>
    <s v="ボルト交換のみ"/>
    <s v="初回"/>
    <n v="0"/>
    <n v="0"/>
    <n v="0"/>
    <s v="要"/>
    <s v="要"/>
    <s v="要"/>
    <s v="要"/>
    <s v="要"/>
    <s v="－"/>
    <s v="－"/>
    <s v="ボルト穴がただれている（変形、突起あり）のため、ボルト緩みが無いか、再度点検する（設技確認中）。増し締め確認。_x000a_2課より設技に依頼するアクリルへの改造で見える化の実施を全窯対象に検討すること。"/>
    <s v="完了"/>
    <s v="完了"/>
    <s v="完了"/>
    <s v="完了"/>
    <s v="完了"/>
    <s v="-"/>
    <s v="-"/>
    <s v="CLOSE"/>
    <s v="CLOSE"/>
    <n v="1"/>
    <m/>
  </r>
  <r>
    <n v="1724"/>
    <d v="2021-12-12T00:00:00"/>
    <x v="5"/>
    <x v="17"/>
    <s v="推進課"/>
    <s v="系統系"/>
    <s v="TOM"/>
    <x v="1"/>
    <s v="20211212MF　TOM3画処PC7異常識別PC2通信異常"/>
    <m/>
    <s v="TOM3 W47C-01 PC异常警报_x000a_画像#7 PC异常再发，自动连接恢复正常，识别#2 PC连线异常_x000a_联络夜班台籍，消除识别#2PC LOG ALARM ，TOM3警报无法消除，识别#2PC上欠点画像无显示（識別PC＃2本体交換　→　Cドライブ交換　→　Dドライブ交換）_x000a_識別PC＃2のIPアドレス設定を確認すると、LANカード3枚全てで従来の設定が消えて書き換わっていた。_x000a_（※Windowsのデフォルト機能でLAN通信がうまくできなかったときに強制的にIPアドレスの書き換える機能がはたらいた。）_x000a_手動でIPアドレスを設定し直し識別ソフト再起動したが良化せず。予備PCに問題があるかもしれないと判断し、識別PC＃2すべて（PC+C/Dドライブ）を元に戻す。TOM3 HOST PCから画処・識別PC一斉再起動実施。通信復旧し、検査再開できたが、画処PC＃7異常警報2回発生後自動復帰の再発。画処PC＃7のDドライブ交換_x000a_"/>
    <s v="①画処PC＃7異常（画処PC No.7 Freeze　1/100 inch pulse異常）_x000a_原因：Dドライブの故障（セクタ異常）該当HDDは43175時間使用。建設当時から約5年使用。_x000a_②識別PC＃2通信異常。_x000a_原因不明。生技、メーカーにてLog解析中。画処No7の異常起因で通信異常と成った可能性あり。_x000a_③全PC検査開始不可_x000a_原因不明、生技、メーカーにてLog解析中。識別予備PCの設定の問題が疑われる。"/>
    <s v="Dドライブの交換_x000a_今回HOST側の再起動をしていれば識別PC＃2は通信復帰していた可能性あり。"/>
    <s v="初回"/>
    <n v="235"/>
    <n v="2619"/>
    <n v="0"/>
    <s v="情報"/>
    <s v="情報"/>
    <s v="情報"/>
    <s v="情報"/>
    <s v="情報"/>
    <s v="－"/>
    <s v="－"/>
    <s v="生技、メーカーにてLog解析中のため、見解に従って手順、対策を実施する。"/>
    <s v="完了"/>
    <s v="完了"/>
    <s v="完了"/>
    <s v="完了"/>
    <s v="完了"/>
    <s v="-"/>
    <s v="-"/>
    <s v="CLOSE"/>
    <s v="CLOSE"/>
    <e v="#DIV/0!"/>
    <m/>
  </r>
  <r>
    <n v="1725"/>
    <d v="2021-12-15T00:00:00"/>
    <x v="1"/>
    <x v="13"/>
    <s v="Y許仕明_x000a_C鄭嵎駿_x000a_E王文佑_x000a_J朱峰謀_x000a_K張崇慶"/>
    <s v="機械系"/>
    <s v="搬送系"/>
    <x v="1"/>
    <s v="20211215IF　伸縮CV R側駆動チェーン外れによる駆動停止異常"/>
    <m/>
    <s v="08:37 伸縮C/V在發出異音之後異常停止。本線驅動部停止、開啟本線HO捨板。確認C/V的R側驅動部鍊條Joint分離、鍊條已從鍊輪脫離_x000a_09:30 張力調整完成後、在伸縮C/V稼働時發出異音→鍊條與伸縮C/V R側的導軌有偏移。進行軌道與鍊條調整作業。_x000a_12/19日16:50~12/20日08:50 31~33ch發生 P-314mm的傾向性擦傷30~150mm。_x000a_12/20日 09:30確認伸縮CV的R側#22包膠Roll有振動。呼出設備技術Team, 有確認到該處的高度比其他Roll的高度低。"/>
    <s v="線上使用的Super Chain的鍊條拉伸狀態較為嚴重、_x000a_    當時持續重複進行張力調整之後、最後調得比平常還要再緊一些。_x000a_    冷修後的實施日期為11/24、12/14_x000a_　　※該鍊條Type需給油、但因使用在伸縮段的關係未進行給油。_x000a_　　※冷修時有交換鍊條。　　_x000a_ * 推測受到上述原因的影響, 驅動鍊條受力過大, 導致Joint部_x000a_    扣環脫離、Joint跑掉之後、與鍊輪之間的咬合變差, 鍊條才會脫落。"/>
    <s v="1. 伸縮C/V驅動部鍊條: Super Chain →變更為 DID鍊條_x000a_　※DBC 50H(maker: DONGBO 韓國製）→ DID　50LX_x000a_　　 原本為何變更DBC50H的理由請參照別紙2_x000a_2. 張力調整作業方法進行作業員教育。（使用別紙３）_x000a_3. 切替DID並確認張力狀態_x000a_ 　 比對Super Chain的調整頻度、重新設定調整頻度與交換Timing_x000a_4. 日常巡檢之點檢強化_x000a_　　目視確認鍊條是否有振動、以及張力狀態_x000a_"/>
    <s v="初回"/>
    <n v="88"/>
    <n v="1772.14"/>
    <n v="0"/>
    <s v="要"/>
    <s v="要"/>
    <s v="要"/>
    <s v="要"/>
    <s v="要"/>
    <s v="－"/>
    <s v="－"/>
    <s v="今一度、Seal chain　大同DID50LXが使用されているかなど確認をお願いします。_x000a_またAFKの対策に記載されているとおり、作業者への教育（チェーンの調整作業）とありますので、_x000a_ADTとしても類似する設備異常の未然防止として、クリップ取付方向、調整方法について確認をお願いします。"/>
    <s v="完了"/>
    <s v="完了"/>
    <s v="完了"/>
    <s v="完了"/>
    <s v="完了"/>
    <s v="-"/>
    <s v="-"/>
    <s v="CLOSE"/>
    <s v="CLOSE"/>
    <n v="1"/>
    <m/>
  </r>
  <r>
    <n v="1726"/>
    <d v="2021-12-16T00:00:00"/>
    <x v="0"/>
    <x v="0"/>
    <s v="Y許仕明_x000a_C鄭嵎駿_x000a_E王文佑_x000a_J朱峰謀_x000a_K張崇慶"/>
    <s v="機械系"/>
    <s v="循環"/>
    <x v="2"/>
    <s v="20211216JF　（ADT内共有）循環№8過負荷停止異常"/>
    <m/>
    <s v="循環#8 CULLET 過負荷異常停止 , 異常無法消除 ; 循環#4、#1立即排外人員監視, 制御盤室循環#8電源復歸後。異常警報可消除 測試多回循環#8仍無法運轉(循環#8 CULLET 過負荷異常停止)。_x000a_三交代回報主任 02:40 整備股長到場確認，確認為循環#8上游皮帶輪心偏移，通知設技呼出對應。_x000a_機械設備人員到場確認為:C/V#8 PULLEY 偏移，POWER LOCK 打滑磨耗、軸心受損。進行道工具準備後進行更換POWER LOCK 及PULLEY 軸心。_x000a_環#8上游皮帶POWER LOCK 及PULLEY 軸心更換完畢, 循環進行排內 。_x000a_"/>
    <s v="機械設備人員到場確認為:C/V#8 PULLEY 偏移，POWER LOCK 打滑磨耗、軸心受損。進行道工具準備後進行更換POWER LOCK 及PULLEY 軸心。"/>
    <s v="記載なし"/>
    <s v="再發"/>
    <n v="0"/>
    <n v="0"/>
    <n v="0"/>
    <s v="情報"/>
    <s v="情報"/>
    <s v="情報"/>
    <s v="情報"/>
    <s v="情報"/>
    <s v="－"/>
    <s v="－"/>
    <s v="日常点検方法の見直し。_x000a_点検できない場所、見えない場所であれば、見えるようにする。"/>
    <s v="-"/>
    <s v="-"/>
    <s v="-"/>
    <s v="-"/>
    <s v="-"/>
    <s v="-"/>
    <s v="-"/>
    <s v="CLOSE"/>
    <s v="CLOSE"/>
    <e v="#DIV/0!"/>
    <m/>
  </r>
  <r>
    <n v="1727"/>
    <d v="2021-12-31T00:00:00"/>
    <x v="0"/>
    <x v="5"/>
    <s v="T陳振遠"/>
    <s v="電氣系"/>
    <s v="切機"/>
    <x v="0"/>
    <s v="20211231ADTOFF　OFF切5X切機通信ケーブル断線異常"/>
    <m/>
    <s v="發生X切機 X3切刀 警報異常無法排除_x000a_現場班股長確認異常無法復歸，與事務所確認後，人員移動至OFF6生產。 _x000a_電氣人員確認X切機活動線槽訊號纜線外皮破損(圖2)，內部訊號線斷裂，導致異常警報發出。_x000a_訊號纜線更換完畢後，整備進行設備單動運轉測試OK。_x000a_整備與三交代股長進行，切台清潔與各切刀原點校正，切割 1枚正常，交付中班生產。_x000a_"/>
    <s v="設技（電気）にてケーブルベアで通信ケーブルを交換する場合、予備品のケーブルを取り出した後ケーブル被覆の捻じれシワを修正してから配線する基本的な施工方法があることを知らなかった。_x000a_関連する作業標準書がなく、教育資料にも明確に記載していなかった。"/>
    <s v="ケーブル被覆の捻じれシワが原因で発生した配線異常を教育資料にして周知する。_x000a_ケーブル被覆捻じれシワによる断線を防ぐために、必ず捻じれを修正（真っすぐ）して配線することを作業標準書に追記する。"/>
    <s v="再發"/>
    <n v="75"/>
    <n v="16.95"/>
    <n v="666.7"/>
    <s v="－"/>
    <s v="－"/>
    <s v="－"/>
    <s v="－"/>
    <s v="－"/>
    <s v="－"/>
    <s v="要"/>
    <s v="定期点検の他に、三交代の直交代の際にもケーブルの緩み、捻じれなど無いか確認してください。"/>
    <s v="-"/>
    <s v="-"/>
    <s v="-"/>
    <s v="-"/>
    <s v="-"/>
    <s v="-"/>
    <s v="完了"/>
    <s v="CLOSE"/>
    <s v="CLOSE"/>
    <n v="1"/>
    <m/>
  </r>
  <r>
    <n v="1728"/>
    <d v="2022-01-10T00:00:00"/>
    <x v="0"/>
    <x v="4"/>
    <s v="推進課"/>
    <s v="系統系"/>
    <s v="TOM"/>
    <x v="0"/>
    <s v="20220110EF　TOM3画処17のPCフリーズ異常報告rev.1"/>
    <m/>
    <s v="TOM 畫處17 PC 當機發生警報，約 2 分鐘後自動恢復。_x000a_PC當機異常警報再次出現，立即切換到F1採板。_x000a_由於黑屏，關閉電腦後無法打開電源，呼出推進課。_x000a_推進課抵達後，因電腦無法開機，於是更換了備用電腦。_x000a_"/>
    <s v="線下更換了電源，但PC仍無法啟動。_x000a_EF窯PC自立上以來已使用約10年，估計主板出現故障。 （從 2011 年開始）_x000a_檢查了主板外觀，沒發現燒焦痕跡，但以前有發生過芯片的散熱膏硬化，無法開機。_x000a_這次也檢查了芯片，散熱膏也硬化，同時發現它正在剝落。 （僅供參考）_x000a_"/>
    <s v="更換畫處預備PC。_x000a_電源開啟及確認軟體動作。_x000a_欠點檢出狀況確認。_x000a_準備畫處預備PC。_x000a_"/>
    <s v="再發"/>
    <n v="5"/>
    <n v="38.1"/>
    <n v="3182.51"/>
    <s v="情報"/>
    <s v="情報"/>
    <s v="情報"/>
    <s v="情報"/>
    <s v="情報"/>
    <s v="－"/>
    <s v="－"/>
    <s v="予備品を準備"/>
    <s v="完了"/>
    <s v="完了"/>
    <s v="完了"/>
    <s v="完了"/>
    <s v="完了"/>
    <s v="-"/>
    <s v="-"/>
    <s v="CLOSE"/>
    <s v="CLOSE"/>
    <e v="#DIV/0!"/>
    <s v="故障原因推測為硬體老舊(使用10年以上),_x000a_EF TOM PC預計於2023年底更換為新構成,_x000a_其他窯爐皆已經於冷修更換為新構成PC."/>
  </r>
  <r>
    <n v="1729"/>
    <d v="2022-01-11T00:00:00"/>
    <x v="4"/>
    <x v="16"/>
    <s v="Y許仕明_x000a_C鄭嵎駿_x000a_E王文佑_x000a_J朱峰謀_x000a_K張崇慶"/>
    <s v="機械系"/>
    <s v="BDS"/>
    <x v="1"/>
    <s v="20220111XF　2BR 5POS仮受けシリンダー（北側）動作異常　rev.0 "/>
    <m/>
    <s v="發生『＃5BDS Over Time異常』警報。_x000a_確認後、發現5POS輔助板受（北側）維持在伸出的狀態下未正常退避。_x000a_為了確認實體的動作確認,拆除Cylinder的空氣配管後確認Cylinder的動作, 因Cylinder在『伸出』的狀態下動作較遲緩,判斷是Cylinder故障並準備交換。_x000a__x000a__x000a__x000a__x000a_"/>
    <s v="長期使用下Cylinder內部劣化導致Cylinder動作異常。_x000a_拆卸解體後有確認到Cylinder磨耗及內部磨耗"/>
    <s v="※這次長期使用劣化後交換的Cylinder有可能在XF1之後就沒有再交換過了。後續將針對部品交換時的記録管理及定期性的交換頻度, 利用下回的保全會議時提出檢討, 並與設技商討對應方式。_x000a_此外, 關於4POS相關的部分將利用下回工事日進行確認。"/>
    <s v="初回"/>
    <n v="59"/>
    <n v="506.22"/>
    <n v="0"/>
    <s v="要"/>
    <s v="要"/>
    <s v="要"/>
    <s v="要"/>
    <s v="要"/>
    <s v="－"/>
    <s v="－"/>
    <s v="工事日にて点検（摩耗）をお願いします。_x000a_交換履歴があれば記録する。"/>
    <s v="完了"/>
    <s v="完了"/>
    <s v="完了"/>
    <s v="完了"/>
    <s v="完了"/>
    <s v="-"/>
    <s v="-"/>
    <s v="CLOSE"/>
    <s v="CLOSE"/>
    <n v="1"/>
    <m/>
  </r>
  <r>
    <n v="1730"/>
    <d v="2022-01-21T00:00:00"/>
    <x v="0"/>
    <x v="4"/>
    <s v="推進課"/>
    <s v="系統系"/>
    <s v="TOM"/>
    <x v="0"/>
    <s v="20220121EF　TOM3反射カメラ34光量異常報告"/>
    <m/>
    <s v="發生反射相機＃34光量異常警報。_x000a_指示切替F1採板並呼出推進課人員。_x000a_推進課抵達現場並更換相機。_x000a_確認欠點檢出狀況後復歸完了。_x000a_產線切替回F9通常採板再開。_x000a_"/>
    <s v="從異常波形，判斷為相機內部的CMOS異常。_x000a_相機更換後即恢復正常。"/>
    <s v="1. 交換預備相機。_x000a_2. 實施相機Shading設定。_x000a_3. 檢查軟體再啟動及動作確認。_x000a_4. PAM檢出欠點畫像的焦點確認。_x000a_5. 檢出欠點的Pairing偏移確認。_x000a_"/>
    <s v="再發"/>
    <n v="5"/>
    <n v="57.2"/>
    <n v="4010.3"/>
    <s v="情報"/>
    <s v="情報"/>
    <s v="情報"/>
    <s v="情報"/>
    <s v="情報"/>
    <s v="－"/>
    <s v="－"/>
    <s v="予備品を準備"/>
    <s v="完了"/>
    <s v="完了"/>
    <s v="完了"/>
    <s v="完了"/>
    <s v="完了"/>
    <s v="-"/>
    <s v="-"/>
    <s v="CLOSE"/>
    <s v="CLOSE"/>
    <e v="#DIV/0!"/>
    <m/>
  </r>
  <r>
    <n v="1731"/>
    <d v="2022-01-30T00:00:00"/>
    <x v="1"/>
    <x v="15"/>
    <s v="Y許仕明_x000a_C鄭嵎駿_x000a_E王文佑_x000a_J朱峰謀_x000a_K張崇慶"/>
    <s v="機械系"/>
    <s v="紙巻機"/>
    <x v="1"/>
    <s v="20220130DF　2Br紙巻機ロータリーカッター動作異常"/>
    <m/>
    <s v="1/27 2Br 紙捲機發生了紙檢出異常警報_x000a_ 變更1Br採板後, 由於確認到未下刀, 改以手動操作實施紙捲機１Cycle後, 合紙的停止位置出現了變化。(比正常的狀態偏移了50mm左右)。 由設備電氣Team設置分析原因用MX_sheet_x000a_1/30 發生同樣的異常_x000a_1/31 11:00 由設備Team與製造實施紙捲機切刀馬達點檢(含MX-sheet)未發現異常點。_x000a_實施紙捲剎車電磁閥交換, 並由設備電氣交換Relay繼電器。_x000a_再確認時, 有發現離合器磨耗產生的絲狀碎屑、交換紙捲機切刀馬達時, 實施紙捲機BANCOLLAN皮帶的張力調整"/>
    <s v="由於紙捲機切刀馬達長期使用, 離合器圓盤部分產生磨耗 使用了15年(2007年設置)"/>
    <s v="交換紙捲機切刀的馬達_x000a_ 設定紙捲機切刀馬達的交換週期 並實施交換。(設備-機械)_x000a_　※將此交換項目追加在冷修項目的List管理以避免被遺忘"/>
    <s v="初回"/>
    <n v="10.5"/>
    <n v="281.64"/>
    <n v="0"/>
    <s v="要"/>
    <s v="要"/>
    <s v="要"/>
    <s v="要"/>
    <s v="要"/>
    <s v="－"/>
    <s v="－"/>
    <s v="各窯、各ラインのモーター使用実績（設置年月）を確認し、誰もが識別できるように交換年月を表示する。_x000a_メインラインは約7年を交換時期として、サブラインは使用頻度に応じて交換を行う。"/>
    <s v="完了"/>
    <s v="完了"/>
    <s v="完了"/>
    <s v="完了"/>
    <s v="完了"/>
    <s v="-"/>
    <s v="-"/>
    <s v="CLOSE"/>
    <s v="CLOSE"/>
    <n v="1"/>
    <m/>
  </r>
  <r>
    <n v="1732"/>
    <d v="2022-02-07T00:00:00"/>
    <x v="1"/>
    <x v="12"/>
    <s v="T陳振遠"/>
    <s v="電氣系"/>
    <s v="ロボット"/>
    <x v="1"/>
    <s v="20220207AFKTAS　TAS3移載機旋回サーボ異常"/>
    <m/>
    <s v="發生第1回 移載機旋回Servo警報_x000a_發生第4回 移載機旋回Servo警報_x000a_呼出機械Team、由機械Team進行移載機的內部確認_x000a_由於減速機馬達固定Cable的魔鬼氈鬆開了、導致Cable在移載機旋回時與旋回馬達產生了干渉。干渉使移載機完全無法旋回、造成過負載。"/>
    <s v="由於固定移載機Plate及減速機馬達Cable的魔鬼氈鬆開了、_x000a_回轉時Cable脫離了原本固定位置, 與旋回馬達產生干涉後_x000a_造成過負載。"/>
    <s v="1.移載機Plate與Cable的固定部 以束帶進行全體固定。_x000a_  其他區段使用魔鬼氈。_x000a_*由於 即使移載機Plate上的固定束帶鬆脫也不會影響到_x000a_  Plate上方的製品、所以還是使用魔鬼氈。_x000a_2. 改善使用高強度的束帶。（檢討GalvaLok製品）_x000a_ -&gt; 改善前, 於定修工事時 點檢固定的狀態。"/>
    <s v="初回"/>
    <n v="90"/>
    <n v="56.5"/>
    <n v="2128.9499999999998"/>
    <s v="－"/>
    <s v="－"/>
    <s v="－"/>
    <s v="－"/>
    <s v="－"/>
    <s v="要"/>
    <s v="－"/>
    <s v="定修工事などで定期的に点検し、劣化や緩みのあるものは交換を行う。_x000a_ただし移載機に関しては、落下防止用の養生シートがある状態で、絶対に落下しないような状態に限る。"/>
    <s v="-"/>
    <s v="-"/>
    <s v="-"/>
    <s v="-"/>
    <s v="-"/>
    <s v="完了"/>
    <s v="-"/>
    <s v="CLOSE"/>
    <s v="CLOSE"/>
    <n v="1"/>
    <m/>
  </r>
  <r>
    <n v="1733"/>
    <d v="2022-02-28T00:00:00"/>
    <x v="5"/>
    <x v="19"/>
    <s v="Y許仕明_x000a_C鄭嵎駿_x000a_E王文佑_x000a_J朱峰謀_x000a_K張崇慶"/>
    <s v="機械系"/>
    <s v="板揃え"/>
    <x v="1"/>
    <s v="\\t183tclpfst01\share\K10_PN1\00_製造一部社內共通\001_設技資料交換\【TPM5】製造5拠点自主保全会議\【設備ロス削減チーム】\異常報告書（共有）フォルダ\201901以降\20220228NF　1Br引き込み部板揃え異常【改良版テスト結果】.xlsx"/>
    <m/>
    <s v="本线欠板被1BR 引入，三交代将引入板齐进行强制退避_x000a_・欠板通过板齐以后，将板齐进行复归至待机位置_x000a_・重新开始板流后纵折欠板偶发，确认发现左侧引入板齐Frame变形_x000a_・判断1BR无法继续採板，本线捨板开始，并准备切替2BR G8.5 专採_x000a__x000a__x000a_"/>
    <s v="【板齐frame变形原因】_x000a_・板齐强制退避后，板齐滚轮高度低于FT Chamber 高度，当板齐进行复归至待机位置时_x000a_  板齐滚轮FT Chamber发生碰撞，导致板齐Frame变形_x000a_【板齐滚轮高度下降推测原因】_x000a_・板齐滚轮是利用卡环固定在轴杆上_x000a_  推测在卡环松脱的状态下进行板齐强制退避，强制退避后板齐滚轮下方未接触Chamber_x000a_  造成滚轮高度下降低于 FT Chamber 的高度_x000a_【卡环松脱的推测原因】_x000a_・卡环未完全卡入轴杆的沟槽内，板齐作动途中松脱了_x000a_・忘记安装卡环"/>
    <s v="&lt;緊急対応と復旧時の確認&gt;_x000a_・設技にて板揃えフレームの取付ベースをワークショップにて修正。_x000a_・製造にてコロレベルの確認及び芯ずれ(板揃え幅）確認。_x000a_・その他の板揃えコロのスナップリングを確認(異常個所なし） _x000a_＜恒久対策までの対応＞_x000a_・製造作業員に板揃えコロの組付け方法について注意点を共有。 _x000a_・毎工事日にて点検実施。"/>
    <s v="初回"/>
    <n v="40"/>
    <n v="2420"/>
    <n v="0"/>
    <s v="要"/>
    <s v="要"/>
    <s v="要"/>
    <s v="要"/>
    <s v="要"/>
    <s v="－"/>
    <s v="－"/>
    <s v="コロ交換の際は手順書を確認し、スナップリングの取り付け状態を確認する（1回転させる）"/>
    <s v="完了"/>
    <s v="完了"/>
    <s v="完了"/>
    <s v="完了"/>
    <s v="完了"/>
    <s v="-"/>
    <s v="-"/>
    <s v="CLOSE"/>
    <s v="CLOSE"/>
    <n v="1"/>
    <m/>
  </r>
  <r>
    <n v="1734"/>
    <d v="2022-03-05T00:00:00"/>
    <x v="4"/>
    <x v="16"/>
    <s v="Y許仕明_x000a_C鄭嵎駿_x000a_E王文佑_x000a_J朱峰謀_x000a_K張崇慶"/>
    <s v="電氣系"/>
    <s v="PLC"/>
    <x v="1"/>
    <s v="20220305XF　2Br BrマスターPLCユニット通信異常rev.1"/>
    <m/>
    <s v="無法引入至2BR的玻璃全數流到S-END（由於未發出警報）_x000a_電氣三交代調査結果、由於BR Master的PLC發生Error、所以本線的Tracking Data情報傳不進去確認PLC的異常碼之後實施Reset"/>
    <s v="2BR　BR MasterPLC Error造成通訊異常_x000a_※由異常碼推測為PLC Unit故障（設技電氣見解）"/>
    <s v="交換PLC Unit"/>
    <s v="初回"/>
    <n v="43"/>
    <n v="2074.06"/>
    <n v="0"/>
    <s v="要"/>
    <s v="要"/>
    <s v="要"/>
    <s v="要"/>
    <s v="要"/>
    <s v="－"/>
    <s v="－"/>
    <s v="同類の異常発生時はPLCを確認する"/>
    <s v="完了"/>
    <s v="完了"/>
    <s v="完了"/>
    <s v="完了"/>
    <s v="完了"/>
    <s v="-"/>
    <s v="-"/>
    <s v="CLOSE"/>
    <s v="CLOSE"/>
    <n v="1"/>
    <m/>
  </r>
  <r>
    <n v="1735"/>
    <d v="2022-03-09T00:00:00"/>
    <x v="3"/>
    <x v="14"/>
    <s v="Y許仕明_x000a_C鄭嵎駿_x000a_E王文佑_x000a_J朱峰謀_x000a_K張崇慶"/>
    <s v="機械系"/>
    <s v="ギロチン"/>
    <x v="1"/>
    <s v="20220309BF　ギロチン下流ロールチェーン外れ（技開見解と点検のアドバイス）"/>
    <m/>
    <s v="由於Hot發生異常, 開啟Gillotine處置_x000a_巡檢時發現Gillotine下游第1支Roll無回轉_x000a_設技對應（實施鍊條交換、確認惰輪部有偏芯）"/>
    <s v="22號Roll上升驅動部的張力調整器確認到有偏芯。_x000a_上升下降的驅動部鍊條雖有張力調整器（固定式）, 但由於ROLL需要上下稼働的關係, 所以張力有調成較鬆的狀態。_x000a_何時發生偏芯不清楚, 但Roll下降時鍊條的位置是在張力調整器的下方迴轉, 所以即使有偏芯也不至於落鏈; 而Roll在上升的狀態下,與張力調整器的接觸面積會增加, 所以推測是上升時落鏈。_x000a_上升的部分只有工事日會使用, 所以推測3/3工事之後才落鏈後。（有排定巡檢點檢, 但每週1回的頻度, 所以工事之後還沒確認）"/>
    <s v="排定下回工事日進行偏芯修正、從下回開始, 針對 上升下降驅動時的鍊條的位移程度進行點檢。"/>
    <s v="初回"/>
    <n v="0"/>
    <n v="0"/>
    <n v="0"/>
    <s v="要"/>
    <s v="要"/>
    <s v="要"/>
    <s v="要"/>
    <s v="要"/>
    <s v="－"/>
    <s v="－"/>
    <s v="アイドラーとチェーン位置関係かみ合いが悪くズレていたと推測_x000a_工事日などでギロチン使用時、下流1本目のロールを退避させて状態でギロチン上流より側より点検_x000a__x000a_惰輪與鍊條相對位置出現異常推測咬合狀況不佳, 有位移的現象_x000a_工事日開啟Guillotine時, 下游第一支Roll在退避狀態下進行Guillotine上游側點檢_x000a_"/>
    <s v="完了"/>
    <s v="完了"/>
    <s v="完了"/>
    <s v="完了"/>
    <s v="完了"/>
    <s v="-"/>
    <s v="-"/>
    <s v="CLOSE"/>
    <s v="CLOSE"/>
    <n v="1"/>
    <m/>
  </r>
  <r>
    <n v="1736"/>
    <d v="2022-03-29T00:00:00"/>
    <x v="5"/>
    <x v="19"/>
    <s v="Y許仕明_x000a_C鄭嵎駿_x000a_E王文佑_x000a_J朱峰謀_x000a_K張崇慶"/>
    <s v="電氣系"/>
    <s v="T/T"/>
    <x v="1"/>
    <s v="20220329NF　13PosTT安全柵・安全扉の破損"/>
    <m/>
    <s v="整備班人員在13Pos掛上LOTO後, 為了點檢Robbot Hand的Air Tube, 使用了二階梯並開始點檢作業。_x000a_點檢作業結束後, 解除LOTO並進行電源復歸啟動設備。_x000a_三交代主任在工事日預排的作業項目完成之後, 為了準備採板 進行J/C , T/T旋回。T/T旋回時 發出很大的異音, 設備的制御電源OFF 異常停機。現場確認T/T側設置的安全柵與安全扉接觸到二階梯後破損。"/>
    <s v="由於二階梯還放在稼働範圍內的狀態下將設備進行啟動, 導致T/T旋回時撞擊二階梯與安全柵・安全扉後有破損。_x000a_※如果只點檢吸著PAD的部分, 將Hand進行180度旋回(維修保養位置1・2）就不需要使用二階梯即可進行點檢, 但是這次是點檢Air Tube的關係, 所以會用到二階梯。_x000a__x000a_◆二階梯未取出的原因_x000a_　　・作業終了時的確認不足_x000a_　　・電源投入、設備起動時的確認不足_x000a_　　・KY/危害風險評估不足"/>
    <s v="【軟體面】_x000a_①將這次的事例向作業員宣導周知並實施教育。_x000a_②將全數可能會發生相同異常的設備列表。_x000a_【硬體面】_x000a_①各Pos準備專用的二階梯並決定放置的區域_x000a_②追加 &quot;二階梯歸位&quot;的啟動條件"/>
    <s v="初回"/>
    <n v="0"/>
    <n v="0"/>
    <n v="0"/>
    <s v="要"/>
    <s v="要"/>
    <s v="要"/>
    <s v="要"/>
    <s v="要"/>
    <s v="要"/>
    <s v="－"/>
    <s v="T/T梱包用ステップのマグネットおよび近接S/Wに不具合がないか確認すること。_x000a_上記のように常設ステップを使用する場合は、このような問題は発生しないが、T/Tの採板側入り口が狭いため、工事日に製造や設技（安川）などが、小さなステップや三脚を持ち運ぶ可能性は無いとは言えない。_x000a_採板側に、どうしても（緊急の場合も）ステップを持ち込まないといけない作業は、稼働開始前に、第三者による障害物の有無を確認するなどルールを決めておく必要がある。"/>
    <s v="完了"/>
    <s v="完了"/>
    <s v="完了"/>
    <s v="完了"/>
    <s v="完了"/>
    <s v="完了"/>
    <s v="-"/>
    <s v="CLOSE"/>
    <s v="CLOSE"/>
    <n v="1"/>
    <m/>
  </r>
  <r>
    <n v="1737"/>
    <d v="2022-03-29T00:00:00"/>
    <x v="5"/>
    <x v="19"/>
    <s v="Y許仕明_x000a_C鄭嵎駿_x000a_E王文佑_x000a_J朱峰謀_x000a_K張崇慶_x000a_＆推進課"/>
    <s v="檢查系"/>
    <s v="TOM3"/>
    <x v="0"/>
    <s v="20220329NF　TOM3検査機LED光源Volの設定ミスによる欠点過多rev2"/>
    <m/>
    <s v="工事日の作業項目としてLED照明上部のカレット掃除を実施した。循環№4(本線H/O下)異常発生したため、シェーディング作業を中断し、波形を確認しないまま、別の現場にとりかかった。生産再開後HOTより欠点が多いという連絡があり、確認した結果、TOM3歪・拡散カメラのLED光源Volが適正値よりもかなり低い状態になっていた"/>
    <s v="①LED光源Vol忘記回調。_x000a_②shading作業手順是無法察覺到異常的手順。_x000a_※NF手順書内，漏記了確認上述内容的手順，衹是簡單的把 shading OFF→ON的手順。_x000a_　但是，本来就必須確認「掃描時間」・「光源Vol」・「初始波形」・「shading後波形」。"/>
    <s v="・實施教育或者在現場做表示，喚起大家注意。_x000a_①重新審視手順書以及作業標準書，進行改訂。(期限4/20　担当:譚)_x000a_   ※添加説明「掃描時間」・「光源Vol」・「初始波形」・「shading後波形」確認的重要性。_x000a_②依據改訂后的手順書實施OJT教育。或者，shading作業改爲課内認定制，衹有考試合格者可以作業。"/>
    <s v="初回"/>
    <n v="40"/>
    <n v="1360"/>
    <n v="0"/>
    <s v="要"/>
    <s v="要"/>
    <s v="要"/>
    <s v="要"/>
    <s v="要"/>
    <s v="情報"/>
    <s v="情報"/>
    <s v="事務所、三交代、推進課にて、作業標準書にADCH同様に確認項目があるか再点検を実施する。"/>
    <s v="完了"/>
    <s v="完了"/>
    <s v="完了"/>
    <s v="完了"/>
    <s v="完了"/>
    <s v="-"/>
    <s v="-"/>
    <s v="CLOSE"/>
    <s v="CLOSE"/>
    <n v="1"/>
    <m/>
  </r>
  <r>
    <n v="1738"/>
    <d v="2022-04-11T00:00:00"/>
    <x v="0"/>
    <x v="6"/>
    <s v="推進課"/>
    <s v="檢查系"/>
    <s v="TOM3"/>
    <x v="0"/>
    <s v="20220411YF　TOM拡散カメラ＃17＃41検出画像異常"/>
    <s v="再現まとめ"/>
    <s v="冷修後の4/11に、日常より欠点感度確認しているMAPのなかで、欠点の感度低下と思われる部分を発見。_x000a_各カメラの波形を確認すると、拡散カメラ＃17のみで波形が一瞬落ち込む（１～2分/回）ような現象（jitter:ジッター）を確認した。_x000a_4/19には拡散カメラ＃41で再発を確認し、原因が分からないためカメラを交換した。_x000a_取り外したカメラをOFF-TOM（6chBOX）で長期間観察したが、ジッター現象は確認できなかった。"/>
    <s v="YF5冷修時に12chBOXに変更した経緯があり、カメラのトリガーモードが変更されている。_x000a_4/19にカメラを交換後、再発は無し。"/>
    <s v="KFおよびJFの冷修時にも、同様のジッター現象が発生した経緯があることから、_x000a_　12chBOXによる影響なのか、調査をお願いします。"/>
    <s v="初回"/>
    <n v="0"/>
    <n v="932"/>
    <n v="0"/>
    <s v="情報"/>
    <s v="情報"/>
    <s v="情報"/>
    <s v="情報"/>
    <s v="情報"/>
    <s v="情報"/>
    <s v="情報"/>
    <m/>
    <s v="完了"/>
    <s v="完了"/>
    <s v="完了"/>
    <s v="完了"/>
    <s v="完了"/>
    <s v="-"/>
    <s v="-"/>
    <s v=""/>
    <s v="CLOSE"/>
    <e v="#DIV/0!"/>
    <s v="YF畫像異常經技開調查,目前原因不明,為避免再發,各窯對策如下:_x000a_1.推進課人員每日抽檢相機畫像._x000a_2.各窯將於軟體導入預警系統,如有出現異常畫像即發出警報."/>
  </r>
  <r>
    <n v="1739"/>
    <d v="2022-04-20T00:00:00"/>
    <x v="0"/>
    <x v="6"/>
    <s v="Y許仕明_x000a_C鄭嵎駿_x000a_E王文佑_x000a_J朱峰謀_x000a_K張崇慶"/>
    <s v="機械系"/>
    <s v="BDS"/>
    <x v="2"/>
    <s v="20220420YF　（ADT内共有）4P段積リフト西　輔助板受時規皮帶鬆脫"/>
    <m/>
    <s v="現場人員確認後發現4P 段積LIFT 西輔助板受時規皮帶鬆脫導致原點無法復歸"/>
    <s v="冷修期間，外部業者有進行段積板𪝈時規皮帶更換，判斷業者在作業時，未將帶夾持片螺絲鎖緊生產時螺絲漸漸鬆脫，最終導致皮帶完全鬆脫，發生異常。"/>
    <s v="製造、整備は点検、交換後のボルトなどにＩマークがあることを確認する"/>
    <s v="初回"/>
    <n v="0"/>
    <n v="0"/>
    <n v="0"/>
    <s v="要"/>
    <s v="要"/>
    <s v="要"/>
    <s v="－"/>
    <s v="－"/>
    <s v="－"/>
    <s v="－"/>
    <s v="YFで不具合が発生した設備にかかわらず、業者による作業においては、必ず製造、整備での点検、確認を実施し、Ｉマークがあることを確認する"/>
    <s v="完了"/>
    <s v="完了"/>
    <s v="完了"/>
    <s v="-"/>
    <s v="-"/>
    <s v="-"/>
    <s v="-"/>
    <s v="CLOSE"/>
    <s v="CLOSE"/>
    <n v="1"/>
    <m/>
  </r>
  <r>
    <n v="1740"/>
    <d v="2022-04-21T00:00:00"/>
    <x v="0"/>
    <x v="7"/>
    <s v="Y許仕明_x000a_C鄭嵎駿_x000a_E王文佑_x000a_J朱峰謀_x000a_K張崇慶"/>
    <s v="電氣系"/>
    <s v="紙巻機"/>
    <x v="0"/>
    <s v="20220421KF　2BR紙卷機ロータリーカッター 過負荷異常"/>
    <m/>
    <s v="2Br紙卷機Main Roll與Rotary Cutter卡紙，T/P警報:Rotary Cutter overload，排除後1Cycle*8回後恢復生產。_x000a_整備進行Rotary Cutter過載繼電器 Reset，02:44 紙卷機Rotary Cutter過負荷異常排除，運轉生產。_x000a_設技設備進行Rotary Cutter Motor額定電流，CUTTERMOTOR線圈鐵粉確認。_x000a_額定電流:4.8A、待機:1.67A、運轉:3.39A。_x000a_"/>
    <s v="１．在Rotay Cutter捲紙後，連Main Roll也捲紙。_x000a_在Rotay Cutter啟動時，因為Main Roll上有捲紙的關係，合紙無法搬送，無法迴轉以至於發生過負荷。※捲紙的原因是因為紙捲的殘竟變小導致_x000a_２．尼工製切刀馬達 分解後見解《型號: CHHCM3-6135-17》CLUTCH BREAK 內部發現 BREAK大量的鐵粉出現，屬煞車皮產生的鐵粉，判斷為正常現象。"/>
    <s v="製作Rotary Cutter overload異常排除手順，教育現場三交代人員。"/>
    <s v="初回"/>
    <n v="80"/>
    <n v="2543"/>
    <n v="0"/>
    <s v="要"/>
    <s v="要"/>
    <s v="要"/>
    <s v="要"/>
    <s v="要"/>
    <s v="－"/>
    <s v="－"/>
    <s v="冷修中の交換を実施する。ただし、使用回数、頻度が低いラインは、交換目安を明確にして交換を行うこと。_x000a_プログラム改造については、横展開を実施する。_x000a_サーマルリレーのトリップリセット方法を現場作業者へ教育を受けること。"/>
    <s v="完了"/>
    <s v="完了"/>
    <s v="完了"/>
    <s v="完了"/>
    <s v="完了"/>
    <s v="-"/>
    <s v="-"/>
    <s v="CLOSE"/>
    <s v="CLOSE"/>
    <n v="1"/>
    <m/>
  </r>
  <r>
    <n v="1741"/>
    <d v="2022-04-22T00:00:00"/>
    <x v="0"/>
    <x v="3"/>
    <s v="推進課"/>
    <s v="電氣系"/>
    <s v="TOM"/>
    <x v="0"/>
    <s v="20220422CF　TOM画処PC10　1／100パルス異常"/>
    <m/>
    <s v="畫處PC#10 PC 1/100 Pulse 警報，自動回復有（4:23、5:20、6:29）"/>
    <s v="工具檢查，有發現D: 磁碟的HDD有壞軌， 因此判斷是HDD故障造成。_x000a_從HDD的使用時間來判斷，約使用4115小時（0.5年），使用時間非常少，判斷是新品不良。"/>
    <s v="因新品不良、對策展開不要。_x000a_定期點檢（月例）或交換頻度不做變更。"/>
    <s v="初回"/>
    <n v="30"/>
    <n v="17.16"/>
    <n v="0"/>
    <s v="情報"/>
    <s v="情報"/>
    <s v="情報"/>
    <s v="情報"/>
    <s v="情報"/>
    <s v="－"/>
    <s v="－"/>
    <s v="ADT檢查機HDD保全體制_x000a_（毎月）_x000a_・確認SMART狀態 (異常時做Error Check)_x000a_・Benchmark 及 File Benchmark 效能評估。_x000a_（毎年）_x000a_・定期實施C磁碟的O.S影像備份。（5年毎）・列入年度更新、汰換計畫內。_x000a_"/>
    <s v="完了"/>
    <s v="完了"/>
    <s v="完了"/>
    <s v="完了"/>
    <s v="完了"/>
    <s v="-"/>
    <s v="-"/>
    <s v="CLOSE"/>
    <s v="CLOSE"/>
    <e v="#DIV/0!"/>
    <s v="故障原因為硬碟壞軌導致,目前各窯工事皆會針對硬碟做SMART掃描,_x000a_另外壽命達5年硬碟會預防性更換."/>
  </r>
  <r>
    <n v="1742"/>
    <d v="2022-04-29T00:00:00"/>
    <x v="4"/>
    <x v="16"/>
    <s v="Y許仕明_x000a_C鄭嵎駿_x000a_E王文佑_x000a_J朱峰謀_x000a_K張崇慶"/>
    <s v="機械系"/>
    <s v="シリンダー"/>
    <x v="1"/>
    <s v="20220429XF　2BR引込みNO2CV昇降シリンダーエアー配管継ぎ手部折損トラブルrev1"/>
    <m/>
    <s v="三交代巡檢確認2BR引入附近有漏氣的聲音但未能特定其發生的場所位置_x000a_再次巡檢時發覺NO2引入PAD未上昇_x000a_管理者在現場確認未上昇的PAD的Cylinder在上昇時有漏氣的現象判斷該Cylinder或配管系統有漏氣。_x000a_針對該部位Cylinder點檢後的結果、確認到Cylinder Rod側的Nipple立布接頭有折損對應方式實施Cylinder與Nipple接頭交換。"/>
    <s v="原本在Cylinder每回動作時Hose就會接觸到架台推測因此造成鎖上去的配管部材鬆脫後、Nipple立布接頭 接觸架台並發生折損"/>
    <s v="暫定對策: 變更配管的設置角度, 以避免接觸架台_x000a_此外、目前已禁止調整該PAD的高度。_x000a_恆久對策、次回工事日或素地切替時, 變更Cylinder的安裝部位為了避免配管的部分干涉FT架台Frame, 旋轉180度後安裝"/>
    <s v="初回"/>
    <n v="60"/>
    <n v="610"/>
    <n v="610"/>
    <s v="要"/>
    <s v="要"/>
    <s v="要"/>
    <s v="要"/>
    <s v="要"/>
    <s v="－"/>
    <s v="－"/>
    <s v="各工程は該当箇所で、接触の有無などを確認し、同様の接触がある場合は経路を変更する。"/>
    <s v="完了"/>
    <s v="完了"/>
    <s v="完了"/>
    <s v="完了"/>
    <s v="完了"/>
    <s v="-"/>
    <s v="-"/>
    <s v="CLOSE"/>
    <s v="CLOSE"/>
    <n v="1"/>
    <m/>
  </r>
  <r>
    <n v="1743"/>
    <d v="2022-05-26T00:00:00"/>
    <x v="0"/>
    <x v="0"/>
    <s v="Y許仕明_x000a_C鄭嵎駿_x000a_E王文佑_x000a_J朱峰謀_x000a_K張崇慶"/>
    <s v="機械系"/>
    <s v="シリンダー"/>
    <x v="0"/>
    <s v="20220526JF　2BRホッパー動作異常"/>
    <m/>
    <s v="巡檢時發現  JF  2BR 上游GATE H/O關閉時動作有遲緩、異音狀況。_x000a_整備配合設技進行開閉動作調整，調整異常狀況後無良化。_x000a_1BR 專採、整備與機械進行2BR H/O點檢， H/O機構、緩衝器調整確認後異音狀況有消除。關閉動作遲緩無改善。_x000a_進行H/O氣壓缸作動確認，發現氣壓缸作動時本體的固定軸座的軸心無轉動卡死，且有震動狀況。_x000a_H/O氣壓缸進行更換。_x000a_2BR H/O氣壓缸更換完畢，GATE C/V 高度等確認正常，恢復正常採板。"/>
    <s v="H/O氣壓缸的固定軸座在開啟時軸心卡住滑動困難。_x000a_G11逆筋目採板期間毎回KOBU捨板，H/O的開閉次數頗多。_x000a_※H/O開閉頻率 3,000回/日程度_x000a_氣壓缸固定軸座的軸心無法順利迴旋、磨耗產生鐵粉，導致狀況惡化。_x000a__x000a__x000a_"/>
    <s v="改造固定軸座銅套本體增設給油孔並予以潤滑。(設技)_x000a_1次/6個月  定期給油並予以潤滑。(製造)_x000a_H/O GATE 年度修繕計畫(1次/6個月)--維持不變。(設技)"/>
    <s v="初回"/>
    <n v="0"/>
    <n v="0"/>
    <n v="0"/>
    <s v="要"/>
    <s v="要"/>
    <s v="要"/>
    <s v="要"/>
    <s v="要"/>
    <s v="－"/>
    <s v="－"/>
    <s v="設技より全窯の対象部分の改造を実施するので、担当者会議にて実施時期を共有すること。_x000a_砲金に比べてオイレスは摺動性が高く、自己潤滑性を持たせており無給脂でも可能となっております。_x000a_一般の滑り軸受材は必ず給脂が必要なので、組み立て時にグリスを塗布しているはずですが、_x000a_真相は不明です。_x000a_一度給脂していれば問題ないだろうとの設計だと思いますが、現実は齧りが発生しておりますので_x000a_動作頻度や使用環境から考えると砲金＋追給脂なしでは不十分であったと考えます。_x000a_（追給脂構造（グリス給脂穴）だったら問題なかった）_x000a_上記のことから対策としてオイレスに変更だけでも十分かもしれませんが＋追給脂構造（グリス給脂穴加工）を行う。ギロチン、HOのシリンダーはオイレスを使用しており問題はないと考える。"/>
    <s v="完了"/>
    <s v="完了"/>
    <s v="完了"/>
    <s v="完了"/>
    <s v="完了"/>
    <s v="-"/>
    <s v="-"/>
    <s v="CLOSE"/>
    <s v="CLOSE"/>
    <n v="1"/>
    <m/>
  </r>
  <r>
    <n v="1744"/>
    <d v="2022-06-03T00:00:00"/>
    <x v="0"/>
    <x v="4"/>
    <s v="推進課"/>
    <s v="檢查系"/>
    <s v="TOM"/>
    <x v="0"/>
    <s v="20220603EF　TOMチラー拡散照明戻り配管からの水漏れ異常報告r1"/>
    <m/>
    <s v="TOM3冰水機液位低下警報發生，三交代聯絡推進課並收到指示補充飲用水。水補給後警報就消除了。_x000a_11:50 警報再發。抵達現場時發現、擴散照明（回）配管漏水_x000a_推進課到達之後，將管子切斷並更換快接頭後重新接上。_x000a_6/4　10:00　三交代點檢時（別紙1：№25）發現反射也有些微的漏水，用水將管子用力推進後，水就止住了。"/>
    <s v="1.　EF 建設以來，因為沒交換過，可能是經年使用劣化。_x000a_２．EF的快速接頭是使用PISCO製，在廠商的仕樣書上面有提到要插入一個插入環。_x000a_（在點檢、切斷時沒有辦法確認插入環）"/>
    <s v="１．EF冷修（7/26～）預定更換成SMC製。_x000a_２．EF以外的快速接頭目視確認完了，是SMC製，且沒有發生漏水現象，會再利用工事日的時候，再次確認現場是否留有PISCO製接頭並將其換掉。"/>
    <s v="初回"/>
    <n v="0"/>
    <n v="0"/>
    <n v="706"/>
    <s v="要"/>
    <s v="要"/>
    <s v="要"/>
    <s v="要"/>
    <s v="要"/>
    <s v="－"/>
    <s v="－"/>
    <s v="対策のとおり、SMC限定とする。_x000a_チラーの重故障発生時に警報を解除する場合は、インバータを初期化する必要があるので、累積稼働時間の記録を忘れないこと。"/>
    <s v="完了"/>
    <s v="完了"/>
    <s v="完了"/>
    <s v="完了"/>
    <s v="完了"/>
    <s v="-"/>
    <s v="-"/>
    <s v="CLOSE"/>
    <s v="CLOSE"/>
    <n v="1"/>
    <s v="EF照明配管為舊式樣(10年以上使用),目前各窯冷修後皆已經更新為新式樣,_x000a_EF也於2022冷修更新為新式樣."/>
  </r>
  <r>
    <n v="1745"/>
    <d v="2022-06-20T00:00:00"/>
    <x v="0"/>
    <x v="6"/>
    <s v="Y許仕明_x000a_C鄭嵎駿_x000a_E王文佑_x000a_J朱峰謀_x000a_K張崇慶"/>
    <s v="機械系"/>
    <s v="SMAP"/>
    <x v="2"/>
    <s v="20220620YF　SMAPシャフトL側断裂（再発 R側断裂）異常 rev.2"/>
    <m/>
    <s v="6月20日　工事中發現SMAP（L側）斷裂的Shaft後進行備品交換（2020年製：業者B品）_x000a_8月5日　0.15t解體工事中發現SMAP（R側）Shaft與前回L側一樣有發生斷裂。_x000a_準備交換時確認備品為2015年製的業者A品（不具合同款）, 因此針對斷裂部分進行氬焊補強後, 暫時先復歸。"/>
    <s v="SMAP SHAFT非一體式，分段焊接，且焊道經過車削加工，其強度減弱，長時間作動下在焊道處發生作動及振動造成的金屬疲勞而裂開，造成上升下降作動時有間隙產生。_x000a_※向大爭確認的結果, 得知ADT購入的部分只有當初YF4擴幅時製作的構造不一致。"/>
    <s v="１．龜裂處進行氬焊修補_x000a_２．由於一體式的Shaft製作難度高再加上費用昂貴, 改良版的部分_x000a_　　・法蘭部位的連接處與Shaft分離、改造成以鎖附裝置迫緊的構造。_x000a_　　・不再進行細長軸的車削; φ25㎜丸棒插入、變更成Power Lock型以避免產生集中應力（無段差＆焊接）"/>
    <s v="初回"/>
    <n v="0"/>
    <n v="0"/>
    <n v="0"/>
    <s v="要"/>
    <s v="要"/>
    <s v="要"/>
    <s v="要"/>
    <s v="要"/>
    <s v="－"/>
    <s v="－"/>
    <s v="製作年度、製造業者に関係なく6か月/回点検を実施する。_x000a_YFにおいて、L側に取り付けているSMAPシャフトは断裂品と同様のものであることから、アルゴン溶接にて仮対応を使用している。パワーロックタイプの改良品は10月中旬に納品予定のため、日常点検を三交代にて実施することとする"/>
    <s v="完了"/>
    <s v="完了"/>
    <s v="完了"/>
    <s v="完了"/>
    <s v="完了"/>
    <s v="-"/>
    <s v="-"/>
    <s v="CLOSE"/>
    <s v="CLOSE"/>
    <n v="1"/>
    <m/>
  </r>
  <r>
    <n v="1746"/>
    <d v="2022-06-21T00:00:00"/>
    <x v="1"/>
    <x v="11"/>
    <s v="Y許仕明_x000a_C鄭嵎駿_x000a_E王文佑_x000a_J朱峰謀_x000a_K張崇慶"/>
    <s v="機械系"/>
    <s v="SMAP"/>
    <x v="1"/>
    <s v="20220621FF　SMAP動作異常による伸縮CV衝突異常報告"/>
    <s v="ADT方針"/>
    <s v="20:52 SMAP L側發出啟動異常警報、本線SMAP L側有過負載警報_x000a_伸縮C/V異常停止、本線増速區間發生玻璃塞車_x000a_由於本線H/O無法正常開啟、因此進行Guillotine捨板（手動操作H/O仍無法開啟）_x000a_21:10 設備技術(電氣)的３交代人員抵達現場後確認原因_x000a_電氣人員在解除L側SMAP過負載時, 移動前進的滾輪高度過低,造成SAMP碰撞伸縮滑行台, SMAP的動力鎖的部分往軸承移動。_x000a_21:30 解除Guillotine之後實施本線H/O捨板_x000a_3交代電氣的作業人員確認軟體及制御盤時發現SMAP IN的Relay有異常, 因此實施Relay交換_x000a_製造DT的作業人員將L側SMAP Shaft動力鎖的固定螺絲鬆開並調整SMAP高度"/>
    <s v="• SMAP L側前進用Relay因長期使用影響接點融著造成短路_x000a_ (1日動作2,500回) ※ 自2008年度FF窯稼働時開始使用。_x000a_→ 由於Relay ON接點短路, 使SMAP  Motor有了動作。_x000a_• SMAP驅動用的磁石裝置雖有排定定期交換, 但Relay無定期交換_x000a_→ Relay使用的電流較小, 動作次數超過50萬回以上, 無管理。_x000a_'• Interlock都有套用在PLC的Soft,_x000a_(Senser檢出3秒以上-&gt; 發出警報並停止動作)  但這次異常雖然PLC有檢出異常並輸出訊號給Relay, 但由於Relay_x000a_接點融著的關係所以無法停止動作。 (Interlock無法防止這次的狀況發生。)_x000a_• Interlock都有套用在PLC的Soft,  (Senser檢出3秒以上-&gt; 發出警報並停止動作)  但這次異常雖然PLC有檢出異常並輸出訊號給Relay, 但由於Relay接點融著的關係所以無法停止動作。 (Interlock無法防止這次的狀況發生。)_x000a_• 2012年FF良品捨板懷疑問題在於H/O的訊號受到干擾。有導入對策Soft, 但Interlock不具合影響手動時Ho'無法動作,導致Loss增加。-&gt; 依賴Soft修正。_x000a_"/>
    <s v="1. 關於SMAP碰撞_x000a_• L側前進Relay交換完成(6/21)_x000a_2. 關於本線H/O不可動作_x000a_'• 手動操作Interlock解除(~7/5)_x000a__x000a_• 設定Relay交換週期(暫時設定每3個月1回)_x000a_• 檢討是否將Relay變更成無接點方式Relay  SSR Type_x000a_• 檢討Hardware遮斷方式_x000a_　　→ Limit S/W設置等_x000a_• 類似設備調査後、横展開_x000a_　　→ 經確認, 横切機的助走板是類似設備。_x000a_　　→ 截至目前為止助走板也沒有交換過Relay、所以也會橫展開到助走板設備"/>
    <s v="初回"/>
    <n v="80"/>
    <n v="2215.5"/>
    <n v="0"/>
    <s v="要"/>
    <s v="要"/>
    <s v="要"/>
    <s v="要"/>
    <s v="要"/>
    <s v="－"/>
    <s v="－"/>
    <s v="１）設備トラブル発生時に不具合箇所の要因切り分けを容易にするため、_x000a_　　　Relayは可動接点タイプを継続使用とする。_x000a_　　　※SSRでは可動部接点がなく不具合有無の判断が難しい。_x000a_２）自動追従設備のRelayについては、冷修毎に交換を行う。_x000a_　　　加えて、6カ月/回の目視でのRelay接点炭化有無を点検する。_x000a_　　①点検Timing　　生産中、工事日どちらでも可能_x000a_　　②点検内容　　　　透明Coverなので、接点箇所でCoverが霧化する接点が_x000a_　　　　　　　　　　　　　　黒色になる等で目視点検が可能。_x000a_　　③対象　　　　　　　横切自動追従、横折自動追従、SMAP自動追従用Relay_x000a_３）6カ月/回の点検予定、結果については、点検の記録表に追加する。_x000a__x000a_〇保存先_x000a_&lt;\\t183tclpfst01\share\K10_PN1\00_製造一部社內共通\001_設技資料交換\【設備技術修繕紀錄】\02電氣&gt;_x000a_"/>
    <s v="完了"/>
    <s v="完了"/>
    <s v="完了"/>
    <s v="完了"/>
    <s v="完了"/>
    <s v="-"/>
    <s v="-"/>
    <s v="CLOSE"/>
    <s v="CLOSE"/>
    <n v="1"/>
    <m/>
  </r>
  <r>
    <n v="1747"/>
    <d v="2022-06-27T00:00:00"/>
    <x v="0"/>
    <x v="3"/>
    <s v="Y許仕明_x000a_C鄭嵎駿_x000a_E王文佑_x000a_J朱峰謀_x000a_K張崇慶"/>
    <s v="電氣系"/>
    <s v="本線H/O"/>
    <x v="2"/>
    <s v="20220627CF　（ADT内共有）本線ホッパー開閉動作異常"/>
    <m/>
    <s v="05:40 本線HOPPER TIME OVER警報　手動開啟沒有動作。_x000a_確認電磁閥 開、閉 燈號同時亮(圖二)，請行呼出對應。"/>
    <s v="Relay損壞→ 接點碳化"/>
    <s v="一時對應:進行Hopper 閉 控制 Relay交換"/>
    <s v="初回"/>
    <n v="0"/>
    <n v="0"/>
    <n v="0"/>
    <s v="要"/>
    <s v="要"/>
    <s v="要"/>
    <s v="要"/>
    <s v="要"/>
    <s v="－"/>
    <s v="－"/>
    <s v="停止、生産ロスともに0分ですが、他拠点でも発生しうる設備異常として報告の対象とします。_x000a_ただしADTの管理としてはADT内共有としするため件数にはカウントしないこととします。_x000a_稼働時間を加味して交換頻度の目安を検討してください。"/>
    <s v="完了"/>
    <s v="完了"/>
    <s v="完了"/>
    <s v="完了"/>
    <s v="完了"/>
    <s v="-"/>
    <s v="-"/>
    <s v="CLOSE"/>
    <s v="CLOSE"/>
    <n v="1"/>
    <m/>
  </r>
  <r>
    <n v="1748"/>
    <d v="2022-07-04T00:00:00"/>
    <x v="1"/>
    <x v="8"/>
    <s v="Y許仕明_x000a_C鄭嵎駿_x000a_E王文佑_x000a_J朱峰謀_x000a_K張崇慶_x000a_T陳振遠"/>
    <s v="電氣系"/>
    <s v="ロボット"/>
    <x v="1"/>
    <s v="20220704HF　2Brロボット停止異常"/>
    <m/>
    <s v="2POS採板Robot正常採板後, 往待機側復歸時異常停止。 『採板Robot異常』警報發出_x000a_作業人員手動實施待機原點作業後, 恢復正常運轉_x000a_07-05  工事日　Robot點檢結果確認到機內Cable的cableveyor及cable毀損, 實施全體交換"/>
    <s v="Robot機內cable的cableveyor長期使用裂化導致破損(cableveyor破損造成cable毀損)_x000a_2POS機內cable的交換履歷:  2016/05/19交換 (T軸 encorder cable)_x000a_ -.未交換cableveyor所以已使用了第13年_x000a_ -.設技點檢、製造點檢、Robot Casing內部未見接觸的磨耗痕跡。"/>
    <s v="1.交換2POS robot的機內cable及cableveyor(7/5)_x000a_2.確認其他 robot的cableveyor: 無異常。(7/5,7/19)_x000a__x000a_1.Robot機內cable定期點檢 : 1回/月_x000a_2.為了方便點檢Robot機內的cable, 預定改造窺視窗'鐵 → 壓克力蓋板  ： 預想在10月_x000a_3.反轉機Robot的機內Cable交換　：　~2022年底_x000a_（採板機側的部分POS可振替, 所以發現異常或故障時可交換對應）_x000a_"/>
    <s v="初回"/>
    <n v="6"/>
    <n v="227"/>
    <n v="0"/>
    <s v="－"/>
    <s v="要"/>
    <s v="要"/>
    <s v="要"/>
    <s v="要"/>
    <s v="要"/>
    <s v="－"/>
    <s v="そもそも機内でもケーブルベアー破損、ケーブル損傷は過去に数件発生していますが、機内は内視鏡などを使用しても見えない部分多いということでしたので、AFK対策の通り、機内の見える化は参考になりますので検討をお願いします。"/>
    <s v="-"/>
    <s v="完了"/>
    <s v="完了"/>
    <s v="完了"/>
    <s v="完了"/>
    <s v="完了"/>
    <s v="-"/>
    <s v="CLOSE"/>
    <s v="CLOSE"/>
    <n v="1"/>
    <m/>
  </r>
  <r>
    <n v="1749"/>
    <d v="2022-07-27T00:00:00"/>
    <x v="0"/>
    <x v="6"/>
    <s v="Y許仕明_x000a_C鄭嵎駿_x000a_E王文佑_x000a_J朱峰謀_x000a_K張崇慶_x000a_T陳振遠"/>
    <s v="電氣系"/>
    <s v="バーコード"/>
    <x v="0"/>
    <s v="20220727YF　1Brバーコードプリンター（循環ポンプ故障）異常rev.2"/>
    <m/>
    <s v="現場異常警報:1BR BC設備異常。_x000a_首先進行噴頭組相關清洗(附件 異常照片-圖3)，設備復歸後 ，異常再發。再次確認，發現噴頭組的噴嘴處持續漏墨"/>
    <s v="１．循環ポンプ回収ダイヤフラム劣化によりインク回収不良が発生し、ノズルでインクが溜まって印刷不可となった_x000a_2. 循環ポンプユニットの定期交換ルールを超えて3.2年間使用した（頻度:1回/3年)_x000a_　　→2022年5月交換予定だが、YF5冷修で4か月間不使用でありかつ次回BCメンテナンス日程の_x000a_　　　2022年8月と時間が近いので、長期停止モードとした。_x000a_　　→長期停止モード手順に従って洗浄したが、洗浄が不十分でポンプユニットにインクが残ったまま停止_x000a_　　　した可能性がある。_x000a_３．メインテナンス・循環ポンプ交換を5月に交換しなかった（延命で伸ばせると思った）_x000a_"/>
    <s v="1.定期交換部品，需在交換期限前完成(特殊因素除外)_x000a_2. 循環PUMP組(RX機型)定期交換頻度檢討"/>
    <s v="初回"/>
    <n v="1542"/>
    <n v="3397.89"/>
    <n v="0"/>
    <s v="要"/>
    <s v="要"/>
    <s v="要"/>
    <s v="要"/>
    <s v="要"/>
    <s v="要"/>
    <s v="－"/>
    <s v="定期交換のルールを厳守すること"/>
    <s v="完了"/>
    <s v="完了"/>
    <s v="完了"/>
    <s v="完了"/>
    <s v="完了"/>
    <s v="完了"/>
    <s v="-"/>
    <s v="CLOSE"/>
    <s v="CLOSE"/>
    <n v="1"/>
    <m/>
  </r>
  <r>
    <n v="1750"/>
    <d v="2022-08-01T00:00:00"/>
    <x v="0"/>
    <x v="0"/>
    <s v="Y許仕明_x000a_C鄭嵎駿_x000a_E王文佑_x000a_J朱峰謀_x000a_K張崇慶"/>
    <s v="機械系"/>
    <s v="エントリーC/V"/>
    <x v="0"/>
    <s v="20220801JF　本線エントリーCV駆動スプロケットキー脱落rev.1"/>
    <m/>
    <s v="2BR引入橫吋許容範圍NG警報發生。_x000a_點檢ROLL驅動部，確認停止原因為鏈輪key掉落(圖一)，導致驅動軸空轉無法帶動ROLL。"/>
    <s v="１　鏈輪Set BoltT鬆脫，導致KEY無固定鬆動滑出。_x000a_２　軸端End-Plate原設計圖面有切溝槽，原設計型式不良，無法發揮應有的功能，阻擋KEY滑出脫落。_x000a_３　點檢時，未能發覺End-Plate型式與眾不同。_x000a_４　冷修安裝時，未能及時發現End-PlateR型式是無法擋到KEY。(End-Plate開槽仕樣為設計不良)_x000a_"/>
    <s v="１　原End-Plate型式變更為無溝槽式。_x000a_２　鏈輪重新對芯後，將KEY截短至與.鏈輪切齊；鏈輪與軸端間的間隙，改用軸套及End-Plate來固定。_x000a_３　鏈輪SET BOLT鬆脫上膠固定，軸端End-Plate固定螺絲，原M6變更為M8，增加鎖付強度。_x000a_４　End-Plate 式樣 圖面重新修訂註明。(參照附件)_x000a_"/>
    <s v="初回"/>
    <n v="38"/>
    <n v="1204"/>
    <n v="0"/>
    <s v="要"/>
    <s v="要"/>
    <s v="要"/>
    <s v="要"/>
    <s v="要"/>
    <s v="－"/>
    <s v="－"/>
    <m/>
    <s v="完了"/>
    <s v="完了"/>
    <s v="完了"/>
    <s v="完了"/>
    <s v="完了"/>
    <s v="-"/>
    <s v="-"/>
    <s v=""/>
    <s v="CLOSE"/>
    <n v="1"/>
    <m/>
  </r>
  <r>
    <n v="1751"/>
    <d v="2022-08-06T00:00:00"/>
    <x v="1"/>
    <x v="8"/>
    <s v="C鄭嵎駿_x000a_E王文佑_x000a_J朱峰謀_x000a_K張崇慶_x000a_T陳振遠"/>
    <s v="電氣系"/>
    <s v="ロボット"/>
    <x v="1"/>
    <s v="20220806HF　2Br2POSロボット異常"/>
    <m/>
    <s v="發生『採板Robot異常』, 現場確認時發現Robot吸著玻璃並停在待機位置"/>
    <s v="長期使用造成U軸的伺服馬達剎車不良_x000a_※建廠以後尚無交換實績。"/>
    <s v="交換U軸伺服馬達"/>
    <s v="初回"/>
    <n v="150"/>
    <n v="4502"/>
    <n v="0"/>
    <s v="－"/>
    <s v="要"/>
    <s v="要"/>
    <s v="要"/>
    <s v="要"/>
    <s v="要"/>
    <s v="－"/>
    <s v="定期点検時の鉄粉状況を確認する"/>
    <s v="-"/>
    <s v="完了"/>
    <s v="完了"/>
    <s v="完了"/>
    <s v="完了"/>
    <s v="完了"/>
    <s v="-"/>
    <s v="CLOSE"/>
    <s v="CLOSE"/>
    <n v="1"/>
    <m/>
  </r>
  <r>
    <n v="1752"/>
    <d v="2022-08-23T00:00:00"/>
    <x v="1"/>
    <x v="8"/>
    <s v="J朱峰謀_x000a_K張崇慶_x000a_T陳振遠"/>
    <s v="電氣系"/>
    <s v="紙巻機"/>
    <x v="1"/>
    <s v="20220823HF　2BR紙巻機滑り台動作異常rev1"/>
    <m/>
    <s v="2BR 紙交換後, 在以手動模式進行One cycle作業時發生了紙捲入的現象。 _x000a_確認時發現在One Cycle作業時滑台無動作。(上部送紙Roll為止的部分都有正常動作)_x000a_自動運轉模式亦無法使滑台作動。"/>
    <s v="滑台上部Roll L側連座軸承的固定螺絲有鬆脫,Roll的軸承有磨耗、導致驅動時產生震動, 並造成合紙檢知Senser的訊號顫動_x000a_(Roll的軸承磨耗狀態並未排定定期點檢。)"/>
    <s v="※補充說明Roll的軸承磨耗原因（擷取自設技週報）_x000a_6/7紙巻上部Roll的連座軸承在動作時有異音傳出來、有實施連座軸承交換。_x000a_推定在交換之際固定螺絲的迫緊程度不佳、固定螺絲鬆脫後Roll軸承產生磨耗。"/>
    <s v="初回"/>
    <n v="132"/>
    <n v="3965"/>
    <n v="0"/>
    <s v="－"/>
    <s v="－"/>
    <s v="－"/>
    <s v="要"/>
    <s v="要"/>
    <s v="要"/>
    <s v="－"/>
    <m/>
    <s v="-"/>
    <s v="-"/>
    <s v="-"/>
    <s v="完了"/>
    <s v="完了"/>
    <s v="完了"/>
    <s v="-"/>
    <s v=""/>
    <s v="CLOSE"/>
    <n v="1"/>
    <m/>
  </r>
  <r>
    <n v="1753"/>
    <d v="2022-09-05T00:00:00"/>
    <x v="0"/>
    <x v="4"/>
    <s v="推進課"/>
    <s v="系統系"/>
    <s v="TOM3"/>
    <x v="2"/>
    <s v="20220905EF　冷修の停電工事後にTOM検査機複数PC破損"/>
    <m/>
    <s v="EF冷修在9/4（週日）進行全區停電工事，計劃是到傍晚才恢復供電，這段時間其它人不准進到現場。_x000a_因此，在9/2（週五）下班前便將所有的TOM/WI檢查機PC和斷路器都提前關閉。_x000a_9/5（週一）上午會議結束後，我們將檢查機的斷路器打開，等待電腦自動開機，_x000a_但結果 29 台 PC 中有 12 台(畫處11台、識別1台)無法順利開機，因此我們更換了備用 PC。"/>
    <s v="・由於停電作業時必須關閉空調系統，推測是由於TOM檢查室內高濕度結露造成的故障。_x000a_・因同時12台PC故障，由於EF窯PC故障頻率高，我們懷疑IOH芯片、UPS電源、安裝方式等多重原因。根據全區停電工事對TOM檢查室內環境影響，推測是以上原因。_x000a_・但是，由於PC被重複使用和轉用，不可否認有些已經恢復，有些由於PC本身的劣化而無法恢復。_x000a_"/>
    <s v="（自主點檢）_x000a_　・　電壓是（200V）正常範圍供給。_x000a_　・　PG値、測試器測試有一台沒有反映。_x000a_　・　CMOS的電池8月剛交換過。_x000a_（修理：請參考修理報告）_x000a_　①　CMOS 資料清除　→　3枚主機板順利救回，9枚確定報廢。_x000a_　②　IOH晶片整備_x000a_"/>
    <s v="初回"/>
    <n v="0"/>
    <n v="0"/>
    <n v="0"/>
    <s v="要"/>
    <s v="要"/>
    <s v="要"/>
    <s v="要"/>
    <s v="要"/>
    <s v="－"/>
    <s v="－"/>
    <s v="・冷修期間全區停電工事時不停止空調（與設技協議調整）_x000a_・以安裝除濕機或提供通風為目標。_x000a_・計劃在 EF 冷修立上前對新舊配置 PC 進行更換測試，事前準備，檢查室內環境，開啟和關閉電源，防止再發。_x000a_・目前監控PC端主板電壓，但同時監控UPS電源質量會諮詢設技工程師是否可以做。_x000a_※検査機の電源は窯UPSを使用。"/>
    <s v="完了"/>
    <s v="完了"/>
    <s v="完了"/>
    <s v="完了"/>
    <s v="完了"/>
    <s v="-"/>
    <s v="-"/>
    <s v="CLOSE"/>
    <s v="CLOSE"/>
    <n v="1"/>
    <m/>
  </r>
  <r>
    <n v="1754"/>
    <d v="2022-09-07T00:00:00"/>
    <x v="5"/>
    <x v="19"/>
    <s v="Y許仕明_x000a_C鄭嵎駿_x000a_E王文佑_x000a_J朱峰謀_x000a_K張崇慶"/>
    <s v="機械系"/>
    <s v="循環"/>
    <x v="1"/>
    <s v="20220907NF　循環BEスリップ検出異常rev2"/>
    <m/>
    <s v=" B/E跳脫検出異常發生"/>
    <s v="◆B/E跳脫検出異常的原因_x000a_　縦裂的橡膠流到B/E下部，纏住皮帶輪軸端部，皮帶輪呈鎖死状態←跳脫検出異常發生_x000a__x000a_◆#3C/V的皮帶縦裂原因(推測)_x000a_　①尾部皮帶輪付近的承托輥軸發生脱落，皮帶發生偏移。 ※写真3_x000a_ →②偏移皮帶的一端狠狠撞到靚音滑輪，靚音滑輪磨損，損壞。 ※写真4_x000a_　→③皮帶捲入損壞的靚音滑輪下，磨損后鋒利的滑輪的軸部和皮帶継続發生干渉，最終導致縦裂。_x000a_◆作業員在發生這次異常爲止都沒能發現皮帶異常的原因_x000a_・在製造進行巡檢時雖然有察覺到異音的發生，但判斷不需要儘早對應。_x000a_・循環C/V的定期維保沒有制定相關計画，對於異音發生位置無法及時應對。_x000a_・製造巡檢時亦沒有確認各補助輥軸的運轉狀況。_x000a_"/>
    <s v="&lt;緊急對策&gt;_x000a_・交換所有有運轉不良的承托輥軸。_x000a_・為防止皮帶縦裂繼續惡化，對皮帶縦裂最初發生的部分做研磨。_x000a_※雖有皮帶的予備但判斷可以使用，因此継続使用。_x000a_&lt;再發防止策&gt;_x000a_・針對循環C/V的巡檢方法以及各補助roll實施再教育。_x000a_・商討做循環C/V的定期維護。_x000a_　※頻度為1到2月/1次、半日或1日/1次，計劃和設技機械相談決定。_x000a_&lt;其他懸念事項&gt;_x000a_・各C/V H/O匯流口部的側邊擋板使用的是和皮帶C/V相同材質的橡膠を使用，時不時發現皮帶一端正在磨損的情況。_x000a_　因今後可能會發生和這次同様的縦裂，討論是否使用自MF2開始採用的『裏衬橡膠』_x000a_"/>
    <s v="初回"/>
    <n v="0"/>
    <n v="0"/>
    <n v="0"/>
    <s v="要"/>
    <s v="要"/>
    <s v="要"/>
    <s v="要"/>
    <s v="要"/>
    <s v="－"/>
    <s v="－"/>
    <s v="定期点検実施。_x000a_破損するキャリアロールを発見時は交換を実施。_x000a_ベルトにライン上のキズ、スジが入っていないか確認すること"/>
    <s v="完了"/>
    <s v="完了"/>
    <s v="完了"/>
    <s v="完了"/>
    <s v="完了"/>
    <s v="-"/>
    <s v="-"/>
    <s v="CLOSE"/>
    <s v="CLOSE"/>
    <n v="1"/>
    <m/>
  </r>
  <r>
    <n v="1755"/>
    <d v="2022-09-20T00:00:00"/>
    <x v="4"/>
    <x v="16"/>
    <s v="Y許仕明_x000a_C鄭嵎駿_x000a_E王文佑_x000a_J朱峰謀_x000a_K張崇慶"/>
    <s v="機械系"/>
    <s v="Br H/O"/>
    <x v="1"/>
    <s v="20220920XF　2BR跳ね下げHO動作異常"/>
    <m/>
    <s v="發生2BR　H/O ｢開啟｣ 動作異常_x000a_下開式H/O無法｢開啟｣使得無法在H/O廢棄的玻璃滯留在H/O上"/>
    <s v="原因不明_x000a_設技見解認為Cylinder無漏氣_x000a_電磁閥也沒有問題"/>
    <m/>
    <s v="初回"/>
    <n v="55.63"/>
    <n v="1824"/>
    <n v="0"/>
    <s v="要"/>
    <s v="要"/>
    <s v="要"/>
    <s v="要"/>
    <s v="要"/>
    <s v="－"/>
    <s v="－"/>
    <s v="動作不良が発生する場合は、小さな予兆、振動、異音ガあるはずなので、日常点検より注意を払う"/>
    <s v="完了"/>
    <s v="完了"/>
    <s v="完了"/>
    <s v="完了"/>
    <s v="完了"/>
    <s v="-"/>
    <s v="-"/>
    <s v="CLOSE"/>
    <s v="CLOSE"/>
    <n v="1"/>
    <m/>
  </r>
  <r>
    <n v="1756"/>
    <d v="2022-10-09T00:00:00"/>
    <x v="5"/>
    <x v="19"/>
    <s v="Y許仕明_x000a_C鄭嵎駿_x000a_E王文佑_x000a_J朱峰謀_x000a_K張崇慶"/>
    <s v="機械系"/>
    <s v="横折"/>
    <x v="1"/>
    <s v="20221009NF　本線横折上流ロール軸端破断トラブル"/>
    <s v="20221017NF　本線横折りロール駆動用サーボモーターからの異音rev0"/>
    <s v="本線横折りで欠板発生_x000a_三交代が欠板処置中に＃145ROLL R側の軸端破断を発見_x000a_（続報）_x000a_10/14 察覺横折Roll駆動用伺服馬達發出的異音。_x000a_横折Roll軸端和伺服馬達鏈接的耦合器的片簧移動，產生振動，因而和設技機械在現場確認。因有耦合器損傷的懸念，決定實施耦合器交換和抽芯作業。"/>
    <s v="原因調査中。_x000a_補足情報：該当ロールは9月27日の工事日に既存ベタロールからO-ringタイプへ変更を試みたが、L側軸受けの取り外しができず断念。_x000a_（続報）_x000a_◆伺服馬達的異音原因_x000a_　雖然仍在調査中，但是推測10/9横折上流Roll的軸端斷裂時，加在横折Roll上的負荷也可能是原因。_x000a_◆耦合器的振動和片簧移動的原因_x000a_　伺服馬達交換時發生些許偏心。_x000a_　※伺服馬達側的法蘭為印籠構造，但有1.5mm程度的間隙，推測是這個部分偏移了。_x000a_"/>
    <s v="Roll交換実施。(ベタRoll→OリングRollへ)_x000a_（続報）_x000a_◆伺服馬達發出的異音原因_x000a_・伺服馬達交換實施。_x000a_◆耦合器的振動和片簧移動的原因_x000a_・耦合器交換了新品做了抽芯調整。_x000a_※耦合器的抽芯實施後仍有些微振動殘留，可以看成是建設時就有的可能性。"/>
    <s v="初回"/>
    <n v="540"/>
    <n v="11200"/>
    <n v="0"/>
    <s v="要"/>
    <s v="要"/>
    <s v="要"/>
    <s v="要"/>
    <s v="要"/>
    <s v="－"/>
    <s v="－"/>
    <s v="定期パトロールにて振動確認"/>
    <s v="完了"/>
    <s v="完了"/>
    <s v="完了"/>
    <s v="完了"/>
    <s v="完了"/>
    <s v="-"/>
    <s v="-"/>
    <s v="CLOSE"/>
    <s v="CLOSE"/>
    <n v="1"/>
    <m/>
  </r>
  <r>
    <n v="1757"/>
    <d v="2022-11-03T00:00:00"/>
    <x v="0"/>
    <x v="4"/>
    <s v="Y許仕明_x000a_C鄭嵎駿_x000a_E王文佑"/>
    <s v="機械系"/>
    <s v="P詰機"/>
    <x v="2"/>
    <s v="20221103EF     冷修作業  4P P詰機板倒油圧配管脱落異常rev.03.xlsx"/>
    <m/>
    <s v="1.油管更換日期:10/29 3、4P P詰機板齊及板倒油壓缸油管更換  (業者:莛益)_x000a_2.11/03  09:00 進行旋回機、P詰機、T/T 空運轉作動測試_x000a_3.11/03  11:00  進行基板流動投入測試，P詰機板倒於第三回作動時發生油管脫落洩漏事故_x000a_(影響範圍約周圍50公尺，P詰機ROLL、旋回機ROLL、BDS樓梯面沾付油品)"/>
    <s v="1.業者及ADT 設技擔當對於部品安裝方式不瞭解    &lt;人的方面&gt;_x000a_2.HOSE裁切工具使用不當，切面處不平整 (作業員使用剪刀裁切)  &lt;物的方面&gt;_x000a_3.HOSE安裝後，ADT設技擔當未進行確認     &lt;人的方面&gt;_x000a_4.HOSE安裝不良而影響後續生產品質意識不佳     &lt;人的方面&gt;_x000a_5.HOSE安裝說明書及作業手順書皆沒有       &lt;管理的方面&gt;"/>
    <s v="1.  部品及安裝說明書在交換前針對業者及ADT的設技擔進行教育及說明，並留下簽到紀錄等資料。_x000a_2-1.  購入接頭及油管長度安裝好的部品_x000a_2-2.  HOSE裁切使用專用刀具 &lt;ADT提供&gt; -------------&gt;目前詢價中_x000a_2-3.  購入HOSE裁切專用治具 _x000a_3-1.  HOSE更換後實施確認清單並留存 &lt;安裝的位置、深度、接頭緊度的記號、端面平整度&gt;_x000a_3-2.  HOSE安裝深度記號先標示後再實施安裝 &lt;安裝HOSE深度要確認&gt;_x000a_4.  品質意識利用此次檢討會資料作為ADT內部及業者作業前宣導，提升品質意識_x000a_5.  HOSE安裝說明書取得及作業手順書作成。_x000a__x000a_"/>
    <s v="初回"/>
    <n v="0"/>
    <n v="0"/>
    <n v="0"/>
    <s v="情報"/>
    <s v="情報"/>
    <s v="情報"/>
    <s v="－"/>
    <s v="－"/>
    <s v="－"/>
    <s v="－"/>
    <s v="預防對策：_x000a_ADT5窯中只有YF窯、CF窯、EF窯有使用同類型ホース（YOKOHAMA：NWP140タイプ）的實績，YF窯及CF窯在前回冷修時都已進行ホース的更換，更換後使用至今沒有異常發生，後續會再加強YF窯及CF窯的點檢作業。"/>
    <s v="-"/>
    <s v="-"/>
    <s v="-"/>
    <s v="-"/>
    <s v="-"/>
    <s v="-"/>
    <s v="-"/>
    <s v="CLOSE"/>
    <s v="CLOSE"/>
    <e v="#DIV/0!"/>
    <m/>
  </r>
  <r>
    <n v="1758"/>
    <d v="2022-11-30T00:00:00"/>
    <x v="5"/>
    <x v="19"/>
    <s v="推進課"/>
    <s v="機械系"/>
    <s v="TOM3チラー"/>
    <x v="1"/>
    <s v="20221130NF TOM3チラー漏水異常.xlsx"/>
    <m/>
    <s v="8:35 巡检发现水冷机有异常警报，联络事务所_x000a_8:38 事务所到场，确认为水冷机漏水，水位降至下限，立即补充冷却水至正常水位，联络机械、电气_x000a_8:48 机械、电气到现场检查确认为水泵的接口处漏水_x000a_8:50 整备将备品水冷机移动至现场，确保随时可以进行更换_x000a_8:58 召开临时会议，确认对应方法：_x000a_         1.确认水位下降速度，确保能及时补充冷却水：_x000a_         2.若水漏太快水位无法补及，联络更换水冷机"/>
    <s v="水泵的接口处漏水"/>
    <s v="1.补充冷却水_x000a_2.确认水位下降速度，确保能及时补充冷却水_x000a_3.做好随时更换水冷机的准备"/>
    <s v="再發"/>
    <n v="40"/>
    <n v="1324"/>
    <n v="0"/>
    <s v="要"/>
    <s v="要"/>
    <s v="要"/>
    <s v="要"/>
    <s v="要"/>
    <s v="－"/>
    <s v="－"/>
    <s v="定期巡檢點檢確認"/>
    <s v="完了"/>
    <s v="完了"/>
    <s v="完了"/>
    <s v="完了"/>
    <s v="完了"/>
    <s v="-"/>
    <s v="-"/>
    <s v="CLOSE"/>
    <s v="CLOSE"/>
    <n v="1"/>
    <s v="ADT使用TOM3チラー為ORION製造,與ADCH使用SMC製造樣式不同,_x000a_目前各窯均已經點檢沒有漏水問題,另外每2.5年會定期送廠保養."/>
  </r>
  <r>
    <n v="1759"/>
    <d v="2022-12-15T00:00:00"/>
    <x v="5"/>
    <x v="19"/>
    <s v="Y許仕明_x000a_C鄭嵎駿_x000a_E王文佑_x000a_J朱峰謀_x000a_K張崇慶"/>
    <s v="其它"/>
    <s v="循環Ｃ／Ｖ"/>
    <x v="1"/>
    <s v="20230104NF 循環CV カレット詰まり異常 翻译rev2.xlsx"/>
    <m/>
    <s v="11:00 循環CV的動作測試開始（測試内容：運轉模式為『CPU』的時候，在現場PB確認可以運転操作）_x000a_11:02 循環#1-1 #1-2CV使用現場PB停止了，之後再一次使用PB讓其恢復運轉。_x000a_11:05 循環#2CV 使用現場PB停止了，之後再一次使用PB讓其恢復運轉。_x000a_　　  ※補足：因爲循環#2CV停止了，所以上游的#1-1 #1-2 CV 在連動模式下運轉停止了。（沒有音声警報）_x000a_11:06 因爲動作測試結束了，作業員離開了循環C/V。（此時#1-1 #1-2CV 維持停止状態） _x000a_14:28 下午開始第2回的測試，準備去循環C/V的時候，發現#1-1 #1-2CV 停止了。_x000a_          試著立刻復歸，但大量的碎玻璃堆積在C/V上導致無法復歸。_x000a_14:30 聯絡事務所成_x000a_14:49 實施1Br 専門採板切替（2Br的G8.5停止、G11NG品改到13Pos採板)、同時開始2Br-G8.5専門採板的準備。_x000a_          ※補足：確定了優先處理2Br-H/O(#1-2C/V)的碎玻璃，之後處理1Br-H/O(#1-1C/V)的碎玻璃的方針。"/>
    <s v="&lt;人的面&gt;_x000a_①關於循環C/V設備的理解的不足，不知道CPU模式的状態下如果停止#2CV，作爲其上游側的#1-1 #1-2CV 會連動停止。_x000a__x000a_&lt;物的面&gt;_x000a_①CPU模式状態，現場PB操作(CV的停止/運転)可以進行。_x000a_②CPU模式的状態，CV即使停止，異常警報也不會發令，沒法察覺異常。_x000a_③三交代巡檢時，1/2Br H/O 碎玻璃的堆積状況難以確認。_x000a__x000a_&lt;管理的面&gt;_x000a_①沒有循環C/V進行作業後進行多重確認的体制。"/>
    <s v="&lt;人の面&gt;_x000a_①對於循環C/V的、『制御的結構和操作方法』『異常的種類』『異常時的對應方法』對課員全員實施再教育。_x000a__x000a_&lt;物的面&gt;_x000a_改善①＆②制御方法。_x000a_　※對各拠点實施確認_x000a_　※別紙、以軟件改造案的其中一個做討論。(對各拠点確認後ADCH内部再討論實施）_x000a_③爲了1/2Br-H/O内的巡檢作業能夠更容易確認實施改善。_x000a__x000a_&lt;管理的面&gt;_x000a_①確立循環C/V的作業結束後、對循環的各設備再次確認的体制。(作業前MT等時間指定担当者）"/>
    <s v="初回"/>
    <n v="27.3"/>
    <n v="878.82"/>
    <n v="400"/>
    <s v="要"/>
    <s v="要"/>
    <s v="要"/>
    <s v="要"/>
    <s v="要"/>
    <s v="－"/>
    <s v="－"/>
    <s v="横展開MT和MF&amp;OF做情報共有，實施ADCH各個窯爐統一的対策。"/>
    <s v="完了"/>
    <s v="完了"/>
    <s v="未"/>
    <s v="完了"/>
    <s v="完了"/>
    <s v="-"/>
    <s v="-"/>
    <s v="CLOSE"/>
    <s v=""/>
    <n v="0.8"/>
    <m/>
  </r>
  <r>
    <n v="1760"/>
    <d v="2022-12-15T00:00:00"/>
    <x v="0"/>
    <x v="3"/>
    <s v="Y許仕明_x000a_C鄭嵎駿_x000a_E王文佑_x000a_J朱峰謀_x000a_K張崇慶"/>
    <s v="機械系"/>
    <s v="本線H/O"/>
    <x v="2"/>
    <s v="20221215 CF 本線ホッパー 油圧シリンダー油漏れ設備異常報告書.xlsx"/>
    <m/>
    <s v="14:00~14:10 整備人員進行循環掃除作業，在NO.3循環地面上發現有油污的情況。_x000a_                     至2樓的本線H/O確認後，發現有漏油的情況。(異常相關圖片)_x000a_14:10 整備聯絡事務所及機械人員_x000a_14:15 機械人員到場確認，推論可能是本線H/O油壓缸有漏油的情況。(異常相關圖片)_x000a_          但因該處碎玻璃堆積過多，故請製造人員先進行清掃後，再進行點檢。_x000a_14:17~14:30 聯絡課長進行異常告知，並進行 G/T手切捨板，碎玻璃清掃作業開始_x000a_14:30~15:20 製造人員針對該區碎玻璃掃除作業。並於15:30改為G/T捨板作業。(異常相關圖片)_x000a_15:30~16:15  機械人員進行本線H/O油壓缸的點檢，發現油壓缸的綠色油封外露，造成漏油的情況確認漏油設備為本線 Hopper 油壓缸漏油(如圖一、圖二) 故判斷需更換油壓缸。但油壓缸被碎玻璃覆蓋。請製造人員進行細部清掃。_x000a_16:30~17:50 油壓缸週遭碎玻璃細部清掃。(異常相關圖片)_x000a_18:00~20:30進行本線H/O油壓缸更換並測試_x000a_20:30~20:55 H/O油壓缸更換作業區域上方ROLL擦拭_x000a_20:55~21:15 G/T解除，進行掃除作業_x000a_21:15 玻璃本線引入。"/>
    <s v="本回油壓缸漏油的原因：推論為碎玻璃堆積，油壓缸的旋轉作動受到限制的情況。導致油壓缸伸縮拉桿在橫向的位置被施加了較大的負荷。而形成油壓缸伸縮桿作動時，套筒因此被加速磨損後，伸縮桿與套筒的間隙變大。最終導致套筒內綠色油封外露，造成漏油的情況發生（詳見故障分析sheet）"/>
    <s v="一、本線 Hopper 油壓缸進行更換新品(上次更換時間2021/05/12)_x000a_二、本線 Hopper 油壓缸進行防止碎玻璃掉落檔板支架追加3面隔離(2022/02/07)裝設完成(如圖三)作動部第4面隔板，次回工事日評估碎玻璃殘留狀況商談追加與否。"/>
    <s v="初回"/>
    <n v="0"/>
    <n v="0"/>
    <n v="0"/>
    <s v="要"/>
    <s v="要"/>
    <s v="要"/>
    <s v="要"/>
    <s v="要"/>
    <s v="－"/>
    <s v="－"/>
    <s v="①各窯本線 Hopper 油壓缸進行防止碎玻璃掉落檔板橫展開實施。_x000a_YF：01/18裝設完成_x000a_CF：02/07裝設完成_x000a_EF：2/E預定完成_x000a_JF：3/E預定完成_x000a_KF：4/E預定完成_x000a_②定期點檢的部份，一年計畫2回。預定4月及10月進行"/>
    <s v="完了"/>
    <s v="完了"/>
    <s v="完了"/>
    <s v="完了"/>
    <s v="完了"/>
    <s v="-"/>
    <s v="-"/>
    <s v="CLOSE"/>
    <s v="CLOSE"/>
    <n v="1"/>
    <m/>
  </r>
  <r>
    <n v="1761"/>
    <d v="2022-12-22T00:00:00"/>
    <x v="1"/>
    <x v="8"/>
    <s v="Y許仕明_x000a_C鄭嵎駿_x000a_E王文佑_x000a_J朱峰謀_x000a_K張崇慶_x000a_T陳振遠"/>
    <s v="機械系"/>
    <s v="洗浄機"/>
    <x v="1"/>
    <s v="\\T183TCLPFST01\share\K10_PN1\00_製造一部社內共通\001_設技資料交換\【TPM5】製造5拠点自主保全会議\【設備ロス削減チーム】\異常報告書（共有）フォルダ\201901以降\20221222HF　2Br洗浄機塩酸補給配管破損(中日).xlsx"/>
    <m/>
    <s v="2022/11/22  7:26_x000a_整備班的職長為了準備社長現場巡檢的相關事宜，在進行洗淨機的5S以及確認點檢内容的時候, 腳不小心踩到洗淨機的鹽酸補給配管、造成配管破損。_x000a_作業者迅速地將鹽酸閥門關閉防止鹽酸洩漏、並用水稀釋鹽酸。_x000a_※35%鹽酸　洩漏約 8ℓ左右_x000a_7:26　聯絡管理者。管理者現場確認。洗浄機周圍禁止出入實施管制_x000a_7:36　聯絡環境安全組報告發生狀況_x000a_7:41　設備技術的擔當者現場確認後、因為要更換配管、開始捨板。_x000a_　　　(無法補給鹽酸會影響品質所以捨板）_x000a_8:12　派遣員指示以鹽酸補給未使用的狀態進行生產。_x000a_9:30　鹽酸配管修理完了、正常生產開始"/>
    <s v="人的面_x000a_'1. 作業者在足場不完備的狀態下、仍判斷可以作業移動的時候踩到鹽酸配管(PVC)導致破損。_x000a_    ※以前有點檢過此設備的經驗。_x000a__x000a_'物的面_x000a_1. 35φ配管設置在接近地面的位置、　移動時很容易不小心踩到。_x000a__x000a_'管理面_x000a_1.作業標準書、風險評估漏掉在配管周邊作業的風險。"/>
    <s v="人的面_x000a_・作業前KY不足。_x000a__x000a_物的面_x000a_・以臨時對應來說、為了可以識別配管、發生破損時風險高的鹽酸配管應使用警示帶以利分辨_x000a_・以恆久對策來說、為了不碰到配管須設置足場、護蓋_x000a__x000a_管理面_x000a_1.作業標準書與風險評估追加針對配管周邊作業的風險。_x000a_　 另外，藥品洩漏時的風險與對應方式也須進行教育並讓大家理解。"/>
    <s v="初回"/>
    <n v="31"/>
    <n v="934.6"/>
    <n v="0"/>
    <s v="情報"/>
    <s v="情報"/>
    <s v="情報"/>
    <s v="情報"/>
    <s v="情報"/>
    <s v="情報"/>
    <s v="情報"/>
    <s v="・設置足場、護蓋。　→　2023/2/9設置完成"/>
    <s v="-"/>
    <s v="-"/>
    <s v="-"/>
    <s v="-"/>
    <s v="-"/>
    <s v="-"/>
    <s v="-"/>
    <s v="CLOSE"/>
    <s v="CLOSE"/>
    <e v="#DIV/0!"/>
    <m/>
  </r>
  <r>
    <n v="1762"/>
    <d v="2023-01-14T00:00:00"/>
    <x v="5"/>
    <x v="17"/>
    <s v="Y許仕明_x000a_C鄭嵎駿_x000a_E王文佑_x000a_J朱峰謀_x000a_K張崇慶"/>
    <s v="機械系"/>
    <s v="2BR H/Oシリンダー"/>
    <x v="1"/>
    <s v="20230114_MF　2BRホッパー動作時異音.xlsx"/>
    <s v="\\t183tclpfst01\share\20230114_MF　2BRホッパー動作時異音.xlsx"/>
    <s v="13;00  三交代パトロールにて、2Brのホッパー開閉時に異音が発生していることを発見。整備に連絡。_x000a_13;30  整備→設技へ連絡_x000a_　　　　　設技に確認してもらったところトラニオン部の油切れの可能性があるとの見解を受けたので給脂準備。_x000a_14;45 2Br停止、1Br G8.5専門採板開始。整備にてトラニオン部に給脂。_x000a_15;25 給脂作業完了、ホッパー開閉動作確認は問題ないが異音は解消せず。_x000a_※1/16に 0.5t→0.4tへJ/C予定となっているため捨板時に再度、設技が点検しシリンダーの交換が必要であれば交換することとなった。　_x000a_【1/16】　　　　_x000a_9;30 J/Cが開始され捨板時に設技に点検してもらった結果、シリンダーの交換が必要とのことで交換。_x000a_　　　　作業は採板開始前に終了。動作確認も問題なしで異音も解消される。"/>
    <s v="2Brホッパーのシリンダーについては、2022年5月26日にJF窯で発生した_x000a_同様のトラブル対策の横展開として、2022年8月にトラニオンに給油できるよう_x000a_給脂口を追加済であった。(冷修中で対応)_x000a__x000a_1、トラニオン軸部にカジリが発生しており、異音が発生していた。_x000a_      ※H/O開閉頻度；12月→ 1,800回/日程度　1月→1,500回/日程度_x000a_2、2022年8月、給脂口追加後、設技、整備で給脂したが、その後の給脂はなかった。"/>
    <s v="1、1回/３か月 給脂して潤滑させる。(製造)_x000a_2、製造作成の給脂リストに該当箇所は漏れていたので追加し管理する。"/>
    <s v="初回"/>
    <n v="0"/>
    <n v="0"/>
    <n v="0"/>
    <s v="要"/>
    <s v="要"/>
    <s v="要"/>
    <s v="要"/>
    <s v="要"/>
    <s v="－"/>
    <s v="－"/>
    <s v="1、1回/３か月 給脂して潤滑させる。(製造)_x000a_2、製造作成の給脂リストに該当箇所は漏れていたので追加し管理する。"/>
    <s v="完了"/>
    <s v="完了"/>
    <s v="完了"/>
    <s v="完了"/>
    <s v="完了"/>
    <s v="-"/>
    <s v="-"/>
    <s v="CLOSE"/>
    <s v="CLOSE"/>
    <n v="1"/>
    <m/>
  </r>
  <r>
    <n v="1763"/>
    <d v="2023-01-19T00:00:00"/>
    <x v="1"/>
    <x v="15"/>
    <s v="Y許仕明_x000a_C鄭嵎駿_x000a_E王文佑_x000a_J朱峰謀_x000a_K張崇慶_x000a_T陳振遠"/>
    <s v="電氣系"/>
    <s v="2Br 板厚計"/>
    <x v="0"/>
    <s v="\\T183TCLPFST01\share\K10_PN1\00_製造一部社內共通\001_設技資料交換\【TPM5】製造5拠点自主保全会議\【設備ロス削減チーム】\異常報告書（共有）フォルダ\201901以降\20230119DF　２Br板厚計異常(中日).xlsx"/>
    <s v="\\T183TCLPFST01\share\K10_PN1\00_製造一部社內共通\001_設技資料交換\【TPM5】製造5拠点自主保全会議\【設備ロス削減チーム】\設備異常確認寫真\DF 2BR板厚計異常 【點檢確認區域：YF、CF、EF、JF、KF、TAS、OFF切】"/>
    <s v="1/19 15:03 2Br KTX品採板、G8.6 -&gt; G8.5 J/C之後開始生產_x000a_          15:32 生產中、Thickness Inspect Result OK Flag Error的警報響起，LE、RE全部位捨板_x000a_                    雖然板厚MX Sheet的0.5inch單位的原始資料可以正常上傳、（SI 1　第1枚Mx sheet資料參照）_x000a_                    但是Log sheet的第1枚判定(Max、Min、偏差…等)顯示0。（判定結果　Log Sheet參照）_x000a_                    製造3交代→聯絡電氣3交代_x000a_16:06 設備技術作業者發現板厚計T/P的Kobu設定為使用_x000a_           變更成不使用之後即恢復正常採板。_x000a__x000a_ ※異常發生的時後、T/P盤附近沒有作業者。_x000a_1Br板厚的基本設定畫面的Kobu按鈕當時是設定為無効(無法操作)。"/>
    <s v="板厚計T/P的基本設定畫面、Kobu設定為使用_x000a__x000a_※補足_x000a_Thickness Inspect Result OK Flag Error _x000a_在GSD檢查的時候如果無法確認板厚測定完了的話，會響警報_x000a_如果選擇Kobu的話，Mx Sheet的測定Data會正常顯示_x000a_但是無法反映判定結果，那是因為被選擇的Glass無法發出板厚完了的信號。_x000a__x000a_※再現測試_x000a_切替在Kobu使用流動的時候，會發生相同情形_x000a_※按紐切替要因調査_x000a_PLC的ON/OFF確認　→　按鈕無切替_x000a_操作其他按鈕的時候是否會切替?軟體確認　→　無此現象發生"/>
    <s v="板厚計T/P的基本設定畫面、Kobu設定變更為不使用_x000a__x000a_※設技見解_x000a_T/P並非静電式而是壓力式_x000a_所以推測可能有接觸到某樣東西"/>
    <s v="初回"/>
    <n v="35"/>
    <n v="885.2"/>
    <n v="0"/>
    <s v="要"/>
    <s v="要"/>
    <s v="要"/>
    <s v="要"/>
    <s v="要"/>
    <s v="要"/>
    <s v="要"/>
    <s v="預防處置_x000a_・Kobu設定的使用、不使用按鈕設定為無効_x000a_ -&gt; 因為無使用履歷、1Br也是無効狀態，所以橫展開_x000a_・其他按鈕預計變更為長按樣式_x000a__x000a_橫展開_x000a_AFK他窯(FF,HF,IF)内容共有完成_x000a_橫展開中"/>
    <s v="完了"/>
    <s v="完了"/>
    <s v="完了"/>
    <s v="完了"/>
    <s v="完了"/>
    <s v="完了"/>
    <s v="完了"/>
    <s v="CLOSE"/>
    <s v="CLOSE"/>
    <n v="1"/>
    <m/>
  </r>
  <r>
    <n v="1764"/>
    <d v="2023-01-20T00:00:00"/>
    <x v="5"/>
    <x v="19"/>
    <s v="Y許仕明_x000a_C鄭嵎駿_x000a_E王文佑_x000a_J朱峰謀_x000a_K張崇慶"/>
    <s v="機械系"/>
    <s v="本線伸縮C/V"/>
    <x v="1"/>
    <s v="20230120NF 本線伸縮CV駆動チェーンからの異音(速報版rev2).xlsx"/>
    <s v="20230120 NF窯本線伸縮CV駆動チェーンからの異音(速報版rev2)  橫展開調查.xlsx"/>
    <s v="11:10 CSB交換の為、本線にて捨て板開始。_x000a_11:20 三交代主任が伸縮C/Vから異音が発生しているを発見し昼勤事務所メンバーへ連絡。_x000a_　　　　 補足:ガタン、ガタンと少し振動を伴う様な比較的大きな音であった。_x000a_11:25 昼勤事務所メンバーが確認するとセンター部の駆動チェーンのテンションが大きく弛んでいる事を発見し、これが原因と判断。_x000a_　　　　 設技機械へ連絡した。_x000a_11:30 設技機械が到着し現場を確認。チェーンが伸びてアイドラーでは調整不可である事、チェーンの錆がひどい事と春節の_x000a_　　　　 大型連休前でもある事からチェーン交換の実施を判断。捨て板を本線H/O→ギロチンH/Oへ変更した。_x000a_11:45 本線増速C/V,伸縮C/V,FT-C/Vの制御電源をOFFし、設技作業開始。_x000a_12:25 設技作業終了。"/>
    <s v="&lt;発見が遅れた原因&gt;_x000a_・製造の定期パトロールで点検が漏れてしまっていた。_x000a_補足:点検記録表の項目に伸縮C/V駆動チェーン確認(テンション・摩耗)という記載はあるが、具体的にどの部分を確認すべきか不明確であった。_x000a_&lt;異音の原因&gt;_x000a_・チェーンが伸びた事により、チェーンのたるみ量が大きくなり、スプロケットに巻き付き付き異音が発生したと推測。(写真Sheet参照)_x000a_※スプロケット下のチェーンレールガイドが2~3㎜程度摩耗あり。(写真なし)"/>
    <s v="・チェーン交換_x000a_　※図面DID40LXであるが、在庫が無かった為、ツバキRS40で応急対応。DID40LXが入荷次第、工事日にて交換実施。(4月以降)_x000a_・チェーンガイドレールのレベルが低くアソビが大きかった為、調整実施。_x000a_　※ガイドレールに摩耗がある為、交換が必要。入荷次第、工事日にて交換実施。(4月以降)_x000a__x000a_&lt;再発防止策&gt;_x000a_・点検記録表の項目に『伸縮C/V駆動チェーン確認 ※L/C/Rの3ヵ所』と具体的な点検箇所を補足する。_x000a_・製造の定期パトロールの内容や方法を確認し、パトロールのポイントを教育する。_x000a_　※過去に全拠点で発生した設備異常を参考にし、実際に現場を見て回る。_x000a_・本線駆動系の定修項目に伸縮C/Vの駆動チェーン(立ち上がり含む)を追加してもらう。"/>
    <s v="初回"/>
    <n v="95"/>
    <n v="1694.3"/>
    <n v="0"/>
    <s v="要"/>
    <s v="要"/>
    <s v="要"/>
    <s v="要"/>
    <s v="要"/>
    <s v="－"/>
    <s v="－"/>
    <s v="・定期パトロール方法の見直し_x000a_・定修項目に追加"/>
    <s v="完了"/>
    <s v="完了"/>
    <s v="完了"/>
    <s v="完了"/>
    <s v="完了"/>
    <s v="-"/>
    <s v="-"/>
    <s v="CLOSE"/>
    <s v="CLOSE"/>
    <n v="1"/>
    <m/>
  </r>
  <r>
    <n v="1765"/>
    <d v="2023-01-31T00:00:00"/>
    <x v="0"/>
    <x v="5"/>
    <s v="T陳振遠"/>
    <s v="機械系"/>
    <s v="NO.7 切機設備"/>
    <x v="2"/>
    <s v="20230131OFF　OFF7 X切機右側驅動皮帶斷裂故障異常（Rev.8 ).xlsx"/>
    <m/>
    <s v="01/31 21:58 OFFNO.7發生No.2移載機吸著異常及No.1移載機與X切機ブリッジ干涉異常警報(圖1) _x000a_01/31 22:05 現場班股長消除警報，進行設備復歸，X切機無法作動，發現X切機驅動皮帶斷裂，無法回原點位置(圖2)  _x000a_01/31 22:15 現場班股長回報主任後並聯絡設備技術，生產稼動由OFFNO.7變更OFFNO.5生產。_x000a_01/31 23:00 設備技術與整備人員到場檢視異常狀況與確認皮帶備品有否。_x000a_02/01 01:00 機械確認後，無皮帶備品可供更換。 _x000a_02/01 01:06 機械緊急聯絡廠商採購，業者從台北做高鐵運送到雲林。_x000a_02/01 14:00 皮帶備品到貨，機械進行更換。       _x000a_02/01 15:05 X切機皮帶更換後，設備測試運轉正常，恢復生產。"/>
    <s v="1.X切機右側驅動皮帶斷裂，主要為長時間使用，皮帶材質劣化造成斷裂。_x000a_※ 機械判斷依據: 皮帶從 2009年開始使用到2023年1月未更換新品_x000a_2.X切機右側驅動皮帶的使用年限，無制定管理機制。_x000a_點件記錄參考( 附件2.1.機械點檢紀錄)"/>
    <s v="1.更換X切機右側驅動皮帶。_x000a_2.制定壽命管理 1次/3年修繕更換頻度。"/>
    <s v="初回"/>
    <n v="62"/>
    <n v="30"/>
    <n v="600"/>
    <s v="情報"/>
    <s v="情報"/>
    <s v="情報"/>
    <s v="情報"/>
    <s v="情報"/>
    <s v="情報"/>
    <s v="要"/>
    <s v="1.由於OFFNO.7 相關驅動皮帶更換履歷不明。(移載#1 #2、X切機、Y切機)，因此購入備品排定日程進行預防性更換。(附件3.)"/>
    <s v="-"/>
    <s v="-"/>
    <s v="-"/>
    <s v="-"/>
    <s v="-"/>
    <s v="-"/>
    <s v="完了"/>
    <s v="CLOSE"/>
    <s v="CLOSE"/>
    <n v="1"/>
    <m/>
  </r>
  <r>
    <n v="1766"/>
    <d v="2023-02-26T00:00:00"/>
    <x v="1"/>
    <x v="15"/>
    <s v="Y許仕明_x000a_C鄭嵎駿_x000a_E王文佑_x000a_J朱峰謀_x000a_K張崇慶"/>
    <s v="機械系"/>
    <s v="橫切機#2 Back Up Roll"/>
    <x v="1"/>
    <s v="\\T183TCLPFST01\share\K10_PN1\00_製造一部社內共通\001_設技資料交換\【TPM5】製造5拠点自主保全会議\【設備ロス削減チーム】\異常報告書（共有）フォルダ\201901以降\20230226DF　横切機#2 Back Up Rollブラケットの破断(中日).xlsx"/>
    <m/>
    <s v="2.26 16:00橫切機#2 Back Up Roll的Up/Down發生Error。_x000a_Error内容確認後、變更橫切機的優先順位(2,1,3 -&gt; 1,2,3)_x000a_呼出電氣3交代以及設備點檢_x000a_設備點檢的結果 : 與Back Up Roll連接的線槽支撐架破損。_x000a_破損造成電線折損。_x000a_呼出D/T機械以及Cold相關人員、進行復歸作業_x000a_復歸内容_x000a_ 支撐架更換以及折損電線的復歸_x000a_2.26 19:45 橫切機#2復歸完了、正常稼働_x000a_橫切機的優先順位變更 : (1,2,3 -&gt; 2,1,3)_x000a_"/>
    <s v="1. 與Back Up Roll連接的線槽支撐架破損_x000a__x000a_※設技見解（詳細請參照另一分頁）_x000a_破損的支撐架的洞穴有螺絲咬痕，_x000a_可能這部分在稼働時被施加力道、進而產生裂痕，_x000a_推測可能是組裝時的施工不良。"/>
    <s v="支撐架更換_x000a_※不清楚當初發生的原因，只有先將支撐架的厚度變更 6t→9t  強度Up_x000a_2/26 交換完了(橫切機#2)_x000a_橫切機#1、#3點檢後，判斷要更換"/>
    <s v="初回"/>
    <n v="3"/>
    <n v="86.18"/>
    <n v="0"/>
    <s v="情報"/>
    <s v="情報"/>
    <s v="情報"/>
    <s v="情報"/>
    <s v="情報"/>
    <s v="情報"/>
    <s v="情報"/>
    <s v="1) 全窯的支撐架進行外觀裂痕點檢_x000a_每次工事日定期確認。_x000a_※因為是基礎材質是鋁，如果為了確認組裝的情形、而把螺絲拆下的話_x000a_　螺紋可能會損傷，所以只有進行外觀確認。_x000a_2) 雖然有螺絲鎖附狀態確認的相關對策，但卻沒有針對施工不良的對策，以做為替代方案來說、　必須實施教育所有的螺絲組裝時 要確認鎖附狀態、做記號_x000a_　※設技内部教育_x000a__x000a_※關於NF窯發生的類似異常橫展開，因為是發生在AFK比較慢導入的DF窯，研判是支撐架安裝時的螺絲鎖附不良所造成的影響，所以橫切機速度相關的橫展開不實施，此為設技的判斷_x000a_（IF,HF=2013　DF=2014年導入　IF,HF點檢結果 : 無問題。）"/>
    <s v="-"/>
    <s v="-"/>
    <s v="-"/>
    <s v="-"/>
    <s v="-"/>
    <s v="-"/>
    <s v="-"/>
    <s v="CLOSE"/>
    <s v="CLOSE"/>
    <e v="#DIV/0!"/>
    <m/>
  </r>
  <r>
    <n v="1767"/>
    <d v="2023-03-08T00:00:00"/>
    <x v="0"/>
    <x v="7"/>
    <s v="J朱峰謀_x000a_K蕭建陸"/>
    <s v="電氣系"/>
    <s v="2BR引入"/>
    <x v="2"/>
    <s v="\\T183TCLPFST01\share\K10_PN1\00_製造一部社內共通\001_設技資料交換\【TPM5】製造5拠点自主保全会議\【設備ロス削減チーム】\異常報告書（共有）フォルダ\201901以降\20230308  ADT KF 2BR引入ソフト不具合Rev.0.xlsx"/>
    <m/>
    <s v="15:46 工事日結束開始進入2BR試板流，G8.5 基板在本線 FT接斜引入處提早引入,造成碰撞導致破裂，聯絡電氣人員到場確認，期間有進行 2BR電源重啟 ， 重新 J/C G8.5 ,  G8.5 J/C G6 再  J/C G8.5 , G8.5基板依然提早引入造成破裂，電氣人員進行程式確認 , SENSOR 感度確認 / 位置確認 , PLC 重啟 對應製造 1BR J/C G8.5 採板 對應  ( 板厚 / 欠點都還在規格外 )_x000a_19:18 電氣程式修正完畢 , 2BR G8.5 引入開始試採板，製造 1BR J/C G11採板 "/>
    <s v="KF3冷修時將 X40F G8.5使用的引入 SENSOR 移除，但因 SOFT 修正上的不具合，當 PLC 更換電池並進行 Reset 後，程式內原本暫存的橫吋資料自動清除，造成 G8.5 引入時，無吋法計算資料可參照，導致此次異常，此 sensor 移除後，針對板幅不同時引入位置不會有問題，可參數調整對應_x000a_※ PLC Reset 後會自動將暫存的資料清除_x000a_※  此異常如暫存資料沒有消失的話，是不會發生，冷修期間推測應是沒有進行 PLC Reset 過 ，所以冷修期間測試試運轉，或平時生產時沒有異常發生_x000a_※KF3冷修前增設此 Sensor (X40F )，但圖面未修正，導致 KF3 冷修時，式樣書圖面未納入此 Sensor，當 KF3 G11 改造將 FT 擴福時，發現與式樣不符，當時冷修擔當以圖面為主，因此將增設的 Sensor 進行移除，在程式的部分未作修改_x000a_※此 Sensor X40F 為 KF2 時，為了使 G8.5 引入Timing 提早，使玻璃尖端可以剛好被 PAD 承接，避免引入 時欠板發生，因此進行了此 sensor 的追加，KF3 因擴幅後 2BR FT 的引入 sensor位置配置有所不同，"/>
    <s v="1. 電氣進行程式修正，移除 X40F 程式迴路 _x000a_2. 圖面未即時修正的部分，電氣內部再次進行教育與宣導"/>
    <s v="初回"/>
    <n v="188"/>
    <n v="0"/>
    <n v="0"/>
    <s v="情報"/>
    <s v="情報"/>
    <s v="情報"/>
    <s v="要"/>
    <s v="要"/>
    <s v="－"/>
    <s v="－"/>
    <s v="1、針對 X40F sensor本體撤除，程式是否不具合進行調查確認_x000a_確認產線是否還存在同樣不具合_x000a_確認結果：_x000a_JF窯=1、2BR正常_x000a_KF窯=1BR正常、2BR 3/8 修正濟_x000a_※JF 無追加 sensor 改造，所以沒有撤除 sensor 或是軟體修正的問題"/>
    <s v="-"/>
    <s v="-"/>
    <s v="-"/>
    <s v="完了"/>
    <s v="完了"/>
    <s v="-"/>
    <s v="-"/>
    <s v="CLOSE"/>
    <s v="CLOSE"/>
    <n v="1"/>
    <m/>
  </r>
  <r>
    <n v="1768"/>
    <d v="2023-03-14T00:00:00"/>
    <x v="0"/>
    <x v="5"/>
    <s v="T陳振遠"/>
    <s v="電氣系"/>
    <s v="OFF NO.4 切機設備"/>
    <x v="2"/>
    <s v="20230314 ADTOFF　OFF4 X切機走行伺服馬達訊號線斷線異常報告（Rev.8 ）.xlsx"/>
    <m/>
    <s v="02:33 OFFNO.4 發生X切機警報無法排除(圖.1)_x000a_02:35 現場班股長進行 異常確認:  1.切換手動，X切機無法作動。2.確認X切機設備+擦拭SENSOR，機台無法作動。3.確認電盤代碼為d01~d03 。(圖.2)_x000a_02:40 現場班股長回報事務所主任後，產線人員移動至OFF5生產稼動。_x000a_08:30 整備與電氣到場確認異常狀況。_x000a_09:00 電氣人員確認 X切機走行活動線槽，外觀無異常。_x000a_09:15 確認X切機走行活動線槽內部線路，發現X切機左側伺服馬達訊號線路斷線異常(圖.3)。_x000a_09:30 電氣人員進行X切機左側馬達訊號線 新品更換。_x000a_11:30 更換完畢，進行X切機原點歸零，慢速快速單動移動測試以及空運轉測試正常。"/>
    <s v="1. X切機左側活動線槽,出口端訊號線有無固定(或是脫落)，無點檢紀錄表導致訊號線長時間作動摩擦,造成斷裂異常。_x000a_2. 定修工事項目中，定常點檢活動線槽及訊號線點檢作業，因點檢方式不佳，未發現訊號線有異常。_x000a_※前回OFF#4定修2023.02.15"/>
    <s v="1. 增加活動線槽點檢表，確認活動線槽，出口端及訊號排線是否牢固與筆直。_x000a_2. 增加活動線槽及訊號線點檢作業時，須拍照存證的管理機制橫展開 : OFFNO.5 /  OFFNO.7 / TASNO.5 / TASNO.6 / TASNO.7預計於3/21 TAS#6 定修使用。"/>
    <s v="再發"/>
    <n v="25"/>
    <n v="11"/>
    <n v="126"/>
    <s v="情報"/>
    <s v="情報"/>
    <s v="情報"/>
    <s v="情報"/>
    <s v="情報"/>
    <s v="要"/>
    <s v="要"/>
    <s v="1. 增加活動線槽及訊號線點檢作業時，須拍照存證的管理機制橫展開 : OFFNO.5 /  OFFNO.7 / TASNO.5 / TASNO.6 / TASNO.7預計於3/21 TAS#6 定修使用。"/>
    <s v="-"/>
    <s v="-"/>
    <s v="-"/>
    <s v="-"/>
    <s v="-"/>
    <s v="完了"/>
    <s v="完了"/>
    <s v="CLOSE"/>
    <s v="CLOSE"/>
    <n v="1"/>
    <m/>
  </r>
  <r>
    <n v="1769"/>
    <d v="2023-03-17T00:00:00"/>
    <x v="0"/>
    <x v="4"/>
    <s v="Y許仕明_x000a_C鄭嵎駿_x000a_E王文佑_x000a_J朱峰謀_x000a_K張崇慶"/>
    <s v="電氣系"/>
    <s v="橫切機1號"/>
    <x v="2"/>
    <s v="\\T183TCLPFST01\share\K10_PN1\00_製造一部社內共通\001_設技資料交換\【TPM5】製造5拠点自主保全会議\【設備ロス削減チーム】\異常報告書（共有）フォルダ\201901以降\20230317 EF窯 橫切機1號電源跳脫異常報告.xlsx"/>
    <s v="O:\K15_PPN\21_機動G\COLD區\吳禮安\各窯設備異常報告書\20230317 EF 橫切機1號電源跳脫異常\20230317 EF 橫切機1號電源跳脫異常各窯現狀確認.xlsx"/>
    <s v="3/17_x000a_10:36 橫切機1號發出 CYCLE TOO  FAST 警報後電源跳脫。產線切替橫切機2號使用_x000a_          (EF窯立上初期欠點多發，異常發生當下無LOSS產生)_x000a_10:37 橫切機#1進行復歸,CPU運轉後,電源跳脫異常再發_x000a_10:40 橫切機#1電源無法ON,聯絡電氣確認異常狀況_x000a_12:00 電氣最終確認切機L側的緊急停止鈕線路有異常,造成電源無法ON_x000a_13:30 電氣架設新的安全迴路線路進行替代對應_x000a_14:00 線路完成後,測試橫切機#1的電源可以正常ON、OFF,橫切機#1的緊急停止鈕測試後，其功能也都正常。_x000a_3/28_x000a_工事日電氣將切機#1異常線路抽出,確認線路磨損所造成異常"/>
    <s v="橫切機1號的L側安全迴路有異常,造成切機電源跳脫,無法投入"/>
    <s v="架設新的安全迴路線路進行對應"/>
    <s v="初回"/>
    <n v="0"/>
    <n v="0"/>
    <n v="0"/>
    <s v="要"/>
    <s v="要"/>
    <s v="要"/>
    <s v="要"/>
    <s v="要"/>
    <s v="情報"/>
    <s v="情報"/>
    <s v="待4月份工事日可以停機抽出線路,再進行詳細異常原因調查_x000a_ 3/28 已確認安全迴路線路磨損"/>
    <s v="完了"/>
    <s v="完了"/>
    <s v="完了"/>
    <s v="完了"/>
    <s v="完了"/>
    <s v="-"/>
    <s v="-"/>
    <s v="CLOSE"/>
    <s v="CLOSE"/>
    <n v="1"/>
    <m/>
  </r>
  <r>
    <n v="1770"/>
    <d v="2023-03-20T00:00:00"/>
    <x v="5"/>
    <x v="19"/>
    <s v="Y許仕明_x000a_C鄭嵎駿_x000a_E王文佑_x000a_J朱峰謀_x000a_K張崇慶"/>
    <s v="機械系•電氣系"/>
    <s v="№2横切机BUR"/>
    <x v="1"/>
    <s v="\\T183TCLPFST01\share\K10_PN1\00_製造一部社內共通\001_設技資料交換\【TPM5】製造5拠点自主保全会議\【設備ロス削減チーム】\異常報告書（共有）フォルダ\201901以降\20230320【TPM5】【ADCH】【設備異常報告】【最終版】20230320　NF窯№2横切り機BURケーブルベア脱落断線異常 翻译.xlsx"/>
    <s v="各窯橫切機 BUR 設備相關圖片.xlsx"/>
    <s v="&lt;时间轴＞_x000a_3/19(星期天)_x000a_　05:21 №2横切机的『BUR Origin PR Error』警报发生。_x000a_        　　确认现场后，发现横切机切刀走行部件及BUR于走行途中发生停止。_x000a_　　　　　 补充：由于№2横切机发生异常停止后，自动切替到№1横切机走行的原因，Loss数量是G11×4枚(40.44㎡)。_x000a_                      因BUR升降SERVO没有刹车装置，没有因自重降下且没有接触玻璃。_x000a_　　　　　 试着在TP盘操作№2横切机进行原点復帰，切刀走行部件/BUR走行部件皆操作不可。_x000a_　　　　　 再次确认现场后，发现连接BUR走行部件和CABLE-BEAR的支架脱落。_x000a_　　　　　 _x000a_06:00 三交代主任→事务所联络状況。_x000a_　　　　　 事務所→三交代指示下述事项。_x000a_　　　　　 ・舍板最小切出尺寸37→74inch实施変更。_x000a_　　　　　 ・检查用样本的採取S-END→Br-END实施変更。(G11基板使用OFF切来切)_x000a_　　　　　事务所判断样本採取的作业负荷会变大，但是对生产并无影响，因此无需呼出对应。_x000a_　　　　　补充：设技相关人员简单报告并将情报共有，确定过完周末上班，做现场确认并決定今后方针的决定。_x000a__x000a_3/20(星期一) _x000a_　08:15 设技(机械・电气)、在制造做现场确认。_x000a_　　　　 　如报告所述连接部的支架脱落，与BUR走行部件连接的线缆等出现被拉扯断裂的情况。_x000a_　　　　 　因预估修复作业需花费约1.5日(12h)，考虑到现在的G11受払状況实施了下述下临时对策，_x000a_　　　　　 决定下次3/28(工事日)为止保持这个状态继续生产。_x000a_　&lt;临时措施&gt;_x000a_　　　　　 ・不使用BUR，以只有切刀部件的走行也可以採取样本的状态为目标紧急改造。(设技电气对应)_x000a_　　　　　 ※实施样本切断测试，没有大的问题可以切断(断面OK)_x000a_　　　　    补充：为防止№2横切切线混入制品，样品采取偶数切出方式。(利用PAM流动履历监视是否混入制品)"/>
    <s v="「BUR走行ブロック」と「ケーブルベアの連結用ブラケット」の連結ボルトが破断することで異常が発生。"/>
    <s v="&lt;3/28工事日的对应&gt;_x000a_机械･･･CABLE-BEAR及连接支架的复归_x000a_电气・・・CABLE的重新布线及接线。_x000a__x000a_&lt;再发防止对策&gt;_x000a_・连接支架的补强_x000a_・固定连接支架的螺丝数量2个→4个变更。_x000a__x000a_・因返回速度也是设定在必要以上的速度，正在商讨做附件资料中的软件改造。"/>
    <s v="再發"/>
    <n v="0"/>
    <n v="40.44"/>
    <n v="0"/>
    <s v="情報"/>
    <s v="情報"/>
    <s v="情報"/>
    <s v="情報"/>
    <s v="情報"/>
    <s v="－"/>
    <s v="－"/>
    <s v="计划面向ADCH全窑实施横展开"/>
    <s v="-"/>
    <s v="-"/>
    <s v="-"/>
    <s v="-"/>
    <s v="-"/>
    <s v="-"/>
    <s v="-"/>
    <s v="CLOSE"/>
    <s v="CLOSE"/>
    <e v="#DIV/0!"/>
    <m/>
  </r>
  <r>
    <n v="1771"/>
    <d v="2023-04-05T00:00:00"/>
    <x v="5"/>
    <x v="17"/>
    <s v="C鄭嵎駿_x000a_E王文佑_x000a_J朱峰謀_x000a_K張崇慶"/>
    <s v="機械系"/>
    <s v="T/T、PL定位Power Roller"/>
    <x v="1"/>
    <s v="\\T183TCLPFST01\share\K10_PN1\00_製造一部社內共通\001_設技資料交換\【TPM5】製造5拠点自主保全会議\【設備ロス削減チーム】\異常報告書（共有）フォルダ\201901以降\20230405_MF　2BR 21Pos TT旋回中停止トラブル(中日).xlsx"/>
    <s v="\\T183TCLPFST01\share\K10_PN1\00_製造一部社內共通\001_設技資料交換\【TPM5】製造5拠点自主保全会議\【設備ロス削減チーム】\每週確認---各據點設備異常・設備改善 横展開進捗確認Sheet\20230417 ★各據點  設備異常・設備改善 横展開進捗確認Sheet (每週確認).xlsx"/>
    <s v="【4/5】_x000a_03:00  2Br 21Pos 堆疊枚數完了後、T/T旋回中、停止。 有試圖手動操作讓旋回開始，但無法操作。_x000a_　　　   ※T/P的異常顯示：Robot・T/T A面滾輪・T/T旋回部、&quot;非原點&quot;_x000a_03:05  往21Pos(RE 部位) 變成1Br G8.5採板 (G11→G8.5的Down size品)_x000a_03:15  三交代→整備事務所連絡_x000a_　　　　 ※沒有進行廢棄、5:30聯絡呼出設技。(事務所的判斷)_x000a_05:30  設技、電氣連絡_x000a_06:00  設技到達、原因調査開始_x000a_07:10  復歸_x000a_07:20  21Pos G11採板開始"/>
    <s v="Power Roller、A面側、8組的其中1組的滾輪已經下降完成，但是在T/T旋回的途中感應座踢到上昇確認Senaor，所以就中途停止。(實際上滾輪有下降、Sensor on之後就上昇了)_x000a_※①下降時感應座離開Sensor就代表下降完成。_x000a_※②升降架台有搖晃的情形，所以在T/T旋回的途中因為振動再次踢到Sensor以上是推測的發生經過。"/>
    <s v="①調整架台搖晃的情形。_x000a_・架台裡面的氣囊位置調整_x000a_②滾輪下降完了的時候，確認Sensor與感應座位置很近所以要調整Sensor的位置"/>
    <s v="初回"/>
    <n v="280"/>
    <n v="1501.92"/>
    <n v="0"/>
    <s v="－"/>
    <s v="情報"/>
    <s v="情報"/>
    <s v="情報"/>
    <s v="情報"/>
    <s v="－"/>
    <s v="－"/>
    <s v="CF、EF、JF、KF各窯自主點檢完成_x000a_確認濟時間_x000a_CF=2023/4/25_x000a_EF=2023/4/27_x000a_JF=2023/4/26_x000a_KF=2023/4/26"/>
    <s v="-"/>
    <s v="-"/>
    <s v="-"/>
    <s v="-"/>
    <s v="-"/>
    <s v="-"/>
    <s v="-"/>
    <s v="CLOSE"/>
    <s v="CLOSE"/>
    <e v="#DIV/0!"/>
    <m/>
  </r>
  <r>
    <n v="1772"/>
    <d v="2023-04-13T00:00:00"/>
    <x v="0"/>
    <x v="3"/>
    <s v="Y許仕明_x000a_C鄭嵎駿_x000a_E王文佑"/>
    <s v="機械系"/>
    <s v="T/T旋回"/>
    <x v="2"/>
    <s v="\\T183TCLPFST01\share\K10_PN1\00_製造一部社內共通\001_設技資料交換\【TPM5】製造5拠点自主保全会議\【設備ロス削減チーム】\異常報告書（共有）フォルダ\201901以降\20230413 CF窯1P TT旋回異音報告.xlsx"/>
    <s v="\\T183TCLPFST01\share\K10_PN1\00_製造一部社內共通\001_設技資料交換\【TPM5】製造5拠点自主保全会議\【設備ロス削減チーム】\每週確認---各據點設備異常・設備改善 横展開進捗確認Sheet\20230417 ★各據點  設備異常・設備改善 横展開進捗確認Sheet (每週確認).xlsx"/>
    <s v="00:30 巡檢1p 西側p詰爪欠板有，強p有，紙卷機靜電11-&gt;9.5kv，段積高200-&gt;150mm，溫溼度27.1/65，仕上人員反應旋回時異音有，01:30 旋回檢查第一山是否有欠板時異音一樣有，檢查發現T/T下方鐵護蓋變形(B面)，聯絡隆盛有，1P不採，2P採LE+C。_x000a_09:00 整備人員進行點檢，發現T/T下方護蓋變形及SENSOR支架變形。_x000a_09:10 連絡機械人員及電氣人員到現場確認。_x000a_09:30 將異常護蓋拆除。_x000a_10:00 機械人員及電氣人員確認後，將SENSOR支架拆除。_x000a_10:30 機械人員需重新製作SENSOR支架。_x000a_13:40 機械人員將SENSOR支架製作完成，將SENSOR支架重新設置完成。_x000a_14:30 電氣人員將SENSOR及線路重新設置及點檢。_x000a_15:30 製造人員及電氣人員進行測試，旋回測試及 SENSOR位置調整多回。_x000a_16:30 測試完成。_x000a_16:45 連絡三交代股長可恢復正常採板。"/>
    <s v="T/T 下方鐵護蓋脫落造成旋回時干涉，護蓋及SENSOR支架變形_x000a_(護蓋變形位置1P T/T B面 PL下方護蓋)_x000a_(SENSOR支架變形位置設備流向右側)"/>
    <s v="SENSOR支架重新製作及設置測試，變形護蓋重新製作"/>
    <s v="初回"/>
    <n v="0"/>
    <n v="0"/>
    <n v="0"/>
    <s v="要"/>
    <s v="要"/>
    <s v="要"/>
    <s v="情報"/>
    <s v="情報"/>
    <s v="－"/>
    <s v="－"/>
    <m/>
    <s v="完了"/>
    <s v="完了"/>
    <s v="完了"/>
    <s v="-"/>
    <s v="-"/>
    <s v="-"/>
    <s v="-"/>
    <s v=""/>
    <s v="CLOSE"/>
    <n v="1"/>
    <m/>
  </r>
  <r>
    <n v="1773"/>
    <d v="2023-04-15T00:00:00"/>
    <x v="0"/>
    <x v="7"/>
    <s v="Y許仕明_x000a_C鄭嵎駿_x000a_E王文佑_x000a_J朱峰謀_x000a_K張崇慶"/>
    <s v="電氣系"/>
    <s v="1BR BD2 CV"/>
    <x v="2"/>
    <s v="20230415 ADT KF 1BR BD2 CV トラッキング消失異常rev1.xlsx"/>
    <m/>
    <s v="14:28 出現1BR ON-DS 移載無行先擴出警報,後續多回嘗試無法進行採板_x000a_15:10 聯絡事務所呼出整備並與電氣保全聯絡,請假日電氣到場對應_x000a_15:30 製造嘗試重新JC、速度調整、設備斷電重新啟動_x000a_18:00 電氣確認程式發現 TRACKING 有延後搬移，懷疑是BDPG有異常, 進行1BR BD段 PLC重新啟動_x000a_18:10 板流測試，可以正常採板_x000a_18:15 恢復1BR G11 採板_x000a_1BR 停機時間：3小時45分 , LOSS：178m²"/>
    <s v="BDPG 程式內部計數的參數到達最大值後無正確自動歸_x000a_異常發生當下BDPG數值已經變為負值_x000a_影響 TRACKING 正常搬送 ( 基板先到, TRACKING 後到)_x000a_導致基板到達移載 CV 位置不正確無法正常搬送基板_x000a__x000a_※異常時 BDPG 歸零條件_x000a_ ( 程式邏輯  BDPG 計數數值 = MAX 值時進行重新計算 )_x000a_推測此次錯過最大值瞬間 , PG 由負值開始重新計算_x000a_導致 TRACKING 搬送異常_x000a_"/>
    <s v="1、暫時處置 : 1BR BD 段 PLC 重新 RESET，BDPG 數值強制歸零_x000a_2、因為程式已經設定 PG 的數值只取正區間的數值(0~MAX)_x000a_但此次有抓到負區間的數值，因此懷疑高速計數器有問題_x000a_所以進行高速計數器的更換_x000a_( 電氣見解：此次異常為模組異常的可能性較高 )_x000a__x000a_4/19 完成 BDPG 高速計數器 QD62 的更換_x000a_※換下來的高數計數器，電氣進行再現測試中_x000a_ ( 確認此高速計數器有無問題，是否會再出現負值  )_x000a_※高速計數器測試 4/20~ 到5/21 之間，並沒有發生負值的情況_x000a__x000a_3、修改 PG 計數器最大值歸零的條件_x000a_修改前：數值 = MAX_x000a_修改後：數值 ≧ MAX_x000a_電氣見解：此程式的部分並非為此次異常的原因，修改的理由是因這樣的變更對於程式邏輯上會更好 _x000a_※ 程式修改後如出現異常負值，計數的部分不會被歸零，異常能夠被發現"/>
    <s v="初回"/>
    <n v="225"/>
    <n v="178"/>
    <n v="0"/>
    <s v="情報"/>
    <s v="情報"/>
    <s v="情報"/>
    <s v="情報"/>
    <s v="情報"/>
    <s v="－"/>
    <s v="－"/>
    <s v="他窯橫展開確認_x000a_※ PG 計數器最大值歸零的條件_x000a_窯   ：      YF        CF        EF          JF         KF_x000a_條件：     = max  = max  = max   ≧max   ≧max_x000a_※ 情報聯絡各窯，電氣內部檢討中"/>
    <s v="-"/>
    <s v="-"/>
    <s v="-"/>
    <s v="-"/>
    <s v="-"/>
    <s v="-"/>
    <s v="-"/>
    <s v="CLOSE"/>
    <s v="CLOSE"/>
    <e v="#DIV/0!"/>
    <m/>
  </r>
  <r>
    <n v="1774"/>
    <d v="2023-04-20T00:00:00"/>
    <x v="0"/>
    <x v="4"/>
    <s v="Y許仕明_x000a_C鄭嵎駿_x000a_E王文佑_x000a_J朱峰謀_x000a_K張崇慶"/>
    <s v="電氣系"/>
    <s v="ACE#2"/>
    <x v="2"/>
    <s v="\\T183TCLPFST01\share\K10_PN1\00_製造一部社內共通\001_設技資料交換\【TPM5】製造5拠点自主保全会議\【設備ロス削減チーム】\異常報告書（共有）フォルダ\201901以降\20230420 EF COLD ACE#2 通信異常報告書.xlsx"/>
    <m/>
    <s v="4/19 EF窯工事日時，電氣進行ACE及RMS定期切替。(ACE  #1→#2、RMS  #1→#2)_x000a_4/20 夜班_x000a_02:10開始發生 TOM上位通訊異常、速度差異常警報多回，WI發生速度差異常警報多回(異常警報期間線上自動捨板有)_x000a_02:35 聯絡事務所主管、推進課2G擔當進行異常確認_x000a_03:00 後續確認異常主因為ACE通信異常造成TOM3及WI異常， 聯絡電氣主任告知異常情況後，電氣回復待早上出勤期間再進行確認_x000a_08：00 電氣現場確認，原因不明。聯絡製造進行ACE切替_x000a_09：00 進行ACE與RMS的切替復歸。(ACE  #2-&gt;#1、RMS  #2-&gt;#1)_x000a_09：30 切替完成，異常未再發。_x000a_10：00 電氣下載LOG檔，請ATSC協助調查。"/>
    <s v="冷修立上時有進行測試,並無異常.目前原因不明，依賴ATSC調查中. _x000a_推測原因：ACE#2 的WINDOWS OS有異常可能。"/>
    <s v="1.目前提供ACE LOG檔,請ATSC調查中_x000a_2.目前有懷疑WINDOWS OS是否有異常,所以等待下次停機,切替ACE#2開機,擷取WINDOWS內部LOG檔,提拱ATSC進行調查._x000a_3.準備購入ACE CPU預備品,確保ACE切替機能._x000a_(現狀沒有預備品、故障時的緊急對應會以J、KF的予備機使用予定)"/>
    <s v="初回"/>
    <n v="100"/>
    <n v="2703"/>
    <n v="0"/>
    <s v="情報"/>
    <s v="情報"/>
    <s v="情報"/>
    <s v="情報"/>
    <s v="情報"/>
    <s v="－"/>
    <s v="－"/>
    <m/>
    <s v="-"/>
    <s v="-"/>
    <s v="-"/>
    <s v="-"/>
    <s v="-"/>
    <s v="-"/>
    <s v="-"/>
    <s v=""/>
    <s v="CLOSE"/>
    <e v="#DIV/0!"/>
    <m/>
  </r>
  <r>
    <n v="1775"/>
    <d v="2023-05-02T00:00:00"/>
    <x v="0"/>
    <x v="5"/>
    <s v="T陳振遠"/>
    <s v="機械系"/>
    <s v="Kobu樂樂手設備"/>
    <x v="2"/>
    <s v="\\T183TCLPFST01\share\K10_PN1\00_製造一部社內共通\001_設技資料交換\【TPM5】製造5拠点自主保全会議\【設備ロス削減チーム】\異常報告書（共有）フォルダ\201901以降\20230502  ADTOFF　OFF NO.7 Kobuラクラクハンドエアモーターのカップリングインサート破断による異常（Rev.8 ).xlsx"/>
    <m/>
    <s v="19:21 Kobu段投入G8 Kobu輕研磨品，樂樂手吸取玻璃走行時，無法前進後退，回報現場班股長。_x000a_19:25 OFF班股長聯絡整備OFF7 Kobu樂樂手走行異常。_x000a_19:30 整備到場確認樂樂手走行AIR馬達聯軸器中間緩衝墊破損，無法驅動樂樂手走行。 參考(圖.1 )_x000a_19:40 整備聯絡機械股長，確認無聯軸器備品。_x000a_19:50 整備將OFF7 Kobu樂樂手走行AIR馬達AIR動力源關閉，樂樂手改由人工推動進行生產。_x000a_21:00 呼出機械進行異常對應。_x000a_21:21 機械人員到場 ，OFFNO.7 停止生產，讓機械人員確認異常狀況，並進行聯軸器修改。(圖.2 )_x000a_23:05 機械人員將修改後聯軸器重新安裝，切替自動生産模式後並進行作動測試，無問題後交付現場生產。"/>
    <s v="1.走行AIR馬達側固定輪榖螺絲，因長時間正轉、逆轉，螺絲鬆動後往後退，導致緩衝墊變形損壞，造成連軸器無法有效驅動而空轉。(參考附件1)_x000a_2.2022.2.6 製造發現勒樂手連軸器AIR馬達側固定輪榖螺絲鬆脫狀況，製造自行將螺絲增蒂後，並將情報回饋給設技課，2/16定修時，機械再次進行輪榖螺絲點檢與鎖固，但當時未探究鬆脫原因及後續對應。"/>
    <s v="暫時對應 :_x000a_ 聯軸器中間緩衝墊破損且無備品，將樂樂手側聯軸器輪榖夾爪焊接鐵塊，並將兩側輪榖往中間連結。(圖 2 )_x000a__x000a_永久對應 : _x000a_1.聯軸器式樣變更，強化固定方式，以符合現場人工操作設備。_x000a_原本式樣 - 鎖式輪榖_x000a_變更式樣 - 夾式輪榖 --(參考附件1)_x000a_‧完成予定日：6月末_x000a_2. 聯軸器點檢列入修繕計畫確實實施(2次/1年)"/>
    <s v="初回"/>
    <n v="133"/>
    <n v="7.61"/>
    <n v="1561"/>
    <s v="情報"/>
    <s v="情報"/>
    <s v="情報"/>
    <s v="情報"/>
    <s v="情報"/>
    <s v="情報"/>
    <s v="要"/>
    <m/>
    <s v="-"/>
    <s v="-"/>
    <s v="-"/>
    <s v="-"/>
    <s v="-"/>
    <s v="-"/>
    <s v="完了"/>
    <s v=""/>
    <s v="CLOSE"/>
    <n v="1"/>
    <m/>
  </r>
  <r>
    <n v="1776"/>
    <d v="2023-05-04T00:00:00"/>
    <x v="0"/>
    <x v="3"/>
    <s v="Y許仕明_x000a_C鄭嵎駿_x000a_E王文佑_x000a_J朱峰謀_x000a_K張崇慶"/>
    <s v="機械系"/>
    <s v="本線增速#5"/>
    <x v="2"/>
    <s v="20230504-CF包裝本線增速#5 CAM CLUTCH異常報告書-rev.1.xlsx"/>
    <s v="20230504-CF包裝本線增速#5 CAM CLUTCH異常報告書-rev.1 (機械報告書).xlsx"/>
    <s v="05:17_x000a_①横吋異常警報，現場巡檢無破板。_x000a_②發現横折後增速#5速度變慢，增速#6速度正常，疑似增速#5 cam clutch狀態時好時壞，捨5分。_x000a_ →如下圖，增速#5 cam clutch與聯軸器不同步。_x000a_ →增速#5 cam clutch上回更換日期2022/07/15(未達更換管理時間-1.5年)。_x000a_ ③聯絡隆盛、嵎駿。_x000a_05:26 事務所連絡機械主任呼出人員。_x000a_06:20 機械到場。（當時異常無再發）_x000a_06:30 增速#5 cam clutch異常再發，捨5分。_x000a_06:47 回報課長。_x000a_06:50 G/T捨板，機械更換增速#5 cam clutch，捨70分。_x000a_08:00 機械更換完成…三交代進行G/T解除、油污及刮傷檢查。_x000a_08:30 回復採板。"/>
    <s v="增速#5 cam clutch與聯軸器不同步"/>
    <s v="更換增速#5 cam clutch"/>
    <s v="再發"/>
    <n v="80"/>
    <n v="2201.4070000000002"/>
    <n v="0"/>
    <s v="情報"/>
    <s v="要"/>
    <s v="情報"/>
    <s v="情報"/>
    <s v="情報"/>
    <s v="－"/>
    <s v="－"/>
    <s v="機械對應報告：_x000a_變更原先計畫.預計在CF5冷修改為直接驅動。_x000a_1. 改造部品準備。6/底_x000a_2. 利用工事日進行現場改造變更(Clutch廢棄不使用)。_x000a_改造順序：H/O Gate→增速#6→增速#5_x000a__x000a_ADT各窯計畫都是冷修時再進行改造!_x000a_YF/EF/JF/KF~全部改造完成，只有CF還未實施~"/>
    <s v="-"/>
    <s v="完了"/>
    <s v="-"/>
    <s v="-"/>
    <s v="-"/>
    <s v="-"/>
    <s v="-"/>
    <s v="CLOSE"/>
    <s v="CLOSE"/>
    <n v="1"/>
    <m/>
  </r>
  <r>
    <n v="1777"/>
    <d v="2023-05-05T00:00:00"/>
    <x v="5"/>
    <x v="17"/>
    <s v="Y許仕明_x000a_C鄭嵎駿_x000a_E王文佑_x000a_J朱峰謀_x000a_K張崇慶"/>
    <s v="系統系"/>
    <s v="WI/TOM3檢查機"/>
    <x v="1"/>
    <s v="20230505_MF　WI・TOM⇔PAM通信異常トラブル(中日).xlsx"/>
    <m/>
    <s v="【5/5】_x000a_4:15  WI/TOM3通信異常發生、捨板_x000a_4:18  現場確認、WI/TOM3與PAM通信異常 ※參照①_x000a_4:30  WI/TOM3 PC重新起動也無法復歸_x000a_4:35  聯絡整備班事務所人員_x000a_4:45  確認PAM PC、 server側有異常顯示 ※參照②_x000a_　　　　 三交代進行PC(PAM server)重新起動_x000a_4:58  復歸_x000a_5:00  採板開始"/>
    <s v="1、系統記錄顯示「致命的硬體錯誤發生」。_x000a_2、service確認無問題、FDPS正在立上。_x000a_3、DELL Server Adminsitator無錯誤記錄。_x000a_           ↓_x000a_現在、ATSC (亀山先生) 確認中"/>
    <m/>
    <s v="初回"/>
    <n v="45"/>
    <n v="1140"/>
    <n v="0"/>
    <s v="情報"/>
    <s v="情報"/>
    <s v="情報"/>
    <s v="情報"/>
    <s v="情報"/>
    <s v="－"/>
    <s v="－"/>
    <m/>
    <s v="-"/>
    <s v="-"/>
    <s v="-"/>
    <s v="-"/>
    <s v="-"/>
    <s v="-"/>
    <s v="-"/>
    <s v=""/>
    <s v="CLOSE"/>
    <e v="#DIV/0!"/>
    <m/>
  </r>
  <r>
    <n v="1778"/>
    <d v="2023-05-10T00:00:00"/>
    <x v="0"/>
    <x v="0"/>
    <s v="Y許仕明_x000a_C鄭嵎駿_x000a_E王文佑_x000a_J朱峰謀_x000a_K張崇慶_x000a_T陳振遠"/>
    <s v="機械系"/>
    <s v="FT CV驅動鏈條"/>
    <x v="2"/>
    <s v="20230510 JF本線FT CV驅動鏈條斷裂異常報告 (1).xlsx"/>
    <m/>
    <s v="04:44  夜班聯絡2BR引入處有一條FT CV未運轉(不影響G11採板)_x000a_09:30  早上請機械確認後為水平鏈條斷裂(圖二)。_x000a_09:51  1BR專採，2BR本線FT連結器脫離。_x000a_10:35  異常排除，恢復採板。"/>
    <s v="RS 50水平驅動Chain斷裂原因如下，_x000a_1.因為Chain張力惰鏈卡在下部造成Chain長期處在高張力的狀態下運轉，加速鏈目的磨耗及伸長，最後導致鏈條斷裂。如圖一_x000a_2. 運轉中以目視點檢確認時，因處所較為內部無法確認張力惰輪及chain狀況。"/>
    <s v="1. 安排定修或工事日時，對於使用中的張力惰輪GUIDE進行給脂及活動性確認 (2次/年)，Chain外觀磨耗產生鐵粉時即進行更換。_x000a_2. 爾後PAD CHAIN更換時一併進行周遭附近張力惰輪及Chain點檢確認。"/>
    <s v="初回"/>
    <n v="41"/>
    <n v="0"/>
    <n v="0"/>
    <s v="情報"/>
    <s v="情報"/>
    <s v="情報"/>
    <s v="情報"/>
    <s v="情報"/>
    <s v="情報"/>
    <s v="情報"/>
    <m/>
    <s v="-"/>
    <s v="-"/>
    <s v="-"/>
    <s v="-"/>
    <s v="完了"/>
    <s v="-"/>
    <s v="-"/>
    <s v=""/>
    <s v="CLOSE"/>
    <e v="#DIV/0!"/>
    <m/>
  </r>
  <r>
    <n v="1779"/>
    <d v="2023-05-10T00:00:00"/>
    <x v="0"/>
    <x v="5"/>
    <s v="T陳振遠"/>
    <s v="機械系"/>
    <s v="切機設備"/>
    <x v="2"/>
    <s v="20230520 ADTOFF　OFF7 移載機No.2X切機皮帶斷裂異常報告（Rev.8 ) 中日.xlsx"/>
    <m/>
    <s v="05/10  17:00 發生No.2移載機走行後退(上流側)逸走警報，現場股長通知整備到場。(圖1)_x000a_05/10  17:25 確認No.2移載機原點記號發生位移，整備重新進行設備原點設定後，交付現場生產 。(附件1)_x000a_05/10  17:45 發生No.2移載機走行前進(下流側)逸走警報 &amp; X切機前進(上游側)逸走警報。(圖2)_x000a_05/10  17:50 整備到場確認No.2移載機驅動皮帶明顯斷裂。(圖3) (皮帶上次更換為2023/4/18 - 附件2)_x000a_05/10  17:52 整備到場確認X切機驅動皮帶也已經斷裂。(圖3) (皮帶2023/2/1異常斷裂更換 - 附件2)_x000a_05/10  18:05 機械人員入場對應，更換No.2移載機右側驅動皮帶。_x000a_05/10  18:35 機械人員聯絡X切機皮帶無備品可更換。 (因No.2移載機與X切機皮帶型號相同，預備品只預備1條)_x000a_05/10  19:05 No.2移載機右側皮帶更換完畢，X切機因無皮帶備品，機械明日緊急購入皮帶入場。_x000a_05/10  19:10 OFF7 人員安排移動至OFF5 產線生產稼動，OFF7計畫停止。_x000a_05/11  14:00 機械人員進行更換No.2移載機皮帶。_x000a_05/11  16:20 X切機皮帶更換完畢，進行X切機&amp;no.1&amp;No.2移載機皮帶檢查與張力確認濟。_x000a_05/11  17:00 交付現場生產。"/>
    <s v="機械的原因予想①_x000a_  ・同樣發生Power Lock偏移而追撞✕切機_x000a_    造成皮帶斷裂。（各處Power Lock標記沒有偏移）_x000a__x000a_電氣的原因予想②_x000a_  ・因為✕切機和＃２移載機走行停止時的衝擊_x000a_   ，造成伺服計數值頻繁地出現乖離而發生追撞。"/>
    <s v="暫時對策_x000a_・進行追加防追撞Sensor的施工準備。_x000a_・伺服DATA解析等。_x000a_・準備變更減速時間1sec→2sec。"/>
    <s v="再發"/>
    <n v="110"/>
    <n v="5.7"/>
    <n v="223"/>
    <s v="－"/>
    <s v="－"/>
    <s v="－"/>
    <s v="－"/>
    <s v="－"/>
    <s v="要"/>
    <s v="要"/>
    <m/>
    <s v="-"/>
    <s v="-"/>
    <s v="-"/>
    <s v="-"/>
    <s v="-"/>
    <s v="完了"/>
    <s v="完了"/>
    <s v=""/>
    <s v="CLOSE"/>
    <n v="1"/>
    <m/>
  </r>
  <r>
    <n v="1780"/>
    <d v="2023-05-15T00:00:00"/>
    <x v="0"/>
    <x v="6"/>
    <s v="Y許仕明_x000a_C鄭嵎駿_x000a_E王文佑_x000a_J林振邦_x000a_K蕭建陸_x000a_"/>
    <s v="電氣系"/>
    <s v="橫切機、橫折設備"/>
    <x v="2"/>
    <s v="20230515 YF本線切折設備異常-最終版.xlsx"/>
    <m/>
    <s v="2023/5/15_x000a_1、17:30 本線板流，17:33 初次異常發生(板折、增速、橫切#1動作異常)_x000a_2、18:30 HOT Exit Break_x000a_3、21:56 0.4T-G6採板開始_x000a_2023/5/16_x000a_1、採板期間異常發生多回_x000a_2、10:49~11:18 橫切機切替測試(#1→#2)→異常再發_x000a_3、11:40~12:36 電氣人員進行ACE主機基板更換→異常再發_x000a_4、14:21~14:42 ACE切替測試(#2→#1)→異常再發_x000a_2023/5/17 _x000a_1、13:45~14:25 電氣人員進行ACE 出力排線及端子台交換→異常再發_x000a_2、17:00~19:00 電氣人員進行發現MCPG#2波型異常(附件1)，進行監視確認_x000a_2023/5/18_x000a_1、14:00~14:10 MCPG切替(#2→#1)_x000a_2、14:10採板開始→異常再發無"/>
    <s v="1、連軸器固定螺絲不良_x000a_   拆卸時有發現MCPG#1及MCPG#2皆有固定螺絲有鬆脫_x000a_2、連軸器固定螺絲鬆脫原因_x000a_   走行輪轉動時會有振動,又為迴轉部固定螺絲容易有鬆脫現象"/>
    <s v="1、連軸器固定螺絲使用螺絲固定劑及螺絲增締(附件2)_x000a__x000a_預防處置_x000a_PG連軸器點檢排定(設備技術→2回/年)"/>
    <s v="初回"/>
    <n v="79"/>
    <n v="2440.98"/>
    <n v="0"/>
    <s v="情報"/>
    <s v="情報"/>
    <s v="情報"/>
    <s v="情報"/>
    <s v="情報"/>
    <s v="－"/>
    <s v="－"/>
    <m/>
    <s v="-"/>
    <s v="-"/>
    <s v="-"/>
    <s v="-"/>
    <s v="-"/>
    <s v="-"/>
    <s v="-"/>
    <s v=""/>
    <s v="CLOSE"/>
    <e v="#DIV/0!"/>
    <m/>
  </r>
  <r>
    <n v="1781"/>
    <d v="2023-05-20T00:00:00"/>
    <x v="0"/>
    <x v="5"/>
    <s v="T陳振遠"/>
    <s v="機械系"/>
    <s v="切機設備"/>
    <x v="2"/>
    <s v="20230520 ADTOFF　OFF7 移載機No.2X切機皮帶斷裂異常報告（Rev.8 ) 中日.xlsx"/>
    <m/>
    <s v="00:49 通常生產中、發生NO.2移載機走行後退逸走 &amp; X切機前進異常警報。_x000a_00:55 現場股長確認警報無法消除及復歸 、進行確認 ①.NO.2移載機原點位置 : 無在原點位置。(圖1) _x000a_  確認②.NO.2移載機、X切機、NO.1移載機皮帶、結果:無鬆脫及斷裂情況。_x000a_  對應: 1.手動將NO.2移載機移到原點位置後，警報消除並進行設備復歸。 2.將機台內玻璃捨棄。_x000a_01:34 設備復歸後、投入一枚，再度發生逸走警報，並同時發生碰撞聲響(NO.2移載機撞X切機)_x000a_  現場股長確認NO.2移載機皮帶右側斷裂(圖2)、(X切機、NO.1移載機皮帶 無斷裂)_x000a_  產線移動至OFFNO.5_x000a_08:30 機械與整備入場進行NO.2 移載機右側驅動斷裂皮帶更換。_x000a_12:00 電氣進行NO.2移載機伺服馬達、AMP、控制模組更換。(圖3)_x000a_13:00 將 NO.1、 NO.2 移載機、 X切機推至原點後進行原點寫入並進行走行與皮帶張力確認。_x000a_14:30 電氣進行NO.1、 NO.2 移載機、 X切機走行皮帶加減速測試，原本1秒修改為2秒。_x000a_15:40 單動試運轉測試ok後，進行板流測試(7枚)、測試結果無異常，交付現場生產。"/>
    <s v="機械的原因予想①_x000a_  ・同樣發生Power Lock偏移而追撞✕切機_x000a_   造成皮帶斷裂。（各處Power Lock標記沒有偏移）_x000a_   AC伺服馬達拆下時，Power Lock沒有滑動的痕跡）_x000a_  ・製造在異常發生前沒有第一時間進行正確處置、予防保全能力不足。　_x000a__x000a_電氣的原因予想②_x000a_・因為✕切機和＃２移載機走行停止時的衝擊_x000a_，造成伺服計數值頻繁地出現乖離而發生追撞。"/>
    <s v="・變更減速時間1sec→2sec。_x000a_・更換AC伺服馬達、AMP、 PLC的伺服馬達控制模組。_x000a_（更換過AC伺服馬達後，AC伺服馬達連結Power Lock才開始連接起來）_x000a_・進行追加防追撞Sensor的施工準備。（6/6設置完成）_x000a_・修補Shaft、更換軸承。_x000a_（雖然發現了連結軸的磨損，但皮帶確實拉伸，所以跳齒的可能性不高）_x000a_・為確認偏移而在各M/C的定位置上拉線監視。_x000a_（監視皮帶跳齒及AC伺服馬達連結的Power Lock不具合）_x000a_・製造和設技設備專業教育學習 ( 3個月 )　(附件1.)"/>
    <s v="再發"/>
    <n v="45"/>
    <n v="9.3000000000000007"/>
    <n v="150"/>
    <s v="－"/>
    <s v="－"/>
    <s v="－"/>
    <s v="－"/>
    <s v="－"/>
    <s v="要"/>
    <s v="要"/>
    <m/>
    <s v="-"/>
    <s v="-"/>
    <s v="-"/>
    <s v="-"/>
    <s v="-"/>
    <s v="完了"/>
    <s v="完了"/>
    <s v=""/>
    <s v="CLOSE"/>
    <n v="1"/>
    <m/>
  </r>
  <r>
    <n v="1782"/>
    <d v="2023-05-20T00:00:00"/>
    <x v="0"/>
    <x v="3"/>
    <s v="C鄭嵎駿_x000a_E王文佑_x000a_J林振邦_x000a_K蕭建陸_x000a_T陳振遠"/>
    <s v="電氣系"/>
    <s v="6Pos採板ROBOT"/>
    <x v="2"/>
    <s v="20230520 CF窯6Pos採板ROBOT CC LINK異常報告.xlsx"/>
    <m/>
    <s v="18：08    6P CC-Link2異常無法採板、手動操作不可，斷電後手動無法復歸_x000a_18：16   聯絡事務所呼出電氣_x000a_19：30   電氣到場確認_x000a_  1.ROBOT手操盒原點復歸動作_x000a_  2. 點檢盤內CCLINK 接線迴路-未發生閃爍狀態_x000a_  3. 自動叫料測試-正常_x000a_19：55    6P試板流_x000a_20：10    6P回復採板"/>
    <s v="1. 5/23進行異常再現測試確認為CC-Link接線不良。"/>
    <s v="CC-Link接線螺絲增締_x000a_※3P~5P橫展開確認濟(2023/05/23)"/>
    <s v="初回"/>
    <n v="107"/>
    <n v="452.67"/>
    <n v="0"/>
    <s v="情報"/>
    <s v="要"/>
    <s v="要"/>
    <s v="要"/>
    <s v="要"/>
    <s v="要"/>
    <s v="情報"/>
    <s v="ADT設備技術電氣進行各窯CC-Link接線螺絲增締確認_x000a_CF=5/20 螺絲增締確認濟_x000a_EF=5/23 螺絲增締確認濟_x000a_JF=7/5 螺絲增締確認濟 (工事日)_x000a_KF=7/11 螺絲增締確認濟 (工事日)_x000a_TAS=7/25 螺絲增締確認濟 (定修)"/>
    <s v="-"/>
    <s v="完了"/>
    <s v="完了"/>
    <s v="完了"/>
    <s v="完了"/>
    <s v="完了"/>
    <s v="-"/>
    <s v="CLOSE"/>
    <s v="CLOSE"/>
    <n v="1"/>
    <m/>
  </r>
  <r>
    <n v="1783"/>
    <d v="2023-05-27T00:00:00"/>
    <x v="0"/>
    <x v="3"/>
    <s v="Y許仕明_x000a_C鄭嵎駿_x000a_E王文佑_x000a_J林振邦_x000a_K蕭建陸_x000a_T陳振遠"/>
    <s v="電氣系"/>
    <s v="1BR C/V #2"/>
    <x v="2"/>
    <s v="20230527 CF窯1Br Cv 引入#2 INV異常報告.xlsx"/>
    <m/>
    <s v="14:20 1br C/v #2 inv異常，reset 不行，聯絡隆盛、假日電氣到廠確認，捨g6*30枚。_x000a_14:40 2br j/c採板開始，4p部位混入(未強P)。_x000a_14:45 假日電氣到廠確認中。_x000a_15:51 假日電器人員聯絡1BR C/V #2 inv更換完了，進行手動運轉測試OK 進行自動運轉板流測試OK。_x000a_16:05 切替1、2P專採，進行J/C 1BR移載採板。_x000a_16:20 移載採板開始Teaching參數有變更。"/>
    <s v="1br C/v #2 inv異常"/>
    <s v="1BR C/V #2 inv更換"/>
    <s v="初回"/>
    <n v="60"/>
    <n v="85.94"/>
    <n v="0"/>
    <s v="情報"/>
    <s v="情報"/>
    <s v="情報"/>
    <s v="情報"/>
    <s v="情報"/>
    <s v="情報"/>
    <s v="情報"/>
    <m/>
    <s v="-"/>
    <s v="-"/>
    <s v="-"/>
    <s v="-"/>
    <s v="-"/>
    <s v="-"/>
    <s v="-"/>
    <s v=""/>
    <s v="CLOSE"/>
    <e v="#DIV/0!"/>
    <m/>
  </r>
  <r>
    <n v="1784"/>
    <d v="2023-06-02T00:00:00"/>
    <x v="5"/>
    <x v="17"/>
    <s v="Y許仕明_x000a_C鄭嵎駿_x000a_E王文佑_x000a_J林振邦_x000a_K蕭建陸"/>
    <s v="電氣系"/>
    <s v="本線伸縮C/V"/>
    <x v="1"/>
    <s v="20230602【TPM5】【ADCH】【設備異常報告】_本線伸縮CV動作異常.xlsx"/>
    <m/>
    <s v="1. 20:08 新生产指示书J/C：M1-230602-3。_x000a_2. 20:12 &quot;L侧SMAP自动追踪Time Over&quot;、&quot;R侧伸缩C/V异常&quot;警报发生，耳折欠板流入FT，碎玻璃清扫有。_x000a_3. 20:14 本线H/O开启舍板，巡检发现L侧伸缩C/V位置往R侧移动40Inch左右，开始进行伸缩原点复归。_x000a_4. 20:16 原点复归时，左右侧C/V自动往内收缩后，R侧C/V能自动往外侧移动，L侧C/V往外移动不能。_x000a_  各设定界面确认后发现HMI 本线 伸缩 J/C界面显示：R侧切线位置为1.8inch(正常值应为18inch），L侧切线位置为25.2inch(正常值应为252inch），异常原因不明。_x000a_5. 20:37 将异常情况联络事务所及HOT有。_x000a_6. 20:38~23:00_x000a_  ①伸缩C/V原点复归10回以上，结果无效果。_x000a_  ②重新对伸缩进行G11、G8.5寸法J/C 4回以上，结果J/C均失败。 _x000a_  ③手动模式下手动移动左右侧伸缩C/V位置到左右耳折切线处后进行CUP，结果L侧伸缩C/V自动回到异常时位置。_x000a_7.23:00 电气人员到达现场后将&quot;伸缩TOUCH动作&quot;从使用切替为不使用。_x000a_8.23:22 再次手动将左右侧伸缩C/V位置移动至耳折切线处，进行尝试性采板，结果此法可行。_x000a_9. 23:36 2BR 开始全部位采板。"/>
    <s v="待查明"/>
    <s v="关闭 &quot;伸缩TOUCH动作&quot;使用，手动将左右侧伸缩C/V位置移动至耳折切线处进行采板。"/>
    <s v="初回"/>
    <n v="270"/>
    <n v="8100"/>
    <n v="0"/>
    <s v="情報"/>
    <s v="情報"/>
    <s v="情報"/>
    <s v="情報"/>
    <s v="情報"/>
    <s v="－"/>
    <s v="－"/>
    <m/>
    <s v="-"/>
    <s v="-"/>
    <s v="-"/>
    <s v="-"/>
    <s v="-"/>
    <s v="-"/>
    <s v="-"/>
    <s v=""/>
    <s v="CLOSE"/>
    <e v="#DIV/0!"/>
    <m/>
  </r>
  <r>
    <n v="1785"/>
    <d v="2023-06-07T00:00:00"/>
    <x v="1"/>
    <x v="8"/>
    <s v="Y許仕明_x000a_C鄭嵎駿_x000a_E王文佑_x000a_J林振邦_x000a_K蕭建陸"/>
    <s v="機械系"/>
    <s v="本線H/O Gate CV"/>
    <x v="1"/>
    <s v="20230607HF　HF 本線HOゲートCV　カムクラッチ異常(中日).xlsx"/>
    <m/>
    <s v="1. 發生狀況_x000a_  大約從5/22 開始只有0.4t生產的時候會發生SMAP耳折timing提早動作的耳折欠板_x000a_  因為懷疑是本線H/O的動作觸發Sensor的問題、所以實施清掃但仍再發。_x000a_  電氣人員懷疑是Sensor誤動作、所以在工事日（5/30）進行Sensor更換。_x000a_  工事後的0.5t沒有發生、6/5 0.4ｔJ/C之後相同異常再發。_x000a_6/7　9:10 SMAP耳折欠板發生、發現本線H/O Gate-CV的驅動速度有突然變慢的現象_x000a_         9:30 電氣/機械呼出_x000a_         →　電氣確認 : 馬達的Hz、Sensor…等進行點檢，沒有發現電氣相關的問題。_x000a_         →　機械確認 : 判斷可能是本線HO Gate的Cam clutch發生異常所引起的。_x000a_         部品在庫確認以及事前準備_x000a_         13:33 Guillotine開始後、進行本線HO Gate的Cam clutch更換_x000a_         14:27 整備完了後、生産開始_x000a_※ 發生問題的Cam clutch分解之後、發現部品並沒有很大的摩耗。_x000a_但是，Cam内部幾乎沒有黃油，_x000a_推測是因為長期使用之下黃油氧化沒有潤滑的效果、引起間歇性的動作異常。_x000a_"/>
    <s v="1. 本線HO Gate的Cam clutch因長期使用引起CV速度異常。_x000a_分解確認之後、推測是黃油氧化引起動作異常。_x000a_2. Cam clutch只有利用冷修定期點檢、無更換的基準。_x000a_※ HF 2009年稼働以來沒有更換過、2019年HF3冷修時有點檢_x000a_因為狀態良好、繼續使用至今。(計 : 使用14年)"/>
    <s v="1. 本線HO Gate的Cam clutch更換新品（MZ-45-40）_x000a_2. 追加到冷修的定期更換項目裡面"/>
    <s v="初回"/>
    <n v="54"/>
    <n v="1593.75"/>
    <n v="0"/>
    <s v="情報"/>
    <s v="情報"/>
    <s v="情報"/>
    <s v="情報"/>
    <s v="情報"/>
    <s v="－"/>
    <s v="－"/>
    <s v="1. 追加到冷修的定期更換項目裡面_x000a_2. 其他窯的Cam clutch利用工事日點檢、長期使用的部分進行更換。_x000a_3. 檢討Cam clutch不使用。"/>
    <s v="-"/>
    <s v="-"/>
    <s v="-"/>
    <s v="-"/>
    <s v="-"/>
    <s v="-"/>
    <s v="-"/>
    <s v="CLOSE"/>
    <s v="CLOSE"/>
    <e v="#DIV/0!"/>
    <m/>
  </r>
  <r>
    <n v="1786"/>
    <d v="2023-06-07T00:00:00"/>
    <x v="0"/>
    <x v="6"/>
    <s v="Y許仕明_x000a_C鄭嵎駿_x000a_E王文佑"/>
    <s v="機械系"/>
    <s v="2POS P詰機"/>
    <x v="2"/>
    <s v="20230714 YF 2POS P詰機伺服馬達異常(異音多發).xlsx"/>
    <m/>
    <s v="6/7_x000a_1. 17:06 2P P詰機發出異常警報，RESET後可正常運轉同時間走行SCREW伺服馬達運轉發生異音_x000a_2. 17:10 異常警報再發，RESET後可正常運轉_x000a_6/8 更換伺服馬達&gt;&gt;&gt;NG，異音再發_x000a_6/20 更換ENCODER 線及伺服AMP&gt;&gt;&gt;NG，異音再發_x000a_6/26 調整伺服參數,(自動調諧模式:負載慣量比2.6倍→1.9倍)異音良化， 曲線無微小晃動現象(持續觀察中)_x000a_7/10 異音、震動再發_x000a_7/14 機械班更換滾珠螺桿組。電氣人員進行伺服參數調回(負載慣量比1.9倍→2.6倍)_x000a_7/25 微小異音再發(不影響生產，預定8/14工事日再確認)_x000a_8/14 工事日再確認，參數、機構無異常→調整無，異常、震動無再發。_x000a_     後續持續觀查，異常再發時，再度確認。"/>
    <s v="1.發生原因不明，後續持續觀察，如有再發，再進行確認"/>
    <s v="P詰機走行螺桿更換作業(附件1)_x000a__x000a_預防處置_x000a_發生原因不明，後續持續觀察，如有再發，再針對異常原因點_x000a_擬定予防處置對策"/>
    <s v="初回"/>
    <n v="0"/>
    <n v="0"/>
    <n v="0"/>
    <s v="情報"/>
    <s v="情報"/>
    <s v="情報"/>
    <s v="－"/>
    <s v="－"/>
    <s v="－"/>
    <s v="－"/>
    <m/>
    <s v="-"/>
    <s v="-"/>
    <s v="-"/>
    <s v="-"/>
    <s v="-"/>
    <s v="-"/>
    <s v="-"/>
    <s v=""/>
    <s v="CLOSE"/>
    <e v="#DIV/0!"/>
    <m/>
  </r>
  <r>
    <n v="1787"/>
    <d v="2023-06-26T00:00:00"/>
    <x v="5"/>
    <x v="19"/>
    <s v="Y許仕明_x000a_C鄭嵎駿_x000a_E王文佑_x000a_J林振邦_x000a_K蕭建陸"/>
    <s v="機械系"/>
    <s v="1Br-H/O"/>
    <x v="1"/>
    <s v="20230626【TPM5】【ADCH】【設備異常報告】【最終版】NF窯Cold1Br_HO_フレーム破断トラブル翻訳 rev1.1.xlsx"/>
    <s v="20230626 NF窯Cold1Br_HO_frame破斷異常之點檢確認寫真 【點檢確認區域：YF、CF、EF、JF、KF】.xlsx"/>
    <s v="9:15 廠內響起『1Br_BD LINE異常』的警報。1Br-H/O_C/V INV異常發生_x000a_        三交代趕往現場發現跳上C/V停止、玻璃停滯。_x000a_　　　 TP的警報内容是「H/O_C/V INV26‐28異常」_x000a__x000a_9:20 派遣員到現場確認、判斷無法復歸、聯絡設備技術(機械・電氣)。_x000a_　　　　同時指示三交代準備切替成2Br-G8.5專採。_x000a__x000a_9:25 設備技術(機械・電氣)到達現場、確認下記項目進行原因調查。_x000a_　　　　・警報reset、再次運轉←相對於定格2.0A、6.5A會過負荷停止。_x000a_　　　　・INV配線的二次側解線、運轉信號輸出←結果INV正常。_x000a_　　　　・拆除連接馬達與Roll軸承的鏈條聯軸器、實施馬達單體運轉←馬達正常。_x000a_　　　　・C/V手動轉動確認←C/V側無法轉動。_x000a__x000a_9:30 點檢驅動系發現下記不具合現象、所以開始修復作業。_x000a_　　　　・支點Roll的軸承破損(写真Sheet參照)_x000a_　　　　・H/O的frame破裂　(写真Sheet參照)_x000a__x000a_9:40 2Br‐G8.5專採開始_x000a_18:50 設技作業完了(包含試運轉)_x000a_19:55 Roll掃除開始(製造)_x000a_19:20 G11汚、刮傷確認。(沒有問題）_x000a_19:45 採板開始_x000a_"/>
    <s v="【馬達過負荷停止的原因】_x000a_・支點Roll的軸承破損。(写真Sheet參照）_x000a__x000a_【支點Roll軸承破損的推測原因】_x000a_・推測是支點Roll與驅動側連結的鏈條聯軸器的芯偏移。(写真Sheet參照）_x000a__x000a_【HO frame破損的推測原因】_x000a_・推測是支點Roll與驅動側連結的鏈條聯軸器的芯偏移、導致frame被施加扭轉的應力、進而破斷。_x000a_"/>
    <s v="&lt;應急對應&gt;_x000a_・HO frame破斷位置的修復(写真Sheet參照）_x000a_・支點Roll與驅動側連結的鏈條聯軸器對芯。_x000a_&lt;恒久對策&gt;_x000a_・設技檢討中"/>
    <s v="初回"/>
    <n v="34"/>
    <n v="5574"/>
    <n v="0"/>
    <s v="要"/>
    <s v="要"/>
    <s v="要"/>
    <s v="要"/>
    <s v="要"/>
    <s v="－"/>
    <s v="－"/>
    <s v="利用工事日定期點檢。_x000a_ADCH各產線、相同位置的狀況確認。"/>
    <s v="完了"/>
    <s v="完了"/>
    <s v="完了"/>
    <s v="完了"/>
    <s v="完了"/>
    <s v="-"/>
    <s v="-"/>
    <s v="CLOSE"/>
    <s v="CLOSE"/>
    <n v="1"/>
    <m/>
  </r>
  <r>
    <n v="1788"/>
    <d v="2023-06-30T00:00:00"/>
    <x v="0"/>
    <x v="5"/>
    <s v="Y許仕明_x000a_C鄭嵎駿_x000a_E王文佑_x000a_J林振邦_x000a_K蕭建陸_x000a_T陳振遠"/>
    <s v="電氣系"/>
    <s v="X切機設備"/>
    <x v="2"/>
    <s v="20230630 ADTOFF　OFFNO.4 X切機モーターのエンコーダーケーブル&amp;動力ケーブル異常（Rev.8 ).xlsx"/>
    <m/>
    <s v="06/30  01:50 設備發生警報，現場股長確認警報內容『X切機SA206伺服器異常』，警報無法消除。(圖1)_x000a_06/30  02:00 股長將切機總電源重置，警報消除，生產1枚異常再發，異常代碼:20檢出器異常。(圖2)_x000a_06/30  02:30 人員移至OFFNO.5號機生產，OFFNO.4計畫停機。_x000a_06/30  08:55 電氣人員確認右側馬達SA206 Encode線，外皮無明顯破損(但有壓扁情況)，外皮切開內部線路已經斷裂。(圖3) 再確認X切機左側馬達SA205 Encode線外皮明顯破損，內部線路正常。_x000a_06/30  11:20 SA205與SA206 Encode更換完畢，整備將X切機原點位置歸零並進行運轉測試正常。_x000a_07/01  13:30 發生X切機SA206伺服器異常 - 異常代碼:32 過電流。_x000a_07/01  16:25 電氣人員確認SA206 X切機右側動力線有抵抗不良情形(疑似斷線)(圖4)，進行動力線交換。_x000a_07/01  20:20 SA206 X切機右側動力線更換完畢，現場班股長進行X切機原點校正，試切割5枚正常。_x000a_  備註:SA206為X切機右側馬達、SA205為X切機左側馬達"/>
    <s v="1. X切機SA206 馬達Encode線與動力線 - 斷線異常。_x000a_2. X切機活動線槽內線路過多空間不足，造成各段線路擠壓變形。(圖5)_x000a_"/>
    <s v="暫時對應 : _x000a_1. X切機右側馬達SA206 Encode線路以及SA206 動力線路更換。_x000a_ （預防性更換X切機左側馬達SA205Encode線路)_x000a_2.預計7/E前，電氣將OFF4 X切機活動線槽內部線路重新檢視與整理。"/>
    <s v="再發"/>
    <n v="75"/>
    <n v="17.2"/>
    <n v="338"/>
    <s v="情報"/>
    <s v="情報"/>
    <s v="情報"/>
    <s v="情報"/>
    <s v="情報"/>
    <s v="情報"/>
    <s v="情報"/>
    <s v="永久對應 : 電氣擔當_x000a_1.活動線槽內部線路減少，增加空間 (參考附件1.)_x000a_  1-1.訊號線(I/O)使用CC-LINK取代。(軟體+硬體改造)_x000a_  1-2.動力與煞車線數量減少。"/>
    <s v="-"/>
    <s v="-"/>
    <s v="-"/>
    <s v="-"/>
    <s v="-"/>
    <s v="-"/>
    <s v="-"/>
    <s v="CLOSE"/>
    <s v="CLOSE"/>
    <e v="#DIV/0!"/>
    <m/>
  </r>
  <r>
    <n v="1789"/>
    <d v="2023-07-02T00:00:00"/>
    <x v="5"/>
    <x v="17"/>
    <s v="Y許仕明_x000a_C鄭嵎駿_x000a_E王文佑_x000a_J林振邦_x000a_K蕭建陸"/>
    <s v="檢查系"/>
    <s v="2Br板厚计"/>
    <x v="1"/>
    <s v="20230702【TPM5】【ADCH】【設備異常報告】_2Br Br板厚計データ異常.xlsx"/>
    <m/>
    <s v="5:04~05:27  纵裂→欠板误引入2Br_x000a_5:27 三交代人员在FT上清扫碎玻璃_x000a_         ※VIDEO确认，推策原因人员在清扫FT碎玻璃误碰到板厚计（附件写真）_x000a_5:35  Br板厚计测定异常（trend无上限、下限、偏差），临时切替 1BG8.5採板_x000a_　　　   ※异常trend附件_x000a_5:45 三交代联络整备，整备指示 PLC 重启好_x000a_5:48 再起动后板流测试  RE部位NG、LE部位OK_x000a_6:19 三交代再次联络整备，指示确认板厚的光亮值+板厚计sensor下好有无碎玻璃_x000a_7:06 整备人员到达　_x000a_7:10 37*30样本点检板厚计的光亮值（光变值约：75lux)_x000a_         重新调整了板厚计的前后方向的角度（调整后光亮：160lux）_x000a_7:40 板厚计的标准片校正_x000a_        ※板厚计校正结果（附件板厚计1、2）_x000a_8:06 2Br G11恢复採板"/>
    <s v="・推策原因人员在清扫FT碎玻璃误撞到板厚计（附件写真）"/>
    <s v="・重新校正板厚计_x000a_・异常报告作成，全员教育_x000a_・永久对策（商淡中）"/>
    <s v="初回"/>
    <n v="16"/>
    <n v="1451"/>
    <n v="0"/>
    <s v="情報"/>
    <s v="情報"/>
    <s v="情報"/>
    <s v="情報"/>
    <s v="情報"/>
    <s v="－"/>
    <s v="－"/>
    <s v="ADT各窯在各BR板厚計設備的地方，追加防撞COVER_x000a_並提醒現場人員宣導周知連絡"/>
    <s v="-"/>
    <s v="-"/>
    <s v="-"/>
    <s v="-"/>
    <s v="-"/>
    <s v="-"/>
    <s v="-"/>
    <s v="CLOSE"/>
    <s v="CLOSE"/>
    <e v="#DIV/0!"/>
    <m/>
  </r>
  <r>
    <n v="1790"/>
    <d v="2023-07-04T00:00:00"/>
    <x v="5"/>
    <x v="19"/>
    <s v="Y許仕明_x000a_C鄭嵎駿_x000a_E王文佑_x000a_J林振邦_x000a_K蕭建陸"/>
    <s v="機械系"/>
    <s v="NO.1横切機"/>
    <x v="1"/>
    <s v="20230704【TPM5】【ADCH】【設備異常報告】NF NO.1横切机切り圧切り替え電磁弁異常 翻译.xlsx"/>
    <m/>
    <s v="7/4_x000a_16:30 样本切出时，Y1 欠板多发_x000a_    ※由于Y2切折安定，判断横折没问题，欠板由Y1切线不良造成_x000a_    ※RE侧为造成欠板的形状(別紙②欠板形状参照）_x000a_18:50 BUR 与切刀原点对心确认，BUR原点再设定，切压调整 (上升调整)→欠板再发_x000a_7/5_x000a_5:00  BUR 不使用 →欠板再发_x000a_    ※原因分析实施。(BUR or 切刀）_x000a_    ※过去软体改造有→BUR 不使用，CPU模式可_x000a_8:45  MQM高度下降1.5mm →欠板再发_x000a_13:10  MQM高度再次下降1mm →欠板再发_x000a_14:50  BUR上升位置调整 24.5→26， →欠板再发_x000a_15:20  切刀更换 →欠板再发_x000a_16:55  MQM新品更换 →欠板再发_x000a_    ※每次イベント的设定切断压力以及端面リブマーク深度请参考別紙③切断圧力と断面調査_x000a_7/6_x000a_9:50   切刀高压&amp;低压切替用电磁阀不使用，通过管路连接变更只使用低压 →欠板无再发CCD确认OK_x000a_    ※9：50~16：30 电磁阀不使用测试，期间样本&amp;制品切出都无欠板发生_x000a_　※R耳→制品→L耳全部只用低压切出 (参考別紙④写真、空圧回路）_x000a_16:30  切刀高压/低压切替用电磁阀新品更换  (参照別紙④写真、空圧回路）"/>
    <s v="【Y1欠板原因】_x000a_・推测是施加给RE侧玻璃的刃先荷重变得不安定。_x000a__x000a_【Y1电磁阀作动异常推测原因】_x000a_・电磁阀内部弁体の動作不良と推測_x000a_※ソレノイド部的LED指示灯呈闪烁状态，因此推测ソレノイド是正常的。_x000a_※NF 建设以来，电磁阀更换履历无（使用约4年半）"/>
    <s v="&lt;临时对策&gt;_x000a_・电磁阀新品更换_x000a_  ※NO.2横切机横展开_x000a__x000a_&lt;永久対策&gt;_x000a_・商讨电磁阀的定期交换(3年/1次)"/>
    <s v="初回"/>
    <n v="16"/>
    <n v="480"/>
    <n v="0"/>
    <s v="情報"/>
    <s v="情報"/>
    <s v="情報"/>
    <s v="情報"/>
    <s v="情報"/>
    <s v="－"/>
    <s v="－"/>
    <s v="・横展开MTG，MF2&amp;OF情报共有_x000a_【早期発見Toolの導入検討】_x000a_・商讨导入AFK现在使用的刃先荷重计(实时监视刃先荷重)。_x000a_　※现在，在向加工技术咨询仕样等信息。"/>
    <s v="-"/>
    <s v="-"/>
    <s v="-"/>
    <s v="-"/>
    <s v="-"/>
    <s v="-"/>
    <s v="-"/>
    <s v="CLOSE"/>
    <s v="CLOSE"/>
    <e v="#DIV/0!"/>
    <m/>
  </r>
  <r>
    <n v="1791"/>
    <d v="2023-07-20T00:00:00"/>
    <x v="5"/>
    <x v="17"/>
    <s v="Y許仕明_x000a_C鄭嵎駿_x000a_E王文佑_x000a_J林振邦_x000a_K蕭建陸_x000a_T陳振遠"/>
    <s v="電氣系"/>
    <s v="增速C/V3-R侧INV变频器损坏"/>
    <x v="1"/>
    <s v="20230720【TPM5】【ADCH】【設備異常報告】MF_2Br 採板CV INV異常にてCV停止トラブル.xlsx"/>
    <m/>
    <s v="14:38 增速C/V3-1INV异常警报，现场确认到採板C/V3-R侧ROLL已停止运转_x000a_14:38 联络整备，临时切替到1Br G8.5採板_x000a_14:40 整备到达现场，并联络电气、机械、事务所人员_x000a_   ※整备：・点检了ROLL是否有卡顿→无异常_x000a_              ・点检了伺服马达是否过热→属于在正常的温度_x000a_              ・再复归测试→结果NG，查看了电流值额定为0.55A，实际0.75A过载停止（附件寫真）_x000a_14:45 电气、机械到达现场，开始对故障排查_x000a_         ※机械：・点检驱动主轴是否卡顿→无异常_x000a_                    ・点检轴承是否摩擦→无异常_x000a_         ※电气：・查看INV异常警报代码→EOC2属于过电流代码_x000a_                    ・查看额定电流值←额定为0.55A，实际0.8A过载停止_x000a_15:00 电气、机械决定更换伺服马达_x000a_          ※补充说明：・机械更换理由是点检了本体机构没有问题_x000a_                           ・电气更换假理由是INV电流值过负荷_x000a_15:25 伺服马达更换好，并试运转→NG（增速C/V3-1INV异常警报）_x000a_15:30 单体试运转→NG（增速C/V3-1INV异常警报），确认了INV变频器损坏_x000a_16:00 更换好INV变频器，并测试→电流值也在额定内0.16A,结果为OK_x000a_16:05 板流测试和油污检查→检查OK_x000a_16:18 恢复G11採板_x000a_【ss㎡】_x000a_①异常发生～捨板的Loss。_x000a_Loss数量…242㎡_x000a_舍板時間…8min_x000a_②1BrG8.5专门採板中的注文Loss_x000a_Loss数量…680㎡_x000a_①＋②=922㎡"/>
    <s v="・INV变频器损坏→使用时间才60个月，损坏原因依赖电气调查中（附件写真）"/>
    <s v="・更换新的变频器_x000a_・定期更换备品（还在跟电气商淡中）"/>
    <s v="初回"/>
    <n v="8"/>
    <n v="922"/>
    <n v="0"/>
    <s v="情報"/>
    <s v="情報"/>
    <s v="情報"/>
    <s v="情報"/>
    <s v="情報"/>
    <s v="情報"/>
    <s v="情報"/>
    <m/>
    <s v="-"/>
    <s v="-"/>
    <s v="-"/>
    <s v="-"/>
    <s v="-"/>
    <s v="-"/>
    <s v="-"/>
    <s v=""/>
    <s v="CLOSE"/>
    <e v="#DIV/0!"/>
    <m/>
  </r>
  <r>
    <n v="1792"/>
    <d v="2023-07-27T00:00:00"/>
    <x v="4"/>
    <x v="16"/>
    <s v="C鄭嵎駿_x000a_J林振邦_x000a_K蕭建陸"/>
    <s v="機械系"/>
    <s v="橫折Roll"/>
    <x v="1"/>
    <s v="20230727 XF 横折ロール補助バー脱落異常報告書--(中日文).xlsx"/>
    <s v="20230727 XF窯横折りロール補助バー脱落異常之點檢確認寫真 【點檢確認區域：CF、JF、KF】.xlsx"/>
    <s v="02:11 Lehr板裂穩定下來，從Guillotine捨板切替為本線板流後，就發出橫折Roll驅動異常的警報。_x000a_在確認橫折Roll時，R側補助Bar(橡膠)已脫落。再次進行Guillotine捨板_x000a_三交代分區長連絡三交代主任及常日班主任_x000a_02:57 常日班主任連絡設技_x000a_04:00 製造常日班主任、設技機械4名人員抵達現場，實施LOTO後開始進行補助Bar安裝作業_x000a_06:20 補助Bar安裝(接著)作業完成。壓好等待乾燥_x000a_09:30 確認有接著固定後，本線板流開始_x000a_09:45 採板開始_x000a_※過去補助Bar脫落的時序_x000a_'2023/2/21　素地切替中。補助Bar的R側有一部分橡膠脫落，使用接著劑修復。_x000a_'2023/4/01　素地切替中，於循環No.5（Guillotine H/O下方）堵塞時，切替到本線H/O捨板來進行堵塞對應。_x000a_此時，補助Bar套管和橡膠的瞬間接著劑已剝落，使用接著劑固定。_x000a_2023/6/6　工事日。Guillotine H/O方格柵欄上堆積大量碎玻璃，為了讓碎玻璃掉落因此改成在本線H/O捨板。_x000a_當破板流出時補助Bar橡膠脫落，所以再次用接著劑固定。_x000a_'2023/7/27　此回異常"/>
    <s v="橫折時R側耳部出現欠板，破片被補助Bar和後續的Roll夾住，造成補助Bar的負荷而脫落。_x000a__x000a_補助Bar只有用接著劑固定橡膠和芯鐵。_x000a_※「補助Bar接著」参照"/>
    <s v="跟之前一樣使用接著劑固定來進行修復。_x000a__x000a_暫定對策_x000a_2023/8/8 次回工事日更換折Bar和補助Bar的予備品。_x000a__x000a_恆久對策於7/28跟設技打合檢討了方針。_x000a_變更沉頭孔形狀以夾住橡膠和套管(變更橡膠硬度 Hs70→Hs90)_x000a_※因為使用螺栓將橡膠固定在折Roll上會有變形的疑慮。_x000a_※ADCH　MF2之後有Hs90的使用實績。_x000a_※參照「補助Bar接著」Sheet"/>
    <s v="再發"/>
    <n v="454"/>
    <n v="15049"/>
    <n v="0"/>
    <s v="情報"/>
    <s v="要"/>
    <s v="情報"/>
    <s v="要"/>
    <s v="要"/>
    <s v="－"/>
    <s v="－"/>
    <s v="CF、JF、KF各窯自主點檢完成_x000a_確認濟時間_x000a_CF=2023/8/11_x000a_JF=2023/9/7_x000a_KF=2023/8/8"/>
    <s v="-"/>
    <s v="完了"/>
    <s v="-"/>
    <s v="完了"/>
    <s v="完了"/>
    <s v="-"/>
    <s v="-"/>
    <s v="CLOSE"/>
    <s v="CLOSE"/>
    <n v="1"/>
    <m/>
  </r>
  <r>
    <n v="1793"/>
    <d v="2023-07-29T00:00:00"/>
    <x v="0"/>
    <x v="3"/>
    <s v="Y許仕明_x000a_C鄭嵎駿_x000a_E王文佑_x000a_J林振邦_x000a_K蕭建陸_x000a_T陳振遠"/>
    <s v="電氣系"/>
    <s v="1Br 紙卷C/V INV"/>
    <x v="2"/>
    <s v="20230729 CF窯1Br 紙卷CV INV異常報告.xlsx"/>
    <m/>
    <s v="15:09 1Br更換紙卷_x000a_15:14 發生1Br HO SENSOR 常ON警報異常_x000a_            →紙卷C/V突然停止作動且無警報導致玻璃停滯在C/V上所造成的_x000a_15:26 進行2Br引入採板J/C變更_x000a_15:43 連絡事務所_x000a_15:50 連絡假日電気（16:05設技到場並確認）_x000a_18:35 電気確認後連絡為INV損壞（異常碼E6、E7）要進行更換備品_x000a_19:19 電気作業濟並流動測試OK_x000a_20:25 J/C切回1 Br引入移載採板"/>
    <s v="1、INV已使用10年，判定壽命週期導致電子元件劣化導致。"/>
    <s v="1、1Br 紙卷C/V INV新品更換。"/>
    <s v="初回"/>
    <n v="11"/>
    <n v="303.64"/>
    <n v="0"/>
    <s v="情報"/>
    <s v="情報"/>
    <s v="情報"/>
    <s v="情報"/>
    <s v="情報"/>
    <s v="情報"/>
    <s v="情報"/>
    <s v="1、2020年起設備技術(電氣)已有制定老朽化設備更新計畫，目前已陸續將使用年限超過的設備進行更新。_x000a_2、與設備技術(電氣)協調工事日以外的時間進行交換。"/>
    <s v="-"/>
    <s v="-"/>
    <s v="-"/>
    <s v="-"/>
    <s v="-"/>
    <s v="-"/>
    <s v="-"/>
    <s v="CLOSE"/>
    <s v="CLOSE"/>
    <e v="#DIV/0!"/>
    <m/>
  </r>
  <r>
    <n v="1794"/>
    <d v="2023-08-03T00:00:00"/>
    <x v="4"/>
    <x v="16"/>
    <s v="C鄭嵎駿_x000a_J林振邦_x000a_K蕭建陸"/>
    <s v="機械系"/>
    <s v="橫折Roll"/>
    <x v="1"/>
    <s v="20230803XF　横折ロール補助バー脱落(中日文).xlsx"/>
    <m/>
    <s v="8/3 07:10 橫折處破裂多發，在確認橫折Roll時發現補助棒已從L側脫落2/3。_x000a_      切替到Guillotine捨板並停止設備　※參照1_x000a_07:30 進行連絡 三交代→常日班主任→設技擔當者_x000a_07:40 製造主任抵達_x000a_08:10 設技擔當主任抵達，更換成予備補助Bar，決定不使用接著劑而是以螺栓固定來進行修復，設技人員安排_x000a_08:40 由設技＋設技BP開始進行修復作業_x000a_10:30 修復作業結束後，從Guillotine捨板切替成本線板流_x000a_11:00 捨板中，由於Lehr出現碎玻璃，所以確認過沒有品質問題才開始採板_x000a_8/4 02:00 補助Bar從R側脫落2/3　切替成Guillotine捨板，進行連絡 三交代→常日班主任→設技_x000a_02:40 製造主任、設技擔當抵達，檢討修復方法→修復作業準備開始_x000a_03:29 Guillotine Ho下方循環No.5 B/C發生堵塞　變更成本線H/O捨板(排外對應)，B/C上碎玻璃堆積造成B/C過負荷而無法起動，所以進行碎玻璃排出_x000a_07:00 碎玻璃排出結束，所以將循環No.5復歸_x000a_07:10 變更成Guillotine捨板_x000a_07:19 循環No.6堵塞，Crusher發生堵塞　變更為本線H/O捨板(排外對應)_x000a_10:30 上述進行復歸後，變更成Guillotine捨板　開始進行橫折Roll修復作業，※0.4t採板由於切折不安定造成補助Bar脫落的可能性變高，所以決定進行板厚J/C改成0.5t G5.5採板_x000a_15:00頃 橫折Roll修復作業結束進行設備復歸，本線板流開始_x000a_16:35 確認沒有品質問題後，開始實施RE部位採板_x000a_17:00 確認沒有品質問題後，開始實施C、LE部位採板_x000a__x000a_※過去補助Bar脫落的時序_x000a_'2023/2/21　素地切替中。補助Bar R側一部份橡膠剝落，使用接著劑修復。_x000a_'2023/4/1　素地切替中，循環No.5（Guillotine H/O下方）堵塞時，切替成本線H/O捨板進行堵塞對應。_x000a_這時，補助Bar套管和橡膠的瞬間接著劑已剝落，使用接著劑固定。_x000a_2023/6/6　工事日。Guillotine H/O方格柵欄上堆積大量碎玻璃，為了讓碎玻璃掉落因此改成在本線H/O捨板。_x000a_當破板流出時補助Bar橡膠脫落，所以再次用接著劑固定。_x000a_'2023/7/27　因板裂時的碎玻璃造成R側補助Bar脫落，使用接著劑固定。_x000a_'2023/8/3、2023/8/4　此回異常"/>
    <s v="■上回7/27異常時，用接著劑固定脫落的補助Bar，雖然恢復了，但就補助Bar固定方法而言不夠穩固。雖然預定在次回工事日更換補助Bar予備品，但目前認定是破板在通過橫折Roll時造成補助Bar負擔而脫落。_x000a_■推斷8/3 異常後，補助Bar雖然更換成予備品，但補助Bar劣化，還有以目前的構造而言所實施的固定方法不夠穩固。"/>
    <s v="■8/3的復歸對應就是更換成補助Bar予備品，並以螺栓固定。_x000a_■8/4復歸時的暫定對策就是在折Bar和補助Bar橡膠側面開洞穿過鐵線固定。另外，為了防止夾到碎玻璃所以在兩耳部折Bar和補助Bar之間追加突棒。_x000a_※參照2、參考「番線固定」Sheet_x000a__x000a_■追加暫定對策_x000a_變更沉頭孔形狀，並製作夾住橡膠和套環形狀的補助Bar_x000a_※參考「折刃・補助橡膠改善Type」Sheet_x000a__x000a_■恒久對策_x000a_①改造BF橫折Roll後轉用_x000a_②ADCH新規製作2支折Bar仕樣的橫折Roll_x000a_※同暫定對策變更沉頭孔形狀(也要進行鐵線固定)"/>
    <s v="再發"/>
    <n v="1105"/>
    <n v="34010"/>
    <n v="0"/>
    <s v="情報"/>
    <s v="情報"/>
    <s v="情報"/>
    <s v="情報"/>
    <s v="情報"/>
    <s v="－"/>
    <s v="－"/>
    <m/>
    <s v="-"/>
    <s v="-"/>
    <s v="-"/>
    <s v="-"/>
    <s v="-"/>
    <s v="-"/>
    <s v="-"/>
    <s v=""/>
    <s v="CLOSE"/>
    <e v="#DIV/0!"/>
    <m/>
  </r>
  <r>
    <n v="1795"/>
    <d v="2023-08-09T00:00:00"/>
    <x v="5"/>
    <x v="19"/>
    <s v="Y許仕明_x000a_C鄭嵎駿_x000a_E王文佑_x000a_J林振邦_x000a_K蕭建陸"/>
    <s v="其它"/>
    <s v="循環C/V"/>
    <x v="1"/>
    <s v="20230809NF　循環CV#4詰まりに伴う本線ギロチン捨て板発生(中日文).xlsx"/>
    <m/>
    <s v="6:18　上流開始發生板裂，本線H/O捨板開始。_x000a_6:27　發出循環CV #4 碎玻璃堵塞檢出警報。 _x000a_　　　　 將循環CV＃1－1、1－2、#２、#４進行切替(自動→手動)，並實施現場確認。_x000a_6:28　確認到循環CV＃4→＃3的落下口處碎玻璃堵塞。在Guillotine H/O開始手動切割捨板。_x000a_6:29　將循環CV＃4切替到排外，開始進行堵塞碎玻璃清除作業。_x000a_6:56　清除完堵塞碎玻璃後，解除排外並恢復循環CV運轉。解除Guillotine H/O捨板。_x000a_6:58　再度發出循環CV #4 碎玻璃堵塞檢出警報。 _x000a_　　　　 確認現場時，才發覺到循環＃3正出現碎玻璃堵塞狀況（CV為運轉狀態）。_x000a_　　　　 循環＃3實施LOTO後，打開護蓋來清除碎玻璃。_x000a_　　　　→推測是因為循環#3發生碎玻璃堵塞，所以從#4流出來的碎玻璃也塞住，_x000a_　　　　　碎玻璃堆積到#4落下口而發出#4堵塞檢出警報。_x000a_7:34　碎玻璃清除完畢，恢復循環運轉。_x000a_"/>
    <s v="【循環CV#4發生堵塞的原因】_x000a_・循環CV#3碎玻璃慢慢堵塞，隨著本線板裂在本線H/O捨板的結果下，就是從循環#4過來的碎玻璃量增加，循環#3碎玻璃堵塞惡化，造成循環#4→#3的落下口堵塞，最終在#4塞住。_x000a__x000a_【為何循環CV#3發生堵塞？】_x000a_・8/7變更循環CV#3側裙縱向尺寸，所以側裙縱向尺寸大於適當尺寸，所以側裙塞住一部分循環CV#3。在此狀態下持續使用的結果就是發生碎玻璃堵塞。詳細請參考別紙1_x000a_變更側裙尺寸的理由是因為循環#4→#3的落下口之碎玻璃洩漏量相當多，所以變更尺寸測試使用。_x000a_詳細請參考別紙2"/>
    <s v="&lt;應急對策&gt;_x000a_・側裙尺寸適正化。_x000a__x000a_＜恒久對策＞_x000a_・作出側裙尺寸管理表，建構能夠使用適當尺寸之体制。_x000a_・為了抑制碎玻璃洩漏所以更換循環CV#3皮帶→碎玻璃洩漏抑制對策_x000a_　該處CV之前一部分側邊被刮除所以呈現碎玻璃易洩漏狀態。藉由此次進行更換，變換成碎玻璃不易洩漏的環境。"/>
    <s v="初回"/>
    <m/>
    <n v="909.9"/>
    <n v="0"/>
    <s v="情報"/>
    <s v="情報"/>
    <s v="情報"/>
    <s v="情報"/>
    <s v="情報"/>
    <s v="－"/>
    <s v="－"/>
    <m/>
    <s v="-"/>
    <s v="-"/>
    <s v="-"/>
    <s v="-"/>
    <s v="-"/>
    <s v="-"/>
    <s v="-"/>
    <s v=""/>
    <s v="CLOSE"/>
    <e v="#DIV/0!"/>
    <m/>
  </r>
  <r>
    <n v="1796"/>
    <d v="2023-08-11T00:00:00"/>
    <x v="0"/>
    <x v="6"/>
    <s v="Y許仕明_x000a_C鄭嵎駿_x000a_E王文佑_x000a_J林振邦_x000a_K蕭建陸"/>
    <s v="機械系"/>
    <s v="本線H/O"/>
    <x v="2"/>
    <s v="20230811 YF包裝本線H0作動異常報告書.xlsx"/>
    <m/>
    <s v="8/11 _x000a_04:57 三交代進行HOT依賴欠點取樣共切出2NET，第1NET因為切中欠點開啟HO捨板，下一NET在操作HO關閉時，結果HO延遲約5~6秒才關閉，當時該NET已到H/O最下游測，HO關閉時撞到伸縮CV破裂，欠板流入FT。三交代開啟HO捨板，進行FT上碎玻璃掃除。_x000a_04:59 掃除結束，關閉HO開始採板。"/>
    <s v="調查結果 : _x000a_電磁閥使用約4個月(前回更換2023/3/31)_x000a_2Q油品分析結果 : 過濾試驗(0.8umg/100ml)値為8.3，無異常(額定10.0)_x000a_電磁閥分解後，內部無明顯髒污及磨損(參照右圖)_x000a_推測原因 : _x000a_異常當下疑似電磁閥閥桿有髒汙卡住造成作動不順，電磁閥後續作動後髒污被排出，因此恢復正常作動。"/>
    <s v="8/14 機械更換本線HO電磁閥(整備品)，持續觀察中~"/>
    <s v="再發"/>
    <n v="2"/>
    <n v="0"/>
    <n v="50"/>
    <s v="情報"/>
    <s v="情報"/>
    <s v="情報"/>
    <s v="情報"/>
    <s v="情報"/>
    <s v="－"/>
    <s v="－"/>
    <m/>
    <s v="-"/>
    <s v="-"/>
    <s v="-"/>
    <s v="-"/>
    <s v="-"/>
    <s v="-"/>
    <s v="-"/>
    <s v=""/>
    <s v="CLOSE"/>
    <e v="#DIV/0!"/>
    <m/>
  </r>
  <r>
    <n v="1797"/>
    <d v="2023-08-14T00:00:00"/>
    <x v="0"/>
    <x v="5"/>
    <s v="Y許仕明_x000a_C鄭嵎駿_x000a_E王文佑_x000a_J林振邦_x000a_K蕭建陸_x000a_T陳振遠"/>
    <s v="電氣系"/>
    <s v="X切機設備"/>
    <x v="2"/>
    <s v="20230814 ADTOFF　OFF4 X切機活動線槽斷裂異常報告（Rev.8 ).xlsx"/>
    <m/>
    <s v="18:35 板流人員發現X切機上游側移動時，有不明黑色物品噴出(圖1)，停止放板並聯絡班長到場確認。_x000a_18:40 現場班股長確認，X切機活動線槽迴轉關節有2處脫離，立即聯絡事務所主任與整備(圖2)。_x000a_18:45 整備確認X切機活動線槽迴轉關節有2處脫離外，發現線槽蓋板大量脫落(圖3)。_x000a_18:48 整備聯絡電氣主任，X切機活動線槽斷裂異常。_x000a_18:50 現場三交代聯絡事務所主任及生管人員後，將產線移至OFF#5號機生產。_x000a_19:40 電氣人員到場確認異常狀況，立即進行更換X切機活動線槽。_x000a_22:20 X切機活動線槽更換完畢。"/>
    <s v="1. X切機活動線槽斷裂。_x000a_2-1. 活動線槽內部CABLE線路纏繞擠壓到線槽蓋板。_x000a_2-2. 線槽蓋板掉落至線槽內部。_x000a_2-3. 掉落的蓋板將活動線槽關節頂出導致脫離。(圖4)"/>
    <s v="暫時對應 : _x000a_1. X切機活動線槽點檢 : _x000a_電氣人員 - 每周1回、整備人員 - 上班日每天1回_x000a__x000a_永久對應 : 電氣擔當 預計10/E改造完成_x000a_活動線槽內部空間不足，所以需要將CABLE簡化 (參考活頁1~3)_x000a_1.訊號線使用CC-LINK取代。(軟體+硬體改造)_x000a_2.動力線線徑變更。縮小CABLE讓空間加大。_x000a_    8/24電氣有先進行CABLE改造 - 參考活頁最新進度_x000a_3. 10/23 最終改造CCLINE、11/8抽除舊線路濟- 參考活頁最新進度"/>
    <s v="再發"/>
    <n v="225"/>
    <n v="11.5"/>
    <n v="1088"/>
    <s v="情報"/>
    <s v="情報"/>
    <s v="情報"/>
    <s v="情報"/>
    <s v="情報"/>
    <s v="情報"/>
    <s v="要"/>
    <s v="各擔當自主點檢確認時間_x000a_YF=2023/8/17 確認濟_x000a_CF=2023/8/15 確認濟_x000a_EF=2023/8/15 確認濟_x000a_JF=2023/8/7  確認濟_x000a_KF=2023/8/15 確認濟_x000a_TAS=2023/8/17 確認濟_x000a_OFF切=2023/8/17 確認濟"/>
    <s v="-"/>
    <s v="-"/>
    <s v="-"/>
    <s v="-"/>
    <s v="-"/>
    <s v="-"/>
    <s v="完了"/>
    <s v="CLOSE"/>
    <s v="CLOSE"/>
    <n v="1"/>
    <m/>
  </r>
  <r>
    <n v="1798"/>
    <d v="2023-08-15T00:00:00"/>
    <x v="4"/>
    <x v="16"/>
    <s v="Y許仕明_x000a_C鄭嵎駿_x000a_E王文佑_x000a_J林振邦_x000a_K蕭建陸"/>
    <s v="機械系"/>
    <s v="本線CV Roll#81、#82間"/>
    <x v="1"/>
    <s v="20230815XF　目視ブース内CV角材巻き込まれヒヤリ(中日文).xlsx"/>
    <m/>
    <s v="02:28 下流Lehr板裂（縱裂），實施Guillotine捨板。由乙班1名人員對應。_x000a_03:00 板裂狀況穩定下來後切替成本線板流時，在目視檢查室發現直立碎玻璃。_x000a_          從L側將角材(2.5m*40mm*20mm)伸到Roll間想弄掉碎玻璃卻搆不到，將角材伸出時，角材被設置用於跨接玻璃用的魔鬼氈捲入。_x000a_          發生捲入時，作業者馬上抽手所以沒有受傷。角材斷成4截，有一部分被魔鬼氈纏住。＜參照1＞_x000a_          乙班人員連絡甲班人員(分區長)，再次實施Guillotine捨板，C/V停止後將角材回收並進行魔鬼氈張力調整。_x000a_          進行設備復歸本線板流。_x000a_03:18 採板開始。"/>
    <s v="■本線C/V運轉中碎玻璃清除作業被登錄到不停機作業，雖然依規定使用角材但卻未能做到被魔鬼氈捲入的KY。_x000a_■雖然從2023/8/9開始進行耳泡CAM的試驗運用，但因設置造成作業空間變小、照明過亮。"/>
    <s v="■暫定對策_x000a_有捲入風險場所的碎玻璃清除作業，要進行Guillotine捨板。_x000a_並從C/V上方來弄掉碎玻璃。或是停止設備來進行。_x000a_不知如何判斷就跟分區長・三交代主任・常日班主任連絡・商討_x000a_※參照「暫定規定」Sheet_x000a_■恆久對策_x000a_・檢討耳泡檢出器的移動和設置方法　※參照「虛驚詳細」Sheet_x000a_・將目視檢查室CV下方不必要的白板和日光燈撤除。_x000a_（跟設技機械商討中）　※參照「虛驚詳細」Sheet_x000a_・安全作業標準書和RA的檢視、修正。※參照「安全作業標準書」Sheet_x000a_・Lehr板裂時改善内容之對應　※參照「板裂時改善案」Sheet"/>
    <s v="初回"/>
    <n v="18"/>
    <n v="590"/>
    <n v="0"/>
    <s v="情報"/>
    <s v="情報"/>
    <s v="情報"/>
    <s v="情報"/>
    <s v="情報"/>
    <s v="－"/>
    <s v="－"/>
    <m/>
    <s v="-"/>
    <s v="-"/>
    <s v="-"/>
    <s v="-"/>
    <s v="-"/>
    <s v="-"/>
    <s v="-"/>
    <s v=""/>
    <s v="CLOSE"/>
    <e v="#DIV/0!"/>
    <m/>
  </r>
  <r>
    <n v="1799"/>
    <d v="2023-08-20T00:00:00"/>
    <x v="0"/>
    <x v="4"/>
    <s v="Y許仕明_x000a_C鄭嵎駿_x000a_E王文佑_x000a_J林振邦_x000a_K蕭建陸"/>
    <s v="機械系"/>
    <s v="橫切機2號BUR"/>
    <x v="2"/>
    <s v="20230820 EF包裝橫切機2號BUR皮帶斷裂.xlsx"/>
    <m/>
    <s v="8/20_x000a_14:50 G/T前素板破裂，捨板15分鐘_x000a_15:05  縱裂後橫切機設備復歸，發現橫切機#2 BUR 皮帶明顯斷裂，當下警報有 (捨板3分鐘)_x000a_15:08 聯絡 事務所 副理 炳興樣_x000a_15:10 聯絡假日機械，並聯絡機械 莊主任告知此異常。_x000a_8/21_x000a_10:30 機械確認皮帶斷裂狀況,進行寫真"/>
    <s v="BUR皮帶斷裂,造成BUR原點異常 (皮帶上次更換為2022/8/25)_x000a_EF冷修期間BUR皮帶設置不當_x000a_皮帶上緊下鬆，導致運轉一段時間後，皮帶鬆脫_x000a_皮帶跑出PULLEY(滑輪)造成磨耗斷裂"/>
    <s v="預定9月份工事日進行皮帶交換_x000a_期間橫#2 Soft 修改「BUR不使用」情況下進行下刀_x000a_每半年進行橫切機BUR皮帶張力確認"/>
    <s v="初回"/>
    <n v="3"/>
    <n v="78.2"/>
    <n v="0"/>
    <s v="情報"/>
    <s v="情報"/>
    <s v="情報"/>
    <s v="情報"/>
    <s v="情報"/>
    <s v="－"/>
    <s v="－"/>
    <m/>
    <s v="-"/>
    <s v="-"/>
    <s v="-"/>
    <s v="-"/>
    <s v="-"/>
    <s v="-"/>
    <s v="-"/>
    <s v=""/>
    <s v="CLOSE"/>
    <e v="#DIV/0!"/>
    <m/>
  </r>
  <r>
    <n v="1800"/>
    <d v="2023-08-31T00:00:00"/>
    <x v="0"/>
    <x v="4"/>
    <s v="Y許仕明_x000a_C鄭嵎駿_x000a_E王文佑_x000a_J林振邦_x000a_K蕭建陸_x000a_T陳振遠"/>
    <s v="機械系"/>
    <s v=" ROBOT C/V "/>
    <x v="2"/>
    <s v="20230831 EF 1BR ROBOT CV 固定齒輪座螺絲斷裂.xlsx"/>
    <m/>
    <s v="05:30  ROBOT #7  C/V SERVO 警報異常，立即進行 2Br G6專採_x000a_05:32  聯絡 事務所 副理 炳興樣_x000a_05:35  聯絡機械 莊主任此異常_x000a_06:50  機械到場進行維修確認_x000a_08:00 齒輪固定座異常排除完成，板流OK  切替1BR G8 專採"/>
    <s v="因驅動鍊條比較鬆,導致C/V停止再啟動時,鍊條會晃動卡住齒輪,進而造成齒輪座螺絲斷裂"/>
    <s v="機械更換固定座螺絲備品對應。_x000a__x000a_工事日進行各區段鍊條點檢確認"/>
    <s v="初回"/>
    <n v="5"/>
    <n v="112.98"/>
    <n v="0"/>
    <s v="情報"/>
    <s v="情報"/>
    <s v="情報"/>
    <s v="情報"/>
    <s v="情報"/>
    <s v="情報"/>
    <s v="情報"/>
    <m/>
    <s v="-"/>
    <s v="-"/>
    <s v="-"/>
    <s v="-"/>
    <s v="-"/>
    <s v="-"/>
    <s v="-"/>
    <s v=""/>
    <s v="CLOSE"/>
    <e v="#DIV/0!"/>
    <m/>
  </r>
  <r>
    <n v="1801"/>
    <d v="2023-09-24T00:00:00"/>
    <x v="1"/>
    <x v="11"/>
    <s v="Y許仕明_x000a_C鄭嵎駿_x000a_E王文佑_x000a_J林振邦_x000a_K蕭建陸"/>
    <s v="機械系"/>
    <s v="本線Line駆動"/>
    <x v="1"/>
    <s v="20230924FF　本線下流クラッチ シフトフォーク部シフター脱落.xlsx"/>
    <s v="20230924 FF 本線下流クラッチ シフトフォーク部シフター脱落異常之點檢確認寫真【點檢確認區域：YF、CF、EF、JF、KF】.xlsx"/>
    <s v="9/24　8：00左右　_x000a_早班作業者發現本線下流離合器快要鬆脫，因此連絡擔當人員進行點檢。_x000a_點檢結果是離合器撥叉處撥桿已經脫落，當時是僅靠撥桿螺栓勉強連接住離合器。_x000a_9：10左右　進行Guillotine處理，轉用預備馬達側的撥桿進行更換。3_x000a_9：40左右恢復　本線板流開始_x000a_'※9/23　發現離合器咬合處出現間隙_x000a_在能夠確認的範圍下目視看到撥桿已經磨損，但判斷先撐到9/25工事日。_x000a_事實上撥桿磨損到快要脫落的狀態了。_x000a__x000a_※異常發生時，由於尚未進行採板，所以Loss為０。"/>
    <s v="離合器撥桿處磨損造成離合器連接不良_x000a_※推測是長期使用・給油不足造成的磨損。（沒有更換履歷）_x000a_※未確實點檢。（沒有油，有產生灰塵）"/>
    <s v="跟預備馬達側　離合器撥桿進行更換_x000a_※9/25　工事日在預備馬達側裝上撥桿備品，恢復原狀_x000a__x000a_・追加到冷修時設技點檢項目中_x000a_・追加到定期點檢項目_x000a_確認灰塵、潤滑狀態。（1回/週）"/>
    <s v="初回"/>
    <n v="0"/>
    <n v="0"/>
    <n v="0"/>
    <s v="要"/>
    <s v="要"/>
    <s v="要"/>
    <s v="要"/>
    <s v="要"/>
    <s v="－"/>
    <s v="－"/>
    <s v="YF、CF、EF、JF、KF各窯自主點檢完成_x000a_確認濟時間_x000a_YF=2024/1/17_x000a_CF=2023/12/11_x000a_EF=2023/12/12_x000a_JF=2023/12/19_x000a_KF=2023/12/7"/>
    <s v="完了"/>
    <s v="完了"/>
    <s v="完了"/>
    <s v="完了"/>
    <s v="完了"/>
    <s v="-"/>
    <s v="-"/>
    <s v="CLOSE"/>
    <s v="CLOSE"/>
    <n v="1"/>
    <m/>
  </r>
  <r>
    <n v="1802"/>
    <d v="2023-09-24T00:00:00"/>
    <x v="5"/>
    <x v="19"/>
    <s v="Y許仕明_x000a_C鄭嵎駿_x000a_E王文佑_x000a_J林振邦_x000a_K蕭建陸_x000a_T陳振遠"/>
    <s v="電氣系"/>
    <s v="11P・12P位置決"/>
    <x v="1"/>
    <s v="20230924NF　12POS採板CV位置決め異常.xlsx"/>
    <m/>
    <s v="9/24　 17:58　發生『採板12P位置决L LIMIT異常』_x000a_無法消除警報，由於關閉制御電源也無法消除警報，所以連絡事務所、呼出2課主任_x000a_18:12　主任抵達現場_x000a_確認12P　L側位置決時，其位置在原點和返回側之間，沒有碎玻璃。_x000a_用手將位置決基座移動至原點位置，但無法消除警報，T/P上的手動JOG也無效_x000a_18:30　呼出設技電氣_x000a_19:13　設技電氣抵達現場_x000a_19:14　2Br G8.5採板_x000a_20:00　即使更換了位置決零件也無法消除警報_x000a_20:20　即使更換了伺服驅動器還是無法消除警報_x000a_22:00　強制解除Limit Switch的警報，為了採板所以將板齊改為不使用並進行流動確認。_x000a_9/25　 14:43　電氣點檢的關係改為2Br G8.5採板，發現11P L側位置決伺服連接器快要鬆脫，拆下11P的Sensor纜線，由於不能進行原點SET，所以將T/P上原點SET鈕刪除。_x000a_16:01　電氣改造完畢　進行1BrG11採板_x000a_9/27　 13:14　發生『採板12P位置决R servo異常』，消除警報、JOG操作、原點復歸皆無法執行_x000a_13:19　連絡事務所及整備　進行2Br G8.5採板_x000a_13:30　呼出設技電氣_x000a_13:45　設技電氣抵達現場，進行12P位置決Sensor故障確認、更換， 先前拆下的11P Sensor纜線，由於位置決動作狀態沒有問題所以重新接上。_x000a_14:36　1Br流動確認OK　進行１Br G11採板_x000a_14:55　由於電氣要進行軟体改造（ADCH長期連休對策），所以進行2Br G8.5採板_x000a_15:05　電氣改造完畢，進行１Br G11採板"/>
    <s v="■9/24　11P L側位置決Servo連接器快要鬆脫，因接觸不良引起電壓下降，造成影響。_x000a_因此，在其他POS有時會出現L側位置決Limit Sensor暫時關閉，就會出現LIMIT異常或servo異常。_x000a_■9/27　12P R側位置決Sensor故障"/>
    <s v="■關於9/24：拆下11P的Sensor纜線。_x000a_無法執行原點SET的關係，所以將T/P上原點SET鈕刪除。_x000a_※因為位置決動作沒有問題，所以在9/27實施Sensor纜線裝設。預定於次回工事日進行新品更換_x000a_■關於9/27：更換12P位置決Sensor。_x000a__x000a_恒久對策案_x000a_為了防止因吸著異常掉落下來的玻璃去撞到連接器，所以檢討護蓋的設置"/>
    <s v="初回"/>
    <m/>
    <n v="1991.6"/>
    <n v="0"/>
    <s v="情報"/>
    <s v="情報"/>
    <s v="情報"/>
    <s v="情報"/>
    <s v="情報"/>
    <s v="情報"/>
    <s v="情報"/>
    <m/>
    <s v="-"/>
    <s v="-"/>
    <s v="-"/>
    <s v="-"/>
    <s v="-"/>
    <s v="-"/>
    <s v="-"/>
    <s v=""/>
    <s v="CLOSE"/>
    <e v="#DIV/0!"/>
    <m/>
  </r>
  <r>
    <n v="1803"/>
    <d v="2023-09-29T00:00:00"/>
    <x v="0"/>
    <x v="7"/>
    <s v="E王文佑_x000a_J林振邦_x000a_K蕭建陸_x000a_"/>
    <s v="電氣系"/>
    <s v="GSD檢出器"/>
    <x v="2"/>
    <s v="20230929KF　1BR東通製GSD検査機LEDストロボ光量異常欠板.xlsx"/>
    <m/>
    <s v="9/29_x000a_08:34 早班開始 1Br. GSD欠板警報頻發，三交代確認NG畫像出現橫條紋。_x000a_點檢現場發現LED偶會不明頻閃，待玻璃通過後隨即出現欠板警報。_x000a_09:00 推進課人員抵達現場，確認LED電源接頭，LED電源風扇未發現異常。_x000a_09:30 由於LED照明未受Sensor控制，所以推測單獨是LED單元發生故障，由於沒備品可供交換測試，所以僅先預訂工事日與下游側交換確認。_x000a_10:00 三交代將產線切替至2BR，然後嘗試將GSD LED電源關閉後再開，但隔沒多久LED又再生頻閃和欠板警報。_x000a_10/2_x000a_10:30 電氣先針對電源出口電壓量測，KF GSD(1)電壓比額定21V略高。_x000a_          KF  1BR. GSD(1) = 21.3V        JF  2BR. GSD = 20.9V_x000a_                1BR. GSD(2) = 21.09V"/>
    <s v="(10/3 KF工事日依賴電氣確認)_x000a_由於更換GSD(2)電源測試後，LED頻閃現象消失，我們確定以下兩個原因可能是間接原因。_x000a_1. 經檢查發現電源輸出端的Y接頭壓接不良。_x000a_2. 電源外部被酸性氣體嚴重腐蝕。"/>
    <s v="(10/3 KF工事日依賴電氣交換)_x000a_1. 由於沒備用 LED 電源，因此與 1BR.ON/DS LED 電源交換。_x000a_2. 將電壓調至21V後，確認燈可以正常點亮。_x000a_※因交換的電源也有酸腐蝕問題，因此我們會盡快購買替換電源。_x000a_3. 因ON/DS LED電源已被換下，但有另外找到不同廠牌的替代電源並確認可以通用。_x000a__x000a_預防處置_x000a_1. 由於TDK必須透過代理商從國外採購，且交期不固定，ADT大部分使用是歐姆龍產品，因此我們也會考慮從現地採購。_x000a_2. 因現場附近有鹽酸洗淨機(酸氣)，又LED電源Box有加裝風扇排熱，將會再與電氣課同仁進行給氣來源的改造。"/>
    <s v="初回"/>
    <n v="5"/>
    <n v="121"/>
    <n v="0"/>
    <s v="－"/>
    <s v="－"/>
    <s v="情報"/>
    <s v="情報"/>
    <s v="情報"/>
    <s v="－"/>
    <s v="－"/>
    <m/>
    <s v="-"/>
    <s v="-"/>
    <s v="-"/>
    <s v="-"/>
    <s v="-"/>
    <s v="-"/>
    <s v="-"/>
    <s v=""/>
    <s v="CLOSE"/>
    <e v="#DIV/0!"/>
    <m/>
  </r>
  <r>
    <n v="1804"/>
    <d v="2023-10-18T00:00:00"/>
    <x v="5"/>
    <x v="19"/>
    <s v="Y許仕明_x000a_C鄭嵎駿_x000a_E王文佑_x000a_J林振邦_x000a_K蕭建陸"/>
    <s v="機械系"/>
    <s v="Guillotine下部鐵Roll"/>
    <x v="1"/>
    <s v="20231018NF　下部鉄ロール駆動チェーン脱落.xlsx"/>
    <m/>
    <s v="當天為NF窯工事日、當天有使用AIR Nozzle於 Guillotine H/O部清掃Cullet_x000a_但因為Nozzle的のJoint部斷裂、所以就將源頭valve關閉。_x000a_在工事結束後的PT發現下部鐵Roll驅動Chain脫落。_x000a_經確認、發現是因為tensioner 源頭valve關閉、導致tension失效,造成Chain脫落。_x000a_因為生産中不易安裝、且下部鐵Roll的上昇下降沒有問題,故照常使用。"/>
    <s v="要關掉Cullet掃除用的Air時,不是關掃除用源頭閥門_x000a_誤將tensioner 源頭valve關閉了。"/>
    <s v="■撤除掃除用Air分支配管_x000a_■檢討將源頭閥門從球閥變更成globe valve"/>
    <s v="初回"/>
    <n v="0"/>
    <n v="0"/>
    <n v="0"/>
    <s v="情報"/>
    <s v="情報"/>
    <s v="情報"/>
    <s v="情報"/>
    <s v="情報"/>
    <s v="－"/>
    <s v="－"/>
    <m/>
    <s v="-"/>
    <s v="-"/>
    <s v="-"/>
    <s v="-"/>
    <s v="-"/>
    <s v="-"/>
    <s v="-"/>
    <m/>
    <s v="CLOSE"/>
    <e v="#DIV/0!"/>
    <m/>
  </r>
  <r>
    <n v="1805"/>
    <d v="2023-10-23T00:00:00"/>
    <x v="0"/>
    <x v="4"/>
    <s v="Y許仕明_x000a_C鄭嵎駿_x000a_E王文佑_x000a_J林振邦_x000a_K蕭建陸_x000a_T陳振遠"/>
    <s v="電氣系"/>
    <s v="2Br 引入段Sensor"/>
    <x v="2"/>
    <s v="20231023 EF窯 2Br 引入段Sensor(X40E)異常導致板折異常.xlsx"/>
    <m/>
    <s v="05:42  2Br發生BB段板間隔不良警報異常，縱折無動作，異常排除不能_x000a_06:02 聯絡 事務所副理 炳興樣異常狀況後,現場進行相關Sersor感度調整、Sensor清潔，異常仍再發無法排除。_x000a_06:29 聯絡電氣主任 張榮池_x000a_07:15 電氣到場進行異常確認_x000a_07:45 電氣確認為 Sensor 損壞無法感應，導致縱折Bar無法作動_x000a_07:57 更換Sensor備品後,故障排除，2BR採板開始"/>
    <s v="Sensor(X40E)損壞,導致縱折Bar無法作動_x000a__x000a_    備註：Sensor從EF建廠使用至今未曾更換，由於該款Sensor穩定，電氣並無『壽命管理』，原廠(松下產業科技)回覆Sensor使用壽命，平均為63.9萬小時(約72.9年)"/>
    <s v="初步對應 :Ssnsor備品更換對應。_x000a_後續對策 : 工事日進行各區段Sensor點檢確認"/>
    <s v="初回"/>
    <n v="135"/>
    <n v="2518"/>
    <n v="0"/>
    <s v="情報"/>
    <s v="情報"/>
    <s v="情報"/>
    <s v="情報"/>
    <s v="情報"/>
    <s v="情報"/>
    <s v="情報"/>
    <m/>
    <s v="-"/>
    <s v="-"/>
    <s v="-"/>
    <s v="-"/>
    <s v="-"/>
    <s v="-"/>
    <s v="-"/>
    <s v=""/>
    <s v="CLOSE"/>
    <e v="#DIV/0!"/>
    <m/>
  </r>
  <r>
    <n v="1806"/>
    <d v="2023-10-24T00:00:00"/>
    <x v="0"/>
    <x v="0"/>
    <s v="Y許仕明_x000a_C鄭嵎駿_x000a_E王文佑_x000a_J林振邦_x000a_K蕭建陸_x000a_T陳振遠"/>
    <s v="電氣系"/>
    <s v="採板C/V   PLC當機"/>
    <x v="2"/>
    <s v="20231024 JF 2BR BUFFER採板CV PLC當機異常異常報告.xlsx"/>
    <m/>
    <s v="【異常經緯】_x000a_ BUFFER PLC連線修改上傳SOFT時(節能改造)，異常發生 Q26UDV CPU異常碼1163 PLC RAM異常_x000a_◇異常の対応_x000a_ 14:10    2Br採板C/V OP2  非常停止異常(無警報)，故障排除不能，立即切替1BR-G8專採_x000a_ 14:15    進行手動排除時，採板C/V制御盤當機無反應，異常無法排除。_x000a_ 14:29    聯絡電氣_x000a_ 14:35    電氣 到場進行確認_x000a_ 14:55    電氣連線診斷PLC，發現異常碼1163，確認異常內容_x000a_ 15:00    進行PLC RESET數回無效，進行PLC讀出後發現異常點_x000a_ 15:10    進行PLC RESET後，在STOP狀態下重新寫入SOFT_x000a_ 15:20    PLC RUN後設備恢復正常"/>
    <s v=" PLC的CPU 異常發生， 無法作動_x000a_相關異常原因，如捷徑中，請參閱。"/>
    <s v="1.NB與PLC通訊用USB CABLE更新----工事日進行_x000a_2.Q26UDV CPU預備品購入若再發時更新-----已提出請購_x000a_3.無生產影響之改造作業，於停機時或工事日進行_x000a_4.通訊用USB,使用有抗干擾環型式CABLE(長度3M以上)_x000a_5.PLC連線時，在比較靠近設備處所進行PLC連線改造作業_x000a_6.程式Memory容量調查----工事日進行_x000a_7.連線通訊速度大於10ms時，安排於工事日進行PLC RESET"/>
    <s v="初回"/>
    <n v="70"/>
    <n v="170"/>
    <n v="0"/>
    <s v="情報"/>
    <s v="情報"/>
    <s v="情報"/>
    <s v="情報"/>
    <s v="情報"/>
    <s v="情報"/>
    <s v="情報"/>
    <m/>
    <s v="-"/>
    <s v="-"/>
    <s v="-"/>
    <s v="-"/>
    <s v="-"/>
    <s v="-"/>
    <s v="-"/>
    <s v=""/>
    <s v="CLOSE"/>
    <e v="#DIV/0!"/>
    <m/>
  </r>
  <r>
    <n v="1807"/>
    <d v="2023-11-06T00:00:00"/>
    <x v="1"/>
    <x v="8"/>
    <s v="Y許仕明_x000a_C鄭嵎駿_x000a_E王文佑_x000a_J林振邦_x000a_K蕭建陸_x000a_T陳振遠"/>
    <s v="系統系"/>
    <s v="檢查機"/>
    <x v="1"/>
    <s v="20231106HF　TOM3 WI通信異常(통신이상).xlsx"/>
    <m/>
    <s v="2023/11/6　16:20 HF TOM3、 WI ー ACE間發生通訊異常，雖然進行TOM3、WI PC再起動有恢復，但幾分鐘後再發，連絡設技Network　Team。_x000a_16:30　於制御盤室内　實施HF-COLD-D1 HUB 再起動後恢復正常。_x000a_17:20    由於擔心再發，因此進行該HUB更換作業(GS908GT -&gt; AT-GS950/8)"/>
    <s v="1、推斷是HF COLD-D1 HUB 長期使用（10年）造成故障，於HF2 (2013/06)時設置，預定下次冷修(HF-4)更新。_x000a_2、該HUB的更換周期被設定為10年，原本預定是配合冷修進行更換，但由於冷修周期延長所以沒有更換。"/>
    <s v="1、定期更換老化HUB。_x000a_2、冷修周期從5年延長為7年，因此變更更換方針。依據既有方針在冷修第2回(10年)實施的更新計畫，利用定修工事的時間點以10年為一個周期來實施更換。_x000a__x000a_預防處置_x000a_1、確認其他產線HUB的設置年數，並訂出更新計畫。"/>
    <s v="初回"/>
    <n v="32"/>
    <n v="955.5"/>
    <n v="0"/>
    <s v="情報"/>
    <s v="情報"/>
    <s v="情報"/>
    <s v="情報"/>
    <s v="情報"/>
    <s v="情報"/>
    <s v="情報"/>
    <m/>
    <s v="-"/>
    <s v="-"/>
    <s v="-"/>
    <s v="-"/>
    <s v="-"/>
    <s v="-"/>
    <s v="-"/>
    <s v=""/>
    <s v="CLOSE"/>
    <e v="#DIV/0!"/>
    <m/>
  </r>
  <r>
    <n v="1808"/>
    <d v="2023-11-07T00:00:00"/>
    <x v="1"/>
    <x v="11"/>
    <s v="Y許仕明_x000a_C鄭嵎駿_x000a_E王文佑_x000a_J林振邦_x000a_K蕭建陸"/>
    <s v="機械系"/>
    <s v="增速Roll"/>
    <x v="1"/>
    <s v="20231107FF　２Br増速＃1ロールシャフト折損.xlsx"/>
    <m/>
    <s v="01:00左右3交代巡檢時，發現2Br增速Roll#1沒有一直轉動，而是當玻璃進入時才會轉動，因此連絡設技。無法辨識Roll折損。(進行呼出 製造-&gt;電氣-&gt;機械)_x000a_02:20 設備人員抵達現場並進行確認 -&gt; 發現增速Roll #1的Shaft折損_x000a_※ 雖然增速Roll#1的Shaft折損且呈現驅動停止狀態，但因為軸承的關係當玻璃進入時Roll就會按照玻璃的速度轉動_x000a_02:30 設備人員移動現場備品及部品_x000a_03:30 製造&amp;設備商討，決定當天上午實施Carbon更換時進行作業_x000a_03:40 BR刮傷檢查時無異常。_x000a_09:30~10:30_x000a_10:35 實施Roll掃除及試運轉_x000a_10:40 試運轉。 BR刮傷檢查時無異常。_x000a_※確認過Gray品在DP先行研磨評價無異常後，處理LOT"/>
    <s v="■推定原因_x000a_FF4冷修之際將該Roll拆下後並再裝上時，減速機和Roll沒有對準中心位置，因此應力集中在Roll Shaft上造成Shaft折損。_x000a_[FF4冷修的整備履歷]_x000a_ ① 2022/11/21  FF4冷修中，為了確認初期DATA，所以確認了FF3生產中的Roll Pitch_x000a_ ② 2023/01/30  FF4冷修中，更換Roll的減速機(確認過Roll和減速機的中心位置)_x000a_ ③ 2023/02/27  FF4冷修中，為了實施段差Roll的R-加工，所以拆下後再裝上_x000a_確認過減速機對準的中心位置，由於跟之前的Roll Pitch資料不符，因此進行Roll Pitch再調整。之後，未再確認過跟減速機之間的中心位置。※Pitch再調整後，沒有考量到減速機偏離中心位置。_x000a_※其他問題點_x000a_該區間增速Roll驅動側的Shaft並未實施過如圖面所示之R加工。_x000a_定修工事確認2、3，結果發現驅動側Shaft沒有實施過如圖面所示之R加工。_x000a_(設技見解:圖面上雖有實施R2加工的記錄，但現物加工程度只有R1)"/>
    <s v="■短期對策_x000a_點檢1,2Br 增速#1, 2, 3 Roll的減速機Pitch &amp; R加工_x000a_點檢結果是１Br偏芯、R加工沒有問題。_x000a_雖然２Br＃2,3Roll沒有偏芯，但由於R加工異於圖面因此預定實施更換。_x000a_■長期對策_x000a_1、實施教育。針對Roll Pitch再調整時，務必進行跟減速機之間中心位置的再確認 (11/16 完成)_x000a_2、準備實施預備O-ring Roll R5加工，並於次回定修時更換增速#2,#3 Roll (次回定修工事時)_x000a_※因應R5加工實施圖面更新。（設技）"/>
    <s v="初回"/>
    <n v="0"/>
    <n v="0"/>
    <n v="0"/>
    <s v="情報"/>
    <s v="情報"/>
    <s v="情報"/>
    <s v="情報"/>
    <s v="情報"/>
    <s v="－"/>
    <s v="－"/>
    <m/>
    <s v="-"/>
    <s v="-"/>
    <s v="-"/>
    <s v="-"/>
    <s v="-"/>
    <s v="-"/>
    <s v="-"/>
    <s v=""/>
    <s v="CLOSE"/>
    <e v="#DIV/0!"/>
    <m/>
  </r>
  <r>
    <n v="1809"/>
    <d v="2023-11-19T00:00:00"/>
    <x v="0"/>
    <x v="5"/>
    <s v="J林振邦_x000a_K蕭建陸_x000a_T陳振遠"/>
    <s v="機械系"/>
    <s v="切機"/>
    <x v="2"/>
    <s v="20231119ADTOFF　OFF7 KOBU 樂樂手主支架螺絲鬆脫異常.xlsx"/>
    <m/>
    <s v="22:20 三交代人員於一起休後上線生產,操作樂樂手投入約 10枚後,樂樂手走行發生異音、震動並有鐵件掉落到地面聲音，作業員立即停止作業並廣播股長到場確認。_x000a_22:28 股長到場確認後發現地面有斷裂螺絲，巡視樂樂手支架時,發現主支架與分支架連接固定螺絲四處其中有一處螺絲不見(掉落到地面)，其他兩處有鬆脫狀況。 (圖 1 ) _x000a_22:32 股長立即連絡事務所→ 事務所 呼出整備、機械_x000a_23:20 整備與機械人員現場確認，固定用的4顆螺絲已斷裂2顆，更換4顆全新高張力螺絲後於 00:00 修復完畢。_x000a_00:20 現場三交代進行設備清潔後，於 00:30 恢復生產。 "/>
    <s v="依據異常狀況推定，樂樂手主支架關節處①位置，因添加墊片關係接合處③④位置有縫隙，造成螺絲受力不平均進而導致斷裂。 (圖 2 ) _x000a_ ※墊片添加來源調查:2021年OFFNo.7 建設時,樂樂手為日本直接輸入，墊片是日本原廠就已經設置。(設技確認濟)_x000a_ ※墊片添加理由調查: 機械使用墊片進行樂樂手吸盤框架水平量測 ，結果皆小於2度，因此推測①位置添加墊片為水平調整用。"/>
    <s v="暫時對應 : 原本螺絲強度等級10.9更換為12.9 (參考詳細寫說明)。_x000a__x000a_永久對應 : _x000a_1. 添加墊片螺絲接合處，追加斜墊片填補縫隙，減少螺絲負荷。_x000a_2. 添加墊片處，焊接鐵片避免脫落並增加上下基座固定強度 。"/>
    <s v="初回"/>
    <n v="130"/>
    <n v="0"/>
    <n v="681"/>
    <s v="－"/>
    <s v="－"/>
    <s v="－"/>
    <s v="情報"/>
    <s v="情報"/>
    <s v="情報"/>
    <s v="情報"/>
    <m/>
    <s v="-"/>
    <s v="-"/>
    <s v="-"/>
    <s v="-"/>
    <s v="-"/>
    <s v="-"/>
    <s v="-"/>
    <s v=""/>
    <s v="CLOSE"/>
    <e v="#DIV/0!"/>
    <m/>
  </r>
  <r>
    <n v="1810"/>
    <d v="2023-12-06T00:00:00"/>
    <x v="5"/>
    <x v="20"/>
    <s v="Y許仕明_x000a_C鄭嵎駿_x000a_E王文佑_x000a_J林振邦_x000a_K蕭建陸"/>
    <s v="機械系"/>
    <s v="本線HO開閉驅動用連結手臂"/>
    <x v="1"/>
    <s v="20231206 PF 本線HO開閉駆動用リンクアームの脱落異常.xlsx"/>
    <m/>
    <s v="13:42　常日班主任發現本線HO室附近傳出Air洩漏聲而急忙趕到現場。_x000a_　　　  在現場確認到下述狀態。_x000a_　　　  ・R側本線HO開閉用輔助CYL之配管(鋼管）破損造成Air洩漏。※參考寫真Sheet_x000a_　　　  ・R側本線HO開閉驅動用連結手臂從連接處脫落。 ※參考寫真Sheet_x000a_       ・電氣線槽部份破損。(內部纜線無損傷）_x000a_13:45　在本線HO開閉用PB上進行「開」操作，同時將本線HO開閉用輔助CYL的Air元閥執行「閉」。_x000a_13:47　連絡派遣員，同時依賴設技機械・電氣進行對應。_x000a_13:50　在Guillotine HO開始實施手切捨板。_x000a_13:55　設技抵達現場，實施LOTO後開始進行復歸作業。_x000a_15:40　設技復歸作業完成，實施試運轉。_x000a_16:00　本線板流再開_x000a_　　　　　 ※確認伺服馬達的尖峰負荷率為60~65％沒有問題。_x000a_16:37  採板再開_x000a_補充：16:00本線板流採板開始到16:37為止的時間為製造起因Loss。_x000a_而設備異常造成的Loss數量如下。_x000a_DT・・・135分　(13:45～16:00）_x000a_Loss數量・・・400㎡　_x000a_補充1：從異常發生前的欠點密度來試算Loss數量(400㎡/h)_x000a_補充2：異常發生中、先前時間帶為板厚規格NG水準(13:45~15:10/16:10～16:37) _x000a_　　　　　 ※LossDT60分"/>
    <s v="【推測連結手臂脫落的原因】_x000a_・連接連結手臂和連桿的固定螺帽因某種原因鬆動，造成連結手臂脫落。_x000a__x000a_【推測固定螺帽鬆脫原因】_x000a_・推測是沒有鎖緊。_x000a_※從脫落的螺帽確認到Nord-Lock 墊圈的咬痕和I Mark。※參考寫真Sheet_x000a_※也確認了左側連結手臂處，螺帽沒有鬆動。_x000a__x000a_【輔助CYL之配管及電氣線槽的破損原因】_x000a_連結手臂脫落狀態下，由於之後只靠左側連結手臂反覆執行10次左右的開閉動作，因此脫落的連結手臂干涉到_x000a_Air配管及線槽導致破損。※已確認過Video"/>
    <s v="&lt;緊急對應&gt;_x000a_・修復脫落的連結手臂處_x000a_・修復Air配管_x000a_・修復部分電氣纜線_x000a__x000a_＜恆久對應＞_x000a_與設技機械檢討中_x000a__x000a_預防處置_x000a_・每次工事日就確認固定處之I Mark。"/>
    <s v="初回"/>
    <n v="135"/>
    <n v="400"/>
    <n v="0"/>
    <s v="情報"/>
    <s v="情報"/>
    <s v="情報"/>
    <s v="情報"/>
    <s v="情報"/>
    <s v="－"/>
    <s v="－"/>
    <s v="ADT各窯無相同設備"/>
    <s v="-"/>
    <s v="-"/>
    <s v="-"/>
    <s v="-"/>
    <s v="-"/>
    <s v="-"/>
    <s v="-"/>
    <s v="CLOSE"/>
    <s v="CLOSE"/>
    <e v="#DIV/0!"/>
    <m/>
  </r>
  <r>
    <n v="1811"/>
    <d v="2023-12-14T00:00:00"/>
    <x v="0"/>
    <x v="6"/>
    <s v="Y許仕明_x000a_C鄭嵎駿_x000a_E王文佑_x000a_J林振邦_x000a_K蕭建陸"/>
    <s v="機械系"/>
    <s v="2P BDS採板CV #22 ROLL"/>
    <x v="2"/>
    <s v="20231214 YF包裝2P 採板CV ROLL軸芯斷裂異常報告書(提出).xlsx"/>
    <m/>
    <s v="15:45 整備人員作業時聽到2P採板設備發出異音，進行2P切離停機確認，後續查看為2P採板CV#22 ROLL軸心斷裂(如圖片)，並聯絡設備技術人員!_x000a_15:50 機械人員進行確認，確定需進行ROLL更換，開始進行備品確認及更換準備作業!_x000a_16:25 三交代層別變更3、4P採板，同時間機械人員開始進行ROLL更換!_x000a_17:44 ROLL更換完成，整備進行相關設備擦拭及線上板流測試!_x000a_18:00 設備測試OK，恢復採板!_x000a_ ※#22 ROLL前回更換日期:2023/8/17"/>
    <s v="機械確認如下:_x000a_8/15工事日發現該ROLL軸心些微磨損，更換一本整備品ROLL(無R角處理)。_x000a_因該ROLL段差處強度不足，疾走疾停運轉狀況下，金屬疲勞，導致軸心扭斷。"/>
    <s v="ROLL更換(有R角處理)。_x000a__x000a_預防處置_x000a_1.利用工事日或可停機時，進行現場ROLL目視點檢  確認有無R角處理。_x000a_2.備品確認，無R角處理之ROLL進行淘汰報廢，不足備品進行新品製作。_x000a_3.購入R角規，人員再教育，確認ROLL時務必使用R角規確認R角5mm有無。"/>
    <s v="初回"/>
    <n v="7"/>
    <n v="174.77"/>
    <n v="0"/>
    <s v="情報"/>
    <s v="情報"/>
    <s v="情報"/>
    <s v="情報"/>
    <s v="情報"/>
    <s v="－"/>
    <s v="－"/>
    <m/>
    <s v="-"/>
    <s v="-"/>
    <s v="-"/>
    <s v="-"/>
    <s v="-"/>
    <s v="-"/>
    <s v="-"/>
    <s v=""/>
    <s v="CLOSE"/>
    <e v="#DIV/0!"/>
    <m/>
  </r>
  <r>
    <n v="1812"/>
    <d v="2023-12-27T00:00:00"/>
    <x v="0"/>
    <x v="4"/>
    <s v="Y許仕明_x000a_C鄭嵎駿_x000a_E王文佑_x000a_J林振邦_x000a_K蕭建陸"/>
    <s v="檢查系"/>
    <s v="TOM"/>
    <x v="2"/>
    <s v="20231227EF　TOM3画處#01_12CH-BOX異常報告.xlsx"/>
    <m/>
    <s v="09:14 TOM PC異常警報發生，確認HMI畫面L側捨板隨即切替成F1。_x000a_09:17 電話聯絡推進課並依指示確認HOST警報為相機停止。_x000a_09:25 推進課人員抵達現場確認為畫處PC#1異常，先進行軟體和重開機無效。_x000a_09:48 畫處PC#1光纖卡LINK-2亮紅燈，12CH-BOX燈號點滅，重開仍無效。(相機端入力電源有)_x000a_09:50 更換預備的12CH-BOX後燈後恢復正常，重新光學軟體設定後測試正常。_x000a_10:27 產線恢復F9通常採板。"/>
    <s v="1. 右下③異常燈號判斷，加上確認相機電源指示燈是亮的，所以我們判斷是12CH-Box的網路通信模組故障。_x000a_2. 該批12CH-Box在2023年中(5/11)到貨，10/28工事日安裝，由於使用時間不長，有可能是新品組裝不良。_x000a_  ※12CH-Box序號_x000a_    異常品 S/N：5220768187_x000a_    交換品 S/N：5220653582 "/>
    <s v="(異常時對應)_x000a_1.畫處PC#1檢查軟體再啟動                         NG_x000a_2.畫處PC#1及12CH關機後再開 (約5分鐘後復發)  NG_x000a_3.光纖Cable重新插拔                                 NG_x000a_4. 12CH-Box光纖轉換器更換                        NG_x000a_5. 12CH-Box預備機交換                             OK_x000a_6. 光學的相機Scanrate + Shading實施           完了_x000a_7. 檢查軟體再啟動及動作確認                       OK_x000a_8. 欠點檢出畫像 &amp; PAM Trend 確認                OK_x000a__x000a_(線下的對應)_x000a_1. 12CH-Box預備機確認                            EF尚有1台_x000a_2. 故障品預計捆包後送修                           待_x000a__x000a_預防處置_x000a_1. 不用。 (因為是新品使用後故障，原因尚待釐清)_x000a_2. 本回12CH-Box因在ADT內為首發，他據點是否有類似案例需再與生技部諮詢。"/>
    <s v="初回"/>
    <n v="73"/>
    <n v="54.43"/>
    <n v="1767.4"/>
    <s v="情報"/>
    <s v="情報"/>
    <s v="情報"/>
    <s v="情報"/>
    <s v="情報"/>
    <s v="－"/>
    <s v="－"/>
    <m/>
    <s v="-"/>
    <s v="-"/>
    <s v="-"/>
    <s v="-"/>
    <s v="-"/>
    <s v="-"/>
    <s v="-"/>
    <s v=""/>
    <s v="CLOSE"/>
    <e v="#DIV/0!"/>
    <m/>
  </r>
  <r>
    <n v="1813"/>
    <d v="2024-01-10T00:00:00"/>
    <x v="1"/>
    <x v="8"/>
    <s v="Y許仕明_x000a_C鄭嵎駿_x000a_E王文佑_x000a_J林振邦_x000a_K蕭建陸"/>
    <s v="機械系"/>
    <s v="本線 伸縮　SMAP L側"/>
    <x v="1"/>
    <s v="20240110HF　COLD 本線伸縮 SMAP CYL' 昇降 動作異常.xlsx"/>
    <s v="HF 本線SMAP L側動作異常之點檢確認【點檢確認區域：YF、CF、EF、JF、KF】.xlsx"/>
    <s v="05:31 玻璃在伸縮移動時，L側SMAP沒有正常下降並出現連續破裂。在本線HO進行捨板。_x000a_05:32 本線Ho捨板開始。_x000a_初期對應是調整CYL Air流量　→　沒有效果_x000a_連絡設技三交代。由於Loss增加，所以同時實施本線滾輪折的採板準備。_x000a_設技三交代抵達現場，判斷是SMAP電磁閥有問題，因此呼出設技機械，並進行電磁閥更換　→　沒有效果_x000a_06:40 機械抵達現場(收到連絡的時間 06:15)_x000a_06:46 使用L側耳折#1，手動廢棄耳部並進行積載。由於更換電磁閥後相同現象再發，因此機械再次確認原因_x000a_07:00 確認是SMAP上下CYL動作異常後，實施更換_x000a_08:00 作業完畢_x000a_※ 現象 : CYL動作時，因CYL活塞墊片磨損導致Air洩漏，使得SMAP無法上升到正常位置，並出現流動及振動的現象。"/>
    <s v="1. 長長期使用下導致活塞墊片磨損(建設以来至今沒有CYL更換履歷)_x000a__x000a__x000a__x000a__x000a__x000a_"/>
    <s v="1、以7年周期（１航海 冷修毎）實施定期更換，並將項目登錄到MTBF中管理。1/18 定修工事時更換R側CYL_x000a_※參考SMC　CYL壽命，以L/S400m/h的動作回數推估約可使用3年，但由於使用環境不同，所以依據這次的使用實績跟設技商討，決定以７年周期（１航海）實施更換。_x000a__x000a_※何謂 MTBF（平均故障間隔）_x000a_MTBF是指從生產設備正常稼働開始到下次故障為止的時間平均值依據MTBF來設定出適當的更換間隔。_x000a__x000a_預防處置：_x000a_1. 他窯也以7年周期（1航海 每次冷修）進行更換並實施MTBF管理。_x000a_　　DF預定在次回工事日(2024/2月)更換L/R側CYL。"/>
    <s v="初回"/>
    <n v="75"/>
    <n v="2213.5"/>
    <n v="0"/>
    <s v="情報"/>
    <s v="情報"/>
    <s v="情報"/>
    <s v="情報"/>
    <s v="情報"/>
    <s v="－"/>
    <s v="－"/>
    <s v="YF、CF、EF、JF、KF各窯自主點檢完成_x000a_確認濟時間_x000a_YF=2024/1/18_x000a_CF=2024/1/18_x000a_EF=2024/1/18_x000a_JF=2024/1/18_x000a_KF=2024/1/18"/>
    <s v="完了"/>
    <s v="完了"/>
    <s v="完了"/>
    <s v="完了"/>
    <s v="完了"/>
    <s v="-"/>
    <s v="-"/>
    <s v="CLOSE"/>
    <s v="CLOSE"/>
    <e v="#DIV/0!"/>
    <m/>
  </r>
  <r>
    <n v="1814"/>
    <d v="2024-01-22T00:00:00"/>
    <x v="5"/>
    <x v="18"/>
    <s v="Y許仕明_x000a_C鄭嵎駿_x000a_E王文佑_x000a_J林振邦_x000a_K蕭建陸"/>
    <s v="系統系"/>
    <s v="ACE"/>
    <x v="1"/>
    <s v="20240122 OF ACE停止による生産停止異常.xlsx"/>
    <m/>
    <s v="09:56 　ACE MCCTR出現Error。(自動恢復)_x000a_10:26　 發生同上述異常(自動恢復)_x000a__x000a_19:55   ACE通信異常（生存計數器異常）。但持續採板。_x000a_20:02   ACE通信異常（生存計數器異常）。同上。_x000a_20:16   ACE通信異常（生存計數器異常）這個時間點本線檢查機、切機停止動作。_x000a_20:20   製造三交代確認ACE。確認原本動作中的ACE#1呈現黒屏。_x000a_20:21   製造三交代啟動ACE#2。就算再次啟動本線檢查機執行檢查，HMI切出畫面並未顯示切出情報= _x000a_                           未被切出。(製造課長連絡→製造派遣員→設技電氣派遣員)_x000a_                           電氣技術課人員抵達現場確認。發現ACE#2有顯示DATA BASE ERROR(資料庫錯誤)。_x000a_20:40   電氣技術課人員進行ACE#2再起動。ACE沒有顯示Error。持續無法切出的狀態。_x000a_21:00   製造三交代實施MCPG#2→#1切替。沒有起色。_x000a_21:30   製造三交代開始進行J/C的準備。利用HMI執行Br引入部的 Job Data送信。J/C未執行。_x000a_　　　　　　(製造課長、製造派遣員、設技電氣派遣員抵達現場)_x000a_22:00   HMI顯示出切出情報，可以執行切出因此採板再開。_x000a__x000a_22:15　 採板開始後D/S品直接通過Br-END呈現採板不可。(1Br側)_x000a_22:30　 再次執行J/C，但HMI上的Job Data無法執行送信。(Data無法移至下一個Job)_x000a_00:10 　RMS再起動。之後執行J/C，1Br側J/C完成、2BrJ/C未完成(Job Data無法送信)_x000a_　　　　　　由於1Br側J/C完成因此以專門採板開始流動，但RB呈現無法採板的狀態。_x000a_　　　　　　再次執行J/C，但兩個Br皆無法進行Job Data送信。(Data無法移至下一個Job)_x000a_　　　　　　另一方面，跟上述對應同時進行的HMI畫面切出台切刀分配畫面→無法選擇_x000a_                          分配設定的WI Rank(ABCD)。_x000a_　　　　　　※連絡ATSC亀山さん，收到必須再次從PAM送出生産指示書的連絡。_x000a_　　　　　　　 送信後就能選擇平坦度，同時也能執行Job Data送信。(包含D/S品)_x000a__x000a_02:07　2Br J/C完成。雖然1Br Job Data送信完成但Local側呈現無法J/C的狀態。_x000a_　　　　　 確認過後發現11Pos的在荷Sensor為ON狀態(有在荷)，調整在荷Sensor閥值_x000a_　　　　　 完成J/C。_x000a_02:40　恢復正常，採板開始。_x000a__x000a_　　　　　　・MCCTR Error：呈現沒有從MCPG接收到計數值的狀態_x000a_　　　　　　　　　　　 對應：PG切替或ACE切替_x000a_　　　　　　・生存計數器異常：ACE⇔PLC間的接收異常"/>
    <s v="① ACE停止的原因_x000a_　　目前調查中，但推測是HDD異常。_x000a_　　※前回更換日為2022年7月13日。_x000a__x000a_② Job Data無法送信之原因_x000a_　　通常Job Data會從ACE寫入RMS。_x000a_　　(每次J/C＆ACE再起動時) 但由於這次ACE#1發生異常_x000a_        並停止，所以ACE#1内的Job Data在不完整的狀態下，_x000a_　　被放到RMS中保存了。推測是使用這個來啟動ACE#2，_x000a_        所以Job Data無法順利被送出。_x000a_　　※此內容包含ATSC亀山さん提出的見解。"/>
    <s v="■ MCCTR Error及ACE生存計數器出現異常時，_x000a_　　就算自動恢復了也要切替ACE進行對應。_x000a__x000a_預防處置：工事日實施ACE、RMS再起動及PAM生產指示書送信作業。"/>
    <s v="再發"/>
    <n v="376"/>
    <n v="10420.799999999999"/>
    <n v="0"/>
    <s v="情報"/>
    <s v="情報"/>
    <s v="情報"/>
    <s v="情報"/>
    <s v="情報"/>
    <s v="－"/>
    <s v="－"/>
    <m/>
    <s v="-"/>
    <s v="-"/>
    <s v="-"/>
    <s v="-"/>
    <s v="-"/>
    <s v="-"/>
    <s v="-"/>
    <s v=""/>
    <s v="CLOSE"/>
    <e v="#DIV/0!"/>
    <m/>
  </r>
  <r>
    <n v="1815"/>
    <d v="2024-01-27T00:00:00"/>
    <x v="4"/>
    <x v="16"/>
    <s v="Y許仕明_x000a_C鄭嵎駿_x000a_E王文佑_x000a_J林振邦_x000a_K蕭建陸"/>
    <s v="機械系•電氣系"/>
    <s v="1Br紙捲機"/>
    <x v="1"/>
    <s v="20240127XF　1Br紙巻機サイクル運転停止異常.xlsx"/>
    <s v="XF 1Br紙巻機サイクル運転停止異常之現狀確認【點檢確認區域：YF、CF、EF、JF、KF】.xlsx"/>
    <s v="05:10_x000a_VTQ(外包)連絡1Br紙捲機的Cycle運轉突然停止。（沒有警報）_x000a_製品通過紙捲機途中，Cycle運轉突然OFF。連絡並依賴電氣三交代調查。_x000a_流動1set實施再現性Test，沒有問題。_x000a_由於想要使其再現以確認原因，所以在1Br連續流動卻突然再次出現Cycle OFF。_x000a_Main roll沒有轉動，段差roll上升到相當高的位置。_x000a_05:21_x000a_將1BrG8.5&amp;2BrG6 Touch切採板切替成2BrG6專門採板。_x000a_由於電氣三交代認為是Main roll的伺服驅動器有問題，所以更換成伺服驅動器備品。_x000a_雖然可以手動操作，但1Cycle運轉下Main roll沒有轉動。_x000a_電氣三交代判斷自己無法對應，因此呼出電氣常日班來進行對應。_x000a_將伺服驅動器恢復成原本異常時狀態並確認能否再現。_x000a_可以手動操作，1Cycle運轉也正常動作。_x000a_08:25 電氣常日班抵達現場前，切替為1BrG8.5&amp;2BrG6 Touch切採板確認是否再發。_x000a_08:33 由於Cycle運轉突然OFF（再現），所以切替為2BrG6專門採板。_x000a_10:25_x000a_電氣常日班調查結果是2F 平台處離合器的近接Sensor有問題，因此實施檢證。_x000a_當一施加振動Sensor就OFF，紙捲機的Cycle也OFF。_x000a_電氣常日班調節Sensor距離使其不會輕易OFF。_x000a_10:43 1BrG8.5&amp;2BrG6 Touch切採板開始。"/>
    <s v="■機械_x000a_離合器開啟時有晃動，應該是在振動時，離合器啟動確認Sensor出現觸點振動。_x000a_■電氣_x000a_離合器關閉之際，紙捲殘徑測定用雷射沒有射出，雖然已設定會發出紙捲少量警報（來到閥值以下60秒就發報），但這次因為觸點振動所以沒有出現警報。"/>
    <s v="■機械_x000a_預定確認鎖銷的狀態並進行調整，看能否降低離合器啟動時的晃動。→1/31調查下放棄調整間隙。_x000a_■電氣_x000a_．預定追加當自動運轉中選擇側紙捲離合器啟動確認Sensor關閉時，就會發出警報。(1Br、2Br)_x000a_．檢討是否更換成檢出距離更長的離合器啟動確認Sensor本体。(現在為5mm，檢討是否更換成14mm)"/>
    <s v="初回"/>
    <n v="11"/>
    <n v="525"/>
    <n v="0"/>
    <s v="要"/>
    <s v="要"/>
    <s v="要"/>
    <s v="要"/>
    <s v="要"/>
    <s v="－"/>
    <s v="－"/>
    <s v="SOFT修正"/>
    <s v="未"/>
    <s v="完了"/>
    <s v="未"/>
    <s v="完了"/>
    <s v="完了"/>
    <s v="-"/>
    <s v="-"/>
    <s v="CLOSE"/>
    <s v=""/>
    <n v="0.6"/>
    <m/>
  </r>
  <r>
    <n v="1816"/>
    <d v="2024-02-24T00:00:00"/>
    <x v="5"/>
    <x v="20"/>
    <s v="Y許仕明_x000a_C鄭嵎駿_x000a_E王文佑_x000a_J林振邦_x000a_K蕭建陸_x000a_T陳振遠"/>
    <s v="機械系"/>
    <s v="#1ON切机"/>
    <x v="1"/>
    <s v="20240224 PF ON切り機切り台清掃用ブラシの脱落rev1.xlsx"/>
    <m/>
    <s v="9:27　在2Br GSD发生面内高亮度的异常警报。_x000a_　　      三交代技师确认了GSD报错的log画像(画像①)判断是异常情况、遂跟事务所人员联络。_x000a_10:10 事务所人员确认了GSD报错的log画像中的物品判断是ON切机清扫切台用的毛刷。_x000a_　　　　　确认#1ON切机时发现了4枚清扫用的毛刷中的1枚不见了。_x000a_　　　　　※指示整备去确认循环CV的磁石。_x000a_　　　　　 →磁石吸住了毛刷、无法再使用。(画像②）_x000a_10:15 停止G8.5DS品的切出、联系设计机械确认有无备品。_x000a_　　　　　→因没有备品、联络NF Cold担当者依赖借用ON切机的毛刷。(NF冷修中）_x000a_11:00　由NF ON切机借回毛刷后设计机械开始复归作业。_x000a_11:20  复归作业完了、实施试运转。(水平确认以及清扫切台）_x000a_Loss数量・・・5.65㎡(GSD处检出的G8.5基板×1枚）_x000a_补充：毛刷复归作业（10:35~12:15）是在HOT CSB交换作业中实施。_x000a__x000a_品质Gray范围…追溯检查中_x000a_补充：毛刷在脱落悬挂的状态下稼动设备进行生产时、基板T面有与毛刷接触悬念。"/>
    <s v="【清扫用毛刷脱落的推测原因】_x000a_・固定螺丝及螺母并未出现松弛。_x000a_・固定毛刷的螺丝头露出很少。_x000a_现场确认后的结果及综上所述判断为建设时的组装不良。(画像③)_x000a_※ADCH设计机械的见解"/>
    <s v="&lt;对应&gt;_x000a_・用从NF借用的毛刷进行复归。_x000a_・为了加强毛刷的固定、调整螺丝头的露出距离。_x000a_・拧紧螺帽。_x000a_　※对此次脱落位置以外的另外三处也实施调整。_x000a_＜永久对策＞_x000a_如上所述，推测是设备组装时的确认不良、因此实施每次工事日对固定部位状况进行确认。"/>
    <s v="初回"/>
    <n v="1"/>
    <n v="5.65"/>
    <n v="0"/>
    <s v="情報"/>
    <s v="情報"/>
    <s v="情報"/>
    <s v="情報"/>
    <s v="情報"/>
    <s v="情報"/>
    <s v="情報"/>
    <s v="ADT各窯無相同設備"/>
    <s v="-"/>
    <s v="-"/>
    <s v="-"/>
    <s v="-"/>
    <s v="-"/>
    <s v="-"/>
    <s v="-"/>
    <s v="CLOSE"/>
    <s v="CLOSE"/>
    <e v="#DIV/0!"/>
    <m/>
  </r>
  <r>
    <n v="1817"/>
    <d v="2024-02-09T00:00:00"/>
    <x v="5"/>
    <x v="17"/>
    <s v="Y許仕明_x000a_C鄭嵎駿_x000a_E王文佑_x000a_J林振邦_x000a_K蕭建陸"/>
    <s v="機械系•電氣系"/>
    <s v="循環Conv'/滾輪式粉碎機"/>
    <x v="1"/>
    <s v="20240209 MF 循環CONV'異常件 r2.xlsx"/>
    <m/>
    <s v="2024/2/9_x000a_23:50 設置在本線HO的【循環CV停止表示燈】顯示異常。確認後發現循環CV全數停止_x000a_      (由於沒有發出異常警報和廣播，所以不清楚停掉的時間點)_x000a_23:54 啟動Guillotine開始廢棄。(循環＃6逆轉將碎玻璃排外)_x000a_2024/2/10_x000a_00:15 由於確認過循環CV沒有異常，因此將警報Reset再次啟動循環CV_x000a_(循環CV再啟動後，確認了循環CV#3・OK碎玻璃的動作和殘留碎玻璃→沒有問題)_x000a_※只確認循環#3，沒有確認其他CV的殘留碎玻璃就啟動CV_x000a_循環CV再啟動後，解除Guillotine。生產開始_x000a_00:31 循環滾輪式粉碎機發出異常警報。全循環CV停止_x000a_00:35 啟動Guillotine開始廢棄。(循環＃6逆轉將碎玻璃排外)_x000a_循環3CV和滾輪式粉碎機內堆積碎玻璃，無法執行再啟動。_x000a_循環3CV實施碎玻璃掃除(MF COLD 中班加班、MF HOT夜班支援)_x000a_02:50 循環１～３CV内的碎玻璃掃除完畢後，由於滾輪式粉碎機不動，所以將循環CV#3正轉排外並開始生產。_x000a_※ Guillotine稼動時間→①：2/9 23:50～2/10 00:15 (25分鐘)②：2/10 00:35～02:50 (135分鐘)_x000a_03:30~05:00 實施循環CV和滾輪式粉碎機周邊碎玻璃掃除_x000a_09:30~15:00 機械人員入場確認滾輪式粉碎機。由於沒有辦法作動所以進行更換"/>
    <s v="1、循環C/V稼動中停止_x000a_      推測是自動運轉模式中，停止鈕出問題。(調查中)_x000a_     ※如果在循環C/V啟動中按下停止鈕，就不會發出異常警報。_x000a_     僅顯示【循環C/V停止表示燈】_x000a_2、很長一段時間沒有注意到循環C/V已停止_x000a_      循環C/V停止時，只有設置在本線H/O的【循環C/V停止表示燈】亮燈。_x000a_     由於沒有發出異常警報，所以作業者未能及時意識到循環C/V異常。_x000a_3、滾輪式粉碎機過負荷停止_x000a_      i.拆解滾輪式粉碎機確認後，發現滾輪式粉碎機裡面堆滿相當多碎玻璃。滾輪之間變寬無法轉動。_x000a_       參照【寫真】Sheet_x000a_    ⅱ.第1回異常所殘留的碎玻璃一口氣投入到粉碎機，超出粉碎機處理能力，造成過負荷而停止。"/>
    <s v="【暫定對策】_x000a_1、循環C/V停止→原因不明，電氣調查中_x000a_    1.循環No7的停止鈕異常(推定)→更換按鈕(2/13)_x000a_       ※3月工事日預定點檢循環C/V停止鈕_x000a_    2.追加循環C/V停止警報(2/13)ｰT/P警報顯示和語音警報_x000a_2、滾輪式粉碎機過負荷停止_x000a_     1. 將有異常的滾輪式粉碎機進行備品更換(防止再發)-2/10_x000a_     2. 針對3交代實施循環C/V異常復歸後確認項目和點檢方法之再教育ｰ2/10_x000a_【永久對策】_x000a_1、循環C/V稼動中，若是因停止鈕造成停止的話會將其改成發出警報"/>
    <s v="初回"/>
    <n v="156"/>
    <n v="4759"/>
    <n v="0"/>
    <s v="情報"/>
    <s v="情報"/>
    <s v="情報"/>
    <s v="情報"/>
    <s v="情報"/>
    <s v="－"/>
    <s v="－"/>
    <m/>
    <s v="-"/>
    <s v="-"/>
    <s v="-"/>
    <s v="-"/>
    <s v="-"/>
    <s v="-"/>
    <s v="-"/>
    <s v=""/>
    <s v="CLOSE"/>
    <e v="#DIV/0!"/>
    <m/>
  </r>
  <r>
    <n v="1818"/>
    <d v="2024-03-05T00:00:00"/>
    <x v="1"/>
    <x v="8"/>
    <s v="C鄭嵎駿_x000a_E王文佑_x000a_J林振邦_x000a_K蕭建陸_x000a_T陳振遠"/>
    <s v="機械系"/>
    <s v="2BR 反轉機 1B"/>
    <x v="1"/>
    <s v="20240305HF　反転機1B 動作異常.xlsx"/>
    <m/>
    <s v="03/03_x000a_21:50~ 反轉機1B 動作停止 (LOSS :15分)_x000a_21:50 反轉機1B 吸取置中玻璃往CV側移動中停止(T軸警報)_x000a_22:10 設技使用操作盤進行原點復歸後，恢復正常（異常時T軸扭力 : Max 210）_x000a_※ 異常時警報_x000a_① Collection Detection + Over Current (T軸)同時發生 : R/B衝擊檢測&amp;Servo Amp異常時發生_x000a_② Servo Tracking Error (4328) (T軸) : 減速器orServo Amp異常時發生_x000a_03/04_x000a_09:00 板厚J/C中，判斷因長期使用導致Servo AMP故障而進行更換_x000a_  ※運轉中沒有異音、振動（運轉中扭力值：60~80）_x000a_03/05_x000a_01:56~  反轉機1B 異常再發 (Loss : 24分)_x000a_01:56 反轉機1B 再次停止，因此呼出電氣三交代 (T軸警報)_x000a_02:00 雖然使用R/B操作盒進行原點復歸，但沒有作動所以切替到1Br生產　（扭力確認　 T軸扭力：210）_x000a_03:20 設技D/T入場，進行R/B確認_x000a_04:30  拆除R/B T軸馬達確認滑輪有無鬆脫_x000a_06:40  滑輪拆除中確認到軸承破損和滑輪内側磨損，因此決定更換R, B, T軸U-Arm組件_x000a_08:30  從LF的R/B拆下U-Arm來進行更換_x000a_10:40  更換後，實施Teaching_x000a_11:52  整備完畢後，2Br開始生產"/>
    <s v="長期使用(15年)導致R/B U-Arm Shaft側軸承破損_x000a__x000a__x000a__x000a__x000a_※R/B廢油分析未發現異常。"/>
    <s v="更換反轉機 1B的R, B, T軸 U-Arm（3/5）_x000a__x000a_預防處置：_x000a_１、依序更換反轉機的U-Arm　　　　　　　　　　　　　　　　　　　　　　　24年2Q中實施_x000a_1A/2B : 4月、2A : 5月工事日預定進行整備_x000a_※由於反轉機異常時會導致Loss產生，因此依序進行更換。_x000a_※由於R/B本体已停產，所以從LF取得7個閒置品 _x000a_能否取得新品U-Arm目前跟業者確認中_x000a_２、檢討MTBF周期並新增為新規管理項目　　　　　　　　　　　　　　　3/8～運用_x000a_(Moving時間5年内更新U-Arm)_x000a_※根據此回異常實績設定為５年内_x000a_※何謂MTBF（平均故障間隔）_x000a_MTBF是指從生產設備正常稼働開始到下次故障為止的時間平均值，依據MTBF來設定出適當的更換間隔。_x000a__x000a_預防處置：_x000a_※AFK設備方針_x000a_1、各窯採板/反轉機在Moving Time5年内進行更換。（予防保全）_x000a_2、由於關係到生產Loss，所以針對反轉機、Main採板機依別紙：AFK R/B保全方針項目實施對應。_x000a_3、Main採板R/B以外則為事後保全（變更到予備Pos進行對應）。"/>
    <s v="初回"/>
    <n v="39"/>
    <n v="0"/>
    <n v="1232"/>
    <s v="－"/>
    <s v="情報"/>
    <s v="情報"/>
    <s v="情報"/>
    <s v="情報"/>
    <s v="情報"/>
    <s v="－"/>
    <m/>
    <s v="-"/>
    <s v="-"/>
    <s v="-"/>
    <s v="-"/>
    <s v="-"/>
    <s v="-"/>
    <s v="-"/>
    <s v=""/>
    <s v="CLOSE"/>
    <e v="#DIV/0!"/>
    <m/>
  </r>
  <r>
    <n v="1819"/>
    <d v="2024-03-20T00:00:00"/>
    <x v="0"/>
    <x v="5"/>
    <s v="T陳振遠"/>
    <s v="電氣系"/>
    <s v="OFFNo.7 切機設備"/>
    <x v="2"/>
    <s v="20240320ADTOFF OFFNo.7 Y切機走行皮帶斷裂故障異常報告（Rev.8 ).xlsx"/>
    <m/>
    <s v="22:35 現場人員進行Y4切刀更換後，需進行切刀原點校正，將Y切機手動模式移動至切台中央位置，立即聽到有異音，切刀原點校正結束後，無法進行Y切機走行復歸，也無警報。_x000a_22:40 股長確認Y切機設備，發現Y切機走行驅動馬達皮帶斷裂，立即聯絡主任。(圖1)_x000a_23:28 整備主任請機械主任呼出機械人員入場對應異常。_x000a_23:50 整備主任到場，00:11機械人員入場。_x000a_01:11 機械人員更換Y切機走行驅動馬達皮帶完畢,整備進行Y切機走行原點復歸。_x000a_01:35 切割1枚G5 Kobu確認Y切機，入刀出刀位置正常，交付現場生產。"/>
    <s v="1、Y切機走行驅動皮帶斷裂(2023.04.25更換，使用10個月)_x000a_2、設備技術調查結果 :_x000a_　　機械調查 : 檢視皮帶外觀無其他異常裂痕與粉末。_x000a_        電氣調查 : 進行切刀原點校正動作soft確認_x000a_①設備未停止就直接切替手動停止模式。_x000a_②PP模式(A點到B點)，中途停止輸入走行指令。_x000a_以上動作OFF#7設定皆為急停止，OFF#4則是通常減速停止。_x000a_目前推測發生原因為Y切機走行soft的停止模式為急停止，導致皮帶的負荷增加造成斷裂。"/>
    <s v="1、更換Y切機走行驅動馬達皮帶。(3/21更換濟)_x000a_2、禁止設備未停止就直接切替手動停止模式。_x000a_    切機移動操作從PP移動暫時改為JOG移動。"/>
    <s v="初回"/>
    <n v="180"/>
    <n v="3.89"/>
    <n v="386"/>
    <s v="情報"/>
    <s v="情報"/>
    <s v="情報"/>
    <s v="情報"/>
    <s v="情報"/>
    <s v="情報"/>
    <s v="要"/>
    <s v="永久對策：_x000a_OFF#7外部停止訊號由急停止→通常減速停止(同OFF#4)_x000a_預計5/E 前soft 測試修改_x000a_OFF7 外部停止訊號為急停止0.2秒_x000a_要修改同OFF4通常減速停止1.0秒，_x000a_目前修改依賴書提出中，待電氣回復。(4/25)                                                                 5/23   移載伺服加減速SOFT修改測試完成     (急停止 修正 通常減速停止)                                                                                                                                                                                                                                  "/>
    <s v="-"/>
    <s v="-"/>
    <s v="-"/>
    <s v="-"/>
    <s v="-"/>
    <s v="-"/>
    <s v="完了"/>
    <s v="CLOSE"/>
    <s v="CLOSE"/>
    <n v="1"/>
    <s v="5/23   移載伺服加減速SOFT修改測試完成                                  (急停止 修正 通常減速停止)   "/>
  </r>
  <r>
    <n v="1820"/>
    <d v="2024-03-22T00:00:00"/>
    <x v="0"/>
    <x v="4"/>
    <s v="Y許仕明_x000a_C鄭嵎駿_x000a_E王文佑_x000a_J林振邦_x000a_K蕭建陸_x000a_T陳振遠"/>
    <s v="機械系"/>
    <s v="1Br 板揃＃2"/>
    <x v="2"/>
    <s v="20240322 EF窯 1Br 板揃＃2 東側(左側) 氣壓缸漏氣異常.xlsx"/>
    <m/>
    <s v="15:40 ~ 16:08 BCP板齊作動異常 警報多回。異常期間,人員有聽到左側板齊作動時,有AIR洩漏的聲音。_x000a_16:10 暫時將Air風量(4MPa上升至4.5MPa)調整 + BCP板齊押時間(1s-&gt;1.2s)調整對應後無再發。_x000a_16:50  為避免週末期間影響生產，討論後決定進行預防性更換。_x000a_17:10  機械 到場進行氣壓缸新品更換，期間1Br 停機作業,2Br持續採板。_x000a_17:50  新品更換完成，1Br採板開始。"/>
    <s v="板揃＃2於EF3導入至今，氣壓缸沒有更換過(約8~9年)"/>
    <s v="更換氣壓缸新品對應_x000a__x000a_機械 見解：_x000a_一般氣壓缸漏氣後，仍可持續運作一段時間_x000a_如同3/22 16:10將風量上升4.5MPa後無再發_x000a_因此氣壓缸若有漏氣聲時，可停機時再更換即可_x000a_(備註：氣壓缸從外觀點檢無法判斷是否漏氣)"/>
    <s v="初回"/>
    <n v="40"/>
    <n v="618"/>
    <n v="0"/>
    <s v="情報"/>
    <s v="情報"/>
    <s v="情報"/>
    <s v="情報"/>
    <s v="情報"/>
    <s v="情報"/>
    <s v="情報"/>
    <m/>
    <s v="-"/>
    <s v="-"/>
    <s v="-"/>
    <s v="-"/>
    <s v="-"/>
    <s v="-"/>
    <s v="-"/>
    <s v=""/>
    <s v="CLOSE"/>
    <e v="#DIV/0!"/>
    <m/>
  </r>
  <r>
    <n v="1821"/>
    <d v="2024-03-24T00:00:00"/>
    <x v="0"/>
    <x v="0"/>
    <s v="C鄭嵎駿_x000a_E王文佑_x000a_J林振邦_x000a_K蕭建陸"/>
    <s v="電氣系"/>
    <s v="2BR 6P ROBOT"/>
    <x v="2"/>
    <s v="20240325 JF-2BR 6P ROBOT 吸著延遲導致異常報告書(中日).xlsx"/>
    <s v="JF 2BR 6P ROBOT 吸著延遲導致異常之現狀確認【點檢確認區域：CF、EF、JF、KF、TAS】.xlsx"/>
    <s v="20:47  2BR#3紙捲出口發生堆疊造成洗淨機重故障停止，立即切替G8專採手動排除洗淨線玻璃後恢復生產_x000a_21:27  洗淨線重故障警報再發，玻璃異常停留BUFFER出口造成，切替1BR-G8專採_x000a_              試板流OK回復G11/G8 T切採板_x000a_22:26  洗淨線重故障警報再發，玻璃異常停留BUFFER出口造成，切替1BR-G8專採。_x000a_              手動排除洗淨線玻璃後，22:50試板流OK恢復G11/G8 T切採板，刮傷檢查OK_x000a_23:28  預防6P吸著延遲導致異常再發，提早切替G11/G8 3:1 採板_x000a_              期間異常排除捨板G11*45 KOBU*31"/>
    <s v="1、因6P吸著延遲導致異常，吸著時間由原本20.9變慢到23.9秒。_x000a_2、針對6P  4號壓力表進行更換，更換時發現內有積水。並點檢1、2、3，發現2號也有積水現象，電氣也進行電子壓力表更換。_x000a_3、追查發現AIR 來源是CA， 2023/5月CA乾燥機異常發生(已修復)，推測異常時的水氣殘留在管內造成異常。"/>
    <s v="1、每月定期進行現場AIR入口洩水器排水。(無水氣)_x000a_2、每日確認吸著完成時間秒數。(有無超過23秒)。_x000a_3、請電氣追加警報，待警報發生預先更換電子壓力表。_x000a_4、評估將CA管路改回DA管路。(只有G11新設設備皆CA管路)"/>
    <s v="初回"/>
    <n v="161"/>
    <n v="560.47"/>
    <n v="0"/>
    <s v="－"/>
    <s v="要"/>
    <s v="要"/>
    <s v="要"/>
    <s v="要"/>
    <s v="要"/>
    <s v="－"/>
    <s v="ADT各窯自主點檢"/>
    <s v="-"/>
    <s v="完了"/>
    <s v="完了"/>
    <s v="完了"/>
    <s v="完了"/>
    <s v="完了"/>
    <s v="-"/>
    <s v="CLOSE"/>
    <s v="CLOSE"/>
    <n v="1"/>
    <m/>
  </r>
  <r>
    <n v="1822"/>
    <d v="2024-04-03T00:00:00"/>
    <x v="0"/>
    <x v="6"/>
    <s v="Y許仕明_x000a_C鄭嵎駿_x000a_E王文佑_x000a_J林振邦_x000a_K蕭建陸"/>
    <s v="機械系"/>
    <s v="Guillotine"/>
    <x v="2"/>
    <s v="20240403 YF Guillotine Hammer Roll驅動皮帶脫落異常報告（Rev.8 ).xlsx"/>
    <s v="20240403 YF Guillotine Hammer Roll驅動皮帶脫落之皮帶尺寸規格、皮帶更換頻度、張力器壓力表頭確認.xlsx"/>
    <s v="07:58 發生4級地震，Guillotine運轉捨板_x000a_09:00 因應玻璃厚度調整上下鐵ROLL間距_x000a_09:10 玻璃開始卡在鐵ROLL處_x000a_09:15 Hammer Roll停止(確認馬達仍運轉中，連絡機械點檢皮帶，發現皮帶脫落進行復歸)_x000a_09:30 皮帶復歸後運轉無異常，Guillotine使用開始"/>
    <s v="1、推測皮帶張力不足導致鬆脫。_x000a_1/17因皮帶龜裂進行更換，由於皮帶只使用63天(2023/11/15更換)，_x000a_懷疑張力過大導致壽命縮短，調降皮帶張力器壓力(0.25Mpa→0.2Mpa)_x000a_當下確認皮帶張力沒問題，當日工事日運轉使用無異常。_x000a_可能是皮帶使用一段時間後變鬆，在壓力調降的情況下張力不足，_x000a_加上玻璃變厚造成Hammer Roll運轉負荷變大導致皮帶鬆脫。"/>
    <s v="1、皮帶張力器的壓力回復到0.25Mpa進行使用_x000a_皮帶更換後於下回工事日運轉前實施點檢確認張力状況。"/>
    <s v="初回"/>
    <n v="15"/>
    <n v="0"/>
    <n v="0"/>
    <s v="要"/>
    <s v="要"/>
    <s v="要"/>
    <s v="要"/>
    <s v="要"/>
    <s v="－"/>
    <s v="－"/>
    <s v="ADT各窯自主點檢"/>
    <s v="完了"/>
    <s v="完了"/>
    <s v="完了"/>
    <s v="完了"/>
    <s v="完了"/>
    <s v="-"/>
    <s v="-"/>
    <s v="CLOSE"/>
    <s v="CLOSE"/>
    <n v="1"/>
    <m/>
  </r>
  <r>
    <n v="1823"/>
    <d v="2024-04-12T00:00:00"/>
    <x v="0"/>
    <x v="3"/>
    <s v="Y許仕明_x000a_C鄭嵎駿_x000a_E王文佑_x000a_J林振邦_x000a_K蕭建陸"/>
    <s v="檢查系"/>
    <s v="WI"/>
    <x v="2"/>
    <s v="20240412CF　WI検査機カメラ電源故障異常報告書.xlsx"/>
    <m/>
    <s v="10:40 WI光量異常警報，連絡事務所、推進課，WI切替為僅表示。_x000a_10:50 人員抵達現場確認WI相機#1~#8波形為0。_x000a_10:55 將WI照明台車拖出進行各部點檢時發現 SP01的相機電源Box上面有一電源指示燈熄滅。_x000a_11:00 進行相機電源更換並送電測試，電源指示燈正常，將照明台車推回定位。_x000a_11:35 確認各相機、LED檢出波形正常，產線恢復正常生產。 "/>
    <s v="1、CF WI自2013年立上使用至今約11年_x000a_2、從下圖來看，保護蓋上方有燻黑痕跡，但目視檢查各部位基板未發現有燒損情況，可能是高溫產生。 (有濃厚的燒焦味)_x000a_3、利用備品的電源模組交換，+15V電源模組更換後可正常送電。"/>
    <s v="1、更換WI相機電源供應器 → 異常排除_x000a_2、確認相機波形             → 正常表示_x000a_3、確認相機電源備品        → 共 4台_x000a_     ※YF 新品 ＊1台、ZF遊休品 ＊3台_x000a__x000a_預防處置：_x000a_1、電源內部的電源模組型號如下，目前台灣有代理商可購買。(廠牌: Cosel)_x000a_2、由於電源模組壽命初估約10年，以ADT現行皆已超限使用，我們將先諮詢生技部這方面建議之後再考慮是否全部更換。"/>
    <s v="初回"/>
    <n v="2.5"/>
    <n v="22.9"/>
    <n v="1517.4"/>
    <s v="情報"/>
    <s v="情報"/>
    <s v="情報"/>
    <s v="情報"/>
    <s v="情報"/>
    <s v="－"/>
    <s v="－"/>
    <m/>
    <s v="-"/>
    <s v="-"/>
    <s v="-"/>
    <s v="-"/>
    <s v="-"/>
    <s v="-"/>
    <s v="-"/>
    <s v=""/>
    <s v="CLOSE"/>
    <e v="#DIV/0!"/>
    <m/>
  </r>
  <r>
    <n v="1824"/>
    <d v="2024-04-18T00:00:00"/>
    <x v="5"/>
    <x v="20"/>
    <s v="C鄭嵎駿_x000a_E王文佑_x000a_J林振邦_x000a_K蕭建陸_x000a_T陳振遠"/>
    <s v="電氣系"/>
    <s v="1Br 12Pos採板R/B"/>
    <x v="1"/>
    <s v="20240418 PF 1Br 13Pos CC-LINK異常rev1.xlsx"/>
    <m/>
    <s v="10:59 13Pos發生CC-LINK異常。_x000a_　　　　　補充：Robot將G11玻璃基板積載到PL時出現異常停止。_x000a_11:02 三交代確認異常内容後，判斷復歸耗時，因此改成RE側切出G8.5DS品。_x000a_　　      補充：由於12Pos進行Robot更換工事無法使用，所以進行G8.5 DS品的切出作業。_x000a_11:10 依賴設技電氣支援。_x000a_11:19 11Pos開始進行全數採板測試_x000a_　        補充：完板TACT≒37.8sec (L/S324m/h)　_x000a_　　　　　11Pos採板Robot最快TACT為17.1sec(速度100%＋放置速度『高速』）_x000a_11:40 設技電氣到場。(由於OF工事日，所以從第一工場移動過來）_x000a_11:45 11Pos全部位採板開始。_x000a_　        補充：仕上時由於Robot TACT太慢，因此在Br-HO廢棄1枚完板並執行強制PL完了。_x000a_13:10 設技電氣作業完畢，復歸。_x000a_13:18 實施採板測試。(結果OK)_x000a_13:26 11Pos、13Pos實施部位層別採板。_x000a_【Loss集計】_x000a_①G11廢棄Loss數量：131㎡　_x000a_②DS品採板造成的注文Loss數量：286㎡(G8.5 ×64枚切出）_x000a_※G11採板機會損失時間：43分鐘_x000a_Loss數量合計(①＋②)　417㎡"/>
    <s v="【推測原因】_x000a_・CC-LINK異常發生原因_x000a_　Robot中繼BOX内端子壓接處斷線造成CC-LINK異常。_x000a_　※請參照分頁『斷線狀況畫像』。_x000a__x000a_・推測端子部斷線原因_x000a_　自動線槽中纜線確實以束帶固定，由於從這邊到中繼BOX之間的纜線也有間隙，因此推測不是Robot旋回動作拉扯到纜線造成，而是建設時配線施工不良導致斷線。"/>
    <s v="【對應】_x000a_修復斷線處_x000a__x000a_【再發防止對策】_x000a_在下次工事日後點檢各Pos該位置狀況及Robot Hand中繼BOX。"/>
    <s v="初回"/>
    <n v="3"/>
    <n v="131"/>
    <n v="417"/>
    <s v="－"/>
    <s v="情報"/>
    <s v="情報"/>
    <s v="情報"/>
    <s v="情報"/>
    <s v="情報"/>
    <s v="－"/>
    <s v="由於懷疑是初期施工不良的關係，因此不需要橫展開。"/>
    <s v="-"/>
    <s v="-"/>
    <s v="-"/>
    <s v="-"/>
    <s v="-"/>
    <s v="-"/>
    <s v="-"/>
    <s v="CLOSE"/>
    <s v="CLOSE"/>
    <e v="#DIV/0!"/>
    <m/>
  </r>
  <r>
    <n v="1825"/>
    <d v="2024-05-13T00:00:00"/>
    <x v="5"/>
    <x v="20"/>
    <s v="Y許仕明_x000a_C鄭嵎駿_x000a_E王文佑_x000a_J林振邦_x000a_K蕭建陸_x000a_T陳振遠"/>
    <s v="機械系"/>
    <s v="1Br BB_PG"/>
    <x v="1"/>
    <s v="20240513 PF 1BR BBPG カップリング破損異常rev0.xlsx"/>
    <m/>
    <s v="07:48 现场音声警报1BR BB-LINE 异常，警报履历BB PG速度异常_x000a_  补充说明：当BB设定速度与实际BB速度之间存在误差达到&quot;10m/h&quot;时，将触发警报功能。　　　_x000a_07:49 三交代现场确认引入板齐 &amp; 1BR 纵折未作动_x000a_07:50 切替2BR G8.5 专採，1BR 停止採板_x000a_08:15 事务所现场确认发现BB 速度 0m/h，Traking 在板厚计处Sensor(BA63) _x000a_　　※停止流动(请参考TP照片）_x000a_　    补充：BB PG 联轴器确认没有问题 _x000a_08:25 联络电气_x000a_08:30 电气软体确认发现BB 速度 0m/h_x000a_          补充：BB 速度没有数据传输，怀疑PG 本体异常_x000a_08:45 对BB PG 上方 Chanberm 进行移除进行确认，发现BB PG 联轴器断裂_x000a_　　 补充：由于从第一次确认的位置无法观察到BBPG侧轴的旋转，导致了错误的判断。_x000a_08:50 联络机械_x000a_09:10 机械对BB PG 联轴器进行新品更换_x000a_09:15 板流测试OK_x000a_09:17 1BR 恢复採板_x000a__x000a_【Loss集计】_x000a_①G11廃棄ロスLoss数量：212.31㎡　_x000a_②DS品採板による注文Loss数量：610.34㎡(G8.5 ×164枚切り出し）_x000a_Loss数量合计(①＋②)　822.65㎡_x000a__x000a_【其他问题】_x000a_为了安全起见，请确认跟踪是否有偏差。_x000a_结果：没有问题。"/>
    <s v="【推测原因】_x000a_・BB PG 联轴器断裂原因_x000a_BB PG 与轴承对芯不良，造成联轴器产生裂纹导致断裂_x000a_・BB PG 与轴承对芯不良原因_x000a_怀疑建设时施工不良"/>
    <s v="对BB PG 进行新品更换_x000a__x000a_【再发防止对策】_x000a_下回工事日机械对现场全数PG 联轴器进行更换"/>
    <s v="初回"/>
    <n v="7"/>
    <n v="212.31"/>
    <n v="610.34"/>
    <s v="情報"/>
    <s v="情報"/>
    <s v="情報"/>
    <s v="情報"/>
    <s v="情報"/>
    <s v="－"/>
    <s v="－"/>
    <s v="COLD 横展开_x000a_※需要共享故障发生时的现象和应对方法。"/>
    <s v="-"/>
    <s v="-"/>
    <s v="-"/>
    <s v="-"/>
    <s v="-"/>
    <s v="-"/>
    <s v="-"/>
    <s v="CLOSE"/>
    <s v="CLOSE"/>
    <e v="#DIV/0!"/>
    <m/>
  </r>
  <r>
    <n v="1826"/>
    <d v="2024-05-16T00:00:00"/>
    <x v="0"/>
    <x v="6"/>
    <s v="Y許仕明_x000a_C鄭嵎駿_x000a_E王文佑_x000a_J林振邦_x000a_K蕭建陸"/>
    <s v="機械系"/>
    <s v="MCPG"/>
    <x v="1"/>
    <s v="20240516 YF MCPG#1波型異常報告（Rev.8 ) (中日).xlsx"/>
    <m/>
    <s v="5/16_x000a_11點左右，電氣實施定期PG波形點檢，發現MCPG#1 波形異常。(圖一)_x000a_*類似2023 三月YF 出現MCPG#2異常導致的ACE增速異常的波形。_x000a_11:20 將MCPG#1 ROLL往内側移動測試，波形再測仍出現異常。_x000a_11:40 為預防設備異常，實施MCPG#1→#2切替。(MCPG待次回工事日拆下點檢)_x000a__x000a_6/12_x000a_設技將MCPG#1拆下點檢發現MCPG ROTARY ENCODER中心軸承已出現空隙，轉動有微異音產生。(圖二)_x000a_實施新品交換、MCPG Casing改良品安裝(圖三)，波形測定無異常。"/>
    <s v="發生原因不明、機械推測可能如下_x000a_前回在2023/7/3實施 MCPG#1 ROTARY ENCODER更換，_x000a_由於MCPG Casing干涉造成Set Bolt鎖付困難，_x000a_當時雖然因為有特別注意聯軸器對芯及Set Bolt鎖付，_x000a_但有可能因聯軸器Set Bolt施力產生側向力擠推造成些許偏芯，_x000a_長時間運轉造成ROTARY ENCODER損壞。"/>
    <s v="1、MCPG#1 ROTARY ENCODER馬達新品更換。_x000a_2、MCPG Casing改良品安裝，持續觀察。_x000a_安裝及Casing改良品參照附件一"/>
    <s v="再發"/>
    <n v="0"/>
    <n v="0"/>
    <n v="0"/>
    <s v="情報"/>
    <s v="情報"/>
    <s v="情報"/>
    <s v="情報"/>
    <s v="情報"/>
    <s v="－"/>
    <s v="－"/>
    <s v="預防處置_x000a_MCPG ROTARY ENCODER更換時使用Casing改良品安裝"/>
    <s v="-"/>
    <s v="-"/>
    <s v="-"/>
    <s v="-"/>
    <s v="-"/>
    <s v="-"/>
    <s v="-"/>
    <s v="CLOSE"/>
    <s v="CLOSE"/>
    <e v="#DIV/0!"/>
    <m/>
  </r>
  <r>
    <n v="1827"/>
    <d v="2024-05-25T00:00:00"/>
    <x v="5"/>
    <x v="18"/>
    <s v="Y許仕明_x000a_C鄭嵎駿_x000a_E王文佑_x000a_J林振邦_x000a_K蕭建陸_x000a_T陳振遠"/>
    <s v="系統系"/>
    <s v="Tom3畫像處理#7PC"/>
    <x v="1"/>
    <s v="20240525 OF窯画像処理#7通信異常.xlsx"/>
    <m/>
    <s v="06:52 Tom3畫像處理#7PC發生通訊異常。 補充：切換為L側G11、R側G8.5(DS品)採板_x000a_07:00 無法自動復歸，以手動復歸也無法執行檢查。_x000a_07:20 再次啟動畫處#7PC也NG。_x000a_07:30 將畫處#7PC的C,D槽之HDD更換為予備品也NG，所以恢復回原HDD_x000a_08:40 更換OF的予備PC(HDD替換為予備品)也NG。恢復回原PC。(HDD使用予備品)_x000a_　　　　　補充：在畫處#7畫面HOST連結OK、識別PC連結OK、檢查狀態停止。沒有脈衝計數的狀態_x000a_09:30 替換為NF予備PC也NG。恢復回原狀。補充：C，D槽使用從OF拆下的部品)_x000a_10:00 12CH BOX和畫處#7PC的通訊指示燈沒有閃爍，所以也無法替換NF予備PC內部的通訊基板和OF的PC內部通訊基板。_x000a_　　　　　補充：在畫處#7畫面HOST連結OK、識別PC連結OK、檢查狀態停止。沒有脈衝計數的狀態_x000a_10:20 一更換完12CH BOX那一側光纖通訊纜線的連接插頭後，12CH BOX單邊的光纖通訊指示燈即開始閃爍並呈現檢查狀態，但由於紅色帶狀欠點顯示未消失，因此判斷是光纖通訊纜線異常所以進行更換。_x000a_　　　　　補充：在畫處#7畫面HOST連結OK、識別PC連結OK、檢查狀態停止。沒有脈衝計數的狀態_x000a_10:30 使用予備通訊纜線直接連結12CH BOX和畫處#7PC的通訊纜線也NG_x000a_　　　　　補充：在畫處#7畫面HOST連結OK、識別PC連結OK、檢查狀態停止。沒有脈衝計數的狀態_x000a_10:32　重新啟動12CH BOX及畫處#7PC後即可通訊並開始檢查。_x000a_　　　　　補充：在畫處#7畫面HOST連結OK、識別PC連結OK、檢查狀態為檢查中，有出現脈衝計數"/>
    <s v="・推測由於更換設備，僅重新啟動畫處#7PC就無法識別12CH BOX。"/>
    <s v="・檢討今後針對更換機器引發相同狀況時，將關閉12CH BOX的電源並進行Reset。"/>
    <s v="初回"/>
    <n v="220"/>
    <n v="1.679"/>
    <n v="0"/>
    <s v="情報"/>
    <s v="情報"/>
    <s v="情報"/>
    <s v="情報"/>
    <s v="情報"/>
    <s v="情報"/>
    <s v="情報"/>
    <m/>
    <s v="-"/>
    <s v="-"/>
    <s v="-"/>
    <s v="-"/>
    <s v="-"/>
    <s v="-"/>
    <s v="-"/>
    <s v=""/>
    <s v="CLOSE"/>
    <e v="#DIV/0!"/>
    <m/>
  </r>
  <r>
    <n v="1828"/>
    <d v="2024-05-27T00:00:00"/>
    <x v="0"/>
    <x v="0"/>
    <s v="Y許仕明_x000a_C鄭嵎駿_x000a_E王文佑_x000a_J林振邦_x000a_K蕭建陸"/>
    <s v="機械系"/>
    <s v="JF-2BR H/O"/>
    <x v="2"/>
    <s v="20240527 JF 2BR HO蹴上 GATE 支撐軸承破損異常報告書(中日).xlsx"/>
    <s v="JF 2BR HO蹴上 GATE 支撐軸承破損之現狀確認【點檢確認區域：YF、CF、EF、JF、KF】.xlsx"/>
    <s v="5/27 22:00 三交股長巡檢聽到2BR H/P有異音，確認後發現2BR H/O蹴上 GATE 支撐軸承損壞_x000a_    22:11 連絡事務所回報異常情況_x000a_    22:24 聯絡機械呼出對應_x000a_    23:00 機械2員及整備人員到場進行軸承更換_x000a_    23:50 軸承更換完了，進行ROLL擦拭清潔及板流測試_x000a_5/28 00:15 2BR恢復採板_x000a_異常期間無LOSS。"/>
    <s v="推測通常損壞可能原因有6項(附件1)，但現況確認, 皆無較相符的狀況發生，仍無法有效𨤳清此回異常真因。"/>
    <s v="1、目視點檢：定常巡檢時列為重點項目，作動情況與異音確認。_x000a_2、停機點檢：每年2回年度修繕、每3個月或BR定修工事。"/>
    <s v="初回"/>
    <n v="135"/>
    <n v="0"/>
    <n v="0"/>
    <s v="要"/>
    <s v="要"/>
    <s v="要"/>
    <s v="要"/>
    <s v="要"/>
    <s v="－"/>
    <s v="－"/>
    <s v="YF、CF、EF、JF、KF各窯自主點檢完成_x000a_確認濟時間_x000a_YF=2024/6/6_x000a_CF=1BR 2024/5/16、2BR 2024/5/23_x000a_EF=2024/5/29_x000a_JF=2024/6/6_x000a_KF=2024/5/29"/>
    <s v="完了"/>
    <s v="完了"/>
    <s v="完了"/>
    <s v="完了"/>
    <s v="完了"/>
    <s v="-"/>
    <s v="-"/>
    <s v="CLOSE"/>
    <s v="CLOSE"/>
    <n v="1"/>
    <m/>
  </r>
  <r>
    <n v="1829"/>
    <d v="2024-05-27T00:00:00"/>
    <x v="1"/>
    <x v="13"/>
    <s v="Y許仕明_x000a_C鄭嵎駿_x000a_E王文佑_x000a_J林振邦_x000a_K蕭建陸_x000a_T陳振遠"/>
    <s v="電氣系"/>
    <s v="洗浄機"/>
    <x v="1"/>
    <s v="20240527 IF 1Br洗浄機停止異常(세정기정지이상).xlsx"/>
    <m/>
    <s v=" 24/5/27 13:34 Buffer重故障警報響後、洗淨機就停止了。（Loss5.76分）_x000a_1BR(G8.5) → 2BR(G6) 切替_x000a_洗淨機T/P無法操作 → 呼出設備技術電氣TEAM_x000a_確認結果、PLC CPU Error Lamp閃爍、無CPU Error履歴→ 推測是PLC base、CPU問題。_x000a_13:50 PLC進行RESET後、Line稼動、1Br G8.5 1SET 流動測試時、基板在洗淨機出口板齊處破裂。_x000a_14:30　雖然有進行流動測試、但基板在洗淨機出口板齊處破裂。_x000a_15:00 變更檢査前板齊的補正值後 (2mm →7mm)後、流動測試OK，進行2BR(G6) → 1BR(G8.5)切替、採板再開。_x000a_16:02  進行PLC base、CPU、Power supply更換作業。_x000a_※因為發生原因不明、且有再發的可能性,所以與設技電氣Team討論後,決議進行更換。1BR(G8.5) → 2BR(G6)切替。_x000a_16:25 PLC更換後、再次進行T/P設定及原點Setting。_x000a_16:50 1Br G8.5 1SET測試時、基板在洗淨機出口板齊處破裂，檢査前板齊原點位置DATA調整。_x000a_18:10 1Br G8.5 1SET 測試時、在Barcode前板齊處發生破裂、出現Barcode Error（Loss5.76分），變更Barcode前板齊原點的位置DATA。_x000a_※PLC更換後、無法做好原點Setting、偶而會在板齊處發生破裂。_x000a_　　15：00　因為PLC Reset後、採板沒有問題了、為了掌握原因,花了一點時間。_x000a_18:20 2BR(G6) → 1BR(G8.5) 切替、採板再開。"/>
    <s v="1、推測是PLC  Base、CPU的問題。_x000a_2、在PLC更換後的原點位置調整上,花了一些時間。（Loss増加要因）_x000a_※並不清楚PLC更換時的風險。"/>
    <s v="1、PLC Base、 CPU, Power supply更換→  預計會請廠商調查拆下來的PLC Base &amp; CPU。_x000a_2、針對更換PLC時會有的風險進行教育，為了能確認PLC更換後的原點位置,會畫上記號，為了能確認T/P設定値、會進行畫面備份。_x000a__x000a_設技見解_x000a_韓國三菱電氣:無支援該業務,所以無法對應。（原因不明）_x000a_今後,由於PLC發生故障的頻度不高, 會做為基本事後保全進行對應。"/>
    <s v="初回"/>
    <n v="11.52"/>
    <n v="338.94"/>
    <n v="0"/>
    <s v="情報"/>
    <s v="情報"/>
    <s v="情報"/>
    <s v="情報"/>
    <s v="情報"/>
    <s v="情報"/>
    <s v="情報"/>
    <s v="實施情報共有"/>
    <s v="-"/>
    <s v="-"/>
    <s v="-"/>
    <s v="-"/>
    <s v="-"/>
    <s v="-"/>
    <s v="-"/>
    <s v="CLOSE"/>
    <s v="CLOSE"/>
    <e v="#DIV/0!"/>
    <m/>
  </r>
  <r>
    <n v="1830"/>
    <d v="2024-06-02T00:00:00"/>
    <x v="0"/>
    <x v="4"/>
    <s v="Y許仕明_x000a_C鄭嵎駿_x000a_E王文佑_x000a_J林振邦_x000a_K蕭建陸"/>
    <s v="機械系"/>
    <s v="OK Tank 震盪器基座"/>
    <x v="2"/>
    <s v="20240602 EF窯 OK Tank 震盪器基座龜裂.xlsx"/>
    <s v="EF OK Tank 震盪器基座龜裂之現狀確認【點檢確認區域：YF、CF、EF、JF、KF】.xlsx"/>
    <s v="6/2_x000a_08:30 ~ 15:00 超薄板0.15t採板期間板裂多回，期間大量捨板。_x000a_13:40 資材聯絡製造 OK Tank振盪器使用中停止，三交代股長進行Reset後恢復。_x000a_15:00  發現OK Tank震盪器基座龜裂(圖1)，立即聯絡 事務所。_x000a_15:30  聯絡假日 機械 進行現物確認。_x000a_15:30  切替NG Tank管路使用,進行碎玻璃回收作業。_x000a_6/3_x000a_09:00~16:00 設備技術進行震盪器基座拆卸(圖2)及龜裂處強化修補完成(圖3圖4)由ZF拆下的基座,轉為預備品(圖5)。_x000a_6/4_x000a_09:00~14:00 設備技術進行震盪器基座復歸作業完成。_x000a_14:00 製造人員以震盪出力30%(圖6)測試碎玻璃回收作業,狀況正常。_x000a_14:30 OK TANK碎玻璃回收作業開始。"/>
    <s v="初判可能因為 0.15T薄板較輕，導致原本設定出力(30%)的震盪效果不好，可能因調大震盪器出力(50%)所致。"/>
    <s v="基座兩側強化補強，震盪出力固定設定在30%。_x000a__x000a_預防處置：震盪出力設定,最高設定至30%。"/>
    <s v="初回"/>
    <n v="0"/>
    <n v="0"/>
    <n v="0"/>
    <s v="要"/>
    <s v="要"/>
    <s v="要"/>
    <s v="要"/>
    <s v="要"/>
    <s v="－"/>
    <s v="－"/>
    <s v="YF、CF、EF、JF、KF各窯自主點檢完成_x000a_確認濟時間_x000a_YF=2024/6/４_x000a_CF=2024/６/４_x000a_EF=2024/６/４_x000a_JF=2024/6/４_x000a_KF=2024/６/３"/>
    <s v="完了"/>
    <s v="完了"/>
    <s v="完了"/>
    <s v="完了"/>
    <s v="完了"/>
    <s v="-"/>
    <s v="-"/>
    <s v="CLOSE"/>
    <s v="CLOSE"/>
    <n v="1"/>
    <m/>
  </r>
  <r>
    <n v="1831"/>
    <d v="2024-06-08T00:00:00"/>
    <x v="0"/>
    <x v="3"/>
    <s v="Y許仕明_x000a_C鄭嵎駿_x000a_E王文佑_x000a_J林振邦_x000a_K蕭建陸"/>
    <s v="電氣系"/>
    <s v="1BR H/O"/>
    <x v="2"/>
    <s v="20240608 CF窯1BR Hopper 阻塞異常.xlsx"/>
    <m/>
    <s v="6/8_x000a_13:00 三交代股長現場巡檢發現1BR H/O堆積大量碎玻璃，確認是循環#1、2停止運轉造成的(無警報、無異常履歷)，有呼出整備協助對應。_x000a_15:20 整備人員到場，進行G/T排外作業。_x000a_15:30 循環#1碎玻璃清掃，持續G/T捨板。_x000a_22:00 循環#1碎玻璃清掃完了，持續G/T捨板，本線H/O GATE碎玻璃掃除。_x000a_23:00 G/T解除。_x000a_6/12 因電氣人員測試警報作動無異常，故生推課有再協助針對發生的真因，再進行製造作業過程進行相關作業回推的確認，確認發生原因推論如下：_x000a_6/7 18:08-19:06_x000a_06/06~工事日後~06/07間，因Open Lehr破裂多回，導致本線HOPPER鐵板碎玻璃堆積太高，快接觸到ROLL的情況，故人員進行掃除作業，掃除當下，線上零縱切玻璃剛好持續捨板，造成循環#4阻塞異常。當時股長確認循環#3、4、7停止運轉，故開始進行阻塞的碎玻璃清除，清除後。股長當下確認循環C/V#3、4、7有確實回復運轉。因現場又持續發生Open Lehr破裂異常，故先至現場排除破裂異常後，並確認循環的制御盤畫面，全線的循環均有CPU狀態後，隨即引入採板作業。當下並未再確認CPU狀態下的循環C/V#1、2是否有回復運轉。_x000a_※推論當時的循環C/V#1、2，在06/07的循環#4阻塞異常發生時，C/V就已經是停止的狀態了。是在該CPU的連動狀態下，C/V實際沒有運轉並不會發生警報的通知。"/>
    <s v="&lt;人的面&gt;_x000a_三交代股長對於循環C/V設備的理解的不足，不知道CPU模式的状態三交代股長對於循環C/V設備的理解的不足，不知道CPU模式的状態。_x000a_&lt;物的面&gt;_x000a_CPU模式的状態，CV即使停止，異常警報也不會觸發或留下履歷。_x000a_&lt;管理的面&gt;_x000a_沒有制訂管理循環C/V進行作業或異常排除後，進行全線C/V稼動確認體制。"/>
    <s v="&lt;人的面&gt;_x000a_對於循環C/V的、『制御的結構和操作方法』『異常的種類』、『異常時的對應方法』對課內全員實施再教育。_x000a_&lt;物的面&gt;_x000a_在CPU狀態下停止時，要有音聲警報及警報履歷產生_x000a_①在CPU狀態下停止時發報_x000a_②停止中旋扭轉CPU時發報(循環C/V停止中，循環控制面板原本手動模式→轉至CPU模式時發出音聲警報履歷)_x000a_&lt;管理的面&gt;_x000a_循環C/V的作業或異常排除結束後、對循環的各設備再次確認的體制(標準書追加)。"/>
    <s v="初回"/>
    <n v="400"/>
    <n v="4985.8599999999997"/>
    <n v="0"/>
    <s v="要"/>
    <s v="要"/>
    <s v="要"/>
    <s v="要"/>
    <s v="要"/>
    <s v="－"/>
    <s v="－"/>
    <s v="實施情報共有。實施ADT各個窯爐統一的對策依賴。"/>
    <s v="完了"/>
    <s v="完了"/>
    <s v="未"/>
    <s v="完了"/>
    <s v="完了"/>
    <s v="-"/>
    <s v="-"/>
    <s v="CLOSE"/>
    <s v=""/>
    <n v="0.8"/>
    <m/>
  </r>
  <r>
    <n v="1832"/>
    <d v="2024-06-14T00:00:00"/>
    <x v="0"/>
    <x v="3"/>
    <s v="Y許仕明_x000a_C鄭嵎駿_x000a_E王文佑_x000a_J林振邦_x000a_K蕭建陸"/>
    <s v="機械系"/>
    <s v="本線 Hopper"/>
    <x v="2"/>
    <s v="20240614 CF窯本線 Hopper 油壓缸漏油異常.xlsx"/>
    <m/>
    <s v="14:00 整備聯絡本線下方有漏油現象(1樓循環NO.3的地面上有油漬滲出的情形)，故進行G/T排外捨板，進行本線增速ROLL下方碎玻璃掃除，讓機械人員針對漏油現象進行點檢，確認後，發現油壓缸的軸心有漏油，油封有些許外漏。故進行油壓缸更換。_x000a_18:09 機械人員進行本線HOPPER油壓缸更換完成。_x000a_18:40 本線ROLL擦拭周圍5S完成。"/>
    <s v="&lt;人的面&gt;_x000a_人員巡檢時，就有即時發現漏油情況，並無人員MISS情況。_x000a_&lt;物的面&gt;_x000a_C/V下方有堆積碎玻璃，可能入侵油壓缸軸心油封或H/O的作動干涉。_x000a_&lt;管理的面&gt;_x000a_最近2回的漏油都約使用1.5年，而且都是漏油的位置也一樣。疑似HOT 因失透異物欠點增多，導致板裂不安定，H/O作動次數變多，造成壽命縮短。"/>
    <s v="&lt;人的面&gt; 對策不用。_x000a_&lt;物的面&gt; 防止碎玻璃的Cover再加強防護 →預計7月工事日。_x000a_&lt;管理的面&gt;_x000a_油壓缸軸心的油封狀況點檢 →修繕計畫半年1回。_x000a_油壓缸規格仕樣指定軸受強化型 →ATSC確認中。_x000a_軸受強化型更換前 →定期每年更換1回。"/>
    <s v="再發"/>
    <n v="250"/>
    <n v="5943.96"/>
    <n v="0"/>
    <s v="情報"/>
    <s v="情報"/>
    <s v="情報"/>
    <s v="情報"/>
    <s v="情報"/>
    <s v="－"/>
    <s v="－"/>
    <s v="實施情報共有"/>
    <s v="-"/>
    <s v="-"/>
    <s v="-"/>
    <s v="-"/>
    <s v="-"/>
    <s v="-"/>
    <s v="-"/>
    <s v="CLOSE"/>
    <s v="CLOSE"/>
    <e v="#DIV/0!"/>
    <m/>
  </r>
  <r>
    <n v="1833"/>
    <m/>
    <x v="6"/>
    <x v="21"/>
    <m/>
    <m/>
    <m/>
    <x v="3"/>
    <m/>
    <m/>
    <m/>
    <m/>
    <m/>
    <m/>
    <m/>
    <m/>
    <m/>
    <m/>
    <m/>
    <m/>
    <m/>
    <m/>
    <m/>
    <m/>
    <m/>
    <m/>
    <m/>
    <m/>
    <m/>
    <m/>
    <m/>
    <m/>
    <m/>
    <m/>
    <e v="#DIV/0!"/>
    <m/>
  </r>
  <r>
    <n v="1834"/>
    <m/>
    <x v="6"/>
    <x v="21"/>
    <m/>
    <m/>
    <m/>
    <x v="3"/>
    <m/>
    <m/>
    <m/>
    <m/>
    <m/>
    <m/>
    <m/>
    <m/>
    <m/>
    <m/>
    <m/>
    <m/>
    <m/>
    <m/>
    <m/>
    <m/>
    <m/>
    <m/>
    <m/>
    <m/>
    <m/>
    <m/>
    <m/>
    <m/>
    <m/>
    <m/>
    <e v="#DIV/0!"/>
    <m/>
  </r>
  <r>
    <n v="1835"/>
    <m/>
    <x v="6"/>
    <x v="21"/>
    <m/>
    <m/>
    <m/>
    <x v="3"/>
    <m/>
    <m/>
    <m/>
    <m/>
    <m/>
    <m/>
    <m/>
    <m/>
    <m/>
    <m/>
    <m/>
    <m/>
    <m/>
    <m/>
    <m/>
    <m/>
    <m/>
    <m/>
    <m/>
    <m/>
    <m/>
    <m/>
    <m/>
    <m/>
    <m/>
    <m/>
    <e v="#DIV/0!"/>
    <m/>
  </r>
  <r>
    <n v="1836"/>
    <m/>
    <x v="6"/>
    <x v="21"/>
    <m/>
    <m/>
    <m/>
    <x v="3"/>
    <m/>
    <m/>
    <m/>
    <m/>
    <m/>
    <m/>
    <m/>
    <m/>
    <m/>
    <m/>
    <m/>
    <m/>
    <m/>
    <m/>
    <m/>
    <m/>
    <m/>
    <m/>
    <m/>
    <m/>
    <m/>
    <m/>
    <m/>
    <m/>
    <m/>
    <m/>
    <e v="#DIV/0!"/>
    <m/>
  </r>
  <r>
    <n v="1837"/>
    <m/>
    <x v="6"/>
    <x v="21"/>
    <m/>
    <m/>
    <m/>
    <x v="3"/>
    <m/>
    <m/>
    <m/>
    <m/>
    <m/>
    <m/>
    <m/>
    <m/>
    <m/>
    <m/>
    <m/>
    <m/>
    <m/>
    <m/>
    <m/>
    <m/>
    <m/>
    <m/>
    <m/>
    <m/>
    <m/>
    <m/>
    <m/>
    <m/>
    <m/>
    <m/>
    <e v="#DIV/0!"/>
    <m/>
  </r>
  <r>
    <n v="1838"/>
    <m/>
    <x v="6"/>
    <x v="21"/>
    <m/>
    <m/>
    <m/>
    <x v="3"/>
    <m/>
    <m/>
    <m/>
    <m/>
    <m/>
    <m/>
    <m/>
    <m/>
    <m/>
    <m/>
    <m/>
    <m/>
    <m/>
    <m/>
    <m/>
    <m/>
    <m/>
    <m/>
    <m/>
    <m/>
    <m/>
    <m/>
    <m/>
    <m/>
    <m/>
    <m/>
    <e v="#DIV/0!"/>
    <m/>
  </r>
  <r>
    <n v="1839"/>
    <m/>
    <x v="6"/>
    <x v="21"/>
    <m/>
    <m/>
    <m/>
    <x v="3"/>
    <m/>
    <m/>
    <m/>
    <m/>
    <m/>
    <m/>
    <m/>
    <m/>
    <m/>
    <m/>
    <m/>
    <m/>
    <m/>
    <m/>
    <m/>
    <m/>
    <m/>
    <m/>
    <m/>
    <m/>
    <m/>
    <m/>
    <m/>
    <m/>
    <m/>
    <m/>
    <e v="#DIV/0!"/>
    <m/>
  </r>
  <r>
    <n v="1840"/>
    <m/>
    <x v="6"/>
    <x v="21"/>
    <m/>
    <m/>
    <m/>
    <x v="3"/>
    <m/>
    <m/>
    <m/>
    <m/>
    <m/>
    <m/>
    <m/>
    <m/>
    <m/>
    <m/>
    <m/>
    <m/>
    <m/>
    <m/>
    <m/>
    <m/>
    <m/>
    <m/>
    <m/>
    <m/>
    <m/>
    <m/>
    <m/>
    <m/>
    <m/>
    <m/>
    <e v="#DIV/0!"/>
    <m/>
  </r>
  <r>
    <n v="1841"/>
    <m/>
    <x v="6"/>
    <x v="21"/>
    <m/>
    <m/>
    <m/>
    <x v="3"/>
    <m/>
    <m/>
    <m/>
    <m/>
    <m/>
    <m/>
    <m/>
    <m/>
    <m/>
    <m/>
    <m/>
    <m/>
    <m/>
    <m/>
    <m/>
    <m/>
    <m/>
    <m/>
    <m/>
    <m/>
    <m/>
    <m/>
    <m/>
    <m/>
    <m/>
    <m/>
    <e v="#DIV/0!"/>
    <m/>
  </r>
  <r>
    <n v="1842"/>
    <m/>
    <x v="6"/>
    <x v="21"/>
    <m/>
    <m/>
    <m/>
    <x v="3"/>
    <m/>
    <m/>
    <m/>
    <m/>
    <m/>
    <m/>
    <m/>
    <m/>
    <m/>
    <m/>
    <m/>
    <m/>
    <m/>
    <m/>
    <m/>
    <m/>
    <m/>
    <m/>
    <m/>
    <m/>
    <m/>
    <m/>
    <m/>
    <m/>
    <m/>
    <m/>
    <e v="#DIV/0!"/>
    <m/>
  </r>
  <r>
    <n v="1843"/>
    <m/>
    <x v="6"/>
    <x v="21"/>
    <m/>
    <m/>
    <m/>
    <x v="3"/>
    <m/>
    <m/>
    <m/>
    <m/>
    <m/>
    <m/>
    <m/>
    <m/>
    <m/>
    <m/>
    <m/>
    <m/>
    <m/>
    <m/>
    <m/>
    <m/>
    <m/>
    <m/>
    <m/>
    <m/>
    <m/>
    <m/>
    <m/>
    <m/>
    <m/>
    <m/>
    <e v="#DIV/0!"/>
    <m/>
  </r>
  <r>
    <n v="1844"/>
    <m/>
    <x v="6"/>
    <x v="21"/>
    <m/>
    <m/>
    <m/>
    <x v="3"/>
    <m/>
    <m/>
    <m/>
    <m/>
    <m/>
    <m/>
    <m/>
    <m/>
    <m/>
    <m/>
    <m/>
    <m/>
    <m/>
    <m/>
    <m/>
    <m/>
    <m/>
    <m/>
    <m/>
    <m/>
    <m/>
    <m/>
    <m/>
    <m/>
    <m/>
    <m/>
    <e v="#DIV/0!"/>
    <m/>
  </r>
  <r>
    <n v="1845"/>
    <m/>
    <x v="6"/>
    <x v="21"/>
    <m/>
    <m/>
    <m/>
    <x v="3"/>
    <m/>
    <m/>
    <m/>
    <m/>
    <m/>
    <m/>
    <m/>
    <m/>
    <m/>
    <m/>
    <m/>
    <m/>
    <m/>
    <m/>
    <m/>
    <m/>
    <m/>
    <m/>
    <m/>
    <m/>
    <m/>
    <m/>
    <m/>
    <m/>
    <m/>
    <m/>
    <e v="#DIV/0!"/>
    <m/>
  </r>
  <r>
    <n v="1846"/>
    <m/>
    <x v="6"/>
    <x v="21"/>
    <m/>
    <m/>
    <m/>
    <x v="3"/>
    <m/>
    <m/>
    <m/>
    <m/>
    <m/>
    <m/>
    <m/>
    <m/>
    <m/>
    <m/>
    <m/>
    <m/>
    <m/>
    <m/>
    <m/>
    <m/>
    <m/>
    <m/>
    <m/>
    <m/>
    <m/>
    <m/>
    <m/>
    <m/>
    <m/>
    <m/>
    <e v="#DIV/0!"/>
    <m/>
  </r>
  <r>
    <n v="1847"/>
    <m/>
    <x v="6"/>
    <x v="21"/>
    <m/>
    <m/>
    <m/>
    <x v="3"/>
    <m/>
    <m/>
    <m/>
    <m/>
    <m/>
    <m/>
    <m/>
    <m/>
    <m/>
    <m/>
    <m/>
    <m/>
    <m/>
    <m/>
    <m/>
    <m/>
    <m/>
    <m/>
    <m/>
    <m/>
    <m/>
    <m/>
    <m/>
    <m/>
    <m/>
    <m/>
    <e v="#DIV/0!"/>
    <m/>
  </r>
  <r>
    <n v="1848"/>
    <m/>
    <x v="6"/>
    <x v="21"/>
    <m/>
    <m/>
    <m/>
    <x v="3"/>
    <m/>
    <m/>
    <m/>
    <m/>
    <m/>
    <m/>
    <m/>
    <m/>
    <m/>
    <m/>
    <m/>
    <m/>
    <m/>
    <m/>
    <m/>
    <m/>
    <m/>
    <m/>
    <m/>
    <m/>
    <m/>
    <m/>
    <m/>
    <m/>
    <m/>
    <m/>
    <e v="#DIV/0!"/>
    <m/>
  </r>
  <r>
    <n v="1849"/>
    <m/>
    <x v="6"/>
    <x v="21"/>
    <m/>
    <m/>
    <m/>
    <x v="3"/>
    <m/>
    <m/>
    <m/>
    <m/>
    <m/>
    <m/>
    <m/>
    <m/>
    <m/>
    <m/>
    <m/>
    <m/>
    <m/>
    <m/>
    <m/>
    <m/>
    <m/>
    <m/>
    <m/>
    <m/>
    <m/>
    <m/>
    <m/>
    <m/>
    <m/>
    <m/>
    <e v="#DIV/0!"/>
    <m/>
  </r>
  <r>
    <n v="1850"/>
    <m/>
    <x v="6"/>
    <x v="21"/>
    <m/>
    <m/>
    <m/>
    <x v="3"/>
    <m/>
    <m/>
    <m/>
    <m/>
    <m/>
    <m/>
    <m/>
    <m/>
    <m/>
    <m/>
    <m/>
    <m/>
    <m/>
    <m/>
    <m/>
    <m/>
    <m/>
    <m/>
    <m/>
    <m/>
    <m/>
    <m/>
    <m/>
    <m/>
    <m/>
    <m/>
    <e v="#DIV/0!"/>
    <m/>
  </r>
  <r>
    <n v="1851"/>
    <m/>
    <x v="6"/>
    <x v="21"/>
    <m/>
    <m/>
    <m/>
    <x v="3"/>
    <m/>
    <m/>
    <m/>
    <m/>
    <m/>
    <m/>
    <m/>
    <m/>
    <m/>
    <m/>
    <m/>
    <m/>
    <m/>
    <m/>
    <m/>
    <m/>
    <m/>
    <m/>
    <m/>
    <m/>
    <m/>
    <m/>
    <m/>
    <m/>
    <m/>
    <m/>
    <e v="#DIV/0!"/>
    <m/>
  </r>
  <r>
    <n v="1852"/>
    <m/>
    <x v="6"/>
    <x v="21"/>
    <m/>
    <m/>
    <m/>
    <x v="3"/>
    <m/>
    <m/>
    <m/>
    <m/>
    <m/>
    <m/>
    <m/>
    <m/>
    <m/>
    <m/>
    <m/>
    <m/>
    <m/>
    <m/>
    <m/>
    <m/>
    <m/>
    <m/>
    <m/>
    <m/>
    <m/>
    <m/>
    <m/>
    <m/>
    <m/>
    <m/>
    <e v="#DIV/0!"/>
    <m/>
  </r>
  <r>
    <n v="1853"/>
    <m/>
    <x v="6"/>
    <x v="21"/>
    <m/>
    <m/>
    <m/>
    <x v="3"/>
    <m/>
    <m/>
    <m/>
    <m/>
    <m/>
    <m/>
    <m/>
    <m/>
    <m/>
    <m/>
    <m/>
    <m/>
    <m/>
    <m/>
    <m/>
    <m/>
    <m/>
    <m/>
    <m/>
    <m/>
    <m/>
    <m/>
    <m/>
    <m/>
    <m/>
    <m/>
    <e v="#DIV/0!"/>
    <m/>
  </r>
  <r>
    <n v="1854"/>
    <m/>
    <x v="6"/>
    <x v="21"/>
    <m/>
    <m/>
    <m/>
    <x v="3"/>
    <m/>
    <m/>
    <m/>
    <m/>
    <m/>
    <m/>
    <m/>
    <m/>
    <m/>
    <m/>
    <m/>
    <m/>
    <m/>
    <m/>
    <m/>
    <m/>
    <m/>
    <m/>
    <m/>
    <m/>
    <m/>
    <m/>
    <m/>
    <m/>
    <m/>
    <m/>
    <e v="#DIV/0!"/>
    <m/>
  </r>
  <r>
    <n v="1855"/>
    <m/>
    <x v="6"/>
    <x v="21"/>
    <m/>
    <m/>
    <m/>
    <x v="3"/>
    <m/>
    <m/>
    <m/>
    <m/>
    <m/>
    <m/>
    <m/>
    <m/>
    <m/>
    <m/>
    <m/>
    <m/>
    <m/>
    <m/>
    <m/>
    <m/>
    <m/>
    <m/>
    <m/>
    <m/>
    <m/>
    <m/>
    <m/>
    <m/>
    <m/>
    <m/>
    <e v="#DIV/0!"/>
    <m/>
  </r>
  <r>
    <n v="1856"/>
    <m/>
    <x v="6"/>
    <x v="21"/>
    <m/>
    <m/>
    <m/>
    <x v="3"/>
    <m/>
    <m/>
    <m/>
    <m/>
    <m/>
    <m/>
    <m/>
    <m/>
    <m/>
    <m/>
    <m/>
    <m/>
    <m/>
    <m/>
    <m/>
    <m/>
    <m/>
    <m/>
    <m/>
    <m/>
    <m/>
    <m/>
    <m/>
    <m/>
    <m/>
    <m/>
    <e v="#DIV/0!"/>
    <m/>
  </r>
  <r>
    <n v="1857"/>
    <m/>
    <x v="6"/>
    <x v="21"/>
    <m/>
    <m/>
    <m/>
    <x v="3"/>
    <m/>
    <m/>
    <m/>
    <m/>
    <m/>
    <m/>
    <m/>
    <m/>
    <m/>
    <m/>
    <m/>
    <m/>
    <m/>
    <m/>
    <m/>
    <m/>
    <m/>
    <m/>
    <m/>
    <m/>
    <m/>
    <m/>
    <m/>
    <m/>
    <m/>
    <m/>
    <e v="#DIV/0!"/>
    <m/>
  </r>
  <r>
    <n v="1858"/>
    <m/>
    <x v="6"/>
    <x v="21"/>
    <m/>
    <m/>
    <m/>
    <x v="3"/>
    <m/>
    <m/>
    <m/>
    <m/>
    <m/>
    <m/>
    <m/>
    <m/>
    <m/>
    <m/>
    <m/>
    <m/>
    <m/>
    <m/>
    <m/>
    <m/>
    <m/>
    <m/>
    <m/>
    <m/>
    <m/>
    <m/>
    <m/>
    <m/>
    <m/>
    <m/>
    <e v="#DIV/0!"/>
    <m/>
  </r>
  <r>
    <n v="1859"/>
    <m/>
    <x v="6"/>
    <x v="21"/>
    <m/>
    <m/>
    <m/>
    <x v="3"/>
    <m/>
    <m/>
    <m/>
    <m/>
    <m/>
    <m/>
    <m/>
    <m/>
    <m/>
    <m/>
    <m/>
    <m/>
    <m/>
    <m/>
    <m/>
    <m/>
    <m/>
    <m/>
    <m/>
    <m/>
    <m/>
    <m/>
    <m/>
    <m/>
    <m/>
    <m/>
    <e v="#DIV/0!"/>
    <m/>
  </r>
  <r>
    <n v="1860"/>
    <m/>
    <x v="6"/>
    <x v="21"/>
    <m/>
    <m/>
    <m/>
    <x v="3"/>
    <m/>
    <m/>
    <m/>
    <m/>
    <m/>
    <m/>
    <m/>
    <m/>
    <m/>
    <m/>
    <m/>
    <m/>
    <m/>
    <m/>
    <m/>
    <m/>
    <m/>
    <m/>
    <m/>
    <m/>
    <m/>
    <m/>
    <m/>
    <m/>
    <m/>
    <m/>
    <e v="#DIV/0!"/>
    <m/>
  </r>
  <r>
    <n v="1861"/>
    <m/>
    <x v="6"/>
    <x v="21"/>
    <m/>
    <m/>
    <m/>
    <x v="3"/>
    <m/>
    <m/>
    <m/>
    <m/>
    <m/>
    <m/>
    <m/>
    <m/>
    <m/>
    <m/>
    <m/>
    <m/>
    <m/>
    <m/>
    <m/>
    <m/>
    <m/>
    <m/>
    <m/>
    <m/>
    <m/>
    <m/>
    <m/>
    <m/>
    <m/>
    <m/>
    <e v="#DIV/0!"/>
    <m/>
  </r>
  <r>
    <n v="1862"/>
    <m/>
    <x v="6"/>
    <x v="21"/>
    <m/>
    <m/>
    <m/>
    <x v="3"/>
    <m/>
    <m/>
    <m/>
    <m/>
    <m/>
    <m/>
    <m/>
    <m/>
    <m/>
    <m/>
    <m/>
    <m/>
    <m/>
    <m/>
    <m/>
    <m/>
    <m/>
    <m/>
    <m/>
    <m/>
    <m/>
    <m/>
    <m/>
    <m/>
    <m/>
    <m/>
    <e v="#DIV/0!"/>
    <m/>
  </r>
  <r>
    <n v="1863"/>
    <m/>
    <x v="6"/>
    <x v="21"/>
    <m/>
    <m/>
    <m/>
    <x v="3"/>
    <m/>
    <m/>
    <m/>
    <m/>
    <m/>
    <m/>
    <m/>
    <m/>
    <m/>
    <m/>
    <m/>
    <m/>
    <m/>
    <m/>
    <m/>
    <m/>
    <m/>
    <m/>
    <m/>
    <m/>
    <m/>
    <m/>
    <m/>
    <m/>
    <m/>
    <m/>
    <e v="#DIV/0!"/>
    <m/>
  </r>
  <r>
    <n v="1864"/>
    <m/>
    <x v="6"/>
    <x v="21"/>
    <m/>
    <m/>
    <m/>
    <x v="3"/>
    <m/>
    <m/>
    <m/>
    <m/>
    <m/>
    <m/>
    <m/>
    <m/>
    <m/>
    <m/>
    <m/>
    <m/>
    <m/>
    <m/>
    <m/>
    <m/>
    <m/>
    <m/>
    <m/>
    <m/>
    <m/>
    <m/>
    <m/>
    <m/>
    <m/>
    <m/>
    <e v="#DIV/0!"/>
    <m/>
  </r>
  <r>
    <n v="1865"/>
    <m/>
    <x v="6"/>
    <x v="21"/>
    <m/>
    <m/>
    <m/>
    <x v="3"/>
    <m/>
    <m/>
    <m/>
    <m/>
    <m/>
    <m/>
    <m/>
    <m/>
    <m/>
    <m/>
    <m/>
    <m/>
    <m/>
    <m/>
    <m/>
    <m/>
    <m/>
    <m/>
    <m/>
    <m/>
    <m/>
    <m/>
    <m/>
    <m/>
    <m/>
    <m/>
    <e v="#DIV/0!"/>
    <m/>
  </r>
  <r>
    <n v="1866"/>
    <m/>
    <x v="6"/>
    <x v="21"/>
    <m/>
    <m/>
    <m/>
    <x v="3"/>
    <m/>
    <m/>
    <m/>
    <m/>
    <m/>
    <m/>
    <m/>
    <m/>
    <m/>
    <m/>
    <m/>
    <m/>
    <m/>
    <m/>
    <m/>
    <m/>
    <m/>
    <m/>
    <m/>
    <m/>
    <m/>
    <m/>
    <m/>
    <m/>
    <m/>
    <m/>
    <e v="#DIV/0!"/>
    <m/>
  </r>
  <r>
    <n v="1867"/>
    <m/>
    <x v="6"/>
    <x v="21"/>
    <m/>
    <m/>
    <m/>
    <x v="3"/>
    <m/>
    <m/>
    <m/>
    <m/>
    <m/>
    <m/>
    <m/>
    <m/>
    <m/>
    <m/>
    <m/>
    <m/>
    <m/>
    <m/>
    <m/>
    <m/>
    <m/>
    <m/>
    <m/>
    <m/>
    <m/>
    <m/>
    <m/>
    <m/>
    <m/>
    <m/>
    <e v="#DIV/0!"/>
    <m/>
  </r>
  <r>
    <n v="1868"/>
    <m/>
    <x v="6"/>
    <x v="21"/>
    <m/>
    <m/>
    <m/>
    <x v="3"/>
    <m/>
    <m/>
    <m/>
    <m/>
    <m/>
    <m/>
    <m/>
    <m/>
    <m/>
    <m/>
    <m/>
    <m/>
    <m/>
    <m/>
    <m/>
    <m/>
    <m/>
    <m/>
    <m/>
    <m/>
    <m/>
    <m/>
    <m/>
    <m/>
    <m/>
    <m/>
    <e v="#DIV/0!"/>
    <m/>
  </r>
  <r>
    <n v="1869"/>
    <m/>
    <x v="6"/>
    <x v="21"/>
    <m/>
    <m/>
    <m/>
    <x v="3"/>
    <m/>
    <m/>
    <m/>
    <m/>
    <m/>
    <m/>
    <m/>
    <m/>
    <m/>
    <m/>
    <m/>
    <m/>
    <m/>
    <m/>
    <m/>
    <m/>
    <m/>
    <m/>
    <m/>
    <m/>
    <m/>
    <m/>
    <m/>
    <m/>
    <m/>
    <m/>
    <e v="#DIV/0!"/>
    <m/>
  </r>
  <r>
    <n v="1870"/>
    <m/>
    <x v="6"/>
    <x v="21"/>
    <m/>
    <m/>
    <m/>
    <x v="3"/>
    <m/>
    <m/>
    <m/>
    <m/>
    <m/>
    <m/>
    <m/>
    <m/>
    <m/>
    <m/>
    <m/>
    <m/>
    <m/>
    <m/>
    <m/>
    <m/>
    <m/>
    <m/>
    <m/>
    <m/>
    <m/>
    <m/>
    <m/>
    <m/>
    <m/>
    <m/>
    <e v="#DIV/0!"/>
    <m/>
  </r>
  <r>
    <n v="1871"/>
    <m/>
    <x v="6"/>
    <x v="21"/>
    <m/>
    <m/>
    <m/>
    <x v="3"/>
    <m/>
    <m/>
    <m/>
    <m/>
    <m/>
    <m/>
    <m/>
    <m/>
    <m/>
    <m/>
    <m/>
    <m/>
    <m/>
    <m/>
    <m/>
    <m/>
    <m/>
    <m/>
    <m/>
    <m/>
    <m/>
    <m/>
    <m/>
    <m/>
    <m/>
    <m/>
    <e v="#DIV/0!"/>
    <m/>
  </r>
  <r>
    <n v="1872"/>
    <m/>
    <x v="6"/>
    <x v="21"/>
    <m/>
    <m/>
    <m/>
    <x v="3"/>
    <m/>
    <m/>
    <m/>
    <m/>
    <m/>
    <m/>
    <m/>
    <m/>
    <m/>
    <m/>
    <m/>
    <m/>
    <m/>
    <m/>
    <m/>
    <m/>
    <m/>
    <m/>
    <m/>
    <m/>
    <m/>
    <m/>
    <m/>
    <m/>
    <m/>
    <m/>
    <e v="#DIV/0!"/>
    <m/>
  </r>
  <r>
    <n v="1873"/>
    <m/>
    <x v="6"/>
    <x v="21"/>
    <m/>
    <m/>
    <m/>
    <x v="3"/>
    <m/>
    <m/>
    <m/>
    <m/>
    <m/>
    <m/>
    <m/>
    <m/>
    <m/>
    <m/>
    <m/>
    <m/>
    <m/>
    <m/>
    <m/>
    <m/>
    <m/>
    <m/>
    <m/>
    <m/>
    <m/>
    <m/>
    <m/>
    <m/>
    <m/>
    <m/>
    <e v="#DIV/0!"/>
    <m/>
  </r>
  <r>
    <n v="1874"/>
    <m/>
    <x v="6"/>
    <x v="21"/>
    <m/>
    <m/>
    <m/>
    <x v="3"/>
    <m/>
    <m/>
    <m/>
    <m/>
    <m/>
    <m/>
    <m/>
    <m/>
    <m/>
    <m/>
    <m/>
    <m/>
    <m/>
    <m/>
    <m/>
    <m/>
    <m/>
    <m/>
    <m/>
    <m/>
    <m/>
    <m/>
    <m/>
    <m/>
    <m/>
    <m/>
    <e v="#DIV/0!"/>
    <m/>
  </r>
  <r>
    <n v="1875"/>
    <m/>
    <x v="6"/>
    <x v="21"/>
    <m/>
    <m/>
    <m/>
    <x v="3"/>
    <m/>
    <m/>
    <m/>
    <m/>
    <m/>
    <m/>
    <m/>
    <m/>
    <m/>
    <m/>
    <m/>
    <m/>
    <m/>
    <m/>
    <m/>
    <m/>
    <m/>
    <m/>
    <m/>
    <m/>
    <m/>
    <m/>
    <m/>
    <m/>
    <m/>
    <m/>
    <e v="#DIV/0!"/>
    <m/>
  </r>
  <r>
    <n v="1876"/>
    <m/>
    <x v="6"/>
    <x v="21"/>
    <m/>
    <m/>
    <m/>
    <x v="3"/>
    <m/>
    <m/>
    <m/>
    <m/>
    <m/>
    <m/>
    <m/>
    <m/>
    <m/>
    <m/>
    <m/>
    <m/>
    <m/>
    <m/>
    <m/>
    <m/>
    <m/>
    <m/>
    <m/>
    <m/>
    <m/>
    <m/>
    <m/>
    <m/>
    <s v=""/>
    <s v=""/>
    <e v="#DIV/0!"/>
    <m/>
  </r>
  <r>
    <n v="1877"/>
    <m/>
    <x v="6"/>
    <x v="21"/>
    <m/>
    <m/>
    <m/>
    <x v="3"/>
    <m/>
    <m/>
    <m/>
    <m/>
    <m/>
    <m/>
    <m/>
    <m/>
    <m/>
    <m/>
    <m/>
    <m/>
    <m/>
    <m/>
    <m/>
    <m/>
    <m/>
    <m/>
    <m/>
    <m/>
    <m/>
    <m/>
    <m/>
    <m/>
    <s v=""/>
    <s v=""/>
    <e v="#DIV/0!"/>
    <m/>
  </r>
  <r>
    <m/>
    <m/>
    <x v="6"/>
    <x v="21"/>
    <m/>
    <m/>
    <m/>
    <x v="3"/>
    <m/>
    <m/>
    <m/>
    <m/>
    <m/>
    <m/>
    <m/>
    <m/>
    <m/>
    <m/>
    <m/>
    <m/>
    <m/>
    <m/>
    <m/>
    <m/>
    <m/>
    <m/>
    <m/>
    <m/>
    <m/>
    <m/>
    <m/>
    <m/>
    <m/>
    <m/>
    <m/>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7">
  <r>
    <n v="1"/>
    <x v="0"/>
    <n v="6"/>
    <x v="0"/>
    <x v="0"/>
    <s v="三路"/>
    <n v="5"/>
    <s v="1"/>
    <s v="1"/>
    <n v="2"/>
    <n v="1"/>
    <n v="3"/>
    <n v="1"/>
    <n v="3"/>
    <s v="検査機系異常"/>
    <s v="TOM3"/>
    <s v="・歪CAMERA#4 故障"/>
    <s v="・第4TAP發生鬍鬚状的雜訊。_x000a_※推測是歪CAMERA内部的接点不良。"/>
    <s v="・CAMERA更換_x000a_・在歪CAMERA的異常発現用處作成#970GATE_x000a_・作成和教育光量異常警報発生時，異常画像発現時的作業流程。"/>
    <s v="要"/>
    <s v="1"/>
    <s v="1"/>
    <n v="2"/>
    <s v="要"/>
    <s v="1"/>
    <s v="1"/>
    <n v="2"/>
    <s v="要"/>
    <s v="1"/>
    <s v="1"/>
    <n v="2"/>
    <s v="要"/>
    <s v="1"/>
    <s v="1"/>
    <n v="2"/>
    <s v="－"/>
    <s v="1"/>
    <s v=""/>
    <e v="#VALUE!"/>
    <s v="要"/>
    <s v="1"/>
    <s v="1"/>
    <n v="2"/>
    <s v="－"/>
    <s v="1"/>
    <s v=""/>
    <e v="#VALUE!"/>
    <s v="－"/>
    <s v="1"/>
    <s v=""/>
    <e v="#VALUE!"/>
    <s v="・追加#970GATE_x000a_・教育光量異常警報発生時，異常画像発現時的作業流程。"/>
    <d v="2014-07-31T00:00:00"/>
    <s v="完了"/>
    <s v="1"/>
    <s v="1"/>
    <n v="2"/>
    <s v="完了"/>
    <s v="1"/>
    <s v="1"/>
    <n v="2"/>
    <s v="完了"/>
    <s v="1"/>
    <s v="1"/>
    <n v="2"/>
    <s v="完了"/>
    <s v="1"/>
    <s v="1"/>
    <n v="2"/>
    <s v="－"/>
    <s v="1"/>
    <s v=""/>
    <e v="#VALUE!"/>
    <s v="完了"/>
    <s v="1"/>
    <s v="1"/>
    <n v="2"/>
    <s v="－"/>
    <s v="1"/>
    <s v=""/>
    <e v="#VALUE!"/>
    <s v="－"/>
    <s v="1"/>
    <s v=""/>
    <e v="#VALUE!"/>
    <s v="O:\00 製造一部共通\横展開確認\設備異常報告\異常報告書(日文)\201406"/>
    <n v="0"/>
    <m/>
    <n v="259"/>
    <m/>
    <s v="CLOSE"/>
    <s v="CLOSE"/>
    <n v="10"/>
    <m/>
  </r>
  <r>
    <n v="2"/>
    <x v="1"/>
    <n v="6"/>
    <x v="0"/>
    <x v="0"/>
    <s v="蔡明建_x000a_三路"/>
    <n v="5"/>
    <s v="1"/>
    <s v="1"/>
    <n v="2"/>
    <n v="1"/>
    <n v="3"/>
    <n v="1"/>
    <n v="3"/>
    <s v="検査機系異常"/>
    <s v="WI"/>
    <s v="・WI CAMERA#11波形異常"/>
    <s v="・推測有落下物掉在CAMERA或光原條紋片上。_x000a_※造成波形異常,影響了平坦度值。"/>
    <s v="・拖出WI光源CAMERA基座,用AIR清除灰塵異物_x000a_・制定連續平坦度惡化時確認流程並教育訓練_x000a_・制定WI光源CAMERA基座拖出的手順並教育訓練."/>
    <s v="要"/>
    <s v="1"/>
    <s v="1"/>
    <n v="2"/>
    <s v="要"/>
    <s v="1"/>
    <s v="1"/>
    <n v="2"/>
    <s v="要"/>
    <s v="1"/>
    <s v="1"/>
    <n v="2"/>
    <s v="要"/>
    <s v="1"/>
    <s v="1"/>
    <n v="2"/>
    <s v="－"/>
    <s v="1"/>
    <s v=""/>
    <e v="#VALUE!"/>
    <s v="要"/>
    <s v="1"/>
    <s v="1"/>
    <n v="2"/>
    <s v="－"/>
    <s v="1"/>
    <s v=""/>
    <e v="#VALUE!"/>
    <s v="－"/>
    <s v="1"/>
    <s v=""/>
    <e v="#VALUE!"/>
    <s v="・制定連續平坦度惡化時確認流程並教育訓練。_x000a_・制定WI光源CAMERA基座拖出的手順並教育訓練."/>
    <d v="2014-07-18T00:00:00"/>
    <s v="完了"/>
    <s v="1"/>
    <s v="1"/>
    <n v="2"/>
    <s v="完了"/>
    <s v="1"/>
    <s v="1"/>
    <n v="2"/>
    <s v="完了"/>
    <s v="1"/>
    <s v="1"/>
    <n v="2"/>
    <s v="完了"/>
    <s v="1"/>
    <s v="1"/>
    <n v="2"/>
    <s v="－"/>
    <s v="1"/>
    <s v=""/>
    <e v="#VALUE!"/>
    <s v="完了"/>
    <s v="1"/>
    <s v="1"/>
    <n v="2"/>
    <s v="－"/>
    <s v="1"/>
    <s v=""/>
    <e v="#VALUE!"/>
    <s v="－"/>
    <s v="1"/>
    <s v=""/>
    <e v="#VALUE!"/>
    <s v="O:\00 製造一部共通\横展開確認\設備異常報告\異常報告書(日文)"/>
    <n v="0"/>
    <s v="O:\00 製造一部共通\横展開確認\設備異常報告\異常報告書(日文)"/>
    <n v="0"/>
    <s v="O:\00 製造一部共通\横展開確認\設備異常報告\異常報告書(日文)\201406\WI台車抜き出しマニュアル"/>
    <s v="CLOSE"/>
    <s v="CLOSE"/>
    <n v="0"/>
    <m/>
  </r>
  <r>
    <n v="3"/>
    <x v="0"/>
    <n v="6"/>
    <x v="1"/>
    <x v="1"/>
    <s v="鄭吉勝"/>
    <n v="7"/>
    <s v="1"/>
    <s v="0"/>
    <n v="1"/>
    <n v="1"/>
    <n v="2"/>
    <n v="1"/>
    <n v="2"/>
    <s v="電気系異常"/>
    <s v="帯電Bar"/>
    <s v="・LF 帯電装置過電流Trip異常"/>
    <s v="・現場濕度高（65%）的状態下、電荷從帶電Bar樹脂部之裂縫、或是樹脂部的髒污處流竄到支架上，導致過電流並跳脫。_x000a_・由於使用高電壓、絶縁部多少都會因為電氣流動的因素產生裂縫。"/>
    <s v="・工事日時都針對帶電Bar樹脂部實施掃除。_x000a_・裂縫實施Silicon Caulking。_x000a_・帶電Bar的下方設置傳導體（SUS pipe）"/>
    <s v="要"/>
    <s v=""/>
    <s v="1"/>
    <e v="#VALUE!"/>
    <s v="要"/>
    <s v=""/>
    <s v="1"/>
    <e v="#VALUE!"/>
    <s v="要"/>
    <s v=""/>
    <s v="1"/>
    <e v="#VALUE!"/>
    <s v="要"/>
    <s v=""/>
    <s v="1"/>
    <e v="#VALUE!"/>
    <s v="要"/>
    <s v=""/>
    <s v="1"/>
    <e v="#VALUE!"/>
    <s v="要"/>
    <s v=""/>
    <s v="1"/>
    <e v="#VALUE!"/>
    <s v="要"/>
    <s v=""/>
    <s v="1"/>
    <e v="#VALUE!"/>
    <s v="－"/>
    <s v=""/>
    <s v=""/>
    <e v="#VALUE!"/>
    <s v="・帶電Bar數量確認_x000a_・帶電Bar本體點檢_x000a_・掃除/點檢頻度確認"/>
    <d v="2014-06-30T00:00:00"/>
    <s v="完了"/>
    <s v=""/>
    <s v="1"/>
    <e v="#VALUE!"/>
    <s v="完了"/>
    <s v=""/>
    <s v="1"/>
    <e v="#VALUE!"/>
    <s v="完了"/>
    <s v=""/>
    <s v="1"/>
    <e v="#VALUE!"/>
    <s v="完了"/>
    <s v=""/>
    <s v="1"/>
    <e v="#VALUE!"/>
    <s v="完了"/>
    <s v=""/>
    <s v="1"/>
    <e v="#VALUE!"/>
    <s v="完了"/>
    <s v=""/>
    <s v="1"/>
    <e v="#VALUE!"/>
    <s v="完了"/>
    <s v=""/>
    <s v="1"/>
    <e v="#VALUE!"/>
    <s v="－"/>
    <s v=""/>
    <s v=""/>
    <e v="#VALUE!"/>
    <s v="異常報告書（日文）共有フォルダ\20140608 LF帯電装置過電流Trip異常_.xlsx"/>
    <n v="0"/>
    <m/>
    <n v="2820"/>
    <s v="..\..\異常報告書(中文)\201406\●LF帯電装置過電流Trip異常-(C_E_J_K_Y_Z)帶電Bar確認.xls"/>
    <s v="CLOSE"/>
    <s v="CLOSE"/>
    <n v="95"/>
    <m/>
  </r>
  <r>
    <n v="4"/>
    <x v="2"/>
    <n v="6"/>
    <x v="2"/>
    <x v="2"/>
    <s v="三路"/>
    <n v="6"/>
    <s v="1"/>
    <s v="0"/>
    <n v="1"/>
    <n v="1"/>
    <n v="2"/>
    <n v="1"/>
    <n v="2"/>
    <s v="システム系異常"/>
    <s v="PAM"/>
    <s v="・PL№無法連結"/>
    <s v="・相同的生産指示書號碼進行2次以上J/C時，發生與PAM内部所持有的號碼不一致，造成PLNo無法連結的現象。_x000a_"/>
    <s v="・修正版的發行"/>
    <s v="要"/>
    <s v=""/>
    <s v="1"/>
    <e v="#VALUE!"/>
    <s v="要"/>
    <s v=""/>
    <s v="1"/>
    <e v="#VALUE!"/>
    <s v="要"/>
    <s v=""/>
    <s v="1"/>
    <e v="#VALUE!"/>
    <s v="要"/>
    <s v=""/>
    <s v="1"/>
    <e v="#VALUE!"/>
    <s v="要"/>
    <s v=""/>
    <s v="1"/>
    <e v="#VALUE!"/>
    <s v="要"/>
    <s v=""/>
    <s v="1"/>
    <e v="#VALUE!"/>
    <s v="－"/>
    <s v=""/>
    <s v=""/>
    <e v="#VALUE!"/>
    <s v="－"/>
    <s v=""/>
    <s v=""/>
    <e v="#VALUE!"/>
    <s v="・修正版的發行"/>
    <m/>
    <s v="完了"/>
    <s v=""/>
    <s v="1"/>
    <e v="#VALUE!"/>
    <s v="完了"/>
    <s v=""/>
    <s v="1"/>
    <e v="#VALUE!"/>
    <s v="完了"/>
    <s v=""/>
    <s v="1"/>
    <e v="#VALUE!"/>
    <s v="完了"/>
    <s v=""/>
    <s v="1"/>
    <e v="#VALUE!"/>
    <s v="完了"/>
    <s v=""/>
    <s v="1"/>
    <e v="#VALUE!"/>
    <s v="完了"/>
    <s v=""/>
    <s v="1"/>
    <e v="#VALUE!"/>
    <s v="－"/>
    <s v=""/>
    <s v=""/>
    <e v="#VALUE!"/>
    <s v="－"/>
    <s v=""/>
    <s v=""/>
    <e v="#VALUE!"/>
    <s v="O:\00 製造一部共通\横展開確認\設備異常報告\異常報告書(日文)\201406\20140630 PAM改修.xls"/>
    <n v="0"/>
    <m/>
    <n v="0"/>
    <s v="O:\00 製造一部共通\横展開確認\設備異常報告\異常報告書(日文)\201406\20140630 PAM改修.xls"/>
    <s v="CLOSE"/>
    <s v="CLOSE"/>
    <n v="0"/>
    <m/>
  </r>
  <r>
    <n v="5"/>
    <x v="3"/>
    <n v="7"/>
    <x v="0"/>
    <x v="3"/>
    <s v="蔵光"/>
    <n v="6"/>
    <s v="1"/>
    <s v="1"/>
    <n v="2"/>
    <n v="1"/>
    <n v="3"/>
    <n v="1"/>
    <n v="3"/>
    <s v="機械系異常"/>
    <s v="本線C/V"/>
    <s v="・CHAIN断裂異常 _x000a_  (2014/05/22)"/>
    <s v="・漏掉冷修後、初期伸長等的点検・確認_x000a_"/>
    <s v="・CHAIN鬆弛部位的可視化"/>
    <s v="要"/>
    <s v="1"/>
    <s v="1"/>
    <n v="2"/>
    <s v="要"/>
    <s v="1"/>
    <s v="1"/>
    <n v="2"/>
    <s v="要"/>
    <s v="1"/>
    <s v="1"/>
    <n v="2"/>
    <s v="要"/>
    <s v="1"/>
    <s v="1"/>
    <n v="2"/>
    <s v="要"/>
    <s v="1"/>
    <s v="1"/>
    <n v="2"/>
    <s v="要"/>
    <s v="1"/>
    <s v="1"/>
    <n v="2"/>
    <s v="－"/>
    <s v="1"/>
    <s v=""/>
    <e v="#VALUE!"/>
    <s v="－"/>
    <s v="1"/>
    <s v=""/>
    <e v="#VALUE!"/>
    <s v="・CHAIN鬆弛部位的可視化_x000a_・LINE SHAFT駆動部的可視化_x000a_　　　　　　　※（2014/7/24追記）"/>
    <m/>
    <s v="完了"/>
    <s v="1"/>
    <s v="1"/>
    <n v="2"/>
    <s v="完了"/>
    <s v="1"/>
    <s v="1"/>
    <n v="2"/>
    <s v="完了"/>
    <s v="1"/>
    <s v="1"/>
    <n v="2"/>
    <s v="完了"/>
    <s v="1"/>
    <s v="1"/>
    <n v="2"/>
    <s v="完了"/>
    <s v="1"/>
    <s v="1"/>
    <n v="2"/>
    <s v="完了"/>
    <s v="1"/>
    <s v="1"/>
    <n v="2"/>
    <s v="－"/>
    <s v="1"/>
    <s v=""/>
    <e v="#VALUE!"/>
    <s v="－"/>
    <s v="1"/>
    <s v=""/>
    <e v="#VALUE!"/>
    <s v="異常報告書（日文）共有フォルダ\20140522CF　本線CV駆動チェーン断裂異常.xlsx"/>
    <n v="0"/>
    <m/>
    <n v="5531"/>
    <s v="\\172.18.154.188\adt_public\08_部門情報\8552_素板製造-設備技術\【設備技術修繕紀錄】\03機械\各窯情報資料\20140522 CF本線段ROLL停止--各窯橫展開2014.0606.xls"/>
    <s v="CLOSE"/>
    <s v="CLOSE"/>
    <n v="259"/>
    <m/>
  </r>
  <r>
    <n v="6"/>
    <x v="3"/>
    <n v="7"/>
    <x v="0"/>
    <x v="3"/>
    <s v="蔵光"/>
    <n v="6"/>
    <s v="1"/>
    <s v="1"/>
    <n v="2"/>
    <n v="1"/>
    <n v="3"/>
    <n v="1"/>
    <n v="3"/>
    <s v="機械系異常"/>
    <s v="本線C/V"/>
    <s v="・CHAIN断裂異常_x000a_  (2014/05/22)"/>
    <s v="・漏掉冷修後、初期伸長等的点検・確認_x000a_"/>
    <s v="・CHAIN GUIDE的改造"/>
    <s v="要"/>
    <s v="1"/>
    <s v="1"/>
    <n v="2"/>
    <s v="要"/>
    <s v="1"/>
    <s v="1"/>
    <n v="2"/>
    <s v="要"/>
    <s v="1"/>
    <s v="1"/>
    <n v="2"/>
    <s v="要"/>
    <s v="1"/>
    <s v="1"/>
    <n v="2"/>
    <s v="要"/>
    <s v="1"/>
    <s v="1"/>
    <n v="2"/>
    <s v="要"/>
    <s v="1"/>
    <s v="1"/>
    <n v="2"/>
    <s v="－"/>
    <s v="1"/>
    <s v=""/>
    <e v="#VALUE!"/>
    <s v="－"/>
    <s v="1"/>
    <s v=""/>
    <e v="#VALUE!"/>
    <s v="・CHAIN GUIDE的改造"/>
    <m/>
    <s v="完了"/>
    <s v="1"/>
    <s v="1"/>
    <n v="2"/>
    <s v="完了"/>
    <s v="1"/>
    <s v="1"/>
    <n v="2"/>
    <s v="完了"/>
    <s v="1"/>
    <s v="1"/>
    <n v="2"/>
    <s v="完了"/>
    <s v="1"/>
    <s v="1"/>
    <n v="2"/>
    <s v="完了"/>
    <s v="1"/>
    <s v="1"/>
    <n v="2"/>
    <s v="完了"/>
    <s v="1"/>
    <s v="1"/>
    <n v="2"/>
    <s v="－"/>
    <s v="1"/>
    <s v=""/>
    <e v="#VALUE!"/>
    <s v="－"/>
    <s v="1"/>
    <s v=""/>
    <e v="#VALUE!"/>
    <s v="\\172.18.154.189\mfg_public\00 製造一部共通\横展開確認\設備異常報告\異常報告書(日文)\201405\20140522CF　本線CV駆動チェーン断裂異常.xls"/>
    <m/>
    <m/>
    <m/>
    <s v="\\172.18.154.188\adt_public\08_部門情報\8552_素板製造-設備技術\【設備技術修繕紀錄】\03機械\各窯情報資料\20140522 CF本線段ROLL停止--各窯橫展開2014.0606.xls"/>
    <s v="CLOSE"/>
    <s v="CLOSE"/>
    <m/>
    <m/>
  </r>
  <r>
    <n v="7"/>
    <x v="3"/>
    <n v="7"/>
    <x v="0"/>
    <x v="4"/>
    <s v="万代"/>
    <n v="6"/>
    <s v="1"/>
    <s v="1"/>
    <n v="2"/>
    <n v="1"/>
    <n v="3"/>
    <n v="1"/>
    <n v="3"/>
    <s v="機械系異常"/>
    <s v="本線C/V"/>
    <s v="・増速SHAFT折損"/>
    <s v="・強度不足"/>
    <s v="・本線増速立起部的CV-Roll SHAFT材質由SS400 25φ變更為SCM435  40φ"/>
    <s v="要"/>
    <s v="1"/>
    <s v="1"/>
    <n v="2"/>
    <s v="要"/>
    <s v="1"/>
    <s v="1"/>
    <n v="2"/>
    <s v="要"/>
    <s v="1"/>
    <s v="1"/>
    <n v="2"/>
    <s v="要"/>
    <s v="1"/>
    <s v="1"/>
    <n v="2"/>
    <s v="要"/>
    <s v="1"/>
    <s v="1"/>
    <n v="2"/>
    <s v="要"/>
    <s v="1"/>
    <s v="1"/>
    <n v="2"/>
    <s v="－"/>
    <s v="1"/>
    <s v=""/>
    <e v="#VALUE!"/>
    <s v="－"/>
    <s v="1"/>
    <s v=""/>
    <e v="#VALUE!"/>
    <s v="・更換SHAFT材質変更的roll"/>
    <m/>
    <s v="完了"/>
    <s v="1"/>
    <s v="1"/>
    <n v="2"/>
    <s v="完了"/>
    <s v="1"/>
    <s v="1"/>
    <n v="2"/>
    <s v="完了"/>
    <s v="1"/>
    <s v="1"/>
    <n v="2"/>
    <s v="完了"/>
    <s v="1"/>
    <s v="1"/>
    <n v="2"/>
    <s v="完了"/>
    <s v="1"/>
    <s v="1"/>
    <n v="2"/>
    <s v="完了"/>
    <s v="1"/>
    <s v="1"/>
    <n v="2"/>
    <s v="－"/>
    <s v="1"/>
    <s v=""/>
    <e v="#VALUE!"/>
    <s v="－"/>
    <s v="1"/>
    <s v=""/>
    <e v="#VALUE!"/>
    <s v="\\172.18.154.189\mfg_public\00 製造一部共通\横展開確認\設備異常報告\異常報告書(日文)\201406\20140612EF　EF本線増速CV＃4駆動ロールシャフト折損.xls"/>
    <n v="1"/>
    <m/>
    <n v="0"/>
    <m/>
    <s v="CLOSE"/>
    <s v="CLOSE"/>
    <n v="120"/>
    <m/>
  </r>
  <r>
    <n v="8"/>
    <x v="4"/>
    <n v="7"/>
    <x v="0"/>
    <x v="4"/>
    <s v="鄭吉勝"/>
    <n v="6"/>
    <s v="1"/>
    <s v="1"/>
    <n v="2"/>
    <n v="1"/>
    <n v="3"/>
    <n v="1"/>
    <n v="3"/>
    <s v="機械系異常"/>
    <s v="BrC/V"/>
    <s v="2Br増速C/V SHAFT破損異常"/>
    <s v="・強度不足"/>
    <s v="・由於現在R5加工的東西變為主流所以實施横展開。(入荷状況要確認）"/>
    <s v="要"/>
    <s v="1"/>
    <s v="1"/>
    <n v="2"/>
    <s v="要"/>
    <s v="1"/>
    <s v="1"/>
    <n v="2"/>
    <s v="要"/>
    <s v="1"/>
    <s v="1"/>
    <n v="2"/>
    <s v="要"/>
    <s v="1"/>
    <s v="1"/>
    <n v="2"/>
    <s v="要"/>
    <s v="1"/>
    <s v="1"/>
    <n v="2"/>
    <s v="要"/>
    <s v="1"/>
    <s v="1"/>
    <n v="2"/>
    <s v="－"/>
    <s v="1"/>
    <s v=""/>
    <e v="#VALUE!"/>
    <s v="－"/>
    <s v="1"/>
    <s v=""/>
    <e v="#VALUE!"/>
    <s v="・更換為SHAFT材質変更的roll_x000a_(個別駆動後連結駆動的第一支（増速No.5）→SCM435（shaft径維持現狀）　利用全窯工事日時進行更新)"/>
    <m/>
    <s v="完了"/>
    <s v="1"/>
    <s v="1"/>
    <n v="2"/>
    <s v="完了"/>
    <s v="1"/>
    <s v="1"/>
    <n v="2"/>
    <s v="完了"/>
    <s v="1"/>
    <s v="1"/>
    <n v="2"/>
    <s v="完了"/>
    <s v="1"/>
    <s v="1"/>
    <n v="2"/>
    <s v="完了"/>
    <s v="1"/>
    <s v="1"/>
    <n v="2"/>
    <s v="完了"/>
    <s v="1"/>
    <s v="1"/>
    <n v="2"/>
    <s v="－"/>
    <s v="1"/>
    <s v=""/>
    <e v="#VALUE!"/>
    <s v="－"/>
    <s v="1"/>
    <s v=""/>
    <e v="#VALUE!"/>
    <s v="異常報告書（日文）共有フォルダ\其他\20130813EF (改定版）2Br増速CVシャフト破損トラフ゛ル.xlsx"/>
    <n v="1"/>
    <m/>
    <n v="2.8"/>
    <m/>
    <s v="CLOSE"/>
    <s v="CLOSE"/>
    <m/>
    <m/>
  </r>
  <r>
    <n v="9"/>
    <x v="5"/>
    <n v="6"/>
    <x v="1"/>
    <x v="5"/>
    <s v="鄭吉勝"/>
    <n v="8"/>
    <s v="1"/>
    <s v="0"/>
    <n v="1"/>
    <n v="1"/>
    <n v="2"/>
    <n v="1"/>
    <n v="2"/>
    <s v="電気系異常"/>
    <s v="OFF#2Line"/>
    <s v="X軸（電纜線燒毀）伺服機構異常"/>
    <s v="・原因調查確認中！"/>
    <s v="・電纜線的更換。_x000a_・次回定修點檢確認"/>
    <s v="要"/>
    <s v=""/>
    <s v="1"/>
    <e v="#VALUE!"/>
    <s v="要"/>
    <s v=""/>
    <s v="1"/>
    <e v="#VALUE!"/>
    <s v="要"/>
    <s v=""/>
    <s v="1"/>
    <e v="#VALUE!"/>
    <s v="要"/>
    <s v=""/>
    <s v="1"/>
    <e v="#VALUE!"/>
    <s v="要"/>
    <s v=""/>
    <s v="1"/>
    <e v="#VALUE!"/>
    <s v="要"/>
    <s v=""/>
    <s v="1"/>
    <e v="#VALUE!"/>
    <s v="要"/>
    <s v=""/>
    <s v="1"/>
    <e v="#VALUE!"/>
    <s v="要"/>
    <s v=""/>
    <s v="1"/>
    <e v="#VALUE!"/>
    <s v="・確認橫切機CABLEVEYOR_x000a_1.電纜線於CABLEVEYOR中排列是否整齊。_x000a_2.CABLEVEYOR中電纜線有無破損狀態。_x000a_3.CABLEVEYOR中電纜線有無皺摺或彎曲變形。_x000a_4.綑綁電纜線的線材（束帶）是否有斷掉。"/>
    <d v="2014-08-20T00:00:00"/>
    <s v="完了"/>
    <s v=""/>
    <s v="1"/>
    <e v="#VALUE!"/>
    <s v="完了"/>
    <s v=""/>
    <s v="1"/>
    <e v="#VALUE!"/>
    <s v="完了"/>
    <s v=""/>
    <s v="1"/>
    <e v="#VALUE!"/>
    <s v="完了"/>
    <s v=""/>
    <s v="1"/>
    <e v="#VALUE!"/>
    <s v="完了"/>
    <s v=""/>
    <s v="1"/>
    <e v="#VALUE!"/>
    <s v="完了"/>
    <s v=""/>
    <s v="1"/>
    <e v="#VALUE!"/>
    <s v="完了"/>
    <s v=""/>
    <s v="1"/>
    <e v="#VALUE!"/>
    <s v="完了"/>
    <s v=""/>
    <s v="1"/>
    <e v="#VALUE!"/>
    <s v="異常報告書（日文）共有フォルダ\其他\20140619OFF切　OFF切2LineX軸（ケーブル焼損）サーボ異常.xlsx"/>
    <n v="0"/>
    <m/>
    <n v="615"/>
    <s v="異常報告書（日文）共有フォルダ\其他\●AFK-OFF切#2LineX軸(電纜線焼毀)伺服機構異常-(C_E_J_K_Y_Z)CABLE Bear確認.xlsx"/>
    <s v="CLOSE"/>
    <s v="CLOSE"/>
    <n v="165"/>
    <m/>
  </r>
  <r>
    <n v="10"/>
    <x v="6"/>
    <n v="7"/>
    <x v="0"/>
    <x v="6"/>
    <s v="佐倉　　　　曾志宏"/>
    <n v="6"/>
    <s v="1"/>
    <s v="1"/>
    <n v="2"/>
    <n v="1"/>
    <n v="3"/>
    <n v="1"/>
    <n v="3"/>
    <s v="その他改善"/>
    <s v="BR FTC/V"/>
    <s v="PAD捲起造成板厚計波形異常"/>
    <s v="PAD的末端剥落"/>
    <s v="・在PAD貼付作業標準書追加記載貼付方式的使用須知　　　　_x000a_・在設備点検作業標準書的PAD点検部位追加關於剥落的內容"/>
    <s v="要"/>
    <s v="1"/>
    <s v="1"/>
    <n v="2"/>
    <s v="要"/>
    <s v="1"/>
    <s v="1"/>
    <n v="2"/>
    <s v="要"/>
    <s v="1"/>
    <s v="1"/>
    <n v="2"/>
    <s v="要"/>
    <s v="1"/>
    <s v="1"/>
    <n v="2"/>
    <s v="要"/>
    <s v="1"/>
    <s v="1"/>
    <n v="2"/>
    <s v="要"/>
    <s v="1"/>
    <s v="1"/>
    <n v="2"/>
    <s v="－"/>
    <s v="1"/>
    <s v=""/>
    <e v="#VALUE!"/>
    <s v="－"/>
    <s v="1"/>
    <s v=""/>
    <e v="#VALUE!"/>
    <s v="讓整備班、三交代看一遍発生状況的資料，也在巡檢時讓他們看Br板厚計下PAD末端部是否有剥落狀況。"/>
    <d v="2014-07-25T00:00:00"/>
    <s v="完了"/>
    <s v="1"/>
    <s v="1"/>
    <n v="2"/>
    <s v="完了"/>
    <s v="1"/>
    <s v="1"/>
    <n v="2"/>
    <s v="完了"/>
    <s v="1"/>
    <s v="1"/>
    <n v="2"/>
    <s v="完了"/>
    <s v="1"/>
    <s v="1"/>
    <n v="2"/>
    <s v="完了"/>
    <s v="1"/>
    <s v="1"/>
    <n v="2"/>
    <s v="完了"/>
    <s v="1"/>
    <s v="1"/>
    <n v="2"/>
    <s v="－"/>
    <s v="1"/>
    <s v=""/>
    <e v="#VALUE!"/>
    <s v="－"/>
    <s v="1"/>
    <s v=""/>
    <e v="#VALUE!"/>
    <s v="\\172.18.154.189\mfg_public\00 製造一部共通\横展開確認\設備異常報告\異常報告書(日文)\201407\20140701 YF1Br板厚計波形異常.xls"/>
    <n v="1"/>
    <m/>
    <n v="0"/>
    <m/>
    <s v="CLOSE"/>
    <s v="CLOSE"/>
    <n v="0"/>
    <m/>
  </r>
  <r>
    <n v="11"/>
    <x v="7"/>
    <n v="7"/>
    <x v="0"/>
    <x v="7"/>
    <s v="鄭吉勝"/>
    <n v="6"/>
    <s v="1"/>
    <s v="1"/>
    <n v="2"/>
    <n v="1"/>
    <n v="3"/>
    <n v="1"/>
    <n v="3"/>
    <s v="機械系異常"/>
    <s v="循環C/V"/>
    <s v="KF循環系CV CARRIER ROLL磨損"/>
    <s v="・碎玻璃或粉塵堆積"/>
    <s v="・定期巡檢時發現CARRIER ROLL有碎玻璃堆積_x000a_  立即依賴機械G協助掃除_x000a_・制定聯絡的程序"/>
    <s v="要"/>
    <s v="1"/>
    <s v="1"/>
    <n v="2"/>
    <s v="要"/>
    <s v="1"/>
    <s v="1"/>
    <n v="2"/>
    <s v="要"/>
    <s v="1"/>
    <s v="1"/>
    <n v="2"/>
    <s v="要"/>
    <s v="1"/>
    <s v="1"/>
    <n v="2"/>
    <s v="要"/>
    <s v="1"/>
    <s v="1"/>
    <n v="2"/>
    <s v="要"/>
    <s v="1"/>
    <s v="1"/>
    <n v="2"/>
    <s v="－"/>
    <s v="1"/>
    <s v=""/>
    <e v="#VALUE!"/>
    <s v="－"/>
    <s v="1"/>
    <s v=""/>
    <e v="#VALUE!"/>
    <s v="・CARRIER ROLL點檢對應流程說明。_x000a_・ 對應作業步驟說明。"/>
    <d v="2014-08-01T00:00:00"/>
    <s v="完了"/>
    <s v="1"/>
    <s v="1"/>
    <n v="2"/>
    <s v="完了"/>
    <s v="1"/>
    <s v="1"/>
    <n v="2"/>
    <s v="完了"/>
    <s v="1"/>
    <s v="1"/>
    <n v="2"/>
    <s v="完了"/>
    <s v="1"/>
    <s v="1"/>
    <n v="2"/>
    <s v="完了"/>
    <s v="1"/>
    <s v="1"/>
    <n v="2"/>
    <s v="完了"/>
    <s v="1"/>
    <s v="1"/>
    <n v="2"/>
    <s v="－"/>
    <s v="1"/>
    <s v=""/>
    <e v="#VALUE!"/>
    <s v="－"/>
    <s v="1"/>
    <s v=""/>
    <e v="#VALUE!"/>
    <m/>
    <n v="0"/>
    <m/>
    <n v="0"/>
    <s v="異常報告書（日文）共有フォルダ\其他\20140718 KF循環系CVキャリアROLL磨損橫展開連絡.xlsx"/>
    <s v="CLOSE"/>
    <s v="CLOSE"/>
    <n v="0"/>
    <m/>
  </r>
  <r>
    <n v="12"/>
    <x v="8"/>
    <n v="7"/>
    <x v="1"/>
    <x v="8"/>
    <s v="浅原"/>
    <n v="2"/>
    <s v="1"/>
    <s v="0"/>
    <n v="1"/>
    <n v="1"/>
    <n v="2"/>
    <n v="1"/>
    <n v="2"/>
    <s v="システム系異常"/>
    <s v="ACE"/>
    <s v="ACE通信異常"/>
    <s v="LAN驅動程序問題"/>
    <s v="LAN驅動程序更新"/>
    <s v="要"/>
    <s v=""/>
    <s v="1"/>
    <e v="#VALUE!"/>
    <s v="要"/>
    <s v=""/>
    <s v="1"/>
    <e v="#VALUE!"/>
    <s v="不要"/>
    <s v=""/>
    <s v=""/>
    <e v="#VALUE!"/>
    <s v="不要"/>
    <s v=""/>
    <s v=""/>
    <e v="#VALUE!"/>
    <s v="不要"/>
    <s v=""/>
    <s v=""/>
    <e v="#VALUE!"/>
    <s v="不要"/>
    <s v=""/>
    <s v=""/>
    <e v="#VALUE!"/>
    <s v="－"/>
    <s v=""/>
    <s v=""/>
    <e v="#VALUE!"/>
    <s v="－"/>
    <s v=""/>
    <s v=""/>
    <e v="#VALUE!"/>
    <s v="LAN驅動程序更新。_x000a_8/11再発。対策未定。"/>
    <m/>
    <s v="完了"/>
    <s v=""/>
    <s v="1"/>
    <e v="#VALUE!"/>
    <s v="完了"/>
    <s v=""/>
    <s v="1"/>
    <e v="#VALUE!"/>
    <s v="－"/>
    <s v=""/>
    <s v=""/>
    <e v="#VALUE!"/>
    <s v="－"/>
    <s v=""/>
    <s v=""/>
    <e v="#VALUE!"/>
    <s v="－"/>
    <s v=""/>
    <s v=""/>
    <e v="#VALUE!"/>
    <s v="－"/>
    <s v=""/>
    <s v=""/>
    <e v="#VALUE!"/>
    <s v="－"/>
    <s v=""/>
    <s v=""/>
    <e v="#VALUE!"/>
    <s v="－"/>
    <s v=""/>
    <s v=""/>
    <e v="#VALUE!"/>
    <s v="異常報告書（日文）共有フォルダ\其他\20140704HF　ACE通信異常.xlsx"/>
    <n v="0"/>
    <s v="異常報告書（日文）共有フォルダ\其他\20140704HF　ACE通信異常.xlsx"/>
    <n v="0"/>
    <m/>
    <s v="CLOSE"/>
    <s v="CLOSE"/>
    <n v="18"/>
    <m/>
  </r>
  <r>
    <n v="13"/>
    <x v="9"/>
    <n v="7"/>
    <x v="0"/>
    <x v="3"/>
    <s v="俊良"/>
    <n v="2"/>
    <s v="1"/>
    <s v="1"/>
    <n v="2"/>
    <n v="1"/>
    <n v="3"/>
    <n v="1"/>
    <n v="3"/>
    <s v="機械系異常"/>
    <s v="RB LINE _x000a_採板CV"/>
    <s v=" BEARING破損異常"/>
    <s v="・RB LINE的CV点検作業有在定期項目中，雖然有進行点検但是從_x000a_安全柵欄外以目視点検，所以沒能発現"/>
    <s v="・点検頻度変更（点検無し→ＪＣ時/工事日点検）_x000a_・該部位的可視化"/>
    <s v="不要"/>
    <s v="1"/>
    <s v=""/>
    <e v="#VALUE!"/>
    <s v="不要"/>
    <s v="1"/>
    <s v=""/>
    <e v="#VALUE!"/>
    <s v="要"/>
    <s v="1"/>
    <s v="1"/>
    <n v="2"/>
    <s v="要"/>
    <s v="1"/>
    <s v="1"/>
    <n v="2"/>
    <s v="不要"/>
    <s v="1"/>
    <s v=""/>
    <e v="#VALUE!"/>
    <s v="不要"/>
    <s v="1"/>
    <s v=""/>
    <e v="#VALUE!"/>
    <s v="－"/>
    <s v="1"/>
    <s v=""/>
    <e v="#VALUE!"/>
    <s v="－"/>
    <s v="1"/>
    <s v=""/>
    <e v="#VALUE!"/>
    <s v="等待設技見解（CF預定進行BEARING2層化的測試　～8/末）"/>
    <m/>
    <s v="－"/>
    <s v="1"/>
    <s v=""/>
    <e v="#VALUE!"/>
    <s v="－"/>
    <s v="1"/>
    <s v=""/>
    <e v="#VALUE!"/>
    <s v="完了"/>
    <s v="1"/>
    <s v="1"/>
    <n v="2"/>
    <s v="完了"/>
    <s v="1"/>
    <s v="1"/>
    <n v="2"/>
    <s v="－"/>
    <s v="1"/>
    <s v=""/>
    <e v="#VALUE!"/>
    <s v="－"/>
    <s v="1"/>
    <s v=""/>
    <e v="#VALUE!"/>
    <s v="－"/>
    <s v="1"/>
    <s v=""/>
    <e v="#VALUE!"/>
    <s v="－"/>
    <s v="1"/>
    <s v=""/>
    <e v="#VALUE!"/>
    <s v="\\172.18.154.189\mfg_public\00 製造一部共通\横展開確認\設備異常報告\異常報告書(日文)\201407\20140716CF  RB採板CV7 ベアリング異常.xls"/>
    <n v="0"/>
    <s v="異常報告書（日文）共有フォルダ\其他\20140716CF  RB採板CV7 ベアリング異常.xlsx"/>
    <n v="50"/>
    <m/>
    <s v="CLOSE"/>
    <s v="CLOSE"/>
    <n v="90"/>
    <m/>
  </r>
  <r>
    <n v="14"/>
    <x v="10"/>
    <n v="8"/>
    <x v="0"/>
    <x v="9"/>
    <s v="炳興"/>
    <n v="6"/>
    <s v="1"/>
    <s v="1"/>
    <n v="2"/>
    <n v="1"/>
    <n v="3"/>
    <n v="1"/>
    <n v="3"/>
    <s v="電気系異常"/>
    <s v="№4循環系"/>
    <s v="上游軸承部Slip  Sensor感度不良"/>
    <s v="1.Sensor處玻璃粉塵堆積                     2.Sensor感應位置不佳 "/>
    <s v="1.工事日定期清掃(清掃頻度討論待)                   2.工事日全數Sensor感應距離確認(8/14) "/>
    <s v="要"/>
    <s v="1"/>
    <s v="1"/>
    <n v="2"/>
    <s v="要"/>
    <s v="1"/>
    <s v="1"/>
    <n v="2"/>
    <s v="要"/>
    <s v="1"/>
    <s v="1"/>
    <n v="2"/>
    <s v="要"/>
    <s v="1"/>
    <s v="1"/>
    <n v="2"/>
    <s v="要"/>
    <s v="1"/>
    <s v="1"/>
    <n v="2"/>
    <s v="要"/>
    <s v="1"/>
    <s v="1"/>
    <n v="2"/>
    <s v="－"/>
    <s v="1"/>
    <s v=""/>
    <e v="#VALUE!"/>
    <s v="－"/>
    <s v="1"/>
    <s v=""/>
    <e v="#VALUE!"/>
    <s v="1.工事日定期清掃(清掃頻度討論待)                   2.工事日全數Sensor感應距離確認(8/14) "/>
    <m/>
    <s v="完了"/>
    <s v="1"/>
    <s v="1"/>
    <n v="2"/>
    <s v="完了"/>
    <s v="1"/>
    <s v="1"/>
    <n v="2"/>
    <s v="完了"/>
    <s v="1"/>
    <s v="1"/>
    <n v="2"/>
    <s v="完了"/>
    <s v="1"/>
    <s v="1"/>
    <n v="2"/>
    <s v="完了"/>
    <s v="1"/>
    <s v="1"/>
    <n v="2"/>
    <s v="完了"/>
    <s v="1"/>
    <s v="1"/>
    <n v="2"/>
    <s v="－"/>
    <s v="1"/>
    <s v=""/>
    <e v="#VALUE!"/>
    <s v="－"/>
    <s v="1"/>
    <s v=""/>
    <e v="#VALUE!"/>
    <s v="\\172.18.154.189\mfg_public\00 製造一部共通\横展開確認\設備異常報告\異常報告書(日文)\201407\20140716CF  RB採板CV7 ベアリング異常.xls"/>
    <n v="0"/>
    <s v="異常報告書（日文）共有フォルダ\其他\20140805  ZF包裝循環4 CULLET BC SLIP異常報告.xlsx"/>
    <n v="0"/>
    <m/>
    <s v="CLOSE"/>
    <s v="CLOSE"/>
    <n v="0"/>
    <m/>
  </r>
  <r>
    <n v="15"/>
    <x v="11"/>
    <n v="7"/>
    <x v="3"/>
    <x v="10"/>
    <s v="浅原"/>
    <n v="8"/>
    <s v="1"/>
    <s v="0"/>
    <n v="1"/>
    <n v="1"/>
    <n v="2"/>
    <n v="1"/>
    <n v="2"/>
    <s v="機械系異常"/>
    <s v="引込みC/V"/>
    <s v="駆動CHAIN接頭部破損"/>
    <s v="接頭的定期更換延遅"/>
    <s v="徹底實施定期更換，使用CHAIN更換清冊。"/>
    <s v="要"/>
    <s v=""/>
    <s v="1"/>
    <e v="#VALUE!"/>
    <s v="要"/>
    <s v=""/>
    <s v="1"/>
    <e v="#VALUE!"/>
    <s v="要"/>
    <s v=""/>
    <s v="1"/>
    <e v="#VALUE!"/>
    <s v="要"/>
    <s v=""/>
    <s v="1"/>
    <e v="#VALUE!"/>
    <s v="要"/>
    <s v=""/>
    <s v="1"/>
    <e v="#VALUE!"/>
    <s v="要"/>
    <s v=""/>
    <s v="1"/>
    <e v="#VALUE!"/>
    <s v="要"/>
    <s v=""/>
    <s v="1"/>
    <e v="#VALUE!"/>
    <s v="要"/>
    <s v=""/>
    <s v="1"/>
    <e v="#VALUE!"/>
    <s v="日常点検、週末点検、工事日点検、異常時交換。檢討導入自動給油器(SIMALUBE)。實施1回/半年的定修。CHAIN更換記録以管理清冊作管理。"/>
    <m/>
    <s v="完了"/>
    <s v=""/>
    <s v="1"/>
    <e v="#VALUE!"/>
    <s v="完了"/>
    <s v=""/>
    <s v="1"/>
    <e v="#VALUE!"/>
    <s v="完了"/>
    <s v=""/>
    <s v="1"/>
    <e v="#VALUE!"/>
    <s v="完了"/>
    <s v=""/>
    <s v="1"/>
    <e v="#VALUE!"/>
    <s v="完了"/>
    <s v=""/>
    <s v="1"/>
    <e v="#VALUE!"/>
    <s v="完了"/>
    <s v=""/>
    <s v="1"/>
    <e v="#VALUE!"/>
    <s v="完了"/>
    <s v=""/>
    <s v="1"/>
    <e v="#VALUE!"/>
    <s v="完了"/>
    <s v=""/>
    <s v="1"/>
    <e v="#VALUE!"/>
    <s v="\\172.18.154.189\mfg_public\00 製造一部共通\横展開確認\設備異常報告\異常報告書(日文)\201408以降"/>
    <n v="0"/>
    <s v="異常報告書（中文）共有フォルダ\201408以降\20140702GF B-LINE FT部引込CV驅動鏈條斷裂.xls"/>
    <n v="161"/>
    <m/>
    <s v="CLOSE"/>
    <s v="CLOSE"/>
    <n v="0"/>
    <m/>
  </r>
  <r>
    <n v="16"/>
    <x v="12"/>
    <n v="7"/>
    <x v="0"/>
    <x v="0"/>
    <s v="峯謀"/>
    <n v="5"/>
    <s v="1"/>
    <s v="1"/>
    <n v="2"/>
    <n v="1"/>
    <n v="3"/>
    <n v="1"/>
    <n v="3"/>
    <s v="電気系異常"/>
    <s v="採板Robot"/>
    <s v="因對應瞬停用UPS的故障造成電源装置的保險絲破損，使得電源無法開啟。"/>
    <s v="UPS基板內部的電容器因為長時間過電壓。溫度過高的關係.電容器絕緣失效爆裂.導致UPS故障。"/>
    <s v="・UPS内、電容器耐電圧規格的変更請依賴業者進行更換。以更換後的部分來進行測試，如果沒有問題的話，就依序更換電容器。_x000a_・如果電容器更換前再次發生異常的話，以不會影響UPS電源的配線變更做対応。"/>
    <s v="不要"/>
    <s v="1"/>
    <s v=""/>
    <e v="#VALUE!"/>
    <s v="不要"/>
    <s v="1"/>
    <s v=""/>
    <e v="#VALUE!"/>
    <s v="要"/>
    <s v="1"/>
    <s v="1"/>
    <n v="2"/>
    <s v="要"/>
    <s v="1"/>
    <s v="1"/>
    <n v="2"/>
    <s v="要"/>
    <s v="1"/>
    <s v="1"/>
    <n v="2"/>
    <s v="要"/>
    <s v="1"/>
    <s v="1"/>
    <n v="2"/>
    <s v="要"/>
    <s v="1"/>
    <s v="1"/>
    <n v="2"/>
    <s v="－"/>
    <s v="1"/>
    <s v=""/>
    <e v="#VALUE!"/>
    <s v="1.電氣測試中.待判定OK後將陸續展開交換作業。"/>
    <s v="4/E"/>
    <s v="－"/>
    <s v="1"/>
    <s v=""/>
    <e v="#VALUE!"/>
    <s v="－"/>
    <s v="1"/>
    <s v=""/>
    <e v="#VALUE!"/>
    <s v="完了"/>
    <s v="1"/>
    <s v="1"/>
    <n v="2"/>
    <s v="完了"/>
    <s v="1"/>
    <s v="1"/>
    <n v="2"/>
    <s v="完了"/>
    <s v="1"/>
    <s v="1"/>
    <n v="2"/>
    <s v="完了"/>
    <s v="1"/>
    <s v="1"/>
    <n v="2"/>
    <s v="完了"/>
    <s v="1"/>
    <s v="1"/>
    <n v="2"/>
    <s v="－"/>
    <s v="1"/>
    <s v=""/>
    <e v="#VALUE!"/>
    <s v="\\172.18.154.189\mfg_public\00 製造一部共通\横展開確認\設備異常報告\異常報告書(日文)\201407"/>
    <n v="0"/>
    <s v="異常報告書（中文）共有フォルダ\201407\20140721JF　採板ROBOT制御盤電源異常.xls"/>
    <n v="106"/>
    <m/>
    <s v="CLOSE"/>
    <s v="CLOSE"/>
    <n v="5"/>
    <m/>
  </r>
  <r>
    <n v="17"/>
    <x v="13"/>
    <n v="8"/>
    <x v="1"/>
    <x v="11"/>
    <s v="三路"/>
    <n v="3"/>
    <s v="1"/>
    <s v="0"/>
    <n v="1"/>
    <n v="1"/>
    <n v="2"/>
    <n v="1"/>
    <n v="2"/>
    <s v="機械系異常"/>
    <s v="PL-changer"/>
    <s v="実際PL搬送用伺服的馬達連軸器的KEY脱落，造成実際PL搬送的停止位置偏移。"/>
    <s v="連軸器的KEY脱落"/>
    <s v="・KEY加工変更（AFK詢問中？）_x000a_・在実際PL搬送（払出側）追加停止位置確認PR"/>
    <s v="不要"/>
    <s v=""/>
    <s v=""/>
    <e v="#VALUE!"/>
    <s v="不要"/>
    <s v=""/>
    <s v=""/>
    <e v="#VALUE!"/>
    <s v="要"/>
    <s v=""/>
    <s v="1"/>
    <e v="#VALUE!"/>
    <s v="要"/>
    <s v=""/>
    <s v="1"/>
    <e v="#VALUE!"/>
    <s v="要"/>
    <s v=""/>
    <s v="1"/>
    <e v="#VALUE!"/>
    <s v="不要"/>
    <s v=""/>
    <s v=""/>
    <e v="#VALUE!"/>
    <s v="不要"/>
    <s v=""/>
    <s v=""/>
    <e v="#VALUE!"/>
    <s v="不要"/>
    <s v=""/>
    <s v=""/>
    <e v="#VALUE!"/>
    <s v="・機械G点検後檢討対策_x000a_・在実際PL搬送（払出側）追加停止位置確認PR"/>
    <m/>
    <s v="－"/>
    <s v=""/>
    <s v=""/>
    <e v="#VALUE!"/>
    <s v="－"/>
    <s v=""/>
    <s v=""/>
    <e v="#VALUE!"/>
    <s v="完了"/>
    <s v=""/>
    <s v="1"/>
    <e v="#VALUE!"/>
    <s v="完了"/>
    <s v=""/>
    <s v="1"/>
    <e v="#VALUE!"/>
    <s v="完了"/>
    <s v=""/>
    <s v="1"/>
    <e v="#VALUE!"/>
    <s v="－"/>
    <s v=""/>
    <s v=""/>
    <e v="#VALUE!"/>
    <s v="－"/>
    <s v=""/>
    <s v=""/>
    <e v="#VALUE!"/>
    <s v="－"/>
    <s v=""/>
    <s v=""/>
    <e v="#VALUE!"/>
    <s v="O:\00 製造一部共通\横展開確認\設備異常報告\異常報告書(日文)\201408以降"/>
    <n v="0"/>
    <s v="異常報告書（中文）共有フォルダ\201408以降\20140805_AFK_FF_PL ChangerPL空PL衝突異常.xls"/>
    <n v="350"/>
    <m/>
    <s v="CLOSE"/>
    <s v="CLOSE"/>
    <n v="13"/>
    <m/>
  </r>
  <r>
    <n v="18"/>
    <x v="14"/>
    <n v="8"/>
    <x v="1"/>
    <x v="12"/>
    <s v="浅原"/>
    <n v="8"/>
    <s v="1"/>
    <s v="0"/>
    <n v="1"/>
    <n v="1"/>
    <n v="2"/>
    <n v="1"/>
    <n v="2"/>
    <s v="電気系異常"/>
    <s v="搬送C/V"/>
    <s v="基板檢查結束後, 未正常移載至採板側, Though (直接通過)造成廢棄Loss（1枚）。之後還是間斷出現Though廢棄, 於是Line停機並呼出設技。"/>
    <s v="就解決了, 所以原因推測為反射板或Senser起霧的關係。"/>
    <s v="持續工事日定期點檢掃除。"/>
    <s v="要"/>
    <s v=""/>
    <s v="1"/>
    <e v="#VALUE!"/>
    <s v="要"/>
    <s v=""/>
    <s v="1"/>
    <e v="#VALUE!"/>
    <s v="要"/>
    <s v=""/>
    <s v="1"/>
    <e v="#VALUE!"/>
    <s v="要"/>
    <s v=""/>
    <s v="1"/>
    <e v="#VALUE!"/>
    <s v="要"/>
    <s v=""/>
    <s v="1"/>
    <e v="#VALUE!"/>
    <s v="要"/>
    <s v=""/>
    <s v="1"/>
    <e v="#VALUE!"/>
    <s v="要"/>
    <s v=""/>
    <s v="1"/>
    <e v="#VALUE!"/>
    <s v="要"/>
    <s v=""/>
    <s v="1"/>
    <e v="#VALUE!"/>
    <s v="定期地清掃傳感器。_x000a_定期地調整傳感器的靈敏度。"/>
    <d v="2014-08-31T00:00:00"/>
    <s v="完了"/>
    <s v=""/>
    <s v="1"/>
    <e v="#VALUE!"/>
    <s v="完了"/>
    <s v=""/>
    <s v="1"/>
    <e v="#VALUE!"/>
    <s v="完了"/>
    <s v=""/>
    <s v="1"/>
    <e v="#VALUE!"/>
    <s v="完了"/>
    <s v=""/>
    <s v="1"/>
    <e v="#VALUE!"/>
    <s v="完了"/>
    <s v=""/>
    <s v="1"/>
    <e v="#VALUE!"/>
    <s v="完了"/>
    <s v=""/>
    <s v="1"/>
    <e v="#VALUE!"/>
    <s v="完了"/>
    <s v=""/>
    <s v="1"/>
    <e v="#VALUE!"/>
    <s v="完了"/>
    <s v=""/>
    <s v="1"/>
    <e v="#VALUE!"/>
    <s v="O:\00 製造一部共通\横展開確認\設備異常報告\異常報告書(日文)\201408以降"/>
    <n v="0"/>
    <s v="異常報告書（中文）共有フォルダ\201408以降\20140803  Glass檢知Senser異常.xls"/>
    <n v="218"/>
    <s v="異常報告書（中文）共有フォルダ\201408以降\20140803  Glass檢知Senser異常.xls"/>
    <s v="CLOSE"/>
    <s v="CLOSE"/>
    <n v="38"/>
    <m/>
  </r>
  <r>
    <n v="19"/>
    <x v="6"/>
    <n v="7"/>
    <x v="1"/>
    <x v="12"/>
    <s v="浅原"/>
    <n v="8"/>
    <s v="1"/>
    <s v="0"/>
    <n v="1"/>
    <n v="1"/>
    <n v="2"/>
    <n v="1"/>
    <n v="2"/>
    <s v="機械系異常"/>
    <s v="真空Pump"/>
    <s v="發生Glass吸著異常発生。真空Pump 由原本使用的#1切替到 #1#2同時使用，也無良化。切替至真空Pump#2單獨使用後 異常才解除。"/>
    <s v="碳片出現部分破損導致壓力低下。推測碳片的磨耗致使失衡, 並發生碳片破損。"/>
    <s v="更換真空Pump #1（7/18實施）。將真空Pump 安全柵内⇒安全柵外 以利保養。改善更換作業性（7/21完成）。檢討定期更換等預防措施可行性"/>
    <s v="要"/>
    <s v=""/>
    <s v="1"/>
    <e v="#VALUE!"/>
    <s v="要"/>
    <s v=""/>
    <s v="1"/>
    <e v="#VALUE!"/>
    <s v="要"/>
    <s v=""/>
    <s v="1"/>
    <e v="#VALUE!"/>
    <s v="要"/>
    <s v=""/>
    <s v="1"/>
    <e v="#VALUE!"/>
    <s v="要"/>
    <s v=""/>
    <s v="1"/>
    <e v="#VALUE!"/>
    <s v="要"/>
    <s v=""/>
    <s v="1"/>
    <e v="#VALUE!"/>
    <s v="要"/>
    <s v=""/>
    <s v="1"/>
    <e v="#VALUE!"/>
    <s v="要"/>
    <s v=""/>
    <s v="1"/>
    <e v="#VALUE!"/>
    <s v="確認真空泵的檢查記錄。_x000a_確認真空泵的交換記錄。_x000a_確認真空泵的設置位置。"/>
    <d v="2014-08-22T00:00:00"/>
    <s v="完了"/>
    <s v=""/>
    <s v="1"/>
    <e v="#VALUE!"/>
    <s v="完了"/>
    <s v=""/>
    <s v="1"/>
    <e v="#VALUE!"/>
    <s v="完了"/>
    <s v=""/>
    <s v="1"/>
    <e v="#VALUE!"/>
    <s v="完了"/>
    <s v=""/>
    <s v="1"/>
    <e v="#VALUE!"/>
    <s v="完了"/>
    <s v=""/>
    <s v="1"/>
    <e v="#VALUE!"/>
    <s v="完了"/>
    <s v=""/>
    <s v="1"/>
    <e v="#VALUE!"/>
    <s v="完了"/>
    <s v=""/>
    <s v="1"/>
    <e v="#VALUE!"/>
    <s v="完了"/>
    <s v=""/>
    <s v="1"/>
    <e v="#VALUE!"/>
    <s v="異常報告書（日文）共有フォルダ\201407\20140717GUT　OFF切NO1真空P圧力異常.xls"/>
    <n v="0"/>
    <s v="異常報告書（中文）共有フォルダ\201407\20140717GUT　OFF切NO1真空P力異常.xls"/>
    <n v="554"/>
    <s v="..\..\異常報告書(中文)\201407\●AFK-GUT OFF切#1真空Pump壓力異常-(C_E_J_K_Y_Z)真空Pump確認.xls"/>
    <s v="CLOSE"/>
    <s v="CLOSE"/>
    <n v="143"/>
    <m/>
  </r>
  <r>
    <n v="20"/>
    <x v="15"/>
    <n v="7"/>
    <x v="0"/>
    <x v="9"/>
    <s v="浅原"/>
    <n v="6"/>
    <s v="1"/>
    <s v="1"/>
    <n v="2"/>
    <n v="1"/>
    <n v="3"/>
    <n v="1"/>
    <n v="3"/>
    <s v="検査機系異常"/>
    <s v="精査thin client用HUB"/>
    <s v="精査thin client異常。T/P畫面上顯示『remote esktop 沒有接上 remote  computer』重新啟動精査判定SERVER,但無法登入。因為精査thin client用的HUB LED 燈號熄滅所以拔掉HUB的電源線後重新插上就回復正常了。之後異常就沒再發生過了。"/>
    <s v="①推測是HUB的電源線鬆脫。_x000a_②重要的檢查機附帶設備的維持管理不足。"/>
    <s v="原因①的對策_x000a_固定好HUB電源線,使其不鬆脫。_x000a_變更HUB的電源設置位置。_x000a_原因②的對策_x000a_實施詳查室的處理整頓。_x000a_為整備班的檢查表追加HUB確認項目。"/>
    <s v="要"/>
    <s v="1"/>
    <s v="1"/>
    <n v="2"/>
    <s v="要"/>
    <s v="1"/>
    <s v="1"/>
    <n v="2"/>
    <s v="要"/>
    <s v="1"/>
    <s v="1"/>
    <n v="2"/>
    <s v="要"/>
    <s v="1"/>
    <s v="1"/>
    <n v="2"/>
    <s v="要"/>
    <s v="1"/>
    <s v="1"/>
    <n v="2"/>
    <s v="要"/>
    <s v="1"/>
    <s v="1"/>
    <n v="2"/>
    <s v="情報"/>
    <s v="1"/>
    <s v=""/>
    <e v="#VALUE!"/>
    <s v="情報"/>
    <s v="1"/>
    <s v=""/>
    <e v="#VALUE!"/>
    <s v="固定好HUB電源線,使其不鬆脫。_x000a_變更HUB的電源設置位置。_x000a_實施詳查室的處理整頓。_x000a_為整備班的檢查表追加HUB確認項目。"/>
    <d v="2014-08-31T00:00:00"/>
    <s v="完了"/>
    <s v="1"/>
    <s v="1"/>
    <n v="2"/>
    <s v="完了"/>
    <s v="1"/>
    <s v="1"/>
    <n v="2"/>
    <s v="完了"/>
    <s v="1"/>
    <s v="1"/>
    <n v="2"/>
    <s v="完了"/>
    <s v="1"/>
    <s v="1"/>
    <n v="2"/>
    <s v="完了"/>
    <s v="1"/>
    <s v="1"/>
    <n v="2"/>
    <s v="完了"/>
    <s v="1"/>
    <s v="1"/>
    <n v="2"/>
    <s v="－"/>
    <s v="1"/>
    <s v=""/>
    <e v="#VALUE!"/>
    <s v="－"/>
    <s v="1"/>
    <s v=""/>
    <e v="#VALUE!"/>
    <s v="\\172.18.154.189\mfg_public\00 製造一部共通\横展開確認\設備異常報告\異常報告書(日文)\201408以降"/>
    <n v="0"/>
    <s v="異常報告書（中文）共有フォルダ\201408以降\複本 20140723ZF　精査ｼﾝｸﾗｲｱﾝﾄ用HUB異常報告.xls"/>
    <n v="112"/>
    <m/>
    <s v="CLOSE"/>
    <s v="CLOSE"/>
    <n v="6"/>
    <m/>
  </r>
  <r>
    <n v="21"/>
    <x v="16"/>
    <n v="8"/>
    <x v="1"/>
    <x v="13"/>
    <s v="浅原"/>
    <n v="0"/>
    <s v="0"/>
    <s v="0"/>
    <n v="0"/>
    <n v="1"/>
    <n v="1"/>
    <n v="1"/>
    <n v="1"/>
    <s v="機械系異常"/>
    <s v="本線C/V"/>
    <s v="巡檢發現到，本線CV Roll#238的驅動側，防止sprocket key鬆脫的end plate脫落，sprocket外移了10mm左右。呼出設備技術，Guillotine處理開始。修復完成。Guillotine解除。F1採版開始"/>
    <s v="冷修時的旋緊不足。因roll的連續回轉的震動，螺絲鬆脫、掉落。現在使用Nord-Lock墊圈的緣故，如果正確地鎖好的話，不太可能輕易地就鬆脫。"/>
    <s v="下次工事日時增強旋緊度　　　　　　　　　　　　　　　　　　　　　　　　　　　　　　　　　　　　　　　　　　　　　（在工事日之前，從點檢窗做目視點檢）"/>
    <s v="情報"/>
    <s v=""/>
    <s v=""/>
    <e v="#VALUE!"/>
    <s v="情報"/>
    <s v=""/>
    <s v=""/>
    <e v="#VALUE!"/>
    <s v="情報"/>
    <s v=""/>
    <s v=""/>
    <e v="#VALUE!"/>
    <s v="情報"/>
    <s v=""/>
    <s v=""/>
    <e v="#VALUE!"/>
    <s v="情報"/>
    <s v=""/>
    <s v=""/>
    <e v="#VALUE!"/>
    <s v="情報"/>
    <s v=""/>
    <s v=""/>
    <e v="#VALUE!"/>
    <s v="情報"/>
    <s v=""/>
    <s v=""/>
    <e v="#VALUE!"/>
    <s v="情報"/>
    <s v=""/>
    <s v=""/>
    <e v="#VALUE!"/>
    <s v="工事日時、檢查實施。增強旋緊度。　_x000a_能看見的化。_x000a_使用Nord-Lock墊圈。_x000a_8/6再発、対策未定。"/>
    <m/>
    <s v="－"/>
    <s v=""/>
    <s v=""/>
    <e v="#VALUE!"/>
    <s v="－"/>
    <s v=""/>
    <s v=""/>
    <e v="#VALUE!"/>
    <s v="－"/>
    <s v=""/>
    <s v=""/>
    <e v="#VALUE!"/>
    <s v="－"/>
    <s v=""/>
    <s v=""/>
    <e v="#VALUE!"/>
    <s v="－"/>
    <s v=""/>
    <s v=""/>
    <e v="#VALUE!"/>
    <s v="－"/>
    <s v=""/>
    <s v=""/>
    <e v="#VALUE!"/>
    <s v="－"/>
    <s v=""/>
    <s v=""/>
    <e v="#VALUE!"/>
    <s v="－"/>
    <s v=""/>
    <s v=""/>
    <e v="#VALUE!"/>
    <s v="\\172.18.154.189\mfg_public\00 製造一部共通\横展開確認\設備異常報告\異常報告書(日文)\201408以降"/>
    <n v="1"/>
    <s v="異常報告書（中文）共有フォルダ\201408以降\20140806IF　本線CVロールシャフトエンドプレート脱落異常(中文).xls"/>
    <n v="952"/>
    <m/>
    <s v="CLOSE"/>
    <s v="CLOSE"/>
    <n v="35"/>
    <m/>
  </r>
  <r>
    <n v="22"/>
    <x v="17"/>
    <n v="8"/>
    <x v="1"/>
    <x v="1"/>
    <s v="浅原"/>
    <n v="1"/>
    <s v="1"/>
    <s v="0"/>
    <n v="1"/>
    <n v="1"/>
    <n v="2"/>
    <n v="1"/>
    <n v="2"/>
    <s v="機械系異常"/>
    <s v="本線C/V"/>
    <s v="製造三交代發現惰輪Idler出現晃動情形。呼出設技機械Team, 確認時發現惰輪Ider的固定Plate折損。（雖然整個斷掉了, 但是沒有脫落還是一直回轉。）開啟Guillotine該處實施焊接補強生産再開"/>
    <s v="増速C/V＃4減速及＃5加速時、推測負荷集中在該處的惰輪Idler而斷裂。同樣規格的惰輪Idler目前使用在増速C/V＃5＃6間、増速C/V＃6＃7間、仍追加一片Plate並進行了焊接補強（LF建設時）"/>
    <s v="緊急對應內側追加一片Plate並進行焊接補強對策製作一整片的新的Plate、於下回工事日進行設置"/>
    <s v="不要"/>
    <s v=""/>
    <s v=""/>
    <e v="#VALUE!"/>
    <s v="不要"/>
    <s v=""/>
    <s v=""/>
    <e v="#VALUE!"/>
    <s v="不要"/>
    <s v=""/>
    <s v=""/>
    <e v="#VALUE!"/>
    <s v="不要"/>
    <s v=""/>
    <s v=""/>
    <e v="#VALUE!"/>
    <s v="不要"/>
    <s v=""/>
    <s v=""/>
    <e v="#VALUE!"/>
    <s v="要"/>
    <s v=""/>
    <s v="1"/>
    <e v="#VALUE!"/>
    <s v="不要"/>
    <s v=""/>
    <s v=""/>
    <e v="#VALUE!"/>
    <s v="不要"/>
    <s v=""/>
    <s v=""/>
    <e v="#VALUE!"/>
    <s v="KF 本線№4 C/V。_x000a_Idler軸的材質變更為SCM435。_x000a_（利用冷修工事進行）"/>
    <m/>
    <s v="－"/>
    <s v=""/>
    <s v=""/>
    <e v="#VALUE!"/>
    <s v="－"/>
    <s v=""/>
    <s v=""/>
    <e v="#VALUE!"/>
    <s v="－"/>
    <s v=""/>
    <s v=""/>
    <e v="#VALUE!"/>
    <s v="－"/>
    <s v=""/>
    <s v=""/>
    <e v="#VALUE!"/>
    <s v="－"/>
    <s v=""/>
    <s v=""/>
    <e v="#VALUE!"/>
    <s v="完了"/>
    <s v=""/>
    <s v="1"/>
    <e v="#VALUE!"/>
    <s v="－"/>
    <s v=""/>
    <s v=""/>
    <e v="#VALUE!"/>
    <s v="－"/>
    <s v=""/>
    <s v=""/>
    <e v="#VALUE!"/>
    <s v="\\172.18.154.189\mfg_public\00 製造一部共通\横展開確認\設備異常報告\異常報告書(日文)\201408以降"/>
    <n v="0"/>
    <s v="異常報告書（中文）共有フォルダ\201408以降\20140808LF　本線増速No 4No 5共用惰輪(Idler)固定Plate折損.xls"/>
    <n v="1234"/>
    <m/>
    <s v="CLOSE"/>
    <s v="CLOSE"/>
    <n v="60"/>
    <m/>
  </r>
  <r>
    <n v="23"/>
    <x v="18"/>
    <n v="8"/>
    <x v="3"/>
    <x v="10"/>
    <s v="浅原"/>
    <n v="4"/>
    <s v="1"/>
    <s v="0"/>
    <n v="1"/>
    <n v="1"/>
    <n v="2"/>
    <n v="1"/>
    <n v="2"/>
    <s v="電気系異常"/>
    <s v="洗淨機風刀吹散Blower"/>
    <s v="B-LINE洗浄機Air_Knife_INV異常発生(2Br全採中, 因此無Loss)Thermal(積熱繼電器)跳脫無法復歸, 因此呼出設技實施Blower更換B-LINE刮傷檢查後開始採板"/>
    <s v="Blower_Motor過熱融解導致Bearing卡住、再加上Motor的熱度影響到　Motor冷却用Fan的樹脂Blade(葉片)融解※GF1　ON-TAS Start時(2008年～)起持續使用。　無更換&amp; Overhaul(大檢修)。"/>
    <s v="・毎月工事日更換2台備品, 並依序實施 Overhaul(大檢修)。(※9台+預備2台 約需4個月可全數更換)"/>
    <s v="不要"/>
    <s v=""/>
    <s v=""/>
    <e v="#VALUE!"/>
    <s v="不要"/>
    <s v=""/>
    <s v=""/>
    <e v="#VALUE!"/>
    <s v="不要"/>
    <s v=""/>
    <s v=""/>
    <e v="#VALUE!"/>
    <s v="不要"/>
    <s v=""/>
    <s v=""/>
    <e v="#VALUE!"/>
    <s v="要"/>
    <s v=""/>
    <s v="1"/>
    <e v="#VALUE!"/>
    <s v="要"/>
    <s v=""/>
    <s v="1"/>
    <e v="#VALUE!"/>
    <s v="要"/>
    <s v=""/>
    <s v="1"/>
    <e v="#VALUE!"/>
    <s v="要"/>
    <s v=""/>
    <s v="1"/>
    <e v="#VALUE!"/>
    <s v="並依序實施 Overhaul。_x000a_（設備技術相談待）_x000a_ADT_x000a_OFF-TAS・・・1回/3年_x000a_ON-TAS・・・1回/冷修"/>
    <m/>
    <s v="－"/>
    <s v=""/>
    <s v=""/>
    <e v="#VALUE!"/>
    <s v="－"/>
    <s v=""/>
    <s v=""/>
    <e v="#VALUE!"/>
    <s v="－"/>
    <s v=""/>
    <s v=""/>
    <e v="#VALUE!"/>
    <s v="－"/>
    <s v=""/>
    <s v=""/>
    <e v="#VALUE!"/>
    <s v="完了"/>
    <s v=""/>
    <s v="1"/>
    <e v="#VALUE!"/>
    <s v="完了"/>
    <s v=""/>
    <s v="1"/>
    <e v="#VALUE!"/>
    <s v="完了"/>
    <s v=""/>
    <s v="1"/>
    <e v="#VALUE!"/>
    <s v="完了"/>
    <s v=""/>
    <s v="1"/>
    <e v="#VALUE!"/>
    <s v="\\172.18.154.189\mfg_public\00 製造一部共通\横展開確認\設備異常報告\異常報告書(日文)\201408以降"/>
    <n v="0"/>
    <s v="異常報告書（中文）共有フォルダ\201408以降\20140804  GF B-LINE洗浄機Air_Knife_INV異常.xls"/>
    <n v="0"/>
    <m/>
    <s v="CLOSE"/>
    <s v="CLOSE"/>
    <n v="0"/>
    <m/>
  </r>
  <r>
    <n v="24"/>
    <x v="19"/>
    <n v="7"/>
    <x v="1"/>
    <x v="12"/>
    <s v="浅原"/>
    <n v="8"/>
    <s v="1"/>
    <s v="0"/>
    <n v="1"/>
    <n v="1"/>
    <n v="2"/>
    <n v="1"/>
    <n v="2"/>
    <s v="電気系異常"/>
    <s v="水處理場電源供應器"/>
    <s v="於GUT全產線純水發生桶槽缺水預報及缺水警報、產線依序停止。由於水處理場制御盤警報畫面之2B3T №2 PUMP有出現停止警報（№1PUMP稼働）、因此呼出設技。由於洗滌器的電源是由FF窯供給的，因此沒有停止。以臨時電源來讓純水桶槽得以往產線供給（生産再開）。制御盤内之電源供應器（1台）確認故障、更換為予備品。設備復舊。"/>
    <s v="由於主電源的制御盤電源發生停止因此警報沒能響起。由於使用壽命可達10年因此未進行更換。（DF：GUT　2005年8月量産開始）由於緊急用的純水Back Up供給手順未能準備妥當因此耽擱到生産之再開。"/>
    <s v="8/24　伴隨著DF3的冷修工事計劃於停電時將水處理場的電源供應器進行全數更換。其他、關於各產線之制御電源計畫藉由明年度的起業申請、依序進行更換。關於水處理場的警報因為對於人體、環境都有很顯著的影響、有依賴希望能從上位階層來發報，但得到的回覆是說很困難。（於設技再進行檢討）"/>
    <s v="要"/>
    <s v=""/>
    <s v="1"/>
    <e v="#VALUE!"/>
    <s v="要"/>
    <s v=""/>
    <s v="1"/>
    <e v="#VALUE!"/>
    <s v="要"/>
    <s v=""/>
    <s v="1"/>
    <e v="#VALUE!"/>
    <s v="要"/>
    <s v=""/>
    <s v="1"/>
    <e v="#VALUE!"/>
    <s v="要"/>
    <s v=""/>
    <s v="1"/>
    <e v="#VALUE!"/>
    <s v="要"/>
    <s v=""/>
    <s v="1"/>
    <e v="#VALUE!"/>
    <s v="要"/>
    <s v=""/>
    <s v="1"/>
    <e v="#VALUE!"/>
    <s v="要"/>
    <s v=""/>
    <s v="1"/>
    <e v="#VALUE!"/>
    <s v="重要的設備的電源供應器。_x000a_計劃地更新。_x000a_協議設技決定。_x000a_※橫(側)展開連決定在擔當者會議上協議電G更新哪個設備。_x000a__x000a_2014/10/8_x000a_各設備のDC電源装置について、「優先順位」・「交換頻度」のリストを各ライン毎に電気Gが作成中。_x000a_"/>
    <m/>
    <s v="完了"/>
    <s v=""/>
    <s v="1"/>
    <e v="#VALUE!"/>
    <s v="完了"/>
    <s v=""/>
    <s v="1"/>
    <e v="#VALUE!"/>
    <s v="完了"/>
    <s v=""/>
    <s v="1"/>
    <e v="#VALUE!"/>
    <s v="完了"/>
    <s v=""/>
    <s v="1"/>
    <e v="#VALUE!"/>
    <s v="完了"/>
    <s v=""/>
    <s v="1"/>
    <e v="#VALUE!"/>
    <s v="完了"/>
    <s v=""/>
    <s v="1"/>
    <e v="#VALUE!"/>
    <s v="完了"/>
    <s v=""/>
    <s v="1"/>
    <e v="#VALUE!"/>
    <s v="完了"/>
    <s v=""/>
    <s v="1"/>
    <e v="#VALUE!"/>
    <s v="\\172.18.154.189\mfg_public\00 製造一部共通\横展開確認\設備異常報告\異常報告書(日文)\201408以降"/>
    <n v="0"/>
    <s v="異常報告書（中文）共有フォルダ\201408以降\20140731GUT　GUT水處理場電源供應器停止異常.xls"/>
    <n v="344"/>
    <m/>
    <s v="CLOSE"/>
    <s v="CLOSE"/>
    <n v="0"/>
    <m/>
  </r>
  <r>
    <n v="25"/>
    <x v="16"/>
    <n v="8"/>
    <x v="1"/>
    <x v="13"/>
    <s v="浅原"/>
    <n v="0"/>
    <s v="0"/>
    <s v="0"/>
    <n v="0"/>
    <n v="1"/>
    <n v="1"/>
    <n v="1"/>
    <n v="1"/>
    <s v="機械系異常"/>
    <s v="本線C/V"/>
    <s v="巡檢時發現本線増速CV_Roll驅動側防止Sprocket_Key脫落的End_Plate上面的兩支固定螺栓有一支已經脱落了、剩下一支也快要脱落了、Plate呈現不夠穩固的狀態。和上次的Roll同一支。※上午巡檢的部分確認沒有問題。呼出設技、開啟Guillotine H/O捨板處理。這次使用樂泰( LOCTITE) 來固定螺栓。復歸結束後。F1採板開始。"/>
    <s v="上回在8/6發生時、以確實進行螺栓増締鎖緊的對策、_x000a_再加上使用的已經是Nord-Lock的華司、但是螺栓還是鬆掉了。_x000a_原因調査中。"/>
    <s v="【緊急對策】_x000a_使用樂泰( LOCTITE) 來固定螺栓。_x000a_（包含同様的發生位置、持續由點檢口進行目視點檢）_x000a__x000a_【恒久對策】_x000a_現段階未決定。原因調査中。"/>
    <s v="情報"/>
    <s v=""/>
    <s v=""/>
    <e v="#VALUE!"/>
    <s v="情報"/>
    <s v=""/>
    <s v=""/>
    <e v="#VALUE!"/>
    <s v="情報"/>
    <s v=""/>
    <s v=""/>
    <e v="#VALUE!"/>
    <s v="情報"/>
    <s v=""/>
    <s v=""/>
    <e v="#VALUE!"/>
    <s v="情報"/>
    <s v=""/>
    <s v=""/>
    <e v="#VALUE!"/>
    <s v="情報"/>
    <s v=""/>
    <s v=""/>
    <e v="#VALUE!"/>
    <s v="情報"/>
    <s v=""/>
    <s v=""/>
    <e v="#VALUE!"/>
    <s v="情報"/>
    <s v=""/>
    <s v=""/>
    <e v="#VALUE!"/>
    <s v="再発。原因不明。対策未定。"/>
    <m/>
    <s v="－"/>
    <s v=""/>
    <s v=""/>
    <e v="#VALUE!"/>
    <s v="－"/>
    <s v=""/>
    <s v=""/>
    <e v="#VALUE!"/>
    <s v="－"/>
    <s v=""/>
    <s v=""/>
    <e v="#VALUE!"/>
    <s v="－"/>
    <s v=""/>
    <s v=""/>
    <e v="#VALUE!"/>
    <s v="－"/>
    <s v=""/>
    <s v=""/>
    <e v="#VALUE!"/>
    <s v="－"/>
    <s v=""/>
    <s v=""/>
    <e v="#VALUE!"/>
    <s v="－"/>
    <s v=""/>
    <s v=""/>
    <e v="#VALUE!"/>
    <s v="－"/>
    <s v=""/>
    <s v=""/>
    <e v="#VALUE!"/>
    <s v="\\172.18.154.189\mfg_public\00 製造一部共通\横展開確認\設備異常報告\異常報告書(日文)\201408以降"/>
    <m/>
    <s v="異常報告書（中文）共有フォルダ\201408以降\20140806IF　本線CVロールシャフトエンドプレート脱落異常(中文).xls"/>
    <m/>
    <m/>
    <s v="CLOSE"/>
    <s v="CLOSE"/>
    <m/>
    <m/>
  </r>
  <r>
    <n v="26"/>
    <x v="20"/>
    <n v="8"/>
    <x v="1"/>
    <x v="8"/>
    <s v="浅原"/>
    <n v="0"/>
    <s v="0"/>
    <s v="0"/>
    <n v="0"/>
    <n v="1"/>
    <n v="1"/>
    <n v="1"/>
    <n v="1"/>
    <s v="システム系異常"/>
    <s v="ACE"/>
    <s v="ACE通信異常"/>
    <s v="懷疑PC內藏LAN CARD的能力不足。"/>
    <s v="擴張型NIC(LAN CARD)變更預定。"/>
    <s v="情報"/>
    <s v=""/>
    <s v=""/>
    <e v="#VALUE!"/>
    <s v="情報"/>
    <s v=""/>
    <s v=""/>
    <e v="#VALUE!"/>
    <s v="不要"/>
    <s v=""/>
    <s v=""/>
    <e v="#VALUE!"/>
    <s v="不要"/>
    <s v=""/>
    <s v=""/>
    <e v="#VALUE!"/>
    <s v="不要"/>
    <s v=""/>
    <s v=""/>
    <e v="#VALUE!"/>
    <s v="不要"/>
    <s v=""/>
    <s v=""/>
    <e v="#VALUE!"/>
    <s v="不要"/>
    <s v=""/>
    <s v=""/>
    <e v="#VALUE!"/>
    <s v="不要"/>
    <s v=""/>
    <s v=""/>
    <e v="#VALUE!"/>
    <s v="再発。_x000a_AFKの対策としては、擴張型NIC(LAN CARD)變更。_x000a_★ADT内のSiemens製PCでは発生していない事と（個体不良の疑い）、発生原因が特定出来ていない事から、ADTでは「情報」のみとする。（ADT電気）"/>
    <m/>
    <s v="－"/>
    <s v=""/>
    <s v=""/>
    <e v="#VALUE!"/>
    <s v="－"/>
    <s v=""/>
    <s v=""/>
    <e v="#VALUE!"/>
    <s v="－"/>
    <s v=""/>
    <s v=""/>
    <e v="#VALUE!"/>
    <s v="－"/>
    <s v=""/>
    <s v=""/>
    <e v="#VALUE!"/>
    <s v="－"/>
    <s v=""/>
    <s v=""/>
    <e v="#VALUE!"/>
    <s v="－"/>
    <s v=""/>
    <s v=""/>
    <e v="#VALUE!"/>
    <s v="－"/>
    <s v=""/>
    <s v=""/>
    <e v="#VALUE!"/>
    <s v="－"/>
    <s v=""/>
    <s v=""/>
    <e v="#VALUE!"/>
    <s v="\\172.18.154.189\mfg_public\00 製造一部共通\横展開確認\設備異常報告\異常報告書(日文)\201408以降"/>
    <n v="1"/>
    <s v="異常報告書（中文）共有フォルダ\201408以降\20140811HF　ACE通信異常（再）.xls"/>
    <n v="0"/>
    <m/>
    <s v="CLOSE"/>
    <s v="CLOSE"/>
    <n v="0"/>
    <m/>
  </r>
  <r>
    <n v="27"/>
    <x v="21"/>
    <n v="7"/>
    <x v="1"/>
    <x v="8"/>
    <s v="三路"/>
    <n v="0"/>
    <s v="0"/>
    <s v="0"/>
    <n v="0"/>
    <n v="1"/>
    <n v="1"/>
    <n v="1"/>
    <n v="1"/>
    <s v="電気系異常"/>
    <s v="紙巻きC/V"/>
    <s v="紙巻C/V因伺服異常（過負荷）而停止。即使更換Motor・Amp・Relay・DC電源装置也沒有良化。※在Motor単体下負荷率低沒有發生異常。將伺服的Tuning模式由AUTO變更為MANUAL後良化。"/>
    <s v="由於Motor単独運転下負荷率低，所以假定是滾輪、惰輪的軸承劣化等機械性的要因。再加上Motor的Tuning模式為AUTO Tuning，所以累積負荷率造成異常。"/>
    <s v="Tuning模式由AUTO變更為MANUAL。"/>
    <s v="不要"/>
    <s v=""/>
    <s v=""/>
    <e v="#VALUE!"/>
    <s v="不要"/>
    <s v=""/>
    <s v=""/>
    <e v="#VALUE!"/>
    <s v="不要"/>
    <s v=""/>
    <s v=""/>
    <e v="#VALUE!"/>
    <s v="不要"/>
    <s v=""/>
    <s v=""/>
    <e v="#VALUE!"/>
    <s v="不要"/>
    <s v=""/>
    <s v=""/>
    <e v="#VALUE!"/>
    <s v="不要"/>
    <s v=""/>
    <s v=""/>
    <e v="#VALUE!"/>
    <s v="不要"/>
    <s v=""/>
    <s v=""/>
    <e v="#VALUE!"/>
    <s v="不要"/>
    <s v=""/>
    <s v=""/>
    <e v="#VALUE!"/>
    <s v="因為AFK沒有找出根本的原因（為何負荷會變高?），所以ADT的方針就是什麼都不要做。_x000a_先看看伺服的AUTO Tuning的負荷状態再來應對。_x000a_雖然認為伺服馬達的負荷上好像有什麼大的負荷変動，但最終卻什麼都沒有發現。_x000a__x000a_擔心同様的事件時做MANUAL的設定是比較有利，但是負荷漸漸加重時AUTO則比較有利。_x000a_"/>
    <m/>
    <s v="－"/>
    <s v=""/>
    <s v=""/>
    <e v="#VALUE!"/>
    <s v="－"/>
    <s v=""/>
    <s v=""/>
    <e v="#VALUE!"/>
    <s v="－"/>
    <s v=""/>
    <s v=""/>
    <e v="#VALUE!"/>
    <s v="－"/>
    <s v=""/>
    <s v=""/>
    <e v="#VALUE!"/>
    <s v="－"/>
    <s v=""/>
    <s v=""/>
    <e v="#VALUE!"/>
    <s v="－"/>
    <s v=""/>
    <s v=""/>
    <e v="#VALUE!"/>
    <s v="－"/>
    <s v=""/>
    <s v=""/>
    <e v="#VALUE!"/>
    <s v="－"/>
    <s v=""/>
    <s v=""/>
    <e v="#VALUE!"/>
    <s v="\\172.18.154.189\mfg_public\00 製造一部共通\横展開確認\設備異常報告\異常報告書(日文)\201407"/>
    <n v="0"/>
    <s v="異常報告書（中文）共有フォルダ\201407\20140719HF　2Br紙巻CV驅動伺服馬達過負荷停止異常-中文.xls"/>
    <n v="0"/>
    <m/>
    <s v="CLOSE"/>
    <s v="CLOSE"/>
    <n v="0"/>
    <m/>
  </r>
  <r>
    <n v="28"/>
    <x v="22"/>
    <n v="8"/>
    <x v="0"/>
    <x v="0"/>
    <s v="三路"/>
    <n v="6"/>
    <s v="1"/>
    <s v="1"/>
    <n v="2"/>
    <n v="1"/>
    <n v="3"/>
    <n v="1"/>
    <n v="3"/>
    <s v="電気系異常"/>
    <s v="縦切り機"/>
    <s v="採板中由於Frame上昇，造成沒有縦切線。另外也無法做TP的操作。_x000a_※沒有發出異常警報"/>
    <s v="Frame上昇・無法操作TP的原因_x000a_・由於PLC不知是什麼原因造成停止。_x000a_沒有異常警報的原因_x000a_・由於PLC停止造成警報無法出力。"/>
    <s v="・雜訊対策検討中（ADT電気）_x000a_・改造成以本線Master PLC來監視縦切機PLC，當PLC異常時由本線Master PLC來發出警報的soft。"/>
    <s v="要"/>
    <s v="1"/>
    <s v="1"/>
    <n v="2"/>
    <s v="要"/>
    <s v="1"/>
    <s v="1"/>
    <n v="2"/>
    <s v="要"/>
    <s v="1"/>
    <s v="1"/>
    <n v="2"/>
    <s v="要"/>
    <s v="1"/>
    <s v="1"/>
    <n v="2"/>
    <s v="要"/>
    <s v="1"/>
    <s v="1"/>
    <n v="2"/>
    <s v="要"/>
    <s v="1"/>
    <s v="1"/>
    <n v="2"/>
    <s v="－"/>
    <s v="1"/>
    <s v=""/>
    <e v="#VALUE!"/>
    <s v="－"/>
    <s v="1"/>
    <s v=""/>
    <e v="#VALUE!"/>
    <s v="改造成即使在縦切機PLC發生異常時也能夠發出警報的soft。"/>
    <m/>
    <s v="完了"/>
    <s v="1"/>
    <s v="1"/>
    <n v="2"/>
    <s v="完了"/>
    <s v="1"/>
    <s v="1"/>
    <n v="2"/>
    <s v="完了"/>
    <s v="1"/>
    <s v="1"/>
    <n v="2"/>
    <s v="完了"/>
    <s v="1"/>
    <s v="1"/>
    <n v="2"/>
    <s v="完了"/>
    <s v="1"/>
    <s v="1"/>
    <n v="2"/>
    <s v="完了"/>
    <s v="1"/>
    <s v="1"/>
    <n v="2"/>
    <s v="－"/>
    <s v="1"/>
    <s v=""/>
    <e v="#VALUE!"/>
    <s v="－"/>
    <s v="1"/>
    <s v=""/>
    <e v="#VALUE!"/>
    <s v="異常報告書（日文）共有フォルダ\201408以降\20140827JF　№1縦切機停止異常.xls"/>
    <n v="0"/>
    <s v="異常報告書（中文）共有フォルダ\201408以降\20140827JF　№1縦切機停止異常.xls"/>
    <n v="172"/>
    <m/>
    <s v="CLOSE"/>
    <s v="CLOSE"/>
    <n v="9"/>
    <m/>
  </r>
  <r>
    <n v="29"/>
    <x v="23"/>
    <n v="8"/>
    <x v="0"/>
    <x v="3"/>
    <s v="蔵光"/>
    <n v="5"/>
    <s v="1"/>
    <s v="1"/>
    <n v="2"/>
    <n v="1"/>
    <n v="3"/>
    <n v="1"/>
    <n v="3"/>
    <s v="機械系異常"/>
    <s v="SMAP"/>
    <s v="三交代聯絡L側SMAP動作異常。整備進行確認懷疑電磁閥損壞，聯絡電氣機械進行對應。三交代協助耳部拿取，進行電磁閥更換。更換完畢經過動作測試與採板測試異常再發。將氣壓缸32號潤滑油開啟後，進行動作測試。測試OK，恢復SMAP採板。觀察無再發。"/>
    <s v="更換電磁閥後異常再發。進行32號潤滑油的給油調整後，動作異常良化。此處氣壓缸潤滑油平時是關閉沒有使用的狀態。因此造成此次氣壓缸潤滑不足進而造成SMAP動作異常。不使用的理由是在消音器的出風口會有油汙噴濺的可能。會有品質上的疑慮。"/>
    <s v="更換電磁閥與開啟32號潤滑油 (暫時對應-機械、電氣)。改善32號潤滑油使用方式。平時不使用=&gt;1次/2週 (每次開啟8小時) (頻度可再檢討)電磁閥消音器使用吸油棉包覆防止潤滑油噴濺。"/>
    <s v="不要"/>
    <s v="1"/>
    <s v=""/>
    <e v="#VALUE!"/>
    <s v="要"/>
    <s v="1"/>
    <s v="1"/>
    <n v="2"/>
    <s v="要"/>
    <s v="1"/>
    <s v="1"/>
    <n v="2"/>
    <s v="要"/>
    <s v="1"/>
    <s v="1"/>
    <n v="2"/>
    <s v="要"/>
    <s v="1"/>
    <s v="1"/>
    <n v="2"/>
    <s v="要"/>
    <s v="1"/>
    <s v="1"/>
    <n v="2"/>
    <s v="－"/>
    <s v="1"/>
    <s v=""/>
    <e v="#VALUE!"/>
    <s v="－"/>
    <s v="1"/>
    <s v=""/>
    <e v="#VALUE!"/>
    <s v="①於整備日常點檢表追記 Lubricator給油器相關管理項目（Oil殘量、開度Dial數値、給油）。_x000a_②教育整備人員Lubricator給油器的作用。_x000a_③設置Lubricator給油器的設備需全數設置Exhaust Cleaner （油霧回収機器）。（ADT全窯）（對象設備）本線SMAP、本線GATE_Shutter、FT/引入/BB PAD部。"/>
    <m/>
    <s v="－"/>
    <s v="1"/>
    <s v=""/>
    <e v="#VALUE!"/>
    <s v="完了"/>
    <s v="1"/>
    <s v="1"/>
    <n v="2"/>
    <s v="完了"/>
    <s v="1"/>
    <s v="1"/>
    <n v="2"/>
    <s v="完了"/>
    <s v="1"/>
    <s v="1"/>
    <n v="2"/>
    <s v="完了"/>
    <s v="1"/>
    <s v="1"/>
    <n v="2"/>
    <s v="完了"/>
    <s v="1"/>
    <s v="1"/>
    <n v="2"/>
    <s v="－"/>
    <s v="1"/>
    <s v=""/>
    <e v="#VALUE!"/>
    <s v="－"/>
    <s v="1"/>
    <s v=""/>
    <e v="#VALUE!"/>
    <s v="\\172.18.154.189\mfg_public\00 製造一部共通\横展開確認\設備異常報告\異常報告書(日文)\201408以降"/>
    <n v="0"/>
    <s v="異常報告書（中文）共有フォルダ\201408以降\20140830CF　L側SMAP動作異常.xls"/>
    <n v="113"/>
    <m/>
    <s v="CLOSE"/>
    <s v="CLOSE"/>
    <n v="0"/>
    <m/>
  </r>
  <r>
    <n v="30"/>
    <x v="24"/>
    <n v="8"/>
    <x v="1"/>
    <x v="8"/>
    <s v="三路"/>
    <n v="3"/>
    <s v="1"/>
    <s v="0"/>
    <n v="1"/>
    <n v="1"/>
    <n v="2"/>
    <n v="1"/>
    <n v="2"/>
    <s v="機械系異常"/>
    <s v="紙巻機_x000a_（イズミ）"/>
    <s v="由於Cutter的紙切不良進行點檢時，發現將Cutter的上刀刃固定在LM Guide處的螺栓折損。由於螺栓更換2天後還是發生同様的異常，因此做Cutter Unit的更換。"/>
    <s v="一直以來，上刀刃和下刀刃的上下是以下刀刃側的Liner調整，由於下刀刃的調整量已經用盡，因此在上刀刃側LM Guide處加入Liner做調整，造成Cylinder Piston(汽缸活塞)的負荷。"/>
    <s v="・發現左右Cylinder的昇降時間點有明顯錯開時，就進行Cylinder点検而不要勉強去調整。_x000a_・關於Cutter的紙切，下刀刃的調整量用盡時，就做Cutter Unit本体的更換。"/>
    <s v="不要"/>
    <s v=""/>
    <s v=""/>
    <e v="#VALUE!"/>
    <s v="不要"/>
    <s v=""/>
    <s v=""/>
    <e v="#VALUE!"/>
    <s v="不要"/>
    <s v=""/>
    <s v=""/>
    <e v="#VALUE!"/>
    <s v="不要"/>
    <s v=""/>
    <s v=""/>
    <e v="#VALUE!"/>
    <s v="要"/>
    <s v=""/>
    <s v="1"/>
    <e v="#VALUE!"/>
    <s v="要"/>
    <s v=""/>
    <s v="1"/>
    <e v="#VALUE!"/>
    <s v="要"/>
    <s v=""/>
    <s v="1"/>
    <e v="#VALUE!"/>
    <s v="－"/>
    <s v=""/>
    <s v=""/>
    <e v="#VALUE!"/>
    <s v="・下次工事日進行CYL及LM Guide的点検。_x000a_・点検後Cutter昇降動作如果有異常的話，請依賴機械做CYL的確認，製造方面不要勉強去做調整。_x000a_"/>
    <m/>
    <s v="－"/>
    <s v=""/>
    <s v=""/>
    <e v="#VALUE!"/>
    <s v="－"/>
    <s v=""/>
    <s v=""/>
    <e v="#VALUE!"/>
    <s v="－"/>
    <s v=""/>
    <s v=""/>
    <e v="#VALUE!"/>
    <s v="－"/>
    <s v=""/>
    <s v=""/>
    <e v="#VALUE!"/>
    <s v="完了"/>
    <s v=""/>
    <s v="1"/>
    <e v="#VALUE!"/>
    <s v="完了"/>
    <s v=""/>
    <s v="1"/>
    <e v="#VALUE!"/>
    <s v="完了"/>
    <s v=""/>
    <s v="1"/>
    <e v="#VALUE!"/>
    <s v="－"/>
    <s v=""/>
    <s v=""/>
    <e v="#VALUE!"/>
    <s v="\\172.18.154.189\mfg_public\00 製造一部共通\横展開確認\設備異常報告\異常報告書(日文)\201408以降"/>
    <n v="0"/>
    <s v="異常報告書（中文）共有フォルダ\201408以降\20140821HF　IZUMI産業製 紙巻機切刀上刃LM_Guide固定螺栓折損異常.xls"/>
    <n v="0"/>
    <m/>
    <s v="CLOSE"/>
    <s v="CLOSE"/>
    <n v="0"/>
    <m/>
  </r>
  <r>
    <n v="31"/>
    <x v="25"/>
    <n v="9"/>
    <x v="0"/>
    <x v="4"/>
    <s v="万代"/>
    <n v="3"/>
    <s v="1"/>
    <s v="1"/>
    <n v="2"/>
    <n v="1"/>
    <n v="3"/>
    <n v="1"/>
    <n v="3"/>
    <s v="機械系異常"/>
    <s v="採板Robot"/>
    <s v="6:24 6POS 採板ROBOT發生紙抓動作異常。6:30 切替2Bｒ全採。6:40 確認到6POS左上紙抓CYL脫落。呼出整備。7:10 6POS左上部 紙抓CYL交換作業開始。7:40 CYL更換後、進行試板流及CYL動作速度調整。8:15 1Bｒ恢復全採"/>
    <m/>
    <s v="壓力設定在0.13Mpa。預定變更CYL型式  MGPL12→MGPM12(額定扭矩up）"/>
    <s v="不要"/>
    <s v="1"/>
    <s v=""/>
    <e v="#VALUE!"/>
    <s v="不要"/>
    <s v="1"/>
    <s v=""/>
    <e v="#VALUE!"/>
    <s v="要"/>
    <s v="1"/>
    <s v="1"/>
    <n v="2"/>
    <s v="要"/>
    <s v="1"/>
    <s v="1"/>
    <n v="2"/>
    <s v="不要"/>
    <s v="1"/>
    <s v=""/>
    <e v="#VALUE!"/>
    <s v="要"/>
    <s v="1"/>
    <s v="1"/>
    <n v="2"/>
    <s v="－"/>
    <s v="1"/>
    <s v=""/>
    <e v="#VALUE!"/>
    <s v="－"/>
    <s v="1"/>
    <s v=""/>
    <e v="#VALUE!"/>
    <s v="壓力設定在0.13Mpa。預定變更CYL型式  MGPL12→MGPM12(額定扭矩up）(結論）0.20Mpaで使用することでCLOSE"/>
    <m/>
    <s v="－"/>
    <s v="1"/>
    <s v=""/>
    <e v="#VALUE!"/>
    <s v="－"/>
    <s v="1"/>
    <s v=""/>
    <e v="#VALUE!"/>
    <s v="完了"/>
    <s v="1"/>
    <s v="1"/>
    <n v="2"/>
    <s v="完了"/>
    <s v="1"/>
    <s v="1"/>
    <n v="2"/>
    <s v="－"/>
    <s v="1"/>
    <s v=""/>
    <e v="#VALUE!"/>
    <s v="完了"/>
    <s v="1"/>
    <s v="1"/>
    <n v="2"/>
    <s v="－"/>
    <s v="1"/>
    <s v=""/>
    <e v="#VALUE!"/>
    <s v="－"/>
    <s v="1"/>
    <s v=""/>
    <e v="#VALUE!"/>
    <s v="\\172.18.154.189\mfg_public\00 製造一部共通\横展開確認\設備異常報告\異常報告書(日文)\201408以降"/>
    <n v="1"/>
    <s v="異常報告書（中文）共有フォルダ\201408以降\20140902EF 6P採板RB紙掴みシリンダー異常rev.1.xls"/>
    <n v="29"/>
    <m/>
    <s v="CLOSE"/>
    <s v="CLOSE"/>
    <n v="6"/>
    <m/>
  </r>
  <r>
    <n v="32"/>
    <x v="26"/>
    <n v="9"/>
    <x v="0"/>
    <x v="6"/>
    <s v="仕明"/>
    <n v="5"/>
    <s v="1"/>
    <s v="1"/>
    <n v="2"/>
    <n v="1"/>
    <n v="3"/>
    <n v="1"/>
    <n v="3"/>
    <s v="機械系異常"/>
    <s v="SMAP"/>
    <s v="時規皮帶劣化，導致作動不良"/>
    <m/>
    <s v="1.進行L側SMAP時規皮帶及調速閥點檢(橫展開)。2.平時SMAP作動速度發生變化時立即進行調整，若無法調整連絡機械人員進行確認  3.CYLINDER交換時連同調速閥也一倂更換                "/>
    <s v="要"/>
    <s v="1"/>
    <s v="1"/>
    <n v="2"/>
    <s v="－"/>
    <s v="1"/>
    <s v=""/>
    <e v="#VALUE!"/>
    <s v="要"/>
    <s v="1"/>
    <s v="1"/>
    <n v="2"/>
    <s v="要"/>
    <s v="1"/>
    <s v="1"/>
    <n v="2"/>
    <s v="要"/>
    <s v="1"/>
    <s v="1"/>
    <n v="2"/>
    <s v="要"/>
    <s v="1"/>
    <s v="1"/>
    <n v="2"/>
    <s v="－"/>
    <s v="1"/>
    <s v=""/>
    <e v="#VALUE!"/>
    <s v="－"/>
    <s v="1"/>
    <s v=""/>
    <e v="#VALUE!"/>
    <s v="1.進行L側SMAP時規皮帶及調速閥點檢(橫展開)。2.平時SMAP作動速度發生變化時立即進行調整，若無法調整連絡機械人員進行確認  3.CYLINDER更換時連同調速閥也一倂更換  "/>
    <m/>
    <s v="完了"/>
    <s v="1"/>
    <s v="1"/>
    <n v="2"/>
    <s v="－"/>
    <s v="1"/>
    <s v=""/>
    <e v="#VALUE!"/>
    <s v="完了"/>
    <s v="1"/>
    <s v="1"/>
    <n v="2"/>
    <s v="完了"/>
    <s v="1"/>
    <s v="1"/>
    <n v="2"/>
    <s v="完了"/>
    <s v="1"/>
    <s v="1"/>
    <n v="2"/>
    <s v="完了"/>
    <s v="1"/>
    <s v="1"/>
    <n v="2"/>
    <s v="－"/>
    <s v="1"/>
    <s v=""/>
    <e v="#VALUE!"/>
    <s v="－"/>
    <s v="1"/>
    <s v=""/>
    <e v="#VALUE!"/>
    <s v="\\172.18.154.189\mfg_public\00 製造一部共通\横展開確認\設備異常報告\異常報告書(日文)\201408以降"/>
    <n v="0"/>
    <s v="異常報告書（中文）共有フォルダ\201408以降\20140910 YF 包裝 R側 SMAP異常報告書.xls"/>
    <n v="92"/>
    <m/>
    <s v="CLOSE"/>
    <s v="CLOSE"/>
    <n v="3"/>
    <m/>
  </r>
  <r>
    <n v="33"/>
    <x v="27"/>
    <n v="9"/>
    <x v="3"/>
    <x v="14"/>
    <s v="三路"/>
    <n v="1"/>
    <s v="1"/>
    <s v="0"/>
    <n v="1"/>
    <n v="1"/>
    <n v="2"/>
    <n v="1"/>
    <n v="2"/>
    <s v="機械系異常"/>
    <s v="搬送CV"/>
    <s v="由於皮帶摩耗　導致鐵絲呈現外露状態　因此進行皮帶更換。由於搬送皮帶偏移到Pulley突出部位的上方、因接觸而摩耗"/>
    <m/>
    <s v="做為預防措置、確認皮帶摩耗状態時若發現偏移狀況、需隨時進行Pulley的對芯調整"/>
    <s v="不要"/>
    <s v=""/>
    <s v=""/>
    <e v="#VALUE!"/>
    <s v="不要"/>
    <s v=""/>
    <s v=""/>
    <e v="#VALUE!"/>
    <s v="不要"/>
    <s v=""/>
    <s v=""/>
    <e v="#VALUE!"/>
    <s v="不要"/>
    <s v=""/>
    <s v=""/>
    <e v="#VALUE!"/>
    <s v="不要"/>
    <s v=""/>
    <s v=""/>
    <e v="#VALUE!"/>
    <s v="不要"/>
    <s v=""/>
    <s v=""/>
    <e v="#VALUE!"/>
    <s v="不要"/>
    <s v=""/>
    <s v=""/>
    <e v="#VALUE!"/>
    <s v="要"/>
    <s v=""/>
    <s v="1"/>
    <e v="#VALUE!"/>
    <s v="做為預防措置、確認皮帶摩耗状態時若發現偏移狀況、需隨時進行Pulley的對芯調整"/>
    <m/>
    <s v="－"/>
    <s v=""/>
    <s v=""/>
    <e v="#VALUE!"/>
    <s v="－"/>
    <s v=""/>
    <s v=""/>
    <e v="#VALUE!"/>
    <s v="－"/>
    <s v=""/>
    <s v=""/>
    <e v="#VALUE!"/>
    <s v="－"/>
    <s v=""/>
    <s v=""/>
    <e v="#VALUE!"/>
    <s v="－"/>
    <s v=""/>
    <s v=""/>
    <e v="#VALUE!"/>
    <s v="－"/>
    <s v=""/>
    <s v=""/>
    <e v="#VALUE!"/>
    <s v="－"/>
    <s v=""/>
    <s v=""/>
    <e v="#VALUE!"/>
    <s v="完了"/>
    <s v=""/>
    <s v="1"/>
    <e v="#VALUE!"/>
    <s v="O:\00 製造一部共通\横展開確認\設備異常報告\異常報告書(日文)\201408以降\20140907TDS2 搬送ベルト異常Trouble報告.xlsx"/>
    <n v="0"/>
    <s v="異常報告書（中文）共有フォルダ\201408以降\20140907TDS2 搬送異常Trouble報告.xls"/>
    <n v="0"/>
    <s v="O:\00 製造一部共通\横展開確認\設備異常報告\異常報告書(日文)\201408以降\ADT OFF切機擴出CV驅動惰輪.xls"/>
    <s v="CLOSE"/>
    <s v="CLOSE"/>
    <n v="180"/>
    <m/>
  </r>
  <r>
    <n v="34"/>
    <x v="28"/>
    <n v="8"/>
    <x v="3"/>
    <x v="12"/>
    <s v="三路"/>
    <n v="3"/>
    <s v="1"/>
    <s v="0"/>
    <n v="1"/>
    <n v="1"/>
    <n v="2"/>
    <n v="1"/>
    <n v="2"/>
    <s v="機械系異常"/>
    <s v="紙巻機出紙皮帶"/>
    <s v="因出紙皮帶Servo Amp（過負荷）而發生異常停止。確認驅動部時發現馬達温度異常升高。"/>
    <s v="確認到№1、№7 皮帶（兩端）偏移並接觸到側邊的護蓋、引起馬達過負載。"/>
    <s v="與設技檢討中"/>
    <s v="－"/>
    <s v=""/>
    <s v=""/>
    <e v="#VALUE!"/>
    <s v="－"/>
    <s v=""/>
    <s v=""/>
    <e v="#VALUE!"/>
    <s v="－"/>
    <s v=""/>
    <s v=""/>
    <e v="#VALUE!"/>
    <s v="－"/>
    <s v=""/>
    <s v=""/>
    <e v="#VALUE!"/>
    <s v="要"/>
    <s v=""/>
    <s v="1"/>
    <e v="#VALUE!"/>
    <s v="要"/>
    <s v=""/>
    <s v="1"/>
    <e v="#VALUE!"/>
    <s v="要"/>
    <s v=""/>
    <s v="1"/>
    <e v="#VALUE!"/>
    <s v="－"/>
    <s v=""/>
    <s v=""/>
    <e v="#VALUE!"/>
    <s v="進行異常報告書的互閱，並針對紙排出Belt的伺服有過負荷異常時及紙有傾斜被捲的状況時，教育現場人員可能是送紙Belt發生偏移。"/>
    <m/>
    <s v="－"/>
    <s v=""/>
    <s v=""/>
    <e v="#VALUE!"/>
    <s v="－"/>
    <s v=""/>
    <s v=""/>
    <e v="#VALUE!"/>
    <s v="－"/>
    <s v=""/>
    <s v=""/>
    <e v="#VALUE!"/>
    <s v="－"/>
    <s v=""/>
    <s v=""/>
    <e v="#VALUE!"/>
    <s v="完了"/>
    <s v=""/>
    <s v="1"/>
    <e v="#VALUE!"/>
    <s v="完了"/>
    <s v=""/>
    <s v="1"/>
    <e v="#VALUE!"/>
    <s v="完了"/>
    <s v=""/>
    <s v="1"/>
    <e v="#VALUE!"/>
    <s v="－"/>
    <s v=""/>
    <s v=""/>
    <e v="#VALUE!"/>
    <s v="\\172.18.154.189\mfg_public\00 製造一部共通\横展開確認\設備異常報告\異常報告書(日文)\201408以降"/>
    <n v="0"/>
    <s v="異常報告書（中文）共有フォルダ\201408以降\20140824GUT　GUT3紙機送紙偏移異常.xls"/>
    <n v="2697"/>
    <m/>
    <s v="CLOSE"/>
    <s v="CLOSE"/>
    <n v="160"/>
    <m/>
  </r>
  <r>
    <n v="35"/>
    <x v="29"/>
    <n v="8"/>
    <x v="1"/>
    <x v="12"/>
    <s v="三路"/>
    <n v="0"/>
    <s v="0"/>
    <s v="0"/>
    <n v="0"/>
    <n v="1"/>
    <n v="1"/>
    <n v="1"/>
    <n v="1"/>
    <s v="電気系異常"/>
    <s v="移載機"/>
    <s v="中班在進行事前準備時, 進行設備運轉, 並投入刮傷檢查用的樣品, 此時, 上流側№1移載機（Master、Slave兩者）Servo發生異常無法復歸, 因此呼出設技（電氣T）。"/>
    <s v="計畫於OFF切№1～№3『搬送C/V相關參數變更』並進行作業。由於OFF切№1及2是在生産中實施的, 變更後也無設備上的異常。原本打算№3也同様要重寫『搬送C/V參數』,但是誤操作變更了上流№1移載機（Splave側）的參數。此重寫作業並未事先聯絡製造, 另外因為產線計畫停止中,所以沒有確認動作就結束此作業。"/>
    <s v="因為PLC Soft裡面有同様的回路, 導致誤操作, 變更了移載機的參數, 為了防止弄錯 軸No.的位置, 會直接在PLC Soft内進行軸№表示以防止失誤。"/>
    <s v="情報"/>
    <s v=""/>
    <s v=""/>
    <e v="#VALUE!"/>
    <s v="情報"/>
    <s v=""/>
    <s v=""/>
    <e v="#VALUE!"/>
    <s v="情報"/>
    <s v=""/>
    <s v=""/>
    <e v="#VALUE!"/>
    <s v="情報"/>
    <s v=""/>
    <s v=""/>
    <e v="#VALUE!"/>
    <s v="情報"/>
    <s v=""/>
    <s v=""/>
    <e v="#VALUE!"/>
    <s v="情報"/>
    <s v=""/>
    <s v=""/>
    <e v="#VALUE!"/>
    <s v="情報"/>
    <s v=""/>
    <s v=""/>
    <e v="#VALUE!"/>
    <s v="情報"/>
    <s v=""/>
    <s v=""/>
    <e v="#VALUE!"/>
    <s v="Soft變更時製造的立會及不要忘記聯絡的事項，已向ADT設技再次依賴完畢。_x000a__x000a_"/>
    <m/>
    <s v="－"/>
    <s v=""/>
    <s v=""/>
    <e v="#VALUE!"/>
    <s v="－"/>
    <s v=""/>
    <s v=""/>
    <e v="#VALUE!"/>
    <s v="－"/>
    <s v=""/>
    <s v=""/>
    <e v="#VALUE!"/>
    <s v="－"/>
    <s v=""/>
    <s v=""/>
    <e v="#VALUE!"/>
    <s v="－"/>
    <s v=""/>
    <s v=""/>
    <e v="#VALUE!"/>
    <s v="－"/>
    <s v=""/>
    <s v=""/>
    <e v="#VALUE!"/>
    <s v="－"/>
    <s v=""/>
    <s v=""/>
    <e v="#VALUE!"/>
    <s v="－"/>
    <s v=""/>
    <s v=""/>
    <e v="#VALUE!"/>
    <s v="\\172.18.154.189\mfg_public\00 製造一部共通\横展開確認\設備異常報告\異常報告書(日文)\201408以降"/>
    <n v="0"/>
    <s v="異常報告書（中文）共有フォルダ\201408以降\20140826GUT　OFF切3上流移載機異常.xls"/>
    <n v="0"/>
    <m/>
    <s v="CLOSE"/>
    <s v="CLOSE"/>
    <n v="0"/>
    <m/>
  </r>
  <r>
    <n v="36"/>
    <x v="30"/>
    <n v="9"/>
    <x v="3"/>
    <x v="15"/>
    <s v="三路"/>
    <n v="2"/>
    <s v="1"/>
    <s v="0"/>
    <n v="1"/>
    <n v="1"/>
    <n v="2"/>
    <n v="1"/>
    <n v="2"/>
    <s v="機械系異常"/>
    <s v="移載機"/>
    <s v="G8→G7.5JC之後, 上流移載機發生吸著異常。在無板裂、基板亦無異常的狀態下, 移載機旋回之後, 未停在原本應該停止的位置上確認過旋回位置的指令之後, 「90度」的設定沒有問題, 但是旋回不足, 只有回轉了約87度左右"/>
    <s v="原因不明"/>
    <s v="強調mark標示方式, 即使從旋回部的安全柵外面也可看到旋回位置並定時確認   （每小時）"/>
    <s v="－"/>
    <s v=""/>
    <s v=""/>
    <e v="#VALUE!"/>
    <s v="－"/>
    <s v=""/>
    <s v=""/>
    <e v="#VALUE!"/>
    <s v="不要"/>
    <s v=""/>
    <s v=""/>
    <e v="#VALUE!"/>
    <s v="不要"/>
    <s v=""/>
    <s v=""/>
    <e v="#VALUE!"/>
    <s v="不要"/>
    <s v=""/>
    <s v=""/>
    <e v="#VALUE!"/>
    <s v="不要"/>
    <s v=""/>
    <s v=""/>
    <e v="#VALUE!"/>
    <s v="要"/>
    <s v=""/>
    <s v="1"/>
    <e v="#VALUE!"/>
    <s v="要"/>
    <s v=""/>
    <s v="1"/>
    <e v="#VALUE!"/>
    <s v="雖然原因不明，但要確認Robot Hand裝設處是否有Mark標示。"/>
    <m/>
    <s v="－"/>
    <s v=""/>
    <s v=""/>
    <e v="#VALUE!"/>
    <s v="－"/>
    <s v=""/>
    <s v=""/>
    <e v="#VALUE!"/>
    <s v="－"/>
    <s v=""/>
    <s v=""/>
    <e v="#VALUE!"/>
    <s v="－"/>
    <s v=""/>
    <s v=""/>
    <e v="#VALUE!"/>
    <s v="－"/>
    <s v=""/>
    <s v=""/>
    <e v="#VALUE!"/>
    <s v="－"/>
    <s v=""/>
    <s v=""/>
    <e v="#VALUE!"/>
    <s v="完了"/>
    <s v=""/>
    <s v="1"/>
    <e v="#VALUE!"/>
    <s v="完了"/>
    <s v=""/>
    <s v="1"/>
    <e v="#VALUE!"/>
    <s v="\\172.18.154.189\mfg_public\00 製造一部共通\横展開確認\設備異常報告\異常報告書(日文)\201409以降"/>
    <n v="0"/>
    <s v="異常報告書（中文）共有フォルダ\201408以降\20140912 WIT1　上流移載機旋回異常.xls"/>
    <n v="1086"/>
    <s v="異常報告書（中文）共有フォルダ\201408以降\TAS 自動線移載機固定螺絲寫真及OFF原點標示寫真.xlsx"/>
    <s v="CLOSE"/>
    <s v="CLOSE"/>
    <n v="60"/>
    <m/>
  </r>
  <r>
    <n v="37"/>
    <x v="31"/>
    <n v="9"/>
    <x v="3"/>
    <x v="10"/>
    <s v="三路"/>
    <n v="6"/>
    <s v="1"/>
    <s v="0"/>
    <n v="1"/>
    <n v="1"/>
    <n v="2"/>
    <n v="1"/>
    <n v="2"/>
    <s v="機械系異常"/>
    <s v="№2循環C/V"/>
    <s v="循環巡檢時，發現#2CV Tail pully的Shaft斷裂狀況下在進行C/V回転。利用設技(工作)呼出対応進行予備Pully的更換"/>
    <s v="推測是Belt張力過緊造成疲乏破壊。"/>
    <s v="Belt張力調整一斉做修正及實施Shaft和Drum接合部分的目視点検。_x000a_但是此次断裂的部分是Drum内部，所以無法做同一處的点検，因此變成只點檢外側。"/>
    <s v="要"/>
    <s v=""/>
    <s v="1"/>
    <e v="#VALUE!"/>
    <s v="要"/>
    <s v=""/>
    <s v="1"/>
    <e v="#VALUE!"/>
    <s v="要"/>
    <s v=""/>
    <s v="1"/>
    <e v="#VALUE!"/>
    <s v="要"/>
    <s v=""/>
    <s v="1"/>
    <e v="#VALUE!"/>
    <s v="要"/>
    <s v=""/>
    <s v="1"/>
    <e v="#VALUE!"/>
    <s v="要"/>
    <s v=""/>
    <s v="1"/>
    <e v="#VALUE!"/>
    <s v="－"/>
    <s v=""/>
    <s v=""/>
    <e v="#VALUE!"/>
    <s v="－"/>
    <s v=""/>
    <s v=""/>
    <e v="#VALUE!"/>
    <s v="・在工事日等點檢各Belt的張力是否過緊。"/>
    <m/>
    <s v="完了"/>
    <s v=""/>
    <s v="1"/>
    <e v="#VALUE!"/>
    <s v="完了"/>
    <s v=""/>
    <s v="1"/>
    <e v="#VALUE!"/>
    <s v="完了"/>
    <s v=""/>
    <s v="1"/>
    <e v="#VALUE!"/>
    <s v="完了"/>
    <s v=""/>
    <s v="1"/>
    <e v="#VALUE!"/>
    <s v="完了"/>
    <s v=""/>
    <s v="1"/>
    <e v="#VALUE!"/>
    <s v="完了"/>
    <s v=""/>
    <s v="1"/>
    <e v="#VALUE!"/>
    <s v="－"/>
    <s v=""/>
    <s v=""/>
    <e v="#VALUE!"/>
    <s v="－"/>
    <s v=""/>
    <s v=""/>
    <e v="#VALUE!"/>
    <s v="O:\00 製造一部共通\横展開確認\設備異常報告\異常報告書(日文)\201408以降\20140908GF No.2循環CV(クラッシャー前)プーリシャフト破断.xls"/>
    <n v="0"/>
    <s v="O:\00 製造一部共通\横展開確認\設備異常報告\異常報告書(中文)\201408以降\20140908GF No.2循環CV(Crusher前)Pully Shaft斷裂.xls"/>
    <n v="0"/>
    <m/>
    <s v="CLOSE"/>
    <s v="CLOSE"/>
    <n v="0"/>
    <m/>
  </r>
  <r>
    <n v="38"/>
    <x v="32"/>
    <n v="9"/>
    <x v="0"/>
    <x v="9"/>
    <s v="佐倉"/>
    <n v="4"/>
    <s v="1"/>
    <s v="1"/>
    <n v="2"/>
    <n v="1"/>
    <n v="3"/>
    <n v="1"/>
    <n v="3"/>
    <s v="機械系異常"/>
    <s v="横切り機（BUR)"/>
    <s v="BUR Base上裝設的螺母鬆脫掉下。"/>
    <s v="有裝上Nord-Lock washers但鬆脫。原因不明"/>
    <s v="実施鎖緊。"/>
    <s v="－"/>
    <s v="1"/>
    <s v=""/>
    <e v="#VALUE!"/>
    <s v="要"/>
    <s v="1"/>
    <s v="1"/>
    <n v="2"/>
    <s v="要"/>
    <s v="1"/>
    <s v="1"/>
    <n v="2"/>
    <s v="要"/>
    <s v="1"/>
    <s v="1"/>
    <n v="2"/>
    <s v="－"/>
    <s v="1"/>
    <s v=""/>
    <e v="#VALUE!"/>
    <s v="要"/>
    <s v="1"/>
    <s v="1"/>
    <n v="2"/>
    <s v="－"/>
    <s v="1"/>
    <s v=""/>
    <e v="#VALUE!"/>
    <s v="－"/>
    <s v="1"/>
    <s v=""/>
    <e v="#VALUE!"/>
    <s v="確認是否鬆脫及鎖緊"/>
    <m/>
    <s v="－"/>
    <s v="1"/>
    <s v=""/>
    <e v="#VALUE!"/>
    <s v="完了"/>
    <s v="1"/>
    <s v="1"/>
    <n v="2"/>
    <s v="完了"/>
    <s v="1"/>
    <s v="1"/>
    <n v="2"/>
    <s v="完了"/>
    <s v="1"/>
    <s v="1"/>
    <n v="2"/>
    <s v="－"/>
    <s v="1"/>
    <s v=""/>
    <e v="#VALUE!"/>
    <s v="完了"/>
    <s v="1"/>
    <s v="1"/>
    <n v="2"/>
    <s v="－"/>
    <s v="1"/>
    <s v=""/>
    <e v="#VALUE!"/>
    <s v="－"/>
    <s v="1"/>
    <s v=""/>
    <e v="#VALUE!"/>
    <s v="O:\00 製造一部共通\横展開確認\設備異常報告\異常報告書(日文)\201408以降\20140924ZF　横切り機BURベース取り付け用ナットの脱落.xls"/>
    <n v="0"/>
    <m/>
    <n v="0"/>
    <m/>
    <s v="CLOSE"/>
    <s v="CLOSE"/>
    <n v="0"/>
    <m/>
  </r>
  <r>
    <n v="39"/>
    <x v="33"/>
    <n v="9"/>
    <x v="3"/>
    <x v="10"/>
    <s v="鄭吉勝"/>
    <n v="0"/>
    <s v="0"/>
    <s v="0"/>
    <n v="0"/>
    <n v="1"/>
    <n v="1"/>
    <n v="1"/>
    <n v="1"/>
    <s v="機械系異常"/>
    <s v="洗淨機風刀吹散Blower"/>
    <s v="9/2工事日針對上一回發生的INV異常對策, 由設技進行O/H (Overhaul)的Blower馬達更換，9/13 00:00巡檢時確認到Blower馬達的異音變大，04:55INV異常警報發出, Line停止。"/>
    <s v="INV馬達的Impeller (葉片)和Casing的間距調整不足實施O/H (Overhaul)作業時, 用來調整間距的Liner墊片不見了, 所以未經過適當的間距調整（一般設定在1mm左右的間距）。再加上只有O/H作業經歷比較淺的作業者所實施。"/>
    <s v="1.針對本Blower的Overhaul翻修對象零件及其整備要件加以明確化製作整備手順書。_x000a_2.向設技(工作)人員針對此異常內容宣導並教育。_x000a_3.如果作業人員對於這項整備作業的經驗較淺, 需由主任指示, 與更有經驗的人員一同作業。"/>
    <s v="情報"/>
    <s v=""/>
    <s v=""/>
    <e v="#VALUE!"/>
    <s v="情報"/>
    <s v=""/>
    <s v=""/>
    <e v="#VALUE!"/>
    <s v="情報"/>
    <s v=""/>
    <s v=""/>
    <e v="#VALUE!"/>
    <s v="情報"/>
    <s v=""/>
    <s v=""/>
    <e v="#VALUE!"/>
    <s v="情報"/>
    <s v=""/>
    <s v=""/>
    <e v="#VALUE!"/>
    <s v="情報"/>
    <s v=""/>
    <s v=""/>
    <e v="#VALUE!"/>
    <s v="情報"/>
    <s v=""/>
    <s v=""/>
    <e v="#VALUE!"/>
    <s v="情報"/>
    <s v=""/>
    <s v=""/>
    <e v="#VALUE!"/>
    <s v="設備技術O/H (Overhaul)翻修過必須再一次確認安裝後有無異常聲音及奇怪的地方"/>
    <m/>
    <s v="－"/>
    <s v=""/>
    <s v=""/>
    <e v="#VALUE!"/>
    <s v="－"/>
    <s v=""/>
    <s v=""/>
    <e v="#VALUE!"/>
    <s v="－"/>
    <s v=""/>
    <s v=""/>
    <e v="#VALUE!"/>
    <s v="－"/>
    <s v=""/>
    <s v=""/>
    <e v="#VALUE!"/>
    <s v="－"/>
    <s v=""/>
    <s v=""/>
    <e v="#VALUE!"/>
    <s v="－"/>
    <s v=""/>
    <s v=""/>
    <e v="#VALUE!"/>
    <s v="－"/>
    <s v=""/>
    <s v=""/>
    <e v="#VALUE!"/>
    <s v="－"/>
    <s v=""/>
    <s v=""/>
    <e v="#VALUE!"/>
    <s v="異常報告書（日文）共有フォルダ\201408以降\20140913GF B-LINE洗浄機エアーナイフインバータ異常-1.xlsx"/>
    <n v="1"/>
    <s v="異常報告書（中文）共有フォルダ\201408以降\20140913GF B-LINE洗淨機風刀INV異常-1.xls"/>
    <n v="147"/>
    <m/>
    <s v="CLOSE"/>
    <s v="CLOSE"/>
    <n v="235"/>
    <m/>
  </r>
  <r>
    <n v="40"/>
    <x v="34"/>
    <n v="9"/>
    <x v="3"/>
    <x v="10"/>
    <s v="鄭吉勝"/>
    <n v="0"/>
    <s v="0"/>
    <s v="0"/>
    <n v="0"/>
    <n v="1"/>
    <n v="1"/>
    <n v="1"/>
    <n v="1"/>
    <s v="電気系異常"/>
    <s v="PAM"/>
    <s v="TOM3檢查機PAM通信異常"/>
    <s v="・PAM精査ServerCPU故障_x000a_最近GF出現TOM3　WI　PAM　TOM3　PAM通信異常散發，但是每次會自動復歸 or 重新啟動 HOSTPC、識別PC、畫處PC就能復歸。_x000a_・設技調查後原因不明。_x000a_2014/9/2工事日重新啟動PAM精査Server之後, 就沒有再發生過了, 很可能是PAM精査Server故障的前兆。"/>
    <s v="・PAM精査Server故障時的預防對策, 進行了預備PAM精査Server的精査T/P 面板的設定。(因為只要變更Server, 設定就會出現Default。)"/>
    <s v="情報"/>
    <s v=""/>
    <s v=""/>
    <e v="#VALUE!"/>
    <s v="情報"/>
    <s v=""/>
    <s v=""/>
    <e v="#VALUE!"/>
    <s v="情報"/>
    <s v=""/>
    <s v=""/>
    <e v="#VALUE!"/>
    <s v="情報"/>
    <s v=""/>
    <s v=""/>
    <e v="#VALUE!"/>
    <s v="情報"/>
    <s v=""/>
    <s v=""/>
    <e v="#VALUE!"/>
    <s v="情報"/>
    <s v=""/>
    <s v=""/>
    <e v="#VALUE!"/>
    <s v="情報"/>
    <s v=""/>
    <s v=""/>
    <e v="#VALUE!"/>
    <s v="情報"/>
    <s v=""/>
    <s v=""/>
    <e v="#VALUE!"/>
    <s v="・為硬體上的故障, Server必須要有預備機_x000a_・TOM3精査設定畫面資料保存（生產推進課）"/>
    <m/>
    <s v="－"/>
    <s v=""/>
    <s v=""/>
    <e v="#VALUE!"/>
    <s v="－"/>
    <s v=""/>
    <s v=""/>
    <e v="#VALUE!"/>
    <s v="－"/>
    <s v=""/>
    <s v=""/>
    <e v="#VALUE!"/>
    <s v="－"/>
    <s v=""/>
    <s v=""/>
    <e v="#VALUE!"/>
    <s v="－"/>
    <s v=""/>
    <s v=""/>
    <e v="#VALUE!"/>
    <s v="－"/>
    <s v=""/>
    <s v=""/>
    <e v="#VALUE!"/>
    <s v="－"/>
    <s v=""/>
    <s v=""/>
    <e v="#VALUE!"/>
    <s v="－"/>
    <s v=""/>
    <s v=""/>
    <e v="#VALUE!"/>
    <s v="異常報告書（日文）共有フォルダ\201408以降\20140918GF TOM3-PAM通信異常.xls"/>
    <n v="0"/>
    <s v="異常報告書（中文）共有フォルダ\201408以降\20140918GF TOM3-PAM通信異常.xls"/>
    <n v="311"/>
    <m/>
    <s v="CLOSE"/>
    <s v="CLOSE"/>
    <n v="170"/>
    <m/>
  </r>
  <r>
    <n v="41"/>
    <x v="35"/>
    <n v="10"/>
    <x v="0"/>
    <x v="4"/>
    <s v="万代"/>
    <n v="2"/>
    <s v="1"/>
    <s v="1"/>
    <n v="2"/>
    <n v="1"/>
    <n v="3"/>
    <n v="1"/>
    <n v="3"/>
    <s v="機械系異常"/>
    <s v="引込C/V－№3"/>
    <s v="2Br引入C/V3?條（Senser檢出Plate部Joint Pin）折損"/>
    <s v="但此折損處的鍊條、Joint Pin, 自從EF建設（2007年）以後為期7年內完全沒有更換過。"/>
    <s v="定期於每次冷修進行更換。針對鍊條生鏽、潤滑油乾掉、震動等狀況 可能會導致 鍊條斷裂的危險性進行教育訓練。"/>
    <s v="情報"/>
    <s v="1"/>
    <s v=""/>
    <e v="#VALUE!"/>
    <s v="情報"/>
    <s v="1"/>
    <s v=""/>
    <e v="#VALUE!"/>
    <s v="要"/>
    <s v="1"/>
    <s v="1"/>
    <n v="2"/>
    <s v="要"/>
    <s v="1"/>
    <s v="1"/>
    <n v="2"/>
    <s v="情報"/>
    <s v="1"/>
    <s v=""/>
    <e v="#VALUE!"/>
    <s v="情報"/>
    <s v="1"/>
    <s v=""/>
    <e v="#VALUE!"/>
    <s v="－"/>
    <s v="1"/>
    <s v=""/>
    <e v="#VALUE!"/>
    <s v="－"/>
    <s v="1"/>
    <s v=""/>
    <e v="#VALUE!"/>
    <s v="確認於每次冷修進行更換。確保予備品。"/>
    <m/>
    <s v="－"/>
    <s v="1"/>
    <s v=""/>
    <e v="#VALUE!"/>
    <s v="－"/>
    <s v="1"/>
    <s v=""/>
    <e v="#VALUE!"/>
    <s v="完了"/>
    <s v="1"/>
    <s v="1"/>
    <n v="2"/>
    <s v="完了"/>
    <s v="1"/>
    <s v="1"/>
    <n v="2"/>
    <s v="－"/>
    <s v="1"/>
    <s v=""/>
    <e v="#VALUE!"/>
    <s v="－"/>
    <s v="1"/>
    <s v=""/>
    <e v="#VALUE!"/>
    <s v="－"/>
    <s v="1"/>
    <s v=""/>
    <e v="#VALUE!"/>
    <s v="－"/>
    <s v="1"/>
    <s v=""/>
    <e v="#VALUE!"/>
    <s v="\\172.18.154.189\mfg_public\00 製造一部共通\横展開確認\設備異常報告\異常報告書(日文)\201408以降"/>
    <n v="0"/>
    <s v="異常報告書（中文）共有フォルダ\201408以降\20141007EF 2Br引込CVﾁｪｰﾝ（ｾﾝｻｰ検出ﾌﾟﾚｰﾄ部ｼﾞｮｲﾝﾄﾋﾟﾝ）折損.xls"/>
    <n v="257"/>
    <m/>
    <s v="CLOSE"/>
    <s v="CLOSE"/>
    <n v="10"/>
    <m/>
  </r>
  <r>
    <n v="42"/>
    <x v="36"/>
    <n v="10"/>
    <x v="1"/>
    <x v="13"/>
    <s v="鄭吉勝"/>
    <n v="0"/>
    <s v="0"/>
    <s v="0"/>
    <n v="0"/>
    <n v="1"/>
    <n v="1"/>
    <n v="1"/>
    <n v="1"/>
    <s v="検査機系異常"/>
    <s v="TOM3"/>
    <s v="TOM3画像処理PC Freeze散発異常"/>
    <s v="6chBOX異常的可能性很高"/>
    <s v="因為還未掌握到確切的原因, 預定下回工事日將拆下來的6chBOX連接到目前未使用的NET外的畫像處理PC, 以確認並重現當時的現象"/>
    <s v="情報"/>
    <s v=""/>
    <s v=""/>
    <e v="#VALUE!"/>
    <s v="情報"/>
    <s v=""/>
    <s v=""/>
    <e v="#VALUE!"/>
    <s v="情報"/>
    <s v=""/>
    <s v=""/>
    <e v="#VALUE!"/>
    <s v="情報"/>
    <s v=""/>
    <s v=""/>
    <e v="#VALUE!"/>
    <s v="情報"/>
    <s v=""/>
    <s v=""/>
    <e v="#VALUE!"/>
    <s v="情報"/>
    <s v=""/>
    <s v=""/>
    <e v="#VALUE!"/>
    <s v="－"/>
    <s v=""/>
    <s v=""/>
    <e v="#VALUE!"/>
    <s v="－"/>
    <s v=""/>
    <s v=""/>
    <e v="#VALUE!"/>
    <s v="待ENG原因調查及再現性確認"/>
    <m/>
    <s v="－"/>
    <s v=""/>
    <s v=""/>
    <e v="#VALUE!"/>
    <s v="－"/>
    <s v=""/>
    <s v=""/>
    <e v="#VALUE!"/>
    <s v="－"/>
    <s v=""/>
    <s v=""/>
    <e v="#VALUE!"/>
    <s v="－"/>
    <s v=""/>
    <s v=""/>
    <e v="#VALUE!"/>
    <s v="－"/>
    <s v=""/>
    <s v=""/>
    <e v="#VALUE!"/>
    <s v="－"/>
    <s v=""/>
    <s v=""/>
    <e v="#VALUE!"/>
    <s v="－"/>
    <s v=""/>
    <s v=""/>
    <e v="#VALUE!"/>
    <s v="－"/>
    <s v=""/>
    <s v=""/>
    <e v="#VALUE!"/>
    <s v="異常報告書（日文）共有フォルダ\201408以降\20141002IF　TOM3画像処理PCフリーズ散発異常.xls"/>
    <n v="0"/>
    <s v="異常報告書（中文）共有フォルダ\201408以降\20141002IF　TOM3畫像處理PC當機散發異常.xls"/>
    <n v="136"/>
    <m/>
    <s v="CLOSE"/>
    <s v="CLOSE"/>
    <n v="0"/>
    <m/>
  </r>
  <r>
    <n v="43"/>
    <x v="37"/>
    <n v="10"/>
    <x v="1"/>
    <x v="11"/>
    <s v="三路"/>
    <n v="0"/>
    <s v="0"/>
    <s v="0"/>
    <n v="0"/>
    <n v="1"/>
    <n v="1"/>
    <n v="1"/>
    <n v="1"/>
    <s v="検査機系異常"/>
    <s v="WI"/>
    <s v="・発生SP-RANK「T」。#15 CAMERA光量波形變異常高的状態。"/>
    <s v="・原因不明"/>
    <s v="・由於原因不明所以沒有対策。"/>
    <s v="情報"/>
    <s v=""/>
    <s v=""/>
    <e v="#VALUE!"/>
    <s v="情報"/>
    <s v=""/>
    <s v=""/>
    <e v="#VALUE!"/>
    <s v="情報"/>
    <s v=""/>
    <s v=""/>
    <e v="#VALUE!"/>
    <s v="情報"/>
    <s v=""/>
    <s v=""/>
    <e v="#VALUE!"/>
    <s v="情報"/>
    <s v=""/>
    <s v=""/>
    <e v="#VALUE!"/>
    <s v="情報"/>
    <s v=""/>
    <s v=""/>
    <e v="#VALUE!"/>
    <s v="－"/>
    <s v=""/>
    <s v=""/>
    <e v="#VALUE!"/>
    <s v="－"/>
    <s v=""/>
    <s v=""/>
    <e v="#VALUE!"/>
    <s v="・情報共有_x000a_※發生同様事例時，希望能夠利用纜線更換等來找出原因處。"/>
    <m/>
    <s v="－"/>
    <s v=""/>
    <s v=""/>
    <e v="#VALUE!"/>
    <s v="－"/>
    <s v=""/>
    <s v=""/>
    <e v="#VALUE!"/>
    <s v="－"/>
    <s v=""/>
    <s v=""/>
    <e v="#VALUE!"/>
    <s v="－"/>
    <s v=""/>
    <s v=""/>
    <e v="#VALUE!"/>
    <s v="－"/>
    <s v=""/>
    <s v=""/>
    <e v="#VALUE!"/>
    <s v="－"/>
    <s v=""/>
    <s v=""/>
    <e v="#VALUE!"/>
    <s v="－"/>
    <s v=""/>
    <s v=""/>
    <e v="#VALUE!"/>
    <s v="－"/>
    <s v=""/>
    <s v=""/>
    <e v="#VALUE!"/>
    <s v="O:\00 製造一部共通\横展開確認\設備異常報告\異常報告書(日文)\201408以降\20141008_AFK_FF_WI検査機#15Camera異常.xls"/>
    <n v="0"/>
    <s v="異常報告書（中文）共有フォルダ\201408以降\20141008_AFK_FF_WI検査機#15Camera異常.xls"/>
    <n v="0"/>
    <m/>
    <s v="CLOSE"/>
    <s v="CLOSE"/>
    <n v="0"/>
    <m/>
  </r>
  <r>
    <n v="44"/>
    <x v="38"/>
    <n v="10"/>
    <x v="1"/>
    <x v="8"/>
    <s v="三路"/>
    <n v="0"/>
    <s v="0"/>
    <s v="0"/>
    <n v="0"/>
    <n v="1"/>
    <n v="1"/>
    <n v="1"/>
    <n v="1"/>
    <s v="電気系異常"/>
    <s v="反轉移載Robot"/>
    <s v="・Robot Pendant Controller零星發生「1326:R軸編碼器絕對異常」。更換R軸的伺服馬達後就無異常。"/>
    <s v="・推測因經年劣化造成伺服馬達的編碼器異常。"/>
    <s v="・更換伺服馬達_x000a_※再発時予定更換機内的Harness。"/>
    <s v="情報"/>
    <s v=""/>
    <s v=""/>
    <e v="#VALUE!"/>
    <s v="情報"/>
    <s v=""/>
    <s v=""/>
    <e v="#VALUE!"/>
    <s v="情報"/>
    <s v=""/>
    <s v=""/>
    <e v="#VALUE!"/>
    <s v="情報"/>
    <s v=""/>
    <s v=""/>
    <e v="#VALUE!"/>
    <s v="情報"/>
    <s v=""/>
    <s v=""/>
    <e v="#VALUE!"/>
    <s v="情報"/>
    <s v=""/>
    <s v=""/>
    <e v="#VALUE!"/>
    <s v="情報"/>
    <s v=""/>
    <s v=""/>
    <e v="#VALUE!"/>
    <s v="情報"/>
    <s v=""/>
    <s v=""/>
    <e v="#VALUE!"/>
    <s v="・情報共有。_x000a_※在Robot異常発生時能夠先行實施異常内容的確認。"/>
    <m/>
    <s v="－"/>
    <s v=""/>
    <s v=""/>
    <e v="#VALUE!"/>
    <s v="－"/>
    <s v=""/>
    <s v=""/>
    <e v="#VALUE!"/>
    <s v="－"/>
    <s v=""/>
    <s v=""/>
    <e v="#VALUE!"/>
    <s v="－"/>
    <s v=""/>
    <s v=""/>
    <e v="#VALUE!"/>
    <s v="－"/>
    <s v=""/>
    <s v=""/>
    <e v="#VALUE!"/>
    <s v="－"/>
    <s v=""/>
    <s v=""/>
    <e v="#VALUE!"/>
    <s v="－"/>
    <s v=""/>
    <s v=""/>
    <e v="#VALUE!"/>
    <s v="－"/>
    <s v=""/>
    <s v=""/>
    <e v="#VALUE!"/>
    <s v="O:\00 製造一部共通\横展開確認\設備異常報告\異常報告書(日文)\201408以降\20141012HF　2Br反転移載ロボット_サーボエンコーダ異常と思われる停止.xlsx"/>
    <n v="0"/>
    <s v="異常報告書（中文）共有フォルダ\201408以降\20141012 HF 2Br反轉移載Robot停止 疑似Servo Encorder異常.xls"/>
    <n v="0"/>
    <m/>
    <s v="CLOSE"/>
    <s v="CLOSE"/>
    <n v="0"/>
    <m/>
  </r>
  <r>
    <n v="45"/>
    <x v="39"/>
    <n v="10"/>
    <x v="3"/>
    <x v="15"/>
    <s v="三路"/>
    <n v="0"/>
    <s v="0"/>
    <s v="0"/>
    <n v="0"/>
    <n v="1"/>
    <n v="1"/>
    <n v="1"/>
    <n v="1"/>
    <s v="電気系異常"/>
    <s v="採板Robot"/>
    <s v="・定修後第1枚基板積載至PL時，Robot-Hand和PL碰撞造成Hand破損。"/>
    <s v="・使用Pendant Controller來操作Robot時，錯將T軸的補正値寫入。_x000a_"/>
    <s v="・實施T軸補正値不會被代入的程式変更。"/>
    <s v="情報"/>
    <s v=""/>
    <s v=""/>
    <e v="#VALUE!"/>
    <s v="情報"/>
    <s v=""/>
    <s v=""/>
    <e v="#VALUE!"/>
    <s v="情報"/>
    <s v=""/>
    <s v=""/>
    <e v="#VALUE!"/>
    <s v="情報"/>
    <s v=""/>
    <s v=""/>
    <e v="#VALUE!"/>
    <s v="情報"/>
    <s v=""/>
    <s v=""/>
    <e v="#VALUE!"/>
    <s v="情報"/>
    <s v=""/>
    <s v=""/>
    <e v="#VALUE!"/>
    <s v="情報"/>
    <s v=""/>
    <s v=""/>
    <e v="#VALUE!"/>
    <s v="情報"/>
    <s v=""/>
    <s v=""/>
    <e v="#VALUE!"/>
    <s v="・情報共有。_x000a_※製造不使用Pendant Controller來進行操作，但在電気G等操作後有必要以低速模式等來確認是否正常的作動。"/>
    <m/>
    <s v="－"/>
    <s v=""/>
    <s v=""/>
    <e v="#VALUE!"/>
    <s v="－"/>
    <s v=""/>
    <s v=""/>
    <e v="#VALUE!"/>
    <s v="－"/>
    <s v=""/>
    <s v=""/>
    <e v="#VALUE!"/>
    <s v="－"/>
    <s v=""/>
    <s v=""/>
    <e v="#VALUE!"/>
    <s v="－"/>
    <s v=""/>
    <s v=""/>
    <e v="#VALUE!"/>
    <s v="－"/>
    <s v=""/>
    <s v=""/>
    <e v="#VALUE!"/>
    <s v="－"/>
    <s v=""/>
    <s v=""/>
    <e v="#VALUE!"/>
    <s v="－"/>
    <s v=""/>
    <s v=""/>
    <e v="#VALUE!"/>
    <s v="異常報告書（日文）共有フォルダ\201408以降\20141008 WIT NO1 Robot採板機衝突破損.xlsx"/>
    <n v="0"/>
    <s v="異常報告書（中文）共有フォルダ\201408以降\20141008 WIT NO1 Robot採板機衝突破損.xlsx"/>
    <n v="0"/>
    <m/>
    <s v="CLOSE"/>
    <s v="CLOSE"/>
    <n v="0"/>
    <m/>
  </r>
  <r>
    <n v="46"/>
    <x v="40"/>
    <n v="10"/>
    <x v="3"/>
    <x v="10"/>
    <s v="三路"/>
    <n v="6"/>
    <s v="1"/>
    <s v="0"/>
    <n v="1"/>
    <n v="1"/>
    <n v="2"/>
    <n v="1"/>
    <n v="2"/>
    <s v="機械系異常"/>
    <s v="本線H/O"/>
    <s v="・H/O GATE的動作異常。在「開」的状態下停止。"/>
    <s v="・因作動油内的汚染物質，引起Pilot Check閥的作動不良。"/>
    <s v="・更換作動油。_x000a_・電磁閥unit的定期更換。_x000a_（電磁閥、切替閥、Check閥、流動控制閥）_x000a_・在電磁閥unit裝設圧力計。"/>
    <s v="要"/>
    <s v=""/>
    <s v="1"/>
    <e v="#VALUE!"/>
    <s v="要"/>
    <s v=""/>
    <s v="1"/>
    <e v="#VALUE!"/>
    <s v="要"/>
    <s v=""/>
    <s v="1"/>
    <e v="#VALUE!"/>
    <s v="要"/>
    <s v=""/>
    <s v="1"/>
    <e v="#VALUE!"/>
    <s v="要"/>
    <s v=""/>
    <s v="1"/>
    <e v="#VALUE!"/>
    <s v="要"/>
    <s v=""/>
    <s v="1"/>
    <e v="#VALUE!"/>
    <s v="不要"/>
    <s v=""/>
    <s v=""/>
    <e v="#VALUE!"/>
    <s v="不要"/>
    <s v=""/>
    <s v=""/>
    <e v="#VALUE!"/>
    <s v="・在電磁閥unit裝設圧力計，較易特定出異常発生源。_x000a_※ADT電磁閥定期更換規定_x000a_★電磁閥unit的定期更換，基本上在每次冷修時實施。_x000a_發生不具合時就更換。即使更換也無法改善時就更換作動油。"/>
    <m/>
    <s v="完了"/>
    <s v=""/>
    <s v="1"/>
    <e v="#VALUE!"/>
    <s v="完了"/>
    <s v=""/>
    <s v="1"/>
    <e v="#VALUE!"/>
    <s v="完了"/>
    <s v=""/>
    <s v="1"/>
    <e v="#VALUE!"/>
    <s v="完了"/>
    <s v=""/>
    <s v="1"/>
    <e v="#VALUE!"/>
    <s v="完了"/>
    <s v=""/>
    <s v="1"/>
    <e v="#VALUE!"/>
    <s v="完了"/>
    <s v=""/>
    <s v="1"/>
    <e v="#VALUE!"/>
    <s v="－"/>
    <s v=""/>
    <s v=""/>
    <e v="#VALUE!"/>
    <s v="－"/>
    <s v=""/>
    <s v=""/>
    <e v="#VALUE!"/>
    <s v="O:\00 製造一部共通\横展開確認\設備異常報告\異常報告書(日文)\201408以降\20141012GF　本線GateCV開閉動作異常.xls"/>
    <n v="0"/>
    <s v="異常報告書（中文）共有フォルダ\201408以降\20141012GF　本線GateCV開閉動作異常.xlsx"/>
    <n v="4012"/>
    <s v="O:\00 製造一部共通\横展開確認\設備異常報告\異常報告書(日文)\201408以降\本線HO油圧関係資料"/>
    <s v="CLOSE"/>
    <s v="CLOSE"/>
    <n v="195"/>
    <m/>
  </r>
  <r>
    <n v="47"/>
    <x v="41"/>
    <n v="10"/>
    <x v="3"/>
    <x v="15"/>
    <s v="三路"/>
    <n v="4"/>
    <s v="1"/>
    <s v="0"/>
    <n v="1"/>
    <n v="1"/>
    <n v="2"/>
    <n v="1"/>
    <n v="2"/>
    <s v="機械系異常"/>
    <s v="樂樂手　真空pump"/>
    <s v="・真空Pump吐出口的消音器發生堵塞，造成Thermal trip。"/>
    <s v="・Carbon plate的磨耗粉造成消音器的堵塞。"/>
    <s v="・以拆下消音器做為応急処置。"/>
    <s v="情報"/>
    <s v=""/>
    <s v=""/>
    <e v="#VALUE!"/>
    <s v="情報"/>
    <s v=""/>
    <s v=""/>
    <e v="#VALUE!"/>
    <s v="不要"/>
    <s v=""/>
    <s v=""/>
    <e v="#VALUE!"/>
    <s v="不要"/>
    <s v=""/>
    <s v=""/>
    <e v="#VALUE!"/>
    <s v="要"/>
    <s v=""/>
    <s v="1"/>
    <e v="#VALUE!"/>
    <s v="要"/>
    <s v=""/>
    <s v="1"/>
    <e v="#VALUE!"/>
    <s v="要"/>
    <s v=""/>
    <s v="1"/>
    <e v="#VALUE!"/>
    <s v="要"/>
    <s v=""/>
    <s v="1"/>
    <e v="#VALUE!"/>
    <s v="・在實施樂樂手真空Pump維修保養時，也一併更換消音器。_x000a_※R/B的真空Pump是被設置在安全柵欄外側，經判斷無品質的疑慮所以不做横展開。"/>
    <m/>
    <s v="－"/>
    <s v=""/>
    <s v=""/>
    <e v="#VALUE!"/>
    <s v="－"/>
    <s v=""/>
    <s v=""/>
    <e v="#VALUE!"/>
    <s v="－"/>
    <s v=""/>
    <s v=""/>
    <e v="#VALUE!"/>
    <s v="－"/>
    <s v=""/>
    <s v=""/>
    <e v="#VALUE!"/>
    <s v="完了"/>
    <s v=""/>
    <s v="1"/>
    <e v="#VALUE!"/>
    <s v="完了"/>
    <s v=""/>
    <s v="1"/>
    <e v="#VALUE!"/>
    <s v="完了"/>
    <s v=""/>
    <s v="1"/>
    <e v="#VALUE!"/>
    <s v="完了"/>
    <s v=""/>
    <s v="1"/>
    <e v="#VALUE!"/>
    <s v="O:\00 製造一部共通\横展開確認\設備異常報告\異常報告書(日文)\201408以降\20141017 WIT1らくらくハンドTroble.xls"/>
    <n v="0"/>
    <s v="O:\00 製造一部共通\横展開確認\設備異常報告\異常報告書(中文)\201408以降\20141017 WIT1樂樂手Trouble.xls"/>
    <n v="2768"/>
    <m/>
    <s v="CLOSE"/>
    <s v="CLOSE"/>
    <n v="120"/>
    <m/>
  </r>
  <r>
    <n v="48"/>
    <x v="42"/>
    <n v="10"/>
    <x v="3"/>
    <x v="10"/>
    <s v="三路"/>
    <n v="0"/>
    <s v="0"/>
    <s v="0"/>
    <n v="0"/>
    <n v="1"/>
    <n v="1"/>
    <n v="1"/>
    <n v="1"/>
    <s v="検査機系異常"/>
    <s v="TOM3"/>
    <s v="#19画素PC的電源低下，検査該部位做捨板。"/>
    <s v="・推定是PC電源unit的故障。"/>
    <s v="・接收電源unit故障原因的結果並検討。發生同樣事例時馬上進行PC的更換。"/>
    <s v="情報"/>
    <s v=""/>
    <s v=""/>
    <e v="#VALUE!"/>
    <s v="情報"/>
    <s v=""/>
    <s v=""/>
    <e v="#VALUE!"/>
    <s v="情報"/>
    <s v=""/>
    <s v=""/>
    <e v="#VALUE!"/>
    <s v="情報"/>
    <s v=""/>
    <s v=""/>
    <e v="#VALUE!"/>
    <s v="情報"/>
    <s v=""/>
    <s v=""/>
    <e v="#VALUE!"/>
    <s v="情報"/>
    <s v=""/>
    <s v=""/>
    <e v="#VALUE!"/>
    <s v="－"/>
    <s v=""/>
    <s v=""/>
    <e v="#VALUE!"/>
    <s v="－"/>
    <s v=""/>
    <s v=""/>
    <e v="#VALUE!"/>
    <s v="情報共有"/>
    <m/>
    <s v="－"/>
    <s v=""/>
    <s v=""/>
    <e v="#VALUE!"/>
    <s v="－"/>
    <s v=""/>
    <s v=""/>
    <e v="#VALUE!"/>
    <s v="－"/>
    <s v=""/>
    <s v=""/>
    <e v="#VALUE!"/>
    <s v="－"/>
    <s v=""/>
    <s v=""/>
    <e v="#VALUE!"/>
    <s v="－"/>
    <s v=""/>
    <s v=""/>
    <e v="#VALUE!"/>
    <s v="－"/>
    <s v=""/>
    <s v=""/>
    <e v="#VALUE!"/>
    <s v="－"/>
    <s v=""/>
    <s v=""/>
    <e v="#VALUE!"/>
    <s v="－"/>
    <s v=""/>
    <s v=""/>
    <e v="#VALUE!"/>
    <s v="..\..\異常報告書(日文)\201408以降\20141018GF TOM3画処PC故障.xls"/>
    <n v="0"/>
    <s v="異常報告書（中文）共有フォルダ\201408以降\20141018GF TOM3画処PC故障.xls"/>
    <n v="66"/>
    <m/>
    <s v="CLOSE"/>
    <s v="CLOSE"/>
    <n v="80"/>
    <m/>
  </r>
  <r>
    <n v="49"/>
    <x v="43"/>
    <n v="10"/>
    <x v="3"/>
    <x v="10"/>
    <s v="三路"/>
    <n v="8"/>
    <s v="1"/>
    <s v="0"/>
    <n v="1"/>
    <n v="1"/>
    <n v="2"/>
    <n v="1"/>
    <n v="2"/>
    <s v="電気系異常"/>
    <s v="検査機光源的電源Plug"/>
    <s v="・泡検査機光源的電源plug和OA tap焼毀。"/>
    <s v="・推定是被設置在装置裏面的排気口附近，而妨礙到plug的散熱。_x000a_・針對Plug的額定13A，被確認了瞬間通過20A左右的電流。由此推定Plug被加熱而損壞。"/>
    <s v="・將ＯＡ tap移設至不會接收到排気口熱風的位置。_x000a_・更換為額定電流較大的電源Plug。_x000a_・不使用ＯＡ tap而直接連接至電源。"/>
    <s v="要"/>
    <s v=""/>
    <s v="1"/>
    <e v="#VALUE!"/>
    <s v="要"/>
    <s v=""/>
    <s v="1"/>
    <e v="#VALUE!"/>
    <s v="要"/>
    <s v=""/>
    <s v="1"/>
    <e v="#VALUE!"/>
    <s v="要"/>
    <s v=""/>
    <s v="1"/>
    <e v="#VALUE!"/>
    <s v="要"/>
    <s v=""/>
    <s v="1"/>
    <e v="#VALUE!"/>
    <s v="要"/>
    <s v=""/>
    <s v="1"/>
    <e v="#VALUE!"/>
    <s v="要"/>
    <s v=""/>
    <s v="1"/>
    <e v="#VALUE!"/>
    <s v="要"/>
    <s v=""/>
    <s v="1"/>
    <e v="#VALUE!"/>
    <s v="・確認ＯＡ tap和電源Plug是否有熱損傷。"/>
    <m/>
    <s v="完了"/>
    <s v=""/>
    <s v="1"/>
    <e v="#VALUE!"/>
    <s v="完了"/>
    <s v=""/>
    <s v="1"/>
    <e v="#VALUE!"/>
    <s v="完了"/>
    <s v=""/>
    <s v="1"/>
    <e v="#VALUE!"/>
    <s v="完了"/>
    <s v=""/>
    <s v="1"/>
    <e v="#VALUE!"/>
    <s v="完了"/>
    <s v=""/>
    <s v="1"/>
    <e v="#VALUE!"/>
    <s v="完了"/>
    <s v=""/>
    <s v="1"/>
    <e v="#VALUE!"/>
    <s v="完了"/>
    <s v=""/>
    <s v="1"/>
    <e v="#VALUE!"/>
    <s v="完了"/>
    <s v=""/>
    <s v="1"/>
    <e v="#VALUE!"/>
    <s v="..\..\異常報告書(日文)\201408以降\20141021GF B-LINE泡検査機光源の電源プラグ焼損.xlsx"/>
    <n v="0"/>
    <s v="異常報告書（中文）共有フォルダ\201408以降\20141021GF B-LINE泡検査機光源の電源プラグ焼損.xlsx"/>
    <n v="0"/>
    <m/>
    <s v="CLOSE"/>
    <s v="CLOSE"/>
    <n v="0"/>
    <m/>
  </r>
  <r>
    <n v="50"/>
    <x v="44"/>
    <n v="10"/>
    <x v="1"/>
    <x v="13"/>
    <s v="鄭吉勝"/>
    <n v="5"/>
    <s v="1"/>
    <s v="0"/>
    <n v="1"/>
    <n v="1"/>
    <n v="2"/>
    <n v="1"/>
    <n v="2"/>
    <s v="機械系異常"/>
    <s v="SMAP"/>
    <s v="本線SMAP R側ARM開閉動作異常"/>
    <s v="・由於Jacky Bolt鬆脫 （冷修時應該沒有進行増締確認）、導致Bracket的設定位置並未被完全固定。因此，推測在每次ARM動作時（Pully被皮帶拉扯），Bracket的固定螺絲負荷增大，導致螺絲出現疲勞破壞的狀況。"/>
    <s v="針對Jacky Bolt、Bracket固定螺絲旋緊狀況進行點檢。"/>
    <s v="要"/>
    <s v=""/>
    <s v="1"/>
    <e v="#VALUE!"/>
    <s v="不要"/>
    <s v=""/>
    <s v=""/>
    <e v="#VALUE!"/>
    <s v="要"/>
    <s v=""/>
    <s v="1"/>
    <e v="#VALUE!"/>
    <s v="要"/>
    <s v=""/>
    <s v="1"/>
    <e v="#VALUE!"/>
    <s v="要"/>
    <s v=""/>
    <s v="1"/>
    <e v="#VALUE!"/>
    <s v="要"/>
    <s v=""/>
    <s v="1"/>
    <e v="#VALUE!"/>
    <s v="不要"/>
    <s v=""/>
    <s v=""/>
    <e v="#VALUE!"/>
    <s v="不要"/>
    <s v=""/>
    <s v=""/>
    <e v="#VALUE!"/>
    <s v="針對Jacky Bolt、Bracket固定螺絲旋緊狀況進行點檢。"/>
    <m/>
    <s v="完了"/>
    <s v=""/>
    <s v="1"/>
    <e v="#VALUE!"/>
    <s v="－"/>
    <s v=""/>
    <s v=""/>
    <e v="#VALUE!"/>
    <s v="完了"/>
    <s v=""/>
    <s v="1"/>
    <e v="#VALUE!"/>
    <s v="完了"/>
    <s v=""/>
    <s v="1"/>
    <e v="#VALUE!"/>
    <s v="完了"/>
    <s v=""/>
    <s v="1"/>
    <e v="#VALUE!"/>
    <s v="完了"/>
    <s v=""/>
    <s v="1"/>
    <e v="#VALUE!"/>
    <s v="－"/>
    <s v=""/>
    <s v=""/>
    <e v="#VALUE!"/>
    <s v="－"/>
    <s v=""/>
    <s v=""/>
    <e v="#VALUE!"/>
    <s v="..\..\異常報告書(日文)\201408以降\20141023IF　本線SMAP R側アーム開閉異常.xlsx"/>
    <n v="0"/>
    <s v="異常報告書（中文）共有フォルダ\201408以降\20141023IF　本線SMAP R側アーム開閉異常.xlsx"/>
    <n v="335"/>
    <m/>
    <s v="CLOSE"/>
    <s v="CLOSE"/>
    <n v="92"/>
    <m/>
  </r>
  <r>
    <n v="51"/>
    <x v="45"/>
    <n v="11"/>
    <x v="1"/>
    <x v="12"/>
    <s v="三路"/>
    <n v="0"/>
    <s v="0"/>
    <s v="0"/>
    <n v="0"/>
    <n v="1"/>
    <n v="1"/>
    <n v="1"/>
    <n v="1"/>
    <s v="機械系異常"/>
    <s v="投入採板機"/>
    <s v="・因伺服馬達過負載而停止。"/>
    <s v="・因為減速機的NEEDLE BEARING（滾針軸承）破損。"/>
    <s v="・計画（1回/4年）實施定期更換"/>
    <s v="情報"/>
    <s v=""/>
    <s v=""/>
    <e v="#VALUE!"/>
    <s v="情報"/>
    <s v=""/>
    <s v=""/>
    <e v="#VALUE!"/>
    <s v="情報"/>
    <s v=""/>
    <s v=""/>
    <e v="#VALUE!"/>
    <s v="情報"/>
    <s v=""/>
    <s v=""/>
    <e v="#VALUE!"/>
    <s v="情報"/>
    <s v=""/>
    <s v=""/>
    <e v="#VALUE!"/>
    <s v="情報"/>
    <s v=""/>
    <s v=""/>
    <e v="#VALUE!"/>
    <s v="情報"/>
    <s v=""/>
    <s v=""/>
    <e v="#VALUE!"/>
    <s v="情報"/>
    <s v=""/>
    <s v=""/>
    <e v="#VALUE!"/>
    <s v="・雖然ADT也有相同類型的投入採板機，但由於現在中止使用，所以只做情報共有之用。"/>
    <m/>
    <s v="－"/>
    <s v=""/>
    <s v=""/>
    <e v="#VALUE!"/>
    <s v="－"/>
    <s v=""/>
    <s v=""/>
    <e v="#VALUE!"/>
    <s v="－"/>
    <s v=""/>
    <s v=""/>
    <e v="#VALUE!"/>
    <s v="－"/>
    <s v=""/>
    <s v=""/>
    <e v="#VALUE!"/>
    <s v="－"/>
    <s v=""/>
    <s v=""/>
    <e v="#VALUE!"/>
    <s v="－"/>
    <s v=""/>
    <s v=""/>
    <e v="#VALUE!"/>
    <s v="－"/>
    <s v=""/>
    <s v=""/>
    <e v="#VALUE!"/>
    <s v="－"/>
    <s v=""/>
    <s v=""/>
    <e v="#VALUE!"/>
    <s v="..\..\異常報告書(日文)\201408以降\20141101GUT　GUT№1投入採板機減速機異常.xls"/>
    <n v="1"/>
    <s v="異常報告書（中文）共有フォルダ\201408以降\20141101GUT　GUT№1投入採板機減速機異常.xls"/>
    <n v="2622"/>
    <m/>
    <s v="CLOSE"/>
    <s v="CLOSE"/>
    <n v="267"/>
    <m/>
  </r>
  <r>
    <n v="52"/>
    <x v="46"/>
    <n v="11"/>
    <x v="3"/>
    <x v="16"/>
    <s v="三路"/>
    <n v="4"/>
    <s v="1"/>
    <s v="0"/>
    <n v="1"/>
    <n v="1"/>
    <n v="2"/>
    <n v="1"/>
    <n v="2"/>
    <s v="機械系異常"/>
    <s v="P詰め機"/>
    <s v="・P包裝機往PL側走行中撞到PL。"/>
    <s v="・伺服馬達和滾珠螺桿間的連軸器鬆脫，推測是因自体重量往PL側滑動。_x000a_※走行用的滾珠螺桿不是水平而是往PL側傾斜設置。"/>
    <s v="・連軸器、集電環處的鎖緊。"/>
    <s v="要"/>
    <s v=""/>
    <s v="1"/>
    <e v="#VALUE!"/>
    <s v="要"/>
    <s v=""/>
    <s v="1"/>
    <e v="#VALUE!"/>
    <s v="要"/>
    <s v=""/>
    <s v="1"/>
    <e v="#VALUE!"/>
    <s v="要"/>
    <s v=""/>
    <s v="1"/>
    <e v="#VALUE!"/>
    <s v="－"/>
    <s v=""/>
    <s v=""/>
    <e v="#VALUE!"/>
    <s v="－"/>
    <s v=""/>
    <s v=""/>
    <e v="#VALUE!"/>
    <s v="－"/>
    <s v=""/>
    <s v=""/>
    <e v="#VALUE!"/>
    <s v="－"/>
    <s v=""/>
    <s v=""/>
    <e v="#VALUE!"/>
    <s v="・点検連軸器是否有鬆脫。"/>
    <m/>
    <s v="完了"/>
    <s v=""/>
    <s v="1"/>
    <e v="#VALUE!"/>
    <s v="完了"/>
    <s v=""/>
    <s v="1"/>
    <e v="#VALUE!"/>
    <s v="完了"/>
    <s v=""/>
    <s v="1"/>
    <e v="#VALUE!"/>
    <s v="完了"/>
    <s v=""/>
    <s v="1"/>
    <e v="#VALUE!"/>
    <s v="－"/>
    <s v=""/>
    <s v=""/>
    <e v="#VALUE!"/>
    <s v="－"/>
    <s v=""/>
    <s v=""/>
    <e v="#VALUE!"/>
    <s v="－"/>
    <s v=""/>
    <s v=""/>
    <e v="#VALUE!"/>
    <s v="－"/>
    <s v=""/>
    <s v=""/>
    <e v="#VALUE!"/>
    <s v="異常報告書（日文）共有フォルダ\201408以降\20141125BF　BDS P詰機サーボ駆動カップリング部締結不良.xlsx"/>
    <n v="0"/>
    <s v="異常報告書（中文）共有フォルダ\201408以降\20141125BF　BDS P詰機サーボ駆動カップリング部締結不良.xlsx"/>
    <n v="444"/>
    <m/>
    <s v="CLOSE"/>
    <s v="CLOSE"/>
    <n v="450"/>
    <m/>
  </r>
  <r>
    <n v="53"/>
    <x v="46"/>
    <n v="11"/>
    <x v="1"/>
    <x v="17"/>
    <s v="三路"/>
    <n v="4"/>
    <s v="1"/>
    <s v="0"/>
    <n v="1"/>
    <n v="1"/>
    <n v="2"/>
    <n v="1"/>
    <n v="2"/>
    <s v="電気系異常"/>
    <s v="SMAP"/>
    <s v="・由於在Bath窓玻璃採板中（NET120&quot;）是以ACE來測試NET180&quot;的切出，所以伸縮C/V實施毎葉J/C而撞到SMAP，造成滾珠螺桿和離合器破損。"/>
    <s v="・作業人員的教育不足_x000a_・設備上無互鎖機制。"/>
    <s v="・硬體面上互鎖機制的追加目前検討中_x000a_・在軟體内設置互鎖機制來應急。_x000a_※改造成任意値以上的JC動作無法執行。"/>
    <s v="不要"/>
    <s v=""/>
    <s v=""/>
    <e v="#VALUE!"/>
    <s v="不要"/>
    <s v=""/>
    <s v=""/>
    <e v="#VALUE!"/>
    <s v="要"/>
    <s v=""/>
    <s v="1"/>
    <e v="#VALUE!"/>
    <s v="要"/>
    <s v=""/>
    <s v="1"/>
    <e v="#VALUE!"/>
    <s v="要"/>
    <s v=""/>
    <s v="1"/>
    <e v="#VALUE!"/>
    <s v="要"/>
    <s v=""/>
    <s v="1"/>
    <e v="#VALUE!"/>
    <s v="－"/>
    <s v=""/>
    <s v=""/>
    <e v="#VALUE!"/>
    <s v="－"/>
    <s v=""/>
    <s v=""/>
    <e v="#VALUE!"/>
    <s v="・追加硬體面上的互鎖機制（ADTとしての方針は12/10に決定）_x000a_現在AFKのハード的改造部分、返事待ち（12/19現在）"/>
    <s v="1/E"/>
    <s v="－"/>
    <s v=""/>
    <s v=""/>
    <e v="#VALUE!"/>
    <s v="－"/>
    <s v=""/>
    <s v=""/>
    <e v="#VALUE!"/>
    <s v="完了"/>
    <s v=""/>
    <s v="1"/>
    <e v="#VALUE!"/>
    <s v="完了"/>
    <s v=""/>
    <s v="1"/>
    <e v="#VALUE!"/>
    <s v="完了"/>
    <s v=""/>
    <s v="1"/>
    <e v="#VALUE!"/>
    <s v="完了"/>
    <s v=""/>
    <s v="1"/>
    <e v="#VALUE!"/>
    <s v="－"/>
    <s v=""/>
    <s v=""/>
    <e v="#VALUE!"/>
    <s v="－"/>
    <s v=""/>
    <s v=""/>
    <e v="#VALUE!"/>
    <s v="異常報告書（日文）共有フォルダ\201408以降\20141125_AFK_DF_SMAP・伸縮CV衝突.xls"/>
    <n v="0"/>
    <s v="異常報告書（中文）共有フォルダ\201408以降\20141125_AFK_DF_SMAP・伸縮CV衝突.xls"/>
    <n v="0"/>
    <s v="異常報告書（日文）共有フォルダ\其他\本線伸縮CV段OP SOFT調整.xlsx"/>
    <s v="CLOSE"/>
    <s v="CLOSE"/>
    <n v="0"/>
    <m/>
  </r>
  <r>
    <n v="54"/>
    <x v="47"/>
    <n v="12"/>
    <x v="3"/>
    <x v="15"/>
    <s v="鄭吉勝"/>
    <n v="4"/>
    <s v="1"/>
    <s v="0"/>
    <n v="1"/>
    <n v="1"/>
    <n v="2"/>
    <n v="1"/>
    <n v="2"/>
    <s v="機械系異常"/>
    <s v="洗淨機"/>
    <s v="洗淨機前洗驅動Shaft_Sprocket_Key脫落"/>
    <s v="・驅動Shaft Shaft &amp; Pin 因老化劣化而摩耗、再加上磨耗所引起的固定螺絲鬆脫所致"/>
    <s v="更換該驅動Shaft"/>
    <s v="－"/>
    <s v=""/>
    <s v=""/>
    <e v="#VALUE!"/>
    <s v="－"/>
    <s v=""/>
    <s v=""/>
    <e v="#VALUE!"/>
    <s v="－"/>
    <s v=""/>
    <s v=""/>
    <e v="#VALUE!"/>
    <s v="－"/>
    <s v=""/>
    <s v=""/>
    <e v="#VALUE!"/>
    <s v="要"/>
    <s v=""/>
    <s v="1"/>
    <e v="#VALUE!"/>
    <s v="要"/>
    <s v=""/>
    <s v="1"/>
    <e v="#VALUE!"/>
    <s v="要"/>
    <s v=""/>
    <s v="1"/>
    <e v="#VALUE!"/>
    <s v="要"/>
    <s v=""/>
    <s v="1"/>
    <e v="#VALUE!"/>
    <s v="・針對洗淨機所有部位的驅動Shaft Sprocket進行點檢"/>
    <m/>
    <s v="－"/>
    <s v=""/>
    <s v=""/>
    <e v="#VALUE!"/>
    <s v="－"/>
    <s v=""/>
    <s v=""/>
    <e v="#VALUE!"/>
    <s v="－"/>
    <s v=""/>
    <s v=""/>
    <e v="#VALUE!"/>
    <s v="－"/>
    <s v=""/>
    <s v=""/>
    <e v="#VALUE!"/>
    <s v="完了"/>
    <s v=""/>
    <s v="1"/>
    <e v="#VALUE!"/>
    <s v="完了"/>
    <s v=""/>
    <s v="1"/>
    <e v="#VALUE!"/>
    <s v="完了"/>
    <s v=""/>
    <s v="1"/>
    <e v="#VALUE!"/>
    <s v="完了"/>
    <s v=""/>
    <s v="1"/>
    <e v="#VALUE!"/>
    <s v="異常報告書（日文）共有フォルダ\201408以降\20141201WIT1 洗浄機前洗駆動シャフトスプロケットキー抜け.xls"/>
    <n v="0"/>
    <s v="異常報告書（中文）共有フォルダ\201408以降\20141201WIT1 洗浄機前洗駆動シャフトスプロケットキー抜け.xls"/>
    <n v="4339"/>
    <m/>
    <s v="CLOSE"/>
    <s v="CLOSE"/>
    <n v="192"/>
    <m/>
  </r>
  <r>
    <n v="55"/>
    <x v="48"/>
    <n v="12"/>
    <x v="3"/>
    <x v="14"/>
    <s v="鄭吉勝"/>
    <n v="4"/>
    <s v="1"/>
    <s v="0"/>
    <n v="1"/>
    <n v="1"/>
    <n v="2"/>
    <n v="1"/>
    <n v="2"/>
    <s v="機械系異常"/>
    <s v="AK_Blower"/>
    <s v="AK Blower Duct Hose破損"/>
    <s v="推測經過長期受熱硬化，受到使用時的壓力及震動影響，才會從Duct連結部位發生破裂。_x000a_該Duct Hose查無更換履歷，稼働年數已超過6年以上。Duct Hose 為東拓工業製的耐熱仕様（～80℃），但素材為EPDM（合成橡膠），有可能是因硬化導致破裂。"/>
    <s v="①點檢項目追加該Duct Hose連結部位的目視點檢_x000a_②其他Line針對同樣設備的Duct Hose進行更新"/>
    <s v="－"/>
    <s v=""/>
    <s v=""/>
    <e v="#VALUE!"/>
    <s v="－"/>
    <s v=""/>
    <s v=""/>
    <e v="#VALUE!"/>
    <s v="－"/>
    <s v=""/>
    <s v=""/>
    <e v="#VALUE!"/>
    <s v="－"/>
    <s v=""/>
    <s v=""/>
    <e v="#VALUE!"/>
    <s v="要"/>
    <s v=""/>
    <s v="1"/>
    <e v="#VALUE!"/>
    <s v="要"/>
    <s v=""/>
    <s v="1"/>
    <e v="#VALUE!"/>
    <s v="要"/>
    <s v=""/>
    <s v="1"/>
    <e v="#VALUE!"/>
    <s v="要"/>
    <s v=""/>
    <s v="1"/>
    <e v="#VALUE!"/>
    <s v="①Blower裝置的Duct Hose目視點檢_x000a_②Blower裝置的Duct Hose預備品準備"/>
    <m/>
    <s v="－"/>
    <s v=""/>
    <s v=""/>
    <e v="#VALUE!"/>
    <s v="－"/>
    <s v=""/>
    <s v=""/>
    <e v="#VALUE!"/>
    <s v="－"/>
    <s v=""/>
    <s v=""/>
    <e v="#VALUE!"/>
    <s v="－"/>
    <s v=""/>
    <s v=""/>
    <e v="#VALUE!"/>
    <s v="完了"/>
    <s v=""/>
    <s v="1"/>
    <e v="#VALUE!"/>
    <s v="完了"/>
    <s v=""/>
    <s v="1"/>
    <e v="#VALUE!"/>
    <s v="完了"/>
    <s v=""/>
    <s v="1"/>
    <e v="#VALUE!"/>
    <s v="完了"/>
    <s v=""/>
    <s v="1"/>
    <e v="#VALUE!"/>
    <s v="異常報告書（日文）共有フォルダ\201408以降\20141218TDS2 AKブロワーダクトホース破損.xlsx"/>
    <n v="0"/>
    <s v="異常報告書（中文）共有フォルダ\201408以降\20141218TDS2 AKブロワーダクトホース破損.xlsx"/>
    <n v="570"/>
    <m/>
    <s v="CLOSE"/>
    <s v="CLOSE"/>
    <n v="159"/>
    <m/>
  </r>
  <r>
    <n v="56"/>
    <x v="49"/>
    <n v="12"/>
    <x v="1"/>
    <x v="13"/>
    <s v="三路"/>
    <n v="3"/>
    <s v="1"/>
    <s v="0"/>
    <n v="1"/>
    <n v="1"/>
    <n v="2"/>
    <n v="1"/>
    <n v="2"/>
    <s v="機械系異常"/>
    <s v="紙巻機_x000a_（イズミ）"/>
    <s v="紙排出ベルトサーボモーターカップリングのディスクが破損しサーボ異常となった。"/>
    <s v="・経年劣化？"/>
    <s v="・カップリング部の定期点検の実施。定期交換の検討。"/>
    <s v="－"/>
    <s v=""/>
    <s v=""/>
    <e v="#VALUE!"/>
    <s v="－"/>
    <s v=""/>
    <s v=""/>
    <e v="#VALUE!"/>
    <s v="－"/>
    <s v=""/>
    <s v=""/>
    <e v="#VALUE!"/>
    <s v="－"/>
    <s v=""/>
    <s v=""/>
    <e v="#VALUE!"/>
    <s v="要"/>
    <s v=""/>
    <s v="1"/>
    <e v="#VALUE!"/>
    <s v="要"/>
    <s v=""/>
    <s v="1"/>
    <e v="#VALUE!"/>
    <s v="要"/>
    <s v=""/>
    <s v="1"/>
    <e v="#VALUE!"/>
    <s v="－"/>
    <s v=""/>
    <s v=""/>
    <e v="#VALUE!"/>
    <s v="現状、ADTでは１回/週のパトロール時にカップリング点検を実施しており、その際にディスクの変形や割れなどが発見された場合、交換を実施する方針である。_x000a_※パトロール＝設技機械による週末点検にて実施。チェック項目も有り。"/>
    <m/>
    <s v="－"/>
    <s v=""/>
    <s v=""/>
    <e v="#VALUE!"/>
    <s v="－"/>
    <s v=""/>
    <s v=""/>
    <e v="#VALUE!"/>
    <s v="－"/>
    <s v=""/>
    <s v=""/>
    <e v="#VALUE!"/>
    <s v="－"/>
    <s v=""/>
    <s v=""/>
    <e v="#VALUE!"/>
    <s v="完了"/>
    <s v=""/>
    <s v="1"/>
    <e v="#VALUE!"/>
    <s v="完了"/>
    <s v=""/>
    <s v="1"/>
    <e v="#VALUE!"/>
    <s v="完了"/>
    <s v=""/>
    <s v="1"/>
    <e v="#VALUE!"/>
    <s v="－"/>
    <s v=""/>
    <s v=""/>
    <e v="#VALUE!"/>
    <s v="異常報告書（日文）共有フォルダ\201408以降\20141219IF　1Brイズミ製紙巻機紙払出ベルトCV駆動カップリング板ばね破損.xlsx"/>
    <n v="0"/>
    <s v="異常報告書（中文）共有フォルダ\201408以降\20141219IF　1Br IZUMI 製紙巻機紙出紙皮帶CV驅動聯軸器板彈簧損壞.xlsx"/>
    <n v="79"/>
    <m/>
    <s v="CLOSE"/>
    <s v="CLOSE"/>
    <n v="3"/>
    <m/>
  </r>
  <r>
    <n v="57"/>
    <x v="50"/>
    <n v="1"/>
    <x v="1"/>
    <x v="1"/>
    <s v="蔵光"/>
    <n v="6"/>
    <s v="1"/>
    <s v="0"/>
    <n v="1"/>
    <n v="1"/>
    <n v="2"/>
    <n v="1"/>
    <n v="2"/>
    <s v="機械系異常"/>
    <s v="本線H/O"/>
    <s v="ホッパーを開閉するシリンダーのベース部分の溶接が破損"/>
    <s v="・シリンダーロッドとIジョイント連結部分のネジの緩みがあった。"/>
    <s v="・シリンダーロッドとIジョイント部分に緩み止めの施工を実施する。（KF)_x000a_⇒ADTとは機構が違うため、情報として扱う"/>
    <s v="要"/>
    <s v=""/>
    <s v="1"/>
    <e v="#VALUE!"/>
    <s v="要"/>
    <s v=""/>
    <s v="1"/>
    <e v="#VALUE!"/>
    <s v="要"/>
    <s v=""/>
    <s v="1"/>
    <e v="#VALUE!"/>
    <s v="要"/>
    <s v=""/>
    <s v="1"/>
    <e v="#VALUE!"/>
    <s v="要"/>
    <s v=""/>
    <s v="1"/>
    <e v="#VALUE!"/>
    <s v="要"/>
    <s v=""/>
    <s v="1"/>
    <e v="#VALUE!"/>
    <s v="－"/>
    <s v=""/>
    <s v=""/>
    <e v="#VALUE!"/>
    <s v="－"/>
    <s v=""/>
    <s v=""/>
    <e v="#VALUE!"/>
    <s v="まずは工事日に点検を行ってください。"/>
    <m/>
    <s v="完了"/>
    <s v=""/>
    <s v="1"/>
    <e v="#VALUE!"/>
    <s v="完了"/>
    <s v=""/>
    <s v="1"/>
    <e v="#VALUE!"/>
    <s v="完了"/>
    <s v=""/>
    <s v="1"/>
    <e v="#VALUE!"/>
    <s v="完了"/>
    <s v=""/>
    <s v="1"/>
    <e v="#VALUE!"/>
    <s v="完了"/>
    <s v=""/>
    <s v="1"/>
    <e v="#VALUE!"/>
    <s v="完了"/>
    <s v=""/>
    <s v="1"/>
    <e v="#VALUE!"/>
    <s v="－"/>
    <s v=""/>
    <s v=""/>
    <e v="#VALUE!"/>
    <s v="－"/>
    <s v=""/>
    <s v=""/>
    <e v="#VALUE!"/>
    <s v="\\172.18.154.189\mfg_public\00 製造一部共通\横展開確認\設備異常報告\異常報告書(日文)\201501以降\20140104 LF 本線ゲートホッパー シリンダーの動作不良.xls"/>
    <n v="0"/>
    <s v="異常報告書（中文）共有フォルダ\201501以降\20150104 LF 本線Gate_Hopper_CYL動作不良.xlsx"/>
    <n v="5025"/>
    <m/>
    <s v="CLOSE"/>
    <s v="CLOSE"/>
    <n v="240"/>
    <m/>
  </r>
  <r>
    <n v="58"/>
    <x v="51"/>
    <n v="1"/>
    <x v="1"/>
    <x v="12"/>
    <s v="蔵光"/>
    <n v="1"/>
    <s v="1"/>
    <s v="0"/>
    <n v="1"/>
    <n v="1"/>
    <n v="2"/>
    <n v="1"/>
    <n v="2"/>
    <s v="機械系異常"/>
    <s v="洗浄機"/>
    <s v="洗浄3ラインNGマーキング前アライメント　タイムオーバー発生"/>
    <s v="・経年劣化？（AFK調査中）"/>
    <s v="・定期交換実施予定(2年周期)_x000a_・予備品の準備"/>
    <s v="－"/>
    <s v=""/>
    <s v=""/>
    <e v="#VALUE!"/>
    <s v="－"/>
    <s v=""/>
    <s v=""/>
    <e v="#VALUE!"/>
    <s v="－"/>
    <s v=""/>
    <s v=""/>
    <e v="#VALUE!"/>
    <s v="－"/>
    <s v=""/>
    <s v=""/>
    <e v="#VALUE!"/>
    <s v="－"/>
    <s v=""/>
    <s v=""/>
    <e v="#VALUE!"/>
    <s v="－"/>
    <s v=""/>
    <s v=""/>
    <e v="#VALUE!"/>
    <s v="要"/>
    <s v=""/>
    <s v="1"/>
    <e v="#VALUE!"/>
    <s v="－"/>
    <s v=""/>
    <s v=""/>
    <e v="#VALUE!"/>
    <s v="定期交換の頻度は？_x000a_予備品はあるか？"/>
    <m/>
    <s v="－"/>
    <s v=""/>
    <s v=""/>
    <e v="#VALUE!"/>
    <s v="－"/>
    <s v=""/>
    <s v=""/>
    <e v="#VALUE!"/>
    <s v="－"/>
    <s v=""/>
    <s v=""/>
    <e v="#VALUE!"/>
    <s v="－"/>
    <s v=""/>
    <s v=""/>
    <e v="#VALUE!"/>
    <s v="－"/>
    <s v=""/>
    <s v=""/>
    <e v="#VALUE!"/>
    <s v="－"/>
    <s v=""/>
    <s v=""/>
    <e v="#VALUE!"/>
    <s v="完了"/>
    <s v=""/>
    <s v="1"/>
    <e v="#VALUE!"/>
    <s v="－"/>
    <s v=""/>
    <s v=""/>
    <e v="#VALUE!"/>
    <s v="\\172.18.154.189\mfg_public\00 製造一部共通\横展開確認\設備異常報告\異常報告書(中文)\201501以降\20150115_AFK_GUT_アライメントタイムオーバー.xls"/>
    <n v="0"/>
    <s v="\\172.18.154.189\mfg_public\00 製造一部共通\横展開確認\設備異常報告\異常報告書(中文)\201501以降\20150115_AFK_GUT_アライメントタイムオーバー.xls"/>
    <n v="2400"/>
    <m/>
    <s v="CLOSE"/>
    <s v="CLOSE"/>
    <n v="110"/>
    <m/>
  </r>
  <r>
    <n v="59"/>
    <x v="52"/>
    <n v="1"/>
    <x v="4"/>
    <x v="18"/>
    <s v="蔵光"/>
    <n v="1"/>
    <s v="1"/>
    <s v="0"/>
    <n v="1"/>
    <n v="1"/>
    <n v="2"/>
    <n v="1"/>
    <n v="2"/>
    <s v="システム系異常"/>
    <s v="泡検査器"/>
    <s v="泡検査機光源メタルハライドランプ寿命により消灯。_x000a_※該当光源は警報閾値下回るも警報発生せず。"/>
    <s v="・泡検査機ソフト不具合_x000a_(2008年建設時からの問題)"/>
    <s v="・泡検査機ソフト修正_x000a_　※LOSSEVに不具合修正依頼"/>
    <s v="－"/>
    <s v=""/>
    <s v=""/>
    <e v="#VALUE!"/>
    <s v="－"/>
    <s v=""/>
    <s v=""/>
    <e v="#VALUE!"/>
    <s v="－"/>
    <s v=""/>
    <s v=""/>
    <e v="#VALUE!"/>
    <s v="－"/>
    <s v=""/>
    <s v=""/>
    <e v="#VALUE!"/>
    <s v="－"/>
    <s v=""/>
    <s v=""/>
    <e v="#VALUE!"/>
    <s v="－"/>
    <s v=""/>
    <s v=""/>
    <e v="#VALUE!"/>
    <s v="要"/>
    <s v=""/>
    <s v="1"/>
    <e v="#VALUE!"/>
    <s v="－"/>
    <s v=""/>
    <s v=""/>
    <e v="#VALUE!"/>
    <s v="ソフトに不具合があるのか確認必要"/>
    <m/>
    <s v="－"/>
    <s v=""/>
    <s v=""/>
    <e v="#VALUE!"/>
    <s v="－"/>
    <s v=""/>
    <s v=""/>
    <e v="#VALUE!"/>
    <s v="－"/>
    <s v=""/>
    <s v=""/>
    <e v="#VALUE!"/>
    <s v="－"/>
    <s v=""/>
    <s v=""/>
    <e v="#VALUE!"/>
    <s v="－"/>
    <s v=""/>
    <s v=""/>
    <e v="#VALUE!"/>
    <s v="－"/>
    <s v=""/>
    <s v=""/>
    <e v="#VALUE!"/>
    <s v="完了"/>
    <s v=""/>
    <s v="1"/>
    <e v="#VALUE!"/>
    <s v="－"/>
    <s v=""/>
    <s v=""/>
    <e v="#VALUE!"/>
    <s v="\\172.18.154.189\mfg_public\00 製造一部共通\横展開確認\設備異常報告\異常報告書(日文)\201501以降\20150116GF A-LINE泡検査機ソフト不具合.xls"/>
    <n v="0"/>
    <s v="異常報告書（中文）共有フォルダ\201501以降\20150116GF A-LINE泡検査機ソフト不具合.xlsx"/>
    <n v="0"/>
    <m/>
    <s v="CLOSE"/>
    <s v="CLOSE"/>
    <n v="120"/>
    <m/>
  </r>
  <r>
    <n v="60"/>
    <x v="52"/>
    <n v="1"/>
    <x v="4"/>
    <x v="15"/>
    <s v="蔵光"/>
    <n v="4"/>
    <s v="1"/>
    <s v="0"/>
    <n v="1"/>
    <n v="1"/>
    <n v="2"/>
    <n v="1"/>
    <n v="2"/>
    <s v="機械系異常"/>
    <s v="洗浄機"/>
    <s v="塩酸槽駆動シャフトカップリング破損"/>
    <s v="・Zr（ジルコニウム）製のカップリング本体とキーの摩耗"/>
    <s v="・駆動シャフトのカップリング解体&amp;摩耗具合確認実施_x000a_・増し締めの作業標準書作成_x000a_"/>
    <s v="－"/>
    <s v=""/>
    <s v=""/>
    <e v="#VALUE!"/>
    <s v="－"/>
    <s v=""/>
    <s v=""/>
    <e v="#VALUE!"/>
    <s v="－"/>
    <s v=""/>
    <s v=""/>
    <e v="#VALUE!"/>
    <s v="－"/>
    <s v=""/>
    <s v=""/>
    <e v="#VALUE!"/>
    <s v="要"/>
    <s v=""/>
    <s v="1"/>
    <e v="#VALUE!"/>
    <s v="要"/>
    <s v=""/>
    <s v="1"/>
    <e v="#VALUE!"/>
    <s v="要"/>
    <s v=""/>
    <s v="1"/>
    <e v="#VALUE!"/>
    <s v="要"/>
    <s v=""/>
    <s v="1"/>
    <e v="#VALUE!"/>
    <s v="増し締めの作業標準書の有無確認（？）"/>
    <m/>
    <s v="－"/>
    <s v=""/>
    <s v=""/>
    <e v="#VALUE!"/>
    <s v="－"/>
    <s v=""/>
    <s v=""/>
    <e v="#VALUE!"/>
    <s v="－"/>
    <s v=""/>
    <s v=""/>
    <e v="#VALUE!"/>
    <s v="－"/>
    <s v=""/>
    <s v=""/>
    <e v="#VALUE!"/>
    <s v="完了"/>
    <s v=""/>
    <s v="1"/>
    <e v="#VALUE!"/>
    <s v="完了"/>
    <s v=""/>
    <s v="1"/>
    <e v="#VALUE!"/>
    <s v="完了"/>
    <s v=""/>
    <s v="1"/>
    <e v="#VALUE!"/>
    <s v="完了"/>
    <s v=""/>
    <s v="1"/>
    <e v="#VALUE!"/>
    <s v="\\172.18.154.189\mfg_public\00 製造一部共通\横展開確認\設備異常報告\異常報告書(日文)\201501以降\20150116WIT1 洗浄機塩酸槽駆動シャフトカップリング破損.xls"/>
    <n v="0"/>
    <s v="異常報告書（中文）共有フォルダ\201501以降\20150116WIT1 洗浄機塩酸槽駆動シャフトカップリング破損.xlsx"/>
    <n v="7561"/>
    <m/>
    <s v="CLOSE"/>
    <s v="CLOSE"/>
    <n v="300"/>
    <m/>
  </r>
  <r>
    <n v="61"/>
    <x v="53"/>
    <n v="12"/>
    <x v="4"/>
    <x v="15"/>
    <s v="蔵光"/>
    <n v="2"/>
    <s v="1"/>
    <s v="0"/>
    <n v="1"/>
    <n v="1"/>
    <n v="2"/>
    <n v="1"/>
    <n v="2"/>
    <s v="機械系異常"/>
    <s v="投入ラクラクハンド"/>
    <s v="投入ラクラクハンドで旋回部のベアリングに異音/引っかかり有り"/>
    <s v="・ベアリング不具合"/>
    <s v="・定期交換実施(1年)"/>
    <s v="－"/>
    <s v=""/>
    <s v=""/>
    <e v="#VALUE!"/>
    <s v="－"/>
    <s v=""/>
    <s v=""/>
    <e v="#VALUE!"/>
    <s v="－"/>
    <s v=""/>
    <s v=""/>
    <e v="#VALUE!"/>
    <s v="－"/>
    <s v=""/>
    <s v=""/>
    <e v="#VALUE!"/>
    <s v="情報"/>
    <s v=""/>
    <s v=""/>
    <e v="#VALUE!"/>
    <s v="情報"/>
    <s v=""/>
    <s v=""/>
    <e v="#VALUE!"/>
    <s v="要"/>
    <s v=""/>
    <s v="1"/>
    <e v="#VALUE!"/>
    <s v="要"/>
    <s v=""/>
    <s v="1"/>
    <e v="#VALUE!"/>
    <s v="定期交換の頻度は？_x000a_"/>
    <m/>
    <s v="－"/>
    <s v=""/>
    <s v=""/>
    <e v="#VALUE!"/>
    <s v="－"/>
    <s v=""/>
    <s v=""/>
    <e v="#VALUE!"/>
    <s v="－"/>
    <s v=""/>
    <s v=""/>
    <e v="#VALUE!"/>
    <s v="－"/>
    <s v=""/>
    <s v=""/>
    <e v="#VALUE!"/>
    <s v="－"/>
    <s v=""/>
    <s v=""/>
    <e v="#VALUE!"/>
    <s v="－"/>
    <s v=""/>
    <s v=""/>
    <e v="#VALUE!"/>
    <s v="完了"/>
    <s v=""/>
    <s v="1"/>
    <e v="#VALUE!"/>
    <s v="完了"/>
    <s v=""/>
    <s v="1"/>
    <e v="#VALUE!"/>
    <s v="\\172.18.154.189\mfg_public\00 製造一部共通\横展開確認\設備異常報告\異常報告書(日文)\201501以降\20141210WIT1 投入ラクラクハンド旋回ベアリング破損.xls"/>
    <n v="0"/>
    <s v="異常報告書（中文）共有フォルダ\201501以降\20141210WIT1 投入ラクラクハンド旋回ベアリング破損.xlsx"/>
    <n v="2712"/>
    <m/>
    <s v="CLOSE"/>
    <s v="CLOSE"/>
    <n v="120"/>
    <m/>
  </r>
  <r>
    <n v="62"/>
    <x v="54"/>
    <n v="2"/>
    <x v="1"/>
    <x v="17"/>
    <s v="蔵光"/>
    <n v="0"/>
    <s v="0"/>
    <s v="0"/>
    <n v="0"/>
    <n v="1"/>
    <n v="1"/>
    <n v="1"/>
    <n v="1"/>
    <s v="機械系異常"/>
    <s v="PL-changer"/>
    <s v="G8パレットの落下"/>
    <s v="・G8実パレットにG6を横桟側に採板しているため重心が底桟側へ偏った状態となり、PL払い出し中に底桟側から滑り落ちた後、原点移動する空パレット Trailerと衝突したと推定する。"/>
    <s v="・G8パレットの全面を安定して受けられるように、実PL搬送TrailerのFrame長さ延長（100mm延長）及びMCナイロンプレート設置。"/>
    <s v="－"/>
    <s v=""/>
    <s v=""/>
    <e v="#VALUE!"/>
    <s v="－"/>
    <s v=""/>
    <s v=""/>
    <e v="#VALUE!"/>
    <s v="情報"/>
    <s v=""/>
    <s v=""/>
    <e v="#VALUE!"/>
    <s v="情報"/>
    <s v=""/>
    <s v=""/>
    <e v="#VALUE!"/>
    <s v="情報"/>
    <s v=""/>
    <s v=""/>
    <e v="#VALUE!"/>
    <s v="情報"/>
    <s v=""/>
    <s v=""/>
    <e v="#VALUE!"/>
    <s v="情報"/>
    <s v=""/>
    <s v=""/>
    <e v="#VALUE!"/>
    <s v="情報"/>
    <s v=""/>
    <s v=""/>
    <e v="#VALUE!"/>
    <s v="Ｇ8パレットにＧ6を積む際はセンターに積むこと_x000a_→ADTとして現状採板予定はないので情報としての扱い"/>
    <m/>
    <s v="－"/>
    <s v=""/>
    <s v=""/>
    <e v="#VALUE!"/>
    <s v="－"/>
    <s v=""/>
    <s v=""/>
    <e v="#VALUE!"/>
    <s v="－"/>
    <s v=""/>
    <s v=""/>
    <e v="#VALUE!"/>
    <s v="－"/>
    <s v=""/>
    <s v=""/>
    <e v="#VALUE!"/>
    <s v="－"/>
    <s v=""/>
    <s v=""/>
    <e v="#VALUE!"/>
    <s v="－"/>
    <s v=""/>
    <s v=""/>
    <e v="#VALUE!"/>
    <s v="－"/>
    <s v=""/>
    <s v=""/>
    <e v="#VALUE!"/>
    <s v="－"/>
    <s v=""/>
    <s v=""/>
    <e v="#VALUE!"/>
    <s v="\\172.18.154.189\mfg_public\00 製造一部共通\横展開確認\設備異常報告\異常報告書(日文)\201501以降\20141210WIT2 投入ラクラクハンド旋回ベアリング破損.xls"/>
    <n v="0"/>
    <m/>
    <n v="424"/>
    <m/>
    <s v="CLOSE"/>
    <s v="CLOSE"/>
    <n v="0"/>
    <m/>
  </r>
  <r>
    <n v="63"/>
    <x v="55"/>
    <n v="1"/>
    <x v="1"/>
    <x v="12"/>
    <s v="鄭吉勝"/>
    <n v="4"/>
    <s v="1"/>
    <s v="0"/>
    <n v="1"/>
    <n v="1"/>
    <n v="2"/>
    <n v="1"/>
    <n v="2"/>
    <s v="機械系異常"/>
    <s v="FT Alignment"/>
    <s v="自動採板機後の位置決FT Alignment Servo異常"/>
    <s v=". 稼動中無法定期確認Ball screw狀態。_x000a_. 外有Cover難以進行點檢_x000a_. 長時間使用導致Ball screw固定Nut鬆動 於作動中發生異音"/>
    <s v=". 定期確認作動狀態及異音_x000a_. 定修工事時進行給油並手動確認有無異常_x000a_. 確認Ball screw 固定Bolt及 Nut 兩者之間預留的縫隙大小"/>
    <s v="情報"/>
    <s v=""/>
    <s v=""/>
    <e v="#VALUE!"/>
    <s v="情報"/>
    <s v=""/>
    <s v=""/>
    <e v="#VALUE!"/>
    <s v="情報"/>
    <s v=""/>
    <s v=""/>
    <e v="#VALUE!"/>
    <s v="情報"/>
    <s v=""/>
    <s v=""/>
    <e v="#VALUE!"/>
    <s v="要"/>
    <s v=""/>
    <s v="1"/>
    <e v="#VALUE!"/>
    <s v="要"/>
    <s v=""/>
    <s v="1"/>
    <e v="#VALUE!"/>
    <s v="要"/>
    <s v=""/>
    <s v="1"/>
    <e v="#VALUE!"/>
    <s v="要"/>
    <s v=""/>
    <s v="1"/>
    <e v="#VALUE!"/>
    <s v="定期點檢"/>
    <m/>
    <s v="－"/>
    <s v=""/>
    <s v=""/>
    <e v="#VALUE!"/>
    <s v="－"/>
    <s v=""/>
    <s v=""/>
    <e v="#VALUE!"/>
    <s v="－"/>
    <s v=""/>
    <s v=""/>
    <e v="#VALUE!"/>
    <s v="－"/>
    <s v=""/>
    <s v=""/>
    <e v="#VALUE!"/>
    <s v="完了"/>
    <s v=""/>
    <s v="1"/>
    <e v="#VALUE!"/>
    <s v="完了"/>
    <s v=""/>
    <s v="1"/>
    <e v="#VALUE!"/>
    <s v="完了"/>
    <s v=""/>
    <s v="1"/>
    <e v="#VALUE!"/>
    <s v="完了"/>
    <s v=""/>
    <s v="1"/>
    <e v="#VALUE!"/>
    <s v="異常報告書（日文）共有フォルダ\201501以降\20150128GUT1　FT位置決めアライメントサーボ異常.xls"/>
    <n v="0"/>
    <s v="異常報告書（中文）共有フォルダ\201501以降\20150128GUT1　FT位置決めアライメントサーボ異常.xlsx"/>
    <n v="598"/>
    <m/>
    <s v="CLOSE"/>
    <s v="CLOSE"/>
    <n v="62"/>
    <m/>
  </r>
  <r>
    <n v="64"/>
    <x v="56"/>
    <n v="2"/>
    <x v="4"/>
    <x v="16"/>
    <s v="鄭吉勝"/>
    <n v="6"/>
    <s v="1"/>
    <s v="0"/>
    <n v="1"/>
    <n v="1"/>
    <n v="2"/>
    <n v="1"/>
    <n v="2"/>
    <s v="機械系異常"/>
    <s v="SMAP"/>
    <s v="SMAP上昇之後高度自然下降，因為距離待機位置過低而與基板衝撞。於伸縮C/V上破板，先讓L側SMAP退避之後使用耳離。（R側則持續使用SMAP。）"/>
    <s v="由於SMAP上昇之後，待機位置的排氣側發生微量漏氣，推斷為内部洩漏。"/>
    <s v="更換CYL交換之後，就不再出現動作不良的現象。這次的SMAP動作不良其實在1月後半段開始偶發，內部曾經討論過要在2/24工事日更換CYL對應。"/>
    <s v="要"/>
    <s v=""/>
    <s v="1"/>
    <e v="#VALUE!"/>
    <s v="要"/>
    <s v=""/>
    <s v="1"/>
    <e v="#VALUE!"/>
    <s v="要"/>
    <s v=""/>
    <s v="1"/>
    <e v="#VALUE!"/>
    <s v="要"/>
    <s v=""/>
    <s v="1"/>
    <e v="#VALUE!"/>
    <s v="要"/>
    <s v=""/>
    <s v="1"/>
    <e v="#VALUE!"/>
    <s v="要"/>
    <s v=""/>
    <s v="1"/>
    <e v="#VALUE!"/>
    <s v="－"/>
    <s v=""/>
    <s v=""/>
    <e v="#VALUE!"/>
    <s v="－"/>
    <s v=""/>
    <s v=""/>
    <e v="#VALUE!"/>
    <s v="SMAP シリンダーの解体点検"/>
    <m/>
    <s v="完了"/>
    <s v=""/>
    <s v="1"/>
    <e v="#VALUE!"/>
    <s v="完了"/>
    <s v=""/>
    <s v="1"/>
    <e v="#VALUE!"/>
    <s v="完了"/>
    <s v=""/>
    <s v="1"/>
    <e v="#VALUE!"/>
    <s v="完了"/>
    <s v=""/>
    <s v="1"/>
    <e v="#VALUE!"/>
    <s v="完了"/>
    <s v=""/>
    <s v="1"/>
    <e v="#VALUE!"/>
    <s v="完了"/>
    <s v=""/>
    <s v="1"/>
    <e v="#VALUE!"/>
    <s v="－"/>
    <s v=""/>
    <s v=""/>
    <e v="#VALUE!"/>
    <s v="－"/>
    <s v=""/>
    <s v=""/>
    <e v="#VALUE!"/>
    <s v="異常報告書（日文）共有フォルダ\201501以降\20150202BF 本線L側SMAPシリンダー内部リークによる動作不良.xlsx"/>
    <n v="0"/>
    <s v="異常報告書（中文）共有フォルダ\201501以降\20150202BF 本線L側SMAPシリンダー内部リークによる動作不良.xlsx"/>
    <n v="588"/>
    <m/>
    <s v="CLOSE"/>
    <s v="CLOSE"/>
    <n v="10"/>
    <m/>
  </r>
  <r>
    <n v="65"/>
    <x v="57"/>
    <n v="2"/>
    <x v="0"/>
    <x v="6"/>
    <s v="鄭吉勝"/>
    <n v="0"/>
    <s v="0"/>
    <s v="0"/>
    <n v="0"/>
    <n v="1"/>
    <n v="1"/>
    <n v="1"/>
    <n v="1"/>
    <s v="検査機系異常"/>
    <s v="TOM3 画処PC"/>
    <s v="YF TOM 畫處PC#2 在02/21(春節期間)生產中，突然發生 PC Freeze 異常二回，第二回發生後便無法自動解除。_x000a_"/>
    <s v="從回收的 EventLog 來看，D磁碟有寫入延遲的記錄。_x000a_YF 11/08 瞬間停電，當時造成畫處PC共有5顆HDD毀損。"/>
    <s v="更換HDD並Recovery資料。"/>
    <s v="情報"/>
    <s v="1"/>
    <s v=""/>
    <e v="#VALUE!"/>
    <s v="情報"/>
    <s v="1"/>
    <s v=""/>
    <e v="#VALUE!"/>
    <s v="情報"/>
    <s v="1"/>
    <s v=""/>
    <e v="#VALUE!"/>
    <s v="情報"/>
    <s v="1"/>
    <s v=""/>
    <e v="#VALUE!"/>
    <s v="情報"/>
    <s v="1"/>
    <s v=""/>
    <e v="#VALUE!"/>
    <s v="情報"/>
    <s v="1"/>
    <s v=""/>
    <e v="#VALUE!"/>
    <s v="－"/>
    <s v="1"/>
    <s v=""/>
    <e v="#VALUE!"/>
    <s v="－"/>
    <s v="1"/>
    <s v=""/>
    <e v="#VALUE!"/>
    <s v="TOM3 畫處PC異常情報聯絡"/>
    <m/>
    <s v="－"/>
    <s v="1"/>
    <s v=""/>
    <e v="#VALUE!"/>
    <s v="－"/>
    <s v="1"/>
    <s v=""/>
    <e v="#VALUE!"/>
    <s v="－"/>
    <s v="1"/>
    <s v=""/>
    <e v="#VALUE!"/>
    <s v="－"/>
    <s v="1"/>
    <s v=""/>
    <e v="#VALUE!"/>
    <s v="－"/>
    <s v="1"/>
    <s v=""/>
    <e v="#VALUE!"/>
    <s v="－"/>
    <s v="1"/>
    <s v=""/>
    <e v="#VALUE!"/>
    <s v="－"/>
    <s v="1"/>
    <s v=""/>
    <e v="#VALUE!"/>
    <s v="－"/>
    <s v="1"/>
    <s v=""/>
    <e v="#VALUE!"/>
    <s v="異常報告書（日文）共有フォルダ\201501以降\20150221YF　TOM3畫處PC2_Freeze故障報告.xls"/>
    <n v="0"/>
    <s v="異常報告書（中文）共有フォルダ\201501以降\20150221YF　TOM3畫處PC2_Freeze故障報告.xlsx"/>
    <n v="0"/>
    <m/>
    <s v="CLOSE"/>
    <s v="CLOSE"/>
    <n v="20"/>
    <m/>
  </r>
  <r>
    <n v="66"/>
    <x v="58"/>
    <n v="3"/>
    <x v="0"/>
    <x v="4"/>
    <s v="鄭吉勝"/>
    <n v="6"/>
    <s v="1"/>
    <s v="1"/>
    <n v="2"/>
    <n v="1"/>
    <n v="3"/>
    <n v="1"/>
    <n v="3"/>
    <s v="電気系異常"/>
    <s v="本線～Br採板機Tracking Soft"/>
    <s v="EF 0.25t Tracking Data異常_x000a_1Br 1Pos BDSにて渋滞が発生。1PosはLE部位のみの設定であったが、C＆RE部位が採板されていた。（設定は1POS=LE  2POS=RE+C）"/>
    <s v="Br引込時の硝子監視Pointへの硝子到着タイミングのズレにより、1Br採板品に2BrのTracking Dataが上書きされていたと推定。"/>
    <s v="Br引込時、行先が異なる硝子に対しTracking Dataを受け取らないようなinterlockを導入"/>
    <s v="要"/>
    <s v="1"/>
    <s v="1"/>
    <n v="2"/>
    <s v="要"/>
    <s v="1"/>
    <s v="1"/>
    <n v="2"/>
    <s v="要"/>
    <s v="1"/>
    <s v="1"/>
    <n v="2"/>
    <s v="要"/>
    <s v="1"/>
    <s v="1"/>
    <n v="2"/>
    <s v="要"/>
    <s v="1"/>
    <s v="1"/>
    <n v="2"/>
    <s v="要"/>
    <s v="1"/>
    <s v="1"/>
    <n v="2"/>
    <s v="－"/>
    <s v="1"/>
    <s v=""/>
    <e v="#VALUE!"/>
    <s v="－"/>
    <s v="1"/>
    <s v=""/>
    <e v="#VALUE!"/>
    <s v="各窯soft構成を確認し、個別に対応"/>
    <m/>
    <s v="完了"/>
    <s v="1"/>
    <s v="1"/>
    <n v="2"/>
    <s v="完了"/>
    <s v="1"/>
    <s v="1"/>
    <n v="2"/>
    <s v="完了"/>
    <s v="1"/>
    <s v="1"/>
    <n v="2"/>
    <s v="完了"/>
    <s v="1"/>
    <s v="1"/>
    <n v="2"/>
    <s v="完了"/>
    <s v="1"/>
    <s v="1"/>
    <n v="2"/>
    <s v="完了"/>
    <s v="1"/>
    <s v="1"/>
    <n v="2"/>
    <s v="－"/>
    <s v="1"/>
    <s v=""/>
    <e v="#VALUE!"/>
    <s v="－"/>
    <s v="1"/>
    <s v=""/>
    <e v="#VALUE!"/>
    <s v="異常報告書（日文）共有フォルダ\201501以降\20150303EF　トラッキングデータ異常.xlsx"/>
    <n v="0"/>
    <m/>
    <n v="0"/>
    <m/>
    <s v="CLOSE"/>
    <s v="CLOSE"/>
    <n v="0"/>
    <m/>
  </r>
  <r>
    <n v="67"/>
    <x v="59"/>
    <n v="3"/>
    <x v="1"/>
    <x v="19"/>
    <s v="鄭吉勝"/>
    <n v="3"/>
    <s v="1"/>
    <s v="0"/>
    <n v="1"/>
    <n v="1"/>
    <n v="2"/>
    <n v="1"/>
    <n v="2"/>
    <s v="機械系異常"/>
    <s v="紙巻機"/>
    <s v="GUT№2 LINE合紙切斷不良"/>
    <s v="推測動作不良是受到Cylinder的Down側附著異物的影響。_x000a_目前現場3交代的日常點檢無法判斷Cylinder的微細動作是否有異常。"/>
    <s v="巡檢時確認Cylinder動作是否正常, 有無出現異音。_x000a_Cylinder的更換頻率目標1年1次。"/>
    <s v="－"/>
    <s v=""/>
    <s v=""/>
    <e v="#VALUE!"/>
    <s v="－"/>
    <s v=""/>
    <s v=""/>
    <e v="#VALUE!"/>
    <s v="－"/>
    <s v=""/>
    <s v=""/>
    <e v="#VALUE!"/>
    <s v="－"/>
    <s v=""/>
    <s v=""/>
    <e v="#VALUE!"/>
    <s v="要"/>
    <s v=""/>
    <s v="1"/>
    <e v="#VALUE!"/>
    <s v="要"/>
    <s v=""/>
    <s v="1"/>
    <e v="#VALUE!"/>
    <s v="要"/>
    <s v=""/>
    <s v="1"/>
    <e v="#VALUE!"/>
    <s v="－"/>
    <s v=""/>
    <s v=""/>
    <e v="#VALUE!"/>
    <s v="巡檢時確認Cylinder動作是否正常, 有無出現異音。"/>
    <m/>
    <s v="－"/>
    <s v=""/>
    <s v=""/>
    <e v="#VALUE!"/>
    <s v="－"/>
    <s v=""/>
    <s v=""/>
    <e v="#VALUE!"/>
    <s v="－"/>
    <s v=""/>
    <s v=""/>
    <e v="#VALUE!"/>
    <s v="－"/>
    <s v=""/>
    <s v=""/>
    <e v="#VALUE!"/>
    <s v="完了"/>
    <s v=""/>
    <s v="1"/>
    <e v="#VALUE!"/>
    <s v="完了"/>
    <s v=""/>
    <s v="1"/>
    <e v="#VALUE!"/>
    <s v="完了"/>
    <s v=""/>
    <s v="1"/>
    <e v="#VALUE!"/>
    <s v="－"/>
    <s v=""/>
    <s v=""/>
    <e v="#VALUE!"/>
    <s v="異常報告書（日文）共有フォルダ\201501以降\20150305GUT　GUT№2ライン合紙切断不良.xlsx"/>
    <n v="0"/>
    <s v="異常報告書（中文）共有フォルダ\201501以降\20150305GUT　GUT№2ライン合紙切断不良.xlsx"/>
    <n v="1268"/>
    <m/>
    <s v="CLOSE"/>
    <s v="CLOSE"/>
    <n v="84"/>
    <m/>
  </r>
  <r>
    <n v="68"/>
    <x v="60"/>
    <n v="3"/>
    <x v="4"/>
    <x v="20"/>
    <s v="鄭吉勝"/>
    <n v="3"/>
    <s v="1"/>
    <s v="0"/>
    <n v="1"/>
    <n v="1"/>
    <n v="2"/>
    <n v="1"/>
    <n v="2"/>
    <s v="機械系異常"/>
    <s v="紙巻機(イズミ製)"/>
    <s v="紙巻機Pinch Roll 近接Senser訊號Chattering (重複ON、OFF)"/>
    <s v="近接Senser出現Chattering (重複ON、OFF)原本近接Senser 的縫隙已經很大了、再加上設備的微小 導致縫隙變得更大、才會影響 Senser的Chattering (重複ON、OFF)。"/>
    <s v="於日常巡檢的項目裡面追加 Senser項目、進行每日巡檢確認。"/>
    <s v="－"/>
    <s v=""/>
    <s v=""/>
    <e v="#VALUE!"/>
    <s v="－"/>
    <s v=""/>
    <s v=""/>
    <e v="#VALUE!"/>
    <s v="－"/>
    <s v=""/>
    <s v=""/>
    <e v="#VALUE!"/>
    <s v="－"/>
    <s v=""/>
    <s v=""/>
    <e v="#VALUE!"/>
    <s v="要"/>
    <s v=""/>
    <s v="1"/>
    <e v="#VALUE!"/>
    <s v="要"/>
    <s v=""/>
    <s v="1"/>
    <e v="#VALUE!"/>
    <s v="要"/>
    <s v=""/>
    <s v="1"/>
    <e v="#VALUE!"/>
    <s v="－"/>
    <s v=""/>
    <s v=""/>
    <e v="#VALUE!"/>
    <s v="紙巻機Pinch Roll 上限和下限的Senser位置"/>
    <m/>
    <s v="－"/>
    <s v=""/>
    <s v=""/>
    <e v="#VALUE!"/>
    <s v="－"/>
    <s v=""/>
    <s v=""/>
    <e v="#VALUE!"/>
    <s v="－"/>
    <s v=""/>
    <s v=""/>
    <e v="#VALUE!"/>
    <s v="－"/>
    <s v=""/>
    <s v=""/>
    <e v="#VALUE!"/>
    <s v="完了"/>
    <s v=""/>
    <s v="1"/>
    <e v="#VALUE!"/>
    <s v="完了"/>
    <s v=""/>
    <s v="1"/>
    <e v="#VALUE!"/>
    <s v="完了"/>
    <s v=""/>
    <s v="1"/>
    <e v="#VALUE!"/>
    <s v="－"/>
    <s v=""/>
    <s v=""/>
    <e v="#VALUE!"/>
    <s v="..\..\異常報告書(日文)\201501以降\20150312WIT1 紙巻機ピンチロール近接センサーチャタリング.xls"/>
    <n v="0"/>
    <s v="異常報告書（中文）共有フォルダ\201501以降\20150312WIT1 紙巻機ピンチロール近接センサーチャタリング.xls"/>
    <n v="5108"/>
    <m/>
    <s v="CLOSE"/>
    <s v="CLOSE"/>
    <n v="220"/>
    <m/>
  </r>
  <r>
    <n v="69"/>
    <x v="61"/>
    <n v="3"/>
    <x v="0"/>
    <x v="9"/>
    <s v="鄭吉勝"/>
    <n v="6"/>
    <s v="1"/>
    <s v="1"/>
    <n v="2"/>
    <n v="1"/>
    <n v="3"/>
    <n v="1"/>
    <n v="3"/>
    <s v="機械系異常"/>
    <s v="本線CV#119  Roll轉速異常"/>
    <s v="包裝本線CV#119  Roll轉速異常"/>
    <s v="Can Clutch故障，導致Roll運轉速度與驅動齒輪不同步、造成素板破裂異常。"/>
    <s v="更換Can Clutch及驅動Chain鬆緊度調整"/>
    <s v="要"/>
    <s v="1"/>
    <s v="1"/>
    <n v="2"/>
    <s v="要"/>
    <s v="1"/>
    <s v="1"/>
    <n v="2"/>
    <s v="要"/>
    <s v="1"/>
    <s v="1"/>
    <n v="2"/>
    <s v="要"/>
    <s v="1"/>
    <s v="1"/>
    <n v="2"/>
    <s v="要"/>
    <s v="1"/>
    <s v="1"/>
    <n v="2"/>
    <s v="要"/>
    <s v="1"/>
    <s v="1"/>
    <n v="2"/>
    <s v="－"/>
    <s v="1"/>
    <s v=""/>
    <e v="#VALUE!"/>
    <s v="－"/>
    <s v="1"/>
    <s v=""/>
    <e v="#VALUE!"/>
    <s v="本線Can Clutch及驅動Chain鬆緊度點檢確認"/>
    <m/>
    <s v="完了"/>
    <s v="1"/>
    <s v="1"/>
    <n v="2"/>
    <s v="完了"/>
    <s v="1"/>
    <s v="1"/>
    <n v="2"/>
    <s v="完了"/>
    <s v="1"/>
    <s v="1"/>
    <n v="2"/>
    <s v="完了"/>
    <s v="1"/>
    <s v="1"/>
    <n v="2"/>
    <s v="完了"/>
    <s v="1"/>
    <s v="1"/>
    <n v="2"/>
    <s v="完了"/>
    <s v="1"/>
    <s v="1"/>
    <n v="2"/>
    <s v="－"/>
    <s v="1"/>
    <s v=""/>
    <e v="#VALUE!"/>
    <s v="－"/>
    <s v="1"/>
    <s v=""/>
    <e v="#VALUE!"/>
    <s v="異常報告書（日文）共有フォルダ\201501以降\20150315  ZF包裝本線CV NO119  Roll回転Speed異常報告.xls"/>
    <n v="0"/>
    <m/>
    <n v="1452"/>
    <m/>
    <s v="CLOSE"/>
    <s v="CLOSE"/>
    <n v="55"/>
    <m/>
  </r>
  <r>
    <n v="70"/>
    <x v="62"/>
    <n v="4"/>
    <x v="0"/>
    <x v="7"/>
    <s v="鄭吉勝"/>
    <n v="6"/>
    <s v="1"/>
    <s v="1"/>
    <n v="2"/>
    <n v="1"/>
    <n v="3"/>
    <n v="1"/>
    <n v="3"/>
    <s v="電気系異常"/>
    <s v="横切機#2リニアサーボ"/>
    <s v="横切機走行中に上記エラーが発生し、横切機停止。横切機操作不可となる。"/>
    <s v="リニアエンコーダー故障 又はケーブル不良。"/>
    <s v="〇リニアエンコーダーケーブル交換（冷修での交換実績なし）。_x000a_〇マグネスケール製インターポレータ（変換器）交換。"/>
    <s v="要"/>
    <s v="1"/>
    <s v="1"/>
    <n v="2"/>
    <s v="要"/>
    <s v="1"/>
    <s v="1"/>
    <n v="2"/>
    <s v="要"/>
    <s v="1"/>
    <s v="1"/>
    <n v="2"/>
    <s v="要"/>
    <s v="1"/>
    <s v="1"/>
    <n v="2"/>
    <s v="要"/>
    <s v="1"/>
    <s v="1"/>
    <n v="2"/>
    <s v="要"/>
    <s v="1"/>
    <s v="1"/>
    <n v="2"/>
    <s v="－"/>
    <s v="1"/>
    <s v=""/>
    <e v="#VALUE!"/>
    <s v="－"/>
    <s v="1"/>
    <s v=""/>
    <e v="#VALUE!"/>
    <s v="・確認橫切機CABLEVEYER_x000a_1.電纜線於CABLEVEYER中排列順序。_x000a_2.CABLEVEYER中電纜線有無破損狀態。"/>
    <m/>
    <s v="完了"/>
    <s v="1"/>
    <s v="1"/>
    <n v="2"/>
    <s v="完了"/>
    <s v="1"/>
    <s v="1"/>
    <n v="2"/>
    <s v="完了"/>
    <s v="1"/>
    <s v="1"/>
    <n v="2"/>
    <s v="完了"/>
    <s v="1"/>
    <s v="1"/>
    <n v="2"/>
    <s v="完了"/>
    <s v="1"/>
    <s v="1"/>
    <n v="2"/>
    <s v="完了"/>
    <s v="1"/>
    <s v="1"/>
    <n v="2"/>
    <s v="－"/>
    <s v="1"/>
    <s v=""/>
    <e v="#VALUE!"/>
    <s v="－"/>
    <s v="1"/>
    <s v=""/>
    <e v="#VALUE!"/>
    <s v="異常報告書（日文）共有フォルダ\201501以降\20150403 KF 横切機リニアサーボ停止異常.xls"/>
    <n v="0"/>
    <s v="異常報告書（中文）共有フォルダ\201501以降\20150403 KF 横切機リニアサーボ停止異常(CH).xls"/>
    <n v="1183"/>
    <m/>
    <s v="CLOSE"/>
    <s v="CLOSE"/>
    <n v="45"/>
    <m/>
  </r>
  <r>
    <n v="71"/>
    <x v="63"/>
    <n v="4"/>
    <x v="1"/>
    <x v="8"/>
    <s v="鄭吉勝"/>
    <n v="6"/>
    <s v="1"/>
    <s v="0"/>
    <n v="1"/>
    <n v="1"/>
    <n v="2"/>
    <n v="1"/>
    <n v="2"/>
    <s v="電気系異常"/>
    <s v="本線H/O"/>
    <s v="本線H/O開閉電磁弁動作不良"/>
    <s v="電磁閥Spool的作動受到油壓OIL的髒汙影響而卡住。"/>
    <s v="1.4/14工事日更換電磁閥及濾網。_x000a_2.5月工事日預定更換油壓OIL。_x000a_3.製作設備管理Check List、徹底管理Schedule。"/>
    <s v="要"/>
    <s v=""/>
    <s v="1"/>
    <e v="#VALUE!"/>
    <s v="要"/>
    <s v=""/>
    <s v="1"/>
    <e v="#VALUE!"/>
    <s v="要"/>
    <s v=""/>
    <s v="1"/>
    <e v="#VALUE!"/>
    <s v="要"/>
    <s v=""/>
    <s v="1"/>
    <e v="#VALUE!"/>
    <s v="要"/>
    <s v=""/>
    <s v="1"/>
    <e v="#VALUE!"/>
    <s v="要"/>
    <s v=""/>
    <s v="1"/>
    <e v="#VALUE!"/>
    <s v="－"/>
    <s v=""/>
    <s v=""/>
    <e v="#VALUE!"/>
    <s v="－"/>
    <s v=""/>
    <s v=""/>
    <e v="#VALUE!"/>
    <s v="工事日時實施點檢"/>
    <m/>
    <s v="完了"/>
    <s v=""/>
    <s v="1"/>
    <e v="#VALUE!"/>
    <s v="完了"/>
    <s v=""/>
    <s v="1"/>
    <e v="#VALUE!"/>
    <s v="完了"/>
    <s v=""/>
    <s v="1"/>
    <e v="#VALUE!"/>
    <s v="完了"/>
    <s v=""/>
    <s v="1"/>
    <e v="#VALUE!"/>
    <s v="完了"/>
    <s v=""/>
    <s v="1"/>
    <e v="#VALUE!"/>
    <s v="完了"/>
    <s v=""/>
    <s v="1"/>
    <e v="#VALUE!"/>
    <s v="－"/>
    <s v=""/>
    <s v=""/>
    <e v="#VALUE!"/>
    <s v="－"/>
    <s v=""/>
    <s v=""/>
    <e v="#VALUE!"/>
    <s v="異常報告書（日文）共有フォルダ\201501以降\20150412HF　本線ホッパー開閉電磁弁動作不良.xls"/>
    <n v="0"/>
    <s v="異常報告書（中文）共有フォルダ\201501以降\20150412HF　本線ホッパー開閉電磁弁動作不良.xlsx"/>
    <n v="598"/>
    <m/>
    <s v="CLOSE"/>
    <s v="CLOSE"/>
    <n v="12"/>
    <m/>
  </r>
  <r>
    <n v="72"/>
    <x v="64"/>
    <n v="4"/>
    <x v="1"/>
    <x v="1"/>
    <s v="鄭吉勝"/>
    <n v="6"/>
    <s v="1"/>
    <s v="0"/>
    <n v="1"/>
    <n v="1"/>
    <n v="2"/>
    <n v="1"/>
    <n v="2"/>
    <s v="機械系異常"/>
    <s v="本線増速#6 Conveyor"/>
    <s v="本線増速區間のChain磨耗(破損)"/>
    <s v="1.推測 増速C/V Roll的振動對Chain的Roller的部位產生衝擊力所致。_x000a_2. 推測 Roller的磨耗（破損）處的pitch（間隙）變寬之後、Sprocket 與Chain的咬合時衝撞後面的Roller、才會影響連續幾支Roller產生磨耗(破損）。"/>
    <s v="1.更換Chain_x000a_2.需定期點檢、目前正在檢討是否於每回工事日進行Chain及Sprocket的精密點檢。_x000a_3.Chain Roller  Sprocket的磨耗狀態"/>
    <s v="要"/>
    <s v=""/>
    <s v="1"/>
    <e v="#VALUE!"/>
    <s v="要"/>
    <s v=""/>
    <s v="1"/>
    <e v="#VALUE!"/>
    <s v="要"/>
    <s v=""/>
    <s v="1"/>
    <e v="#VALUE!"/>
    <s v="要"/>
    <s v=""/>
    <s v="1"/>
    <e v="#VALUE!"/>
    <s v="要"/>
    <s v=""/>
    <s v="1"/>
    <e v="#VALUE!"/>
    <s v="要"/>
    <s v=""/>
    <s v="1"/>
    <e v="#VALUE!"/>
    <s v="－"/>
    <s v=""/>
    <s v=""/>
    <e v="#VALUE!"/>
    <s v="－"/>
    <s v=""/>
    <s v=""/>
    <e v="#VALUE!"/>
    <s v="工事日時實施點檢"/>
    <m/>
    <s v="完了"/>
    <s v=""/>
    <s v="1"/>
    <e v="#VALUE!"/>
    <s v="完了"/>
    <s v=""/>
    <s v="1"/>
    <e v="#VALUE!"/>
    <s v="完了"/>
    <s v=""/>
    <s v="1"/>
    <e v="#VALUE!"/>
    <s v="完了"/>
    <s v=""/>
    <s v="1"/>
    <e v="#VALUE!"/>
    <s v="完了"/>
    <s v=""/>
    <s v="1"/>
    <e v="#VALUE!"/>
    <s v="完了"/>
    <s v=""/>
    <s v="1"/>
    <e v="#VALUE!"/>
    <s v="－"/>
    <s v=""/>
    <s v=""/>
    <e v="#VALUE!"/>
    <s v="－"/>
    <s v=""/>
    <s v=""/>
    <e v="#VALUE!"/>
    <s v="異常報告書（日文）共有フォルダ\201501以降\20150420LF　本線増速CV chain roller磨耗(破損).xls"/>
    <n v="0"/>
    <s v="異常報告書（中文）共有フォルダ\201501以降\20150420LF　本線増速CV chain roller磨耗(破損).xlsx"/>
    <n v="391"/>
    <m/>
    <s v="CLOSE"/>
    <s v="CLOSE"/>
    <n v="20"/>
    <m/>
  </r>
  <r>
    <n v="73"/>
    <x v="65"/>
    <n v="4"/>
    <x v="1"/>
    <x v="17"/>
    <s v="鄭吉勝"/>
    <n v="6"/>
    <s v="1"/>
    <s v="0"/>
    <n v="1"/>
    <n v="1"/>
    <n v="2"/>
    <n v="1"/>
    <n v="2"/>
    <s v="電気系異常"/>
    <s v="MTPG Encoder(編碼器)"/>
    <s v="MTPG Encoder 不良導致Tracking異常"/>
    <s v="原因在於使用了不良Encoder（光洋製）製造工程在油封部使用了2種潤滑油導致的潤滑不良，可能會影響到旋轉的扭力超過規格，連接部位(螺旋聯軸器Helical coupling)扭曲，Encorder側的旋轉速度不一，所以ENG發信聯絡要求無償更換這些Recall的對象品，但是後續並未寄送、廢棄、識別，所以DF3冷修時使用預備品下去進行更換。_x000a_DF3冷修時更換了MTPG#1,2，但是沒有確認到Logger方面的異常。"/>
    <s v="1.預備品裡面的召回對象LOT全數廢棄並確認AFK內部全數預備品及使用的PG，目前正在使用的部分將利用各窯工事日進行更換。預備品的對象品全數廢棄。_x000a_2. 更換不良Encoder"/>
    <s v="要"/>
    <s v=""/>
    <s v="1"/>
    <e v="#VALUE!"/>
    <s v="要"/>
    <s v=""/>
    <s v="1"/>
    <e v="#VALUE!"/>
    <s v="要"/>
    <s v=""/>
    <s v="1"/>
    <e v="#VALUE!"/>
    <s v="要"/>
    <s v=""/>
    <s v="1"/>
    <e v="#VALUE!"/>
    <s v="要"/>
    <s v=""/>
    <s v="1"/>
    <e v="#VALUE!"/>
    <s v="要"/>
    <s v=""/>
    <s v="1"/>
    <e v="#VALUE!"/>
    <s v="－"/>
    <s v=""/>
    <s v=""/>
    <e v="#VALUE!"/>
    <s v="－"/>
    <s v=""/>
    <s v=""/>
    <e v="#VALUE!"/>
    <s v="確認有無Rotary EncorderTRD－GK系列 以2008年1月~2010年7月間製造的製品"/>
    <m/>
    <s v="完了"/>
    <s v=""/>
    <s v="1"/>
    <e v="#VALUE!"/>
    <s v="完了"/>
    <s v=""/>
    <s v="1"/>
    <e v="#VALUE!"/>
    <s v="完了"/>
    <s v=""/>
    <s v="1"/>
    <e v="#VALUE!"/>
    <s v="完了"/>
    <s v=""/>
    <s v="1"/>
    <e v="#VALUE!"/>
    <s v="完了"/>
    <s v=""/>
    <s v="1"/>
    <e v="#VALUE!"/>
    <s v="完了"/>
    <s v=""/>
    <s v="1"/>
    <e v="#VALUE!"/>
    <s v="－"/>
    <s v=""/>
    <s v=""/>
    <e v="#VALUE!"/>
    <s v="－"/>
    <s v=""/>
    <s v=""/>
    <e v="#VALUE!"/>
    <s v="異常報告書（日文）共有フォルダ\201501以降\20150416DF MTPG Encoder不良によるトラッキング異常rev.1.xlsx"/>
    <n v="0"/>
    <s v="異常報告書（中文）共有フォルダ\201501以降\20150416DF MTPG Encoder不良之Tracking異常rev.1.xlsx"/>
    <n v="311"/>
    <m/>
    <s v="CLOSE"/>
    <s v="CLOSE"/>
    <n v="20"/>
    <m/>
  </r>
  <r>
    <n v="74"/>
    <x v="66"/>
    <n v="4"/>
    <x v="1"/>
    <x v="13"/>
    <s v="鄭吉勝"/>
    <n v="6"/>
    <s v="1"/>
    <s v="0"/>
    <n v="1"/>
    <n v="1"/>
    <n v="2"/>
    <n v="1"/>
    <n v="2"/>
    <s v="機械系異常"/>
    <s v="Entry C/V驅動Shaft Sprocket"/>
    <s v="本線Entry CV驅動Sprocket Key抜け異常"/>
    <s v="1.該處被cover覆蓋的關係，生産中不易點檢。_x000a_2.End Plate施工不良，在構造上 Key較容易脫落。_x000a_3.雖然他窯也發生過同様的異常，但是橫展開時未針對類似的部分進行點檢。"/>
    <s v="1.4/29定修工事日變更End Plate構造。並變更Ｋｅｙ的溝槽形式：可貫穿→不可貫穿（Shaft更新）_x000a_2.設備機械 -  實施1回/6月 點檢_x000a_3.全窯針對類似位置進行横展開點檢。"/>
    <s v="要"/>
    <s v=""/>
    <s v="1"/>
    <e v="#VALUE!"/>
    <s v="要"/>
    <s v=""/>
    <s v="1"/>
    <e v="#VALUE!"/>
    <s v="要"/>
    <s v=""/>
    <s v="1"/>
    <e v="#VALUE!"/>
    <s v="要"/>
    <s v=""/>
    <s v="1"/>
    <e v="#VALUE!"/>
    <s v="要"/>
    <s v=""/>
    <s v="1"/>
    <e v="#VALUE!"/>
    <s v="要"/>
    <s v=""/>
    <s v="1"/>
    <e v="#VALUE!"/>
    <s v="－"/>
    <s v=""/>
    <s v=""/>
    <e v="#VALUE!"/>
    <s v="－"/>
    <s v=""/>
    <s v=""/>
    <e v="#VALUE!"/>
    <s v="○1回/月 工事日實施定期點檢。( 1.Chain Tension及磨耗状態、2.END Cap Bolt 鬆緊確認、3.Spracket Key 位置)_x000a_○確認當初Entry C/V驅動Spracket  END Plate的設計構造上是否原本就有缺口。"/>
    <m/>
    <s v="完了"/>
    <s v=""/>
    <s v="1"/>
    <e v="#VALUE!"/>
    <s v="完了"/>
    <s v=""/>
    <s v="1"/>
    <e v="#VALUE!"/>
    <s v="完了"/>
    <s v=""/>
    <s v="1"/>
    <e v="#VALUE!"/>
    <s v="完了"/>
    <s v=""/>
    <s v="1"/>
    <e v="#VALUE!"/>
    <s v="完了"/>
    <s v=""/>
    <s v="1"/>
    <e v="#VALUE!"/>
    <s v="完了"/>
    <s v=""/>
    <s v="1"/>
    <e v="#VALUE!"/>
    <s v="－"/>
    <s v=""/>
    <s v=""/>
    <e v="#VALUE!"/>
    <s v="－"/>
    <s v=""/>
    <s v=""/>
    <e v="#VALUE!"/>
    <s v="異常報告書（日文）共有フォルダ\201501以降\20150423IF　本線エントリーCV駆動スプロケットキー抜け異常.xls"/>
    <n v="0"/>
    <s v="異常報告書（中文）共有フォルダ\201501以降\20150423IF　本線Entry  CV驅動Sprocket脫落異常.xls"/>
    <n v="1642"/>
    <m/>
    <s v="CLOSE"/>
    <s v="CLOSE"/>
    <n v="64"/>
    <m/>
  </r>
  <r>
    <n v="75"/>
    <x v="67"/>
    <n v="5"/>
    <x v="5"/>
    <x v="21"/>
    <s v="鄭吉勝"/>
    <n v="6"/>
    <s v="1"/>
    <s v="0"/>
    <n v="1"/>
    <n v="1"/>
    <n v="2"/>
    <n v="1"/>
    <n v="2"/>
    <s v="機械系異常"/>
    <s v="本線SMAP"/>
    <s v="SMAP（L側）衝撞異常"/>
    <s v="1.5/7以前的工事日關閉電源之際、走行位置的Data消失了_x000a_2.5/7以前的工事日手動操作走行之後，位置發生偏移_x000a_3.進行①②作業後未確實進行原點復歸作業"/>
    <s v="①預定SOFT改造, 使伸縮　SMAP進行J/C之際、必須等原點復歸之後才能JC動作_x000a_②現状的伸縮　SMAP的Interlock制御確認後 檢討Interlock對策（若無Interlock則追加）_x000a_③追加Soft, 使電源OFF（Servo AMP OFF）時若未經原點復歸則手動/自動 皆無法作動"/>
    <s v="要"/>
    <s v=""/>
    <s v="1"/>
    <e v="#VALUE!"/>
    <s v="要"/>
    <s v=""/>
    <s v="1"/>
    <e v="#VALUE!"/>
    <s v="要"/>
    <s v=""/>
    <s v="1"/>
    <e v="#VALUE!"/>
    <s v="要"/>
    <s v=""/>
    <s v="1"/>
    <e v="#VALUE!"/>
    <s v="要"/>
    <s v=""/>
    <s v="1"/>
    <e v="#VALUE!"/>
    <s v="要"/>
    <s v=""/>
    <s v="1"/>
    <e v="#VALUE!"/>
    <s v="－"/>
    <s v=""/>
    <s v=""/>
    <e v="#VALUE!"/>
    <s v="－"/>
    <s v=""/>
    <s v=""/>
    <e v="#VALUE!"/>
    <s v="後進端リミットSW ON）後に伸縮CV J/C Interlock有無"/>
    <m/>
    <s v="完了"/>
    <s v=""/>
    <s v="1"/>
    <e v="#VALUE!"/>
    <s v="完了"/>
    <s v=""/>
    <s v="1"/>
    <e v="#VALUE!"/>
    <s v="完了"/>
    <s v=""/>
    <s v="1"/>
    <e v="#VALUE!"/>
    <s v="完了"/>
    <s v=""/>
    <s v="1"/>
    <e v="#VALUE!"/>
    <s v="完了"/>
    <s v=""/>
    <s v="1"/>
    <e v="#VALUE!"/>
    <s v="完了"/>
    <s v=""/>
    <s v="1"/>
    <e v="#VALUE!"/>
    <s v="－"/>
    <s v=""/>
    <s v=""/>
    <e v="#VALUE!"/>
    <s v="－"/>
    <s v=""/>
    <s v=""/>
    <e v="#VALUE!"/>
    <s v="異常報告書（日文）共有フォルダ\201501以降\20150507XF SMAP(L側）衝突トラブル報告.xlsx"/>
    <n v="0"/>
    <s v="異常報告書（中文）共有フォルダ\201501以降\20150507XF SMAP(L側）衝突トラブル報告.xlsx"/>
    <n v="884"/>
    <m/>
    <s v="CLOSE"/>
    <s v="CLOSE"/>
    <n v="120"/>
    <m/>
  </r>
  <r>
    <n v="76"/>
    <x v="68"/>
    <n v="5"/>
    <x v="4"/>
    <x v="20"/>
    <s v="鄭吉勝"/>
    <n v="2"/>
    <s v="1"/>
    <s v="0"/>
    <n v="1"/>
    <n v="1"/>
    <n v="2"/>
    <n v="1"/>
    <n v="2"/>
    <s v="機械系異常"/>
    <s v="投入機(TAS)"/>
    <s v="WIT #1 LINE 投入機ARM部破損異常"/>
    <s v="根據設技見解為經年累月的劣化致使破損。_x000a_破損場所發現被Cover覆蓋住、而且此處並未列入設備點檢項目、代表未實施點檢作業。"/>
    <s v="實施了 預備ARM更換作業。"/>
    <s v="－"/>
    <s v=""/>
    <s v=""/>
    <e v="#VALUE!"/>
    <s v="－"/>
    <s v=""/>
    <s v=""/>
    <e v="#VALUE!"/>
    <s v="－"/>
    <s v=""/>
    <s v=""/>
    <e v="#VALUE!"/>
    <s v="－"/>
    <s v=""/>
    <s v=""/>
    <e v="#VALUE!"/>
    <s v="－"/>
    <s v=""/>
    <s v=""/>
    <e v="#VALUE!"/>
    <s v="－"/>
    <s v=""/>
    <s v=""/>
    <e v="#VALUE!"/>
    <s v="要"/>
    <s v=""/>
    <s v="1"/>
    <e v="#VALUE!"/>
    <s v="要"/>
    <s v=""/>
    <s v="1"/>
    <e v="#VALUE!"/>
    <s v="設備技術定期点検項目に記載も確認する様に指示します"/>
    <m/>
    <s v="－"/>
    <s v=""/>
    <s v=""/>
    <e v="#VALUE!"/>
    <s v="－"/>
    <s v=""/>
    <s v=""/>
    <e v="#VALUE!"/>
    <s v="－"/>
    <s v=""/>
    <s v=""/>
    <e v="#VALUE!"/>
    <s v="－"/>
    <s v=""/>
    <s v=""/>
    <e v="#VALUE!"/>
    <s v="－"/>
    <s v=""/>
    <s v=""/>
    <e v="#VALUE!"/>
    <s v="－"/>
    <s v=""/>
    <s v=""/>
    <e v="#VALUE!"/>
    <s v="完了"/>
    <s v=""/>
    <s v="1"/>
    <e v="#VALUE!"/>
    <s v="完了"/>
    <s v=""/>
    <s v="1"/>
    <e v="#VALUE!"/>
    <s v="異常報告書（日文）共有フォルダ\201501以降\20150511WIT　投入機ｱｰﾑ破損異常報告.xls"/>
    <n v="0"/>
    <s v="異常報告書（中文）共有フォルダ\201501以降\20150511TAS　投入機ｱｰﾑ破損異常報告.xls"/>
    <n v="0"/>
    <m/>
    <s v="CLOSE"/>
    <s v="CLOSE"/>
    <n v="125"/>
    <m/>
  </r>
  <r>
    <n v="77"/>
    <x v="69"/>
    <n v="5"/>
    <x v="5"/>
    <x v="21"/>
    <s v="鄭吉勝"/>
    <n v="6"/>
    <s v="1"/>
    <s v="0"/>
    <n v="1"/>
    <n v="1"/>
    <n v="2"/>
    <n v="1"/>
    <n v="2"/>
    <s v="機械系異常"/>
    <s v="2BR Br　C/V"/>
    <s v="2BR Roll折損"/>
    <s v="2BR　BD C/V過去也曾經在同一個位置發生過數次折損。_x000a_折損原因為 Roll 本體 與 軸端 焊接施工不良的影響，容易彎曲變形。"/>
    <s v="設技的判斷和以前一様，認為2BR的Roll是因為施工方式未確實依照圖面所致，所以目前使用的半月形固定環是最佳的對應方式。"/>
    <s v="要"/>
    <s v=""/>
    <s v="1"/>
    <e v="#VALUE!"/>
    <s v="要"/>
    <s v=""/>
    <s v="1"/>
    <e v="#VALUE!"/>
    <s v="要"/>
    <s v=""/>
    <s v="1"/>
    <e v="#VALUE!"/>
    <s v="要"/>
    <s v=""/>
    <s v="1"/>
    <e v="#VALUE!"/>
    <s v="要"/>
    <s v=""/>
    <s v="1"/>
    <e v="#VALUE!"/>
    <s v="要"/>
    <s v=""/>
    <s v="1"/>
    <e v="#VALUE!"/>
    <s v="－"/>
    <s v=""/>
    <s v=""/>
    <e v="#VALUE!"/>
    <s v="－"/>
    <s v=""/>
    <s v=""/>
    <e v="#VALUE!"/>
    <s v="ADT針對立上部預定全部更換成Shaft強化品（SCM435）"/>
    <m/>
    <s v="完了"/>
    <s v=""/>
    <s v="1"/>
    <e v="#VALUE!"/>
    <s v="完了"/>
    <s v=""/>
    <s v="1"/>
    <e v="#VALUE!"/>
    <s v="完了"/>
    <s v=""/>
    <s v="1"/>
    <e v="#VALUE!"/>
    <s v="完了"/>
    <s v=""/>
    <s v="1"/>
    <e v="#VALUE!"/>
    <s v="完了"/>
    <s v=""/>
    <s v="1"/>
    <e v="#VALUE!"/>
    <s v="完了"/>
    <s v=""/>
    <s v="1"/>
    <e v="#VALUE!"/>
    <s v="－"/>
    <s v=""/>
    <s v=""/>
    <e v="#VALUE!"/>
    <s v="－"/>
    <s v=""/>
    <s v=""/>
    <e v="#VALUE!"/>
    <s v="異常報告書（日文）共有フォルダ\201501以降\20150513XF 2BR Roll折損Trouble報告.xlsx"/>
    <n v="0"/>
    <s v="異常報告書（中文）共有フォルダ\201501以降\20150513XF 2BR Roll折損Trouble報告.xlsx"/>
    <n v="225"/>
    <m/>
    <s v="CLOSE"/>
    <s v="CLOSE"/>
    <n v="40"/>
    <m/>
  </r>
  <r>
    <n v="78"/>
    <x v="70"/>
    <n v="6"/>
    <x v="4"/>
    <x v="20"/>
    <s v="鄭吉勝"/>
    <n v="1"/>
    <s v="1"/>
    <s v="0"/>
    <n v="1"/>
    <n v="1"/>
    <n v="2"/>
    <n v="1"/>
    <n v="2"/>
    <s v="機械系異常"/>
    <s v="G8移載機"/>
    <s v="WIT#1 Line下流移載機昇降滾珠螺桿摩損之Servo過負載停止"/>
    <s v="設技的見解是認為ARM震動所產生的負荷影響到滾珠螺桿（不過因為有設置LM Guide應該不會直接影響到才對・・)或是在安裝滾珠螺桿時，芯的位置跑掉了"/>
    <s v="於設備點檢日誌追加Servo的負荷率項目，巡檢時填寫記録。當數值發生變化時，通知旭整備班並檢討對應方式。於毎月的保全會議報告實效負荷率以共有情報。給脂頻率改為1回/月。"/>
    <s v="－"/>
    <s v=""/>
    <s v=""/>
    <e v="#VALUE!"/>
    <s v="－"/>
    <s v=""/>
    <s v=""/>
    <e v="#VALUE!"/>
    <s v="－"/>
    <s v=""/>
    <s v=""/>
    <e v="#VALUE!"/>
    <s v="－"/>
    <s v=""/>
    <s v=""/>
    <e v="#VALUE!"/>
    <s v="－"/>
    <s v=""/>
    <s v=""/>
    <e v="#VALUE!"/>
    <s v="－"/>
    <s v=""/>
    <s v=""/>
    <e v="#VALUE!"/>
    <s v="要"/>
    <s v=""/>
    <s v="1"/>
    <e v="#VALUE!"/>
    <s v="－"/>
    <s v=""/>
    <s v=""/>
    <e v="#VALUE!"/>
    <s v="請各位針對有類似設備的產線進行相關位置的點檢_x000a_〇給脂頻率改為1回/月。_x000a_〇1年定期更換1回。"/>
    <m/>
    <s v="－"/>
    <s v=""/>
    <s v=""/>
    <e v="#VALUE!"/>
    <s v="－"/>
    <s v=""/>
    <s v=""/>
    <e v="#VALUE!"/>
    <s v="－"/>
    <s v=""/>
    <s v=""/>
    <e v="#VALUE!"/>
    <s v="－"/>
    <s v=""/>
    <s v=""/>
    <e v="#VALUE!"/>
    <s v="－"/>
    <s v=""/>
    <s v=""/>
    <e v="#VALUE!"/>
    <s v="－"/>
    <s v=""/>
    <s v=""/>
    <e v="#VALUE!"/>
    <s v="完了"/>
    <s v=""/>
    <s v="1"/>
    <e v="#VALUE!"/>
    <s v="－"/>
    <s v=""/>
    <s v=""/>
    <e v="#VALUE!"/>
    <s v="異常報告書（日文）共有フォルダ\201501以降\20150611TAS　WIT#1下流移載機昇降ﾎﾞｰﾙﾈｼﾞ摩損によるｻｰﾎﾞ過負荷停止異常報告.xls"/>
    <n v="0"/>
    <s v="異常報告書（中文）共有フォルダ\201501以降\20150611TAS　WIT NO1下流移載機昇降滾珠螺桿摩損之Servo過負荷停止異常報告.xls"/>
    <n v="10712"/>
    <m/>
    <s v="CLOSE"/>
    <s v="CLOSE"/>
    <n v="474"/>
    <m/>
  </r>
  <r>
    <n v="79"/>
    <x v="71"/>
    <n v="6"/>
    <x v="1"/>
    <x v="19"/>
    <s v="鄭吉勝"/>
    <n v="1"/>
    <s v="1"/>
    <s v="0"/>
    <n v="1"/>
    <n v="1"/>
    <n v="2"/>
    <n v="1"/>
    <n v="2"/>
    <s v="機械系異常"/>
    <s v="洗浄２ライン"/>
    <s v="№1T/T旋回サーボ異常"/>
    <s v="＜管理面＞_x000a_定修工事時進行過給脂及點檢, 但是還是出現偶發的狀況。雖然可利用Touch Panel確認突發率, 但是並不是每次T/T旋回都有確認, 所以未發覺。_x000a_＜設備面＞_x000a_・可能是鏈條有異物阻塞而影響負荷率上升_x000a_・Grease不足等狀況可能也是原因之一"/>
    <s v="・負荷率管理_x000a_・實施定期掃除 (工事日)"/>
    <s v="－"/>
    <s v=""/>
    <s v=""/>
    <e v="#VALUE!"/>
    <s v="－"/>
    <s v=""/>
    <s v=""/>
    <e v="#VALUE!"/>
    <s v="－"/>
    <s v=""/>
    <s v=""/>
    <e v="#VALUE!"/>
    <s v="－"/>
    <s v=""/>
    <s v=""/>
    <e v="#VALUE!"/>
    <s v="－"/>
    <s v=""/>
    <s v=""/>
    <e v="#VALUE!"/>
    <s v="－"/>
    <s v=""/>
    <s v=""/>
    <e v="#VALUE!"/>
    <s v="要"/>
    <s v=""/>
    <s v="1"/>
    <e v="#VALUE!"/>
    <s v="－"/>
    <s v=""/>
    <s v=""/>
    <e v="#VALUE!"/>
    <s v="・負荷率管理_x000a_・實施定期掃除 (工事日)"/>
    <m/>
    <s v="－"/>
    <s v=""/>
    <s v=""/>
    <e v="#VALUE!"/>
    <s v="－"/>
    <s v=""/>
    <s v=""/>
    <e v="#VALUE!"/>
    <s v="－"/>
    <s v=""/>
    <s v=""/>
    <e v="#VALUE!"/>
    <s v="－"/>
    <s v=""/>
    <s v=""/>
    <e v="#VALUE!"/>
    <s v="－"/>
    <s v=""/>
    <s v=""/>
    <e v="#VALUE!"/>
    <s v="－"/>
    <s v=""/>
    <s v=""/>
    <e v="#VALUE!"/>
    <s v="完了"/>
    <s v=""/>
    <s v="1"/>
    <e v="#VALUE!"/>
    <s v="－"/>
    <s v=""/>
    <s v=""/>
    <e v="#VALUE!"/>
    <s v="異常報告書（日文）共有フォルダ\201501以降\20150617GUT2　TT №1 旋回サーボ異常.xlsx"/>
    <n v="0"/>
    <s v="異常報告書（中文）共有フォルダ\201501以降\20150617GUT2　TT №1 旋回サーボ異常.xlsx"/>
    <n v="1724"/>
    <m/>
    <s v="CLOSE"/>
    <s v="CLOSE"/>
    <n v="111"/>
    <m/>
  </r>
  <r>
    <n v="80"/>
    <x v="72"/>
    <n v="6"/>
    <x v="1"/>
    <x v="22"/>
    <s v="鄭吉勝"/>
    <n v="1"/>
    <s v="1"/>
    <s v="0"/>
    <n v="1"/>
    <n v="1"/>
    <n v="2"/>
    <n v="1"/>
    <n v="2"/>
    <s v="機械系異常"/>
    <s v="OFF切１ライン"/>
    <s v="OFF切1　位置決め動作異常"/>
    <s v="無更換履歷_x000a_經年累月下的劣化"/>
    <s v="追加定修工事時的點檢項目_x000a_與設技協商後決定更換頻度"/>
    <s v="－"/>
    <s v=""/>
    <s v=""/>
    <e v="#VALUE!"/>
    <s v="－"/>
    <s v=""/>
    <s v=""/>
    <e v="#VALUE!"/>
    <s v="－"/>
    <s v=""/>
    <s v=""/>
    <e v="#VALUE!"/>
    <s v="－"/>
    <s v=""/>
    <s v=""/>
    <e v="#VALUE!"/>
    <s v="－"/>
    <s v=""/>
    <s v=""/>
    <e v="#VALUE!"/>
    <s v="－"/>
    <s v=""/>
    <s v=""/>
    <e v="#VALUE!"/>
    <s v="－"/>
    <s v=""/>
    <s v=""/>
    <e v="#VALUE!"/>
    <s v="要"/>
    <s v=""/>
    <s v="1"/>
    <e v="#VALUE!"/>
    <s v="・實施定期點檢確認"/>
    <m/>
    <s v="－"/>
    <s v=""/>
    <s v=""/>
    <e v="#VALUE!"/>
    <s v="－"/>
    <s v=""/>
    <s v=""/>
    <e v="#VALUE!"/>
    <s v="－"/>
    <s v=""/>
    <s v=""/>
    <e v="#VALUE!"/>
    <s v="－"/>
    <s v=""/>
    <s v=""/>
    <e v="#VALUE!"/>
    <s v="－"/>
    <s v=""/>
    <s v=""/>
    <e v="#VALUE!"/>
    <s v="－"/>
    <s v=""/>
    <s v=""/>
    <e v="#VALUE!"/>
    <s v="－"/>
    <s v=""/>
    <s v=""/>
    <e v="#VALUE!"/>
    <s v="完了"/>
    <s v=""/>
    <s v="1"/>
    <e v="#VALUE!"/>
    <s v="異常報告書（日文）共有フォルダ\201501以降\20150620OFF1　位置決め動作異常.xlsx"/>
    <n v="0"/>
    <s v="異常報告書（中文）共有フォルダ\201501以降\20150620OFF1　位置決め動作異常.xlsx"/>
    <n v="629"/>
    <m/>
    <s v="CLOSE"/>
    <s v="CLOSE"/>
    <n v="65"/>
    <m/>
  </r>
  <r>
    <n v="81"/>
    <x v="72"/>
    <n v="6"/>
    <x v="1"/>
    <x v="23"/>
    <s v="鄭吉勝"/>
    <n v="1"/>
    <s v="1"/>
    <s v="0"/>
    <n v="1"/>
    <n v="1"/>
    <n v="2"/>
    <n v="1"/>
    <n v="2"/>
    <s v="機械系異常"/>
    <s v="OFF切2ライン"/>
    <s v="OFF切2ライン　Brush洗浄部Spray pump過負荷"/>
    <s v="無更換履歷_x000a_經年累月下的劣化"/>
    <s v="追加定修工事時的點檢項目_x000a_與設技協商後決定更換頻度"/>
    <s v="－"/>
    <s v=""/>
    <s v=""/>
    <e v="#VALUE!"/>
    <s v="－"/>
    <s v=""/>
    <s v=""/>
    <e v="#VALUE!"/>
    <s v="－"/>
    <s v=""/>
    <s v=""/>
    <e v="#VALUE!"/>
    <s v="－"/>
    <s v=""/>
    <s v=""/>
    <e v="#VALUE!"/>
    <s v="－"/>
    <s v=""/>
    <s v=""/>
    <e v="#VALUE!"/>
    <s v="－"/>
    <s v=""/>
    <s v=""/>
    <e v="#VALUE!"/>
    <s v="－"/>
    <s v=""/>
    <s v=""/>
    <e v="#VALUE!"/>
    <s v="要"/>
    <s v=""/>
    <s v="1"/>
    <e v="#VALUE!"/>
    <s v="・實施定期點檢確認"/>
    <m/>
    <s v="－"/>
    <s v=""/>
    <s v=""/>
    <e v="#VALUE!"/>
    <s v="－"/>
    <s v=""/>
    <s v=""/>
    <e v="#VALUE!"/>
    <s v="－"/>
    <s v=""/>
    <s v=""/>
    <e v="#VALUE!"/>
    <s v="－"/>
    <s v=""/>
    <s v=""/>
    <e v="#VALUE!"/>
    <s v="－"/>
    <s v=""/>
    <s v=""/>
    <e v="#VALUE!"/>
    <s v="－"/>
    <s v=""/>
    <s v=""/>
    <e v="#VALUE!"/>
    <s v="－"/>
    <s v=""/>
    <s v=""/>
    <e v="#VALUE!"/>
    <s v="完了"/>
    <s v=""/>
    <s v="1"/>
    <e v="#VALUE!"/>
    <s v="異常報告書（日文）共有フォルダ\201501以降\20150620OFF2　ブラシ洗浄部スプレーポンプ過負荷異常.xlsx"/>
    <n v="0"/>
    <s v="異常報告書（中文）共有フォルダ\201501以降\20150620OFF2　ブラシ洗浄部スプレーポンプ過負荷異常.xlsx"/>
    <n v="309"/>
    <m/>
    <s v="CLOSE"/>
    <s v="CLOSE"/>
    <n v="45"/>
    <m/>
  </r>
  <r>
    <n v="82"/>
    <x v="73"/>
    <n v="8"/>
    <x v="1"/>
    <x v="16"/>
    <s v="鄭吉勝"/>
    <n v="7"/>
    <s v="1"/>
    <s v="0"/>
    <n v="1"/>
    <n v="1"/>
    <n v="2"/>
    <n v="1"/>
    <n v="2"/>
    <s v="機械系異常"/>
    <s v="TOM3檢查Booth內空調故障"/>
    <s v="TOM3檢查Booth內空調故障"/>
    <s v="風扇馬達與Board故障"/>
    <s v="現況BF室內機有4機，室外機有1機，因此移設AF建築物的室外機，使其成為2機體制。"/>
    <s v="要"/>
    <s v=""/>
    <s v="1"/>
    <e v="#VALUE!"/>
    <s v="要"/>
    <s v=""/>
    <s v="1"/>
    <e v="#VALUE!"/>
    <s v="要"/>
    <s v=""/>
    <s v="1"/>
    <e v="#VALUE!"/>
    <s v="要"/>
    <s v=""/>
    <s v="1"/>
    <e v="#VALUE!"/>
    <s v="要"/>
    <s v=""/>
    <s v="1"/>
    <e v="#VALUE!"/>
    <s v="要"/>
    <s v=""/>
    <s v="1"/>
    <e v="#VALUE!"/>
    <s v="要"/>
    <s v=""/>
    <s v="1"/>
    <e v="#VALUE!"/>
    <s v="情報"/>
    <s v=""/>
    <s v=""/>
    <e v="#VALUE!"/>
    <s v="確認該設備狀況。包含業者定期點檢實施"/>
    <m/>
    <s v="完了"/>
    <s v=""/>
    <s v="1"/>
    <e v="#VALUE!"/>
    <s v="完了"/>
    <s v=""/>
    <s v="1"/>
    <e v="#VALUE!"/>
    <s v="完了"/>
    <s v=""/>
    <s v="1"/>
    <e v="#VALUE!"/>
    <s v="完了"/>
    <s v=""/>
    <s v="1"/>
    <e v="#VALUE!"/>
    <s v="完了"/>
    <s v=""/>
    <s v="1"/>
    <e v="#VALUE!"/>
    <s v="完了"/>
    <s v=""/>
    <s v="1"/>
    <e v="#VALUE!"/>
    <s v="完了"/>
    <s v=""/>
    <s v="1"/>
    <e v="#VALUE!"/>
    <s v="－"/>
    <s v=""/>
    <s v=""/>
    <e v="#VALUE!"/>
    <s v="異常報告書（日文）共有フォルダ\201501以降\20150803BF　TOM3検査ブース内エアコン故障.xlsx"/>
    <n v="0"/>
    <s v="異常報告書（中文）共有フォルダ\201501以降\20150803BF　TOM3検査ブース内エアコン故障.xlsx"/>
    <n v="0"/>
    <m/>
    <s v="CLOSE"/>
    <s v="CLOSE"/>
    <n v="0"/>
    <m/>
  </r>
  <r>
    <n v="83"/>
    <x v="74"/>
    <n v="8"/>
    <x v="1"/>
    <x v="19"/>
    <s v="鄭吉勝"/>
    <n v="5"/>
    <s v="1"/>
    <s v="0"/>
    <n v="1"/>
    <n v="1"/>
    <n v="2"/>
    <n v="1"/>
    <n v="2"/>
    <s v="電気系異常"/>
    <s v="採板Robot Cable斷線"/>
    <s v="採板Robot Cable Pan(CD管內)斷線"/>
    <s v="＜管理面＞_x000a_該Robot的採板有2POS，#2 T/T採板頻度較少，因此未確實確認到左右的動作。_x000a_＜設備面＞_x000a_採板POS有２處，雖然左右的可動範圍大，但是Cable Pan 比其他Line還要小145mm，才會導致金屬軟管糾纏在一起。_x000a_"/>
    <s v="＜管理面＞_x000a_以目視進行外觀點檢，但未設定Hose內部的點檢頻度，有必要時點檢。_x000a_＜設備面＞_x000a_Cable Pan的部分變更為其他Line的580mmType（報價中）_x000a__x000a_"/>
    <s v="情報"/>
    <s v=""/>
    <s v=""/>
    <e v="#VALUE!"/>
    <s v="情報"/>
    <s v=""/>
    <s v=""/>
    <e v="#VALUE!"/>
    <s v="要"/>
    <s v=""/>
    <s v="1"/>
    <e v="#VALUE!"/>
    <s v="要"/>
    <s v=""/>
    <s v="1"/>
    <e v="#VALUE!"/>
    <s v="要"/>
    <s v=""/>
    <s v="1"/>
    <e v="#VALUE!"/>
    <s v="要"/>
    <s v=""/>
    <s v="1"/>
    <e v="#VALUE!"/>
    <s v="要"/>
    <s v=""/>
    <s v="1"/>
    <e v="#VALUE!"/>
    <s v="情報"/>
    <s v=""/>
    <s v=""/>
    <e v="#VALUE!"/>
    <s v="針對採板ROBOT Cable Pan中的CD管配線進行點檢確認。_x000a_1. ROBOT Cable Pan的直徑大小_x000a_2. CD管內的Cable有無線路折損狀況"/>
    <m/>
    <s v="－"/>
    <s v=""/>
    <s v=""/>
    <e v="#VALUE!"/>
    <s v="－"/>
    <s v=""/>
    <s v=""/>
    <e v="#VALUE!"/>
    <s v="完了"/>
    <s v=""/>
    <s v="1"/>
    <e v="#VALUE!"/>
    <s v="完了"/>
    <s v=""/>
    <s v="1"/>
    <e v="#VALUE!"/>
    <s v="完了"/>
    <s v=""/>
    <s v="1"/>
    <e v="#VALUE!"/>
    <s v="完了"/>
    <s v=""/>
    <s v="1"/>
    <e v="#VALUE!"/>
    <s v="完了"/>
    <s v=""/>
    <s v="1"/>
    <e v="#VALUE!"/>
    <s v="－"/>
    <s v=""/>
    <s v=""/>
    <e v="#VALUE!"/>
    <s v="異常報告書（日文）共有フォルダ\201501以降\20150812GUT2　ロボット採板機ケーブル断線異常.xlsx"/>
    <n v="0"/>
    <s v="異常報告書（中文）共有フォルダ\201501以降\20150812GUT2　ROBOT採板機CABLE斷線異常.xlsx"/>
    <n v="1441"/>
    <m/>
    <s v="CLOSE"/>
    <s v="CLOSE"/>
    <n v="130"/>
    <m/>
  </r>
  <r>
    <n v="84"/>
    <x v="75"/>
    <n v="10"/>
    <x v="4"/>
    <x v="16"/>
    <s v="鄭吉勝"/>
    <n v="6"/>
    <s v="1"/>
    <s v="0"/>
    <n v="1"/>
    <n v="1"/>
    <n v="2"/>
    <n v="1"/>
    <n v="2"/>
    <s v="機械系異常"/>
    <s v="BDS軸受架台"/>
    <s v="BDS　軸受架台焊接部位亀裂"/>
    <s v="BF2Br的BDS在搬運玻璃待機時，整個ARM發生搖晃的狀況。_x000a_焊接部位的疲勞破壞_x000a_"/>
    <s v="利用補強PLATE進行重新焊接"/>
    <s v="要"/>
    <s v=""/>
    <s v="1"/>
    <e v="#VALUE!"/>
    <s v="要"/>
    <s v=""/>
    <s v="1"/>
    <e v="#VALUE!"/>
    <s v="要"/>
    <s v=""/>
    <s v="1"/>
    <e v="#VALUE!"/>
    <s v="要"/>
    <s v=""/>
    <s v="1"/>
    <e v="#VALUE!"/>
    <s v="要"/>
    <s v=""/>
    <s v="1"/>
    <e v="#VALUE!"/>
    <s v="要"/>
    <s v=""/>
    <s v="1"/>
    <e v="#VALUE!"/>
    <s v="不要"/>
    <s v=""/>
    <s v=""/>
    <e v="#VALUE!"/>
    <s v="不要"/>
    <s v=""/>
    <s v=""/>
    <e v="#VALUE!"/>
    <s v="BDS　軸受架實施點檢Crack有無"/>
    <m/>
    <s v="完了"/>
    <s v=""/>
    <s v="1"/>
    <e v="#VALUE!"/>
    <s v="完了"/>
    <s v=""/>
    <s v="1"/>
    <e v="#VALUE!"/>
    <s v="完了"/>
    <s v=""/>
    <s v="1"/>
    <e v="#VALUE!"/>
    <s v="完了"/>
    <s v=""/>
    <s v="1"/>
    <e v="#VALUE!"/>
    <s v="完了"/>
    <s v=""/>
    <s v="1"/>
    <e v="#VALUE!"/>
    <s v="完了"/>
    <s v=""/>
    <s v="1"/>
    <e v="#VALUE!"/>
    <s v="－"/>
    <s v=""/>
    <s v=""/>
    <e v="#VALUE!"/>
    <s v="－"/>
    <s v=""/>
    <s v=""/>
    <e v="#VALUE!"/>
    <s v="異常報告書（日文）共有フォルダ\201501以降\20151008　BF BDS軸受架台溶接部亀裂.xls"/>
    <n v="0"/>
    <s v="異常報告書（中文）共有フォルダ\201501以降\20151008　BF BDS軸受架台溶接部亀裂.xls"/>
    <n v="0"/>
    <s v="異常報告書（中文）共有フォルダ\201501以降\★BDS軸受架台溶接部亀裂橫展開確認DATA"/>
    <s v="CLOSE"/>
    <s v="CLOSE"/>
    <n v="0"/>
    <m/>
  </r>
  <r>
    <n v="85"/>
    <x v="75"/>
    <n v="10"/>
    <x v="4"/>
    <x v="16"/>
    <s v="鄭吉勝"/>
    <n v="0"/>
    <s v="0"/>
    <s v="0"/>
    <n v="0"/>
    <n v="1"/>
    <n v="1"/>
    <n v="1"/>
    <n v="1"/>
    <s v="電気系異常"/>
    <s v="縱切機シーケンサー異常"/>
    <s v="縱切機シーケンサー異常"/>
    <s v="推定原因（設技見解）_x000a_Sequencer PLC發出警報①受到雜訊影響、②機器（CPU UNIT、MOTION UNIT、SEQUENCER BASE UNIT）異常"/>
    <s v="SEQUENCER BASE UNIT更換"/>
    <s v="情報"/>
    <s v=""/>
    <s v=""/>
    <e v="#VALUE!"/>
    <s v="情報"/>
    <s v=""/>
    <s v=""/>
    <e v="#VALUE!"/>
    <s v="情報"/>
    <s v=""/>
    <s v=""/>
    <e v="#VALUE!"/>
    <s v="情報"/>
    <s v=""/>
    <s v=""/>
    <e v="#VALUE!"/>
    <s v="情報"/>
    <s v=""/>
    <s v=""/>
    <e v="#VALUE!"/>
    <s v="情報"/>
    <s v=""/>
    <s v=""/>
    <e v="#VALUE!"/>
    <s v="情報"/>
    <s v=""/>
    <s v=""/>
    <e v="#VALUE!"/>
    <s v="情報"/>
    <s v=""/>
    <s v=""/>
    <e v="#VALUE!"/>
    <s v="情報共有"/>
    <m/>
    <s v="－"/>
    <s v=""/>
    <s v=""/>
    <e v="#VALUE!"/>
    <s v="－"/>
    <s v=""/>
    <s v=""/>
    <e v="#VALUE!"/>
    <s v="－"/>
    <s v=""/>
    <s v=""/>
    <e v="#VALUE!"/>
    <s v="－"/>
    <s v=""/>
    <s v=""/>
    <e v="#VALUE!"/>
    <s v="－"/>
    <s v=""/>
    <s v=""/>
    <e v="#VALUE!"/>
    <s v="－"/>
    <s v=""/>
    <s v=""/>
    <e v="#VALUE!"/>
    <s v="－"/>
    <s v=""/>
    <s v=""/>
    <e v="#VALUE!"/>
    <s v="－"/>
    <s v=""/>
    <s v=""/>
    <e v="#VALUE!"/>
    <s v="異常報告書（日文）共有フォルダ\201501以降\20151008BF　縦切機シーケンサ異常.xls"/>
    <n v="0"/>
    <s v="異常報告書（中文）共有フォルダ\201501以降\20151008BF　縦切機SEQUENCER異常.xls"/>
    <n v="1600"/>
    <m/>
    <s v="CLOSE"/>
    <s v="CLOSE"/>
    <n v="30"/>
    <m/>
  </r>
  <r>
    <n v="86"/>
    <x v="76"/>
    <n v="10"/>
    <x v="4"/>
    <x v="20"/>
    <s v="鄭吉勝"/>
    <n v="2"/>
    <s v="1"/>
    <s v="0"/>
    <n v="1"/>
    <n v="1"/>
    <n v="2"/>
    <n v="1"/>
    <n v="2"/>
    <s v="機械系異常"/>
    <s v="WIT1號線投入機昇降LM GUIDE(ガイド)破損"/>
    <s v="樂樂手朝向吸著位置下降的途中 脫離了LM GUIDE的軌道"/>
    <s v="曾經針對LM GUIDE軌道的部分進行給脂，GUIDE的培林部位 未給脂。結果導致 GUIDE的培林生鏽，培林脫落之後，該部位出現的縫隙影響到LM GUIDE軌道 繼而破損。"/>
    <s v="實施備品更換。_x000a_於現場張貼這次發生的異常內容，並註記 給脂日期及下回的給脂日期 進行管理。"/>
    <s v="－"/>
    <s v=""/>
    <s v=""/>
    <e v="#VALUE!"/>
    <s v="－"/>
    <s v=""/>
    <s v=""/>
    <e v="#VALUE!"/>
    <s v="－"/>
    <s v=""/>
    <s v=""/>
    <e v="#VALUE!"/>
    <s v="－"/>
    <s v=""/>
    <s v=""/>
    <e v="#VALUE!"/>
    <s v="－"/>
    <s v=""/>
    <s v=""/>
    <e v="#VALUE!"/>
    <s v="－"/>
    <s v=""/>
    <s v=""/>
    <e v="#VALUE!"/>
    <s v="要"/>
    <s v=""/>
    <s v="1"/>
    <e v="#VALUE!"/>
    <s v="要"/>
    <s v=""/>
    <s v="1"/>
    <e v="#VALUE!"/>
    <s v="1.LM GUIDE確認_x000a_2.定期給指明確化"/>
    <m/>
    <s v="－"/>
    <s v=""/>
    <s v=""/>
    <e v="#VALUE!"/>
    <s v="－"/>
    <s v=""/>
    <s v=""/>
    <e v="#VALUE!"/>
    <s v="－"/>
    <s v=""/>
    <s v=""/>
    <e v="#VALUE!"/>
    <s v="－"/>
    <s v=""/>
    <s v=""/>
    <e v="#VALUE!"/>
    <s v="－"/>
    <s v=""/>
    <s v=""/>
    <e v="#VALUE!"/>
    <s v="－"/>
    <s v=""/>
    <s v=""/>
    <e v="#VALUE!"/>
    <s v="完了"/>
    <s v=""/>
    <s v="1"/>
    <e v="#VALUE!"/>
    <s v="完了"/>
    <s v=""/>
    <s v="1"/>
    <e v="#VALUE!"/>
    <s v="異常報告書（日文）共有フォルダ\201501以降\20151018TAS　WIT NO1投入機(らくらくﾊﾝﾄﾞ)昇降LMｶﾞｲﾄﾞ破損.xls"/>
    <n v="0"/>
    <s v="異常報告書（中文）共有フォルダ\201501以降\20151018TAS　WIT NO1投入機(樂樂手)昇降LM GUIDE破損.xls"/>
    <n v="18923"/>
    <m/>
    <s v="CLOSE"/>
    <s v="CLOSE"/>
    <n v="440"/>
    <m/>
  </r>
  <r>
    <n v="87"/>
    <x v="77"/>
    <n v="9"/>
    <x v="0"/>
    <x v="6"/>
    <s v="鄭吉勝"/>
    <n v="0"/>
    <s v="0"/>
    <s v="0"/>
    <n v="0"/>
    <n v="1"/>
    <n v="1"/>
    <n v="1"/>
    <n v="1"/>
    <s v="機械系異常"/>
    <s v="本線橫切機＃1"/>
    <s v="本線橫切機＃1走行皮帶斷裂異常"/>
    <s v="長期間使用による経年劣化"/>
    <s v="1.工事日を利用し1回/6ヶ月の点検実施_x000a_2.年度修繕計画に項目を追加"/>
    <s v="情報"/>
    <s v="1"/>
    <s v=""/>
    <e v="#VALUE!"/>
    <s v="情報"/>
    <s v="1"/>
    <s v=""/>
    <e v="#VALUE!"/>
    <s v="情報"/>
    <s v="1"/>
    <s v=""/>
    <e v="#VALUE!"/>
    <s v="情報"/>
    <s v="1"/>
    <s v=""/>
    <e v="#VALUE!"/>
    <s v="情報"/>
    <s v="1"/>
    <s v=""/>
    <e v="#VALUE!"/>
    <s v="情報"/>
    <s v="1"/>
    <s v=""/>
    <e v="#VALUE!"/>
    <s v="情報"/>
    <s v="1"/>
    <s v=""/>
    <e v="#VALUE!"/>
    <s v="情報"/>
    <s v="1"/>
    <s v=""/>
    <e v="#VALUE!"/>
    <s v="情報共有"/>
    <m/>
    <s v="－"/>
    <s v="1"/>
    <s v=""/>
    <e v="#VALUE!"/>
    <s v="－"/>
    <s v="1"/>
    <s v=""/>
    <e v="#VALUE!"/>
    <s v="－"/>
    <s v="1"/>
    <s v=""/>
    <e v="#VALUE!"/>
    <s v="－"/>
    <s v="1"/>
    <s v=""/>
    <e v="#VALUE!"/>
    <s v="－"/>
    <s v="1"/>
    <s v=""/>
    <e v="#VALUE!"/>
    <s v="－"/>
    <s v="1"/>
    <s v=""/>
    <e v="#VALUE!"/>
    <s v="－"/>
    <s v="1"/>
    <s v=""/>
    <e v="#VALUE!"/>
    <s v="－"/>
    <s v="1"/>
    <s v=""/>
    <e v="#VALUE!"/>
    <s v="異常報告書（日文）共有フォルダ\201501以降\20150919 YF本線橫切NO1走行皮帶斷裂異常.xlsx"/>
    <n v="0"/>
    <s v="異常報告書（中文）共有フォルダ\201501以降\20150919 YF本線橫切NO1走行皮帶斷裂異常.xls"/>
    <n v="71"/>
    <m/>
    <s v="CLOSE"/>
    <s v="CLOSE"/>
    <n v="5"/>
    <m/>
  </r>
  <r>
    <n v="88"/>
    <x v="78"/>
    <n v="9"/>
    <x v="0"/>
    <x v="9"/>
    <s v="鄭吉勝"/>
    <n v="5"/>
    <s v="1"/>
    <s v="1"/>
    <n v="2"/>
    <n v="1"/>
    <n v="3"/>
    <n v="1"/>
    <n v="3"/>
    <s v="電気系異常"/>
    <s v="1BR板揃え"/>
    <s v="1BR引込み板揃え動作不可"/>
    <s v="1 従来1回/3年の冷修での交換という管理になっていた。_x000a_2 サーボアンプバッテリー電圧低下で重故障となり警報リセット及び動作不可となるソフトであった。"/>
    <s v="1 冷修間隔も延長されている事から_x000a_今後は1回/2年、冷修の2回/4年の交換サイクルへ管理基準を変更する。年度修繕計画に点検項目を追加する_x000a_2 サーボアンプバッテリー電圧が低下してもモーター駆動には影響は出ないため軽故障（警報のみ）へとソフト変更実施"/>
    <s v="要"/>
    <s v="1"/>
    <s v="1"/>
    <n v="2"/>
    <s v="不要"/>
    <s v="1"/>
    <s v=""/>
    <e v="#VALUE!"/>
    <s v="要"/>
    <s v="1"/>
    <s v="1"/>
    <n v="2"/>
    <s v="要"/>
    <s v="1"/>
    <s v="1"/>
    <n v="2"/>
    <s v="要"/>
    <s v="1"/>
    <s v="1"/>
    <n v="2"/>
    <s v="要"/>
    <s v="1"/>
    <s v="1"/>
    <n v="2"/>
    <s v="情報"/>
    <s v="1"/>
    <s v=""/>
    <e v="#VALUE!"/>
    <s v="情報"/>
    <s v="1"/>
    <s v=""/>
    <e v="#VALUE!"/>
    <s v="1.サーボアンプバッテリ點檢確認_x000a_2.サーボアンプバッテリー電圧が低下してもモーター駆動には影響は出ないため軽故障（警報のみ）へとソフト変更実施"/>
    <m/>
    <s v="完了"/>
    <s v="1"/>
    <s v="1"/>
    <n v="2"/>
    <s v="－"/>
    <s v="1"/>
    <s v=""/>
    <e v="#VALUE!"/>
    <s v="完了"/>
    <s v="1"/>
    <s v="1"/>
    <n v="2"/>
    <s v="完了"/>
    <s v="1"/>
    <s v="1"/>
    <n v="2"/>
    <s v="完了"/>
    <s v="1"/>
    <s v="1"/>
    <n v="2"/>
    <s v="完了"/>
    <s v="1"/>
    <s v="1"/>
    <n v="2"/>
    <s v="－"/>
    <s v="1"/>
    <s v=""/>
    <e v="#VALUE!"/>
    <s v="－"/>
    <s v="1"/>
    <s v=""/>
    <e v="#VALUE!"/>
    <s v="異常報告書（日文）共有フォルダ\201501以降\20150928  ZF 1BR引入板揃異常報告.xlsx"/>
    <n v="0"/>
    <s v="異常報告書（中文）共有フォルダ\201501以降\20150928  ZF 1BR引入板揃異常報告.xlsx"/>
    <n v="372.39"/>
    <m/>
    <s v="CLOSE"/>
    <s v="CLOSE"/>
    <m/>
    <m/>
  </r>
  <r>
    <n v="89"/>
    <x v="79"/>
    <n v="11"/>
    <x v="1"/>
    <x v="11"/>
    <s v="鄭吉勝"/>
    <n v="6"/>
    <s v="1"/>
    <s v="0"/>
    <n v="1"/>
    <n v="1"/>
    <n v="2"/>
    <n v="1"/>
    <n v="2"/>
    <s v="機械系異常"/>
    <s v="TOM3ブース内駆動部"/>
    <s v="本線駆動部（ラインシャフト）マイタギアBOX破損"/>
    <s v="設備的原因_x000a_1.長期使用により、チェーンが伸びていた。_x000a_2. チェーンレール部分がＲ加工されていないかった。_x000a_管理的な原因_x000a_1. 検査ブース内に関する点検が行われなかった。"/>
    <s v="1. 伸びたチェーン交換実施_x000a_2. 変形したスプロケットベース修正_x000a_3. 破損したギアBOX交換_x000a_4. チェーンレールのＲ加工_x000a_5. 駆動部確認点検周期を選定_x000a_6. パトロールチェックシート内容を修正する"/>
    <s v="要"/>
    <s v=""/>
    <s v="1"/>
    <e v="#VALUE!"/>
    <s v="要"/>
    <s v=""/>
    <s v="1"/>
    <e v="#VALUE!"/>
    <s v="要"/>
    <s v=""/>
    <s v="1"/>
    <e v="#VALUE!"/>
    <s v="要"/>
    <s v=""/>
    <s v="1"/>
    <e v="#VALUE!"/>
    <s v="要"/>
    <s v=""/>
    <s v="1"/>
    <e v="#VALUE!"/>
    <s v="要"/>
    <s v=""/>
    <s v="1"/>
    <e v="#VALUE!"/>
    <s v="－"/>
    <s v=""/>
    <s v=""/>
    <e v="#VALUE!"/>
    <s v="－"/>
    <s v=""/>
    <s v=""/>
    <e v="#VALUE!"/>
    <s v="請於工事日重新確認一次鍊條護蓋是否有導角_x000a_、惰輪調整具合(狀況)"/>
    <m/>
    <s v="完了"/>
    <s v=""/>
    <s v="1"/>
    <e v="#VALUE!"/>
    <s v="完了"/>
    <s v=""/>
    <s v="1"/>
    <e v="#VALUE!"/>
    <s v="完了"/>
    <s v=""/>
    <s v="1"/>
    <e v="#VALUE!"/>
    <s v="完了"/>
    <s v=""/>
    <s v="1"/>
    <e v="#VALUE!"/>
    <s v="完了"/>
    <s v=""/>
    <s v="1"/>
    <e v="#VALUE!"/>
    <s v="完了"/>
    <s v=""/>
    <s v="1"/>
    <e v="#VALUE!"/>
    <s v="－"/>
    <s v=""/>
    <s v=""/>
    <e v="#VALUE!"/>
    <s v="－"/>
    <s v=""/>
    <s v=""/>
    <e v="#VALUE!"/>
    <s v="異常報告書（日文）共有フォルダ\201501以降\20151110FF　TOM3ブース内駆動部異常.xlsx"/>
    <n v="0"/>
    <s v="異常報告書（中文）共有フォルダ\201501以降\20151110FF　TOM3 Booth內驅動部異常.xlsx"/>
    <n v="4498"/>
    <m/>
    <s v="CLOSE"/>
    <s v="CLOSE"/>
    <n v="175"/>
    <m/>
  </r>
  <r>
    <n v="90"/>
    <x v="80"/>
    <n v="11"/>
    <x v="0"/>
    <x v="0"/>
    <s v="鄭吉勝"/>
    <n v="0"/>
    <s v="0"/>
    <s v="0"/>
    <n v="0"/>
    <n v="1"/>
    <n v="1"/>
    <n v="1"/>
    <n v="1"/>
    <s v="検査機系異常"/>
    <s v="TOM3 画処PC"/>
    <s v="TOM3 画処PC 20 HDD故障"/>
    <s v="ハードがBad Trackしたため、資料と転送の効率が異常になり、Image PCが特定の条件で遅延と資料転送不可となり、 1/100 Inch Pulse 異常が発生した。"/>
    <s v="1. TOM3 Image20 PC更換預備HDD。_x000a_2.更換硬碟後參數確認及欠點檢出確認。"/>
    <s v="情報"/>
    <s v="1"/>
    <s v=""/>
    <e v="#VALUE!"/>
    <s v="情報"/>
    <s v="1"/>
    <s v=""/>
    <e v="#VALUE!"/>
    <s v="情報"/>
    <s v="1"/>
    <s v=""/>
    <e v="#VALUE!"/>
    <s v="情報"/>
    <s v="1"/>
    <s v=""/>
    <e v="#VALUE!"/>
    <s v="情報"/>
    <s v="1"/>
    <s v=""/>
    <e v="#VALUE!"/>
    <s v="情報"/>
    <s v="1"/>
    <s v=""/>
    <e v="#VALUE!"/>
    <s v="情報"/>
    <s v="1"/>
    <s v=""/>
    <e v="#VALUE!"/>
    <s v="－"/>
    <s v="1"/>
    <s v=""/>
    <e v="#VALUE!"/>
    <s v="情報共有"/>
    <m/>
    <s v="－"/>
    <s v="1"/>
    <s v=""/>
    <e v="#VALUE!"/>
    <s v="－"/>
    <s v="1"/>
    <s v=""/>
    <e v="#VALUE!"/>
    <s v="－"/>
    <s v="1"/>
    <s v=""/>
    <e v="#VALUE!"/>
    <s v="－"/>
    <s v="1"/>
    <s v=""/>
    <e v="#VALUE!"/>
    <s v="－"/>
    <s v="1"/>
    <s v=""/>
    <e v="#VALUE!"/>
    <s v="－"/>
    <s v="1"/>
    <s v=""/>
    <e v="#VALUE!"/>
    <s v="－"/>
    <s v="1"/>
    <s v=""/>
    <e v="#VALUE!"/>
    <s v="－"/>
    <s v="1"/>
    <s v=""/>
    <e v="#VALUE!"/>
    <s v="異常報告書（日文）共有フォルダ\201501以降\20151123JF　TOM画処PC20HDD故障報告（日本語）.xlsx"/>
    <n v="1"/>
    <s v="異常報告書（中文）共有フォルダ\201501以降\20151123_JF-TOM畫處PC20_HDD故障.xlsx"/>
    <n v="46"/>
    <m/>
    <s v="CLOSE"/>
    <s v="CLOSE"/>
    <n v="0"/>
    <m/>
  </r>
  <r>
    <n v="91"/>
    <x v="81"/>
    <n v="10"/>
    <x v="5"/>
    <x v="10"/>
    <s v="何坤擇"/>
    <n v="3"/>
    <s v="1"/>
    <s v="0"/>
    <n v="1"/>
    <n v="1"/>
    <n v="2"/>
    <n v="1"/>
    <n v="2"/>
    <s v="電気系異常"/>
    <s v="GF-Cold　1Br紙巻機"/>
    <s v="紙巻機排出皮帶Servo馬達異常"/>
    <s v="1.分解馬達時、發現内部有很多鐵粉，推測 馬達軸心經過長時間的運轉後 發生偏移、Shaft與Bearing摩擦 導致Bearing產生摩耗才會出現鐵粉出現。                                  2.Shaft軸心偏移・Bearing不良導致馬達負荷上升、致使發生這次的異常。                      3.未定期確認Servo負荷率。"/>
    <s v="1.更換Servo馬達新規、並實施對芯調整。       2.針對現場使用Servo馬達的機器整理列表、每週確認1回負荷率。(10/15起實施)"/>
    <s v="情報"/>
    <s v=""/>
    <s v=""/>
    <e v="#VALUE!"/>
    <s v="情報"/>
    <s v=""/>
    <s v=""/>
    <e v="#VALUE!"/>
    <s v="情報"/>
    <s v=""/>
    <s v=""/>
    <e v="#VALUE!"/>
    <s v="情報"/>
    <s v=""/>
    <s v=""/>
    <e v="#VALUE!"/>
    <s v="要"/>
    <s v=""/>
    <s v="1"/>
    <e v="#VALUE!"/>
    <s v="要"/>
    <s v=""/>
    <s v="1"/>
    <e v="#VALUE!"/>
    <s v="要"/>
    <s v=""/>
    <s v="1"/>
    <e v="#VALUE!"/>
    <s v="－"/>
    <s v=""/>
    <s v=""/>
    <e v="#VALUE!"/>
    <s v="1.定期確認Servo馬達負荷率並記錄。                           2.發生如有逐漸偏高聯絡設備技術確認。"/>
    <m/>
    <m/>
    <s v=""/>
    <s v=""/>
    <e v="#VALUE!"/>
    <m/>
    <s v=""/>
    <s v=""/>
    <e v="#VALUE!"/>
    <m/>
    <s v=""/>
    <s v=""/>
    <e v="#VALUE!"/>
    <m/>
    <s v=""/>
    <s v=""/>
    <e v="#VALUE!"/>
    <s v="完了"/>
    <s v=""/>
    <s v="1"/>
    <e v="#VALUE!"/>
    <s v="完了"/>
    <s v=""/>
    <s v="1"/>
    <e v="#VALUE!"/>
    <s v="完了"/>
    <s v=""/>
    <s v="1"/>
    <e v="#VALUE!"/>
    <s v="－"/>
    <s v=""/>
    <s v=""/>
    <e v="#VALUE!"/>
    <s v="異常報告書（日文）共有フォルダ\201501以降\20151013GF　紙巻機排出ベルトサーボモーター異常.xls"/>
    <n v="0"/>
    <s v="異常報告書（中文）共有フォルダ\201501以降\20151013GF　紙巻機排出皮帶伺服馬達異常.xls"/>
    <n v="3602"/>
    <m/>
    <s v="CLOSE"/>
    <s v="CLOSE"/>
    <n v="131"/>
    <m/>
  </r>
  <r>
    <n v="92"/>
    <x v="82"/>
    <n v="11"/>
    <x v="1"/>
    <x v="1"/>
    <s v="何坤擇"/>
    <n v="3"/>
    <s v="1"/>
    <s v="0"/>
    <n v="1"/>
    <n v="1"/>
    <n v="2"/>
    <n v="1"/>
    <n v="2"/>
    <s v="機械系異常"/>
    <s v="#1Br紙巻機"/>
    <s v="紙巻機出紙皮帶驅動Coupling中間軸 Key 溝槽破損"/>
    <s v="1. 推測 出紙皮帶在回轉、停止之際發生反復荷重、 中間軸的Key 溝槽發生疲勞破壞　（中間軸的強度不足）                                  2. 出紙皮帶停止之際產生了後座力、但當下僅針對Coupling進行目視點檢、未察覺中間軸已有所磨耗                                           ※2015年9月10日變更了Coupling Type, 相關位置也有所改變, 設置了中間軸                          變更理由：板彈簧破裂頻度上升（1回/年 左右）Line 速度為3600m/Hr、推測彈簧負荷過大 導致"/>
    <s v="重新審視並製作中間軸的外徑Size [參照圖1]※ 設置改良品之後、解決了在皮帶停止時所產生的後座力                                                       今後對策: 於每回工事日進行 中間軸 Key Set Bolt鎖緊及動作狀態確認"/>
    <s v="－"/>
    <s v=""/>
    <s v=""/>
    <e v="#VALUE!"/>
    <s v="－"/>
    <s v=""/>
    <s v=""/>
    <e v="#VALUE!"/>
    <s v="－"/>
    <s v=""/>
    <s v=""/>
    <e v="#VALUE!"/>
    <s v="－"/>
    <s v=""/>
    <s v=""/>
    <e v="#VALUE!"/>
    <s v="要"/>
    <s v=""/>
    <s v="1"/>
    <e v="#VALUE!"/>
    <s v="要"/>
    <s v=""/>
    <s v="1"/>
    <e v="#VALUE!"/>
    <s v="要"/>
    <s v=""/>
    <s v="1"/>
    <e v="#VALUE!"/>
    <s v="－"/>
    <s v=""/>
    <s v=""/>
    <e v="#VALUE!"/>
    <s v="1.與設備技術確認ADT使用型號是否相同。並與對應。                   2.工事日時進行鎖固確認。"/>
    <m/>
    <m/>
    <s v=""/>
    <s v=""/>
    <e v="#VALUE!"/>
    <m/>
    <s v=""/>
    <s v=""/>
    <e v="#VALUE!"/>
    <m/>
    <s v=""/>
    <s v=""/>
    <e v="#VALUE!"/>
    <m/>
    <s v=""/>
    <s v=""/>
    <e v="#VALUE!"/>
    <s v="完了"/>
    <s v=""/>
    <s v="1"/>
    <e v="#VALUE!"/>
    <s v="完了"/>
    <s v=""/>
    <s v="1"/>
    <e v="#VALUE!"/>
    <s v="完了"/>
    <s v=""/>
    <s v="1"/>
    <e v="#VALUE!"/>
    <s v="－"/>
    <s v=""/>
    <s v=""/>
    <e v="#VALUE!"/>
    <s v="異常報告書（日文）共有フォルダ\201501以降\20151126LF　1Br イズミ製紙巻機 排出Belt駆動部中間軸破損 (3).xls"/>
    <n v="0"/>
    <s v="異常報告書（中文）共有フォルダ\201501以降\20151126LF　1Br  IZUMI製紙巻機 排出Belt駆動部中間軸破損.xls"/>
    <n v="327"/>
    <m/>
    <s v="CLOSE"/>
    <s v="CLOSE"/>
    <m/>
    <m/>
  </r>
  <r>
    <n v="93"/>
    <x v="83"/>
    <n v="10"/>
    <x v="0"/>
    <x v="9"/>
    <s v="何坤擇"/>
    <n v="4"/>
    <s v="1"/>
    <s v="1"/>
    <n v="2"/>
    <n v="1"/>
    <n v="3"/>
    <n v="1"/>
    <n v="3"/>
    <s v="機械系異常"/>
    <s v="1P P詰板倒油管"/>
    <s v="1P P詰板倒油管破損"/>
    <s v="P詰起倒時，P詰台車之架台與油壓軟管發生接觸進而產生磨耗"/>
    <s v="1. 暫定對策: 軟管更換後、與架台會發生接觸的位置以橡膠墊塊包覆養生                          2. 恒久對策: 為使軟管部與機架不再發生接觸，將岐管部之接頭改為45°的形式，再裝設軟管                                                         其他有使用油壓軟管的地方也已建側列表、會依此實施軟管的點檢作業                              ※下次工事日進行點檢、之後以 1回/六個月的頻率實施、列入定期點檢的項目內）"/>
    <s v="要"/>
    <s v="1"/>
    <s v="1"/>
    <n v="2"/>
    <s v="要"/>
    <s v="1"/>
    <s v="1"/>
    <n v="2"/>
    <s v="要"/>
    <s v="1"/>
    <s v="1"/>
    <n v="2"/>
    <s v="要"/>
    <s v="1"/>
    <s v="1"/>
    <n v="2"/>
    <s v="情報"/>
    <s v="1"/>
    <s v=""/>
    <e v="#VALUE!"/>
    <s v="情報"/>
    <s v="1"/>
    <s v=""/>
    <e v="#VALUE!"/>
    <s v="－"/>
    <s v="1"/>
    <s v=""/>
    <e v="#VALUE!"/>
    <s v="－"/>
    <s v="1"/>
    <s v=""/>
    <e v="#VALUE!"/>
    <s v="1.對策項目恆展開實施。                                                2.列入定期點檢確實實施。"/>
    <m/>
    <s v="完了"/>
    <s v="1"/>
    <s v="1"/>
    <n v="2"/>
    <s v="完了"/>
    <s v="1"/>
    <s v="1"/>
    <n v="2"/>
    <s v="完了"/>
    <s v="1"/>
    <s v="1"/>
    <n v="2"/>
    <s v="完了"/>
    <s v="1"/>
    <s v="1"/>
    <n v="2"/>
    <m/>
    <s v="1"/>
    <s v=""/>
    <e v="#VALUE!"/>
    <m/>
    <s v="1"/>
    <s v=""/>
    <e v="#VALUE!"/>
    <m/>
    <s v="1"/>
    <s v=""/>
    <e v="#VALUE!"/>
    <m/>
    <s v="1"/>
    <s v=""/>
    <e v="#VALUE!"/>
    <s v="異常報告書（日文）共有フォルダ\201501以降\20151026ZF　1P P詰め板倒し油圧配管破損異常報告（中日文版）.xlsx"/>
    <n v="0"/>
    <s v="異常報告書（中文）共有フォルダ\201501以降\20151026ZF　1P P詰め板倒し油圧ホース破損報告（中日文版）.xlsx"/>
    <n v="1283.5"/>
    <m/>
    <s v="CLOSE"/>
    <s v="CLOSE"/>
    <m/>
    <m/>
  </r>
  <r>
    <n v="94"/>
    <x v="84"/>
    <n v="11"/>
    <x v="0"/>
    <x v="0"/>
    <s v="何坤擇"/>
    <n v="6"/>
    <s v="1"/>
    <s v="1"/>
    <n v="2"/>
    <n v="1"/>
    <n v="3"/>
    <n v="1"/>
    <n v="3"/>
    <s v="検査機系異常"/>
    <s v="TOM3"/>
    <s v="JF TOM3 畫處PC 20 HDD故障"/>
    <s v="因為硬碟壞軌造成資料及傳輸效率異常,導致Image PC 在特定條件下延遲或無法傳送資料,造成1/100 Inch Pulse 異常。"/>
    <s v="1. TOM3 Image20 PC更換預備HDD。                                           2.更換硬碟後參數確認及欠點檢出確認。"/>
    <s v="要"/>
    <s v="1"/>
    <s v="1"/>
    <n v="2"/>
    <s v="要"/>
    <s v="1"/>
    <s v="1"/>
    <n v="2"/>
    <s v="要"/>
    <s v="1"/>
    <s v="1"/>
    <n v="2"/>
    <s v="要"/>
    <s v="1"/>
    <s v="1"/>
    <n v="2"/>
    <s v="要"/>
    <s v="1"/>
    <s v="1"/>
    <n v="2"/>
    <s v="要"/>
    <s v="1"/>
    <s v="1"/>
    <n v="2"/>
    <s v="情報"/>
    <s v="1"/>
    <s v=""/>
    <e v="#VALUE!"/>
    <s v="情報"/>
    <s v="1"/>
    <s v=""/>
    <e v="#VALUE!"/>
    <s v="1.工事日定期會確認 TOM3 各硬碟 SMART 狀態。                         2.對策項目恆展開實施。"/>
    <m/>
    <s v="完了"/>
    <s v="1"/>
    <s v="1"/>
    <n v="2"/>
    <s v="完了"/>
    <s v="1"/>
    <s v="1"/>
    <n v="2"/>
    <s v="完了"/>
    <s v="1"/>
    <s v="1"/>
    <n v="2"/>
    <s v="完了"/>
    <s v="1"/>
    <s v="1"/>
    <n v="2"/>
    <s v="完了"/>
    <s v="1"/>
    <s v="1"/>
    <n v="2"/>
    <s v="完了"/>
    <s v="1"/>
    <s v="1"/>
    <n v="2"/>
    <s v="－"/>
    <s v="1"/>
    <s v=""/>
    <e v="#VALUE!"/>
    <s v="－"/>
    <s v="1"/>
    <s v=""/>
    <e v="#VALUE!"/>
    <s v="異常報告書（日文）共有フォルダ\201501以降\20151123JF　TOM画処PC20HDD故障報告（日本語）.xlsx"/>
    <n v="1"/>
    <s v="異常報告書（中文）共有フォルダ\201501以降\20151123_JF-TOM畫處PC20_HDD故障.xlsx"/>
    <n v="46"/>
    <m/>
    <s v="CLOSE"/>
    <s v="CLOSE"/>
    <n v="0"/>
    <m/>
  </r>
  <r>
    <n v="95"/>
    <x v="85"/>
    <n v="12"/>
    <x v="0"/>
    <x v="0"/>
    <s v="何坤擇"/>
    <n v="0"/>
    <s v="0"/>
    <s v="0"/>
    <n v="0"/>
    <n v="1"/>
    <n v="1"/>
    <n v="1"/>
    <n v="1"/>
    <s v="検査機系異常"/>
    <s v="TOM3"/>
    <s v="JF TOM MCCTR =0 異常"/>
    <s v="1. ATSC 一濑先生的見解說明到 MCCTR=0 偶爾會遇到，但這在正常容許範圍內，所以推測是TOM檢查軟體的問題。                                                           2. ENG 佐野先生調查的結果，之前在ZF、FF也有發生過，但記錄上是寫著已對策完畢，所以先排除了ACE方面的問題。                                                           3. NTC 業者TEST後的答覆證實是 TOM Host 軟體內部有不具合。"/>
    <s v="TOM3 Host PC  Software 已經由 NTC 業者在進行修正的準備。                                          ENG 佐野先生的說明:發生機率是「MCCTR=0  1/10000」×「Ring Buffer 先端約 1/10」的微乎其微的機會才會發生。"/>
    <s v="情報"/>
    <s v="1"/>
    <s v=""/>
    <e v="#VALUE!"/>
    <s v="情報"/>
    <s v="1"/>
    <s v=""/>
    <e v="#VALUE!"/>
    <s v="情報"/>
    <s v="1"/>
    <s v=""/>
    <e v="#VALUE!"/>
    <s v="情報"/>
    <s v="1"/>
    <s v=""/>
    <e v="#VALUE!"/>
    <s v="情報"/>
    <s v="1"/>
    <s v=""/>
    <e v="#VALUE!"/>
    <s v="情報"/>
    <s v="1"/>
    <s v=""/>
    <e v="#VALUE!"/>
    <s v="情報"/>
    <s v="1"/>
    <s v=""/>
    <e v="#VALUE!"/>
    <s v="情報"/>
    <s v="1"/>
    <s v=""/>
    <e v="#VALUE!"/>
    <s v="情報共有"/>
    <m/>
    <s v="－"/>
    <s v="1"/>
    <s v=""/>
    <e v="#VALUE!"/>
    <s v="－"/>
    <s v="1"/>
    <s v=""/>
    <e v="#VALUE!"/>
    <s v="－"/>
    <s v="1"/>
    <s v=""/>
    <e v="#VALUE!"/>
    <s v="－"/>
    <s v="1"/>
    <s v=""/>
    <e v="#VALUE!"/>
    <s v="－"/>
    <s v="1"/>
    <s v=""/>
    <e v="#VALUE!"/>
    <s v="－"/>
    <s v="1"/>
    <s v=""/>
    <e v="#VALUE!"/>
    <s v="－"/>
    <s v="1"/>
    <s v=""/>
    <e v="#VALUE!"/>
    <s v="－"/>
    <s v="1"/>
    <s v=""/>
    <e v="#VALUE!"/>
    <s v="異常報告書（日文）共有フォルダ\201501以降\20151213JF　TOM_MCCTR=0トラブル報告rev1.xlsx"/>
    <n v="0"/>
    <s v="異常報告書（中文）共有フォルダ\201501以降\20151213JF　TOM_MCCTR=0トラブル報告rev1.xlsx"/>
    <n v="9"/>
    <m/>
    <s v="CLOSE"/>
    <s v="CLOSE"/>
    <n v="0"/>
    <m/>
  </r>
  <r>
    <n v="96"/>
    <x v="86"/>
    <n v="12"/>
    <x v="1"/>
    <x v="11"/>
    <s v="何坤擇"/>
    <n v="6"/>
    <s v="1"/>
    <s v="0"/>
    <n v="1"/>
    <n v="1"/>
    <n v="2"/>
    <n v="1"/>
    <n v="2"/>
    <s v="機械系異常"/>
    <s v="本線増速 Conv'#5"/>
    <s v="本線増速conv'#5停止異常"/>
    <s v="推測為離合器內的凸輪磨耗影響回轉不良，拆解後才確認到、光憑外觀無法確認到明顯的磨耗。                                              設　　　置：2008年3月（冷修時）                        歷　  　經：6年9個月"/>
    <s v="1. 更換備品                                                      2. 由於本線増速C/V ＃5、＃6時常保持一定的速度，以撤除為方針。                                             3. MZ　Ｔｙｐｅ原本已經準備好要更新了、不過這個部分也檢討要撤掉。"/>
    <s v="要"/>
    <s v=""/>
    <s v="1"/>
    <e v="#VALUE!"/>
    <s v="要"/>
    <s v=""/>
    <s v="1"/>
    <e v="#VALUE!"/>
    <s v="要"/>
    <s v=""/>
    <s v="1"/>
    <e v="#VALUE!"/>
    <s v="要"/>
    <s v=""/>
    <s v="1"/>
    <e v="#VALUE!"/>
    <s v="要"/>
    <s v=""/>
    <s v="1"/>
    <e v="#VALUE!"/>
    <s v="要"/>
    <s v=""/>
    <s v="1"/>
    <e v="#VALUE!"/>
    <s v="－"/>
    <s v=""/>
    <s v=""/>
    <e v="#VALUE!"/>
    <s v="－"/>
    <s v=""/>
    <s v=""/>
    <e v="#VALUE!"/>
    <s v="工事日進行點檢確認。"/>
    <m/>
    <s v="完了"/>
    <s v=""/>
    <s v="1"/>
    <e v="#VALUE!"/>
    <s v="完了"/>
    <s v=""/>
    <s v="1"/>
    <e v="#VALUE!"/>
    <s v="完了"/>
    <s v=""/>
    <s v="1"/>
    <e v="#VALUE!"/>
    <s v="完了"/>
    <s v=""/>
    <s v="1"/>
    <e v="#VALUE!"/>
    <s v="完了"/>
    <s v=""/>
    <s v="1"/>
    <e v="#VALUE!"/>
    <s v="完了"/>
    <s v=""/>
    <s v="1"/>
    <e v="#VALUE!"/>
    <s v="－"/>
    <s v=""/>
    <s v=""/>
    <e v="#VALUE!"/>
    <s v="－"/>
    <s v=""/>
    <s v=""/>
    <e v="#VALUE!"/>
    <s v="異常報告書（日文）共有フォルダ\201501以降\20151221FF　本線増速CV№5カムクラッチ異常.xlsx"/>
    <n v="0"/>
    <s v="異常報告書（中文）共有フォルダ\201501以降\20151221FF　本線増速CV№5凸輪離合器異常.xlsx"/>
    <n v="1414"/>
    <m/>
    <s v="CLOSE"/>
    <s v="CLOSE"/>
    <n v="55"/>
    <m/>
  </r>
  <r>
    <n v="97"/>
    <x v="87"/>
    <n v="1"/>
    <x v="4"/>
    <x v="20"/>
    <s v="何坤擇"/>
    <n v="4"/>
    <s v="1"/>
    <s v="0"/>
    <n v="1"/>
    <n v="1"/>
    <n v="2"/>
    <n v="1"/>
    <n v="2"/>
    <s v="機械系異常"/>
    <s v="投入機（樂樂手）"/>
    <s v="WIT#1 LINE　投入機ＨＡＮＤ與ARM　靠近HAND側的焊接部位發生龜裂"/>
    <s v="1. 經年累月重複來回走行、導致疲勞龜裂。（約7年）                                        2. 龜裂看起來從很久以前就開始有了。                 3. 由於該部位並未列入點檢項目，所以從來沒有點檢過、才會發生這次的異常。"/>
    <s v="1. 針對龜裂處重新進行焊接對應。                                  2. 1年實施1回焊接部探傷試驗。"/>
    <s v="－"/>
    <s v=""/>
    <s v=""/>
    <e v="#VALUE!"/>
    <s v="－"/>
    <s v=""/>
    <s v=""/>
    <e v="#VALUE!"/>
    <s v="－"/>
    <s v=""/>
    <s v=""/>
    <e v="#VALUE!"/>
    <s v="－"/>
    <s v=""/>
    <s v=""/>
    <e v="#VALUE!"/>
    <s v="要"/>
    <s v=""/>
    <s v="1"/>
    <e v="#VALUE!"/>
    <s v="要"/>
    <s v=""/>
    <s v="1"/>
    <e v="#VALUE!"/>
    <s v="要"/>
    <s v=""/>
    <s v="1"/>
    <e v="#VALUE!"/>
    <s v="要"/>
    <s v=""/>
    <s v="1"/>
    <e v="#VALUE!"/>
    <s v="1.對策項目恆展開實施。                                                2.列入定期點檢確實實施。"/>
    <m/>
    <m/>
    <s v=""/>
    <s v=""/>
    <e v="#VALUE!"/>
    <m/>
    <s v=""/>
    <s v=""/>
    <e v="#VALUE!"/>
    <m/>
    <s v=""/>
    <s v=""/>
    <e v="#VALUE!"/>
    <m/>
    <s v=""/>
    <s v=""/>
    <e v="#VALUE!"/>
    <s v="完了"/>
    <s v=""/>
    <s v="1"/>
    <e v="#VALUE!"/>
    <s v="完了"/>
    <s v=""/>
    <s v="1"/>
    <e v="#VALUE!"/>
    <s v="完了"/>
    <s v=""/>
    <s v="1"/>
    <e v="#VALUE!"/>
    <s v="完了"/>
    <s v=""/>
    <s v="1"/>
    <e v="#VALUE!"/>
    <s v="異常報告書（日文）共有フォルダ\201601以降\20160112TAS　WIT NO1投入機(らくらくﾊﾝﾄﾞ)溶接部より亀裂.xls"/>
    <n v="0"/>
    <s v="異常報告書（中文）共有フォルダ\201601以降\20160112TAS　WIT_1 LINE連結投入機HAND與ARM的HAND側的焊接部位龜裂.xls"/>
    <n v="3158"/>
    <m/>
    <s v="CLOSE"/>
    <s v="CLOSE"/>
    <n v="120"/>
    <m/>
  </r>
  <r>
    <n v="98"/>
    <x v="88"/>
    <n v="1"/>
    <x v="1"/>
    <x v="24"/>
    <s v="何坤擇"/>
    <n v="3"/>
    <s v="1"/>
    <s v="0"/>
    <n v="1"/>
    <n v="1"/>
    <n v="2"/>
    <n v="1"/>
    <n v="2"/>
    <s v="機械系異常"/>
    <s v="紙巻機"/>
    <s v="紙巻機切刀動作異常（起動刃昇降TIME OVER）"/>
    <s v="在10天以前已經實施過定期更換 (之前發生過異常)，於機械室進行維修保養後，才剛剛針對每處UNIT進行了更換。                                                                接觸痕跡附近的固定螺絲也沒有鬆脫的現象，所以推測是在維修保養上的調整不具合，導致上下刀刃持續磨擦使溝槽的間距變大，切刀上升時有困難，才會發生此異常。"/>
    <s v="＜管理面＞                                                     1. 日常巡檢時持續確認動作及異音。                ＜設備面＞                                              1.確認起動刃有無彎曲變形。                      2.針對LM-Guide的Bearing Block及CYL的托架精度進行確認。                                           3.實施除鏽及手動切斷測試。"/>
    <s v="－"/>
    <s v=""/>
    <s v=""/>
    <e v="#VALUE!"/>
    <s v="－"/>
    <s v=""/>
    <s v=""/>
    <e v="#VALUE!"/>
    <s v="－"/>
    <s v=""/>
    <s v=""/>
    <e v="#VALUE!"/>
    <s v="－"/>
    <s v=""/>
    <s v=""/>
    <e v="#VALUE!"/>
    <s v="要"/>
    <s v=""/>
    <s v="1"/>
    <e v="#VALUE!"/>
    <s v="要"/>
    <s v=""/>
    <s v="1"/>
    <e v="#VALUE!"/>
    <s v="要"/>
    <s v=""/>
    <s v="1"/>
    <e v="#VALUE!"/>
    <s v="－"/>
    <s v=""/>
    <s v=""/>
    <e v="#VALUE!"/>
    <s v="1.對策項目恆展開實施。                                                2.列入定期點檢確實實施。                                      3.與設備技術討論往後更換方案方式。"/>
    <m/>
    <m/>
    <s v=""/>
    <s v=""/>
    <e v="#VALUE!"/>
    <m/>
    <s v=""/>
    <s v=""/>
    <e v="#VALUE!"/>
    <m/>
    <s v=""/>
    <s v=""/>
    <e v="#VALUE!"/>
    <m/>
    <s v=""/>
    <s v=""/>
    <e v="#VALUE!"/>
    <s v="完了"/>
    <s v=""/>
    <s v="1"/>
    <e v="#VALUE!"/>
    <s v="完了"/>
    <s v=""/>
    <s v="1"/>
    <e v="#VALUE!"/>
    <s v="完了"/>
    <s v=""/>
    <s v="1"/>
    <e v="#VALUE!"/>
    <s v="－"/>
    <s v=""/>
    <s v=""/>
    <e v="#VALUE!"/>
    <s v="異常報告書（日文）共有フォルダ\201601以降\20160105GUT　GUT2紙巻機カッター昇降タイムオーバー.xlsx"/>
    <n v="0"/>
    <s v="異常報告書（中文）共有フォルダ\201601以降\20160105GUT　GUT2紙巻機切刀昇降TIME OVER.xlsx"/>
    <n v="859"/>
    <m/>
    <s v="CLOSE"/>
    <s v="CLOSE"/>
    <n v="175"/>
    <m/>
  </r>
  <r>
    <n v="99"/>
    <x v="89"/>
    <n v="1"/>
    <x v="5"/>
    <x v="21"/>
    <s v="何坤擇"/>
    <n v="6"/>
    <s v="1"/>
    <s v="0"/>
    <n v="1"/>
    <n v="1"/>
    <n v="2"/>
    <n v="1"/>
    <n v="2"/>
    <s v="機械系異常"/>
    <s v="本線増速C/V　NO5"/>
    <s v="本線増速C/V　NO5　Cam Clutch 離合器打滑異常"/>
    <s v="設技見解判斷為經年累月所致之劣化※從XF2的START開始約使用6年"/>
    <s v="永久對應，要先確認技開及ENG方面的回覆之後再對應"/>
    <s v="要"/>
    <s v=""/>
    <s v="1"/>
    <e v="#VALUE!"/>
    <s v="要"/>
    <s v=""/>
    <s v="1"/>
    <e v="#VALUE!"/>
    <s v="要"/>
    <s v=""/>
    <s v="1"/>
    <e v="#VALUE!"/>
    <s v="要"/>
    <s v=""/>
    <s v="1"/>
    <e v="#VALUE!"/>
    <s v="要"/>
    <s v=""/>
    <s v="1"/>
    <e v="#VALUE!"/>
    <s v="要"/>
    <s v=""/>
    <s v="1"/>
    <e v="#VALUE!"/>
    <s v="－"/>
    <s v=""/>
    <s v=""/>
    <e v="#VALUE!"/>
    <s v="－"/>
    <s v=""/>
    <s v=""/>
    <e v="#VALUE!"/>
    <s v="工事日進行點檢確認。"/>
    <m/>
    <s v="完了"/>
    <s v=""/>
    <s v="1"/>
    <e v="#VALUE!"/>
    <s v="完了"/>
    <s v=""/>
    <s v="1"/>
    <e v="#VALUE!"/>
    <s v="完了"/>
    <s v=""/>
    <s v="1"/>
    <e v="#VALUE!"/>
    <s v="完了"/>
    <s v=""/>
    <s v="1"/>
    <e v="#VALUE!"/>
    <s v="完了"/>
    <s v=""/>
    <s v="1"/>
    <e v="#VALUE!"/>
    <s v="完了"/>
    <s v=""/>
    <s v="1"/>
    <e v="#VALUE!"/>
    <s v="－"/>
    <s v=""/>
    <s v=""/>
    <e v="#VALUE!"/>
    <s v="－"/>
    <s v=""/>
    <s v=""/>
    <e v="#VALUE!"/>
    <s v="異常報告書（日文）共有フォルダ\201601以降\20160119XF　本線増速NO5カムクラッチ滑り現象トラブル.xlsx"/>
    <n v="0"/>
    <s v="異常報告書（中文）共有フォルダ\201601以降\20160119XF　本線増速CV NO5 CAM CLUTCH離合器打滑異常.xlsx"/>
    <n v="66"/>
    <m/>
    <s v="CLOSE"/>
    <s v="CLOSE"/>
    <n v="5.5"/>
    <m/>
  </r>
  <r>
    <n v="100"/>
    <x v="90"/>
    <n v="2"/>
    <x v="5"/>
    <x v="19"/>
    <s v="何坤擇"/>
    <n v="5"/>
    <s v="1"/>
    <s v="0"/>
    <n v="1"/>
    <n v="1"/>
    <n v="2"/>
    <n v="1"/>
    <n v="2"/>
    <s v="電気系異常"/>
    <s v="T/T №2"/>
    <s v="P/L與RB發生衝撞"/>
    <s v="1. 在未設置G5.5 PL檢知Senser的狀態下 直接使用設備。                                       2. 於PL檢知Senser設置磁鐵，解除Interlock後生產。                                         3. 誤以為只要在T/P上面選取PL TYPE就可以在自動補正的狀態下採板。"/>
    <s v="1. 因為G5.5出貨時有G6和G5.5兩種積載PL的類型，將檢討 不同的PL TYPE  的補正值能不能直接在T/P 被反映出來。"/>
    <s v="－"/>
    <s v=""/>
    <s v=""/>
    <e v="#VALUE!"/>
    <s v="－"/>
    <s v=""/>
    <s v=""/>
    <e v="#VALUE!"/>
    <s v="要"/>
    <s v=""/>
    <s v="1"/>
    <e v="#VALUE!"/>
    <s v="要"/>
    <s v=""/>
    <s v="1"/>
    <e v="#VALUE!"/>
    <s v="要"/>
    <s v=""/>
    <s v="1"/>
    <e v="#VALUE!"/>
    <s v="要"/>
    <s v=""/>
    <s v="1"/>
    <e v="#VALUE!"/>
    <s v="要"/>
    <s v=""/>
    <s v="1"/>
    <e v="#VALUE!"/>
    <s v="－"/>
    <s v=""/>
    <s v=""/>
    <e v="#VALUE!"/>
    <s v="1. 確認現狀設備是否有各型式PL的感應SENSOR。               2. 確認軟體Interlock是否正常。"/>
    <m/>
    <m/>
    <s v=""/>
    <s v=""/>
    <e v="#VALUE!"/>
    <m/>
    <s v=""/>
    <s v=""/>
    <e v="#VALUE!"/>
    <s v="完了"/>
    <s v=""/>
    <s v="1"/>
    <e v="#VALUE!"/>
    <s v="完了"/>
    <s v=""/>
    <s v="1"/>
    <e v="#VALUE!"/>
    <s v="完了"/>
    <s v=""/>
    <s v="1"/>
    <e v="#VALUE!"/>
    <s v="完了"/>
    <s v=""/>
    <s v="1"/>
    <e v="#VALUE!"/>
    <s v="完了"/>
    <s v=""/>
    <s v="1"/>
    <e v="#VALUE!"/>
    <s v="－"/>
    <s v=""/>
    <s v=""/>
    <e v="#VALUE!"/>
    <s v="異常報告書（日文）共有フォルダ\201601以降\20160204GUT　パレットとロボット衝突.xlsx"/>
    <n v="0"/>
    <s v="異常報告書（中文）共有フォルダ\201601以降\20160204GUT　PL與RB發生衝撞.xlsx"/>
    <n v="1289"/>
    <m/>
    <s v="CLOSE"/>
    <s v="CLOSE"/>
    <n v="148"/>
    <m/>
  </r>
  <r>
    <n v="101"/>
    <x v="91"/>
    <n v="2"/>
    <x v="5"/>
    <x v="21"/>
    <s v="何坤擇"/>
    <n v="0"/>
    <s v="0"/>
    <s v="0"/>
    <n v="0"/>
    <n v="1"/>
    <n v="1"/>
    <n v="1"/>
    <n v="1"/>
    <s v="機械系異常"/>
    <s v="2BR　5POS"/>
    <s v="2BR　5POS　塞車警報異常"/>
    <s v="5P異常時的塞車警報在2/5 導入，原本5P的採板C/V在4P重故障時 應該必須停止，但是軟體的條件 卻是設定 當4POS發生輕故障or重故障 下會停止，所以第一次發生5P 吸著異常時，因4P發生了行先異常(輕故障)，警報也未解除的狀況下，才會在5P發生吸著異常警報之後，接著發生了"/>
    <s v="1. 導入軟體之際確認軟體内容（確認變更內容）                                                                 2. 另行與設技商量輕故障時的警報如何設置   3. 須針對軟體導入時的測試項目由製造設技進行軟體導入之異常 KY"/>
    <s v="情報"/>
    <s v=""/>
    <s v=""/>
    <e v="#VALUE!"/>
    <s v="情報"/>
    <s v=""/>
    <s v=""/>
    <e v="#VALUE!"/>
    <s v="情報"/>
    <s v=""/>
    <s v=""/>
    <e v="#VALUE!"/>
    <s v="情報"/>
    <s v=""/>
    <s v=""/>
    <e v="#VALUE!"/>
    <s v="情報"/>
    <s v=""/>
    <s v=""/>
    <e v="#VALUE!"/>
    <s v="情報"/>
    <s v=""/>
    <s v=""/>
    <e v="#VALUE!"/>
    <s v="情報"/>
    <s v=""/>
    <s v=""/>
    <e v="#VALUE!"/>
    <s v="情報"/>
    <s v=""/>
    <s v=""/>
    <e v="#VALUE!"/>
    <s v="1. 情報聯絡。                                              2. 有進行軟體修改後，要確實進行相關測試。"/>
    <m/>
    <s v="－"/>
    <s v=""/>
    <s v=""/>
    <e v="#VALUE!"/>
    <s v="－"/>
    <s v=""/>
    <s v=""/>
    <e v="#VALUE!"/>
    <s v="－"/>
    <s v=""/>
    <s v=""/>
    <e v="#VALUE!"/>
    <s v="－"/>
    <s v=""/>
    <s v=""/>
    <e v="#VALUE!"/>
    <s v="－"/>
    <s v=""/>
    <s v=""/>
    <e v="#VALUE!"/>
    <s v="－"/>
    <s v=""/>
    <s v=""/>
    <e v="#VALUE!"/>
    <s v="－"/>
    <s v=""/>
    <s v=""/>
    <e v="#VALUE!"/>
    <s v="－"/>
    <s v=""/>
    <s v=""/>
    <e v="#VALUE!"/>
    <s v="異常報告書（日文）共有フォルダ\201601以降\20160205XF　2BR　5POS BDS渋滞警報トラブル.xlsx"/>
    <n v="0"/>
    <s v="異常報告書（中文）共有フォルダ\201601以降\20160205XF　2BR　5POS BDS塞車警報異常.xlsx"/>
    <n v="1731"/>
    <m/>
    <s v="CLOSE"/>
    <s v="CLOSE"/>
    <n v="57.5"/>
    <m/>
  </r>
  <r>
    <n v="102"/>
    <x v="92"/>
    <n v="2"/>
    <x v="5"/>
    <x v="21"/>
    <s v="何坤擇"/>
    <n v="0"/>
    <s v="0"/>
    <s v="0"/>
    <n v="0"/>
    <n v="1"/>
    <n v="1"/>
    <n v="1"/>
    <n v="1"/>
    <s v="機械系異常"/>
    <s v="2BR　4POS　旋回C/V"/>
    <s v="2BR　4POS　旋回C/VSWIVEL JOINT旋轉接頭部配管漏油"/>
    <s v="更換配管時，袋型螺帽部的Sleeve套筒部分未確實裝入就直接鎖上螺栓，在經過幾次的動作確認之後，該部位受到擠壓，以致配管呈現稍微鬆脫的狀態，從縫隙處發生漏油"/>
    <s v="1. 重新審視配管連接時螺帽固定之確認方式※連接後重新進行了內部確認，拆除配管並確認內部鉚接加工的部位"/>
    <s v="情報"/>
    <s v=""/>
    <s v=""/>
    <e v="#VALUE!"/>
    <s v="情報"/>
    <s v=""/>
    <s v=""/>
    <e v="#VALUE!"/>
    <s v="情報"/>
    <s v=""/>
    <s v=""/>
    <e v="#VALUE!"/>
    <s v="情報"/>
    <s v=""/>
    <s v=""/>
    <e v="#VALUE!"/>
    <s v="情報"/>
    <s v=""/>
    <s v=""/>
    <e v="#VALUE!"/>
    <s v="情報"/>
    <s v=""/>
    <s v=""/>
    <e v="#VALUE!"/>
    <s v="情報"/>
    <s v=""/>
    <s v=""/>
    <e v="#VALUE!"/>
    <s v="情報"/>
    <s v=""/>
    <s v=""/>
    <e v="#VALUE!"/>
    <s v="1.進行管路更後要確實是否鎖固OK。                         2.要進行試運轉確認沒有問題後才可恢復生產。"/>
    <m/>
    <s v="－"/>
    <s v=""/>
    <s v=""/>
    <e v="#VALUE!"/>
    <s v="－"/>
    <s v=""/>
    <s v=""/>
    <e v="#VALUE!"/>
    <s v="－"/>
    <s v=""/>
    <s v=""/>
    <e v="#VALUE!"/>
    <s v="－"/>
    <s v=""/>
    <s v=""/>
    <e v="#VALUE!"/>
    <s v="－"/>
    <s v=""/>
    <s v=""/>
    <e v="#VALUE!"/>
    <s v="－"/>
    <s v=""/>
    <s v=""/>
    <e v="#VALUE!"/>
    <s v="－"/>
    <s v=""/>
    <s v=""/>
    <e v="#VALUE!"/>
    <s v="－"/>
    <s v=""/>
    <s v=""/>
    <e v="#VALUE!"/>
    <s v="異常報告書（日文）共有フォルダ\201601以降\20160223XF　2BR　4POS　旋回CVスイベルジョイント配管油漏れトラブル.xlsx"/>
    <n v="0"/>
    <s v="異常報告書（中文）共有フォルダ\201601以降\20160223XF　2BR　4POS　旋回CV SWIVEL JOINT旋轉接頭 配管漏油異常.xlsx"/>
    <n v="0"/>
    <m/>
    <s v="CLOSE"/>
    <s v="CLOSE"/>
    <n v="0"/>
    <m/>
  </r>
  <r>
    <n v="103"/>
    <x v="93"/>
    <n v="3"/>
    <x v="4"/>
    <x v="16"/>
    <s v="何坤擇"/>
    <n v="6"/>
    <s v="1"/>
    <s v="0"/>
    <n v="1"/>
    <n v="1"/>
    <n v="2"/>
    <n v="1"/>
    <n v="2"/>
    <s v="機械系異常"/>
    <s v="1BR紙巻機"/>
    <s v=" 1BR紙巻機AIR SHAFT折損"/>
    <s v="■紙巻機Ready OFF的原因                         推測AIR SHAFT的軸端斷裂後，運轉時振動變大，平台的位置跑掉 近接Senser 才會OFF。                                                     ■Airshaft的折損原因                                    由折損部位的斷裂狀況看起來，推測是從M10固定用螺絲部位開始斷掉。"/>
    <s v="・恒久對策的部分會另外與設技協議                          暫定對策：由製造針對預備AIR SHAFT的軸端部進行點檢。                                                   進行吊掛作業時, 軸端部位不與尼龍束帶干涉。                                                               ※降低對軸端部的負荷"/>
    <s v="要"/>
    <s v=""/>
    <s v="1"/>
    <e v="#VALUE!"/>
    <s v="要"/>
    <s v=""/>
    <s v="1"/>
    <e v="#VALUE!"/>
    <s v="要"/>
    <s v=""/>
    <s v="1"/>
    <e v="#VALUE!"/>
    <s v="要"/>
    <s v=""/>
    <s v="1"/>
    <e v="#VALUE!"/>
    <s v="要"/>
    <s v=""/>
    <s v="1"/>
    <e v="#VALUE!"/>
    <s v="要"/>
    <s v=""/>
    <s v="1"/>
    <e v="#VALUE!"/>
    <s v="－"/>
    <s v=""/>
    <s v=""/>
    <e v="#VALUE!"/>
    <s v="－"/>
    <s v=""/>
    <s v=""/>
    <e v="#VALUE!"/>
    <s v="1.對策項目恆展開實施。"/>
    <m/>
    <s v="完了"/>
    <s v=""/>
    <s v="1"/>
    <e v="#VALUE!"/>
    <s v="完了"/>
    <s v=""/>
    <s v="1"/>
    <e v="#VALUE!"/>
    <s v="完了"/>
    <s v=""/>
    <s v="1"/>
    <e v="#VALUE!"/>
    <s v="完了"/>
    <s v=""/>
    <s v="1"/>
    <e v="#VALUE!"/>
    <s v="完了"/>
    <s v=""/>
    <s v="1"/>
    <e v="#VALUE!"/>
    <s v="完了"/>
    <s v=""/>
    <s v="1"/>
    <e v="#VALUE!"/>
    <s v="－"/>
    <s v=""/>
    <s v=""/>
    <e v="#VALUE!"/>
    <s v="－"/>
    <s v=""/>
    <s v=""/>
    <e v="#VALUE!"/>
    <s v="異常報告書（日文）共有フォルダ\201601以降\20160313BF窯 1BR紙巻機エアシャフト折損（追記）.xlsx"/>
    <n v="0"/>
    <s v="異常報告書（中文）共有フォルダ\201601以降\20160313BF窯 1BR紙巻機エアシャフト折損（追記）.xlsx"/>
    <n v="3523"/>
    <m/>
    <s v="CLOSE"/>
    <s v="CLOSE"/>
    <m/>
    <m/>
  </r>
  <r>
    <n v="104"/>
    <x v="94"/>
    <n v="3"/>
    <x v="0"/>
    <x v="7"/>
    <s v="曾隆盛"/>
    <n v="8"/>
    <s v="1"/>
    <s v="1"/>
    <n v="2"/>
    <n v="1"/>
    <n v="3"/>
    <n v="1"/>
    <n v="3"/>
    <s v="機械系異常"/>
    <s v="2Br採板CV 3-3 "/>
    <s v="2Br採板CV 3-3 SERVO異常 "/>
    <s v="SERVO Motor 軸承不良。_x000a_(上回更換日 2013/5/9 )"/>
    <s v="1. 確認並檢討SERVO Motor 軸承的壽命及_x000a_   更換週期。_x000a_2. 定期確認SERVO Motor實效負荷率（1回_x000a_    /週）_x000a_3. 實效負荷率到了警示等級，且該設備無_x000a_   法停止的話，須每日進行實效負荷率的_x000a_   確認。_x000a_4. 實效負荷率達到異常等級時，須立即點_x000a_   檢更換。"/>
    <s v="要"/>
    <s v="1"/>
    <s v="1"/>
    <n v="2"/>
    <s v="要"/>
    <s v="1"/>
    <s v="1"/>
    <n v="2"/>
    <s v="要"/>
    <s v="1"/>
    <s v="1"/>
    <n v="2"/>
    <s v="要"/>
    <s v="1"/>
    <s v="1"/>
    <n v="2"/>
    <s v="要"/>
    <s v="1"/>
    <s v="1"/>
    <n v="2"/>
    <s v="要"/>
    <s v="1"/>
    <s v="1"/>
    <n v="2"/>
    <s v="要"/>
    <s v="1"/>
    <s v="1"/>
    <n v="2"/>
    <s v="要"/>
    <s v="1"/>
    <s v="1"/>
    <n v="2"/>
    <s v="1.對策項目恆展開實施。"/>
    <m/>
    <s v="完了"/>
    <s v="1"/>
    <s v="1"/>
    <n v="2"/>
    <s v="完了"/>
    <s v="1"/>
    <s v="1"/>
    <n v="2"/>
    <s v="完了"/>
    <s v="1"/>
    <s v="1"/>
    <n v="2"/>
    <s v="完了"/>
    <s v="1"/>
    <s v="1"/>
    <n v="2"/>
    <s v="完了"/>
    <s v="1"/>
    <s v="1"/>
    <n v="2"/>
    <s v="完了"/>
    <s v="1"/>
    <s v="1"/>
    <n v="2"/>
    <s v="完了"/>
    <s v="1"/>
    <s v="1"/>
    <n v="2"/>
    <s v="完了"/>
    <s v="1"/>
    <s v="1"/>
    <n v="2"/>
    <s v="異常報告書（日文）共有フォルダ\201601以降\20160325KF 2BR採板CV3-3 SERVO異常.xlsx"/>
    <n v="0"/>
    <s v="異常報告書（中文）共有フォルダ\201601以降\20160325KF 2BR採板CV3-3 SERVO異常.xls"/>
    <n v="532"/>
    <m/>
    <s v="CLOSE"/>
    <s v="CLOSE"/>
    <n v="162"/>
    <m/>
  </r>
  <r>
    <n v="105"/>
    <x v="95"/>
    <n v="5"/>
    <x v="0"/>
    <x v="9"/>
    <s v="曾隆盛"/>
    <n v="0"/>
    <s v="0"/>
    <s v="0"/>
    <n v="0"/>
    <n v="1"/>
    <n v="1"/>
    <n v="1"/>
    <n v="1"/>
    <s v="電気系異常"/>
    <s v="ACE #1 PC"/>
    <s v="ACE #1異常"/>
    <s v="・這次故障的PC是2世代前舊型DELL製PC。_x000a_    ※SIEMENS製PC在之前故障的時候，有請MAKER修理，進行Running Test。實施後，有送回ADT，但是沒有做更換。_x000a_・因為PC POWER SUPPLY故障，電源無法供給，就將PC關機了。 _x000a_     ※每3個月實施一次定期的#1PC（舊型DELL）跟#2PC（舊型DELL）的切替。（SIEMENS製當作#3預備來保管著）_x000a_    "/>
    <s v="・雖然這次切替的預備PC是1世代前的舊型PC（SIEMENS製），但是POWER SAPPLY是2系統，就算1系統故障了，PC還是不會DOWN，還是可以使用的，所以打算在下次冷修時，替換成最新型DELL製PC，在那之前還是先使用SIEMENS製PC。_x000a_    ※SIEMENS製PC在POWER SUPPLY1系統故障時， 警報聲會響起，所以巡檢時是可以發現的。_x000a_・設備技術課的見解_x000a_    ※如果現行的新型ＡＣＥ的電源故障多發的話，需要實施電源冗長化等的改善。_x000a_     "/>
    <s v="情報"/>
    <s v="1"/>
    <s v=""/>
    <e v="#VALUE!"/>
    <s v="情報"/>
    <s v="1"/>
    <s v=""/>
    <e v="#VALUE!"/>
    <s v="情報"/>
    <s v="1"/>
    <s v=""/>
    <e v="#VALUE!"/>
    <s v="情報"/>
    <s v="1"/>
    <s v=""/>
    <e v="#VALUE!"/>
    <s v="情報"/>
    <s v="1"/>
    <s v=""/>
    <e v="#VALUE!"/>
    <s v="情報"/>
    <s v="1"/>
    <s v=""/>
    <e v="#VALUE!"/>
    <s v="－"/>
    <s v="1"/>
    <s v=""/>
    <e v="#VALUE!"/>
    <s v="－"/>
    <s v="1"/>
    <s v=""/>
    <e v="#VALUE!"/>
    <s v="今回のACE PC異常は古いPCを使用しているZFだけの問題でした。_x000a_他LINEはPCが新しいため問題ありません。_x000a_他窯情報聯絡"/>
    <m/>
    <s v="－"/>
    <s v="1"/>
    <s v=""/>
    <e v="#VALUE!"/>
    <s v="－"/>
    <s v="1"/>
    <s v=""/>
    <e v="#VALUE!"/>
    <s v="－"/>
    <s v="1"/>
    <s v=""/>
    <e v="#VALUE!"/>
    <s v="－"/>
    <s v="1"/>
    <s v=""/>
    <e v="#VALUE!"/>
    <s v="－"/>
    <s v="1"/>
    <s v=""/>
    <e v="#VALUE!"/>
    <s v="－"/>
    <s v="1"/>
    <s v=""/>
    <e v="#VALUE!"/>
    <s v="－"/>
    <s v="1"/>
    <s v=""/>
    <e v="#VALUE!"/>
    <s v="－"/>
    <s v="1"/>
    <s v=""/>
    <e v="#VALUE!"/>
    <s v="異常報告書（日文）共有フォルダ\201601以降\20160506ZF  ACE NO1PC異常報告.xlsx"/>
    <n v="0"/>
    <s v="異常報告書（中文）共有フォルダ\201601以降\20160506ZF  ACE NO1PC異常報告.xlsx"/>
    <n v="820"/>
    <m/>
    <s v="CLOSE"/>
    <s v="CLOSE"/>
    <n v="39"/>
    <m/>
  </r>
  <r>
    <n v="106"/>
    <x v="96"/>
    <n v="5"/>
    <x v="1"/>
    <x v="8"/>
    <s v="董明成"/>
    <n v="6"/>
    <s v="1"/>
    <s v="0"/>
    <n v="1"/>
    <n v="1"/>
    <n v="2"/>
    <n v="1"/>
    <n v="2"/>
    <s v="機械系異常"/>
    <s v="横切機No.2"/>
    <s v="横切機No.2切刀走行驅動皮帶斷裂"/>
    <s v="疑為 Pulley軸芯偏移、皮帶鬆弛。"/>
    <s v="1. 實施定期點檢以確認有無異常。(1回/6個月)_x000a_2. 更換時規皮帶  - 主要設備冷修時更換"/>
    <s v="要"/>
    <s v=""/>
    <s v="1"/>
    <e v="#VALUE!"/>
    <s v="要"/>
    <s v=""/>
    <s v="1"/>
    <e v="#VALUE!"/>
    <s v="要"/>
    <s v=""/>
    <s v="1"/>
    <e v="#VALUE!"/>
    <s v="要"/>
    <s v=""/>
    <s v="1"/>
    <e v="#VALUE!"/>
    <s v="要"/>
    <s v=""/>
    <s v="1"/>
    <e v="#VALUE!"/>
    <s v="要"/>
    <s v=""/>
    <s v="1"/>
    <e v="#VALUE!"/>
    <s v="情報"/>
    <s v=""/>
    <s v=""/>
    <e v="#VALUE!"/>
    <s v="情報"/>
    <s v=""/>
    <s v=""/>
    <e v="#VALUE!"/>
    <s v="1.各切機點檢確認_x000a_2.更換TIMING及基準確認"/>
    <m/>
    <s v="完了"/>
    <s v=""/>
    <s v="1"/>
    <e v="#VALUE!"/>
    <s v="完了"/>
    <s v=""/>
    <s v="1"/>
    <e v="#VALUE!"/>
    <s v="完了"/>
    <s v=""/>
    <s v="1"/>
    <e v="#VALUE!"/>
    <s v="完了"/>
    <s v=""/>
    <s v="1"/>
    <e v="#VALUE!"/>
    <s v="完了"/>
    <s v=""/>
    <s v="1"/>
    <e v="#VALUE!"/>
    <s v="完了"/>
    <s v=""/>
    <s v="1"/>
    <e v="#VALUE!"/>
    <s v="－"/>
    <s v=""/>
    <s v=""/>
    <e v="#VALUE!"/>
    <s v="－"/>
    <s v=""/>
    <s v=""/>
    <e v="#VALUE!"/>
    <s v="異常報告書（日文）共有フォルダ\201601以降\20160517HF　横切機No2カッター走行駆動ベルト断裂.xlsx"/>
    <n v="0"/>
    <s v="異常報告書（中文）共有フォルダ\201601以降\20160517HF　横切機No2カッター走行駆動ベルト断裂.xlsx"/>
    <n v="0"/>
    <m/>
    <s v="CLOSE"/>
    <s v="CLOSE"/>
    <n v="0"/>
    <m/>
  </r>
  <r>
    <n v="107"/>
    <x v="97"/>
    <n v="5"/>
    <x v="1"/>
    <x v="8"/>
    <s v="董明成"/>
    <n v="0"/>
    <s v="0"/>
    <s v="0"/>
    <n v="0"/>
    <n v="1"/>
    <n v="1"/>
    <n v="1"/>
    <n v="1"/>
    <s v="電気系異常"/>
    <s v="2BR 2POS採板ROBOT"/>
    <s v="2BR 2POS 採板ROBOT異常停止"/>
    <s v="疑為Encoder Cable 斷線_x000a_* Robot發生Communication Error (T軸Encoder Error)_x000a_ (Alarm Code :T軸 1325通信異常(Encoder)"/>
    <s v="Cable事前點檢有困難、會進行管理以確保Spare Cable數量 (目前保管2個)"/>
    <s v="－"/>
    <s v=""/>
    <s v=""/>
    <e v="#VALUE!"/>
    <s v="－"/>
    <s v=""/>
    <s v=""/>
    <e v="#VALUE!"/>
    <s v="情報"/>
    <s v=""/>
    <s v=""/>
    <e v="#VALUE!"/>
    <s v="情報"/>
    <s v=""/>
    <s v=""/>
    <e v="#VALUE!"/>
    <s v="情報"/>
    <s v=""/>
    <s v=""/>
    <e v="#VALUE!"/>
    <s v="情報"/>
    <s v=""/>
    <s v=""/>
    <e v="#VALUE!"/>
    <s v="情報"/>
    <s v=""/>
    <s v=""/>
    <e v="#VALUE!"/>
    <s v="－"/>
    <s v=""/>
    <s v=""/>
    <e v="#VALUE!"/>
    <s v="1.JF類似異常(CABLEVEYOR與業者確認改善狀況)_x000a_2.備品確認"/>
    <m/>
    <s v="－"/>
    <s v=""/>
    <s v=""/>
    <e v="#VALUE!"/>
    <s v="－"/>
    <s v=""/>
    <s v=""/>
    <e v="#VALUE!"/>
    <s v="－"/>
    <s v=""/>
    <s v=""/>
    <e v="#VALUE!"/>
    <s v="－"/>
    <s v=""/>
    <s v=""/>
    <e v="#VALUE!"/>
    <s v="－"/>
    <s v=""/>
    <s v=""/>
    <e v="#VALUE!"/>
    <s v="－"/>
    <s v=""/>
    <s v=""/>
    <e v="#VALUE!"/>
    <s v="－"/>
    <s v=""/>
    <s v=""/>
    <e v="#VALUE!"/>
    <s v="－"/>
    <s v=""/>
    <s v=""/>
    <e v="#VALUE!"/>
    <s v="異常報告書（日文）共有フォルダ\201601以降\20160519HF　2Br2Pos採板ロボット重故障停止.xlsx"/>
    <n v="0"/>
    <s v="異常報告書（中文）共有フォルダ\201601以降\20160519HF　2Br2Pos採板ロボット重故障停止.xlsx"/>
    <n v="0"/>
    <m/>
    <s v="CLOSE"/>
    <s v="CLOSE"/>
    <n v="0"/>
    <m/>
  </r>
  <r>
    <n v="108"/>
    <x v="98"/>
    <n v="5"/>
    <x v="1"/>
    <x v="13"/>
    <s v="董明成"/>
    <n v="4"/>
    <s v="1"/>
    <s v="0"/>
    <n v="1"/>
    <n v="1"/>
    <n v="2"/>
    <n v="1"/>
    <n v="2"/>
    <s v="機械系異常"/>
    <s v="2Br P詰機（BDS）"/>
    <s v="2Br P詰機板齊Cylinder油壓Hose漏油"/>
    <s v="推測 長期使用下（9年程度）産生劣化所致。"/>
    <s v="●強化整備及３交代巡檢_x000a_●調査長期使用的設備項目並依序交換"/>
    <s v="要"/>
    <s v=""/>
    <s v="1"/>
    <e v="#VALUE!"/>
    <s v="要"/>
    <s v=""/>
    <s v="1"/>
    <e v="#VALUE!"/>
    <s v="要"/>
    <s v=""/>
    <s v="1"/>
    <e v="#VALUE!"/>
    <s v="要"/>
    <s v=""/>
    <s v="1"/>
    <e v="#VALUE!"/>
    <s v="－"/>
    <s v=""/>
    <s v=""/>
    <e v="#VALUE!"/>
    <s v="－"/>
    <s v=""/>
    <s v=""/>
    <e v="#VALUE!"/>
    <s v="－"/>
    <s v=""/>
    <s v=""/>
    <e v="#VALUE!"/>
    <s v="－"/>
    <s v=""/>
    <s v=""/>
    <e v="#VALUE!"/>
    <s v="1.P詰機及T/T油壓管路油漏確認_x000a_2.目前使用年數及更換基準確認"/>
    <m/>
    <s v="完了"/>
    <s v=""/>
    <s v="1"/>
    <e v="#VALUE!"/>
    <s v="完了"/>
    <s v=""/>
    <s v="1"/>
    <e v="#VALUE!"/>
    <s v="完了"/>
    <s v=""/>
    <s v="1"/>
    <e v="#VALUE!"/>
    <s v="完了"/>
    <s v=""/>
    <s v="1"/>
    <e v="#VALUE!"/>
    <s v="－"/>
    <s v=""/>
    <s v=""/>
    <e v="#VALUE!"/>
    <s v="－"/>
    <s v=""/>
    <s v=""/>
    <e v="#VALUE!"/>
    <s v="－"/>
    <s v=""/>
    <s v=""/>
    <e v="#VALUE!"/>
    <s v="－"/>
    <s v=""/>
    <s v=""/>
    <e v="#VALUE!"/>
    <s v="異常報告書（日文）共有フォルダ\201601以降\20160521IF 2Br_P詰機板揃えシリンダー油圧ホースリーク.xlsx"/>
    <n v="0"/>
    <s v="異常報告書（中文）共有フォルダ\201601以降\20160521IF 2Br_P詰機板揃えシリンダー油圧ホースリーク.xlsx"/>
    <n v="0"/>
    <m/>
    <s v="CLOSE"/>
    <s v="CLOSE"/>
    <n v="0"/>
    <m/>
  </r>
  <r>
    <n v="109"/>
    <x v="99"/>
    <n v="5"/>
    <x v="4"/>
    <x v="16"/>
    <s v="何坤擇"/>
    <n v="5"/>
    <s v="1"/>
    <s v="0"/>
    <n v="1"/>
    <n v="1"/>
    <n v="2"/>
    <n v="1"/>
    <n v="2"/>
    <s v="電気系異常"/>
    <s v="#11POS Robot採板機"/>
    <s v="1BR#11POS Encoder Cable斷線"/>
    <s v="電纜護蓋因金屬疲勞而發生破損、Cable斷線。                                                          BF的Robot裡面 只有從WIT移設到11POS的電纜護蓋是同款的 。                                ※破損處的鐵板厚度為3mmt"/>
    <s v="1. 檢討電纜護蓋的補強方式。                                 2. 定期進行工事日點檢。"/>
    <s v="情報"/>
    <s v=""/>
    <s v=""/>
    <e v="#VALUE!"/>
    <s v="情報"/>
    <s v=""/>
    <s v=""/>
    <e v="#VALUE!"/>
    <s v="要"/>
    <s v=""/>
    <s v="1"/>
    <e v="#VALUE!"/>
    <s v="要"/>
    <s v=""/>
    <s v="1"/>
    <e v="#VALUE!"/>
    <s v="要"/>
    <s v=""/>
    <s v="1"/>
    <e v="#VALUE!"/>
    <s v="要"/>
    <s v=""/>
    <s v="1"/>
    <e v="#VALUE!"/>
    <s v="要"/>
    <s v=""/>
    <s v="1"/>
    <e v="#VALUE!"/>
    <s v="情報"/>
    <s v=""/>
    <s v=""/>
    <e v="#VALUE!"/>
    <s v="1. 每回工事日進行點檢確認。                                 2. 請機械及電氣進行現狀相關設備是否有異常。                   3. 整備人員每回點檢要確實注意作動是否有異常。"/>
    <m/>
    <s v="－"/>
    <s v=""/>
    <s v=""/>
    <e v="#VALUE!"/>
    <s v="－"/>
    <s v=""/>
    <s v=""/>
    <e v="#VALUE!"/>
    <s v="完了"/>
    <s v=""/>
    <s v="1"/>
    <e v="#VALUE!"/>
    <s v="完了"/>
    <s v=""/>
    <s v="1"/>
    <e v="#VALUE!"/>
    <s v="完了"/>
    <s v=""/>
    <s v="1"/>
    <e v="#VALUE!"/>
    <s v="完了"/>
    <s v=""/>
    <s v="1"/>
    <e v="#VALUE!"/>
    <s v="完了"/>
    <s v=""/>
    <s v="1"/>
    <e v="#VALUE!"/>
    <s v="－"/>
    <s v=""/>
    <s v=""/>
    <e v="#VALUE!"/>
    <s v="異常報告書（日文）共有フォルダ\201601以降\20160526BF窯　1BR NO11POSエンコーダーケーブル断線.xlsx"/>
    <n v="0"/>
    <s v="異常報告書（中文）共有フォルダ\201601以降\20160526BF窯 1BR_11POS Encoder Cable斷線.xlsx"/>
    <n v="83"/>
    <m/>
    <s v="CLOSE"/>
    <s v="CLOSE"/>
    <m/>
    <m/>
  </r>
  <r>
    <n v="110"/>
    <x v="100"/>
    <n v="6"/>
    <x v="1"/>
    <x v="17"/>
    <s v="董明成"/>
    <n v="6"/>
    <s v="1"/>
    <s v="0"/>
    <n v="1"/>
    <n v="1"/>
    <n v="2"/>
    <n v="1"/>
    <n v="2"/>
    <s v="機械系異常"/>
    <s v="2Br 引入FT C/V"/>
    <s v="No.2Br引入No.2FT C/V 鍊條 軌道の折損"/>
    <s v="鍊條軌道下降時撞到固定架台。_x000a_-針對0.3ｔ搬送對應 進行了PAD LEVEL調降作業、昇降cylinder的軌道下限Stopper也有鬆開向下調整、然而經過調整之後的高度 會干涉到固定架台。"/>
    <s v="- 預定重新審視鍊條軌道的構造。"/>
    <s v="要"/>
    <s v=""/>
    <s v="1"/>
    <e v="#VALUE!"/>
    <s v="要"/>
    <s v=""/>
    <s v="1"/>
    <e v="#VALUE!"/>
    <s v="要"/>
    <s v=""/>
    <s v="1"/>
    <e v="#VALUE!"/>
    <s v="要"/>
    <s v=""/>
    <s v="1"/>
    <e v="#VALUE!"/>
    <s v="要"/>
    <s v=""/>
    <s v="1"/>
    <e v="#VALUE!"/>
    <s v="要"/>
    <s v=""/>
    <s v="1"/>
    <e v="#VALUE!"/>
    <s v="－"/>
    <s v=""/>
    <s v=""/>
    <e v="#VALUE!"/>
    <s v="－"/>
    <s v=""/>
    <s v=""/>
    <e v="#VALUE!"/>
    <s v="CF窯類似異常橫展開進度確認"/>
    <m/>
    <s v="完了"/>
    <s v=""/>
    <s v="1"/>
    <e v="#VALUE!"/>
    <s v="完了"/>
    <s v=""/>
    <s v="1"/>
    <e v="#VALUE!"/>
    <s v="完了"/>
    <s v=""/>
    <s v="1"/>
    <e v="#VALUE!"/>
    <s v="完了"/>
    <s v=""/>
    <s v="1"/>
    <e v="#VALUE!"/>
    <s v="完了"/>
    <s v=""/>
    <s v="1"/>
    <e v="#VALUE!"/>
    <s v="完了"/>
    <s v=""/>
    <s v="1"/>
    <e v="#VALUE!"/>
    <s v="－"/>
    <s v=""/>
    <s v=""/>
    <e v="#VALUE!"/>
    <s v="－"/>
    <s v=""/>
    <s v=""/>
    <e v="#VALUE!"/>
    <s v="異常報告書（日文）共有フォルダ\201601以降\20160601DF　2Br引き込みNo.2パッドチェーンレール折損.xls"/>
    <n v="0"/>
    <s v="異常報告書（中文）共有フォルダ\201601以降\20160601DF　2Br引入No.2 PAD CHAIN軌道折損.xlsx"/>
    <n v="62.54"/>
    <m/>
    <s v="CLOSE"/>
    <s v="CLOSE"/>
    <n v="2.89"/>
    <m/>
  </r>
  <r>
    <n v="111"/>
    <x v="101"/>
    <n v="6"/>
    <x v="4"/>
    <x v="16"/>
    <s v="董明成"/>
    <n v="6"/>
    <s v="1"/>
    <s v="0"/>
    <n v="1"/>
    <n v="1"/>
    <n v="2"/>
    <n v="1"/>
    <n v="2"/>
    <s v="機械系異常"/>
    <s v="1BR紙巻機"/>
    <s v="1BR紙巻機Air Shaft軸受固定用金具脱落"/>
    <s v="・軸承摩耗 使得Air Shaft 軸端與軸承之間的 距離變大、推測 固定用的Pin 受到回轉振動影響而脱落、以致Bolt發生折損。"/>
    <s v="・更換軸承備品_x000a_・工事日定期確認Pin・Bolt有無脱落。_x000a_※頻度的部分需與設技再次商談。"/>
    <s v="要"/>
    <s v=""/>
    <s v="1"/>
    <e v="#VALUE!"/>
    <s v="要"/>
    <s v=""/>
    <s v="1"/>
    <e v="#VALUE!"/>
    <s v="要"/>
    <s v=""/>
    <s v="1"/>
    <e v="#VALUE!"/>
    <s v="要"/>
    <s v=""/>
    <s v="1"/>
    <e v="#VALUE!"/>
    <s v="要"/>
    <s v=""/>
    <s v="1"/>
    <e v="#VALUE!"/>
    <s v="要"/>
    <s v=""/>
    <s v="1"/>
    <e v="#VALUE!"/>
    <s v="－"/>
    <s v=""/>
    <s v=""/>
    <e v="#VALUE!"/>
    <s v="－"/>
    <s v=""/>
    <s v=""/>
    <e v="#VALUE!"/>
    <s v="1.各窯AIR SHAFT軸受點檢確認_x000a_2.備品確認"/>
    <m/>
    <s v="完了"/>
    <s v=""/>
    <s v="1"/>
    <e v="#VALUE!"/>
    <s v="完了"/>
    <s v=""/>
    <s v="1"/>
    <e v="#VALUE!"/>
    <s v="完了"/>
    <s v=""/>
    <s v="1"/>
    <e v="#VALUE!"/>
    <s v="完了"/>
    <s v=""/>
    <s v="1"/>
    <e v="#VALUE!"/>
    <s v="完了"/>
    <s v=""/>
    <s v="1"/>
    <e v="#VALUE!"/>
    <s v="完了"/>
    <s v=""/>
    <s v="1"/>
    <e v="#VALUE!"/>
    <s v="－"/>
    <s v=""/>
    <s v=""/>
    <e v="#VALUE!"/>
    <s v="－"/>
    <s v=""/>
    <s v=""/>
    <e v="#VALUE!"/>
    <s v="異常報告書（日文）共有フォルダ\201601以降\20160622BF窯　1BR紙巻機エアシャフト軸受固定用金具脱落.xlsx"/>
    <n v="0"/>
    <s v="異常報告書（中文）共有フォルダ\201601以降\20160622BF窯　1BR紙巻機エアシャフト軸受固定用金具脱落.xlsx"/>
    <n v="0"/>
    <m/>
    <s v="CLOSE"/>
    <s v="CLOSE"/>
    <m/>
    <m/>
  </r>
  <r>
    <n v="112"/>
    <x v="102"/>
    <n v="6"/>
    <x v="4"/>
    <x v="16"/>
    <s v="董明成"/>
    <n v="8"/>
    <s v="1"/>
    <s v="0"/>
    <n v="1"/>
    <n v="1"/>
    <n v="2"/>
    <n v="1"/>
    <n v="2"/>
    <s v="その他改善"/>
    <s v="Robot採板機, BDS採板機,移載機_x000a_インシュロック"/>
    <s v="素板割れ(インシュロック混入)"/>
    <s v="・インシュロックに繰り返し曲げ応力が掛かり破断した。"/>
    <s v="・下流移載機についてインシュロックの全更新を実施。_x000a_"/>
    <s v="要"/>
    <s v=""/>
    <s v="1"/>
    <e v="#VALUE!"/>
    <s v="要"/>
    <s v=""/>
    <s v="1"/>
    <e v="#VALUE!"/>
    <s v="要"/>
    <s v=""/>
    <s v="1"/>
    <e v="#VALUE!"/>
    <s v="要"/>
    <s v=""/>
    <s v="1"/>
    <e v="#VALUE!"/>
    <s v="要"/>
    <s v=""/>
    <s v="1"/>
    <e v="#VALUE!"/>
    <s v="要"/>
    <s v=""/>
    <s v="1"/>
    <e v="#VALUE!"/>
    <s v="要"/>
    <s v=""/>
    <s v="1"/>
    <e v="#VALUE!"/>
    <s v="要"/>
    <s v=""/>
    <s v="1"/>
    <e v="#VALUE!"/>
    <s v="1.BDS/RB採板機/移載機點檢_x000a_(重點為支點會晃動之處所)"/>
    <m/>
    <s v="完了"/>
    <s v=""/>
    <s v="1"/>
    <e v="#VALUE!"/>
    <s v="完了"/>
    <s v=""/>
    <s v="1"/>
    <e v="#VALUE!"/>
    <s v="完了"/>
    <s v=""/>
    <s v="1"/>
    <e v="#VALUE!"/>
    <s v="完了"/>
    <s v=""/>
    <s v="1"/>
    <e v="#VALUE!"/>
    <s v="完了"/>
    <s v=""/>
    <s v="1"/>
    <e v="#VALUE!"/>
    <s v="完了"/>
    <s v=""/>
    <s v="1"/>
    <e v="#VALUE!"/>
    <s v="完了"/>
    <s v=""/>
    <s v="1"/>
    <e v="#VALUE!"/>
    <s v="完了"/>
    <s v=""/>
    <s v="1"/>
    <e v="#VALUE!"/>
    <s v="異常報告書（日文）共有フォルダ\201601以降\20160627【クレーム対策書】BF窯素板割れ(インシュロック混入)最終.xlsx"/>
    <n v="0"/>
    <s v="異常報告書（中文）共有フォルダ\201601以降\20160627【客訴對策書】BF窯素板破裂(束帶混入)最終.xlsx"/>
    <n v="0"/>
    <m/>
    <s v="CLOSE"/>
    <s v="CLOSE"/>
    <n v="0"/>
    <m/>
  </r>
  <r>
    <n v="113"/>
    <x v="103"/>
    <n v="7"/>
    <x v="0"/>
    <x v="3"/>
    <s v="曾隆盛"/>
    <n v="6"/>
    <s v="1"/>
    <s v="1"/>
    <n v="2"/>
    <n v="1"/>
    <n v="3"/>
    <n v="1"/>
    <n v="3"/>
    <s v="機械系異常"/>
    <s v="本線伸縮CV ROLL"/>
    <s v="本線伸縮CV ROLL 兩側ROLL 劣化殘膠異常"/>
    <s v="初步判斷為優力膠老化"/>
    <s v="①拆除EF線上ROLL進行交換_x000a_②現場聯絡，優力膠不可使用酒精擦拭"/>
    <s v="要"/>
    <s v="1"/>
    <s v="1"/>
    <n v="2"/>
    <s v="要"/>
    <s v="1"/>
    <s v="1"/>
    <n v="2"/>
    <s v="要"/>
    <s v="1"/>
    <s v="1"/>
    <n v="2"/>
    <s v="要"/>
    <s v="1"/>
    <s v="1"/>
    <n v="2"/>
    <s v="要"/>
    <s v="1"/>
    <s v="1"/>
    <n v="2"/>
    <s v="要"/>
    <s v="1"/>
    <s v="1"/>
    <n v="2"/>
    <s v="－"/>
    <s v="1"/>
    <s v=""/>
    <e v="#VALUE!"/>
    <s v="－"/>
    <s v="1"/>
    <s v=""/>
    <e v="#VALUE!"/>
    <s v="1.各窯伸縮ROLL/BDS板受/板齊點檢確認(手觸及硬度確認)_x000a_2.備品確認"/>
    <m/>
    <s v="完了"/>
    <s v="1"/>
    <s v="1"/>
    <n v="2"/>
    <s v="完了"/>
    <s v="1"/>
    <s v="1"/>
    <n v="2"/>
    <s v="完了"/>
    <s v="1"/>
    <s v="1"/>
    <n v="2"/>
    <s v="完了"/>
    <s v="1"/>
    <s v="1"/>
    <n v="2"/>
    <s v="完了"/>
    <s v="1"/>
    <s v="1"/>
    <n v="2"/>
    <s v="完了"/>
    <s v="1"/>
    <s v="1"/>
    <n v="2"/>
    <s v="－"/>
    <s v="1"/>
    <s v=""/>
    <e v="#VALUE!"/>
    <s v="－"/>
    <s v="1"/>
    <s v=""/>
    <e v="#VALUE!"/>
    <m/>
    <n v="0"/>
    <s v="異常報告書（中文）共有フォルダ\201601以降\20160705 CF伸縮CV ROLL 劣化殘膠異常.xlsx"/>
    <n v="0"/>
    <m/>
    <s v="CLOSE"/>
    <s v="CLOSE"/>
    <n v="0"/>
    <m/>
  </r>
  <r>
    <n v="114"/>
    <x v="104"/>
    <n v="7"/>
    <x v="0"/>
    <x v="0"/>
    <s v="曾隆盛"/>
    <n v="5"/>
    <s v="1"/>
    <s v="1"/>
    <n v="2"/>
    <n v="1"/>
    <n v="3"/>
    <n v="1"/>
    <n v="3"/>
    <s v="機械系異常"/>
    <s v="本線増速C/V No.5"/>
    <s v="本線增速C/V Camclutch滑脫異常"/>
    <s v=" Camclutch長年劣化所致_x000a_＊JF Start開始已經過約6年_x000a_　（為無法給油型式）_x000a_"/>
    <s v="Cam clutch更換新品"/>
    <s v="情報"/>
    <s v="1"/>
    <s v=""/>
    <e v="#VALUE!"/>
    <s v="要"/>
    <s v="1"/>
    <s v="1"/>
    <n v="2"/>
    <s v="要"/>
    <s v="1"/>
    <s v="1"/>
    <n v="2"/>
    <s v="要"/>
    <s v="1"/>
    <s v="1"/>
    <n v="2"/>
    <s v="要"/>
    <s v="1"/>
    <s v="1"/>
    <n v="2"/>
    <s v="要"/>
    <s v="1"/>
    <s v="1"/>
    <n v="2"/>
    <s v="－"/>
    <s v="1"/>
    <s v=""/>
    <e v="#VALUE!"/>
    <s v="－"/>
    <s v="1"/>
    <s v=""/>
    <e v="#VALUE!"/>
    <s v="1.利用工事日點檢或更換成新品_x000a_2.每次冷修時進行更換、或是不使用Camclutch。（根據YF4實績判斷）"/>
    <m/>
    <s v="－"/>
    <s v="1"/>
    <s v=""/>
    <e v="#VALUE!"/>
    <s v="完了"/>
    <s v="1"/>
    <s v="1"/>
    <n v="2"/>
    <s v="完了"/>
    <s v="1"/>
    <s v="1"/>
    <n v="2"/>
    <s v="完了"/>
    <s v="1"/>
    <s v="1"/>
    <n v="2"/>
    <s v="完了"/>
    <s v="1"/>
    <s v="1"/>
    <n v="2"/>
    <s v="完了"/>
    <s v="1"/>
    <s v="1"/>
    <n v="2"/>
    <s v="－"/>
    <s v="1"/>
    <s v=""/>
    <e v="#VALUE!"/>
    <s v="－"/>
    <s v="1"/>
    <s v=""/>
    <e v="#VALUE!"/>
    <s v="異常報告書（日文）共有フォルダ\201601以降\20160704JF 本線増速CV No.5カムクラッチ滑り異常.xlsx"/>
    <n v="0"/>
    <s v="異常報告書（中文）共有フォルダ\201601以降\20160704JF 本線増速CV No.5カムクラッチ滑り異常.xlsx"/>
    <n v="4425"/>
    <m/>
    <s v="CLOSE"/>
    <s v="CLOSE"/>
    <n v="139"/>
    <m/>
  </r>
  <r>
    <n v="115"/>
    <x v="105"/>
    <n v="7"/>
    <x v="1"/>
    <x v="13"/>
    <s v="董明成"/>
    <n v="6"/>
    <s v="1"/>
    <s v="0"/>
    <n v="1"/>
    <n v="1"/>
    <n v="2"/>
    <n v="1"/>
    <n v="2"/>
    <s v="機械系異常"/>
    <s v="橫切機BUR"/>
    <s v="No.2橫切機BUR Level調整Unit固定Plate破損"/>
    <s v="&lt;推定発生原因&gt;_x000a_No.2橫切BUR上面設置的是薄板 (與圖面相異)。推測這板子厚度薄, 受到BUR重複昇降動作的衝撃影響, 導致板子本身和螺絲  蓄積了疲勞。板子上面刻印了品名、型號, 代表這高度調整Stage 的Unit是原廠配件。也就是說, 當初在製作BUR時廠商（尼工）應該要裝的是3.2mm的Plate, 在這裡出現了疏漏。"/>
    <s v="依照圖面進行Plate厚度更新（3.2mm）。_x000a__x000a_※AFK內已確認完成, 除了IF以外, 其他都和圖面一樣是3.2mm的"/>
    <s v="要"/>
    <s v=""/>
    <s v="1"/>
    <e v="#VALUE!"/>
    <s v="要"/>
    <s v=""/>
    <s v="1"/>
    <e v="#VALUE!"/>
    <s v="要"/>
    <s v=""/>
    <s v="1"/>
    <e v="#VALUE!"/>
    <s v="要"/>
    <s v=""/>
    <s v="1"/>
    <e v="#VALUE!"/>
    <s v="要"/>
    <s v=""/>
    <s v="1"/>
    <e v="#VALUE!"/>
    <s v="要"/>
    <s v=""/>
    <s v="1"/>
    <e v="#VALUE!"/>
    <s v="－"/>
    <s v=""/>
    <s v=""/>
    <e v="#VALUE!"/>
    <s v="－"/>
    <s v=""/>
    <s v=""/>
    <e v="#VALUE!"/>
    <s v="1.PLATE圖面厚度確認_x000a_2.現物厚度確認_x000a_3.備品厚度確認_x000a_4.固定螺絲鬆弛確認"/>
    <m/>
    <s v="完了"/>
    <s v=""/>
    <s v="1"/>
    <e v="#VALUE!"/>
    <s v="完了"/>
    <s v=""/>
    <s v="1"/>
    <e v="#VALUE!"/>
    <s v="完了"/>
    <s v=""/>
    <s v="1"/>
    <e v="#VALUE!"/>
    <s v="完了"/>
    <s v=""/>
    <s v="1"/>
    <e v="#VALUE!"/>
    <s v="完了"/>
    <s v=""/>
    <s v="1"/>
    <e v="#VALUE!"/>
    <s v="完了"/>
    <s v=""/>
    <s v="1"/>
    <e v="#VALUE!"/>
    <s v="－"/>
    <s v=""/>
    <s v=""/>
    <e v="#VALUE!"/>
    <s v="－"/>
    <s v=""/>
    <s v=""/>
    <e v="#VALUE!"/>
    <s v="異常報告書（日文）共有フォルダ\201601以降\20160706IF　No2横切機BURレベル調整ユニット固定プレート破損.xlsx"/>
    <n v="0"/>
    <s v="異常報告書（中文）共有フォルダ\201601以降\20160706IF　No2横切機BUR Level調整Unit固定Plate破損.xlsx"/>
    <n v="181"/>
    <m/>
    <s v="CLOSE"/>
    <s v="CLOSE"/>
    <n v="6"/>
    <m/>
  </r>
  <r>
    <n v="116"/>
    <x v="106"/>
    <n v="7"/>
    <x v="0"/>
    <x v="7"/>
    <s v="曾隆盛"/>
    <n v="5"/>
    <s v="1"/>
    <s v="1"/>
    <n v="2"/>
    <n v="1"/>
    <n v="3"/>
    <n v="1"/>
    <n v="3"/>
    <s v="機械系異常"/>
    <s v="採板Robot"/>
    <s v="1Br 2Pos採板Robot T軸異常"/>
    <s v="T軸旋轉用Pulley脫離，造成Robot Hand無法旋轉。_x000a_Pulley會脫離的原因是因為T軸Spline Shaft軸端部的Stopper Plate 固定螺絲鬆脫的關係。_x000a_固定螺絲上塗了防止鬆脫的固定劑，如同圖面指定。雖然廠商的見解是說T軸旋轉的負荷過大？不過因為在其他Position沒有發生過，而且負荷値也沒有問題，所以目前原因不明。"/>
    <s v="廠商到場，實施T/R/B軸更換。_x000a_（廠商事前先到場確認，決定最短的工事進行方式）_x000a_（更換及Teaching調整，需要花費兩天時間）_x000a_（工事進行期間，1Br設備停止，2Br專門採板）_x000a_"/>
    <s v="－"/>
    <s v="1"/>
    <s v=""/>
    <e v="#VALUE!"/>
    <s v="－"/>
    <s v="1"/>
    <s v=""/>
    <e v="#VALUE!"/>
    <s v="要"/>
    <s v="1"/>
    <s v="1"/>
    <n v="2"/>
    <s v="要"/>
    <s v="1"/>
    <s v="1"/>
    <n v="2"/>
    <s v="要"/>
    <s v="1"/>
    <s v="1"/>
    <n v="2"/>
    <s v="要"/>
    <s v="1"/>
    <s v="1"/>
    <n v="2"/>
    <s v="要"/>
    <s v="1"/>
    <s v="1"/>
    <n v="2"/>
    <s v="－"/>
    <s v="1"/>
    <s v=""/>
    <e v="#VALUE!"/>
    <s v="1.全部Robot的Stopper Plate固定螺絲實施點檢、鎖緊。_x000a_2.將TRB軸Shaft上部可視化;對象是全部Robot_x000a_3.半年1次越過壓克力板實施點檢　（確認鐵粉等）_x000a_4.1年1次在潤滑油更換時，將壓克力板打開，用手來確認設備的磨耗狀況。"/>
    <m/>
    <s v="－"/>
    <s v="1"/>
    <s v=""/>
    <e v="#VALUE!"/>
    <s v="－"/>
    <s v="1"/>
    <s v=""/>
    <e v="#VALUE!"/>
    <s v="完了"/>
    <s v="1"/>
    <s v="1"/>
    <n v="2"/>
    <s v="完了"/>
    <s v="1"/>
    <s v="1"/>
    <n v="2"/>
    <s v="完了"/>
    <s v="1"/>
    <s v="1"/>
    <n v="2"/>
    <s v="完了"/>
    <s v="1"/>
    <s v="1"/>
    <n v="2"/>
    <s v="完了"/>
    <s v="1"/>
    <s v="1"/>
    <n v="2"/>
    <s v="－"/>
    <s v="1"/>
    <s v=""/>
    <e v="#VALUE!"/>
    <s v="異常報告書（日文）共有フォルダ\201601以降\20160716KF 1Br 2Pos採板Robot T軸異常.xls"/>
    <n v="0"/>
    <s v="異常報告書（中文）共有フォルダ\201601以降\20160716KF 1Br 2Pos採板Robot T軸異常.xlsx"/>
    <n v="101"/>
    <m/>
    <s v="CLOSE"/>
    <s v="CLOSE"/>
    <n v="21"/>
    <m/>
  </r>
  <r>
    <n v="117"/>
    <x v="107"/>
    <n v="7"/>
    <x v="0"/>
    <x v="0"/>
    <s v="曾隆盛"/>
    <n v="3"/>
    <s v="1"/>
    <s v="1"/>
    <n v="2"/>
    <n v="1"/>
    <n v="3"/>
    <n v="1"/>
    <n v="3"/>
    <s v="機械系異常"/>
    <s v="紙巻機（イズミ製）"/>
    <s v="2Br紙巻機（イズミ製）カッター動作異常"/>
    <s v="切刀升降用LM軌道的固定螺絲磨斷（4支裡有2支）。因為螺絲已磨斷了，升降時、LM軌道會發出聲響。推測是在這樣的狀態下持續使用，才會發生卡住、導致切刀無法上升的情形。_x000a_關於螺絲磨斷的原因，因為合紙裁切的狀況變差，在一直調整刀刃的情形下，導致刀刃之間的摩擦變大、左右兩側上升的高度不一、漸漸地LM軌道的負荷變大、進而造成螺絲磨斷。_x000a_（從JF Start以來就沒有更換過、約已使用6年）"/>
    <s v="（對應）_x000a_整組切刀更換後復歸。_x000a_（對策）_x000a_整備使用4年以上的紙卷機切刀時，也一併更換Cylinder・Joint・LM軌道、軸承。_x000a_調整切刀時、若有發生裁切不良的情形時、不要過度勉強調整、直接更換成研磨過後的切刀。_x000a_為了確保備品、上刀刃・下刀刃　1Set新品　購入中"/>
    <s v="－"/>
    <s v="1"/>
    <s v=""/>
    <e v="#VALUE!"/>
    <s v="－"/>
    <s v="1"/>
    <s v=""/>
    <e v="#VALUE!"/>
    <s v="－"/>
    <s v="1"/>
    <s v=""/>
    <e v="#VALUE!"/>
    <s v="－"/>
    <s v="1"/>
    <s v=""/>
    <e v="#VALUE!"/>
    <s v="要"/>
    <s v="1"/>
    <s v="1"/>
    <n v="2"/>
    <s v="要"/>
    <s v="1"/>
    <s v="1"/>
    <n v="2"/>
    <s v="要"/>
    <s v="1"/>
    <s v="1"/>
    <n v="2"/>
    <s v="－"/>
    <s v="1"/>
    <s v=""/>
    <e v="#VALUE!"/>
    <s v="使用4年以上的紙卷機切刀,_x000a_除了切刀備品以外,Cylinder・Joint・LM軌道、軸承也更換。_x000a_預備品，要編列序號、開始記錄履歷。"/>
    <m/>
    <s v="－"/>
    <s v="1"/>
    <s v=""/>
    <e v="#VALUE!"/>
    <s v="－"/>
    <s v="1"/>
    <s v=""/>
    <e v="#VALUE!"/>
    <s v="－"/>
    <s v="1"/>
    <s v=""/>
    <e v="#VALUE!"/>
    <s v="－"/>
    <s v="1"/>
    <s v=""/>
    <e v="#VALUE!"/>
    <s v="完了"/>
    <s v="1"/>
    <s v="1"/>
    <n v="2"/>
    <s v="完了"/>
    <s v="1"/>
    <s v="1"/>
    <n v="2"/>
    <s v="完了"/>
    <s v="1"/>
    <s v="1"/>
    <n v="2"/>
    <s v="－"/>
    <s v="1"/>
    <s v=""/>
    <e v="#VALUE!"/>
    <s v="異常報告書（日文）共有フォルダ\201601以降\20160703JF 2Br紙巻機（イズミ製）カッター動作異常.xls"/>
    <n v="0"/>
    <s v="異常報告書（中文）共有フォルダ\201601以降\20160703JF 2Br紙巻機（イズミ製）カッター動作異常.xlsx"/>
    <n v="1699"/>
    <m/>
    <s v="CLOSE"/>
    <s v="CLOSE"/>
    <n v="210"/>
    <m/>
  </r>
  <r>
    <n v="118"/>
    <x v="108"/>
    <n v="7"/>
    <x v="4"/>
    <x v="10"/>
    <s v="董明成"/>
    <n v="0"/>
    <s v="0"/>
    <s v="0"/>
    <n v="0"/>
    <n v="1"/>
    <n v="1"/>
    <n v="1"/>
    <n v="1"/>
    <s v="システム系異常"/>
    <s v="TOM3 画像処理PC #6"/>
    <s v="TOM3 画像処理PCフリーズ"/>
    <s v="20inch Pulse分配器 有一處連接埠發生故障。"/>
    <s v="由於事前性防止對策有困難、將針對下列兩點 加深彼此間的共識、以期異常發生時能夠盡早恢復。_x000a_① 對於「 分配器的連接埠可能會發生故障」要有認知。_x000a_②異常時可先切換連接埠(對應時間短)。"/>
    <s v="情報"/>
    <s v=""/>
    <s v=""/>
    <e v="#VALUE!"/>
    <s v="情報"/>
    <s v=""/>
    <s v=""/>
    <e v="#VALUE!"/>
    <s v="情報"/>
    <s v=""/>
    <s v=""/>
    <e v="#VALUE!"/>
    <s v="情報"/>
    <s v=""/>
    <s v=""/>
    <e v="#VALUE!"/>
    <s v="情報"/>
    <s v=""/>
    <s v=""/>
    <e v="#VALUE!"/>
    <s v="情報"/>
    <s v=""/>
    <s v=""/>
    <e v="#VALUE!"/>
    <s v="情報"/>
    <s v=""/>
    <s v=""/>
    <e v="#VALUE!"/>
    <s v="情報"/>
    <s v=""/>
    <s v=""/>
    <e v="#VALUE!"/>
    <s v="案例宣導_x000a_①對於「 分配器的連接埠可能會發生故障」要有認知。_x000a_②異常時可先切換連接埠(對應時間短)。"/>
    <m/>
    <s v="－"/>
    <s v=""/>
    <s v=""/>
    <e v="#VALUE!"/>
    <s v="－"/>
    <s v=""/>
    <s v=""/>
    <e v="#VALUE!"/>
    <s v="－"/>
    <s v=""/>
    <s v=""/>
    <e v="#VALUE!"/>
    <s v="－"/>
    <s v=""/>
    <s v=""/>
    <e v="#VALUE!"/>
    <s v="－"/>
    <s v=""/>
    <s v=""/>
    <e v="#VALUE!"/>
    <s v="－"/>
    <s v=""/>
    <s v=""/>
    <e v="#VALUE!"/>
    <s v="－"/>
    <s v=""/>
    <s v=""/>
    <e v="#VALUE!"/>
    <s v="－"/>
    <s v=""/>
    <s v=""/>
    <e v="#VALUE!"/>
    <s v="異常報告書（日文）共有フォルダ\201601以降\20160719GF　TOM3画処PCフリーズ.xlsx"/>
    <n v="0"/>
    <s v="異常報告書（中文）共有フォルダ\201601以降\20160719GF　TOM3畫處PC當機.xlsx"/>
    <n v="180"/>
    <s v="異常報告書（中文）共有フォルダ\201601以降\130912_TOM3 通信異常處理手順書.xlsx"/>
    <s v="CLOSE"/>
    <s v="CLOSE"/>
    <n v="6"/>
    <m/>
  </r>
  <r>
    <n v="119"/>
    <x v="105"/>
    <n v="7"/>
    <x v="0"/>
    <x v="6"/>
    <s v="曾隆盛"/>
    <n v="6"/>
    <s v="1"/>
    <s v="1"/>
    <n v="2"/>
    <n v="1"/>
    <n v="3"/>
    <n v="1"/>
    <n v="3"/>
    <s v="電気系異常"/>
    <s v="包裝2BR 4P BDS"/>
    <s v="包装2BR 4P BDS異常"/>
    <s v="・BDS回生抵抗盤過熱と推測_x000a_    回生抵抗が密集しており放熱が不足していると推測_x000a_・上記と推測するが、回生抵抗その物が不良なのか、モータ、モータファン等が不良であるのかを現在調査中"/>
    <s v="・回生抵抗を移設分散、温度低下、効果があれば恒久対策とする"/>
    <s v="要"/>
    <s v="1"/>
    <s v="1"/>
    <n v="2"/>
    <s v="要"/>
    <s v="1"/>
    <s v="1"/>
    <n v="2"/>
    <s v="要"/>
    <s v="1"/>
    <s v="1"/>
    <n v="2"/>
    <s v="要"/>
    <s v="1"/>
    <s v="1"/>
    <n v="2"/>
    <s v="要"/>
    <s v="1"/>
    <s v="1"/>
    <n v="2"/>
    <s v="要"/>
    <s v="1"/>
    <s v="1"/>
    <n v="2"/>
    <s v="情報"/>
    <s v="1"/>
    <s v=""/>
    <e v="#VALUE!"/>
    <s v="情報"/>
    <s v="1"/>
    <s v=""/>
    <e v="#VALUE!"/>
    <s v="回生抵抗盤位置(TYPE A or B)_x000a_溫度調查_x000a_內部清潔"/>
    <m/>
    <s v="完了"/>
    <s v="1"/>
    <s v="1"/>
    <n v="2"/>
    <s v="完了"/>
    <s v="1"/>
    <s v="1"/>
    <n v="2"/>
    <s v="完了"/>
    <s v="1"/>
    <s v="1"/>
    <n v="2"/>
    <s v="完了"/>
    <s v="1"/>
    <s v="1"/>
    <n v="2"/>
    <s v="完了"/>
    <s v="1"/>
    <s v="1"/>
    <n v="2"/>
    <s v="完了"/>
    <s v="1"/>
    <s v="1"/>
    <n v="2"/>
    <s v="－"/>
    <s v="1"/>
    <s v=""/>
    <e v="#VALUE!"/>
    <s v="－"/>
    <s v="1"/>
    <s v=""/>
    <e v="#VALUE!"/>
    <s v="異常報告書（中文）共有フォルダ\201601以降\20160708YF　4P BDS異常.xlsx"/>
    <n v="0"/>
    <s v="異常報告書（中文）共有フォルダ\201601以降\20160708YF　4P BDS異常.xlsx"/>
    <n v="428"/>
    <m/>
    <s v="CLOSE"/>
    <s v="CLOSE"/>
    <n v="47"/>
    <m/>
  </r>
  <r>
    <n v="120"/>
    <x v="109"/>
    <n v="7"/>
    <x v="0"/>
    <x v="6"/>
    <s v="曾隆盛"/>
    <n v="6"/>
    <s v="1"/>
    <s v="1"/>
    <n v="2"/>
    <n v="1"/>
    <n v="3"/>
    <n v="1"/>
    <n v="3"/>
    <s v="機械系異常"/>
    <s v="包裝1BR 2P BDS"/>
    <s v="包裝1BR 2P BDS AIR HOSE破裂異常"/>
    <s v="HOSE因現場溫度較高有老化現象(研判)"/>
    <s v="進行相關AIR HOSE更換(前回更換為YF3冷修時)"/>
    <s v="要"/>
    <s v="1"/>
    <s v="1"/>
    <n v="2"/>
    <s v="要"/>
    <s v="1"/>
    <s v="1"/>
    <n v="2"/>
    <s v="要"/>
    <s v="1"/>
    <s v="1"/>
    <n v="2"/>
    <s v="要"/>
    <s v="1"/>
    <s v="1"/>
    <n v="2"/>
    <s v="要"/>
    <s v="1"/>
    <s v="1"/>
    <n v="2"/>
    <s v="要"/>
    <s v="1"/>
    <s v="1"/>
    <n v="2"/>
    <s v="情報"/>
    <s v="1"/>
    <s v=""/>
    <e v="#VALUE!"/>
    <s v="情報"/>
    <s v="1"/>
    <s v=""/>
    <e v="#VALUE!"/>
    <s v="各窯利用工事日或Br定修或設備空檔進行AIR HOSE點檢"/>
    <m/>
    <s v="完了"/>
    <s v="1"/>
    <s v="1"/>
    <n v="2"/>
    <s v="完了"/>
    <s v="1"/>
    <s v="1"/>
    <n v="2"/>
    <s v="完了"/>
    <s v="1"/>
    <s v="1"/>
    <n v="2"/>
    <s v="完了"/>
    <s v="1"/>
    <s v="1"/>
    <n v="2"/>
    <s v="完了"/>
    <s v="1"/>
    <s v="1"/>
    <n v="2"/>
    <s v="完了"/>
    <s v="1"/>
    <s v="1"/>
    <n v="2"/>
    <s v="－"/>
    <s v="1"/>
    <s v=""/>
    <e v="#VALUE!"/>
    <s v="－"/>
    <s v="1"/>
    <s v=""/>
    <e v="#VALUE!"/>
    <s v="異常報告書（日文）共有フォルダ\201601以降\20160726YF　2P BDSｴｱｰﾎｰｽ破れ異常報告書.xlsx"/>
    <n v="1"/>
    <s v="異常報告書（中文）共有フォルダ\201601以降\20160726YF　2P BDSｴｱｰﾎｰｽ破れ異常報告書.xlsx"/>
    <n v="342"/>
    <m/>
    <s v="CLOSE"/>
    <s v="CLOSE"/>
    <n v="30"/>
    <m/>
  </r>
  <r>
    <n v="121"/>
    <x v="110"/>
    <n v="7"/>
    <x v="1"/>
    <x v="8"/>
    <s v="董明成"/>
    <n v="7"/>
    <s v="1"/>
    <s v="0"/>
    <n v="1"/>
    <n v="1"/>
    <n v="2"/>
    <n v="1"/>
    <n v="2"/>
    <s v="電気系異常"/>
    <s v="TOM3精査判定端末、及PAM端末"/>
    <s v="TOM3精査判定端末強制LogOff"/>
    <s v="懷疑是 HUB的電源CABLE脫落、LAN CABLE鬆脫的問題。"/>
    <s v="預定更換成 防止CABLE脫落用的BRACKET的 TYPE。"/>
    <s v="要"/>
    <s v=""/>
    <s v="1"/>
    <e v="#VALUE!"/>
    <s v="要"/>
    <s v=""/>
    <s v="1"/>
    <e v="#VALUE!"/>
    <s v="要"/>
    <s v=""/>
    <s v="1"/>
    <e v="#VALUE!"/>
    <s v="要"/>
    <s v=""/>
    <s v="1"/>
    <e v="#VALUE!"/>
    <s v="要"/>
    <s v=""/>
    <s v="1"/>
    <e v="#VALUE!"/>
    <s v="要"/>
    <s v=""/>
    <s v="1"/>
    <e v="#VALUE!"/>
    <s v="要"/>
    <s v=""/>
    <s v="1"/>
    <e v="#VALUE!"/>
    <s v="－"/>
    <s v=""/>
    <s v=""/>
    <e v="#VALUE!"/>
    <s v="＊煩請各窯進行點檢電源插座是否固定牢靠。_x000a_（利用工事日進行）_x000a_＊目前對策未定、再另行商談"/>
    <m/>
    <s v="完了"/>
    <s v=""/>
    <s v="1"/>
    <e v="#VALUE!"/>
    <s v="完了"/>
    <s v=""/>
    <s v="1"/>
    <e v="#VALUE!"/>
    <s v="完了"/>
    <s v=""/>
    <s v="1"/>
    <e v="#VALUE!"/>
    <s v="完了"/>
    <s v=""/>
    <s v="1"/>
    <e v="#VALUE!"/>
    <s v="完了"/>
    <s v=""/>
    <s v="1"/>
    <e v="#VALUE!"/>
    <s v="完了"/>
    <s v=""/>
    <s v="1"/>
    <e v="#VALUE!"/>
    <s v="完了"/>
    <s v=""/>
    <s v="1"/>
    <e v="#VALUE!"/>
    <s v="－"/>
    <s v=""/>
    <s v=""/>
    <e v="#VALUE!"/>
    <s v="異常報告書（日文）共有フォルダ\201601以降\20160728HF　TOM3精査判定端末強制LogOff.xlsx"/>
    <n v="0"/>
    <s v="異常報告書（中文）共有フォルダ\201601以降\20160728HF　TOM3精査判定端末強制LogOff.xlsx"/>
    <n v="0"/>
    <m/>
    <s v="CLOSE"/>
    <s v="CLOSE"/>
    <n v="0"/>
    <m/>
  </r>
  <r>
    <n v="122"/>
    <x v="111"/>
    <n v="7"/>
    <x v="0"/>
    <x v="9"/>
    <s v="曾隆盛"/>
    <n v="4"/>
    <s v="1"/>
    <s v="1"/>
    <n v="2"/>
    <n v="1"/>
    <n v="3"/>
    <n v="1"/>
    <n v="3"/>
    <s v="機械系異常"/>
    <s v="1P北板受"/>
    <s v="1P北板受時規皮帶斷裂"/>
    <s v="2012年12月起,使用至今未曾更換,皮帶老化發生斷裂"/>
    <s v="皮帶使用壽命管理3年,將排入近期工事更換預定項目,進行各POS交換橫展開"/>
    <s v="要"/>
    <s v="1"/>
    <s v="1"/>
    <n v="2"/>
    <s v="要"/>
    <s v="1"/>
    <s v="1"/>
    <n v="2"/>
    <s v="要"/>
    <s v="1"/>
    <s v="1"/>
    <n v="2"/>
    <s v="要"/>
    <s v="1"/>
    <s v="1"/>
    <n v="2"/>
    <s v="情報"/>
    <s v="1"/>
    <s v=""/>
    <e v="#VALUE!"/>
    <s v="情報"/>
    <s v="1"/>
    <s v=""/>
    <e v="#VALUE!"/>
    <s v="情報"/>
    <s v="1"/>
    <s v=""/>
    <e v="#VALUE!"/>
    <s v="情報"/>
    <s v="1"/>
    <s v=""/>
    <e v="#VALUE!"/>
    <s v="1.更換履歷調查_x000a_2.工事日或設備稼動空檔進行點檢_x000a_3.使用3年以上者安排更換_x000a__x000a_・ＡＤＴでは、冷修毎全更新を基本とする。"/>
    <m/>
    <s v="完了"/>
    <s v="1"/>
    <s v="1"/>
    <n v="2"/>
    <s v="完了"/>
    <s v="1"/>
    <s v="1"/>
    <n v="2"/>
    <s v="完了"/>
    <s v="1"/>
    <s v="1"/>
    <n v="2"/>
    <s v="完了"/>
    <s v="1"/>
    <s v="1"/>
    <n v="2"/>
    <s v="－"/>
    <s v="1"/>
    <s v=""/>
    <e v="#VALUE!"/>
    <s v="－"/>
    <s v="1"/>
    <s v=""/>
    <e v="#VALUE!"/>
    <s v="－"/>
    <s v="1"/>
    <s v=""/>
    <e v="#VALUE!"/>
    <s v="－"/>
    <s v="1"/>
    <s v=""/>
    <e v="#VALUE!"/>
    <s v="異常報告書（日文）共有フォルダ\201601以降\20160730ZF  1P北板受動作異常報告.xlsx"/>
    <n v="1"/>
    <s v="異常報告書（中文）共有フォルダ\201601以降\20160730ZF  1P北板受動作異常報告.xlsx"/>
    <n v="154.30000000000001"/>
    <m/>
    <s v="CLOSE"/>
    <s v="CLOSE"/>
    <n v="54"/>
    <m/>
  </r>
  <r>
    <n v="123"/>
    <x v="111"/>
    <n v="7"/>
    <x v="4"/>
    <x v="16"/>
    <s v="董明成"/>
    <n v="6"/>
    <s v="1"/>
    <s v="0"/>
    <n v="1"/>
    <n v="1"/>
    <n v="2"/>
    <n v="1"/>
    <n v="2"/>
    <s v="機械系異常"/>
    <s v="1BR紙巻機"/>
    <s v="包裝1BR 2P BDS AIR HOSE破裂異常"/>
    <s v="1BR紙巻機安全夾頭異常。_x000a_推測長期以來 轉盤 持續在未確實固定的狀態下進行使用。另外根據倒角部位的磨損痕跡差異來看,應該是在旋轉時關閉方向的力道較強所以雖不至於完全開掉，但是在倒角磨損的過程中越來越關不起來，才會影響到夾頭開掉。"/>
    <s v="_x000a_・改造Cover，為了能更確實進行開閉操作，預定將治具改成塑膠槌。"/>
    <s v="要"/>
    <s v=""/>
    <s v="1"/>
    <e v="#VALUE!"/>
    <s v="要"/>
    <s v=""/>
    <s v="1"/>
    <e v="#VALUE!"/>
    <s v="要"/>
    <s v=""/>
    <s v="1"/>
    <e v="#VALUE!"/>
    <s v="要"/>
    <s v=""/>
    <s v="1"/>
    <e v="#VALUE!"/>
    <s v="要"/>
    <s v=""/>
    <s v="1"/>
    <e v="#VALUE!"/>
    <s v="要"/>
    <s v=""/>
    <s v="1"/>
    <e v="#VALUE!"/>
    <s v="－"/>
    <s v=""/>
    <s v=""/>
    <e v="#VALUE!"/>
    <s v="－"/>
    <s v=""/>
    <s v=""/>
    <e v="#VALUE!"/>
    <s v="1.safety chuck開閉方法_x000a_2.轉盤與本體磨耗確認_x000a_3.轉盤自動關閉功能(是否完全閉鎖)"/>
    <m/>
    <s v="完了"/>
    <s v=""/>
    <s v="1"/>
    <e v="#VALUE!"/>
    <s v="完了"/>
    <s v=""/>
    <s v="1"/>
    <e v="#VALUE!"/>
    <s v="完了"/>
    <s v=""/>
    <s v="1"/>
    <e v="#VALUE!"/>
    <s v="完了"/>
    <s v=""/>
    <s v="1"/>
    <e v="#VALUE!"/>
    <s v="完了"/>
    <s v=""/>
    <s v="1"/>
    <e v="#VALUE!"/>
    <s v="完了"/>
    <s v=""/>
    <s v="1"/>
    <e v="#VALUE!"/>
    <s v="－"/>
    <s v=""/>
    <s v=""/>
    <e v="#VALUE!"/>
    <s v="－"/>
    <s v=""/>
    <s v=""/>
    <e v="#VALUE!"/>
    <s v="異常報告書（日文）共有フォルダ\201601以降\20160730BF窯 1BR紙巻機セーフティーチャック異常.xlsx"/>
    <n v="0"/>
    <s v="異常報告書（中文）共有フォルダ\201601以降\20160730BF窯 1BR紙巻機Safety Chuck 異常.xlsx"/>
    <n v="224"/>
    <m/>
    <s v="CLOSE"/>
    <s v="CLOSE"/>
    <m/>
    <m/>
  </r>
  <r>
    <n v="124"/>
    <x v="112"/>
    <n v="7"/>
    <x v="0"/>
    <x v="6"/>
    <s v="曾隆盛"/>
    <n v="1"/>
    <s v="1"/>
    <s v="1"/>
    <n v="2"/>
    <n v="1"/>
    <n v="3"/>
    <n v="1"/>
    <n v="3"/>
    <s v="機械系異常"/>
    <s v="包裝2BR BD部"/>
    <s v="包裝2BR PG皮帶PULLY固定螺絲斷裂異常"/>
    <s v="皮帶輪固定方式不佳，螺絲強度不足(機械初步研判)"/>
    <s v="進行螺絲重新鑽孔固定(暫定)"/>
    <s v="要"/>
    <s v="1"/>
    <s v="1"/>
    <n v="2"/>
    <s v="情報"/>
    <s v="1"/>
    <s v=""/>
    <e v="#VALUE!"/>
    <s v="情報"/>
    <s v="1"/>
    <s v=""/>
    <e v="#VALUE!"/>
    <s v="情報"/>
    <s v="1"/>
    <s v=""/>
    <e v="#VALUE!"/>
    <s v="情報"/>
    <s v="1"/>
    <s v=""/>
    <e v="#VALUE!"/>
    <s v="情報"/>
    <s v="1"/>
    <s v=""/>
    <e v="#VALUE!"/>
    <s v="－"/>
    <s v="1"/>
    <s v=""/>
    <e v="#VALUE!"/>
    <s v="－"/>
    <s v="1"/>
    <s v=""/>
    <e v="#VALUE!"/>
    <s v="Roll改造品（軸短一体延長型）新規製作中、8/11納品予定後、更換する"/>
    <m/>
    <s v="完了"/>
    <s v="1"/>
    <s v="1"/>
    <n v="2"/>
    <s v="－"/>
    <s v="1"/>
    <s v=""/>
    <e v="#VALUE!"/>
    <s v="－"/>
    <s v="1"/>
    <s v=""/>
    <e v="#VALUE!"/>
    <s v="－"/>
    <s v="1"/>
    <s v=""/>
    <e v="#VALUE!"/>
    <s v="－"/>
    <s v="1"/>
    <s v=""/>
    <e v="#VALUE!"/>
    <s v="－"/>
    <s v="1"/>
    <s v=""/>
    <e v="#VALUE!"/>
    <s v="－"/>
    <s v="1"/>
    <s v=""/>
    <e v="#VALUE!"/>
    <s v="－"/>
    <s v="1"/>
    <s v=""/>
    <e v="#VALUE!"/>
    <s v="異常報告書（日文）共有フォルダ\201601以降\20160731YF  2BR  PG皮帶輪固定螺絲斷裂異常(中日文對照版).xlsx"/>
    <n v="0"/>
    <s v="異常報告書（中文）共有フォルダ\201601以降\20160731YF  2BRPG皮帶輪固定螺絲斷裂異常(中日文對照版).xlsx"/>
    <n v="45"/>
    <s v="異常報告書（中文）共有フォルダ\201601以降\【相談させてください】設備異常対策.msg"/>
    <s v="CLOSE"/>
    <s v="CLOSE"/>
    <n v="420"/>
    <m/>
  </r>
  <r>
    <n v="125"/>
    <x v="113"/>
    <n v="8"/>
    <x v="0"/>
    <x v="6"/>
    <s v="曾隆盛"/>
    <n v="0"/>
    <s v="0"/>
    <s v="0"/>
    <n v="0"/>
    <n v="1"/>
    <n v="1"/>
    <n v="1"/>
    <n v="1"/>
    <s v="検査機系異常"/>
    <s v="TOM3"/>
    <s v="YF TOM3 上位通信異常"/>
    <s v="※因發生的原因不明，所以目前還在收集相關的情報判斷當中，若有進展會隨時更新聯絡。"/>
    <s v="07/11 Wireshark 監視用PC設置及ARP Tabel 指定。_x000a_07/19 TOM HOST C、D HDD更換。_x000a_07/21 電氣設置Pulse記錄器監視。_x000a_07/22 TOM PC盤內 Level Converter 更換。_x000a_08/04 TOM PC盤內PLC連接8 Port 埠位變更。_x000a_(8/8異常再發有)"/>
    <s v="情報"/>
    <s v="1"/>
    <s v=""/>
    <e v="#VALUE!"/>
    <s v="情報"/>
    <s v="1"/>
    <s v=""/>
    <e v="#VALUE!"/>
    <s v="情報"/>
    <s v="1"/>
    <s v=""/>
    <e v="#VALUE!"/>
    <s v="情報"/>
    <s v="1"/>
    <s v=""/>
    <e v="#VALUE!"/>
    <s v="情報"/>
    <s v="1"/>
    <s v=""/>
    <e v="#VALUE!"/>
    <s v="情報"/>
    <s v="1"/>
    <s v=""/>
    <e v="#VALUE!"/>
    <s v="情報"/>
    <s v="1"/>
    <s v=""/>
    <e v="#VALUE!"/>
    <s v="－"/>
    <s v="1"/>
    <s v=""/>
    <e v="#VALUE!"/>
    <s v="1.異常原因持續調查中_x000a_2.僅情報聯絡"/>
    <m/>
    <s v="－"/>
    <s v="1"/>
    <s v=""/>
    <e v="#VALUE!"/>
    <s v="－"/>
    <s v="1"/>
    <s v=""/>
    <e v="#VALUE!"/>
    <s v="－"/>
    <s v="1"/>
    <s v=""/>
    <e v="#VALUE!"/>
    <s v="－"/>
    <s v="1"/>
    <s v=""/>
    <e v="#VALUE!"/>
    <s v="－"/>
    <s v="1"/>
    <s v=""/>
    <e v="#VALUE!"/>
    <s v="－"/>
    <s v="1"/>
    <s v=""/>
    <e v="#VALUE!"/>
    <s v="－"/>
    <s v="1"/>
    <s v=""/>
    <e v="#VALUE!"/>
    <s v="－"/>
    <s v="1"/>
    <s v=""/>
    <e v="#VALUE!"/>
    <s v="異常報告書（日文）共有フォルダ\201601以降\20160804YF　TOM-20InchPulse異常報告-R1【日本語】.xlsx"/>
    <n v="1"/>
    <s v="異常報告書（中文）共有フォルダ\201601以降\20160804YF　TOM-20InchPulse異常報告-R1.xlsx"/>
    <n v="1251"/>
    <m/>
    <s v="CLOSE"/>
    <s v="CLOSE"/>
    <n v="0"/>
    <m/>
  </r>
  <r>
    <n v="126"/>
    <x v="113"/>
    <n v="8"/>
    <x v="4"/>
    <x v="14"/>
    <s v="董明成"/>
    <n v="1"/>
    <s v="1"/>
    <s v="0"/>
    <n v="1"/>
    <n v="1"/>
    <n v="2"/>
    <n v="1"/>
    <n v="2"/>
    <s v="機械系異常"/>
    <s v="下流移載機"/>
    <s v="下流移載機Roller齒輪培林磨耗"/>
    <s v="【設備面】                    _x000a_培林磨耗的粉塵影響到 驅動軸也一起發生磨耗。                    _x000a_走行時 驅動軸的上下振動 影響皮帶驅動無法確實傳動                    _x000a_因為不是停在 Servo的原點位置、所以發生 Overrun（逸走）的狀況。                    _x000a_【管理面】 _x000a_確認Roller小齒輪的部分 未列入 巡檢及定修工事的點檢項目。 _x000a_"/>
    <s v="驅動軸在 下回工事日之前 進行旋盤加工之後更換（8/18）_x000a_目前正與設技 協議關於 預備品的管理方式、點檢頻度、追加定修工事項目的部分。"/>
    <s v="－"/>
    <s v=""/>
    <s v=""/>
    <e v="#VALUE!"/>
    <s v="－"/>
    <s v=""/>
    <s v=""/>
    <e v="#VALUE!"/>
    <s v="－"/>
    <s v=""/>
    <s v=""/>
    <e v="#VALUE!"/>
    <s v="－"/>
    <s v=""/>
    <s v=""/>
    <e v="#VALUE!"/>
    <s v="－"/>
    <s v=""/>
    <s v=""/>
    <e v="#VALUE!"/>
    <s v="－"/>
    <s v=""/>
    <s v=""/>
    <e v="#VALUE!"/>
    <s v="－"/>
    <s v=""/>
    <s v=""/>
    <e v="#VALUE!"/>
    <s v="要"/>
    <s v=""/>
    <s v="1"/>
    <e v="#VALUE!"/>
    <s v="1.利用定修或設備停機空檔進行軸承磨耗點檢確認_x000a_2.備品有無確認"/>
    <m/>
    <s v="－"/>
    <s v=""/>
    <s v=""/>
    <e v="#VALUE!"/>
    <s v="－"/>
    <s v=""/>
    <s v=""/>
    <e v="#VALUE!"/>
    <s v="－"/>
    <s v=""/>
    <s v=""/>
    <e v="#VALUE!"/>
    <s v="－"/>
    <s v=""/>
    <s v=""/>
    <e v="#VALUE!"/>
    <s v="－"/>
    <s v=""/>
    <s v=""/>
    <e v="#VALUE!"/>
    <s v="－"/>
    <s v=""/>
    <s v=""/>
    <e v="#VALUE!"/>
    <s v="－"/>
    <s v=""/>
    <s v=""/>
    <e v="#VALUE!"/>
    <s v="完了"/>
    <s v=""/>
    <s v="1"/>
    <e v="#VALUE!"/>
    <s v="異常報告書（日文）共有フォルダ\201601以降\20160805TDSⅡ　下流移載機ピニオンローラーベアリング摩耗.xls"/>
    <n v="0"/>
    <s v="異常報告書（中文）共有フォルダ\201601以降\20160805TDSⅡ　下流移載機Roller齒輪培林摩耗.xls"/>
    <n v="1431"/>
    <m/>
    <s v="CLOSE"/>
    <s v="CLOSE"/>
    <n v="233"/>
    <m/>
  </r>
  <r>
    <n v="127"/>
    <x v="114"/>
    <n v="8"/>
    <x v="1"/>
    <x v="1"/>
    <s v="董明成"/>
    <n v="6"/>
    <s v="1"/>
    <s v="0"/>
    <n v="1"/>
    <n v="1"/>
    <n v="2"/>
    <n v="1"/>
    <n v="2"/>
    <s v="システム系異常"/>
    <s v="ACE"/>
    <s v="LF ACE#2 停止"/>
    <s v="ACE#2的異常停止(7:55發生)原因不明。將Log傳送給ATSC進行調査當中。_x000a_ACE#1停止(10:38)原因也不明。同様進行調査當中。_x000a_※在進行寫入程式復歸作業時，發現PC負荷狀態頗重，不過這個部份是否為影響ACE異常停止的直接原因尚未釐清。"/>
    <s v="（暫定對策）_x000a_ACE#2與預備機進行切替。（8/17完成）_x000a_（恒久對策）_x000a_ATSC原因調査完成後再行對策。_x000a_"/>
    <s v="要"/>
    <s v=""/>
    <s v="1"/>
    <e v="#VALUE!"/>
    <s v="要"/>
    <s v=""/>
    <s v="1"/>
    <e v="#VALUE!"/>
    <s v="要"/>
    <s v=""/>
    <s v="1"/>
    <e v="#VALUE!"/>
    <s v="要"/>
    <s v=""/>
    <s v="1"/>
    <e v="#VALUE!"/>
    <s v="要"/>
    <s v=""/>
    <s v="1"/>
    <e v="#VALUE!"/>
    <s v="要"/>
    <s v=""/>
    <s v="1"/>
    <e v="#VALUE!"/>
    <s v="－"/>
    <s v=""/>
    <s v=""/>
    <e v="#VALUE!"/>
    <s v="－"/>
    <s v=""/>
    <s v=""/>
    <e v="#VALUE!"/>
    <s v="1.各窯ACE切替手順版本確認_x000a_2.ACE切替手順再教育(依賴電氣G)"/>
    <m/>
    <s v="完了"/>
    <s v=""/>
    <s v="1"/>
    <e v="#VALUE!"/>
    <s v="完了"/>
    <s v=""/>
    <s v="1"/>
    <e v="#VALUE!"/>
    <s v="完了"/>
    <s v=""/>
    <s v="1"/>
    <e v="#VALUE!"/>
    <s v="完了"/>
    <s v=""/>
    <s v="1"/>
    <e v="#VALUE!"/>
    <s v="完了"/>
    <s v=""/>
    <s v="1"/>
    <e v="#VALUE!"/>
    <s v="完了"/>
    <s v=""/>
    <s v="1"/>
    <e v="#VALUE!"/>
    <s v="－"/>
    <s v=""/>
    <s v=""/>
    <e v="#VALUE!"/>
    <s v="－"/>
    <s v=""/>
    <s v=""/>
    <e v="#VALUE!"/>
    <s v="異常報告書（日文）共有フォルダ\201601以降\20160817LF　ACE停止.xlsx"/>
    <n v="0"/>
    <s v="異常報告書（中文）共有フォルダ\201601以降\20160817LF　ACE停止.xlsx"/>
    <n v="856"/>
    <m/>
    <s v="CLOSE"/>
    <s v="CLOSE"/>
    <n v="36"/>
    <m/>
  </r>
  <r>
    <n v="128"/>
    <x v="115"/>
    <n v="8"/>
    <x v="1"/>
    <x v="12"/>
    <s v="董明成"/>
    <n v="8"/>
    <s v="1"/>
    <s v="0"/>
    <n v="1"/>
    <n v="1"/>
    <n v="2"/>
    <n v="1"/>
    <n v="2"/>
    <s v="機械系異常"/>
    <s v="P詰ROBOT"/>
    <s v="G6 P詰ROBOT吸著異常"/>
    <s v="電磁閥(SOL)的閥柱(Spool) 受到CA水分過多影響而無法正常動作，在無法完全關閉的真空狀態下影響到吸著狀態，為此次的異常原因。(因水量過多而引發吸著異常)"/>
    <s v="①設置自動排水裝置_x000a_②追加設置儲水桶　 (可貯放廢水的小型儲水裝置)"/>
    <s v="要"/>
    <s v=""/>
    <s v="1"/>
    <e v="#VALUE!"/>
    <s v="要"/>
    <s v=""/>
    <s v="1"/>
    <e v="#VALUE!"/>
    <s v="要"/>
    <s v=""/>
    <s v="1"/>
    <e v="#VALUE!"/>
    <s v="要"/>
    <s v=""/>
    <s v="1"/>
    <e v="#VALUE!"/>
    <s v="要"/>
    <s v=""/>
    <s v="1"/>
    <e v="#VALUE!"/>
    <s v="要"/>
    <s v=""/>
    <s v="1"/>
    <e v="#VALUE!"/>
    <s v="要"/>
    <s v=""/>
    <s v="1"/>
    <e v="#VALUE!"/>
    <s v="要"/>
    <s v=""/>
    <s v="1"/>
    <e v="#VALUE!"/>
    <s v="各窯(LINE)CA系統之狀況調查(DRYER有無?使用有無?目前排水量約幾CC?)"/>
    <m/>
    <s v="完了"/>
    <s v=""/>
    <s v="1"/>
    <e v="#VALUE!"/>
    <s v="完了"/>
    <s v=""/>
    <s v="1"/>
    <e v="#VALUE!"/>
    <s v="完了"/>
    <s v=""/>
    <s v="1"/>
    <e v="#VALUE!"/>
    <s v="完了"/>
    <s v=""/>
    <s v="1"/>
    <e v="#VALUE!"/>
    <s v="完了"/>
    <s v=""/>
    <s v="1"/>
    <e v="#VALUE!"/>
    <s v="完了"/>
    <s v=""/>
    <s v="1"/>
    <e v="#VALUE!"/>
    <s v="完了"/>
    <s v=""/>
    <s v="1"/>
    <e v="#VALUE!"/>
    <s v="完了"/>
    <s v=""/>
    <s v="1"/>
    <e v="#VALUE!"/>
    <s v="異常報告書（日文）共有フォルダ\201601以降\20160815GUT洗浄3LineG6 PL詰めﾛﾎﾞｯﾄ吸着異常.xls"/>
    <n v="0"/>
    <s v="異常報告書（中文）共有フォルダ\201601以降\20160815GUT洗浄3LineG6 P詰RB吸著異常.xls"/>
    <n v="68"/>
    <m/>
    <s v="CLOSE"/>
    <s v="CLOSE"/>
    <n v="12"/>
    <m/>
  </r>
  <r>
    <n v="129"/>
    <x v="116"/>
    <n v="8"/>
    <x v="0"/>
    <x v="0"/>
    <s v="曾隆盛"/>
    <n v="5"/>
    <s v="1"/>
    <s v="1"/>
    <n v="2"/>
    <n v="1"/>
    <n v="3"/>
    <n v="1"/>
    <n v="3"/>
    <s v="電気系異常"/>
    <s v="反轉Robot#2"/>
    <s v="2Br 反轉Robot#2 CC-Link異常"/>
    <s v="原因①：第1次更換CC-Link Cable的原因_x000a_冷修時更換過的CD管內的CC-Link Cable並不是可動部的型式、而是固定部的型式。（其他8台Robot 也是固定式的）_x000a_Type：FANC-110SBH Cable 固定式_x000a_因為一直使用固定部的型式、導致CD管內的線路拉扯引起金屬疲勞而造成斷線。（使用1年3個月、約作動130萬回）_x000a_原因②：第2次更換CC-Link Cable的原因_x000a_因為可動式無備品、先用固定式的沿著CD管進行CC-Link Cable的臨時配線、但Cable長度太過剛好、沒有多餘的伸縮空間、束帶固定住的部分因為密集的拉扯壓力而斷線了。主要原因為施工方法不良與固定用Cable。"/>
    <s v="原因①的暫定對策_x000a_更換CC-Link Cable。（可動式無備品）_x000a_原因②的暫定對策_x000a_更換CC-Link Cable為可動式、並將主要配線設置在CD管內。（跟研磨借用）_x000a_Type：FANC-110SBZ-5  Cable 高可動部用 壽命500萬回"/>
    <s v="－"/>
    <s v="1"/>
    <s v=""/>
    <e v="#VALUE!"/>
    <s v="－"/>
    <s v="1"/>
    <s v=""/>
    <e v="#VALUE!"/>
    <s v="要"/>
    <s v="1"/>
    <s v="1"/>
    <n v="2"/>
    <s v="要"/>
    <s v="1"/>
    <s v="1"/>
    <n v="2"/>
    <s v="要"/>
    <s v="1"/>
    <s v="1"/>
    <n v="2"/>
    <s v="要"/>
    <s v="1"/>
    <s v="1"/>
    <n v="2"/>
    <s v="要"/>
    <s v="1"/>
    <s v="1"/>
    <n v="2"/>
    <s v="－"/>
    <s v="1"/>
    <s v=""/>
    <e v="#VALUE!"/>
    <s v="1.各窯CC-Link CABLE使用TYPE確認_x000a_2..如果CC-Link Cable要進行臨時配線時、長度必須保留 Cable可移動的空間。_x000a_"/>
    <m/>
    <s v="－"/>
    <s v="1"/>
    <s v=""/>
    <e v="#VALUE!"/>
    <s v="－"/>
    <s v="1"/>
    <s v=""/>
    <e v="#VALUE!"/>
    <s v="完了"/>
    <s v="1"/>
    <s v="1"/>
    <n v="2"/>
    <s v="完了"/>
    <s v="1"/>
    <s v="1"/>
    <n v="2"/>
    <s v="完了"/>
    <s v="1"/>
    <s v="1"/>
    <n v="2"/>
    <s v="完了"/>
    <s v="1"/>
    <s v="1"/>
    <n v="2"/>
    <s v="完了"/>
    <s v="1"/>
    <s v="1"/>
    <n v="2"/>
    <s v="－"/>
    <s v="1"/>
    <s v=""/>
    <e v="#VALUE!"/>
    <s v="異常報告書（日文）共有フォルダ\201601以降\20160830JF 2Br 反転Robot CC-Link異常.xlsx"/>
    <n v="0"/>
    <s v="異常報告書（中文）共有フォルダ\201601以降\20160830JF 2Br 反転Robot CC-Link異常.xlsx"/>
    <n v="1793"/>
    <m/>
    <s v="CLOSE"/>
    <s v="CLOSE"/>
    <n v="249"/>
    <m/>
  </r>
  <r>
    <n v="130"/>
    <x v="117"/>
    <n v="9"/>
    <x v="0"/>
    <x v="6"/>
    <s v="曾隆盛"/>
    <n v="4"/>
    <s v="1"/>
    <s v="1"/>
    <n v="2"/>
    <n v="1"/>
    <n v="3"/>
    <n v="1"/>
    <n v="3"/>
    <s v="機械系異常"/>
    <s v="BDS 段積み"/>
    <s v="2Br 3P段積異常"/>
    <s v="ATSC見解:_x000a_発生原因は超音波SENSORの位置異常+仮想在荷のI/Lが起因していると推測,仮想在荷のI/Lは元々AFでは在荷SENSORを使用していなかった名残である。_x000a_"/>
    <s v="1.上記、推測であるがLIFT下降の原因は不明のため現在、MX SheetにてDATA収集中_x000a_2.在荷SENSORがONしている場合にLIFTERが上昇しない様INTER LOCKを追加"/>
    <s v="要"/>
    <s v="1"/>
    <s v="1"/>
    <n v="2"/>
    <s v="要"/>
    <s v="1"/>
    <s v="1"/>
    <n v="2"/>
    <s v="要"/>
    <s v="1"/>
    <s v="1"/>
    <n v="2"/>
    <s v="要"/>
    <s v="1"/>
    <s v="1"/>
    <n v="2"/>
    <s v="－"/>
    <s v="1"/>
    <s v=""/>
    <e v="#VALUE!"/>
    <s v="－"/>
    <s v="1"/>
    <s v=""/>
    <e v="#VALUE!"/>
    <s v="－"/>
    <s v="1"/>
    <s v=""/>
    <e v="#VALUE!"/>
    <s v="－"/>
    <s v="1"/>
    <s v=""/>
    <e v="#VALUE!"/>
    <s v="段積LIFTER上升I/L有無確認"/>
    <m/>
    <s v="完了"/>
    <s v="1"/>
    <s v="1"/>
    <n v="2"/>
    <s v="完了"/>
    <s v="1"/>
    <s v="1"/>
    <n v="2"/>
    <s v="完了"/>
    <s v="1"/>
    <s v="1"/>
    <n v="2"/>
    <s v="完了"/>
    <s v="1"/>
    <s v="1"/>
    <n v="2"/>
    <s v="－"/>
    <s v="1"/>
    <s v=""/>
    <e v="#VALUE!"/>
    <s v="－"/>
    <s v="1"/>
    <s v=""/>
    <e v="#VALUE!"/>
    <s v="－"/>
    <s v="1"/>
    <s v=""/>
    <e v="#VALUE!"/>
    <s v="－"/>
    <s v="1"/>
    <s v=""/>
    <e v="#VALUE!"/>
    <s v="異常報告書（日文）共有フォルダ\201601以降\20160928YF  2BR　3P段積動作異常報告書.xlsx"/>
    <n v="0"/>
    <s v="異常報告書（中文）共有フォルダ\201601以降\20160928YF  2BR　3P段積動作異常報告書.xlsx"/>
    <n v="154"/>
    <m/>
    <s v="CLOSE"/>
    <s v="CLOSE"/>
    <n v="240"/>
    <m/>
  </r>
  <r>
    <n v="131"/>
    <x v="118"/>
    <n v="10"/>
    <x v="0"/>
    <x v="3"/>
    <s v="曾隆盛"/>
    <n v="5"/>
    <s v="1"/>
    <s v="1"/>
    <n v="2"/>
    <n v="1"/>
    <n v="3"/>
    <n v="1"/>
    <n v="3"/>
    <s v="電気系異常"/>
    <s v="BR 板厚計 "/>
    <s v="1BR 板厚計 PLC 通訊模組異常"/>
    <s v="①Ethernet介面模組故障。(故障原因不明)（未能顯示詳細的Error記錄 所以當時的Error詳細狀況不明）設技電氣_x000a_    這次異常非 PLC本體Error，而是Ethernet介面模組Error，所以沒有在BrHO捨板，加上一直重複出現 前回値(OK)的Data，所以變成OK判定，被當作良品採板。※前回値為何重複出現的原因尚在調査中_x000a_②異常時有發出警報、但是只有進行警報Reset，未進行異常點檢。_x000a_"/>
    <s v="・進行PLC　RESET復歸,之後會再更換Ethernet介面模組,（改成可以保存ErrorCode）_x000a_・軟體改造成 當Br板厚計發生PLC異常及Ethernet介面模組Error出現時會在BrHO進行捨板(CF1Br改造完畢)_x000a_・針對板厚計異常警報相關點檢確認手順並進行教育訓練。"/>
    <s v="要"/>
    <s v="1"/>
    <s v="1"/>
    <n v="2"/>
    <s v="－"/>
    <s v="1"/>
    <s v=""/>
    <e v="#VALUE!"/>
    <s v="要"/>
    <s v="1"/>
    <s v="1"/>
    <n v="2"/>
    <s v="要"/>
    <s v="1"/>
    <s v="1"/>
    <n v="2"/>
    <s v="要"/>
    <s v="1"/>
    <s v="1"/>
    <n v="2"/>
    <s v="要"/>
    <s v="1"/>
    <s v="1"/>
    <n v="2"/>
    <s v="－"/>
    <s v="1"/>
    <s v=""/>
    <e v="#VALUE!"/>
    <s v="－"/>
    <s v="1"/>
    <s v=""/>
    <e v="#VALUE!"/>
    <s v="軟體改造成 當Br板厚計發生PLC異常及Ethernet介面模組Error出現時會在BrHO進行捨板"/>
    <m/>
    <s v="完了"/>
    <s v="1"/>
    <s v="1"/>
    <n v="2"/>
    <s v="－"/>
    <s v="1"/>
    <s v=""/>
    <e v="#VALUE!"/>
    <s v="完了"/>
    <s v="1"/>
    <s v="1"/>
    <n v="2"/>
    <s v="完了"/>
    <s v="1"/>
    <s v="1"/>
    <n v="2"/>
    <s v="完了"/>
    <s v="1"/>
    <s v="1"/>
    <n v="2"/>
    <s v="完了"/>
    <s v="1"/>
    <s v="1"/>
    <n v="2"/>
    <s v="－"/>
    <s v="1"/>
    <s v=""/>
    <e v="#VALUE!"/>
    <s v="－"/>
    <s v="1"/>
    <s v=""/>
    <e v="#VALUE!"/>
    <s v="異常報告書（日文）共有フォルダ\201601以降\20161008CF　1BR 板厚計PLC通信異常.xlsx"/>
    <n v="0"/>
    <s v="異常報告書（中文）共有フォルダ\201601以降\20161008CF　1BR 板厚計PLC通信異常.xlsx"/>
    <n v="0"/>
    <m/>
    <s v="CLOSE"/>
    <s v="CLOSE"/>
    <n v="840"/>
    <m/>
  </r>
  <r>
    <n v="132"/>
    <x v="119"/>
    <n v="10"/>
    <x v="4"/>
    <x v="10"/>
    <s v="董明成"/>
    <n v="0"/>
    <s v="0"/>
    <s v="0"/>
    <n v="0"/>
    <n v="1"/>
    <n v="1"/>
    <n v="1"/>
    <n v="1"/>
    <s v="機械系異常"/>
    <s v="紙巻機"/>
    <s v="B-Line紙巻機排出皮帶Servo異常"/>
    <s v="【設備面】_x000a_拆解減速機之後發現潤滑油已呈現固化狀態。因此，推測影響到齒輪轉動以致發生過負載。_x000a_【管理面】_x000a_・由VTQ進行每週1回定期巡檢，該馬達負荷値並無異常或増加傾向。此外，減速機的部分必須先經過拆解否則無法確認內部狀況，只靠管理面難以防堵。_x000a_・關於異常發生之後的對應方式,聯軸器、減速機因為沒有預備品，所以在復歸上需要時間。由於使用的是舊樣式，變成需要再對應。"/>
    <s v="・實施聯軸器整備、減速機更換及對芯。_x000a_*目前正與設技等單位商討預備品的管理方式"/>
    <s v="情報"/>
    <s v=""/>
    <s v=""/>
    <e v="#VALUE!"/>
    <s v="情報"/>
    <m/>
    <m/>
    <m/>
    <s v="情報"/>
    <s v=""/>
    <s v=""/>
    <e v="#VALUE!"/>
    <s v="情報"/>
    <s v=""/>
    <s v=""/>
    <e v="#VALUE!"/>
    <s v="情報"/>
    <s v=""/>
    <s v=""/>
    <e v="#VALUE!"/>
    <s v="情報"/>
    <s v=""/>
    <s v=""/>
    <e v="#VALUE!"/>
    <s v="情報"/>
    <s v=""/>
    <s v=""/>
    <e v="#VALUE!"/>
    <s v="－"/>
    <s v=""/>
    <s v=""/>
    <e v="#VALUE!"/>
    <s v="情報聯絡"/>
    <m/>
    <s v="－"/>
    <s v=""/>
    <s v=""/>
    <e v="#VALUE!"/>
    <s v="－"/>
    <s v=""/>
    <s v=""/>
    <e v="#VALUE!"/>
    <s v="－"/>
    <s v=""/>
    <s v=""/>
    <e v="#VALUE!"/>
    <s v="－"/>
    <s v=""/>
    <s v=""/>
    <e v="#VALUE!"/>
    <s v="－"/>
    <s v=""/>
    <s v=""/>
    <e v="#VALUE!"/>
    <s v="－"/>
    <s v=""/>
    <s v=""/>
    <e v="#VALUE!"/>
    <s v="－"/>
    <s v=""/>
    <s v=""/>
    <e v="#VALUE!"/>
    <s v="－"/>
    <s v=""/>
    <s v=""/>
    <e v="#VALUE!"/>
    <s v="異常報告書（日文）共有フォルダ\201601以降\20161017GF　B-Line紙巻機排出ﾍﾞﾙﾄｻｰﾎﾞﾓｰﾀ過負荷.xlsx"/>
    <n v="0"/>
    <s v="異常報告書（中文）共有フォルダ\201601以降\20161017GF　B-Line紙巻機排出ﾍﾞﾙﾄｻｰﾎﾞﾓｰﾀ過負荷.xls"/>
    <n v="102"/>
    <m/>
    <s v="CLOSE"/>
    <s v="CLOSE"/>
    <n v="0"/>
    <m/>
  </r>
  <r>
    <n v="133"/>
    <x v="120"/>
    <n v="11"/>
    <x v="4"/>
    <x v="10"/>
    <s v="董明成"/>
    <n v="6"/>
    <s v="1"/>
    <s v="0"/>
    <n v="1"/>
    <n v="1"/>
    <n v="2"/>
    <n v="1"/>
    <n v="2"/>
    <s v="電気系異常"/>
    <s v="B-Line洗淨機"/>
    <s v=" B-Line洗淨機純水直水配管破損"/>
    <s v="【設備面】_x000a_由於管理Heater出力的温度計異常而影響純水加熱過度，以致於 配管內的水溫比 PVC配管耐熱温度的60℃還要高，導致配管破損。温度計的故障原因推測為經年累月的劣化所致。_x000a_【管理面】_x000a_●Heater內部 可偵測水溫並發出警報，但是該警報並未開啟使用。_x000a_●注入純水的Tank雖然有設置PH計及水温計，但是溫度計並未用來進行水溫管理。_x000a_    （之前未進行Tank温度監控）_x000a_"/>
    <s v="1.開始使用Heater內部感應器並進行改造，當温度過高時，在發出警報的同時，洗淨機會隨之停止。(設定温度70℃)_x000a_2.注入直水純水的Tank也會進行改造，當温度異常時會發出警報。（設定温度45℃）"/>
    <s v="要"/>
    <s v=""/>
    <s v="1"/>
    <e v="#VALUE!"/>
    <s v="要"/>
    <s v="－"/>
    <s v="－"/>
    <s v="－"/>
    <s v="情報"/>
    <s v=""/>
    <s v=""/>
    <e v="#VALUE!"/>
    <s v="情報"/>
    <s v=""/>
    <s v=""/>
    <e v="#VALUE!"/>
    <s v="要"/>
    <s v=""/>
    <s v="1"/>
    <e v="#VALUE!"/>
    <s v="要"/>
    <s v=""/>
    <s v="1"/>
    <e v="#VALUE!"/>
    <s v="要"/>
    <s v=""/>
    <s v="1"/>
    <e v="#VALUE!"/>
    <s v="要"/>
    <s v=""/>
    <s v="1"/>
    <e v="#VALUE!"/>
    <s v="1.PATROL點檢結果(溫度)_x000a_2.配管確認_x000a_3.溫度計設定值及上下限警報值確認_x000a_4.溫度異常時警報使用設定"/>
    <m/>
    <s v="完了"/>
    <s v=""/>
    <s v="1"/>
    <e v="#VALUE!"/>
    <s v="完了"/>
    <s v=""/>
    <s v="1"/>
    <e v="#VALUE!"/>
    <s v="－"/>
    <s v=""/>
    <s v=""/>
    <e v="#VALUE!"/>
    <s v="－"/>
    <s v=""/>
    <s v=""/>
    <e v="#VALUE!"/>
    <s v="完了"/>
    <s v=""/>
    <s v="1"/>
    <e v="#VALUE!"/>
    <s v="完了"/>
    <s v=""/>
    <s v="1"/>
    <e v="#VALUE!"/>
    <s v="完了"/>
    <s v=""/>
    <s v="1"/>
    <e v="#VALUE!"/>
    <s v="完了"/>
    <s v=""/>
    <s v="1"/>
    <e v="#VALUE!"/>
    <s v="異常報告書（日文）共有フォルダ\201601以降\20161104GF　B-Line洗浄機純水直水配管破損.xlsx"/>
    <n v="0"/>
    <s v="異常報告書（中文）共有フォルダ\201601以降\20161104GF　B-Line洗浄機純水直水配管破損.xls"/>
    <n v="112"/>
    <m/>
    <s v="CLOSE"/>
    <s v="CLOSE"/>
    <n v="0"/>
    <m/>
  </r>
  <r>
    <n v="134"/>
    <x v="121"/>
    <n v="11"/>
    <x v="4"/>
    <x v="20"/>
    <s v="董明成"/>
    <n v="1"/>
    <s v="1"/>
    <s v="0"/>
    <n v="1"/>
    <n v="1"/>
    <n v="2"/>
    <n v="1"/>
    <n v="2"/>
    <s v="機械系異常_x000a_電気系異常"/>
    <s v="上流移載機"/>
    <s v="上流移載機吸著異常及Servo AMP異常多發"/>
    <s v="【上流移載機吸著異常】_x000a_推定為 Cableveyor內部摩擦影響劣化、損傷。不良Tube位於Cableveyor內部, 所以本週預定注入空氣以鎖定發生源,並調查其他配線劣化起因（本週內）。_x000a_【Servo AMP異常多發】_x000a_移載機的昇降Servo異常為 Servo AMP的異常,Cable連結器表面及分配基板產生鐵鏽及侵蝕,Servo AMP 16個使用Bus Cable接續（調査經緯中）"/>
    <s v="【上流移載機吸著異常】 _x000a_重新點檢Cableveyor内部配線的最後狀態_x000a_【Servo AMP異常多發】_x000a_實施防止雰圍氣侵入盤内部之對策,確認其餘連結器及機器的侵蝕狀態,確保AMP備品"/>
    <s v="情報"/>
    <s v=""/>
    <s v=""/>
    <e v="#VALUE!"/>
    <s v="情報"/>
    <s v="－"/>
    <s v="－"/>
    <s v="－"/>
    <s v="情報"/>
    <s v=""/>
    <s v=""/>
    <e v="#VALUE!"/>
    <s v="情報"/>
    <s v=""/>
    <s v=""/>
    <e v="#VALUE!"/>
    <s v="情報"/>
    <s v=""/>
    <s v=""/>
    <e v="#VALUE!"/>
    <s v="情報"/>
    <s v=""/>
    <s v=""/>
    <e v="#VALUE!"/>
    <s v="要"/>
    <s v=""/>
    <s v="1"/>
    <e v="#VALUE!"/>
    <s v="情報"/>
    <s v=""/>
    <s v=""/>
    <e v="#VALUE!"/>
    <s v="1.利用定修或工事日進行Cableveyor內配管(線)點檢(暫)_x000a_2.servo amp盤內生鏽狀況確認及防止氛圍氣侵入對策(暫)"/>
    <m/>
    <s v="－"/>
    <s v=""/>
    <s v=""/>
    <e v="#VALUE!"/>
    <s v="－"/>
    <s v=""/>
    <s v=""/>
    <e v="#VALUE!"/>
    <s v="－"/>
    <s v=""/>
    <s v=""/>
    <e v="#VALUE!"/>
    <s v="－"/>
    <s v=""/>
    <s v=""/>
    <e v="#VALUE!"/>
    <s v="－"/>
    <s v=""/>
    <s v=""/>
    <e v="#VALUE!"/>
    <s v="－"/>
    <s v=""/>
    <s v=""/>
    <e v="#VALUE!"/>
    <s v="完了"/>
    <s v=""/>
    <s v="1"/>
    <e v="#VALUE!"/>
    <s v="－"/>
    <s v=""/>
    <s v=""/>
    <e v="#VALUE!"/>
    <s v="異常報告書（日文）共有フォルダ\201601以降\20161106WIT1　上流移載機吸着異常およびサーボアンプ異常多発.xlsx"/>
    <n v="0"/>
    <s v="異常報告書（中文）共有フォルダ\201601以降\20161106WIT1　上流移載機吸着異常およびサーボアンプ異常多発.xls"/>
    <n v="10625"/>
    <m/>
    <s v="CLOSE"/>
    <s v="CLOSE"/>
    <n v="405"/>
    <m/>
  </r>
  <r>
    <n v="135"/>
    <x v="122"/>
    <n v="11"/>
    <x v="4"/>
    <x v="20"/>
    <s v="董明成"/>
    <n v="6"/>
    <s v="1"/>
    <s v="0"/>
    <n v="1"/>
    <n v="1"/>
    <n v="2"/>
    <n v="1"/>
    <n v="2"/>
    <s v="機械系異常_x000a_電気系異常"/>
    <s v="上流移載機"/>
    <s v="WIT1　上流移載機Cable斷線"/>
    <s v="【設備面】_x000a_・Cableveyor長年劣化之破損（更換履歴不明）。_x000a_・Cableveyor的ARM掉落 使得Cable下垂後, 勾在Guide上面。_x000a_・因Dact Up影響走行次數大幅増加_x000a_【管理面】_x000a_・點檢不完備"/>
    <s v="・盡早安排 Cableveyor備品（計畫於12月7日工事日更換）_x000a_・更換復歸Cable、進行其餘Cable總點檢_x000a_・重新與設技決議 更換頻度_x000a_・下流移載機（同一設備）之横展開、定期點檢_x000a_暫定対策_x000a_・點檢毎日走行動作、ARM是否掉落、束帶的部分變更為魔鬼氈"/>
    <s v="要"/>
    <s v=""/>
    <s v="1"/>
    <e v="#VALUE!"/>
    <s v="－"/>
    <s v="－"/>
    <s v="－"/>
    <s v="－"/>
    <s v="要"/>
    <s v=""/>
    <s v="1"/>
    <e v="#VALUE!"/>
    <s v="要"/>
    <s v=""/>
    <s v="1"/>
    <e v="#VALUE!"/>
    <s v="要"/>
    <s v=""/>
    <s v="1"/>
    <e v="#VALUE!"/>
    <s v="要"/>
    <s v=""/>
    <s v="1"/>
    <e v="#VALUE!"/>
    <s v="要"/>
    <s v=""/>
    <s v="1"/>
    <e v="#VALUE!"/>
    <s v="情報"/>
    <s v=""/>
    <s v=""/>
    <e v="#VALUE!"/>
    <s v="1.利用定修或工事日進行Cableveyor點檢(暫)_x000a_2.Cableveyor備品有無確認(暫)"/>
    <m/>
    <s v="完了"/>
    <s v=""/>
    <s v="1"/>
    <e v="#VALUE!"/>
    <s v="－"/>
    <s v=""/>
    <s v=""/>
    <e v="#VALUE!"/>
    <s v="完了"/>
    <s v=""/>
    <s v="1"/>
    <e v="#VALUE!"/>
    <s v="完了"/>
    <s v=""/>
    <s v="1"/>
    <e v="#VALUE!"/>
    <s v="完了"/>
    <s v=""/>
    <s v="1"/>
    <e v="#VALUE!"/>
    <s v="完了"/>
    <s v=""/>
    <s v="1"/>
    <e v="#VALUE!"/>
    <s v="完了"/>
    <s v=""/>
    <s v="1"/>
    <e v="#VALUE!"/>
    <s v="完了"/>
    <s v=""/>
    <s v="1"/>
    <e v="#VALUE!"/>
    <s v="異常報告書（日文）共有フォルダ\201601以降\20161118WIT1　上流移載機ケーブル断線.xls"/>
    <n v="0"/>
    <s v="異常報告書（中文）共有フォルダ\201601以降\20161118WIT1　上流移載機ケーブル断線.xls"/>
    <n v="10414"/>
    <m/>
    <s v="CLOSE"/>
    <s v="CLOSE"/>
    <n v="397"/>
    <m/>
  </r>
  <r>
    <n v="136"/>
    <x v="123"/>
    <n v="12"/>
    <x v="0"/>
    <x v="7"/>
    <s v="曾隆盛"/>
    <n v="6"/>
    <s v="1"/>
    <s v="1"/>
    <n v="2"/>
    <n v="1"/>
    <n v="3"/>
    <n v="1"/>
    <n v="3"/>
    <s v="電気系異常"/>
    <s v="洗浄機"/>
    <s v="因洗淨機入口SENSOR感度低下造成Tracking消失"/>
    <s v="A.Tracking消失的原因:_x000a_①SENSOR髒污造成感度低下。_x000a_ 由設技電氣實施的點檢是沒問題的(1回/3個月)(前回9/6實施）、因為SENSOR擦拭作後感度UP是事實，11/25以後回到ON-TAS化SENSOR髒污感度低下的可能性很高，但還不明。在製造的巡檢中，沒有確認SENSOR相關的項目。 酸氣洗滌塔的設定還有Dampar的開度跟以前的設定一樣，沒有變。洗浄機入口両端有設置防水氣的護蓋。_x000a_②SENSOR閾値設定太低。_x000a_設技電氣的點檢裡雖然有閾値管理，但設定250的話真的太低。（初期設定是500，在安全護蓋上有紀載。）關於SENSOR閾値的最適値的知識不夠。_x000a_B.發現Tracking異常處較慢的原因_x000a_因為是在洗淨機後的設備發生Tracking異常警報的關係，所以誤認為是在洗淨機後的SENSOR或設備發生的問題。"/>
    <s v="1.Tracking消失的原因①的對策:_x000a_洗浄機入口、出口SENSOR感度也要記載在巡檢紀錄表確認感度是否有低下。（Sensor ON/OFF的感度、両邊都要記載。）（1回/週、担当：製造）_x000a_2.Tracking消失的原因②的對策:_x000a_SENSOR閾値設定的最適設定方法會實施教育、在設備停止時確認全數SENSOR閾値是否有問題。（担当：設技電気）_x000a_3.針對發現Tracking異常處較慢的對策:_x000a_再洗淨機入口處SENSOR追加Tracking的異常警報。"/>
    <s v="要"/>
    <s v="1"/>
    <s v="1"/>
    <n v="2"/>
    <s v="－"/>
    <s v="－"/>
    <s v="－"/>
    <s v="－"/>
    <s v="要"/>
    <s v="1"/>
    <s v="1"/>
    <n v="2"/>
    <s v="要"/>
    <s v="1"/>
    <s v="1"/>
    <n v="2"/>
    <s v="要"/>
    <s v="1"/>
    <s v="1"/>
    <n v="2"/>
    <s v="要"/>
    <s v="1"/>
    <s v="1"/>
    <n v="2"/>
    <s v="要"/>
    <s v="1"/>
    <s v="1"/>
    <n v="2"/>
    <s v="情報"/>
    <s v="1"/>
    <s v=""/>
    <e v="#VALUE!"/>
    <s v="SENSOR感度確認，要追加在巡檢項目裡。_x000a_（Sensor ON/OFF的感度、両邊都要記載。）_x000a_（1回/週、担当：製造）"/>
    <m/>
    <s v="完了"/>
    <s v="1"/>
    <s v="1"/>
    <n v="2"/>
    <s v="－"/>
    <s v="1"/>
    <s v=""/>
    <e v="#VALUE!"/>
    <s v="完了"/>
    <s v="1"/>
    <s v="1"/>
    <n v="2"/>
    <s v="完了"/>
    <s v="1"/>
    <s v="1"/>
    <n v="2"/>
    <s v="完了"/>
    <s v="1"/>
    <s v="1"/>
    <n v="2"/>
    <s v="完了"/>
    <s v="1"/>
    <s v="1"/>
    <n v="2"/>
    <s v="完了"/>
    <s v="1"/>
    <s v="1"/>
    <n v="2"/>
    <s v="－"/>
    <s v="1"/>
    <s v=""/>
    <e v="#VALUE!"/>
    <s v="異常報告書（日文）共有フォルダ\201601以降\20161203KF 洗浄機入口センサー感度低下によるトラッキング消失.xlsx"/>
    <n v="0"/>
    <s v="異常報告書（中文）共有フォルダ\201601以降\20161203KF 洗浄機入口センサー感度低下によるトラッキング消失.xlsx"/>
    <n v="1066"/>
    <m/>
    <s v="CLOSE"/>
    <s v="CLOSE"/>
    <n v="1116"/>
    <m/>
  </r>
  <r>
    <n v="1"/>
    <x v="124"/>
    <n v="1"/>
    <x v="0"/>
    <x v="0"/>
    <s v="廖文仁"/>
    <n v="10"/>
    <s v="1"/>
    <s v="1"/>
    <n v="2"/>
    <n v="1"/>
    <n v="3"/>
    <n v="1"/>
    <n v="3"/>
    <s v="機械系異常"/>
    <s v="本線FT C/V #2-4"/>
    <s v="本線FT C/V#2-4驅動Chain斷裂"/>
    <s v="給油不足 導致駆動鍊條（RS-50）破損断裂_x000a_※使用期間 1.5年_x000a_過去DID的Seal Chain鍊條曾經断過、因為高單価為了節省成本而変更使用 RS鍊條。變更後的樣式需要定期給油、但是設備巡檢時 以目視点検判斷沒有 給油的必要。此外 FT-Pad 油沾附 會有品質異常懸念、所以並沒有很積極進行 給油、再加上作業性差、作業負荷大 等實際狀況影響、這作業雖然是必須要做的當初卻未能確實執行也是影響因素之一。"/>
    <s v="1. 裁切完成在更換鏈條前，先以潤滑劑塗附後再進行更換。_x000a_2. 鏈條鬆緊度調整前先確認撓曲作動是否良好，完成後以Pitch Gauge再次確認鏈條伸長量是否在規範內。(圖二)_x000a_3. 安排定修或工事日時，對於使用中的鏈條進行給脂(2次/年)，外觀磨耗產生鐵粉時即進行更換。_x000a_4. 爾後PAD CHAIN更換時一併進行RS 50驅動Chain更換。"/>
    <s v="要"/>
    <s v="1"/>
    <s v="1"/>
    <n v="2"/>
    <s v="－"/>
    <s v="要"/>
    <s v="要"/>
    <s v="要"/>
    <s v="要"/>
    <s v="1"/>
    <s v="1"/>
    <n v="2"/>
    <s v="要"/>
    <s v="1"/>
    <s v="1"/>
    <n v="2"/>
    <s v="要"/>
    <s v="1"/>
    <s v="1"/>
    <n v="2"/>
    <s v="要"/>
    <s v="1"/>
    <s v="1"/>
    <n v="2"/>
    <s v="要"/>
    <s v="1"/>
    <s v="1"/>
    <n v="2"/>
    <s v="要"/>
    <s v="1"/>
    <s v="1"/>
    <n v="2"/>
    <s v="1.測試自動給油潤滑器，如果測試結果良好，將進行橫展開導入。_x000a_2.定期進行給油潤滑，每半年1次給油，如果有異常進行更換。壽命管理三年定期交換。"/>
    <m/>
    <s v="完了"/>
    <s v="1"/>
    <s v="1"/>
    <n v="2"/>
    <s v="－"/>
    <s v="1"/>
    <s v=""/>
    <e v="#VALUE!"/>
    <s v="完了"/>
    <s v="1"/>
    <s v="1"/>
    <n v="2"/>
    <s v="完了"/>
    <s v="1"/>
    <s v="1"/>
    <n v="2"/>
    <s v="完了"/>
    <s v="1"/>
    <s v="1"/>
    <n v="2"/>
    <s v="完了"/>
    <s v="1"/>
    <s v="1"/>
    <n v="2"/>
    <s v="完了"/>
    <s v="1"/>
    <s v="1"/>
    <n v="2"/>
    <s v="完了"/>
    <s v="1"/>
    <s v="1"/>
    <n v="2"/>
    <s v="異常報告書（日文）共有フォルダ\201701以降\20170129JF 本線FT-CV駆動チェーン断裂による搬送異常.xlsx"/>
    <n v="1"/>
    <s v="異常報告書（中文）共有フォルダ\201701以降\20170129JF 本線FT-CV駆動チェーン断裂による搬送異常.xlsx"/>
    <n v="1213"/>
    <m/>
    <s v="CLOSE"/>
    <s v="CLOSE"/>
    <n v="79"/>
    <m/>
  </r>
  <r>
    <n v="2"/>
    <x v="125"/>
    <n v="2"/>
    <x v="0"/>
    <x v="6"/>
    <s v="廖文仁"/>
    <n v="5"/>
    <s v="1"/>
    <s v="1"/>
    <n v="2"/>
    <n v="1"/>
    <n v="3"/>
    <n v="1"/>
    <n v="3"/>
    <s v="機械系異常"/>
    <s v="本線驅動系"/>
    <s v="本線驅動系轉向機驅動鏈輪鍵脫落"/>
    <s v="1.在YF4冷修中雖然交換了本線C/V驅動部齒輪，但驅動鏈輪的螺栓並沒有接著。因為長時間運轉的緣故，可能是螺栓鬆脫的原因。_x000a_2.齒輪軸端無安裝END Stopper，螺栓的插銷脫落。_x000a_3.確認圖面後並無安裝END Stopper 的指示因此冷修時並未設置。"/>
    <s v="鏈輪鍵重新增締並追加Stopper，在工事日點檢各驅動部安裝END Stopper。"/>
    <s v="要"/>
    <s v="1"/>
    <s v="1"/>
    <n v="2"/>
    <s v="－"/>
    <m/>
    <m/>
    <m/>
    <s v="要"/>
    <s v="1"/>
    <s v="1"/>
    <n v="2"/>
    <s v="要"/>
    <s v="1"/>
    <s v="1"/>
    <n v="2"/>
    <s v="要"/>
    <s v="1"/>
    <s v="1"/>
    <n v="2"/>
    <s v="要"/>
    <s v="1"/>
    <s v="1"/>
    <n v="2"/>
    <s v="情報"/>
    <s v="1"/>
    <s v=""/>
    <e v="#VALUE!"/>
    <s v="情報"/>
    <s v="1"/>
    <s v=""/>
    <e v="#VALUE!"/>
    <s v="1. 固定螺絲再次鎖緊(鬆脫確認)_x000a_2. END STOPPER有無確認,若無請安排裝設_x000a_3. 調查完成日要記載_x000a_"/>
    <m/>
    <s v="完了"/>
    <s v="1"/>
    <s v="1"/>
    <n v="2"/>
    <s v="－"/>
    <s v="1"/>
    <s v=""/>
    <e v="#VALUE!"/>
    <s v="完了"/>
    <s v="1"/>
    <s v="1"/>
    <n v="2"/>
    <s v="完了"/>
    <s v="1"/>
    <s v="1"/>
    <n v="2"/>
    <s v="完了"/>
    <s v="1"/>
    <s v="1"/>
    <n v="2"/>
    <s v="完了"/>
    <s v="1"/>
    <s v="1"/>
    <n v="2"/>
    <s v="－"/>
    <s v="1"/>
    <s v=""/>
    <e v="#VALUE!"/>
    <s v="－"/>
    <s v="1"/>
    <s v=""/>
    <e v="#VALUE!"/>
    <s v="異常報告書（日文）共有フォルダ\201701以降\20170202YF 本線 HS Biower CV駆動部キー脱落トラブル報告.xlsx"/>
    <n v="0"/>
    <s v="異常報告書（中文）共有フォルダ\201701以降\20170202YF 本線 HS Blower CV駆動部キー脱落トラブル報告.xlsx"/>
    <n v="774"/>
    <m/>
    <s v="CLOSE"/>
    <s v="CLOSE"/>
    <n v="50"/>
    <m/>
  </r>
  <r>
    <n v="3"/>
    <x v="126"/>
    <n v="3"/>
    <x v="5"/>
    <x v="21"/>
    <s v="廖文仁"/>
    <n v="6"/>
    <s v="1"/>
    <s v="0"/>
    <n v="1"/>
    <n v="1"/>
    <n v="2"/>
    <n v="1"/>
    <n v="2"/>
    <s v="機械系異常"/>
    <s v="本線伸縮C/V"/>
    <s v="本線伸縮CV Center部駆動異常"/>
    <s v="固定螺絲 受到 駆動中的振動影響 鬆脫、軸 與 鏈輪発生 打滑、結果與 Key  接觸摩耗 , 再加上與 鏈輪之間的 嵌合狀況不佳, 、導致 鏈輪 不穩晃 動、発生異音。"/>
    <s v="進行Shaft 更換、鏈輪更換Key部 攻牙加工 以対応。_x000a_予定其他駆動部的部分也會針對 各駆動部 随時進行 点検。"/>
    <s v="要"/>
    <s v=""/>
    <s v="1"/>
    <e v="#VALUE!"/>
    <s v="－"/>
    <s v="要"/>
    <s v="－"/>
    <s v="－"/>
    <s v="要"/>
    <s v=""/>
    <s v="1"/>
    <e v="#VALUE!"/>
    <s v="要"/>
    <s v=""/>
    <s v="1"/>
    <e v="#VALUE!"/>
    <s v="要"/>
    <s v=""/>
    <s v="1"/>
    <e v="#VALUE!"/>
    <s v="要"/>
    <s v=""/>
    <s v="1"/>
    <e v="#VALUE!"/>
    <s v="情報"/>
    <s v=""/>
    <s v=""/>
    <e v="#VALUE!"/>
    <s v="情報"/>
    <s v=""/>
    <s v=""/>
    <e v="#VALUE!"/>
    <s v="進行驅動部Shaft鏈輪的固定螺絲鬆脫點檢，頻度為1 回/半年。"/>
    <m/>
    <s v="完了"/>
    <s v=""/>
    <s v="1"/>
    <e v="#VALUE!"/>
    <s v="－"/>
    <s v=""/>
    <s v=""/>
    <e v="#VALUE!"/>
    <s v="完了"/>
    <s v=""/>
    <s v="1"/>
    <e v="#VALUE!"/>
    <s v="完了"/>
    <s v=""/>
    <s v="1"/>
    <e v="#VALUE!"/>
    <s v="完了"/>
    <s v=""/>
    <s v="1"/>
    <e v="#VALUE!"/>
    <s v="完了"/>
    <s v=""/>
    <s v="1"/>
    <e v="#VALUE!"/>
    <s v="－"/>
    <s v=""/>
    <s v=""/>
    <e v="#VALUE!"/>
    <s v="－"/>
    <s v=""/>
    <s v=""/>
    <e v="#VALUE!"/>
    <s v="異常報告書（日文）共有フォルダ\201701以降\20170307XF　本線　伸縮CVセンター部駆動系トラブル.xlsx"/>
    <n v="0"/>
    <s v="異常報告書（中文）共有フォルダ\201701以降\20170307XF　本線　伸縮CVセンター部駆動系トラブル.xlsx"/>
    <n v="3066"/>
    <m/>
    <s v="CLOSE"/>
    <s v="CLOSE"/>
    <n v="122"/>
    <m/>
  </r>
  <r>
    <n v="4"/>
    <x v="127"/>
    <n v="3"/>
    <x v="0"/>
    <x v="4"/>
    <s v="廖文仁"/>
    <n v="3"/>
    <s v="1"/>
    <s v="1"/>
    <n v="2"/>
    <n v="1"/>
    <n v="3"/>
    <n v="1"/>
    <n v="3"/>
    <s v="電気系異常"/>
    <s v="BDS CPU"/>
    <s v="BDS 運轉中CPU燈號跳脫，BR下游燈號異常無法正常採板。"/>
    <s v="CPU跳脫確切原因不明，調查中。"/>
    <s v="1.  BR下游異常音聲警報,提醒現場_x000a_2. 1~4P BDS 追加CPU燈號消失時,顯示重故障並出現音聲警報及異常履歷_x000a_3.建立監控點"/>
    <s v="要"/>
    <s v="1"/>
    <s v="1"/>
    <n v="2"/>
    <s v="－"/>
    <m/>
    <m/>
    <m/>
    <s v="要"/>
    <s v="1"/>
    <s v="1"/>
    <n v="2"/>
    <s v="要"/>
    <s v="1"/>
    <s v="1"/>
    <n v="2"/>
    <s v="情報"/>
    <s v="1"/>
    <s v=""/>
    <e v="#VALUE!"/>
    <s v="情報"/>
    <s v="1"/>
    <s v=""/>
    <e v="#VALUE!"/>
    <s v="情報"/>
    <s v="1"/>
    <s v=""/>
    <e v="#VALUE!"/>
    <s v="情報"/>
    <s v="1"/>
    <s v=""/>
    <e v="#VALUE!"/>
    <s v="1.BR下游異常音聲警報,提醒現場。_x000a_2.BDS 追加CPU燈號消失時,顯示重故障並出現音聲警報及異常履歷。"/>
    <m/>
    <s v="完了"/>
    <s v="1"/>
    <s v="1"/>
    <n v="2"/>
    <s v="－"/>
    <s v="1"/>
    <s v=""/>
    <e v="#VALUE!"/>
    <s v="完了"/>
    <s v="1"/>
    <s v="1"/>
    <n v="2"/>
    <s v="完了"/>
    <s v="1"/>
    <s v="1"/>
    <n v="2"/>
    <s v="完了"/>
    <s v="1"/>
    <s v="1"/>
    <n v="2"/>
    <s v="完了"/>
    <s v="1"/>
    <s v="1"/>
    <n v="2"/>
    <s v="－"/>
    <s v="1"/>
    <s v=""/>
    <e v="#VALUE!"/>
    <s v="－"/>
    <s v="1"/>
    <s v=""/>
    <e v="#VALUE!"/>
    <s v="異常報告書（日文）共有フォルダ\201701以降\20170203 1~4P BDS CPU異常跳脫.xlsx"/>
    <n v="0"/>
    <s v="異常報告書（中文）共有フォルダ\201701以降\20170203EF 1~4P BDS CPU異常跳脫.xlsx"/>
    <n v="2461"/>
    <m/>
    <s v="CLOSE"/>
    <s v="CLOSE"/>
    <n v="71"/>
    <m/>
  </r>
  <r>
    <n v="5"/>
    <x v="128"/>
    <n v="4"/>
    <x v="1"/>
    <x v="12"/>
    <s v="廖文仁"/>
    <n v="4"/>
    <s v="1"/>
    <s v="0"/>
    <n v="1"/>
    <n v="1"/>
    <n v="2"/>
    <n v="1"/>
    <n v="2"/>
    <s v="機械系異常"/>
    <s v="洗浄3Line前洗浄駆"/>
    <s v="1.洗浄3Line前洗浄駆動Chain 張力惰輪脱落_x000a_2.現場發現 検出器前 板齊、L側第1支Roll處 有玻璃卡住並造成板裂，排除後確認為驅動部張力惰輪從軸承處脫落。"/>
    <s v="前洗浄駆動部的Chain的張力惰輪是在沒有鎖緊的状態下 進行駆動。_x000a_ 而設計上鏈輪與軸承本來就不是 固定住的。 _x000a_-&gt;鏈輪和軸承的結合状態只有用套進去的_x000a_-&gt;軸承的固定Nut也只有固定住軸承的内輪而已。"/>
    <s v="1.為了防止鏈輪與軸承脱落, 進行BOSS加工(突緣加工)再設計_x000a_2 .各Line点検確認_x000a_ - GUT#2,3 Line点検結果 確認到有 32處状態可能會脱落利用定修作業等 依序更換成 BOSS加工品。於横展開Sheet填入更換記録以利管理。"/>
    <s v="情報"/>
    <s v=""/>
    <s v=""/>
    <e v="#VALUE!"/>
    <s v="－"/>
    <m/>
    <m/>
    <m/>
    <s v="情報"/>
    <s v=""/>
    <s v=""/>
    <e v="#VALUE!"/>
    <s v="情報"/>
    <s v=""/>
    <s v=""/>
    <e v="#VALUE!"/>
    <s v="要"/>
    <s v=""/>
    <s v="1"/>
    <e v="#VALUE!"/>
    <s v="要"/>
    <s v=""/>
    <s v="1"/>
    <e v="#VALUE!"/>
    <s v="要"/>
    <s v=""/>
    <s v="1"/>
    <e v="#VALUE!"/>
    <s v="要"/>
    <s v=""/>
    <s v="1"/>
    <e v="#VALUE!"/>
    <s v="1.定期点検 鏈輪駆動部 確認有無脱落_x000a_2.驅動部齒輪STOPPER追加要"/>
    <m/>
    <s v="－"/>
    <s v=""/>
    <s v=""/>
    <e v="#VALUE!"/>
    <s v="－"/>
    <s v=""/>
    <s v=""/>
    <e v="#VALUE!"/>
    <s v="－"/>
    <s v=""/>
    <s v=""/>
    <e v="#VALUE!"/>
    <s v="－"/>
    <s v=""/>
    <s v=""/>
    <e v="#VALUE!"/>
    <s v="完了"/>
    <s v=""/>
    <s v="1"/>
    <e v="#VALUE!"/>
    <s v="完了"/>
    <s v=""/>
    <s v="1"/>
    <e v="#VALUE!"/>
    <s v="完了"/>
    <s v=""/>
    <s v="1"/>
    <e v="#VALUE!"/>
    <s v="完了"/>
    <s v=""/>
    <s v="1"/>
    <e v="#VALUE!"/>
    <s v="異常報告書（日文）共有フォルダ\201701以降\20170322洗浄3Line駆動部Chain　Tension　Sprocket脱落 (2).xls"/>
    <n v="0"/>
    <s v="異常報告書（中文）共有フォルダ\201701以降\20170322洗浄3Line駆動部Chain　Tension　Sprocket脱落 (2).xlsx"/>
    <n v="28"/>
    <m/>
    <s v="CLOSE"/>
    <s v="CLOSE"/>
    <n v="50"/>
    <n v="870"/>
  </r>
  <r>
    <n v="6"/>
    <x v="129"/>
    <n v="4"/>
    <x v="5"/>
    <x v="21"/>
    <s v="廖文仁"/>
    <n v="5"/>
    <s v="1"/>
    <s v="0"/>
    <n v="1"/>
    <n v="1"/>
    <n v="2"/>
    <n v="1"/>
    <n v="2"/>
    <s v="品質相關異常"/>
    <s v="本線伸縮C/V"/>
    <s v="本線伸縮C/V處，定點汙濁檢出異常"/>
    <s v="確認 拆除下來的Tube之後、發現 與Roll接触的内側部位 是在 摩耗後 呈現稍微磨平的状態下 回転再加上 設置時間已久、推測 因鬆弛影響到出現 蛇行状態偏移到 環圈Roll上、與玻璃接触、繼而產生汚著。"/>
    <s v="已取下 該部分的UrethaneTube (橘色O-ring)針對 其他 在対応 0.3ｔ時 有設定 的UrethaneTube (橘色O-ring) 及魔鬼氈 実施点検、予定於下回工事日 設備停止時再度点検、更換"/>
    <s v="要"/>
    <s v=""/>
    <s v="1"/>
    <e v="#VALUE!"/>
    <s v="－"/>
    <m/>
    <m/>
    <m/>
    <s v="要"/>
    <s v=""/>
    <s v="1"/>
    <e v="#VALUE!"/>
    <s v="要"/>
    <s v=""/>
    <s v="1"/>
    <e v="#VALUE!"/>
    <s v="要"/>
    <s v=""/>
    <s v="1"/>
    <e v="#VALUE!"/>
    <s v="要"/>
    <s v=""/>
    <s v="1"/>
    <e v="#VALUE!"/>
    <s v="情報"/>
    <s v=""/>
    <s v=""/>
    <e v="#VALUE!"/>
    <s v="情報"/>
    <s v=""/>
    <s v=""/>
    <e v="#VALUE!"/>
    <s v="1.本線ROLL處Urethane Tube (橘色O-ring)鬆脫蛇行位移的點檢，(頻度:每回工事日實施)_x000a_2.相關類似設備部分一併實施定期確認。(如GSD下方ROLL用oing..等)(頻度:每回工事日實施)"/>
    <m/>
    <s v="完了"/>
    <s v=""/>
    <s v="1"/>
    <e v="#VALUE!"/>
    <s v="－"/>
    <s v=""/>
    <s v=""/>
    <e v="#VALUE!"/>
    <s v="完了"/>
    <s v=""/>
    <s v="1"/>
    <e v="#VALUE!"/>
    <s v="完了"/>
    <s v=""/>
    <s v="1"/>
    <e v="#VALUE!"/>
    <s v="完了"/>
    <s v=""/>
    <s v="1"/>
    <e v="#VALUE!"/>
    <s v="完了"/>
    <s v=""/>
    <s v="1"/>
    <e v="#VALUE!"/>
    <s v="－"/>
    <s v=""/>
    <s v=""/>
    <e v="#VALUE!"/>
    <s v="－"/>
    <s v=""/>
    <s v=""/>
    <e v="#VALUE!"/>
    <s v="異常報告書（日文）共有フォルダ\201701以降\20170407XF　本線HOCV ウレタンチューブによる基板汚れ.xlsx"/>
    <n v="0"/>
    <s v="異常報告書（中文）共有フォルダ\201701以降\20170407XF　本線HOCV ウレタンチューブによる基板汚れ.xlsx"/>
    <n v="725"/>
    <m/>
    <s v="CLOSE"/>
    <s v="CLOSE"/>
    <n v="30"/>
    <m/>
  </r>
  <r>
    <n v="7"/>
    <x v="129"/>
    <n v="4"/>
    <x v="0"/>
    <x v="6"/>
    <s v="廖文仁"/>
    <n v="0"/>
    <s v="0"/>
    <s v="0"/>
    <n v="0"/>
    <n v="1"/>
    <n v="1"/>
    <n v="1"/>
    <n v="1"/>
    <s v="検査機系異常"/>
    <s v="TOM3"/>
    <s v="YF TOM擴散相機#39異常，造成光亮異常。"/>
    <s v="相機老化或製程原因。"/>
    <s v="1.進行相機交換。_x000a_2.PAM 欠點畫像輪廓確認。_x000a_3.Paring有發現欠點偏左側，04/05 上班日進行補正。_x000a_※異常發生後確認全數補正前的欠點畫像"/>
    <s v="情報"/>
    <s v="1"/>
    <s v=""/>
    <e v="#VALUE!"/>
    <s v="－"/>
    <m/>
    <m/>
    <m/>
    <s v="情報"/>
    <s v="1"/>
    <s v=""/>
    <e v="#VALUE!"/>
    <s v="情報"/>
    <s v="1"/>
    <s v=""/>
    <e v="#VALUE!"/>
    <s v="情報"/>
    <s v="1"/>
    <s v=""/>
    <e v="#VALUE!"/>
    <s v="情報"/>
    <s v="1"/>
    <s v=""/>
    <e v="#VALUE!"/>
    <s v="情報"/>
    <s v="1"/>
    <s v=""/>
    <e v="#VALUE!"/>
    <s v="情報"/>
    <s v="1"/>
    <s v=""/>
    <e v="#VALUE!"/>
    <s v="情報聯絡"/>
    <m/>
    <s v="－"/>
    <s v="1"/>
    <s v=""/>
    <e v="#VALUE!"/>
    <s v="－"/>
    <s v="1"/>
    <s v=""/>
    <e v="#VALUE!"/>
    <s v="－"/>
    <s v="1"/>
    <s v=""/>
    <e v="#VALUE!"/>
    <s v="－"/>
    <s v="1"/>
    <s v=""/>
    <e v="#VALUE!"/>
    <s v="－"/>
    <s v="1"/>
    <s v=""/>
    <e v="#VALUE!"/>
    <s v="－"/>
    <s v="1"/>
    <s v=""/>
    <e v="#VALUE!"/>
    <s v="－"/>
    <s v="1"/>
    <s v=""/>
    <e v="#VALUE!"/>
    <s v="－"/>
    <s v="1"/>
    <s v=""/>
    <e v="#VALUE!"/>
    <s v="異常報告書（日文）共有フォルダ\201701以降\20170402YF  TOM3　拡散カメラ39トラブル報告.xlsx"/>
    <n v="1"/>
    <s v="異常報告書（中文）共有フォルダ\201701以降\20170402YF  TOM3　拡散カメラ39トラブル報告.xlsx"/>
    <n v="0"/>
    <m/>
    <s v="CLOSE"/>
    <s v="CLOSE"/>
    <n v="0"/>
    <m/>
  </r>
  <r>
    <n v="8"/>
    <x v="129"/>
    <n v="4"/>
    <x v="0"/>
    <x v="4"/>
    <s v="廖文仁"/>
    <n v="0"/>
    <s v="0"/>
    <s v="0"/>
    <n v="0"/>
    <n v="1"/>
    <n v="1"/>
    <n v="1"/>
    <n v="1"/>
    <s v="機械系異常"/>
    <s v="本線増速C/V　EMS"/>
    <s v="本線増速C/V　EMS不動作異常_x000a_EF COLD製造人員確認緊急停止範囲(自主点検）時、按壓 SMAP Booth上流的EMS（L,R側都一樣）但是相關設備卻沒有 隨之停止。"/>
    <s v="EF3冷修前 的 制御区分為 横折ROLL、ACCEL C/V。_x000a_EF3冷修時與製造 達成共識, 実施改造以統一 上述的 制御区分。_x000a_EF3冷修改造之後、撤除了原本管控 ACCEL C/V電源的 ACCEL C/P、但是拆除之後 現場EMS的配線 一直處於解線状態、未接続至 MAIN LINE DRIVE C/P。再加上EF3立上時 試運転的動作確認應該有被遺漏、以致 EF3 START之後 該EMS 出現無法動作的状態。"/>
    <s v="1.針對全EMS 進行動作確認及緊急停止範囲的確認（協同製造）_x000a_2.実施LOTO時、確実実施TRY OUT_x000a_"/>
    <s v="情報"/>
    <s v="1"/>
    <s v=""/>
    <e v="#VALUE!"/>
    <s v="－"/>
    <m/>
    <m/>
    <m/>
    <s v="情報"/>
    <s v="1"/>
    <s v=""/>
    <e v="#VALUE!"/>
    <s v="情報"/>
    <s v="1"/>
    <s v=""/>
    <e v="#VALUE!"/>
    <s v="情報"/>
    <s v="1"/>
    <s v=""/>
    <e v="#VALUE!"/>
    <s v="情報"/>
    <s v="1"/>
    <s v=""/>
    <e v="#VALUE!"/>
    <s v="情報"/>
    <s v="1"/>
    <s v=""/>
    <e v="#VALUE!"/>
    <s v="情報"/>
    <s v="1"/>
    <s v=""/>
    <e v="#VALUE!"/>
    <s v="ENG検討中_x000a_情報聯絡"/>
    <m/>
    <s v="－"/>
    <s v="1"/>
    <s v=""/>
    <e v="#VALUE!"/>
    <s v="－"/>
    <s v="1"/>
    <s v=""/>
    <e v="#VALUE!"/>
    <s v="－"/>
    <s v="1"/>
    <s v=""/>
    <e v="#VALUE!"/>
    <s v="－"/>
    <s v="1"/>
    <s v=""/>
    <e v="#VALUE!"/>
    <s v="－"/>
    <s v="1"/>
    <s v=""/>
    <e v="#VALUE!"/>
    <s v="－"/>
    <s v="1"/>
    <s v=""/>
    <e v="#VALUE!"/>
    <s v="－"/>
    <s v="1"/>
    <s v=""/>
    <e v="#VALUE!"/>
    <s v="－"/>
    <s v="1"/>
    <s v=""/>
    <e v="#VALUE!"/>
    <s v="異常報告書（日文）共有フォルダ\201701以降\20170329EF　増速CV　EMS無法動作異常報告書.xls"/>
    <n v="0"/>
    <s v="異常報告書（中文）共有フォルダ\201701以降\20170329EF　増速CV　EMS無法動作異常報告書.xls"/>
    <n v="0"/>
    <m/>
    <s v="CLOSE"/>
    <s v="CLOSE"/>
    <n v="0"/>
    <m/>
  </r>
  <r>
    <n v="9"/>
    <x v="129"/>
    <n v="4"/>
    <x v="0"/>
    <x v="0"/>
    <s v="廖文仁"/>
    <n v="6"/>
    <s v="1"/>
    <s v="1"/>
    <n v="2"/>
    <n v="1"/>
    <n v="3"/>
    <n v="1"/>
    <n v="3"/>
    <s v="系統系異常"/>
    <s v="ACE/PAM"/>
    <s v="三交代在4/5早會聯絡4/3 PAM欠點DATA大概有一個小時左右資料不見的異常。_x000a_於是向ATSC詢問，請求調查，發現ACE Windows PC的時間擅自轉快一個小時的不具合。_x000a_JF發生後30分鐘“nettime batch task”將其回到實際的時間，KF從發生後有做了什麼操作讓時間回到實際的時間，_x000a_時間約快轉一小時，導致素板內的欠點資訊無法查詢。_x000a_且時間回到實際的時間後，考慮到BLOCK_ID會有重複的問題，異常時間內的PL要做TAS再流動。_x000a_"/>
    <s v="因Windows PC OS不具合的異常。_x000a_因ACE不會Online Windows Update的關係、Microsoft對策不能適用。_x000a_因ACE Windows PC時間快轉PAM欠點Data異常 "/>
    <s v="↓ATSC見解↓_x000a_現階段無法防止再發，所以現在思考如果再發的話，要立即將時間回覆的方法。"/>
    <s v="要"/>
    <s v="1"/>
    <s v="1"/>
    <n v="2"/>
    <s v="－"/>
    <m/>
    <m/>
    <m/>
    <s v="要"/>
    <s v="1"/>
    <s v="1"/>
    <n v="2"/>
    <s v="要"/>
    <s v="1"/>
    <s v="1"/>
    <n v="2"/>
    <s v="要"/>
    <s v="1"/>
    <s v="1"/>
    <n v="2"/>
    <s v="要"/>
    <s v="1"/>
    <s v="1"/>
    <n v="2"/>
    <s v="要"/>
    <s v="1"/>
    <s v="1"/>
    <n v="2"/>
    <s v="情報"/>
    <s v="1"/>
    <s v=""/>
    <e v="#VALUE!"/>
    <s v="全窯 ACEソフト修正対応:_x000a_ａ．システム時間が変更された場合に記録される               _x000a_　 Windowsシステムイベントをトリガーに、ｂ．のバッチ処理を実行               _x000a_ｂ．PAMとACEの時間差が30分以上であればPAMへの時刻同期を実施               _x000a_　（※時刻差が30分未満であれば何もしない）               _x000a_"/>
    <m/>
    <s v="完了"/>
    <s v="1"/>
    <s v="1"/>
    <n v="2"/>
    <s v="－"/>
    <s v="1"/>
    <s v=""/>
    <e v="#VALUE!"/>
    <s v="完了"/>
    <s v="1"/>
    <s v="1"/>
    <n v="2"/>
    <s v="完了"/>
    <s v="1"/>
    <s v="1"/>
    <n v="2"/>
    <s v="完了"/>
    <s v="1"/>
    <s v="1"/>
    <n v="2"/>
    <s v="完了"/>
    <s v="1"/>
    <s v="1"/>
    <n v="2"/>
    <s v="完了"/>
    <s v="1"/>
    <s v="1"/>
    <n v="2"/>
    <s v="－"/>
    <s v="1"/>
    <s v=""/>
    <e v="#VALUE!"/>
    <s v="異常報告書（日文）共有フォルダ\201701以降\20170403JFKF ACE Windows PC時間ずれによるPAM欠点Data異常.xlsx"/>
    <n v="1"/>
    <s v="異常報告書（中文）共有フォルダ\201701以降\20170403JFKF ACE Windows PC時間ずれによるPAM欠点Data異常.xlsx"/>
    <n v="0"/>
    <m/>
    <s v="CLOSE"/>
    <s v="CLOSE"/>
    <n v="0"/>
    <m/>
  </r>
  <r>
    <n v="10"/>
    <x v="129"/>
    <n v="4"/>
    <x v="0"/>
    <x v="4"/>
    <s v="廖文仁"/>
    <n v="1"/>
    <s v="1"/>
    <s v="1"/>
    <n v="2"/>
    <n v="1"/>
    <n v="3"/>
    <n v="1"/>
    <n v="3"/>
    <s v="電気系異常"/>
    <s v="本線MTPG "/>
    <s v="EF製造聯絡本線MTPG異常警報發出(但無停機，設備持續採板中)現場TOUTCH PANEL確認，MTPG 的速度值顯示為 0 ，確認PLC程式 D2006 MTPG 現在值顯示為 2147483647 且無法更新數值確認相關資料，發現為PLC高速計數器參數設定無自動歸零情形"/>
    <s v="經確認，為MTPG 高速 Count 被設定在無法自動歸零的狀態，因此當Count計數累計到最大值的時候，並不會進行Reset的動作，而無法進行後續的動作_x000a_為何MTPG 高速 Count 被設定在無法自動歸零的原因，判斷為薄板設備追加時有進行PLC SOFT修改，而未將PLC 高速計數器(QD62) PARAMETER 一併修改設定。"/>
    <s v="進行PLC PARAMETER進行重新設定。"/>
    <s v="情報"/>
    <s v="1"/>
    <s v=""/>
    <e v="#VALUE!"/>
    <s v="－"/>
    <m/>
    <m/>
    <m/>
    <s v="情報"/>
    <s v="1"/>
    <s v=""/>
    <e v="#VALUE!"/>
    <s v="要"/>
    <s v="1"/>
    <s v="1"/>
    <n v="2"/>
    <s v="情報"/>
    <s v="1"/>
    <s v=""/>
    <e v="#VALUE!"/>
    <s v="情報"/>
    <s v="1"/>
    <s v=""/>
    <e v="#VALUE!"/>
    <s v="情報"/>
    <s v="1"/>
    <s v=""/>
    <e v="#VALUE!"/>
    <s v="情報"/>
    <s v="1"/>
    <s v=""/>
    <e v="#VALUE!"/>
    <s v="情報聯絡_x000a_設備改造工事後,需確認 PLC SOFT設定是否正確"/>
    <m/>
    <s v="－"/>
    <s v="1"/>
    <s v=""/>
    <e v="#VALUE!"/>
    <s v="－"/>
    <s v="1"/>
    <s v=""/>
    <e v="#VALUE!"/>
    <s v="－"/>
    <s v="1"/>
    <s v=""/>
    <e v="#VALUE!"/>
    <s v="完了"/>
    <s v="1"/>
    <s v="1"/>
    <n v="2"/>
    <s v="－"/>
    <s v="1"/>
    <s v=""/>
    <e v="#VALUE!"/>
    <s v="－"/>
    <s v="1"/>
    <s v=""/>
    <e v="#VALUE!"/>
    <s v="－"/>
    <s v="1"/>
    <s v=""/>
    <e v="#VALUE!"/>
    <s v="－"/>
    <s v="1"/>
    <s v=""/>
    <e v="#VALUE!"/>
    <s v="異常報告書（日文）共有フォルダ\201701以降\20170319EF　増速CV　MTPG異常報告書.xls"/>
    <n v="0"/>
    <s v="異常報告書（中文）共有フォルダ\201701以降\20170319EF　増速CV　MTPG異常報告書.xls"/>
    <n v="129"/>
    <m/>
    <s v="CLOSE"/>
    <s v="CLOSE"/>
    <n v="20"/>
    <m/>
  </r>
  <r>
    <n v="11"/>
    <x v="130"/>
    <n v="4"/>
    <x v="5"/>
    <x v="21"/>
    <s v="廖文仁"/>
    <n v="5"/>
    <s v="1"/>
    <s v="0"/>
    <n v="1"/>
    <n v="1"/>
    <n v="2"/>
    <n v="1"/>
    <n v="2"/>
    <s v="機械系異常"/>
    <s v="BR H/O 氣壓缸HOSE"/>
    <s v="現場人員進行BR H/O操作時，發現有漏氣的異音，依賴整備進行點檢確認。"/>
    <s v="點檢後確認為BR BRHO下げ氣壓缸HOSE破損，推測HOSE劣化影響 出現裂縫破裂而影響漏氣。"/>
    <s v="実施HOSE更換與摩耗対策(設置螺旋管束帶) "/>
    <s v="要"/>
    <s v=""/>
    <s v="1"/>
    <e v="#VALUE!"/>
    <s v="－"/>
    <m/>
    <m/>
    <m/>
    <s v="要"/>
    <s v=""/>
    <s v="1"/>
    <e v="#VALUE!"/>
    <s v="要"/>
    <s v=""/>
    <s v="1"/>
    <e v="#VALUE!"/>
    <s v="要"/>
    <s v=""/>
    <s v="1"/>
    <e v="#VALUE!"/>
    <s v="要"/>
    <s v=""/>
    <s v="1"/>
    <e v="#VALUE!"/>
    <s v="情報"/>
    <s v=""/>
    <s v=""/>
    <e v="#VALUE!"/>
    <s v="情報"/>
    <s v=""/>
    <s v=""/>
    <e v="#VALUE!"/>
    <s v="1.進行HOSE點檢確認有無磨損。_x000a_2.確認HOSE有無設置防磨損螺旋管，若無需增設。"/>
    <m/>
    <s v="完了"/>
    <s v=""/>
    <s v="1"/>
    <e v="#VALUE!"/>
    <s v="－"/>
    <s v=""/>
    <s v=""/>
    <e v="#VALUE!"/>
    <s v="完了"/>
    <s v=""/>
    <s v="1"/>
    <e v="#VALUE!"/>
    <s v="完了"/>
    <s v=""/>
    <s v="1"/>
    <e v="#VALUE!"/>
    <s v="完了"/>
    <s v=""/>
    <s v="1"/>
    <e v="#VALUE!"/>
    <s v="完了"/>
    <s v=""/>
    <s v="1"/>
    <e v="#VALUE!"/>
    <s v="－"/>
    <s v=""/>
    <s v=""/>
    <e v="#VALUE!"/>
    <s v="－"/>
    <s v=""/>
    <s v=""/>
    <e v="#VALUE!"/>
    <s v="異常報告書（日文）共有フォルダ\201701以降\20170410XF　2BR　BRHO下げ部シリンダーホース破れ.xlsx"/>
    <n v="0"/>
    <s v="異常報告書（中文）共有フォルダ\201701以降\20170410XF　2BR　BRHO下げ部シリンダーホース破れ.xlsx"/>
    <n v="0"/>
    <m/>
    <s v="CLOSE"/>
    <s v="CLOSE"/>
    <n v="0"/>
    <m/>
  </r>
  <r>
    <n v="12"/>
    <x v="130"/>
    <n v="4"/>
    <x v="0"/>
    <x v="3"/>
    <s v="廖文仁"/>
    <n v="5"/>
    <s v="1"/>
    <s v="1"/>
    <n v="2"/>
    <n v="1"/>
    <n v="3"/>
    <n v="1"/>
    <n v="3"/>
    <s v="機械系異常"/>
    <s v="本線H/O油壓系"/>
    <s v="現場人員於本線H/O進行開關使用時發現電磁閥無法作動導致H/O無法正常關閉。_x000a_依賴設技點檢確認電磁法作動異常遂進行電磁閥(整備品)交換，15:00H/O無法關閉異常再發，設計確認後進行電磁閥(新品)交換後異常排除。"/>
    <s v="1.液壓相關部件：工作油和電磁閥，過濾器等，而不2013.9〜交換結果（3使用5年。）_x000a_2.油進行分析定期進行（每季度），最多十二分之二千零一十六分析的結果是謹慎已成為在2017/03分析結果的主要交流。_x000a_四月建廠至今，過濾器※液壓油，它是交換來實現的計劃，以電磁閥。_x000a_3.4/7異常電磁閥用的產生和分解的過濾器，通過與內部生鏽結果代替，異物被證實對閥的操作的影響。"/>
    <s v="4/7 電磁閥，速度控制器，開關閥和2F閥入口過濾器更換。_x000a_4/14 液壓泵的液壓油（超級水電32 X）交換。吸油過濾器，行過濾器，靜電醬油機濾更換。電磁閥，速度控制器，開關閥，先導式止回閥，Flocon交換"/>
    <s v="要"/>
    <s v="1"/>
    <s v="1"/>
    <n v="2"/>
    <s v="－"/>
    <m/>
    <m/>
    <m/>
    <s v="要"/>
    <s v="1"/>
    <s v="1"/>
    <n v="2"/>
    <s v="要"/>
    <s v="1"/>
    <s v="1"/>
    <n v="2"/>
    <s v="要"/>
    <s v="1"/>
    <s v="1"/>
    <n v="2"/>
    <s v="要"/>
    <s v="1"/>
    <s v="1"/>
    <n v="2"/>
    <s v="情報"/>
    <s v="1"/>
    <s v=""/>
    <e v="#VALUE!"/>
    <s v="情報"/>
    <s v="1"/>
    <s v=""/>
    <e v="#VALUE!"/>
    <s v="1.繼續實施每季油品分析，如果它超出管制標準值時，需進行液壓油的交換。 ※過濾器及電磁閥也一併更換。_x000a_2.油分析結果即使在管制標準值內，也要每兩年一次更換液壓油。※過濾器及電磁閥也一併更換。"/>
    <m/>
    <s v="完了"/>
    <s v="1"/>
    <s v="1"/>
    <n v="2"/>
    <s v="－"/>
    <s v="1"/>
    <s v=""/>
    <e v="#VALUE!"/>
    <s v="完了"/>
    <s v="1"/>
    <s v="1"/>
    <n v="2"/>
    <s v="完了"/>
    <s v="1"/>
    <s v="1"/>
    <n v="2"/>
    <s v="完了"/>
    <s v="1"/>
    <s v="1"/>
    <n v="2"/>
    <s v="完了"/>
    <s v="1"/>
    <s v="1"/>
    <n v="2"/>
    <s v="－"/>
    <s v="1"/>
    <s v=""/>
    <e v="#VALUE!"/>
    <s v="－"/>
    <s v="1"/>
    <s v=""/>
    <e v="#VALUE!"/>
    <s v="異常報告書（日文）共有フォルダ\201701以降\20170407CF　本線HO開閉動作異常.xlsx"/>
    <n v="1"/>
    <s v="異常報告書（日文）共有フォルダ\201701以降\20170407CF　本線HO開閉動作異常.xlsx"/>
    <n v="1538"/>
    <m/>
    <s v="CLOSE"/>
    <s v="CLOSE"/>
    <n v="55"/>
    <m/>
  </r>
  <r>
    <n v="13"/>
    <x v="131"/>
    <n v="5"/>
    <x v="0"/>
    <x v="3"/>
    <s v="廖文仁"/>
    <n v="5"/>
    <s v="1"/>
    <s v="1"/>
    <n v="2"/>
    <n v="1"/>
    <n v="3"/>
    <n v="1"/>
    <n v="3"/>
    <s v="機械系異常"/>
    <s v="2BR 3P ROBOT"/>
    <s v="3/21_x000a_04:25  2BR 3P採板R/B異常発生(T/P異常履歴：M2144採板R/B ALARM)。異常Resetし復旧。_x000a_07:02 異常再発、4回発生(04:25、07:02、07:18、08:30)。事務所及び整備へ連絡し3P不採板とした。_x000a_11:00 由設備技術確認為T軸外力衝突檢出值大於設定值100(檢出值101)，推測為減速機異常，於是外力衝突檢出值先放寬到300隔日進行部品交換。"/>
    <s v="2016/9的檢查報告:“在T軸的間隙有較高鐵粉濃度0.16％”_x000a_（超過製造商推薦的交換濃度0.1％，但每個軸轉矩波形正常）_x000a_註:2017年3月22日換下的減速機的鐵粉濃度為0.34％;判斷為_x000a_T軸減速機內部的磨損造成電流的異常。"/>
    <s v="3/21進行臨時對應，將T軸衝突碰撞檢測LEVEL緩和設置為300。_x000a_（標準設定值為100,數值為101,將造成異常發生）_x000a_3/22製造商進行B / T軸減速齒輪（新）更換。"/>
    <s v="不要"/>
    <s v="1"/>
    <s v=""/>
    <e v="#VALUE!"/>
    <s v="－"/>
    <m/>
    <m/>
    <m/>
    <s v="要"/>
    <s v="1"/>
    <s v="1"/>
    <n v="2"/>
    <s v="要"/>
    <s v="1"/>
    <s v="1"/>
    <n v="2"/>
    <s v="要"/>
    <s v="1"/>
    <s v="1"/>
    <n v="2"/>
    <s v="要"/>
    <s v="1"/>
    <s v="1"/>
    <n v="2"/>
    <s v="要"/>
    <s v="1"/>
    <s v="1"/>
    <n v="2"/>
    <s v="不要"/>
    <s v="1"/>
    <s v=""/>
    <e v="#VALUE!"/>
    <s v="①ADT鐵粉濃度的管理標準如下：_x000a_    1-1  0.05％〜0.09％→預備品準備。_x000a_    1-2  0.05％以上→業者(MAKER)進行定期測量(1回/2個月)。_x000a_    1-3  0.1%以上→建議更換減速機。_x000a_    1-4  0.2％以上→立即聯絡更換。_x000a_②確認各軸的扭力(矩)年度趨勢(TREND)，以確定是否正常。_x000a_③關於減速機的異常，有可能性是由馬達造成，故需依賴製造商每年進行剎車裝置的診斷。"/>
    <m/>
    <s v="－"/>
    <s v="1"/>
    <s v=""/>
    <e v="#VALUE!"/>
    <s v="－"/>
    <s v="1"/>
    <s v=""/>
    <e v="#VALUE!"/>
    <s v="完了"/>
    <s v="1"/>
    <s v="1"/>
    <n v="2"/>
    <s v="完了"/>
    <s v="1"/>
    <s v="1"/>
    <n v="2"/>
    <s v="完了"/>
    <s v="1"/>
    <s v="1"/>
    <n v="2"/>
    <s v="完了"/>
    <s v="1"/>
    <s v="1"/>
    <n v="2"/>
    <s v="完了"/>
    <s v="1"/>
    <s v="1"/>
    <n v="2"/>
    <s v="－"/>
    <s v="1"/>
    <s v=""/>
    <e v="#VALUE!"/>
    <s v="異常報告書（日文）共有フォルダ\201701以降\20170321CF　2BR 3P採板ROBOT T軸異常.xls"/>
    <n v="0"/>
    <s v="異常報告書（中文）共有フォルダ\201701以降\20170321CF　2BR 3P採板ROBOT T軸異常(中).xlsx"/>
    <n v="468.5"/>
    <m/>
    <s v="CLOSE"/>
    <s v="CLOSE"/>
    <n v="45"/>
    <m/>
  </r>
  <r>
    <n v="14"/>
    <x v="132"/>
    <n v="5"/>
    <x v="0"/>
    <x v="4"/>
    <s v="廖文仁"/>
    <n v="0"/>
    <s v="0"/>
    <s v="0"/>
    <n v="0"/>
    <n v="1"/>
    <n v="1"/>
    <n v="1"/>
    <n v="1"/>
    <s v="檢查機系異常"/>
    <s v="TOM 画処 1/100 inch Pulse"/>
    <s v="EF3自冷修立上後，TOM側不定時偶爾會發生畫處PC 1/100 inch pulse 異常，現場ACE畫面會有整個NET的捨板，製造聯絡推進課及電氣G做了相關對應，目前還是偶爾會發生，特別是畫處PC#9發生的次數最多，現場還查不出原因。"/>
    <s v="‧目前尚未查出原因。"/>
    <s v="目前為止對策項目:_x000a_ 2016/12/15 1. 畫處PC#9 C、D HDD交換，2. HOST SNP無效化、ARP Static設定。_x000a_ 2016/12/24 3. IMG PC 09 &lt;-&gt; 24 交換。4. HUB Port 變更。_x000a_ 2017/02/02 5. 6CH BOX 予備品交換。_x000a_ 2017/03/29 6. Level Converter 予備品交換。7. 電氣さん依賴して波形記錄。_x000a_ 2017/04/05 8. 電氣さん MCCTR Pulse交換。 _x000a_ 2017/04/17 9. 1/100 inch pulse HUB2 予備品更換。"/>
    <s v="情報"/>
    <s v="1"/>
    <s v=""/>
    <e v="#VALUE!"/>
    <s v="－"/>
    <m/>
    <m/>
    <m/>
    <s v="情報"/>
    <s v="1"/>
    <s v=""/>
    <e v="#VALUE!"/>
    <s v="情報"/>
    <s v="1"/>
    <s v=""/>
    <e v="#VALUE!"/>
    <s v="情報"/>
    <s v="1"/>
    <s v=""/>
    <e v="#VALUE!"/>
    <s v="情報"/>
    <s v="1"/>
    <s v=""/>
    <e v="#VALUE!"/>
    <s v="情報"/>
    <s v="1"/>
    <s v=""/>
    <e v="#VALUE!"/>
    <s v="情報"/>
    <s v="1"/>
    <s v=""/>
    <e v="#VALUE!"/>
    <s v="情報聯絡"/>
    <m/>
    <s v="－"/>
    <s v="1"/>
    <s v=""/>
    <e v="#VALUE!"/>
    <s v="－"/>
    <s v="1"/>
    <s v=""/>
    <e v="#VALUE!"/>
    <s v="－"/>
    <s v="1"/>
    <s v=""/>
    <e v="#VALUE!"/>
    <s v="－"/>
    <s v="1"/>
    <s v=""/>
    <e v="#VALUE!"/>
    <s v="－"/>
    <s v="1"/>
    <s v=""/>
    <e v="#VALUE!"/>
    <s v="－"/>
    <s v="1"/>
    <s v=""/>
    <e v="#VALUE!"/>
    <s v="－"/>
    <s v="1"/>
    <s v=""/>
    <e v="#VALUE!"/>
    <s v="－"/>
    <s v="1"/>
    <s v=""/>
    <e v="#VALUE!"/>
    <s v="異常報告書（日文）共有フォルダ\201701以降\20170427EF　TOM3_画処100分之1Pulse異常報告.xlsx"/>
    <n v="0"/>
    <s v="異常報告書（中文）共有フォルダ\201701以降\20170427EF　TOM3_画処100分之1Pulse異常報告.xlsx"/>
    <n v="384"/>
    <m/>
    <s v="CLOSE"/>
    <s v="CLOSE"/>
    <n v="18"/>
    <m/>
  </r>
  <r>
    <n v="15"/>
    <x v="133"/>
    <n v="4"/>
    <x v="0"/>
    <x v="25"/>
    <s v="董明成"/>
    <n v="1"/>
    <s v="1"/>
    <s v="1"/>
    <n v="2"/>
    <n v="1"/>
    <n v="3"/>
    <n v="1"/>
    <n v="3"/>
    <s v="機械系異常"/>
    <s v="位置決め設備"/>
    <s v="18:40 OFF#5位置決發出Y-L側SERVO異常的警報，現場股長確認Y-L側位置決回到待機位置時，勾到下方的移載皮帶。_x000a_19:00 整備和機械到達現場，判斷是位置決螺桿座磨損所造成的異常。_x000a_19:30 拆除Y-L側2個位置決螺桿座和2支六角支撐桿，確認有磨損和鐵粉。_x000a_21:00 將#1#2的位置決螺桿座、移載皮帶更換成新品，測定位置決和皮帶的間隙約3mm。_x000a_21:20 與機械討論後，為了確保間隙不會干涉到皮帶，所以在位置決下方加裝墊片增高5ｍｍ。_x000a_21:30 清掃設備，並確認生産寸法、品質沒有問題後就恢復生產。"/>
    <s v="1.由於沒有制定OFF#5位置決螺桿座的點檢機制，所以沒有注意到異常的發生。_x000a_因此，持續磨損下造成位置決干涉到皮帶形成過負荷的狀態。_x000a__x000a_*2010/08啟用至今約使用7年。"/>
    <s v="１．將位置決螺桿座點檢納入定修項目中，由設備和製造兩方進行確認。在定修確認表中留下記錄來進行管理。_x000a__x000a_＊橫展開至OFF#3、#4。"/>
    <s v="情報"/>
    <s v="1"/>
    <s v=""/>
    <e v="#VALUE!"/>
    <s v="－"/>
    <m/>
    <m/>
    <m/>
    <s v="情報"/>
    <s v="1"/>
    <s v=""/>
    <e v="#VALUE!"/>
    <s v="情報"/>
    <s v="1"/>
    <s v=""/>
    <e v="#VALUE!"/>
    <s v="情報"/>
    <s v="1"/>
    <s v=""/>
    <e v="#VALUE!"/>
    <s v="情報"/>
    <s v="1"/>
    <s v=""/>
    <e v="#VALUE!"/>
    <s v="情報"/>
    <s v="1"/>
    <s v=""/>
    <e v="#VALUE!"/>
    <s v="要"/>
    <s v="1"/>
    <s v="1"/>
    <n v="2"/>
    <s v="１．將位置決螺桿座點檢納入定修項目中，由設備和製造兩方進行確認。在定修確認表中留下記錄來進行管理。_x000a__x000a_＊橫展開至OFF#3、#4。"/>
    <m/>
    <s v="－"/>
    <s v="1"/>
    <s v=""/>
    <e v="#VALUE!"/>
    <s v="－"/>
    <s v="1"/>
    <s v=""/>
    <e v="#VALUE!"/>
    <s v="－"/>
    <s v="1"/>
    <s v=""/>
    <e v="#VALUE!"/>
    <s v="－"/>
    <s v="1"/>
    <s v=""/>
    <e v="#VALUE!"/>
    <s v="－"/>
    <s v="1"/>
    <s v=""/>
    <e v="#VALUE!"/>
    <s v="－"/>
    <s v="1"/>
    <s v=""/>
    <e v="#VALUE!"/>
    <s v="－"/>
    <s v="1"/>
    <s v=""/>
    <e v="#VALUE!"/>
    <s v="完了"/>
    <s v="1"/>
    <s v="1"/>
    <n v="2"/>
    <s v="異常報告書（日文）共有フォルダ\201701以降\20170410OFF5　Y左側位置決め磨耗による移載ベルト干渉異常報告.xlsx"/>
    <n v="0"/>
    <s v="異常報告書（中文）共有フォルダ\201701以降\20170410OFF5　Y左側位置決め磨耗による移載ベルト干渉異常報告.xlsx"/>
    <n v="789"/>
    <m/>
    <s v="CLOSE"/>
    <s v="CLOSE"/>
    <n v="170"/>
    <m/>
  </r>
  <r>
    <n v="16"/>
    <x v="134"/>
    <n v="6"/>
    <x v="4"/>
    <x v="20"/>
    <s v="董明成"/>
    <n v="0"/>
    <s v="0"/>
    <s v="0"/>
    <n v="0"/>
    <n v="1"/>
    <n v="1"/>
    <n v="1"/>
    <n v="1"/>
    <s v="機械系異常"/>
    <s v="投入樂樂手"/>
    <s v=".G8.5流動中，LM Guide軌道 (把樂樂手的垂直手臂和輔助走行的平台組合在一起) 的固定螺栓有10顆斷了8顆，導致樂樂手和輔助走_x000a_行的平台呈現分離狀態而後停止。因為沒有玻璃投入，使產線停止。_x000a__x000a_.樂樂手因Blancer (配重) 機能保持在上昇状態。走行輔助側的LM Guide軌道是用2根螺栓維持住的状態（培林的部分有固定螺栓）"/>
    <s v="WIT1的走行操作機能的樂樂手仕様為15.0秒、因應TACK UP 為了將時間縮減到 12.9秒、改成不操作走行輔助的操作按鈕、以手動走行的方式在未減速的狀況下重覆撞擊C/V側的底板Stopper斷定為金属疲労導致螺栓斷裂"/>
    <s v="現状無法変更TACK UP的投入設定TACT、會実施定期螺栓鎖緊確認並更換螺栓。"/>
    <s v="－"/>
    <s v=""/>
    <s v=""/>
    <e v="#VALUE!"/>
    <s v="－"/>
    <m/>
    <m/>
    <m/>
    <s v="－"/>
    <s v=""/>
    <s v=""/>
    <e v="#VALUE!"/>
    <s v="－"/>
    <s v=""/>
    <s v=""/>
    <e v="#VALUE!"/>
    <s v="－"/>
    <s v=""/>
    <s v=""/>
    <e v="#VALUE!"/>
    <s v="－"/>
    <s v=""/>
    <s v=""/>
    <e v="#VALUE!"/>
    <s v="情報"/>
    <s v=""/>
    <s v=""/>
    <e v="#VALUE!"/>
    <s v="情報"/>
    <s v=""/>
    <s v=""/>
    <e v="#VALUE!"/>
    <s v="情報聯絡_x000a_TACT UP時需進行設備負荷的風險評估"/>
    <m/>
    <s v="－"/>
    <s v=""/>
    <s v=""/>
    <e v="#VALUE!"/>
    <s v="－"/>
    <s v=""/>
    <s v=""/>
    <e v="#VALUE!"/>
    <s v="－"/>
    <s v=""/>
    <s v=""/>
    <e v="#VALUE!"/>
    <s v="－"/>
    <s v=""/>
    <s v=""/>
    <e v="#VALUE!"/>
    <s v="－"/>
    <s v=""/>
    <s v=""/>
    <e v="#VALUE!"/>
    <s v="－"/>
    <s v=""/>
    <s v=""/>
    <e v="#VALUE!"/>
    <s v="－"/>
    <s v=""/>
    <s v=""/>
    <e v="#VALUE!"/>
    <s v="－"/>
    <s v=""/>
    <s v=""/>
    <e v="#VALUE!"/>
    <s v="異常報告書（日文）共有フォルダ\201701以降\20170612WIT　投入らくらくハンドLMレールボルト破損（脱落）異常.xlsx"/>
    <n v="0"/>
    <s v="異常報告書（中文）共有フォルダ\201701以降\20170612WIT　投入らくらくハンドLMレールボルト破損（脱落）異常.xlsx"/>
    <n v="0"/>
    <m/>
    <s v="CLOSE"/>
    <s v="CLOSE"/>
    <n v="240"/>
    <n v="6251"/>
  </r>
  <r>
    <n v="17"/>
    <x v="135"/>
    <n v="7"/>
    <x v="1"/>
    <x v="8"/>
    <s v="董明成"/>
    <n v="0"/>
    <s v="0"/>
    <s v="0"/>
    <n v="0"/>
    <n v="1"/>
    <n v="1"/>
    <n v="1"/>
    <n v="1"/>
    <s v="機械系異常"/>
    <s v="1BrP詰機"/>
    <s v="1BrP詰機動作異常"/>
    <s v="推測是　P詰機傾斜後 起立 的低速(減速)　太快， 結果跑過頭導致傾転Limit Sensor ON。_x000a__x000a_因為是突然発生的、所以也有可能是受到季節的気温変化影響到作動油的粘度產生変化。_x000a_"/>
    <s v="●P詰機起立機油圧低速変更　45%　→　42%　使用中（暫觀）_x000a_ _x000a_●検討是否於P詰機異常停止時追加警報（含音声警報）"/>
    <s v="情報"/>
    <s v=""/>
    <s v=""/>
    <e v="#VALUE!"/>
    <s v="－"/>
    <m/>
    <m/>
    <m/>
    <s v="情報"/>
    <s v=""/>
    <s v=""/>
    <e v="#VALUE!"/>
    <s v="情報"/>
    <s v=""/>
    <s v=""/>
    <e v="#VALUE!"/>
    <s v="－"/>
    <s v=""/>
    <s v=""/>
    <e v="#VALUE!"/>
    <s v="－"/>
    <s v=""/>
    <s v=""/>
    <e v="#VALUE!"/>
    <s v="－"/>
    <s v=""/>
    <s v=""/>
    <e v="#VALUE!"/>
    <s v="－"/>
    <s v=""/>
    <s v=""/>
    <e v="#VALUE!"/>
    <s v="情報聯絡_x000a_"/>
    <m/>
    <s v="－"/>
    <s v=""/>
    <s v=""/>
    <e v="#VALUE!"/>
    <s v="－"/>
    <s v=""/>
    <s v=""/>
    <e v="#VALUE!"/>
    <s v="－"/>
    <s v=""/>
    <s v=""/>
    <e v="#VALUE!"/>
    <s v="－"/>
    <s v=""/>
    <s v=""/>
    <e v="#VALUE!"/>
    <s v="－"/>
    <s v=""/>
    <s v=""/>
    <e v="#VALUE!"/>
    <s v="－"/>
    <s v=""/>
    <s v=""/>
    <e v="#VALUE!"/>
    <s v="－"/>
    <s v=""/>
    <s v=""/>
    <e v="#VALUE!"/>
    <s v="－"/>
    <s v=""/>
    <s v=""/>
    <e v="#VALUE!"/>
    <s v="異常報告書（日文）共有フォルダ\201701以降\20170718HF　1BrP詰機動作異常.xlsx"/>
    <n v="0"/>
    <s v="異常報告書（中文）共有フォルダ\201701以降\20170718HF　1BrP詰機動作異常.xlsx"/>
    <n v="850"/>
    <m/>
    <s v="CLOSE"/>
    <s v="CLOSE"/>
    <m/>
    <m/>
  </r>
  <r>
    <n v="18"/>
    <x v="136"/>
    <n v="7"/>
    <x v="1"/>
    <x v="8"/>
    <s v="董明成"/>
    <n v="0"/>
    <s v="0"/>
    <s v="0"/>
    <n v="0"/>
    <n v="1"/>
    <n v="1"/>
    <n v="1"/>
    <n v="1"/>
    <s v="機械系異常"/>
    <s v="2Br洗浄機塩酸Zone"/>
    <s v="2Br洗浄機塩酸Zone搬送Drive Shaft Coupling 鎖固Bolt被鹽酸侵蝕"/>
    <s v="HCL Zone在設計上必須使用Zr材質的Bolt，但是該区間是使用一般(SS400)的Bolt來進行連接。 COUPLING Bolt的螺牙侵蝕・磨耗，影響COUPLING発生不平整，加上KEY有磨耗而無法駆動的狀況。_x000a_●確認過設備技術作業日誌裡面有無一般Bolt使用的資訊，但是查無履歴。_x000a_●這次ON-TAS的復旧工事的目的是為了進行設備復旧、所以實施的整備作業並不是針對全体的既設設備。_x000a_●塩酸投入前的点検項目裡面有Bolt増締、但是未納入確認材質的項目。_x000a__x000a_應該是在HF2 進行洗浄機解体時，換成了SS製的Bolt。_x000a_此為交接上的缺失、確認不足。 _x000a_"/>
    <s v=" 【設技】_x000a_●有変更点的工事(=需要申請工程変更的工事項目)、需於開始生産前召集相關人員，針對冷修工事中/熱上前的Check項目製作check紀錄表、待全部都check完成之後、才能開始生産。(参照&quot;熱上時CHECK項目&quot;Sheet) _x000a__x000a_●除了洗浄機之外、只要是第一次点検的部分、皆需由複數成員交換意見、決定点検項目、並製作可記載点検人員姓名的點檢紀錄表之後、開始著手進行点検。(為了將点検者的責任加以明確化，需填入姓名。) _x000a_"/>
    <s v="－"/>
    <s v=""/>
    <s v=""/>
    <e v="#VALUE!"/>
    <s v="－"/>
    <m/>
    <m/>
    <m/>
    <s v="－"/>
    <s v=""/>
    <s v=""/>
    <e v="#VALUE!"/>
    <s v="－"/>
    <s v=""/>
    <s v=""/>
    <e v="#VALUE!"/>
    <s v="情報"/>
    <s v=""/>
    <s v=""/>
    <e v="#VALUE!"/>
    <s v="情報"/>
    <s v=""/>
    <s v=""/>
    <e v="#VALUE!"/>
    <s v="情報"/>
    <s v=""/>
    <s v=""/>
    <e v="#VALUE!"/>
    <s v="－"/>
    <s v=""/>
    <s v=""/>
    <e v="#VALUE!"/>
    <s v="1.情報聯絡_x000a_2.確認HCL區段使用的BOLT材質_x000a_   (需防酸材質)_x000a_"/>
    <m/>
    <s v="－"/>
    <s v=""/>
    <s v=""/>
    <e v="#VALUE!"/>
    <s v="－"/>
    <s v=""/>
    <s v=""/>
    <e v="#VALUE!"/>
    <s v="－"/>
    <s v=""/>
    <s v=""/>
    <e v="#VALUE!"/>
    <s v="－"/>
    <s v=""/>
    <s v=""/>
    <e v="#VALUE!"/>
    <s v="－"/>
    <s v=""/>
    <s v=""/>
    <e v="#VALUE!"/>
    <s v="－"/>
    <s v=""/>
    <s v=""/>
    <e v="#VALUE!"/>
    <s v="－"/>
    <s v=""/>
    <s v=""/>
    <e v="#VALUE!"/>
    <s v="－"/>
    <s v=""/>
    <s v=""/>
    <e v="#VALUE!"/>
    <s v="異常報告書（日文）共有フォルダ\201701以降\20170722HF　洗浄機塩酸Zone搬送DriveShaftCoupling締結Bolt腐食.xlsx"/>
    <n v="0"/>
    <s v="異常報告書（中文）共有フォルダ\201701以降\20170722HF　洗浄機塩酸Zone搬送DriveShaftCoupling締結Bolt腐食.xlsx"/>
    <n v="384"/>
    <m/>
    <s v="CLOSE"/>
    <s v="CLOSE"/>
    <n v="206"/>
    <n v="6553"/>
  </r>
  <r>
    <n v="19"/>
    <x v="137"/>
    <n v="8"/>
    <x v="0"/>
    <x v="3"/>
    <s v="董明成"/>
    <n v="3"/>
    <s v="1"/>
    <s v="1"/>
    <n v="2"/>
    <n v="1"/>
    <n v="3"/>
    <n v="1"/>
    <n v="3"/>
    <s v="機械系異常"/>
    <s v="本線L側SMAP"/>
    <s v="本線L側SMAP Level低下異常"/>
    <s v="・本線L側 SMAP時規皮帶的橡膠劣化導致斷裂（Wire沒斷）,因此Pulley與時規皮帶無法咬合。_x000a_・整備的巡檢項目裡面沒有。加上又是屬於生產中很難點檢到的地方。 SMAP沒有包含在設技的點檢實施項目當中._x000a_    訂定1回/半年點檢一次的規則，並於7月工事日（7/25初次）進行點檢.當初是有發現龜裂不過判斷沒有緊急性（不會斷掉）,於是沒有進行更換。(設技判断)_x000a_     ※斷裂的是有龜裂處的另一邊、潤滑油附著在皮帶上導致橡膠部分劣化,（軟掉狀態）才會斷掉（設技）"/>
    <s v="・更換時規皮帶（新品）_x000a_・追加到整備的點檢項目_x000a_    1回/1日　異音、振動、粉的有無、高度異常、皮帶亀裂、劣化、鋼絲露出;1回/3ヵ月　工事日にてベルトの状態を点検_x000a_・6ヶ月一次由設技審視點檢方法_x000a_    將SMAP移動到最外側後，拆掉Cover及皮帶後進行點檢。_x000a_  ※若有發現底下狀況必須立即更換。_x000a_       １.若皮帶有龜裂、劣化。_x000a_        2.側面有露出鋼絲並沾附到潤滑油。_x000a_        _x000a__x000a__x000a__x000a__x000a__x000a_"/>
    <s v="不要"/>
    <s v="1"/>
    <s v=""/>
    <e v="#VALUE!"/>
    <s v="－"/>
    <m/>
    <m/>
    <m/>
    <s v="要"/>
    <s v="1"/>
    <s v="1"/>
    <n v="2"/>
    <s v="不要"/>
    <s v="1"/>
    <s v=""/>
    <e v="#VALUE!"/>
    <s v="要"/>
    <s v="1"/>
    <s v="1"/>
    <n v="2"/>
    <s v="要"/>
    <s v="1"/>
    <s v="1"/>
    <n v="2"/>
    <s v="－"/>
    <s v="1"/>
    <s v=""/>
    <e v="#VALUE!"/>
    <s v="－"/>
    <s v="1"/>
    <s v=""/>
    <e v="#VALUE!"/>
    <s v="・進行點檢(若有發現底下情形立即更換)_x000a_    -皮帶龜裂、劣化時。_x000a_    -鋼絲外露潤滑油滲入時。_x000a_・6個月一次由設技點檢_x000a__x000a_"/>
    <m/>
    <s v="－"/>
    <s v="1"/>
    <s v=""/>
    <e v="#VALUE!"/>
    <s v="－"/>
    <s v="1"/>
    <s v=""/>
    <e v="#VALUE!"/>
    <s v="完了"/>
    <s v="1"/>
    <s v="1"/>
    <n v="2"/>
    <s v="－"/>
    <s v="1"/>
    <s v=""/>
    <e v="#VALUE!"/>
    <s v="完了"/>
    <s v="1"/>
    <s v="1"/>
    <n v="2"/>
    <s v="完了"/>
    <s v="1"/>
    <s v="1"/>
    <n v="2"/>
    <s v="－"/>
    <s v="1"/>
    <s v=""/>
    <e v="#VALUE!"/>
    <s v="－"/>
    <s v="1"/>
    <s v=""/>
    <e v="#VALUE!"/>
    <s v="異常報告書（中文）共有フォルダ\201701以降\20170805CF　本線L側SMAP Level低下異常.xls"/>
    <n v="0"/>
    <s v="異常報告書（日文）共有フォルダ\201701以降\20170805CF　本線L側SMAP Level低下異常.xls"/>
    <n v="337"/>
    <m/>
    <s v="CLOSE"/>
    <s v="CLOSE"/>
    <n v="17"/>
    <m/>
  </r>
  <r>
    <n v="20"/>
    <x v="138"/>
    <n v="8"/>
    <x v="0"/>
    <x v="3"/>
    <s v="董明成"/>
    <n v="3"/>
    <s v="1"/>
    <s v="1"/>
    <n v="2"/>
    <n v="1"/>
    <n v="3"/>
    <n v="1"/>
    <n v="3"/>
    <s v="機械系異常"/>
    <s v="本線R側SMAP"/>
    <s v="R側SMAP動作異常"/>
    <s v="・有可能是因為SMAP PulleyShaft駆動培霖位置偏移或者是Shaft的位置偏移導致位置決用的軸環跑到needlebearing內部去，長時間持續作動的關係軸環變形磨耗，造成抵抗與負荷。_x000a_・Cyl内部潤滑不足造成作動不良。※Cyl10年使用;※製造每個月並無進行一次的給油（Lubricator）。_x000a_・needle bearing的潤滑不足(採板時給油困難)。_x000a_・整備及設技的點檢項目當初裡面沒有"/>
    <s v="・調整Bearing掃除及Set位置後復歸_x000a_・每個月一回Cyl潤滑油注油（Lubricator使用）_x000a_・追加在整備的點檢項目裡(1回/1日　異音・振動・鉄粉の有無・高度)_x000a_・審視6個月一回的設技的點檢方法_x000a_(將SMAP移動到最外側後拆除Cover進行點檢。needle bearing的給油)_x000a_"/>
    <s v="不要"/>
    <s v="1"/>
    <s v=""/>
    <e v="#VALUE!"/>
    <s v="－"/>
    <m/>
    <m/>
    <m/>
    <s v="要"/>
    <s v="1"/>
    <s v="1"/>
    <n v="2"/>
    <s v="不要"/>
    <s v="1"/>
    <s v=""/>
    <e v="#VALUE!"/>
    <s v="要"/>
    <s v="1"/>
    <s v="1"/>
    <n v="2"/>
    <s v="要"/>
    <s v="1"/>
    <s v="1"/>
    <n v="2"/>
    <s v="－"/>
    <s v="1"/>
    <s v=""/>
    <e v="#VALUE!"/>
    <s v="－"/>
    <s v="1"/>
    <s v=""/>
    <e v="#VALUE!"/>
    <s v="1.Pulley於下回工事日點檢及潤滑。_x000a_2.冷修時變更為直接連接到Cylinder的形式。_x000a_3.每6個月一回由設技點檢_x000a_"/>
    <m/>
    <s v="－"/>
    <s v="1"/>
    <s v=""/>
    <e v="#VALUE!"/>
    <s v="－"/>
    <s v="1"/>
    <s v=""/>
    <e v="#VALUE!"/>
    <s v="完了"/>
    <s v="1"/>
    <s v="1"/>
    <n v="2"/>
    <s v="－"/>
    <s v="1"/>
    <s v=""/>
    <e v="#VALUE!"/>
    <s v="完了"/>
    <s v="1"/>
    <s v="1"/>
    <n v="2"/>
    <s v="完了"/>
    <s v="1"/>
    <s v="1"/>
    <n v="2"/>
    <s v="－"/>
    <s v="1"/>
    <s v=""/>
    <e v="#VALUE!"/>
    <s v="－"/>
    <s v="1"/>
    <s v=""/>
    <e v="#VALUE!"/>
    <s v="異常報告書（中文）共有フォルダ\201701以降\20170808CF　本線R側SMAP動作異常.xls"/>
    <n v="0"/>
    <s v="異常報告書（日文）共有フォルダ\201701以降\20170808CF　本線R側SMAP動作異常.xls"/>
    <n v="553"/>
    <m/>
    <s v="CLOSE"/>
    <s v="CLOSE"/>
    <n v="70"/>
    <m/>
  </r>
  <r>
    <n v="21"/>
    <x v="139"/>
    <n v="9"/>
    <x v="0"/>
    <x v="7"/>
    <s v="董明成"/>
    <n v="5"/>
    <s v="1"/>
    <s v="1"/>
    <n v="2"/>
    <n v="1"/>
    <n v="3"/>
    <s v=""/>
    <e v="#VALUE!"/>
    <s v="機械系異常"/>
    <s v="1Br 引込CV#3"/>
    <s v="1Br引込みCV#3原点用近接センサーチャタリングによるCV停止"/>
    <s v="1.引込みCV#3 初起動時原點SENSOR　チャタリング 造成CV異常運轉停止。_x000a_※引入CV#3 PAD在下降狀態啟動時， 原點的接近SENSOR有發生觸點震動(チャタリング)的話， CV就會停止的一個程式。"/>
    <s v="1.SENSOR感應CHAIN鏈節間構造(圖二)可能是引起チャタリング,SOFT修正條件: C/V#3啟動後至PAD下降後期間為自保持ON 。_x000a_    (電氣G soft修正導入，1BR 9/6 OK、2BR 9/7OK)_x000a_2.次回工事日引入CV3 SENSOR及原點感應片CHAIN節間的間隙點檢。因以前從沒有發生這樣的異常，異常的原因要確認。"/>
    <s v="要"/>
    <s v="1"/>
    <s v="1"/>
    <n v="2"/>
    <s v="－"/>
    <m/>
    <m/>
    <m/>
    <s v="要"/>
    <s v="1"/>
    <s v="1"/>
    <n v="2"/>
    <s v="要"/>
    <s v="1"/>
    <s v="1"/>
    <n v="2"/>
    <s v="要"/>
    <s v="1"/>
    <s v="1"/>
    <n v="2"/>
    <s v="要"/>
    <s v="1"/>
    <s v="1"/>
    <n v="2"/>
    <s v="－"/>
    <s v="1"/>
    <s v=""/>
    <e v="#VALUE!"/>
    <s v="－"/>
    <s v="1"/>
    <s v=""/>
    <e v="#VALUE!"/>
    <s v="1.Soft内容確認。_x000a_2.自保持迴路対策Soft導入。"/>
    <m/>
    <s v="未"/>
    <s v="1"/>
    <s v=""/>
    <e v="#VALUE!"/>
    <s v="－"/>
    <s v="1"/>
    <s v=""/>
    <e v="#VALUE!"/>
    <s v="未"/>
    <s v="1"/>
    <s v=""/>
    <e v="#VALUE!"/>
    <s v="完了"/>
    <s v="1"/>
    <s v="1"/>
    <n v="2"/>
    <s v="完了"/>
    <s v="1"/>
    <s v="1"/>
    <n v="2"/>
    <s v="完了"/>
    <s v="1"/>
    <s v="1"/>
    <n v="2"/>
    <s v="－"/>
    <s v="1"/>
    <s v=""/>
    <e v="#VALUE!"/>
    <s v="－"/>
    <s v="1"/>
    <s v=""/>
    <e v="#VALUE!"/>
    <s v="異常報告書（中文）共有フォルダ\201701以降\20170904KF　1BR引込みCV3原点用近接センサーチャタリングによるCV停止.xlsx"/>
    <n v="0"/>
    <s v="異常報告書（日文）共有フォルダ\201701以降\20170904KF　1BR引込みCV3原点用近接センサーチャタリングによるCV停止.xlsx"/>
    <n v="230"/>
    <m/>
    <s v="CLOSE"/>
    <s v=""/>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樞紐分析表1" cacheId="4" applyNumberFormats="0" applyBorderFormats="0" applyFontFormats="0" applyPatternFormats="0" applyAlignmentFormats="0" applyWidthHeightFormats="1" dataCaption="數值" updatedVersion="8" minRefreshableVersion="3" useAutoFormatting="1" itemPrintTitles="1" createdVersion="4" indent="0" outline="1" outlineData="1" multipleFieldFilters="0" chartFormat="1">
  <location ref="A3:I35" firstHeaderRow="1" firstDataRow="2" firstDataCol="1" rowPageCount="1" colPageCount="1"/>
  <pivotFields count="95">
    <pivotField showAll="0"/>
    <pivotField axis="axisRow" showAll="0">
      <items count="15">
        <item x="0"/>
        <item x="1"/>
        <item x="2"/>
        <item x="3"/>
        <item x="4"/>
        <item x="5"/>
        <item x="6"/>
        <item x="7"/>
        <item x="8"/>
        <item x="9"/>
        <item x="10"/>
        <item x="11"/>
        <item x="12"/>
        <item x="13"/>
        <item t="default"/>
      </items>
    </pivotField>
    <pivotField showAll="0"/>
    <pivotField axis="axisPage" multipleItemSelectionAllowed="1" showAll="0">
      <items count="7">
        <item x="0"/>
        <item h="1" x="1"/>
        <item h="1" x="2"/>
        <item h="1" x="3"/>
        <item h="1" x="5"/>
        <item h="1" x="4"/>
        <item t="default"/>
      </items>
    </pivotField>
    <pivotField axis="axisCol" showAll="0">
      <items count="28">
        <item x="6"/>
        <item x="9"/>
        <item x="3"/>
        <item x="4"/>
        <item x="0"/>
        <item x="7"/>
        <item x="5"/>
        <item x="16"/>
        <item x="17"/>
        <item x="11"/>
        <item x="10"/>
        <item x="18"/>
        <item x="12"/>
        <item x="19"/>
        <item x="24"/>
        <item x="8"/>
        <item x="13"/>
        <item m="1" x="26"/>
        <item x="1"/>
        <item x="22"/>
        <item x="23"/>
        <item x="25"/>
        <item x="14"/>
        <item x="15"/>
        <item x="20"/>
        <item x="2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defaultSubtotal="0">
      <items count="6">
        <item x="0"/>
        <item x="1"/>
        <item x="2"/>
        <item x="3"/>
        <item x="4"/>
        <item x="5"/>
      </items>
    </pivotField>
  </pivotFields>
  <rowFields count="2">
    <field x="94"/>
    <field x="1"/>
  </rowFields>
  <rowItems count="31">
    <i>
      <x v="1"/>
    </i>
    <i r="1">
      <x v="6"/>
    </i>
    <i r="1">
      <x v="7"/>
    </i>
    <i r="1">
      <x v="8"/>
    </i>
    <i r="1">
      <x v="9"/>
    </i>
    <i r="1">
      <x v="10"/>
    </i>
    <i>
      <x v="2"/>
    </i>
    <i r="1">
      <x v="2"/>
    </i>
    <i r="1">
      <x v="3"/>
    </i>
    <i r="1">
      <x v="4"/>
    </i>
    <i r="1">
      <x v="9"/>
    </i>
    <i r="1">
      <x v="10"/>
    </i>
    <i r="1">
      <x v="11"/>
    </i>
    <i r="1">
      <x v="12"/>
    </i>
    <i>
      <x v="3"/>
    </i>
    <i r="1">
      <x v="3"/>
    </i>
    <i r="1">
      <x v="5"/>
    </i>
    <i r="1">
      <x v="7"/>
    </i>
    <i r="1">
      <x v="8"/>
    </i>
    <i r="1">
      <x v="9"/>
    </i>
    <i r="1">
      <x v="10"/>
    </i>
    <i r="1">
      <x v="12"/>
    </i>
    <i>
      <x v="4"/>
    </i>
    <i r="1">
      <x v="1"/>
    </i>
    <i r="1">
      <x v="2"/>
    </i>
    <i r="1">
      <x v="3"/>
    </i>
    <i r="1">
      <x v="4"/>
    </i>
    <i r="1">
      <x v="5"/>
    </i>
    <i r="1">
      <x v="8"/>
    </i>
    <i r="1">
      <x v="9"/>
    </i>
    <i t="grand">
      <x/>
    </i>
  </rowItems>
  <colFields count="1">
    <field x="4"/>
  </colFields>
  <colItems count="8">
    <i>
      <x/>
    </i>
    <i>
      <x v="1"/>
    </i>
    <i>
      <x v="2"/>
    </i>
    <i>
      <x v="3"/>
    </i>
    <i>
      <x v="4"/>
    </i>
    <i>
      <x v="5"/>
    </i>
    <i>
      <x v="21"/>
    </i>
    <i t="grand">
      <x/>
    </i>
  </colItems>
  <pageFields count="1">
    <pageField fld="3" hier="-1"/>
  </pageFields>
  <dataFields count="1">
    <dataField name="加總 - LOSS" fld="88" baseField="4" baseItem="4"/>
  </dataFields>
  <formats count="1">
    <format dxfId="1543">
      <pivotArea type="all" dataOnly="0" outline="0" fieldPosition="0"/>
    </format>
  </formats>
  <chartFormats count="35">
    <chartFormat chart="0" format="0" series="1">
      <pivotArea type="data" outline="0" fieldPosition="0">
        <references count="3">
          <reference field="4294967294" count="1" selected="0">
            <x v="0"/>
          </reference>
          <reference field="1" count="1" selected="0">
            <x v="6"/>
          </reference>
          <reference field="94" count="1" selected="0">
            <x v="1"/>
          </reference>
        </references>
      </pivotArea>
    </chartFormat>
    <chartFormat chart="0" format="1" series="1">
      <pivotArea type="data" outline="0" fieldPosition="0">
        <references count="3">
          <reference field="4294967294" count="1" selected="0">
            <x v="0"/>
          </reference>
          <reference field="1" count="1" selected="0">
            <x v="7"/>
          </reference>
          <reference field="94" count="1" selected="0">
            <x v="1"/>
          </reference>
        </references>
      </pivotArea>
    </chartFormat>
    <chartFormat chart="0" format="2" series="1">
      <pivotArea type="data" outline="0" fieldPosition="0">
        <references count="3">
          <reference field="4294967294" count="1" selected="0">
            <x v="0"/>
          </reference>
          <reference field="1" count="1" selected="0">
            <x v="8"/>
          </reference>
          <reference field="94" count="1" selected="0">
            <x v="1"/>
          </reference>
        </references>
      </pivotArea>
    </chartFormat>
    <chartFormat chart="0" format="3" series="1">
      <pivotArea type="data" outline="0" fieldPosition="0">
        <references count="3">
          <reference field="4294967294" count="1" selected="0">
            <x v="0"/>
          </reference>
          <reference field="1" count="1" selected="0">
            <x v="9"/>
          </reference>
          <reference field="94" count="1" selected="0">
            <x v="1"/>
          </reference>
        </references>
      </pivotArea>
    </chartFormat>
    <chartFormat chart="0" format="4" series="1">
      <pivotArea type="data" outline="0" fieldPosition="0">
        <references count="3">
          <reference field="4294967294" count="1" selected="0">
            <x v="0"/>
          </reference>
          <reference field="1" count="1" selected="0">
            <x v="10"/>
          </reference>
          <reference field="94" count="1" selected="0">
            <x v="1"/>
          </reference>
        </references>
      </pivotArea>
    </chartFormat>
    <chartFormat chart="0" format="5" series="1">
      <pivotArea type="data" outline="0" fieldPosition="0">
        <references count="3">
          <reference field="4294967294" count="1" selected="0">
            <x v="0"/>
          </reference>
          <reference field="1" count="1" selected="0">
            <x v="2"/>
          </reference>
          <reference field="94" count="1" selected="0">
            <x v="2"/>
          </reference>
        </references>
      </pivotArea>
    </chartFormat>
    <chartFormat chart="0" format="6" series="1">
      <pivotArea type="data" outline="0" fieldPosition="0">
        <references count="3">
          <reference field="4294967294" count="1" selected="0">
            <x v="0"/>
          </reference>
          <reference field="1" count="1" selected="0">
            <x v="3"/>
          </reference>
          <reference field="94" count="1" selected="0">
            <x v="2"/>
          </reference>
        </references>
      </pivotArea>
    </chartFormat>
    <chartFormat chart="0" format="7" series="1">
      <pivotArea type="data" outline="0" fieldPosition="0">
        <references count="3">
          <reference field="4294967294" count="1" selected="0">
            <x v="0"/>
          </reference>
          <reference field="1" count="1" selected="0">
            <x v="4"/>
          </reference>
          <reference field="94" count="1" selected="0">
            <x v="2"/>
          </reference>
        </references>
      </pivotArea>
    </chartFormat>
    <chartFormat chart="0" format="8" series="1">
      <pivotArea type="data" outline="0" fieldPosition="0">
        <references count="3">
          <reference field="4294967294" count="1" selected="0">
            <x v="0"/>
          </reference>
          <reference field="1" count="1" selected="0">
            <x v="9"/>
          </reference>
          <reference field="94" count="1" selected="0">
            <x v="2"/>
          </reference>
        </references>
      </pivotArea>
    </chartFormat>
    <chartFormat chart="0" format="9" series="1">
      <pivotArea type="data" outline="0" fieldPosition="0">
        <references count="3">
          <reference field="4294967294" count="1" selected="0">
            <x v="0"/>
          </reference>
          <reference field="1" count="1" selected="0">
            <x v="10"/>
          </reference>
          <reference field="94" count="1" selected="0">
            <x v="2"/>
          </reference>
        </references>
      </pivotArea>
    </chartFormat>
    <chartFormat chart="0" format="10" series="1">
      <pivotArea type="data" outline="0" fieldPosition="0">
        <references count="3">
          <reference field="4294967294" count="1" selected="0">
            <x v="0"/>
          </reference>
          <reference field="1" count="1" selected="0">
            <x v="11"/>
          </reference>
          <reference field="94" count="1" selected="0">
            <x v="2"/>
          </reference>
        </references>
      </pivotArea>
    </chartFormat>
    <chartFormat chart="0" format="11" series="1">
      <pivotArea type="data" outline="0" fieldPosition="0">
        <references count="3">
          <reference field="4294967294" count="1" selected="0">
            <x v="0"/>
          </reference>
          <reference field="1" count="1" selected="0">
            <x v="12"/>
          </reference>
          <reference field="94" count="1" selected="0">
            <x v="2"/>
          </reference>
        </references>
      </pivotArea>
    </chartFormat>
    <chartFormat chart="0" format="12" series="1">
      <pivotArea type="data" outline="0" fieldPosition="0">
        <references count="3">
          <reference field="4294967294" count="1" selected="0">
            <x v="0"/>
          </reference>
          <reference field="1" count="1" selected="0">
            <x v="3"/>
          </reference>
          <reference field="94" count="1" selected="0">
            <x v="3"/>
          </reference>
        </references>
      </pivotArea>
    </chartFormat>
    <chartFormat chart="0" format="13" series="1">
      <pivotArea type="data" outline="0" fieldPosition="0">
        <references count="3">
          <reference field="4294967294" count="1" selected="0">
            <x v="0"/>
          </reference>
          <reference field="1" count="1" selected="0">
            <x v="5"/>
          </reference>
          <reference field="94" count="1" selected="0">
            <x v="3"/>
          </reference>
        </references>
      </pivotArea>
    </chartFormat>
    <chartFormat chart="0" format="14" series="1">
      <pivotArea type="data" outline="0" fieldPosition="0">
        <references count="3">
          <reference field="4294967294" count="1" selected="0">
            <x v="0"/>
          </reference>
          <reference field="1" count="1" selected="0">
            <x v="7"/>
          </reference>
          <reference field="94" count="1" selected="0">
            <x v="3"/>
          </reference>
        </references>
      </pivotArea>
    </chartFormat>
    <chartFormat chart="0" format="15" series="1">
      <pivotArea type="data" outline="0" fieldPosition="0">
        <references count="3">
          <reference field="4294967294" count="1" selected="0">
            <x v="0"/>
          </reference>
          <reference field="1" count="1" selected="0">
            <x v="8"/>
          </reference>
          <reference field="94" count="1" selected="0">
            <x v="3"/>
          </reference>
        </references>
      </pivotArea>
    </chartFormat>
    <chartFormat chart="0" format="16" series="1">
      <pivotArea type="data" outline="0" fieldPosition="0">
        <references count="3">
          <reference field="4294967294" count="1" selected="0">
            <x v="0"/>
          </reference>
          <reference field="1" count="1" selected="0">
            <x v="9"/>
          </reference>
          <reference field="94" count="1" selected="0">
            <x v="3"/>
          </reference>
        </references>
      </pivotArea>
    </chartFormat>
    <chartFormat chart="0" format="17" series="1">
      <pivotArea type="data" outline="0" fieldPosition="0">
        <references count="3">
          <reference field="4294967294" count="1" selected="0">
            <x v="0"/>
          </reference>
          <reference field="1" count="1" selected="0">
            <x v="10"/>
          </reference>
          <reference field="94" count="1" selected="0">
            <x v="3"/>
          </reference>
        </references>
      </pivotArea>
    </chartFormat>
    <chartFormat chart="0" format="18" series="1">
      <pivotArea type="data" outline="0" fieldPosition="0">
        <references count="3">
          <reference field="4294967294" count="1" selected="0">
            <x v="0"/>
          </reference>
          <reference field="1" count="1" selected="0">
            <x v="12"/>
          </reference>
          <reference field="94" count="1" selected="0">
            <x v="3"/>
          </reference>
        </references>
      </pivotArea>
    </chartFormat>
    <chartFormat chart="0" format="19" series="1">
      <pivotArea type="data" outline="0" fieldPosition="0">
        <references count="3">
          <reference field="4294967294" count="1" selected="0">
            <x v="0"/>
          </reference>
          <reference field="1" count="1" selected="0">
            <x v="1"/>
          </reference>
          <reference field="94" count="1" selected="0">
            <x v="4"/>
          </reference>
        </references>
      </pivotArea>
    </chartFormat>
    <chartFormat chart="0" format="20" series="1">
      <pivotArea type="data" outline="0" fieldPosition="0">
        <references count="3">
          <reference field="4294967294" count="1" selected="0">
            <x v="0"/>
          </reference>
          <reference field="1" count="1" selected="0">
            <x v="2"/>
          </reference>
          <reference field="94" count="1" selected="0">
            <x v="4"/>
          </reference>
        </references>
      </pivotArea>
    </chartFormat>
    <chartFormat chart="0" format="21" series="1">
      <pivotArea type="data" outline="0" fieldPosition="0">
        <references count="3">
          <reference field="4294967294" count="1" selected="0">
            <x v="0"/>
          </reference>
          <reference field="1" count="1" selected="0">
            <x v="3"/>
          </reference>
          <reference field="94" count="1" selected="0">
            <x v="4"/>
          </reference>
        </references>
      </pivotArea>
    </chartFormat>
    <chartFormat chart="0" format="22" series="1">
      <pivotArea type="data" outline="0" fieldPosition="0">
        <references count="3">
          <reference field="4294967294" count="1" selected="0">
            <x v="0"/>
          </reference>
          <reference field="1" count="1" selected="0">
            <x v="4"/>
          </reference>
          <reference field="94" count="1" selected="0">
            <x v="4"/>
          </reference>
        </references>
      </pivotArea>
    </chartFormat>
    <chartFormat chart="0" format="23" series="1">
      <pivotArea type="data" outline="0" fieldPosition="0">
        <references count="3">
          <reference field="4294967294" count="1" selected="0">
            <x v="0"/>
          </reference>
          <reference field="1" count="1" selected="0">
            <x v="5"/>
          </reference>
          <reference field="94" count="1" selected="0">
            <x v="4"/>
          </reference>
        </references>
      </pivotArea>
    </chartFormat>
    <chartFormat chart="0" format="24" series="1">
      <pivotArea type="data" outline="0" fieldPosition="0">
        <references count="3">
          <reference field="4294967294" count="1" selected="0">
            <x v="0"/>
          </reference>
          <reference field="1" count="1" selected="0">
            <x v="8"/>
          </reference>
          <reference field="94" count="1" selected="0">
            <x v="4"/>
          </reference>
        </references>
      </pivotArea>
    </chartFormat>
    <chartFormat chart="0" format="25" series="1">
      <pivotArea type="data" outline="0" fieldPosition="0">
        <references count="3">
          <reference field="4294967294" count="1" selected="0">
            <x v="0"/>
          </reference>
          <reference field="1" count="1" selected="0">
            <x v="9"/>
          </reference>
          <reference field="94" count="1" selected="0">
            <x v="4"/>
          </reference>
        </references>
      </pivotArea>
    </chartFormat>
    <chartFormat chart="0" format="26" series="1">
      <pivotArea type="data" outline="0" fieldPosition="0">
        <references count="2">
          <reference field="4294967294" count="1" selected="0">
            <x v="0"/>
          </reference>
          <reference field="4" count="1" selected="0">
            <x v="0"/>
          </reference>
        </references>
      </pivotArea>
    </chartFormat>
    <chartFormat chart="0" format="27" series="1">
      <pivotArea type="data" outline="0" fieldPosition="0">
        <references count="2">
          <reference field="4294967294" count="1" selected="0">
            <x v="0"/>
          </reference>
          <reference field="4" count="1" selected="0">
            <x v="1"/>
          </reference>
        </references>
      </pivotArea>
    </chartFormat>
    <chartFormat chart="0" format="28" series="1">
      <pivotArea type="data" outline="0" fieldPosition="0">
        <references count="2">
          <reference field="4294967294" count="1" selected="0">
            <x v="0"/>
          </reference>
          <reference field="4" count="1" selected="0">
            <x v="2"/>
          </reference>
        </references>
      </pivotArea>
    </chartFormat>
    <chartFormat chart="0" format="29" series="1">
      <pivotArea type="data" outline="0" fieldPosition="0">
        <references count="2">
          <reference field="4294967294" count="1" selected="0">
            <x v="0"/>
          </reference>
          <reference field="4" count="1" selected="0">
            <x v="3"/>
          </reference>
        </references>
      </pivotArea>
    </chartFormat>
    <chartFormat chart="0" format="30" series="1">
      <pivotArea type="data" outline="0" fieldPosition="0">
        <references count="2">
          <reference field="4294967294" count="1" selected="0">
            <x v="0"/>
          </reference>
          <reference field="4" count="1" selected="0">
            <x v="4"/>
          </reference>
        </references>
      </pivotArea>
    </chartFormat>
    <chartFormat chart="0" format="31" series="1">
      <pivotArea type="data" outline="0" fieldPosition="0">
        <references count="2">
          <reference field="4294967294" count="1" selected="0">
            <x v="0"/>
          </reference>
          <reference field="4" count="1" selected="0">
            <x v="5"/>
          </reference>
        </references>
      </pivotArea>
    </chartFormat>
    <chartFormat chart="0" format="32" series="1">
      <pivotArea type="data" outline="0" fieldPosition="0">
        <references count="2">
          <reference field="4294967294" count="1" selected="0">
            <x v="0"/>
          </reference>
          <reference field="4" count="1" selected="0">
            <x v="6"/>
          </reference>
        </references>
      </pivotArea>
    </chartFormat>
    <chartFormat chart="0" format="33" series="1">
      <pivotArea type="data" outline="0" fieldPosition="0">
        <references count="2">
          <reference field="4294967294" count="1" selected="0">
            <x v="0"/>
          </reference>
          <reference field="4" count="1" selected="0">
            <x v="17"/>
          </reference>
        </references>
      </pivotArea>
    </chartFormat>
    <chartFormat chart="0" format="34" series="1">
      <pivotArea type="data" outline="0" fieldPosition="0">
        <references count="2">
          <reference field="4294967294" count="1" selected="0">
            <x v="0"/>
          </reference>
          <reference field="4" count="1" selected="0">
            <x v="2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C00-000012000000}" name="ピボットテーブル5" cacheId="2" applyNumberFormats="0" applyBorderFormats="0" applyFontFormats="0" applyPatternFormats="0" applyAlignmentFormats="0" applyWidthHeightFormats="1" dataCaption="値" updatedVersion="8" minRefreshableVersion="3" itemPrintTitles="1" createdVersion="6" indent="0" compact="0" compactData="0" gridDropZones="1" multipleFieldFilters="0" chartFormat="22">
  <location ref="B162:D183" firstHeaderRow="2" firstDataRow="2" firstDataCol="2" rowPageCount="1" colPageCount="1"/>
  <pivotFields count="36">
    <pivotField compact="0" outline="0" showAll="0"/>
    <pivotField compact="0" outline="0" showAll="0" defaultSubtotal="0"/>
    <pivotField axis="axisRow" compact="0" outline="0" multipleItemSelectionAllowed="1" showAll="0" defaultSubtotal="0">
      <items count="7">
        <item x="0"/>
        <item x="1"/>
        <item x="5"/>
        <item x="2"/>
        <item x="6"/>
        <item x="3"/>
        <item x="4"/>
      </items>
    </pivotField>
    <pivotField axis="axisRow" compact="0" outline="0" showAll="0" defaultSubtotal="0">
      <items count="22">
        <item x="9"/>
        <item x="6"/>
        <item x="3"/>
        <item x="4"/>
        <item x="0"/>
        <item x="7"/>
        <item x="15"/>
        <item x="11"/>
        <item x="10"/>
        <item x="8"/>
        <item x="13"/>
        <item x="1"/>
        <item x="17"/>
        <item h="1" x="12"/>
        <item h="1" x="5"/>
        <item x="19"/>
        <item x="18"/>
        <item x="16"/>
        <item x="14"/>
        <item x="2"/>
        <item x="21"/>
        <item h="1" x="20"/>
      </items>
    </pivotField>
    <pivotField compact="0" outline="0" showAll="0"/>
    <pivotField compact="0" outline="0" showAll="0"/>
    <pivotField compact="0" outline="0" showAll="0"/>
    <pivotField axis="axisPage" dataField="1" compact="0" outline="0" multipleItemSelectionAllowed="1" showAll="0">
      <items count="5">
        <item x="3"/>
        <item x="1"/>
        <item x="0"/>
        <item h="1"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2"/>
    <field x="3"/>
  </rowFields>
  <rowItems count="20">
    <i>
      <x/>
      <x/>
    </i>
    <i r="1">
      <x v="1"/>
    </i>
    <i r="1">
      <x v="2"/>
    </i>
    <i r="1">
      <x v="3"/>
    </i>
    <i r="1">
      <x v="4"/>
    </i>
    <i r="1">
      <x v="5"/>
    </i>
    <i>
      <x v="1"/>
      <x v="6"/>
    </i>
    <i r="1">
      <x v="7"/>
    </i>
    <i r="1">
      <x v="9"/>
    </i>
    <i r="1">
      <x v="10"/>
    </i>
    <i r="1">
      <x v="11"/>
    </i>
    <i>
      <x v="2"/>
      <x v="12"/>
    </i>
    <i r="1">
      <x v="15"/>
    </i>
    <i r="1">
      <x v="16"/>
    </i>
    <i>
      <x v="3"/>
      <x v="19"/>
    </i>
    <i>
      <x v="4"/>
      <x v="20"/>
    </i>
    <i>
      <x v="5"/>
      <x v="8"/>
    </i>
    <i r="1">
      <x v="18"/>
    </i>
    <i>
      <x v="6"/>
      <x v="17"/>
    </i>
    <i t="grand">
      <x/>
    </i>
  </rowItems>
  <colItems count="1">
    <i/>
  </colItems>
  <pageFields count="1">
    <pageField fld="7" hier="-1"/>
  </pageFields>
  <dataFields count="1">
    <dataField name="個数 / 報告対象" fld="7" subtotal="count" baseField="0" baseItem="0"/>
  </dataFields>
  <formats count="14">
    <format dxfId="1343">
      <pivotArea type="all" dataOnly="0" outline="0" fieldPosition="0"/>
    </format>
    <format dxfId="1342">
      <pivotArea outline="0" collapsedLevelsAreSubtotals="1" fieldPosition="0"/>
    </format>
    <format dxfId="1341">
      <pivotArea type="origin" dataOnly="0" labelOnly="1" outline="0" fieldPosition="0"/>
    </format>
    <format dxfId="1340">
      <pivotArea type="topRight" dataOnly="0" labelOnly="1" outline="0" fieldPosition="0"/>
    </format>
    <format dxfId="1339">
      <pivotArea field="2" type="button" dataOnly="0" labelOnly="1" outline="0" axis="axisRow" fieldPosition="0"/>
    </format>
    <format dxfId="1338">
      <pivotArea field="3" type="button" dataOnly="0" labelOnly="1" outline="0" axis="axisRow" fieldPosition="1"/>
    </format>
    <format dxfId="1337">
      <pivotArea dataOnly="0" labelOnly="1" outline="0" fieldPosition="0">
        <references count="1">
          <reference field="2" count="5">
            <x v="0"/>
            <x v="1"/>
            <x v="2"/>
            <x v="5"/>
            <x v="6"/>
          </reference>
        </references>
      </pivotArea>
    </format>
    <format dxfId="1336">
      <pivotArea dataOnly="0" labelOnly="1" grandRow="1" outline="0" fieldPosition="0"/>
    </format>
    <format dxfId="1335">
      <pivotArea dataOnly="0" labelOnly="1" outline="0" fieldPosition="0">
        <references count="2">
          <reference field="2" count="1" selected="0">
            <x v="0"/>
          </reference>
          <reference field="3" count="5">
            <x v="1"/>
            <x v="2"/>
            <x v="3"/>
            <x v="4"/>
            <x v="5"/>
          </reference>
        </references>
      </pivotArea>
    </format>
    <format dxfId="1334">
      <pivotArea dataOnly="0" labelOnly="1" outline="0" fieldPosition="0">
        <references count="2">
          <reference field="2" count="1" selected="0">
            <x v="1"/>
          </reference>
          <reference field="3" count="4">
            <x v="6"/>
            <x v="7"/>
            <x v="9"/>
            <x v="10"/>
          </reference>
        </references>
      </pivotArea>
    </format>
    <format dxfId="1333">
      <pivotArea dataOnly="0" labelOnly="1" outline="0" fieldPosition="0">
        <references count="2">
          <reference field="2" count="1" selected="0">
            <x v="2"/>
          </reference>
          <reference field="3" count="3">
            <x v="12"/>
            <x v="15"/>
            <x v="16"/>
          </reference>
        </references>
      </pivotArea>
    </format>
    <format dxfId="1332">
      <pivotArea dataOnly="0" labelOnly="1" outline="0" fieldPosition="0">
        <references count="2">
          <reference field="2" count="1" selected="0">
            <x v="5"/>
          </reference>
          <reference field="3" count="1">
            <x v="18"/>
          </reference>
        </references>
      </pivotArea>
    </format>
    <format dxfId="1331">
      <pivotArea dataOnly="0" labelOnly="1" outline="0" fieldPosition="0">
        <references count="2">
          <reference field="2" count="1" selected="0">
            <x v="6"/>
          </reference>
          <reference field="3" count="1">
            <x v="17"/>
          </reference>
        </references>
      </pivotArea>
    </format>
    <format dxfId="1330">
      <pivotArea dataOnly="0" labelOnly="1" grandCol="1" outline="0" fieldPosition="0"/>
    </format>
  </formats>
  <chartFormats count="5">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2">
          <reference field="4294967294" count="1" selected="0">
            <x v="0"/>
          </reference>
          <reference field="3" count="1" selected="0">
            <x v="2"/>
          </reference>
        </references>
      </pivotArea>
    </chartFormat>
    <chartFormat chart="7" format="6" series="1">
      <pivotArea type="data" outline="0" fieldPosition="0">
        <references count="2">
          <reference field="4294967294" count="1" selected="0">
            <x v="0"/>
          </reference>
          <reference field="3" count="1" selected="0">
            <x v="3"/>
          </reference>
        </references>
      </pivotArea>
    </chartFormat>
    <chartFormat chart="7" format="7" series="1">
      <pivotArea type="data" outline="0" fieldPosition="0">
        <references count="2">
          <reference field="4294967294" count="1" selected="0">
            <x v="0"/>
          </reference>
          <reference field="3" count="1" selected="0">
            <x v="4"/>
          </reference>
        </references>
      </pivotArea>
    </chartFormat>
    <chartFormat chart="7" format="8" series="1">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C00-000014000000}" name="ピボットテーブル31" cacheId="2" dataOnRows="1" dataPosition="0" applyNumberFormats="0" applyBorderFormats="0" applyFontFormats="0" applyPatternFormats="0" applyAlignmentFormats="0" applyWidthHeightFormats="1" dataCaption="値" updatedVersion="8" minRefreshableVersion="3" itemPrintTitles="1" createdVersion="6" indent="0" compact="0" compactData="0" gridDropZones="1" multipleFieldFilters="0" chartFormat="25">
  <location ref="L59:M69" firstHeaderRow="2" firstDataRow="2" firstDataCol="1" rowPageCount="2" colPageCount="1"/>
  <pivotFields count="36">
    <pivotField compact="0" outline="0" showAll="0"/>
    <pivotField compact="0" outline="0" showAll="0" defaultSubtotal="0"/>
    <pivotField axis="axisPage" compact="0" outline="0" showAll="0" defaultSubtotal="0">
      <items count="7">
        <item x="0"/>
        <item x="1"/>
        <item x="5"/>
        <item x="2"/>
        <item x="6"/>
        <item x="3"/>
        <item x="4"/>
      </items>
    </pivotField>
    <pivotField axis="axisRow" compact="0" outline="0" multipleItemSelectionAllowed="1" showAll="0" defaultSubtotal="0">
      <items count="22">
        <item x="14"/>
        <item x="9"/>
        <item x="6"/>
        <item x="3"/>
        <item x="15"/>
        <item x="4"/>
        <item x="11"/>
        <item x="10"/>
        <item x="8"/>
        <item x="13"/>
        <item x="0"/>
        <item x="7"/>
        <item x="1"/>
        <item x="17"/>
        <item x="18"/>
        <item x="12"/>
        <item x="16"/>
        <item x="5"/>
        <item x="2"/>
        <item x="21"/>
        <item x="19"/>
        <item x="20"/>
      </items>
    </pivotField>
    <pivotField compact="0" outline="0" showAll="0"/>
    <pivotField compact="0" outline="0" multipleItemSelectionAllowed="1" showAll="0"/>
    <pivotField compact="0" outline="0" multipleItemSelectionAllowed="1" showAll="0"/>
    <pivotField axis="axisPage" compact="0" outline="0" multipleItemSelectionAllowed="1" showAll="0">
      <items count="5">
        <item h="1" x="3"/>
        <item h="1" x="1"/>
        <item x="0"/>
        <item h="1"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3"/>
  </rowFields>
  <rowItems count="9">
    <i>
      <x v="1"/>
    </i>
    <i>
      <x v="2"/>
    </i>
    <i>
      <x v="3"/>
    </i>
    <i>
      <x v="5"/>
    </i>
    <i>
      <x v="10"/>
    </i>
    <i>
      <x v="11"/>
    </i>
    <i>
      <x v="15"/>
    </i>
    <i>
      <x v="17"/>
    </i>
    <i t="grand">
      <x/>
    </i>
  </rowItems>
  <colItems count="1">
    <i/>
  </colItems>
  <pageFields count="2">
    <pageField fld="2" item="0" hier="-1"/>
    <pageField fld="7" hier="-1"/>
  </pageFields>
  <dataFields count="1">
    <dataField name="合計 / LOSS_x000a_(m2)" fld="15" baseField="0" baseItem="0" numFmtId="38"/>
  </dataFields>
  <formats count="9">
    <format dxfId="1352">
      <pivotArea outline="0" collapsedLevelsAreSubtotals="1" fieldPosition="0"/>
    </format>
    <format dxfId="1351">
      <pivotArea type="all" dataOnly="0" outline="0" fieldPosition="0"/>
    </format>
    <format dxfId="1350">
      <pivotArea outline="0" collapsedLevelsAreSubtotals="1" fieldPosition="0"/>
    </format>
    <format dxfId="1349">
      <pivotArea type="origin" dataOnly="0" labelOnly="1" outline="0" fieldPosition="0"/>
    </format>
    <format dxfId="1348">
      <pivotArea type="topRight" dataOnly="0" labelOnly="1" outline="0" fieldPosition="0"/>
    </format>
    <format dxfId="1347">
      <pivotArea field="3" type="button" dataOnly="0" labelOnly="1" outline="0" axis="axisRow" fieldPosition="0"/>
    </format>
    <format dxfId="1346">
      <pivotArea dataOnly="0" labelOnly="1" outline="0" fieldPosition="0">
        <references count="1">
          <reference field="3" count="7">
            <x v="2"/>
            <x v="3"/>
            <x v="5"/>
            <x v="10"/>
            <x v="11"/>
            <x v="15"/>
            <x v="17"/>
          </reference>
        </references>
      </pivotArea>
    </format>
    <format dxfId="1345">
      <pivotArea dataOnly="0" labelOnly="1" grandRow="1" outline="0" fieldPosition="0"/>
    </format>
    <format dxfId="1344">
      <pivotArea dataOnly="0" labelOnly="1" grandCol="1" outline="0" fieldPosition="0"/>
    </format>
  </formats>
  <chartFormats count="2">
    <chartFormat chart="9" format="26" series="1">
      <pivotArea type="data" outline="0" fieldPosition="0"/>
    </chartFormat>
    <chartFormat chart="24" format="13"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C00-00000C000000}" name="ピボットテーブル14" cacheId="2" applyNumberFormats="0" applyBorderFormats="0" applyFontFormats="0" applyPatternFormats="0" applyAlignmentFormats="0" applyWidthHeightFormats="1" dataCaption="値" updatedVersion="8" minRefreshableVersion="3" itemPrintTitles="1" createdVersion="6" indent="0" compact="0" compactData="0" gridDropZones="1" multipleFieldFilters="0" chartFormat="25">
  <location ref="L8:M18" firstHeaderRow="2" firstDataRow="2" firstDataCol="1" rowPageCount="2" colPageCount="1"/>
  <pivotFields count="36">
    <pivotField compact="0" outline="0" showAll="0"/>
    <pivotField compact="0" outline="0" showAll="0" defaultSubtotal="0"/>
    <pivotField axis="axisPage" compact="0" outline="0" showAll="0">
      <items count="8">
        <item x="0"/>
        <item x="1"/>
        <item x="5"/>
        <item x="2"/>
        <item x="6"/>
        <item x="3"/>
        <item x="4"/>
        <item t="default"/>
      </items>
    </pivotField>
    <pivotField axis="axisRow" compact="0" outline="0" showAll="0" defaultSubtotal="0">
      <items count="22">
        <item x="14"/>
        <item x="9"/>
        <item x="6"/>
        <item x="3"/>
        <item x="15"/>
        <item x="4"/>
        <item x="11"/>
        <item x="10"/>
        <item x="8"/>
        <item x="13"/>
        <item x="0"/>
        <item x="7"/>
        <item x="1"/>
        <item x="17"/>
        <item x="18"/>
        <item x="12"/>
        <item x="16"/>
        <item x="5"/>
        <item x="2"/>
        <item x="21"/>
        <item x="19"/>
        <item x="20"/>
      </items>
    </pivotField>
    <pivotField compact="0" outline="0" showAll="0"/>
    <pivotField compact="0" outline="0" showAll="0"/>
    <pivotField dataField="1" compact="0" outline="0" showAll="0"/>
    <pivotField axis="axisPage" compact="0" outline="0" multipleItemSelectionAllowed="1" showAll="0">
      <items count="5">
        <item h="1" x="3"/>
        <item h="1" x="1"/>
        <item x="0"/>
        <item h="1"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3"/>
  </rowFields>
  <rowItems count="9">
    <i>
      <x v="1"/>
    </i>
    <i>
      <x v="2"/>
    </i>
    <i>
      <x v="3"/>
    </i>
    <i>
      <x v="5"/>
    </i>
    <i>
      <x v="10"/>
    </i>
    <i>
      <x v="11"/>
    </i>
    <i>
      <x v="15"/>
    </i>
    <i>
      <x v="17"/>
    </i>
    <i t="grand">
      <x/>
    </i>
  </rowItems>
  <colItems count="1">
    <i/>
  </colItems>
  <pageFields count="2">
    <pageField fld="2" item="0" hier="-1"/>
    <pageField fld="7" hier="-1"/>
  </pageFields>
  <dataFields count="1">
    <dataField name="個数 / 設備名" fld="6" subtotal="count" baseField="0" baseItem="0"/>
  </dataFields>
  <formats count="16">
    <format dxfId="1368">
      <pivotArea type="all" dataOnly="0" outline="0" fieldPosition="0"/>
    </format>
    <format dxfId="1367">
      <pivotArea outline="0" collapsedLevelsAreSubtotals="1" fieldPosition="0"/>
    </format>
    <format dxfId="1366">
      <pivotArea type="origin" dataOnly="0" labelOnly="1" outline="0" fieldPosition="0"/>
    </format>
    <format dxfId="1365">
      <pivotArea type="topRight" dataOnly="0" labelOnly="1" outline="0" fieldPosition="0"/>
    </format>
    <format dxfId="1364">
      <pivotArea field="3" type="button" dataOnly="0" labelOnly="1" outline="0" axis="axisRow" fieldPosition="0"/>
    </format>
    <format dxfId="1363">
      <pivotArea dataOnly="0" labelOnly="1" outline="0" fieldPosition="0">
        <references count="1">
          <reference field="3" count="7">
            <x v="2"/>
            <x v="3"/>
            <x v="5"/>
            <x v="10"/>
            <x v="11"/>
            <x v="15"/>
            <x v="17"/>
          </reference>
        </references>
      </pivotArea>
    </format>
    <format dxfId="1362">
      <pivotArea dataOnly="0" labelOnly="1" grandRow="1" outline="0" fieldPosition="0"/>
    </format>
    <format dxfId="1361">
      <pivotArea dataOnly="0" labelOnly="1" grandCol="1" outline="0" fieldPosition="0"/>
    </format>
    <format dxfId="1360">
      <pivotArea type="all" dataOnly="0" outline="0" fieldPosition="0"/>
    </format>
    <format dxfId="1359">
      <pivotArea outline="0" collapsedLevelsAreSubtotals="1" fieldPosition="0"/>
    </format>
    <format dxfId="1358">
      <pivotArea type="origin" dataOnly="0" labelOnly="1" outline="0" fieldPosition="0"/>
    </format>
    <format dxfId="1357">
      <pivotArea type="topRight" dataOnly="0" labelOnly="1" outline="0" fieldPosition="0"/>
    </format>
    <format dxfId="1356">
      <pivotArea field="3" type="button" dataOnly="0" labelOnly="1" outline="0" axis="axisRow" fieldPosition="0"/>
    </format>
    <format dxfId="1355">
      <pivotArea dataOnly="0" labelOnly="1" outline="0" fieldPosition="0">
        <references count="1">
          <reference field="3" count="7">
            <x v="2"/>
            <x v="3"/>
            <x v="5"/>
            <x v="10"/>
            <x v="11"/>
            <x v="15"/>
            <x v="17"/>
          </reference>
        </references>
      </pivotArea>
    </format>
    <format dxfId="1354">
      <pivotArea dataOnly="0" labelOnly="1" grandRow="1" outline="0" fieldPosition="0"/>
    </format>
    <format dxfId="1353">
      <pivotArea dataOnly="0" labelOnly="1" grandCol="1" outline="0" fieldPosition="0"/>
    </format>
  </formats>
  <chartFormats count="1">
    <chartFormat chart="24" format="6"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C00-00000E000000}" name="ピボットテーブル8" cacheId="3" applyNumberFormats="0" applyBorderFormats="0" applyFontFormats="0" applyPatternFormats="0" applyAlignmentFormats="0" applyWidthHeightFormats="1" dataCaption="値" updatedVersion="8" minRefreshableVersion="3" itemPrintTitles="1" createdVersion="6" indent="0" compact="0" compactData="0" gridDropZones="1" multipleFieldFilters="0" chartFormat="27">
  <location ref="W109:X119" firstHeaderRow="2" firstDataRow="2" firstDataCol="1" rowPageCount="2" colPageCount="1"/>
  <pivotFields count="36">
    <pivotField compact="0" outline="0" showAll="0"/>
    <pivotField compact="0" outline="0" showAll="0" defaultSubtotal="0"/>
    <pivotField axis="axisPage" compact="0" outline="0" showAll="0" defaultSubtotal="0">
      <items count="9">
        <item x="0"/>
        <item x="1"/>
        <item x="5"/>
        <item m="1" x="7"/>
        <item m="1" x="8"/>
        <item x="2"/>
        <item x="6"/>
        <item x="3"/>
        <item x="4"/>
      </items>
    </pivotField>
    <pivotField axis="axisRow" compact="0" outline="0" showAll="0" defaultSubtotal="0">
      <items count="22">
        <item x="9"/>
        <item x="6"/>
        <item x="3"/>
        <item x="4"/>
        <item x="0"/>
        <item x="7"/>
        <item x="15"/>
        <item x="11"/>
        <item x="10"/>
        <item x="8"/>
        <item x="13"/>
        <item x="1"/>
        <item x="17"/>
        <item x="12"/>
        <item x="5"/>
        <item x="19"/>
        <item x="18"/>
        <item x="16"/>
        <item x="14"/>
        <item x="2"/>
        <item x="21"/>
        <item x="20"/>
      </items>
    </pivotField>
    <pivotField compact="0" outline="0" showAll="0"/>
    <pivotField compact="0" outline="0" showAll="0"/>
    <pivotField compact="0" outline="0" multipleItemSelectionAllowed="1" showAll="0"/>
    <pivotField axis="axisPage" compact="0" outline="0" multipleItemSelectionAllowed="1" showAll="0">
      <items count="5">
        <item h="1" x="3"/>
        <item h="1" x="1"/>
        <item h="1" x="0"/>
        <item x="2"/>
        <item t="default"/>
      </items>
    </pivotField>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3"/>
  </rowFields>
  <rowItems count="9">
    <i>
      <x/>
    </i>
    <i>
      <x v="1"/>
    </i>
    <i>
      <x v="2"/>
    </i>
    <i>
      <x v="3"/>
    </i>
    <i>
      <x v="4"/>
    </i>
    <i>
      <x v="5"/>
    </i>
    <i>
      <x v="13"/>
    </i>
    <i>
      <x v="14"/>
    </i>
    <i t="grand">
      <x/>
    </i>
  </rowItems>
  <colItems count="1">
    <i/>
  </colItems>
  <pageFields count="2">
    <pageField fld="2" item="0" hier="-1"/>
    <pageField fld="7" hier="-1"/>
  </pageFields>
  <dataFields count="1">
    <dataField name="合計 / 停止_x000a_時間_x000a_(MIN)" fld="14" baseField="0" baseItem="0"/>
  </dataFields>
  <formats count="8">
    <format dxfId="1376">
      <pivotArea type="all" dataOnly="0" outline="0" fieldPosition="0"/>
    </format>
    <format dxfId="1375">
      <pivotArea outline="0" collapsedLevelsAreSubtotals="1" fieldPosition="0"/>
    </format>
    <format dxfId="1374">
      <pivotArea type="origin" dataOnly="0" labelOnly="1" outline="0" fieldPosition="0"/>
    </format>
    <format dxfId="1373">
      <pivotArea type="topRight" dataOnly="0" labelOnly="1" outline="0" fieldPosition="0"/>
    </format>
    <format dxfId="1372">
      <pivotArea field="3" type="button" dataOnly="0" labelOnly="1" outline="0" axis="axisRow" fieldPosition="0"/>
    </format>
    <format dxfId="1371">
      <pivotArea dataOnly="0" labelOnly="1" outline="0" fieldPosition="0">
        <references count="1">
          <reference field="3" count="7">
            <x v="1"/>
            <x v="2"/>
            <x v="3"/>
            <x v="4"/>
            <x v="5"/>
            <x v="13"/>
            <x v="14"/>
          </reference>
        </references>
      </pivotArea>
    </format>
    <format dxfId="1370">
      <pivotArea dataOnly="0" labelOnly="1" grandRow="1" outline="0" fieldPosition="0"/>
    </format>
    <format dxfId="1369">
      <pivotArea dataOnly="0" labelOnly="1" grandCol="1" outline="0" fieldPosition="0"/>
    </format>
  </formats>
  <chartFormats count="24">
    <chartFormat chart="8" format="35" series="1">
      <pivotArea type="data" outline="0" fieldPosition="0">
        <references count="1">
          <reference field="3" count="1" selected="0">
            <x v="1"/>
          </reference>
        </references>
      </pivotArea>
    </chartFormat>
    <chartFormat chart="8" format="36" series="1">
      <pivotArea type="data" outline="0" fieldPosition="0">
        <references count="1">
          <reference field="3" count="1" selected="0">
            <x v="2"/>
          </reference>
        </references>
      </pivotArea>
    </chartFormat>
    <chartFormat chart="8" format="37" series="1">
      <pivotArea type="data" outline="0" fieldPosition="0">
        <references count="1">
          <reference field="3" count="1" selected="0">
            <x v="3"/>
          </reference>
        </references>
      </pivotArea>
    </chartFormat>
    <chartFormat chart="8" format="38" series="1">
      <pivotArea type="data" outline="0" fieldPosition="0">
        <references count="1">
          <reference field="3" count="1" selected="0">
            <x v="4"/>
          </reference>
        </references>
      </pivotArea>
    </chartFormat>
    <chartFormat chart="8" format="39" series="1">
      <pivotArea type="data" outline="0" fieldPosition="0">
        <references count="1">
          <reference field="3" count="1" selected="0">
            <x v="5"/>
          </reference>
        </references>
      </pivotArea>
    </chartFormat>
    <chartFormat chart="8" format="40" series="1">
      <pivotArea type="data" outline="0" fieldPosition="0">
        <references count="1">
          <reference field="3" count="1" selected="0">
            <x v="14"/>
          </reference>
        </references>
      </pivotArea>
    </chartFormat>
    <chartFormat chart="8" format="43" series="1">
      <pivotArea type="data" outline="0" fieldPosition="0">
        <references count="1">
          <reference field="3" count="1" selected="0">
            <x v="13"/>
          </reference>
        </references>
      </pivotArea>
    </chartFormat>
    <chartFormat chart="8" format="44" series="1">
      <pivotArea type="data" outline="0" fieldPosition="0">
        <references count="2">
          <reference field="4294967294" count="1" selected="0">
            <x v="0"/>
          </reference>
          <reference field="3" count="1" selected="0">
            <x v="1"/>
          </reference>
        </references>
      </pivotArea>
    </chartFormat>
    <chartFormat chart="8" format="45" series="1">
      <pivotArea type="data" outline="0" fieldPosition="0">
        <references count="2">
          <reference field="4294967294" count="1" selected="0">
            <x v="0"/>
          </reference>
          <reference field="3" count="1" selected="0">
            <x v="2"/>
          </reference>
        </references>
      </pivotArea>
    </chartFormat>
    <chartFormat chart="8" format="46" series="1">
      <pivotArea type="data" outline="0" fieldPosition="0">
        <references count="2">
          <reference field="4294967294" count="1" selected="0">
            <x v="0"/>
          </reference>
          <reference field="3" count="1" selected="0">
            <x v="3"/>
          </reference>
        </references>
      </pivotArea>
    </chartFormat>
    <chartFormat chart="8" format="47" series="1">
      <pivotArea type="data" outline="0" fieldPosition="0">
        <references count="2">
          <reference field="4294967294" count="1" selected="0">
            <x v="0"/>
          </reference>
          <reference field="3" count="1" selected="0">
            <x v="4"/>
          </reference>
        </references>
      </pivotArea>
    </chartFormat>
    <chartFormat chart="8" format="48" series="1">
      <pivotArea type="data" outline="0" fieldPosition="0">
        <references count="2">
          <reference field="4294967294" count="1" selected="0">
            <x v="0"/>
          </reference>
          <reference field="3" count="1" selected="0">
            <x v="5"/>
          </reference>
        </references>
      </pivotArea>
    </chartFormat>
    <chartFormat chart="8" format="49" series="1">
      <pivotArea type="data" outline="0" fieldPosition="0">
        <references count="2">
          <reference field="4294967294" count="1" selected="0">
            <x v="0"/>
          </reference>
          <reference field="3" count="1" selected="0">
            <x v="13"/>
          </reference>
        </references>
      </pivotArea>
    </chartFormat>
    <chartFormat chart="8" format="50" series="1">
      <pivotArea type="data" outline="0" fieldPosition="0">
        <references count="2">
          <reference field="4294967294" count="1" selected="0">
            <x v="0"/>
          </reference>
          <reference field="3" count="1" selected="0">
            <x v="14"/>
          </reference>
        </references>
      </pivotArea>
    </chartFormat>
    <chartFormat chart="8" format="51" series="1">
      <pivotArea type="data" outline="0" fieldPosition="0">
        <references count="2">
          <reference field="4294967294" count="1" selected="0">
            <x v="0"/>
          </reference>
          <reference field="3" count="1" selected="0">
            <x v="6"/>
          </reference>
        </references>
      </pivotArea>
    </chartFormat>
    <chartFormat chart="8" format="52" series="1">
      <pivotArea type="data" outline="0" fieldPosition="0">
        <references count="2">
          <reference field="4294967294" count="1" selected="0">
            <x v="0"/>
          </reference>
          <reference field="3" count="1" selected="0">
            <x v="10"/>
          </reference>
        </references>
      </pivotArea>
    </chartFormat>
    <chartFormat chart="8" format="53" series="1">
      <pivotArea type="data" outline="0" fieldPosition="0">
        <references count="2">
          <reference field="4294967294" count="1" selected="0">
            <x v="0"/>
          </reference>
          <reference field="3" count="1" selected="0">
            <x v="12"/>
          </reference>
        </references>
      </pivotArea>
    </chartFormat>
    <chartFormat chart="8" format="54" series="1">
      <pivotArea type="data" outline="0" fieldPosition="0">
        <references count="2">
          <reference field="4294967294" count="1" selected="0">
            <x v="0"/>
          </reference>
          <reference field="3" count="1" selected="0">
            <x v="15"/>
          </reference>
        </references>
      </pivotArea>
    </chartFormat>
    <chartFormat chart="8" format="55" series="1">
      <pivotArea type="data" outline="0" fieldPosition="0">
        <references count="2">
          <reference field="4294967294" count="1" selected="0">
            <x v="0"/>
          </reference>
          <reference field="3" count="1" selected="0">
            <x v="16"/>
          </reference>
        </references>
      </pivotArea>
    </chartFormat>
    <chartFormat chart="8" format="56" series="1">
      <pivotArea type="data" outline="0" fieldPosition="0">
        <references count="2">
          <reference field="4294967294" count="1" selected="0">
            <x v="0"/>
          </reference>
          <reference field="3" count="1" selected="0">
            <x v="17"/>
          </reference>
        </references>
      </pivotArea>
    </chartFormat>
    <chartFormat chart="8" format="57" series="1">
      <pivotArea type="data" outline="0" fieldPosition="0">
        <references count="2">
          <reference field="4294967294" count="1" selected="0">
            <x v="0"/>
          </reference>
          <reference field="3" count="1" selected="0">
            <x v="18"/>
          </reference>
        </references>
      </pivotArea>
    </chartFormat>
    <chartFormat chart="8" format="58" series="1">
      <pivotArea type="data" outline="0" fieldPosition="0">
        <references count="2">
          <reference field="4294967294" count="1" selected="0">
            <x v="0"/>
          </reference>
          <reference field="3" count="1" selected="0">
            <x v="7"/>
          </reference>
        </references>
      </pivotArea>
    </chartFormat>
    <chartFormat chart="8" format="59" series="1">
      <pivotArea type="data" outline="0" fieldPosition="0">
        <references count="2">
          <reference field="4294967294" count="1" selected="0">
            <x v="0"/>
          </reference>
          <reference field="3" count="1" selected="0">
            <x v="9"/>
          </reference>
        </references>
      </pivotArea>
    </chartFormat>
    <chartFormat chart="24" format="14"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C00-000006000000}" name="ピボットテーブル9" cacheId="2" applyNumberFormats="0" applyBorderFormats="0" applyFontFormats="0" applyPatternFormats="0" applyAlignmentFormats="0" applyWidthHeightFormats="1" dataCaption="値" updatedVersion="8" minRefreshableVersion="3" itemPrintTitles="1" createdVersion="6" indent="0" compact="0" compactData="0" gridDropZones="1" multipleFieldFilters="0" chartFormat="25">
  <location ref="W162:X170" firstHeaderRow="2" firstDataRow="2" firstDataCol="1" rowPageCount="2" colPageCount="1"/>
  <pivotFields count="36">
    <pivotField compact="0" outline="0" showAll="0"/>
    <pivotField compact="0" outline="0" showAll="0" defaultSubtotal="0"/>
    <pivotField axis="axisPage" compact="0" outline="0" multipleItemSelectionAllowed="1" showAll="0" defaultSubtotal="0">
      <items count="7">
        <item x="0"/>
        <item h="1" x="1"/>
        <item h="1" x="5"/>
        <item h="1" x="2"/>
        <item h="1" x="6"/>
        <item h="1" x="3"/>
        <item h="1" x="4"/>
      </items>
    </pivotField>
    <pivotField axis="axisRow" compact="0" outline="0" showAll="0" defaultSubtotal="0">
      <items count="22">
        <item x="9"/>
        <item x="6"/>
        <item x="3"/>
        <item x="4"/>
        <item x="0"/>
        <item x="7"/>
        <item x="15"/>
        <item x="11"/>
        <item x="10"/>
        <item x="8"/>
        <item x="13"/>
        <item x="1"/>
        <item x="17"/>
        <item h="1" x="12"/>
        <item h="1" x="5"/>
        <item x="19"/>
        <item x="18"/>
        <item x="16"/>
        <item x="14"/>
        <item x="2"/>
        <item x="21"/>
        <item h="1" x="20"/>
      </items>
    </pivotField>
    <pivotField compact="0" outline="0" showAll="0"/>
    <pivotField compact="0" outline="0" showAll="0"/>
    <pivotField compact="0" outline="0" showAll="0"/>
    <pivotField axis="axisPage" dataField="1" compact="0" outline="0" multipleItemSelectionAllowed="1" showAll="0">
      <items count="5">
        <item h="1" x="3"/>
        <item h="1" x="1"/>
        <item h="1" x="0"/>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3"/>
  </rowFields>
  <rowItems count="7">
    <i>
      <x/>
    </i>
    <i>
      <x v="1"/>
    </i>
    <i>
      <x v="2"/>
    </i>
    <i>
      <x v="3"/>
    </i>
    <i>
      <x v="4"/>
    </i>
    <i>
      <x v="5"/>
    </i>
    <i t="grand">
      <x/>
    </i>
  </rowItems>
  <colItems count="1">
    <i/>
  </colItems>
  <pageFields count="2">
    <pageField fld="2" hier="-1"/>
    <pageField fld="7" hier="-1"/>
  </pageFields>
  <dataFields count="1">
    <dataField name="個数 / 報告対象" fld="7" subtotal="count" baseField="0" baseItem="0"/>
  </dataFields>
  <formats count="8">
    <format dxfId="1384">
      <pivotArea type="all" dataOnly="0" outline="0" fieldPosition="0"/>
    </format>
    <format dxfId="1383">
      <pivotArea outline="0" collapsedLevelsAreSubtotals="1" fieldPosition="0"/>
    </format>
    <format dxfId="1382">
      <pivotArea type="origin" dataOnly="0" labelOnly="1" outline="0" fieldPosition="0"/>
    </format>
    <format dxfId="1381">
      <pivotArea type="topRight" dataOnly="0" labelOnly="1" outline="0" fieldPosition="0"/>
    </format>
    <format dxfId="1380">
      <pivotArea field="3" type="button" dataOnly="0" labelOnly="1" outline="0" axis="axisRow" fieldPosition="0"/>
    </format>
    <format dxfId="1379">
      <pivotArea dataOnly="0" labelOnly="1" outline="0" fieldPosition="0">
        <references count="1">
          <reference field="3" count="5">
            <x v="1"/>
            <x v="2"/>
            <x v="3"/>
            <x v="4"/>
            <x v="5"/>
          </reference>
        </references>
      </pivotArea>
    </format>
    <format dxfId="1378">
      <pivotArea dataOnly="0" labelOnly="1" grandRow="1" outline="0" fieldPosition="0"/>
    </format>
    <format dxfId="1377">
      <pivotArea dataOnly="0" labelOnly="1" grandCol="1" outline="0" fieldPosition="0"/>
    </format>
  </formats>
  <chartFormats count="7">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2">
          <reference field="4294967294" count="1" selected="0">
            <x v="0"/>
          </reference>
          <reference field="3" count="1" selected="0">
            <x v="2"/>
          </reference>
        </references>
      </pivotArea>
    </chartFormat>
    <chartFormat chart="7" format="6" series="1">
      <pivotArea type="data" outline="0" fieldPosition="0">
        <references count="2">
          <reference field="4294967294" count="1" selected="0">
            <x v="0"/>
          </reference>
          <reference field="3" count="1" selected="0">
            <x v="3"/>
          </reference>
        </references>
      </pivotArea>
    </chartFormat>
    <chartFormat chart="7" format="7" series="1">
      <pivotArea type="data" outline="0" fieldPosition="0">
        <references count="2">
          <reference field="4294967294" count="1" selected="0">
            <x v="0"/>
          </reference>
          <reference field="3" count="1" selected="0">
            <x v="4"/>
          </reference>
        </references>
      </pivotArea>
    </chartFormat>
    <chartFormat chart="7" format="8" series="1">
      <pivotArea type="data" outline="0" fieldPosition="0">
        <references count="2">
          <reference field="4294967294" count="1" selected="0">
            <x v="0"/>
          </reference>
          <reference field="3" count="1" selected="0">
            <x v="5"/>
          </reference>
        </references>
      </pivotArea>
    </chartFormat>
    <chartFormat chart="22" format="6" series="1">
      <pivotArea type="data" outline="0" fieldPosition="0">
        <references count="1">
          <reference field="4294967294" count="1" selected="0">
            <x v="0"/>
          </reference>
        </references>
      </pivotArea>
    </chartFormat>
    <chartFormat chart="24" format="16"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C00-00000D000000}" name="ピボットテーブル12" cacheId="2" applyNumberFormats="0" applyBorderFormats="0" applyFontFormats="0" applyPatternFormats="0" applyAlignmentFormats="0" applyWidthHeightFormats="1" dataCaption="値" updatedVersion="8" minRefreshableVersion="3" itemPrintTitles="1" createdVersion="6" indent="0" compact="0" compactData="0" gridDropZones="1" multipleFieldFilters="0" chartFormat="21">
  <location ref="L224:M228" firstHeaderRow="2" firstDataRow="2" firstDataCol="1" rowPageCount="2" colPageCount="1"/>
  <pivotFields count="36">
    <pivotField compact="0" outline="0" showAll="0"/>
    <pivotField compact="0" outline="0" showAll="0" defaultSubtotal="0"/>
    <pivotField axis="axisPage" compact="0" outline="0" showAll="0" defaultSubtotal="0">
      <items count="7">
        <item x="0"/>
        <item x="1"/>
        <item x="5"/>
        <item x="2"/>
        <item x="6"/>
        <item x="3"/>
        <item x="4"/>
      </items>
    </pivotField>
    <pivotField axis="axisRow" compact="0" outline="0" showAll="0" defaultSubtotal="0">
      <items count="22">
        <item h="1" x="9"/>
        <item h="1" x="6"/>
        <item h="1" x="3"/>
        <item h="1" x="4"/>
        <item h="1" x="0"/>
        <item h="1" x="7"/>
        <item h="1" x="15"/>
        <item h="1" x="11"/>
        <item h="1" x="10"/>
        <item h="1" x="8"/>
        <item h="1" x="13"/>
        <item h="1" x="1"/>
        <item h="1" x="17"/>
        <item x="12"/>
        <item x="5"/>
        <item h="1" x="19"/>
        <item h="1" x="18"/>
        <item h="1" x="16"/>
        <item h="1" x="14"/>
        <item h="1" x="2"/>
        <item h="1" x="21"/>
        <item h="1" x="20"/>
      </items>
    </pivotField>
    <pivotField compact="0" outline="0" showAll="0"/>
    <pivotField compact="0" outline="0" showAll="0"/>
    <pivotField compact="0" outline="0" showAll="0"/>
    <pivotField axis="axisPage" dataField="1" compact="0" outline="0" multipleItemSelectionAllowed="1" showAll="0">
      <items count="5">
        <item h="1" x="3"/>
        <item h="1" x="1"/>
        <item x="0"/>
        <item h="1"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3"/>
  </rowFields>
  <rowItems count="3">
    <i>
      <x v="13"/>
    </i>
    <i>
      <x v="14"/>
    </i>
    <i t="grand">
      <x/>
    </i>
  </rowItems>
  <colItems count="1">
    <i/>
  </colItems>
  <pageFields count="2">
    <pageField fld="2" item="0" hier="-1"/>
    <pageField fld="7" hier="-1"/>
  </pageFields>
  <dataFields count="1">
    <dataField name="個数 / 報告対象" fld="7" subtotal="count" baseField="0" baseItem="0"/>
  </dataFields>
  <formats count="8">
    <format dxfId="1392">
      <pivotArea type="all" dataOnly="0" outline="0" fieldPosition="0"/>
    </format>
    <format dxfId="1391">
      <pivotArea outline="0" collapsedLevelsAreSubtotals="1" fieldPosition="0"/>
    </format>
    <format dxfId="1390">
      <pivotArea type="origin" dataOnly="0" labelOnly="1" outline="0" fieldPosition="0"/>
    </format>
    <format dxfId="1389">
      <pivotArea type="topRight" dataOnly="0" labelOnly="1" outline="0" fieldPosition="0"/>
    </format>
    <format dxfId="1388">
      <pivotArea field="3" type="button" dataOnly="0" labelOnly="1" outline="0" axis="axisRow" fieldPosition="0"/>
    </format>
    <format dxfId="1387">
      <pivotArea dataOnly="0" labelOnly="1" outline="0" fieldPosition="0">
        <references count="1">
          <reference field="3" count="0"/>
        </references>
      </pivotArea>
    </format>
    <format dxfId="1386">
      <pivotArea dataOnly="0" labelOnly="1" grandRow="1" outline="0" fieldPosition="0"/>
    </format>
    <format dxfId="1385">
      <pivotArea dataOnly="0" labelOnly="1" grandCol="1" outline="0" fieldPosition="0"/>
    </format>
  </formats>
  <chartFormats count="1">
    <chartFormat chart="20" format="4"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C00-000013000000}" name="ピボットテーブル30" cacheId="3" applyNumberFormats="0" applyBorderFormats="0" applyFontFormats="0" applyPatternFormats="0" applyAlignmentFormats="0" applyWidthHeightFormats="1" dataCaption="値" updatedVersion="8" minRefreshableVersion="3" itemPrintTitles="1" createdVersion="6" indent="0" compact="0" compactData="0" gridDropZones="1" multipleFieldFilters="0" chartFormat="28">
  <location ref="L109:M119" firstHeaderRow="2" firstDataRow="2" firstDataCol="1" rowPageCount="2" colPageCount="1"/>
  <pivotFields count="36">
    <pivotField compact="0" outline="0" showAll="0"/>
    <pivotField compact="0" outline="0" showAll="0" defaultSubtotal="0"/>
    <pivotField axis="axisPage" compact="0" outline="0" showAll="0" defaultSubtotal="0">
      <items count="9">
        <item x="0"/>
        <item x="1"/>
        <item x="5"/>
        <item m="1" x="7"/>
        <item m="1" x="8"/>
        <item x="2"/>
        <item x="6"/>
        <item x="3"/>
        <item x="4"/>
      </items>
    </pivotField>
    <pivotField axis="axisRow" compact="0" outline="0" showAll="0" defaultSubtotal="0">
      <items count="22">
        <item x="9"/>
        <item x="6"/>
        <item x="3"/>
        <item x="4"/>
        <item x="0"/>
        <item x="7"/>
        <item x="15"/>
        <item x="11"/>
        <item x="10"/>
        <item x="8"/>
        <item x="13"/>
        <item x="1"/>
        <item x="17"/>
        <item x="12"/>
        <item x="5"/>
        <item x="19"/>
        <item x="18"/>
        <item x="16"/>
        <item x="14"/>
        <item x="2"/>
        <item x="21"/>
        <item x="20"/>
      </items>
    </pivotField>
    <pivotField compact="0" outline="0" showAll="0"/>
    <pivotField compact="0" outline="0" showAll="0"/>
    <pivotField compact="0" outline="0" multipleItemSelectionAllowed="1" showAll="0"/>
    <pivotField axis="axisPage" compact="0" outline="0" multipleItemSelectionAllowed="1" showAll="0">
      <items count="5">
        <item h="1" x="3"/>
        <item h="1" x="1"/>
        <item x="0"/>
        <item h="1" x="2"/>
        <item t="default"/>
      </items>
    </pivotField>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3"/>
  </rowFields>
  <rowItems count="9">
    <i>
      <x/>
    </i>
    <i>
      <x v="1"/>
    </i>
    <i>
      <x v="2"/>
    </i>
    <i>
      <x v="3"/>
    </i>
    <i>
      <x v="4"/>
    </i>
    <i>
      <x v="5"/>
    </i>
    <i>
      <x v="13"/>
    </i>
    <i>
      <x v="14"/>
    </i>
    <i t="grand">
      <x/>
    </i>
  </rowItems>
  <colItems count="1">
    <i/>
  </colItems>
  <pageFields count="2">
    <pageField fld="2" item="0" hier="-1"/>
    <pageField fld="7" hier="-1"/>
  </pageFields>
  <dataFields count="1">
    <dataField name="合計 / 停止_x000a_時間_x000a_(MIN)" fld="14" baseField="0" baseItem="0"/>
  </dataFields>
  <formats count="8">
    <format dxfId="1400">
      <pivotArea type="all" dataOnly="0" outline="0" fieldPosition="0"/>
    </format>
    <format dxfId="1399">
      <pivotArea outline="0" collapsedLevelsAreSubtotals="1" fieldPosition="0"/>
    </format>
    <format dxfId="1398">
      <pivotArea type="origin" dataOnly="0" labelOnly="1" outline="0" fieldPosition="0"/>
    </format>
    <format dxfId="1397">
      <pivotArea type="topRight" dataOnly="0" labelOnly="1" outline="0" fieldPosition="0"/>
    </format>
    <format dxfId="1396">
      <pivotArea field="3" type="button" dataOnly="0" labelOnly="1" outline="0" axis="axisRow" fieldPosition="0"/>
    </format>
    <format dxfId="1395">
      <pivotArea dataOnly="0" labelOnly="1" outline="0" fieldPosition="0">
        <references count="1">
          <reference field="3" count="7">
            <x v="1"/>
            <x v="2"/>
            <x v="3"/>
            <x v="4"/>
            <x v="5"/>
            <x v="13"/>
            <x v="14"/>
          </reference>
        </references>
      </pivotArea>
    </format>
    <format dxfId="1394">
      <pivotArea dataOnly="0" labelOnly="1" grandRow="1" outline="0" fieldPosition="0"/>
    </format>
    <format dxfId="1393">
      <pivotArea dataOnly="0" labelOnly="1" grandCol="1" outline="0" fieldPosition="0"/>
    </format>
  </formats>
  <chartFormats count="24">
    <chartFormat chart="8" format="35" series="1">
      <pivotArea type="data" outline="0" fieldPosition="0">
        <references count="1">
          <reference field="3" count="1" selected="0">
            <x v="1"/>
          </reference>
        </references>
      </pivotArea>
    </chartFormat>
    <chartFormat chart="8" format="36" series="1">
      <pivotArea type="data" outline="0" fieldPosition="0">
        <references count="1">
          <reference field="3" count="1" selected="0">
            <x v="2"/>
          </reference>
        </references>
      </pivotArea>
    </chartFormat>
    <chartFormat chart="8" format="37" series="1">
      <pivotArea type="data" outline="0" fieldPosition="0">
        <references count="1">
          <reference field="3" count="1" selected="0">
            <x v="3"/>
          </reference>
        </references>
      </pivotArea>
    </chartFormat>
    <chartFormat chart="8" format="38" series="1">
      <pivotArea type="data" outline="0" fieldPosition="0">
        <references count="1">
          <reference field="3" count="1" selected="0">
            <x v="4"/>
          </reference>
        </references>
      </pivotArea>
    </chartFormat>
    <chartFormat chart="8" format="39" series="1">
      <pivotArea type="data" outline="0" fieldPosition="0">
        <references count="1">
          <reference field="3" count="1" selected="0">
            <x v="5"/>
          </reference>
        </references>
      </pivotArea>
    </chartFormat>
    <chartFormat chart="8" format="40" series="1">
      <pivotArea type="data" outline="0" fieldPosition="0">
        <references count="1">
          <reference field="3" count="1" selected="0">
            <x v="14"/>
          </reference>
        </references>
      </pivotArea>
    </chartFormat>
    <chartFormat chart="8" format="43" series="1">
      <pivotArea type="data" outline="0" fieldPosition="0">
        <references count="1">
          <reference field="3" count="1" selected="0">
            <x v="13"/>
          </reference>
        </references>
      </pivotArea>
    </chartFormat>
    <chartFormat chart="8" format="44" series="1">
      <pivotArea type="data" outline="0" fieldPosition="0">
        <references count="2">
          <reference field="4294967294" count="1" selected="0">
            <x v="0"/>
          </reference>
          <reference field="3" count="1" selected="0">
            <x v="1"/>
          </reference>
        </references>
      </pivotArea>
    </chartFormat>
    <chartFormat chart="8" format="45" series="1">
      <pivotArea type="data" outline="0" fieldPosition="0">
        <references count="2">
          <reference field="4294967294" count="1" selected="0">
            <x v="0"/>
          </reference>
          <reference field="3" count="1" selected="0">
            <x v="2"/>
          </reference>
        </references>
      </pivotArea>
    </chartFormat>
    <chartFormat chart="8" format="46" series="1">
      <pivotArea type="data" outline="0" fieldPosition="0">
        <references count="2">
          <reference field="4294967294" count="1" selected="0">
            <x v="0"/>
          </reference>
          <reference field="3" count="1" selected="0">
            <x v="3"/>
          </reference>
        </references>
      </pivotArea>
    </chartFormat>
    <chartFormat chart="8" format="47" series="1">
      <pivotArea type="data" outline="0" fieldPosition="0">
        <references count="2">
          <reference field="4294967294" count="1" selected="0">
            <x v="0"/>
          </reference>
          <reference field="3" count="1" selected="0">
            <x v="4"/>
          </reference>
        </references>
      </pivotArea>
    </chartFormat>
    <chartFormat chart="8" format="48" series="1">
      <pivotArea type="data" outline="0" fieldPosition="0">
        <references count="2">
          <reference field="4294967294" count="1" selected="0">
            <x v="0"/>
          </reference>
          <reference field="3" count="1" selected="0">
            <x v="5"/>
          </reference>
        </references>
      </pivotArea>
    </chartFormat>
    <chartFormat chart="8" format="49" series="1">
      <pivotArea type="data" outline="0" fieldPosition="0">
        <references count="2">
          <reference field="4294967294" count="1" selected="0">
            <x v="0"/>
          </reference>
          <reference field="3" count="1" selected="0">
            <x v="13"/>
          </reference>
        </references>
      </pivotArea>
    </chartFormat>
    <chartFormat chart="8" format="50" series="1">
      <pivotArea type="data" outline="0" fieldPosition="0">
        <references count="2">
          <reference field="4294967294" count="1" selected="0">
            <x v="0"/>
          </reference>
          <reference field="3" count="1" selected="0">
            <x v="14"/>
          </reference>
        </references>
      </pivotArea>
    </chartFormat>
    <chartFormat chart="8" format="51" series="1">
      <pivotArea type="data" outline="0" fieldPosition="0">
        <references count="2">
          <reference field="4294967294" count="1" selected="0">
            <x v="0"/>
          </reference>
          <reference field="3" count="1" selected="0">
            <x v="6"/>
          </reference>
        </references>
      </pivotArea>
    </chartFormat>
    <chartFormat chart="8" format="52" series="1">
      <pivotArea type="data" outline="0" fieldPosition="0">
        <references count="2">
          <reference field="4294967294" count="1" selected="0">
            <x v="0"/>
          </reference>
          <reference field="3" count="1" selected="0">
            <x v="10"/>
          </reference>
        </references>
      </pivotArea>
    </chartFormat>
    <chartFormat chart="8" format="53" series="1">
      <pivotArea type="data" outline="0" fieldPosition="0">
        <references count="2">
          <reference field="4294967294" count="1" selected="0">
            <x v="0"/>
          </reference>
          <reference field="3" count="1" selected="0">
            <x v="12"/>
          </reference>
        </references>
      </pivotArea>
    </chartFormat>
    <chartFormat chart="8" format="54" series="1">
      <pivotArea type="data" outline="0" fieldPosition="0">
        <references count="2">
          <reference field="4294967294" count="1" selected="0">
            <x v="0"/>
          </reference>
          <reference field="3" count="1" selected="0">
            <x v="15"/>
          </reference>
        </references>
      </pivotArea>
    </chartFormat>
    <chartFormat chart="8" format="55" series="1">
      <pivotArea type="data" outline="0" fieldPosition="0">
        <references count="2">
          <reference field="4294967294" count="1" selected="0">
            <x v="0"/>
          </reference>
          <reference field="3" count="1" selected="0">
            <x v="16"/>
          </reference>
        </references>
      </pivotArea>
    </chartFormat>
    <chartFormat chart="8" format="56" series="1">
      <pivotArea type="data" outline="0" fieldPosition="0">
        <references count="2">
          <reference field="4294967294" count="1" selected="0">
            <x v="0"/>
          </reference>
          <reference field="3" count="1" selected="0">
            <x v="17"/>
          </reference>
        </references>
      </pivotArea>
    </chartFormat>
    <chartFormat chart="8" format="57" series="1">
      <pivotArea type="data" outline="0" fieldPosition="0">
        <references count="2">
          <reference field="4294967294" count="1" selected="0">
            <x v="0"/>
          </reference>
          <reference field="3" count="1" selected="0">
            <x v="18"/>
          </reference>
        </references>
      </pivotArea>
    </chartFormat>
    <chartFormat chart="8" format="58" series="1">
      <pivotArea type="data" outline="0" fieldPosition="0">
        <references count="2">
          <reference field="4294967294" count="1" selected="0">
            <x v="0"/>
          </reference>
          <reference field="3" count="1" selected="0">
            <x v="7"/>
          </reference>
        </references>
      </pivotArea>
    </chartFormat>
    <chartFormat chart="8" format="59" series="1">
      <pivotArea type="data" outline="0" fieldPosition="0">
        <references count="2">
          <reference field="4294967294" count="1" selected="0">
            <x v="0"/>
          </reference>
          <reference field="3" count="1" selected="0">
            <x v="9"/>
          </reference>
        </references>
      </pivotArea>
    </chartFormat>
    <chartFormat chart="27" format="6"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C00-00000A000000}" name="ピボットテーブル2" cacheId="2" applyNumberFormats="0" applyBorderFormats="0" applyFontFormats="0" applyPatternFormats="0" applyAlignmentFormats="0" applyWidthHeightFormats="1" dataCaption="値" updatedVersion="8" minRefreshableVersion="3" itemPrintTitles="1" createdVersion="6" indent="0" compact="0" compactData="0" gridDropZones="1" multipleFieldFilters="0" chartFormat="14">
  <location ref="B279:K281" firstHeaderRow="1" firstDataRow="2" firstDataCol="1" rowPageCount="1" colPageCount="1"/>
  <pivotFields count="36">
    <pivotField compact="0" outline="0" showAll="0"/>
    <pivotField compact="0" outline="0" multipleItemSelectionAllowed="1" showAll="0" defaultSubtotal="0"/>
    <pivotField compact="0" outline="0" multipleItemSelectionAllowed="1" showAll="0"/>
    <pivotField compact="0" outline="0" multipleItemSelectionAllowed="1" showAll="0" defaultSubtotal="0"/>
    <pivotField compact="0" outline="0" showAll="0"/>
    <pivotField axis="axisCol" dataField="1" compact="0" outline="0" showAll="0">
      <items count="12">
        <item m="1" x="8"/>
        <item x="3"/>
        <item x="5"/>
        <item x="2"/>
        <item m="1" x="10"/>
        <item x="4"/>
        <item x="1"/>
        <item x="0"/>
        <item x="7"/>
        <item m="1" x="9"/>
        <item x="6"/>
        <item t="default"/>
      </items>
    </pivotField>
    <pivotField compact="0" outline="0" showAll="0"/>
    <pivotField axis="axisPage" compact="0" outline="0" multipleItemSelectionAllowed="1" showAll="0">
      <items count="5">
        <item x="3"/>
        <item x="1"/>
        <item x="0"/>
        <item h="1"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Items count="1">
    <i/>
  </rowItems>
  <colFields count="1">
    <field x="5"/>
  </colFields>
  <colItems count="9">
    <i>
      <x v="1"/>
    </i>
    <i>
      <x v="2"/>
    </i>
    <i>
      <x v="3"/>
    </i>
    <i>
      <x v="5"/>
    </i>
    <i>
      <x v="6"/>
    </i>
    <i>
      <x v="7"/>
    </i>
    <i>
      <x v="8"/>
    </i>
    <i>
      <x v="10"/>
    </i>
    <i t="grand">
      <x/>
    </i>
  </colItems>
  <pageFields count="1">
    <pageField fld="7" hier="-1"/>
  </pageFields>
  <dataFields count="1">
    <dataField name="個数 / 種別" fld="5" subtotal="count" baseField="0" baseItem="0"/>
  </dataFields>
  <formats count="8">
    <format dxfId="1408">
      <pivotArea type="all" dataOnly="0" outline="0" fieldPosition="0"/>
    </format>
    <format dxfId="1407">
      <pivotArea outline="0" collapsedLevelsAreSubtotals="1" fieldPosition="0"/>
    </format>
    <format dxfId="1406">
      <pivotArea type="origin" dataOnly="0" labelOnly="1" outline="0" fieldPosition="0"/>
    </format>
    <format dxfId="1405">
      <pivotArea field="5" type="button" dataOnly="0" labelOnly="1" outline="0" axis="axisCol" fieldPosition="0"/>
    </format>
    <format dxfId="1404">
      <pivotArea type="topRight" dataOnly="0" labelOnly="1" outline="0" fieldPosition="0"/>
    </format>
    <format dxfId="1403">
      <pivotArea dataOnly="0" labelOnly="1" grandRow="1" outline="0" fieldPosition="0"/>
    </format>
    <format dxfId="1402">
      <pivotArea dataOnly="0" labelOnly="1" outline="0" fieldPosition="0">
        <references count="1">
          <reference field="5" count="6">
            <x v="1"/>
            <x v="2"/>
            <x v="3"/>
            <x v="5"/>
            <x v="6"/>
            <x v="7"/>
          </reference>
        </references>
      </pivotArea>
    </format>
    <format dxfId="1401">
      <pivotArea dataOnly="0" labelOnly="1" grandCol="1" outline="0" fieldPosition="0"/>
    </format>
  </formats>
  <chartFormats count="12">
    <chartFormat chart="2" format="50" series="1">
      <pivotArea type="data" outline="0" fieldPosition="0"/>
    </chartFormat>
    <chartFormat chart="2" format="51" series="1">
      <pivotArea type="data" outline="0" fieldPosition="0">
        <references count="1">
          <reference field="4294967294" count="1" selected="0">
            <x v="0"/>
          </reference>
        </references>
      </pivotArea>
    </chartFormat>
    <chartFormat chart="2" format="52" series="1">
      <pivotArea type="data" outline="0" fieldPosition="0">
        <references count="2">
          <reference field="4294967294" count="1" selected="0">
            <x v="0"/>
          </reference>
          <reference field="5" count="1" selected="0">
            <x v="3"/>
          </reference>
        </references>
      </pivotArea>
    </chartFormat>
    <chartFormat chart="2" format="53" series="1">
      <pivotArea type="data" outline="0" fieldPosition="0">
        <references count="2">
          <reference field="4294967294" count="1" selected="0">
            <x v="0"/>
          </reference>
          <reference field="5" count="1" selected="0">
            <x v="4"/>
          </reference>
        </references>
      </pivotArea>
    </chartFormat>
    <chartFormat chart="2" format="54" series="1">
      <pivotArea type="data" outline="0" fieldPosition="0">
        <references count="2">
          <reference field="4294967294" count="1" selected="0">
            <x v="0"/>
          </reference>
          <reference field="5" count="1" selected="0">
            <x v="6"/>
          </reference>
        </references>
      </pivotArea>
    </chartFormat>
    <chartFormat chart="2" format="55" series="1">
      <pivotArea type="data" outline="0" fieldPosition="0">
        <references count="2">
          <reference field="4294967294" count="1" selected="0">
            <x v="0"/>
          </reference>
          <reference field="5" count="1" selected="0">
            <x v="7"/>
          </reference>
        </references>
      </pivotArea>
    </chartFormat>
    <chartFormat chart="2" format="67" series="1">
      <pivotArea type="data" outline="0" fieldPosition="0">
        <references count="2">
          <reference field="4294967294" count="1" selected="0">
            <x v="0"/>
          </reference>
          <reference field="5" count="1" selected="0">
            <x v="2"/>
          </reference>
        </references>
      </pivotArea>
    </chartFormat>
    <chartFormat chart="2" format="68" series="1">
      <pivotArea type="data" outline="0" fieldPosition="0">
        <references count="2">
          <reference field="4294967294" count="1" selected="0">
            <x v="0"/>
          </reference>
          <reference field="5" count="1" selected="0">
            <x v="1"/>
          </reference>
        </references>
      </pivotArea>
    </chartFormat>
    <chartFormat chart="2" format="69" series="1">
      <pivotArea type="data" outline="0" fieldPosition="0">
        <references count="2">
          <reference field="4294967294" count="1" selected="0">
            <x v="0"/>
          </reference>
          <reference field="5" count="1" selected="0">
            <x v="9"/>
          </reference>
        </references>
      </pivotArea>
    </chartFormat>
    <chartFormat chart="2" format="70" series="1">
      <pivotArea type="data" outline="0" fieldPosition="0">
        <references count="2">
          <reference field="4294967294" count="1" selected="0">
            <x v="0"/>
          </reference>
          <reference field="5" count="1" selected="0">
            <x v="5"/>
          </reference>
        </references>
      </pivotArea>
    </chartFormat>
    <chartFormat chart="2" format="71" series="1">
      <pivotArea type="data" outline="0" fieldPosition="0">
        <references count="2">
          <reference field="4294967294" count="1" selected="0">
            <x v="0"/>
          </reference>
          <reference field="5" count="1" selected="0">
            <x v="8"/>
          </reference>
        </references>
      </pivotArea>
    </chartFormat>
    <chartFormat chart="2" format="72" series="1">
      <pivotArea type="data" outline="0" fieldPosition="0">
        <references count="2">
          <reference field="4294967294" count="1" selected="0">
            <x v="0"/>
          </reference>
          <reference field="5"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C00-000009000000}" name="ピボットテーブル13" cacheId="2" applyNumberFormats="0" applyBorderFormats="0" applyFontFormats="0" applyPatternFormats="0" applyAlignmentFormats="0" applyWidthHeightFormats="1" dataCaption="値" updatedVersion="8" minRefreshableVersion="3" itemPrintTitles="1" createdVersion="6" indent="0" compact="0" compactData="0" gridDropZones="1" multipleFieldFilters="0" chartFormat="25">
  <location ref="L162:M170" firstHeaderRow="2" firstDataRow="2" firstDataCol="1" rowPageCount="2" colPageCount="1"/>
  <pivotFields count="36">
    <pivotField compact="0" outline="0" showAll="0"/>
    <pivotField compact="0" outline="0" showAll="0" defaultSubtotal="0"/>
    <pivotField axis="axisPage" compact="0" outline="0" multipleItemSelectionAllowed="1" showAll="0" defaultSubtotal="0">
      <items count="7">
        <item x="0"/>
        <item h="1" x="1"/>
        <item h="1" x="5"/>
        <item h="1" x="2"/>
        <item h="1" x="6"/>
        <item h="1" x="3"/>
        <item h="1" x="4"/>
      </items>
    </pivotField>
    <pivotField axis="axisRow" compact="0" outline="0" showAll="0" defaultSubtotal="0">
      <items count="22">
        <item x="9"/>
        <item x="6"/>
        <item x="3"/>
        <item x="4"/>
        <item x="0"/>
        <item x="7"/>
        <item x="15"/>
        <item x="11"/>
        <item x="10"/>
        <item x="8"/>
        <item x="13"/>
        <item x="1"/>
        <item x="17"/>
        <item h="1" x="12"/>
        <item h="1" x="5"/>
        <item x="19"/>
        <item x="18"/>
        <item x="16"/>
        <item x="14"/>
        <item x="2"/>
        <item x="21"/>
        <item h="1" x="20"/>
      </items>
    </pivotField>
    <pivotField compact="0" outline="0" showAll="0"/>
    <pivotField compact="0" outline="0" showAll="0"/>
    <pivotField compact="0" outline="0" showAll="0"/>
    <pivotField axis="axisPage" dataField="1" compact="0" outline="0" multipleItemSelectionAllowed="1" showAll="0">
      <items count="5">
        <item h="1" x="3"/>
        <item h="1" x="1"/>
        <item x="0"/>
        <item h="1"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3"/>
  </rowFields>
  <rowItems count="7">
    <i>
      <x/>
    </i>
    <i>
      <x v="1"/>
    </i>
    <i>
      <x v="2"/>
    </i>
    <i>
      <x v="3"/>
    </i>
    <i>
      <x v="4"/>
    </i>
    <i>
      <x v="5"/>
    </i>
    <i t="grand">
      <x/>
    </i>
  </rowItems>
  <colItems count="1">
    <i/>
  </colItems>
  <pageFields count="2">
    <pageField fld="2" hier="-1"/>
    <pageField fld="7" hier="-1"/>
  </pageFields>
  <dataFields count="1">
    <dataField name="個数 / 報告対象" fld="7" subtotal="count" baseField="0" baseItem="0"/>
  </dataFields>
  <formats count="8">
    <format dxfId="1416">
      <pivotArea type="all" dataOnly="0" outline="0" fieldPosition="0"/>
    </format>
    <format dxfId="1415">
      <pivotArea outline="0" collapsedLevelsAreSubtotals="1" fieldPosition="0"/>
    </format>
    <format dxfId="1414">
      <pivotArea type="origin" dataOnly="0" labelOnly="1" outline="0" fieldPosition="0"/>
    </format>
    <format dxfId="1413">
      <pivotArea type="topRight" dataOnly="0" labelOnly="1" outline="0" fieldPosition="0"/>
    </format>
    <format dxfId="1412">
      <pivotArea field="3" type="button" dataOnly="0" labelOnly="1" outline="0" axis="axisRow" fieldPosition="0"/>
    </format>
    <format dxfId="1411">
      <pivotArea dataOnly="0" labelOnly="1" outline="0" fieldPosition="0">
        <references count="1">
          <reference field="3" count="5">
            <x v="1"/>
            <x v="2"/>
            <x v="3"/>
            <x v="4"/>
            <x v="5"/>
          </reference>
        </references>
      </pivotArea>
    </format>
    <format dxfId="1410">
      <pivotArea dataOnly="0" labelOnly="1" grandRow="1" outline="0" fieldPosition="0"/>
    </format>
    <format dxfId="1409">
      <pivotArea dataOnly="0" labelOnly="1" grandCol="1" outline="0" fieldPosition="0"/>
    </format>
  </formats>
  <chartFormats count="5">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2">
          <reference field="4294967294" count="1" selected="0">
            <x v="0"/>
          </reference>
          <reference field="3" count="1" selected="0">
            <x v="2"/>
          </reference>
        </references>
      </pivotArea>
    </chartFormat>
    <chartFormat chart="7" format="6" series="1">
      <pivotArea type="data" outline="0" fieldPosition="0">
        <references count="2">
          <reference field="4294967294" count="1" selected="0">
            <x v="0"/>
          </reference>
          <reference field="3" count="1" selected="0">
            <x v="3"/>
          </reference>
        </references>
      </pivotArea>
    </chartFormat>
    <chartFormat chart="7" format="7" series="1">
      <pivotArea type="data" outline="0" fieldPosition="0">
        <references count="2">
          <reference field="4294967294" count="1" selected="0">
            <x v="0"/>
          </reference>
          <reference field="3" count="1" selected="0">
            <x v="4"/>
          </reference>
        </references>
      </pivotArea>
    </chartFormat>
    <chartFormat chart="7" format="8" series="1">
      <pivotArea type="data" outline="0" fieldPosition="0">
        <references count="2">
          <reference field="4294967294" count="1" selected="0">
            <x v="0"/>
          </reference>
          <reference field="3" count="1" selected="0">
            <x v="5"/>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C00-00000F000000}" name="ピボットテーブル4" cacheId="3" applyNumberFormats="0" applyBorderFormats="0" applyFontFormats="0" applyPatternFormats="0" applyAlignmentFormats="0" applyWidthHeightFormats="1" dataCaption="値" updatedVersion="8" minRefreshableVersion="3" itemPrintTitles="1" createdVersion="6" indent="0" compact="0" compactData="0" gridDropZones="1" multipleFieldFilters="0" chartFormat="26">
  <location ref="B109:C118" firstHeaderRow="2" firstDataRow="2" firstDataCol="1" rowPageCount="1" colPageCount="1"/>
  <pivotFields count="36">
    <pivotField compact="0" outline="0" showAll="0"/>
    <pivotField compact="0" outline="0" showAll="0" defaultSubtotal="0"/>
    <pivotField axis="axisRow" compact="0" outline="0" showAll="0" defaultSubtotal="0">
      <items count="9">
        <item x="0"/>
        <item x="1"/>
        <item x="5"/>
        <item m="1" x="7"/>
        <item m="1" x="8"/>
        <item x="2"/>
        <item x="6"/>
        <item x="3"/>
        <item x="4"/>
      </items>
    </pivotField>
    <pivotField compact="0" outline="0" showAll="0" defaultSubtotal="0"/>
    <pivotField compact="0" outline="0" showAll="0"/>
    <pivotField compact="0" outline="0" showAll="0"/>
    <pivotField compact="0" outline="0" multipleItemSelectionAllowed="1" showAll="0"/>
    <pivotField axis="axisPage" compact="0" outline="0" multipleItemSelectionAllowed="1" showAll="0">
      <items count="5">
        <item x="3"/>
        <item x="1"/>
        <item x="0"/>
        <item h="1" x="2"/>
        <item t="default"/>
      </items>
    </pivotField>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8">
    <i>
      <x/>
    </i>
    <i>
      <x v="1"/>
    </i>
    <i>
      <x v="2"/>
    </i>
    <i>
      <x v="5"/>
    </i>
    <i>
      <x v="6"/>
    </i>
    <i>
      <x v="7"/>
    </i>
    <i>
      <x v="8"/>
    </i>
    <i t="grand">
      <x/>
    </i>
  </rowItems>
  <colItems count="1">
    <i/>
  </colItems>
  <pageFields count="1">
    <pageField fld="7" hier="-1"/>
  </pageFields>
  <dataFields count="1">
    <dataField name="合計 / 停止_x000a_時間_x000a_(MIN)" fld="14" baseField="0" baseItem="0" numFmtId="38"/>
  </dataFields>
  <formats count="15">
    <format dxfId="1431">
      <pivotArea type="all" dataOnly="0" outline="0" fieldPosition="0"/>
    </format>
    <format dxfId="1430">
      <pivotArea outline="0" collapsedLevelsAreSubtotals="1" fieldPosition="0"/>
    </format>
    <format dxfId="1429">
      <pivotArea type="origin" dataOnly="0" labelOnly="1" outline="0" fieldPosition="0"/>
    </format>
    <format dxfId="1428">
      <pivotArea type="topRight" dataOnly="0" labelOnly="1" outline="0" fieldPosition="0"/>
    </format>
    <format dxfId="1427">
      <pivotArea field="2" type="button" dataOnly="0" labelOnly="1" outline="0" axis="axisRow" fieldPosition="0"/>
    </format>
    <format dxfId="1426">
      <pivotArea dataOnly="0" labelOnly="1" outline="0" fieldPosition="0">
        <references count="1">
          <reference field="2" count="5">
            <x v="0"/>
            <x v="1"/>
            <x v="2"/>
            <x v="7"/>
            <x v="8"/>
          </reference>
        </references>
      </pivotArea>
    </format>
    <format dxfId="1425">
      <pivotArea dataOnly="0" labelOnly="1" grandRow="1" outline="0" fieldPosition="0"/>
    </format>
    <format dxfId="1424">
      <pivotArea dataOnly="0" labelOnly="1" grandCol="1" outline="0" fieldPosition="0"/>
    </format>
    <format dxfId="1423">
      <pivotArea outline="0" collapsedLevelsAreSubtotals="1" fieldPosition="0"/>
    </format>
    <format dxfId="1422">
      <pivotArea field="2" type="button" dataOnly="0" labelOnly="1" outline="0" axis="axisRow" fieldPosition="0"/>
    </format>
    <format dxfId="1421">
      <pivotArea dataOnly="0" labelOnly="1" outline="0" fieldPosition="0">
        <references count="1">
          <reference field="2" count="5">
            <x v="0"/>
            <x v="1"/>
            <x v="2"/>
            <x v="7"/>
            <x v="8"/>
          </reference>
        </references>
      </pivotArea>
    </format>
    <format dxfId="1420">
      <pivotArea dataOnly="0" labelOnly="1" grandRow="1" outline="0" fieldPosition="0"/>
    </format>
    <format dxfId="1419">
      <pivotArea dataOnly="0" labelOnly="1" grandCol="1" outline="0" fieldPosition="0"/>
    </format>
    <format dxfId="1418">
      <pivotArea outline="0" collapsedLevelsAreSubtotals="1" fieldPosition="0"/>
    </format>
    <format dxfId="1417">
      <pivotArea outline="0" collapsedLevelsAreSubtotals="1" fieldPosition="0"/>
    </format>
  </formats>
  <chartFormats count="1">
    <chartFormat chart="8" format="8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C00-000005000000}" name="ピボットテーブル29" cacheId="2" applyNumberFormats="0" applyBorderFormats="0" applyFontFormats="0" applyPatternFormats="0" applyAlignmentFormats="0" applyWidthHeightFormats="1" dataCaption="値" updatedVersion="8" minRefreshableVersion="3" itemPrintTitles="1" createdVersion="6" indent="0" compact="0" compactData="0" gridDropZones="1" multipleFieldFilters="0" chartFormat="18">
  <location ref="L279:R281" firstHeaderRow="1" firstDataRow="2" firstDataCol="1" rowPageCount="2" colPageCount="1"/>
  <pivotFields count="36">
    <pivotField compact="0" outline="0" showAll="0"/>
    <pivotField compact="0" outline="0" multipleItemSelectionAllowed="1" showAll="0" defaultSubtotal="0"/>
    <pivotField axis="axisPage" compact="0" outline="0" multipleItemSelectionAllowed="1" showAll="0">
      <items count="8">
        <item h="1" x="5"/>
        <item x="0"/>
        <item h="1" x="1"/>
        <item h="1" x="2"/>
        <item h="1" x="6"/>
        <item h="1" x="3"/>
        <item h="1" x="4"/>
        <item t="default"/>
      </items>
    </pivotField>
    <pivotField compact="0" outline="0" multipleItemSelectionAllowed="1" showAll="0" defaultSubtotal="0"/>
    <pivotField compact="0" outline="0" showAll="0"/>
    <pivotField axis="axisCol" dataField="1" compact="0" outline="0" showAll="0">
      <items count="12">
        <item m="1" x="8"/>
        <item x="3"/>
        <item x="5"/>
        <item x="2"/>
        <item m="1" x="10"/>
        <item x="4"/>
        <item x="1"/>
        <item x="0"/>
        <item x="7"/>
        <item m="1" x="9"/>
        <item x="6"/>
        <item t="default"/>
      </items>
    </pivotField>
    <pivotField compact="0" outline="0" showAll="0"/>
    <pivotField axis="axisPage" compact="0" outline="0" multipleItemSelectionAllowed="1" showAll="0">
      <items count="5">
        <item h="1" x="3"/>
        <item h="1" x="1"/>
        <item x="0"/>
        <item h="1"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Items count="1">
    <i/>
  </rowItems>
  <colFields count="1">
    <field x="5"/>
  </colFields>
  <colItems count="6">
    <i>
      <x v="1"/>
    </i>
    <i>
      <x v="3"/>
    </i>
    <i>
      <x v="5"/>
    </i>
    <i>
      <x v="6"/>
    </i>
    <i>
      <x v="7"/>
    </i>
    <i t="grand">
      <x/>
    </i>
  </colItems>
  <pageFields count="2">
    <pageField fld="2" hier="-1"/>
    <pageField fld="7" hier="-1"/>
  </pageFields>
  <dataFields count="1">
    <dataField name="個数 / 種別" fld="5" subtotal="count" baseField="0" baseItem="0"/>
  </dataFields>
  <formats count="8">
    <format dxfId="1439">
      <pivotArea type="all" dataOnly="0" outline="0" fieldPosition="0"/>
    </format>
    <format dxfId="1438">
      <pivotArea outline="0" collapsedLevelsAreSubtotals="1" fieldPosition="0"/>
    </format>
    <format dxfId="1437">
      <pivotArea type="origin" dataOnly="0" labelOnly="1" outline="0" fieldPosition="0"/>
    </format>
    <format dxfId="1436">
      <pivotArea field="5" type="button" dataOnly="0" labelOnly="1" outline="0" axis="axisCol" fieldPosition="0"/>
    </format>
    <format dxfId="1435">
      <pivotArea type="topRight" dataOnly="0" labelOnly="1" outline="0" fieldPosition="0"/>
    </format>
    <format dxfId="1434">
      <pivotArea dataOnly="0" labelOnly="1" grandRow="1" outline="0" fieldPosition="0"/>
    </format>
    <format dxfId="1433">
      <pivotArea dataOnly="0" labelOnly="1" outline="0" fieldPosition="0">
        <references count="1">
          <reference field="5" count="5">
            <x v="1"/>
            <x v="3"/>
            <x v="5"/>
            <x v="6"/>
            <x v="7"/>
          </reference>
        </references>
      </pivotArea>
    </format>
    <format dxfId="1432">
      <pivotArea dataOnly="0" labelOnly="1" grandCol="1" outline="0" fieldPosition="0"/>
    </format>
  </formats>
  <chartFormats count="13">
    <chartFormat chart="2" format="50" series="1">
      <pivotArea type="data" outline="0" fieldPosition="0"/>
    </chartFormat>
    <chartFormat chart="2" format="51" series="1">
      <pivotArea type="data" outline="0" fieldPosition="0">
        <references count="1">
          <reference field="4294967294" count="1" selected="0">
            <x v="0"/>
          </reference>
        </references>
      </pivotArea>
    </chartFormat>
    <chartFormat chart="2" format="52" series="1">
      <pivotArea type="data" outline="0" fieldPosition="0">
        <references count="2">
          <reference field="4294967294" count="1" selected="0">
            <x v="0"/>
          </reference>
          <reference field="5" count="1" selected="0">
            <x v="3"/>
          </reference>
        </references>
      </pivotArea>
    </chartFormat>
    <chartFormat chart="2" format="53" series="1">
      <pivotArea type="data" outline="0" fieldPosition="0">
        <references count="2">
          <reference field="4294967294" count="1" selected="0">
            <x v="0"/>
          </reference>
          <reference field="5" count="1" selected="0">
            <x v="4"/>
          </reference>
        </references>
      </pivotArea>
    </chartFormat>
    <chartFormat chart="2" format="54" series="1">
      <pivotArea type="data" outline="0" fieldPosition="0">
        <references count="2">
          <reference field="4294967294" count="1" selected="0">
            <x v="0"/>
          </reference>
          <reference field="5" count="1" selected="0">
            <x v="6"/>
          </reference>
        </references>
      </pivotArea>
    </chartFormat>
    <chartFormat chart="2" format="55" series="1">
      <pivotArea type="data" outline="0" fieldPosition="0">
        <references count="2">
          <reference field="4294967294" count="1" selected="0">
            <x v="0"/>
          </reference>
          <reference field="5" count="1" selected="0">
            <x v="7"/>
          </reference>
        </references>
      </pivotArea>
    </chartFormat>
    <chartFormat chart="17" format="5" series="1">
      <pivotArea type="data" outline="0" fieldPosition="0">
        <references count="2">
          <reference field="4294967294" count="1" selected="0">
            <x v="0"/>
          </reference>
          <reference field="5" count="1" selected="0">
            <x v="1"/>
          </reference>
        </references>
      </pivotArea>
    </chartFormat>
    <chartFormat chart="17" format="6" series="1">
      <pivotArea type="data" outline="0" fieldPosition="0">
        <references count="2">
          <reference field="4294967294" count="1" selected="0">
            <x v="0"/>
          </reference>
          <reference field="5" count="1" selected="0">
            <x v="3"/>
          </reference>
        </references>
      </pivotArea>
    </chartFormat>
    <chartFormat chart="17" format="7" series="1">
      <pivotArea type="data" outline="0" fieldPosition="0">
        <references count="2">
          <reference field="4294967294" count="1" selected="0">
            <x v="0"/>
          </reference>
          <reference field="5" count="1" selected="0">
            <x v="4"/>
          </reference>
        </references>
      </pivotArea>
    </chartFormat>
    <chartFormat chart="17" format="8" series="1">
      <pivotArea type="data" outline="0" fieldPosition="0">
        <references count="2">
          <reference field="4294967294" count="1" selected="0">
            <x v="0"/>
          </reference>
          <reference field="5" count="1" selected="0">
            <x v="6"/>
          </reference>
        </references>
      </pivotArea>
    </chartFormat>
    <chartFormat chart="17" format="9" series="1">
      <pivotArea type="data" outline="0" fieldPosition="0">
        <references count="2">
          <reference field="4294967294" count="1" selected="0">
            <x v="0"/>
          </reference>
          <reference field="5" count="1" selected="0">
            <x v="7"/>
          </reference>
        </references>
      </pivotArea>
    </chartFormat>
    <chartFormat chart="17" format="10" series="1">
      <pivotArea type="data" outline="0" fieldPosition="0">
        <references count="2">
          <reference field="4294967294" count="1" selected="0">
            <x v="0"/>
          </reference>
          <reference field="5" count="1" selected="0">
            <x v="9"/>
          </reference>
        </references>
      </pivotArea>
    </chartFormat>
    <chartFormat chart="17" format="11" series="1">
      <pivotArea type="data" outline="0" fieldPosition="0">
        <references count="2">
          <reference field="4294967294" count="1" selected="0">
            <x v="0"/>
          </reference>
          <reference field="5" count="1" selected="0">
            <x v="5"/>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C00-000001000000}" name="ピボットテーブル11" cacheId="2" applyNumberFormats="0" applyBorderFormats="0" applyFontFormats="0" applyPatternFormats="0" applyAlignmentFormats="0" applyWidthHeightFormats="1" dataCaption="値" updatedVersion="8" minRefreshableVersion="3" itemPrintTitles="1" createdVersion="6" indent="0" compact="0" compactData="0" gridDropZones="1" multipleFieldFilters="0" chartFormat="17">
  <location ref="W279:AC281" firstHeaderRow="1" firstDataRow="2" firstDataCol="1" rowPageCount="2" colPageCount="1"/>
  <pivotFields count="36">
    <pivotField compact="0" outline="0" showAll="0"/>
    <pivotField compact="0" outline="0" multipleItemSelectionAllowed="1" showAll="0" defaultSubtotal="0"/>
    <pivotField axis="axisPage" compact="0" outline="0" multipleItemSelectionAllowed="1" showAll="0">
      <items count="8">
        <item h="1" x="5"/>
        <item x="0"/>
        <item h="1" x="1"/>
        <item h="1" x="2"/>
        <item h="1" x="6"/>
        <item h="1" x="3"/>
        <item h="1" x="4"/>
        <item t="default"/>
      </items>
    </pivotField>
    <pivotField compact="0" outline="0" multipleItemSelectionAllowed="1" showAll="0" defaultSubtotal="0"/>
    <pivotField compact="0" outline="0" showAll="0"/>
    <pivotField axis="axisCol" dataField="1" compact="0" outline="0" showAll="0">
      <items count="12">
        <item m="1" x="8"/>
        <item x="3"/>
        <item x="5"/>
        <item x="2"/>
        <item m="1" x="10"/>
        <item x="4"/>
        <item x="1"/>
        <item x="0"/>
        <item x="7"/>
        <item m="1" x="9"/>
        <item x="6"/>
        <item t="default"/>
      </items>
    </pivotField>
    <pivotField compact="0" outline="0" showAll="0"/>
    <pivotField axis="axisPage" compact="0" outline="0" multipleItemSelectionAllowed="1" showAll="0">
      <items count="5">
        <item h="1" x="3"/>
        <item h="1" x="1"/>
        <item h="1" x="0"/>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Items count="1">
    <i/>
  </rowItems>
  <colFields count="1">
    <field x="5"/>
  </colFields>
  <colItems count="6">
    <i>
      <x v="1"/>
    </i>
    <i>
      <x v="3"/>
    </i>
    <i>
      <x v="5"/>
    </i>
    <i>
      <x v="6"/>
    </i>
    <i>
      <x v="7"/>
    </i>
    <i t="grand">
      <x/>
    </i>
  </colItems>
  <pageFields count="2">
    <pageField fld="2" hier="-1"/>
    <pageField fld="7" hier="-1"/>
  </pageFields>
  <dataFields count="1">
    <dataField name="個数 / 種別" fld="5" subtotal="count" baseField="0" baseItem="0"/>
  </dataFields>
  <formats count="8">
    <format dxfId="1447">
      <pivotArea type="all" dataOnly="0" outline="0" fieldPosition="0"/>
    </format>
    <format dxfId="1446">
      <pivotArea outline="0" collapsedLevelsAreSubtotals="1" fieldPosition="0"/>
    </format>
    <format dxfId="1445">
      <pivotArea type="origin" dataOnly="0" labelOnly="1" outline="0" fieldPosition="0"/>
    </format>
    <format dxfId="1444">
      <pivotArea field="5" type="button" dataOnly="0" labelOnly="1" outline="0" axis="axisCol" fieldPosition="0"/>
    </format>
    <format dxfId="1443">
      <pivotArea type="topRight" dataOnly="0" labelOnly="1" outline="0" fieldPosition="0"/>
    </format>
    <format dxfId="1442">
      <pivotArea dataOnly="0" labelOnly="1" grandRow="1" outline="0" fieldPosition="0"/>
    </format>
    <format dxfId="1441">
      <pivotArea dataOnly="0" labelOnly="1" outline="0" fieldPosition="0">
        <references count="1">
          <reference field="5" count="4">
            <x v="1"/>
            <x v="3"/>
            <x v="5"/>
            <x v="6"/>
          </reference>
        </references>
      </pivotArea>
    </format>
    <format dxfId="1440">
      <pivotArea dataOnly="0" labelOnly="1" grandCol="1" outline="0" fieldPosition="0"/>
    </format>
  </formats>
  <chartFormats count="11">
    <chartFormat chart="2" format="50" series="1">
      <pivotArea type="data" outline="0" fieldPosition="0"/>
    </chartFormat>
    <chartFormat chart="2" format="51" series="1">
      <pivotArea type="data" outline="0" fieldPosition="0">
        <references count="1">
          <reference field="4294967294" count="1" selected="0">
            <x v="0"/>
          </reference>
        </references>
      </pivotArea>
    </chartFormat>
    <chartFormat chart="2" format="52" series="1">
      <pivotArea type="data" outline="0" fieldPosition="0">
        <references count="2">
          <reference field="4294967294" count="1" selected="0">
            <x v="0"/>
          </reference>
          <reference field="5" count="1" selected="0">
            <x v="3"/>
          </reference>
        </references>
      </pivotArea>
    </chartFormat>
    <chartFormat chart="2" format="53" series="1">
      <pivotArea type="data" outline="0" fieldPosition="0">
        <references count="2">
          <reference field="4294967294" count="1" selected="0">
            <x v="0"/>
          </reference>
          <reference field="5" count="1" selected="0">
            <x v="4"/>
          </reference>
        </references>
      </pivotArea>
    </chartFormat>
    <chartFormat chart="2" format="54" series="1">
      <pivotArea type="data" outline="0" fieldPosition="0">
        <references count="2">
          <reference field="4294967294" count="1" selected="0">
            <x v="0"/>
          </reference>
          <reference field="5" count="1" selected="0">
            <x v="6"/>
          </reference>
        </references>
      </pivotArea>
    </chartFormat>
    <chartFormat chart="2" format="55" series="1">
      <pivotArea type="data" outline="0" fieldPosition="0">
        <references count="2">
          <reference field="4294967294" count="1" selected="0">
            <x v="0"/>
          </reference>
          <reference field="5" count="1" selected="0">
            <x v="7"/>
          </reference>
        </references>
      </pivotArea>
    </chartFormat>
    <chartFormat chart="14" format="5" series="1">
      <pivotArea type="data" outline="0" fieldPosition="0">
        <references count="2">
          <reference field="4294967294" count="1" selected="0">
            <x v="0"/>
          </reference>
          <reference field="5" count="1" selected="0">
            <x v="1"/>
          </reference>
        </references>
      </pivotArea>
    </chartFormat>
    <chartFormat chart="14" format="6" series="1">
      <pivotArea type="data" outline="0" fieldPosition="0">
        <references count="2">
          <reference field="4294967294" count="1" selected="0">
            <x v="0"/>
          </reference>
          <reference field="5" count="1" selected="0">
            <x v="3"/>
          </reference>
        </references>
      </pivotArea>
    </chartFormat>
    <chartFormat chart="14" format="7" series="1">
      <pivotArea type="data" outline="0" fieldPosition="0">
        <references count="2">
          <reference field="4294967294" count="1" selected="0">
            <x v="0"/>
          </reference>
          <reference field="5" count="1" selected="0">
            <x v="5"/>
          </reference>
        </references>
      </pivotArea>
    </chartFormat>
    <chartFormat chart="14" format="8" series="1">
      <pivotArea type="data" outline="0" fieldPosition="0">
        <references count="2">
          <reference field="4294967294" count="1" selected="0">
            <x v="0"/>
          </reference>
          <reference field="5" count="1" selected="0">
            <x v="6"/>
          </reference>
        </references>
      </pivotArea>
    </chartFormat>
    <chartFormat chart="14" format="9" series="1">
      <pivotArea type="data" outline="0" fieldPosition="0">
        <references count="2">
          <reference field="4294967294" count="1" selected="0">
            <x v="0"/>
          </reference>
          <reference field="5" count="1" selected="0">
            <x v="7"/>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0C00-000007000000}" name="ピボットテーブル22" cacheId="2" applyNumberFormats="0" applyBorderFormats="0" applyFontFormats="0" applyPatternFormats="0" applyAlignmentFormats="0" applyWidthHeightFormats="1" dataCaption="値" updatedVersion="8" minRefreshableVersion="3" itemPrintTitles="1" createdVersion="6" indent="0" compact="0" compactData="0" gridDropZones="1" multipleFieldFilters="0" chartFormat="21">
  <location ref="B331:AE333" firstHeaderRow="1" firstDataRow="2" firstDataCol="1" rowPageCount="4" colPageCount="1"/>
  <pivotFields count="36">
    <pivotField compact="0" outline="0" showAll="0"/>
    <pivotField compact="0" outline="0" showAll="0" defaultSubtotal="0"/>
    <pivotField axis="axisPage" compact="0" outline="0" showAll="0">
      <items count="8">
        <item x="5"/>
        <item x="0"/>
        <item x="1"/>
        <item x="2"/>
        <item x="6"/>
        <item x="3"/>
        <item x="4"/>
        <item t="default"/>
      </items>
    </pivotField>
    <pivotField axis="axisPage" compact="0" outline="0" multipleItemSelectionAllowed="1" showAll="0" defaultSubtotal="0">
      <items count="22">
        <item x="14"/>
        <item x="9"/>
        <item x="6"/>
        <item x="3"/>
        <item x="15"/>
        <item x="4"/>
        <item x="11"/>
        <item x="10"/>
        <item x="8"/>
        <item x="13"/>
        <item x="0"/>
        <item x="7"/>
        <item x="1"/>
        <item x="17"/>
        <item x="18"/>
        <item x="12"/>
        <item x="16"/>
        <item x="5"/>
        <item x="2"/>
        <item x="21"/>
        <item x="19"/>
        <item x="20"/>
      </items>
    </pivotField>
    <pivotField compact="0" outline="0" showAll="0"/>
    <pivotField axis="axisPage" compact="0" outline="0" showAll="0" defaultSubtotal="0">
      <items count="11">
        <item m="1" x="8"/>
        <item x="3"/>
        <item x="5"/>
        <item x="2"/>
        <item m="1" x="10"/>
        <item x="4"/>
        <item x="1"/>
        <item x="0"/>
        <item x="7"/>
        <item m="1" x="9"/>
        <item x="6"/>
      </items>
    </pivotField>
    <pivotField axis="axisCol" dataField="1" compact="0" outline="0" showAll="0">
      <items count="137">
        <item x="12"/>
        <item x="7"/>
        <item x="30"/>
        <item x="3"/>
        <item x="9"/>
        <item x="15"/>
        <item x="33"/>
        <item x="0"/>
        <item x="32"/>
        <item x="29"/>
        <item x="1"/>
        <item x="31"/>
        <item x="39"/>
        <item x="27"/>
        <item x="41"/>
        <item x="22"/>
        <item x="18"/>
        <item x="26"/>
        <item x="16"/>
        <item x="35"/>
        <item x="8"/>
        <item x="10"/>
        <item x="40"/>
        <item x="13"/>
        <item x="4"/>
        <item x="37"/>
        <item x="36"/>
        <item x="24"/>
        <item x="2"/>
        <item x="21"/>
        <item x="23"/>
        <item x="25"/>
        <item x="135"/>
        <item x="5"/>
        <item x="6"/>
        <item x="11"/>
        <item x="34"/>
        <item x="28"/>
        <item x="38"/>
        <item x="42"/>
        <item x="14"/>
        <item x="17"/>
        <item x="19"/>
        <item x="20"/>
        <item x="43"/>
        <item x="45"/>
        <item x="47"/>
        <item x="48"/>
        <item x="46"/>
        <item x="44"/>
        <item x="49"/>
        <item x="50"/>
        <item x="51"/>
        <item x="52"/>
        <item x="53"/>
        <item x="54"/>
        <item x="55"/>
        <item x="56"/>
        <item x="57"/>
        <item x="59"/>
        <item x="60"/>
        <item x="61"/>
        <item x="62"/>
        <item x="58"/>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t="default"/>
      </items>
    </pivotField>
    <pivotField axis="axisPage" compact="0" outline="0" multipleItemSelectionAllowed="1" showAll="0">
      <items count="5">
        <item x="3"/>
        <item x="1"/>
        <item x="0"/>
        <item h="1"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Items count="1">
    <i/>
  </rowItems>
  <colFields count="1">
    <field x="6"/>
  </colFields>
  <colItems count="29">
    <i>
      <x v="1"/>
    </i>
    <i>
      <x v="2"/>
    </i>
    <i>
      <x v="4"/>
    </i>
    <i>
      <x v="5"/>
    </i>
    <i>
      <x v="7"/>
    </i>
    <i>
      <x v="10"/>
    </i>
    <i>
      <x v="13"/>
    </i>
    <i>
      <x v="17"/>
    </i>
    <i>
      <x v="18"/>
    </i>
    <i>
      <x v="19"/>
    </i>
    <i>
      <x v="20"/>
    </i>
    <i>
      <x v="24"/>
    </i>
    <i>
      <x v="25"/>
    </i>
    <i>
      <x v="27"/>
    </i>
    <i>
      <x v="33"/>
    </i>
    <i>
      <x v="36"/>
    </i>
    <i>
      <x v="37"/>
    </i>
    <i>
      <x v="43"/>
    </i>
    <i>
      <x v="47"/>
    </i>
    <i>
      <x v="51"/>
    </i>
    <i>
      <x v="53"/>
    </i>
    <i>
      <x v="57"/>
    </i>
    <i>
      <x v="59"/>
    </i>
    <i>
      <x v="61"/>
    </i>
    <i>
      <x v="62"/>
    </i>
    <i>
      <x v="67"/>
    </i>
    <i>
      <x v="69"/>
    </i>
    <i>
      <x v="130"/>
    </i>
    <i t="grand">
      <x/>
    </i>
  </colItems>
  <pageFields count="4">
    <pageField fld="2" item="1" hier="-1"/>
    <pageField fld="7" hier="-1"/>
    <pageField fld="3" hier="-1"/>
    <pageField fld="5" hier="-1"/>
  </pageFields>
  <dataFields count="1">
    <dataField name="個数 / 設備名" fld="6" subtotal="count" baseField="0" baseItem="0"/>
  </dataFields>
  <formats count="8">
    <format dxfId="1455">
      <pivotArea type="all" dataOnly="0" outline="0" fieldPosition="0"/>
    </format>
    <format dxfId="1454">
      <pivotArea outline="0" collapsedLevelsAreSubtotals="1" fieldPosition="0"/>
    </format>
    <format dxfId="1453">
      <pivotArea type="origin" dataOnly="0" labelOnly="1" outline="0" fieldPosition="0"/>
    </format>
    <format dxfId="1452">
      <pivotArea field="6" type="button" dataOnly="0" labelOnly="1" outline="0" axis="axisCol" fieldPosition="0"/>
    </format>
    <format dxfId="1451">
      <pivotArea type="topRight" dataOnly="0" labelOnly="1" outline="0" fieldPosition="0"/>
    </format>
    <format dxfId="1450">
      <pivotArea dataOnly="0" labelOnly="1" grandRow="1" outline="0" fieldPosition="0"/>
    </format>
    <format dxfId="1449">
      <pivotArea dataOnly="0" labelOnly="1" outline="0" fieldPosition="0">
        <references count="1">
          <reference field="6" count="17">
            <x v="5"/>
            <x v="7"/>
            <x v="10"/>
            <x v="17"/>
            <x v="18"/>
            <x v="20"/>
            <x v="24"/>
            <x v="25"/>
            <x v="27"/>
            <x v="47"/>
            <x v="51"/>
            <x v="53"/>
            <x v="57"/>
            <x v="59"/>
            <x v="61"/>
            <x v="62"/>
            <x v="67"/>
          </reference>
        </references>
      </pivotArea>
    </format>
    <format dxfId="1448">
      <pivotArea dataOnly="0" labelOnly="1" grandCol="1" outline="0" fieldPosition="0"/>
    </format>
  </formats>
  <chartFormats count="124">
    <chartFormat chart="1" format="0" series="1">
      <pivotArea type="data" outline="0" fieldPosition="0">
        <references count="2">
          <reference field="4294967294" count="1" selected="0">
            <x v="0"/>
          </reference>
          <reference field="3" count="1" selected="0">
            <x v="2"/>
          </reference>
        </references>
      </pivotArea>
    </chartFormat>
    <chartFormat chart="1" format="1" series="1">
      <pivotArea type="data" outline="0" fieldPosition="0">
        <references count="2">
          <reference field="4294967294" count="1" selected="0">
            <x v="0"/>
          </reference>
          <reference field="3" count="1" selected="0">
            <x v="3"/>
          </reference>
        </references>
      </pivotArea>
    </chartFormat>
    <chartFormat chart="1" format="2" series="1">
      <pivotArea type="data" outline="0" fieldPosition="0">
        <references count="2">
          <reference field="4294967294" count="1" selected="0">
            <x v="0"/>
          </reference>
          <reference field="3" count="1" selected="0">
            <x v="5"/>
          </reference>
        </references>
      </pivotArea>
    </chartFormat>
    <chartFormat chart="1" format="3" series="1">
      <pivotArea type="data" outline="0" fieldPosition="0">
        <references count="2">
          <reference field="4294967294" count="1" selected="0">
            <x v="0"/>
          </reference>
          <reference field="3" count="1" selected="0">
            <x v="10"/>
          </reference>
        </references>
      </pivotArea>
    </chartFormat>
    <chartFormat chart="1" format="5" series="1">
      <pivotArea type="data" outline="0" fieldPosition="0">
        <references count="2">
          <reference field="4294967294" count="1" selected="0">
            <x v="0"/>
          </reference>
          <reference field="3" count="1" selected="0">
            <x v="11"/>
          </reference>
        </references>
      </pivotArea>
    </chartFormat>
    <chartFormat chart="1" format="6" series="1">
      <pivotArea type="data" outline="0" fieldPosition="0">
        <references count="2">
          <reference field="4294967294" count="1" selected="0">
            <x v="0"/>
          </reference>
          <reference field="3" count="1" selected="0">
            <x v="15"/>
          </reference>
        </references>
      </pivotArea>
    </chartFormat>
    <chartFormat chart="1" format="7" series="1">
      <pivotArea type="data" outline="0" fieldPosition="0">
        <references count="2">
          <reference field="4294967294" count="1" selected="0">
            <x v="0"/>
          </reference>
          <reference field="3" count="1" selected="0">
            <x v="17"/>
          </reference>
        </references>
      </pivotArea>
    </chartFormat>
    <chartFormat chart="1" format="8" series="1">
      <pivotArea type="data" outline="0" fieldPosition="0">
        <references count="1">
          <reference field="4294967294" count="1" selected="0">
            <x v="0"/>
          </reference>
        </references>
      </pivotArea>
    </chartFormat>
    <chartFormat chart="2" format="0" series="1">
      <pivotArea type="data" outline="0" fieldPosition="0">
        <references count="2">
          <reference field="4294967294" count="1" selected="0">
            <x v="0"/>
          </reference>
          <reference field="6" count="1" selected="0">
            <x v="0"/>
          </reference>
        </references>
      </pivotArea>
    </chartFormat>
    <chartFormat chart="2" format="2" series="1">
      <pivotArea type="data" outline="0" fieldPosition="0">
        <references count="2">
          <reference field="4294967294" count="1" selected="0">
            <x v="0"/>
          </reference>
          <reference field="6" count="1" selected="0">
            <x v="7"/>
          </reference>
        </references>
      </pivotArea>
    </chartFormat>
    <chartFormat chart="2" format="5" series="1">
      <pivotArea type="data" outline="0" fieldPosition="0">
        <references count="2">
          <reference field="4294967294" count="1" selected="0">
            <x v="0"/>
          </reference>
          <reference field="6" count="1" selected="0">
            <x v="13"/>
          </reference>
        </references>
      </pivotArea>
    </chartFormat>
    <chartFormat chart="2" format="8" series="1">
      <pivotArea type="data" outline="0" fieldPosition="0">
        <references count="2">
          <reference field="4294967294" count="1" selected="0">
            <x v="0"/>
          </reference>
          <reference field="6" count="1" selected="0">
            <x v="20"/>
          </reference>
        </references>
      </pivotArea>
    </chartFormat>
    <chartFormat chart="2" format="9" series="1">
      <pivotArea type="data" outline="0" fieldPosition="0">
        <references count="2">
          <reference field="4294967294" count="1" selected="0">
            <x v="0"/>
          </reference>
          <reference field="6" count="1" selected="0">
            <x v="18"/>
          </reference>
        </references>
      </pivotArea>
    </chartFormat>
    <chartFormat chart="2" format="11" series="1">
      <pivotArea type="data" outline="0" fieldPosition="0">
        <references count="2">
          <reference field="4294967294" count="1" selected="0">
            <x v="0"/>
          </reference>
          <reference field="6" count="1" selected="0">
            <x v="22"/>
          </reference>
        </references>
      </pivotArea>
    </chartFormat>
    <chartFormat chart="2" format="13" series="1">
      <pivotArea type="data" outline="0" fieldPosition="0">
        <references count="2">
          <reference field="4294967294" count="1" selected="0">
            <x v="0"/>
          </reference>
          <reference field="6" count="1" selected="0">
            <x v="25"/>
          </reference>
        </references>
      </pivotArea>
    </chartFormat>
    <chartFormat chart="2" format="14" series="1">
      <pivotArea type="data" outline="0" fieldPosition="0">
        <references count="2">
          <reference field="4294967294" count="1" selected="0">
            <x v="0"/>
          </reference>
          <reference field="6" count="1" selected="0">
            <x v="26"/>
          </reference>
        </references>
      </pivotArea>
    </chartFormat>
    <chartFormat chart="2" format="16" series="1">
      <pivotArea type="data" outline="0" fieldPosition="0">
        <references count="2">
          <reference field="4294967294" count="1" selected="0">
            <x v="0"/>
          </reference>
          <reference field="6" count="1" selected="0">
            <x v="19"/>
          </reference>
        </references>
      </pivotArea>
    </chartFormat>
    <chartFormat chart="2" format="17" series="1">
      <pivotArea type="data" outline="0" fieldPosition="0">
        <references count="1">
          <reference field="4294967294" count="1" selected="0">
            <x v="0"/>
          </reference>
        </references>
      </pivotArea>
    </chartFormat>
    <chartFormat chart="2" format="18" series="1">
      <pivotArea type="data" outline="0" fieldPosition="0">
        <references count="2">
          <reference field="4294967294" count="1" selected="0">
            <x v="0"/>
          </reference>
          <reference field="3" count="1" selected="0">
            <x v="3"/>
          </reference>
        </references>
      </pivotArea>
    </chartFormat>
    <chartFormat chart="2" format="19" series="1">
      <pivotArea type="data" outline="0" fieldPosition="0">
        <references count="2">
          <reference field="4294967294" count="1" selected="0">
            <x v="0"/>
          </reference>
          <reference field="3" count="1" selected="0">
            <x v="5"/>
          </reference>
        </references>
      </pivotArea>
    </chartFormat>
    <chartFormat chart="2" format="20" series="1">
      <pivotArea type="data" outline="0" fieldPosition="0">
        <references count="2">
          <reference field="4294967294" count="1" selected="0">
            <x v="0"/>
          </reference>
          <reference field="3" count="1" selected="0">
            <x v="10"/>
          </reference>
        </references>
      </pivotArea>
    </chartFormat>
    <chartFormat chart="2" format="22" series="1">
      <pivotArea type="data" outline="0" fieldPosition="0">
        <references count="2">
          <reference field="4294967294" count="1" selected="0">
            <x v="0"/>
          </reference>
          <reference field="3" count="1" selected="0">
            <x v="11"/>
          </reference>
        </references>
      </pivotArea>
    </chartFormat>
    <chartFormat chart="2" format="23" series="1">
      <pivotArea type="data" outline="0" fieldPosition="0">
        <references count="2">
          <reference field="4294967294" count="1" selected="0">
            <x v="0"/>
          </reference>
          <reference field="3" count="1" selected="0">
            <x v="15"/>
          </reference>
        </references>
      </pivotArea>
    </chartFormat>
    <chartFormat chart="2" format="24" series="1">
      <pivotArea type="data" outline="0" fieldPosition="0">
        <references count="2">
          <reference field="4294967294" count="1" selected="0">
            <x v="0"/>
          </reference>
          <reference field="3" count="1" selected="0">
            <x v="17"/>
          </reference>
        </references>
      </pivotArea>
    </chartFormat>
    <chartFormat chart="2" format="25" series="1">
      <pivotArea type="data" outline="0" fieldPosition="0">
        <references count="2">
          <reference field="4294967294" count="1" selected="0">
            <x v="0"/>
          </reference>
          <reference field="3" count="1" selected="0">
            <x v="2"/>
          </reference>
        </references>
      </pivotArea>
    </chartFormat>
    <chartFormat chart="2" format="32" series="1">
      <pivotArea type="data" outline="0" fieldPosition="0">
        <references count="2">
          <reference field="4294967294" count="1" selected="0">
            <x v="0"/>
          </reference>
          <reference field="6" count="1" selected="0">
            <x v="27"/>
          </reference>
        </references>
      </pivotArea>
    </chartFormat>
    <chartFormat chart="2" format="33" series="1">
      <pivotArea type="data" outline="0" fieldPosition="0">
        <references count="2">
          <reference field="4294967294" count="1" selected="0">
            <x v="0"/>
          </reference>
          <reference field="6" count="1" selected="0">
            <x v="24"/>
          </reference>
        </references>
      </pivotArea>
    </chartFormat>
    <chartFormat chart="2" format="34" series="1">
      <pivotArea type="data" outline="0" fieldPosition="0">
        <references count="2">
          <reference field="4294967294" count="1" selected="0">
            <x v="0"/>
          </reference>
          <reference field="6" count="1" selected="0">
            <x v="16"/>
          </reference>
        </references>
      </pivotArea>
    </chartFormat>
    <chartFormat chart="2" format="35" series="1">
      <pivotArea type="data" outline="0" fieldPosition="0">
        <references count="2">
          <reference field="4294967294" count="1" selected="0">
            <x v="0"/>
          </reference>
          <reference field="6" count="1" selected="0">
            <x v="17"/>
          </reference>
        </references>
      </pivotArea>
    </chartFormat>
    <chartFormat chart="2" format="36" series="1">
      <pivotArea type="data" outline="0" fieldPosition="0">
        <references count="2">
          <reference field="4294967294" count="1" selected="0">
            <x v="0"/>
          </reference>
          <reference field="6" count="1" selected="0">
            <x v="38"/>
          </reference>
        </references>
      </pivotArea>
    </chartFormat>
    <chartFormat chart="2" format="37" series="1">
      <pivotArea type="data" outline="0" fieldPosition="0">
        <references count="2">
          <reference field="4294967294" count="1" selected="0">
            <x v="0"/>
          </reference>
          <reference field="6" count="1" selected="0">
            <x v="10"/>
          </reference>
        </references>
      </pivotArea>
    </chartFormat>
    <chartFormat chart="2" format="38" series="1">
      <pivotArea type="data" outline="0" fieldPosition="0">
        <references count="2">
          <reference field="4294967294" count="1" selected="0">
            <x v="0"/>
          </reference>
          <reference field="6" count="1" selected="0">
            <x v="39"/>
          </reference>
        </references>
      </pivotArea>
    </chartFormat>
    <chartFormat chart="2" format="39" series="1">
      <pivotArea type="data" outline="0" fieldPosition="0">
        <references count="2">
          <reference field="4294967294" count="1" selected="0">
            <x v="0"/>
          </reference>
          <reference field="6" count="1" selected="0">
            <x v="5"/>
          </reference>
        </references>
      </pivotArea>
    </chartFormat>
    <chartFormat chart="2" format="40" series="1">
      <pivotArea type="data" outline="0" fieldPosition="0">
        <references count="2">
          <reference field="4294967294" count="1" selected="0">
            <x v="0"/>
          </reference>
          <reference field="6" count="1" selected="0">
            <x v="44"/>
          </reference>
        </references>
      </pivotArea>
    </chartFormat>
    <chartFormat chart="6" format="55" series="1">
      <pivotArea type="data" outline="0" fieldPosition="0">
        <references count="2">
          <reference field="4294967294" count="1" selected="0">
            <x v="0"/>
          </reference>
          <reference field="6" count="1" selected="0">
            <x v="5"/>
          </reference>
        </references>
      </pivotArea>
    </chartFormat>
    <chartFormat chart="6" format="57" series="1">
      <pivotArea type="data" outline="0" fieldPosition="0">
        <references count="2">
          <reference field="4294967294" count="1" selected="0">
            <x v="0"/>
          </reference>
          <reference field="6" count="1" selected="0">
            <x v="10"/>
          </reference>
        </references>
      </pivotArea>
    </chartFormat>
    <chartFormat chart="6" format="58" series="1">
      <pivotArea type="data" outline="0" fieldPosition="0">
        <references count="2">
          <reference field="4294967294" count="1" selected="0">
            <x v="0"/>
          </reference>
          <reference field="6" count="1" selected="0">
            <x v="13"/>
          </reference>
        </references>
      </pivotArea>
    </chartFormat>
    <chartFormat chart="6" format="59" series="1">
      <pivotArea type="data" outline="0" fieldPosition="0">
        <references count="2">
          <reference field="4294967294" count="1" selected="0">
            <x v="0"/>
          </reference>
          <reference field="6" count="1" selected="0">
            <x v="17"/>
          </reference>
        </references>
      </pivotArea>
    </chartFormat>
    <chartFormat chart="6" format="60" series="1">
      <pivotArea type="data" outline="0" fieldPosition="0">
        <references count="2">
          <reference field="4294967294" count="1" selected="0">
            <x v="0"/>
          </reference>
          <reference field="6" count="1" selected="0">
            <x v="18"/>
          </reference>
        </references>
      </pivotArea>
    </chartFormat>
    <chartFormat chart="6" format="61" series="1">
      <pivotArea type="data" outline="0" fieldPosition="0">
        <references count="2">
          <reference field="4294967294" count="1" selected="0">
            <x v="0"/>
          </reference>
          <reference field="6" count="1" selected="0">
            <x v="19"/>
          </reference>
        </references>
      </pivotArea>
    </chartFormat>
    <chartFormat chart="6" format="62" series="1">
      <pivotArea type="data" outline="0" fieldPosition="0">
        <references count="2">
          <reference field="4294967294" count="1" selected="0">
            <x v="0"/>
          </reference>
          <reference field="6" count="1" selected="0">
            <x v="20"/>
          </reference>
        </references>
      </pivotArea>
    </chartFormat>
    <chartFormat chart="6" format="63" series="1">
      <pivotArea type="data" outline="0" fieldPosition="0">
        <references count="2">
          <reference field="4294967294" count="1" selected="0">
            <x v="0"/>
          </reference>
          <reference field="6" count="1" selected="0">
            <x v="24"/>
          </reference>
        </references>
      </pivotArea>
    </chartFormat>
    <chartFormat chart="6" format="64" series="1">
      <pivotArea type="data" outline="0" fieldPosition="0">
        <references count="2">
          <reference field="4294967294" count="1" selected="0">
            <x v="0"/>
          </reference>
          <reference field="6" count="1" selected="0">
            <x v="25"/>
          </reference>
        </references>
      </pivotArea>
    </chartFormat>
    <chartFormat chart="6" format="65" series="1">
      <pivotArea type="data" outline="0" fieldPosition="0">
        <references count="2">
          <reference field="4294967294" count="1" selected="0">
            <x v="0"/>
          </reference>
          <reference field="6" count="1" selected="0">
            <x v="27"/>
          </reference>
        </references>
      </pivotArea>
    </chartFormat>
    <chartFormat chart="6" format="66" series="1">
      <pivotArea type="data" outline="0" fieldPosition="0">
        <references count="2">
          <reference field="4294967294" count="1" selected="0">
            <x v="0"/>
          </reference>
          <reference field="6" count="1" selected="0">
            <x v="38"/>
          </reference>
        </references>
      </pivotArea>
    </chartFormat>
    <chartFormat chart="6" format="67" series="1">
      <pivotArea type="data" outline="0" fieldPosition="0">
        <references count="2">
          <reference field="4294967294" count="1" selected="0">
            <x v="0"/>
          </reference>
          <reference field="6" count="1" selected="0">
            <x v="39"/>
          </reference>
        </references>
      </pivotArea>
    </chartFormat>
    <chartFormat chart="6" format="68" series="1">
      <pivotArea type="data" outline="0" fieldPosition="0">
        <references count="2">
          <reference field="4294967294" count="1" selected="0">
            <x v="0"/>
          </reference>
          <reference field="6" count="1" selected="0">
            <x v="44"/>
          </reference>
        </references>
      </pivotArea>
    </chartFormat>
    <chartFormat chart="6" format="69" series="1">
      <pivotArea type="data" outline="0" fieldPosition="0">
        <references count="2">
          <reference field="4294967294" count="1" selected="0">
            <x v="0"/>
          </reference>
          <reference field="6" count="1" selected="0">
            <x v="43"/>
          </reference>
        </references>
      </pivotArea>
    </chartFormat>
    <chartFormat chart="7" format="0" series="1">
      <pivotArea type="data" outline="0" fieldPosition="0">
        <references count="2">
          <reference field="4294967294" count="1" selected="0">
            <x v="0"/>
          </reference>
          <reference field="6" count="1" selected="0">
            <x v="5"/>
          </reference>
        </references>
      </pivotArea>
    </chartFormat>
    <chartFormat chart="7" format="2" series="1">
      <pivotArea type="data" outline="0" fieldPosition="0">
        <references count="2">
          <reference field="4294967294" count="1" selected="0">
            <x v="0"/>
          </reference>
          <reference field="6" count="1" selected="0">
            <x v="10"/>
          </reference>
        </references>
      </pivotArea>
    </chartFormat>
    <chartFormat chart="7" format="3" series="1">
      <pivotArea type="data" outline="0" fieldPosition="0">
        <references count="2">
          <reference field="4294967294" count="1" selected="0">
            <x v="0"/>
          </reference>
          <reference field="6" count="1" selected="0">
            <x v="13"/>
          </reference>
        </references>
      </pivotArea>
    </chartFormat>
    <chartFormat chart="7" format="4" series="1">
      <pivotArea type="data" outline="0" fieldPosition="0">
        <references count="2">
          <reference field="4294967294" count="1" selected="0">
            <x v="0"/>
          </reference>
          <reference field="6" count="1" selected="0">
            <x v="17"/>
          </reference>
        </references>
      </pivotArea>
    </chartFormat>
    <chartFormat chart="7" format="5" series="1">
      <pivotArea type="data" outline="0" fieldPosition="0">
        <references count="2">
          <reference field="4294967294" count="1" selected="0">
            <x v="0"/>
          </reference>
          <reference field="6" count="1" selected="0">
            <x v="20"/>
          </reference>
        </references>
      </pivotArea>
    </chartFormat>
    <chartFormat chart="7" format="6" series="1">
      <pivotArea type="data" outline="0" fieldPosition="0">
        <references count="2">
          <reference field="4294967294" count="1" selected="0">
            <x v="0"/>
          </reference>
          <reference field="6" count="1" selected="0">
            <x v="24"/>
          </reference>
        </references>
      </pivotArea>
    </chartFormat>
    <chartFormat chart="7" format="7" series="1">
      <pivotArea type="data" outline="0" fieldPosition="0">
        <references count="2">
          <reference field="4294967294" count="1" selected="0">
            <x v="0"/>
          </reference>
          <reference field="6" count="1" selected="0">
            <x v="43"/>
          </reference>
        </references>
      </pivotArea>
    </chartFormat>
    <chartFormat chart="8" format="1" series="1">
      <pivotArea type="data" outline="0" fieldPosition="0">
        <references count="2">
          <reference field="4294967294" count="1" selected="0">
            <x v="0"/>
          </reference>
          <reference field="6" count="1" selected="0">
            <x v="18"/>
          </reference>
        </references>
      </pivotArea>
    </chartFormat>
    <chartFormat chart="8" format="2" series="1">
      <pivotArea type="data" outline="0" fieldPosition="0">
        <references count="2">
          <reference field="4294967294" count="1" selected="0">
            <x v="0"/>
          </reference>
          <reference field="6" count="1" selected="0">
            <x v="20"/>
          </reference>
        </references>
      </pivotArea>
    </chartFormat>
    <chartFormat chart="8" format="3" series="1">
      <pivotArea type="data" outline="0" fieldPosition="0">
        <references count="2">
          <reference field="4294967294" count="1" selected="0">
            <x v="0"/>
          </reference>
          <reference field="6" count="1" selected="0">
            <x v="24"/>
          </reference>
        </references>
      </pivotArea>
    </chartFormat>
    <chartFormat chart="8" format="4" series="1">
      <pivotArea type="data" outline="0" fieldPosition="0">
        <references count="2">
          <reference field="4294967294" count="1" selected="0">
            <x v="0"/>
          </reference>
          <reference field="6" count="1" selected="0">
            <x v="44"/>
          </reference>
        </references>
      </pivotArea>
    </chartFormat>
    <chartFormat chart="9" format="1" series="1">
      <pivotArea type="data" outline="0" fieldPosition="0">
        <references count="2">
          <reference field="4294967294" count="1" selected="0">
            <x v="0"/>
          </reference>
          <reference field="6" count="1" selected="0">
            <x v="18"/>
          </reference>
        </references>
      </pivotArea>
    </chartFormat>
    <chartFormat chart="9" format="2" series="1">
      <pivotArea type="data" outline="0" fieldPosition="0">
        <references count="2">
          <reference field="4294967294" count="1" selected="0">
            <x v="0"/>
          </reference>
          <reference field="6" count="1" selected="0">
            <x v="24"/>
          </reference>
        </references>
      </pivotArea>
    </chartFormat>
    <chartFormat chart="9" format="3" series="1">
      <pivotArea type="data" outline="0" fieldPosition="0">
        <references count="2">
          <reference field="4294967294" count="1" selected="0">
            <x v="0"/>
          </reference>
          <reference field="6" count="1" selected="0">
            <x v="27"/>
          </reference>
        </references>
      </pivotArea>
    </chartFormat>
    <chartFormat chart="9" format="4" series="1">
      <pivotArea type="data" outline="0" fieldPosition="0">
        <references count="2">
          <reference field="4294967294" count="1" selected="0">
            <x v="0"/>
          </reference>
          <reference field="6" count="1" selected="0">
            <x v="38"/>
          </reference>
        </references>
      </pivotArea>
    </chartFormat>
    <chartFormat chart="9" format="5" series="1">
      <pivotArea type="data" outline="0" fieldPosition="0">
        <references count="2">
          <reference field="4294967294" count="1" selected="0">
            <x v="0"/>
          </reference>
          <reference field="6" count="1" selected="0">
            <x v="39"/>
          </reference>
        </references>
      </pivotArea>
    </chartFormat>
    <chartFormat chart="9" format="6" series="1">
      <pivotArea type="data" outline="0" fieldPosition="0">
        <references count="2">
          <reference field="4294967294" count="1" selected="0">
            <x v="0"/>
          </reference>
          <reference field="6" count="1" selected="0">
            <x v="43"/>
          </reference>
        </references>
      </pivotArea>
    </chartFormat>
    <chartFormat chart="10" format="1" series="1">
      <pivotArea type="data" outline="0" fieldPosition="0">
        <references count="2">
          <reference field="4294967294" count="1" selected="0">
            <x v="0"/>
          </reference>
          <reference field="6" count="1" selected="0">
            <x v="18"/>
          </reference>
        </references>
      </pivotArea>
    </chartFormat>
    <chartFormat chart="10" format="2" series="1">
      <pivotArea type="data" outline="0" fieldPosition="0">
        <references count="2">
          <reference field="4294967294" count="1" selected="0">
            <x v="0"/>
          </reference>
          <reference field="6" count="1" selected="0">
            <x v="19"/>
          </reference>
        </references>
      </pivotArea>
    </chartFormat>
    <chartFormat chart="10" format="3" series="1">
      <pivotArea type="data" outline="0" fieldPosition="0">
        <references count="2">
          <reference field="4294967294" count="1" selected="0">
            <x v="0"/>
          </reference>
          <reference field="6" count="1" selected="0">
            <x v="20"/>
          </reference>
        </references>
      </pivotArea>
    </chartFormat>
    <chartFormat chart="10" format="4" series="1">
      <pivotArea type="data" outline="0" fieldPosition="0">
        <references count="2">
          <reference field="4294967294" count="1" selected="0">
            <x v="0"/>
          </reference>
          <reference field="6" count="1" selected="0">
            <x v="24"/>
          </reference>
        </references>
      </pivotArea>
    </chartFormat>
    <chartFormat chart="10" format="5" series="1">
      <pivotArea type="data" outline="0" fieldPosition="0">
        <references count="2">
          <reference field="4294967294" count="1" selected="0">
            <x v="0"/>
          </reference>
          <reference field="6" count="1" selected="0">
            <x v="27"/>
          </reference>
        </references>
      </pivotArea>
    </chartFormat>
    <chartFormat chart="10" format="6" series="1">
      <pivotArea type="data" outline="0" fieldPosition="0">
        <references count="2">
          <reference field="4294967294" count="1" selected="0">
            <x v="0"/>
          </reference>
          <reference field="6" count="1" selected="0">
            <x v="43"/>
          </reference>
        </references>
      </pivotArea>
    </chartFormat>
    <chartFormat chart="10" format="7" series="1">
      <pivotArea type="data" outline="0" fieldPosition="0">
        <references count="2">
          <reference field="4294967294" count="1" selected="0">
            <x v="0"/>
          </reference>
          <reference field="6" count="1" selected="0">
            <x v="7"/>
          </reference>
        </references>
      </pivotArea>
    </chartFormat>
    <chartFormat chart="11" format="0" series="1">
      <pivotArea type="data" outline="0" fieldPosition="0">
        <references count="2">
          <reference field="4294967294" count="1" selected="0">
            <x v="0"/>
          </reference>
          <reference field="6" count="1" selected="0">
            <x v="17"/>
          </reference>
        </references>
      </pivotArea>
    </chartFormat>
    <chartFormat chart="11" format="1" series="1">
      <pivotArea type="data" outline="0" fieldPosition="0">
        <references count="2">
          <reference field="4294967294" count="1" selected="0">
            <x v="0"/>
          </reference>
          <reference field="6" count="1" selected="0">
            <x v="24"/>
          </reference>
        </references>
      </pivotArea>
    </chartFormat>
    <chartFormat chart="11" format="2" series="1">
      <pivotArea type="data" outline="0" fieldPosition="0">
        <references count="2">
          <reference field="4294967294" count="1" selected="0">
            <x v="0"/>
          </reference>
          <reference field="6" count="1" selected="0">
            <x v="25"/>
          </reference>
        </references>
      </pivotArea>
    </chartFormat>
    <chartFormat chart="11" format="3" series="1">
      <pivotArea type="data" outline="0" fieldPosition="0">
        <references count="2">
          <reference field="4294967294" count="1" selected="0">
            <x v="0"/>
          </reference>
          <reference field="6" count="1" selected="0">
            <x v="27"/>
          </reference>
        </references>
      </pivotArea>
    </chartFormat>
    <chartFormat chart="18" format="0" series="1">
      <pivotArea type="data" outline="0" fieldPosition="0">
        <references count="3">
          <reference field="4294967294" count="1" selected="0">
            <x v="0"/>
          </reference>
          <reference field="5" count="1" selected="0">
            <x v="1"/>
          </reference>
          <reference field="6" count="1" selected="0">
            <x v="5"/>
          </reference>
        </references>
      </pivotArea>
    </chartFormat>
    <chartFormat chart="18" format="1" series="1">
      <pivotArea type="data" outline="0" fieldPosition="0">
        <references count="3">
          <reference field="4294967294" count="1" selected="0">
            <x v="0"/>
          </reference>
          <reference field="5" count="1" selected="0">
            <x v="1"/>
          </reference>
          <reference field="6" count="1" selected="0">
            <x v="17"/>
          </reference>
        </references>
      </pivotArea>
    </chartFormat>
    <chartFormat chart="18" format="2" series="1">
      <pivotArea type="data" outline="0" fieldPosition="0">
        <references count="3">
          <reference field="4294967294" count="1" selected="0">
            <x v="0"/>
          </reference>
          <reference field="5" count="1" selected="0">
            <x v="1"/>
          </reference>
          <reference field="6" count="1" selected="0">
            <x v="18"/>
          </reference>
        </references>
      </pivotArea>
    </chartFormat>
    <chartFormat chart="18" format="3" series="1">
      <pivotArea type="data" outline="0" fieldPosition="0">
        <references count="3">
          <reference field="4294967294" count="1" selected="0">
            <x v="0"/>
          </reference>
          <reference field="5" count="1" selected="0">
            <x v="1"/>
          </reference>
          <reference field="6" count="1" selected="0">
            <x v="20"/>
          </reference>
        </references>
      </pivotArea>
    </chartFormat>
    <chartFormat chart="18" format="4" series="1">
      <pivotArea type="data" outline="0" fieldPosition="0">
        <references count="3">
          <reference field="4294967294" count="1" selected="0">
            <x v="0"/>
          </reference>
          <reference field="5" count="1" selected="0">
            <x v="1"/>
          </reference>
          <reference field="6" count="1" selected="0">
            <x v="24"/>
          </reference>
        </references>
      </pivotArea>
    </chartFormat>
    <chartFormat chart="18" format="5" series="1">
      <pivotArea type="data" outline="0" fieldPosition="0">
        <references count="3">
          <reference field="4294967294" count="1" selected="0">
            <x v="0"/>
          </reference>
          <reference field="5" count="1" selected="0">
            <x v="1"/>
          </reference>
          <reference field="6" count="1" selected="0">
            <x v="25"/>
          </reference>
        </references>
      </pivotArea>
    </chartFormat>
    <chartFormat chart="18" format="6" series="1">
      <pivotArea type="data" outline="0" fieldPosition="0">
        <references count="3">
          <reference field="4294967294" count="1" selected="0">
            <x v="0"/>
          </reference>
          <reference field="5" count="1" selected="0">
            <x v="1"/>
          </reference>
          <reference field="6" count="1" selected="0">
            <x v="27"/>
          </reference>
        </references>
      </pivotArea>
    </chartFormat>
    <chartFormat chart="18" format="7" series="1">
      <pivotArea type="data" outline="0" fieldPosition="0">
        <references count="3">
          <reference field="4294967294" count="1" selected="0">
            <x v="0"/>
          </reference>
          <reference field="5" count="1" selected="0">
            <x v="1"/>
          </reference>
          <reference field="6" count="1" selected="0">
            <x v="43"/>
          </reference>
        </references>
      </pivotArea>
    </chartFormat>
    <chartFormat chart="18" format="8" series="1">
      <pivotArea type="data" outline="0" fieldPosition="0">
        <references count="3">
          <reference field="4294967294" count="1" selected="0">
            <x v="0"/>
          </reference>
          <reference field="5" count="1" selected="0">
            <x v="4"/>
          </reference>
          <reference field="6" count="1" selected="0">
            <x v="20"/>
          </reference>
        </references>
      </pivotArea>
    </chartFormat>
    <chartFormat chart="18" format="9" series="1">
      <pivotArea type="data" outline="0" fieldPosition="0">
        <references count="3">
          <reference field="4294967294" count="1" selected="0">
            <x v="0"/>
          </reference>
          <reference field="5" count="1" selected="0">
            <x v="6"/>
          </reference>
          <reference field="6" count="1" selected="0">
            <x v="2"/>
          </reference>
        </references>
      </pivotArea>
    </chartFormat>
    <chartFormat chart="18" format="10" series="1">
      <pivotArea type="data" outline="0" fieldPosition="0">
        <references count="3">
          <reference field="4294967294" count="1" selected="0">
            <x v="0"/>
          </reference>
          <reference field="5" count="1" selected="0">
            <x v="6"/>
          </reference>
          <reference field="6" count="1" selected="0">
            <x v="17"/>
          </reference>
        </references>
      </pivotArea>
    </chartFormat>
    <chartFormat chart="18" format="11" series="1">
      <pivotArea type="data" outline="0" fieldPosition="0">
        <references count="3">
          <reference field="4294967294" count="1" selected="0">
            <x v="0"/>
          </reference>
          <reference field="5" count="1" selected="0">
            <x v="6"/>
          </reference>
          <reference field="6" count="1" selected="0">
            <x v="20"/>
          </reference>
        </references>
      </pivotArea>
    </chartFormat>
    <chartFormat chart="18" format="12" series="1">
      <pivotArea type="data" outline="0" fieldPosition="0">
        <references count="3">
          <reference field="4294967294" count="1" selected="0">
            <x v="0"/>
          </reference>
          <reference field="5" count="1" selected="0">
            <x v="6"/>
          </reference>
          <reference field="6" count="1" selected="0">
            <x v="24"/>
          </reference>
        </references>
      </pivotArea>
    </chartFormat>
    <chartFormat chart="18" format="13" series="1">
      <pivotArea type="data" outline="0" fieldPosition="0">
        <references count="3">
          <reference field="4294967294" count="1" selected="0">
            <x v="0"/>
          </reference>
          <reference field="5" count="1" selected="0">
            <x v="6"/>
          </reference>
          <reference field="6" count="1" selected="0">
            <x v="25"/>
          </reference>
        </references>
      </pivotArea>
    </chartFormat>
    <chartFormat chart="18" format="14" series="1">
      <pivotArea type="data" outline="0" fieldPosition="0">
        <references count="3">
          <reference field="4294967294" count="1" selected="0">
            <x v="0"/>
          </reference>
          <reference field="5" count="1" selected="0">
            <x v="6"/>
          </reference>
          <reference field="6" count="1" selected="0">
            <x v="27"/>
          </reference>
        </references>
      </pivotArea>
    </chartFormat>
    <chartFormat chart="18" format="15" series="1">
      <pivotArea type="data" outline="0" fieldPosition="0">
        <references count="3">
          <reference field="4294967294" count="1" selected="0">
            <x v="0"/>
          </reference>
          <reference field="5" count="1" selected="0">
            <x v="6"/>
          </reference>
          <reference field="6" count="1" selected="0">
            <x v="37"/>
          </reference>
        </references>
      </pivotArea>
    </chartFormat>
    <chartFormat chart="18" format="16" series="1">
      <pivotArea type="data" outline="0" fieldPosition="0">
        <references count="3">
          <reference field="4294967294" count="1" selected="0">
            <x v="0"/>
          </reference>
          <reference field="5" count="1" selected="0">
            <x v="7"/>
          </reference>
          <reference field="6" count="1" selected="0">
            <x v="7"/>
          </reference>
        </references>
      </pivotArea>
    </chartFormat>
    <chartFormat chart="18" format="17" series="1">
      <pivotArea type="data" outline="0" fieldPosition="0">
        <references count="3">
          <reference field="4294967294" count="1" selected="0">
            <x v="0"/>
          </reference>
          <reference field="5" count="1" selected="0">
            <x v="7"/>
          </reference>
          <reference field="6" count="1" selected="0">
            <x v="10"/>
          </reference>
        </references>
      </pivotArea>
    </chartFormat>
    <chartFormat chart="18" format="18" series="1">
      <pivotArea type="data" outline="0" fieldPosition="0">
        <references count="2">
          <reference field="4294967294" count="1" selected="0">
            <x v="0"/>
          </reference>
          <reference field="6" count="1" selected="0">
            <x v="2"/>
          </reference>
        </references>
      </pivotArea>
    </chartFormat>
    <chartFormat chart="18" format="19" series="1">
      <pivotArea type="data" outline="0" fieldPosition="0">
        <references count="2">
          <reference field="4294967294" count="1" selected="0">
            <x v="0"/>
          </reference>
          <reference field="6" count="1" selected="0">
            <x v="5"/>
          </reference>
        </references>
      </pivotArea>
    </chartFormat>
    <chartFormat chart="18" format="20" series="1">
      <pivotArea type="data" outline="0" fieldPosition="0">
        <references count="2">
          <reference field="4294967294" count="1" selected="0">
            <x v="0"/>
          </reference>
          <reference field="6" count="1" selected="0">
            <x v="7"/>
          </reference>
        </references>
      </pivotArea>
    </chartFormat>
    <chartFormat chart="18" format="21" series="1">
      <pivotArea type="data" outline="0" fieldPosition="0">
        <references count="2">
          <reference field="4294967294" count="1" selected="0">
            <x v="0"/>
          </reference>
          <reference field="6" count="1" selected="0">
            <x v="10"/>
          </reference>
        </references>
      </pivotArea>
    </chartFormat>
    <chartFormat chart="18" format="22" series="1">
      <pivotArea type="data" outline="0" fieldPosition="0">
        <references count="2">
          <reference field="4294967294" count="1" selected="0">
            <x v="0"/>
          </reference>
          <reference field="6" count="1" selected="0">
            <x v="17"/>
          </reference>
        </references>
      </pivotArea>
    </chartFormat>
    <chartFormat chart="18" format="23" series="1">
      <pivotArea type="data" outline="0" fieldPosition="0">
        <references count="2">
          <reference field="4294967294" count="1" selected="0">
            <x v="0"/>
          </reference>
          <reference field="6" count="1" selected="0">
            <x v="18"/>
          </reference>
        </references>
      </pivotArea>
    </chartFormat>
    <chartFormat chart="18" format="24" series="1">
      <pivotArea type="data" outline="0" fieldPosition="0">
        <references count="2">
          <reference field="4294967294" count="1" selected="0">
            <x v="0"/>
          </reference>
          <reference field="6" count="1" selected="0">
            <x v="20"/>
          </reference>
        </references>
      </pivotArea>
    </chartFormat>
    <chartFormat chart="18" format="25" series="1">
      <pivotArea type="data" outline="0" fieldPosition="0">
        <references count="2">
          <reference field="4294967294" count="1" selected="0">
            <x v="0"/>
          </reference>
          <reference field="6" count="1" selected="0">
            <x v="24"/>
          </reference>
        </references>
      </pivotArea>
    </chartFormat>
    <chartFormat chart="18" format="26" series="1">
      <pivotArea type="data" outline="0" fieldPosition="0">
        <references count="2">
          <reference field="4294967294" count="1" selected="0">
            <x v="0"/>
          </reference>
          <reference field="6" count="1" selected="0">
            <x v="25"/>
          </reference>
        </references>
      </pivotArea>
    </chartFormat>
    <chartFormat chart="18" format="27" series="1">
      <pivotArea type="data" outline="0" fieldPosition="0">
        <references count="2">
          <reference field="4294967294" count="1" selected="0">
            <x v="0"/>
          </reference>
          <reference field="6" count="1" selected="0">
            <x v="27"/>
          </reference>
        </references>
      </pivotArea>
    </chartFormat>
    <chartFormat chart="18" format="28" series="1">
      <pivotArea type="data" outline="0" fieldPosition="0">
        <references count="2">
          <reference field="4294967294" count="1" selected="0">
            <x v="0"/>
          </reference>
          <reference field="6" count="1" selected="0">
            <x v="37"/>
          </reference>
        </references>
      </pivotArea>
    </chartFormat>
    <chartFormat chart="18" format="29" series="1">
      <pivotArea type="data" outline="0" fieldPosition="0">
        <references count="2">
          <reference field="4294967294" count="1" selected="0">
            <x v="0"/>
          </reference>
          <reference field="6" count="1" selected="0">
            <x v="43"/>
          </reference>
        </references>
      </pivotArea>
    </chartFormat>
    <chartFormat chart="18" format="30" series="1">
      <pivotArea type="data" outline="0" fieldPosition="0">
        <references count="1">
          <reference field="4294967294" count="1" selected="0">
            <x v="0"/>
          </reference>
        </references>
      </pivotArea>
    </chartFormat>
    <chartFormat chart="18" format="36" series="1">
      <pivotArea type="data" outline="0" fieldPosition="0">
        <references count="2">
          <reference field="4294967294" count="1" selected="0">
            <x v="0"/>
          </reference>
          <reference field="6" count="1" selected="0">
            <x v="51"/>
          </reference>
        </references>
      </pivotArea>
    </chartFormat>
    <chartFormat chart="18" format="37" series="1">
      <pivotArea type="data" outline="0" fieldPosition="0">
        <references count="2">
          <reference field="4294967294" count="1" selected="0">
            <x v="0"/>
          </reference>
          <reference field="6" count="1" selected="0">
            <x v="53"/>
          </reference>
        </references>
      </pivotArea>
    </chartFormat>
    <chartFormat chart="18" format="38" series="1">
      <pivotArea type="data" outline="0" fieldPosition="0">
        <references count="2">
          <reference field="4294967294" count="1" selected="0">
            <x v="0"/>
          </reference>
          <reference field="6" count="1" selected="0">
            <x v="57"/>
          </reference>
        </references>
      </pivotArea>
    </chartFormat>
    <chartFormat chart="18" format="39" series="1">
      <pivotArea type="data" outline="0" fieldPosition="0">
        <references count="2">
          <reference field="4294967294" count="1" selected="0">
            <x v="0"/>
          </reference>
          <reference field="6" count="1" selected="0">
            <x v="59"/>
          </reference>
        </references>
      </pivotArea>
    </chartFormat>
    <chartFormat chart="18" format="40" series="1">
      <pivotArea type="data" outline="0" fieldPosition="0">
        <references count="2">
          <reference field="4294967294" count="1" selected="0">
            <x v="0"/>
          </reference>
          <reference field="6" count="1" selected="0">
            <x v="61"/>
          </reference>
        </references>
      </pivotArea>
    </chartFormat>
    <chartFormat chart="18" format="41" series="1">
      <pivotArea type="data" outline="0" fieldPosition="0">
        <references count="2">
          <reference field="4294967294" count="1" selected="0">
            <x v="0"/>
          </reference>
          <reference field="6" count="1" selected="0">
            <x v="62"/>
          </reference>
        </references>
      </pivotArea>
    </chartFormat>
    <chartFormat chart="18" format="42" series="1">
      <pivotArea type="data" outline="0" fieldPosition="0">
        <references count="2">
          <reference field="4294967294" count="1" selected="0">
            <x v="0"/>
          </reference>
          <reference field="6" count="1" selected="0">
            <x v="67"/>
          </reference>
        </references>
      </pivotArea>
    </chartFormat>
    <chartFormat chart="18" format="43" series="1">
      <pivotArea type="data" outline="0" fieldPosition="0">
        <references count="2">
          <reference field="4294967294" count="1" selected="0">
            <x v="0"/>
          </reference>
          <reference field="6" count="1" selected="0">
            <x v="68"/>
          </reference>
        </references>
      </pivotArea>
    </chartFormat>
    <chartFormat chart="18" format="44" series="1">
      <pivotArea type="data" outline="0" fieldPosition="0">
        <references count="2">
          <reference field="4294967294" count="1" selected="0">
            <x v="0"/>
          </reference>
          <reference field="6" count="1" selected="0">
            <x v="47"/>
          </reference>
        </references>
      </pivotArea>
    </chartFormat>
    <chartFormat chart="18" format="45" series="1">
      <pivotArea type="data" outline="0" fieldPosition="0">
        <references count="2">
          <reference field="4294967294" count="1" selected="0">
            <x v="0"/>
          </reference>
          <reference field="6" count="1" selected="0">
            <x v="69"/>
          </reference>
        </references>
      </pivotArea>
    </chartFormat>
    <chartFormat chart="18" format="46" series="1">
      <pivotArea type="data" outline="0" fieldPosition="0">
        <references count="2">
          <reference field="4294967294" count="1" selected="0">
            <x v="0"/>
          </reference>
          <reference field="6" count="1" selected="0">
            <x v="130"/>
          </reference>
        </references>
      </pivotArea>
    </chartFormat>
    <chartFormat chart="18" format="57" series="1">
      <pivotArea type="data" outline="0" fieldPosition="0">
        <references count="2">
          <reference field="4294967294" count="1" selected="0">
            <x v="0"/>
          </reference>
          <reference field="6" count="1" selected="0">
            <x v="4"/>
          </reference>
        </references>
      </pivotArea>
    </chartFormat>
    <chartFormat chart="18" format="58" series="1">
      <pivotArea type="data" outline="0" fieldPosition="0">
        <references count="2">
          <reference field="4294967294" count="1" selected="0">
            <x v="0"/>
          </reference>
          <reference field="6" count="1" selected="0">
            <x v="13"/>
          </reference>
        </references>
      </pivotArea>
    </chartFormat>
    <chartFormat chart="18" format="59" series="1">
      <pivotArea type="data" outline="0" fieldPosition="0">
        <references count="2">
          <reference field="4294967294" count="1" selected="0">
            <x v="0"/>
          </reference>
          <reference field="6" count="1" selected="0">
            <x v="19"/>
          </reference>
        </references>
      </pivotArea>
    </chartFormat>
    <chartFormat chart="18" format="60" series="1">
      <pivotArea type="data" outline="0" fieldPosition="0">
        <references count="2">
          <reference field="4294967294" count="1" selected="0">
            <x v="0"/>
          </reference>
          <reference field="6" count="1" selected="0">
            <x v="33"/>
          </reference>
        </references>
      </pivotArea>
    </chartFormat>
    <chartFormat chart="18" format="61" series="1">
      <pivotArea type="data" outline="0" fieldPosition="0">
        <references count="2">
          <reference field="4294967294" count="1" selected="0">
            <x v="0"/>
          </reference>
          <reference field="6" count="1" selected="0">
            <x v="36"/>
          </reference>
        </references>
      </pivotArea>
    </chartFormat>
    <chartFormat chart="18" format="62" series="1">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000000-0007-0000-0C00-000010000000}" name="ピボットテーブル6" cacheId="2" dataOnRows="1" dataPosition="0" applyNumberFormats="0" applyBorderFormats="0" applyFontFormats="0" applyPatternFormats="0" applyAlignmentFormats="0" applyWidthHeightFormats="1" dataCaption="値" updatedVersion="8" minRefreshableVersion="3" itemPrintTitles="1" createdVersion="6" indent="0" compact="0" compactData="0" gridDropZones="1" multipleFieldFilters="0" chartFormat="26">
  <location ref="W59:X69" firstHeaderRow="2" firstDataRow="2" firstDataCol="1" rowPageCount="2" colPageCount="1"/>
  <pivotFields count="36">
    <pivotField compact="0" outline="0" showAll="0"/>
    <pivotField compact="0" outline="0" showAll="0" defaultSubtotal="0"/>
    <pivotField axis="axisPage" compact="0" outline="0" showAll="0" defaultSubtotal="0">
      <items count="7">
        <item x="0"/>
        <item x="1"/>
        <item x="5"/>
        <item x="2"/>
        <item x="6"/>
        <item x="3"/>
        <item x="4"/>
      </items>
    </pivotField>
    <pivotField axis="axisRow" compact="0" outline="0" multipleItemSelectionAllowed="1" showAll="0" defaultSubtotal="0">
      <items count="22">
        <item x="14"/>
        <item x="9"/>
        <item x="6"/>
        <item x="3"/>
        <item x="15"/>
        <item x="4"/>
        <item x="11"/>
        <item x="10"/>
        <item x="8"/>
        <item x="13"/>
        <item x="0"/>
        <item x="7"/>
        <item x="1"/>
        <item x="17"/>
        <item x="18"/>
        <item x="12"/>
        <item x="16"/>
        <item x="5"/>
        <item x="2"/>
        <item x="21"/>
        <item x="19"/>
        <item x="20"/>
      </items>
    </pivotField>
    <pivotField compact="0" outline="0" showAll="0"/>
    <pivotField compact="0" outline="0" multipleItemSelectionAllowed="1" showAll="0"/>
    <pivotField compact="0" outline="0" multipleItemSelectionAllowed="1" showAll="0"/>
    <pivotField axis="axisPage" compact="0" outline="0" multipleItemSelectionAllowed="1" showAll="0">
      <items count="5">
        <item h="1" x="3"/>
        <item h="1" x="1"/>
        <item h="1" x="0"/>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3"/>
  </rowFields>
  <rowItems count="9">
    <i>
      <x v="1"/>
    </i>
    <i>
      <x v="2"/>
    </i>
    <i>
      <x v="3"/>
    </i>
    <i>
      <x v="5"/>
    </i>
    <i>
      <x v="10"/>
    </i>
    <i>
      <x v="11"/>
    </i>
    <i>
      <x v="15"/>
    </i>
    <i>
      <x v="17"/>
    </i>
    <i t="grand">
      <x/>
    </i>
  </rowItems>
  <colItems count="1">
    <i/>
  </colItems>
  <pageFields count="2">
    <pageField fld="2" item="0" hier="-1"/>
    <pageField fld="7" hier="-1"/>
  </pageFields>
  <dataFields count="1">
    <dataField name="合計 / LOSS_x000a_(m2)" fld="15" baseField="0" baseItem="0" numFmtId="38"/>
  </dataFields>
  <formats count="9">
    <format dxfId="1464">
      <pivotArea outline="0" collapsedLevelsAreSubtotals="1" fieldPosition="0"/>
    </format>
    <format dxfId="1463">
      <pivotArea type="all" dataOnly="0" outline="0" fieldPosition="0"/>
    </format>
    <format dxfId="1462">
      <pivotArea outline="0" collapsedLevelsAreSubtotals="1" fieldPosition="0"/>
    </format>
    <format dxfId="1461">
      <pivotArea type="origin" dataOnly="0" labelOnly="1" outline="0" fieldPosition="0"/>
    </format>
    <format dxfId="1460">
      <pivotArea type="topRight" dataOnly="0" labelOnly="1" outline="0" fieldPosition="0"/>
    </format>
    <format dxfId="1459">
      <pivotArea field="3" type="button" dataOnly="0" labelOnly="1" outline="0" axis="axisRow" fieldPosition="0"/>
    </format>
    <format dxfId="1458">
      <pivotArea dataOnly="0" labelOnly="1" outline="0" fieldPosition="0">
        <references count="1">
          <reference field="3" count="7">
            <x v="2"/>
            <x v="3"/>
            <x v="5"/>
            <x v="10"/>
            <x v="11"/>
            <x v="15"/>
            <x v="17"/>
          </reference>
        </references>
      </pivotArea>
    </format>
    <format dxfId="1457">
      <pivotArea dataOnly="0" labelOnly="1" grandRow="1" outline="0" fieldPosition="0"/>
    </format>
    <format dxfId="1456">
      <pivotArea dataOnly="0" labelOnly="1" grandCol="1" outline="0" fieldPosition="0"/>
    </format>
  </formats>
  <chartFormats count="2">
    <chartFormat chart="9" format="26" series="1">
      <pivotArea type="data" outline="0" fieldPosition="0"/>
    </chartFormat>
    <chartFormat chart="21" format="10"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0000000-0007-0000-0C00-000003000000}" name="ピボットテーブル33" cacheId="2" applyNumberFormats="0" applyBorderFormats="0" applyFontFormats="0" applyPatternFormats="0" applyAlignmentFormats="0" applyWidthHeightFormats="1" dataCaption="値" updatedVersion="8" minRefreshableVersion="3" itemPrintTitles="1" createdVersion="6" indent="0" compact="0" compactData="0" gridDropZones="1" multipleFieldFilters="0" chartFormat="22">
  <location ref="N350:AP352" firstHeaderRow="1" firstDataRow="2" firstDataCol="1" rowPageCount="4" colPageCount="1"/>
  <pivotFields count="36">
    <pivotField compact="0" outline="0" showAll="0"/>
    <pivotField compact="0" outline="0" showAll="0" defaultSubtotal="0"/>
    <pivotField axis="axisPage" compact="0" outline="0" showAll="0">
      <items count="8">
        <item x="5"/>
        <item x="0"/>
        <item x="1"/>
        <item x="2"/>
        <item x="6"/>
        <item x="3"/>
        <item x="4"/>
        <item t="default"/>
      </items>
    </pivotField>
    <pivotField axis="axisPage" compact="0" outline="0" multipleItemSelectionAllowed="1" showAll="0" defaultSubtotal="0">
      <items count="22">
        <item x="14"/>
        <item x="9"/>
        <item x="6"/>
        <item x="3"/>
        <item x="15"/>
        <item x="4"/>
        <item x="11"/>
        <item x="10"/>
        <item x="8"/>
        <item x="13"/>
        <item x="0"/>
        <item x="7"/>
        <item x="1"/>
        <item x="17"/>
        <item x="18"/>
        <item x="12"/>
        <item x="16"/>
        <item x="5"/>
        <item x="2"/>
        <item x="21"/>
        <item x="19"/>
        <item x="20"/>
      </items>
    </pivotField>
    <pivotField compact="0" outline="0" showAll="0"/>
    <pivotField axis="axisPage" compact="0" outline="0" showAll="0" defaultSubtotal="0">
      <items count="11">
        <item m="1" x="8"/>
        <item x="3"/>
        <item x="5"/>
        <item x="2"/>
        <item m="1" x="10"/>
        <item x="4"/>
        <item x="1"/>
        <item x="0"/>
        <item x="7"/>
        <item m="1" x="9"/>
        <item x="6"/>
      </items>
    </pivotField>
    <pivotField axis="axisCol" dataField="1" compact="0" outline="0" showAll="0">
      <items count="137">
        <item x="12"/>
        <item x="7"/>
        <item x="30"/>
        <item x="3"/>
        <item x="9"/>
        <item x="15"/>
        <item x="33"/>
        <item x="0"/>
        <item x="32"/>
        <item x="29"/>
        <item x="1"/>
        <item x="31"/>
        <item x="39"/>
        <item x="27"/>
        <item x="41"/>
        <item x="22"/>
        <item x="18"/>
        <item x="26"/>
        <item x="16"/>
        <item x="35"/>
        <item x="8"/>
        <item x="10"/>
        <item x="40"/>
        <item x="13"/>
        <item x="4"/>
        <item x="37"/>
        <item x="36"/>
        <item x="24"/>
        <item x="2"/>
        <item x="21"/>
        <item x="23"/>
        <item x="25"/>
        <item x="135"/>
        <item x="5"/>
        <item x="6"/>
        <item x="11"/>
        <item x="34"/>
        <item x="28"/>
        <item x="38"/>
        <item x="42"/>
        <item x="14"/>
        <item x="17"/>
        <item x="19"/>
        <item x="20"/>
        <item x="43"/>
        <item x="45"/>
        <item x="47"/>
        <item x="48"/>
        <item x="46"/>
        <item x="44"/>
        <item x="49"/>
        <item x="50"/>
        <item x="51"/>
        <item x="52"/>
        <item x="53"/>
        <item x="54"/>
        <item x="55"/>
        <item x="56"/>
        <item x="57"/>
        <item x="59"/>
        <item x="60"/>
        <item x="61"/>
        <item x="62"/>
        <item x="58"/>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t="default"/>
      </items>
    </pivotField>
    <pivotField axis="axisPage" compact="0" outline="0" multipleItemSelectionAllowed="1" showAll="0">
      <items count="5">
        <item h="1" x="3"/>
        <item h="1" x="1"/>
        <item x="0"/>
        <item h="1"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Items count="1">
    <i/>
  </rowItems>
  <colFields count="1">
    <field x="6"/>
  </colFields>
  <colItems count="28">
    <i>
      <x v="1"/>
    </i>
    <i>
      <x v="2"/>
    </i>
    <i>
      <x v="4"/>
    </i>
    <i>
      <x v="5"/>
    </i>
    <i>
      <x v="7"/>
    </i>
    <i>
      <x v="10"/>
    </i>
    <i>
      <x v="13"/>
    </i>
    <i>
      <x v="17"/>
    </i>
    <i>
      <x v="18"/>
    </i>
    <i>
      <x v="19"/>
    </i>
    <i>
      <x v="20"/>
    </i>
    <i>
      <x v="24"/>
    </i>
    <i>
      <x v="25"/>
    </i>
    <i>
      <x v="27"/>
    </i>
    <i>
      <x v="33"/>
    </i>
    <i>
      <x v="36"/>
    </i>
    <i>
      <x v="37"/>
    </i>
    <i>
      <x v="43"/>
    </i>
    <i>
      <x v="47"/>
    </i>
    <i>
      <x v="51"/>
    </i>
    <i>
      <x v="53"/>
    </i>
    <i>
      <x v="57"/>
    </i>
    <i>
      <x v="59"/>
    </i>
    <i>
      <x v="61"/>
    </i>
    <i>
      <x v="62"/>
    </i>
    <i>
      <x v="67"/>
    </i>
    <i>
      <x v="69"/>
    </i>
    <i t="grand">
      <x/>
    </i>
  </colItems>
  <pageFields count="4">
    <pageField fld="2" item="1" hier="-1"/>
    <pageField fld="7" hier="-1"/>
    <pageField fld="3" hier="-1"/>
    <pageField fld="5" hier="-1"/>
  </pageFields>
  <dataFields count="1">
    <dataField name="個数 / 設備名" fld="6" subtotal="count" baseField="0" baseItem="0"/>
  </dataFields>
  <formats count="8">
    <format dxfId="1472">
      <pivotArea type="all" dataOnly="0" outline="0" fieldPosition="0"/>
    </format>
    <format dxfId="1471">
      <pivotArea outline="0" collapsedLevelsAreSubtotals="1" fieldPosition="0"/>
    </format>
    <format dxfId="1470">
      <pivotArea type="origin" dataOnly="0" labelOnly="1" outline="0" fieldPosition="0"/>
    </format>
    <format dxfId="1469">
      <pivotArea field="6" type="button" dataOnly="0" labelOnly="1" outline="0" axis="axisCol" fieldPosition="0"/>
    </format>
    <format dxfId="1468">
      <pivotArea type="topRight" dataOnly="0" labelOnly="1" outline="0" fieldPosition="0"/>
    </format>
    <format dxfId="1467">
      <pivotArea dataOnly="0" labelOnly="1" grandRow="1" outline="0" fieldPosition="0"/>
    </format>
    <format dxfId="1466">
      <pivotArea dataOnly="0" labelOnly="1" outline="0" fieldPosition="0">
        <references count="1">
          <reference field="6" count="17">
            <x v="5"/>
            <x v="7"/>
            <x v="10"/>
            <x v="17"/>
            <x v="18"/>
            <x v="20"/>
            <x v="24"/>
            <x v="25"/>
            <x v="27"/>
            <x v="47"/>
            <x v="51"/>
            <x v="53"/>
            <x v="57"/>
            <x v="59"/>
            <x v="61"/>
            <x v="62"/>
            <x v="67"/>
          </reference>
        </references>
      </pivotArea>
    </format>
    <format dxfId="1465">
      <pivotArea dataOnly="0" labelOnly="1" grandCol="1" outline="0" fieldPosition="0"/>
    </format>
  </formats>
  <chartFormats count="140">
    <chartFormat chart="1" format="0" series="1">
      <pivotArea type="data" outline="0" fieldPosition="0">
        <references count="2">
          <reference field="4294967294" count="1" selected="0">
            <x v="0"/>
          </reference>
          <reference field="3" count="1" selected="0">
            <x v="2"/>
          </reference>
        </references>
      </pivotArea>
    </chartFormat>
    <chartFormat chart="1" format="1" series="1">
      <pivotArea type="data" outline="0" fieldPosition="0">
        <references count="2">
          <reference field="4294967294" count="1" selected="0">
            <x v="0"/>
          </reference>
          <reference field="3" count="1" selected="0">
            <x v="3"/>
          </reference>
        </references>
      </pivotArea>
    </chartFormat>
    <chartFormat chart="1" format="2" series="1">
      <pivotArea type="data" outline="0" fieldPosition="0">
        <references count="2">
          <reference field="4294967294" count="1" selected="0">
            <x v="0"/>
          </reference>
          <reference field="3" count="1" selected="0">
            <x v="5"/>
          </reference>
        </references>
      </pivotArea>
    </chartFormat>
    <chartFormat chart="1" format="3" series="1">
      <pivotArea type="data" outline="0" fieldPosition="0">
        <references count="2">
          <reference field="4294967294" count="1" selected="0">
            <x v="0"/>
          </reference>
          <reference field="3" count="1" selected="0">
            <x v="10"/>
          </reference>
        </references>
      </pivotArea>
    </chartFormat>
    <chartFormat chart="1" format="5" series="1">
      <pivotArea type="data" outline="0" fieldPosition="0">
        <references count="2">
          <reference field="4294967294" count="1" selected="0">
            <x v="0"/>
          </reference>
          <reference field="3" count="1" selected="0">
            <x v="11"/>
          </reference>
        </references>
      </pivotArea>
    </chartFormat>
    <chartFormat chart="1" format="6" series="1">
      <pivotArea type="data" outline="0" fieldPosition="0">
        <references count="2">
          <reference field="4294967294" count="1" selected="0">
            <x v="0"/>
          </reference>
          <reference field="3" count="1" selected="0">
            <x v="15"/>
          </reference>
        </references>
      </pivotArea>
    </chartFormat>
    <chartFormat chart="1" format="7" series="1">
      <pivotArea type="data" outline="0" fieldPosition="0">
        <references count="2">
          <reference field="4294967294" count="1" selected="0">
            <x v="0"/>
          </reference>
          <reference field="3" count="1" selected="0">
            <x v="17"/>
          </reference>
        </references>
      </pivotArea>
    </chartFormat>
    <chartFormat chart="1" format="8" series="1">
      <pivotArea type="data" outline="0" fieldPosition="0">
        <references count="1">
          <reference field="4294967294" count="1" selected="0">
            <x v="0"/>
          </reference>
        </references>
      </pivotArea>
    </chartFormat>
    <chartFormat chart="2" format="0" series="1">
      <pivotArea type="data" outline="0" fieldPosition="0">
        <references count="2">
          <reference field="4294967294" count="1" selected="0">
            <x v="0"/>
          </reference>
          <reference field="6" count="1" selected="0">
            <x v="0"/>
          </reference>
        </references>
      </pivotArea>
    </chartFormat>
    <chartFormat chart="2" format="2" series="1">
      <pivotArea type="data" outline="0" fieldPosition="0">
        <references count="2">
          <reference field="4294967294" count="1" selected="0">
            <x v="0"/>
          </reference>
          <reference field="6" count="1" selected="0">
            <x v="7"/>
          </reference>
        </references>
      </pivotArea>
    </chartFormat>
    <chartFormat chart="2" format="5" series="1">
      <pivotArea type="data" outline="0" fieldPosition="0">
        <references count="2">
          <reference field="4294967294" count="1" selected="0">
            <x v="0"/>
          </reference>
          <reference field="6" count="1" selected="0">
            <x v="13"/>
          </reference>
        </references>
      </pivotArea>
    </chartFormat>
    <chartFormat chart="2" format="8" series="1">
      <pivotArea type="data" outline="0" fieldPosition="0">
        <references count="2">
          <reference field="4294967294" count="1" selected="0">
            <x v="0"/>
          </reference>
          <reference field="6" count="1" selected="0">
            <x v="20"/>
          </reference>
        </references>
      </pivotArea>
    </chartFormat>
    <chartFormat chart="2" format="9" series="1">
      <pivotArea type="data" outline="0" fieldPosition="0">
        <references count="2">
          <reference field="4294967294" count="1" selected="0">
            <x v="0"/>
          </reference>
          <reference field="6" count="1" selected="0">
            <x v="18"/>
          </reference>
        </references>
      </pivotArea>
    </chartFormat>
    <chartFormat chart="2" format="11" series="1">
      <pivotArea type="data" outline="0" fieldPosition="0">
        <references count="2">
          <reference field="4294967294" count="1" selected="0">
            <x v="0"/>
          </reference>
          <reference field="6" count="1" selected="0">
            <x v="22"/>
          </reference>
        </references>
      </pivotArea>
    </chartFormat>
    <chartFormat chart="2" format="13" series="1">
      <pivotArea type="data" outline="0" fieldPosition="0">
        <references count="2">
          <reference field="4294967294" count="1" selected="0">
            <x v="0"/>
          </reference>
          <reference field="6" count="1" selected="0">
            <x v="25"/>
          </reference>
        </references>
      </pivotArea>
    </chartFormat>
    <chartFormat chart="2" format="14" series="1">
      <pivotArea type="data" outline="0" fieldPosition="0">
        <references count="2">
          <reference field="4294967294" count="1" selected="0">
            <x v="0"/>
          </reference>
          <reference field="6" count="1" selected="0">
            <x v="26"/>
          </reference>
        </references>
      </pivotArea>
    </chartFormat>
    <chartFormat chart="2" format="16" series="1">
      <pivotArea type="data" outline="0" fieldPosition="0">
        <references count="2">
          <reference field="4294967294" count="1" selected="0">
            <x v="0"/>
          </reference>
          <reference field="6" count="1" selected="0">
            <x v="19"/>
          </reference>
        </references>
      </pivotArea>
    </chartFormat>
    <chartFormat chart="2" format="17" series="1">
      <pivotArea type="data" outline="0" fieldPosition="0">
        <references count="1">
          <reference field="4294967294" count="1" selected="0">
            <x v="0"/>
          </reference>
        </references>
      </pivotArea>
    </chartFormat>
    <chartFormat chart="2" format="18" series="1">
      <pivotArea type="data" outline="0" fieldPosition="0">
        <references count="2">
          <reference field="4294967294" count="1" selected="0">
            <x v="0"/>
          </reference>
          <reference field="3" count="1" selected="0">
            <x v="3"/>
          </reference>
        </references>
      </pivotArea>
    </chartFormat>
    <chartFormat chart="2" format="19" series="1">
      <pivotArea type="data" outline="0" fieldPosition="0">
        <references count="2">
          <reference field="4294967294" count="1" selected="0">
            <x v="0"/>
          </reference>
          <reference field="3" count="1" selected="0">
            <x v="5"/>
          </reference>
        </references>
      </pivotArea>
    </chartFormat>
    <chartFormat chart="2" format="20" series="1">
      <pivotArea type="data" outline="0" fieldPosition="0">
        <references count="2">
          <reference field="4294967294" count="1" selected="0">
            <x v="0"/>
          </reference>
          <reference field="3" count="1" selected="0">
            <x v="10"/>
          </reference>
        </references>
      </pivotArea>
    </chartFormat>
    <chartFormat chart="2" format="22" series="1">
      <pivotArea type="data" outline="0" fieldPosition="0">
        <references count="2">
          <reference field="4294967294" count="1" selected="0">
            <x v="0"/>
          </reference>
          <reference field="3" count="1" selected="0">
            <x v="11"/>
          </reference>
        </references>
      </pivotArea>
    </chartFormat>
    <chartFormat chart="2" format="23" series="1">
      <pivotArea type="data" outline="0" fieldPosition="0">
        <references count="2">
          <reference field="4294967294" count="1" selected="0">
            <x v="0"/>
          </reference>
          <reference field="3" count="1" selected="0">
            <x v="15"/>
          </reference>
        </references>
      </pivotArea>
    </chartFormat>
    <chartFormat chart="2" format="24" series="1">
      <pivotArea type="data" outline="0" fieldPosition="0">
        <references count="2">
          <reference field="4294967294" count="1" selected="0">
            <x v="0"/>
          </reference>
          <reference field="3" count="1" selected="0">
            <x v="17"/>
          </reference>
        </references>
      </pivotArea>
    </chartFormat>
    <chartFormat chart="2" format="25" series="1">
      <pivotArea type="data" outline="0" fieldPosition="0">
        <references count="2">
          <reference field="4294967294" count="1" selected="0">
            <x v="0"/>
          </reference>
          <reference field="3" count="1" selected="0">
            <x v="2"/>
          </reference>
        </references>
      </pivotArea>
    </chartFormat>
    <chartFormat chart="2" format="32" series="1">
      <pivotArea type="data" outline="0" fieldPosition="0">
        <references count="2">
          <reference field="4294967294" count="1" selected="0">
            <x v="0"/>
          </reference>
          <reference field="6" count="1" selected="0">
            <x v="27"/>
          </reference>
        </references>
      </pivotArea>
    </chartFormat>
    <chartFormat chart="2" format="33" series="1">
      <pivotArea type="data" outline="0" fieldPosition="0">
        <references count="2">
          <reference field="4294967294" count="1" selected="0">
            <x v="0"/>
          </reference>
          <reference field="6" count="1" selected="0">
            <x v="24"/>
          </reference>
        </references>
      </pivotArea>
    </chartFormat>
    <chartFormat chart="2" format="34" series="1">
      <pivotArea type="data" outline="0" fieldPosition="0">
        <references count="2">
          <reference field="4294967294" count="1" selected="0">
            <x v="0"/>
          </reference>
          <reference field="6" count="1" selected="0">
            <x v="16"/>
          </reference>
        </references>
      </pivotArea>
    </chartFormat>
    <chartFormat chart="2" format="35" series="1">
      <pivotArea type="data" outline="0" fieldPosition="0">
        <references count="2">
          <reference field="4294967294" count="1" selected="0">
            <x v="0"/>
          </reference>
          <reference field="6" count="1" selected="0">
            <x v="17"/>
          </reference>
        </references>
      </pivotArea>
    </chartFormat>
    <chartFormat chart="2" format="36" series="1">
      <pivotArea type="data" outline="0" fieldPosition="0">
        <references count="2">
          <reference field="4294967294" count="1" selected="0">
            <x v="0"/>
          </reference>
          <reference field="6" count="1" selected="0">
            <x v="38"/>
          </reference>
        </references>
      </pivotArea>
    </chartFormat>
    <chartFormat chart="2" format="37" series="1">
      <pivotArea type="data" outline="0" fieldPosition="0">
        <references count="2">
          <reference field="4294967294" count="1" selected="0">
            <x v="0"/>
          </reference>
          <reference field="6" count="1" selected="0">
            <x v="10"/>
          </reference>
        </references>
      </pivotArea>
    </chartFormat>
    <chartFormat chart="2" format="38" series="1">
      <pivotArea type="data" outline="0" fieldPosition="0">
        <references count="2">
          <reference field="4294967294" count="1" selected="0">
            <x v="0"/>
          </reference>
          <reference field="6" count="1" selected="0">
            <x v="39"/>
          </reference>
        </references>
      </pivotArea>
    </chartFormat>
    <chartFormat chart="2" format="39" series="1">
      <pivotArea type="data" outline="0" fieldPosition="0">
        <references count="2">
          <reference field="4294967294" count="1" selected="0">
            <x v="0"/>
          </reference>
          <reference field="6" count="1" selected="0">
            <x v="5"/>
          </reference>
        </references>
      </pivotArea>
    </chartFormat>
    <chartFormat chart="2" format="40" series="1">
      <pivotArea type="data" outline="0" fieldPosition="0">
        <references count="2">
          <reference field="4294967294" count="1" selected="0">
            <x v="0"/>
          </reference>
          <reference field="6" count="1" selected="0">
            <x v="44"/>
          </reference>
        </references>
      </pivotArea>
    </chartFormat>
    <chartFormat chart="6" format="55" series="1">
      <pivotArea type="data" outline="0" fieldPosition="0">
        <references count="2">
          <reference field="4294967294" count="1" selected="0">
            <x v="0"/>
          </reference>
          <reference field="6" count="1" selected="0">
            <x v="5"/>
          </reference>
        </references>
      </pivotArea>
    </chartFormat>
    <chartFormat chart="6" format="57" series="1">
      <pivotArea type="data" outline="0" fieldPosition="0">
        <references count="2">
          <reference field="4294967294" count="1" selected="0">
            <x v="0"/>
          </reference>
          <reference field="6" count="1" selected="0">
            <x v="10"/>
          </reference>
        </references>
      </pivotArea>
    </chartFormat>
    <chartFormat chart="6" format="58" series="1">
      <pivotArea type="data" outline="0" fieldPosition="0">
        <references count="2">
          <reference field="4294967294" count="1" selected="0">
            <x v="0"/>
          </reference>
          <reference field="6" count="1" selected="0">
            <x v="13"/>
          </reference>
        </references>
      </pivotArea>
    </chartFormat>
    <chartFormat chart="6" format="59" series="1">
      <pivotArea type="data" outline="0" fieldPosition="0">
        <references count="2">
          <reference field="4294967294" count="1" selected="0">
            <x v="0"/>
          </reference>
          <reference field="6" count="1" selected="0">
            <x v="17"/>
          </reference>
        </references>
      </pivotArea>
    </chartFormat>
    <chartFormat chart="6" format="60" series="1">
      <pivotArea type="data" outline="0" fieldPosition="0">
        <references count="2">
          <reference field="4294967294" count="1" selected="0">
            <x v="0"/>
          </reference>
          <reference field="6" count="1" selected="0">
            <x v="18"/>
          </reference>
        </references>
      </pivotArea>
    </chartFormat>
    <chartFormat chart="6" format="61" series="1">
      <pivotArea type="data" outline="0" fieldPosition="0">
        <references count="2">
          <reference field="4294967294" count="1" selected="0">
            <x v="0"/>
          </reference>
          <reference field="6" count="1" selected="0">
            <x v="19"/>
          </reference>
        </references>
      </pivotArea>
    </chartFormat>
    <chartFormat chart="6" format="62" series="1">
      <pivotArea type="data" outline="0" fieldPosition="0">
        <references count="2">
          <reference field="4294967294" count="1" selected="0">
            <x v="0"/>
          </reference>
          <reference field="6" count="1" selected="0">
            <x v="20"/>
          </reference>
        </references>
      </pivotArea>
    </chartFormat>
    <chartFormat chart="6" format="63" series="1">
      <pivotArea type="data" outline="0" fieldPosition="0">
        <references count="2">
          <reference field="4294967294" count="1" selected="0">
            <x v="0"/>
          </reference>
          <reference field="6" count="1" selected="0">
            <x v="24"/>
          </reference>
        </references>
      </pivotArea>
    </chartFormat>
    <chartFormat chart="6" format="64" series="1">
      <pivotArea type="data" outline="0" fieldPosition="0">
        <references count="2">
          <reference field="4294967294" count="1" selected="0">
            <x v="0"/>
          </reference>
          <reference field="6" count="1" selected="0">
            <x v="25"/>
          </reference>
        </references>
      </pivotArea>
    </chartFormat>
    <chartFormat chart="6" format="65" series="1">
      <pivotArea type="data" outline="0" fieldPosition="0">
        <references count="2">
          <reference field="4294967294" count="1" selected="0">
            <x v="0"/>
          </reference>
          <reference field="6" count="1" selected="0">
            <x v="27"/>
          </reference>
        </references>
      </pivotArea>
    </chartFormat>
    <chartFormat chart="6" format="66" series="1">
      <pivotArea type="data" outline="0" fieldPosition="0">
        <references count="2">
          <reference field="4294967294" count="1" selected="0">
            <x v="0"/>
          </reference>
          <reference field="6" count="1" selected="0">
            <x v="38"/>
          </reference>
        </references>
      </pivotArea>
    </chartFormat>
    <chartFormat chart="6" format="67" series="1">
      <pivotArea type="data" outline="0" fieldPosition="0">
        <references count="2">
          <reference field="4294967294" count="1" selected="0">
            <x v="0"/>
          </reference>
          <reference field="6" count="1" selected="0">
            <x v="39"/>
          </reference>
        </references>
      </pivotArea>
    </chartFormat>
    <chartFormat chart="6" format="68" series="1">
      <pivotArea type="data" outline="0" fieldPosition="0">
        <references count="2">
          <reference field="4294967294" count="1" selected="0">
            <x v="0"/>
          </reference>
          <reference field="6" count="1" selected="0">
            <x v="44"/>
          </reference>
        </references>
      </pivotArea>
    </chartFormat>
    <chartFormat chart="6" format="69" series="1">
      <pivotArea type="data" outline="0" fieldPosition="0">
        <references count="2">
          <reference field="4294967294" count="1" selected="0">
            <x v="0"/>
          </reference>
          <reference field="6" count="1" selected="0">
            <x v="43"/>
          </reference>
        </references>
      </pivotArea>
    </chartFormat>
    <chartFormat chart="7" format="0" series="1">
      <pivotArea type="data" outline="0" fieldPosition="0">
        <references count="2">
          <reference field="4294967294" count="1" selected="0">
            <x v="0"/>
          </reference>
          <reference field="6" count="1" selected="0">
            <x v="5"/>
          </reference>
        </references>
      </pivotArea>
    </chartFormat>
    <chartFormat chart="7" format="2" series="1">
      <pivotArea type="data" outline="0" fieldPosition="0">
        <references count="2">
          <reference field="4294967294" count="1" selected="0">
            <x v="0"/>
          </reference>
          <reference field="6" count="1" selected="0">
            <x v="10"/>
          </reference>
        </references>
      </pivotArea>
    </chartFormat>
    <chartFormat chart="7" format="3" series="1">
      <pivotArea type="data" outline="0" fieldPosition="0">
        <references count="2">
          <reference field="4294967294" count="1" selected="0">
            <x v="0"/>
          </reference>
          <reference field="6" count="1" selected="0">
            <x v="13"/>
          </reference>
        </references>
      </pivotArea>
    </chartFormat>
    <chartFormat chart="7" format="4" series="1">
      <pivotArea type="data" outline="0" fieldPosition="0">
        <references count="2">
          <reference field="4294967294" count="1" selected="0">
            <x v="0"/>
          </reference>
          <reference field="6" count="1" selected="0">
            <x v="17"/>
          </reference>
        </references>
      </pivotArea>
    </chartFormat>
    <chartFormat chart="7" format="5" series="1">
      <pivotArea type="data" outline="0" fieldPosition="0">
        <references count="2">
          <reference field="4294967294" count="1" selected="0">
            <x v="0"/>
          </reference>
          <reference field="6" count="1" selected="0">
            <x v="20"/>
          </reference>
        </references>
      </pivotArea>
    </chartFormat>
    <chartFormat chart="7" format="6" series="1">
      <pivotArea type="data" outline="0" fieldPosition="0">
        <references count="2">
          <reference field="4294967294" count="1" selected="0">
            <x v="0"/>
          </reference>
          <reference field="6" count="1" selected="0">
            <x v="24"/>
          </reference>
        </references>
      </pivotArea>
    </chartFormat>
    <chartFormat chart="7" format="7" series="1">
      <pivotArea type="data" outline="0" fieldPosition="0">
        <references count="2">
          <reference field="4294967294" count="1" selected="0">
            <x v="0"/>
          </reference>
          <reference field="6" count="1" selected="0">
            <x v="43"/>
          </reference>
        </references>
      </pivotArea>
    </chartFormat>
    <chartFormat chart="8" format="1" series="1">
      <pivotArea type="data" outline="0" fieldPosition="0">
        <references count="2">
          <reference field="4294967294" count="1" selected="0">
            <x v="0"/>
          </reference>
          <reference field="6" count="1" selected="0">
            <x v="18"/>
          </reference>
        </references>
      </pivotArea>
    </chartFormat>
    <chartFormat chart="8" format="2" series="1">
      <pivotArea type="data" outline="0" fieldPosition="0">
        <references count="2">
          <reference field="4294967294" count="1" selected="0">
            <x v="0"/>
          </reference>
          <reference field="6" count="1" selected="0">
            <x v="20"/>
          </reference>
        </references>
      </pivotArea>
    </chartFormat>
    <chartFormat chart="8" format="3" series="1">
      <pivotArea type="data" outline="0" fieldPosition="0">
        <references count="2">
          <reference field="4294967294" count="1" selected="0">
            <x v="0"/>
          </reference>
          <reference field="6" count="1" selected="0">
            <x v="24"/>
          </reference>
        </references>
      </pivotArea>
    </chartFormat>
    <chartFormat chart="8" format="4" series="1">
      <pivotArea type="data" outline="0" fieldPosition="0">
        <references count="2">
          <reference field="4294967294" count="1" selected="0">
            <x v="0"/>
          </reference>
          <reference field="6" count="1" selected="0">
            <x v="44"/>
          </reference>
        </references>
      </pivotArea>
    </chartFormat>
    <chartFormat chart="9" format="1" series="1">
      <pivotArea type="data" outline="0" fieldPosition="0">
        <references count="2">
          <reference field="4294967294" count="1" selected="0">
            <x v="0"/>
          </reference>
          <reference field="6" count="1" selected="0">
            <x v="18"/>
          </reference>
        </references>
      </pivotArea>
    </chartFormat>
    <chartFormat chart="9" format="2" series="1">
      <pivotArea type="data" outline="0" fieldPosition="0">
        <references count="2">
          <reference field="4294967294" count="1" selected="0">
            <x v="0"/>
          </reference>
          <reference field="6" count="1" selected="0">
            <x v="24"/>
          </reference>
        </references>
      </pivotArea>
    </chartFormat>
    <chartFormat chart="9" format="3" series="1">
      <pivotArea type="data" outline="0" fieldPosition="0">
        <references count="2">
          <reference field="4294967294" count="1" selected="0">
            <x v="0"/>
          </reference>
          <reference field="6" count="1" selected="0">
            <x v="27"/>
          </reference>
        </references>
      </pivotArea>
    </chartFormat>
    <chartFormat chart="9" format="4" series="1">
      <pivotArea type="data" outline="0" fieldPosition="0">
        <references count="2">
          <reference field="4294967294" count="1" selected="0">
            <x v="0"/>
          </reference>
          <reference field="6" count="1" selected="0">
            <x v="38"/>
          </reference>
        </references>
      </pivotArea>
    </chartFormat>
    <chartFormat chart="9" format="5" series="1">
      <pivotArea type="data" outline="0" fieldPosition="0">
        <references count="2">
          <reference field="4294967294" count="1" selected="0">
            <x v="0"/>
          </reference>
          <reference field="6" count="1" selected="0">
            <x v="39"/>
          </reference>
        </references>
      </pivotArea>
    </chartFormat>
    <chartFormat chart="9" format="6" series="1">
      <pivotArea type="data" outline="0" fieldPosition="0">
        <references count="2">
          <reference field="4294967294" count="1" selected="0">
            <x v="0"/>
          </reference>
          <reference field="6" count="1" selected="0">
            <x v="43"/>
          </reference>
        </references>
      </pivotArea>
    </chartFormat>
    <chartFormat chart="10" format="1" series="1">
      <pivotArea type="data" outline="0" fieldPosition="0">
        <references count="2">
          <reference field="4294967294" count="1" selected="0">
            <x v="0"/>
          </reference>
          <reference field="6" count="1" selected="0">
            <x v="18"/>
          </reference>
        </references>
      </pivotArea>
    </chartFormat>
    <chartFormat chart="10" format="2" series="1">
      <pivotArea type="data" outline="0" fieldPosition="0">
        <references count="2">
          <reference field="4294967294" count="1" selected="0">
            <x v="0"/>
          </reference>
          <reference field="6" count="1" selected="0">
            <x v="19"/>
          </reference>
        </references>
      </pivotArea>
    </chartFormat>
    <chartFormat chart="10" format="3" series="1">
      <pivotArea type="data" outline="0" fieldPosition="0">
        <references count="2">
          <reference field="4294967294" count="1" selected="0">
            <x v="0"/>
          </reference>
          <reference field="6" count="1" selected="0">
            <x v="20"/>
          </reference>
        </references>
      </pivotArea>
    </chartFormat>
    <chartFormat chart="10" format="4" series="1">
      <pivotArea type="data" outline="0" fieldPosition="0">
        <references count="2">
          <reference field="4294967294" count="1" selected="0">
            <x v="0"/>
          </reference>
          <reference field="6" count="1" selected="0">
            <x v="24"/>
          </reference>
        </references>
      </pivotArea>
    </chartFormat>
    <chartFormat chart="10" format="5" series="1">
      <pivotArea type="data" outline="0" fieldPosition="0">
        <references count="2">
          <reference field="4294967294" count="1" selected="0">
            <x v="0"/>
          </reference>
          <reference field="6" count="1" selected="0">
            <x v="27"/>
          </reference>
        </references>
      </pivotArea>
    </chartFormat>
    <chartFormat chart="10" format="6" series="1">
      <pivotArea type="data" outline="0" fieldPosition="0">
        <references count="2">
          <reference field="4294967294" count="1" selected="0">
            <x v="0"/>
          </reference>
          <reference field="6" count="1" selected="0">
            <x v="43"/>
          </reference>
        </references>
      </pivotArea>
    </chartFormat>
    <chartFormat chart="10" format="7" series="1">
      <pivotArea type="data" outline="0" fieldPosition="0">
        <references count="2">
          <reference field="4294967294" count="1" selected="0">
            <x v="0"/>
          </reference>
          <reference field="6" count="1" selected="0">
            <x v="7"/>
          </reference>
        </references>
      </pivotArea>
    </chartFormat>
    <chartFormat chart="11" format="0" series="1">
      <pivotArea type="data" outline="0" fieldPosition="0">
        <references count="2">
          <reference field="4294967294" count="1" selected="0">
            <x v="0"/>
          </reference>
          <reference field="6" count="1" selected="0">
            <x v="17"/>
          </reference>
        </references>
      </pivotArea>
    </chartFormat>
    <chartFormat chart="11" format="1" series="1">
      <pivotArea type="data" outline="0" fieldPosition="0">
        <references count="2">
          <reference field="4294967294" count="1" selected="0">
            <x v="0"/>
          </reference>
          <reference field="6" count="1" selected="0">
            <x v="24"/>
          </reference>
        </references>
      </pivotArea>
    </chartFormat>
    <chartFormat chart="11" format="2" series="1">
      <pivotArea type="data" outline="0" fieldPosition="0">
        <references count="2">
          <reference field="4294967294" count="1" selected="0">
            <x v="0"/>
          </reference>
          <reference field="6" count="1" selected="0">
            <x v="25"/>
          </reference>
        </references>
      </pivotArea>
    </chartFormat>
    <chartFormat chart="11" format="3" series="1">
      <pivotArea type="data" outline="0" fieldPosition="0">
        <references count="2">
          <reference field="4294967294" count="1" selected="0">
            <x v="0"/>
          </reference>
          <reference field="6" count="1" selected="0">
            <x v="27"/>
          </reference>
        </references>
      </pivotArea>
    </chartFormat>
    <chartFormat chart="18" format="0" series="1">
      <pivotArea type="data" outline="0" fieldPosition="0">
        <references count="3">
          <reference field="4294967294" count="1" selected="0">
            <x v="0"/>
          </reference>
          <reference field="5" count="1" selected="0">
            <x v="1"/>
          </reference>
          <reference field="6" count="1" selected="0">
            <x v="5"/>
          </reference>
        </references>
      </pivotArea>
    </chartFormat>
    <chartFormat chart="18" format="1" series="1">
      <pivotArea type="data" outline="0" fieldPosition="0">
        <references count="3">
          <reference field="4294967294" count="1" selected="0">
            <x v="0"/>
          </reference>
          <reference field="5" count="1" selected="0">
            <x v="1"/>
          </reference>
          <reference field="6" count="1" selected="0">
            <x v="17"/>
          </reference>
        </references>
      </pivotArea>
    </chartFormat>
    <chartFormat chart="18" format="2" series="1">
      <pivotArea type="data" outline="0" fieldPosition="0">
        <references count="3">
          <reference field="4294967294" count="1" selected="0">
            <x v="0"/>
          </reference>
          <reference field="5" count="1" selected="0">
            <x v="1"/>
          </reference>
          <reference field="6" count="1" selected="0">
            <x v="18"/>
          </reference>
        </references>
      </pivotArea>
    </chartFormat>
    <chartFormat chart="18" format="3" series="1">
      <pivotArea type="data" outline="0" fieldPosition="0">
        <references count="3">
          <reference field="4294967294" count="1" selected="0">
            <x v="0"/>
          </reference>
          <reference field="5" count="1" selected="0">
            <x v="1"/>
          </reference>
          <reference field="6" count="1" selected="0">
            <x v="20"/>
          </reference>
        </references>
      </pivotArea>
    </chartFormat>
    <chartFormat chart="18" format="4" series="1">
      <pivotArea type="data" outline="0" fieldPosition="0">
        <references count="3">
          <reference field="4294967294" count="1" selected="0">
            <x v="0"/>
          </reference>
          <reference field="5" count="1" selected="0">
            <x v="1"/>
          </reference>
          <reference field="6" count="1" selected="0">
            <x v="24"/>
          </reference>
        </references>
      </pivotArea>
    </chartFormat>
    <chartFormat chart="18" format="5" series="1">
      <pivotArea type="data" outline="0" fieldPosition="0">
        <references count="3">
          <reference field="4294967294" count="1" selected="0">
            <x v="0"/>
          </reference>
          <reference field="5" count="1" selected="0">
            <x v="1"/>
          </reference>
          <reference field="6" count="1" selected="0">
            <x v="25"/>
          </reference>
        </references>
      </pivotArea>
    </chartFormat>
    <chartFormat chart="18" format="6" series="1">
      <pivotArea type="data" outline="0" fieldPosition="0">
        <references count="3">
          <reference field="4294967294" count="1" selected="0">
            <x v="0"/>
          </reference>
          <reference field="5" count="1" selected="0">
            <x v="1"/>
          </reference>
          <reference field="6" count="1" selected="0">
            <x v="27"/>
          </reference>
        </references>
      </pivotArea>
    </chartFormat>
    <chartFormat chart="18" format="7" series="1">
      <pivotArea type="data" outline="0" fieldPosition="0">
        <references count="3">
          <reference field="4294967294" count="1" selected="0">
            <x v="0"/>
          </reference>
          <reference field="5" count="1" selected="0">
            <x v="1"/>
          </reference>
          <reference field="6" count="1" selected="0">
            <x v="43"/>
          </reference>
        </references>
      </pivotArea>
    </chartFormat>
    <chartFormat chart="18" format="8" series="1">
      <pivotArea type="data" outline="0" fieldPosition="0">
        <references count="3">
          <reference field="4294967294" count="1" selected="0">
            <x v="0"/>
          </reference>
          <reference field="5" count="1" selected="0">
            <x v="4"/>
          </reference>
          <reference field="6" count="1" selected="0">
            <x v="20"/>
          </reference>
        </references>
      </pivotArea>
    </chartFormat>
    <chartFormat chart="18" format="9" series="1">
      <pivotArea type="data" outline="0" fieldPosition="0">
        <references count="3">
          <reference field="4294967294" count="1" selected="0">
            <x v="0"/>
          </reference>
          <reference field="5" count="1" selected="0">
            <x v="6"/>
          </reference>
          <reference field="6" count="1" selected="0">
            <x v="2"/>
          </reference>
        </references>
      </pivotArea>
    </chartFormat>
    <chartFormat chart="18" format="10" series="1">
      <pivotArea type="data" outline="0" fieldPosition="0">
        <references count="3">
          <reference field="4294967294" count="1" selected="0">
            <x v="0"/>
          </reference>
          <reference field="5" count="1" selected="0">
            <x v="6"/>
          </reference>
          <reference field="6" count="1" selected="0">
            <x v="17"/>
          </reference>
        </references>
      </pivotArea>
    </chartFormat>
    <chartFormat chart="18" format="11" series="1">
      <pivotArea type="data" outline="0" fieldPosition="0">
        <references count="3">
          <reference field="4294967294" count="1" selected="0">
            <x v="0"/>
          </reference>
          <reference field="5" count="1" selected="0">
            <x v="6"/>
          </reference>
          <reference field="6" count="1" selected="0">
            <x v="20"/>
          </reference>
        </references>
      </pivotArea>
    </chartFormat>
    <chartFormat chart="18" format="12" series="1">
      <pivotArea type="data" outline="0" fieldPosition="0">
        <references count="3">
          <reference field="4294967294" count="1" selected="0">
            <x v="0"/>
          </reference>
          <reference field="5" count="1" selected="0">
            <x v="6"/>
          </reference>
          <reference field="6" count="1" selected="0">
            <x v="24"/>
          </reference>
        </references>
      </pivotArea>
    </chartFormat>
    <chartFormat chart="18" format="13" series="1">
      <pivotArea type="data" outline="0" fieldPosition="0">
        <references count="3">
          <reference field="4294967294" count="1" selected="0">
            <x v="0"/>
          </reference>
          <reference field="5" count="1" selected="0">
            <x v="6"/>
          </reference>
          <reference field="6" count="1" selected="0">
            <x v="25"/>
          </reference>
        </references>
      </pivotArea>
    </chartFormat>
    <chartFormat chart="18" format="14" series="1">
      <pivotArea type="data" outline="0" fieldPosition="0">
        <references count="3">
          <reference field="4294967294" count="1" selected="0">
            <x v="0"/>
          </reference>
          <reference field="5" count="1" selected="0">
            <x v="6"/>
          </reference>
          <reference field="6" count="1" selected="0">
            <x v="27"/>
          </reference>
        </references>
      </pivotArea>
    </chartFormat>
    <chartFormat chart="18" format="15" series="1">
      <pivotArea type="data" outline="0" fieldPosition="0">
        <references count="3">
          <reference field="4294967294" count="1" selected="0">
            <x v="0"/>
          </reference>
          <reference field="5" count="1" selected="0">
            <x v="6"/>
          </reference>
          <reference field="6" count="1" selected="0">
            <x v="37"/>
          </reference>
        </references>
      </pivotArea>
    </chartFormat>
    <chartFormat chart="18" format="16" series="1">
      <pivotArea type="data" outline="0" fieldPosition="0">
        <references count="3">
          <reference field="4294967294" count="1" selected="0">
            <x v="0"/>
          </reference>
          <reference field="5" count="1" selected="0">
            <x v="7"/>
          </reference>
          <reference field="6" count="1" selected="0">
            <x v="7"/>
          </reference>
        </references>
      </pivotArea>
    </chartFormat>
    <chartFormat chart="18" format="17" series="1">
      <pivotArea type="data" outline="0" fieldPosition="0">
        <references count="3">
          <reference field="4294967294" count="1" selected="0">
            <x v="0"/>
          </reference>
          <reference field="5" count="1" selected="0">
            <x v="7"/>
          </reference>
          <reference field="6" count="1" selected="0">
            <x v="10"/>
          </reference>
        </references>
      </pivotArea>
    </chartFormat>
    <chartFormat chart="18" format="18" series="1">
      <pivotArea type="data" outline="0" fieldPosition="0">
        <references count="2">
          <reference field="4294967294" count="1" selected="0">
            <x v="0"/>
          </reference>
          <reference field="6" count="1" selected="0">
            <x v="2"/>
          </reference>
        </references>
      </pivotArea>
    </chartFormat>
    <chartFormat chart="18" format="19" series="1">
      <pivotArea type="data" outline="0" fieldPosition="0">
        <references count="2">
          <reference field="4294967294" count="1" selected="0">
            <x v="0"/>
          </reference>
          <reference field="6" count="1" selected="0">
            <x v="5"/>
          </reference>
        </references>
      </pivotArea>
    </chartFormat>
    <chartFormat chart="18" format="20" series="1">
      <pivotArea type="data" outline="0" fieldPosition="0">
        <references count="2">
          <reference field="4294967294" count="1" selected="0">
            <x v="0"/>
          </reference>
          <reference field="6" count="1" selected="0">
            <x v="7"/>
          </reference>
        </references>
      </pivotArea>
    </chartFormat>
    <chartFormat chart="18" format="21" series="1">
      <pivotArea type="data" outline="0" fieldPosition="0">
        <references count="2">
          <reference field="4294967294" count="1" selected="0">
            <x v="0"/>
          </reference>
          <reference field="6" count="1" selected="0">
            <x v="10"/>
          </reference>
        </references>
      </pivotArea>
    </chartFormat>
    <chartFormat chart="18" format="22" series="1">
      <pivotArea type="data" outline="0" fieldPosition="0">
        <references count="2">
          <reference field="4294967294" count="1" selected="0">
            <x v="0"/>
          </reference>
          <reference field="6" count="1" selected="0">
            <x v="17"/>
          </reference>
        </references>
      </pivotArea>
    </chartFormat>
    <chartFormat chart="18" format="23" series="1">
      <pivotArea type="data" outline="0" fieldPosition="0">
        <references count="2">
          <reference field="4294967294" count="1" selected="0">
            <x v="0"/>
          </reference>
          <reference field="6" count="1" selected="0">
            <x v="18"/>
          </reference>
        </references>
      </pivotArea>
    </chartFormat>
    <chartFormat chart="18" format="24" series="1">
      <pivotArea type="data" outline="0" fieldPosition="0">
        <references count="2">
          <reference field="4294967294" count="1" selected="0">
            <x v="0"/>
          </reference>
          <reference field="6" count="1" selected="0">
            <x v="20"/>
          </reference>
        </references>
      </pivotArea>
    </chartFormat>
    <chartFormat chart="18" format="25" series="1">
      <pivotArea type="data" outline="0" fieldPosition="0">
        <references count="2">
          <reference field="4294967294" count="1" selected="0">
            <x v="0"/>
          </reference>
          <reference field="6" count="1" selected="0">
            <x v="24"/>
          </reference>
        </references>
      </pivotArea>
    </chartFormat>
    <chartFormat chart="18" format="26" series="1">
      <pivotArea type="data" outline="0" fieldPosition="0">
        <references count="2">
          <reference field="4294967294" count="1" selected="0">
            <x v="0"/>
          </reference>
          <reference field="6" count="1" selected="0">
            <x v="25"/>
          </reference>
        </references>
      </pivotArea>
    </chartFormat>
    <chartFormat chart="18" format="27" series="1">
      <pivotArea type="data" outline="0" fieldPosition="0">
        <references count="2">
          <reference field="4294967294" count="1" selected="0">
            <x v="0"/>
          </reference>
          <reference field="6" count="1" selected="0">
            <x v="27"/>
          </reference>
        </references>
      </pivotArea>
    </chartFormat>
    <chartFormat chart="18" format="28" series="1">
      <pivotArea type="data" outline="0" fieldPosition="0">
        <references count="2">
          <reference field="4294967294" count="1" selected="0">
            <x v="0"/>
          </reference>
          <reference field="6" count="1" selected="0">
            <x v="37"/>
          </reference>
        </references>
      </pivotArea>
    </chartFormat>
    <chartFormat chart="18" format="29" series="1">
      <pivotArea type="data" outline="0" fieldPosition="0">
        <references count="2">
          <reference field="4294967294" count="1" selected="0">
            <x v="0"/>
          </reference>
          <reference field="6" count="1" selected="0">
            <x v="43"/>
          </reference>
        </references>
      </pivotArea>
    </chartFormat>
    <chartFormat chart="18" format="30" series="1">
      <pivotArea type="data" outline="0" fieldPosition="0">
        <references count="1">
          <reference field="4294967294" count="1" selected="0">
            <x v="0"/>
          </reference>
        </references>
      </pivotArea>
    </chartFormat>
    <chartFormat chart="18" format="36" series="1">
      <pivotArea type="data" outline="0" fieldPosition="0">
        <references count="2">
          <reference field="4294967294" count="1" selected="0">
            <x v="0"/>
          </reference>
          <reference field="6" count="1" selected="0">
            <x v="51"/>
          </reference>
        </references>
      </pivotArea>
    </chartFormat>
    <chartFormat chart="18" format="37" series="1">
      <pivotArea type="data" outline="0" fieldPosition="0">
        <references count="2">
          <reference field="4294967294" count="1" selected="0">
            <x v="0"/>
          </reference>
          <reference field="6" count="1" selected="0">
            <x v="53"/>
          </reference>
        </references>
      </pivotArea>
    </chartFormat>
    <chartFormat chart="18" format="38" series="1">
      <pivotArea type="data" outline="0" fieldPosition="0">
        <references count="2">
          <reference field="4294967294" count="1" selected="0">
            <x v="0"/>
          </reference>
          <reference field="6" count="1" selected="0">
            <x v="57"/>
          </reference>
        </references>
      </pivotArea>
    </chartFormat>
    <chartFormat chart="18" format="39" series="1">
      <pivotArea type="data" outline="0" fieldPosition="0">
        <references count="2">
          <reference field="4294967294" count="1" selected="0">
            <x v="0"/>
          </reference>
          <reference field="6" count="1" selected="0">
            <x v="59"/>
          </reference>
        </references>
      </pivotArea>
    </chartFormat>
    <chartFormat chart="18" format="40" series="1">
      <pivotArea type="data" outline="0" fieldPosition="0">
        <references count="2">
          <reference field="4294967294" count="1" selected="0">
            <x v="0"/>
          </reference>
          <reference field="6" count="1" selected="0">
            <x v="61"/>
          </reference>
        </references>
      </pivotArea>
    </chartFormat>
    <chartFormat chart="21" format="0" series="1">
      <pivotArea type="data" outline="0" fieldPosition="0">
        <references count="2">
          <reference field="4294967294" count="1" selected="0">
            <x v="0"/>
          </reference>
          <reference field="6" count="1" selected="0">
            <x v="5"/>
          </reference>
        </references>
      </pivotArea>
    </chartFormat>
    <chartFormat chart="21" format="1" series="1">
      <pivotArea type="data" outline="0" fieldPosition="0">
        <references count="2">
          <reference field="4294967294" count="1" selected="0">
            <x v="0"/>
          </reference>
          <reference field="6" count="1" selected="0">
            <x v="7"/>
          </reference>
        </references>
      </pivotArea>
    </chartFormat>
    <chartFormat chart="21" format="2" series="1">
      <pivotArea type="data" outline="0" fieldPosition="0">
        <references count="2">
          <reference field="4294967294" count="1" selected="0">
            <x v="0"/>
          </reference>
          <reference field="6" count="1" selected="0">
            <x v="10"/>
          </reference>
        </references>
      </pivotArea>
    </chartFormat>
    <chartFormat chart="21" format="3" series="1">
      <pivotArea type="data" outline="0" fieldPosition="0">
        <references count="2">
          <reference field="4294967294" count="1" selected="0">
            <x v="0"/>
          </reference>
          <reference field="6" count="1" selected="0">
            <x v="17"/>
          </reference>
        </references>
      </pivotArea>
    </chartFormat>
    <chartFormat chart="21" format="4" series="1">
      <pivotArea type="data" outline="0" fieldPosition="0">
        <references count="2">
          <reference field="4294967294" count="1" selected="0">
            <x v="0"/>
          </reference>
          <reference field="6" count="1" selected="0">
            <x v="18"/>
          </reference>
        </references>
      </pivotArea>
    </chartFormat>
    <chartFormat chart="21" format="5" series="1">
      <pivotArea type="data" outline="0" fieldPosition="0">
        <references count="2">
          <reference field="4294967294" count="1" selected="0">
            <x v="0"/>
          </reference>
          <reference field="6" count="1" selected="0">
            <x v="20"/>
          </reference>
        </references>
      </pivotArea>
    </chartFormat>
    <chartFormat chart="21" format="6" series="1">
      <pivotArea type="data" outline="0" fieldPosition="0">
        <references count="2">
          <reference field="4294967294" count="1" selected="0">
            <x v="0"/>
          </reference>
          <reference field="6" count="1" selected="0">
            <x v="24"/>
          </reference>
        </references>
      </pivotArea>
    </chartFormat>
    <chartFormat chart="21" format="7" series="1">
      <pivotArea type="data" outline="0" fieldPosition="0">
        <references count="2">
          <reference field="4294967294" count="1" selected="0">
            <x v="0"/>
          </reference>
          <reference field="6" count="1" selected="0">
            <x v="25"/>
          </reference>
        </references>
      </pivotArea>
    </chartFormat>
    <chartFormat chart="21" format="8" series="1">
      <pivotArea type="data" outline="0" fieldPosition="0">
        <references count="2">
          <reference field="4294967294" count="1" selected="0">
            <x v="0"/>
          </reference>
          <reference field="6" count="1" selected="0">
            <x v="27"/>
          </reference>
        </references>
      </pivotArea>
    </chartFormat>
    <chartFormat chart="21" format="9" series="1">
      <pivotArea type="data" outline="0" fieldPosition="0">
        <references count="2">
          <reference field="4294967294" count="1" selected="0">
            <x v="0"/>
          </reference>
          <reference field="6" count="1" selected="0">
            <x v="51"/>
          </reference>
        </references>
      </pivotArea>
    </chartFormat>
    <chartFormat chart="21" format="10" series="1">
      <pivotArea type="data" outline="0" fieldPosition="0">
        <references count="2">
          <reference field="4294967294" count="1" selected="0">
            <x v="0"/>
          </reference>
          <reference field="6" count="1" selected="0">
            <x v="53"/>
          </reference>
        </references>
      </pivotArea>
    </chartFormat>
    <chartFormat chart="21" format="11" series="1">
      <pivotArea type="data" outline="0" fieldPosition="0">
        <references count="2">
          <reference field="4294967294" count="1" selected="0">
            <x v="0"/>
          </reference>
          <reference field="6" count="1" selected="0">
            <x v="57"/>
          </reference>
        </references>
      </pivotArea>
    </chartFormat>
    <chartFormat chart="21" format="12" series="1">
      <pivotArea type="data" outline="0" fieldPosition="0">
        <references count="2">
          <reference field="4294967294" count="1" selected="0">
            <x v="0"/>
          </reference>
          <reference field="6" count="1" selected="0">
            <x v="59"/>
          </reference>
        </references>
      </pivotArea>
    </chartFormat>
    <chartFormat chart="21" format="13" series="1">
      <pivotArea type="data" outline="0" fieldPosition="0">
        <references count="2">
          <reference field="4294967294" count="1" selected="0">
            <x v="0"/>
          </reference>
          <reference field="6" count="1" selected="0">
            <x v="61"/>
          </reference>
        </references>
      </pivotArea>
    </chartFormat>
    <chartFormat chart="21" format="14" series="1">
      <pivotArea type="data" outline="0" fieldPosition="0">
        <references count="2">
          <reference field="4294967294" count="1" selected="0">
            <x v="0"/>
          </reference>
          <reference field="6" count="1" selected="0">
            <x v="62"/>
          </reference>
        </references>
      </pivotArea>
    </chartFormat>
    <chartFormat chart="21" format="15" series="1">
      <pivotArea type="data" outline="0" fieldPosition="0">
        <references count="2">
          <reference field="4294967294" count="1" selected="0">
            <x v="0"/>
          </reference>
          <reference field="6" count="1" selected="0">
            <x v="67"/>
          </reference>
        </references>
      </pivotArea>
    </chartFormat>
    <chartFormat chart="21" format="16" series="1">
      <pivotArea type="data" outline="0" fieldPosition="0">
        <references count="2">
          <reference field="4294967294" count="1" selected="0">
            <x v="0"/>
          </reference>
          <reference field="6" count="1" selected="0">
            <x v="68"/>
          </reference>
        </references>
      </pivotArea>
    </chartFormat>
    <chartFormat chart="21" format="17" series="1">
      <pivotArea type="data" outline="0" fieldPosition="0">
        <references count="2">
          <reference field="4294967294" count="1" selected="0">
            <x v="0"/>
          </reference>
          <reference field="6" count="1" selected="0">
            <x v="47"/>
          </reference>
        </references>
      </pivotArea>
    </chartFormat>
    <chartFormat chart="21" format="18" series="1">
      <pivotArea type="data" outline="0" fieldPosition="0">
        <references count="2">
          <reference field="4294967294" count="1" selected="0">
            <x v="0"/>
          </reference>
          <reference field="6" count="1" selected="0">
            <x v="69"/>
          </reference>
        </references>
      </pivotArea>
    </chartFormat>
    <chartFormat chart="21" format="19" series="1">
      <pivotArea type="data" outline="0" fieldPosition="0">
        <references count="2">
          <reference field="4294967294" count="1" selected="0">
            <x v="0"/>
          </reference>
          <reference field="6" count="1" selected="0">
            <x v="1"/>
          </reference>
        </references>
      </pivotArea>
    </chartFormat>
    <chartFormat chart="21" format="20" series="1">
      <pivotArea type="data" outline="0" fieldPosition="0">
        <references count="2">
          <reference field="4294967294" count="1" selected="0">
            <x v="0"/>
          </reference>
          <reference field="6" count="1" selected="0">
            <x v="2"/>
          </reference>
        </references>
      </pivotArea>
    </chartFormat>
    <chartFormat chart="21" format="21" series="1">
      <pivotArea type="data" outline="0" fieldPosition="0">
        <references count="2">
          <reference field="4294967294" count="1" selected="0">
            <x v="0"/>
          </reference>
          <reference field="6" count="1" selected="0">
            <x v="4"/>
          </reference>
        </references>
      </pivotArea>
    </chartFormat>
    <chartFormat chart="21" format="22" series="1">
      <pivotArea type="data" outline="0" fieldPosition="0">
        <references count="2">
          <reference field="4294967294" count="1" selected="0">
            <x v="0"/>
          </reference>
          <reference field="6" count="1" selected="0">
            <x v="13"/>
          </reference>
        </references>
      </pivotArea>
    </chartFormat>
    <chartFormat chart="21" format="23" series="1">
      <pivotArea type="data" outline="0" fieldPosition="0">
        <references count="2">
          <reference field="4294967294" count="1" selected="0">
            <x v="0"/>
          </reference>
          <reference field="6" count="1" selected="0">
            <x v="19"/>
          </reference>
        </references>
      </pivotArea>
    </chartFormat>
    <chartFormat chart="21" format="24" series="1">
      <pivotArea type="data" outline="0" fieldPosition="0">
        <references count="2">
          <reference field="4294967294" count="1" selected="0">
            <x v="0"/>
          </reference>
          <reference field="6" count="1" selected="0">
            <x v="33"/>
          </reference>
        </references>
      </pivotArea>
    </chartFormat>
    <chartFormat chart="21" format="25" series="1">
      <pivotArea type="data" outline="0" fieldPosition="0">
        <references count="2">
          <reference field="4294967294" count="1" selected="0">
            <x v="0"/>
          </reference>
          <reference field="6" count="1" selected="0">
            <x v="36"/>
          </reference>
        </references>
      </pivotArea>
    </chartFormat>
    <chartFormat chart="21" format="26" series="1">
      <pivotArea type="data" outline="0" fieldPosition="0">
        <references count="2">
          <reference field="4294967294" count="1" selected="0">
            <x v="0"/>
          </reference>
          <reference field="6" count="1" selected="0">
            <x v="37"/>
          </reference>
        </references>
      </pivotArea>
    </chartFormat>
    <chartFormat chart="21" format="27" series="1">
      <pivotArea type="data" outline="0" fieldPosition="0">
        <references count="2">
          <reference field="4294967294" count="1" selected="0">
            <x v="0"/>
          </reference>
          <reference field="6" count="1" selected="0">
            <x v="4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0000000-0007-0000-0C00-000011000000}" name="ピボットテーブル1" cacheId="2" applyNumberFormats="0" applyBorderFormats="0" applyFontFormats="0" applyPatternFormats="0" applyAlignmentFormats="0" applyWidthHeightFormats="1" dataCaption="値" updatedVersion="8" minRefreshableVersion="3" itemPrintTitles="1" createdVersion="6" indent="0" compact="0" compactData="0" gridDropZones="1" multipleFieldFilters="0" chartFormat="26">
  <location ref="W8:X18" firstHeaderRow="2" firstDataRow="2" firstDataCol="1" rowPageCount="2" colPageCount="1"/>
  <pivotFields count="36">
    <pivotField compact="0" outline="0" showAll="0"/>
    <pivotField compact="0" outline="0" showAll="0" defaultSubtotal="0"/>
    <pivotField axis="axisPage" compact="0" outline="0" showAll="0">
      <items count="8">
        <item x="0"/>
        <item x="1"/>
        <item x="5"/>
        <item x="2"/>
        <item x="6"/>
        <item x="3"/>
        <item x="4"/>
        <item t="default"/>
      </items>
    </pivotField>
    <pivotField axis="axisRow" compact="0" outline="0" showAll="0" defaultSubtotal="0">
      <items count="22">
        <item x="14"/>
        <item x="9"/>
        <item x="6"/>
        <item x="3"/>
        <item x="15"/>
        <item x="4"/>
        <item x="11"/>
        <item x="10"/>
        <item x="8"/>
        <item x="13"/>
        <item x="0"/>
        <item x="7"/>
        <item x="1"/>
        <item x="17"/>
        <item x="18"/>
        <item x="12"/>
        <item x="16"/>
        <item x="5"/>
        <item x="2"/>
        <item x="21"/>
        <item x="19"/>
        <item x="20"/>
      </items>
    </pivotField>
    <pivotField compact="0" outline="0" showAll="0"/>
    <pivotField compact="0" outline="0" showAll="0"/>
    <pivotField dataField="1" compact="0" outline="0" showAll="0"/>
    <pivotField axis="axisPage" compact="0" outline="0" multipleItemSelectionAllowed="1" showAll="0">
      <items count="5">
        <item h="1" x="3"/>
        <item h="1" x="1"/>
        <item h="1" x="0"/>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3"/>
  </rowFields>
  <rowItems count="9">
    <i>
      <x v="1"/>
    </i>
    <i>
      <x v="2"/>
    </i>
    <i>
      <x v="3"/>
    </i>
    <i>
      <x v="5"/>
    </i>
    <i>
      <x v="10"/>
    </i>
    <i>
      <x v="11"/>
    </i>
    <i>
      <x v="15"/>
    </i>
    <i>
      <x v="17"/>
    </i>
    <i t="grand">
      <x/>
    </i>
  </rowItems>
  <colItems count="1">
    <i/>
  </colItems>
  <pageFields count="2">
    <pageField fld="2" item="0" hier="-1"/>
    <pageField fld="7" hier="-1"/>
  </pageFields>
  <dataFields count="1">
    <dataField name="個数 / 設備名" fld="6" subtotal="count" baseField="0" baseItem="0"/>
  </dataFields>
  <formats count="16">
    <format dxfId="1488">
      <pivotArea type="all" dataOnly="0" outline="0" fieldPosition="0"/>
    </format>
    <format dxfId="1487">
      <pivotArea outline="0" collapsedLevelsAreSubtotals="1" fieldPosition="0"/>
    </format>
    <format dxfId="1486">
      <pivotArea type="origin" dataOnly="0" labelOnly="1" outline="0" fieldPosition="0"/>
    </format>
    <format dxfId="1485">
      <pivotArea type="topRight" dataOnly="0" labelOnly="1" outline="0" fieldPosition="0"/>
    </format>
    <format dxfId="1484">
      <pivotArea field="3" type="button" dataOnly="0" labelOnly="1" outline="0" axis="axisRow" fieldPosition="0"/>
    </format>
    <format dxfId="1483">
      <pivotArea dataOnly="0" labelOnly="1" outline="0" fieldPosition="0">
        <references count="1">
          <reference field="3" count="7">
            <x v="2"/>
            <x v="3"/>
            <x v="5"/>
            <x v="10"/>
            <x v="11"/>
            <x v="15"/>
            <x v="17"/>
          </reference>
        </references>
      </pivotArea>
    </format>
    <format dxfId="1482">
      <pivotArea dataOnly="0" labelOnly="1" grandRow="1" outline="0" fieldPosition="0"/>
    </format>
    <format dxfId="1481">
      <pivotArea dataOnly="0" labelOnly="1" grandCol="1" outline="0" fieldPosition="0"/>
    </format>
    <format dxfId="1480">
      <pivotArea type="all" dataOnly="0" outline="0" fieldPosition="0"/>
    </format>
    <format dxfId="1479">
      <pivotArea outline="0" collapsedLevelsAreSubtotals="1" fieldPosition="0"/>
    </format>
    <format dxfId="1478">
      <pivotArea type="origin" dataOnly="0" labelOnly="1" outline="0" fieldPosition="0"/>
    </format>
    <format dxfId="1477">
      <pivotArea type="topRight" dataOnly="0" labelOnly="1" outline="0" fieldPosition="0"/>
    </format>
    <format dxfId="1476">
      <pivotArea field="3" type="button" dataOnly="0" labelOnly="1" outline="0" axis="axisRow" fieldPosition="0"/>
    </format>
    <format dxfId="1475">
      <pivotArea dataOnly="0" labelOnly="1" outline="0" fieldPosition="0">
        <references count="1">
          <reference field="3" count="7">
            <x v="2"/>
            <x v="3"/>
            <x v="5"/>
            <x v="10"/>
            <x v="11"/>
            <x v="15"/>
            <x v="17"/>
          </reference>
        </references>
      </pivotArea>
    </format>
    <format dxfId="1474">
      <pivotArea dataOnly="0" labelOnly="1" grandRow="1" outline="0" fieldPosition="0"/>
    </format>
    <format dxfId="1473">
      <pivotArea dataOnly="0" labelOnly="1" grandCol="1" outline="0" fieldPosition="0"/>
    </format>
  </formats>
  <chartFormats count="1">
    <chartFormat chart="21" format="6"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0000000-0007-0000-0C00-000008000000}" name="ピボットテーブル7" cacheId="2" applyNumberFormats="0" applyBorderFormats="0" applyFontFormats="0" applyPatternFormats="0" applyAlignmentFormats="0" applyWidthHeightFormats="1" dataCaption="値" updatedVersion="8" minRefreshableVersion="3" itemPrintTitles="1" createdVersion="6" indent="0" compact="0" compactData="0" gridDropZones="1" multipleFieldFilters="0" chartFormat="27">
  <location ref="B8:C17" firstHeaderRow="2" firstDataRow="2" firstDataCol="1" rowPageCount="1" colPageCount="1"/>
  <pivotFields count="36">
    <pivotField compact="0" outline="0" showAll="0"/>
    <pivotField compact="0" outline="0" showAll="0" defaultSubtotal="0"/>
    <pivotField axis="axisRow" compact="0" outline="0" showAll="0">
      <items count="8">
        <item x="0"/>
        <item x="1"/>
        <item x="5"/>
        <item x="2"/>
        <item x="6"/>
        <item x="3"/>
        <item x="4"/>
        <item t="default"/>
      </items>
    </pivotField>
    <pivotField compact="0" outline="0" showAll="0" defaultSubtotal="0"/>
    <pivotField compact="0" outline="0" showAll="0"/>
    <pivotField compact="0" outline="0" showAll="0"/>
    <pivotField dataField="1" compact="0" outline="0" showAll="0"/>
    <pivotField axis="axisPage" compact="0" outline="0" multipleItemSelectionAllowed="1" showAll="0">
      <items count="5">
        <item x="3"/>
        <item x="1"/>
        <item x="0"/>
        <item h="1"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8">
    <i>
      <x/>
    </i>
    <i>
      <x v="1"/>
    </i>
    <i>
      <x v="2"/>
    </i>
    <i>
      <x v="3"/>
    </i>
    <i>
      <x v="4"/>
    </i>
    <i>
      <x v="5"/>
    </i>
    <i>
      <x v="6"/>
    </i>
    <i t="grand">
      <x/>
    </i>
  </rowItems>
  <colItems count="1">
    <i/>
  </colItems>
  <pageFields count="1">
    <pageField fld="7" hier="-1"/>
  </pageFields>
  <dataFields count="1">
    <dataField name="個数 / 設備名" fld="6" subtotal="count" baseField="0" baseItem="0"/>
  </dataFields>
  <formats count="18">
    <format dxfId="1506">
      <pivotArea type="all" dataOnly="0" outline="0" fieldPosition="0"/>
    </format>
    <format dxfId="1505">
      <pivotArea outline="0" collapsedLevelsAreSubtotals="1" fieldPosition="0"/>
    </format>
    <format dxfId="1504">
      <pivotArea type="origin" dataOnly="0" labelOnly="1" outline="0" fieldPosition="0"/>
    </format>
    <format dxfId="1503">
      <pivotArea type="topRight" dataOnly="0" labelOnly="1" outline="0" fieldPosition="0"/>
    </format>
    <format dxfId="1502">
      <pivotArea field="2" type="button" dataOnly="0" labelOnly="1" outline="0" axis="axisRow" fieldPosition="0"/>
    </format>
    <format dxfId="1501">
      <pivotArea dataOnly="0" labelOnly="1" outline="0" fieldPosition="0">
        <references count="1">
          <reference field="2" count="5">
            <x v="0"/>
            <x v="1"/>
            <x v="2"/>
            <x v="5"/>
            <x v="6"/>
          </reference>
        </references>
      </pivotArea>
    </format>
    <format dxfId="1500">
      <pivotArea dataOnly="0" labelOnly="1" grandRow="1" outline="0" fieldPosition="0"/>
    </format>
    <format dxfId="1499">
      <pivotArea dataOnly="0" labelOnly="1" grandCol="1" outline="0" fieldPosition="0"/>
    </format>
    <format dxfId="1498">
      <pivotArea outline="0" fieldPosition="0">
        <references count="1">
          <reference field="2" count="1" selected="0">
            <x v="0"/>
          </reference>
        </references>
      </pivotArea>
    </format>
    <format dxfId="1497">
      <pivotArea dataOnly="0" labelOnly="1" outline="0" fieldPosition="0">
        <references count="1">
          <reference field="2" count="1">
            <x v="0"/>
          </reference>
        </references>
      </pivotArea>
    </format>
    <format dxfId="1496">
      <pivotArea type="all" dataOnly="0" outline="0" fieldPosition="0"/>
    </format>
    <format dxfId="1495">
      <pivotArea outline="0" collapsedLevelsAreSubtotals="1" fieldPosition="0"/>
    </format>
    <format dxfId="1494">
      <pivotArea type="origin" dataOnly="0" labelOnly="1" outline="0" fieldPosition="0"/>
    </format>
    <format dxfId="1493">
      <pivotArea type="topRight" dataOnly="0" labelOnly="1" outline="0" fieldPosition="0"/>
    </format>
    <format dxfId="1492">
      <pivotArea field="2" type="button" dataOnly="0" labelOnly="1" outline="0" axis="axisRow" fieldPosition="0"/>
    </format>
    <format dxfId="1491">
      <pivotArea dataOnly="0" labelOnly="1" outline="0" fieldPosition="0">
        <references count="1">
          <reference field="2" count="5">
            <x v="0"/>
            <x v="1"/>
            <x v="2"/>
            <x v="5"/>
            <x v="6"/>
          </reference>
        </references>
      </pivotArea>
    </format>
    <format dxfId="1490">
      <pivotArea dataOnly="0" labelOnly="1" grandRow="1" outline="0" fieldPosition="0"/>
    </format>
    <format dxfId="1489">
      <pivotArea dataOnly="0" labelOnly="1" grandCol="1" outline="0" fieldPosition="0"/>
    </format>
  </formats>
  <chartFormats count="1">
    <chartFormat chart="8"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0000000-0007-0000-0C00-000002000000}" name="ピボットテーブル10" cacheId="2" applyNumberFormats="0" applyBorderFormats="0" applyFontFormats="0" applyPatternFormats="0" applyAlignmentFormats="0" applyWidthHeightFormats="1" dataCaption="値" updatedVersion="8" minRefreshableVersion="3" itemPrintTitles="1" createdVersion="6" indent="0" compact="0" compactData="0" gridDropZones="1" multipleFieldFilters="0" chartFormat="20">
  <location ref="W224:X228" firstHeaderRow="2" firstDataRow="2" firstDataCol="1" rowPageCount="2" colPageCount="1"/>
  <pivotFields count="36">
    <pivotField compact="0" outline="0" showAll="0"/>
    <pivotField compact="0" outline="0" showAll="0" defaultSubtotal="0"/>
    <pivotField axis="axisPage" compact="0" outline="0" showAll="0" defaultSubtotal="0">
      <items count="7">
        <item x="0"/>
        <item x="1"/>
        <item x="5"/>
        <item x="2"/>
        <item x="6"/>
        <item x="3"/>
        <item x="4"/>
      </items>
    </pivotField>
    <pivotField axis="axisRow" compact="0" outline="0" showAll="0" defaultSubtotal="0">
      <items count="22">
        <item h="1" x="9"/>
        <item h="1" x="6"/>
        <item h="1" x="3"/>
        <item h="1" x="4"/>
        <item h="1" x="0"/>
        <item h="1" x="7"/>
        <item h="1" x="15"/>
        <item h="1" x="11"/>
        <item h="1" x="10"/>
        <item h="1" x="8"/>
        <item h="1" x="13"/>
        <item h="1" x="1"/>
        <item h="1" x="17"/>
        <item x="12"/>
        <item x="5"/>
        <item h="1" x="19"/>
        <item h="1" x="18"/>
        <item h="1" x="16"/>
        <item h="1" x="14"/>
        <item h="1" x="2"/>
        <item h="1" x="21"/>
        <item h="1" x="20"/>
      </items>
    </pivotField>
    <pivotField compact="0" outline="0" showAll="0"/>
    <pivotField compact="0" outline="0" showAll="0"/>
    <pivotField compact="0" outline="0" showAll="0"/>
    <pivotField axis="axisPage" dataField="1" compact="0" outline="0" multipleItemSelectionAllowed="1" showAll="0">
      <items count="5">
        <item h="1" x="3"/>
        <item h="1" x="1"/>
        <item h="1" x="0"/>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3"/>
  </rowFields>
  <rowItems count="3">
    <i>
      <x v="13"/>
    </i>
    <i>
      <x v="14"/>
    </i>
    <i t="grand">
      <x/>
    </i>
  </rowItems>
  <colItems count="1">
    <i/>
  </colItems>
  <pageFields count="2">
    <pageField fld="2" item="0" hier="-1"/>
    <pageField fld="7" hier="-1"/>
  </pageFields>
  <dataFields count="1">
    <dataField name="個数 / 報告対象" fld="7" subtotal="count" baseField="0" baseItem="0"/>
  </dataFields>
  <formats count="8">
    <format dxfId="1514">
      <pivotArea type="all" dataOnly="0" outline="0" fieldPosition="0"/>
    </format>
    <format dxfId="1513">
      <pivotArea outline="0" collapsedLevelsAreSubtotals="1" fieldPosition="0"/>
    </format>
    <format dxfId="1512">
      <pivotArea type="origin" dataOnly="0" labelOnly="1" outline="0" fieldPosition="0"/>
    </format>
    <format dxfId="1511">
      <pivotArea type="topRight" dataOnly="0" labelOnly="1" outline="0" fieldPosition="0"/>
    </format>
    <format dxfId="1510">
      <pivotArea field="3" type="button" dataOnly="0" labelOnly="1" outline="0" axis="axisRow" fieldPosition="0"/>
    </format>
    <format dxfId="1509">
      <pivotArea dataOnly="0" labelOnly="1" outline="0" fieldPosition="0">
        <references count="1">
          <reference field="3" count="0"/>
        </references>
      </pivotArea>
    </format>
    <format dxfId="1508">
      <pivotArea dataOnly="0" labelOnly="1" grandRow="1" outline="0" fieldPosition="0"/>
    </format>
    <format dxfId="1507">
      <pivotArea dataOnly="0" labelOnly="1" grandCol="1" outline="0" fieldPosition="0"/>
    </format>
  </formats>
  <chartFormats count="1">
    <chartFormat chart="17" format="5"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0000000-0007-0000-0C00-00000B000000}" name="ピボットテーブル27" cacheId="2" dataOnRows="1" dataPosition="0" applyNumberFormats="0" applyBorderFormats="0" applyFontFormats="0" applyPatternFormats="0" applyAlignmentFormats="0" applyWidthHeightFormats="1" dataCaption="値" updatedVersion="8" minRefreshableVersion="3" itemPrintTitles="1" createdVersion="6" indent="0" compact="0" compactData="0" gridDropZones="1" multipleFieldFilters="0" chartFormat="25">
  <location ref="B59:C68" firstHeaderRow="2" firstDataRow="2" firstDataCol="1" rowPageCount="1" colPageCount="1"/>
  <pivotFields count="36">
    <pivotField compact="0" outline="0" showAll="0"/>
    <pivotField compact="0" outline="0" showAll="0" defaultSubtotal="0"/>
    <pivotField axis="axisRow" compact="0" outline="0" showAll="0" defaultSubtotal="0">
      <items count="7">
        <item x="0"/>
        <item x="1"/>
        <item x="5"/>
        <item x="2"/>
        <item x="6"/>
        <item x="3"/>
        <item x="4"/>
      </items>
    </pivotField>
    <pivotField compact="0" outline="0" multipleItemSelectionAllowed="1" showAll="0" defaultSubtotal="0"/>
    <pivotField compact="0" outline="0" showAll="0"/>
    <pivotField compact="0" outline="0" multipleItemSelectionAllowed="1" showAll="0"/>
    <pivotField compact="0" outline="0" multipleItemSelectionAllowed="1" showAll="0"/>
    <pivotField axis="axisPage" compact="0" outline="0" multipleItemSelectionAllowed="1" showAll="0">
      <items count="5">
        <item x="3"/>
        <item x="1"/>
        <item x="0"/>
        <item h="1"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8">
    <i>
      <x/>
    </i>
    <i>
      <x v="1"/>
    </i>
    <i>
      <x v="2"/>
    </i>
    <i>
      <x v="3"/>
    </i>
    <i>
      <x v="4"/>
    </i>
    <i>
      <x v="5"/>
    </i>
    <i>
      <x v="6"/>
    </i>
    <i t="grand">
      <x/>
    </i>
  </rowItems>
  <colItems count="1">
    <i/>
  </colItems>
  <pageFields count="1">
    <pageField fld="7" hier="-1"/>
  </pageFields>
  <dataFields count="1">
    <dataField name="合計 / LOSS_x000a_(m2)" fld="15" baseField="0" baseItem="0" numFmtId="38"/>
  </dataFields>
  <formats count="17">
    <format dxfId="1531">
      <pivotArea outline="0" collapsedLevelsAreSubtotals="1" fieldPosition="0"/>
    </format>
    <format dxfId="1530">
      <pivotArea type="all" dataOnly="0" outline="0" fieldPosition="0"/>
    </format>
    <format dxfId="1529">
      <pivotArea outline="0" collapsedLevelsAreSubtotals="1" fieldPosition="0"/>
    </format>
    <format dxfId="1528">
      <pivotArea type="origin" dataOnly="0" labelOnly="1" outline="0" fieldPosition="0"/>
    </format>
    <format dxfId="1527">
      <pivotArea type="topRight" dataOnly="0" labelOnly="1" outline="0" fieldPosition="0"/>
    </format>
    <format dxfId="1526">
      <pivotArea field="2" type="button" dataOnly="0" labelOnly="1" outline="0" axis="axisRow" fieldPosition="0"/>
    </format>
    <format dxfId="1525">
      <pivotArea dataOnly="0" labelOnly="1" outline="0" fieldPosition="0">
        <references count="1">
          <reference field="2" count="5">
            <x v="0"/>
            <x v="1"/>
            <x v="2"/>
            <x v="5"/>
            <x v="6"/>
          </reference>
        </references>
      </pivotArea>
    </format>
    <format dxfId="1524">
      <pivotArea dataOnly="0" labelOnly="1" grandRow="1" outline="0" fieldPosition="0"/>
    </format>
    <format dxfId="1523">
      <pivotArea dataOnly="0" labelOnly="1" grandCol="1" outline="0" fieldPosition="0"/>
    </format>
    <format dxfId="1522">
      <pivotArea type="all" dataOnly="0" outline="0" fieldPosition="0"/>
    </format>
    <format dxfId="1521">
      <pivotArea outline="0" collapsedLevelsAreSubtotals="1" fieldPosition="0"/>
    </format>
    <format dxfId="1520">
      <pivotArea type="origin" dataOnly="0" labelOnly="1" outline="0" fieldPosition="0"/>
    </format>
    <format dxfId="1519">
      <pivotArea type="topRight" dataOnly="0" labelOnly="1" outline="0" fieldPosition="0"/>
    </format>
    <format dxfId="1518">
      <pivotArea field="2" type="button" dataOnly="0" labelOnly="1" outline="0" axis="axisRow" fieldPosition="0"/>
    </format>
    <format dxfId="1517">
      <pivotArea dataOnly="0" labelOnly="1" outline="0" fieldPosition="0">
        <references count="1">
          <reference field="2" count="5">
            <x v="0"/>
            <x v="1"/>
            <x v="2"/>
            <x v="5"/>
            <x v="6"/>
          </reference>
        </references>
      </pivotArea>
    </format>
    <format dxfId="1516">
      <pivotArea dataOnly="0" labelOnly="1" grandRow="1" outline="0" fieldPosition="0"/>
    </format>
    <format dxfId="1515">
      <pivotArea dataOnly="0" labelOnly="1" grandCol="1" outline="0" fieldPosition="0"/>
    </format>
  </formats>
  <chartFormats count="2">
    <chartFormat chart="9" format="26" series="1">
      <pivotArea type="data" outline="0" fieldPosition="0"/>
    </chartFormat>
    <chartFormat chart="9" format="6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0000000-0007-0000-0C00-000004000000}" name="ピボットテーブル24" cacheId="2" applyNumberFormats="0" applyBorderFormats="0" applyFontFormats="0" applyPatternFormats="0" applyAlignmentFormats="0" applyWidthHeightFormats="1" dataCaption="値" updatedVersion="8" minRefreshableVersion="3" itemPrintTitles="1" createdVersion="6" indent="0" compact="0" compactData="0" gridDropZones="1" multipleFieldFilters="0" chartFormat="17">
  <location ref="B225:D233" firstHeaderRow="2" firstDataRow="2" firstDataCol="2" rowPageCount="1" colPageCount="1"/>
  <pivotFields count="36">
    <pivotField compact="0" outline="0" showAll="0"/>
    <pivotField compact="0" outline="0" showAll="0" defaultSubtotal="0"/>
    <pivotField axis="axisRow" compact="0" outline="0" showAll="0" defaultSubtotal="0">
      <items count="7">
        <item x="0"/>
        <item x="1"/>
        <item x="5"/>
        <item x="2"/>
        <item x="6"/>
        <item x="3"/>
        <item x="4"/>
      </items>
    </pivotField>
    <pivotField axis="axisRow" compact="0" outline="0" showAll="0" defaultSubtotal="0">
      <items count="22">
        <item h="1" x="9"/>
        <item h="1" x="6"/>
        <item h="1" x="3"/>
        <item h="1" x="4"/>
        <item h="1" x="0"/>
        <item h="1" x="7"/>
        <item h="1" x="15"/>
        <item h="1" x="11"/>
        <item h="1" x="10"/>
        <item h="1" x="8"/>
        <item h="1" x="13"/>
        <item h="1" x="1"/>
        <item h="1" x="17"/>
        <item x="12"/>
        <item x="5"/>
        <item h="1" x="19"/>
        <item h="1" x="18"/>
        <item h="1" x="16"/>
        <item h="1" x="14"/>
        <item h="1" x="2"/>
        <item h="1" x="21"/>
        <item h="1" x="20"/>
      </items>
    </pivotField>
    <pivotField compact="0" outline="0" showAll="0"/>
    <pivotField compact="0" outline="0" showAll="0"/>
    <pivotField compact="0" outline="0" showAll="0"/>
    <pivotField axis="axisPage" dataField="1" compact="0" outline="0" multipleItemSelectionAllowed="1" showAll="0">
      <items count="5">
        <item x="3"/>
        <item x="1"/>
        <item x="0"/>
        <item h="1"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2"/>
    <field x="3"/>
  </rowFields>
  <rowItems count="7">
    <i>
      <x/>
      <x v="13"/>
    </i>
    <i r="1">
      <x v="14"/>
    </i>
    <i>
      <x v="1"/>
      <x v="13"/>
    </i>
    <i r="1">
      <x v="14"/>
    </i>
    <i>
      <x v="5"/>
      <x v="13"/>
    </i>
    <i r="1">
      <x v="14"/>
    </i>
    <i t="grand">
      <x/>
    </i>
  </rowItems>
  <colItems count="1">
    <i/>
  </colItems>
  <pageFields count="1">
    <pageField fld="7" hier="-1"/>
  </pageFields>
  <dataFields count="1">
    <dataField name="個数 / 報告対象" fld="7" subtotal="count" baseField="0" baseItem="0"/>
  </dataFields>
  <formats count="11">
    <format dxfId="1542">
      <pivotArea type="all" dataOnly="0" outline="0" fieldPosition="0"/>
    </format>
    <format dxfId="1541">
      <pivotArea outline="0" collapsedLevelsAreSubtotals="1" fieldPosition="0"/>
    </format>
    <format dxfId="1540">
      <pivotArea type="origin" dataOnly="0" labelOnly="1" outline="0" fieldPosition="0"/>
    </format>
    <format dxfId="1539">
      <pivotArea type="topRight" dataOnly="0" labelOnly="1" outline="0" fieldPosition="0"/>
    </format>
    <format dxfId="1538">
      <pivotArea field="2" type="button" dataOnly="0" labelOnly="1" outline="0" axis="axisRow" fieldPosition="0"/>
    </format>
    <format dxfId="1537">
      <pivotArea field="3" type="button" dataOnly="0" labelOnly="1" outline="0" axis="axisRow" fieldPosition="1"/>
    </format>
    <format dxfId="1536">
      <pivotArea dataOnly="0" labelOnly="1" outline="0" fieldPosition="0">
        <references count="1">
          <reference field="2" count="2">
            <x v="0"/>
            <x v="1"/>
          </reference>
        </references>
      </pivotArea>
    </format>
    <format dxfId="1535">
      <pivotArea dataOnly="0" labelOnly="1" grandRow="1" outline="0" fieldPosition="0"/>
    </format>
    <format dxfId="1534">
      <pivotArea dataOnly="0" labelOnly="1" outline="0" fieldPosition="0">
        <references count="2">
          <reference field="2" count="1" selected="0">
            <x v="0"/>
          </reference>
          <reference field="3" count="0"/>
        </references>
      </pivotArea>
    </format>
    <format dxfId="1533">
      <pivotArea dataOnly="0" labelOnly="1" outline="0" fieldPosition="0">
        <references count="2">
          <reference field="2" count="1" selected="0">
            <x v="1"/>
          </reference>
          <reference field="3" count="0"/>
        </references>
      </pivotArea>
    </format>
    <format dxfId="1532">
      <pivotArea dataOnly="0" labelOnly="1" grandCol="1" outline="0" fieldPosition="0"/>
    </format>
  </formats>
  <chartFormats count="1">
    <chartFormat chart="8"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00000000-0007-0000-0D00-000015000000}" name="ピボットテーブル12" cacheId="0" applyNumberFormats="0" applyBorderFormats="0" applyFontFormats="0" applyPatternFormats="0" applyAlignmentFormats="0" applyWidthHeightFormats="1" dataCaption="値" updatedVersion="8" minRefreshableVersion="3" useAutoFormatting="1" itemPrintTitles="1" createdVersion="6" indent="0" compact="0" compactData="0" gridDropZones="1" multipleFieldFilters="0">
  <location ref="J54:N56" firstHeaderRow="1" firstDataRow="2" firstDataCol="1" rowPageCount="1" colPageCount="1"/>
  <pivotFields count="36">
    <pivotField compact="0" outline="0" showAll="0"/>
    <pivotField axis="axisPage" compact="0" outline="0" showAll="0">
      <items count="3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m="1" x="2"/>
        <item h="1" x="1"/>
        <item h="1" x="0"/>
        <item h="1" m="1" x="3"/>
        <item t="default"/>
      </items>
    </pivotField>
    <pivotField compact="0" outline="0" showAll="0"/>
    <pivotField compact="0" outline="0" showAll="0"/>
    <pivotField compact="0" outline="0" showAll="0"/>
    <pivotField compact="0" outline="0" showAll="0"/>
    <pivotField compact="0" outline="0" showAll="0"/>
    <pivotField axis="axisCol" dataField="1" compact="0" outline="0" showAll="0">
      <items count="5">
        <item x="0"/>
        <item x="3"/>
        <item x="2"/>
        <item h="1" x="1"/>
        <item t="default"/>
      </items>
    </pivotField>
    <pivotField compact="0" outline="0" showAll="0"/>
    <pivotField compact="0" outline="0" showAll="0"/>
    <pivotField compact="0" outline="0" showAll="0"/>
    <pivotField compact="0" outline="0" showAll="0"/>
  </pivotFields>
  <rowItems count="1">
    <i/>
  </rowItems>
  <colFields count="1">
    <field x="31"/>
  </colFields>
  <colItems count="4">
    <i>
      <x/>
    </i>
    <i>
      <x v="1"/>
    </i>
    <i>
      <x v="2"/>
    </i>
    <i t="grand">
      <x/>
    </i>
  </colItems>
  <pageFields count="1">
    <pageField fld="1" hier="-1"/>
  </pageFields>
  <dataFields count="1">
    <dataField name="個数 / OFF切2" fld="31" subtotal="count" baseField="0" baseItem="0"/>
  </dataFields>
  <formats count="9">
    <format dxfId="1256">
      <pivotArea field="25" type="button" dataOnly="0" labelOnly="1" outline="0"/>
    </format>
    <format dxfId="1255">
      <pivotArea type="all" dataOnly="0" outline="0" fieldPosition="0"/>
    </format>
    <format dxfId="1254">
      <pivotArea outline="0" collapsedLevelsAreSubtotals="1" fieldPosition="0"/>
    </format>
    <format dxfId="1253">
      <pivotArea type="origin" dataOnly="0" labelOnly="1" outline="0" fieldPosition="0"/>
    </format>
    <format dxfId="1252">
      <pivotArea field="31" type="button" dataOnly="0" labelOnly="1" outline="0" axis="axisCol" fieldPosition="0"/>
    </format>
    <format dxfId="1251">
      <pivotArea type="topRight" dataOnly="0" labelOnly="1" outline="0" fieldPosition="0"/>
    </format>
    <format dxfId="1250">
      <pivotArea dataOnly="0" labelOnly="1" grandRow="1" outline="0" fieldPosition="0"/>
    </format>
    <format dxfId="1249">
      <pivotArea dataOnly="0" labelOnly="1" outline="0" fieldPosition="0">
        <references count="1">
          <reference field="31" count="2">
            <x v="0"/>
            <x v="2"/>
          </reference>
        </references>
      </pivotArea>
    </format>
    <format dxfId="1248">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00000000-0007-0000-0D00-00001A000000}" name="ピボットテーブル8" cacheId="0" applyNumberFormats="0" applyBorderFormats="0" applyFontFormats="0" applyPatternFormats="0" applyAlignmentFormats="0" applyWidthHeightFormats="1" dataCaption="値" updatedVersion="8" minRefreshableVersion="3" useAutoFormatting="1" itemPrintTitles="1" createdVersion="6" indent="0" compact="0" compactData="0" gridDropZones="1" multipleFieldFilters="0">
  <location ref="B30:E32" firstHeaderRow="1" firstDataRow="2" firstDataCol="1" rowPageCount="1" colPageCount="1"/>
  <pivotFields count="36">
    <pivotField compact="0" outline="0" showAll="0"/>
    <pivotField axis="axisPage" compact="0" outline="0" showAll="0">
      <items count="3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m="1" x="2"/>
        <item h="1" x="1"/>
        <item h="1" x="0"/>
        <item h="1" m="1" x="3"/>
        <item t="default"/>
      </items>
    </pivotField>
    <pivotField compact="0" outline="0" showAll="0"/>
    <pivotField compact="0" outline="0" showAll="0"/>
    <pivotField axis="axisCol" dataField="1" compact="0" outline="0" showAll="0">
      <items count="5">
        <item m="1" x="3"/>
        <item x="0"/>
        <item x="1"/>
        <item h="1" m="1"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Items count="1">
    <i/>
  </rowItems>
  <colFields count="1">
    <field x="28"/>
  </colFields>
  <colItems count="3">
    <i>
      <x v="1"/>
    </i>
    <i>
      <x v="2"/>
    </i>
    <i t="grand">
      <x/>
    </i>
  </colItems>
  <pageFields count="1">
    <pageField fld="1" hier="-1"/>
  </pageFields>
  <dataFields count="1">
    <dataField name="個数 / JF2" fld="28" subtotal="count" baseField="0" baseItem="0"/>
  </dataFields>
  <formats count="12">
    <format dxfId="1268">
      <pivotArea field="25" type="button" dataOnly="0" labelOnly="1" outline="0"/>
    </format>
    <format dxfId="1267">
      <pivotArea outline="0" fieldPosition="0">
        <references count="1">
          <reference field="28" count="1" selected="0">
            <x v="0"/>
          </reference>
        </references>
      </pivotArea>
    </format>
    <format dxfId="1266">
      <pivotArea field="28" type="button" dataOnly="0" labelOnly="1" outline="0" axis="axisCol" fieldPosition="0"/>
    </format>
    <format dxfId="1265">
      <pivotArea dataOnly="0" labelOnly="1" outline="0" fieldPosition="0">
        <references count="1">
          <reference field="28" count="1">
            <x v="0"/>
          </reference>
        </references>
      </pivotArea>
    </format>
    <format dxfId="1264">
      <pivotArea type="all" dataOnly="0" outline="0" fieldPosition="0"/>
    </format>
    <format dxfId="1263">
      <pivotArea outline="0" collapsedLevelsAreSubtotals="1" fieldPosition="0"/>
    </format>
    <format dxfId="1262">
      <pivotArea type="origin" dataOnly="0" labelOnly="1" outline="0" fieldPosition="0"/>
    </format>
    <format dxfId="1261">
      <pivotArea field="28" type="button" dataOnly="0" labelOnly="1" outline="0" axis="axisCol" fieldPosition="0"/>
    </format>
    <format dxfId="1260">
      <pivotArea type="topRight" dataOnly="0" labelOnly="1" outline="0" fieldPosition="0"/>
    </format>
    <format dxfId="1259">
      <pivotArea dataOnly="0" labelOnly="1" grandRow="1" outline="0" fieldPosition="0"/>
    </format>
    <format dxfId="1258">
      <pivotArea dataOnly="0" labelOnly="1" outline="0" fieldPosition="0">
        <references count="1">
          <reference field="28" count="3">
            <x v="0"/>
            <x v="1"/>
            <x v="2"/>
          </reference>
        </references>
      </pivotArea>
    </format>
    <format dxfId="1257">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00000000-0007-0000-0D00-00001B000000}" name="ピボットテーブル4" cacheId="1" applyNumberFormats="0" applyBorderFormats="0" applyFontFormats="0" applyPatternFormats="0" applyAlignmentFormats="0" applyWidthHeightFormats="1" dataCaption="値" updatedVersion="8" minRefreshableVersion="3" useAutoFormatting="1" itemPrintTitles="1" createdVersion="6" indent="0" compact="0" compactData="0" gridDropZones="1" multipleFieldFilters="0">
  <location ref="B8:F10" firstHeaderRow="1" firstDataRow="2" firstDataCol="1" rowPageCount="1" colPageCount="1"/>
  <pivotFields count="36">
    <pivotField compact="0" outline="0" showAll="0"/>
    <pivotField axis="axisPage" compact="0" outline="0" showAll="0">
      <items count="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dataField="1" compact="0" outline="0" showAll="0">
      <items count="5">
        <item x="2"/>
        <item x="1"/>
        <item x="0"/>
        <item h="1"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Items count="1">
    <i/>
  </rowItems>
  <colFields count="1">
    <field x="25"/>
  </colFields>
  <colItems count="4">
    <i>
      <x/>
    </i>
    <i>
      <x v="1"/>
    </i>
    <i>
      <x v="2"/>
    </i>
    <i t="grand">
      <x/>
    </i>
  </colItems>
  <pageFields count="1">
    <pageField fld="1" hier="-1"/>
  </pageFields>
  <dataFields count="1">
    <dataField name="個数 / YF2" fld="25" subtotal="count" baseField="0" baseItem="0"/>
  </dataFields>
  <formats count="13">
    <format dxfId="1281">
      <pivotArea field="25" type="button" dataOnly="0" labelOnly="1" outline="0" axis="axisCol" fieldPosition="0"/>
    </format>
    <format dxfId="1280">
      <pivotArea dataOnly="0" labelOnly="1" outline="0" offset="A256" fieldPosition="0">
        <references count="1">
          <reference field="25" count="1">
            <x v="0"/>
          </reference>
        </references>
      </pivotArea>
    </format>
    <format dxfId="1279">
      <pivotArea outline="0" fieldPosition="0">
        <references count="1">
          <reference field="25" count="1" selected="0">
            <x v="0"/>
          </reference>
        </references>
      </pivotArea>
    </format>
    <format dxfId="1278">
      <pivotArea field="25" type="button" dataOnly="0" labelOnly="1" outline="0" axis="axisCol" fieldPosition="0"/>
    </format>
    <format dxfId="1277">
      <pivotArea dataOnly="0" labelOnly="1" outline="0" fieldPosition="0">
        <references count="1">
          <reference field="25" count="1">
            <x v="0"/>
          </reference>
        </references>
      </pivotArea>
    </format>
    <format dxfId="1276">
      <pivotArea type="all" dataOnly="0" outline="0" fieldPosition="0"/>
    </format>
    <format dxfId="1275">
      <pivotArea outline="0" collapsedLevelsAreSubtotals="1" fieldPosition="0"/>
    </format>
    <format dxfId="1274">
      <pivotArea type="origin" dataOnly="0" labelOnly="1" outline="0" fieldPosition="0"/>
    </format>
    <format dxfId="1273">
      <pivotArea field="25" type="button" dataOnly="0" labelOnly="1" outline="0" axis="axisCol" fieldPosition="0"/>
    </format>
    <format dxfId="1272">
      <pivotArea type="topRight" dataOnly="0" labelOnly="1" outline="0" fieldPosition="0"/>
    </format>
    <format dxfId="1271">
      <pivotArea dataOnly="0" labelOnly="1" grandRow="1" outline="0" fieldPosition="0"/>
    </format>
    <format dxfId="1270">
      <pivotArea dataOnly="0" labelOnly="1" outline="0" fieldPosition="0">
        <references count="1">
          <reference field="25" count="0"/>
        </references>
      </pivotArea>
    </format>
    <format dxfId="1269">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00000000-0007-0000-0D00-000019000000}" name="ピボットテーブル9" cacheId="0" applyNumberFormats="0" applyBorderFormats="0" applyFontFormats="0" applyPatternFormats="0" applyAlignmentFormats="0" applyWidthHeightFormats="1" dataCaption="値" updatedVersion="8" minRefreshableVersion="3" useAutoFormatting="1" itemPrintTitles="1" createdVersion="6" indent="0" compact="0" compactData="0" gridDropZones="1" multipleFieldFilters="0">
  <location ref="J30:M32" firstHeaderRow="1" firstDataRow="2" firstDataCol="1" rowPageCount="1" colPageCount="1"/>
  <pivotFields count="36">
    <pivotField compact="0" outline="0" showAll="0"/>
    <pivotField axis="axisPage" compact="0" outline="0" showAll="0">
      <items count="3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m="1" x="2"/>
        <item h="1" x="1"/>
        <item h="1" x="0"/>
        <item h="1" m="1" x="3"/>
        <item t="default"/>
      </items>
    </pivotField>
    <pivotField compact="0" outline="0" showAll="0"/>
    <pivotField compact="0" outline="0" showAll="0"/>
    <pivotField compact="0" outline="0" showAll="0"/>
    <pivotField axis="axisCol" dataField="1" compact="0" outline="0" showAll="0">
      <items count="5">
        <item m="1" x="3"/>
        <item x="1"/>
        <item x="0"/>
        <item h="1" m="1" x="2"/>
        <item t="default"/>
      </items>
    </pivotField>
    <pivotField compact="0" outline="0" showAll="0"/>
    <pivotField compact="0" outline="0" showAll="0"/>
    <pivotField compact="0" outline="0" showAll="0"/>
    <pivotField compact="0" outline="0" showAll="0"/>
    <pivotField compact="0" outline="0" showAll="0"/>
    <pivotField compact="0" outline="0" showAll="0"/>
  </pivotFields>
  <rowItems count="1">
    <i/>
  </rowItems>
  <colFields count="1">
    <field x="29"/>
  </colFields>
  <colItems count="3">
    <i>
      <x v="1"/>
    </i>
    <i>
      <x v="2"/>
    </i>
    <i t="grand">
      <x/>
    </i>
  </colItems>
  <pageFields count="1">
    <pageField fld="1" hier="-1"/>
  </pageFields>
  <dataFields count="1">
    <dataField name="個数 / KF2" fld="29" subtotal="count" baseField="0" baseItem="0"/>
  </dataFields>
  <formats count="12">
    <format dxfId="1293">
      <pivotArea field="25" type="button" dataOnly="0" labelOnly="1" outline="0"/>
    </format>
    <format dxfId="1292">
      <pivotArea outline="0" fieldPosition="0">
        <references count="1">
          <reference field="29" count="1" selected="0">
            <x v="0"/>
          </reference>
        </references>
      </pivotArea>
    </format>
    <format dxfId="1291">
      <pivotArea field="29" type="button" dataOnly="0" labelOnly="1" outline="0" axis="axisCol" fieldPosition="0"/>
    </format>
    <format dxfId="1290">
      <pivotArea dataOnly="0" labelOnly="1" outline="0" fieldPosition="0">
        <references count="1">
          <reference field="29" count="1">
            <x v="0"/>
          </reference>
        </references>
      </pivotArea>
    </format>
    <format dxfId="1289">
      <pivotArea type="all" dataOnly="0" outline="0" fieldPosition="0"/>
    </format>
    <format dxfId="1288">
      <pivotArea outline="0" collapsedLevelsAreSubtotals="1" fieldPosition="0"/>
    </format>
    <format dxfId="1287">
      <pivotArea type="origin" dataOnly="0" labelOnly="1" outline="0" fieldPosition="0"/>
    </format>
    <format dxfId="1286">
      <pivotArea field="29" type="button" dataOnly="0" labelOnly="1" outline="0" axis="axisCol" fieldPosition="0"/>
    </format>
    <format dxfId="1285">
      <pivotArea type="topRight" dataOnly="0" labelOnly="1" outline="0" fieldPosition="0"/>
    </format>
    <format dxfId="1284">
      <pivotArea dataOnly="0" labelOnly="1" grandRow="1" outline="0" fieldPosition="0"/>
    </format>
    <format dxfId="1283">
      <pivotArea dataOnly="0" labelOnly="1" outline="0" fieldPosition="0">
        <references count="1">
          <reference field="29" count="3">
            <x v="0"/>
            <x v="1"/>
            <x v="2"/>
          </reference>
        </references>
      </pivotArea>
    </format>
    <format dxfId="1282">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00000000-0007-0000-0D00-000017000000}" name="ピボットテーブル11" cacheId="0" applyNumberFormats="0" applyBorderFormats="0" applyFontFormats="0" applyPatternFormats="0" applyAlignmentFormats="0" applyWidthHeightFormats="1" dataCaption="値" updatedVersion="8" minRefreshableVersion="3" useAutoFormatting="1" itemPrintTitles="1" createdVersion="6" indent="0" compact="0" compactData="0" gridDropZones="1" multipleFieldFilters="0">
  <location ref="B54:E56" firstHeaderRow="1" firstDataRow="2" firstDataCol="1" rowPageCount="1" colPageCount="1"/>
  <pivotFields count="36">
    <pivotField compact="0" outline="0" showAll="0"/>
    <pivotField axis="axisPage" compact="0" outline="0" showAll="0">
      <items count="3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m="1" x="2"/>
        <item h="1" x="1"/>
        <item h="1" x="0"/>
        <item h="1" m="1" x="3"/>
        <item t="default"/>
      </items>
    </pivotField>
    <pivotField compact="0" outline="0" showAll="0"/>
    <pivotField compact="0" outline="0" showAll="0"/>
    <pivotField compact="0" outline="0" showAll="0"/>
    <pivotField compact="0" outline="0" showAll="0"/>
    <pivotField axis="axisCol" dataField="1" compact="0" outline="0" showAll="0">
      <items count="5">
        <item m="1" x="3"/>
        <item x="0"/>
        <item x="1"/>
        <item h="1" m="1" x="2"/>
        <item t="default"/>
      </items>
    </pivotField>
    <pivotField compact="0" outline="0" showAll="0"/>
    <pivotField compact="0" outline="0" showAll="0"/>
    <pivotField compact="0" outline="0" showAll="0"/>
    <pivotField compact="0" outline="0" showAll="0"/>
    <pivotField compact="0" outline="0" showAll="0"/>
  </pivotFields>
  <rowItems count="1">
    <i/>
  </rowItems>
  <colFields count="1">
    <field x="30"/>
  </colFields>
  <colItems count="3">
    <i>
      <x v="1"/>
    </i>
    <i>
      <x v="2"/>
    </i>
    <i t="grand">
      <x/>
    </i>
  </colItems>
  <pageFields count="1">
    <pageField fld="1" hier="-1"/>
  </pageFields>
  <dataFields count="1">
    <dataField name="個数 / TAS2" fld="30" subtotal="count" baseField="0" baseItem="0"/>
  </dataFields>
  <formats count="12">
    <format dxfId="1305">
      <pivotArea field="25" type="button" dataOnly="0" labelOnly="1" outline="0"/>
    </format>
    <format dxfId="1304">
      <pivotArea outline="0" fieldPosition="0">
        <references count="1">
          <reference field="30" count="1" selected="0">
            <x v="0"/>
          </reference>
        </references>
      </pivotArea>
    </format>
    <format dxfId="1303">
      <pivotArea field="30" type="button" dataOnly="0" labelOnly="1" outline="0" axis="axisCol" fieldPosition="0"/>
    </format>
    <format dxfId="1302">
      <pivotArea dataOnly="0" labelOnly="1" outline="0" fieldPosition="0">
        <references count="1">
          <reference field="30" count="1">
            <x v="0"/>
          </reference>
        </references>
      </pivotArea>
    </format>
    <format dxfId="1301">
      <pivotArea type="all" dataOnly="0" outline="0" fieldPosition="0"/>
    </format>
    <format dxfId="1300">
      <pivotArea outline="0" collapsedLevelsAreSubtotals="1" fieldPosition="0"/>
    </format>
    <format dxfId="1299">
      <pivotArea type="origin" dataOnly="0" labelOnly="1" outline="0" fieldPosition="0"/>
    </format>
    <format dxfId="1298">
      <pivotArea field="30" type="button" dataOnly="0" labelOnly="1" outline="0" axis="axisCol" fieldPosition="0"/>
    </format>
    <format dxfId="1297">
      <pivotArea type="topRight" dataOnly="0" labelOnly="1" outline="0" fieldPosition="0"/>
    </format>
    <format dxfId="1296">
      <pivotArea dataOnly="0" labelOnly="1" grandRow="1" outline="0" fieldPosition="0"/>
    </format>
    <format dxfId="1295">
      <pivotArea dataOnly="0" labelOnly="1" outline="0" fieldPosition="0">
        <references count="1">
          <reference field="30" count="3">
            <x v="0"/>
            <x v="1"/>
            <x v="2"/>
          </reference>
        </references>
      </pivotArea>
    </format>
    <format dxfId="1294">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00000000-0007-0000-0D00-000018000000}" name="ピボットテーブル6" cacheId="0" applyNumberFormats="0" applyBorderFormats="0" applyFontFormats="0" applyPatternFormats="0" applyAlignmentFormats="0" applyWidthHeightFormats="1" dataCaption="値" updatedVersion="8" minRefreshableVersion="3" useAutoFormatting="1" itemPrintTitles="1" createdVersion="6" indent="0" compact="0" compactData="0" gridDropZones="1" multipleFieldFilters="0">
  <location ref="J8:M10" firstHeaderRow="1" firstDataRow="2" firstDataCol="1" rowPageCount="1" colPageCount="1"/>
  <pivotFields count="36">
    <pivotField compact="0" outline="0" showAll="0"/>
    <pivotField axis="axisPage" compact="0" outline="0" showAll="0">
      <items count="3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m="1" x="2"/>
        <item h="1" x="1"/>
        <item h="1" x="0"/>
        <item h="1" m="1" x="3"/>
        <item t="default"/>
      </items>
    </pivotField>
    <pivotField axis="axisCol" dataField="1" compact="0" outline="0" showAll="0">
      <items count="5">
        <item m="1" x="2"/>
        <item x="1"/>
        <item x="0"/>
        <item h="1" m="1"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Items count="1">
    <i/>
  </rowItems>
  <colFields count="1">
    <field x="26"/>
  </colFields>
  <colItems count="3">
    <i>
      <x v="1"/>
    </i>
    <i>
      <x v="2"/>
    </i>
    <i t="grand">
      <x/>
    </i>
  </colItems>
  <pageFields count="1">
    <pageField fld="1" hier="-1"/>
  </pageFields>
  <dataFields count="1">
    <dataField name="個数 / CF2" fld="26" subtotal="count" baseField="0" baseItem="0"/>
  </dataFields>
  <formats count="12">
    <format dxfId="1317">
      <pivotArea field="25" type="button" dataOnly="0" labelOnly="1" outline="0"/>
    </format>
    <format dxfId="1316">
      <pivotArea outline="0" fieldPosition="0">
        <references count="1">
          <reference field="26" count="1" selected="0">
            <x v="0"/>
          </reference>
        </references>
      </pivotArea>
    </format>
    <format dxfId="1315">
      <pivotArea field="26" type="button" dataOnly="0" labelOnly="1" outline="0" axis="axisCol" fieldPosition="0"/>
    </format>
    <format dxfId="1314">
      <pivotArea dataOnly="0" labelOnly="1" outline="0" fieldPosition="0">
        <references count="1">
          <reference field="26" count="1">
            <x v="0"/>
          </reference>
        </references>
      </pivotArea>
    </format>
    <format dxfId="1313">
      <pivotArea type="all" dataOnly="0" outline="0" fieldPosition="0"/>
    </format>
    <format dxfId="1312">
      <pivotArea outline="0" collapsedLevelsAreSubtotals="1" fieldPosition="0"/>
    </format>
    <format dxfId="1311">
      <pivotArea type="origin" dataOnly="0" labelOnly="1" outline="0" fieldPosition="0"/>
    </format>
    <format dxfId="1310">
      <pivotArea field="26" type="button" dataOnly="0" labelOnly="1" outline="0" axis="axisCol" fieldPosition="0"/>
    </format>
    <format dxfId="1309">
      <pivotArea type="topRight" dataOnly="0" labelOnly="1" outline="0" fieldPosition="0"/>
    </format>
    <format dxfId="1308">
      <pivotArea dataOnly="0" labelOnly="1" grandRow="1" outline="0" fieldPosition="0"/>
    </format>
    <format dxfId="1307">
      <pivotArea dataOnly="0" labelOnly="1" outline="0" fieldPosition="0">
        <references count="1">
          <reference field="26" count="0"/>
        </references>
      </pivotArea>
    </format>
    <format dxfId="1306">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00000000-0007-0000-0D00-000016000000}" name="ピボットテーブル7" cacheId="0" applyNumberFormats="0" applyBorderFormats="0" applyFontFormats="0" applyPatternFormats="0" applyAlignmentFormats="0" applyWidthHeightFormats="1" dataCaption="値" updatedVersion="8" minRefreshableVersion="3" useAutoFormatting="1" itemPrintTitles="1" createdVersion="6" indent="0" compact="0" compactData="0" gridDropZones="1" multipleFieldFilters="0">
  <location ref="R8:V10" firstHeaderRow="1" firstDataRow="2" firstDataCol="1" rowPageCount="1" colPageCount="1"/>
  <pivotFields count="36">
    <pivotField compact="0" outline="0" showAll="0"/>
    <pivotField axis="axisPage" compact="0" outline="0" showAll="0">
      <items count="3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
        <item m="1" x="2"/>
        <item h="1" x="1"/>
        <item h="1" x="0"/>
        <item h="1" m="1" x="3"/>
        <item t="default"/>
      </items>
    </pivotField>
    <pivotField compact="0" outline="0" showAll="0"/>
    <pivotField axis="axisCol" dataField="1" compact="0" outline="0" showAll="0">
      <items count="5">
        <item x="2"/>
        <item x="1"/>
        <item x="0"/>
        <item h="1" m="1"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Items count="1">
    <i/>
  </rowItems>
  <colFields count="1">
    <field x="27"/>
  </colFields>
  <colItems count="4">
    <i>
      <x/>
    </i>
    <i>
      <x v="1"/>
    </i>
    <i>
      <x v="2"/>
    </i>
    <i t="grand">
      <x/>
    </i>
  </colItems>
  <pageFields count="1">
    <pageField fld="1" hier="-1"/>
  </pageFields>
  <dataFields count="1">
    <dataField name="個数 / EF2" fld="27" subtotal="count" baseField="0" baseItem="0"/>
  </dataFields>
  <formats count="12">
    <format dxfId="1329">
      <pivotArea field="25" type="button" dataOnly="0" labelOnly="1" outline="0"/>
    </format>
    <format dxfId="1328">
      <pivotArea outline="0" fieldPosition="0">
        <references count="1">
          <reference field="27" count="1" selected="0">
            <x v="0"/>
          </reference>
        </references>
      </pivotArea>
    </format>
    <format dxfId="1327">
      <pivotArea field="27" type="button" dataOnly="0" labelOnly="1" outline="0" axis="axisCol" fieldPosition="0"/>
    </format>
    <format dxfId="1326">
      <pivotArea dataOnly="0" labelOnly="1" outline="0" fieldPosition="0">
        <references count="1">
          <reference field="27" count="1">
            <x v="0"/>
          </reference>
        </references>
      </pivotArea>
    </format>
    <format dxfId="1325">
      <pivotArea type="all" dataOnly="0" outline="0" fieldPosition="0"/>
    </format>
    <format dxfId="1324">
      <pivotArea outline="0" collapsedLevelsAreSubtotals="1" fieldPosition="0"/>
    </format>
    <format dxfId="1323">
      <pivotArea type="origin" dataOnly="0" labelOnly="1" outline="0" fieldPosition="0"/>
    </format>
    <format dxfId="1322">
      <pivotArea field="27" type="button" dataOnly="0" labelOnly="1" outline="0" axis="axisCol" fieldPosition="0"/>
    </format>
    <format dxfId="1321">
      <pivotArea type="topRight" dataOnly="0" labelOnly="1" outline="0" fieldPosition="0"/>
    </format>
    <format dxfId="1320">
      <pivotArea dataOnly="0" labelOnly="1" grandRow="1" outline="0" fieldPosition="0"/>
    </format>
    <format dxfId="1319">
      <pivotArea dataOnly="0" labelOnly="1" outline="0" fieldPosition="0">
        <references count="1">
          <reference field="27" count="0"/>
        </references>
      </pivotArea>
    </format>
    <format dxfId="1318">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00000000-0007-0000-0E00-00001C000000}" name="ピボットテーブル2" cacheId="1" applyNumberFormats="0" applyBorderFormats="0" applyFontFormats="0" applyPatternFormats="0" applyAlignmentFormats="0" applyWidthHeightFormats="1" dataCaption="値" updatedVersion="8" minRefreshableVersion="3" itemPrintTitles="1" createdVersion="6" indent="0" compact="0" compactData="0" gridDropZones="1" multipleFieldFilters="0" chartFormat="21">
  <location ref="N22:X121" firstHeaderRow="1" firstDataRow="2" firstDataCol="2" rowPageCount="1" colPageCount="1"/>
  <pivotFields count="36">
    <pivotField compact="0" outline="0" showAll="0"/>
    <pivotField axis="axisRow" compact="0" outline="0" showAll="0" defaultSubtotal="0">
      <items count="4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s>
    </pivotField>
    <pivotField axis="axisRow" compact="0" outline="0" multipleItemSelectionAllowed="1" showAll="0" defaultSubtotal="0">
      <items count="7">
        <item x="0"/>
        <item h="1" x="1"/>
        <item h="1" x="5"/>
        <item h="1" x="2"/>
        <item h="1" x="6"/>
        <item h="1" x="3"/>
        <item h="1" x="4"/>
      </items>
    </pivotField>
    <pivotField axis="axisCol" compact="0" outline="0" showAll="0" defaultSubtotal="0">
      <items count="22">
        <item x="14"/>
        <item x="9"/>
        <item x="6"/>
        <item x="3"/>
        <item x="15"/>
        <item x="4"/>
        <item x="11"/>
        <item x="10"/>
        <item x="8"/>
        <item x="13"/>
        <item x="0"/>
        <item x="7"/>
        <item x="1"/>
        <item x="17"/>
        <item x="18"/>
        <item x="12"/>
        <item x="16"/>
        <item x="5"/>
        <item x="2"/>
        <item x="21"/>
        <item x="19"/>
        <item x="20"/>
      </items>
    </pivotField>
    <pivotField compact="0" outline="0" showAll="0"/>
    <pivotField compact="0" outline="0" showAll="0"/>
    <pivotField dataField="1" compact="0" outline="0" showAll="0"/>
    <pivotField axis="axisPage" compact="0" outline="0" multipleItemSelectionAllowed="1" showAll="0">
      <items count="5">
        <item h="1" x="3"/>
        <item h="1" x="1"/>
        <item h="1" x="0"/>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2"/>
    <field x="1"/>
  </rowFields>
  <rowItems count="98">
    <i>
      <x/>
      <x v="6"/>
    </i>
    <i r="1">
      <x v="7"/>
    </i>
    <i r="1">
      <x v="10"/>
    </i>
    <i r="1">
      <x v="12"/>
    </i>
    <i r="1">
      <x v="15"/>
    </i>
    <i r="1">
      <x v="22"/>
    </i>
    <i r="1">
      <x v="23"/>
    </i>
    <i r="1">
      <x v="25"/>
    </i>
    <i r="1">
      <x v="26"/>
    </i>
    <i r="1">
      <x v="32"/>
    </i>
    <i r="1">
      <x v="58"/>
    </i>
    <i r="1">
      <x v="77"/>
    </i>
    <i r="1">
      <x v="103"/>
    </i>
    <i r="1">
      <x v="129"/>
    </i>
    <i r="1">
      <x v="140"/>
    </i>
    <i r="1">
      <x v="141"/>
    </i>
    <i r="1">
      <x v="155"/>
    </i>
    <i r="1">
      <x v="162"/>
    </i>
    <i r="1">
      <x v="169"/>
    </i>
    <i r="1">
      <x v="173"/>
    </i>
    <i r="1">
      <x v="178"/>
    </i>
    <i r="1">
      <x v="183"/>
    </i>
    <i r="1">
      <x v="184"/>
    </i>
    <i r="1">
      <x v="185"/>
    </i>
    <i r="1">
      <x v="187"/>
    </i>
    <i r="1">
      <x v="196"/>
    </i>
    <i r="1">
      <x v="197"/>
    </i>
    <i r="1">
      <x v="206"/>
    </i>
    <i r="1">
      <x v="211"/>
    </i>
    <i r="1">
      <x v="213"/>
    </i>
    <i r="1">
      <x v="214"/>
    </i>
    <i r="1">
      <x v="216"/>
    </i>
    <i r="1">
      <x v="217"/>
    </i>
    <i r="1">
      <x v="218"/>
    </i>
    <i r="1">
      <x v="224"/>
    </i>
    <i r="1">
      <x v="229"/>
    </i>
    <i r="1">
      <x v="230"/>
    </i>
    <i r="1">
      <x v="242"/>
    </i>
    <i r="1">
      <x v="243"/>
    </i>
    <i r="1">
      <x v="247"/>
    </i>
    <i r="1">
      <x v="249"/>
    </i>
    <i r="1">
      <x v="250"/>
    </i>
    <i r="1">
      <x v="262"/>
    </i>
    <i r="1">
      <x v="265"/>
    </i>
    <i r="1">
      <x v="269"/>
    </i>
    <i r="1">
      <x v="270"/>
    </i>
    <i r="1">
      <x v="271"/>
    </i>
    <i r="1">
      <x v="272"/>
    </i>
    <i r="1">
      <x v="273"/>
    </i>
    <i r="1">
      <x v="276"/>
    </i>
    <i r="1">
      <x v="277"/>
    </i>
    <i r="1">
      <x v="283"/>
    </i>
    <i r="1">
      <x v="289"/>
    </i>
    <i r="1">
      <x v="291"/>
    </i>
    <i r="1">
      <x v="296"/>
    </i>
    <i r="1">
      <x v="299"/>
    </i>
    <i r="1">
      <x v="311"/>
    </i>
    <i r="1">
      <x v="317"/>
    </i>
    <i r="1">
      <x v="319"/>
    </i>
    <i r="1">
      <x v="325"/>
    </i>
    <i r="1">
      <x v="329"/>
    </i>
    <i r="1">
      <x v="331"/>
    </i>
    <i r="1">
      <x v="336"/>
    </i>
    <i r="1">
      <x v="338"/>
    </i>
    <i r="1">
      <x v="339"/>
    </i>
    <i r="1">
      <x v="340"/>
    </i>
    <i r="1">
      <x v="343"/>
    </i>
    <i r="1">
      <x v="344"/>
    </i>
    <i r="1">
      <x v="345"/>
    </i>
    <i r="1">
      <x v="346"/>
    </i>
    <i r="1">
      <x v="347"/>
    </i>
    <i r="1">
      <x v="349"/>
    </i>
    <i r="1">
      <x v="350"/>
    </i>
    <i r="1">
      <x v="351"/>
    </i>
    <i r="1">
      <x v="352"/>
    </i>
    <i r="1">
      <x v="354"/>
    </i>
    <i r="1">
      <x v="356"/>
    </i>
    <i r="1">
      <x v="361"/>
    </i>
    <i r="1">
      <x v="364"/>
    </i>
    <i r="1">
      <x v="365"/>
    </i>
    <i r="1">
      <x v="367"/>
    </i>
    <i r="1">
      <x v="368"/>
    </i>
    <i r="1">
      <x v="370"/>
    </i>
    <i r="1">
      <x v="372"/>
    </i>
    <i r="1">
      <x v="373"/>
    </i>
    <i r="1">
      <x v="376"/>
    </i>
    <i r="1">
      <x v="378"/>
    </i>
    <i r="1">
      <x v="379"/>
    </i>
    <i r="1">
      <x v="386"/>
    </i>
    <i r="1">
      <x v="387"/>
    </i>
    <i r="1">
      <x v="388"/>
    </i>
    <i r="1">
      <x v="389"/>
    </i>
    <i r="1">
      <x v="390"/>
    </i>
    <i r="1">
      <x v="395"/>
    </i>
    <i r="1">
      <x v="396"/>
    </i>
    <i r="1">
      <x v="397"/>
    </i>
    <i r="1">
      <x v="398"/>
    </i>
    <i t="grand">
      <x/>
    </i>
  </rowItems>
  <colFields count="1">
    <field x="3"/>
  </colFields>
  <colItems count="9">
    <i>
      <x v="1"/>
    </i>
    <i>
      <x v="2"/>
    </i>
    <i>
      <x v="3"/>
    </i>
    <i>
      <x v="5"/>
    </i>
    <i>
      <x v="10"/>
    </i>
    <i>
      <x v="11"/>
    </i>
    <i>
      <x v="15"/>
    </i>
    <i>
      <x v="17"/>
    </i>
    <i t="grand">
      <x/>
    </i>
  </colItems>
  <pageFields count="1">
    <pageField fld="7" hier="-1"/>
  </pageFields>
  <dataFields count="1">
    <dataField name="個数 / 設備名" fld="6" subtotal="count" baseField="0" baseItem="0"/>
  </dataFields>
  <formats count="22">
    <format dxfId="1229">
      <pivotArea type="all" dataOnly="0" outline="0" fieldPosition="0"/>
    </format>
    <format dxfId="1228">
      <pivotArea outline="0" collapsedLevelsAreSubtotals="1" fieldPosition="0"/>
    </format>
    <format dxfId="1227">
      <pivotArea type="origin" dataOnly="0" labelOnly="1" outline="0" fieldPosition="0"/>
    </format>
    <format dxfId="1226">
      <pivotArea field="3" type="button" dataOnly="0" labelOnly="1" outline="0" axis="axisCol" fieldPosition="0"/>
    </format>
    <format dxfId="1225">
      <pivotArea type="topRight" dataOnly="0" labelOnly="1" outline="0" fieldPosition="0"/>
    </format>
    <format dxfId="1224">
      <pivotArea field="2" type="button" dataOnly="0" labelOnly="1" outline="0" axis="axisRow" fieldPosition="0"/>
    </format>
    <format dxfId="1223">
      <pivotArea field="1" type="button" dataOnly="0" labelOnly="1" outline="0" axis="axisRow" fieldPosition="2"/>
    </format>
    <format dxfId="1222">
      <pivotArea dataOnly="0" labelOnly="1" outline="0" fieldPosition="0">
        <references count="1">
          <reference field="2" count="0"/>
        </references>
      </pivotArea>
    </format>
    <format dxfId="1221">
      <pivotArea dataOnly="0" labelOnly="1" grandRow="1" outline="0" fieldPosition="0"/>
    </format>
    <format dxfId="1220">
      <pivotArea dataOnly="0" labelOnly="1" outline="0" fieldPosition="0">
        <references count="1">
          <reference field="3" count="2">
            <x v="2"/>
            <x v="3"/>
          </reference>
        </references>
      </pivotArea>
    </format>
    <format dxfId="1219">
      <pivotArea dataOnly="0" labelOnly="1" grandCol="1" outline="0" fieldPosition="0"/>
    </format>
    <format dxfId="1218">
      <pivotArea type="all" dataOnly="0" outline="0" fieldPosition="0"/>
    </format>
    <format dxfId="1217">
      <pivotArea outline="0" collapsedLevelsAreSubtotals="1" fieldPosition="0"/>
    </format>
    <format dxfId="1216">
      <pivotArea type="origin" dataOnly="0" labelOnly="1" outline="0" fieldPosition="0"/>
    </format>
    <format dxfId="1215">
      <pivotArea field="3" type="button" dataOnly="0" labelOnly="1" outline="0" axis="axisCol" fieldPosition="0"/>
    </format>
    <format dxfId="1214">
      <pivotArea type="topRight" dataOnly="0" labelOnly="1" outline="0" fieldPosition="0"/>
    </format>
    <format dxfId="1213">
      <pivotArea field="2" type="button" dataOnly="0" labelOnly="1" outline="0" axis="axisRow" fieldPosition="0"/>
    </format>
    <format dxfId="1212">
      <pivotArea field="1" type="button" dataOnly="0" labelOnly="1" outline="0" axis="axisRow" fieldPosition="2"/>
    </format>
    <format dxfId="1211">
      <pivotArea dataOnly="0" labelOnly="1" outline="0" fieldPosition="0">
        <references count="1">
          <reference field="2" count="0"/>
        </references>
      </pivotArea>
    </format>
    <format dxfId="1210">
      <pivotArea dataOnly="0" labelOnly="1" grandRow="1" outline="0" fieldPosition="0"/>
    </format>
    <format dxfId="1209">
      <pivotArea dataOnly="0" labelOnly="1" outline="0" fieldPosition="0">
        <references count="1">
          <reference field="3" count="2">
            <x v="2"/>
            <x v="3"/>
          </reference>
        </references>
      </pivotArea>
    </format>
    <format dxfId="1208">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00000000-0007-0000-0E00-00001D000000}" name="ピボットテーブル1" cacheId="2" applyNumberFormats="0" applyBorderFormats="0" applyFontFormats="0" applyPatternFormats="0" applyAlignmentFormats="0" applyWidthHeightFormats="1" dataCaption="値" updatedVersion="8" minRefreshableVersion="3" itemPrintTitles="1" createdVersion="6" indent="0" compact="0" compactData="0" gridDropZones="1" multipleFieldFilters="0" chartFormat="21">
  <location ref="B22:K120" firstHeaderRow="1" firstDataRow="2" firstDataCol="1" rowPageCount="2" colPageCount="1"/>
  <pivotFields count="36">
    <pivotField compact="0" outline="0" showAll="0"/>
    <pivotField axis="axisRow" compact="0" outline="0" showAll="0" defaultSubtotal="0">
      <items count="4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s>
    </pivotField>
    <pivotField axis="axisPage" compact="0" outline="0" multipleItemSelectionAllowed="1" showAll="0" defaultSubtotal="0">
      <items count="7">
        <item x="0"/>
        <item h="1" x="1"/>
        <item h="1" x="5"/>
        <item h="1" x="2"/>
        <item h="1" x="6"/>
        <item h="1" x="3"/>
        <item h="1" x="4"/>
      </items>
    </pivotField>
    <pivotField axis="axisCol" compact="0" outline="0" showAll="0" defaultSubtotal="0">
      <items count="22">
        <item x="14"/>
        <item x="9"/>
        <item x="6"/>
        <item x="3"/>
        <item x="15"/>
        <item x="4"/>
        <item x="11"/>
        <item x="10"/>
        <item x="8"/>
        <item x="13"/>
        <item x="0"/>
        <item x="7"/>
        <item x="1"/>
        <item x="17"/>
        <item x="18"/>
        <item x="12"/>
        <item x="16"/>
        <item x="5"/>
        <item x="2"/>
        <item x="21"/>
        <item x="19"/>
        <item x="20"/>
      </items>
    </pivotField>
    <pivotField compact="0" outline="0" showAll="0"/>
    <pivotField compact="0" outline="0" showAll="0"/>
    <pivotField dataField="1" compact="0" outline="0" multipleItemSelectionAllowed="1" showAll="0"/>
    <pivotField axis="axisPage" compact="0" outline="0" multipleItemSelectionAllowed="1" showAll="0">
      <items count="5">
        <item h="1" x="3"/>
        <item h="1" x="1"/>
        <item x="0"/>
        <item h="1"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
  </rowFields>
  <rowItems count="97">
    <i>
      <x/>
    </i>
    <i>
      <x v="1"/>
    </i>
    <i>
      <x v="3"/>
    </i>
    <i>
      <x v="4"/>
    </i>
    <i>
      <x v="5"/>
    </i>
    <i>
      <x v="9"/>
    </i>
    <i>
      <x v="35"/>
    </i>
    <i>
      <x v="57"/>
    </i>
    <i>
      <x v="61"/>
    </i>
    <i>
      <x v="62"/>
    </i>
    <i>
      <x v="78"/>
    </i>
    <i>
      <x v="80"/>
    </i>
    <i>
      <x v="83"/>
    </i>
    <i>
      <x v="84"/>
    </i>
    <i>
      <x v="85"/>
    </i>
    <i>
      <x v="94"/>
    </i>
    <i>
      <x v="95"/>
    </i>
    <i>
      <x v="104"/>
    </i>
    <i>
      <x v="105"/>
    </i>
    <i>
      <x v="106"/>
    </i>
    <i>
      <x v="107"/>
    </i>
    <i>
      <x v="109"/>
    </i>
    <i>
      <x v="111"/>
    </i>
    <i>
      <x v="112"/>
    </i>
    <i>
      <x v="113"/>
    </i>
    <i>
      <x v="116"/>
    </i>
    <i>
      <x v="117"/>
    </i>
    <i>
      <x v="118"/>
    </i>
    <i>
      <x v="123"/>
    </i>
    <i>
      <x v="124"/>
    </i>
    <i>
      <x v="125"/>
    </i>
    <i>
      <x v="127"/>
    </i>
    <i>
      <x v="129"/>
    </i>
    <i>
      <x v="130"/>
    </i>
    <i>
      <x v="131"/>
    </i>
    <i>
      <x v="132"/>
    </i>
    <i>
      <x v="133"/>
    </i>
    <i>
      <x v="137"/>
    </i>
    <i>
      <x v="138"/>
    </i>
    <i>
      <x v="139"/>
    </i>
    <i>
      <x v="144"/>
    </i>
    <i>
      <x v="145"/>
    </i>
    <i>
      <x v="146"/>
    </i>
    <i>
      <x v="151"/>
    </i>
    <i>
      <x v="165"/>
    </i>
    <i>
      <x v="166"/>
    </i>
    <i>
      <x v="167"/>
    </i>
    <i>
      <x v="168"/>
    </i>
    <i>
      <x v="170"/>
    </i>
    <i>
      <x v="171"/>
    </i>
    <i>
      <x v="172"/>
    </i>
    <i>
      <x v="175"/>
    </i>
    <i>
      <x v="176"/>
    </i>
    <i>
      <x v="178"/>
    </i>
    <i>
      <x v="181"/>
    </i>
    <i>
      <x v="191"/>
    </i>
    <i>
      <x v="198"/>
    </i>
    <i>
      <x v="202"/>
    </i>
    <i>
      <x v="203"/>
    </i>
    <i>
      <x v="204"/>
    </i>
    <i>
      <x v="205"/>
    </i>
    <i>
      <x v="207"/>
    </i>
    <i>
      <x v="209"/>
    </i>
    <i>
      <x v="210"/>
    </i>
    <i>
      <x v="221"/>
    </i>
    <i>
      <x v="223"/>
    </i>
    <i>
      <x v="225"/>
    </i>
    <i>
      <x v="226"/>
    </i>
    <i>
      <x v="228"/>
    </i>
    <i>
      <x v="231"/>
    </i>
    <i>
      <x v="233"/>
    </i>
    <i>
      <x v="234"/>
    </i>
    <i>
      <x v="236"/>
    </i>
    <i>
      <x v="237"/>
    </i>
    <i>
      <x v="241"/>
    </i>
    <i>
      <x v="246"/>
    </i>
    <i>
      <x v="252"/>
    </i>
    <i>
      <x v="254"/>
    </i>
    <i>
      <x v="257"/>
    </i>
    <i>
      <x v="263"/>
    </i>
    <i>
      <x v="266"/>
    </i>
    <i>
      <x v="274"/>
    </i>
    <i>
      <x v="282"/>
    </i>
    <i>
      <x v="287"/>
    </i>
    <i>
      <x v="288"/>
    </i>
    <i>
      <x v="295"/>
    </i>
    <i>
      <x v="300"/>
    </i>
    <i>
      <x v="301"/>
    </i>
    <i>
      <x v="303"/>
    </i>
    <i>
      <x v="310"/>
    </i>
    <i>
      <x v="312"/>
    </i>
    <i>
      <x v="313"/>
    </i>
    <i>
      <x v="315"/>
    </i>
    <i>
      <x v="316"/>
    </i>
    <i>
      <x v="321"/>
    </i>
    <i>
      <x v="322"/>
    </i>
    <i t="grand">
      <x/>
    </i>
  </rowItems>
  <colFields count="1">
    <field x="3"/>
  </colFields>
  <colItems count="9">
    <i>
      <x v="1"/>
    </i>
    <i>
      <x v="2"/>
    </i>
    <i>
      <x v="3"/>
    </i>
    <i>
      <x v="5"/>
    </i>
    <i>
      <x v="10"/>
    </i>
    <i>
      <x v="11"/>
    </i>
    <i>
      <x v="15"/>
    </i>
    <i>
      <x v="17"/>
    </i>
    <i t="grand">
      <x/>
    </i>
  </colItems>
  <pageFields count="2">
    <pageField fld="7" hier="-1"/>
    <pageField fld="2" hier="-1"/>
  </pageFields>
  <dataFields count="1">
    <dataField name="個数 / 設備名" fld="6" subtotal="count" baseField="0" baseItem="0"/>
  </dataFields>
  <formats count="18">
    <format dxfId="1247">
      <pivotArea type="all" dataOnly="0" outline="0" fieldPosition="0"/>
    </format>
    <format dxfId="1246">
      <pivotArea outline="0" collapsedLevelsAreSubtotals="1" fieldPosition="0"/>
    </format>
    <format dxfId="1245">
      <pivotArea type="origin" dataOnly="0" labelOnly="1" outline="0" fieldPosition="0"/>
    </format>
    <format dxfId="1244">
      <pivotArea field="3" type="button" dataOnly="0" labelOnly="1" outline="0" axis="axisCol" fieldPosition="0"/>
    </format>
    <format dxfId="1243">
      <pivotArea type="topRight" dataOnly="0" labelOnly="1" outline="0" fieldPosition="0"/>
    </format>
    <format dxfId="1242">
      <pivotArea field="1" type="button" dataOnly="0" labelOnly="1" outline="0" axis="axisRow" fieldPosition="1"/>
    </format>
    <format dxfId="1241">
      <pivotArea dataOnly="0" labelOnly="1" grandRow="1" outline="0" fieldPosition="0"/>
    </format>
    <format dxfId="1240">
      <pivotArea dataOnly="0" labelOnly="1" outline="0" fieldPosition="0">
        <references count="1">
          <reference field="3" count="7">
            <x v="2"/>
            <x v="3"/>
            <x v="5"/>
            <x v="10"/>
            <x v="11"/>
            <x v="15"/>
            <x v="17"/>
          </reference>
        </references>
      </pivotArea>
    </format>
    <format dxfId="1239">
      <pivotArea dataOnly="0" labelOnly="1" grandCol="1" outline="0" fieldPosition="0"/>
    </format>
    <format dxfId="1238">
      <pivotArea type="all" dataOnly="0" outline="0" fieldPosition="0"/>
    </format>
    <format dxfId="1237">
      <pivotArea outline="0" collapsedLevelsAreSubtotals="1" fieldPosition="0"/>
    </format>
    <format dxfId="1236">
      <pivotArea type="origin" dataOnly="0" labelOnly="1" outline="0" fieldPosition="0"/>
    </format>
    <format dxfId="1235">
      <pivotArea field="3" type="button" dataOnly="0" labelOnly="1" outline="0" axis="axisCol" fieldPosition="0"/>
    </format>
    <format dxfId="1234">
      <pivotArea type="topRight" dataOnly="0" labelOnly="1" outline="0" fieldPosition="0"/>
    </format>
    <format dxfId="1233">
      <pivotArea field="1" type="button" dataOnly="0" labelOnly="1" outline="0" axis="axisRow" fieldPosition="1"/>
    </format>
    <format dxfId="1232">
      <pivotArea dataOnly="0" labelOnly="1" grandRow="1" outline="0" fieldPosition="0"/>
    </format>
    <format dxfId="1231">
      <pivotArea dataOnly="0" labelOnly="1" outline="0" fieldPosition="0">
        <references count="1">
          <reference field="3" count="7">
            <x v="2"/>
            <x v="3"/>
            <x v="5"/>
            <x v="10"/>
            <x v="11"/>
            <x v="15"/>
            <x v="17"/>
          </reference>
        </references>
      </pivotArea>
    </format>
    <format dxfId="123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A382" dT="2023-08-21T02:53:19.28" personId="{093EF7C8-C1BE-44F7-AE88-421320B578FC}" id="{4603B931-C9ED-4725-9511-90B22FFD76D1}">
    <text>點檢日 ：2023/7/19
實施內容　：CAM CLUTCH改為直驅
預定日    ：2023/7/19
対策内容　：CAM CLUTCH改為直驅
實施完成日：2023/7/19全數改造完畢
定期管理　：</text>
  </threadedComment>
</ThreadedComments>
</file>

<file path=xl/worksheets/_rels/sheet1.xml.rels><?xml version="1.0" encoding="UTF-8" standalone="yes"?>
<Relationships xmlns="http://schemas.openxmlformats.org/package/2006/relationships"><Relationship Id="rId117" Type="http://schemas.openxmlformats.org/officeDocument/2006/relationships/hyperlink" Target="https://api.box.com/wopi/files/1991557482834/WOPIServiceId_TP_BOX_2/WOPIUserId_-/&#30064;&#24120;&#22577;&#21578;&#26360;&#65288;&#20013;&#25991;&#65289;&#20849;&#26377;&#12501;&#12457;&#12523;&#12480;/201701&#20197;&#38477;/20170713YF&#12288;MCPG&#65283;1&#20351;&#29992;&#26178;&#27178;&#23544;&#19981;&#33391;Rev1.xlsx" TargetMode="External"/><Relationship Id="rId299" Type="http://schemas.openxmlformats.org/officeDocument/2006/relationships/hyperlink" Target="https://api.box.com/wopi/files/1991557482834/WOPIServiceId_TP_BOX_2/WOPIUserId_-/&#30064;&#24120;&#22577;&#21578;&#26360;&#65288;&#20849;&#26377;&#65289;&#12501;&#12457;&#12523;&#12480;/201901&#20197;&#38477;/20210503JF&#12288;&#27927;&#28136;&#27231;&#32020;&#27700;&#38651;&#21205;&#12508;&#12540;&#12523;&#12496;&#12523;&#12502;&#30064;&#24120;.xlsx" TargetMode="External"/><Relationship Id="rId21" Type="http://schemas.openxmlformats.org/officeDocument/2006/relationships/hyperlink" Target="file:///\\stw1fspf01\users$\mingcheng.tung\Application%20Data\Microsoft\Excel\&#30064;&#24120;&#22577;&#21578;&#26360;&#65288;&#20013;&#25991;&#65289;&#20849;&#26377;&#12501;&#12457;&#12523;&#12480;\201408&#20197;&#38477;\20140910%20YF%20&#21253;&#35037;%20R&#20596;%20SMAP&#30064;&#24120;&#22577;&#21578;&#26360;.xls" TargetMode="External"/><Relationship Id="rId63" Type="http://schemas.openxmlformats.org/officeDocument/2006/relationships/hyperlink" Target="https://api.box.com/wopi/files/1991557482834/WOPIServiceId_TP_BOX_2/WOPIUserId_-/&#30064;&#24120;&#22577;&#21578;&#26360;&#65288;&#20013;&#25991;&#65289;&#20849;&#26377;&#12501;&#12457;&#12523;&#12480;/201901&#20197;&#38477;/20190226KF%20TOM3&#35672;&#21029;PC&#12501;&#12522;&#12540;&#12474;&#30064;&#24120;.xlsx" TargetMode="External"/><Relationship Id="rId159" Type="http://schemas.openxmlformats.org/officeDocument/2006/relationships/hyperlink" Target="file:///\\stw1fspf01\users$\mingcheng.tung\Application%20Data\Microsoft\Excel\&#30064;&#24120;&#22577;&#21578;&#26360;&#65288;&#20013;&#25991;&#65289;&#20849;&#26377;&#12501;&#12457;&#12523;&#12480;\201408&#20197;&#38477;\20141201WIT1%20&#27927;&#27972;&#27231;&#21069;&#27927;&#39366;&#21205;&#12471;&#12515;&#12501;&#12488;&#12473;&#12503;&#12525;&#12465;&#12483;&#12488;&#12461;&#12540;&#25244;&#12369;.xls" TargetMode="External"/><Relationship Id="rId324" Type="http://schemas.openxmlformats.org/officeDocument/2006/relationships/hyperlink" Target="https://api.box.com/wopi/files/1991557482834/WOPIServiceId_TP_BOX_2/WOPIUserId_-/&#30064;&#24120;&#22577;&#21578;&#26360;&#65288;&#20849;&#26377;&#65289;&#12501;&#12457;&#12523;&#12480;/201901&#20197;&#38477;/20211012YF&#12288;&#65288;ADT&#20849;&#26377;&#65289;1Br&#32025;&#24059;&#27231;&#12459;&#12483;&#12479;&#12540;&#26059;&#22238;&#12514;&#12540;&#12479;&#12540;&#36942;&#36000;&#33655;&#30064;&#24120;.xlsx" TargetMode="External"/><Relationship Id="rId366" Type="http://schemas.openxmlformats.org/officeDocument/2006/relationships/hyperlink" Target="https://api.box.com/wopi/files/1991557482834/WOPIServiceId_TP_BOX_2/WOPIUserId_-/&#30064;&#24120;&#22577;&#21578;&#26360;&#65288;&#20849;&#26377;&#65289;&#12501;&#12457;&#12523;&#12480;/201901&#20197;&#38477;/20220905EF&#12288;&#20919;&#20462;&#12398;&#20572;&#38651;&#24037;&#20107;&#24460;&#12395;TOM&#26908;&#26619;&#27231;&#35079;&#25968;PC&#30772;&#25613;.xlsx" TargetMode="External"/><Relationship Id="rId531" Type="http://schemas.openxmlformats.org/officeDocument/2006/relationships/hyperlink" Target="https://agc.box.com/s/7u1xb8ckg3756wop10baassme2ha4w9k" TargetMode="External"/><Relationship Id="rId170" Type="http://schemas.openxmlformats.org/officeDocument/2006/relationships/hyperlink" Target="file:///\\stw1fspf01\users$\mingcheng.tung\Application%20Data\Microsoft\Excel\&#30064;&#24120;&#22577;&#21578;&#26360;&#65288;&#20013;&#25991;&#65289;&#20849;&#26377;&#12501;&#12457;&#12523;&#12480;\201501&#20197;&#38477;\20150803BF&#12288;TOM3&#26908;&#26619;&#12502;&#12540;&#12473;&#20869;&#12456;&#12450;&#12467;&#12531;&#25925;&#38556;.xlsx" TargetMode="External"/><Relationship Id="rId226" Type="http://schemas.openxmlformats.org/officeDocument/2006/relationships/hyperlink" Target="file:///\\stw1fspf01\users$\mingcheng.tung\Application%20Data\Microsoft\Excel\&#30064;&#24120;&#22577;&#21578;&#26360;&#65288;&#20013;&#25991;&#65289;&#20849;&#26377;&#12501;&#12457;&#12523;&#12480;\201501&#20197;&#38477;\20150416DF%20MTPG%20Encoder&#19981;&#33391;&#20043;Tracking&#30064;&#24120;rev.1.xlsx" TargetMode="External"/><Relationship Id="rId433" Type="http://schemas.openxmlformats.org/officeDocument/2006/relationships/hyperlink" Target="https://api.box.com/wopi/files/1991557482834/WOPIServiceId_TP_BOX_2/WOPIUserId_-/&#30064;&#24120;&#22577;&#21578;&#26360;&#65288;&#20849;&#26377;&#65289;&#12501;&#12457;&#12523;&#12480;/201901&#20197;&#38477;/20231227EF&#12288;TOM3&#30011;&#34389;%2301_12CH-BOX&#30064;&#24120;&#22577;&#21578;.xlsx?d=w74f00d897fc84bc8bda7ce4935236dab&amp;csf=1&amp;web=1&amp;e=Tf0cfX" TargetMode="External"/><Relationship Id="rId268" Type="http://schemas.openxmlformats.org/officeDocument/2006/relationships/hyperlink" Target="https://api.box.com/wopi/files/1991557482834/WOPIServiceId_TP_BOX_2/WOPIUserId_-/&#30064;&#24120;&#22577;&#21578;&#26360;&#65288;&#20849;&#26377;&#65289;&#12501;&#12457;&#12523;&#12480;/201901&#20197;&#38477;/20201015XF&#12288;&#26412;&#32218;SMAP%20R&#20596;&#12479;&#12452;&#12511;&#12531;&#12464;&#12505;&#12523;&#12488;&#20301;&#32622;&#12474;&#12524;&#12395;&#12424;&#12427;&#21205;&#20316;&#30064;&#24120;.xlsx" TargetMode="External"/><Relationship Id="rId475" Type="http://schemas.openxmlformats.org/officeDocument/2006/relationships/hyperlink" Target="https://api.box.com/wopi/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2401%E4%BB%A5%E9%99%8D/20241014%20KF%202Br%20BDS%20%E8%A8%8A%E8%99%9F%E6%96%B7%E8%A3%82%E7%95%B0%E5%B8%B8.xlsx?web=1" TargetMode="External"/><Relationship Id="rId32" Type="http://schemas.openxmlformats.org/officeDocument/2006/relationships/hyperlink" Target="file:///\\stw1fspf01\users$\mingcheng.tung\Application%20Data\Microsoft\Excel\&#30064;&#24120;&#22577;&#21578;&#26360;&#65288;&#26085;&#25991;&#65289;&#20849;&#26377;&#12501;&#12457;&#12523;&#12480;\20140623JF&#12288;WI&#12459;&#12513;&#12521;&#27874;&#24418;&#30064;&#24120;rev3.xlsx" TargetMode="External"/><Relationship Id="rId74" Type="http://schemas.openxmlformats.org/officeDocument/2006/relationships/hyperlink" Target="https://api.box.com/wopi/files/1991557482834/WOPIServiceId_TP_BOX_2/WOPIUserId_-/&#30064;&#24120;&#22577;&#21578;&#26360;&#65288;&#20849;&#26377;&#65289;&#12501;&#12457;&#12523;&#12480;/201901&#20197;&#38477;/20190907YF%20%20TOM3&#12288;&#35672;&#21029;PC2&#12501;&#12522;&#12540;&#12474;&#30064;&#24120;&#22577;&#21578;.xlsx" TargetMode="External"/><Relationship Id="rId128" Type="http://schemas.openxmlformats.org/officeDocument/2006/relationships/hyperlink" Target="https://api.box.com/wopi/files/1991557482834/WOPIServiceId_TP_BOX_2/WOPIUserId_-/&#30064;&#24120;&#22577;&#21578;&#26360;&#65288;&#20013;&#25991;&#65289;&#20849;&#26377;&#12501;&#12457;&#12523;&#12480;/201701&#20197;&#38477;/20170410XF&#12288;2BR&#12288;BRHO&#19979;&#12370;&#37096;&#12471;&#12522;&#12531;&#12480;&#12540;&#12507;&#12540;&#12473;&#30772;&#12428;.xlsx" TargetMode="External"/><Relationship Id="rId335" Type="http://schemas.openxmlformats.org/officeDocument/2006/relationships/hyperlink" Target="https://api.box.com/wopi/files/1991557482834/WOPIServiceId_TP_BOX_2/WOPIUserId_-/&#30064;&#24120;&#22577;&#21578;&#26360;&#65288;&#20849;&#26377;&#65289;&#12501;&#12457;&#12523;&#12480;/201901&#20197;&#38477;/20211123MF&#12288;TOM3&#30011;&#20966;%20PC19&#36890;&#20449;&#30064;&#24120;.xlsx" TargetMode="External"/><Relationship Id="rId377" Type="http://schemas.openxmlformats.org/officeDocument/2006/relationships/hyperlink" Target="https://api.box.com/wopi/files/1991557482834/WOPIServiceId_TP_BOX_2/WOPIUserId_-/&#30064;&#24120;&#22577;&#21578;&#26360;&#65288;&#20849;&#26377;&#65289;&#12501;&#12457;&#12523;&#12480;/201901&#20197;&#38477;/20221215%20CF%20&#26412;&#32218;&#12507;&#12483;&#12497;&#12540;%20&#27833;&#22311;&#12471;&#12522;&#12531;&#12480;&#12540;&#27833;&#28431;&#12428;&#35373;&#20633;&#30064;&#24120;&#22577;&#21578;&#26360;.xlsx" TargetMode="External"/><Relationship Id="rId500" Type="http://schemas.openxmlformats.org/officeDocument/2006/relationships/hyperlink" Target="https://api.box.com/wopi/00_%E7%A4%BE%E5%85%A7%E5%85%B1%E9%80%9A/001_%E8%A8%AD%E6%8A%80%E8%B3%87%E6%96%99%E4%BA%A4%E6%8F%9B/%E3%80%90TPM5%E3%80%91%E8%A3%BD%E9%80%A05%E6%8B%A0%E7%82%B9%E8%87%AA%E4%B8%BB%E4%BF%9D%E5%85%A8%E4%BC%9A%E8%AD%B0/%E3%80%90%E8%A8%AD%E5%82%99%E3%83%AD%E3%82%B9%E5%89%8A%E6%B8%9B%E3%83%81%E3%83%BC%E3%83%A0%E3%80%91/%E8%A8%AD%E5%82%99%E7%95%B0%E5%B8%B8%E7%A2%BA%E8%AA%8D%E5%AF%AB%E7%9C%9F/20250109%20NF1BrHO%E3%82%B2%E3%83%BC%E3%83%88%E3%83%AD%E3%83%BC%E3%83%AB%E3%81%AE%E4%B8%8A%E6%B5%81%E3%83%95%E3%83%AC%E3%83%BC%E3%83%A0%E6%96%AD%E8%A3%82%E7%95%B0%E5%B8%B8%E4%B9%8B%E7%8F%BE%E7%8B%80%E8%AA%BF%E6%9F%A5%E3%80%90%E9%80%9F%E5%A0%B1%E7%89%88%E3%80%91/NF1BrHO%E3%82%B2%E3%83%BC%E3%83%88%E3%83%AD%E3%83%BC%E3%83%AB%E3%81%AE%E4%B8%8A%E6%B5%81%E3%83%95%E3%83%AC%E3%83%BC%E3%83%A0%E6%96%AD%E8%A3%82%E7%95%B0%E5%B8%B8%E4%B9%8B%E5%90%84%E7%AA%AF%E7%8F%BE%E7%8B%80%E8%AA%BF%E6%9F%A5.xlsx?web=1" TargetMode="External"/><Relationship Id="rId542" Type="http://schemas.openxmlformats.org/officeDocument/2006/relationships/hyperlink" Target="https://agc.box.com/s/gjojm7bzr0q36lmz9lye3dxz8ct5z2if" TargetMode="External"/><Relationship Id="rId5" Type="http://schemas.openxmlformats.org/officeDocument/2006/relationships/hyperlink" Target="file:///\\stw1fspf01\users$\mingcheng.tung\Application%20Data\Microsoft\Excel\&#30064;&#24120;&#22577;&#21578;&#26360;&#65288;&#26085;&#25991;&#65289;&#20849;&#26377;&#12501;&#12457;&#12523;&#12480;\&#20854;&#20182;\&#9679;AFK-OFF&#20999;" TargetMode="External"/><Relationship Id="rId181" Type="http://schemas.openxmlformats.org/officeDocument/2006/relationships/hyperlink" Target="https://api.box.com/wopi/files/1991557482834/WOPIServiceId_TP_BOX_2/WOPIUserId_-/&#30064;&#24120;&#22577;&#21578;&#26360;&#65288;&#20013;&#25991;&#65289;&#20849;&#26377;&#12501;&#12457;&#12523;&#12480;/201701&#20197;&#38477;/20170202YF%20&#26412;&#32218;%20HS%20Blower%20CV&#39366;&#21205;&#37096;&#12461;&#12540;&#33073;&#33853;&#12488;&#12521;&#12502;&#12523;&#22577;&#21578;.xlsx" TargetMode="External"/><Relationship Id="rId237" Type="http://schemas.openxmlformats.org/officeDocument/2006/relationships/hyperlink" Target="https://api.box.com/wopi/files/1991557482834/WOPIServiceId_TP_BOX_2/WOPIUserId_-/&#30064;&#24120;&#22577;&#21578;&#26360;&#65288;&#20849;&#26377;&#65289;&#12501;&#12457;&#12523;&#12480;/201901&#20197;&#38477;/20200609OF&#12288;TOM3%20PC%20HDD&#12496;&#12483;&#12463;&#12450;&#12483;&#12503;&#20316;&#26989;&#24460;&#12398;&#30064;&#24120;.xlsx" TargetMode="External"/><Relationship Id="rId402" Type="http://schemas.openxmlformats.org/officeDocument/2006/relationships/hyperlink" Target="https://api.box.com/wopi/files/1991557482834/WOPIServiceId_TP_BOX_2/WOPIUserId_-/&#30064;&#24120;&#22577;&#21578;&#26360;&#65288;&#20849;&#26377;&#65289;&#12501;&#12457;&#12523;&#12480;/201901&#20197;&#38477;/20230520%20ADTOFF&#12288;OFF7%20&#31227;&#36617;&#27231;No.2X&#20999;&#27231;&#30382;&#24118;&#26039;&#35010;&#30064;&#24120;&#22577;&#21578;&#65288;Rev.8%20)%20&#20013;&#26085;.xlsx?d=wb9554fc129f64c39939862969b34d110&amp;csf=1&amp;web=1&amp;e=BhOZsC" TargetMode="External"/><Relationship Id="rId279" Type="http://schemas.openxmlformats.org/officeDocument/2006/relationships/hyperlink" Target="https://api.box.com/wopi/files/1991557482834/WOPIServiceId_TP_BOX_2/WOPIUserId_-/&#30064;&#24120;&#22577;&#21578;&#26360;&#65288;&#20849;&#26377;&#65289;&#12501;&#12457;&#12523;&#12480;/201901&#20197;&#38477;/20201227EF&#12288;2BrBC&#29694;&#29289;ID&#37325;&#35079;&#30064;&#24120;.xlsx" TargetMode="External"/><Relationship Id="rId444" Type="http://schemas.openxmlformats.org/officeDocument/2006/relationships/hyperlink" Target="https://api.box.com/wopi/files/1991557482834/WOPIServiceId_TP_BOX_2/WOPIUserId_-/&#30064;&#24120;&#22577;&#21578;&#26360;&#65288;&#20849;&#26377;&#65289;&#12501;&#12457;&#12523;&#12480;/202401&#20197;&#38477;/20240320ADTOFF%20%20OFFNo.7%20Y&#20999;&#27231;&#36208;&#34892;&#30382;&#24118;&#26039;&#35010;&#25925;&#38556;&#30064;&#24120;&#22577;&#21578;&#65288;Rev.8%20).xlsx?d=wb400ab469b1342a5bfed25e34639540c&amp;csf=1&amp;web=1&amp;e=3vUTb4" TargetMode="External"/><Relationship Id="rId486" Type="http://schemas.openxmlformats.org/officeDocument/2006/relationships/hyperlink" Target="https://api.box.com/wopi/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2401%E4%BB%A5%E9%99%8D/20241025%20KF%201BR%20BD%20LINE%20%EF%BD%B2%EF%BE%9D%EF%BE%8A%EF%BE%9E%EF%BD%B0%EF%BE%80%EF%BD%B0%20%E9%9B%BB%E6%B5%81%E7%95%B0%E5%B8%B8.xlsx?web=1" TargetMode="External"/><Relationship Id="rId43" Type="http://schemas.openxmlformats.org/officeDocument/2006/relationships/hyperlink" Target="file:///\\stw1fspf01\users$\mingcheng.tung\Application%20Data\Microsoft\Excel\&#30064;&#24120;&#22577;&#21578;&#26360;&#65288;&#26085;&#25991;&#65289;&#20849;&#26377;&#12501;&#12457;&#12523;&#12480;\&#20854;&#20182;\&#26412;&#32218;&#20280;&#32302;CV&#27573;OP%20SOFT&#35519;&#25972;.xlsx" TargetMode="External"/><Relationship Id="rId139" Type="http://schemas.openxmlformats.org/officeDocument/2006/relationships/hyperlink" Target="https://api.box.com/wopi/files/1991557482834/WOPIServiceId_TP_BOX_2/WOPIUserId_-/&#30064;&#24120;&#22577;&#21578;&#26360;&#65288;&#20013;&#25991;&#65289;&#20849;&#26377;&#12501;&#12457;&#12523;&#12480;/201701&#20197;&#38477;/20170407XF&#12288;&#26412;&#32218;HOCV%20&#12454;&#12524;&#12479;&#12531;&#12481;&#12517;&#12540;&#12502;&#12395;&#12424;&#12427;&#22522;&#26495;&#27738;&#12428;.xlsx" TargetMode="External"/><Relationship Id="rId290" Type="http://schemas.openxmlformats.org/officeDocument/2006/relationships/hyperlink" Target="https://api.box.com/wopi/files/1991557482834/WOPIServiceId_TP_BOX_2/WOPIUserId_-/&#30064;&#24120;&#22577;&#21578;&#26360;&#65288;&#20849;&#26377;&#65289;&#12501;&#12457;&#12523;&#12480;/201901&#20197;&#38477;/20210201JF&#12288;&#65288;ADT&#20869;&#20849;&#26377;&#65289;2BR&#32025;&#21367;&#27231;&#32025;&#36865;&#12426;&#12525;&#12540;&#12521;&#12540;&#28187;&#36895;&#27231;&#30064;&#24120;.xlsx" TargetMode="External"/><Relationship Id="rId304" Type="http://schemas.openxmlformats.org/officeDocument/2006/relationships/hyperlink" Target="https://api.box.com/wopi/files/1991557482834/WOPIServiceId_TP_BOX_2/WOPIUserId_-/&#30064;&#24120;&#22577;&#21578;&#26360;&#65288;&#20849;&#26377;&#65289;&#12501;&#12457;&#12523;&#12480;/201901&#20197;&#38477;/20210611EF&#12288;TOM&#25313;&#25955;&#12459;&#12513;&#12521;" TargetMode="External"/><Relationship Id="rId346" Type="http://schemas.openxmlformats.org/officeDocument/2006/relationships/hyperlink" Target="https://api.box.com/wopi/files/1991557482834/WOPIServiceId_TP_BOX_2/WOPIUserId_-/&#30064;&#24120;&#22577;&#21578;&#26360;&#65288;&#20849;&#26377;&#65289;&#12501;&#12457;&#12523;&#12480;/201901&#20197;&#38477;/20220329NF&#12288;13PosTT&#23433;&#20840;&#26613;&#12539;&#23433;&#20840;&#25161;&#12398;&#30772;&#25613;.xlsx" TargetMode="External"/><Relationship Id="rId388" Type="http://schemas.openxmlformats.org/officeDocument/2006/relationships/hyperlink" Target="https://api.box.com/wopi/files/1991557482834/WOPIServiceId_TP_BOX_2/WOPIUserId_-/&#30064;&#24120;&#22577;&#21578;&#26360;&#65288;&#20849;&#26377;&#65289;&#12501;&#12457;&#12523;&#12480;/201901&#20197;&#38477;/20230119DF&#12288;&#65298;Br&#26495;&#21402;&#35336;&#30064;&#24120;(&#20013;&#26085;).xlsx" TargetMode="External"/><Relationship Id="rId511" Type="http://schemas.openxmlformats.org/officeDocument/2006/relationships/hyperlink" Target="https://api.box.com/wopi/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2401%E4%BB%A5%E9%99%8D/20250413OF%E3%80%80%E6%97%8B%E5%9B%9E%E6%A9%9FCV%20PG%E3%82%AE%E3%82%A2%E8%BB%B8%E7%A0%B4%E6%96%AD%E7%95%B0%E5%B8%B8Rev.1.xlsx?web=1" TargetMode="External"/><Relationship Id="rId553" Type="http://schemas.openxmlformats.org/officeDocument/2006/relationships/comments" Target="../comments1.xml"/><Relationship Id="rId85" Type="http://schemas.openxmlformats.org/officeDocument/2006/relationships/hyperlink" Target="https://api.box.com/wopi/files/1991557482834/WOPIServiceId_TP_BOX_2/WOPIUserId_-/&#30064;&#24120;&#22577;&#21578;&#26360;&#65288;&#20013;&#25991;&#65289;&#20849;&#26377;&#12501;&#12457;&#12523;&#12480;/201801&#20197;&#38477;/20181129CF&#12288;&#26412;&#32218;&#20280;&#32302;CV%20L&#20596;&#12473;&#12503;&#12525;&#12465;&#12483;&#12488;&#12461;&#12540;&#33073;&#33853;&#30064;&#24120;.xlsx" TargetMode="External"/><Relationship Id="rId150" Type="http://schemas.openxmlformats.org/officeDocument/2006/relationships/hyperlink" Target="file:///\\stw1fspf01\users$\mingcheng.tung\Application%20Data\Microsoft\Excel\&#30064;&#24120;&#22577;&#21578;&#26360;&#65288;&#20013;&#25991;&#65289;&#20849;&#26377;&#12501;&#12457;&#12523;&#12480;\201408&#20197;&#38477;\20141008_AFK_FF_WI&#26908;&#26619;&#27231;" TargetMode="External"/><Relationship Id="rId192" Type="http://schemas.openxmlformats.org/officeDocument/2006/relationships/hyperlink" Target="file:///\\stw1fspf01\users$\mingcheng.tung\Application%20Data\Microsoft\Excel\&#30064;&#24120;&#22577;&#21578;&#26360;&#65288;&#20013;&#25991;&#65289;&#20849;&#26377;&#12501;&#12457;&#12523;&#12480;\201601&#20197;&#38477;\20160731YF%20%202BRPG&#30382;&#24118;&#36650;&#22266;&#23450;&#34746;&#32114;&#26039;&#35010;&#30064;&#24120;(&#20013;&#26085;&#25991;&#23565;&#29031;&#29256;).xlsx" TargetMode="External"/><Relationship Id="rId206" Type="http://schemas.openxmlformats.org/officeDocument/2006/relationships/hyperlink" Target="file:///\\stw1fspf01\users$\mingcheng.tung\Application%20Data\Microsoft\Excel\&#30064;&#24120;&#22577;&#21578;&#26360;&#65288;&#20013;&#25991;&#65289;&#20849;&#26377;&#12501;&#12457;&#12523;&#12480;\201601&#20197;&#38477;\20160506ZF%20%20ACE%20NO1PC&#30064;&#24120;&#22577;&#21578;.xlsx" TargetMode="External"/><Relationship Id="rId413" Type="http://schemas.openxmlformats.org/officeDocument/2006/relationships/hyperlink" Target="https://api.box.com/wopi/files/1991557482834/WOPIServiceId_TP_BOX_2/WOPIUserId_-/&#30064;&#24120;&#22577;&#21578;&#26360;&#65288;&#20849;&#26377;&#65289;&#12501;&#12457;&#12523;&#12480;/201901&#20197;&#38477;/20230527%20CF&#31407;1Br%20Cv%20&#24341;&#20837;%232%20INV&#30064;&#24120;&#22577;&#21578;.xlsx?d=wcc30cb5c03f94550a91cdd1f76ad19d5&amp;csf=1&amp;web=1&amp;e=oZ6Jbg" TargetMode="External"/><Relationship Id="rId248" Type="http://schemas.openxmlformats.org/officeDocument/2006/relationships/hyperlink" Target="https://api.box.com/wopi/files/1991557482834/WOPIServiceId_TP_BOX_2/WOPIUserId_-/&#30064;&#24120;&#22577;&#21578;&#26360;&#65288;&#20849;&#26377;&#65289;&#12501;&#12457;&#12523;&#12480;/201901&#20197;&#38477;/20200814JF&#12288;&#27927;&#28136;&#27231;&#22679;&#36895;&#12467;&#12531;&#12505;&#12450;&#12540;4&#12469;&#12540;&#12508;&#12450;&#12531;&#12503;&#30064;&#24120;.xlsx" TargetMode="External"/><Relationship Id="rId455" Type="http://schemas.openxmlformats.org/officeDocument/2006/relationships/hyperlink" Target="https://api.box.com/wopi/00_%E7%A4%BE%E5%85%A7%E5%85%B1%E9%80%9A/001_%E8%A8%AD%E6%8A%80%E8%B3%87%E6%96%99%E4%BA%A4%E6%8F%9B/%E3%80%90TPM5%E3%80%91%E8%A3%BD%E9%80%A05%E6%8B%A0%E7%82%B9%E8%87%AA%E4%B8%BB%E4%BF%9D%E5%85%A8%E4%BC%9A%E8%AD%B0/%E3%80%90%E8%A8%AD%E5%82%99%E3%83%AD%E3%82%B9%E5%89%8A%E6%B8%9B%E3%83%81%E3%83%BC%E3%83%A0%E3%80%91/%E8%A8%AD%E5%82%99%E7%95%B0%E5%B8%B8%E7%A2%BA%E8%AA%8D%E5%AF%AB%E7%9C%9F/FF%20%E6%9C%AC%E7%B7%9A%E4%B8%8B%E6%B5%81%E3%82%AF%E3%83%A9%E3%83%83%E3%83%81%20%E3%82%B7%E3%83%95%E3%83%88%E3%83%95%E3%82%A9%E3%83%BC%E3%82%AF%E9%83%A8%E3%82%B7%E3%83%95%E3%82%BF%E3%83%BC%E8%84%B1%E8%90%BD%E7%95%B0%E5%B8%B8%20%E3%80%90%E9%BB%9E%E6%AA%A2%E7%A2%BA%E8%AA%8D%E5%8D%80%E5%9F%9F%EF%BC%9AYF%E3%80%81CF%E3%80%81EF%E3%80%81JF%E3%80%81KF%E3%80%91/20230924%20FF%20%E6%9C%AC%E7%B7%9A%E4%B8%8B%E6%B5%81%E3%82%AF%E3%83%A9%E3%83%83%E3%83%81%20%E3%82%B7%E3%83%95%E3%83%88%E3%83%95%E3%82%A9%E3%83%BC%E3%82%AF%E9%83%A8%E3%82%B7%E3%83%95%E3%82%BF%E3%83%BC%E8%84%B1%E8%90%BD%E7%95%B0%E5%B8%B8%E4%B9%8B%E9%BB%9E%E6%AA%A2%E7%A2%BA%E8%AA%8D%E5%AF%AB%E7%9C%9F%E3%80%90%E9%BB%9E%E6%AA%A2%E7%A2%BA%E8%AA%8D%E5%8D%80%E5%9F%9F%EF%BC%9AYF%E3%80%81CF%E3%80%81EF%E3%80%81JF%E3%80%81KF%E3%80%91.xlsx?d=w73874122f77b4b68ad6bb231f9d82139&amp;csf=1&amp;web=1&amp;e=eu4f5l" TargetMode="External"/><Relationship Id="rId497" Type="http://schemas.openxmlformats.org/officeDocument/2006/relationships/hyperlink" Target="https://api.box.com/wopi/00_%E7%A4%BE%E5%85%A7%E5%85%B1%E9%80%9A/001_%E8%A8%AD%E6%8A%80%E8%B3%87%E6%96%99%E4%BA%A4%E6%8F%9B/%E3%80%90TPM5%E3%80%91%E8%A3%BD%E9%80%A05%E6%8B%A0%E7%82%B9%E8%87%AA%E4%B8%BB%E4%BF%9D%E5%85%A8%E4%BC%9A%E8%AD%B0/%E3%80%90%E8%A8%AD%E5%82%99%E3%83%AD%E3%82%B9%E5%89%8A%E6%B8%9B%E3%83%81%E3%83%BC%E3%83%A0%E3%80%91/%E8%A8%AD%E5%82%99%E7%95%B0%E5%B8%B8%E7%A2%BA%E8%AA%8D%E5%AF%AB%E7%9C%9F/ADT%20%E5%90%84%E7%AA%AF%E5%8C%85%E8%A3%9D%E6%AE%B5%E5%BE%AA%E7%92%B0%E7%B3%BBCV%E9%81%8B%E8%BD%89%E7%8B%80%E6%B3%81%E7%A2%BA%E8%AA%8D%E4%B9%8B%E7%87%88%E8%99%9F%E5%A2%9E%E8%A8%AD.xlsx?web=1" TargetMode="External"/><Relationship Id="rId12" Type="http://schemas.openxmlformats.org/officeDocument/2006/relationships/hyperlink" Target="file:///\\stw1fspf01\users$\mingcheng.tung\Application%20Data\Microsoft\Excel\&#30064;&#24120;&#22577;&#21578;&#26360;&#65288;&#20013;&#25991;&#65289;&#20849;&#26377;&#12501;&#12457;&#12523;&#12480;\201408&#20197;&#38477;\&#26412;&#32218;HO&#27833;&#22311;&#38306;&#20418;&#36039;&#26009;" TargetMode="External"/><Relationship Id="rId108" Type="http://schemas.openxmlformats.org/officeDocument/2006/relationships/hyperlink" Target="https://api.box.com/wopi/files/1991557482834/WOPIServiceId_TP_BOX_2/WOPIUserId_-/&#30064;&#24120;&#22577;&#21578;&#26360;&#65288;&#20013;&#25991;&#65289;&#20849;&#26377;&#12501;&#12457;&#12523;&#12480;/201801&#20197;&#38477;/20180226EF&#12288;TOM3%206CHBOX&#30064;&#24120;&#12395;&#12424;&#12427;PC&#12501;&#12522;&#12540;&#12474;&#22577;&#21578;%20.xlsx" TargetMode="External"/><Relationship Id="rId315" Type="http://schemas.openxmlformats.org/officeDocument/2006/relationships/hyperlink" Target="https://api.box.com/wopi/files/1991557482834/WOPIServiceId_TP_BOX_2/WOPIUserId_-/&#30064;&#24120;&#22577;&#21578;&#26360;&#65288;&#20849;&#26377;&#65289;&#12501;&#12457;&#12523;&#12480;/201901&#20197;&#38477;/20211026NF&#12288;TOM3&#30011;&#20966;PC&#30064;&#24120;rev01&#65288;&#29983;&#25216;&#24773;&#22577;&#65289;.xlsx" TargetMode="External"/><Relationship Id="rId357" Type="http://schemas.openxmlformats.org/officeDocument/2006/relationships/hyperlink" Target="https://api.box.com/wopi/files/1991557482834/WOPIServiceId_TP_BOX_2/WOPIUserId_-/&#30064;&#24120;&#22577;&#21578;&#26360;&#65288;&#20849;&#26377;&#65289;&#12501;&#12457;&#12523;&#12480;/201901&#20197;&#38477;/20220621FF&#12288;SMAP&#21205;&#20316;&#30064;&#24120;&#12395;&#12424;&#12427;&#20280;&#32302;CV&#34909;&#31361;&#30064;&#24120;&#22577;&#21578;.xlsx" TargetMode="External"/><Relationship Id="rId522" Type="http://schemas.openxmlformats.org/officeDocument/2006/relationships/hyperlink" Target="https://api.box.com/wopi/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2401%E4%BB%A5%E9%99%8D/20250126ADT%20OFFNo.7%E3%80%80%E6%A5%BD%E6%A5%BD%E3%83%8F%E3%83%B3%E3%83%89%E6%98%87%E9%99%8DLM%E3%82%AC%E3%82%A4%E3%83%89%E3%83%9C%E3%83%AB%E3%83%88%E7%A0%B4%E6%96%AD%E7%95%B0%E5%B8%B8.xlsx?web=1" TargetMode="External"/><Relationship Id="rId54" Type="http://schemas.openxmlformats.org/officeDocument/2006/relationships/hyperlink" Target="https://api.box.com/wopi/files/1991557482834/WOPIServiceId_TP_BOX_2/WOPIUserId_-/&#30064;&#24120;&#22577;&#21578;&#26360;&#65288;&#20849;&#26377;&#65289;&#12501;&#12457;&#12523;&#12480;/201901&#20197;&#38477;/20200203ADTOFF&#20999;&#12288;OFF4%20X3&#36600;&#12459;&#12483;&#12479;&#12540;&#26119;&#38477;&#21205;&#20316;&#30064;&#24120;.xlsx" TargetMode="External"/><Relationship Id="rId96" Type="http://schemas.openxmlformats.org/officeDocument/2006/relationships/hyperlink" Target="https://api.box.com/wopi/files/1991557482834/WOPIServiceId_TP_BOX_2/WOPIUserId_-/&#30064;&#24120;&#22577;&#21578;&#26360;&#65288;&#20013;&#25991;&#65289;&#20849;&#26377;&#12501;&#12457;&#12523;&#12480;/201801&#20197;&#38477;/20180302TOM3&#25313;&#25955;&#65283;26&#12459;&#12513;&#12521;&#30064;&#24120;.xlsx" TargetMode="External"/><Relationship Id="rId161" Type="http://schemas.openxmlformats.org/officeDocument/2006/relationships/hyperlink" Target="file:///\\stw1fspf01\users$\mingcheng.tung\Application%20Data\Microsoft\Excel\&#30064;&#24120;&#22577;&#21578;&#26360;&#65288;&#20013;&#25991;&#65289;&#20849;&#26377;&#12501;&#12457;&#12523;&#12480;\201408&#20197;&#38477;\20141219IF&#12288;1Br%20IZUMI%20&#35069;&#32025;&#24059;&#27231;&#32025;&#20986;&#32025;&#30382;&#24118;CV&#39493;&#21205;&#32879;&#36600;&#22120;&#26495;&#24392;&#31783;&#25613;&#22750;.xlsx" TargetMode="External"/><Relationship Id="rId217" Type="http://schemas.openxmlformats.org/officeDocument/2006/relationships/hyperlink" Target="file:///\\stw1fspf01\users$\mingcheng.tung\Application%20Data\Microsoft\Excel\&#30064;&#24120;&#22577;&#21578;&#26360;&#65288;&#20013;&#25991;&#65289;&#20849;&#26377;&#12501;&#12457;&#12523;&#12480;\201501&#20197;&#38477;\20150919%20YF&#26412;&#32218;&#27243;&#20999;NO1&#36208;&#34892;&#30382;&#24118;&#26039;&#35010;&#30064;&#24120;.xls" TargetMode="External"/><Relationship Id="rId399" Type="http://schemas.openxmlformats.org/officeDocument/2006/relationships/hyperlink" Target="https://api.box.com/wopi/files/1991557482834/WOPIServiceId_TP_BOX_2/WOPIUserId_-/&#30064;&#24120;&#22577;&#21578;&#26360;&#65288;&#20849;&#26377;&#65289;&#12501;&#12457;&#12523;&#12480;/201901&#20197;&#38477;/20230607HF&#12288;HF%20&#26412;&#32218;HO&#12466;&#12540;&#12488;CV&#12288;&#12459;&#12512;&#12463;&#12521;&#12483;&#12481;&#30064;&#24120;(&#20013;&#26085;).xlsx?d=w89beefd62baf49ae9468b97c76d2a060&amp;csf=1&amp;web=1&amp;e=E1Qz8V" TargetMode="External"/><Relationship Id="rId259" Type="http://schemas.openxmlformats.org/officeDocument/2006/relationships/hyperlink" Target="https://api.box.com/wopi/files/1991557482834/WOPIServiceId_TP_BOX_2/WOPIUserId_-/&#30064;&#24120;&#22577;&#21578;&#26360;&#65288;&#20849;&#26377;&#65289;&#12501;&#12457;&#12523;&#12480;/201901&#20197;&#38477;/20200904EF&#12288;&#26412;&#32218;&#22679;&#36895;6CV&#30064;&#24120;&#65288;&#36870;&#36578;&#12514;&#12540;&#12489;&#25913;&#36896;&#65289;rev.2.xlsx" TargetMode="External"/><Relationship Id="rId424" Type="http://schemas.openxmlformats.org/officeDocument/2006/relationships/hyperlink" Target="https://api.box.com/wopi/files/1991557482834/WOPIServiceId_TP_BOX_2/WOPIUserId_-/&#30064;&#24120;&#22577;&#21578;&#26360;&#65288;&#20849;&#26377;&#65289;&#12501;&#12457;&#12523;&#12480;/201901&#20197;&#38477;/20231024%20JF%202BR%20BUFFER&#25505;&#26495;CV%20PLC&#30070;&#27231;&#30064;&#24120;&#30064;&#24120;&#22577;&#21578;.xlsx?d=wfdfe52034f5244b28aa47dd747172504&amp;csf=1&amp;web=1&amp;e=Mo1Dhb" TargetMode="External"/><Relationship Id="rId466" Type="http://schemas.openxmlformats.org/officeDocument/2006/relationships/hyperlink" Target="https://api.box.com/wopi/files/1991557482834/WOPIServiceId_TP_BOX_2/WOPIUserId_-/&#30064;&#24120;&#22577;&#21578;&#26360;&#65288;&#20849;&#26377;&#65289;&#12501;&#12457;&#12523;&#12480;/202401&#20197;&#38477;/20240810%20EF&#31407;%20&#24490;&#29872;&#31995;BE%20&#30064;&#24120;&#20572;&#27490;.xlsx?d=wf3a1fc261cac4665adb175b526e458f9&amp;csf=1&amp;web=1&amp;e=HiKwvV" TargetMode="External"/><Relationship Id="rId23" Type="http://schemas.openxmlformats.org/officeDocument/2006/relationships/hyperlink" Target="file:///\\stw1fspf01\users$\mingcheng.tung\Application%20Data\Microsoft\Excel\&#30064;&#24120;&#22577;&#21578;&#26360;&#65288;&#20013;&#25991;&#65289;&#20849;&#26377;&#12501;&#12457;&#12523;&#12480;\201408&#20197;&#38477;\20140830CF&#12288;L&#20596;SMAP&#21205;&#20316;&#30064;&#24120;.xls" TargetMode="External"/><Relationship Id="rId119" Type="http://schemas.openxmlformats.org/officeDocument/2006/relationships/hyperlink" Target="https://api.box.com/wopi/files/1991557482834/WOPIServiceId_TP_BOX_2/WOPIUserId_-/&#30064;&#24120;&#22577;&#21578;&#26360;&#65288;&#26085;&#25991;&#65289;&#20849;&#26377;&#12501;&#12457;&#12523;&#12480;/201701&#20197;&#38477;/20170805CF&#12288;&#26412;&#32218;L&#20596;SMAP%20Level&#20302;&#19979;&#30064;&#24120;.xls" TargetMode="External"/><Relationship Id="rId270" Type="http://schemas.openxmlformats.org/officeDocument/2006/relationships/hyperlink" Target="https://api.box.com/wopi/files/1991557482834/WOPIServiceId_TP_BOX_2/WOPIUserId_-/&#30064;&#24120;&#22577;&#21578;&#26360;&#65288;&#20849;&#26377;&#65289;&#12501;&#12457;&#12523;&#12480;/201901&#20197;&#38477;/20201027GUT%20&#27927;&#27972;" TargetMode="External"/><Relationship Id="rId326" Type="http://schemas.openxmlformats.org/officeDocument/2006/relationships/hyperlink" Target="https://api.box.com/wopi/files/1991557482834/WOPIServiceId_TP_BOX_2/WOPIUserId_-/&#30064;&#24120;&#22577;&#21578;&#26360;&#65288;&#20849;&#26377;&#65289;&#12501;&#12457;&#12523;&#12480;/201901&#20197;&#38477;/20211030ADTOFF&#12288;OFF&#20999;7&#20301;&#32622;&#27770;&#12417;FT&#25644;&#36865;&#12505;&#12523;&#12488;&#39366;&#21205;&#12471;&#12515;&#12501;&#12488;&#26029;&#35010;.xlsx" TargetMode="External"/><Relationship Id="rId533" Type="http://schemas.openxmlformats.org/officeDocument/2006/relationships/hyperlink" Target="https://agc.box.com/s/c39ikzy7k17xchh69rl4ksbjd8578rk8" TargetMode="External"/><Relationship Id="rId65" Type="http://schemas.openxmlformats.org/officeDocument/2006/relationships/hyperlink" Target="https://api.box.com/wopi/files/1991557482834/WOPIServiceId_TP_BOX_2/WOPIUserId_-/&#30064;&#24120;&#22577;&#21578;&#26360;&#65288;&#20013;&#25991;&#65289;&#20849;&#26377;&#12501;&#12457;&#12523;&#12480;/201901&#20197;&#38477;/20190313FF&#12288;&#26412;&#32218;&#20280;&#32302;L&#20596;CV&#39366;&#21205;&#20572;&#27490;&#12488;&#12521;&#12502;&#12523;.xlsx" TargetMode="External"/><Relationship Id="rId130" Type="http://schemas.openxmlformats.org/officeDocument/2006/relationships/hyperlink" Target="https://api.box.com/wopi/files/1991557482834/WOPIServiceId_TP_BOX_2/WOPIUserId_-/&#30064;&#24120;&#22577;&#21578;&#26360;&#65288;&#20013;&#25991;&#65289;&#20849;&#26377;&#12501;&#12457;&#12523;&#12480;/201701&#20197;&#38477;/20170329EF&#12288;&#22679;&#36895;CV&#12288;EMS&#28961;&#27861;&#21205;&#20316;&#30064;&#24120;&#22577;&#21578;&#26360;.xls" TargetMode="External"/><Relationship Id="rId368" Type="http://schemas.openxmlformats.org/officeDocument/2006/relationships/hyperlink" Target="https://api.box.com/wopi/files/1991557482834/WOPIServiceId_TP_BOX_2/WOPIUserId_-/&#30064;&#24120;&#22577;&#21578;&#26360;&#65288;&#20849;&#26377;&#65289;&#12501;&#12457;&#12523;&#12480;/201901&#20197;&#38477;/20220920XF&#12288;2BR&#36339;&#12397;&#19979;&#12370;HO&#21205;&#20316;&#30064;&#24120;.xlsx" TargetMode="External"/><Relationship Id="rId172" Type="http://schemas.openxmlformats.org/officeDocument/2006/relationships/hyperlink" Target="file:///\\stw1fspf01\users$\mingcheng.tung\Application%20Data\Microsoft\Excel\&#30064;&#24120;&#22577;&#21578;&#26360;&#65288;&#20013;&#25991;&#65289;&#20849;&#26377;&#12501;&#12457;&#12523;&#12480;\201501&#20197;&#38477;\20151008&#12288;BF%20BDS&#36600;&#21463;&#26550;&#21488;&#28342;&#25509;&#37096;&#20096;&#35010;.xls" TargetMode="External"/><Relationship Id="rId228" Type="http://schemas.openxmlformats.org/officeDocument/2006/relationships/hyperlink" Target="file:///\\stw1fspf01\users$\mingcheng.tung\Application%20Data\Microsoft\Excel\&#30064;&#24120;&#22577;&#21578;&#26360;&#65288;&#20013;&#25991;&#65289;&#20849;&#26377;&#12501;&#12457;&#12523;&#12480;\201501&#20197;&#38477;\20150412HF&#12288;&#26412;&#32218;&#12507;&#12483;&#12497;&#12540;&#38283;&#38281;&#38651;&#30913;&#24321;&#21205;&#20316;&#19981;&#33391;.xlsx" TargetMode="External"/><Relationship Id="rId435" Type="http://schemas.openxmlformats.org/officeDocument/2006/relationships/hyperlink" Target="https://api.box.com/wopi/files/1991557482834/WOPIServiceId_TP_BOX_2/WOPIUserId_-/&#30064;&#24120;&#22577;&#21578;&#26360;&#65288;&#20849;&#26377;&#65289;&#12501;&#12457;&#12523;&#12480;/202401&#20197;&#38477;/20240122%20OF%20ACE&#20572;&#27490;&#12395;&#12424;&#12427;&#29983;&#29987;&#20572;&#27490;&#30064;&#24120;.xlsx?d=w06b05f04b6cb45098a87c69e4a2bd4a6&amp;csf=1&amp;web=1&amp;e=t1IP9U" TargetMode="External"/><Relationship Id="rId477" Type="http://schemas.openxmlformats.org/officeDocument/2006/relationships/hyperlink" Target="https://api.box.com/wopi/files/1991557482834/WOPIServiceId_TP_BOX_2/WOPIUserId_-/&#30064;&#24120;&#22577;&#21578;&#26360;&#65288;&#20849;&#26377;&#65289;&#12501;&#12457;&#12523;&#12480;/202401&#20197;&#38477;/20240825HF&#12288;&#21453;&#36578;&#27231;&#12525;&#12508;&#12483;&#12488;2B%20S&#36600;%20&#36890;&#20449;&#30064;&#24120;&#65288;&#20013;&#26085;&#65289;.xlsx" TargetMode="External"/><Relationship Id="rId281" Type="http://schemas.openxmlformats.org/officeDocument/2006/relationships/hyperlink" Target="https://api.box.com/wopi/files/1991557482834/WOPIServiceId_TP_BOX_2/WOPIUserId_-/&#30064;&#24120;&#22577;&#21578;&#26360;&#65288;&#20849;&#26377;&#65289;&#12501;&#12457;&#12523;&#12480;/201901&#20197;&#38477;/20201208_%20YF_1BR%20BCP&#12452;&#12531;&#12463;&#28431;&#12428;&#12488;&#12521;&#12502;&#12523;&#22577;&#21578;%20&#12398;&#12467;&#12500;&#12540;.xlsx" TargetMode="External"/><Relationship Id="rId337" Type="http://schemas.openxmlformats.org/officeDocument/2006/relationships/hyperlink" Target="https://api.box.com/wopi/files/1991557482834/WOPIServiceId_TP_BOX_2/WOPIUserId_-/&#30064;&#24120;&#22577;&#21578;&#26360;&#65288;&#20849;&#26377;&#65289;&#12501;&#12457;&#12523;&#12480;/201901&#20197;&#38477;/20220111XF&#12288;2BR%205POS&#20206;&#21463;&#12369;&#12471;&#12522;&#12531;&#12480;&#12540;&#65288;&#21271;&#20596;&#65289;&#21205;&#20316;&#30064;&#24120;&#12288;rev.0.xlsx" TargetMode="External"/><Relationship Id="rId502" Type="http://schemas.openxmlformats.org/officeDocument/2006/relationships/hyperlink" Target="https://api.box.com/wopi/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2401%E4%BB%A5%E9%99%8D/20250109NF%E3%80%801BrHO%E3%82%B2%E3%83%BC%E3%83%88%E3%83%AD%E3%83%BC%E3%83%AB%E3%81%AE%E4%B8%8A%E6%B5%81%E3%83%95%E3%83%AC%E3%83%BC%E3%83%A0%E6%96%AD%E8%A3%82%E7%95%B0%E5%B8%B8%E3%80%90%E6%9C%80%E7%B5%82%E7%89%88%E3%80%91.xlsx?web=1" TargetMode="External"/><Relationship Id="rId34" Type="http://schemas.openxmlformats.org/officeDocument/2006/relationships/hyperlink" Target="file:///\\stw1fspf01\users$\mingcheng.tung\Application%20Data\Microsoft\Excel\&#30064;&#24120;&#22577;&#21578;&#26360;&#65288;&#26085;&#25991;&#65289;&#20849;&#26377;&#12501;&#12457;&#12523;&#12480;\&#20854;&#20182;\20140716CF%20%20RB&#25505;&#26495;CV7%20&#12505;&#12450;&#12522;&#12531;&#12464;&#30064;&#24120;.xlsx" TargetMode="External"/><Relationship Id="rId76" Type="http://schemas.openxmlformats.org/officeDocument/2006/relationships/hyperlink" Target="https://api.box.com/wopi/files/1991557482834/WOPIServiceId_TP_BOX_2/WOPIUserId_-/&#30064;&#24120;&#22577;&#21578;&#26360;&#65288;&#20849;&#26377;&#65289;&#12501;&#12457;&#12523;&#12480;/201901&#20197;&#38477;/20190914HF%202Br%20&#12507;&#12483;&#12497;&#12540;CV&#36339;&#12397;&#19978;&#12370;&#25903;&#28857;&#12525;&#12540;&#12523;&#25240;&#25613;.xlsx" TargetMode="External"/><Relationship Id="rId141" Type="http://schemas.openxmlformats.org/officeDocument/2006/relationships/hyperlink" Target="https://api.box.com/wopi/files/1991557482834/WOPIServiceId_TP_BOX_2/WOPIUserId_-/&#30064;&#24120;&#22577;&#21578;&#26360;&#65288;&#20013;&#25991;&#65289;&#20849;&#26377;&#12501;&#12457;&#12523;&#12480;/201701&#20197;&#38477;/20170322&#27927;&#27972;3Line&#39366;&#21205;&#37096;Chain&#12288;Tension&#12288;Sprocket&#33073;&#33853;%20(2).xlsx" TargetMode="External"/><Relationship Id="rId379" Type="http://schemas.openxmlformats.org/officeDocument/2006/relationships/hyperlink" Target="https://api.box.com/wopi/01_&#37096;&#20839;&#20849;&#36890;/01_&#35069;&#36896;&#19968;&#37096;&#20849;&#36890;/&#21488;&#31821;&#28317;&#36890;&#20132;&#27969;&#26371;/&#35519;&#26597;/20230114_MF&#12288;2BR&#12507;&#12483;&#12497;&#12540;&#21205;&#20316;&#26178;&#30064;&#38899;.xlsx" TargetMode="External"/><Relationship Id="rId544" Type="http://schemas.openxmlformats.org/officeDocument/2006/relationships/hyperlink" Target="https://agc.box.com/s/iilz5n46tyk36a55yfahq3ntmodbxzq2" TargetMode="External"/><Relationship Id="rId7" Type="http://schemas.openxmlformats.org/officeDocument/2006/relationships/hyperlink" Target="file:///\\stw1fspf01\users$\mingcheng.tung\Application%20Data\Microsoft\Excel\&#30064;&#24120;&#22577;&#21578;&#26360;&#65288;&#26085;&#25991;&#65289;&#20849;&#26377;&#12501;&#12457;&#12523;&#12480;\&#20854;&#20182;\20140718%20KF&#24490;&#29872;&#31995;CV&#12461;&#12515;&#12522;&#12450;ROLL&#30952;&#25613;&#27243;&#23637;&#38283;&#36899;&#32097;.xlsx" TargetMode="External"/><Relationship Id="rId183" Type="http://schemas.openxmlformats.org/officeDocument/2006/relationships/hyperlink" Target="https://api.box.com/wopi/files/1991557482834/WOPIServiceId_TP_BOX_2/WOPIUserId_-/&#30064;&#24120;&#22577;&#21578;&#26360;&#65288;&#20013;&#25991;&#65289;&#20849;&#26377;&#12501;&#12457;&#12523;&#12480;/201701&#20197;&#38477;/20170129JF%20&#26412;&#32218;FT-CV&#39366;&#21205;&#12481;&#12455;&#12540;&#12531;&#26029;&#35010;&#12395;&#12424;&#12427;&#25644;&#36865;&#30064;&#24120;.xlsx" TargetMode="External"/><Relationship Id="rId239" Type="http://schemas.openxmlformats.org/officeDocument/2006/relationships/hyperlink" Target="https://api.box.com/wopi/files/1991557482834/WOPIServiceId_TP_BOX_2/WOPIUserId_-/&#30064;&#24120;&#22577;&#21578;&#26360;&#65288;&#20849;&#26377;&#65289;&#12501;&#12457;&#12523;&#12480;/201901&#20197;&#38477;/20200704YF&#12288;1BR%20&#24341;&#20837;&#26495;&#25539;&#12360;&#21205;&#20316;&#30064;&#24120;.xlsx" TargetMode="External"/><Relationship Id="rId390" Type="http://schemas.openxmlformats.org/officeDocument/2006/relationships/hyperlink" Target="https://api.box.com/wopi/files/1991557482834/WOPIServiceId_TP_BOX_2/WOPIUserId_-/&#30064;&#24120;&#22577;&#21578;&#26360;&#65288;&#20849;&#26377;&#65289;&#12501;&#12457;&#12523;&#12480;/201901&#20197;&#38477;/20230502%20%20ADTOFF&#12288;OFF%20NO.7%20Kobu&#12521;&#12463;&#12521;&#12463;&#12495;&#12531;&#12489;&#12456;&#12450;&#12514;&#12540;&#12479;&#12540;&#12398;&#12459;&#12483;&#12503;&#12522;&#12531;&#12464;&#12452;&#12531;&#12469;&#12540;&#12488;&#30772;&#26029;&#12395;&#12424;&#12427;&#30064;&#24120;&#65288;Rev.8%20).xlsx" TargetMode="External"/><Relationship Id="rId404" Type="http://schemas.openxmlformats.org/officeDocument/2006/relationships/hyperlink" Target="https://api.box.com/wopi/files/1991557482834/WOPIServiceId_TP_BOX_2/WOPIUserId_-/&#30064;&#24120;&#22577;&#21578;&#26360;&#65288;&#20849;&#26377;&#65289;&#12501;&#12457;&#12523;&#12480;/201901&#20197;&#38477;/20230702&#12304;TPM5&#12305;&#12304;ADCH&#12305;&#12304;&#35373;&#20633;&#30064;&#24120;&#22577;&#21578;&#12305;_2Br%20Br&#26495;&#21402;&#35336;&#12487;&#12540;&#12479;&#30064;&#24120;.xlsx?d=wd9ec9d5710424b0ebb0c8868ffea3a96&amp;csf=1&amp;web=1&amp;e=P2hIuA" TargetMode="External"/><Relationship Id="rId446" Type="http://schemas.openxmlformats.org/officeDocument/2006/relationships/hyperlink" Target="https://api.box.com/wopi/files/1991557482834/WOPIServiceId_TP_BOX_2/WOPIUserId_-/&#30064;&#24120;&#22577;&#21578;&#26360;&#65288;&#20849;&#26377;&#65289;&#12501;&#12457;&#12523;&#12480;/202401&#20197;&#38477;/20240403%20YF%20Guillotine%20Hammer%20Roll&#39493;&#21205;&#30382;&#24118;&#33067;&#33853;&#30064;&#24120;&#22577;&#21578;&#65288;Rev.8%20).xlsx?d=w4c9637fef1b640d7843b11973a96fad8&amp;csf=1&amp;web=1&amp;e=sraKNZ" TargetMode="External"/><Relationship Id="rId250" Type="http://schemas.openxmlformats.org/officeDocument/2006/relationships/hyperlink" Target="https://api.box.com/wopi/files/1991557482834/WOPIServiceId_TP_BOX_2/WOPIUserId_-/&#30064;&#24120;&#22577;&#21578;&#26360;&#65288;&#20849;&#26377;&#65289;&#12501;&#12457;&#12523;&#12480;/201901&#20197;&#38477;/20200808YF&#12288;WI&#30011;&#20966;PC&#12501;&#12522;&#12540;&#12474;&#30064;&#24120;.xlsx" TargetMode="External"/><Relationship Id="rId292" Type="http://schemas.openxmlformats.org/officeDocument/2006/relationships/hyperlink" Target="https://api.box.com/wopi/files/1991557482834/WOPIServiceId_TP_BOX_2/WOPIUserId_-/&#30064;&#24120;&#22577;&#21578;&#26360;&#65288;&#20849;&#26377;&#65289;&#12501;&#12457;&#12523;&#12480;/201901&#20197;&#38477;/20210312HF&#12288;&#21453;&#36578;&#31227;&#36617;&#12525;&#12508;&#12483;&#12488;S&#36600;&#12469;&#12540;&#12508;&#12456;&#12531;&#12467;&#12540;&#12480;&#30064;&#24120;.xlsx" TargetMode="External"/><Relationship Id="rId306" Type="http://schemas.openxmlformats.org/officeDocument/2006/relationships/hyperlink" Target="https://api.box.com/wopi/files/1991557482834/WOPIServiceId_TP_BOX_2/WOPIUserId_-/&#30064;&#24120;&#22577;&#21578;&#26360;&#65288;&#20849;&#26377;&#65289;&#12501;&#12457;&#12523;&#12480;/201901&#20197;&#38477;/20210714EF&#12288;&#65288;ADT&#20869;&#20849;&#26377;&#65289;&#12465;&#12540;&#12502;&#12523;&#26029;&#32218;&#12395;&#12424;&#12427;&#26412;&#32218;&#12507;&#12483;&#12497;&#12540;&#24375;&#21046;&#38283;&#30064;&#24120;.xlsx" TargetMode="External"/><Relationship Id="rId488" Type="http://schemas.openxmlformats.org/officeDocument/2006/relationships/hyperlink" Target="https://api.box.com/wopi/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2401%E4%BB%A5%E9%99%8D/20240929HF%E3%80%80%E5%8F%8D%E8%BB%A2%E6%A9%9F%E3%83%AD%E3%83%9C%E3%83%83%E3%83%882B%20%E9%80%9A%E4%BF%A1%E7%95%B0%E5%B8%B8%EF%BC%88HF%20%EB%B0%98%EC%A0%84%EA%B8%B0%20Robot%202B%20Communication%20Error%EF%BC%89.xlsx?web=1" TargetMode="External"/><Relationship Id="rId45" Type="http://schemas.openxmlformats.org/officeDocument/2006/relationships/hyperlink" Target="https://api.box.com/wopi/files/1991557482834/WOPIServiceId_TP_BOX_2/WOPIUserId_-/&#30064;&#24120;&#22577;&#21578;&#26360;&#65288;&#20849;&#26377;&#65289;&#12501;&#12457;&#12523;&#12480;/201901&#20197;&#38477;/20190520KF&#12288;Br&#26495;&#21402;&#35336;&#30064;&#24120;&#22577;&#21578;&#26360;.xlsx" TargetMode="External"/><Relationship Id="rId87" Type="http://schemas.openxmlformats.org/officeDocument/2006/relationships/hyperlink" Target="https://api.box.com/wopi/files/1991557482834/WOPIServiceId_TP_BOX_2/WOPIUserId_-/&#30064;&#24120;&#22577;&#21578;&#26360;&#65288;&#20013;&#25991;&#65289;&#20849;&#26377;&#12501;&#12457;&#12523;&#12480;/201801&#20197;&#38477;/20181012KF&#12288;SMAP%20R&#20596;&#38283;&#38281;&#30064;&#24120;.xlsx" TargetMode="External"/><Relationship Id="rId110" Type="http://schemas.openxmlformats.org/officeDocument/2006/relationships/hyperlink" Target="https://api.box.com/wopi/files/1991557482834/WOPIServiceId_TP_BOX_2/WOPIUserId_-/&#30064;&#24120;&#22577;&#21578;&#26360;&#65288;&#20013;&#25991;&#65289;&#20849;&#26377;&#12501;&#12457;&#12523;&#12480;/201801&#20197;&#38477;/20180523IF&#12288;&#26412;&#32218;&#32294;&#20999;&#27231;%20No1%20Linear%20Servo%20Motor%20Amp%20&#28988;&#25613;.xls" TargetMode="External"/><Relationship Id="rId348" Type="http://schemas.openxmlformats.org/officeDocument/2006/relationships/hyperlink" Target="https://api.box.com/wopi/files/1991557482834/WOPIServiceId_TP_BOX_2/WOPIUserId_-/&#30064;&#24120;&#22577;&#21578;&#26360;&#65288;&#20849;&#26377;&#65289;&#12501;&#12457;&#12523;&#12480;/201901&#20197;&#38477;/20220420YF&#12288;&#65288;ADT&#20869;&#20849;&#26377;&#65289;4P&#27573;&#31309;&#12522;&#12501;&#12488;&#35199;&#12288;&#36628;&#21161;&#26495;&#21463;&#26178;&#35215;&#30382;&#24118;&#39686;&#33067;.xlsx" TargetMode="External"/><Relationship Id="rId513" Type="http://schemas.openxmlformats.org/officeDocument/2006/relationships/hyperlink" Target="https://api.box.com/wopi/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2401%E4%BB%A5%E9%99%8D/20250209%20YF%E7%AA%AF%20%E5%BE%AA%E7%92%B0%237%20BC%E3%82%B9%E3%83%AA%E3%83%83%E3%83%97%E7%95%B0%E5%B8%B8.xlsx?web=1" TargetMode="External"/><Relationship Id="rId152" Type="http://schemas.openxmlformats.org/officeDocument/2006/relationships/hyperlink" Target="file:///\\stw1fspf01\users$\mingcheng.tung\Application%20Data\Microsoft\Excel\&#30064;&#24120;&#22577;&#21578;&#26360;&#65288;&#20013;&#25991;&#65289;&#20849;&#26377;&#12501;&#12457;&#12523;&#12480;\201408&#20197;&#38477;\20141008%20WIT%20NO1%20Robot&#25505;&#26495;&#27231;&#34909;&#31361;&#30772;&#25613;.xlsx" TargetMode="External"/><Relationship Id="rId194" Type="http://schemas.openxmlformats.org/officeDocument/2006/relationships/hyperlink" Target="file:///\\stw1fspf01\users$\mingcheng.tung\Application%20Data\Microsoft\Excel\&#30064;&#24120;&#22577;&#21578;&#26360;&#65288;&#20013;&#25991;&#65289;&#20849;&#26377;&#12501;&#12457;&#12523;&#12480;\201601&#20197;&#38477;\20160730ZF%20%201P&#21271;&#26495;&#21463;&#21205;&#20316;&#30064;&#24120;&#22577;&#21578;.xlsx" TargetMode="External"/><Relationship Id="rId208" Type="http://schemas.openxmlformats.org/officeDocument/2006/relationships/hyperlink" Target="file:///\\stw1fspf01\users$\mingcheng.tung\Application%20Data\Microsoft\Excel\&#30064;&#24120;&#22577;&#21578;&#26360;&#65288;&#20013;&#25991;&#65289;&#20849;&#26377;&#12501;&#12457;&#12523;&#12480;\201601&#20197;&#38477;\20160313BF&#31407;%201BR&#32025;&#24059;&#27231;&#12456;&#12450;&#12471;&#12515;&#12501;&#12488;&#25240;&#25613;&#65288;&#36861;&#35352;&#65289;.xlsx" TargetMode="External"/><Relationship Id="rId415" Type="http://schemas.openxmlformats.org/officeDocument/2006/relationships/hyperlink" Target="https://api.box.com/wopi/files/1991557482834/WOPIServiceId_TP_BOX_2/WOPIUserId_-/&#30064;&#24120;&#22577;&#21578;&#26360;&#65288;&#20849;&#26377;&#65289;&#12501;&#12457;&#12523;&#12480;/201901&#20197;&#38477;/20230803XF&#12288;&#27178;&#25240;&#12525;&#12540;&#12523;&#35036;&#21161;&#12496;&#12540;&#33073;&#33853;(&#20013;&#26085;&#25991;).xlsx?d=w81695fd2fcff4059b86241f921d32e7a&amp;csf=1&amp;web=1&amp;e=rSPTmI" TargetMode="External"/><Relationship Id="rId457" Type="http://schemas.openxmlformats.org/officeDocument/2006/relationships/hyperlink" Target="https://api.box.com/wopi/files/1991557482834/WOPIServiceId_TP_BOX_2/WOPIUserId_-/&#35373;&#20633;&#30064;&#24120;&#30906;&#35469;&#23531;&#30495;/JF%202BR%20HO&#36468;&#19978;%20GATE%20&#25903;&#25744;&#36600;&#25215;&#30772;&#25613;&#12304;&#40670;&#27298;&#30906;&#35469;&#21312;&#22495;&#65306;YF&#12289;CF&#12289;EF&#12289;JF&#12289;KF&#12305;/JF%202BR%20HO&#36468;&#19978;%20GATE%20&#25903;&#25744;&#36600;&#25215;&#30772;&#25613;&#20043;&#29694;&#29376;&#30906;&#35469;&#12304;&#40670;&#27298;&#30906;&#35469;&#21312;&#22495;&#65306;YF&#12289;CF&#12289;EF&#12289;JF&#12289;KF&#12305;.xlsx?d=w9f058f019e164e089ebb127ae35cade6&amp;csf=1&amp;web=1&amp;e=aetop1" TargetMode="External"/><Relationship Id="rId261" Type="http://schemas.openxmlformats.org/officeDocument/2006/relationships/hyperlink" Target="https://api.box.com/wopi/files/1991557482834/WOPIServiceId_TP_BOX_2/WOPIUserId_-/&#30064;&#24120;&#22577;&#21578;&#26360;&#65288;&#20849;&#26377;&#65289;&#12501;&#12457;&#12523;&#12480;" TargetMode="External"/><Relationship Id="rId499" Type="http://schemas.openxmlformats.org/officeDocument/2006/relationships/hyperlink" Target="https://api.box.com/wopi/00_%E7%A4%BE%E5%85%A7%E5%85%B1%E9%80%9A/001_%E8%A8%AD%E6%8A%80%E8%B3%87%E6%96%99%E4%BA%A4%E6%8F%9B/%E3%80%90TPM5%E3%80%91%E8%A3%BD%E9%80%A05%E6%8B%A0%E7%82%B9%E8%87%AA%E4%B8%BB%E4%BF%9D%E5%85%A8%E4%BC%9A%E8%AD%B0/%E3%80%90%E8%A8%AD%E5%82%99%E3%83%AD%E3%82%B9%E5%89%8A%E6%B8%9B%E3%83%81%E3%83%BC%E3%83%A0%E3%80%91/%E8%A8%AD%E5%82%99%E7%95%B0%E5%B8%B8%E7%A2%BA%E8%AA%8D%E5%AF%AB%E7%9C%9F/20250101%20CF%E7%AA%AF%E3%80%80%E5%BE%AA%E7%92%B0%23%EF%BC%98%E3%83%99%E3%82%A2%E3%83%AA%E3%83%B3%E3%82%B0%E7%A0%B4%E6%90%8D/CF%E7%AA%AF%E5%BE%AA%E7%92%B0%23%EF%BC%98%E3%83%99%E3%82%A2%E3%83%AA%E3%83%B3%E3%82%B0%E7%A0%B4%E6%90%8D%E4%B9%8B%E5%90%84%E7%AA%AF%E7%8F%BE%E7%8B%80%E8%AA%BF%E6%9F%A5.xlsx?web=1" TargetMode="External"/><Relationship Id="rId14" Type="http://schemas.openxmlformats.org/officeDocument/2006/relationships/hyperlink" Target="file:///\\stw1fspf01\users$\mingcheng.tung\Application%20Data\Microsoft\Excel\&#30064;&#24120;&#22577;&#21578;&#26360;&#65288;&#20013;&#25991;&#65289;&#20849;&#26377;&#12501;&#12457;&#12523;&#12480;\201501&#20197;&#38477;\&#9733;BDS&#36600;&#21463;&#26550;&#21488;&#28342;&#25509;&#37096;&#20096;&#35010;&#27243;&#23637;&#38283;&#30906;&#35469;DATA" TargetMode="External"/><Relationship Id="rId56" Type="http://schemas.openxmlformats.org/officeDocument/2006/relationships/hyperlink" Target="https://api.box.com/wopi/files/1991557482834/WOPIServiceId_TP_BOX_2/WOPIUserId_-/&#30064;&#24120;&#22577;&#21578;&#26360;&#65288;&#20849;&#26377;&#65289;&#12501;&#12457;&#12523;&#12480;/201901&#20197;&#38477;/20200120KF&#12288;TOM3&#30011;&#20966;18PC&#12501;&#12522;&#12540;&#12474;&#30064;&#24120;&#22577;&#21578;Rev1.xlsx" TargetMode="External"/><Relationship Id="rId317" Type="http://schemas.openxmlformats.org/officeDocument/2006/relationships/hyperlink" Target="https://api.box.com/wopi/files/1991557482834/WOPIServiceId_TP_BOX_2/WOPIUserId_-/&#30064;&#24120;&#22577;&#21578;&#26360;&#65288;&#20849;&#26377;&#65289;&#12501;&#12457;&#12523;&#12480;/201901&#20197;&#38477;/20210622HF&#12288;&#26412;&#32218;&#12507;&#12483;&#12497;&#12540;&#22823;&#22411;&#38598;&#22645;&#27231;&#20572;&#27490;&#30064;&#24120;rev2.xlsx" TargetMode="External"/><Relationship Id="rId359" Type="http://schemas.openxmlformats.org/officeDocument/2006/relationships/hyperlink" Target="https://api.box.com/wopi/files/1991557482834/WOPIServiceId_TP_BOX_2/WOPIUserId_-/&#30064;&#24120;&#22577;&#21578;&#26360;&#65288;&#20849;&#26377;&#65289;&#12501;&#12457;&#12523;&#12480;/201901&#20197;&#38477;/20220627CF&#12288;&#65288;ADT&#20869;&#20849;&#26377;&#65289;&#26412;&#32218;&#12507;&#12483;&#12497;&#12540;&#38283;&#38281;&#21205;&#20316;&#30064;&#24120;.xlsx" TargetMode="External"/><Relationship Id="rId524" Type="http://schemas.openxmlformats.org/officeDocument/2006/relationships/hyperlink" Target="https://api.box.com/wopi/00_%E7%A4%BE%E5%85%A7%E5%85%B1%E9%80%9A/001_%E8%A8%AD%E6%8A%80%E8%B3%87%E6%96%99%E4%BA%A4%E6%8F%9B/%E3%80%90TPM5%E3%80%91%E8%A3%BD%E9%80%A05%E6%8B%A0%E7%82%B9%E8%87%AA%E4%B8%BB%E4%BF%9D%E5%85%A8%E4%BC%9A%E8%AD%B0/%E3%80%90%E8%A8%AD%E5%82%99%E3%83%AD%E3%82%B9%E5%89%8A%E6%B8%9B%E3%83%81%E3%83%BC%E3%83%A0%E3%80%91/%E8%A8%AD%E5%82%99%E7%95%B0%E5%B8%B8%E7%A2%BA%E8%AA%8D%E5%AF%AB%E7%9C%9F/20250515OF%E3%80%80%E6%A8%AA%E5%88%87%E6%A9%9FNo.1%E3%82%B1%E3%83%BC%E3%83%96%E3%83%AB%E3%83%99%E3%83%A4%E6%9E%B6%E5%8F%B0%E4%BA%80%E8%A3%82%E7%8F%BE%E7%8B%80%E8%AA%BF%E6%9F%A5/20250515OF%E3%80%80%E6%A8%AA%E5%88%87%E6%A9%9FNo.1%E3%82%B1%E3%83%BC%E3%83%96%E3%83%AB%E3%83%99%E3%83%A4%E6%9E%B6%E5%8F%B0%E4%BA%80%E8%A3%82%E4%B9%8B%E5%90%84%E7%AA%AF%E7%8F%BE%E7%8B%80%E8%AA%BF%E6%9F%A5.xlsx?web=1" TargetMode="External"/><Relationship Id="rId98" Type="http://schemas.openxmlformats.org/officeDocument/2006/relationships/hyperlink" Target="https://api.box.com/wopi/files/1991557482834/WOPIServiceId_TP_BOX_2/WOPIUserId_-/&#30064;&#24120;&#22577;&#21578;&#26360;&#65288;&#20013;&#25991;&#65289;&#20849;&#26377;&#12501;&#12457;&#12523;&#12480;/201801&#20197;&#38477;/20180415&#27927;&#27972;&#27231;&#65283;3%20&#12452;&#12531;&#12496;&#12540;&#12479;&#12540;&#36890;&#20449;&#12459;&#12540;&#12489;&#30064;&#24120;.xlsx" TargetMode="External"/><Relationship Id="rId121" Type="http://schemas.openxmlformats.org/officeDocument/2006/relationships/hyperlink" Target="https://api.box.com/wopi/files/1991557482834/WOPIServiceId_TP_BOX_2/WOPIUserId_-/&#30064;&#24120;&#22577;&#21578;&#26360;&#65288;&#26085;&#25991;&#65289;&#20849;&#26377;&#12501;&#12457;&#12523;&#12480;/201701&#20197;&#38477;/20170808CF&#12288;&#26412;&#32218;R&#20596;SMAP&#21205;&#20316;&#30064;&#24120;.xls" TargetMode="External"/><Relationship Id="rId163" Type="http://schemas.openxmlformats.org/officeDocument/2006/relationships/hyperlink" Target="file:///\\stw1fspf01\users$\mingcheng.tung\Application%20Data\Microsoft\Excel\&#30064;&#24120;&#22577;&#21578;&#26360;&#65288;&#20013;&#25991;&#65289;&#20849;&#26377;&#12501;&#12457;&#12523;&#12480;\201501&#20197;&#38477;\20150115_AFK_GUT_&#12450;&#12521;&#12452;&#12513;&#12531;&#12488;&#12479;&#12452;&#12512;&#12458;&#12540;&#12496;&#12540;.xlsx" TargetMode="External"/><Relationship Id="rId219" Type="http://schemas.openxmlformats.org/officeDocument/2006/relationships/hyperlink" Target="file:///\\stw1fspf01\users$\mingcheng.tung\Application%20Data\Microsoft\Excel\&#30064;&#24120;&#22577;&#21578;&#26360;&#65288;&#20013;&#25991;&#65289;&#20849;&#26377;&#12501;&#12457;&#12523;&#12480;\201501&#20197;&#38477;\20151123_JF-TOM&#30059;&#34389;PC20_HDD&#25925;&#38556;.xlsx" TargetMode="External"/><Relationship Id="rId370" Type="http://schemas.openxmlformats.org/officeDocument/2006/relationships/hyperlink" Target="https://api.box.com/wopi/files/1991557482834/WOPIServiceId_TP_BOX_2/WOPIUserId_-/&#30064;&#24120;&#22577;&#21578;&#26360;&#65288;&#20849;&#26377;&#65289;&#12501;&#12457;&#12523;&#12480;/201901&#20197;&#38477;/20221017NF&#12288;&#26412;&#32218;&#27178;&#25240;&#12426;&#12525;&#12540;&#12523;&#39366;&#21205;&#29992;&#12469;&#12540;&#12508;&#12514;&#12540;&#12479;&#12540;&#12363;&#12425;&#12398;&#30064;&#38899;rev0.xlsx" TargetMode="External"/><Relationship Id="rId426" Type="http://schemas.openxmlformats.org/officeDocument/2006/relationships/hyperlink" Target="https://api.box.com/wopi/files/1991557482834/WOPIServiceId_TP_BOX_2/WOPIUserId_-/&#30064;&#24120;&#22577;&#21578;&#26360;&#65288;&#20849;&#26377;&#65289;&#12501;&#12457;&#12523;&#12480;/201901&#20197;&#38477;/20230929KF&#12288;1BR&#26481;&#36890;&#35069;GSD&#26908;&#26619;&#27231;LED&#12473;&#12488;&#12525;&#12508;&#20809;&#37327;&#30064;&#24120;&#27424;&#26495;.xlsx?d=w971bf7bb3fa941ae92945fb5e72e5cdd&amp;csf=1&amp;web=1&amp;e=TobAfg" TargetMode="External"/><Relationship Id="rId230" Type="http://schemas.openxmlformats.org/officeDocument/2006/relationships/hyperlink" Target="file:///\\stw1fspf01\users$\mingcheng.tung\Application%20Data\Microsoft\Excel\&#30064;&#24120;&#22577;&#21578;&#26360;&#65288;&#20013;&#25991;&#65289;&#20849;&#26377;&#12501;&#12457;&#12523;&#12480;\201501&#20197;&#38477;\20150312WIT1%20&#32025;&#24059;&#27231;&#12500;&#12531;&#12481;&#12525;&#12540;&#12523;&#36817;&#25509;&#12475;&#12531;&#12469;&#12540;&#12481;&#12515;&#12479;&#12522;&#12531;&#12464;.xls" TargetMode="External"/><Relationship Id="rId468" Type="http://schemas.openxmlformats.org/officeDocument/2006/relationships/hyperlink" Target="https://api.box.com/wopi/files/1991557482834/WOPIServiceId_TP_BOX_2/WOPIUserId_-/&#30064;&#24120;&#22577;&#21578;&#26360;&#65288;&#20849;&#26377;&#65289;&#12501;&#12457;&#12523;&#12480;/202401&#20197;&#38477;/20240725%20%20YF%20&#27243;&#20999;&#27231;%231%20BUR&#32218;&#27133;&#36899;&#26751;&#33067;&#33853;.xlsx?d=w480b53fa9b654d228d12cbc88edc3963&amp;csf=1&amp;web=1&amp;e=vv4aeq" TargetMode="External"/><Relationship Id="rId25" Type="http://schemas.openxmlformats.org/officeDocument/2006/relationships/hyperlink" Target="file:///\\stw1fspf01\users$\mingcheng.tung\Application%20Data\Microsoft\Excel\&#30064;&#24120;&#22577;&#21578;&#26360;&#65288;&#20013;&#25991;&#65289;&#20849;&#26377;&#12501;&#12457;&#12523;&#12480;\201408&#20197;&#38477;\20140811HF&#12288;ACE&#36890;&#20449;&#30064;&#24120;&#65288;&#20877;&#65289;.xls" TargetMode="External"/><Relationship Id="rId67" Type="http://schemas.openxmlformats.org/officeDocument/2006/relationships/hyperlink" Target="https://api.box.com/wopi/files/1991557482834/WOPIServiceId_TP_BOX_2/WOPIUserId_-/&#30064;&#24120;&#22577;&#21578;&#26360;&#65288;&#20013;&#25991;&#65289;&#20849;&#26377;&#12501;&#12457;&#12523;&#12480;/201901&#20197;&#38477;/20190305%20GUT&#12288;&#27927;&#27972;2&#65431;&#65394;&#65437;&#21453;&#36578;&#27231;&#65435;&#65422;&#65438;&#65391;&#65412;&#20206;&#32622;&#12365;&#65411;&#65392;&#65420;&#65438;&#65433;&#12395;&#25509;&#35302;&#30064;&#24120;.xlsx" TargetMode="External"/><Relationship Id="rId272" Type="http://schemas.openxmlformats.org/officeDocument/2006/relationships/hyperlink" Target="https://api.box.com/wopi/files/1991557482834/WOPIServiceId_TP_BOX_2/WOPIUserId_-/&#30064;&#24120;&#22577;&#21578;&#26360;&#65288;&#20849;&#26377;&#65289;&#12501;&#12457;&#12523;&#12480;/201901&#20197;&#38477;/20201216XF%205Pos&#12479;&#12540;&#12531;&#12486;&#12540;&#12502;&#12523;&#21205;&#20316;&#30064;&#24120;.xlsx" TargetMode="External"/><Relationship Id="rId328" Type="http://schemas.openxmlformats.org/officeDocument/2006/relationships/hyperlink" Target="https://api.box.com/wopi/files/1991557482834/WOPIServiceId_TP_BOX_2/WOPIUserId_-/&#30064;&#24120;&#22577;&#21578;&#26360;&#65288;&#20849;&#26377;&#65289;&#12501;&#12457;&#12523;&#12480;/201901&#20197;&#38477;/20211122ADTTAS&#12288;&#65288;ADT&#20849;&#26377;&#65289;TAS7&#27873;HOST&#27298;&#26597;PC&#36890;&#20449;&#30064;&#24120;&#22577;&#21578;r1.xlsx" TargetMode="External"/><Relationship Id="rId535" Type="http://schemas.openxmlformats.org/officeDocument/2006/relationships/hyperlink" Target="https://agc.box.com/s/7mtqhtnuul3tztrhusr9njbme0un3bmo" TargetMode="External"/><Relationship Id="rId132" Type="http://schemas.openxmlformats.org/officeDocument/2006/relationships/hyperlink" Target="https://api.box.com/wopi/files/1991557482834/WOPIServiceId_TP_BOX_2/WOPIUserId_-/&#30064;&#24120;&#22577;&#21578;&#26360;&#65288;&#26085;&#25991;&#65289;&#20849;&#26377;&#12501;&#12457;&#12523;&#12480;/201701&#20197;&#38477;/20170407CF&#12288;&#26412;&#32218;HO&#38283;&#38281;&#21205;&#20316;&#30064;&#24120;.xlsx" TargetMode="External"/><Relationship Id="rId174" Type="http://schemas.openxmlformats.org/officeDocument/2006/relationships/hyperlink" Target="file:///\\stw1fspf01\users$\mingcheng.tung\Application%20Data\Microsoft\Excel\&#30064;&#24120;&#22577;&#21578;&#26360;&#65288;&#20013;&#25991;&#65289;&#20849;&#26377;&#12501;&#12457;&#12523;&#12480;\201501&#20197;&#38477;\20151123_JF-TOM&#30059;&#34389;PC20_HDD&#25925;&#38556;.xlsx" TargetMode="External"/><Relationship Id="rId381" Type="http://schemas.openxmlformats.org/officeDocument/2006/relationships/hyperlink" Target="https://api.box.com/wopi/files/1991557482834/WOPIServiceId_TP_BOX_2/WOPIUserId_-/&#30064;&#24120;&#22577;&#21578;&#26360;&#65288;&#20849;&#26377;&#65289;&#12501;&#12457;&#12523;&#12480;/201901&#20197;&#38477;/20230317%20EF&#31407;%20&#27243;&#20999;&#27231;1&#34399;&#38651;&#28304;&#36339;&#33067;&#30064;&#24120;&#22577;&#21578;.xlsx" TargetMode="External"/><Relationship Id="rId241" Type="http://schemas.openxmlformats.org/officeDocument/2006/relationships/hyperlink" Target="https://api.box.com/wopi/files/1991557482834/WOPIServiceId_TP_BOX_2/WOPIUserId_-/&#30064;&#24120;&#22577;&#21578;&#26360;&#65288;&#20849;&#26377;&#65289;&#12501;&#12457;&#12523;&#12480;/201901&#20197;&#38477;/20200603KF%201BR&#20181;&#25499;F3&#21697;&#12395;BC&#21360;&#23383;&#12394;&#12375;&#12488;&#12521;&#12483;&#12461;&#12531;&#12464;&#30064;&#24120;.xlsx" TargetMode="External"/><Relationship Id="rId437" Type="http://schemas.openxmlformats.org/officeDocument/2006/relationships/hyperlink" Target="https://api.box.com/wopi/files/1991557482834/WOPIServiceId_TP_BOX_2/WOPIUserId_-/&#30064;&#24120;&#22577;&#21578;&#26360;&#65288;&#20849;&#26377;&#65289;&#12501;&#12457;&#12523;&#12480;/202401&#20197;&#38477;/20240110HF&#12288;COLD%20&#26412;&#32218;&#20280;&#32302;%20SMAP%20CYL%27%20&#26119;&#38477;%20&#21205;&#20316;&#30064;&#24120;.xlsx?d=w7c74fb34d9cd4211aeacae8293e78f22&amp;csf=1&amp;web=1&amp;e=NMlNOi" TargetMode="External"/><Relationship Id="rId479" Type="http://schemas.openxmlformats.org/officeDocument/2006/relationships/hyperlink" Target="https://api.box.com/wopi/files/1991557482834/WOPIServiceId_TP_BOX_2/WOPIUserId_-/&#30064;&#24120;&#22577;&#21578;&#26360;&#65288;&#20849;&#26377;&#65289;&#12501;&#12457;&#12523;&#12480;/202401&#20197;&#38477;/20241010HF%20%20&#65298;Pos&#25505;&#26495;&#12525;&#12508;&#12483;&#12488;%20U&#36600;%20&#36890;&#20449;&#30064;&#24120;&#12288;&#65288;&#65298;Pos&#52292;&#54032;%20Robot%20%20Communication%20Error&#65289;.xlsx" TargetMode="External"/><Relationship Id="rId15" Type="http://schemas.openxmlformats.org/officeDocument/2006/relationships/hyperlink" Target="file:///\\stw1fspf01\users$\mingcheng.tung\Application%20Data\Microsoft\Excel\&#30064;&#24120;&#22577;&#21578;&#26360;&#65288;&#20013;&#25991;&#65289;&#20849;&#26377;&#12501;&#12457;&#12523;&#12480;\201501&#20197;&#38477;\20151110FF&#12288;TOM3%20Booth&#20839;&#39493;&#21205;&#37096;&#30064;&#24120;.xlsx" TargetMode="External"/><Relationship Id="rId36" Type="http://schemas.openxmlformats.org/officeDocument/2006/relationships/hyperlink" Target="file:///\\stw1fspf01\users$\mingcheng.tung\Application%20Data\Microsoft\Excel\&#30064;&#24120;&#22577;&#21578;&#26360;&#65288;&#20013;&#25991;&#65289;&#20849;&#26377;&#12501;&#12457;&#12523;&#12480;\201408&#20197;&#38477;\20140702GF%20B-LINE%20FT&#37096;&#24341;&#36796;CV&#39493;&#21205;&#37832;&#26781;&#26039;&#35010;.xls" TargetMode="External"/><Relationship Id="rId57" Type="http://schemas.openxmlformats.org/officeDocument/2006/relationships/hyperlink" Target="https://api.box.com/wopi/files/1991557482834/WOPIServiceId_TP_BOX_2/WOPIUserId_-/&#30064;&#24120;&#22577;&#21578;&#26360;&#65288;&#20849;&#26377;&#65289;&#12501;&#12457;&#12523;&#12480;/201901&#20197;&#38477;/20200106YF&#12288;TOM3&#30011;&#20966;PC&#12501;&#12522;&#12540;&#12474;&#30064;&#24120;Rev1.xlsx" TargetMode="External"/><Relationship Id="rId262" Type="http://schemas.openxmlformats.org/officeDocument/2006/relationships/hyperlink" Target="https://api.box.com/wopi/files/1991557482834/WOPIServiceId_TP_BOX_2/WOPIUserId_-/&#30064;&#24120;&#22577;&#21578;&#26360;&#65288;&#20849;&#26377;&#65289;&#12501;&#12457;&#12523;&#12480;/201901&#20197;&#38477;/20200921KF&#12288;&#26412;&#32218;&#12507;&#12483;&#12497;&#12540;&#12466;&#12540;&#12488;&#12525;&#12540;&#12523;&#22238;&#36578;&#30064;&#24120;.xlsx" TargetMode="External"/><Relationship Id="rId283" Type="http://schemas.openxmlformats.org/officeDocument/2006/relationships/hyperlink" Target="https://api.box.com/wopi/files/1991557482834/WOPIServiceId_TP_BOX_2/WOPIUserId_-/&#30064;&#24120;&#22577;&#21578;&#26360;&#65288;&#20849;&#26377;&#65289;&#12501;&#12457;&#12523;&#12480;/201901&#20197;&#38477;/20201225CF&#12288;&#26412;&#32218;SMAP&#12471;&#12522;&#12531;&#12480;&#12540;&#22266;&#23450;&#36600;&#26029;&#35010;.xlsx" TargetMode="External"/><Relationship Id="rId318" Type="http://schemas.openxmlformats.org/officeDocument/2006/relationships/hyperlink" Target="https://api.box.com/wopi/files/1991557482834/WOPIServiceId_TP_BOX_2/WOPIUserId_-/&#30064;&#24120;&#22577;&#21578;&#26360;&#65288;&#20849;&#26377;&#65289;&#12501;&#12457;&#12523;&#12480;/201901&#20197;&#38477;/20210630KF&#12288;&#65288;ADT&#20869;&#20849;&#26377;&#65289;4POS&#12525;&#12508;&#12483;&#12488;&#12495;&#12531;&#12489;&#12459;&#12540;&#12508;&#12531;&#12501;&#12524;&#12540;&#12512;&#20096;&#35010;.xlsx" TargetMode="External"/><Relationship Id="rId339" Type="http://schemas.openxmlformats.org/officeDocument/2006/relationships/hyperlink" Target="https://api.box.com/wopi/files/1991557482834/WOPIServiceId_TP_BOX_2/WOPIUserId_-/&#30064;&#24120;&#22577;&#21578;&#26360;&#65288;&#20849;&#26377;&#65289;&#12501;&#12457;&#12523;&#12480;/201901&#20197;&#38477;/20211209KF&#12288;&#26412;&#32218;HO&#12466;&#12540;&#12488;CV&#12450;&#12452;&#12489;&#12521;&#12540;&#12508;&#12523;&#12488;&#26029;&#35010;.xlsx" TargetMode="External"/><Relationship Id="rId490" Type="http://schemas.openxmlformats.org/officeDocument/2006/relationships/hyperlink" Target="https://api.box.com/wopi/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2401%E4%BB%A5%E9%99%8D/20241107MF%E3%80%80%E5%BE%AA%E7%92%B0CV%E3%83%AD%E3%83%BC%E3%83%97%E3%82%B9%E3%82%A4%E3%83%83%E3%83%81%E9%9B%BB%E6%BA%90%E9%9B%A2%E8%84%B1%E7%95%B0%E5%B8%B8%20rev.2.xlsx?web=1" TargetMode="External"/><Relationship Id="rId504" Type="http://schemas.openxmlformats.org/officeDocument/2006/relationships/hyperlink" Target="https://api.box.com/wopi/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2401%E4%BB%A5%E9%99%8D/20250106%20CF%E7%AA%AF%20%E6%9C%AC%E7%B7%9A%E6%A9%AB%E6%8A%98%E3%82%BF%E3%82%A4%E3%83%9F%E3%83%B3%E3%82%B0%E3%83%99%E3%83%AB%E3%83%88%E6%96%B7%E8%A3%82%E7%95%B0%E5%B8%B8(%E6%9C%80%E7%B5%82).xlsx?web=1" TargetMode="External"/><Relationship Id="rId525" Type="http://schemas.openxmlformats.org/officeDocument/2006/relationships/hyperlink" Target="https://api.box.com/wopi/00_%E7%A4%BE%E5%85%A7%E5%85%B1%E9%80%9A/001_%E8%A8%AD%E6%8A%80%E8%B3%87%E6%96%99%E4%BA%A4%E6%8F%9B/%E3%80%90TPM5%E3%80%91%E8%A3%BD%E9%80%A05%E6%8B%A0%E7%82%B9%E8%87%AA%E4%B8%BB%E4%BF%9D%E5%85%A8%E4%BC%9A%E8%AD%B0/%E3%80%90%E8%A8%AD%E5%82%99%E3%83%AD%E3%82%B9%E5%89%8A%E6%B8%9B%E3%83%81%E3%83%BC%E3%83%A0%E3%80%91/%E8%A8%AD%E5%82%99%E7%95%B0%E5%B8%B8%E7%A2%BA%E8%AA%8D%E5%AF%AB%E7%9C%9F/20250520XF%E3%80%80JC%E3%83%9F%E3%82%B9%E3%81%AB%E3%82%88%E3%82%8B%E6%9C%AC%E7%B7%9AWI%E6%A4%9C%E6%9F%BB%E6%A9%9F%E9%80%9A%E4%BF%A1%E7%95%B0%E5%B8%B8%E4%B9%8B%E7%8F%BE%E7%8B%80%E8%AA%BF%E6%9F%A5/20250520XF%E3%80%80JC%E3%83%9F%E3%82%B9%E3%81%AB%E3%82%88%E3%82%8B%E6%9C%AC%E7%B7%9AWI%E6%A4%9C%E6%9F%BB%E6%A9%9F%E9%80%9A%E4%BF%A1%E7%95%B0%E5%B8%B8%E4%B9%8B%E5%90%84%E7%AA%AF%E7%8F%BE%E7%8B%80%E8%AA%BF%E6%9F%A5.xlsx?web=1" TargetMode="External"/><Relationship Id="rId546" Type="http://schemas.openxmlformats.org/officeDocument/2006/relationships/hyperlink" Target="https://agc.box.com/s/ry723wp245gzi3fedsdrcsnspoucskhu" TargetMode="External"/><Relationship Id="rId78" Type="http://schemas.openxmlformats.org/officeDocument/2006/relationships/hyperlink" Target="https://api.box.com/wopi/files/1991557482834/WOPIServiceId_TP_BOX_2/WOPIUserId_-/&#30064;&#24120;&#22577;&#21578;&#26360;&#65288;&#20849;&#26377;&#65289;&#12501;&#12457;&#12523;&#12480;/201901&#20197;&#38477;/20191024GUT%20&#27700;&#20966;&#29702;&#22580;&#22633;&#37240;&#28431;&#12428;&#65288;&#20013;&#21644;&#27133;&#12496;&#12483;&#12463;&#12503;&#12524;&#12483;&#12471;&#12515;&#12540;&#12496;&#12523;&#12502;&#30772;&#25613;&#65289;&#30064;&#24120;&#22577;&#21578;.xlsx" TargetMode="External"/><Relationship Id="rId99" Type="http://schemas.openxmlformats.org/officeDocument/2006/relationships/hyperlink" Target="https://api.box.com/wopi/files/1991557482834/WOPIServiceId_TP_BOX_2/WOPIUserId_-/&#30064;&#24120;&#22577;&#21578;&#26360;&#65288;&#26085;&#25991;&#65289;&#20849;&#26377;&#12501;&#12457;&#12523;&#12480;/201701&#20197;&#38477;/20171023XF&#12288;&#26412;&#32218;CV&#25747;&#12415;&#38450;&#27490;&#29992;&#21463;&#12369;&#12467;&#12525;&#30772;&#25613;.xls" TargetMode="External"/><Relationship Id="rId101" Type="http://schemas.openxmlformats.org/officeDocument/2006/relationships/hyperlink" Target="https://api.box.com/wopi/files/1991557482834/WOPIServiceId_TP_BOX_2/WOPIUserId_-/&#30064;&#24120;&#22577;&#21578;&#26360;&#65288;&#20013;&#25991;&#65289;&#20849;&#26377;&#12501;&#12457;&#12523;&#12480;/201701&#20197;&#38477;/20171209EF&#12288;&#21253;&#35037;RBT&#31227;&#36617;CV&#30064;&#24120;&#22577;&#21578;&#26360;.xlsx" TargetMode="External"/><Relationship Id="rId122" Type="http://schemas.openxmlformats.org/officeDocument/2006/relationships/hyperlink" Target="https://api.box.com/wopi/files/1991557482834/WOPIServiceId_TP_BOX_2/WOPIUserId_-/&#30064;&#24120;&#22577;&#21578;&#26360;&#65288;&#20013;&#25991;&#65289;&#20849;&#26377;&#12501;&#12457;&#12523;&#12480;/201701&#20197;&#38477;/20170718HF&#12288;1BrP&#35440;&#27231;&#21205;&#20316;&#30064;&#24120;.xlsx" TargetMode="External"/><Relationship Id="rId143" Type="http://schemas.openxmlformats.org/officeDocument/2006/relationships/hyperlink" Target="file:///\\stw1fspf01\users$\mingcheng.tung\Application%20Data\Microsoft\Excel\&#30064;&#24120;&#22577;&#21578;&#26360;&#65288;&#20013;&#25991;&#65289;&#20849;&#26377;&#12501;&#12457;&#12523;&#12480;\201408&#20197;&#38477;\20140912%20WIT1&#12288;&#19978;&#27969;&#31227;&#36617;&#27231;&#26059;&#22238;&#30064;&#24120;.xls" TargetMode="External"/><Relationship Id="rId164" Type="http://schemas.openxmlformats.org/officeDocument/2006/relationships/hyperlink" Target="file:///\\stw1fspf01\users$\mingcheng.tung\Application%20Data\Microsoft\Excel\&#30064;&#24120;&#22577;&#21578;&#26360;&#65288;&#20013;&#25991;&#65289;&#20849;&#26377;&#12501;&#12457;&#12523;&#12480;\201501&#20197;&#38477;\20150116GF%20A-LINE&#27873;&#26908;&#26619;&#27231;&#12477;&#12501;&#12488;&#19981;&#20855;&#21512;.xlsx" TargetMode="External"/><Relationship Id="rId185" Type="http://schemas.openxmlformats.org/officeDocument/2006/relationships/hyperlink" Target="file:///\\stw1fspf01\users$\mingcheng.tung\Application%20Data\Microsoft\Excel\&#30064;&#24120;&#22577;&#21578;&#26360;&#65288;&#20013;&#25991;&#65289;&#20849;&#26377;&#12501;&#12457;&#12523;&#12480;\201601&#20197;&#38477;\20161008CF&#12288;1BR%20&#26495;&#21402;&#35336;PLC&#36890;&#20449;&#30064;&#24120;.xlsx" TargetMode="External"/><Relationship Id="rId350" Type="http://schemas.openxmlformats.org/officeDocument/2006/relationships/hyperlink" Target="https://api.box.com/wopi/files/1991557482834/WOPIServiceId_TP_BOX_2/WOPIUserId_-/&#30064;&#24120;&#22577;&#21578;&#26360;&#65288;&#20849;&#26377;&#65289;&#12501;&#12457;&#12523;&#12480;/201901&#20197;&#38477;/20220411YF&#12288;TOM&#25313;&#25955;&#12459;&#12513;&#12521;&#65283;17&#65283;41&#26908;&#20986;&#30011;&#20687;&#30064;&#24120;.xlsx" TargetMode="External"/><Relationship Id="rId371" Type="http://schemas.openxmlformats.org/officeDocument/2006/relationships/hyperlink" Target="https://api.box.com/wopi/files/1991557482834/WOPIServiceId_TP_BOX_2/WOPIUserId_-/&#30064;&#24120;&#22577;&#21578;&#26360;&#65288;&#20849;&#26377;&#65289;&#12501;&#12457;&#12523;&#12480;/201901&#20197;&#38477;/20221103EF%20%20%20%20%20&#20919;&#20462;&#20316;&#26989;%20%204P%20P&#35440;&#27231;&#26495;&#20498;&#27833;&#22311;&#37197;&#31649;&#33073;&#33853;&#30064;&#24120;rev.03.xlsx" TargetMode="External"/><Relationship Id="rId406" Type="http://schemas.openxmlformats.org/officeDocument/2006/relationships/hyperlink" Target="https://api.box.com/wopi/files/1991557482834/WOPIServiceId_TP_BOX_2/WOPIUserId_-/&#30064;&#24120;&#22577;&#21578;&#26360;&#65288;&#20849;&#26377;&#65289;&#12501;&#12457;&#12523;&#12480;/201901&#20197;&#38477;/20230626&#12304;TPM5&#12305;&#12304;ADCH&#12305;&#12304;&#35373;&#20633;&#30064;&#24120;&#22577;&#21578;&#12305;&#12304;&#26368;&#32066;&#29256;&#12305;NF&#31407;Cold1Br_HO_&#12501;&#12524;&#12540;&#12512;&#30772;&#26029;&#12488;&#12521;&#12502;&#12523;&#32763;&#35379;%20rev1.1.xlsx?d=wbc8d737584b1448baba5df77e56274d4&amp;csf=1&amp;web=1&amp;e=dIZeaO" TargetMode="External"/><Relationship Id="rId9" Type="http://schemas.openxmlformats.org/officeDocument/2006/relationships/hyperlink" Target="file:///\\stw1fspf01\users$\mingcheng.tung\Application%20Data\&#30064;&#24120;&#22577;&#21578;&#26360;(&#20013;&#25991;)\201407\&#9679;AFK-GUT%20OFF&#20999;" TargetMode="External"/><Relationship Id="rId210" Type="http://schemas.openxmlformats.org/officeDocument/2006/relationships/hyperlink" Target="file:///\\stw1fspf01\users$\mingcheng.tung\Application%20Data\Microsoft\Excel\&#30064;&#24120;&#22577;&#21578;&#26360;&#65288;&#20013;&#25991;&#65289;&#20849;&#26377;&#12501;&#12457;&#12523;&#12480;\201601&#20197;&#38477;\20160205XF&#12288;2BR&#12288;5POS%20BDS&#22622;&#36554;&#35686;&#22577;&#30064;&#24120;.xlsx" TargetMode="External"/><Relationship Id="rId392" Type="http://schemas.openxmlformats.org/officeDocument/2006/relationships/hyperlink" Target="https://api.box.com/wopi/files/1991557482834/WOPIServiceId_TP_BOX_2/WOPIUserId_-/&#30064;&#24120;&#22577;&#21578;&#26360;&#65288;&#20849;&#26377;&#65289;&#12501;&#12457;&#12523;&#12480;/201901&#20197;&#38477;/20230226DF&#12288;&#27178;&#20999;&#27231;" TargetMode="External"/><Relationship Id="rId427" Type="http://schemas.openxmlformats.org/officeDocument/2006/relationships/hyperlink" Target="https://api.box.com/wopi/files/1991557482834/WOPIServiceId_TP_BOX_2/WOPIUserId_-/&#30064;&#24120;&#22577;&#21578;&#26360;&#65288;&#20849;&#26377;&#65289;&#12501;&#12457;&#12523;&#12480;/201901&#20197;&#38477;/20230814%20ADTOFF&#12288;OFF4%20X&#20999;&#27231;&#27963;&#21205;&#32218;&#27133;&#26039;&#35010;&#30064;&#24120;&#22577;&#21578;&#65288;Rev.8%20).xlsx?d=w8d96056ce77348649bcdc1640add797a&amp;csf=1&amp;web=1&amp;e=LTNO2a" TargetMode="External"/><Relationship Id="rId448" Type="http://schemas.openxmlformats.org/officeDocument/2006/relationships/hyperlink" Target="https://api.box.com/wopi/files/1991557482834/WOPIServiceId_TP_BOX_2/WOPIUserId_-/&#30064;&#24120;&#22577;&#21578;&#26360;&#65288;&#20849;&#26377;&#65289;&#12501;&#12457;&#12523;&#12480;/202401&#20197;&#38477;/20240412CF&#12288;WI&#26908;&#26619;&#27231;&#12459;&#12513;&#12521;&#38651;&#28304;&#25925;&#38556;&#30064;&#24120;&#22577;&#21578;&#26360;.xlsx?d=wff6350db8c294871bcc0cf940a897607&amp;csf=1&amp;web=1&amp;e=rH7PxH" TargetMode="External"/><Relationship Id="rId469" Type="http://schemas.openxmlformats.org/officeDocument/2006/relationships/hyperlink" Target="https://api.box.com/wopi/files/1991557482834/WOPIServiceId_TP_BOX_2/WOPIUserId_-/&#35373;&#20633;&#30064;&#24120;&#30906;&#35469;&#23531;&#30495;/YF%20&#21253;&#35037;&#32025;&#25458;&#27231;&#29022;&#36554;&#30879;&#30436;&#22266;&#23450;&#34746;&#32114;&#39686;&#33067;&#30064;&#24120;&#12304;&#40670;&#27298;&#30906;&#35469;&#21312;&#22495;&#65306;YF&#12289;CF&#12289;EF&#12289;JF&#12289;KF&#12305;/YF%20&#21253;&#35037;&#32025;&#25458;&#27231;&#29022;&#36554;&#30879;&#30436;&#22266;&#23450;&#34746;&#32114;&#39686;&#33067;&#30064;&#24120;&#20043;&#29694;&#29376;&#30906;&#35469;&#12304;&#40670;&#27298;&#30906;&#35469;&#21312;&#22495;&#65306;YF&#12289;CF&#12289;EF&#12289;JF&#12289;KF&#12305;.xlsx?d=w0b8f5d6014e64916a005bc0a56f77a03&amp;csf=1&amp;web=1&amp;e=Y3BPTL" TargetMode="External"/><Relationship Id="rId26" Type="http://schemas.openxmlformats.org/officeDocument/2006/relationships/hyperlink" Target="file:///\\stw1fspf01\users$\mingcheng.tung\Application%20Data\Microsoft\Excel\&#30064;&#24120;&#22577;&#21578;&#26360;&#65288;&#20013;&#25991;&#65289;&#20849;&#26377;&#12501;&#12457;&#12523;&#12480;\201408&#20197;&#38477;\20140731GUT&#12288;GUT&#27700;&#34389;&#29702;&#22580;&#38651;&#28304;&#20379;&#25033;&#22120;&#20572;&#27490;&#30064;&#24120;.xls" TargetMode="External"/><Relationship Id="rId231" Type="http://schemas.openxmlformats.org/officeDocument/2006/relationships/hyperlink" Target="file:///\\stw1fspf01\users$\mingcheng.tung\Application%20Data\Microsoft\Excel\&#30064;&#24120;&#22577;&#21578;&#26360;&#65288;&#20013;&#25991;&#65289;&#20849;&#26377;&#12501;&#12457;&#12523;&#12480;\201501&#20197;&#38477;\20150221YF&#12288;TOM3&#30059;&#34389;PC2_Freeze&#25925;&#38556;&#22577;&#21578;.xlsx" TargetMode="External"/><Relationship Id="rId252" Type="http://schemas.openxmlformats.org/officeDocument/2006/relationships/hyperlink" Target="https://api.box.com/wopi/files/1991557482834/WOPIServiceId_TP_BOX_2/WOPIUserId_-/&#30064;&#24120;&#22577;&#21578;&#26360;&#65288;&#26085;&#25991;&#65289;&#20849;&#26377;&#12501;&#12457;&#12523;&#12480;/201801&#20197;&#38477;/20180823IF&#12288;&#26412;&#32218;TOM3&#12288;No2&#30011;&#20966;PC&#30064;&#24120;.xls" TargetMode="External"/><Relationship Id="rId273" Type="http://schemas.openxmlformats.org/officeDocument/2006/relationships/hyperlink" Target="https://api.box.com/wopi/files/1991557482834/WOPIServiceId_TP_BOX_2/WOPIUserId_-/&#30064;&#24120;&#22577;&#21578;&#26360;&#65288;&#20849;&#26377;&#65289;&#12501;&#12457;&#12523;&#12480;/201901&#20197;&#38477;/20190407YF&#12288;&#12304;&#35519;&#26619;&#32080;&#26524;&#12305;TOM3&#12481;&#12521;&#12540;&#20445;&#20840;&#35336;&#30011;&#35519;&#26619;&#12392;&#23550;&#31574;&#26360;&#65288;rev.1&#65289;.xlsx" TargetMode="External"/><Relationship Id="rId294" Type="http://schemas.openxmlformats.org/officeDocument/2006/relationships/hyperlink" Target="https://api.box.com/wopi/files/1991557482834/WOPIServiceId_TP_BOX_2/WOPIUserId_-/&#30064;&#24120;&#22577;&#21578;&#26360;&#65288;&#20849;&#26377;&#65289;&#12501;&#12457;&#12523;&#12480;/201901&#20197;&#38477;/20210326CF&#12288;1Br&#24341;&#36796;CV1-3&#12481;&#12455;&#12540;&#12531;&#12524;&#12540;&#12523;&#25240;&#25613;&#30064;&#24120;.xlsx" TargetMode="External"/><Relationship Id="rId308" Type="http://schemas.openxmlformats.org/officeDocument/2006/relationships/hyperlink" Target="https://api.box.com/wopi/files/1991557482834/WOPIServiceId_TP_BOX_2/WOPIUserId_-/&#30064;&#24120;&#22577;&#21578;&#26360;&#65288;&#20849;&#26377;&#65289;&#12501;&#12457;&#12523;&#12480;/201901&#20197;&#38477;/20210626CF&#12288;&#65288;ADT&#20869;&#20849;&#26377;&#65289;&#24490;&#29872;4CV&#30064;&#24120;&#20572;&#27490;&#22577;&#21578;.xlsx" TargetMode="External"/><Relationship Id="rId329" Type="http://schemas.openxmlformats.org/officeDocument/2006/relationships/hyperlink" Target="https://api.box.com/wopi/files/1991557482834/WOPIServiceId_TP_BOX_2/WOPIUserId_-/&#30064;&#24120;&#22577;&#21578;&#26360;&#65288;&#20849;&#26377;&#65289;&#12501;&#12457;&#12523;&#12480;/201901&#20197;&#38477;/20211126XF&#12288;&#32294;&#20999;&#27231;2%20HD7&#31361;&#12387;&#36796;&#12415;&#12488;&#12521;&#12502;&#12523;&#12288;rev&#65296;%20&#12398;&#12467;&#12500;&#12540;.xlsx" TargetMode="External"/><Relationship Id="rId480" Type="http://schemas.openxmlformats.org/officeDocument/2006/relationships/hyperlink" Target="https://api.box.com/wopi/files/1991557482834/WOPIServiceId_TP_BOX_2/WOPIUserId_-/&#30064;&#24120;&#22577;&#21578;&#26360;&#65288;&#20849;&#26377;&#65289;&#12501;&#12457;&#12523;&#12480;/202401&#20197;&#38477;/20240820FF&#12288;&#24490;&#29872;CV&#35440;&#12414;&#12426;&#12488;&#12521;&#12502;&#12523;%20(&#20013;&#26085;).xlsx" TargetMode="External"/><Relationship Id="rId515" Type="http://schemas.openxmlformats.org/officeDocument/2006/relationships/hyperlink" Target="https://api.box.com/wopi/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2401%E4%BB%A5%E9%99%8D/20250523XF%E3%80%80BDS%E4%BB%AE%E5%8F%97%E3%81%91%E3%82%A6%E3%83%AC%E3%82%BF%E3%83%B3%E3%82%B4%E3%83%A0%E8%B5%B7%E5%9B%A0%E3%81%AEB%E9%9D%A2%E6%B1%9A%E3%82%8C.xlsx?web=1" TargetMode="External"/><Relationship Id="rId536" Type="http://schemas.openxmlformats.org/officeDocument/2006/relationships/hyperlink" Target="https://agc.box.com/s/gtjngdtvtg16cr4cbeevdgszyhw4dgse" TargetMode="External"/><Relationship Id="rId47" Type="http://schemas.openxmlformats.org/officeDocument/2006/relationships/hyperlink" Target="https://api.box.com/wopi/files/1991557482834/WOPIServiceId_TP_BOX_2/WOPIUserId_-/&#30064;&#24120;&#22577;&#21578;&#26360;&#65288;&#20849;&#26377;&#65289;&#12501;&#12457;&#12523;&#12480;/201901&#20197;&#38477;/20190914HF&#38306;&#36899;&#12288;ADT%20&#21253;&#35037;Br%20%20HO%20CV&#36339;&#19978;&#25903;&#40670;ROLL&#40670;&#27298;&#36039;&#26009;.xlsx" TargetMode="External"/><Relationship Id="rId68" Type="http://schemas.openxmlformats.org/officeDocument/2006/relationships/hyperlink" Target="https://api.box.com/wopi/files/1991557482834/WOPIServiceId_TP_BOX_2/WOPIUserId_-/&#30064;&#24120;&#22577;&#21578;&#26360;&#65288;&#20849;&#26377;&#65289;&#12501;&#12457;&#12523;&#12480;/201901&#20197;&#38477;/20190610KF&#12288;2Br%20BDS&#12501;&#12524;&#12540;&#12512;%20&#12463;&#12521;&#12483;&#12463;&#30064;&#24120;&#22577;&#21578;&#26360;.xlsx" TargetMode="External"/><Relationship Id="rId89" Type="http://schemas.openxmlformats.org/officeDocument/2006/relationships/hyperlink" Target="https://api.box.com/wopi/files/1991557482834/WOPIServiceId_TP_BOX_2/WOPIUserId_-/&#30064;&#24120;&#22577;&#21578;&#26360;&#65288;&#20013;&#25991;&#65289;&#20849;&#26377;&#12501;&#12457;&#12523;&#12480;/201801&#20197;&#38477;/20180910JF%201BR&#32025;&#21367;&#27231;&#12480;&#12531;&#12469;&#12540;&#12525;&#12540;&#12523;%20&#12505;&#12450;&#12522;&#12531;&#12464;&#30064;&#24120;&#22577;&#21578;&#26360;rev.1.xlsx" TargetMode="External"/><Relationship Id="rId112" Type="http://schemas.openxmlformats.org/officeDocument/2006/relationships/hyperlink" Target="https://api.box.com/wopi/files/1991557482834/WOPIServiceId_TP_BOX_2/WOPIUserId_-/&#30064;&#24120;&#22577;&#21578;&#26360;&#65288;&#20013;&#25991;&#65289;&#20849;&#26377;&#12501;&#12457;&#12523;&#12480;/201801&#20197;&#38477;/20180505HF&#12288;2BR%205Pos_Robot_Stop_Trouble.xls" TargetMode="External"/><Relationship Id="rId133" Type="http://schemas.openxmlformats.org/officeDocument/2006/relationships/hyperlink" Target="file:///\\stw1fspf01\users$\mingcheng.tung\Application%20Data\Microsoft\Excel\&#30064;&#24120;&#22577;&#21578;&#26360;&#65288;&#20013;&#25991;&#65289;&#20849;&#26377;&#12501;&#12457;&#12523;&#12480;\201501&#20197;&#38477;\20150928%20%20ZF%201BR&#24341;&#20837;&#26495;&#25539;&#30064;&#24120;&#22577;&#21578;.xlsx" TargetMode="External"/><Relationship Id="rId154" Type="http://schemas.openxmlformats.org/officeDocument/2006/relationships/hyperlink" Target="file:///\\stw1fspf01\users$\mingcheng.tung\Application%20Data\Microsoft\Excel\&#30064;&#24120;&#22577;&#21578;&#26360;&#65288;&#20013;&#25991;&#65289;&#20849;&#26377;&#12501;&#12457;&#12523;&#12480;\201408&#20197;&#38477;\20141017%20WIT1&#27138;&#27138;&#25163;Trouble.xls" TargetMode="External"/><Relationship Id="rId175" Type="http://schemas.openxmlformats.org/officeDocument/2006/relationships/hyperlink" Target="file:///\\stw1fspf01\users$\mingcheng.tung\Application%20Data\Microsoft\Excel\&#30064;&#24120;&#22577;&#21578;&#26360;&#65288;&#20013;&#25991;&#65289;&#20849;&#26377;&#12501;&#12457;&#12523;&#12480;\201601&#20197;&#38477;\20160519HF&#12288;2Br2Pos&#25505;&#26495;&#12525;&#12508;&#12483;&#12488;&#37325;&#25925;&#38556;&#20572;&#27490;.xlsx" TargetMode="External"/><Relationship Id="rId340" Type="http://schemas.openxmlformats.org/officeDocument/2006/relationships/hyperlink" Target="https://api.box.com/wopi/files/1991557482834/WOPIServiceId_TP_BOX_2/WOPIUserId_-/&#30064;&#24120;&#22577;&#21578;&#26360;&#65288;&#20849;&#26377;&#65289;&#12501;&#12457;&#12523;&#12480;/201901&#20197;&#38477;/20211215IF&#12288;&#20280;&#32302;CV%20R&#20596;&#39366;&#21205;&#12481;&#12455;&#12540;&#12531;&#22806;&#12428;&#12395;&#12424;&#12427;&#39366;&#21205;&#20572;&#27490;&#30064;&#24120;.xlsx" TargetMode="External"/><Relationship Id="rId361" Type="http://schemas.openxmlformats.org/officeDocument/2006/relationships/hyperlink" Target="https://api.box.com/wopi/files/1991557482834/WOPIServiceId_TP_BOX_2/WOPIUserId_-/&#30064;&#24120;&#22577;&#21578;&#26360;&#65288;&#20849;&#26377;&#65289;&#12501;&#12457;&#12523;&#12480;/201901&#20197;&#38477;/20220621FF&#12288;SMAP&#21205;&#20316;&#30064;&#24120;&#12288;&#12304;AFK-Relay&#19981;&#20855;&#21512;&#23550;&#24540;&#12305;ADTCold&#33258;&#21205;&#36861;&#24467;&#35373;&#20633;&#12398;Relay&#31649;&#29702;.xlsx" TargetMode="External"/><Relationship Id="rId196" Type="http://schemas.openxmlformats.org/officeDocument/2006/relationships/hyperlink" Target="file:///\\stw1fspf01\users$\mingcheng.tung\Application%20Data\Microsoft\Excel\&#30064;&#24120;&#22577;&#21578;&#26360;&#65288;&#20013;&#25991;&#65289;&#20849;&#26377;&#12501;&#12457;&#12523;&#12480;\201601&#20197;&#38477;\20160726YF&#12288;2P%20BDS&#65396;&#65393;&#65392;&#65422;&#65392;&#65405;&#30772;&#12428;&#30064;&#24120;&#22577;&#21578;&#26360;.xlsx" TargetMode="External"/><Relationship Id="rId200" Type="http://schemas.openxmlformats.org/officeDocument/2006/relationships/hyperlink" Target="file:///\\stw1fspf01\users$\mingcheng.tung\Application%20Data\Microsoft\Excel\&#30064;&#24120;&#22577;&#21578;&#26360;&#65288;&#20013;&#25991;&#65289;&#20849;&#26377;&#12501;&#12457;&#12523;&#12480;\201601&#20197;&#38477;\20160716KF%201Br%202Pos&#25505;&#26495;Robot%20T&#36600;&#30064;&#24120;.xlsx" TargetMode="External"/><Relationship Id="rId382" Type="http://schemas.openxmlformats.org/officeDocument/2006/relationships/hyperlink" Target="https://api.box.com/wopi/files/1991557482834/WOPIServiceId_TP_BOX_2/WOPIUserId_-/&#30064;&#24120;&#22577;&#21578;&#26360;&#65288;&#20849;&#26377;&#65289;&#12501;&#12457;&#12523;&#12480;/201901&#20197;&#38477;/20230320&#12304;TPM5&#12305;&#12304;ADCH&#12305;&#12304;&#35373;&#20633;&#30064;&#24120;&#22577;&#21578;&#12305;&#12304;&#26368;&#32066;&#29256;&#12305;20230320&#12288;NF&#31407;&#8470;2&#27178;&#20999;&#12426;&#27231;BUR&#12465;&#12540;&#12502;&#12523;&#12505;&#12450;&#33073;&#33853;&#26029;&#32218;&#30064;&#24120;%20&#32763;&#35793;.xlsx" TargetMode="External"/><Relationship Id="rId417" Type="http://schemas.openxmlformats.org/officeDocument/2006/relationships/hyperlink" Target="https://api.box.com/wopi/files/1991557482834/WOPIServiceId_TP_BOX_2/WOPIUserId_-/&#30064;&#24120;&#22577;&#21578;&#26360;&#65288;&#20849;&#26377;&#65289;&#12501;&#12457;&#12523;&#12480;/201901&#20197;&#38477;/20230811%20YF&#21253;&#35037;&#26412;&#32218;H0&#20316;&#21205;&#30064;&#24120;&#22577;&#21578;&#26360;.xlsx?d=wbf8c383ee72f4d0baf74647cc806ff2e&amp;csf=1&amp;web=1&amp;e=6w4OuW" TargetMode="External"/><Relationship Id="rId438" Type="http://schemas.openxmlformats.org/officeDocument/2006/relationships/hyperlink" Target="https://api.box.com/wopi/files/1991557482834/WOPIServiceId_TP_BOX_2/WOPIUserId_-/&#35373;&#20633;&#30064;&#24120;&#30906;&#35469;&#23531;&#30495;/HF%20&#26412;&#32218;SMAP%20L&#20596;&#21205;&#20316;&#30064;&#24120;&#12304;&#40670;&#27298;&#30906;&#35469;&#21312;&#22495;&#65306;YF&#12289;CF&#12289;EF&#12289;JF&#12289;KF&#12305;/HF%20&#26412;&#32218;SMAP%20L&#20596;&#21205;&#20316;&#30064;&#24120;&#20043;&#40670;&#27298;&#30906;&#35469;&#12304;&#40670;&#27298;&#30906;&#35469;&#21312;&#22495;&#65306;YF&#12289;CF&#12289;EF&#12289;JF&#12289;KF&#12305;.xlsx?d=w86b74d7b1ad747019c461b4490f46cfb&amp;csf=1&amp;web=1&amp;e=Ivz37f" TargetMode="External"/><Relationship Id="rId459" Type="http://schemas.openxmlformats.org/officeDocument/2006/relationships/hyperlink" Target="https://api.box.com/wopi/files/1991557482834/WOPIServiceId_TP_BOX_2/WOPIUserId_-/&#35373;&#20633;&#30064;&#24120;&#30906;&#35469;&#23531;&#30495;/EF%20OK%20Tank%20&#38663;&#30442;&#22120;&#22522;&#24231;&#40860;&#35010;&#12304;&#40670;&#27298;&#30906;&#35469;&#21312;&#22495;&#65306;YF&#12289;CF&#12289;EF&#12289;JF&#12289;KF&#12305;/EF%20OK%20Tank%20&#38663;&#30442;&#22120;&#22522;&#24231;&#40860;&#35010;&#20043;&#29694;&#29376;&#30906;&#35469;&#12304;&#40670;&#27298;&#30906;&#35469;&#21312;&#22495;&#65306;YF&#12289;CF&#12289;EF&#12289;JF&#12289;KF&#12305;.xlsx?d=wcb1b5b29a5ef42e0bde1a326aef2c3ea&amp;csf=1&amp;web=1&amp;e=LLoSG0" TargetMode="External"/><Relationship Id="rId16" Type="http://schemas.openxmlformats.org/officeDocument/2006/relationships/hyperlink" Target="file:///\\stw1fspf01\users$\mingcheng.tung\Application%20Data\Microsoft\Excel\&#30064;&#24120;&#22577;&#21578;&#26360;&#65288;&#20013;&#25991;&#65289;&#20849;&#26377;&#12501;&#12457;&#12523;&#12480;\201501&#20197;&#38477;\20151126LF&#12288;1Br%20%20IZUMI&#35069;&#32025;&#24059;&#27231;%20&#25490;&#20986;Belt&#39366;&#21205;&#37096;&#20013;&#38291;&#36600;&#30772;&#25613;.xls" TargetMode="External"/><Relationship Id="rId221" Type="http://schemas.openxmlformats.org/officeDocument/2006/relationships/hyperlink" Target="file:///\\stw1fspf01\users$\mingcheng.tung\Application%20Data\Microsoft\Excel\&#30064;&#24120;&#22577;&#21578;&#26360;&#65288;&#20013;&#25991;&#65289;&#20849;&#26377;&#12501;&#12457;&#12523;&#12480;\201501&#20197;&#38477;\20150620OFF2&#12288;&#12502;&#12521;&#12471;&#27927;&#27972;&#37096;&#12473;&#12503;&#12524;&#12540;&#12509;&#12531;&#12503;&#36942;&#36000;&#33655;&#30064;&#24120;.xlsx" TargetMode="External"/><Relationship Id="rId242" Type="http://schemas.openxmlformats.org/officeDocument/2006/relationships/hyperlink" Target="https://api.box.com/wopi/files/1991557482834/WOPIServiceId_TP_BOX_2/WOPIUserId_-/&#30064;&#24120;&#22577;&#21578;&#26360;&#65288;&#20849;&#26377;&#65289;&#12501;&#12457;&#12523;&#12480;/201901&#20197;&#38477;/20200709GUT&#12288;OFF2X&#36600;&#28165;&#25475;&#12502;&#12521;&#12471;%20&#12496;&#12540;&#20999;&#12486;&#12540;&#12502;&#12523;&#12395;&#34909;&#31361;&#30064;&#24120;.xlsx" TargetMode="External"/><Relationship Id="rId263" Type="http://schemas.openxmlformats.org/officeDocument/2006/relationships/hyperlink" Target="https://api.box.com/wopi/files/1991557482834/WOPIServiceId_TP_BOX_2/WOPIUserId_-/&#30064;&#24120;&#22577;&#21578;&#26360;&#65288;&#20849;&#26377;&#65289;&#12501;&#12457;&#12523;&#12480;/201901&#20197;&#38477;/20200926XF&#12288;1Br&#24341;&#12365;&#36796;&#12415;CV&#8470;3&#12514;&#12540;&#12479;&#30064;&#24120;.xlsx" TargetMode="External"/><Relationship Id="rId284" Type="http://schemas.openxmlformats.org/officeDocument/2006/relationships/hyperlink" Target="https://api.box.com/wopi/files/1991557482834/WOPIServiceId_TP_BOX_2/WOPIUserId_-/&#30064;&#24120;&#22577;&#21578;&#26360;&#65288;&#20849;&#26377;&#65289;&#12501;&#12457;&#12523;&#12480;/201901&#20197;&#38477;/20210226CF&#65288;ADT&#20869;&#20849;&#26377;&#65289;1Br&#12507;&#12483;&#12497;&#12540;&#19978;&#27969;&#20596;&#12466;&#12540;&#12488;&#38283;&#38281;&#30064;&#24120;.xlsx" TargetMode="External"/><Relationship Id="rId319" Type="http://schemas.openxmlformats.org/officeDocument/2006/relationships/hyperlink" Target="https://api.box.com/wopi/files/1991557482834/WOPIServiceId_TP_BOX_2/WOPIUserId_-/&#30064;&#24120;&#22577;&#21578;&#26360;&#65288;&#20849;&#26377;&#65289;&#12501;&#12457;&#12523;&#12480;/201901&#20197;&#38477;/20210827EF&#12288;&#65288;ADT&#20869;&#20849;&#26377;&#65289;5P&#25505;&#26495;&#12525;&#12508;&#12483;&#12488;&#21560;&#30436;PAD&#12502;&#12521;&#12465;&#12483;&#12488;&#30772;&#25613;&#30064;&#24120;.xlsx" TargetMode="External"/><Relationship Id="rId470" Type="http://schemas.openxmlformats.org/officeDocument/2006/relationships/hyperlink" Target="https://api.box.com/wopi/files/1991557482834/WOPIServiceId_TP_BOX_2/WOPIUserId_-/&#30064;&#24120;&#22577;&#21578;&#26360;&#65288;&#20849;&#26377;&#65289;&#12501;&#12457;&#12523;&#12480;/202401&#20197;&#38477;/20240811%20YF&#21253;&#35037;&#32025;&#25458;&#27231;&#29022;&#36554;&#30879;&#30436;&#22266;&#23450;&#34746;&#32114;&#39686;&#33067;&#30064;&#24120;&#22577;&#21578;.xlsx?d=w671303d4dc7a4a989d6f9de25560760c&amp;csf=1&amp;web=1&amp;e=DHXTgE" TargetMode="External"/><Relationship Id="rId491" Type="http://schemas.openxmlformats.org/officeDocument/2006/relationships/hyperlink" Target="https://api.box.com/wopi/00_%E7%A4%BE%E5%85%A7%E5%85%B1%E9%80%9A/001_%E8%A8%AD%E6%8A%80%E8%B3%87%E6%96%99%E4%BA%A4%E6%8F%9B/%E3%80%90TPM5%E3%80%91%E8%A3%BD%E9%80%A05%E6%8B%A0%E7%82%B9%E8%87%AA%E4%B8%BB%E4%BF%9D%E5%85%A8%E4%BC%9A%E8%AD%B0/%E3%80%90%E8%A8%AD%E5%82%99%E3%83%AD%E3%82%B9%E5%89%8A%E6%B8%9B%E3%83%81%E3%83%BC%E3%83%A0%E3%80%91/%E8%A8%AD%E5%82%99%E7%95%B0%E5%B8%B8%E7%A2%BA%E8%AA%8D%E5%AF%AB%E7%9C%9F/MF%E5%BE%AA%E7%92%B0%E2%84%963%E3%83%AD%E3%83%BC%E3%83%97%E3%82%B9%E3%82%A4%E3%83%83%E3%83%81%E5%8B%95%E4%BD%9C%E4%B8%8D%E8%89%AF/MF%E5%BE%AA%E7%92%B0%E2%84%963%E3%83%AD%E3%83%BC%E3%83%97%E3%82%B9%E3%82%A4%E3%83%83%E3%83%81%E5%8B%95%E4%BD%9C%E4%B8%8D%E8%89%AF%E4%B9%8B%E7%8F%BE%E7%8B%80%E7%A2%BA%E8%AA%8D%E3%80%90%E9%BB%9E%E6%AA%A2%E7%A2%BA%E8%AA%8D%E5%8D%80%E5%9F%9F%EF%BC%9AYF%E3%80%81CF%E3%80%81EF%E3%80%81JF%E3%80%81KF%E3%80%91.xlsx?web=1" TargetMode="External"/><Relationship Id="rId505" Type="http://schemas.openxmlformats.org/officeDocument/2006/relationships/hyperlink" Target="https://api.box.com/wopi/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2401%E4%BB%A5%E9%99%8D/20250124%20JF-1BR%202P%20ROBOT%20%E9%9B%BB%E7%B7%9A%E7%A0%B4%E6%90%8D%E7%95%B0%E5%B8%B8%E5%A0%B1%E5%91%8A%E6%9B%B8(%E6%97%A5%E6%96%87%E5%8C%96)%20%E5%85%A7%E5%AE%B9%E8%BF%BD%E5%8A%A0.xlsx?web=1" TargetMode="External"/><Relationship Id="rId526" Type="http://schemas.openxmlformats.org/officeDocument/2006/relationships/hyperlink" Target="https://api.box.com/wopi/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2401%E4%BB%A5%E9%99%8D/%E3%80%90TPM%E3%80%91%E3%80%90%E5%B0%BC%E5%B4%8E%E3%80%91%E3%80%90XF%E3%80%91%E3%80%90%E8%A8%AD%E5%82%99%E7%95%B0%E5%B8%B8%E5%A0%B1%E5%91%8A%E3%80%9120250610XF%E3%80%80%E7%B4%99%E5%B7%BB%E6%A9%9F%E3%83%AA%E3%83%AC%E3%83%BC%E4%BA%A4%E6%8F%9B%E5%BE%8C%E3%81%AE%E4%B8%8D%E5%85%B7%E5%90%88rev1.xlsx?web=1" TargetMode="External"/><Relationship Id="rId37" Type="http://schemas.openxmlformats.org/officeDocument/2006/relationships/hyperlink" Target="file:///\\stw1fspf01\users$\mingcheng.tung\Application%20Data\Microsoft\Excel\&#30064;&#24120;&#22577;&#21578;&#26360;&#65288;&#20013;&#25991;&#65289;&#20849;&#26377;&#12501;&#12457;&#12523;&#12480;\201601&#20197;&#38477;\130912_TOM3%20&#36890;&#20449;&#30064;&#24120;&#34389;&#29702;&#25163;&#38918;&#26360;.xlsx" TargetMode="External"/><Relationship Id="rId58" Type="http://schemas.openxmlformats.org/officeDocument/2006/relationships/hyperlink" Target="https://api.box.com/wopi/files/1991557482834/WOPIServiceId_TP_BOX_2/WOPIUserId_-/&#30064;&#24120;&#22577;&#21578;&#26360;&#65288;&#20849;&#26377;&#65289;&#12501;&#12457;&#12523;&#12480;/201901&#20197;&#38477;/20191224KF%201Br&#32025;&#24059;&#27231;&#25490;&#20986;&#12505;&#12523;&#12488;&#12469;&#12540;&#12508;&#12514;&#12540;&#12479;&#30064;&#24120;.xlsx" TargetMode="External"/><Relationship Id="rId79" Type="http://schemas.openxmlformats.org/officeDocument/2006/relationships/hyperlink" Target="https://api.box.com/wopi/files/1991557482834/WOPIServiceId_TP_BOX_2/WOPIUserId_-/&#30064;&#24120;&#22577;&#21578;&#26360;&#65288;&#20849;&#26377;&#65289;&#12501;&#12457;&#12523;&#12480;/201901&#20197;&#38477;/20191119JF&#12288;&#27700;&#20966;&#29702;&#35373;&#20633;3B4T%20H1&#22612;&#27193;&#33026;&#28431;&#12428;&#30064;&#24120;&#22577;&#21578;&#26360;.xlsx" TargetMode="External"/><Relationship Id="rId102" Type="http://schemas.openxmlformats.org/officeDocument/2006/relationships/hyperlink" Target="https://api.box.com/wopi/files/1991557482834/WOPIServiceId_TP_BOX_2/WOPIUserId_-/&#30064;&#24120;&#22577;&#21578;&#26360;&#65288;&#20013;&#25991;&#65289;&#20849;&#26377;&#12501;&#12457;&#12523;&#12480;/201801&#20197;&#38477;/20180109JF&#12288;&#20280;&#32302;CV&#39366;&#21205;&#12375;&#12419;&#12367;&#12426;&#12395;&#12424;&#12427;Tracking&#12474;&#12524;&#35686;&#22577;.xlsx" TargetMode="External"/><Relationship Id="rId123" Type="http://schemas.openxmlformats.org/officeDocument/2006/relationships/hyperlink" Target="https://api.box.com/wopi/files/1991557482834/WOPIServiceId_TP_BOX_2/WOPIUserId_-/&#30064;&#24120;&#22577;&#21578;&#26360;&#65288;&#20013;&#25991;&#65289;&#20849;&#26377;&#12501;&#12457;&#12523;&#12480;/201701&#20197;&#38477;/20170612WIT&#12288;&#25237;&#20837;&#12425;&#12367;&#12425;&#12367;&#12495;&#12531;&#12489;LM&#12524;&#12540;&#12523;&#12508;&#12523;&#12488;&#30772;&#25613;&#65288;&#33073;&#33853;&#65289;&#30064;&#24120;.xlsx" TargetMode="External"/><Relationship Id="rId144" Type="http://schemas.openxmlformats.org/officeDocument/2006/relationships/hyperlink" Target="file:///\\stw1fspf01\users$\mingcheng.tung\Application%20Data\Microsoft\Excel\&#30064;&#24120;&#22577;&#21578;&#26360;&#65288;&#20013;&#25991;&#65289;&#20849;&#26377;&#12501;&#12457;&#12523;&#12480;\201408&#20197;&#38477;\20140826GUT&#12288;OFF&#20999;3&#19978;&#27969;&#31227;&#36617;&#27231;&#30064;&#24120;.xls" TargetMode="External"/><Relationship Id="rId330" Type="http://schemas.openxmlformats.org/officeDocument/2006/relationships/hyperlink" Target="https://api.box.com/wopi/files/1991557482834/WOPIServiceId_TP_BOX_2/WOPIUserId_-/&#30064;&#24120;&#22577;&#21578;&#26360;&#65288;&#20849;&#26377;&#65289;&#12501;&#12457;&#12523;&#12480;/201901&#20197;&#38477;/20210719ADTOFF&#12288;OFF&#20999;5&#25173;&#20986;CV&#12469;&#12540;&#12508;&#12514;&#12540;&#12479;&#12540;&#30064;&#24120;.xlsx" TargetMode="External"/><Relationship Id="rId547" Type="http://schemas.openxmlformats.org/officeDocument/2006/relationships/hyperlink" Target="https://agc.box.com/s/3co6zilzxmse906i6c2fio69caonf0mi" TargetMode="External"/><Relationship Id="rId90" Type="http://schemas.openxmlformats.org/officeDocument/2006/relationships/hyperlink" Target="https://api.box.com/wopi/files/1991557482834/WOPIServiceId_TP_BOX_2/WOPIUserId_-/&#30064;&#24120;&#22577;&#21578;&#26360;&#65288;&#20013;&#25991;&#65289;&#20849;&#26377;&#12501;&#12457;&#12523;&#12480;/201801&#20197;&#38477;/20180830JF%202Br&#27927;&#27972;&#27231;&#32020;&#27700;&#12456;&#12522;&#12450;&#26368;&#32066;AK&#12507;&#12540;&#12473;&#12472;&#12519;&#12452;&#12531;&#12488;&#26029;&#35010;%20rev1.xlsx" TargetMode="External"/><Relationship Id="rId165" Type="http://schemas.openxmlformats.org/officeDocument/2006/relationships/hyperlink" Target="file:///\\stw1fspf01\users$\mingcheng.tung\Application%20Data\Microsoft\Excel\&#30064;&#24120;&#22577;&#21578;&#26360;&#65288;&#20013;&#25991;&#65289;&#20849;&#26377;&#12501;&#12457;&#12523;&#12480;\201501&#20197;&#38477;\20150202BF%20&#26412;&#32218;L&#20596;SMAP&#12471;&#12522;&#12531;&#12480;&#12540;&#20869;&#37096;&#12522;&#12540;&#12463;&#12395;&#12424;&#12427;&#21205;&#20316;&#19981;&#33391;.xlsx" TargetMode="External"/><Relationship Id="rId186" Type="http://schemas.openxmlformats.org/officeDocument/2006/relationships/hyperlink" Target="file:///\\stw1fspf01\users$\mingcheng.tung\Application%20Data\Microsoft\Excel\&#30064;&#24120;&#22577;&#21578;&#26360;&#65288;&#20013;&#25991;&#65289;&#20849;&#26377;&#12501;&#12457;&#12523;&#12480;\201601&#20197;&#38477;\20160928YF%20%202BR&#12288;3P&#27573;&#31309;&#21205;&#20316;&#30064;&#24120;&#22577;&#21578;&#26360;.xlsx" TargetMode="External"/><Relationship Id="rId351" Type="http://schemas.openxmlformats.org/officeDocument/2006/relationships/hyperlink" Target="https://api.box.com/wopi/files/1991557482834/WOPIServiceId_TP_BOX_2/WOPIUserId_-/&#30064;&#24120;&#22577;&#21578;&#26360;&#65288;&#20849;&#26377;&#65289;&#12501;&#12457;&#12523;&#12480;/201901&#20197;&#38477;/20220429XF&#12288;2BR&#24341;&#36796;&#12415;NO2CV&#26119;&#38477;&#12471;&#12522;&#12531;&#12480;&#12540;&#12456;&#12450;&#12540;&#37197;&#31649;&#32153;&#12366;&#25163;&#37096;&#25240;&#25613;&#12488;&#12521;&#12502;&#12523;rev1.xlsx" TargetMode="External"/><Relationship Id="rId372" Type="http://schemas.openxmlformats.org/officeDocument/2006/relationships/hyperlink" Target="https://api.box.com/wopi/files/1991557482834/WOPIServiceId_TP_BOX_2/WOPIUserId_-/&#30064;&#24120;&#22577;&#21578;&#26360;&#65288;&#20849;&#26377;&#65289;&#12501;&#12457;&#12523;&#12480;/201901&#20197;&#38477;/20221130NF%20TOM3&#12481;&#12521;&#12540;&#28431;&#27700;&#30064;&#24120;.xlsx" TargetMode="External"/><Relationship Id="rId393" Type="http://schemas.openxmlformats.org/officeDocument/2006/relationships/hyperlink" Target="file:///\\t183tclpfst01\share\K15_PPN\21_&#27231;&#21205;G\COLD&#21312;\&#21555;&#31150;&#23433;\&#21508;&#31407;&#35373;&#20633;&#30064;&#24120;&#22577;&#21578;&#26360;\20230317%20EF%20&#27243;&#20999;&#27231;1&#34399;&#38651;&#28304;&#36339;&#33067;&#30064;&#24120;\20230317%20EF%20&#27243;&#20999;&#27231;1&#34399;&#38651;&#28304;&#36339;&#33067;&#30064;&#24120;&#21508;&#31407;&#29694;&#29376;&#30906;&#35469;.xlsx" TargetMode="External"/><Relationship Id="rId407" Type="http://schemas.openxmlformats.org/officeDocument/2006/relationships/hyperlink" Target="https://api.box.com/wopi/files/1991557482834/WOPIServiceId_TP_BOX_2/WOPIUserId_-/&#35373;&#20633;&#30064;&#24120;&#30906;&#35469;&#23531;&#30495;/NF&#31407;Cold1Br_HO_frame&#30772;&#26039;&#30064;&#24120;%20&#12304;&#40670;&#27298;&#30906;&#35469;&#21312;&#22495;&#65306;YF&#12289;CF&#12289;EF&#12289;JF&#12289;KF&#12305;/20230626%20NF&#31407;Cold1Br_HO_frame&#30772;&#26039;&#30064;&#24120;&#20043;&#40670;&#27298;&#30906;&#35469;&#23531;&#30495;%20&#12304;&#40670;&#27298;&#30906;&#35469;&#21312;&#22495;&#65306;YF&#12289;CF&#12289;EF&#12289;JF&#12289;KF&#12305;.xlsx?d=w6c9e95ede5ac4446943d68542c85c3bc&amp;csf=1&amp;web=1&amp;e=rNqT09" TargetMode="External"/><Relationship Id="rId428" Type="http://schemas.openxmlformats.org/officeDocument/2006/relationships/hyperlink" Target="https://api.box.com/wopi/files/1991557482834/WOPIServiceId_TP_BOX_2/WOPIUserId_-/&#30064;&#24120;&#22577;&#21578;&#26360;&#65288;&#20849;&#26377;&#65289;&#12501;&#12457;&#12523;&#12480;/201901&#20197;&#38477;/20230924FF&#12288;&#26412;&#32218;&#19979;&#27969;&#12463;&#12521;&#12483;&#12481;%20&#12471;&#12501;&#12488;&#12501;&#12457;&#12540;&#12463;&#37096;&#12471;&#12501;&#12479;&#12540;&#33073;&#33853;.xlsx?d=w15b85d3738c44745a648c4f7e0628261&amp;csf=1&amp;web=1&amp;e=gxlWBz" TargetMode="External"/><Relationship Id="rId449" Type="http://schemas.openxmlformats.org/officeDocument/2006/relationships/hyperlink" Target="https://api.box.com/wopi/files/1991557482834/WOPIServiceId_TP_BOX_2/WOPIUserId_-/&#35373;&#20633;&#30064;&#24120;&#30906;&#35469;&#23531;&#30495;/JF%202BR%206P%20ROBOT%20&#21560;&#33879;&#24310;&#36978;&#23566;&#33268;&#30064;&#24120;&#12304;&#40670;&#27298;&#30906;&#35469;&#21312;&#22495;&#65306;CF&#12289;EF&#12289;JF&#12289;KF&#12289;TAS&#12305;/JF%202BR%206P%20ROBOT%20&#21560;&#33879;&#24310;&#36978;&#23566;&#33268;&#30064;&#24120;&#20043;&#29694;&#29376;&#30906;&#35469;&#12304;&#40670;&#27298;&#30906;&#35469;&#21312;&#22495;&#65306;CF&#12289;EF&#12289;JF&#12289;KF&#12289;TAS&#12305;.xlsx?d=w5db016f572544174863e8954c064de73&amp;csf=1&amp;web=1&amp;e=l3QgCK" TargetMode="External"/><Relationship Id="rId211" Type="http://schemas.openxmlformats.org/officeDocument/2006/relationships/hyperlink" Target="file:///\\stw1fspf01\users$\mingcheng.tung\Application%20Data\Microsoft\Excel\&#30064;&#24120;&#22577;&#21578;&#26360;&#65288;&#20013;&#25991;&#65289;&#20849;&#26377;&#12501;&#12457;&#12523;&#12480;\201601&#20197;&#38477;\20160204GUT&#12288;PL&#33287;RB&#30332;&#29983;&#34909;&#25758;.xlsx" TargetMode="External"/><Relationship Id="rId232" Type="http://schemas.openxmlformats.org/officeDocument/2006/relationships/hyperlink" Target="file:///\\stw1fspf01\users$\mingcheng.tung\Application%20Data\Microsoft\Excel\&#30064;&#24120;&#22577;&#21578;&#26360;&#65288;&#20013;&#25991;&#65289;&#20849;&#26377;&#12501;&#12457;&#12523;&#12480;\201501&#20197;&#38477;\20150116WIT1%20&#27927;&#27972;&#27231;&#22633;&#37240;&#27133;&#39366;&#21205;&#12471;&#12515;&#12501;&#12488;&#12459;&#12483;&#12503;&#12522;&#12531;&#12464;&#30772;&#25613;.xlsx" TargetMode="External"/><Relationship Id="rId253" Type="http://schemas.openxmlformats.org/officeDocument/2006/relationships/hyperlink" Target="https://api.box.com/wopi/files/1991557482834/WOPIServiceId_TP_BOX_2/WOPIUserId_-/&#30064;&#24120;&#22577;&#21578;&#26360;&#65288;&#20849;&#26377;&#65289;&#12501;&#12457;&#12523;&#12480;/201901&#20197;&#38477;/20200729KF&#12288;&#26412;&#32218;&#22679;&#36895;CV&#12456;&#12531;&#12489;&#12503;&#12524;&#12540;&#12488;&#33073;&#33853;rev.1.xlsx" TargetMode="External"/><Relationship Id="rId274" Type="http://schemas.openxmlformats.org/officeDocument/2006/relationships/hyperlink" Target="https://api.box.com/wopi/files/1991557482834/WOPIServiceId_TP_BOX_2/WOPIUserId_-/&#30064;&#24120;&#22577;&#21578;&#26360;&#65288;&#20849;&#26377;&#65289;&#12501;&#12457;&#12523;&#12480;/201901&#20197;&#38477;/20190521HF&#12288;&#26412;&#32218;&#27178;&#25240;&#12468;&#12512;&#12496;&#12540;&#21093;&#12364;&#12428;&#33073;&#33853;&#30064;&#24120;_Rev4.xlsx" TargetMode="External"/><Relationship Id="rId295" Type="http://schemas.openxmlformats.org/officeDocument/2006/relationships/hyperlink" Target="https://api.box.com/wopi/files/1991557482834/WOPIServiceId_TP_BOX_2/WOPIUserId_-/&#30064;&#24120;&#22577;&#21578;&#26360;&#65288;&#20849;&#26377;&#65289;&#12501;&#12457;&#12523;&#12480;/201901&#20197;&#38477;/20210326FF&#12288;PAM&#12469;&#12540;&#12496;&#12540;1&#36890;&#20449;&#30064;&#24120;.xlsx" TargetMode="External"/><Relationship Id="rId309" Type="http://schemas.openxmlformats.org/officeDocument/2006/relationships/hyperlink" Target="https://api.box.com/wopi/files/1991557482834/WOPIServiceId_TP_BOX_2/WOPIUserId_-/&#30064;&#24120;&#22577;&#21578;&#26360;&#65288;&#20849;&#26377;&#65289;&#12501;&#12457;&#12523;&#12480;/201901&#20197;&#38477;/20210712ADTTAS&#12288;&#65288;ADT&#20869;&#20849;&#26377;&#65289;TAS5&#27873;&#26908;&#20986;&#22120;PC&#12497;&#12527;&#12540;&#12469;&#12503;&#12521;&#12452;&#30064;&#24120;.xlsx" TargetMode="External"/><Relationship Id="rId460" Type="http://schemas.openxmlformats.org/officeDocument/2006/relationships/hyperlink" Target="https://api.box.com/wopi/files/1991557482834/WOPIServiceId_TP_BOX_2/WOPIUserId_-/&#30064;&#24120;&#22577;&#21578;&#26360;&#65288;&#20849;&#26377;&#65289;&#12501;&#12457;&#12523;&#12480;/202401&#20197;&#38477;/20240608%20CF&#31407;1BR%20%20Hopper%20&#38459;&#22622;&#30064;&#24120;.xlsx?d=wfe3b253d95464f0f917316d37b59a466&amp;csf=1&amp;web=1&amp;e=VrDiEw" TargetMode="External"/><Relationship Id="rId481" Type="http://schemas.openxmlformats.org/officeDocument/2006/relationships/hyperlink" Target="https://api.box.com/wopi/files/1991557482834/WOPIServiceId_TP_BOX_2/WOPIUserId_-/&#30064;&#24120;&#22577;&#21578;&#26360;&#65288;&#20849;&#26377;&#65289;&#12501;&#12457;&#12523;&#12480;/202401&#20197;&#38477;/20240619FF%202Br%20&#12496;&#12540;&#12467;&#12540;&#12489;&#12450;&#12521;&#12452;&#12513;&#12531;&#12488;&#30064;&#24120;(&#48148;&#53076;&#46300;&#50620;&#46972;&#51060;&#47676;&#53944;&#51060;&#49345;)%20&#30340;&#35079;&#26412;.xlsx" TargetMode="External"/><Relationship Id="rId516" Type="http://schemas.openxmlformats.org/officeDocument/2006/relationships/hyperlink" Target="https://api.box.com/wopi/00_%E7%A4%BE%E5%85%A7%E5%85%B1%E9%80%9A/001_%E8%A8%AD%E6%8A%80%E8%B3%87%E6%96%99%E4%BA%A4%E6%8F%9B/%E3%80%90TPM5%E3%80%91%E8%A3%BD%E9%80%A05%E6%8B%A0%E7%82%B9%E8%87%AA%E4%B8%BB%E4%BF%9D%E5%85%A8%E4%BC%9A%E8%AD%B0/%E3%80%90%E8%A8%AD%E5%82%99%E3%83%AD%E3%82%B9%E5%89%8A%E6%B8%9B%E3%83%81%E3%83%BC%E3%83%A0%E3%80%91/%E8%A8%AD%E5%82%99%E7%95%B0%E5%B8%B8%E7%A2%BA%E8%AA%8D%E5%AF%AB%E7%9C%9F/%E3%80%90XF%E3%80%91%E3%80%90%E5%93%81%E8%B3%AA%E7%95%B0%E5%B8%B8%E5%A0%B1%E5%91%8A%E3%80%9120250523XF%E3%80%80BDS%E4%BB%AE%E5%8F%97%E3%81%91%E3%82%A6%E3%83%AC%E3%82%BF%E3%83%B3%E3%82%B4%E3%83%A0%E8%B5%B7%E5%9B%A0%E3%81%AEB%E9%9D%A2%E6%B1%9A%E3%82%8C/%E3%80%90XF%E3%80%91%E3%80%90%E5%93%81%E8%B3%AA%E7%95%B0%E5%B8%B8%E5%A0%B1%E5%91%8A%E3%80%9120250523XF%E3%80%80BDS%E4%BB%AE%E5%8F%97%E3%81%91%E3%82%A6%E3%83%AC%E3%82%BF%E3%83%B3%E3%82%B4%E3%83%A0%E8%B5%B7%E5%9B%A0%E3%81%AEB%E9%9D%A2%E6%B1%9A%E3%82%8C.xlsx?web=1" TargetMode="External"/><Relationship Id="rId27" Type="http://schemas.openxmlformats.org/officeDocument/2006/relationships/hyperlink" Target="file:///\\stw1fspf01\users$\mingcheng.tung\Application%20Data\Microsoft\Excel\&#30064;&#24120;&#22577;&#21578;&#26360;&#65288;&#20013;&#25991;&#65289;&#20849;&#26377;&#12501;&#12457;&#12523;&#12480;\201408&#20197;&#38477;\20140804%20%20GF%20B-LINE&#27927;&#27972;&#27231;Air_Knife_INV&#30064;&#24120;.xls" TargetMode="External"/><Relationship Id="rId48" Type="http://schemas.openxmlformats.org/officeDocument/2006/relationships/hyperlink" Target="https://api.box.com/wopi/files/1991557482834/WOPIServiceId_TP_BOX_2/WOPIUserId_-/&#30064;&#24120;&#22577;&#21578;&#26360;&#65288;&#20849;&#26377;&#65289;&#12501;&#12457;&#12523;&#12480;/201901&#20197;&#38477;/20191210FF&#12288;2Br4Pos&#12525;&#12508;&#12483;&#12488;&#12495;&#12531;&#12489;&#33853;&#19979;&#12395;&#12424;&#12427;ADT&#12525;&#12508;&#12483;&#12488;&#12495;&#12531;&#12489;&#35519;&#26619;.xlsx" TargetMode="External"/><Relationship Id="rId69" Type="http://schemas.openxmlformats.org/officeDocument/2006/relationships/hyperlink" Target="https://api.box.com/wopi/files/1991557482834/WOPIServiceId_TP_BOX_2/WOPIUserId_-/&#30064;&#24120;&#22577;&#21578;&#26360;&#65288;&#20849;&#26377;&#65289;&#12501;&#12457;&#12523;&#12480;/201901&#20197;&#38477;/20190614YF&#12288;SMAP&#21205;&#20316;&#30064;&#24120;.xlsx" TargetMode="External"/><Relationship Id="rId113" Type="http://schemas.openxmlformats.org/officeDocument/2006/relationships/hyperlink" Target="https://api.box.com/wopi/files/1991557482834/WOPIServiceId_TP_BOX_2/WOPIUserId_-/&#30064;&#24120;&#22577;&#21578;&#26360;&#65288;&#20013;&#25991;&#65289;&#20849;&#26377;&#12501;&#12457;&#12523;&#12480;/201801&#20197;&#38477;/20180502HF&#12288;&#24490;&#29872;&#8470;3&#30495;&#31354;Pump_StopTrouble.xls" TargetMode="External"/><Relationship Id="rId134" Type="http://schemas.openxmlformats.org/officeDocument/2006/relationships/hyperlink" Target="file:///\\stw1fspf01\users$\mingcheng.tung\Application%20Data\Microsoft\Excel\&#30064;&#24120;&#22577;&#21578;&#26360;&#65288;&#20013;&#25991;&#65289;&#20849;&#26377;&#12501;&#12457;&#12523;&#12480;\201408&#20197;&#38477;\20141125_AFK_DF_SMAP&#12539;&#20280;&#32302;CV&#34909;&#31361;.xls" TargetMode="External"/><Relationship Id="rId320" Type="http://schemas.openxmlformats.org/officeDocument/2006/relationships/hyperlink" Target="https://api.box.com/wopi/files/1991557482834/WOPIServiceId_TP_BOX_2/WOPIUserId_-/&#30064;&#24120;&#22577;&#21578;&#26360;&#65288;&#20849;&#26377;&#65289;&#12501;&#12457;&#12523;&#12480;/201901&#20197;&#38477;/20210903XF&#12288;2BRHO&#36339;&#12397;&#19978;&#12370;CV&#25903;&#36600;&#12525;&#12540;&#12523;&#36600;&#31471;&#25705;&#32791;&#12288;rev1%20&#12398;&#12467;&#12500;&#12540;.xlsx" TargetMode="External"/><Relationship Id="rId537" Type="http://schemas.openxmlformats.org/officeDocument/2006/relationships/hyperlink" Target="https://agc.box.com/s/zvoukkmfqyoonr6kd540u4rbpf9u0wi2" TargetMode="External"/><Relationship Id="rId80" Type="http://schemas.openxmlformats.org/officeDocument/2006/relationships/hyperlink" Target="https://api.box.com/wopi/files/1991557482834/WOPIServiceId_TP_BOX_2/WOPIUserId_-/&#30064;&#24120;&#22577;&#21578;&#26360;&#65288;&#20849;&#26377;&#65289;&#12501;&#12457;&#12523;&#12480;/201901&#20197;&#38477;/20191201ADTTAS&#12288;TAS5&#25505;&#26495;&#12525;&#12508;&#12483;&#12488;&#12392;PL&#34909;&#31361;&#65288;&#35492;&#25805;&#20316;&#65289;&#30064;&#24120;.xlsx" TargetMode="External"/><Relationship Id="rId155" Type="http://schemas.openxmlformats.org/officeDocument/2006/relationships/hyperlink" Target="file:///\\stw1fspf01\users$\mingcheng.tung\Application%20Data\Microsoft\Excel\&#30064;&#24120;&#22577;&#21578;&#26360;&#65288;&#20013;&#25991;&#65289;&#20849;&#26377;&#12501;&#12457;&#12523;&#12480;\201408&#20197;&#38477;\20141018GF%20TOM3&#30011;&#20966;PC&#25925;&#38556;.xls" TargetMode="External"/><Relationship Id="rId176" Type="http://schemas.openxmlformats.org/officeDocument/2006/relationships/hyperlink" Target="file:///\\stw1fspf01\users$\mingcheng.tung\Application%20Data\Microsoft\Excel\&#30064;&#24120;&#22577;&#21578;&#26360;&#65288;&#20013;&#25991;&#65289;&#20849;&#26377;&#12501;&#12457;&#12523;&#12480;\201601&#20197;&#38477;\20160521IF%202Br_P&#35440;&#27231;&#26495;&#25539;&#12360;&#12471;&#12522;&#12531;&#12480;&#12540;&#27833;&#22311;&#12507;&#12540;&#12473;&#12522;&#12540;&#12463;.xlsx" TargetMode="External"/><Relationship Id="rId197" Type="http://schemas.openxmlformats.org/officeDocument/2006/relationships/hyperlink" Target="file:///\\stw1fspf01\users$\mingcheng.tung\Application%20Data\Microsoft\Excel\&#30064;&#24120;&#22577;&#21578;&#26360;&#65288;&#20013;&#25991;&#65289;&#20849;&#26377;&#12501;&#12457;&#12523;&#12480;\201601&#20197;&#38477;\20160708YF&#12288;4P%20BDS&#30064;&#24120;.xlsx" TargetMode="External"/><Relationship Id="rId341" Type="http://schemas.openxmlformats.org/officeDocument/2006/relationships/hyperlink" Target="https://api.box.com/wopi/files/1991557482834/WOPIServiceId_TP_BOX_2/WOPIUserId_-/&#30064;&#24120;&#22577;&#21578;&#26360;&#65288;&#20849;&#26377;&#65289;&#12501;&#12457;&#12523;&#12480;/201901&#20197;&#38477;/20211231ADTOFF&#12288;OFF&#20999;5X&#20999;&#27231;&#36890;&#20449;&#12465;&#12540;&#12502;&#12523;&#26029;&#32218;&#30064;&#24120;.xlsx" TargetMode="External"/><Relationship Id="rId362" Type="http://schemas.openxmlformats.org/officeDocument/2006/relationships/hyperlink" Target="https://api.box.com/wopi/files/1991557482834/WOPIServiceId_TP_BOX_2/WOPIUserId_-/&#30064;&#24120;&#22577;&#21578;&#26360;&#65288;&#20849;&#26377;&#65289;&#12501;&#12457;&#12523;&#12480;/201901&#20197;&#38477;/20220727YF&#12288;1Br&#12496;&#12540;&#12467;&#12540;&#12489;&#12503;&#12522;&#12531;&#12479;&#12540;&#65288;&#24490;&#29872;&#12509;&#12531;&#12503;&#25925;&#38556;&#65289;&#30064;&#24120;rev.2.xlsx" TargetMode="External"/><Relationship Id="rId383" Type="http://schemas.openxmlformats.org/officeDocument/2006/relationships/hyperlink" Target="https://api.box.com/wopi/files/1991557482834/WOPIServiceId_TP_BOX_2/WOPIUserId_-/&#30064;&#24120;&#22577;&#21578;&#26360;&#65288;&#20849;&#26377;&#65289;&#12501;&#12457;&#12523;&#12480;/201901&#20197;&#38477;/20230405_MF&#12288;2BR%2021Pos%20TT&#26059;&#22238;&#20013;&#20572;&#27490;&#12488;&#12521;&#12502;&#12523;(&#20013;&#26085;).xlsx" TargetMode="External"/><Relationship Id="rId418" Type="http://schemas.openxmlformats.org/officeDocument/2006/relationships/hyperlink" Target="https://api.box.com/wopi/files/1991557482834/WOPIServiceId_TP_BOX_2/WOPIUserId_-/&#30064;&#24120;&#22577;&#21578;&#26360;&#65288;&#20849;&#26377;&#65289;&#12501;&#12457;&#12523;&#12480;/201901&#20197;&#38477;/20230815XF&#12288;&#30446;&#35222;&#12502;&#12540;&#12473;&#20869;CV&#35282;&#26448;&#24059;&#12365;&#36796;&#12414;&#12428;&#12498;&#12516;&#12522;(&#20013;&#26085;&#25991;).xlsx?d=w6eb902d1fbac4480a03dcc46937d827e&amp;csf=1&amp;web=1&amp;e=9girrU" TargetMode="External"/><Relationship Id="rId439" Type="http://schemas.openxmlformats.org/officeDocument/2006/relationships/hyperlink" Target="https://api.box.com/wopi/files/1991557482834/WOPIServiceId_TP_BOX_2/WOPIUserId_-/&#30064;&#24120;&#22577;&#21578;&#26360;&#65288;&#20849;&#26377;&#65289;&#12501;&#12457;&#12523;&#12480;/202401&#20197;&#38477;/20240127XF&#12288;1Br&#32025;&#24059;&#27231;&#12469;&#12452;&#12463;&#12523;&#36939;&#36578;&#20572;&#27490;&#30064;&#24120;.xlsx?d=w8945549365714b059bd4ad4612297876&amp;csf=1&amp;web=1&amp;e=fF1Oji" TargetMode="External"/><Relationship Id="rId201" Type="http://schemas.openxmlformats.org/officeDocument/2006/relationships/hyperlink" Target="file:///\\stw1fspf01\users$\mingcheng.tung\Application%20Data\Microsoft\Excel\&#30064;&#24120;&#22577;&#21578;&#26360;&#65288;&#20013;&#25991;&#65289;&#20849;&#26377;&#12501;&#12457;&#12523;&#12480;\201601&#20197;&#38477;\20160706IF&#12288;No2&#27178;&#20999;&#27231;BUR%20Level&#35519;&#25972;Unit&#22266;&#23450;Plate&#30772;&#25613;.xlsx" TargetMode="External"/><Relationship Id="rId222" Type="http://schemas.openxmlformats.org/officeDocument/2006/relationships/hyperlink" Target="file:///\\stw1fspf01\users$\mingcheng.tung\Application%20Data\Microsoft\Excel\&#30064;&#24120;&#22577;&#21578;&#26360;&#65288;&#20013;&#25991;&#65289;&#20849;&#26377;&#12501;&#12457;&#12523;&#12480;\201501&#20197;&#38477;\20150617GUT2&#12288;TT%20&#8470;1%20&#26059;&#22238;&#12469;&#12540;&#12508;&#30064;&#24120;.xlsx" TargetMode="External"/><Relationship Id="rId243" Type="http://schemas.openxmlformats.org/officeDocument/2006/relationships/hyperlink" Target="https://api.box.com/wopi/files/1991557482834/WOPIServiceId_TP_BOX_2/WOPIUserId_-/&#30064;&#24120;&#22577;&#21578;&#26360;&#65288;&#20849;&#26377;&#65289;&#12501;&#12457;&#12523;&#12480;/201901&#20197;&#38477;/20200415JF&#12288;crack&#30330;&#29983;&#29366;&#27841;&#35519;&#26597;20200408Rev2.xlsx" TargetMode="External"/><Relationship Id="rId264" Type="http://schemas.openxmlformats.org/officeDocument/2006/relationships/hyperlink" Target="https://api.box.com/wopi/files/1991557482834/WOPIServiceId_TP_BOX_2/WOPIUserId_-/&#30064;&#24120;&#22577;&#21578;&#26360;&#65288;&#20849;&#26377;&#65289;&#12501;&#12457;&#12523;&#12480;/201901&#20197;&#38477;/20201002&#12288;ADT&#12459;&#12512;&#12463;&#12521;&#12483;&#12481;&#26041;&#37341;&#65288;COLD&#65289;rev.1%20(&#20013;&#26085;)%20&#12398;&#12467;&#12500;&#12540;.xlsx" TargetMode="External"/><Relationship Id="rId285" Type="http://schemas.openxmlformats.org/officeDocument/2006/relationships/hyperlink" Target="https://api.box.com/wopi/files/1991557482834/WOPIServiceId_TP_BOX_2/WOPIUserId_-/&#30064;&#24120;&#22577;&#21578;&#26360;&#65288;&#20849;&#26377;&#65289;&#12501;&#12457;&#12523;&#12480;/201901&#20197;&#38477;/20210307YF&#12288;&#26412;&#32218;" TargetMode="External"/><Relationship Id="rId450" Type="http://schemas.openxmlformats.org/officeDocument/2006/relationships/hyperlink" Target="https://api.box.com/wopi/files/1991557482834/WOPIServiceId_TP_BOX_2/WOPIUserId_-/&#30064;&#24120;&#22577;&#21578;&#26360;&#65288;&#20849;&#26377;&#65289;&#12501;&#12457;&#12523;&#12480;/202401&#20197;&#38477;/20240418%20PF%201Br%2013Pos%20CC-LINK&#30064;&#24120;rev1.xlsx?d=wef67fb7438a5449c90a1bbd54f2c9459&amp;csf=1&amp;web=1&amp;e=Ru6add" TargetMode="External"/><Relationship Id="rId471" Type="http://schemas.openxmlformats.org/officeDocument/2006/relationships/hyperlink" Target="https://api.box.com/wopi/files/1991557482834/WOPIServiceId_TP_BOX_2/WOPIUserId_-/&#30064;&#24120;&#22577;&#21578;&#26360;&#65288;&#20849;&#26377;&#65289;&#12501;&#12457;&#12523;&#12480;/202401&#20197;&#38477;/20240804IF&#12288;1Br%20&#27927;&#27972;&#27231;L&#20596;&#22633;&#37240;&#27133;%231%20Roll&#20572;&#27490;&#30064;&#24120;%20(&#20013;&#26085;).xlsx?d=w844b807c1ae84281becc8554ac0a1256&amp;csf=1&amp;web=1&amp;e=ueRCNi" TargetMode="External"/><Relationship Id="rId506" Type="http://schemas.openxmlformats.org/officeDocument/2006/relationships/hyperlink" Target="https://api.box.com/wopi/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2401%E4%BB%A5%E9%99%8D/20250201ADTOFF%E3%80%80OFFNo.7%20%E6%9D%BF%E6%8A%98FT%20CV%E6%99%82%E8%A6%8F%E7%9A%AE%E5%B8%B6%E8%81%AF%E8%BB%B8%E5%99%A8%E6%96%B7%E8%A3%82%E7%95%B0%E5%B8%B8%E5%A0%B1%E5%91%8A_01.xlsx?web=1" TargetMode="External"/><Relationship Id="rId17" Type="http://schemas.openxmlformats.org/officeDocument/2006/relationships/hyperlink" Target="file:///\\stw1fspf01\users$\mingcheng.tung\Application%20Data\Microsoft\Excel\&#30064;&#24120;&#22577;&#21578;&#26360;&#65288;&#20013;&#25991;&#65289;&#20849;&#26377;&#12501;&#12457;&#12523;&#12480;\201501&#20197;&#38477;\20151008BF&#12288;&#32294;&#20999;&#27231;SEQUENCER&#30064;&#24120;.xls" TargetMode="External"/><Relationship Id="rId38" Type="http://schemas.openxmlformats.org/officeDocument/2006/relationships/hyperlink" Target="file:///\\stw1fspf01\users$\mingcheng.tung\Application%20Data\Microsoft\Excel\&#30064;&#24120;&#22577;&#21578;&#26360;&#65288;&#20013;&#25991;&#65289;&#20849;&#26377;&#12501;&#12457;&#12523;&#12480;\201407\20140721JF&#12288;&#25505;&#26495;ROBOT&#21046;&#24481;&#30436;&#38651;&#28304;&#30064;&#24120;.xls" TargetMode="External"/><Relationship Id="rId59" Type="http://schemas.openxmlformats.org/officeDocument/2006/relationships/hyperlink" Target="https://api.box.com/wopi/files/1991557482834/WOPIServiceId_TP_BOX_2/WOPIUserId_-/&#30064;&#24120;&#22577;&#21578;&#26360;&#65288;&#20849;&#26377;&#65289;&#12501;&#12457;&#12523;&#12480;/201901&#20197;&#38477;/20191214GUT%20OFF&#20999;4&#25173;&#20986;CV&#39366;&#21205;&#12471;&#12515;&#12501;&#12488;&#30772;&#25613;&#30064;&#24120;&#65288;&#20462;&#27491;&#65289;.xlsx" TargetMode="External"/><Relationship Id="rId103" Type="http://schemas.openxmlformats.org/officeDocument/2006/relationships/hyperlink" Target="https://api.box.com/wopi/files/1991557482834/WOPIServiceId_TP_BOX_2/WOPIUserId_-/&#30064;&#24120;&#22577;&#21578;&#26360;&#65288;&#20013;&#25991;&#65289;&#20849;&#26377;&#12501;&#12457;&#12523;&#12480;/201701&#20197;&#38477;/20171231MF%20&#65283;1BR%20Gate%20CV%20Roll&#25240;&#25613;.xlsx" TargetMode="External"/><Relationship Id="rId124" Type="http://schemas.openxmlformats.org/officeDocument/2006/relationships/hyperlink" Target="https://api.box.com/wopi/files/1991557482834/WOPIServiceId_TP_BOX_2/WOPIUserId_-/&#30064;&#24120;&#22577;&#21578;&#26360;&#65288;&#20013;&#25991;&#65289;&#20849;&#26377;&#12501;&#12457;&#12523;&#12480;/201701&#20197;&#38477;/20170410OFF5&#12288;Y&#24038;&#20596;&#20301;&#32622;&#27770;&#12417;&#30952;&#32791;&#12395;&#12424;&#12427;&#31227;&#36617;&#12505;&#12523;&#12488;&#24178;&#28169;&#30064;&#24120;&#22577;&#21578;.xlsx" TargetMode="External"/><Relationship Id="rId310" Type="http://schemas.openxmlformats.org/officeDocument/2006/relationships/hyperlink" Target="https://api.box.com/wopi/files/1991557482834/WOPIServiceId_TP_BOX_2/WOPIUserId_-/&#30064;&#24120;&#22577;&#21578;&#26360;&#65288;&#20849;&#26377;&#65289;&#12501;&#12457;&#12523;&#12480;/201901&#20197;&#38477;/20210714AFKGUT&#12288;&#27700;&#20966;&#29702;&#22580;&#22633;&#37240;&#25490;&#27671;&#12501;&#12449;&#12531;&#21205;&#20316;&#30064;&#24120;Rev.1.xlsx" TargetMode="External"/><Relationship Id="rId492" Type="http://schemas.openxmlformats.org/officeDocument/2006/relationships/hyperlink" Target="https://api.box.com/wopi/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2401%E4%BB%A5%E9%99%8D/20240619FF%202Br%20%E3%83%90%E3%83%BC%E3%82%B3%E3%83%BC%E3%83%89%E3%82%A2%E3%83%A9%E3%82%A4%E3%83%A1%E3%83%B3%E3%83%88%E7%95%B0%E5%B8%B8(%EB%B0%94%EC%BD%94%EB%93%9C%EC%96%BC%EB%9D%BC%EC%9D%B4%EB%A8%BC%ED%8A%B8%EC%9D%B4%EC%83%81)%20%E7%9A%84%E8%A4%87%E6%9C%AC.xlsx?web=1" TargetMode="External"/><Relationship Id="rId527" Type="http://schemas.openxmlformats.org/officeDocument/2006/relationships/hyperlink" Target="https://api.box.com/wopi/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2401%E4%BB%A5%E9%99%8D/20250413%20JF%E7%AA%AF%20%E6%A9%AB%E5%88%87%E6%A9%9F%232%20%E6%99%82%E8%A6%8F%E7%9A%AE%E5%B8%B6%E8%84%AB%E8%90%BD%E7%95%B0%E5%B8%B8%E5%A0%B1%E5%91%8A%E6%9B%B8-0528.xlsx?web=1" TargetMode="External"/><Relationship Id="rId548" Type="http://schemas.openxmlformats.org/officeDocument/2006/relationships/hyperlink" Target="https://agc.box.com/s/lu6eqvbb0g3j3a624laka3x28w6t3obh" TargetMode="External"/><Relationship Id="rId70" Type="http://schemas.openxmlformats.org/officeDocument/2006/relationships/hyperlink" Target="https://api.box.com/wopi/files/1991557482834/WOPIServiceId_TP_BOX_2/WOPIUserId_-/&#30064;&#24120;&#22577;&#21578;&#26360;&#65288;&#20013;&#25991;&#65289;&#20849;&#26377;&#12501;&#12457;&#12523;&#12480;/201901&#20197;&#38477;/20190628HF&#12288;&#26412;&#32218;&#12462;&#12525;&#12481;&#12531;&#26119;&#38477;&#27231;&#27083;&#12525;&#12540;&#12523;L&#20596;&#12456;&#12531;&#12489;&#12473;&#12488;&#12483;&#12497;&#12540;&#30772;&#25613;.xlsx" TargetMode="External"/><Relationship Id="rId91" Type="http://schemas.openxmlformats.org/officeDocument/2006/relationships/hyperlink" Target="https://api.box.com/wopi/files/1991557482834/WOPIServiceId_TP_BOX_2/WOPIUserId_-/&#30064;&#24120;&#22577;&#21578;&#26360;&#65288;&#20013;&#25991;&#65289;&#20849;&#26377;&#12501;&#12457;&#12523;&#12480;/201801&#20197;&#38477;/20180823YF&#12288;2PosP&#35440;&#27231;&#26495;&#20498;&#12375;&#27833;&#22311;&#12507;&#12540;&#12473;&#30772;&#25613;Rev2.xlsx" TargetMode="External"/><Relationship Id="rId145" Type="http://schemas.openxmlformats.org/officeDocument/2006/relationships/hyperlink" Target="file:///\\stw1fspf01\users$\mingcheng.tung\Application%20Data\Microsoft\Excel\&#30064;&#24120;&#22577;&#21578;&#26360;&#65288;&#20013;&#25991;&#65289;&#20849;&#26377;&#12501;&#12457;&#12523;&#12480;\201408&#20197;&#38477;\20140806IF&#12288;&#26412;&#32218;CV&#12525;&#12540;&#12523;&#12471;&#12515;&#12501;&#12488;&#12456;&#12531;&#12489;&#12503;&#12524;&#12540;&#12488;&#33073;&#33853;&#30064;&#24120;(&#20013;&#25991;).xls" TargetMode="External"/><Relationship Id="rId166" Type="http://schemas.openxmlformats.org/officeDocument/2006/relationships/hyperlink" Target="file:///\\stw1fspf01\users$\mingcheng.tung\Application%20Data\Microsoft\Excel\&#30064;&#24120;&#22577;&#21578;&#26360;&#65288;&#20013;&#25991;&#65289;&#20849;&#26377;&#12501;&#12457;&#12523;&#12480;\201501&#20197;&#38477;\20150305GUT&#12288;GUT&#8470;2&#12521;&#12452;&#12531;&#21512;&#32025;&#20999;&#26029;&#19981;&#33391;.xlsx" TargetMode="External"/><Relationship Id="rId187" Type="http://schemas.openxmlformats.org/officeDocument/2006/relationships/hyperlink" Target="file:///\\stw1fspf01\users$\mingcheng.tung\Application%20Data\Microsoft\Excel\&#30064;&#24120;&#22577;&#21578;&#26360;&#65288;&#20013;&#25991;&#65289;&#20849;&#26377;&#12501;&#12457;&#12523;&#12480;\201601&#20197;&#38477;\20160830JF%202Br%20&#21453;&#36578;Robot%20CC-Link&#30064;&#24120;.xlsx" TargetMode="External"/><Relationship Id="rId331" Type="http://schemas.openxmlformats.org/officeDocument/2006/relationships/hyperlink" Target="https://api.box.com/wopi/files/1991557482834/WOPIServiceId_TP_BOX_2/WOPIUserId_-/&#30064;&#24120;&#22577;&#21578;&#26360;&#65288;&#20849;&#26377;&#65289;&#12501;&#12457;&#12523;&#12480;/201901&#20197;&#38477;/20211211EF&#12288;&#65288;ADT&#20869;&#20849;&#26377;&#65289;1Br&#12507;&#12483;&#12497;&#12540;&#12466;&#12540;&#12488;&#35036;&#24375;&#29992;&#12505;&#12540;&#12473;&#22266;&#23450;&#12508;&#12523;&#12488;&#26029;&#35010;.xlsx" TargetMode="External"/><Relationship Id="rId352" Type="http://schemas.openxmlformats.org/officeDocument/2006/relationships/hyperlink" Target="https://api.box.com/wopi/files/1991557482834/WOPIServiceId_TP_BOX_2/WOPIUserId_-/&#30064;&#24120;&#22577;&#21578;&#26360;&#65288;&#20849;&#26377;&#65289;&#12501;&#12457;&#12523;&#12480;/201901&#20197;&#38477;/20220411YF&#12288;TOM&#25313;&#25955;&#12459;&#12513;&#12521;&#65283;17&#65283;41&#26908;&#20986;&#30011;&#20687;&#30064;&#24120;&#65288;TOM&#20877;&#29694;&#12486;&#12473;&#12488;&#12414;&#12392;&#12417;%2020220516&#65289;.xlsx" TargetMode="External"/><Relationship Id="rId373" Type="http://schemas.openxmlformats.org/officeDocument/2006/relationships/hyperlink" Target="https://api.box.com/wopi/files/1991557482834/WOPIServiceId_TP_BOX_2/WOPIUserId_-/&#30064;&#24120;&#22577;&#21578;&#26360;&#65288;&#20849;&#26377;&#65289;&#12501;&#12457;&#12523;&#12480;/201901&#20197;&#38477;/20230104NF%20&#24490;&#29872;CV%20&#12459;&#12524;&#12483;&#12488;&#35440;&#12414;&#12426;&#30064;&#24120;%20&#32763;&#35793;rev2.xlsx" TargetMode="External"/><Relationship Id="rId394" Type="http://schemas.openxmlformats.org/officeDocument/2006/relationships/hyperlink" Target="https://api.box.com/wopi/files/1991557482834/WOPIServiceId_TP_BOX_2/WOPIUserId_-/&#30064;&#24120;&#22577;&#21578;&#26360;&#65288;&#20849;&#26377;&#65289;&#12501;&#12457;&#12523;&#12480;/201901&#20197;&#38477;/20230308%20%20ADT%20KF%202BR&#24341;&#20837;&#12477;&#12501;&#12488;&#19981;&#20855;&#21512;Rev.0.xlsx" TargetMode="External"/><Relationship Id="rId408" Type="http://schemas.openxmlformats.org/officeDocument/2006/relationships/hyperlink" Target="https://api.box.com/wopi/files/1991557482834/WOPIServiceId_TP_BOX_2/WOPIUserId_-/&#30064;&#24120;&#22577;&#21578;&#26360;&#65288;&#20849;&#26377;&#65289;&#12501;&#12457;&#12523;&#12480;/201901&#20197;&#38477;/20230720&#12304;TPM5&#12305;&#12304;ADCH&#12305;&#12304;&#35373;&#20633;&#30064;&#24120;&#22577;&#21578;&#12305;MF_2Br%20&#25505;&#26495;CV%20INV&#30064;&#24120;&#12395;&#12390;CV&#20572;&#27490;&#12488;&#12521;&#12502;&#12523;.xlsx?d=w060c30be90674782a959153d314cd853&amp;csf=1&amp;web=1&amp;e=UW7RnH" TargetMode="External"/><Relationship Id="rId429" Type="http://schemas.openxmlformats.org/officeDocument/2006/relationships/hyperlink" Target="https://api.box.com/wopi/files/1991557482834/WOPIServiceId_TP_BOX_2/WOPIUserId_-/&#30064;&#24120;&#22577;&#21578;&#26360;&#65288;&#20849;&#26377;&#65289;&#12501;&#12457;&#12523;&#12480;/201901&#20197;&#38477;/20231018NF&#12288;&#19979;&#37096;&#37444;&#12525;&#12540;&#12523;&#39366;&#21205;&#12481;&#12455;&#12540;&#12531;&#33073;&#33853;.xlsx?d=w59619ae4eb774318ab239752ec61a896&amp;csf=1&amp;web=1&amp;e=76HAhL" TargetMode="External"/><Relationship Id="rId1" Type="http://schemas.openxmlformats.org/officeDocument/2006/relationships/hyperlink" Target="file:///\\stw1fspf01\users$\mingcheng.tung\03%20&#35373;&#20633;(&#20919;&#20462;)&#27963;&#21205;&#30456;&#38364;\2016&#24180;&#35373;&#20633;&#27963;&#21205;Team&#36039;&#26009;\01%20ADT&#35373;&#20633;&#30064;&#24120;&#24773;&#22577;&#27243;&#23637;&#38283;\TAS&amp;OFF%20&#23531;&#30495;&#35036;&#20805;&#36039;&#26009;&#22846;" TargetMode="External"/><Relationship Id="rId212" Type="http://schemas.openxmlformats.org/officeDocument/2006/relationships/hyperlink" Target="file:///\\stw1fspf01\users$\mingcheng.tung\Application%20Data\Microsoft\Excel\&#30064;&#24120;&#22577;&#21578;&#26360;&#65288;&#20013;&#25991;&#65289;&#20849;&#26377;&#12501;&#12457;&#12523;&#12480;\201601&#20197;&#38477;\20160119XF&#12288;&#26412;&#32218;&#22679;&#36895;CV%20NO5%20CAM%20CLUTCH&#38626;&#21512;&#22120;&#25171;&#28369;&#30064;&#24120;.xlsx" TargetMode="External"/><Relationship Id="rId233" Type="http://schemas.openxmlformats.org/officeDocument/2006/relationships/hyperlink" Target="file:///\\stw1fspf01\users$\mingcheng.tung\Application%20Data\Microsoft\Excel\&#30064;&#24120;&#22577;&#21578;&#26360;&#65288;&#20013;&#25991;&#65289;&#20849;&#26377;&#12501;&#12457;&#12523;&#12480;\201501&#20197;&#38477;\20150128GUT1&#12288;FT&#20301;&#32622;&#27770;&#12417;&#12450;&#12521;&#12452;&#12513;&#12531;&#12488;&#12469;&#12540;&#12508;&#30064;&#24120;.xlsx" TargetMode="External"/><Relationship Id="rId254" Type="http://schemas.openxmlformats.org/officeDocument/2006/relationships/hyperlink" Target="https://api.box.com/wopi/files/1991557482834/WOPIServiceId_TP_BOX_2/WOPIUserId_-/&#30064;&#24120;&#22577;&#21578;&#26360;&#65288;&#20849;&#26377;&#65289;&#12501;&#12457;&#12523;&#12480;/201901&#20197;&#38477;/20200813FF&#12288;WI&#12459;&#12513;&#12521;2&#27874;&#24418;&#12494;&#12452;&#12474;&#30064;&#24120;.xlsx" TargetMode="External"/><Relationship Id="rId440" Type="http://schemas.openxmlformats.org/officeDocument/2006/relationships/hyperlink" Target="https://api.box.com/wopi/files/1991557482834/WOPIServiceId_TP_BOX_2/WOPIUserId_-/&#30064;&#24120;&#22577;&#21578;&#26360;&#65288;&#20849;&#26377;&#65289;&#12501;&#12457;&#12523;&#12480;/202401&#20197;&#38477;/20240224%20PF%20ON&#20999;&#12426;&#27231;&#20999;&#12426;&#21488;&#28165;&#25475;&#29992;&#12502;&#12521;&#12471;&#12398;&#33073;&#33853;rev1.xlsx?d=w7c7391893d9d4c59a9e7e375d58dfc32&amp;csf=1&amp;web=1&amp;e=qMwk2b" TargetMode="External"/><Relationship Id="rId28" Type="http://schemas.openxmlformats.org/officeDocument/2006/relationships/hyperlink" Target="file:///\\stw1fspf01\users$\mingcheng.tung\Application%20Data\Microsoft\Excel\&#30064;&#24120;&#22577;&#21578;&#26360;&#65288;&#20013;&#25991;&#65289;&#20849;&#26377;&#12501;&#12457;&#12523;&#12480;\201408&#20197;&#38477;\20140808LF&#12288;&#26412;&#32218;&#22679;&#36895;No%204No%205&#20849;&#29992;&#24816;&#36650;(Idler)&#22266;&#23450;Plate&#25240;&#25613;.xls" TargetMode="External"/><Relationship Id="rId49" Type="http://schemas.openxmlformats.org/officeDocument/2006/relationships/hyperlink" Target="https://api.box.com/wopi/files/1991557482834/WOPIServiceId_TP_BOX_2/WOPIUserId_-/&#30064;&#24120;&#22577;&#21578;&#26360;&#65288;&#20849;&#26377;&#65289;&#12501;&#12457;&#12523;&#12480;/201901&#20197;&#38477;/20191024GUT&#12288;&#27700;&#20966;&#29702;&#22580;&#22633;&#37240;&#28082;&#28431;&#12428;&#29872;&#22659;&#30064;&#24120;&#22577;&#21578;&#26360;.xlsx" TargetMode="External"/><Relationship Id="rId114" Type="http://schemas.openxmlformats.org/officeDocument/2006/relationships/hyperlink" Target="https://api.box.com/wopi/files/1991557482834/WOPIServiceId_TP_BOX_2/WOPIUserId_-/&#30064;&#24120;&#22577;&#21578;&#26360;&#65288;&#20013;&#25991;&#65289;&#20849;&#26377;&#12501;&#12457;&#12523;&#12480;/201801&#20197;&#38477;/20180220&#27927;&#27972;2Line&#21453;&#36578;&#27231;No.2&#21560;&#30528;&#30064;&#24120;&#20877;&#30330;.xls" TargetMode="External"/><Relationship Id="rId275" Type="http://schemas.openxmlformats.org/officeDocument/2006/relationships/hyperlink" Target="https://api.box.com/wopi/files/1991557482834/WOPIServiceId_TP_BOX_2/WOPIUserId_-/&#30064;&#24120;&#22577;&#21578;&#26360;&#65288;&#20849;&#26377;&#65289;&#12501;&#12457;&#12523;&#12480;/201901&#20197;&#38477;/20200921HF&#12288;2Br&#27927;&#27972;&#27231;&#22633;&#37240;&#27133;&#39366;&#21205;CV&#20572;&#27490;&#30064;&#24120;rev.1.xlsx" TargetMode="External"/><Relationship Id="rId296" Type="http://schemas.openxmlformats.org/officeDocument/2006/relationships/hyperlink" Target="https://api.box.com/wopi/files/1991557482834/WOPIServiceId_TP_BOX_2/WOPIUserId_-/&#30064;&#24120;&#22577;&#21578;&#26360;&#65288;&#20849;&#26377;&#65289;&#12501;&#12457;&#12523;&#12480;/201901&#20197;&#38477;/20210331AFKGUT&#12288;&#27927;&#27972;3%20&#32025;&#24059;&#27231;&#12505;&#12523;&#12488;&#25613;&#20663;&#30064;&#24120;.xlsx" TargetMode="External"/><Relationship Id="rId300" Type="http://schemas.openxmlformats.org/officeDocument/2006/relationships/hyperlink" Target="https://api.box.com/wopi/files/1991557482834/WOPIServiceId_TP_BOX_2/WOPIUserId_-/&#30064;&#24120;&#22577;&#21578;&#26360;&#65288;&#20849;&#26377;&#65289;&#12501;&#12457;&#12523;&#12480;/201901&#20197;&#38477;/20210406FF&#12288;2Br" TargetMode="External"/><Relationship Id="rId461" Type="http://schemas.openxmlformats.org/officeDocument/2006/relationships/hyperlink" Target="https://api.box.com/wopi/files/1991557482834/WOPIServiceId_TP_BOX_2/WOPIUserId_-/&#30064;&#24120;&#22577;&#21578;&#26360;&#65288;&#20849;&#26377;&#65289;&#12501;&#12457;&#12523;&#12480;/202401&#20197;&#38477;/20240516%20YF%20MCPG%231&#27874;&#22411;&#30064;&#24120;&#22577;&#21578;&#65288;Rev.8%20)%20(&#20013;&#26085;).xlsx?d=wdbecc736266b441caf31d737f1957197&amp;csf=1&amp;web=1&amp;e=JcnqmX" TargetMode="External"/><Relationship Id="rId482" Type="http://schemas.openxmlformats.org/officeDocument/2006/relationships/hyperlink" Target="https://api.box.com/wopi/files/1991557482834/WOPIServiceId_TP_BOX_2/WOPIUserId_-/&#30064;&#24120;&#22577;&#21578;&#26360;&#65288;&#20849;&#26377;&#65289;&#12501;&#12457;&#12523;&#12480;/202401&#20197;&#38477;/20241005FF%20&#24490;&#29872;BE&#12505;&#12523;&#12488;&#26029;&#35010;(&#49692;&#54872;BE&#48296;&#53944;&#51208;&#49552;).xlsx" TargetMode="External"/><Relationship Id="rId517" Type="http://schemas.openxmlformats.org/officeDocument/2006/relationships/hyperlink" Target="https://api.box.com/wopi/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2401%E4%BB%A5%E9%99%8D/20250415OF%E3%80%80%E6%A8%AA%E5%88%87%E6%A9%9FNo.1%E3%82%B1%E3%83%BC%E3%83%96%E3%83%AB%E3%83%99%E3%82%A2%E6%9E%B6%E5%8F%B0%E4%BA%80%E8%A3%82.xlsx?web=1" TargetMode="External"/><Relationship Id="rId538" Type="http://schemas.openxmlformats.org/officeDocument/2006/relationships/hyperlink" Target="https://agc.box.com/s/lyf544nrve2d45twmvwr9t5wdc5iv0gc" TargetMode="External"/><Relationship Id="rId60" Type="http://schemas.openxmlformats.org/officeDocument/2006/relationships/hyperlink" Target="https://api.box.com/wopi/files/1991557482834/WOPIServiceId_TP_BOX_2/WOPIUserId_-/&#30064;&#24120;&#22577;&#21578;&#26360;&#65288;&#20849;&#26377;&#65289;&#12501;&#12457;&#12523;&#12480;/201901&#20197;&#38477;/20191210FF&#12288;2Br&#12288;4Pos&#12525;&#12508;&#12483;&#12488;&#12495;&#12531;&#12489;&#33853;&#19979;&#30064;&#24120;rev.1&#65288;&#20462;&#27491;&#65289;.xlsx" TargetMode="External"/><Relationship Id="rId81" Type="http://schemas.openxmlformats.org/officeDocument/2006/relationships/hyperlink" Target="https://api.box.com/wopi/files/1991557482834/WOPIServiceId_TP_BOX_2/WOPIUserId_-/&#30064;&#24120;&#22577;&#21578;&#26360;&#65288;&#20013;&#25991;&#65289;&#20849;&#26377;&#12501;&#12457;&#12523;&#12480;/201801&#20197;&#38477;/20180624EF%204PBDS&#12467;&#12531;&#12525;&#12483;&#12489;&#25240;&#25613;&#12488;&#12521;&#12502;&#12523;.xlsx" TargetMode="External"/><Relationship Id="rId135" Type="http://schemas.openxmlformats.org/officeDocument/2006/relationships/hyperlink" Target="file:///\\stw1fspf01\users$\mingcheng.tung\Application%20Data\Microsoft\Excel\&#30064;&#24120;&#22577;&#21578;&#26360;&#65288;&#20013;&#25991;&#65289;&#20849;&#26377;&#12501;&#12457;&#12523;&#12480;\201408&#20197;&#38477;\20141023IF&#12288;&#26412;&#32218;SMAP%20R&#20596;&#12450;&#12540;&#12512;&#38283;&#38281;&#30064;&#24120;.xlsx" TargetMode="External"/><Relationship Id="rId156" Type="http://schemas.openxmlformats.org/officeDocument/2006/relationships/hyperlink" Target="file:///\\stw1fspf01\users$\mingcheng.tung\Application%20Data\Microsoft\Excel\&#30064;&#24120;&#22577;&#21578;&#26360;&#65288;&#20013;&#25991;&#65289;&#20849;&#26377;&#12501;&#12457;&#12523;&#12480;\201408&#20197;&#38477;\20141021GF%20B-LINE&#27873;&#26908;&#26619;&#27231;&#20809;&#28304;&#12398;&#38651;&#28304;&#12503;&#12521;&#12464;&#28988;&#25613;.xlsx" TargetMode="External"/><Relationship Id="rId177" Type="http://schemas.openxmlformats.org/officeDocument/2006/relationships/hyperlink" Target="file:///\\stw1fspf01\users$\mingcheng.tung\Application%20Data\Microsoft\Excel\&#30064;&#24120;&#22577;&#21578;&#26360;&#65288;&#20013;&#25991;&#65289;&#20849;&#26377;&#12501;&#12457;&#12523;&#12480;\201601&#20197;&#38477;\20160526BF&#31407;%201BR_11POS%20Encoder%20Cable&#26039;&#32218;.xlsx" TargetMode="External"/><Relationship Id="rId198" Type="http://schemas.openxmlformats.org/officeDocument/2006/relationships/hyperlink" Target="file:///\\stw1fspf01\users$\mingcheng.tung\Application%20Data\Microsoft\Excel\&#30064;&#24120;&#22577;&#21578;&#26360;&#65288;&#20013;&#25991;&#65289;&#20849;&#26377;&#12501;&#12457;&#12523;&#12480;\201601&#20197;&#38477;\20160719GF&#12288;TOM3&#30059;&#34389;PC&#30070;&#27231;.xlsx" TargetMode="External"/><Relationship Id="rId321" Type="http://schemas.openxmlformats.org/officeDocument/2006/relationships/hyperlink" Target="https://api.box.com/wopi/files/1991557482834/WOPIServiceId_TP_BOX_2/WOPIUserId_-/&#30064;&#24120;&#22577;&#21578;&#26360;&#65288;&#20849;&#26377;&#65289;&#12501;&#12457;&#12523;&#12480;/201901&#20197;&#38477;/20210911HF&#12288;&#26412;&#32218;&#22679;&#36895;&#12467;&#12531;&#12505;&#12450;2&#12525;&#12540;&#12523;&#20572;&#27490;&#30064;&#24120;.xlsx" TargetMode="External"/><Relationship Id="rId342" Type="http://schemas.openxmlformats.org/officeDocument/2006/relationships/hyperlink" Target="https://api.box.com/wopi/files/1991557482834/WOPIServiceId_TP_BOX_2/WOPIUserId_-/&#30064;&#24120;&#22577;&#21578;&#26360;&#65288;&#20849;&#26377;&#65289;&#12501;&#12457;&#12523;&#12480;/201901&#20197;&#38477;/20220130DF&#12288;2Br&#32025;&#24059;&#27231;&#12525;&#12540;&#12479;&#12522;&#12540;&#12459;&#12483;&#12479;&#12540;&#21205;&#20316;&#30064;&#24120;.xlsx" TargetMode="External"/><Relationship Id="rId363" Type="http://schemas.openxmlformats.org/officeDocument/2006/relationships/hyperlink" Target="https://api.box.com/wopi/files/1991557482834/WOPIServiceId_TP_BOX_2/WOPIUserId_-/&#30064;&#24120;&#22577;&#21578;&#26360;&#65288;&#20849;&#26377;&#65289;&#12501;&#12457;&#12523;&#12480;/201901&#20197;&#38477;/20220801JF&#12288;&#26412;&#32218;&#12456;&#12531;&#12488;&#12522;&#12540;CV&#39366;&#21205;&#12473;&#12503;&#12525;&#12465;&#12483;&#12488;&#12461;&#12540;&#33073;&#33853;rev.1.xlsx" TargetMode="External"/><Relationship Id="rId384" Type="http://schemas.openxmlformats.org/officeDocument/2006/relationships/hyperlink" Target="https://api.box.com/wopi/files/1991557482834/WOPIServiceId_TP_BOX_2/WOPIUserId_-/&#30064;&#24120;&#22577;&#21578;&#26360;&#65288;&#20849;&#26377;&#65289;&#12501;&#12457;&#12523;&#12480;/201901&#20197;&#38477;/20230413%20CF&#31407;1P%20TT&#26059;&#22238;&#30064;&#38899;&#22577;&#21578;.xlsx" TargetMode="External"/><Relationship Id="rId419" Type="http://schemas.openxmlformats.org/officeDocument/2006/relationships/hyperlink" Target="https://api.box.com/wopi/files/1991557482834/WOPIServiceId_TP_BOX_2/WOPIUserId_-/&#30064;&#24120;&#22577;&#21578;&#26360;&#65288;&#20849;&#26377;&#65289;&#12501;&#12457;&#12523;&#12480;/201901&#20197;&#38477;/20230831%20EF%201BR%20ROBOT%20CV%20&#22266;&#23450;&#40786;&#36650;&#24231;&#34746;&#32114;&#26039;&#35010;.xlsx?d=w6aea5f1b69154af4bb5ba53600b15b39&amp;csf=1&amp;web=1&amp;e=fKUH0W" TargetMode="External"/><Relationship Id="rId202" Type="http://schemas.openxmlformats.org/officeDocument/2006/relationships/hyperlink" Target="file:///\\stw1fspf01\users$\mingcheng.tung\Application%20Data\Microsoft\Excel\&#30064;&#24120;&#22577;&#21578;&#26360;&#65288;&#20013;&#25991;&#65289;&#20849;&#26377;&#12501;&#12457;&#12523;&#12480;\201601&#20197;&#38477;\20160704JF%20&#26412;&#32218;&#22679;&#36895;CV%20No.5&#12459;&#12512;&#12463;&#12521;&#12483;&#12481;&#28369;&#12426;&#30064;&#24120;.xlsx" TargetMode="External"/><Relationship Id="rId223" Type="http://schemas.openxmlformats.org/officeDocument/2006/relationships/hyperlink" Target="file:///\\stw1fspf01\users$\mingcheng.tung\Application%20Data\Microsoft\Excel\&#30064;&#24120;&#22577;&#21578;&#26360;&#65288;&#20013;&#25991;&#65289;&#20849;&#26377;&#12501;&#12457;&#12523;&#12480;\201501&#20197;&#38477;\20150611TAS&#12288;WIT%20NO1&#19979;&#27969;&#31227;&#36617;&#27231;&#26119;&#38477;&#28414;&#29664;&#34746;&#26751;&#25705;&#25613;&#20043;Servo&#36942;&#36000;&#33655;&#20572;&#27490;&#30064;&#24120;&#22577;&#21578;.xls" TargetMode="External"/><Relationship Id="rId244" Type="http://schemas.openxmlformats.org/officeDocument/2006/relationships/hyperlink" Target="https://api.box.com/wopi/files/1991557482834/WOPIServiceId_TP_BOX_2/WOPIUserId_-/&#30064;&#24120;&#22577;&#21578;&#26360;&#65288;&#20849;&#26377;&#65289;&#12501;&#12457;&#12523;&#12480;/201901&#20197;&#38477;/20200617FF&#12288;1Br1PosBDS&#12450;&#12540;&#12512;&#12463;&#12521;&#12483;&#12463;&#30330;&#29983;&#30064;&#24120;.xlsx" TargetMode="External"/><Relationship Id="rId430" Type="http://schemas.openxmlformats.org/officeDocument/2006/relationships/hyperlink" Target="https://api.box.com/wopi/files/1991557482834/WOPIServiceId_TP_BOX_2/WOPIUserId_-/&#30064;&#24120;&#22577;&#21578;&#26360;&#65288;&#20849;&#26377;&#65289;&#12501;&#12457;&#12523;&#12480;/201901&#20197;&#38477;/20231206%20PF%20&#26412;&#32218;HO&#38283;&#38281;&#39366;&#21205;&#29992;&#12522;&#12531;&#12463;&#12450;&#12540;&#12512;&#12398;&#33073;&#33853;&#30064;&#24120;.xlsx?d=wb0a021c0b7aa43f79caa08e3c11c0272&amp;csf=1&amp;web=1&amp;e=KL0Knh" TargetMode="External"/><Relationship Id="rId18" Type="http://schemas.openxmlformats.org/officeDocument/2006/relationships/hyperlink" Target="file:///\\stw1fspf01\users$\mingcheng.tung\Application%20Data\Microsoft\Excel\&#30064;&#24120;&#22577;&#21578;&#26360;&#65288;&#20013;&#25991;&#65289;&#20849;&#26377;&#12501;&#12457;&#12523;&#12480;\201501&#20197;&#38477;\20141210WIT1%20&#25237;&#20837;&#12521;&#12463;&#12521;&#12463;&#12495;&#12531;&#12489;&#26059;&#22238;&#12505;&#12450;&#12522;&#12531;&#12464;&#30772;&#25613;.xlsx" TargetMode="External"/><Relationship Id="rId39" Type="http://schemas.openxmlformats.org/officeDocument/2006/relationships/hyperlink" Target="file:///\\stw1fspf01\users$\mingcheng.tung\Application%20Data\Microsoft\Excel\&#30064;&#24120;&#22577;&#21578;&#26360;&#65288;&#20013;&#25991;&#65289;&#20849;&#26377;&#12501;&#12457;&#12523;&#12480;\201408&#20197;&#38477;\20140805_AFK_FF_PL%20ChangerPL&#31354;PL&#34909;&#31361;&#30064;&#24120;.xls" TargetMode="External"/><Relationship Id="rId265" Type="http://schemas.openxmlformats.org/officeDocument/2006/relationships/hyperlink" Target="https://api.box.com/wopi/files/1991557482834/WOPIServiceId_TP_BOX_2/WOPIUserId_-/&#30064;&#24120;&#22577;&#21578;&#26360;&#65288;&#20849;&#26377;&#65289;&#12501;&#12457;&#12523;&#12480;/201901&#20197;&#38477;/20201002&#12288;ADT&#12459;&#12512;&#12463;&#12521;&#12483;&#12481;&#26041;&#37341;&#65288;COLD&#65289;rev.1%20(&#20013;&#26085;)%20&#12398;&#12467;&#12500;&#12540;.xlsx" TargetMode="External"/><Relationship Id="rId286" Type="http://schemas.openxmlformats.org/officeDocument/2006/relationships/hyperlink" Target="https://api.box.com/wopi/files/1991557482834/WOPIServiceId_TP_BOX_2/WOPIUserId_-/&#30064;&#24120;&#22577;&#21578;&#26360;&#65288;&#20849;&#26377;&#65289;&#12501;&#12457;&#12523;&#12480;/201901&#20197;&#38477;/20210301GUT%20OFF" TargetMode="External"/><Relationship Id="rId451" Type="http://schemas.openxmlformats.org/officeDocument/2006/relationships/hyperlink" Target="https://api.box.com/wopi/files/1991557482834/WOPIServiceId_TP_BOX_2/WOPIUserId_-/&#30064;&#24120;&#22577;&#21578;&#26360;&#65288;&#20849;&#26377;&#65289;&#12501;&#12457;&#12523;&#12480;/202401&#20197;&#38477;/20240322%20EF&#31407;%201Br%20&#26495;&#25539;&#65283;2%20&#26481;&#20596;(&#24038;&#20596;)%20&#27683;&#22739;&#32568;&#28431;&#27683;&#30064;&#24120;.xlsx?d=w63ccd055439443f89897608755fa048a&amp;csf=1&amp;web=1&amp;e=l97v5x" TargetMode="External"/><Relationship Id="rId472" Type="http://schemas.openxmlformats.org/officeDocument/2006/relationships/hyperlink" Target="https://api.box.com/wopi/files/1991557482834/WOPIServiceId_TP_BOX_2/WOPIUserId_-/&#35373;&#20633;&#30064;&#24120;&#30906;&#35469;&#23531;&#30495;/EF%201P%20P&#35440;&#27231;&#21491;&#20596;P&#35440;&#29226;&#36208;&#34892;&#30064;&#24120;&#12304;&#40670;&#27298;&#30906;&#35469;&#21312;&#22495;&#65306;YF&#12289;CF&#12289;EF&#12305;/EF%201P%20P&#35440;&#27231;&#21491;&#20596;P&#35440;&#29226;&#36208;&#34892;&#30064;&#24120;&#20043;&#29694;&#29376;&#30906;&#35469;&#12304;&#40670;&#27298;&#30906;&#35469;&#21312;&#22495;&#65306;YF&#12289;CF&#12289;EF&#12305;.xlsx?d=w3e7c2aba34354d17a7b3bfaf913f3a4c&amp;csf=1&amp;web=1&amp;e=7BAYnX" TargetMode="External"/><Relationship Id="rId493" Type="http://schemas.openxmlformats.org/officeDocument/2006/relationships/hyperlink" Target="https://api.box.com/wopi/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2401%E4%BB%A5%E9%99%8D/20241005FF%20%E5%BE%AA%E7%92%B0BE%E3%83%99%E3%83%AB%E3%83%88%E6%96%AD%E8%A3%82(%EC%88%9C%ED%99%98BE%EB%B2%A8%ED%8A%B8%EC%A0%88%EC%86%90).xlsx?web=1" TargetMode="External"/><Relationship Id="rId507" Type="http://schemas.openxmlformats.org/officeDocument/2006/relationships/hyperlink" Target="https://api.box.com/wopi/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2401%E4%BB%A5%E9%99%8D/20250218%20YF%202Pos%20%E3%82%BF%E3%83%BC%E3%83%B3%E3%83%86%E3%83%BC%E3%83%96%E3%83%AB%20%E3%83%95%E3%83%AC%E3%83%BC%E3%83%A0%E3%82%AF%E3%83%A9%E3%83%83%E3%82%AF%E7%95%B0%E5%B8%B8.xlsx?web=1" TargetMode="External"/><Relationship Id="rId528" Type="http://schemas.openxmlformats.org/officeDocument/2006/relationships/hyperlink" Target="https://agc.box.com/s/txh7xzfesr9g0bk4wkjzhycn7u1kr73b" TargetMode="External"/><Relationship Id="rId549" Type="http://schemas.openxmlformats.org/officeDocument/2006/relationships/hyperlink" Target="https://agc.box.com/s/z35fuxr75syjl2bnqchthbeqee89iw9j" TargetMode="External"/><Relationship Id="rId50" Type="http://schemas.openxmlformats.org/officeDocument/2006/relationships/hyperlink" Target="https://api.box.com/wopi/files/1991557482834/WOPIServiceId_TP_BOX_2/WOPIUserId_-/&#30064;&#24120;&#22577;&#21578;&#26360;&#65288;&#20849;&#26377;&#65289;&#12501;&#12457;&#12523;&#12480;/201901&#20197;&#38477;/20200308ADTOFF&#12288;OFF&#20999;5&#31227;&#36617;&#27231;&#12392;X&#20999;&#27231;&#12398;&#24178;&#28169;&#30064;&#24120;.xlsx" TargetMode="External"/><Relationship Id="rId104" Type="http://schemas.openxmlformats.org/officeDocument/2006/relationships/hyperlink" Target="https://api.box.com/wopi/files/1991557482834/WOPIServiceId_TP_BOX_2/WOPIUserId_-/&#30064;&#24120;&#22577;&#21578;&#26360;&#65288;&#20013;&#25991;&#65289;&#20849;&#26377;&#12501;&#12457;&#12523;&#12480;/201801&#20197;&#38477;/20171110&#27927;&#27972;2Line&#21453;&#36578;&#65435;&#65422;&#65438;&#65391;&#65412;No1&#30495;&#31354;&#65422;&#65439;&#65437;&#65420;&#65439;&#30064;&#24120;.xls" TargetMode="External"/><Relationship Id="rId125" Type="http://schemas.openxmlformats.org/officeDocument/2006/relationships/hyperlink" Target="file:///\\stw1fspf01\users$\mingcheng.tung\Application%20Data\Microsoft\Excel\&#30064;&#24120;&#22577;&#21578;&#26360;&#65288;&#20013;&#25991;&#65289;&#20849;&#26377;&#12501;&#12457;&#12523;&#12480;\201701&#20197;&#38477;\20170427EF&#12288;TOM3_&#30011;&#20966;100&#20998;&#20043;1Pulse&#30064;&#24120;&#22577;&#21578;.xlsx" TargetMode="External"/><Relationship Id="rId146" Type="http://schemas.openxmlformats.org/officeDocument/2006/relationships/hyperlink" Target="file:///\\stw1fspf01\users$\mingcheng.tung\Application%20Data\Microsoft\Excel\&#30064;&#24120;&#22577;&#21578;&#26360;&#65288;&#20013;&#25991;&#65289;&#20849;&#26377;&#12501;&#12457;&#12523;&#12480;\201601&#20197;&#38477;\20161017GF&#12288;B-Line&#32025;&#24059;&#27231;&#25490;&#20986;&#65421;&#65438;&#65433;&#65412;&#65403;&#65392;&#65422;&#65438;&#65427;&#65392;&#65408;&#36942;&#36000;&#33655;.xls" TargetMode="External"/><Relationship Id="rId167" Type="http://schemas.openxmlformats.org/officeDocument/2006/relationships/hyperlink" Target="file:///\\stw1fspf01\users$\mingcheng.tung\Application%20Data\Microsoft\Excel\&#30064;&#24120;&#22577;&#21578;&#26360;&#65288;&#20013;&#25991;&#65289;&#20849;&#26377;&#12501;&#12457;&#12523;&#12480;\201501&#20197;&#38477;\20150423IF&#12288;&#26412;&#32218;Entry%20%20CV&#39493;&#21205;Sprocket&#33067;&#33853;&#30064;&#24120;.xls" TargetMode="External"/><Relationship Id="rId188" Type="http://schemas.openxmlformats.org/officeDocument/2006/relationships/hyperlink" Target="file:///\\stw1fspf01\users$\mingcheng.tung\Application%20Data\Microsoft\Excel\&#30064;&#24120;&#22577;&#21578;&#26360;&#65288;&#20013;&#25991;&#65289;&#20849;&#26377;&#12501;&#12457;&#12523;&#12480;\201601&#20197;&#38477;\20161106WIT1&#12288;&#19978;&#27969;&#31227;&#36617;&#27231;&#21560;&#30528;&#30064;&#24120;&#12362;&#12424;&#12403;&#12469;&#12540;&#12508;&#12450;&#12531;&#12503;&#30064;&#24120;&#22810;&#30330;.xls" TargetMode="External"/><Relationship Id="rId311" Type="http://schemas.openxmlformats.org/officeDocument/2006/relationships/hyperlink" Target="https://api.box.com/wopi/files/1991557482834/WOPIServiceId_TP_BOX_2/WOPIUserId_-/&#30064;&#24120;&#22577;&#21578;&#26360;&#65288;&#20849;&#26377;&#65289;&#12501;&#12457;&#12523;&#12480;/201901&#20197;&#38477;/20210821YF&#12288;&#65288;ADT&#20849;&#26377;&#65289;4P&#12479;&#12540;&#12531;&#12486;&#12540;&#12502;&#12523;A&#38754;&#12459;&#12483;&#12503;&#12522;&#12531;&#12464;M16&#12508;&#12523;&#12488;&#30772;&#25613;.xlsx" TargetMode="External"/><Relationship Id="rId332" Type="http://schemas.openxmlformats.org/officeDocument/2006/relationships/hyperlink" Target="https://api.box.com/wopi/files/1991557482834/WOPIServiceId_TP_BOX_2/WOPIUserId_-/&#30064;&#24120;&#22577;&#21578;&#26360;&#65288;&#20849;&#26377;&#65289;&#12501;&#12457;&#12523;&#12480;/201901&#20197;&#38477;/20211201NF&#12288;1Br&#26059;&#22238;&#27231;&#21069;G11&#12460;&#12521;&#12473;&#20572;&#27490;&#20301;&#32622;&#30064;&#24120;rev1.xlsx" TargetMode="External"/><Relationship Id="rId353" Type="http://schemas.openxmlformats.org/officeDocument/2006/relationships/hyperlink" Target="https://api.box.com/wopi/files/1991557482834/WOPIServiceId_TP_BOX_2/WOPIUserId_-/&#30064;&#24120;&#22577;&#21578;&#26360;&#65288;&#20849;&#26377;&#65289;&#12501;&#12457;&#12523;&#12480;/201901&#20197;&#38477;/20220421KF&#12288;2BR&#32025;&#21367;&#27231;&#12525;&#12540;&#12479;&#12522;&#12540;&#12459;&#12483;&#12479;&#12540;%20&#36942;&#36000;&#33655;&#30064;&#24120;.xlsx" TargetMode="External"/><Relationship Id="rId374" Type="http://schemas.openxmlformats.org/officeDocument/2006/relationships/hyperlink" Target="https://api.box.com/wopi/files/1991557482834/WOPIServiceId_TP_BOX_2/WOPIUserId_-/&#30064;&#24120;&#22577;&#21578;&#26360;&#65288;&#20849;&#26377;&#65289;&#12501;&#12457;&#12523;&#12480;/201901&#20197;&#38477;/20230120NF%20&#26412;&#32218;&#20280;&#32302;CV&#39366;&#21205;&#12481;&#12455;&#12540;&#12531;&#12363;&#12425;&#12398;&#30064;&#38899;(&#36895;&#22577;&#29256;rev2).xlsx" TargetMode="External"/><Relationship Id="rId395" Type="http://schemas.openxmlformats.org/officeDocument/2006/relationships/hyperlink" Target="https://api.box.com/wopi/files/1991557482834/WOPIServiceId_TP_BOX_2/WOPIUserId_-/&#30064;&#24120;&#22577;&#21578;&#26360;&#65288;&#20849;&#26377;&#65289;&#12501;&#12457;&#12523;&#12480;/201901&#20197;&#38477;/20230415%20%20ADT%20KF%201BR%20BD2%20CV%20&#12488;&#12521;&#12483;&#12461;&#12531;&#12464;&#28040;&#22833;&#30064;&#24120;rev1.xlsx?d=w306cc5449fbd4665ad938f2ba236316d&amp;csf=1&amp;web=1&amp;e=9lhAOF" TargetMode="External"/><Relationship Id="rId409" Type="http://schemas.openxmlformats.org/officeDocument/2006/relationships/hyperlink" Target="https://api.box.com/wopi/files/1991557482834/WOPIServiceId_TP_BOX_2/WOPIUserId_-/&#30064;&#24120;&#22577;&#21578;&#26360;&#65288;&#20849;&#26377;&#65289;&#12501;&#12457;&#12523;&#12480;/201901&#20197;&#38477;/20230602&#12304;TPM5&#12305;&#12304;ADCH&#12305;&#12304;&#35373;&#20633;&#30064;&#24120;&#22577;&#21578;&#12305;_&#26412;&#32218;&#20280;&#32302;CV&#21205;&#20316;&#30064;&#24120;.xlsx?d=w9ee55613343b4127a0e93fb88fb31928&amp;csf=1&amp;web=1&amp;e=RSe85k" TargetMode="External"/><Relationship Id="rId71" Type="http://schemas.openxmlformats.org/officeDocument/2006/relationships/hyperlink" Target="https://api.box.com/wopi/files/1991557482834/WOPIServiceId_TP_BOX_2/WOPIUserId_-/&#30064;&#24120;&#22577;&#21578;&#26360;&#65288;&#20849;&#26377;&#65289;&#12501;&#12457;&#12523;&#12480;/201901&#20197;&#38477;/20190727JFKF&#12288;&#27700;&#20966;&#29702;&#22580;%20&#12496;&#12483;&#12481;&#20013;&#21644;&#27133;&#29992;&#22633;&#37240;&#12509;&#12531;&#12503;&#22633;&#37240;&#28431;&#12428;&#30064;&#24120;&#22577;&#21578;&#26360;.xlsx" TargetMode="External"/><Relationship Id="rId92" Type="http://schemas.openxmlformats.org/officeDocument/2006/relationships/hyperlink" Target="https://api.box.com/wopi/files/1991557482834/WOPIServiceId_TP_BOX_2/WOPIUserId_-/&#30064;&#24120;&#22577;&#21578;&#26360;&#65288;&#20013;&#25991;&#65289;&#20849;&#26377;&#12501;&#12457;&#12523;&#12480;/201801&#20197;&#38477;/20180821EF&#12288;TOM3&#27498;&#36879;&#36942;&#8470;23&#12459;&#12513;&#12521;&#30011;&#20687;&#30064;&#24120;&#22577;&#21578;r3.xlsx" TargetMode="External"/><Relationship Id="rId213" Type="http://schemas.openxmlformats.org/officeDocument/2006/relationships/hyperlink" Target="file:///\\stw1fspf01\users$\mingcheng.tung\Application%20Data\Microsoft\Excel\&#30064;&#24120;&#22577;&#21578;&#26360;&#65288;&#20013;&#25991;&#65289;&#20849;&#26377;&#12501;&#12457;&#12523;&#12480;\201601&#20197;&#38477;\20160105GUT&#12288;GUT2&#32025;&#24059;&#27231;&#20999;&#20992;&#26119;&#38477;TIME%20OVER.xlsx" TargetMode="External"/><Relationship Id="rId234" Type="http://schemas.openxmlformats.org/officeDocument/2006/relationships/hyperlink" Target="https://api.box.com/wopi/files/1991557482834/WOPIServiceId_TP_BOX_2/WOPIUserId_-/&#30064;&#24120;&#22577;&#21578;&#26360;&#65288;&#20849;&#26377;&#65289;&#12501;&#12457;&#12523;&#12480;/201901&#20197;&#38477;/20200504XF&#12288;&#26412;&#32218;&#39366;&#21205;&#31435;&#12385;&#19978;&#12364;&#12426;&#12481;&#12455;&#12540;&#12531;&#33073;&#33853;_&#26368;&#32066;&#29256;.xlsx" TargetMode="External"/><Relationship Id="rId420" Type="http://schemas.openxmlformats.org/officeDocument/2006/relationships/hyperlink" Target="https://api.box.com/wopi/files/1991557482834/WOPIServiceId_TP_BOX_2/WOPIUserId_-/&#30064;&#24120;&#22577;&#21578;&#26360;&#65288;&#20849;&#26377;&#65289;&#12501;&#12457;&#12523;&#12480;/201901&#20197;&#38477;/20230820%20EF&#21253;&#35037;&#27243;&#20999;&#27231;2&#34399;BUR&#30382;&#24118;&#26039;&#35010;.xlsx?d=w5e7a9790d9924af6b0e27e17916c3107&amp;csf=1&amp;web=1&amp;e=FfncaO" TargetMode="External"/><Relationship Id="rId2" Type="http://schemas.openxmlformats.org/officeDocument/2006/relationships/hyperlink" Target="file:///\\stw1fspf01\users$\mingcheng.tung\Application%20Data\Microsoft\Excel\&#30064;&#24120;&#22577;&#21578;&#26360;&#65288;&#26085;&#25991;&#65289;&#20849;&#26377;&#12501;&#12457;&#12523;&#12480;\WI&#21488;&#36554;&#25244;&#12365;&#20986;&#12375;&#12510;&#12491;&#12517;&#12450;&#12523;" TargetMode="External"/><Relationship Id="rId29" Type="http://schemas.openxmlformats.org/officeDocument/2006/relationships/hyperlink" Target="file:///\\stw1fspf01\users$\mingcheng.tung\Application%20Data\Microsoft\Excel\&#30064;&#24120;&#22577;&#21578;&#26360;&#65288;&#20013;&#25991;&#65289;&#20849;&#26377;&#12501;&#12457;&#12523;&#12480;\201408&#20197;&#38477;\20140806IF&#12288;&#26412;&#32218;CV&#12525;&#12540;&#12523;&#12471;&#12515;&#12501;&#12488;&#12456;&#12531;&#12489;&#12503;&#12524;&#12540;&#12488;&#33073;&#33853;&#30064;&#24120;(&#20013;&#25991;).xls" TargetMode="External"/><Relationship Id="rId255" Type="http://schemas.openxmlformats.org/officeDocument/2006/relationships/hyperlink" Target="https://api.box.com/wopi/files/1991557482834/WOPIServiceId_TP_BOX_2/WOPIUserId_-/&#30064;&#24120;&#22577;&#21578;&#26360;&#65288;&#20849;&#26377;&#65289;&#12501;&#12457;&#12523;&#12480;/201901&#20197;&#38477;/20200902EF&#12288;TOM&#12502;&#12540;&#12473;&#12456;&#12450;&#12467;&#12531;&#30064;&#24120;.xlsx" TargetMode="External"/><Relationship Id="rId276" Type="http://schemas.openxmlformats.org/officeDocument/2006/relationships/hyperlink" Target="https://api.box.com/wopi/files/1991557482834/WOPIServiceId_TP_BOX_2/WOPIUserId_-/&#30064;&#24120;&#22577;&#21578;&#26360;&#65288;&#20849;&#26377;&#65289;&#12501;&#12457;&#12523;&#12480;/201901&#20197;&#38477;/20201123&#65288;ADT&#20869;&#20849;&#26377;&#65289;&#12288;&#24111;&#38651;&#12496;&#12540;&#30772;&#25613;.xlsx" TargetMode="External"/><Relationship Id="rId297" Type="http://schemas.openxmlformats.org/officeDocument/2006/relationships/hyperlink" Target="https://api.box.com/wopi/files/1991557482834/WOPIServiceId_TP_BOX_2/WOPIUserId_-/&#30064;&#24120;&#22577;&#21578;&#26360;&#65288;&#20849;&#26377;&#65289;&#12501;&#12457;&#12523;&#12480;/201901&#20197;&#38477;/20210414HF&#12288;&#26412;&#32218;&#39366;&#21205;&#12521;&#12452;&#12531;&#12471;&#12515;&#12501;&#12488;&#12510;&#12452;&#12479;&#12462;&#12450;&#12508;&#12483;&#12463;&#12473;&#20096;&#35010;.xlsx" TargetMode="External"/><Relationship Id="rId441" Type="http://schemas.openxmlformats.org/officeDocument/2006/relationships/hyperlink" Target="https://api.box.com/wopi/files/1991557482834/WOPIServiceId_TP_BOX_2/WOPIUserId_-/&#30064;&#24120;&#22577;&#21578;&#26360;&#65288;&#20849;&#26377;&#65289;&#12501;&#12457;&#12523;&#12480;/202401&#20197;&#38477;/20240209%20MF%20&#24490;&#29872;CONV%27&#30064;&#24120;&#20214;%20r2.xlsx?d=w42b2ad723b5f42dc8ee5c41ed00aaa88&amp;csf=1&amp;web=1&amp;e=jy87oI" TargetMode="External"/><Relationship Id="rId462" Type="http://schemas.openxmlformats.org/officeDocument/2006/relationships/hyperlink" Target="https://api.box.com/wopi/files/1991557482834/WOPIServiceId_TP_BOX_2/WOPIUserId_-/&#30064;&#24120;&#22577;&#21578;&#26360;&#65288;&#20849;&#26377;&#65289;&#12501;&#12457;&#12523;&#12480;/202401&#20197;&#38477;/20240614%20CF&#31407;&#26412;&#32218;%20Hopper%20&#27833;&#22739;&#32568;&#28431;&#27833;&#30064;&#24120;.xlsx?d=w86739fe7933f45198826b7c7d5bfd010&amp;csf=1&amp;web=1&amp;e=GTnl2s" TargetMode="External"/><Relationship Id="rId483" Type="http://schemas.openxmlformats.org/officeDocument/2006/relationships/hyperlink" Target="https://api.box.com/wopi/00_%E7%A4%BE%E5%85%A7%E5%85%B1%E9%80%9A/001_%E8%A8%AD%E6%8A%80%E8%B3%87%E6%96%99%E4%BA%A4%E6%8F%9B/%E3%80%90TPM5%E3%80%91%E8%A3%BD%E9%80%A05%E6%8B%A0%E7%82%B9%E8%87%AA%E4%B8%BB%E4%BF%9D%E5%85%A8%E4%BC%9A%E8%AD%B0/%E3%80%90%E8%A8%AD%E5%82%99%E3%83%AD%E3%82%B9%E5%89%8A%E6%B8%9B%E3%83%81%E3%83%BC%E3%83%A0%E3%80%91/%E8%A8%AD%E5%82%99%E7%95%B0%E5%B8%B8%E7%A2%BA%E8%AA%8D%E5%AF%AB%E7%9C%9F/CF%E7%AA%AF%E6%9C%AC%E7%B7%9A%E6%A9%AB%E6%8A%98%E6%A9%9F%E6%99%82%E8%A6%8F%E7%9A%AE%E5%B8%B6%E6%96%B7%E8%A3%82%E7%95%B0%E5%B8%B8/CF%E7%AA%AF%E6%9C%AC%E7%B7%9A%E6%A9%AB%E6%8A%98%E6%A9%9F%E6%99%82%E8%A6%8F%E7%9A%AE%E5%B8%B6%E6%96%B7%E8%A3%82%E7%95%B0%E5%B8%B8%E4%B9%8B%E7%8F%BE%E7%8B%80%E7%A2%BA%E8%AA%8D%E3%80%90%E9%BB%9E%E6%AA%A2%E7%A2%BA%E8%AA%8D%E5%8D%80%E5%9F%9F%EF%BC%9AYF%E3%80%81CF%E3%80%81EF%E3%80%81JF%E3%80%81KF%E3%80%91.xlsx?web=1" TargetMode="External"/><Relationship Id="rId518" Type="http://schemas.openxmlformats.org/officeDocument/2006/relationships/hyperlink" Target="https://api.box.com/wopi/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2401%E4%BB%A5%E9%99%8D/20250414XF%E3%80%802BrSI%E6%9D%BF%E5%8E%9A%E8%A8%88%E5%85%89%E9%87%8F%E4%BD%8E%E4%B8%8B%E7%95%B0%E5%B8%B8rev2.xlsx?web=1" TargetMode="External"/><Relationship Id="rId539" Type="http://schemas.openxmlformats.org/officeDocument/2006/relationships/hyperlink" Target="https://agc.box.com/s/hul0ekv5qksd1jm2xypf6kj5l8xb7d0g" TargetMode="External"/><Relationship Id="rId40" Type="http://schemas.openxmlformats.org/officeDocument/2006/relationships/hyperlink" Target="file:///\\stw1fspf01\users$\mingcheng.tung\Application%20Data\Microsoft\Excel\&#30064;&#24120;&#22577;&#21578;&#26360;&#65288;&#20013;&#25991;&#65289;&#20849;&#26377;&#12501;&#12457;&#12523;&#12480;\201407\20140717GUT&#12288;OFF&#20999;NO1&#30495;&#31354;P&#21147;&#30064;&#24120;.xls" TargetMode="External"/><Relationship Id="rId115" Type="http://schemas.openxmlformats.org/officeDocument/2006/relationships/hyperlink" Target="https://api.box.com/wopi/files/1991557482834/WOPIServiceId_TP_BOX_2/WOPIUserId_-/&#30064;&#24120;&#22577;&#21578;&#26360;&#65288;&#20013;&#25991;&#65289;&#20849;&#26377;&#12501;&#12457;&#12523;&#12480;/201801&#20197;&#38477;/20180428EF&#12288;1BR%206P&#25505;&#26495;RB%20T&#36600;&#12471;&#12515;&#12501;&#12488;&#25240;&#25613;&#12488;&#12521;&#12502;&#12523;(&#20877;&#30330;).xls" TargetMode="External"/><Relationship Id="rId136" Type="http://schemas.openxmlformats.org/officeDocument/2006/relationships/hyperlink" Target="file:///\\stw1fspf01\users$\mingcheng.tung\Application%20Data\Microsoft\Excel\&#30064;&#24120;&#22577;&#21578;&#26360;&#65288;&#20013;&#25991;&#65289;&#20849;&#26377;&#12501;&#12457;&#12523;&#12480;\201408&#20197;&#38477;\20141002IF&#12288;TOM3&#30059;&#20687;&#34389;&#29702;PC&#30070;&#27231;&#25955;&#30332;&#30064;&#24120;.xls" TargetMode="External"/><Relationship Id="rId157" Type="http://schemas.openxmlformats.org/officeDocument/2006/relationships/hyperlink" Target="file:///\\stw1fspf01\users$\mingcheng.tung\Application%20Data\Microsoft\Excel\&#30064;&#24120;&#22577;&#21578;&#26360;&#65288;&#20013;&#25991;&#65289;&#20849;&#26377;&#12501;&#12457;&#12523;&#12480;\201408&#20197;&#38477;\20141101GUT&#12288;GUT&#8470;1&#25237;&#20837;&#25505;&#26495;&#27231;&#28187;&#36895;&#27231;&#30064;&#24120;.xls" TargetMode="External"/><Relationship Id="rId178" Type="http://schemas.openxmlformats.org/officeDocument/2006/relationships/hyperlink" Target="file:///\\stw1fspf01\users$\mingcheng.tung\Application%20Data\Microsoft\Excel\&#30064;&#24120;&#22577;&#21578;&#26360;&#65288;&#20013;&#25991;&#65289;&#20849;&#26377;&#12501;&#12457;&#12523;&#12480;\201601&#20197;&#38477;\20160622BF&#31407;&#12288;1BR&#32025;&#24059;&#27231;&#12456;&#12450;&#12471;&#12515;&#12501;&#12488;&#36600;&#21463;&#22266;&#23450;&#29992;&#37329;&#20855;&#33073;&#33853;.xlsx" TargetMode="External"/><Relationship Id="rId301" Type="http://schemas.openxmlformats.org/officeDocument/2006/relationships/hyperlink" Target="https://api.box.com/wopi/files/1991557482834/WOPIServiceId_TP_BOX_2/WOPIUserId_-/&#30064;&#24120;&#22577;&#21578;&#26360;&#65288;&#20849;&#26377;&#65289;&#12501;&#12457;&#12523;&#12480;/201901&#20197;&#38477;/20210519HF&#12288;2Br&#31227;&#36617;BDS&#12489;&#12521;&#12452;&#12502;&#12467;&#12531;&#12525;&#12483;&#12489;&#30772;&#26029;&#30064;&#24120;.xlsx" TargetMode="External"/><Relationship Id="rId322" Type="http://schemas.openxmlformats.org/officeDocument/2006/relationships/hyperlink" Target="https://api.box.com/wopi/files/1991557482834/WOPIServiceId_TP_BOX_2/WOPIUserId_-/&#30064;&#24120;&#22577;&#21578;&#26360;&#65288;&#20849;&#26377;&#65289;&#12501;&#12457;&#12523;&#12480;/201901&#20197;&#38477;/20211001DF&#12288;&#26412;&#32218;&#22679;&#36895;CV" TargetMode="External"/><Relationship Id="rId343" Type="http://schemas.openxmlformats.org/officeDocument/2006/relationships/hyperlink" Target="https://api.box.com/wopi/files/1991557482834/WOPIServiceId_TP_BOX_2/WOPIUserId_-/&#30064;&#24120;&#22577;&#21578;&#26360;&#65288;&#20849;&#26377;&#65289;&#12501;&#12457;&#12523;&#12480;/201901&#20197;&#38477;/20220207AFKTAS&#12288;TAS3&#31227;&#36617;&#27231;&#26059;&#22238;&#12469;&#12540;&#12508;&#30064;&#24120;.xlsx" TargetMode="External"/><Relationship Id="rId364" Type="http://schemas.openxmlformats.org/officeDocument/2006/relationships/hyperlink" Target="https://api.box.com/wopi/files/1991557482834/WOPIServiceId_TP_BOX_2/WOPIUserId_-/&#30064;&#24120;&#22577;&#21578;&#26360;&#65288;&#20849;&#26377;&#65289;&#12501;&#12457;&#12523;&#12480;/201901&#20197;&#38477;/20220806HF&#12288;2Br2POS&#12525;&#12508;&#12483;&#12488;&#30064;&#24120;.xlsx" TargetMode="External"/><Relationship Id="rId550" Type="http://schemas.openxmlformats.org/officeDocument/2006/relationships/printerSettings" Target="../printerSettings/printerSettings1.bin"/><Relationship Id="rId61" Type="http://schemas.openxmlformats.org/officeDocument/2006/relationships/hyperlink" Target="https://api.box.com/wopi/files/1991557482834/WOPIServiceId_TP_BOX_2/WOPIUserId_-/&#30064;&#24120;&#22577;&#21578;&#26360;&#65288;&#20849;&#26377;&#65289;&#12501;&#12457;&#12523;&#12480;/201901&#20197;&#38477;/20191206DF&#12288;2Br&#24341;&#36796;&#12415;&#37096;" TargetMode="External"/><Relationship Id="rId82" Type="http://schemas.openxmlformats.org/officeDocument/2006/relationships/hyperlink" Target="https://api.box.com/wopi/files/1991557482834/WOPIServiceId_TP_BOX_2/WOPIUserId_-/&#30064;&#24120;&#22577;&#21578;&#26360;&#65288;&#20013;&#25991;&#65289;&#20849;&#26377;&#12501;&#12457;&#12523;&#12480;/201901&#20197;&#38477;/20190126ADTOFF&#20999;&#12288;OFF&#20999;4X&#20999;&#27231;&#12465;&#12540;&#12502;&#12523;&#12505;&#12516;&#26029;&#35010;&#30064;&#24120;.xlsx" TargetMode="External"/><Relationship Id="rId199" Type="http://schemas.openxmlformats.org/officeDocument/2006/relationships/hyperlink" Target="file:///\\stw1fspf01\users$\mingcheng.tung\Application%20Data\Microsoft\Excel\&#30064;&#24120;&#22577;&#21578;&#26360;&#65288;&#20013;&#25991;&#65289;&#20849;&#26377;&#12501;&#12457;&#12523;&#12480;\201601&#20197;&#38477;\20160703JF%202Br&#32025;&#24059;&#27231;&#65288;&#12452;&#12474;&#12511;&#35069;&#65289;&#12459;&#12483;&#12479;&#12540;&#21205;&#20316;&#30064;&#24120;.xlsx" TargetMode="External"/><Relationship Id="rId203" Type="http://schemas.openxmlformats.org/officeDocument/2006/relationships/hyperlink" Target="file:///\\stw1fspf01\users$\mingcheng.tung\Application%20Data\Microsoft\Excel\&#30064;&#24120;&#22577;&#21578;&#26360;&#65288;&#20013;&#25991;&#65289;&#20849;&#26377;&#12501;&#12457;&#12523;&#12480;\201601&#20197;&#38477;\20160705%20CF&#20280;&#32302;CV%20ROLL%20&#21155;&#21270;&#27544;&#33184;&#30064;&#24120;.xlsx" TargetMode="External"/><Relationship Id="rId385" Type="http://schemas.openxmlformats.org/officeDocument/2006/relationships/hyperlink" Target="https://api.box.com/wopi/files/1991557482834/WOPIServiceId_TP_BOX_2/WOPIUserId_-/&#27599;&#36913;&#30906;&#35469;---&#21508;&#25818;&#40670;&#35373;&#20633;&#30064;&#24120;&#12539;&#35373;&#20633;&#25913;&#21892;%20&#27178;&#23637;&#38283;&#36914;&#25431;&#30906;&#35469;Sheet/20230417%20&#9733;&#21508;&#25818;&#40670;%20%20&#35373;&#20633;&#30064;&#24120;&#12539;&#35373;&#20633;&#25913;&#21892;%20&#27178;&#23637;&#38283;&#36914;&#25431;&#30906;&#35469;Sheet%20(&#27599;&#36913;&#30906;&#35469;).xlsx" TargetMode="External"/><Relationship Id="rId19" Type="http://schemas.openxmlformats.org/officeDocument/2006/relationships/hyperlink" Target="file:///\\stw1fspf01\users$\mingcheng.tung\Application%20Data\Microsoft\Excel\&#30064;&#24120;&#22577;&#21578;&#26360;&#65288;&#20013;&#25991;&#65289;&#20849;&#26377;&#12501;&#12457;&#12523;&#12480;\201408&#20197;&#38477;\20140824GUT&#12288;GUT3&#32025;&#27231;&#36865;&#32025;&#20559;&#31227;&#30064;&#24120;.xls" TargetMode="External"/><Relationship Id="rId224" Type="http://schemas.openxmlformats.org/officeDocument/2006/relationships/hyperlink" Target="file:///\\stw1fspf01\users$\mingcheng.tung\Application%20Data\Microsoft\Excel\&#30064;&#24120;&#22577;&#21578;&#26360;&#65288;&#20013;&#25991;&#65289;&#20849;&#26377;&#12501;&#12457;&#12523;&#12480;\201501&#20197;&#38477;\20150513XF%202BR%20Roll&#25240;&#25613;Trouble&#22577;&#21578;.xlsx" TargetMode="External"/><Relationship Id="rId245" Type="http://schemas.openxmlformats.org/officeDocument/2006/relationships/hyperlink" Target="https://api.box.com/wopi/files/1991557482834/WOPIServiceId_TP_BOX_2/WOPIUserId_-/&#30064;&#24120;&#22577;&#21578;&#26360;&#65288;&#20849;&#26377;&#65289;&#12501;&#12457;&#12523;&#12480;/201901&#20197;&#38477;/20200518OF&#12288;&#24490;&#29872;&#12496;&#12465;&#12483;&#12488;&#12456;&#12524;&#12505;&#12540;&#12479;&#12540;&#25644;&#36865;&#12505;&#12523;&#12488;&#26029;&#35010;&#30064;&#24120;&#22577;&#21578;.xlsx" TargetMode="External"/><Relationship Id="rId266" Type="http://schemas.openxmlformats.org/officeDocument/2006/relationships/hyperlink" Target="https://api.box.com/wopi/files/1991557482834/WOPIServiceId_TP_BOX_2/WOPIUserId_-/&#30064;&#24120;&#22577;&#21578;&#26360;&#65288;&#20849;&#26377;&#65289;&#12501;&#12457;&#12523;&#12480;/201901&#20197;&#38477;/20201007CF&#12288;&#26412;&#32218;&#27243;&#25240;&#27231;&#12479;&#12452;&#12511;&#12531;&#12464;&#12505;&#12523;&#12488;&#26029;&#35010;&#30064;&#24120;_rev.1.xlsx" TargetMode="External"/><Relationship Id="rId287" Type="http://schemas.openxmlformats.org/officeDocument/2006/relationships/hyperlink" Target="https://api.box.com/wopi/files/1991557482834/WOPIServiceId_TP_BOX_2/WOPIUserId_-/&#30064;&#24120;&#22577;&#21578;&#26360;&#65288;&#20849;&#26377;&#65289;&#12501;&#12457;&#12523;&#12480;/201901&#20197;&#38477;/20210107XF&#12288;&#26412;&#32218;&#27833;&#22311;&#12509;&#12531;&#12503;&#30064;&#24120;&#20572;&#27490;.xlsx" TargetMode="External"/><Relationship Id="rId410" Type="http://schemas.openxmlformats.org/officeDocument/2006/relationships/hyperlink" Target="https://api.box.com/wopi/files/1991557482834/WOPIServiceId_TP_BOX_2/WOPIUserId_-/&#30064;&#24120;&#22577;&#21578;&#26360;&#65288;&#20849;&#26377;&#65289;&#12501;&#12457;&#12523;&#12480;/201901&#20197;&#38477;/20230729%20CF&#31407;1Br%20&#32025;&#21367;CV%20INV&#30064;&#24120;&#22577;&#21578;.xlsx?d=wbd0ccf402ac449699a4a25d2561a0700&amp;csf=1&amp;web=1&amp;e=DNkYPt" TargetMode="External"/><Relationship Id="rId431" Type="http://schemas.openxmlformats.org/officeDocument/2006/relationships/hyperlink" Target="https://api.box.com/wopi/files/1991557482834/WOPIServiceId_TP_BOX_2/WOPIUserId_-/&#30064;&#24120;&#22577;&#21578;&#26360;&#65288;&#20849;&#26377;&#65289;&#12501;&#12457;&#12523;&#12480;/201901&#20197;&#38477;/20231214%20YF&#21253;&#35037;2P%20&#25505;&#26495;CV%20ROLL&#36600;&#33455;&#26039;&#35010;&#30064;&#24120;&#22577;&#21578;&#26360;(&#25552;&#20986;).xlsx?d=wfc162ead6f96475aa547e41085f660e5&amp;csf=1&amp;web=1&amp;e=6LEIxI" TargetMode="External"/><Relationship Id="rId452" Type="http://schemas.openxmlformats.org/officeDocument/2006/relationships/hyperlink" Target="https://api.box.com/wopi/files/1991557482834/WOPIServiceId_TP_BOX_2/WOPIUserId_-/&#30064;&#24120;&#22577;&#21578;&#26360;&#65288;&#20849;&#26377;&#65289;&#12501;&#12457;&#12523;&#12480;/202401&#20197;&#38477;/20240513%20PF%201BR%20BBPG%20&#12459;&#12483;&#12503;&#12522;&#12531;&#12464;&#30772;&#25613;&#30064;&#24120;rev0.xlsx?d=w138c9d02933d456ca246929cbf7a57b2&amp;csf=1&amp;web=1&amp;e=zwNmCL" TargetMode="External"/><Relationship Id="rId473" Type="http://schemas.openxmlformats.org/officeDocument/2006/relationships/hyperlink" Target="https://api.box.com/wopi/files/1991557482834/WOPIServiceId_TP_BOX_2/WOPIUserId_-/&#30064;&#24120;&#22577;&#21578;&#26360;&#65288;&#20849;&#26377;&#65289;&#12501;&#12457;&#12523;&#12480;/202401&#20197;&#38477;/20240718IF&#12288;TOM3&#12465;&#12540;&#12502;&#12523;&#12521;&#12483;&#12463;&#20869;&#37096;&#32080;&#38706;(TOM3%20Cable%20Rack%20&#45236;&#48512;%20&#44208;&#47196;)%20(&#20013;&#26085;).xlsx?d=w1deb1fa745b5414490f51a12e86863be&amp;csf=1&amp;web=1&amp;e=trUTEJ" TargetMode="External"/><Relationship Id="rId494" Type="http://schemas.openxmlformats.org/officeDocument/2006/relationships/hyperlink" Target="https://api.box.com/wopi/00_%E7%A4%BE%E5%85%A7%E5%85%B1%E9%80%9A/001_%E8%A8%AD%E6%8A%80%E8%B3%87%E6%96%99%E4%BA%A4%E6%8F%9B/%E3%80%90TPM5%E3%80%91%E8%A3%BD%E9%80%A05%E6%8B%A0%E7%82%B9%E8%87%AA%E4%B8%BB%E4%BF%9D%E5%85%A8%E4%BC%9A%E8%AD%B0/%E3%80%90%E8%A8%AD%E5%82%99%E3%83%AD%E3%82%B9%E5%89%8A%E6%B8%9B%E3%83%81%E3%83%BC%E3%83%A0%E3%80%91/%E8%A8%AD%E5%82%99%E7%95%B0%E5%B8%B8%E7%A2%BA%E8%AA%8D%E5%AF%AB%E7%9C%9F/CF%E7%AA%AF%E6%9C%AC%E7%B7%9A%E6%A9%AB%E6%8A%98%E6%A9%9F%E6%99%82%E8%A6%8F%E7%9A%AE%E5%B8%B6%E6%96%B7%E8%A3%82%E7%95%B0%E5%B8%B8/CF%E7%AA%AF%E6%9C%AC%E7%B7%9A%E6%A9%AB%E6%8A%98%E6%A9%9F%E6%99%82%E8%A6%8F%E7%9A%AE%E5%B8%B6%E6%96%B7%E8%A3%82%E7%95%B0%E5%B8%B8%E4%B9%8B%E7%8F%BE%E7%8B%80%E7%A2%BA%E8%AA%8D%E3%80%90%E9%BB%9E%E6%AA%A2%E7%A2%BA%E8%AA%8D%E5%8D%80%E5%9F%9F%EF%BC%9AYF%E3%80%81CF%E3%80%81EF%E3%80%81JF%E3%80%81KF%E3%80%91.xlsx?web=1" TargetMode="External"/><Relationship Id="rId508" Type="http://schemas.openxmlformats.org/officeDocument/2006/relationships/hyperlink" Target="https://api.box.com/wopi/00_%E7%A4%BE%E5%85%A7%E5%85%B1%E9%80%9A/001_%E8%A8%AD%E6%8A%80%E8%B3%87%E6%96%99%E4%BA%A4%E6%8F%9B/%E3%80%90TPM5%E3%80%91%E8%A3%BD%E9%80%A05%E6%8B%A0%E7%82%B9%E8%87%AA%E4%B8%BB%E4%BF%9D%E5%85%A8%E4%BC%9A%E8%AD%B0/%E3%80%90%E8%A8%AD%E5%82%99%E3%83%AD%E3%82%B9%E5%89%8A%E6%B8%9B%E3%83%81%E3%83%BC%E3%83%A0%E3%80%91/%E8%A8%AD%E5%82%99%E7%95%B0%E5%B8%B8%E7%A2%BA%E8%AA%8D%E5%AF%AB%E7%9C%9F/2025218%20YF%E7%AA%AFTT%20FRAME%E8%A3%82%E7%97%95%20%E3%80%90%E9%BB%9E%E6%AA%A2%E7%A2%BA%E8%AA%8D%E5%8D%80%E5%9F%9F%EF%BC%9AYF%E3%80%81CF%E3%80%81EF%E3%80%91/2025218%20YF%E7%AA%AFTT%20FRAME%E8%A3%82%E7%97%95%E4%B9%8B%E5%90%84%E7%AA%AF%E7%8F%BE%E7%8B%80%E8%AA%BF%E6%9F%A5.xlsx?web=1" TargetMode="External"/><Relationship Id="rId529" Type="http://schemas.openxmlformats.org/officeDocument/2006/relationships/hyperlink" Target="https://agc.box.com/s/6xvt1ffowleso11xyakftxw1wwrvumsv" TargetMode="External"/><Relationship Id="rId30" Type="http://schemas.openxmlformats.org/officeDocument/2006/relationships/hyperlink" Target="file:///\\stw1fspf01\users$\mingcheng.tung\Application%20Data\Microsoft\Excel\&#30064;&#24120;&#22577;&#21578;&#26360;&#65288;&#20013;&#25991;&#65289;&#20849;&#26377;&#12501;&#12457;&#12523;&#12480;\201408&#20197;&#38477;\&#35079;&#26412;%2020140723ZF&#12288;&#31934;&#26619;&#65404;&#65437;&#65400;&#65431;&#65394;&#65393;&#65437;&#65412;&#29992;HUB&#30064;&#24120;&#22577;&#21578;.xls" TargetMode="External"/><Relationship Id="rId105" Type="http://schemas.openxmlformats.org/officeDocument/2006/relationships/hyperlink" Target="https://api.box.com/wopi/files/1991557482834/WOPIServiceId_TP_BOX_2/WOPIUserId_-/&#30064;&#24120;&#22577;&#21578;&#26360;&#65288;&#20013;&#25991;&#65289;&#20849;&#26377;&#12501;&#12457;&#12523;&#12480;/201801&#20197;&#38477;/20171208&#27927;&#27972;3LinePL&#65409;&#65386;&#65437;&#65404;&#65438;&#65388;&#65392;No1&#12288;PL&#34909;&#31361;.xls" TargetMode="External"/><Relationship Id="rId126" Type="http://schemas.openxmlformats.org/officeDocument/2006/relationships/hyperlink" Target="https://api.box.com/wopi/files/1991557482834/WOPIServiceId_TP_BOX_2/WOPIUserId_-/&#30064;&#24120;&#22577;&#21578;&#26360;&#65288;&#20013;&#25991;&#65289;&#20849;&#26377;&#12501;&#12457;&#12523;&#12480;/201701&#20197;&#38477;/20170403JFKF%20ACE%20Windows%20PC&#26178;&#38291;&#12378;&#12428;&#12395;&#12424;&#12427;PAM&#27424;&#28857;Data&#30064;&#24120;.xlsx" TargetMode="External"/><Relationship Id="rId147" Type="http://schemas.openxmlformats.org/officeDocument/2006/relationships/hyperlink" Target="https://api.box.com/wopi/files/1991557482834/WOPIServiceId_TP_BOX_2/WOPIUserId_-/&#30064;&#24120;&#22577;&#21578;&#26360;&#65288;&#20013;&#25991;&#65289;&#20849;&#26377;&#12501;&#12457;&#12523;&#12480;/201701&#20197;&#38477;/20170203EF%201~4P%20BDS%20CPU&#30064;&#24120;&#36339;&#33067;.xlsx" TargetMode="External"/><Relationship Id="rId168" Type="http://schemas.openxmlformats.org/officeDocument/2006/relationships/hyperlink" Target="file:///\\stw1fspf01\users$\mingcheng.tung\Application%20Data\Microsoft\Excel\&#30064;&#24120;&#22577;&#21578;&#26360;&#65288;&#20013;&#25991;&#65289;&#20849;&#26377;&#12501;&#12457;&#12523;&#12480;\201501&#20197;&#38477;\20150507XF%20SMAP(L&#20596;&#65289;&#34909;&#31361;&#12488;&#12521;&#12502;&#12523;&#22577;&#21578;.xlsx" TargetMode="External"/><Relationship Id="rId312" Type="http://schemas.openxmlformats.org/officeDocument/2006/relationships/hyperlink" Target="https://api.box.com/wopi/files/1991557482834/WOPIServiceId_TP_BOX_2/WOPIUserId_-/&#30064;&#24120;&#22577;&#21578;&#26360;&#65288;&#20849;&#26377;&#65289;&#12501;&#12457;&#12523;&#12480;/201901&#20197;&#38477;/20210724HF%202Br&#21453;&#36578;&#12525;&#12508;&#12483;&#12488;2B&#12496;&#12521;&#12531;&#12469;&#12518;&#12491;&#12483;&#12488;&#12525;&#12483;&#12489;&#37096;&#25240;&#25613;&#30064;&#24120;%20rev2.xlsx" TargetMode="External"/><Relationship Id="rId333" Type="http://schemas.openxmlformats.org/officeDocument/2006/relationships/hyperlink" Target="https://api.box.com/wopi/files/1991557482834/WOPIServiceId_TP_BOX_2/WOPIUserId_-/&#30064;&#24120;&#22577;&#21578;&#26360;&#65288;&#20849;&#26377;&#65289;&#12501;&#12457;&#12523;&#12480;/201901&#20197;&#38477;/20211212MF&#12288;TOM3&#30011;&#20966;PC7&#30064;&#24120;&#35672;&#21029;PC2&#36890;&#20449;&#30064;&#24120;.xlsx" TargetMode="External"/><Relationship Id="rId354" Type="http://schemas.openxmlformats.org/officeDocument/2006/relationships/hyperlink" Target="https://api.box.com/wopi/files/1991557482834/WOPIServiceId_TP_BOX_2/WOPIUserId_-/&#30064;&#24120;&#22577;&#21578;&#26360;&#65288;&#20849;&#26377;&#65289;&#12501;&#12457;&#12523;&#12480;/201901&#20197;&#38477;/20220526JF&#12288;2BR&#12507;&#12483;&#12497;&#12540;&#21205;&#20316;&#30064;&#24120;.xlsx" TargetMode="External"/><Relationship Id="rId540" Type="http://schemas.openxmlformats.org/officeDocument/2006/relationships/hyperlink" Target="https://agc.box.com/s/kjpi7z4pt4isgip5jkr3r8xrqsibgv7t" TargetMode="External"/><Relationship Id="rId51" Type="http://schemas.openxmlformats.org/officeDocument/2006/relationships/hyperlink" Target="https://api.box.com/wopi/files/1991557482834/WOPIServiceId_TP_BOX_2/WOPIUserId_-/&#30064;&#24120;&#22577;&#21578;&#26360;&#65288;&#20849;&#26377;&#65289;&#12501;&#12457;&#12523;&#12480;/201901&#20197;&#38477;/20200225JF&#12288;2BR&#27927;&#28136;&#27231;&#32020;&#27700;&#39080;&#20992;" TargetMode="External"/><Relationship Id="rId72" Type="http://schemas.openxmlformats.org/officeDocument/2006/relationships/hyperlink" Target="https://api.box.com/wopi/files/1991557482834/WOPIServiceId_TP_BOX_2/WOPIUserId_-/&#30064;&#24120;&#22577;&#21578;&#26360;&#65288;&#20849;&#26377;&#65289;&#12501;&#12457;&#12523;&#12480;/201901&#20197;&#38477;/20190805GUT%20OFF4X&#36600;&#20999;&#27231;2HD&#12456;&#12531;&#12467;&#12540;&#12480;-&#12465;&#12540;&#12502;&#12523;&#25613;&#20663;&#30064;&#24120;.xlsx" TargetMode="External"/><Relationship Id="rId93" Type="http://schemas.openxmlformats.org/officeDocument/2006/relationships/hyperlink" Target="https://api.box.com/wopi/files/1991557482834/WOPIServiceId_TP_BOX_2/WOPIUserId_-/&#30064;&#24120;&#22577;&#21578;&#26360;&#65288;&#20013;&#25991;&#65289;&#20849;&#26377;&#12501;&#12457;&#12523;&#12480;/201801&#20197;&#38477;/20180728EF&#12288;2BR%203PLINE%20PLC&#25925;&#38556;&#12395;&#12424;&#12427;%20&#36890;&#20449;&#30064;&#24120;r1.xlsx" TargetMode="External"/><Relationship Id="rId189" Type="http://schemas.openxmlformats.org/officeDocument/2006/relationships/hyperlink" Target="file:///\\stw1fspf01\users$\mingcheng.tung\Application%20Data\Microsoft\Excel\&#30064;&#24120;&#22577;&#21578;&#26360;&#65288;&#20013;&#25991;&#65289;&#20849;&#26377;&#12501;&#12457;&#12523;&#12480;\201601&#20197;&#38477;\20160817LF&#12288;ACE&#20572;&#27490;.xlsx" TargetMode="External"/><Relationship Id="rId375" Type="http://schemas.openxmlformats.org/officeDocument/2006/relationships/hyperlink" Target="https://api.box.com/wopi/01_&#37096;&#20839;&#20849;&#36890;/01_&#35069;&#36896;&#19968;&#37096;&#20849;&#36890;/&#21488;&#31821;&#28317;&#36890;&#20132;&#27969;&#26371;/&#35519;&#26597;/&#12304;TPM5&#12305;&#12304;ADCH&#12305;&#12304;&#35373;&#20633;&#30064;&#24120;&#22577;&#21578;&#12305;20230120%20NF&#31407;&#26412;&#32218;&#20280;&#32302;CV&#39366;&#21205;&#12481;&#12455;&#12540;&#12531;&#12363;&#12425;&#12398;&#30064;&#38899;(&#36895;&#22577;&#29256;rev2)%20%20&#27243;&#23637;&#38283;&#35519;&#26597;.xlsx" TargetMode="External"/><Relationship Id="rId396" Type="http://schemas.openxmlformats.org/officeDocument/2006/relationships/hyperlink" Target="https://api.box.com/wopi/files/1991557482834/WOPIServiceId_TP_BOX_2/WOPIUserId_-/&#30064;&#24120;&#22577;&#21578;&#26360;&#65288;&#20849;&#26377;&#65289;&#12501;&#12457;&#12523;&#12480;/201901&#20197;&#38477;/20230505_MF&#12288;WI&#12539;TOM&#8660;PAM&#36890;&#20449;&#30064;&#24120;&#12488;&#12521;&#12502;&#12523;(&#20013;&#26085;).xlsx?d=wf41b0bcea30f4434bde1c8ff80a73406&amp;csf=1&amp;web=1&amp;e=Qb0ZrK" TargetMode="External"/><Relationship Id="rId3" Type="http://schemas.openxmlformats.org/officeDocument/2006/relationships/hyperlink" Target="file:///\\stw1fspf01\users$\mingcheng.tung\Application%20Data\&#30064;&#24120;&#22577;&#21578;&#26360;(&#20013;&#25991;)\201406\&#9679;LF&#24111;&#38651;&#35013;&#32622;&#36942;&#38651;&#27969;Trip&#30064;&#24120;-(C_E_J_K_Y_Z)&#24118;&#38651;Bar&#30906;&#35469;.xls" TargetMode="External"/><Relationship Id="rId214" Type="http://schemas.openxmlformats.org/officeDocument/2006/relationships/hyperlink" Target="file:///\\stw1fspf01\users$\mingcheng.tung\Application%20Data\Microsoft\Excel\&#30064;&#24120;&#22577;&#21578;&#26360;&#65288;&#20013;&#25991;&#65289;&#20849;&#26377;&#12501;&#12457;&#12523;&#12480;\201601&#20197;&#38477;\20160112TAS&#12288;WIT_1%20LINE&#36899;&#32080;&#25237;&#20837;&#27231;HAND&#33287;ARM&#30340;HAND&#20596;&#30340;&#28938;&#25509;&#37096;&#20301;&#40860;&#35010;.xls" TargetMode="External"/><Relationship Id="rId235" Type="http://schemas.openxmlformats.org/officeDocument/2006/relationships/hyperlink" Target="https://api.box.com/wopi/files/1991557482834/WOPIServiceId_TP_BOX_2/WOPIUserId_-/&#30064;&#24120;&#22577;&#21578;&#26360;&#65288;&#20849;&#26377;&#65289;&#12501;&#12457;&#12523;&#12480;/201901&#20197;&#38477;/20200505CF&#12288;2BR6P&#35440;&#23436;&#20102;&#23455;PL&#20670;&#12365;&#30064;&#24120;.xlsx" TargetMode="External"/><Relationship Id="rId256" Type="http://schemas.openxmlformats.org/officeDocument/2006/relationships/hyperlink" Target="https://api.box.com/wopi/files/1991557482834/WOPIServiceId_TP_BOX_2/WOPIUserId_-/&#30064;&#24120;&#22577;&#21578;&#26360;&#65288;&#20849;&#26377;&#65289;&#12501;&#12457;&#12523;&#12480;/201901&#20197;&#38477;/20200915ADTOFF&#20999;&#12288;OFF&#20999;4&#27927;&#27972;&#27231;&#12502;&#12521;&#12471;&#36942;&#36000;&#33655;&#30064;&#24120;.xlsx" TargetMode="External"/><Relationship Id="rId277" Type="http://schemas.openxmlformats.org/officeDocument/2006/relationships/hyperlink" Target="https://api.box.com/wopi/files/1991557482834/WOPIServiceId_TP_BOX_2/WOPIUserId_-/&#30064;&#24120;&#22577;&#21578;&#26360;&#65288;&#20849;&#26377;&#65289;&#12501;&#12457;&#12523;&#12480;/201901&#20197;&#38477;/20201123&#65288;ADT&#20869;&#20849;&#26377;&#65289;&#12304;ADT&#12305;&#65404;&#65404;&#65412;&#65438;&#65405;&#65408;&#65409;&#65431;&#65392;&#22411;&#30058;&#65286;&#24111;&#38651;&#12496;&#12540;&#38263;&#12373;&#35519;&#26619;201904&#28857;&#26908;.xlsx" TargetMode="External"/><Relationship Id="rId298" Type="http://schemas.openxmlformats.org/officeDocument/2006/relationships/hyperlink" Target="https://api.box.com/wopi/files/1991557482834/WOPIServiceId_TP_BOX_2/WOPIUserId_-/&#30064;&#24120;&#22577;&#21578;&#26360;&#65288;&#20849;&#26377;&#65289;&#12501;&#12457;&#12523;&#12480;/201901&#20197;&#38477;/20210418KF&#12288;&#65288;ADT&#20869;&#20849;&#26377;&#65289;2BR%20Tracking%20DATA&#30064;&#24120;&#22577;&#21578;&#65288;&#20919;&#20462;&#30452;&#24460;&#65289;.xlsx" TargetMode="External"/><Relationship Id="rId400" Type="http://schemas.openxmlformats.org/officeDocument/2006/relationships/hyperlink" Target="https://api.box.com/wopi/files/1991557482834/WOPIServiceId_TP_BOX_2/WOPIUserId_-/&#30064;&#24120;&#22577;&#21578;&#26360;&#65288;&#20849;&#26377;&#65289;&#12501;&#12457;&#12523;&#12480;/201901&#20197;&#38477;/20230510%20JF&#26412;&#32218;FT%20CV&#39493;&#21205;&#37832;&#26781;&#26039;&#35010;&#30064;&#24120;&#22577;&#21578;%20(1).xlsx?d=w3d8134a49c8941c990824a01532f5569&amp;csf=1&amp;web=1&amp;e=X3e054" TargetMode="External"/><Relationship Id="rId421" Type="http://schemas.openxmlformats.org/officeDocument/2006/relationships/hyperlink" Target="https://api.box.com/wopi/files/1991557482834/WOPIServiceId_TP_BOX_2/WOPIUserId_-/&#30064;&#24120;&#22577;&#21578;&#26360;&#65288;&#20849;&#26377;&#65289;&#12501;&#12457;&#12523;&#12480;/201901&#20197;&#38477;/20230515%20YF&#26412;&#32218;&#20999;&#25240;&#35373;&#20633;&#30064;&#24120;-&#26368;&#32066;&#29256;.xlsx?d=w8c23f3c3567743c5a1a599bae0edfa1f&amp;csf=1&amp;web=1&amp;e=7v1a7Z" TargetMode="External"/><Relationship Id="rId442" Type="http://schemas.openxmlformats.org/officeDocument/2006/relationships/hyperlink" Target="https://api.box.com/wopi/files/1991557482834/WOPIServiceId_TP_BOX_2/WOPIUserId_-/&#35373;&#20633;&#30064;&#24120;&#30906;&#35469;&#23531;&#30495;/XF%20%201Br&#32025;&#24059;&#27231;&#12469;&#12452;&#12463;&#12523;&#36939;&#36578;&#20572;&#27490;&#30064;&#24120;&#12304;&#40670;&#27298;&#30906;&#35469;&#21312;&#22495;&#65306;YF&#12289;CF&#12289;EF&#12289;JF&#12289;KF&#12305;/XF%20%201Br&#32025;&#24059;&#27231;&#12469;&#12452;&#12463;&#12523;&#36939;&#36578;&#20572;&#27490;&#30064;&#24120;&#20043;&#29694;&#29376;&#30906;&#35469;&#12304;&#40670;&#27298;&#30906;&#35469;&#21312;&#22495;&#65306;YF&#12289;CF&#12289;EF&#12289;JF&#12289;KF&#12305;.xlsx?d=w3f459d5985fe435ba375c926e1196c60&amp;csf=1&amp;web=1&amp;e=zxJdcm" TargetMode="External"/><Relationship Id="rId463" Type="http://schemas.openxmlformats.org/officeDocument/2006/relationships/hyperlink" Target="https://api.box.com/wopi/files/1991557482834/WOPIServiceId_TP_BOX_2/WOPIUserId_-/&#30064;&#24120;&#22577;&#21578;&#26360;&#65288;&#20849;&#26377;&#65289;&#12501;&#12457;&#12523;&#12480;/202401&#20197;&#38477;/20240527%20IF%201Br&#27927;&#27972;&#27231;&#20572;&#27490;&#30064;&#24120;(&#49464;&#51221;&#44592;&#51221;&#51648;&#51060;&#49345;).xlsx?d=we026910da47c4c01b2ccc56f83fca065&amp;csf=1&amp;web=1&amp;e=3XWh1R" TargetMode="External"/><Relationship Id="rId484" Type="http://schemas.openxmlformats.org/officeDocument/2006/relationships/hyperlink" Target="https://api.box.com/wopi/files/1991557482834/WOPIServiceId_TP_BOX_2/WOPIUserId_-/&#30064;&#24120;&#22577;&#21578;&#26360;&#65288;&#20849;&#26377;&#65289;&#12501;&#12457;&#12523;&#12480;/202401&#20197;&#38477;/20241121%20CF&#31407;&#26412;&#32218;&#27243;&#25240;&#27231;&#26178;&#35215;&#30382;&#24118;&#26039;&#35010;&#30064;&#24120;&#22577;&#21578;.xlsx" TargetMode="External"/><Relationship Id="rId519" Type="http://schemas.openxmlformats.org/officeDocument/2006/relationships/hyperlink" Target="https://api.box.com/wopi/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2401%E4%BB%A5%E9%99%8D/20250520XF%E3%80%80JC%E3%83%9F%E3%82%B9%E3%81%AB%E3%82%88%E3%82%8B%E6%9C%AC%E7%B7%9AWI%E6%A4%9C%E6%9F%BB%E6%A9%9F%E9%80%9A%E4%BF%A1%E7%95%B0%E5%B8%B8.xlsx?web=1" TargetMode="External"/><Relationship Id="rId116" Type="http://schemas.openxmlformats.org/officeDocument/2006/relationships/hyperlink" Target="https://api.box.com/wopi/files/1991557482834/WOPIServiceId_TP_BOX_2/WOPIUserId_-/&#30064;&#24120;&#22577;&#21578;&#26360;&#65288;&#20013;&#25991;&#65289;&#20849;&#26377;&#12501;&#12457;&#12523;&#12480;/201701&#20197;&#38477;/20170905YF&#12288;2BR&#24341;&#36796;&#30064;&#24120;(TRACKING&#30064;&#24120;).xlsx" TargetMode="External"/><Relationship Id="rId137" Type="http://schemas.openxmlformats.org/officeDocument/2006/relationships/hyperlink" Target="file:///\\stw1fspf01\users$\mingcheng.tung\Application%20Data\Microsoft\Excel\&#30064;&#24120;&#22577;&#21578;&#26360;&#65288;&#20013;&#25991;&#65289;&#20849;&#26377;&#12501;&#12457;&#12523;&#12480;\201408&#20197;&#38477;\20140918GF%20TOM3-PAM&#36890;&#20449;&#30064;&#24120;.xls" TargetMode="External"/><Relationship Id="rId158" Type="http://schemas.openxmlformats.org/officeDocument/2006/relationships/hyperlink" Target="file:///\\stw1fspf01\users$\mingcheng.tung\Application%20Data\Microsoft\Excel\&#30064;&#24120;&#22577;&#21578;&#26360;&#65288;&#20013;&#25991;&#65289;&#20849;&#26377;&#12501;&#12457;&#12523;&#12480;\201408&#20197;&#38477;\20141125BF&#12288;BDS%20P&#35440;&#27231;&#12469;&#12540;&#12508;&#39366;&#21205;&#12459;&#12483;&#12503;&#12522;&#12531;&#12464;&#37096;&#32224;&#32080;&#19981;&#33391;.xlsx" TargetMode="External"/><Relationship Id="rId302" Type="http://schemas.openxmlformats.org/officeDocument/2006/relationships/hyperlink" Target="https://api.box.com/wopi/files/1991557482834/WOPIServiceId_TP_BOX_2/WOPIUserId_-/&#30064;&#24120;&#22577;&#21578;&#26360;&#65288;&#20849;&#26377;&#65289;&#12501;&#12457;&#12523;&#12480;/201801&#20197;&#38477;/20180624EF%204PBDS&#12467;&#12531;&#12525;&#12483;&#12489;&#25240;&#25613;&#12488;&#12521;&#12502;&#12523;&#12288;rev2.xlsx" TargetMode="External"/><Relationship Id="rId323" Type="http://schemas.openxmlformats.org/officeDocument/2006/relationships/hyperlink" Target="https://api.box.com/wopi/files/1991557482834/WOPIServiceId_TP_BOX_2/WOPIUserId_-/&#30064;&#24120;&#22577;&#21578;&#26360;&#65288;&#20849;&#26377;&#65289;&#12501;&#12457;&#12523;&#12480;/201901&#20197;&#38477;/20211008ADTTAS&#12288;TAS6&#27700;&#36028;WI&#26908;&#26619;&#27231;LED&#29031;&#26126;&#20809;&#37327;&#20302;&#19979;.xlsx" TargetMode="External"/><Relationship Id="rId344" Type="http://schemas.openxmlformats.org/officeDocument/2006/relationships/hyperlink" Target="https://api.box.com/wopi/files/1991557482834/WOPIServiceId_TP_BOX_2/WOPIUserId_-/&#30064;&#24120;&#22577;&#21578;&#26360;&#65288;&#20849;&#26377;&#65289;&#12501;&#12457;&#12523;&#12480;/201901&#20197;&#38477;/20220305XF&#12288;2Br%20Br&#12510;&#12473;&#12479;&#12540;PLC&#12518;&#12491;&#12483;&#12488;&#36890;&#20449;&#30064;&#24120;rev.1.xlsx" TargetMode="External"/><Relationship Id="rId530" Type="http://schemas.openxmlformats.org/officeDocument/2006/relationships/hyperlink" Target="https://agc.box.com/s/rci194q3kl0gp1hxkl83kxqwbgnf2kdr" TargetMode="External"/><Relationship Id="rId20" Type="http://schemas.openxmlformats.org/officeDocument/2006/relationships/hyperlink" Target="file:///\\stw1fspf01\users$\mingcheng.tung\Application%20Data\Microsoft\Excel\&#30064;&#24120;&#22577;&#21578;&#26360;&#65288;&#20013;&#25991;&#65289;&#20849;&#26377;&#12501;&#12457;&#12523;&#12480;\201408&#20197;&#38477;\20140907TDS2%20&#25644;&#36865;&#30064;&#24120;Trouble&#22577;&#21578;.xls" TargetMode="External"/><Relationship Id="rId41" Type="http://schemas.openxmlformats.org/officeDocument/2006/relationships/hyperlink" Target="file:///\\stw1fspf01\users$\mingcheng.tung\Application%20Data\Microsoft\Excel\&#30064;&#24120;&#22577;&#21578;&#26360;&#65288;&#20013;&#25991;&#65289;&#20849;&#26377;&#12501;&#12457;&#12523;&#12480;\201407\20140719HF&#12288;2Br&#32025;&#24059;CV&#39493;&#21205;&#20282;&#26381;&#39340;&#36948;&#36942;&#36000;&#33655;&#20572;&#27490;&#30064;&#24120;-&#20013;&#25991;.xls" TargetMode="External"/><Relationship Id="rId62" Type="http://schemas.openxmlformats.org/officeDocument/2006/relationships/hyperlink" Target="https://api.box.com/wopi/files/1991557482834/WOPIServiceId_TP_BOX_2/WOPIUserId_-/&#30064;&#24120;&#22577;&#21578;&#26360;&#65288;&#20013;&#25991;&#65289;&#20849;&#26377;&#12501;&#12457;&#12523;&#12480;/201901&#20197;&#38477;/20190222XF&#12288;4Pos_BDS&#21560;&#30528;Pad&#12502;&#12521;&#12465;&#12483;&#12488;&#20206;&#21463;&#12369;&#12501;&#12524;&#12540;&#12512;&#34909;&#31361;.xlsx" TargetMode="External"/><Relationship Id="rId83" Type="http://schemas.openxmlformats.org/officeDocument/2006/relationships/hyperlink" Target="https://api.box.com/wopi/files/1991557482834/WOPIServiceId_TP_BOX_2/WOPIUserId_-/&#30064;&#24120;&#22577;&#21578;&#26360;&#65288;&#20013;&#25991;&#65289;&#20849;&#26377;&#12501;&#12457;&#12523;&#12480;/201801&#20197;&#38477;/20181225KF&#12288;&#26412;&#32218;HO&#12466;&#12540;&#12488;%20&#12459;&#12512;&#12463;&#12521;&#12483;&#12481;&#30064;&#24120;&#22577;&#21578;&#26360;.xlsx" TargetMode="External"/><Relationship Id="rId179" Type="http://schemas.openxmlformats.org/officeDocument/2006/relationships/hyperlink" Target="https://api.box.com/wopi/files/1991557482834/WOPIServiceId_TP_BOX_2/WOPIUserId_-/&#30064;&#24120;&#22577;&#21578;&#26360;&#65288;&#20013;&#25991;&#65289;&#20849;&#26377;&#12501;&#12457;&#12523;&#12480;/201701&#20197;&#38477;/20170307XF&#12288;&#26412;&#32218;&#12288;&#20280;&#32302;CV&#12475;&#12531;&#12479;&#12540;&#37096;&#39366;&#21205;&#31995;&#12488;&#12521;&#12502;&#12523;.xlsx" TargetMode="External"/><Relationship Id="rId365" Type="http://schemas.openxmlformats.org/officeDocument/2006/relationships/hyperlink" Target="https://api.box.com/wopi/files/1991557482834/WOPIServiceId_TP_BOX_2/WOPIUserId_-/&#30064;&#24120;&#22577;&#21578;&#26360;&#65288;&#20849;&#26377;&#65289;&#12501;&#12457;&#12523;&#12480;/201901&#20197;&#38477;/20220823HF&#12288;2BR&#32025;&#24059;&#27231;&#28369;&#12426;&#21488;&#21205;&#20316;&#30064;&#24120;rev1.xlsx" TargetMode="External"/><Relationship Id="rId386" Type="http://schemas.openxmlformats.org/officeDocument/2006/relationships/hyperlink" Target="https://api.box.com/wopi/files/1991557482834/WOPIServiceId_TP_BOX_2/WOPIUserId_-/&#27599;&#36913;&#30906;&#35469;---&#21508;&#25818;&#40670;&#35373;&#20633;&#30064;&#24120;&#12539;&#35373;&#20633;&#25913;&#21892;%20&#27178;&#23637;&#38283;&#36914;&#25431;&#30906;&#35469;Sheet/2023&#24180;&#24230;%20&#12304;&#27599;&#36913;&#30906;&#35469;---&#21508;&#25818;&#40670;&#35373;&#20633;&#30064;&#24120;&#12539;&#35373;&#20633;&#25913;&#21892;%20&#27178;&#23637;&#38283;&#36914;&#25431;&#30906;&#35469;Sheet&#12305;/20230417%20&#9733;&#21508;&#25818;&#40670;%20%20&#35373;&#20633;&#30064;&#24120;&#12539;&#35373;&#20633;&#25913;&#21892;%20&#27178;&#23637;&#38283;&#36914;&#25431;&#30906;&#35469;Sheet%20(&#27599;&#36913;&#30906;&#35469;).xlsx" TargetMode="External"/><Relationship Id="rId551" Type="http://schemas.openxmlformats.org/officeDocument/2006/relationships/drawing" Target="../drawings/drawing1.xml"/><Relationship Id="rId190" Type="http://schemas.openxmlformats.org/officeDocument/2006/relationships/hyperlink" Target="file:///\\stw1fspf01\users$\mingcheng.tung\Application%20Data\Microsoft\Excel\&#30064;&#24120;&#22577;&#21578;&#26360;&#65288;&#20013;&#25991;&#65289;&#20849;&#26377;&#12501;&#12457;&#12523;&#12480;\201601&#20197;&#38477;\20160805TDS&#8545;&#12288;&#19979;&#27969;&#31227;&#36617;&#27231;Roller&#40786;&#36650;&#22521;&#26519;&#25705;&#32791;.xls" TargetMode="External"/><Relationship Id="rId204" Type="http://schemas.openxmlformats.org/officeDocument/2006/relationships/hyperlink" Target="file:///\\stw1fspf01\users$\mingcheng.tung\Application%20Data\Microsoft\Excel\&#30064;&#24120;&#22577;&#21578;&#26360;&#65288;&#20013;&#25991;&#65289;&#20849;&#26377;&#12501;&#12457;&#12523;&#12480;\201601&#20197;&#38477;\20160627&#12304;&#23458;&#35380;&#23565;&#31574;&#26360;&#12305;BF&#31407;&#32032;&#26495;&#30772;&#35010;(&#26463;&#24118;&#28151;&#20837;)&#26368;&#32066;.xlsx" TargetMode="External"/><Relationship Id="rId225" Type="http://schemas.openxmlformats.org/officeDocument/2006/relationships/hyperlink" Target="file:///\\stw1fspf01\users$\mingcheng.tung\Application%20Data\Microsoft\Excel\&#30064;&#24120;&#22577;&#21578;&#26360;&#65288;&#20013;&#25991;&#65289;&#20849;&#26377;&#12501;&#12457;&#12523;&#12480;\201501&#20197;&#38477;\20150511TAS&#12288;&#25237;&#20837;&#27231;&#65393;&#65392;&#65425;&#30772;&#25613;&#30064;&#24120;&#22577;&#21578;.xls" TargetMode="External"/><Relationship Id="rId246" Type="http://schemas.openxmlformats.org/officeDocument/2006/relationships/hyperlink" Target="https://api.box.com/wopi/files/1991557482834/WOPIServiceId_TP_BOX_2/WOPIUserId_-/&#30064;&#24120;&#22577;&#21578;&#26360;&#65288;&#20849;&#26377;&#65289;&#12501;&#12457;&#12523;&#12480;/201901&#20197;&#38477;/20191120KF&#12288;&#27927;&#28136;&#27231;&#32020;&#27700;&#39080;&#20992;&#37885;&#34645;.xlsx" TargetMode="External"/><Relationship Id="rId267" Type="http://schemas.openxmlformats.org/officeDocument/2006/relationships/hyperlink" Target="https://api.box.com/wopi/files/1991557482834/WOPIServiceId_TP_BOX_2/WOPIUserId_-/&#30064;&#24120;&#22577;&#21578;&#26360;&#65288;&#20849;&#26377;&#65289;&#12501;&#12457;&#12523;&#12480;/201901&#20197;&#38477;/20201013EF&#12288;&#26412;&#32218;FT1-3&#27700;&#24179;&#39366;&#21205;&#12481;&#12455;&#12540;&#12531;&#26029;&#35010;&#30064;&#24120;.xlsx" TargetMode="External"/><Relationship Id="rId288" Type="http://schemas.openxmlformats.org/officeDocument/2006/relationships/hyperlink" Target="https://api.box.com/wopi/files/1991557482834/WOPIServiceId_TP_BOX_2/WOPIUserId_-/&#30064;&#24120;&#22577;&#21578;&#26360;&#65288;&#20849;&#26377;&#65289;&#12501;&#12457;&#12523;&#12480;/201901&#20197;&#38477;/20210203HF&#12288;2Br&#21453;&#36578;&#12525;&#12508;&#12483;&#12488;1B&#12496;&#12521;&#12531;&#12469;&#12518;&#12491;&#12483;&#12488;&#12525;&#12483;&#12489;&#37096;&#25240;&#25613;&#30064;&#24120;.xlsx" TargetMode="External"/><Relationship Id="rId411" Type="http://schemas.openxmlformats.org/officeDocument/2006/relationships/hyperlink" Target="https://api.box.com/wopi/files/1991557482834/WOPIServiceId_TP_BOX_2/WOPIUserId_-/&#30064;&#24120;&#22577;&#21578;&#26360;&#65288;&#20849;&#26377;&#65289;&#12501;&#12457;&#12523;&#12480;/201901&#20197;&#38477;/20230727%20XF%20&#27178;&#25240;&#12525;&#12540;&#12523;&#35036;&#21161;&#12496;&#12540;&#33073;&#33853;&#30064;&#24120;&#22577;&#21578;&#26360;--(&#20013;&#26085;&#25991;).xlsx?d=w74841efd63aa47a1be893837c93ec6bb&amp;csf=1&amp;web=1&amp;e=9RqIxl" TargetMode="External"/><Relationship Id="rId432" Type="http://schemas.openxmlformats.org/officeDocument/2006/relationships/hyperlink" Target="https://api.box.com/wopi/files/1991557482834/WOPIServiceId_TP_BOX_2/WOPIUserId_-/&#30064;&#24120;&#22577;&#21578;&#26360;&#65288;&#20849;&#26377;&#65289;&#12501;&#12457;&#12523;&#12480;/201901&#20197;&#38477;/20231119ADTOFF&#12288;OFF7%20%20KOBU%20&#27138;&#27138;&#25163;&#20027;&#25903;&#26550;&#34746;&#32114;&#39686;&#33067;&#30064;&#24120;.xlsx?d=w95818cdd167a4a209e859a539cc628d4&amp;csf=1&amp;web=1&amp;e=eSb2Gw" TargetMode="External"/><Relationship Id="rId453" Type="http://schemas.openxmlformats.org/officeDocument/2006/relationships/hyperlink" Target="https://api.box.com/wopi/files/1991557482834/WOPIServiceId_TP_BOX_2/WOPIUserId_-/&#30064;&#24120;&#22577;&#21578;&#26360;&#65288;&#20849;&#26377;&#65289;&#12501;&#12457;&#12523;&#12480;/202401&#20197;&#38477;/20240525%20OF&#31407;&#30011;&#20687;&#20966;&#29702;%237&#36890;&#20449;&#30064;&#24120;.xlsx?d=w568111e2473d4e3d91f715fa8aa00beb&amp;csf=1&amp;web=1&amp;e=DX8iGH" TargetMode="External"/><Relationship Id="rId474" Type="http://schemas.openxmlformats.org/officeDocument/2006/relationships/hyperlink" Target="https://api.box.com/wopi/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2401%E4%BB%A5%E9%99%8D/20240908%20EF%E7%AA%AF%201P%20P%E8%A9%B0%E6%A9%9F%E5%8F%B3P%E8%A9%B0%E7%88%AA%E8%B5%B0%E8%A1%8C%E5%8B%95%E5%8A%9B%E7%95%B0%E5%B8%B8.xlsx?d=w8554ac86659749e0acb92804023e498d&amp;csf=1&amp;web=1&amp;e=1ZMu0L" TargetMode="External"/><Relationship Id="rId509" Type="http://schemas.openxmlformats.org/officeDocument/2006/relationships/hyperlink" Target="https://api.box.com/wopi/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2401%E4%BB%A5%E9%99%8D/%E3%80%90ADCH%E3%80%91%E3%80%90%E8%A8%AD%E5%82%99%E7%95%B0%E5%B8%B8%E5%A0%B1%E5%91%8A%E3%80%9120250404%20OF%E7%AA%AFON%E5%88%87%E3%82%8A%E7%A7%BB%E8%BC%89%E6%A9%9F%E7%9C%9F%E7%A9%BA%E3%83%9D%E3%83%B3%E3%83%97%E3%82%B5%E3%83%BC%E3%83%9E%E3%83%AB%E7%95%B0%E5%B8%B8Rev.1.xlsx?web=1" TargetMode="External"/><Relationship Id="rId106" Type="http://schemas.openxmlformats.org/officeDocument/2006/relationships/hyperlink" Target="https://api.box.com/wopi/files/1991557482834/WOPIServiceId_TP_BOX_2/WOPIUserId_-/&#30064;&#24120;&#22577;&#21578;&#26360;&#65288;&#20013;&#25991;&#65289;&#20849;&#26377;&#12501;&#12457;&#12523;&#12480;/201801&#20197;&#38477;/20180210IF&#12288;1Br&#12507;&#12483;&#12497;&#12540;&#12466;&#12540;&#12488;&#25903;&#28857;&#12525;&#12540;&#12523;&#25240;&#25613;.xlsx" TargetMode="External"/><Relationship Id="rId127" Type="http://schemas.openxmlformats.org/officeDocument/2006/relationships/hyperlink" Target="https://api.box.com/wopi/files/1991557482834/WOPIServiceId_TP_BOX_2/WOPIUserId_-/&#30064;&#24120;&#22577;&#21578;&#26360;&#65288;&#20013;&#25991;&#65289;&#20849;&#26377;&#12501;&#12457;&#12523;&#12480;/201701&#20197;&#38477;/20170319EF&#12288;&#22679;&#36895;CV&#12288;MTPG&#30064;&#24120;&#22577;&#21578;&#26360;.xls" TargetMode="External"/><Relationship Id="rId313" Type="http://schemas.openxmlformats.org/officeDocument/2006/relationships/hyperlink" Target="https://api.box.com/wopi/files/1991557482834/WOPIServiceId_TP_BOX_2/WOPIUserId_-/&#30064;&#24120;&#22577;&#21578;&#26360;&#65288;&#20849;&#26377;&#65289;&#12501;&#12457;&#12523;&#12480;/201901&#20197;&#38477;/20211016OF%20&#12288;1BR%2012P&#25505;&#26495;CV12-1-R&#12452;&#12531;&#12496;&#12540;&#12479;&#12540;&#30064;&#24120;&#22577;&#21578;&#26360;.xlsx" TargetMode="External"/><Relationship Id="rId495" Type="http://schemas.openxmlformats.org/officeDocument/2006/relationships/hyperlink" Target="https://api.box.com/wopi/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2401%E4%BB%A5%E9%99%8D/2024.11.21-CF%E6%9C%AC%E7%B7%9A%E6%A9%AB%E6%8A%98%E6%A9%9F%E6%99%82%E8%A6%8F%E7%9A%AE%E5%B8%B6%E6%96%B7%E8%A3%82%E7%95%B0%E5%B8%B8-rev.1.xlsx?web=1" TargetMode="External"/><Relationship Id="rId10" Type="http://schemas.openxmlformats.org/officeDocument/2006/relationships/hyperlink" Target="file:///\\stw1fspf01\users$\mingcheng.tung\Application%20Data\Microsoft\Excel\&#30064;&#24120;&#22577;&#21578;&#26360;&#65288;&#26085;&#25991;&#65289;&#20849;&#26377;&#12501;&#12457;&#12523;&#12480;\20140522CF&#12288;&#26412;&#32218;CV&#39366;&#21205;&#12481;&#12455;&#12540;&#12531;&#26029;&#35010;&#30064;&#24120;.xlsx" TargetMode="External"/><Relationship Id="rId31" Type="http://schemas.openxmlformats.org/officeDocument/2006/relationships/hyperlink" Target="file:///\\stw1fspf01\users$\mingcheng.tung\Application%20Data\Microsoft\Excel\&#30064;&#24120;&#22577;&#21578;&#26360;&#65288;&#20013;&#25991;&#65289;&#20849;&#26377;&#12501;&#12457;&#12523;&#12480;\201408&#20197;&#38477;\20140803%20%20Glass&#27298;&#30693;Senser&#30064;&#24120;.xls" TargetMode="External"/><Relationship Id="rId52" Type="http://schemas.openxmlformats.org/officeDocument/2006/relationships/hyperlink" Target="https://api.box.com/wopi/files/1991557482834/WOPIServiceId_TP_BOX_2/WOPIUserId_-/&#30064;&#24120;&#22577;&#21578;&#26360;&#65288;&#20849;&#26377;&#65289;&#12501;&#12457;&#12523;&#12480;/201901&#20197;&#38477;/20200216XF&#12288;2Br5PosBDS&#30772;&#30495;&#31354;&#38651;&#30913;&#38309;&#25925;&#38556;&#20043;&#21560;&#33879;&#30064;&#24120;rev1.xlsx" TargetMode="External"/><Relationship Id="rId73" Type="http://schemas.openxmlformats.org/officeDocument/2006/relationships/hyperlink" Target="https://api.box.com/wopi/files/1991557482834/WOPIServiceId_TP_BOX_2/WOPIUserId_-/&#30064;&#24120;&#22577;&#21578;&#26360;&#65288;&#20849;&#26377;&#65289;&#12501;&#12457;&#12523;&#12480;/201901&#20197;&#38477;/20190730IF&#12288;&#26412;&#32218;%20&#12466;&#12540;&#12488;&#12507;&#12483;&#12497;&#12540;&#26368;&#19979;&#27969;&#65288;&#32066;&#28857;&#65289;&#12525;&#12540;&#12523;&#33073;&#33853;&#30064;&#24120;.xlsx" TargetMode="External"/><Relationship Id="rId94" Type="http://schemas.openxmlformats.org/officeDocument/2006/relationships/hyperlink" Target="https://api.box.com/wopi/files/1991557482834/WOPIServiceId_TP_BOX_2/WOPIUserId_-/&#30064;&#24120;&#22577;&#21578;&#26360;&#65288;&#20013;&#25991;&#65289;&#20849;&#26377;&#12501;&#12457;&#12523;&#12480;/201801&#20197;&#38477;/20180723GUT&#12288;3LineDI&#12454;&#12457;&#12483;&#12471;&#12531;&#12464;AK&#65283;1&#12452;&#12531;&#12496;&#65293;&#12479;&#65293;&#30064;&#24120;.xls" TargetMode="External"/><Relationship Id="rId148" Type="http://schemas.openxmlformats.org/officeDocument/2006/relationships/hyperlink" Target="file:///\\stw1fspf01\users$\mingcheng.tung\Application%20Data\Microsoft\Excel\&#30064;&#24120;&#22577;&#21578;&#26360;&#65288;&#20013;&#25991;&#65289;&#20849;&#26377;&#12501;&#12457;&#12523;&#12480;\201601&#20197;&#38477;\20160601DF&#12288;2Br&#24341;&#20837;No.2%20PAD%20CHAIN&#36556;&#36947;&#25240;&#25613;.xlsx" TargetMode="External"/><Relationship Id="rId169" Type="http://schemas.openxmlformats.org/officeDocument/2006/relationships/hyperlink" Target="file:///\\stw1fspf01\users$\mingcheng.tung\Application%20Data\Microsoft\Excel\&#30064;&#24120;&#22577;&#21578;&#26360;&#65288;&#20013;&#25991;&#65289;&#20849;&#26377;&#12501;&#12457;&#12523;&#12480;\201501&#20197;&#38477;\20150620OFF1&#12288;&#20301;&#32622;&#27770;&#12417;&#21205;&#20316;&#30064;&#24120;.xlsx" TargetMode="External"/><Relationship Id="rId334" Type="http://schemas.openxmlformats.org/officeDocument/2006/relationships/hyperlink" Target="https://api.box.com/wopi/files/1991557482834/WOPIServiceId_TP_BOX_2/WOPIUserId_-/&#30064;&#24120;&#22577;&#21578;&#26360;&#65288;&#20849;&#26377;&#65289;&#12501;&#12457;&#12523;&#12480;/201901&#20197;&#38477;/20211110MF&#12288;WINo18cam&#28204;&#23450;&#20516;&#30064;&#24120;.xlsx" TargetMode="External"/><Relationship Id="rId355" Type="http://schemas.openxmlformats.org/officeDocument/2006/relationships/hyperlink" Target="https://api.box.com/wopi/files/1991557482834/WOPIServiceId_TP_BOX_2/WOPIUserId_-/&#30064;&#24120;&#22577;&#21578;&#26360;&#65288;&#20849;&#26377;&#65289;&#12501;&#12457;&#12523;&#12480;/201901&#20197;&#38477;/20220603EF&#12288;TOM&#12481;&#12521;&#12540;&#25313;&#25955;&#29031;&#26126;&#25147;&#12426;&#37197;&#31649;&#12363;&#12425;&#12398;&#27700;&#28431;&#12428;&#30064;&#24120;&#22577;&#21578;r1.xlsx" TargetMode="External"/><Relationship Id="rId376" Type="http://schemas.openxmlformats.org/officeDocument/2006/relationships/hyperlink" Target="https://api.box.com/wopi/files/1991557482834/WOPIServiceId_TP_BOX_2/WOPIUserId_-/&#30064;&#24120;&#22577;&#21578;&#26360;&#65288;&#20849;&#26377;&#65289;&#12501;&#12457;&#12523;&#12480;/201901&#20197;&#38477;/20230114_MF&#12288;2BR&#12507;&#12483;&#12497;&#12540;&#21205;&#20316;&#26178;&#30064;&#38899;.xlsx" TargetMode="External"/><Relationship Id="rId397" Type="http://schemas.openxmlformats.org/officeDocument/2006/relationships/hyperlink" Target="https://api.box.com/wopi/files/1991557482834/WOPIServiceId_TP_BOX_2/WOPIUserId_-/&#30064;&#24120;&#22577;&#21578;&#26360;&#65288;&#20849;&#26377;&#65289;&#12501;&#12457;&#12523;&#12480;/201901&#20197;&#38477;/20230504-CF&#21253;&#35037;&#26412;&#32218;&#22686;&#36895;%235%20CAM%20CLUTCH&#30064;&#24120;&#22577;&#21578;&#26360;-rev.1.xlsx?d=w57c393f37a2f4dd293d8d1173f7c1ac0&amp;csf=1&amp;web=1&amp;e=A25slb" TargetMode="External"/><Relationship Id="rId520" Type="http://schemas.openxmlformats.org/officeDocument/2006/relationships/hyperlink" Target="https://api.box.com/wopi/00_%E7%A4%BE%E5%85%A7%E5%85%B1%E9%80%9A/001_%E8%A8%AD%E6%8A%80%E8%B3%87%E6%96%99%E4%BA%A4%E6%8F%9B/%E3%80%90%E8%A8%AD%E5%82%99%E6%8A%80%E8%A1%93%E4%BF%AE%E7%B9%95%E7%B4%80%E9%8C%84%E3%80%91/03%E6%A9%9F%E6%A2%B0/YF%20%E6%9C%AC%E7%B7%9AFT%20PAD%20Chain--%E5%90%84%E6%A9%AB%E5%B1%95%E9%96%8B/YF%20%E6%9C%AC%E7%B7%9AFT%20PAD%20Chain--%E5%90%84%E6%A9%AB%E5%B1%95%E9%96%8B.xlsx?web=1" TargetMode="External"/><Relationship Id="rId541" Type="http://schemas.openxmlformats.org/officeDocument/2006/relationships/hyperlink" Target="https://agc.box.com/s/g05ulr7d1ld8vy0mq0aw2djbvd4p7ndh" TargetMode="External"/><Relationship Id="rId4" Type="http://schemas.openxmlformats.org/officeDocument/2006/relationships/hyperlink" Target="file:///\\stw1fspf01\users$\mingcheng.tung\Application%20Data\Microsoft\Excel\&#30064;&#24120;&#22577;&#21578;&#26360;&#65288;&#26085;&#25991;&#65289;&#20849;&#26377;&#12501;&#12457;&#12523;&#12480;\20140630%20PAM&#25913;&#20462;.xlsx" TargetMode="External"/><Relationship Id="rId180" Type="http://schemas.openxmlformats.org/officeDocument/2006/relationships/hyperlink" Target="file:///\\stw1fspf01\users$\mingcheng.tung\Application%20Data\Microsoft\Excel\&#30064;&#24120;&#22577;&#21578;&#26360;&#65288;&#20013;&#25991;&#65289;&#20849;&#26377;&#12501;&#12457;&#12523;&#12480;\201601&#20197;&#38477;\20161104GF&#12288;B-Line&#27927;&#27972;&#27231;&#32020;&#27700;&#30452;&#27700;&#37197;&#31649;&#30772;&#25613;.xls" TargetMode="External"/><Relationship Id="rId215" Type="http://schemas.openxmlformats.org/officeDocument/2006/relationships/hyperlink" Target="file:///\\stw1fspf01\users$\mingcheng.tung\Application%20Data\Microsoft\Excel\&#30064;&#24120;&#22577;&#21578;&#26360;&#65288;&#20013;&#25991;&#65289;&#20849;&#26377;&#12501;&#12457;&#12523;&#12480;\201501&#20197;&#38477;\20151221FF&#12288;&#26412;&#32218;&#22679;&#36895;CV&#8470;5&#20984;&#36650;&#38626;&#21512;&#22120;&#30064;&#24120;.xlsx" TargetMode="External"/><Relationship Id="rId236" Type="http://schemas.openxmlformats.org/officeDocument/2006/relationships/hyperlink" Target="https://api.box.com/wopi/files/1991557482834/WOPIServiceId_TP_BOX_2/WOPIUserId_-/&#30064;&#24120;&#22577;&#21578;&#26360;&#65288;&#20849;&#26377;&#65289;&#12501;&#12457;&#12523;&#12480;/201901&#20197;&#38477;/20200513ADTOFF&#20999;&#12288;OFF&#20999;5%20&#20301;&#32622;&#27770;&#12417;&#25644;&#36865;&#12479;&#12452;&#12511;&#12531;&#12464;&#12505;&#12523;&#12488;&#33073;&#38626;&#30064;&#24120;.xlsx" TargetMode="External"/><Relationship Id="rId257" Type="http://schemas.openxmlformats.org/officeDocument/2006/relationships/hyperlink" Target="https://api.box.com/wopi/files/1991557482834/WOPIServiceId_TP_BOX_2/WOPIUserId_-/&#30064;&#24120;&#22577;&#21578;&#26360;&#65288;&#20849;&#26377;&#65289;&#12501;&#12457;&#12523;&#12480;/201901&#20197;&#38477;/20200831EF&#12288;1BrHO&#36339;&#12397;&#19978;&#12370;CV&#19979;&#37096;&#12508;&#12523;&#12488;&#30772;&#25613;.xlsx" TargetMode="External"/><Relationship Id="rId278" Type="http://schemas.openxmlformats.org/officeDocument/2006/relationships/hyperlink" Target="https://api.box.com/wopi/files/1991557482834/WOPIServiceId_TP_BOX_2/WOPIUserId_-/&#30064;&#24120;&#22577;&#21578;&#26360;&#65288;&#20849;&#26377;&#65289;&#12501;&#12457;&#12523;&#12480;/201901&#20197;&#38477;/20201025DF&#12288;TOM&#30011;&#20966;PC17&#12289;19&#12501;&#12522;&#12540;&#12474;&#30064;&#24120;.xlsx" TargetMode="External"/><Relationship Id="rId401" Type="http://schemas.openxmlformats.org/officeDocument/2006/relationships/hyperlink" Target="https://api.box.com/wopi/files/1991557482834/WOPIServiceId_TP_BOX_2/WOPIUserId_-/&#30064;&#24120;&#22577;&#21578;&#26360;&#65288;&#20849;&#26377;&#65289;&#12501;&#12457;&#12523;&#12480;/201901&#20197;&#38477;/20230704&#12304;TPM5&#12305;&#12304;ADCH&#12305;&#12304;&#35373;&#20633;&#30064;&#24120;&#22577;&#21578;&#12305;NF%20NO.1&#27178;&#20999;&#26426;&#20999;&#12426;&#22311;&#20999;&#12426;&#26367;&#12360;&#38651;&#30913;&#24321;&#30064;&#24120;%20&#32763;&#35793;.xlsx?d=w96c3a3d94d9e4ed1845b5844e6e5b9b7&amp;csf=1&amp;web=1&amp;e=MSUK3G" TargetMode="External"/><Relationship Id="rId422" Type="http://schemas.openxmlformats.org/officeDocument/2006/relationships/hyperlink" Target="https://api.box.com/wopi/files/1991557482834/WOPIServiceId_TP_BOX_2/WOPIUserId_-/&#30064;&#24120;&#22577;&#21578;&#26360;&#65288;&#20849;&#26377;&#65289;&#12501;&#12457;&#12523;&#12480;/201901&#20197;&#38477;/20230924NF&#12288;12POS&#25505;&#26495;CV&#20301;&#32622;&#27770;&#12417;&#30064;&#24120;.xlsx?d=w54a4d872de53440f8526dc4cff603664&amp;csf=1&amp;web=1&amp;e=Oo5y0z" TargetMode="External"/><Relationship Id="rId443" Type="http://schemas.openxmlformats.org/officeDocument/2006/relationships/hyperlink" Target="https://api.box.com/wopi/files/1991557482834/WOPIServiceId_TP_BOX_2/WOPIUserId_-/&#30064;&#24120;&#22577;&#21578;&#26360;&#65288;&#20849;&#26377;&#65289;&#12501;&#12457;&#12523;&#12480;/202401&#20197;&#38477;/20240325%20JF-2BR%206P%20ROBOT%20&#21560;&#33879;&#24310;&#36978;&#23566;&#33268;&#30064;&#24120;&#22577;&#21578;&#26360;(&#20013;&#26085;).xlsx?d=wf172259636a64d75a0467eeacb4a560a&amp;csf=1&amp;web=1&amp;e=r5zcgF" TargetMode="External"/><Relationship Id="rId464" Type="http://schemas.openxmlformats.org/officeDocument/2006/relationships/hyperlink" Target="https://api.box.com/wopi/files/1991557482834/WOPIServiceId_TP_BOX_2/WOPIUserId_-/&#30064;&#24120;&#22577;&#21578;&#26360;&#65288;&#20849;&#26377;&#65289;&#12501;&#12457;&#12523;&#12480;/202401&#20197;&#38477;/20240527CF&#12288;&#27178;&#20999;&#27231;%231&#24467;&#21205;&#20596;&#12503;&#12540;&#12522;&#12540;&#36939;&#36578;&#20013;&#12289;&#12479;&#12452;&#12511;&#12531;&#12464;&#12505;&#12523;&#12488;&#33073;&#33853;-rev.1.xlsx?d=w244a473f1ed24094b95ca030e3ddb606&amp;csf=1&amp;web=1&amp;e=owCDaU" TargetMode="External"/><Relationship Id="rId303" Type="http://schemas.openxmlformats.org/officeDocument/2006/relationships/hyperlink" Target="https://api.box.com/wopi/files/1991557482834/WOPIServiceId_TP_BOX_2/WOPIUserId_-/&#30064;&#24120;&#22577;&#21578;&#26360;&#65288;&#20849;&#26377;&#65289;&#12501;&#12457;&#12523;&#12480;/201901&#20197;&#38477;/20210529EF&#12288;&#65288;ADT&#20869;&#20849;&#26377;&#65289;4P%20P&#35440;&#27231;&#24118;&#38651;BAR&#30064;&#24120;.xlsx" TargetMode="External"/><Relationship Id="rId485" Type="http://schemas.openxmlformats.org/officeDocument/2006/relationships/hyperlink" Target="https://api.box.com/wopi/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2401%E4%BB%A5%E9%99%8D/20241014%20KF%202Br%20BDS%20%E8%A8%8A%E8%99%9F%E6%96%B7%E8%A3%82%E7%95%B0%E5%B8%B8.xlsx?web=1" TargetMode="External"/><Relationship Id="rId42" Type="http://schemas.openxmlformats.org/officeDocument/2006/relationships/hyperlink" Target="file:///\\stw1fspf01\users$\mingcheng.tung\Application%20Data\Microsoft\Excel\&#30064;&#24120;&#22577;&#21578;&#26360;&#65288;&#20013;&#25991;&#65289;&#20849;&#26377;&#12501;&#12457;&#12523;&#12480;\201408&#20197;&#38477;\20140821HF&#12288;IZUMI&#29987;&#26989;&#35069;%20&#32025;&#24059;&#27231;&#20999;&#20992;&#19978;&#20995;LM_Guide&#22266;&#23450;&#34746;&#26643;&#25240;&#25613;&#30064;&#24120;.xls" TargetMode="External"/><Relationship Id="rId84" Type="http://schemas.openxmlformats.org/officeDocument/2006/relationships/hyperlink" Target="https://api.box.com/wopi/files/1991557482834/WOPIServiceId_TP_BOX_2/WOPIUserId_-/&#30064;&#24120;&#22577;&#21578;&#26360;&#65288;&#20013;&#25991;&#65289;&#20849;&#26377;&#12501;&#12457;&#12523;&#12480;/201801&#20197;&#38477;/20181208GUT&#12288;&#27927;&#27972;&#27231;3&#65431;&#65394;&#65437;&#32025;&#24059;&#27231;&#32025;&#25173;&#12356;&#20986;&#12375;CV&#12469;&#65293;&#12508;&#12450;&#12531;&#12503;&#30064;&#24120;.xlsx" TargetMode="External"/><Relationship Id="rId138" Type="http://schemas.openxmlformats.org/officeDocument/2006/relationships/hyperlink" Target="file:///\\stw1fspf01\users$\mingcheng.tung\Application%20Data\Microsoft\Excel\&#30064;&#24120;&#22577;&#21578;&#26360;&#65288;&#20013;&#25991;&#65289;&#20849;&#26377;&#12501;&#12457;&#12523;&#12480;\201408&#20197;&#38477;\20140913GF%20B-LINE&#27927;&#28136;&#27231;&#39080;&#20992;INV&#30064;&#24120;-1.xls" TargetMode="External"/><Relationship Id="rId345" Type="http://schemas.openxmlformats.org/officeDocument/2006/relationships/hyperlink" Target="https://api.box.com/wopi/files/1991557482834/WOPIServiceId_TP_BOX_2/WOPIUserId_-/&#30064;&#24120;&#22577;&#21578;&#26360;&#65288;&#20849;&#26377;&#65289;&#12501;&#12457;&#12523;&#12480;/201901&#20197;&#38477;/20220309BF&#12288;&#12462;&#12525;&#12481;&#12531;&#19979;&#27969;&#12525;&#12540;&#12523;&#12481;&#12455;&#12540;&#12531;&#22806;&#12428;&#65288;&#25216;&#38283;&#35211;&#35299;&#12392;&#28857;&#26908;&#12398;&#12450;&#12489;&#12496;&#12452;&#12473;&#65289;.xlsx" TargetMode="External"/><Relationship Id="rId387" Type="http://schemas.openxmlformats.org/officeDocument/2006/relationships/hyperlink" Target="https://api.box.com/wopi/files/1991557482834/WOPIServiceId_TP_BOX_2/WOPIUserId_-/&#30064;&#24120;&#22577;&#21578;&#26360;&#65288;&#20849;&#26377;&#65289;&#12501;&#12457;&#12523;&#12480;/201901&#20197;&#38477;/20221222HF&#12288;2Br&#27927;&#27972;&#27231;&#22633;&#37240;&#35036;&#32102;&#37197;&#31649;&#30772;&#25613;(&#20013;&#26085;).xlsx" TargetMode="External"/><Relationship Id="rId510" Type="http://schemas.openxmlformats.org/officeDocument/2006/relationships/hyperlink" Target="https://api.box.com/wopi/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2401%E4%BB%A5%E9%99%8D/20250417%20PF_ON%20%E5%88%87%E6%9C%BA%20%232%E7%A7%BB%E8%BC%89%E6%9C%BA%E3%80%80CC%E3%83%AA%E3%83%B3%E3%82%AF%E9%80%9A%E4%BF%A1%E7%95%B0%E5%B8%B8.xlsx?web=1" TargetMode="External"/><Relationship Id="rId552" Type="http://schemas.openxmlformats.org/officeDocument/2006/relationships/vmlDrawing" Target="../drawings/vmlDrawing1.vml"/><Relationship Id="rId191" Type="http://schemas.openxmlformats.org/officeDocument/2006/relationships/hyperlink" Target="file:///\\stw1fspf01\users$\mingcheng.tung\Application%20Data\Microsoft\Excel\&#30064;&#24120;&#22577;&#21578;&#26360;&#65288;&#20013;&#25991;&#65289;&#20849;&#26377;&#12501;&#12457;&#12523;&#12480;\201601&#20197;&#38477;\20160804YF&#12288;TOM-20InchPulse&#30064;&#24120;&#22577;&#21578;-R1.xlsx" TargetMode="External"/><Relationship Id="rId205" Type="http://schemas.openxmlformats.org/officeDocument/2006/relationships/hyperlink" Target="file:///\\stw1fspf01\users$\mingcheng.tung\Application%20Data\Microsoft\Excel\&#30064;&#24120;&#22577;&#21578;&#26360;&#65288;&#20013;&#25991;&#65289;&#20849;&#26377;&#12501;&#12457;&#12523;&#12480;\201601&#20197;&#38477;\20160517HF&#12288;&#27178;&#20999;&#27231;No2&#12459;&#12483;&#12479;&#12540;&#36208;&#34892;&#39366;&#21205;&#12505;&#12523;&#12488;&#26029;&#35010;.xlsx" TargetMode="External"/><Relationship Id="rId247" Type="http://schemas.openxmlformats.org/officeDocument/2006/relationships/hyperlink" Target="https://api.box.com/wopi/files/1991557482834/WOPIServiceId_TP_BOX_2/WOPIUserId_-/&#30064;&#24120;&#22577;&#21578;&#26360;&#65288;&#20849;&#26377;&#65289;&#12501;&#12457;&#12523;&#12480;/201901&#20197;&#38477;/20191120KF&#12288;&#27927;&#27972;&#27231;&#32020;&#27700;&#12456;&#12450;&#12540;&#12490;&#12452;&#12501;&#33104;&#39135;&#65288;&#32020;&#27700;&#12456;&#12450;&#12490;&#12452;&#12501;PVC&#21270;&#12392;&#12481;&#12479;&#12531;&#12450;&#12531;&#12464;&#12523;&#65289;.xlsx" TargetMode="External"/><Relationship Id="rId412" Type="http://schemas.openxmlformats.org/officeDocument/2006/relationships/hyperlink" Target="https://api.box.com/wopi/files/1991557482834/WOPIServiceId_TP_BOX_2/WOPIUserId_-/&#35373;&#20633;&#30064;&#24120;&#30906;&#35469;&#23531;&#30495;/XF%20&#27178;&#25240;&#12426;&#12525;&#12540;&#12523;&#35036;&#21161;&#12496;&#12540;&#33073;&#33853;&#30064;&#24120;%20&#12304;&#40670;&#27298;&#30906;&#35469;&#21312;&#22495;&#65306;CF&#12289;JF&#12289;KF&#12305;/20230727%20XF&#31407;&#27178;&#25240;&#12426;&#12525;&#12540;&#12523;&#35036;&#21161;&#12496;&#12540;&#33073;&#33853;&#30064;&#24120;&#20043;&#40670;&#27298;&#30906;&#35469;&#23531;&#30495;%20&#12304;&#40670;&#27298;&#30906;&#35469;&#21312;&#22495;&#65306;CF&#12289;JF&#12289;KF&#12305;.xlsx?d=w364a424f280c4b7383e301f16501ac2f&amp;csf=1&amp;web=1&amp;e=WOHYuj" TargetMode="External"/><Relationship Id="rId107" Type="http://schemas.openxmlformats.org/officeDocument/2006/relationships/hyperlink" Target="https://api.box.com/wopi/files/1991557482834/WOPIServiceId_TP_BOX_2/WOPIUserId_-/&#30064;&#24120;&#22577;&#21578;&#26360;&#65288;&#20013;&#25991;&#65289;&#20849;&#26377;&#12501;&#12457;&#12523;&#12480;/201801&#20197;&#38477;/20180124&#27927;&#27972;2Line&#21453;&#36578;&#27231;No.2&#21560;&#30528;&#30064;&#24120;.xlsx" TargetMode="External"/><Relationship Id="rId289" Type="http://schemas.openxmlformats.org/officeDocument/2006/relationships/hyperlink" Target="https://api.box.com/wopi/files/1991557482834/WOPIServiceId_TP_BOX_2/WOPIUserId_-/&#30064;&#24120;&#22577;&#21578;&#26360;&#65288;&#20849;&#26377;&#65289;&#12501;&#12457;&#12523;&#12480;/201901&#20197;&#38477;/20210129YF&#12288;&#65288;ADT&#20869;&#20849;&#26377;&#65289;1POS%20&#65328;&#35440;&#27231;&#12471;&#12522;&#12531;&#12480;&#12540;&#27833;&#28431;&#12428;.xlsx" TargetMode="External"/><Relationship Id="rId454" Type="http://schemas.openxmlformats.org/officeDocument/2006/relationships/hyperlink" Target="https://api.box.com/wopi/PPN/21_&#27231;&#21205;G/COLD&#21312;/&#21555;&#31150;&#23433;/&#21508;&#31407;&#35373;&#20633;&#30064;&#24120;&#22577;&#21578;&#26360;/20230320%20NF%20&#8470;2&#27178;&#20999;&#12426;&#27231;BUR&#12465;&#12540;&#12502;&#12523;&#12505;&#12450;&#33073;&#33853;&#26029;&#32218;&#30064;&#24120;/&#21508;&#31407;&#27243;&#20999;&#27231;%20BUR%20&#35373;&#20633;&#30456;&#38364;&#22294;&#29255;.xlsx?d=wccf7c754574d4115b6251c593998cc86&amp;csf=1&amp;web=1&amp;e=SKeeMa" TargetMode="External"/><Relationship Id="rId496" Type="http://schemas.openxmlformats.org/officeDocument/2006/relationships/hyperlink" Target="https://api.box.com/wopi/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2401%E4%BB%A5%E9%99%8D/20241125XF%201Pos%E3%83%AD%E3%83%9C%E3%83%83%E3%83%88%E8%A1%9D%E7%AA%81%E7%95%B0%E5%B8%B8rev0.xlsx?web=1" TargetMode="External"/><Relationship Id="rId11" Type="http://schemas.openxmlformats.org/officeDocument/2006/relationships/hyperlink" Target="file:///\\stw1fspf01\users$\mingcheng.tung\Application%20Data\Microsoft\Excel\&#30064;&#24120;&#22577;&#21578;&#26360;&#65288;&#20013;&#25991;&#65289;&#20849;&#26377;&#12501;&#12457;&#12523;&#12480;\201408&#20197;&#38477;\ADT%20OFF&#20999;&#27231;&#25844;&#20986;CV&#39493;&#21205;&#24816;&#36650;.xlsx" TargetMode="External"/><Relationship Id="rId53" Type="http://schemas.openxmlformats.org/officeDocument/2006/relationships/hyperlink" Target="https://api.box.com/wopi/files/1991557482834/WOPIServiceId_TP_BOX_2/WOPIUserId_-/&#30064;&#24120;&#22577;&#21578;&#26360;&#65288;&#20849;&#26377;&#65289;&#12501;&#12457;&#12523;&#12480;/201901&#20197;&#38477;/20200207JF%202BR&#32025;&#21367;&#27231;&#12497;&#12527;&#12540;&#12469;&#12503;&#12521;&#12452;&#30064;&#24120;&#22577;&#21578;&#26360;.xlsx" TargetMode="External"/><Relationship Id="rId149" Type="http://schemas.openxmlformats.org/officeDocument/2006/relationships/hyperlink" Target="file:///\\stw1fspf01\users$\mingcheng.tung\Application%20Data\Microsoft\Excel\&#30064;&#24120;&#22577;&#21578;&#26360;&#65288;&#20013;&#25991;&#65289;&#20849;&#26377;&#12501;&#12457;&#12523;&#12480;\201408&#20197;&#38477;\20141007EF%202Br&#24341;&#36796;CV&#65409;&#65386;&#65392;&#65437;&#65288;&#65406;&#65437;&#65403;&#65392;&#26908;&#20986;&#65420;&#65439;&#65434;&#65392;&#65412;&#37096;&#65404;&#65438;&#65390;&#65394;&#65437;&#65412;&#65419;&#65439;&#65437;&#65289;&#25240;&#25613;.xls" TargetMode="External"/><Relationship Id="rId314" Type="http://schemas.openxmlformats.org/officeDocument/2006/relationships/hyperlink" Target="https://api.box.com/wopi/files/1991557482834/WOPIServiceId_TP_BOX_2/WOPIUserId_-/&#30064;&#24120;&#22577;&#21578;&#26360;&#65288;&#20849;&#26377;&#65289;&#12501;&#12457;&#12523;&#12480;/201901&#20197;&#38477;/20211026NF&#12288;TOM3&#30011;&#20966;PC&#30064;&#24120;rev01.xlsx" TargetMode="External"/><Relationship Id="rId356" Type="http://schemas.openxmlformats.org/officeDocument/2006/relationships/hyperlink" Target="https://api.box.com/wopi/files/1991557482834/WOPIServiceId_TP_BOX_2/WOPIUserId_-/&#30064;&#24120;&#22577;&#21578;&#26360;&#65288;&#20849;&#26377;&#65289;&#12501;&#12457;&#12523;&#12480;/201901&#20197;&#38477;/20220228NF&#12288;1Br&#24341;&#12365;&#36796;&#12415;&#37096;&#26495;&#25539;&#12360;&#30064;&#24120;&#12304;&#25913;&#33391;&#29256;&#12486;&#12473;&#12488;&#32080;&#26524;&#12305;.xlsx" TargetMode="External"/><Relationship Id="rId398" Type="http://schemas.openxmlformats.org/officeDocument/2006/relationships/hyperlink" Target="https://api.box.com/wopi/files/1991557482834/WOPIServiceId_TP_BOX_2/WOPIUserId_-/&#30064;&#24120;&#22577;&#21578;&#26360;&#65288;&#20849;&#26377;&#65289;&#12501;&#12457;&#12523;&#12480;/201901&#20197;&#38477;/20230504-CF&#21253;&#35037;&#26412;&#32218;&#22686;&#36895;%235%20CAM%20CLUTCH&#30064;&#24120;&#22577;&#21578;&#26360;-rev.1%20(&#27231;&#26800;&#22577;&#21578;&#26360;).xlsx?d=wf39146be06164226a1b43ad3c209162d&amp;csf=1&amp;web=1&amp;e=y6VQmc" TargetMode="External"/><Relationship Id="rId521" Type="http://schemas.openxmlformats.org/officeDocument/2006/relationships/hyperlink" Target="https://api.box.com/wopi/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2401%E4%BB%A5%E9%99%8D/20250101CF%E7%AA%AF%20%E5%BE%AA%E7%92%B0%238%20%E3%83%97%E3%83%BC%E3%83%AA%E3%83%BC%E5%8F%B3%E5%81%B4%E3%83%99%E3%82%A2%E3%83%AA%E3%83%B3%E3%82%B0%E7%A0%B4%E6%90%8D%E7%95%B0%E5%B8%B8.xlsx?web=1" TargetMode="External"/><Relationship Id="rId95" Type="http://schemas.openxmlformats.org/officeDocument/2006/relationships/hyperlink" Target="https://api.box.com/wopi/files/1991557482834/WOPIServiceId_TP_BOX_2/WOPIUserId_-/&#30064;&#24120;&#22577;&#21578;&#26360;&#65288;&#20013;&#25991;&#65289;&#20849;&#26377;&#12501;&#12457;&#12523;&#12480;/201801&#20197;&#38477;/20180628BF&#12288;&#32294;&#20999;&#27231;&#35373;&#20633;&#30064;&#24120;&#22577;&#21578;&#26360;&#65288;20170208&#12288;Rev.6&#65289;.xlsx" TargetMode="External"/><Relationship Id="rId160" Type="http://schemas.openxmlformats.org/officeDocument/2006/relationships/hyperlink" Target="file:///\\stw1fspf01\users$\mingcheng.tung\Application%20Data\Microsoft\Excel\&#30064;&#24120;&#22577;&#21578;&#26360;&#65288;&#20013;&#25991;&#65289;&#20849;&#26377;&#12501;&#12457;&#12523;&#12480;\201408&#20197;&#38477;\20141218TDS2%20AK&#12502;&#12525;&#12527;&#12540;&#12480;&#12463;&#12488;&#12507;&#12540;&#12473;&#30772;&#25613;.xlsx" TargetMode="External"/><Relationship Id="rId216" Type="http://schemas.openxmlformats.org/officeDocument/2006/relationships/hyperlink" Target="file:///\\stw1fspf01\users$\mingcheng.tung\Application%20Data\Microsoft\Excel\&#30064;&#24120;&#22577;&#21578;&#26360;&#65288;&#20013;&#25991;&#65289;&#20849;&#26377;&#12501;&#12457;&#12523;&#12480;\201501&#20197;&#38477;\20151213JF&#12288;TOM_MCCTR=0&#12488;&#12521;&#12502;&#12523;&#22577;&#21578;rev1.xlsx" TargetMode="External"/><Relationship Id="rId423" Type="http://schemas.openxmlformats.org/officeDocument/2006/relationships/hyperlink" Target="https://api.box.com/wopi/files/1991557482834/WOPIServiceId_TP_BOX_2/WOPIUserId_-/&#30064;&#24120;&#22577;&#21578;&#26360;&#65288;&#20849;&#26377;&#65289;&#12501;&#12457;&#12523;&#12480;/201901&#20197;&#38477;/20231023%20EF&#31407;%202Br%20%20&#24341;&#20837;&#27573;Sensor(X40E)&#30064;&#24120;&#23566;&#33268;&#26495;&#25240;&#30064;&#24120;.xlsx?d=w41f90442026c40129e98a427f4f6947e&amp;csf=1&amp;web=1&amp;e=cabdhh" TargetMode="External"/><Relationship Id="rId258" Type="http://schemas.openxmlformats.org/officeDocument/2006/relationships/hyperlink" Target="https://api.box.com/wopi/files/1991557482834/WOPIServiceId_TP_BOX_2/WOPIUserId_-/&#30064;&#24120;&#22577;&#21578;&#26360;&#65288;&#20849;&#26377;&#65289;&#12501;&#12457;&#12523;&#12480;/201901&#20197;&#38477;/20200831OF&#12288;&#24490;&#29872;&#12459;&#12524;&#12483;&#12488;2BC&#12486;&#12540;&#12523;&#12503;&#12540;&#12522;&#12540;&#36600;&#25240;&#25613;&#20572;&#27490;&#30064;&#24120;_rev1.xlsx" TargetMode="External"/><Relationship Id="rId465" Type="http://schemas.openxmlformats.org/officeDocument/2006/relationships/hyperlink" Target="https://api.box.com/wopi/00_%E7%A4%BE%E5%85%A7%E5%85%B1%E9%80%9A/001_%E8%A8%AD%E6%8A%80%E8%B3%87%E6%96%99%E4%BA%A4%E6%8F%9B/%E3%80%90TPM5%E3%80%91%E8%A3%BD%E9%80%A05%E6%8B%A0%E7%82%B9%E8%87%AA%E4%B8%BB%E4%BF%9D%E5%85%A8%E4%BC%9A%E8%AD%B0/%E3%80%90%E8%A8%AD%E5%82%99%E3%83%AD%E3%82%B9%E5%89%8A%E6%B8%9B%E3%83%81%E3%83%BC%E3%83%A0%E3%80%91/%E8%A8%AD%E5%82%99%E7%95%B0%E5%B8%B8%E7%A2%BA%E8%AA%8D%E5%AF%AB%E7%9C%9F/CF%20%E6%A8%AA%E5%88%87%E6%A9%9F%231%E5%BE%93%E5%8B%95%E5%81%B4%E3%83%97%E3%83%BC%E3%83%AA%E3%83%BC%E9%81%8B%E8%BB%A2%E4%B8%AD%E3%80%81%E3%82%BF%E3%82%A4%E3%83%9F%E3%83%B3%E3%82%B0%E3%83%99%E3%83%AB%E3%83%88%E8%84%B1%E8%90%BD%E3%81%AE%E7%95%B0%E5%B8%B8%E3%80%90%E9%BB%9E%E6%AA%A2%E7%A2%BA%E8%AA%8D%E5%8D%80%E5%9F%9F%EF%BC%9AYF%E3%80%81CF%E3%80%81EF%E3%80%81JF%E3%80%81KF%E3%80%91/CF%20%E6%A8%AA%E5%88%87%E6%A9%9F%231%E5%BE%93%E5%8B%95%E5%81%B4%E3%83%97%E3%83%BC%E3%83%AA%E3%83%BC%E9%81%8B%E8%BB%A2%E4%B8%AD%E3%80%81%E3%82%BF%E3%82%A4%E3%83%9F%E3%83%B3%E3%82%B0%E3%83%99%E3%83%AB%E3%83%88%E8%84%B1%E8%90%BD%E3%81%AE%E7%95%B0%E5%B8%B8%E4%B9%8B%E7%8F%BE%E7%8B%80%E7%A2%BA%E8%AA%8D%E3%80%90%E9%BB%9E%E6%AA%A2%E7%A2%BA%E8%AA%8D%E5%8D%80%E5%9F%9F%EF%BC%9AYF%E3%80%81CF%E3%80%81EF%E3%80%81JF%E3%80%81KF%E3%80%91.xlsx?d=w09ab952adc74422c921817e4f5738f7f&amp;csf=1&amp;web=1&amp;e=KKhEY2" TargetMode="External"/><Relationship Id="rId22" Type="http://schemas.openxmlformats.org/officeDocument/2006/relationships/hyperlink" Target="file:///\\stw1fspf01\users$\mingcheng.tung\Application%20Data\Microsoft\Excel\&#30064;&#24120;&#22577;&#21578;&#26360;&#65288;&#20013;&#25991;&#65289;&#20849;&#26377;&#12501;&#12457;&#12523;&#12480;\201408&#20197;&#38477;\20140902EF%206P&#25505;&#26495;RB&#32025;&#25524;&#12415;&#12471;&#12522;&#12531;&#12480;&#12540;&#30064;&#24120;rev.1.xls" TargetMode="External"/><Relationship Id="rId64" Type="http://schemas.openxmlformats.org/officeDocument/2006/relationships/hyperlink" Target="https://api.box.com/wopi/files/1991557482834/WOPIServiceId_TP_BOX_2/WOPIUserId_-/&#30064;&#24120;&#22577;&#21578;&#26360;&#65288;&#20849;&#26377;&#65289;&#12501;&#12457;&#12523;&#12480;/201901&#20197;&#38477;/20190304EF%201Br&#32025;&#24059;&#27231;&#12456;&#12450;&#12540;&#12471;&#12515;&#12501;&#12488;VT&#12452;&#12531;&#12469;&#12540;&#12488;&#30952;&#32791;&#30064;&#24120;.xlsx" TargetMode="External"/><Relationship Id="rId118" Type="http://schemas.openxmlformats.org/officeDocument/2006/relationships/hyperlink" Target="https://api.box.com/wopi/files/1991557482834/WOPIServiceId_TP_BOX_2/WOPIUserId_-/&#30064;&#24120;&#22577;&#21578;&#26360;&#65288;&#26085;&#25991;&#65289;&#20849;&#26377;&#12501;&#12457;&#12523;&#12480;/201701&#20197;&#38477;/20170904KF&#12288;1BR&#24341;&#36796;&#12415;CV3&#21407;&#28857;&#29992;&#36817;&#25509;&#12475;&#12531;&#12469;&#12540;&#12481;&#12515;&#12479;&#12522;&#12531;&#12464;&#12395;&#12424;&#12427;CV&#20572;&#27490;.xlsx" TargetMode="External"/><Relationship Id="rId325" Type="http://schemas.openxmlformats.org/officeDocument/2006/relationships/hyperlink" Target="https://api.box.com/wopi/files/1991557482834/WOPIServiceId_TP_BOX_2/WOPIUserId_-/&#30064;&#24120;&#22577;&#21578;&#26360;&#65288;&#20849;&#26377;&#65289;&#12501;&#12457;&#12523;&#12480;/201901&#20197;&#38477;/20211018IF&#12288;&#26412;&#32218;MT&#12521;&#12452;&#12531;&#36895;&#24230;&#24046;&#12395;&#12424;&#12427;&#12488;&#12521;&#12483;&#12461;&#12531;&#12464;&#12474;&#12524;&#30064;&#24120;%20&#12398;&#12467;&#12500;&#12540;.xlsx" TargetMode="External"/><Relationship Id="rId367" Type="http://schemas.openxmlformats.org/officeDocument/2006/relationships/hyperlink" Target="https://api.box.com/wopi/files/1991557482834/WOPIServiceId_TP_BOX_2/WOPIUserId_-/&#30064;&#24120;&#22577;&#21578;&#26360;&#65288;&#20849;&#26377;&#65289;&#12501;&#12457;&#12523;&#12480;/201901&#20197;&#38477;/20220907NF&#12288;&#24490;&#29872;BE&#12473;&#12522;&#12483;&#12503;&#26908;&#20986;&#30064;&#24120;rev2.xlsx" TargetMode="External"/><Relationship Id="rId532" Type="http://schemas.openxmlformats.org/officeDocument/2006/relationships/hyperlink" Target="https://agc.box.com/s/goszwuc2ztray83a62650x8s2hmhq7hc" TargetMode="External"/><Relationship Id="rId171" Type="http://schemas.openxmlformats.org/officeDocument/2006/relationships/hyperlink" Target="file:///\\stw1fspf01\users$\mingcheng.tung\Application%20Data\Microsoft\Excel\&#30064;&#24120;&#22577;&#21578;&#26360;&#65288;&#20013;&#25991;&#65289;&#20849;&#26377;&#12501;&#12457;&#12523;&#12480;\201501&#20197;&#38477;\20150812GUT2&#12288;ROBOT&#25505;&#26495;&#27231;CABLE&#26039;&#32218;&#30064;&#24120;.xlsx" TargetMode="External"/><Relationship Id="rId227" Type="http://schemas.openxmlformats.org/officeDocument/2006/relationships/hyperlink" Target="file:///\\stw1fspf01\users$\mingcheng.tung\Application%20Data\Microsoft\Excel\&#30064;&#24120;&#22577;&#21578;&#26360;&#65288;&#20013;&#25991;&#65289;&#20849;&#26377;&#12501;&#12457;&#12523;&#12480;\201501&#20197;&#38477;\20150420LF&#12288;&#26412;&#32218;&#22679;&#36895;CV%20chain%20roller&#30952;&#32791;(&#30772;&#25613;).xlsx" TargetMode="External"/><Relationship Id="rId269" Type="http://schemas.openxmlformats.org/officeDocument/2006/relationships/hyperlink" Target="https://api.box.com/wopi/files/1991557482834/WOPIServiceId_TP_BOX_2/WOPIUserId_-/&#30064;&#24120;&#22577;&#21578;&#26360;&#65288;&#20849;&#26377;&#65289;&#12501;&#12457;&#12523;&#12480;/201901&#20197;&#38477;/20201027NF&#12288;ON&#20999;&#31227;&#36617;&#27231;NO1&#12465;&#12540;&#12502;&#12523;&#12505;&#12450;&#33073;&#33853;&#12395;&#12424;&#12427;&#12465;&#12540;&#12502;&#12523;&#20999;&#26029;.xlsx" TargetMode="External"/><Relationship Id="rId434" Type="http://schemas.openxmlformats.org/officeDocument/2006/relationships/hyperlink" Target="https://api.box.com/wopi/files/1991557482834/WOPIServiceId_TP_BOX_2/WOPIUserId_-/&#30064;&#24120;&#22577;&#21578;&#26360;&#65288;&#20849;&#26377;&#65289;&#12501;&#12457;&#12523;&#12480;/202401&#20197;&#38477;/20231106HF&#12288;TOM3%20WI&#36890;&#20449;&#30064;&#24120;(&#53685;&#49888;&#51060;&#49345;).xlsx?d=w615e6df0d99f4a3f929281ee7286d603&amp;csf=1&amp;web=1&amp;e=aetj00" TargetMode="External"/><Relationship Id="rId476" Type="http://schemas.openxmlformats.org/officeDocument/2006/relationships/hyperlink" Target="https://api.box.com/wopi/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2401%E4%BB%A5%E9%99%8D/20241025%20KF%201BR%20BD%20LINE%20INV%20%E9%9B%BB%E6%B5%81%E7%95%B0%E5%B8%B8.xlsx?web=1" TargetMode="External"/><Relationship Id="rId33" Type="http://schemas.openxmlformats.org/officeDocument/2006/relationships/hyperlink" Target="file:///\\stw1fspf01\users$\mingcheng.tung\Application%20Data\Microsoft\Excel\&#30064;&#24120;&#22577;&#21578;&#26360;&#65288;&#26085;&#25991;&#65289;&#20849;&#26377;&#12501;&#12457;&#12523;&#12480;\&#20854;&#20182;\20140704HF&#12288;ACE&#36890;&#20449;&#30064;&#24120;.xlsx" TargetMode="External"/><Relationship Id="rId129" Type="http://schemas.openxmlformats.org/officeDocument/2006/relationships/hyperlink" Target="file:///\\stw1fspf01\users$\mingcheng.tung\Application%20Data\Microsoft\Excel\&#30064;&#24120;&#22577;&#21578;&#26360;&#65288;&#20013;&#25991;&#65289;&#20849;&#26377;&#12501;&#12457;&#12523;&#12480;\201701&#20197;&#38477;\20170402YF%20%20TOM3&#12288;&#25313;&#25955;&#12459;&#12513;&#12521;39&#12488;&#12521;&#12502;&#12523;&#22577;&#21578;.xlsx" TargetMode="External"/><Relationship Id="rId280" Type="http://schemas.openxmlformats.org/officeDocument/2006/relationships/hyperlink" Target="https://api.box.com/wopi/files/1991557482834/WOPIServiceId_TP_BOX_2/WOPIUserId_-/&#30064;&#24120;&#22577;&#21578;&#26360;&#65288;&#20849;&#26377;&#65289;&#12501;&#12457;&#12523;&#12480;/201901&#20197;&#38477;/20201227EF&#12288;2BrBC&#29694;&#29289;ID&#37325;&#35079;&#30064;&#24120;.xlsx" TargetMode="External"/><Relationship Id="rId336" Type="http://schemas.openxmlformats.org/officeDocument/2006/relationships/hyperlink" Target="https://api.box.com/wopi/files/1991557482834/WOPIServiceId_TP_BOX_2/WOPIUserId_-/&#30064;&#24120;&#22577;&#21578;&#26360;&#65288;&#20849;&#26377;&#65289;&#12501;&#12457;&#12523;&#12480;/201901&#20197;&#38477;/20211001DF&#12288;&#26412;&#32218;&#22679;&#36895;CV" TargetMode="External"/><Relationship Id="rId501" Type="http://schemas.openxmlformats.org/officeDocument/2006/relationships/hyperlink" Target="https://api.box.com/wopi/00_%E7%A4%BE%E5%85%A7%E5%85%B1%E9%80%9A/001_%E8%A8%AD%E6%8A%80%E8%B3%87%E6%96%99%E4%BA%A4%E6%8F%9B/%E3%80%90TPM5%E3%80%91%E8%A3%BD%E9%80%A05%E6%8B%A0%E7%82%B9%E8%87%AA%E4%B8%BB%E4%BF%9D%E5%85%A8%E4%BC%9A%E8%AD%B0/%E3%80%90%E8%A8%AD%E5%82%99%E3%83%AD%E3%82%B9%E5%89%8A%E6%B8%9B%E3%83%81%E3%83%BC%E3%83%A0%E3%80%91/%E8%A8%AD%E5%82%99%E7%95%B0%E5%B8%B8%E7%A2%BA%E8%AA%8D%E5%AF%AB%E7%9C%9F/OFF%20No.7%20%E6%A8%82%E6%A8%82%E6%89%8B%20%E5%8D%87%E9%99%8DSENSOR%E5%BA%A7%E8%84%AB%E8%90%BD%E7%95%B0%E5%B8%B8%E3%80%90%E9%BB%9E%E6%AA%A2%E7%A2%BA%E8%AA%8D%E5%8D%80%E5%9F%9F%EF%BC%9AJF%E3%80%81KF%E3%80%91/20250126%20OFF%20No.7%20%E6%A8%82%E6%A8%82%E6%89%8B%20%E5%8D%87%E9%99%8DSENSOR%E5%BA%A7%E8%84%AB%E8%90%BD%E7%95%B0%E5%B8%B8%E4%B9%8B%E5%90%84%E7%AA%AF%E7%8F%BE%E7%8B%80%E8%AA%BF%E6%9F%A5.xlsx?web=1" TargetMode="External"/><Relationship Id="rId543" Type="http://schemas.openxmlformats.org/officeDocument/2006/relationships/hyperlink" Target="https://agc.box.com/s/ky7p4p30vueel6v1mcfle5sqb0hmqks8" TargetMode="External"/><Relationship Id="rId75" Type="http://schemas.openxmlformats.org/officeDocument/2006/relationships/hyperlink" Target="https://api.box.com/wopi/files/1991557482834/WOPIServiceId_TP_BOX_2/WOPIUserId_-/&#30064;&#24120;&#22577;&#21578;&#26360;&#65288;&#20849;&#26377;&#65289;&#12501;&#12457;&#12523;&#12480;/201901&#20197;&#38477;/20190909IF%201Br&#27927;&#27972;&#27231;&#26368;&#32066;&#12456;&#12450;&#12540;&#12490;&#12452;&#12501;CV" TargetMode="External"/><Relationship Id="rId140" Type="http://schemas.openxmlformats.org/officeDocument/2006/relationships/hyperlink" Target="file:///\\stw1fspf01\users$\mingcheng.tung\Application%20Data\Microsoft\Excel\&#30064;&#24120;&#22577;&#21578;&#26360;&#65288;&#20013;&#25991;&#65289;&#20849;&#26377;&#12501;&#12457;&#12523;&#12480;\201601&#20197;&#38477;\20160815GUT&#27927;&#27972;3LineG6%20P&#35440;RB&#21560;&#33879;&#30064;&#24120;.xls" TargetMode="External"/><Relationship Id="rId182" Type="http://schemas.openxmlformats.org/officeDocument/2006/relationships/hyperlink" Target="file:///\\stw1fspf01\users$\mingcheng.tung\Application%20Data\Microsoft\Excel\&#30064;&#24120;&#22577;&#21578;&#26360;&#65288;&#20013;&#25991;&#65289;&#20849;&#26377;&#12501;&#12457;&#12523;&#12480;\201601&#20197;&#38477;\20161118WIT1&#12288;&#19978;&#27969;&#31227;&#36617;&#27231;&#12465;&#12540;&#12502;&#12523;&#26029;&#32218;.xls" TargetMode="External"/><Relationship Id="rId378" Type="http://schemas.openxmlformats.org/officeDocument/2006/relationships/hyperlink" Target="https://api.box.com/wopi/files/1991557482834/WOPIServiceId_TP_BOX_2/WOPIUserId_-/&#30064;&#24120;&#22577;&#21578;&#26360;&#65288;&#20849;&#26377;&#65289;&#12501;&#12457;&#12523;&#12480;/201901&#20197;&#38477;/20230131OFF&#12288;OFF7%20X&#20999;&#27231;&#21491;&#20596;&#39493;&#21205;&#30382;&#24118;&#26039;&#35010;&#25925;&#38556;&#30064;&#24120;&#65288;Rev.8%20).xlsx" TargetMode="External"/><Relationship Id="rId403" Type="http://schemas.openxmlformats.org/officeDocument/2006/relationships/hyperlink" Target="https://api.box.com/wopi/files/1991557482834/WOPIServiceId_TP_BOX_2/WOPIUserId_-/&#30064;&#24120;&#22577;&#21578;&#26360;&#65288;&#20849;&#26377;&#65289;&#12501;&#12457;&#12523;&#12480;/201901&#20197;&#38477;/20230520%20ADTOFF&#12288;OFF7%20&#31227;&#36617;&#27231;No.2X&#20999;&#27231;&#30382;&#24118;&#26039;&#35010;&#30064;&#24120;&#22577;&#21578;&#65288;Rev.8%20)%20&#20013;&#26085;.xlsx?d=wb9554fc129f64c39939862969b34d110&amp;csf=1&amp;web=1&amp;e=BhOZsC" TargetMode="External"/><Relationship Id="rId6" Type="http://schemas.openxmlformats.org/officeDocument/2006/relationships/hyperlink" Target="file:///\\stw1fspf01\users$\mingcheng.tung\Application%20Data\&#12304;&#35373;&#20633;&#25216;&#34899;&#20462;&#32341;&#32000;&#37636;&#12305;\03&#27231;&#26800;\&#21508;&#31407;&#24773;&#22577;&#36039;&#26009;\20140522%20CF&#26412;&#32218;&#27573;ROLL&#20572;&#27490;--&#21508;&#31407;&#27243;&#23637;&#38283;2014.0606.xls" TargetMode="External"/><Relationship Id="rId238" Type="http://schemas.openxmlformats.org/officeDocument/2006/relationships/hyperlink" Target="https://api.box.com/wopi/files/1991557482834/WOPIServiceId_TP_BOX_2/WOPIUserId_-/&#30064;&#24120;&#22577;&#21578;&#26360;&#65288;&#20849;&#26377;&#65289;&#12501;&#12457;&#12523;&#12480;/201901&#20197;&#38477;/20200606CF&#12288;PL&#20132;&#25563;&#20154;&#21729;&#30064;&#24120;&#25490;&#38500;MISS&#23566;&#33268;&#31354;PL%20Trailer%20Lift&#22266;&#23450;&#24231;&#34746;&#32114;&#26039;&#35010;&#25613;&#22750;&#65288;&#26410;&#25552;&#20986;&#65289;.xlsx" TargetMode="External"/><Relationship Id="rId445" Type="http://schemas.openxmlformats.org/officeDocument/2006/relationships/hyperlink" Target="https://api.box.com/wopi/files/1991557482834/WOPIServiceId_TP_BOX_2/WOPIUserId_-/&#30064;&#24120;&#22577;&#21578;&#26360;&#65288;&#20849;&#26377;&#65289;&#12501;&#12457;&#12523;&#12480;/202401&#20197;&#38477;/20240305HF&#12288;&#21453;&#36578;&#27231;1B%20&#21205;&#20316;&#30064;&#24120;.xlsx?d=w7b059fda217348ff90b6e39a77f55e7a&amp;csf=1&amp;web=1&amp;e=AtDKLs" TargetMode="External"/><Relationship Id="rId487" Type="http://schemas.openxmlformats.org/officeDocument/2006/relationships/hyperlink" Target="https://api.box.com/wopi/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2401%E4%BB%A5%E9%99%8D/20240825HF%E3%80%80%E5%8F%8D%E8%BB%A2%E6%A9%9F%E3%83%AD%E3%83%9C%E3%83%83%E3%83%882B%20S%E8%BB%B8%20%E9%80%9A%E4%BF%A1%E7%95%B0%E5%B8%B8%EF%BC%88%E4%B8%AD%E6%97%A5%EF%BC%89.xlsx?web=1" TargetMode="External"/><Relationship Id="rId291" Type="http://schemas.openxmlformats.org/officeDocument/2006/relationships/hyperlink" Target="https://api.box.com/wopi/files/1991557482834/WOPIServiceId_TP_BOX_2/WOPIUserId_-/&#30064;&#24120;&#22577;&#21578;&#26360;&#65288;&#20849;&#26377;&#65289;&#12501;&#12457;&#12523;&#12480;/201901&#20197;&#38477;/20210301GUT%20OFF" TargetMode="External"/><Relationship Id="rId305" Type="http://schemas.openxmlformats.org/officeDocument/2006/relationships/hyperlink" Target="https://api.box.com/wopi/files/1991557482834/WOPIServiceId_TP_BOX_2/WOPIUserId_-/&#30064;&#24120;&#22577;&#21578;&#26360;&#65288;&#20849;&#26377;&#65289;&#12501;&#12457;&#12523;&#12480;/201901&#20197;&#38477;/20210617AFKOFF&#12288;OFF&#20999;2%20X&#36600;&#20596;&#20999;&#27231;&#12502;&#12521;&#12471;&#12496;&#12540;&#19978;&#19979;&#21205;&#20316;&#30064;&#24120;.xlsx" TargetMode="External"/><Relationship Id="rId347" Type="http://schemas.openxmlformats.org/officeDocument/2006/relationships/hyperlink" Target="https://api.box.com/wopi/files/1991557482834/WOPIServiceId_TP_BOX_2/WOPIUserId_-/&#30064;&#24120;&#22577;&#21578;&#26360;&#65288;&#20849;&#26377;&#65289;&#12501;&#12457;&#12523;&#12480;/201901&#20197;&#38477;/20220329NF&#12288;TOM3&#26908;&#26619;&#27231;LED&#20809;&#28304;Vol&#12398;&#35373;&#23450;&#12511;&#12473;&#12395;&#12424;&#12427;&#27424;&#28857;&#36942;&#22810;rev2.xlsx" TargetMode="External"/><Relationship Id="rId512" Type="http://schemas.openxmlformats.org/officeDocument/2006/relationships/hyperlink" Target="https://api.box.com/wopi/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2401%E4%BB%A5%E9%99%8D/20250128%20YF%E7%AA%AF%20%E6%9C%AC%E7%B7%9AFT-CV%20%20%E3%83%91%E3%83%83%E3%83%88%E3%83%81%E3%82%A7%E3%83%BC%E3%83%B3%20%E3%82%B9%E3%83%97%E3%83%AD%E3%82%B1%E3%83%83%E3%83%88%E4%BD%8D%E7%BD%AE%E3%81%9A%E3%82%8C%E7%95%B0%E5%B8%B8.xlsx?web=1" TargetMode="External"/><Relationship Id="rId44" Type="http://schemas.openxmlformats.org/officeDocument/2006/relationships/hyperlink" Target="file:///\\stw1fspf01\users$\mingcheng.tung\Application%20Data\Microsoft\Excel\&#30064;&#24120;&#22577;&#21578;&#26360;&#65288;&#20013;&#25991;&#65289;&#20849;&#26377;&#12501;&#12457;&#12523;&#12480;\201601&#20197;&#38477;\&#12304;&#30456;&#35527;&#12373;&#12379;&#12390;&#12367;&#12384;&#12373;&#12356;&#12305;&#35373;&#20633;&#30064;&#24120;&#23550;&#31574;.msg" TargetMode="External"/><Relationship Id="rId86" Type="http://schemas.openxmlformats.org/officeDocument/2006/relationships/hyperlink" Target="https://api.box.com/wopi/files/1991557482834/WOPIServiceId_TP_BOX_2/WOPIUserId_-/&#30064;&#24120;&#22577;&#21578;&#26360;&#65288;&#20013;&#25991;&#65289;&#20849;&#26377;&#12501;&#12457;&#12523;&#12480;/201801&#20197;&#38477;/20180921KF&#12288;1BR%20&#27927;&#28136;&#27231;%20&#26495;&#36617;CV3&#39366;&#21205;&#12469;&#12540;&#12508;&#12514;&#12540;&#12479;%20&#35373;&#20633;&#30064;&#24120;&#22577;&#21578;&#26360;.xlsx" TargetMode="External"/><Relationship Id="rId151" Type="http://schemas.openxmlformats.org/officeDocument/2006/relationships/hyperlink" Target="file:///\\stw1fspf01\users$\mingcheng.tung\Application%20Data\Microsoft\Excel\&#30064;&#24120;&#22577;&#21578;&#26360;&#65288;&#20013;&#25991;&#65289;&#20849;&#26377;&#12501;&#12457;&#12523;&#12480;\201408&#20197;&#38477;\20141012%20HF%202Br&#21453;&#36681;&#31227;&#36617;Robot&#20572;&#27490;%20&#30097;&#20284;Servo%20Encorder&#30064;&#24120;.xls" TargetMode="External"/><Relationship Id="rId389" Type="http://schemas.openxmlformats.org/officeDocument/2006/relationships/hyperlink" Target="https://api.box.com/wopi/files/1991557482834/WOPIServiceId_TP_BOX_2/WOPIUserId_-/&#35373;&#20633;&#30064;&#24120;&#30906;&#35469;&#23531;&#30495;/DF%202BR&#26495;&#21402;&#35336;&#30064;&#24120;%20&#12304;&#40670;&#27298;&#30906;&#35469;&#21312;&#22495;&#65306;YF&#12289;CF&#12289;EF&#12289;JF&#12289;KF&#12289;TAS&#12289;OFF&#20999;&#12305;" TargetMode="External"/><Relationship Id="rId554" Type="http://schemas.microsoft.com/office/2017/10/relationships/threadedComment" Target="../threadedComments/threadedComment1.xml"/><Relationship Id="rId193" Type="http://schemas.openxmlformats.org/officeDocument/2006/relationships/hyperlink" Target="file:///\\stw1fspf01\users$\mingcheng.tung\Application%20Data\Microsoft\Excel\&#30064;&#24120;&#22577;&#21578;&#26360;&#65288;&#20013;&#25991;&#65289;&#20849;&#26377;&#12501;&#12457;&#12523;&#12480;\201601&#20197;&#38477;\20160730BF&#31407;%201BR&#32025;&#24059;&#27231;Safety%20Chuck%20&#30064;&#24120;.xlsx" TargetMode="External"/><Relationship Id="rId207" Type="http://schemas.openxmlformats.org/officeDocument/2006/relationships/hyperlink" Target="file:///\\stw1fspf01\users$\mingcheng.tung\Application%20Data\Microsoft\Excel\&#30064;&#24120;&#22577;&#21578;&#26360;&#65288;&#20013;&#25991;&#65289;&#20849;&#26377;&#12501;&#12457;&#12523;&#12480;\201601&#20197;&#38477;\20160325KF%202BR&#25505;&#26495;CV3-3%20SERVO&#30064;&#24120;.xls" TargetMode="External"/><Relationship Id="rId249" Type="http://schemas.openxmlformats.org/officeDocument/2006/relationships/hyperlink" Target="https://api.box.com/wopi/files/1991557482834/WOPIServiceId_TP_BOX_2/WOPIUserId_-/&#30064;&#24120;&#22577;&#21578;&#26360;&#65288;&#20849;&#26377;&#65289;&#12501;&#12457;&#12523;&#12480;/201901&#20197;&#38477;/20200722EF&#12288;TOM3&#30011;&#20966;12%206Ch-Box&#25925;&#38556;.xlsx" TargetMode="External"/><Relationship Id="rId414" Type="http://schemas.openxmlformats.org/officeDocument/2006/relationships/hyperlink" Target="https://api.box.com/wopi/files/1991557482834/WOPIServiceId_TP_BOX_2/WOPIUserId_-/&#30064;&#24120;&#22577;&#21578;&#26360;&#65288;&#20849;&#26377;&#65289;&#12501;&#12457;&#12523;&#12480;/201901&#20197;&#38477;/20230630%20ADTOFF&#12288;OFFNO.4%20X&#20999;&#27231;&#12514;&#12540;&#12479;&#12540;&#12398;&#12456;&#12531;&#12467;&#12540;&#12480;&#12540;&#12465;&#12540;&#12502;&#12523;%26&#21205;&#21147;&#12465;&#12540;&#12502;&#12523;&#30064;&#24120;&#65288;Rev.8%20).xlsx?d=w4194db1110ae407b9285e1e89f3cf42d&amp;csf=1&amp;web=1&amp;e=MsWoRd" TargetMode="External"/><Relationship Id="rId456" Type="http://schemas.openxmlformats.org/officeDocument/2006/relationships/hyperlink" Target="https://api.box.com/wopi/files/1991557482834/WOPIServiceId_TP_BOX_2/WOPIUserId_-/&#30064;&#24120;&#22577;&#21578;&#26360;&#65288;&#20849;&#26377;&#65289;&#12501;&#12457;&#12523;&#12480;/202401&#20197;&#38477;/20240527%20JF%202BR%20HO&#36468;&#19978;%20GATE%20&#25903;&#25744;&#36600;&#25215;&#30772;&#25613;&#30064;&#24120;&#22577;&#21578;&#26360;(&#20013;&#26085;).xlsx?d=wb806926d9ce84c4395758d94916913ea&amp;csf=1&amp;web=1&amp;e=EZ6nzj" TargetMode="External"/><Relationship Id="rId498" Type="http://schemas.openxmlformats.org/officeDocument/2006/relationships/hyperlink" Target="https://api.box.com/wopi/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2401%E4%BB%A5%E9%99%8D/20241202MF%E3%80%80ON%E5%88%87%E6%A9%9F%E3%83%AD%E3%83%9C%E3%83%83%E3%83%88%E6%97%8B%E5%9B%9E%E5%8F%B0%E5%BA%A7%E3%82%B1%E3%83%BC%E3%83%96%E3%83%AB%E3%83%99%E3%82%A2%E3%81%A8%E6%97%8B%E5%9B%9E%E8%A3%9C%E6%AD%A3%E3%82%AC%E3%82%A4%E3%83%89%E3%81%A8%E3%81%AE%E5%B9%B2%E6%B8%89%E7%95%B0%E5%B8%B8.xlsx?web=1" TargetMode="External"/><Relationship Id="rId13" Type="http://schemas.openxmlformats.org/officeDocument/2006/relationships/hyperlink" Target="file:///\\stw1fspf01\users$\mingcheng.tung\Application%20Data\Microsoft\Excel\&#30064;&#24120;&#22577;&#21578;&#26360;&#65288;&#20013;&#25991;&#65289;&#20849;&#26377;&#12501;&#12457;&#12523;&#12480;\201408&#20197;&#38477;\TAS%20&#33258;&#21205;&#32218;&#31227;&#36617;&#27231;&#22266;&#23450;&#34746;&#32114;&#23531;&#30495;&#21450;OFF&#21407;&#40670;&#27161;&#31034;&#23531;&#30495;.xlsx" TargetMode="External"/><Relationship Id="rId109" Type="http://schemas.openxmlformats.org/officeDocument/2006/relationships/hyperlink" Target="https://api.box.com/wopi/files/1991557482834/WOPIServiceId_TP_BOX_2/WOPIUserId_-/&#30064;&#24120;&#22577;&#21578;&#26360;&#65288;&#20013;&#25991;&#65289;&#20849;&#26377;&#12501;&#12457;&#12523;&#12480;/201801&#20197;&#38477;/20180524IF&#12288;2Br%20&#12497;&#12524;&#12483;&#12488;&#20670;&#26012;%20Shaft%20Bearing%20Housing&#30772;&#25613;.xlsx" TargetMode="External"/><Relationship Id="rId260" Type="http://schemas.openxmlformats.org/officeDocument/2006/relationships/hyperlink" Target="https://api.box.com/wopi/files/1991557482834/WOPIServiceId_TP_BOX_2/WOPIUserId_-/&#30064;&#24120;&#22577;&#21578;&#26360;&#65288;&#20849;&#26377;&#65289;&#12501;&#12457;&#12523;&#12480;/201901&#20197;&#38477;/20200907GUT&#12288;&#27927;&#27972;&#27231;3&#22633;&#37240;&#20379;&#32102;&#12496;&#12523;&#12502;&#25925;&#38556;.xlsx" TargetMode="External"/><Relationship Id="rId316" Type="http://schemas.openxmlformats.org/officeDocument/2006/relationships/hyperlink" Target="https://api.box.com/wopi/files/1991557482834/WOPIServiceId_TP_BOX_2/WOPIUserId_-/&#30064;&#24120;&#22577;&#21578;&#26360;&#65288;&#20849;&#26377;&#65289;&#12501;&#12457;&#12523;&#12480;/201901&#20197;&#38477;/20210417HF&#12288;&#26412;&#32218;&#22679;&#36895;&#12471;&#12515;&#12501;&#12488;&#12456;&#12531;&#12489;&#12503;&#12524;&#12540;&#12488;&#33073;&#33853;&#30064;&#24120;.xlsx" TargetMode="External"/><Relationship Id="rId523" Type="http://schemas.openxmlformats.org/officeDocument/2006/relationships/hyperlink" Target="https://api.box.com/wopi/00_%E7%A4%BE%E5%85%A7%E5%85%B1%E9%80%9A/001_%E8%A8%AD%E6%8A%80%E8%B3%87%E6%96%99%E4%BA%A4%E6%8F%9B/%E3%80%90TPM5%E3%80%91%E8%A3%BD%E9%80%A05%E6%8B%A0%E7%82%B9%E8%87%AA%E4%B8%BB%E4%BF%9D%E5%85%A8%E4%BC%9A%E8%AD%B0/%E3%80%90%E8%A8%AD%E5%82%99%E3%83%AD%E3%82%B9%E5%89%8A%E6%B8%9B%E3%83%81%E3%83%BC%E3%83%A0%E3%80%91/%E8%A8%AD%E5%82%99%E7%95%B0%E5%B8%B8%E7%A2%BA%E8%AA%8D%E5%AF%AB%E7%9C%9F/%E3%80%90XF%E3%80%91%20SI%E6%9D%BF%E5%8E%9A%E8%A8%88%E5%85%89%E9%87%8F%E4%BD%8E%E4%B8%8B%E7%95%B0%E5%B8%B8%E7%8F%BE%E7%8B%80%E8%AA%BF%E6%9F%A5/20250414XF%E3%80%802BrSI%E6%9D%BF%E5%8E%9A%E8%A8%88%E5%85%89%E9%87%8F%E4%BD%8E%E4%B8%8B%E7%95%B0%E5%B8%B8%E4%B9%8B%E5%90%84%E7%AA%AF%E7%8F%BE%E7%8B%80%E8%AA%BF%E6%9F%A5.xlsx?web=1" TargetMode="External"/><Relationship Id="rId55" Type="http://schemas.openxmlformats.org/officeDocument/2006/relationships/hyperlink" Target="https://api.box.com/wopi/files/1991557482834/WOPIServiceId_TP_BOX_2/WOPIUserId_-/&#30064;&#24120;&#22577;&#21578;&#26360;&#65288;&#20849;&#26377;&#65289;&#12501;&#12457;&#12523;&#12480;/201901&#20197;&#38477;/20200202KF&#12288;TOM3&#30011;&#20966;22%20100&#20998;&#12398;1&#12497;&#12523;&#12473;&#30064;&#24120;&#22577;&#21578;.xlsx" TargetMode="External"/><Relationship Id="rId97" Type="http://schemas.openxmlformats.org/officeDocument/2006/relationships/hyperlink" Target="https://api.box.com/wopi/files/1991557482834/WOPIServiceId_TP_BOX_2/WOPIUserId_-/&#30064;&#24120;&#22577;&#21578;&#26360;&#65288;&#26085;&#25991;&#65289;&#20849;&#26377;&#12501;&#12457;&#12523;&#12480;/201701&#20197;&#38477;/20170928MF%201Br&#32025;&#24059;&#27231;Roll&#32025;&#39366;&#21205;Coupling&#37096;key&#33073;&#33853;.xls" TargetMode="External"/><Relationship Id="rId120" Type="http://schemas.openxmlformats.org/officeDocument/2006/relationships/hyperlink" Target="https://api.box.com/wopi/files/1991557482834/WOPIServiceId_TP_BOX_2/WOPIUserId_-/&#30064;&#24120;&#22577;&#21578;&#26360;&#65288;&#20013;&#25991;&#65289;&#20849;&#26377;&#12501;&#12457;&#12523;&#12480;/201701&#20197;&#38477;/20170722HF&#12288;&#27927;&#27972;&#27231;&#22633;&#37240;Zone&#25644;&#36865;DriveShaftCoupling&#32224;&#32080;Bolt&#33104;&#39135;.xlsx" TargetMode="External"/><Relationship Id="rId358" Type="http://schemas.openxmlformats.org/officeDocument/2006/relationships/hyperlink" Target="https://api.box.com/wopi/files/1991557482834/WOPIServiceId_TP_BOX_2/WOPIUserId_-/&#30064;&#24120;&#22577;&#21578;&#26360;&#65288;&#20849;&#26377;&#65289;&#12501;&#12457;&#12523;&#12480;/201901&#20197;&#38477;/20220704HF&#12288;2Br&#12525;&#12508;&#12483;&#12488;&#20572;&#27490;&#30064;&#24120;.xlsx" TargetMode="External"/><Relationship Id="rId162" Type="http://schemas.openxmlformats.org/officeDocument/2006/relationships/hyperlink" Target="file:///\\stw1fspf01\users$\mingcheng.tung\Application%20Data\Microsoft\Excel\&#30064;&#24120;&#22577;&#21578;&#26360;&#65288;&#20013;&#25991;&#65289;&#20849;&#26377;&#12501;&#12457;&#12523;&#12480;\201501&#20197;&#38477;\20150104%20LF%20&#26412;&#32218;Gate_Hopper_CYL&#21205;&#20316;&#19981;&#33391;.xlsx" TargetMode="External"/><Relationship Id="rId218" Type="http://schemas.openxmlformats.org/officeDocument/2006/relationships/hyperlink" Target="file:///\\stw1fspf01\users$\mingcheng.tung\Application%20Data\Microsoft\Excel\&#30064;&#24120;&#22577;&#21578;&#26360;&#65288;&#20013;&#25991;&#65289;&#20849;&#26377;&#12501;&#12457;&#12523;&#12480;\201501&#20197;&#38477;\20151013GF&#12288;&#32025;&#24059;&#27231;&#25490;&#20986;&#30382;&#24118;&#20282;&#26381;&#39340;&#36948;&#30064;&#24120;.xls" TargetMode="External"/><Relationship Id="rId425" Type="http://schemas.openxmlformats.org/officeDocument/2006/relationships/hyperlink" Target="https://api.box.com/wopi/files/1991557482834/WOPIServiceId_TP_BOX_2/WOPIUserId_-/&#30064;&#24120;&#22577;&#21578;&#26360;&#65288;&#20849;&#26377;&#65289;&#12501;&#12457;&#12523;&#12480;/201901&#20197;&#38477;/20230714%20YF%202POS%20P&#35440;&#27231;&#20282;&#26381;&#39340;&#36948;&#30064;&#24120;(&#30064;&#38899;&#22810;&#30332;).xlsx?d=wb170d67e848f4183a49ed9c2a39ed05a&amp;csf=1&amp;web=1&amp;e=gWJAsD" TargetMode="External"/><Relationship Id="rId467" Type="http://schemas.openxmlformats.org/officeDocument/2006/relationships/hyperlink" Target="https://api.box.com/wopi/files/1991557482834/WOPIServiceId_TP_BOX_2/WOPIUserId_-/&#35373;&#20633;&#30064;&#24120;&#30906;&#35469;&#23531;&#30495;/YF%20&#27243;&#20999;&#65283;1%20BUR&#26119;&#38477;&#38651;&#30913;&#38309;&#22522;&#24231;&#26039;&#35010;&#30064;&#24120;&#12304;&#40670;&#27298;&#30906;&#35469;&#21312;&#22495;&#65306;YF&#12289;CF&#12289;EF&#12289;JF&#12289;KF&#12305;/YF%20&#27243;&#20999;&#65283;1%20BUR&#26119;&#38477;&#38651;&#30913;&#38309;&#22522;&#24231;&#26039;&#35010;&#30064;&#24120;&#20043;&#29694;&#29376;&#30906;&#35469;&#12304;&#40670;&#27298;&#30906;&#35469;&#21312;&#22495;&#65306;YF&#12289;CF&#12289;EF&#12289;JF&#12289;KF&#12305;.xlsx?d=wca177c18a24c4af3888f6a7e1a57dfc9&amp;csf=1&amp;web=1&amp;e=59gmQn" TargetMode="External"/><Relationship Id="rId271" Type="http://schemas.openxmlformats.org/officeDocument/2006/relationships/hyperlink" Target="https://api.box.com/wopi/files/1991557482834/WOPIServiceId_TP_BOX_2/WOPIUserId_-/&#30064;&#24120;&#22577;&#21578;&#26360;&#65288;&#20849;&#26377;&#65289;&#12501;&#12457;&#12523;&#12480;/201901&#20197;&#38477;/20201117GUT%20OFF" TargetMode="External"/><Relationship Id="rId24" Type="http://schemas.openxmlformats.org/officeDocument/2006/relationships/hyperlink" Target="file:///\\stw1fspf01\users$\mingcheng.tung\Application%20Data\Microsoft\Excel\&#30064;&#24120;&#22577;&#21578;&#26360;&#65288;&#20013;&#25991;&#65289;&#20849;&#26377;&#12501;&#12457;&#12523;&#12480;\201408&#20197;&#38477;\20140827JF&#12288;&#8470;1&#32294;&#20999;&#27231;&#20572;&#27490;&#30064;&#24120;.xls" TargetMode="External"/><Relationship Id="rId66" Type="http://schemas.openxmlformats.org/officeDocument/2006/relationships/hyperlink" Target="https://api.box.com/wopi/files/1991557482834/WOPIServiceId_TP_BOX_2/WOPIUserId_-/&#30064;&#24120;&#22577;&#21578;&#26360;&#65288;&#20849;&#26377;&#65289;&#12501;&#12457;&#12523;&#12480;/201901&#20197;&#38477;/20190407YF&#12288;TOM3LED&#27700;&#20919;&#12481;&#12521;&#12540;&#12452;&#12531;&#12496;&#12540;&#12479;&#30064;&#24120;.xlsx" TargetMode="External"/><Relationship Id="rId131" Type="http://schemas.openxmlformats.org/officeDocument/2006/relationships/hyperlink" Target="https://api.box.com/wopi/files/1991557482834/WOPIServiceId_TP_BOX_2/WOPIUserId_-/&#30064;&#24120;&#22577;&#21578;&#26360;&#65288;&#20013;&#25991;&#65289;&#20849;&#26377;&#12501;&#12457;&#12523;&#12480;/201701&#20197;&#38477;/20170321CF&#12288;2BR%203P&#25505;&#26495;ROBOT%20T&#36600;&#30064;&#24120;(&#20013;).xlsx" TargetMode="External"/><Relationship Id="rId327" Type="http://schemas.openxmlformats.org/officeDocument/2006/relationships/hyperlink" Target="https://api.box.com/wopi/files/1991557482834/WOPIServiceId_TP_BOX_2/WOPIUserId_-/&#30064;&#24120;&#22577;&#21578;&#26360;&#65288;&#20849;&#26377;&#65289;&#12501;&#12457;&#12523;&#12480;/201901&#20197;&#38477;/20211106EF&#65288;ADT&#20849;&#26377;&#65289;&#26412;&#32218;GateCV&#30064;&#24120;&#12395;&#12388;&#12356;&#12390;&#30906;&#35469;.xlsx" TargetMode="External"/><Relationship Id="rId369" Type="http://schemas.openxmlformats.org/officeDocument/2006/relationships/hyperlink" Target="https://api.box.com/wopi/files/1991557482834/WOPIServiceId_TP_BOX_2/WOPIUserId_-/&#30064;&#24120;&#22577;&#21578;&#26360;&#65288;&#20849;&#26377;&#65289;&#12501;&#12457;&#12523;&#12480;/201901&#20197;&#38477;/20221009NF&#12288;&#26412;&#32218;&#27178;&#25240;&#19978;&#27969;&#12525;&#12540;&#12523;&#36600;&#31471;&#30772;&#26029;&#12488;&#12521;&#12502;&#12523;.xlsx" TargetMode="External"/><Relationship Id="rId534" Type="http://schemas.openxmlformats.org/officeDocument/2006/relationships/hyperlink" Target="https://agc.box.com/s/k8p75z4vmxu4639lipvo8di4yl4stow5" TargetMode="External"/><Relationship Id="rId173" Type="http://schemas.openxmlformats.org/officeDocument/2006/relationships/hyperlink" Target="file:///\\stw1fspf01\users$\mingcheng.tung\Application%20Data\Microsoft\Excel\&#30064;&#24120;&#22577;&#21578;&#26360;&#65288;&#20013;&#25991;&#65289;&#20849;&#26377;&#12501;&#12457;&#12523;&#12480;\201501&#20197;&#38477;\20151026ZF&#12288;1P%20P&#35440;&#12417;&#26495;&#20498;&#12375;&#27833;&#22311;&#12507;&#12540;&#12473;&#30772;&#25613;&#22577;&#21578;&#65288;&#20013;&#26085;&#25991;&#29256;&#65289;.xlsx" TargetMode="External"/><Relationship Id="rId229" Type="http://schemas.openxmlformats.org/officeDocument/2006/relationships/hyperlink" Target="file:///\\stw1fspf01\users$\mingcheng.tung\Application%20Data\Microsoft\Excel\&#30064;&#24120;&#22577;&#21578;&#26360;&#65288;&#20013;&#25991;&#65289;&#20849;&#26377;&#12501;&#12457;&#12523;&#12480;\201501&#20197;&#38477;\20150403%20KF%20&#27178;&#20999;&#27231;&#12522;&#12491;&#12450;&#12469;&#12540;&#12508;&#20572;&#27490;&#30064;&#24120;(CH).xls" TargetMode="External"/><Relationship Id="rId380" Type="http://schemas.openxmlformats.org/officeDocument/2006/relationships/hyperlink" Target="https://api.box.com/wopi/files/1991557482834/WOPIServiceId_TP_BOX_2/WOPIUserId_-/&#30064;&#24120;&#22577;&#21578;&#26360;&#65288;&#20849;&#26377;&#65289;&#12501;&#12457;&#12523;&#12480;/201901&#20197;&#38477;/20230314%20ADTOFF&#12288;OFF4%20X&#20999;&#27231;&#36208;&#34892;&#20282;&#26381;&#39340;&#36948;&#35338;&#34399;&#32218;&#26039;&#32218;&#30064;&#24120;&#22577;&#21578;&#65288;Rev.8%20&#65289;.xlsx" TargetMode="External"/><Relationship Id="rId436" Type="http://schemas.openxmlformats.org/officeDocument/2006/relationships/hyperlink" Target="https://api.box.com/wopi/files/1991557482834/WOPIServiceId_TP_BOX_2/WOPIUserId_-/&#30064;&#24120;&#22577;&#21578;&#26360;&#65288;&#20849;&#26377;&#65289;&#12501;&#12457;&#12523;&#12480;/202401&#20197;&#38477;/20231107FF&#12288;&#65298;Br&#22679;&#36895;&#65283;1&#12525;&#12540;&#12523;&#12471;&#12515;&#12501;&#12488;&#25240;&#25613;.xlsx?d=w1f9c66e7320f4655a55a192a263fef75&amp;csf=1&amp;web=1&amp;e=kWKnve" TargetMode="External"/><Relationship Id="rId240" Type="http://schemas.openxmlformats.org/officeDocument/2006/relationships/hyperlink" Target="https://api.box.com/wopi/files/1991557482834/WOPIServiceId_TP_BOX_2/WOPIUserId_-/&#30064;&#24120;&#22577;&#21578;&#26360;&#65288;&#20849;&#26377;&#65289;&#12501;&#12457;&#12523;&#12480;/201901&#20197;&#38477;/20200602YF&#12288;&#27243;&#20999;&#27231;2&#20316;&#21205;&#30064;&#24120;&#12304;&#35373;&#25216;&#12289;ATSC&#22238;&#31572;&#24453;&#12385;&#12305;.xlsx" TargetMode="External"/><Relationship Id="rId478" Type="http://schemas.openxmlformats.org/officeDocument/2006/relationships/hyperlink" Target="https://api.box.com/wopi/files/1991557482834/WOPIServiceId_TP_BOX_2/WOPIUserId_-/&#30064;&#24120;&#22577;&#21578;&#26360;&#65288;&#20849;&#26377;&#65289;&#12501;&#12457;&#12523;&#12480;/202401&#20197;&#38477;/20240929HF&#12288;&#21453;&#36578;&#27231;&#12525;&#12508;&#12483;&#12488;2B%20&#36890;&#20449;&#30064;&#24120;&#65288;HF%20&#48152;&#51204;&#44592;%20Robot%202B%20Communication%20Error&#65289;.xlsx" TargetMode="External"/><Relationship Id="rId35" Type="http://schemas.openxmlformats.org/officeDocument/2006/relationships/hyperlink" Target="file:///\\stw1fspf01\users$\mingcheng.tung\Application%20Data\Microsoft\Excel\&#30064;&#24120;&#22577;&#21578;&#26360;&#65288;&#26085;&#25991;&#65289;&#20849;&#26377;&#12501;&#12457;&#12523;&#12480;\&#20854;&#20182;\20140805%20%20ZF&#21253;&#35037;&#24490;&#29872;4%20CULLET%20BC%20SLIP&#30064;&#24120;&#22577;&#21578;.xlsx" TargetMode="External"/><Relationship Id="rId77" Type="http://schemas.openxmlformats.org/officeDocument/2006/relationships/hyperlink" Target="https://api.box.com/wopi/files/1991557482834/WOPIServiceId_TP_BOX_2/WOPIUserId_-/&#30064;&#24120;&#22577;&#21578;&#26360;&#65288;&#20849;&#26377;&#65289;&#12501;&#12457;&#12523;&#12480;/201901&#20197;&#38477;/20191015FF&#12288;TOM3&#27498;&#12539;&#25313;&#25955;&#29031;&#26126;&#29031;&#24230;&#20302;&#19979;&#30064;&#24120;&#12304;&#26368;&#32066;&#29256;&#12305;.xlsx" TargetMode="External"/><Relationship Id="rId100" Type="http://schemas.openxmlformats.org/officeDocument/2006/relationships/hyperlink" Target="https://api.box.com/wopi/files/1991557482834/WOPIServiceId_TP_BOX_2/WOPIUserId_-/&#30064;&#24120;&#22577;&#21578;&#26360;&#65288;&#20013;&#25991;&#65289;&#20849;&#26377;&#12501;&#12457;&#12523;&#12480;/201701&#20197;&#38477;/20171109CF&#12288;&#26412;&#32218;FT%20CV%20R&#20596;2-2%20PAD%20CHAIN&#30064;&#24120;&#22577;&#21578;&#26360;%20(&#26368;&#32066;).xlsx" TargetMode="External"/><Relationship Id="rId282" Type="http://schemas.openxmlformats.org/officeDocument/2006/relationships/hyperlink" Target="https://api.box.com/wopi/files/1991557482834/WOPIServiceId_TP_BOX_2/WOPIUserId_-/&#30064;&#24120;&#22577;&#21578;&#26360;&#65288;&#20849;&#26377;&#65289;&#12501;&#12457;&#12523;&#12480;/201901&#20197;&#38477;/20201222OF&#12288;RMS&#12501;&#12522;&#12540;&#12474;&#12395;&#36215;&#22240;&#12377;&#12427;ACE&#20572;&#27490;&#30064;&#24120;rev1.xlsx" TargetMode="External"/><Relationship Id="rId338" Type="http://schemas.openxmlformats.org/officeDocument/2006/relationships/hyperlink" Target="https://api.box.com/wopi/files/1991557482834/WOPIServiceId_TP_BOX_2/WOPIUserId_-/&#30064;&#24120;&#22577;&#21578;&#26360;&#65288;&#20849;&#26377;&#65289;&#12501;&#12457;&#12523;&#12480;/201901&#20197;&#38477;/20210909HF&#12288;&#38598;&#22645;&#27231;&#12480;&#12452;&#12516;&#12501;&#12521;&#12512;&#24321;&#25925;&#38556;&#12395;&#12424;&#12427;&#12460;&#12521;&#12473;&#12408;&#12398;&#31881;&#22645;&#20184;&#30528;&#30064;&#24120;&#65288;&#39080;&#37327;&#12392;&#38745;&#22311;&#65289;&#12395;&#12388;&#12356;&#12390;%20(version%201).xlsx" TargetMode="External"/><Relationship Id="rId503" Type="http://schemas.openxmlformats.org/officeDocument/2006/relationships/hyperlink" Target="https://api.box.com/wopi/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2401%E4%BB%A5%E9%99%8D/20250208MF%E3%80%80%E5%BE%AA%E7%92%B0%E3%82%B5%E3%82%A4%E3%83%AD%E3%83%AC%E3%83%99%E3%83%AB%E8%A8%88%E3%81%AE%E3%82%A2%E3%83%B3%E3%83%97%E6%95%85%E9%9A%9C.xlsx?web=1" TargetMode="External"/><Relationship Id="rId545" Type="http://schemas.openxmlformats.org/officeDocument/2006/relationships/hyperlink" Target="https://agc.box.com/s/3yk2qs69jibkirytrsr95itv33fdfy6o" TargetMode="External"/><Relationship Id="rId8" Type="http://schemas.openxmlformats.org/officeDocument/2006/relationships/hyperlink" Target="file:///\\stw1fspf01\users$\mingcheng.tung\Application%20Data\Microsoft\Excel\&#30064;&#24120;&#22577;&#21578;&#26360;&#65288;&#20013;&#25991;&#65289;&#20849;&#26377;&#12501;&#12457;&#12523;&#12480;\201408&#20197;&#38477;\20140803%20%20Glass&#27298;&#30693;Senser&#30064;&#24120;.xls" TargetMode="External"/><Relationship Id="rId142" Type="http://schemas.openxmlformats.org/officeDocument/2006/relationships/hyperlink" Target="file:///\\stw1fspf01\users$\mingcheng.tung\Application%20Data\Microsoft\Excel\&#30064;&#24120;&#22577;&#21578;&#26360;&#65288;&#20013;&#25991;&#65289;&#20849;&#26377;&#12501;&#12457;&#12523;&#12480;\201408&#20197;&#38477;\20140908GF%20No.2&#24490;&#29872;CV(Crusher&#21069;)Pully%20Shaft&#26039;&#35010;.xls" TargetMode="External"/><Relationship Id="rId184" Type="http://schemas.openxmlformats.org/officeDocument/2006/relationships/hyperlink" Target="file:///\\stw1fspf01\users$\mingcheng.tung\Application%20Data\Microsoft\Excel\&#30064;&#24120;&#22577;&#21578;&#26360;&#65288;&#20013;&#25991;&#65289;&#20849;&#26377;&#12501;&#12457;&#12523;&#12480;\201601&#20197;&#38477;\20161203KF%20&#27927;&#27972;&#27231;&#20837;&#21475;&#12475;&#12531;&#12469;&#12540;&#24863;&#24230;&#20302;&#19979;&#12395;&#12424;&#12427;&#12488;&#12521;&#12483;&#12461;&#12531;&#12464;&#28040;&#22833;.xlsx" TargetMode="External"/><Relationship Id="rId391" Type="http://schemas.openxmlformats.org/officeDocument/2006/relationships/hyperlink" Target="https://api.box.com/wopi/files/1991557482834/WOPIServiceId_TP_BOX_2/WOPIUserId_-/&#30064;&#24120;&#22577;&#21578;&#26360;&#65288;&#20849;&#26377;&#65289;&#12501;&#12457;&#12523;&#12480;/201901&#20197;&#38477;/20230420%20EF%20COLD%20ACE" TargetMode="External"/><Relationship Id="rId405" Type="http://schemas.openxmlformats.org/officeDocument/2006/relationships/hyperlink" Target="https://api.box.com/wopi/files/1991557482834/WOPIServiceId_TP_BOX_2/WOPIUserId_-/&#30064;&#24120;&#22577;&#21578;&#26360;&#65288;&#20849;&#26377;&#65289;&#12501;&#12457;&#12523;&#12480;/201901&#20197;&#38477;/20230520%20CF&#31407;6Pos&#25505;&#26495;ROBOT%20CC%20LINK&#30064;&#24120;&#22577;&#21578;.xlsx?d=wd86f59f9374f4e30806006e7de06b326&amp;csf=1&amp;web=1&amp;e=1BFd5c" TargetMode="External"/><Relationship Id="rId447" Type="http://schemas.openxmlformats.org/officeDocument/2006/relationships/hyperlink" Target="https://api.box.com/wopi/files/1991557482834/WOPIServiceId_TP_BOX_2/WOPIUserId_-/&#35373;&#20633;&#30064;&#24120;&#30906;&#35469;&#23531;&#30495;/YF%20Guillotine%20Hammer%20Roll&#39493;&#21205;&#30382;&#24118;&#33067;&#33853;&#12304;&#40670;&#27298;&#30906;&#35469;&#21312;&#22495;&#65306;YF&#12289;CF&#12289;EF&#12289;JF&#12289;KF&#12305;/20240403%20YF%20Guillotine%20Hammer%20Roll&#39493;&#21205;&#30382;&#24118;&#33067;&#33853;&#20043;&#30382;&#24118;&#23610;&#23544;&#35215;&#26684;&#12289;&#30382;&#24118;&#26356;&#25563;&#38971;&#24230;&#12289;&#24373;&#21147;&#22120;&#22739;&#21147;&#34920;&#38957;&#30906;&#35469;.xlsx?d=w313b7221fbcd4a56a97f5b6377380a90&amp;csf=1&amp;web=1&amp;e=5TXZfn" TargetMode="External"/><Relationship Id="rId251" Type="http://schemas.openxmlformats.org/officeDocument/2006/relationships/hyperlink" Target="https://api.box.com/wopi/files/1991557482834/WOPIServiceId_TP_BOX_2/WOPIUserId_-/&#30064;&#24120;&#22577;&#21578;&#26360;&#65288;&#20849;&#26377;&#65289;&#12501;&#12457;&#12523;&#12480;/201901&#20197;&#38477;/20200809JF&#12288;TOM3&#27498;14&#12459;&#12513;&#12521;&#25925;&#38556;.xlsx" TargetMode="External"/><Relationship Id="rId489" Type="http://schemas.openxmlformats.org/officeDocument/2006/relationships/hyperlink" Target="https://api.box.com/wopi/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2401%E4%BB%A5%E9%99%8D/20241010HF%20%20%EF%BC%92Pos%E6%8E%A1%E6%9D%BF%E3%83%AD%E3%83%9C%E3%83%83%E3%83%88%20U%E8%BB%B8%20%E9%80%9A%E4%BF%A1%E7%95%B0%E5%B8%B8%E3%80%80%EF%BC%88%EF%BC%92Pos%EC%B1%84%ED%8C%90%20Robot%20%20Communication%20Error%EF%BC%89.xlsx?web=1" TargetMode="External"/><Relationship Id="rId46" Type="http://schemas.openxmlformats.org/officeDocument/2006/relationships/hyperlink" Target="https://api.box.com/wopi/files/1991557482834/WOPIServiceId_TP_BOX_2/WOPIUserId_-/&#30064;&#24120;&#22577;&#21578;&#26360;&#65288;&#20849;&#26377;&#65289;&#12501;&#12457;&#12523;&#12480;/201901&#20197;&#38477;/20190825GUT%20OFF4X&#36600;&#20999;&#27231;1HD&#12456;&#12531;&#12467;&#12540;&#12480;-&#12465;&#12540;&#12502;&#12523;&#25613;&#20663;&#30064;&#24120;.xlsx" TargetMode="External"/><Relationship Id="rId293" Type="http://schemas.openxmlformats.org/officeDocument/2006/relationships/hyperlink" Target="https://api.box.com/wopi/files/1991557482834/WOPIServiceId_TP_BOX_2/WOPIUserId_-/&#30064;&#24120;&#22577;&#21578;&#26360;&#65288;&#20849;&#26377;&#65289;&#12501;&#12457;&#12523;&#12480;/201901&#20197;&#38477;/20210319FF&#12288;2Br6Pos&#25505;&#26495;&#12525;&#12508;&#12483;&#12488;S&#36600;&#12465;&#12540;&#12502;&#12523;&#26029;&#32218;&#30064;&#24120;.xlsx" TargetMode="External"/><Relationship Id="rId307" Type="http://schemas.openxmlformats.org/officeDocument/2006/relationships/hyperlink" Target="https://api.box.com/wopi/files/1991557482834/WOPIServiceId_TP_BOX_2/WOPIUserId_-/&#30064;&#24120;&#22577;&#21578;&#26360;&#65288;&#20849;&#26377;&#65289;&#12501;&#12457;&#12523;&#12480;/201901&#20197;&#38477;/20210624KF&#12288;&#65288;ADT&#20869;&#20849;&#26377;&#65289;2Br%20&#22679;&#36895;CV&#12525;&#12540;&#12523;&#25240;&#25613;&#30064;&#24120;.xlsx" TargetMode="External"/><Relationship Id="rId349" Type="http://schemas.openxmlformats.org/officeDocument/2006/relationships/hyperlink" Target="https://api.box.com/wopi/files/1991557482834/WOPIServiceId_TP_BOX_2/WOPIUserId_-/&#30064;&#24120;&#22577;&#21578;&#26360;&#65288;&#20849;&#26377;&#65289;&#12501;&#12457;&#12523;&#12480;/201901&#20197;&#38477;/20220422CF&#12288;TOM&#30011;&#20966;PC10&#12288;1&#65295;100&#12497;&#12523;&#12473;&#30064;&#24120;.xlsx" TargetMode="External"/><Relationship Id="rId514" Type="http://schemas.openxmlformats.org/officeDocument/2006/relationships/hyperlink" Target="https://api.box.com/wopi/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2401%E4%BB%A5%E9%99%8D/20250412%20EF%E3%80%80%E3%82%AE%E3%83%AD%E3%83%81%E3%83%B3%E3%83%8F%E3%83%B3%E3%83%9E%E3%83%BC%E3%83%AD%E3%83%BC%E3%83%AB%E6%98%87%E9%99%8D%E7%95%B0%E5%B8%B8.xlsx?web=1" TargetMode="External"/><Relationship Id="rId88" Type="http://schemas.openxmlformats.org/officeDocument/2006/relationships/hyperlink" Target="https://api.box.com/wopi/files/1991557482834/WOPIServiceId_TP_BOX_2/WOPIUserId_-/&#30064;&#24120;&#22577;&#21578;&#26360;&#65288;&#20013;&#25991;&#65289;&#20849;&#26377;&#12501;&#12457;&#12523;&#12480;/201801&#20197;&#38477;/20180912YF&#12288;2POSP&#35440;&#27231;&#26495;&#25539;&#12360;&#12469;&#12540;&#12508;&#30064;&#24120;.xlsx" TargetMode="External"/><Relationship Id="rId111" Type="http://schemas.openxmlformats.org/officeDocument/2006/relationships/hyperlink" Target="https://api.box.com/wopi/files/1991557482834/WOPIServiceId_TP_BOX_2/WOPIUserId_-/&#30064;&#24120;&#22577;&#21578;&#26360;&#65288;&#20013;&#25991;&#65289;&#20849;&#26377;&#12501;&#12457;&#12523;&#12480;/201801&#20197;&#38477;/20180512MF&#12288;HMI&#35492;&#25805;&#20316;&#12395;&#12424;&#12427;G8.5&#20999;&#20986;&#19981;&#21487;&#30330;&#29983;&#12488;&#12521;&#12502;&#12523;.xlsx" TargetMode="External"/><Relationship Id="rId153" Type="http://schemas.openxmlformats.org/officeDocument/2006/relationships/hyperlink" Target="file:///\\stw1fspf01\users$\mingcheng.tung\Application%20Data\Microsoft\Excel\&#30064;&#24120;&#22577;&#21578;&#26360;&#65288;&#20013;&#25991;&#65289;&#20849;&#26377;&#12501;&#12457;&#12523;&#12480;\201408&#20197;&#38477;\20141012GF&#12288;&#26412;&#32218;GateCV&#38283;&#38281;&#21205;&#20316;&#30064;&#24120;.xlsx" TargetMode="External"/><Relationship Id="rId195" Type="http://schemas.openxmlformats.org/officeDocument/2006/relationships/hyperlink" Target="file:///\\stw1fspf01\users$\mingcheng.tung\Application%20Data\Microsoft\Excel\&#30064;&#24120;&#22577;&#21578;&#26360;&#65288;&#20013;&#25991;&#65289;&#20849;&#26377;&#12501;&#12457;&#12523;&#12480;\201601&#20197;&#38477;\20160728HF&#12288;TOM3&#31934;&#26619;&#21028;&#23450;&#31471;&#26411;&#24375;&#21046;LogOff.xlsx" TargetMode="External"/><Relationship Id="rId209" Type="http://schemas.openxmlformats.org/officeDocument/2006/relationships/hyperlink" Target="file:///\\stw1fspf01\users$\mingcheng.tung\Application%20Data\Microsoft\Excel\&#30064;&#24120;&#22577;&#21578;&#26360;&#65288;&#20013;&#25991;&#65289;&#20849;&#26377;&#12501;&#12457;&#12523;&#12480;\201601&#20197;&#38477;\20160223XF&#12288;2BR&#12288;4POS&#12288;&#26059;&#22238;CV%20SWIVEL%20JOINT&#26059;&#36681;&#25509;&#38957;%20&#37197;&#31649;&#28431;&#27833;&#30064;&#24120;.xlsx" TargetMode="External"/><Relationship Id="rId360" Type="http://schemas.openxmlformats.org/officeDocument/2006/relationships/hyperlink" Target="https://api.box.com/wopi/files/1991557482834/WOPIServiceId_TP_BOX_2/WOPIUserId_-/&#30064;&#24120;&#22577;&#21578;&#26360;&#65288;&#20849;&#26377;&#65289;&#12501;&#12457;&#12523;&#12480;/201901&#20197;&#38477;/20220620YF&#12288;SMAP&#12471;&#12515;&#12501;&#12488;L&#20596;&#26029;&#35010;&#65288;&#20877;&#30330;%20R&#20596;&#26029;&#35010;&#65289;&#30064;&#24120;%20rev.2.xlsx" TargetMode="External"/><Relationship Id="rId416" Type="http://schemas.openxmlformats.org/officeDocument/2006/relationships/hyperlink" Target="https://api.box.com/wopi/files/1991557482834/WOPIServiceId_TP_BOX_2/WOPIUserId_-/&#30064;&#24120;&#22577;&#21578;&#26360;&#65288;&#20849;&#26377;&#65289;&#12501;&#12457;&#12523;&#12480;/201901&#20197;&#38477;/20230809NF&#12288;&#24490;&#29872;CV%234&#35440;&#12414;&#12426;&#12395;&#20276;&#12358;&#26412;&#32218;&#12462;&#12525;&#12481;&#12531;&#25448;&#12390;&#26495;&#30330;&#29983;(&#20013;&#26085;&#25991;).xlsx?d=w57aadaf901e741ba98dbdf4feeea2616&amp;csf=1&amp;web=1&amp;e=ReHhXd" TargetMode="External"/><Relationship Id="rId220" Type="http://schemas.openxmlformats.org/officeDocument/2006/relationships/hyperlink" Target="file:///\\stw1fspf01\users$\mingcheng.tung\Application%20Data\Microsoft\Excel\&#30064;&#24120;&#22577;&#21578;&#26360;&#65288;&#20013;&#25991;&#65289;&#20849;&#26377;&#12501;&#12457;&#12523;&#12480;\201501&#20197;&#38477;\20151018TAS&#12288;WIT%20NO1&#25237;&#20837;&#27231;(&#27138;&#27138;&#25163;)&#26119;&#38477;LM%20GUIDE&#30772;&#25613;.xls" TargetMode="External"/><Relationship Id="rId458" Type="http://schemas.openxmlformats.org/officeDocument/2006/relationships/hyperlink" Target="https://api.box.com/wopi/files/1991557482834/WOPIServiceId_TP_BOX_2/WOPIUserId_-/&#30064;&#24120;&#22577;&#21578;&#26360;&#65288;&#20849;&#26377;&#65289;&#12501;&#12457;&#12523;&#12480;/202401&#20197;&#38477;/20240602%20EF&#31407;%20%20OK%20Tank%20&#38663;&#30442;&#22120;&#22522;&#24231;&#40860;&#35010;.xlsx?d=w420d08567d3445bb9443736bbba4c2b1&amp;csf=1&amp;web=1&amp;e=BpRkKl"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17" Type="http://schemas.openxmlformats.org/officeDocument/2006/relationships/hyperlink" Target="file:///\\stw1fspf01\users$\mingcheng.tung\Application%20Data\Microsoft\Excel\&#30064;&#24120;&#22577;&#21578;&#26360;&#65288;&#26085;&#25991;&#65289;&#20849;&#26377;&#12501;&#12457;&#12523;&#12480;\201501&#20197;&#38477;\20151018TAS&#12288;WIT%20NO1&#25237;&#20837;&#27231;(&#12425;&#12367;&#12425;&#12367;&#65418;&#65437;&#65412;&#65438;)&#26119;&#38477;LM&#65398;&#65438;&#65394;&#65412;&#65438;&#30772;&#25613;.xls" TargetMode="External"/><Relationship Id="rId299" Type="http://schemas.openxmlformats.org/officeDocument/2006/relationships/hyperlink" Target="https://api.box.com/wopi/files/1991557482834/WOPIServiceId_TP_BOX_2/WOPIUserId_-/&#30064;&#24120;&#22577;&#21578;&#26360;&#65288;&#26085;&#25991;&#65289;&#20849;&#26377;&#12501;&#12457;&#12523;&#12480;/201701&#20197;&#38477;/20170407XF&#12288;&#26412;&#32218;HOCV%20&#12454;&#12524;&#12479;&#12531;&#12481;&#12517;&#12540;&#12502;&#12395;&#12424;&#12427;&#22522;&#26495;&#27738;&#12428;.xlsx" TargetMode="External"/><Relationship Id="rId303" Type="http://schemas.openxmlformats.org/officeDocument/2006/relationships/hyperlink" Target="https://api.box.com/wopi/files/1991557482834/WOPIServiceId_TP_BOX_2/WOPIUserId_-/&#30064;&#24120;&#22577;&#21578;&#26360;&#65288;&#26085;&#25991;&#65289;&#20849;&#26377;&#12501;&#12457;&#12523;&#12480;/201701&#20197;&#38477;/20170202YF%20&#26412;&#32218;%20HS%20Biower%20CV&#39366;&#21205;&#37096;&#12461;&#12540;&#33073;&#33853;&#12488;&#12521;&#12502;&#12523;&#22577;&#21578;.xlsx" TargetMode="External"/><Relationship Id="rId21" Type="http://schemas.openxmlformats.org/officeDocument/2006/relationships/hyperlink" Target="file:///\\stw1fspf01\users$\mingcheng.tung\Application%20Data\Microsoft\Excel\&#30064;&#24120;&#22577;&#21578;&#26360;&#65288;&#26085;&#25991;&#65289;&#20849;&#26377;&#12501;&#12457;&#12523;&#12480;\201408&#20197;&#38477;\20140803GUT&#12288;GUT1&#12460;&#12521;&#12473;&#26908;&#30693;&#12475;&#12531;&#12469;&#12540;&#30064;&#24120;.xls" TargetMode="External"/><Relationship Id="rId42" Type="http://schemas.openxmlformats.org/officeDocument/2006/relationships/hyperlink" Target="file:///\\stw1fspf01\users$\mingcheng.tung\Application%20Data\Microsoft\Excel\&#30064;&#24120;&#22577;&#21578;&#26360;&#65288;&#26085;&#25991;&#65289;&#20849;&#26377;&#12501;&#12457;&#12523;&#12480;\201408&#20197;&#38477;\20140924ZF&#12288;&#27178;&#20999;&#12426;&#27231;BUR&#12505;&#12540;&#12473;&#21462;&#12426;&#20184;&#12369;&#29992;&#12490;&#12483;&#12488;&#12398;&#33073;&#33853;.xls" TargetMode="External"/><Relationship Id="rId63" Type="http://schemas.openxmlformats.org/officeDocument/2006/relationships/hyperlink" Target="file:///\\stw1fspf01\users$\mingcheng.tung\Application%20Data\&#30064;&#24120;&#22577;&#21578;&#26360;(&#26085;&#25991;)\201408&#20197;&#38477;\20141021GF%20B-LINE&#27873;&#26908;&#26619;&#27231;&#20809;&#28304;&#12398;&#38651;&#28304;&#12503;&#12521;&#12464;&#28988;&#25613;.xlsx" TargetMode="External"/><Relationship Id="rId84" Type="http://schemas.openxmlformats.org/officeDocument/2006/relationships/hyperlink" Target="file:///\\stw1fspf01\users$\mingcheng.tung\Application%20Data\Microsoft\Excel\&#30064;&#24120;&#22577;&#21578;&#26360;&#65288;&#26085;&#25991;&#65289;&#20849;&#26377;&#12501;&#12457;&#12523;&#12480;\201501&#20197;&#38477;\20150303EF&#12288;&#12488;&#12521;&#12483;&#12461;&#12531;&#12464;&#12487;&#12540;&#12479;&#30064;&#24120;.xlsx" TargetMode="External"/><Relationship Id="rId138" Type="http://schemas.openxmlformats.org/officeDocument/2006/relationships/hyperlink" Target="file:///\\stw1fspf01\users$\mingcheng.tung\Application%20Data\Microsoft\Excel\&#30064;&#24120;&#22577;&#21578;&#26360;&#65288;&#20013;&#25991;&#65289;&#20849;&#26377;&#12501;&#12457;&#12523;&#12480;\201601&#20197;&#38477;\20160325KF%202BR&#25505;&#26495;CV3-3%20SERVO&#30064;&#24120;.xls" TargetMode="External"/><Relationship Id="rId159" Type="http://schemas.openxmlformats.org/officeDocument/2006/relationships/hyperlink" Target="file:///\\stw1fspf01\users$\mingcheng.tung\Application%20Data\Microsoft\Excel\&#30064;&#24120;&#22577;&#21578;&#26360;&#65288;&#26085;&#25991;&#65289;&#20849;&#26377;&#12501;&#12457;&#12523;&#12480;\201501&#20197;&#38477;\20150412HF&#12288;&#26412;&#32218;&#12507;&#12483;&#12497;&#12540;&#38283;&#38281;&#38651;&#30913;&#24321;&#21205;&#20316;&#19981;&#33391;.xls" TargetMode="External"/><Relationship Id="rId324" Type="http://schemas.openxmlformats.org/officeDocument/2006/relationships/comments" Target="../comments2.xml"/><Relationship Id="rId170" Type="http://schemas.openxmlformats.org/officeDocument/2006/relationships/hyperlink" Target="file:///\\stw1fspf01\users$\mingcheng.tung\Application%20Data\Microsoft\Excel\&#30064;&#24120;&#22577;&#21578;&#26360;&#65288;&#20013;&#25991;&#65289;&#20849;&#26377;&#12501;&#12457;&#12523;&#12480;\201408&#20197;&#38477;\20141008_AFK_FF_WI&#26908;&#26619;&#27231;" TargetMode="External"/><Relationship Id="rId191" Type="http://schemas.openxmlformats.org/officeDocument/2006/relationships/hyperlink" Target="file:///\\stw1fspf01\users$\mingcheng.tung\Application%20Data\Microsoft\Excel\&#30064;&#24120;&#22577;&#21578;&#26360;&#65288;&#26085;&#25991;&#65289;&#20849;&#26377;&#12501;&#12457;&#12523;&#12480;\201501&#20197;&#38477;\20150507XF%20SMAP(L&#20596;&#65289;&#34909;&#31361;&#12488;&#12521;&#12502;&#12523;&#22577;&#21578;.xlsx" TargetMode="External"/><Relationship Id="rId205" Type="http://schemas.openxmlformats.org/officeDocument/2006/relationships/hyperlink" Target="file:///\\stw1fspf01\users$\mingcheng.tung\Application%20Data\Microsoft\Excel\&#30064;&#24120;&#22577;&#21578;&#26360;&#65288;&#20013;&#25991;&#65289;&#20849;&#26377;&#12501;&#12457;&#12523;&#12480;\201601&#20197;&#38477;\20160708YF&#12288;4P%20BDS&#30064;&#24120;.xlsx" TargetMode="External"/><Relationship Id="rId226" Type="http://schemas.openxmlformats.org/officeDocument/2006/relationships/hyperlink" Target="file:///\\stw1fspf01\users$\mingcheng.tung\Application%20Data\Microsoft\Excel\&#30064;&#24120;&#22577;&#21578;&#26360;&#65288;&#26085;&#25991;&#65289;&#20849;&#26377;&#12501;&#12457;&#12523;&#12480;\201601&#20197;&#38477;\20160119XF&#12288;&#26412;&#32218;&#22679;&#36895;NO5&#12459;&#12512;&#12463;&#12521;&#12483;&#12481;&#28369;&#12426;&#29694;&#35937;&#12488;&#12521;&#12502;&#12523;.xlsx" TargetMode="External"/><Relationship Id="rId247" Type="http://schemas.openxmlformats.org/officeDocument/2006/relationships/hyperlink" Target="file:///\\stw1fspf01\users$\mingcheng.tung\Application%20Data\Microsoft\Excel\&#30064;&#24120;&#22577;&#21578;&#26360;&#65288;&#26085;&#25991;&#65289;&#20849;&#26377;&#12501;&#12457;&#12523;&#12480;\201601&#20197;&#38477;\20160728HF&#12288;TOM3&#31934;&#26619;&#21028;&#23450;&#31471;&#26411;&#24375;&#21046;LogOff.xlsx" TargetMode="External"/><Relationship Id="rId107" Type="http://schemas.openxmlformats.org/officeDocument/2006/relationships/hyperlink" Target="file:///\\stw1fspf01\users$\mingcheng.tung\Application%20Data\Microsoft\Excel\&#30064;&#24120;&#22577;&#21578;&#26360;&#65288;&#20013;&#25991;&#65289;&#20849;&#26377;&#12501;&#12457;&#12523;&#12480;\201501&#20197;&#38477;\20150620OFF1&#12288;&#20301;&#32622;&#27770;&#12417;&#21205;&#20316;&#30064;&#24120;.xlsx" TargetMode="External"/><Relationship Id="rId268" Type="http://schemas.openxmlformats.org/officeDocument/2006/relationships/hyperlink" Target="file:///\\172.18.154.189\mfg_public\00%20&#35069;&#36896;&#19968;&#37096;&#20849;&#36890;\&#27178;&#23637;&#38283;&#30906;&#35469;\03%20&#35373;&#20633;(&#20919;&#20462;)&#27963;&#21205;&#30456;&#38364;\2016&#24180;&#35373;&#20633;&#27963;&#21205;Team&#36039;&#26009;\01%20ADT&#35373;&#20633;&#30064;&#24120;&#24773;&#22577;&#27243;&#23637;&#38283;\TAS&amp;OFF%20&#23531;&#30495;&#35036;&#20805;&#36039;&#26009;&#22846;" TargetMode="External"/><Relationship Id="rId289" Type="http://schemas.openxmlformats.org/officeDocument/2006/relationships/hyperlink" Target="https://api.box.com/wopi/files/1991557482834/WOPIServiceId_TP_BOX_2/WOPIUserId_-/&#30064;&#24120;&#22577;&#21578;&#26360;&#65288;&#26085;&#25991;&#65289;&#20849;&#26377;&#12501;&#12457;&#12523;&#12480;/201701&#20197;&#38477;/20170805CF&#12288;&#26412;&#32218;L&#20596;SMAP%20Level&#20302;&#19979;&#30064;&#24120;.xls" TargetMode="External"/><Relationship Id="rId11" Type="http://schemas.openxmlformats.org/officeDocument/2006/relationships/hyperlink" Target="file:///\\stw1fspf01\users$\mingcheng.tung\Application%20Data\Microsoft\Excel\&#30064;&#24120;&#22577;&#21578;&#26360;&#65288;&#26085;&#25991;&#65289;&#20849;&#26377;&#12501;&#12457;&#12523;&#12480;\&#20854;&#20182;\&#9679;AFK-OFF&#20999;" TargetMode="External"/><Relationship Id="rId32" Type="http://schemas.openxmlformats.org/officeDocument/2006/relationships/hyperlink" Target="file:///\\stw1fspf01\users$\mingcheng.tung\Application%20Data\Microsoft\Excel\&#30064;&#24120;&#22577;&#21578;&#26360;&#65288;&#26085;&#25991;&#65289;&#20849;&#26377;&#12501;&#12457;&#12523;&#12480;\201408&#20197;&#38477;\20140811HF&#12288;ACE&#36890;&#20449;&#30064;&#24120;&#65288;&#20877;&#30330;&#65289;.xls" TargetMode="External"/><Relationship Id="rId53" Type="http://schemas.openxmlformats.org/officeDocument/2006/relationships/hyperlink" Target="file:///\\stw1fspf01\users$\mingcheng.tung\Application%20Data\Microsoft\Excel\&#30064;&#24120;&#22577;&#21578;&#26360;&#65288;&#26085;&#25991;&#65289;&#20849;&#26377;&#12501;&#12457;&#12523;&#12480;\201408&#20197;&#38477;\20141008_AFK_FF_WI&#26908;&#26619;&#27231;" TargetMode="External"/><Relationship Id="rId74" Type="http://schemas.openxmlformats.org/officeDocument/2006/relationships/hyperlink" Target="file:///\\stw1fspf01\users$\mingcheng.tung\Application%20Data\Microsoft\Excel\&#30064;&#24120;&#22577;&#21578;&#26360;&#65288;&#20013;&#25991;&#65289;&#20849;&#26377;&#12501;&#12457;&#12523;&#12480;\201408&#20197;&#38477;\20141218TDS2%20AK&#12502;&#12525;&#12527;&#12540;&#12480;&#12463;&#12488;&#12507;&#12540;&#12473;&#30772;&#25613;.xlsx" TargetMode="External"/><Relationship Id="rId128" Type="http://schemas.openxmlformats.org/officeDocument/2006/relationships/hyperlink" Target="file:///\\stw1fspf01\users$\mingcheng.tung\Application%20Data\Microsoft\Excel\&#30064;&#24120;&#22577;&#21578;&#26360;&#65288;&#20013;&#25991;&#65289;&#20849;&#26377;&#12501;&#12457;&#12523;&#12480;\201501&#20197;&#38477;\20151221FF&#12288;&#26412;&#32218;&#22679;&#36895;CV&#8470;5&#20984;&#36650;&#38626;&#21512;&#22120;&#30064;&#24120;.xlsx" TargetMode="External"/><Relationship Id="rId149" Type="http://schemas.openxmlformats.org/officeDocument/2006/relationships/hyperlink" Target="file:///\\stw1fspf01\users$\mingcheng.tung\Application%20Data\Microsoft\Excel\&#30064;&#24120;&#22577;&#21578;&#26360;&#65288;&#26085;&#25991;&#65289;&#20849;&#26377;&#12501;&#12457;&#12523;&#12480;" TargetMode="External"/><Relationship Id="rId314" Type="http://schemas.openxmlformats.org/officeDocument/2006/relationships/hyperlink" Target="https://api.box.com/wopi/files/1991557482834/WOPIServiceId_TP_BOX_2/WOPIUserId_-/&#30064;&#24120;&#22577;&#21578;&#26360;&#65288;&#26085;&#25991;&#65289;&#20849;&#26377;&#12501;&#12457;&#12523;&#12480;/201701&#20197;&#38477;/20170129JF%20&#26412;&#32218;FT-CV&#39366;&#21205;&#12481;&#12455;&#12540;&#12531;&#26029;&#35010;&#12395;&#12424;&#12427;&#25644;&#36865;&#30064;&#24120;.xlsx" TargetMode="External"/><Relationship Id="rId5" Type="http://schemas.openxmlformats.org/officeDocument/2006/relationships/hyperlink" Target="file:///\\stw1fspf01\users$\mingcheng.tung\Application%20Data\&#30064;&#24120;&#22577;&#21578;&#26360;(&#20013;&#25991;)\201406\&#9679;LF&#24111;&#38651;&#35013;&#32622;&#36942;&#38651;&#27969;Trip&#30064;&#24120;-(C_E_J_K_Y_Z)&#24118;&#38651;Bar&#30906;&#35469;.xls" TargetMode="External"/><Relationship Id="rId95" Type="http://schemas.openxmlformats.org/officeDocument/2006/relationships/hyperlink" Target="file:///\\stw1fspf01\users$\mingcheng.tung\Application%20Data\Microsoft\Excel\&#30064;&#24120;&#22577;&#21578;&#26360;&#65288;&#20013;&#25991;&#65289;&#20849;&#26377;&#12501;&#12457;&#12523;&#12480;\201501&#20197;&#38477;\20150420LF&#12288;&#26412;&#32218;&#22679;&#36895;CV%20chain%20roller&#30952;&#32791;(&#30772;&#25613;).xlsx" TargetMode="External"/><Relationship Id="rId160" Type="http://schemas.openxmlformats.org/officeDocument/2006/relationships/hyperlink" Target="file:///\\stw1fspf01\users$\mingcheng.tung\Application%20Data\Microsoft\Excel\&#30064;&#24120;&#22577;&#21578;&#26360;&#65288;&#20013;&#25991;&#65289;&#20849;&#26377;&#12501;&#12457;&#12523;&#12480;\201501&#20197;&#38477;\20150403%20KF%20&#27178;&#20999;&#27231;&#12522;&#12491;&#12450;&#12469;&#12540;&#12508;&#20572;&#27490;&#30064;&#24120;(CH).xls" TargetMode="External"/><Relationship Id="rId181" Type="http://schemas.openxmlformats.org/officeDocument/2006/relationships/hyperlink" Target="file:///\\stw1fspf01\users$\mingcheng.tung\Application%20Data\Microsoft\Excel\&#30064;&#24120;&#22577;&#21578;&#26360;&#65288;&#20013;&#25991;&#65289;&#20849;&#26377;&#12501;&#12457;&#12523;&#12480;\201408&#20197;&#38477;\20140806IF&#12288;&#26412;&#32218;CV&#12525;&#12540;&#12523;&#12471;&#12515;&#12501;&#12488;&#12456;&#12531;&#12489;&#12503;&#12524;&#12540;&#12488;&#33073;&#33853;&#30064;&#24120;(&#20013;&#25991;).xls" TargetMode="External"/><Relationship Id="rId216" Type="http://schemas.openxmlformats.org/officeDocument/2006/relationships/hyperlink" Target="file:///\\stw1fspf01\users$\mingcheng.tung\Application%20Data\Microsoft\Excel\&#30064;&#24120;&#22577;&#21578;&#26360;&#65288;&#26085;&#25991;&#65289;&#20849;&#26377;&#12501;&#12457;&#12523;&#12480;\201501&#20197;&#38477;\20150116WIT1%20&#27927;&#27972;&#27231;&#22633;&#37240;&#27133;&#39366;&#21205;&#12471;&#12515;&#12501;&#12488;&#12459;&#12483;&#12503;&#12522;&#12531;&#12464;&#30772;&#25613;.xls" TargetMode="External"/><Relationship Id="rId237" Type="http://schemas.openxmlformats.org/officeDocument/2006/relationships/hyperlink" Target="file:///\\stw1fspf01\users$\mingcheng.tung\Application%20Data\Microsoft\Excel\&#30064;&#24120;&#22577;&#21578;&#26360;&#65288;&#26085;&#25991;&#65289;&#20849;&#26377;&#12501;&#12457;&#12523;&#12480;\201601&#20197;&#38477;\20160601DF&#12288;2Br&#24341;&#12365;&#36796;&#12415;No.2&#12497;&#12483;&#12489;&#12481;&#12455;&#12540;&#12531;&#12524;&#12540;&#12523;&#25240;&#25613;.xls" TargetMode="External"/><Relationship Id="rId258" Type="http://schemas.openxmlformats.org/officeDocument/2006/relationships/hyperlink" Target="file:///\\stw1fspf01\users$\mingcheng.tung\Application%20Data\Microsoft\Excel\&#30064;&#24120;&#22577;&#21578;&#26360;&#65288;&#26085;&#25991;&#65289;&#20849;&#26377;&#12501;&#12457;&#12523;&#12480;\201601&#20197;&#38477;\20160815GUT&#27927;&#27972;3LineG6%20PL&#35440;&#12417;&#65435;&#65422;&#65438;&#65391;&#65412;&#21560;&#30528;&#30064;&#24120;.xls" TargetMode="External"/><Relationship Id="rId279" Type="http://schemas.openxmlformats.org/officeDocument/2006/relationships/hyperlink" Target="https://api.box.com/wopi/files/1991557482834/WOPIServiceId_TP_BOX_2/WOPIUserId_-/&#30064;&#24120;&#22577;&#21578;&#26360;&#65288;&#26085;&#25991;&#65289;&#20849;&#26377;&#12501;&#12457;&#12523;&#12480;/201701&#20197;&#38477;/20170410OFF5&#12288;Y&#24038;&#20596;&#20301;&#32622;&#27770;&#12417;&#30952;&#32791;&#12395;&#12424;&#12427;&#31227;&#36617;&#12505;&#12523;&#12488;&#24178;&#28169;&#30064;&#24120;&#22577;&#21578;.xlsx" TargetMode="External"/><Relationship Id="rId22" Type="http://schemas.openxmlformats.org/officeDocument/2006/relationships/hyperlink" Target="file:///\\stw1fspf01\users$\mingcheng.tung\Application%20Data\Microsoft\Excel\&#30064;&#24120;&#22577;&#21578;&#26360;&#65288;&#20013;&#25991;&#65289;&#20849;&#26377;&#12501;&#12457;&#12523;&#12480;\201408&#20197;&#38477;\20140803%20%20Glass&#27298;&#30693;Senser&#30064;&#24120;.xls" TargetMode="External"/><Relationship Id="rId43" Type="http://schemas.openxmlformats.org/officeDocument/2006/relationships/hyperlink" Target="file:///\\stw1fspf01\users$\mingcheng.tung\Application%20Data\Microsoft\Excel\&#30064;&#24120;&#22577;&#21578;&#26360;&#65288;&#26085;&#25991;&#65289;&#20849;&#26377;&#12501;&#12457;&#12523;&#12480;\201408&#20197;&#38477;\20140913GF%20B-LINE&#27927;&#27972;&#27231;&#12456;&#12450;&#12540;&#12490;&#12452;&#12501;&#12452;&#12531;&#12496;&#12540;&#12479;&#30064;&#24120;-1.xlsx" TargetMode="External"/><Relationship Id="rId64" Type="http://schemas.openxmlformats.org/officeDocument/2006/relationships/hyperlink" Target="file:///\\stw1fspf01\users$\mingcheng.tung\Application%20Data\Microsoft\Excel\&#30064;&#24120;&#22577;&#21578;&#26360;&#65288;&#20013;&#25991;&#65289;&#20849;&#26377;&#12501;&#12457;&#12523;&#12480;\201408&#20197;&#38477;\20141021GF%20B-LINE&#27873;&#26908;&#26619;&#27231;&#20809;&#28304;&#12398;&#38651;&#28304;&#12503;&#12521;&#12464;&#28988;&#25613;.xlsx" TargetMode="External"/><Relationship Id="rId118" Type="http://schemas.openxmlformats.org/officeDocument/2006/relationships/hyperlink" Target="file:///\\stw1fspf01\users$\mingcheng.tung\Application%20Data\Microsoft\Excel\&#30064;&#24120;&#22577;&#21578;&#26360;&#65288;&#26085;&#25991;&#65289;&#20849;&#26377;&#12501;&#12457;&#12523;&#12480;\201501&#20197;&#38477;\20150928%20%20ZF%201BR&#24341;&#20837;&#26495;&#25539;&#30064;&#24120;&#22577;&#21578;.xlsx" TargetMode="External"/><Relationship Id="rId139" Type="http://schemas.openxmlformats.org/officeDocument/2006/relationships/hyperlink" Target="file:///\\stw1fspf01\users$\mingcheng.tung\03%20&#35373;&#20633;(&#20919;&#20462;)&#27963;&#21205;&#30456;&#38364;\2016&#24180;&#35373;&#20633;&#27963;&#21205;Team&#36039;&#26009;\01%20ADT&#35373;&#20633;&#30064;&#24120;&#24773;&#22577;&#27243;&#23637;&#38283;\TAS&amp;OFF%20&#23531;&#30495;&#35036;&#20805;&#36039;&#26009;&#22846;" TargetMode="External"/><Relationship Id="rId290" Type="http://schemas.openxmlformats.org/officeDocument/2006/relationships/hyperlink" Target="https://api.box.com/wopi/files/1991557482834/WOPIServiceId_TP_BOX_2/WOPIUserId_-/&#30064;&#24120;&#22577;&#21578;&#26360;&#65288;&#20013;&#25991;&#65289;&#20849;&#26377;&#12501;&#12457;&#12523;&#12480;/201701&#20197;&#38477;/20170808CF&#12288;&#26412;&#32218;R&#20596;SMAP&#21205;&#20316;&#30064;&#24120;.xls" TargetMode="External"/><Relationship Id="rId304" Type="http://schemas.openxmlformats.org/officeDocument/2006/relationships/hyperlink" Target="https://api.box.com/wopi/files/1991557482834/WOPIServiceId_TP_BOX_2/WOPIUserId_-/&#30064;&#24120;&#22577;&#21578;&#26360;&#65288;&#20013;&#25991;&#65289;&#20849;&#26377;&#12501;&#12457;&#12523;&#12480;/201701&#20197;&#38477;/20170410XF&#12288;2BR&#12288;BRHO&#19979;&#12370;&#37096;&#12471;&#12522;&#12531;&#12480;&#12540;&#12507;&#12540;&#12473;&#30772;&#12428;.xlsx" TargetMode="External"/><Relationship Id="rId85" Type="http://schemas.openxmlformats.org/officeDocument/2006/relationships/hyperlink" Target="file:///\\stw1fspf01\users$\mingcheng.tung\Application%20Data\Microsoft\Excel\&#30064;&#24120;&#22577;&#21578;&#26360;&#65288;&#20013;&#25991;&#65289;&#20849;&#26377;&#12501;&#12457;&#12523;&#12480;\201501&#20197;&#38477;\20150305GUT&#12288;GUT&#8470;2&#12521;&#12452;&#12531;&#21512;&#32025;&#20999;&#26029;&#19981;&#33391;.xlsx" TargetMode="External"/><Relationship Id="rId150" Type="http://schemas.openxmlformats.org/officeDocument/2006/relationships/hyperlink" Target="file:///\\stw1fspf01\users$\mingcheng.tung\Application%20Data\Microsoft\Excel\&#30064;&#24120;&#22577;&#21578;&#26360;&#65288;&#20013;&#25991;&#65289;&#20849;&#26377;&#12501;&#12457;&#12523;&#12480;\201601&#20197;&#38477;\20160706IF&#12288;No2&#27178;&#20999;&#27231;BUR%20Level&#35519;&#25972;Unit&#22266;&#23450;Plate&#30772;&#25613;.xlsx" TargetMode="External"/><Relationship Id="rId171" Type="http://schemas.openxmlformats.org/officeDocument/2006/relationships/hyperlink" Target="file:///\\stw1fspf01\users$\mingcheng.tung\Application%20Data\Microsoft\Excel\&#30064;&#24120;&#22577;&#21578;&#26360;&#65288;&#20013;&#25991;&#65289;&#20849;&#26377;&#12501;&#12457;&#12523;&#12480;\201408&#20197;&#38477;\20141007EF%202Br&#24341;&#36796;CV&#65409;&#65386;&#65392;&#65437;&#65288;&#65406;&#65437;&#65403;&#65392;&#26908;&#20986;&#65420;&#65439;&#65434;&#65392;&#65412;&#37096;&#65404;&#65438;&#65390;&#65394;&#65437;&#65412;&#65419;&#65439;&#65437;&#65289;&#25240;&#25613;.xls" TargetMode="External"/><Relationship Id="rId192" Type="http://schemas.openxmlformats.org/officeDocument/2006/relationships/hyperlink" Target="file:///\\stw1fspf01\users$\mingcheng.tung\Application%20Data\Microsoft\Excel\&#30064;&#24120;&#22577;&#21578;&#26360;&#65288;&#20013;&#25991;&#65289;&#20849;&#26377;&#12501;&#12457;&#12523;&#12480;\201601&#20197;&#38477;\20160703JF%202Br&#32025;&#24059;&#27231;&#65288;&#12452;&#12474;&#12511;&#35069;&#65289;&#12459;&#12483;&#12479;&#12540;&#21205;&#20316;&#30064;&#24120;.xlsx" TargetMode="External"/><Relationship Id="rId206" Type="http://schemas.openxmlformats.org/officeDocument/2006/relationships/hyperlink" Target="file:///\\stw1fspf01\users$\mingcheng.tung\Application%20Data\Microsoft\Excel\&#30064;&#24120;&#22577;&#21578;&#26360;&#65288;&#20013;&#25991;&#65289;&#20849;&#26377;&#12501;&#12457;&#12523;&#12480;\201601&#20197;&#38477;\20160708YF&#12288;4P%20BDS&#30064;&#24120;.xlsx" TargetMode="External"/><Relationship Id="rId227" Type="http://schemas.openxmlformats.org/officeDocument/2006/relationships/hyperlink" Target="file:///\\stw1fspf01\users$\mingcheng.tung\Application%20Data\Microsoft\Excel\&#30064;&#24120;&#22577;&#21578;&#26360;&#65288;&#26085;&#25991;&#65289;&#20849;&#26377;&#12501;&#12457;&#12523;&#12480;\201601&#20197;&#38477;\20160204GUT&#12288;&#12497;&#12524;&#12483;&#12488;&#12392;&#12525;&#12508;&#12483;&#12488;&#34909;&#31361;.xlsx" TargetMode="External"/><Relationship Id="rId248" Type="http://schemas.openxmlformats.org/officeDocument/2006/relationships/hyperlink" Target="file:///\\stw1fspf01\users$\mingcheng.tung\Application%20Data\Microsoft\Excel\&#30064;&#24120;&#22577;&#21578;&#26360;&#65288;&#20013;&#25991;&#65289;&#20849;&#26377;&#12501;&#12457;&#12523;&#12480;\201601&#20197;&#38477;\20160726YF&#12288;2P%20BDS&#65396;&#65393;&#65392;&#65422;&#65392;&#65405;&#30772;&#12428;&#30064;&#24120;&#22577;&#21578;&#26360;.xlsx" TargetMode="External"/><Relationship Id="rId269" Type="http://schemas.openxmlformats.org/officeDocument/2006/relationships/hyperlink" Target="file:///\\stw1fspf01\users$\mingcheng.tung\Application%20Data\Microsoft\Excel\&#30064;&#24120;&#22577;&#21578;&#26360;&#65288;&#26085;&#25991;&#65289;&#20849;&#26377;&#12501;&#12457;&#12523;&#12480;\201601&#20197;&#38477;\20161017GF&#12288;B-Line&#32025;&#24059;&#27231;&#25490;&#20986;&#65421;&#65438;&#65433;&#65412;&#65403;&#65392;&#65422;&#65438;&#65427;&#65392;&#65408;&#36942;&#36000;&#33655;.xlsx" TargetMode="External"/><Relationship Id="rId12" Type="http://schemas.openxmlformats.org/officeDocument/2006/relationships/hyperlink" Target="file:///\\stw1fspf01\users$\mingcheng.tung\Application%20Data\&#30064;&#24120;&#22577;&#21578;&#26360;(&#26085;&#25991;)\201405\20140522CF&#12288;&#26412;&#32218;CV&#39366;&#21205;&#12481;&#12455;&#12540;&#12531;&#26029;&#35010;&#30064;&#24120;.xls" TargetMode="External"/><Relationship Id="rId33" Type="http://schemas.openxmlformats.org/officeDocument/2006/relationships/hyperlink" Target="file:///\\stw1fspf01\users$\mingcheng.tung\Application%20Data\Microsoft\Excel\&#30064;&#24120;&#22577;&#21578;&#26360;&#65288;&#26085;&#25991;&#65289;&#20849;&#26377;&#12501;&#12457;&#12523;&#12480;\201407\20140719HF&#12288;2Br&#32025;&#24059;CV&#39366;&#21205;&#12469;&#12540;&#12508;&#12514;&#12540;&#12479;&#36942;&#36000;&#33655;&#20572;&#27490;&#30064;&#24120;.xls" TargetMode="External"/><Relationship Id="rId108" Type="http://schemas.openxmlformats.org/officeDocument/2006/relationships/hyperlink" Target="file:///\\stw1fspf01\users$\mingcheng.tung\Application%20Data\Microsoft\Excel\&#30064;&#24120;&#22577;&#21578;&#26360;&#65288;&#26085;&#25991;&#65289;&#20849;&#26377;&#12501;&#12457;&#12523;&#12480;\201501&#20197;&#38477;\20150620OFF2&#12288;&#12502;&#12521;&#12471;&#27927;&#27972;&#37096;&#12473;&#12503;&#12524;&#12540;&#12509;&#12531;&#12503;&#36942;&#36000;&#33655;&#30064;&#24120;.xlsx" TargetMode="External"/><Relationship Id="rId129" Type="http://schemas.openxmlformats.org/officeDocument/2006/relationships/hyperlink" Target="file:///\\stw1fspf01\users$\mingcheng.tung\Application%20Data\Microsoft\Excel\&#30064;&#24120;&#22577;&#21578;&#26360;&#65288;&#20013;&#25991;&#65289;&#20849;&#26377;&#12501;&#12457;&#12523;&#12480;\201601&#20197;&#38477;\20160112TAS&#12288;WIT_1%20LINE&#36899;&#32080;&#25237;&#20837;&#27231;HAND&#33287;ARM&#30340;HAND&#20596;&#30340;&#28938;&#25509;&#37096;&#20301;&#40860;&#35010;.xls" TargetMode="External"/><Relationship Id="rId280" Type="http://schemas.openxmlformats.org/officeDocument/2006/relationships/hyperlink" Target="https://api.box.com/wopi/files/1991557482834/WOPIServiceId_TP_BOX_2/WOPIUserId_-/&#30064;&#24120;&#22577;&#21578;&#26360;&#65288;&#20013;&#25991;&#65289;&#20849;&#26377;&#12501;&#12457;&#12523;&#12480;/201701&#20197;&#38477;/20170410OFF5&#12288;Y&#24038;&#20596;&#20301;&#32622;&#27770;&#12417;&#30952;&#32791;&#12395;&#12424;&#12427;&#31227;&#36617;&#12505;&#12523;&#12488;&#24178;&#28169;&#30064;&#24120;&#22577;&#21578;.xlsx" TargetMode="External"/><Relationship Id="rId315" Type="http://schemas.openxmlformats.org/officeDocument/2006/relationships/hyperlink" Target="https://api.box.com/wopi/files/1991557482834/WOPIServiceId_TP_BOX_2/WOPIUserId_-/&#30064;&#24120;&#22577;&#21578;&#26360;&#65288;&#26085;&#25991;&#65289;&#20849;&#26377;&#12501;&#12457;&#12523;&#12480;/201701&#20197;&#38477;/20170407CF&#12288;&#26412;&#32218;HO&#38283;&#38281;&#21205;&#20316;&#30064;&#24120;.xlsx" TargetMode="External"/><Relationship Id="rId54" Type="http://schemas.openxmlformats.org/officeDocument/2006/relationships/hyperlink" Target="file:///\\stw1fspf01\users$\mingcheng.tung\Application%20Data\Microsoft\Excel\&#30064;&#24120;&#22577;&#21578;&#26360;&#65288;&#26085;&#25991;&#65289;&#20849;&#26377;&#12501;&#12457;&#12523;&#12480;\201408&#20197;&#38477;\20141012HF&#12288;2Br&#21453;&#36578;&#31227;&#36617;&#12525;&#12508;&#12483;&#12488;_&#12469;&#12540;&#12508;&#12456;&#12531;&#12467;&#12540;&#12480;&#30064;&#24120;&#12392;&#24605;&#12431;&#12428;&#12427;&#20572;&#27490;.xlsx" TargetMode="External"/><Relationship Id="rId75" Type="http://schemas.openxmlformats.org/officeDocument/2006/relationships/hyperlink" Target="file:///\\stw1fspf01\users$\mingcheng.tung\Application%20Data\Microsoft\Excel\&#30064;&#24120;&#22577;&#21578;&#26360;&#65288;&#26085;&#25991;&#65289;&#20849;&#26377;&#12501;&#12457;&#12523;&#12480;\201408&#20197;&#38477;\20141219IF&#12288;1Br&#12452;&#12474;&#12511;&#35069;&#32025;&#24059;&#27231;&#32025;&#25173;&#20986;&#12505;&#12523;&#12488;CV&#39366;&#21205;&#12459;&#12483;&#12503;&#12522;&#12531;&#12464;&#26495;&#12400;&#12397;&#30772;&#25613;.xlsx" TargetMode="External"/><Relationship Id="rId96" Type="http://schemas.openxmlformats.org/officeDocument/2006/relationships/hyperlink" Target="file:///\\stw1fspf01\users$\mingcheng.tung\Application%20Data\Microsoft\Excel\&#30064;&#24120;&#22577;&#21578;&#26360;&#65288;&#26085;&#25991;&#65289;&#20849;&#26377;&#12501;&#12457;&#12523;&#12480;\201501&#20197;&#38477;\20150416DF%20MTPG%20Encoder&#19981;&#33391;&#12395;&#12424;&#12427;&#12488;&#12521;&#12483;&#12461;&#12531;&#12464;&#30064;&#24120;rev.1.xlsx" TargetMode="External"/><Relationship Id="rId140" Type="http://schemas.openxmlformats.org/officeDocument/2006/relationships/hyperlink" Target="file:///\\stw1fspf01\users$\mingcheng.tung\Application%20Data\Microsoft\Excel\&#30064;&#24120;&#22577;&#21578;&#26360;&#65288;&#20013;&#25991;&#65289;&#20849;&#26377;&#12501;&#12457;&#12523;&#12480;\201601&#20197;&#38477;\20160622BF&#31407;&#12288;1BR&#32025;&#24059;&#27231;&#12456;&#12450;&#12471;&#12515;&#12501;&#12488;&#36600;&#21463;&#22266;&#23450;&#29992;&#37329;&#20855;&#33073;&#33853;.xlsx" TargetMode="External"/><Relationship Id="rId161" Type="http://schemas.openxmlformats.org/officeDocument/2006/relationships/hyperlink" Target="file:///\\stw1fspf01\users$\mingcheng.tung\Application%20Data\Microsoft\Excel\&#30064;&#24120;&#22577;&#21578;&#26360;&#65288;&#20013;&#25991;&#65289;&#20849;&#26377;&#12501;&#12457;&#12523;&#12480;\201501&#20197;&#38477;\20141210WIT1%20&#25237;&#20837;&#12521;&#12463;&#12521;&#12463;&#12495;&#12531;&#12489;&#26059;&#22238;&#12505;&#12450;&#12522;&#12531;&#12464;&#30772;&#25613;.xlsx" TargetMode="External"/><Relationship Id="rId182" Type="http://schemas.openxmlformats.org/officeDocument/2006/relationships/hyperlink" Target="file:///\\stw1fspf01\users$\mingcheng.tung\Application%20Data\Microsoft\Excel\&#30064;&#24120;&#22577;&#21578;&#26360;&#65288;&#20013;&#25991;&#65289;&#20849;&#26377;&#12501;&#12457;&#12523;&#12480;\201408&#20197;&#38477;\20140731GUT&#12288;GUT&#27700;&#34389;&#29702;&#22580;&#38651;&#28304;&#20379;&#25033;&#22120;&#20572;&#27490;&#30064;&#24120;.xls" TargetMode="External"/><Relationship Id="rId217" Type="http://schemas.openxmlformats.org/officeDocument/2006/relationships/hyperlink" Target="file:///\\stw1fspf01\users$\mingcheng.tung\Application%20Data\Microsoft\Excel\&#30064;&#24120;&#22577;&#21578;&#26360;&#65288;&#20013;&#25991;&#65289;&#20849;&#26377;&#12501;&#12457;&#12523;&#12480;\201501&#20197;&#38477;\20150221YF&#12288;TOM3&#30059;&#34389;PC2_Freeze&#25925;&#38556;&#22577;&#21578;.xlsx" TargetMode="External"/><Relationship Id="rId6" Type="http://schemas.openxmlformats.org/officeDocument/2006/relationships/hyperlink" Target="file:///\\stw1fspf01\users$\mingcheng.tung\Application%20Data\Microsoft\Excel\&#30064;&#24120;&#22577;&#21578;&#26360;&#65288;&#26085;&#25991;&#65289;&#20849;&#26377;&#12501;&#12457;&#12523;&#12480;\20140630%20PAM&#25913;&#20462;.xlsx" TargetMode="External"/><Relationship Id="rId238" Type="http://schemas.openxmlformats.org/officeDocument/2006/relationships/hyperlink" Target="file:///\\stw1fspf01\users$\mingcheng.tung\Application%20Data\Microsoft\Excel\&#30064;&#24120;&#22577;&#21578;&#26360;&#65288;&#26085;&#25991;&#65289;&#20849;&#26377;&#12501;&#12457;&#12523;&#12480;\201601&#20197;&#38477;\20160704JF%20&#26412;&#32218;&#22679;&#36895;CV%20No.5&#12459;&#12512;&#12463;&#12521;&#12483;&#12481;&#28369;&#12426;&#30064;&#24120;.xlsx" TargetMode="External"/><Relationship Id="rId259" Type="http://schemas.openxmlformats.org/officeDocument/2006/relationships/hyperlink" Target="file:///\\stw1fspf01\users$\mingcheng.tung\Application%20Data\Microsoft\Excel\&#30064;&#24120;&#22577;&#21578;&#26360;&#65288;&#20013;&#25991;&#65289;&#20849;&#26377;&#12501;&#12457;&#12523;&#12480;\201601&#20197;&#38477;\20160815GUT&#27927;&#27972;3LineG6%20P&#35440;RB&#21560;&#33879;&#30064;&#24120;.xls" TargetMode="External"/><Relationship Id="rId23" Type="http://schemas.openxmlformats.org/officeDocument/2006/relationships/hyperlink" Target="file:///\\stw1fspf01\users$\mingcheng.tung\Application%20Data\&#30064;&#24120;&#22577;&#21578;&#26360;(&#20013;&#25991;)\201407\&#9679;AFK-GUT%20OFF&#20999;" TargetMode="External"/><Relationship Id="rId119" Type="http://schemas.openxmlformats.org/officeDocument/2006/relationships/hyperlink" Target="file:///\\stw1fspf01\users$\mingcheng.tung\Application%20Data\Microsoft\Excel\&#30064;&#24120;&#22577;&#21578;&#26360;&#65288;&#26085;&#25991;&#65289;&#20849;&#26377;&#12501;&#12457;&#12523;&#12480;\201501&#20197;&#38477;\20151110FF&#12288;TOM3&#12502;&#12540;&#12473;&#20869;&#39366;&#21205;&#37096;&#30064;&#24120;.xlsx" TargetMode="External"/><Relationship Id="rId270" Type="http://schemas.openxmlformats.org/officeDocument/2006/relationships/hyperlink" Target="file:///\\stw1fspf01\users$\mingcheng.tung\Application%20Data\Microsoft\Excel\&#30064;&#24120;&#22577;&#21578;&#26360;&#65288;&#20013;&#25991;&#65289;&#20849;&#26377;&#12501;&#12457;&#12523;&#12480;\201601&#20197;&#38477;\20161017GF&#12288;B-Line&#32025;&#24059;&#27231;&#25490;&#20986;&#65421;&#65438;&#65433;&#65412;&#65403;&#65392;&#65422;&#65438;&#65427;&#65392;&#65408;&#36942;&#36000;&#33655;.xls" TargetMode="External"/><Relationship Id="rId291" Type="http://schemas.openxmlformats.org/officeDocument/2006/relationships/hyperlink" Target="https://api.box.com/wopi/files/1991557482834/WOPIServiceId_TP_BOX_2/WOPIUserId_-/&#30064;&#24120;&#22577;&#21578;&#26360;&#65288;&#26085;&#25991;&#65289;&#20849;&#26377;&#12501;&#12457;&#12523;&#12480;/201701&#20197;&#38477;/20170808CF&#12288;&#26412;&#32218;R&#20596;SMAP&#21205;&#20316;&#30064;&#24120;.xls" TargetMode="External"/><Relationship Id="rId305" Type="http://schemas.openxmlformats.org/officeDocument/2006/relationships/hyperlink" Target="https://api.box.com/wopi/files/1991557482834/WOPIServiceId_TP_BOX_2/WOPIUserId_-/&#30064;&#24120;&#22577;&#21578;&#26360;&#65288;&#20013;&#25991;&#65289;&#20849;&#26377;&#12501;&#12457;&#12523;&#12480;/201701&#20197;&#38477;/20170319EF&#12288;&#22679;&#36895;CV&#12288;MTPG&#30064;&#24120;&#22577;&#21578;&#26360;.xls" TargetMode="External"/><Relationship Id="rId44" Type="http://schemas.openxmlformats.org/officeDocument/2006/relationships/hyperlink" Target="file:///\\stw1fspf01\users$\mingcheng.tung\Application%20Data\Microsoft\Excel\&#30064;&#24120;&#22577;&#21578;&#26360;&#65288;&#20013;&#25991;&#65289;&#20849;&#26377;&#12501;&#12457;&#12523;&#12480;\201408&#20197;&#38477;\20140913GF%20B-LINE&#27927;&#28136;&#27231;&#39080;&#20992;INV&#30064;&#24120;-1.xls" TargetMode="External"/><Relationship Id="rId65" Type="http://schemas.openxmlformats.org/officeDocument/2006/relationships/hyperlink" Target="file:///\\stw1fspf01\users$\mingcheng.tung\Application%20Data\&#30064;&#24120;&#22577;&#21578;&#26360;(&#26085;&#25991;)\201408&#20197;&#38477;\20141023IF&#12288;&#26412;&#32218;SMAP%20R&#20596;&#12450;&#12540;&#12512;&#38283;&#38281;&#30064;&#24120;.xlsx" TargetMode="External"/><Relationship Id="rId86" Type="http://schemas.openxmlformats.org/officeDocument/2006/relationships/hyperlink" Target="file:///\\stw1fspf01\users$\mingcheng.tung\Application%20Data\Microsoft\Excel\&#30064;&#24120;&#22577;&#21578;&#26360;&#65288;&#26085;&#25991;&#65289;&#20849;&#26377;&#12501;&#12457;&#12523;&#12480;\201501&#20197;&#38477;\20150305GUT&#12288;GUT&#8470;2&#12521;&#12452;&#12531;&#21512;&#32025;&#20999;&#26029;&#19981;&#33391;.xlsx" TargetMode="External"/><Relationship Id="rId130" Type="http://schemas.openxmlformats.org/officeDocument/2006/relationships/hyperlink" Target="file:///\\stw1fspf01\users$\mingcheng.tung\Application%20Data\Microsoft\Excel\&#30064;&#24120;&#22577;&#21578;&#26360;&#65288;&#26085;&#25991;&#65289;&#20849;&#26377;&#12501;&#12457;&#12523;&#12480;\201501&#20197;&#38477;\20151013GF&#12288;&#32025;&#24059;&#27231;&#25490;&#20986;&#12505;&#12523;&#12488;&#12469;&#12540;&#12508;&#12514;&#12540;&#12479;&#12540;&#30064;&#24120;.xls" TargetMode="External"/><Relationship Id="rId151" Type="http://schemas.openxmlformats.org/officeDocument/2006/relationships/hyperlink" Target="file:///\\stw1fspf01\users$\mingcheng.tung\Application%20Data\Microsoft\Excel\&#30064;&#24120;&#22577;&#21578;&#26360;&#65288;&#26085;&#25991;&#65289;&#20849;&#26377;&#12501;&#12457;&#12523;&#12480;\201601&#20197;&#38477;\20160622BF&#31407;&#12288;1BR&#32025;&#24059;&#27231;&#12456;&#12450;&#12471;&#12515;&#12501;&#12488;&#36600;&#21463;&#22266;&#23450;&#29992;&#37329;&#20855;&#33073;&#33853;.xlsx" TargetMode="External"/><Relationship Id="rId172" Type="http://schemas.openxmlformats.org/officeDocument/2006/relationships/hyperlink" Target="file:///\\stw1fspf01\users$\mingcheng.tung\Application%20Data\Microsoft\Excel\&#30064;&#24120;&#22577;&#21578;&#26360;&#65288;&#20013;&#25991;&#65289;&#20849;&#26377;&#12501;&#12457;&#12523;&#12480;\201408&#20197;&#38477;\20140912%20WIT1&#12288;&#19978;&#27969;&#31227;&#36617;&#27231;&#26059;&#22238;&#30064;&#24120;.xls" TargetMode="External"/><Relationship Id="rId193" Type="http://schemas.openxmlformats.org/officeDocument/2006/relationships/hyperlink" Target="file:///\\stw1fspf01\users$\mingcheng.tung\Application%20Data\Microsoft\Excel\&#30064;&#24120;&#22577;&#21578;&#26360;&#65288;&#26085;&#25991;&#65289;&#20849;&#26377;&#12501;&#12457;&#12523;&#12480;\201601&#20197;&#38477;\20160703JF%202Br&#32025;&#24059;&#27231;&#65288;&#12452;&#12474;&#12511;&#35069;&#65289;&#12459;&#12483;&#12479;&#12540;&#21205;&#20316;&#30064;&#24120;.xls" TargetMode="External"/><Relationship Id="rId207" Type="http://schemas.openxmlformats.org/officeDocument/2006/relationships/hyperlink" Target="file:///\\stw1fspf01\users$\mingcheng.tung\Application%20Data\Microsoft\Excel\&#30064;&#24120;&#22577;&#21578;&#26360;&#65288;&#20013;&#25991;&#65289;&#20849;&#26377;&#12501;&#12457;&#12523;&#12480;\201407\20140721JF&#12288;&#25505;&#26495;ROBOT&#21046;&#24481;&#30436;&#38651;&#28304;&#30064;&#24120;.xls" TargetMode="External"/><Relationship Id="rId228" Type="http://schemas.openxmlformats.org/officeDocument/2006/relationships/hyperlink" Target="file:///\\stw1fspf01\users$\mingcheng.tung\Application%20Data\Microsoft\Excel\&#30064;&#24120;&#22577;&#21578;&#26360;&#65288;&#26085;&#25991;&#65289;&#20849;&#26377;&#12501;&#12457;&#12523;&#12480;\201601&#20197;&#38477;\20160205XF&#12288;2BR&#12288;5POS%20BDS&#28171;&#28382;&#35686;&#22577;&#12488;&#12521;&#12502;&#12523;.xlsx" TargetMode="External"/><Relationship Id="rId249" Type="http://schemas.openxmlformats.org/officeDocument/2006/relationships/hyperlink" Target="file:///\\stw1fspf01\users$\mingcheng.tung\Application%20Data\Microsoft\Excel\&#30064;&#24120;&#22577;&#21578;&#26360;&#65288;&#26085;&#25991;&#65289;&#20849;&#26377;&#12501;&#12457;&#12523;&#12480;\201601&#20197;&#38477;\20160726YF&#12288;2P%20BDS&#65396;&#65393;&#65392;&#65422;&#65392;&#65405;&#30772;&#12428;&#30064;&#24120;&#22577;&#21578;&#26360;.xlsx" TargetMode="External"/><Relationship Id="rId13" Type="http://schemas.openxmlformats.org/officeDocument/2006/relationships/hyperlink" Target="file:///\\stw1fspf01\users$\mingcheng.tung\Application%20Data\&#12304;&#35373;&#20633;&#25216;&#34899;&#20462;&#32341;&#32000;&#37636;&#12305;\03&#27231;&#26800;\&#21508;&#31407;&#24773;&#22577;&#36039;&#26009;\20140522%20CF&#26412;&#32218;&#27573;ROLL&#20572;&#27490;--&#21508;&#31407;&#27243;&#23637;&#38283;2014.0606.xls" TargetMode="External"/><Relationship Id="rId109" Type="http://schemas.openxmlformats.org/officeDocument/2006/relationships/hyperlink" Target="file:///\\stw1fspf01\users$\mingcheng.tung\Application%20Data\Microsoft\Excel\&#30064;&#24120;&#22577;&#21578;&#26360;&#65288;&#20013;&#25991;&#65289;&#20849;&#26377;&#12501;&#12457;&#12523;&#12480;\201501&#20197;&#38477;\20150620OFF2&#12288;&#12502;&#12521;&#12471;&#27927;&#27972;&#37096;&#12473;&#12503;&#12524;&#12540;&#12509;&#12531;&#12503;&#36942;&#36000;&#33655;&#30064;&#24120;.xlsx" TargetMode="External"/><Relationship Id="rId260" Type="http://schemas.openxmlformats.org/officeDocument/2006/relationships/hyperlink" Target="file:///\\stw1fspf01\users$\mingcheng.tung\Application%20Data\Microsoft\Excel\&#30064;&#24120;&#22577;&#21578;&#26360;&#65288;&#26085;&#25991;&#65289;&#20849;&#26377;&#12501;&#12457;&#12523;&#12480;\201601&#20197;&#38477;\20160830JF%202Br%20&#21453;&#36578;Robot%20CC-Link&#30064;&#24120;.xlsx" TargetMode="External"/><Relationship Id="rId281" Type="http://schemas.openxmlformats.org/officeDocument/2006/relationships/hyperlink" Target="https://api.box.com/wopi/files/1991557482834/WOPIServiceId_TP_BOX_2/WOPIUserId_-/&#30064;&#24120;&#22577;&#21578;&#26360;&#65288;&#20013;&#25991;&#65289;&#20849;&#26377;&#12501;&#12457;&#12523;&#12480;/201701&#20197;&#38477;/20170321CF&#12288;2BR%203P&#25505;&#26495;ROBOT%20T&#36600;&#30064;&#24120;(&#20013;).xlsx" TargetMode="External"/><Relationship Id="rId316" Type="http://schemas.openxmlformats.org/officeDocument/2006/relationships/hyperlink" Target="https://api.box.com/wopi/files/1991557482834/WOPIServiceId_TP_BOX_2/WOPIUserId_-/&#30064;&#24120;&#22577;&#21578;&#26360;&#65288;&#26085;&#25991;&#65289;&#20849;&#26377;&#12501;&#12457;&#12523;&#12480;/201701&#20197;&#38477;/20170321CF&#12288;2BR%203P&#25505;&#26495;ROBOT%20T&#36600;&#30064;&#24120;.xls" TargetMode="External"/><Relationship Id="rId34" Type="http://schemas.openxmlformats.org/officeDocument/2006/relationships/hyperlink" Target="file:///\\stw1fspf01\users$\mingcheng.tung\Application%20Data\Microsoft\Excel\&#30064;&#24120;&#22577;&#21578;&#26360;&#65288;&#26085;&#25991;&#65289;&#20849;&#26377;&#12501;&#12457;&#12523;&#12480;\201408&#20197;&#38477;\20140830CF&#12288;L&#20596;SMAP&#21205;&#20316;&#30064;&#24120;.xls" TargetMode="External"/><Relationship Id="rId55" Type="http://schemas.openxmlformats.org/officeDocument/2006/relationships/hyperlink" Target="file:///\\stw1fspf01\users$\mingcheng.tung\Application%20Data\Microsoft\Excel\&#30064;&#24120;&#22577;&#21578;&#26360;&#65288;&#26085;&#25991;&#65289;&#20849;&#26377;&#12501;&#12457;&#12523;&#12480;\201408&#20197;&#38477;\20141008%20WIT%20NO1%20Robot&#25505;&#26495;&#27231;&#34909;&#31361;&#30772;&#25613;.xlsx" TargetMode="External"/><Relationship Id="rId76" Type="http://schemas.openxmlformats.org/officeDocument/2006/relationships/hyperlink" Target="file:///\\stw1fspf01\users$\mingcheng.tung\Application%20Data\Microsoft\Excel\&#30064;&#24120;&#22577;&#21578;&#26360;&#65288;&#20013;&#25991;&#65289;&#20849;&#26377;&#12501;&#12457;&#12523;&#12480;\201408&#20197;&#38477;\20141219IF&#12288;1Br%20IZUMI%20&#35069;&#32025;&#24059;&#27231;&#32025;&#20986;&#32025;&#30382;&#24118;CV&#39493;&#21205;&#32879;&#36600;&#22120;&#26495;&#24392;&#31783;&#25613;&#22750;.xlsx" TargetMode="External"/><Relationship Id="rId97" Type="http://schemas.openxmlformats.org/officeDocument/2006/relationships/hyperlink" Target="file:///\\stw1fspf01\users$\mingcheng.tung\Application%20Data\Microsoft\Excel\&#30064;&#24120;&#22577;&#21578;&#26360;&#65288;&#20013;&#25991;&#65289;&#20849;&#26377;&#12501;&#12457;&#12523;&#12480;\201501&#20197;&#38477;\20150416DF%20MTPG%20Encoder&#19981;&#33391;&#20043;Tracking&#30064;&#24120;rev.1.xlsx" TargetMode="External"/><Relationship Id="rId120" Type="http://schemas.openxmlformats.org/officeDocument/2006/relationships/hyperlink" Target="file:///\\stw1fspf01\users$\mingcheng.tung\Application%20Data\Microsoft\Excel\&#30064;&#24120;&#22577;&#21578;&#26360;&#65288;&#20013;&#25991;&#65289;&#20849;&#26377;&#12501;&#12457;&#12523;&#12480;\201501&#20197;&#38477;\20151110FF&#12288;TOM3%20Booth&#20839;&#39493;&#21205;&#37096;&#30064;&#24120;.xlsx" TargetMode="External"/><Relationship Id="rId141" Type="http://schemas.openxmlformats.org/officeDocument/2006/relationships/hyperlink" Target="file:///\\stw1fspf01\users$\mingcheng.tung\Application%20Data\Microsoft\Excel\&#30064;&#24120;&#22577;&#21578;&#26360;&#65288;&#20013;&#25991;&#65289;&#20849;&#26377;&#12501;&#12457;&#12523;&#12480;\201601&#20197;&#38477;\20160517HF&#12288;&#27178;&#20999;&#27231;No2&#12459;&#12483;&#12479;&#12540;&#36208;&#34892;&#39366;&#21205;&#12505;&#12523;&#12488;&#26029;&#35010;.xlsx" TargetMode="External"/><Relationship Id="rId7" Type="http://schemas.openxmlformats.org/officeDocument/2006/relationships/hyperlink" Target="file:///\\stw1fspf01\users$\mingcheng.tung\Application%20Data\Microsoft\Excel\&#30064;&#24120;&#22577;&#21578;&#26360;&#65288;&#26085;&#25991;&#65289;&#20849;&#26377;&#12501;&#12457;&#12523;&#12480;\20140630%20PAM&#25913;&#20462;.xlsx" TargetMode="External"/><Relationship Id="rId162" Type="http://schemas.openxmlformats.org/officeDocument/2006/relationships/hyperlink" Target="file:///\\stw1fspf01\users$\mingcheng.tung\Application%20Data\Microsoft\Excel\&#30064;&#24120;&#22577;&#21578;&#26360;&#65288;&#20013;&#25991;&#65289;&#20849;&#26377;&#12501;&#12457;&#12523;&#12480;\201501&#20197;&#38477;\20150116WIT1%20&#27927;&#27972;&#27231;&#22633;&#37240;&#27133;&#39366;&#21205;&#12471;&#12515;&#12501;&#12488;&#12459;&#12483;&#12503;&#12522;&#12531;&#12464;&#30772;&#25613;.xlsx" TargetMode="External"/><Relationship Id="rId183" Type="http://schemas.openxmlformats.org/officeDocument/2006/relationships/hyperlink" Target="file:///\\stw1fspf01\users$\mingcheng.tung\Application%20Data\Microsoft\Excel\&#30064;&#24120;&#22577;&#21578;&#26360;&#65288;&#20013;&#25991;&#65289;&#20849;&#26377;&#12501;&#12457;&#12523;&#12480;\201408&#20197;&#38477;\20140804%20%20GF%20B-LINE&#27927;&#27972;&#27231;Air_Knife_INV&#30064;&#24120;.xls" TargetMode="External"/><Relationship Id="rId218" Type="http://schemas.openxmlformats.org/officeDocument/2006/relationships/hyperlink" Target="file:///\\stw1fspf01\users$\mingcheng.tung\Application%20Data\Microsoft\Excel\&#30064;&#24120;&#22577;&#21578;&#26360;&#65288;&#26085;&#25991;&#65289;&#20849;&#26377;&#12501;&#12457;&#12523;&#12480;\201501&#20197;&#38477;\20150511WIT&#12288;&#25237;&#20837;&#27231;&#65393;&#65392;&#65425;&#30772;&#25613;&#30064;&#24120;&#22577;&#21578;.xls" TargetMode="External"/><Relationship Id="rId239" Type="http://schemas.openxmlformats.org/officeDocument/2006/relationships/hyperlink" Target="file:///\\stw1fspf01\users$\mingcheng.tung\Application%20Data\Microsoft\Excel\&#30064;&#24120;&#22577;&#21578;&#26360;&#65288;&#26085;&#25991;&#65289;&#20849;&#26377;&#12501;&#12457;&#12523;&#12480;\201601&#20197;&#38477;\20160706IF&#12288;No2&#27178;&#20999;&#27231;BUR&#12524;&#12505;&#12523;&#35519;&#25972;&#12518;&#12491;&#12483;&#12488;&#22266;&#23450;&#12503;&#12524;&#12540;&#12488;&#30772;&#25613;.xlsx" TargetMode="External"/><Relationship Id="rId250" Type="http://schemas.openxmlformats.org/officeDocument/2006/relationships/hyperlink" Target="file:///\\stw1fspf01\users$\mingcheng.tung\Application%20Data\Microsoft\Excel\&#30064;&#24120;&#22577;&#21578;&#26360;&#65288;&#20013;&#25991;&#65289;&#20849;&#26377;&#12501;&#12457;&#12523;&#12480;\201601&#20197;&#38477;\20160731YF%20%202BRPG&#30382;&#24118;&#36650;&#22266;&#23450;&#34746;&#32114;&#26039;&#35010;&#30064;&#24120;(&#20013;&#26085;&#25991;&#23565;&#29031;&#29256;).xlsx" TargetMode="External"/><Relationship Id="rId271" Type="http://schemas.openxmlformats.org/officeDocument/2006/relationships/hyperlink" Target="file:///\\stw1fspf01\users$\mingcheng.tung\Application%20Data\Microsoft\Excel\&#30064;&#24120;&#22577;&#21578;&#26360;&#65288;&#26085;&#25991;&#65289;&#20849;&#26377;&#12501;&#12457;&#12523;&#12480;\201601&#20197;&#38477;\20161106WIT1&#12288;&#19978;&#27969;&#31227;&#36617;&#27231;&#21560;&#30528;&#30064;&#24120;&#12362;&#12424;&#12403;&#12469;&#12540;&#12508;&#12450;&#12531;&#12503;&#30064;&#24120;&#22810;&#30330;.xlsx" TargetMode="External"/><Relationship Id="rId292" Type="http://schemas.openxmlformats.org/officeDocument/2006/relationships/hyperlink" Target="https://api.box.com/wopi/files/1991557482834/WOPIServiceId_TP_BOX_2/WOPIUserId_-/&#30064;&#24120;&#22577;&#21578;&#26360;&#65288;&#20013;&#25991;&#65289;&#20849;&#26377;&#12501;&#12457;&#12523;&#12480;/201701&#20197;&#38477;/20170904KF&#12288;1BR&#24341;&#36796;&#12415;CV3&#21407;&#28857;&#29992;&#36817;&#25509;&#12475;&#12531;&#12469;&#12540;&#12481;&#12515;&#12479;&#12522;&#12531;&#12464;&#12395;&#12424;&#12427;CV&#20572;&#27490;.xlsx" TargetMode="External"/><Relationship Id="rId306" Type="http://schemas.openxmlformats.org/officeDocument/2006/relationships/hyperlink" Target="https://api.box.com/wopi/files/1991557482834/WOPIServiceId_TP_BOX_2/WOPIUserId_-/&#30064;&#24120;&#22577;&#21578;&#26360;&#65288;&#20013;&#25991;&#65289;&#20849;&#26377;&#12501;&#12457;&#12523;&#12480;/201701&#20197;&#38477;/20170403JFKF%20ACE%20Windows%20PC&#26178;&#38291;&#12378;&#12428;&#12395;&#12424;&#12427;PAM&#27424;&#28857;Data&#30064;&#24120;.xlsx" TargetMode="External"/><Relationship Id="rId24" Type="http://schemas.openxmlformats.org/officeDocument/2006/relationships/hyperlink" Target="file:///\\stw1fspf01\users$\mingcheng.tung\Application%20Data\Microsoft\Excel\&#30064;&#24120;&#22577;&#21578;&#26360;&#65288;&#26085;&#25991;&#65289;&#20849;&#26377;&#12501;&#12457;&#12523;&#12480;\20140522CF&#12288;&#26412;&#32218;CV&#39366;&#21205;&#12481;&#12455;&#12540;&#12531;&#26029;&#35010;&#30064;&#24120;.xlsx" TargetMode="External"/><Relationship Id="rId45" Type="http://schemas.openxmlformats.org/officeDocument/2006/relationships/hyperlink" Target="file:///\\stw1fspf01\users$\mingcheng.tung\Application%20Data\Microsoft\Excel\&#30064;&#24120;&#22577;&#21578;&#26360;&#65288;&#26085;&#25991;&#65289;&#20849;&#26377;&#12501;&#12457;&#12523;&#12480;\201408&#20197;&#38477;\20140918GF%20TOM3-PAM&#36890;&#20449;&#30064;&#24120;.xls" TargetMode="External"/><Relationship Id="rId66" Type="http://schemas.openxmlformats.org/officeDocument/2006/relationships/hyperlink" Target="file:///\\stw1fspf01\users$\mingcheng.tung\Application%20Data\Microsoft\Excel\&#30064;&#24120;&#22577;&#21578;&#26360;&#65288;&#20013;&#25991;&#65289;&#20849;&#26377;&#12501;&#12457;&#12523;&#12480;\201408&#20197;&#38477;\20141023IF&#12288;&#26412;&#32218;SMAP%20R&#20596;&#12450;&#12540;&#12512;&#38283;&#38281;&#30064;&#24120;.xlsx" TargetMode="External"/><Relationship Id="rId87" Type="http://schemas.openxmlformats.org/officeDocument/2006/relationships/hyperlink" Target="file:///\\stw1fspf01\users$\mingcheng.tung\Application%20Data\Microsoft\Excel\&#30064;&#24120;&#22577;&#21578;&#26360;&#65288;&#26085;&#25991;&#65289;&#20849;&#26377;&#12501;&#12457;&#12523;&#12480;\201501&#20197;&#38477;\20140104%20LF%20&#26412;&#32218;&#12466;&#12540;&#12488;&#12507;&#12483;&#12497;&#12540;%20&#12471;&#12522;&#12531;&#12480;&#12540;&#12398;&#21205;&#20316;&#19981;&#33391;.xls" TargetMode="External"/><Relationship Id="rId110" Type="http://schemas.openxmlformats.org/officeDocument/2006/relationships/hyperlink" Target="file:///\\stw1fspf01\users$\mingcheng.tung\Application%20Data\Microsoft\Excel\&#30064;&#24120;&#22577;&#21578;&#26360;&#65288;&#26085;&#25991;&#65289;&#20849;&#26377;&#12501;&#12457;&#12523;&#12480;\201501&#20197;&#38477;\20150803BF&#12288;TOM3&#26908;&#26619;&#12502;&#12540;&#12473;&#20869;&#12456;&#12450;&#12467;&#12531;&#25925;&#38556;.xlsx" TargetMode="External"/><Relationship Id="rId131" Type="http://schemas.openxmlformats.org/officeDocument/2006/relationships/hyperlink" Target="file:///\\stw1fspf01\users$\mingcheng.tung\Application%20Data\Microsoft\Excel\&#30064;&#24120;&#22577;&#21578;&#26360;&#65288;&#26085;&#25991;&#65289;&#20849;&#26377;&#12501;&#12457;&#12523;&#12480;\201501&#20197;&#38477;\20151126LF&#12288;1Br%20&#12452;&#12474;&#12511;&#35069;&#32025;&#24059;&#27231;%20&#25490;&#20986;Belt&#39366;&#21205;&#37096;&#20013;&#38291;&#36600;&#30772;&#25613;%20(3).xls" TargetMode="External"/><Relationship Id="rId152" Type="http://schemas.openxmlformats.org/officeDocument/2006/relationships/hyperlink" Target="file:///\\stw1fspf01\users$\mingcheng.tung\Application%20Data\Microsoft\Excel\&#30064;&#24120;&#22577;&#21578;&#26360;&#65288;&#20013;&#25991;&#65289;&#20849;&#26377;&#12501;&#12457;&#12523;&#12480;\201601&#20197;&#38477;\20160601DF&#12288;2Br&#24341;&#20837;No.2%20PAD%20CHAIN&#36556;&#36947;&#25240;&#25613;.xlsx" TargetMode="External"/><Relationship Id="rId173" Type="http://schemas.openxmlformats.org/officeDocument/2006/relationships/hyperlink" Target="file:///\\stw1fspf01\users$\mingcheng.tung\Application%20Data\Microsoft\Excel\&#30064;&#24120;&#22577;&#21578;&#26360;&#65288;&#20013;&#25991;&#65289;&#20849;&#26377;&#12501;&#12457;&#12523;&#12480;\201408&#20197;&#38477;\20140826GUT&#12288;OFF&#20999;3&#19978;&#27969;&#31227;&#36617;&#27231;&#30064;&#24120;.xls" TargetMode="External"/><Relationship Id="rId194" Type="http://schemas.openxmlformats.org/officeDocument/2006/relationships/hyperlink" Target="file:///\\stw1fspf01\users$\mingcheng.tung\Application%20Data\Microsoft\Excel\&#30064;&#24120;&#22577;&#21578;&#26360;&#65288;&#20013;&#25991;&#65289;&#20849;&#26377;&#12501;&#12457;&#12523;&#12480;\201601&#20197;&#38477;\20160526BF&#31407;%201BR_11POS%20Encoder%20Cable&#26039;&#32218;.xlsx" TargetMode="External"/><Relationship Id="rId208" Type="http://schemas.openxmlformats.org/officeDocument/2006/relationships/hyperlink" Target="file:///\\stw1fspf01\users$\mingcheng.tung\Application%20Data\Microsoft\Excel\&#30064;&#24120;&#22577;&#21578;&#26360;&#65288;&#20013;&#25991;&#65289;&#20849;&#26377;&#12501;&#12457;&#12523;&#12480;\201408&#20197;&#38477;\20140805_AFK_FF_PL%20ChangerPL&#31354;PL&#34909;&#31361;&#30064;&#24120;.xls" TargetMode="External"/><Relationship Id="rId229" Type="http://schemas.openxmlformats.org/officeDocument/2006/relationships/hyperlink" Target="file:///\\stw1fspf01\users$\mingcheng.tung\Application%20Data\Microsoft\Excel\&#30064;&#24120;&#22577;&#21578;&#26360;&#65288;&#26085;&#25991;&#65289;&#20849;&#26377;&#12501;&#12457;&#12523;&#12480;\201601&#20197;&#38477;\20160223XF&#12288;2BR&#12288;4POS&#12288;&#26059;&#22238;CV&#12473;&#12452;&#12505;&#12523;&#12472;&#12519;&#12452;&#12531;&#12488;&#37197;&#31649;&#27833;&#28431;&#12428;&#12488;&#12521;&#12502;&#12523;.xlsx" TargetMode="External"/><Relationship Id="rId19" Type="http://schemas.openxmlformats.org/officeDocument/2006/relationships/hyperlink" Target="file:///\\stw1fspf01\users$\mingcheng.tung\Application%20Data\Microsoft\Excel\&#30064;&#24120;&#22577;&#21578;&#26360;&#65288;&#26085;&#25991;&#65289;&#20849;&#26377;&#12501;&#12457;&#12523;&#12480;\201408&#20197;&#38477;\20140702GF%20B-LINE%20FT&#37096;&#24341;&#36796;CV&#39493;&#21205;&#37832;&#26781;&#26039;&#35010;.xlsx" TargetMode="External"/><Relationship Id="rId224" Type="http://schemas.openxmlformats.org/officeDocument/2006/relationships/hyperlink" Target="file:///\\stw1fspf01\users$\mingcheng.tung\Application%20Data\Microsoft\Excel\&#30064;&#24120;&#22577;&#21578;&#26360;&#65288;&#26085;&#25991;&#65289;&#20849;&#26377;&#12501;&#12457;&#12523;&#12480;\201601&#20197;&#38477;\20160112TAS&#12288;WIT%20NO1&#25237;&#20837;&#27231;(&#12425;&#12367;&#12425;&#12367;&#65418;&#65437;&#65412;&#65438;)&#28342;&#25509;&#37096;&#12424;&#12426;&#20096;&#35010;.xls" TargetMode="External"/><Relationship Id="rId240" Type="http://schemas.openxmlformats.org/officeDocument/2006/relationships/hyperlink" Target="file:///\\stw1fspf01\users$\mingcheng.tung\Application%20Data\Microsoft\Excel\&#30064;&#24120;&#22577;&#21578;&#26360;&#65288;&#26085;&#25991;&#65289;&#20849;&#26377;&#12501;&#12457;&#12523;&#12480;\201601&#20197;&#38477;\20160716KF%201Br%202Pos&#25505;&#26495;Robot%20T&#36600;&#30064;&#24120;.xls" TargetMode="External"/><Relationship Id="rId245" Type="http://schemas.openxmlformats.org/officeDocument/2006/relationships/hyperlink" Target="file:///\\stw1fspf01\users$\mingcheng.tung\Application%20Data\Microsoft\Excel\&#30064;&#24120;&#22577;&#21578;&#26360;&#65288;&#26085;&#25991;&#65289;&#20849;&#26377;&#12501;&#12457;&#12523;&#12480;\201601&#20197;&#38477;\20160805TDS&#8545;&#12288;&#19979;&#27969;&#31227;&#36617;&#27231;&#12500;&#12491;&#12458;&#12531;&#12525;&#12540;&#12521;&#12540;&#12505;&#12450;&#12522;&#12531;&#12464;&#25705;&#32791;.xls" TargetMode="External"/><Relationship Id="rId261" Type="http://schemas.openxmlformats.org/officeDocument/2006/relationships/hyperlink" Target="file:///\\stw1fspf01\users$\mingcheng.tung\Application%20Data\Microsoft\Excel\&#30064;&#24120;&#22577;&#21578;&#26360;&#65288;&#20013;&#25991;&#65289;&#20849;&#26377;&#12501;&#12457;&#12523;&#12480;\201601&#20197;&#38477;\20160830JF%202Br%20&#21453;&#36578;Robot%20CC-Link&#30064;&#24120;.xlsx" TargetMode="External"/><Relationship Id="rId266" Type="http://schemas.openxmlformats.org/officeDocument/2006/relationships/hyperlink" Target="file:///\\stw1fspf01\users$\mingcheng.tung\Application%20Data\Microsoft\Excel\&#30064;&#24120;&#22577;&#21578;&#26360;&#65288;&#26085;&#25991;&#65289;&#20849;&#26377;&#12501;&#12457;&#12523;&#12480;\201601&#20197;&#38477;\20161008CF&#12288;1BR%20&#26495;&#21402;&#35336;PLC&#36890;&#20449;&#30064;&#24120;.xlsx" TargetMode="External"/><Relationship Id="rId287" Type="http://schemas.openxmlformats.org/officeDocument/2006/relationships/hyperlink" Target="https://api.box.com/wopi/files/1991557482834/WOPIServiceId_TP_BOX_2/WOPIUserId_-/&#30064;&#24120;&#22577;&#21578;&#26360;&#65288;&#20013;&#25991;&#65289;&#20849;&#26377;&#12501;&#12457;&#12523;&#12480;/201701&#20197;&#38477;/20170722HF&#12288;&#27927;&#27972;&#27231;&#22633;&#37240;Zone&#25644;&#36865;DriveShaftCoupling&#32224;&#32080;Bolt&#33104;&#39135;.xlsx" TargetMode="External"/><Relationship Id="rId14" Type="http://schemas.openxmlformats.org/officeDocument/2006/relationships/hyperlink" Target="file:///\\stw1fspf01\users$\mingcheng.tung\Application%20Data\Microsoft\Excel\&#30064;&#24120;&#22577;&#21578;&#26360;&#65288;&#26085;&#25991;&#65289;&#20849;&#26377;&#12501;&#12457;&#12523;&#12480;\&#20854;&#20182;\20140701%20YF1Br&#26495;&#21402;&#35336;&#27874;&#24418;&#30064;&#24120;.xlsx" TargetMode="External"/><Relationship Id="rId30" Type="http://schemas.openxmlformats.org/officeDocument/2006/relationships/hyperlink" Target="file:///\\stw1fspf01\users$\mingcheng.tung\Application%20Data\Microsoft\Excel\&#30064;&#24120;&#22577;&#21578;&#26360;&#65288;&#26085;&#25991;&#65289;&#20849;&#26377;&#12501;&#12457;&#12523;&#12480;\201408&#20197;&#38477;\20140806IF&#12288;&#26412;&#32218;CV&#12525;&#12540;&#12523;&#12471;&#12515;&#12501;&#12488;&#12456;&#12531;&#12489;&#12503;&#12524;&#12540;&#12488;&#33073;&#33853;&#30064;&#24120;.xls" TargetMode="External"/><Relationship Id="rId35" Type="http://schemas.openxmlformats.org/officeDocument/2006/relationships/hyperlink" Target="file:///\\stw1fspf01\users$\mingcheng.tung\Application%20Data\Microsoft\Excel\&#30064;&#24120;&#22577;&#21578;&#26360;&#65288;&#26085;&#25991;&#65289;&#20849;&#26377;&#12501;&#12457;&#12523;&#12480;\201408&#20197;&#38477;\20140821HF&#12288;&#12452;&#12474;&#12511;&#29987;&#26989;&#35069;&#32025;&#24059;&#27231;&#12459;&#12483;&#12479;&#12540;&#19978;&#20995;LM&#12460;&#12452;&#12489;&#22266;&#23450;&#12508;&#12523;&#12488;&#25240;&#25613;&#30064;&#24120;.xls" TargetMode="External"/><Relationship Id="rId56" Type="http://schemas.openxmlformats.org/officeDocument/2006/relationships/hyperlink" Target="file:///\\stw1fspf01\users$\mingcheng.tung\Application%20Data\Microsoft\Excel\&#30064;&#24120;&#22577;&#21578;&#26360;&#65288;&#20013;&#25991;&#65289;&#20849;&#26377;&#12501;&#12457;&#12523;&#12480;\201408&#20197;&#38477;\20141008%20WIT%20NO1%20Robot&#25505;&#26495;&#27231;&#34909;&#31361;&#30772;&#25613;.xlsx" TargetMode="External"/><Relationship Id="rId77" Type="http://schemas.openxmlformats.org/officeDocument/2006/relationships/hyperlink" Target="file:///\\stw1fspf01\users$\mingcheng.tung\Application%20Data\Microsoft\Excel\&#30064;&#24120;&#22577;&#21578;&#26360;&#65288;&#26085;&#25991;&#65289;&#20849;&#26377;&#12501;&#12457;&#12523;&#12480;\201501&#20197;&#38477;\20150115_AFK_GUT_&#12450;&#12521;&#12452;&#12513;&#12531;&#12488;&#12479;&#12452;&#12512;&#12458;&#12540;&#12496;&#12540;.xls" TargetMode="External"/><Relationship Id="rId100" Type="http://schemas.openxmlformats.org/officeDocument/2006/relationships/hyperlink" Target="file:///\\stw1fspf01\users$\mingcheng.tung\Application%20Data\Microsoft\Excel\&#30064;&#24120;&#22577;&#21578;&#26360;&#65288;&#20013;&#25991;&#65289;&#20849;&#26377;&#12501;&#12457;&#12523;&#12480;\201501&#20197;&#38477;\20150507XF%20SMAP(L&#20596;&#65289;&#34909;&#31361;&#12488;&#12521;&#12502;&#12523;&#22577;&#21578;.xlsx" TargetMode="External"/><Relationship Id="rId105" Type="http://schemas.openxmlformats.org/officeDocument/2006/relationships/hyperlink" Target="file:///\\stw1fspf01\users$\mingcheng.tung\Application%20Data\Microsoft\Excel\&#30064;&#24120;&#22577;&#21578;&#26360;&#65288;&#26085;&#25991;&#65289;&#20849;&#26377;&#12501;&#12457;&#12523;&#12480;\201501&#20197;&#38477;\20150617GUT2&#12288;TT%20&#8470;1%20&#26059;&#22238;&#12469;&#12540;&#12508;&#30064;&#24120;.xlsx" TargetMode="External"/><Relationship Id="rId126" Type="http://schemas.openxmlformats.org/officeDocument/2006/relationships/hyperlink" Target="file:///\\stw1fspf01\users$\mingcheng.tung\Application%20Data\Microsoft\Excel\&#30064;&#24120;&#22577;&#21578;&#26360;&#65288;&#20013;&#25991;&#65289;&#20849;&#26377;&#12501;&#12457;&#12523;&#12480;\201501&#20197;&#38477;\20151123_JF-TOM&#30059;&#34389;PC20_HDD&#25925;&#38556;.xlsx" TargetMode="External"/><Relationship Id="rId147" Type="http://schemas.openxmlformats.org/officeDocument/2006/relationships/hyperlink" Target="file:///\\stw1fspf01\users$\mingcheng.tung\Application%20Data\Microsoft\Excel\&#30064;&#24120;&#22577;&#21578;&#26360;&#65288;&#20013;&#25991;&#65289;&#20849;&#26377;&#12501;&#12457;&#12523;&#12480;\201601&#20197;&#38477;\20160627&#12304;&#23458;&#35380;&#23565;&#31574;&#26360;&#12305;BF&#31407;&#32032;&#26495;&#30772;&#35010;(&#26463;&#24118;&#28151;&#20837;)&#26368;&#32066;.xlsx" TargetMode="External"/><Relationship Id="rId168" Type="http://schemas.openxmlformats.org/officeDocument/2006/relationships/hyperlink" Target="file:///\\stw1fspf01\users$\mingcheng.tung\Application%20Data\Microsoft\Excel\&#30064;&#24120;&#22577;&#21578;&#26360;&#65288;&#20013;&#25991;&#65289;&#20849;&#26377;&#12501;&#12457;&#12523;&#12480;\201408&#20197;&#38477;\20141012GF&#12288;&#26412;&#32218;GateCV&#38283;&#38281;&#21205;&#20316;&#30064;&#24120;.xlsx" TargetMode="External"/><Relationship Id="rId282" Type="http://schemas.openxmlformats.org/officeDocument/2006/relationships/hyperlink" Target="https://api.box.com/wopi/files/1991557482834/WOPIServiceId_TP_BOX_2/WOPIUserId_-/&#30064;&#24120;&#22577;&#21578;&#26360;&#65288;&#26085;&#25991;&#65289;&#20849;&#26377;&#12501;&#12457;&#12523;&#12480;/201701&#20197;&#38477;/20170612WIT&#12288;&#25237;&#20837;&#12425;&#12367;&#12425;&#12367;&#12495;&#12531;&#12489;LM&#12524;&#12540;&#12523;&#12508;&#12523;&#12488;&#30772;&#25613;&#65288;&#33073;&#33853;&#65289;&#30064;&#24120;.xlsx" TargetMode="External"/><Relationship Id="rId312" Type="http://schemas.openxmlformats.org/officeDocument/2006/relationships/hyperlink" Target="https://api.box.com/wopi/files/1991557482834/WOPIServiceId_TP_BOX_2/WOPIUserId_-/&#30064;&#24120;&#22577;&#21578;&#26360;&#65288;&#20013;&#25991;&#65289;&#20849;&#26377;&#12501;&#12457;&#12523;&#12480;/201701&#20197;&#38477;/20170307XF&#12288;&#26412;&#32218;&#12288;&#20280;&#32302;CV&#12475;&#12531;&#12479;&#12540;&#37096;&#39366;&#21205;&#31995;&#12488;&#12521;&#12502;&#12523;.xlsx" TargetMode="External"/><Relationship Id="rId317" Type="http://schemas.openxmlformats.org/officeDocument/2006/relationships/hyperlink" Target="file:///\\stw1fspf01\users$\mingcheng.tung\Application%20Data\Microsoft\Excel\&#30064;&#24120;&#22577;&#21578;&#26360;&#65288;&#26085;&#25991;&#65289;&#20849;&#26377;&#12501;&#12457;&#12523;&#12480;\201701&#20197;&#38477;\20170427EF&#12288;TOM3_&#30011;&#20966;100&#20998;&#20043;1Pulse&#30064;&#24120;&#22577;&#21578;.xlsx" TargetMode="External"/><Relationship Id="rId8" Type="http://schemas.openxmlformats.org/officeDocument/2006/relationships/hyperlink" Target="file:///\\stw1fspf01\users$\mingcheng.tung\Application%20Data\Microsoft\Excel\&#30064;&#24120;&#22577;&#21578;&#26360;&#65288;&#26085;&#25991;&#65289;&#20849;&#26377;&#12501;&#12457;&#12523;&#12480;\&#20854;&#20182;\20130813EF%20(&#25913;&#23450;&#29256;&#65289;2Br&#22679;&#36895;CV&#12471;&#12515;&#12501;&#12488;&#30772;&#25613;&#12488;&#12521;&#12501;&#12443;&#12523;.xlsx" TargetMode="External"/><Relationship Id="rId51" Type="http://schemas.openxmlformats.org/officeDocument/2006/relationships/hyperlink" Target="file:///\\stw1fspf01\users$\mingcheng.tung\Application%20Data\Microsoft\Excel\&#30064;&#24120;&#22577;&#21578;&#26360;&#65288;&#26085;&#25991;&#65289;&#20849;&#26377;&#12501;&#12457;&#12523;&#12480;\201408&#20197;&#38477;\20141002IF&#12288;TOM3&#30011;&#20687;&#20966;&#29702;PC&#12501;&#12522;&#12540;&#12474;&#25955;&#30330;&#30064;&#24120;.xls" TargetMode="External"/><Relationship Id="rId72" Type="http://schemas.openxmlformats.org/officeDocument/2006/relationships/hyperlink" Target="file:///\\stw1fspf01\users$\mingcheng.tung\Application%20Data\Microsoft\Excel\&#30064;&#24120;&#22577;&#21578;&#26360;&#65288;&#20013;&#25991;&#65289;&#20849;&#26377;&#12501;&#12457;&#12523;&#12480;\201408&#20197;&#38477;\20141201WIT1%20&#27927;&#27972;&#27231;&#21069;&#27927;&#39366;&#21205;&#12471;&#12515;&#12501;&#12488;&#12473;&#12503;&#12525;&#12465;&#12483;&#12488;&#12461;&#12540;&#25244;&#12369;.xls" TargetMode="External"/><Relationship Id="rId93" Type="http://schemas.openxmlformats.org/officeDocument/2006/relationships/hyperlink" Target="file:///\\stw1fspf01\users$\mingcheng.tung\Application%20Data\Microsoft\Excel\&#30064;&#24120;&#22577;&#21578;&#26360;&#65288;&#26085;&#25991;&#65289;&#20849;&#26377;&#12501;&#12457;&#12523;&#12480;\201501&#20197;&#38477;\20150403%20KF%20&#27178;&#20999;&#27231;&#12522;&#12491;&#12450;&#12469;&#12540;&#12508;&#20572;&#27490;&#30064;&#24120;.xls" TargetMode="External"/><Relationship Id="rId98" Type="http://schemas.openxmlformats.org/officeDocument/2006/relationships/hyperlink" Target="file:///\\stw1fspf01\users$\mingcheng.tung\Application%20Data\Microsoft\Excel\&#30064;&#24120;&#22577;&#21578;&#26360;&#65288;&#26085;&#25991;&#65289;&#20849;&#26377;&#12501;&#12457;&#12523;&#12480;\201501&#20197;&#38477;\20150423IF&#12288;&#26412;&#32218;&#12456;&#12531;&#12488;&#12522;&#12540;CV&#39366;&#21205;&#12473;&#12503;&#12525;&#12465;&#12483;&#12488;&#12461;&#12540;&#25244;&#12369;&#30064;&#24120;.xls" TargetMode="External"/><Relationship Id="rId121" Type="http://schemas.openxmlformats.org/officeDocument/2006/relationships/hyperlink" Target="file:///\\stw1fspf01\users$\mingcheng.tung\Application%20Data\Microsoft\Excel\&#30064;&#24120;&#22577;&#21578;&#26360;&#65288;&#26085;&#25991;&#65289;&#20849;&#26377;&#12501;&#12457;&#12523;&#12480;\201501&#20197;&#38477;\20151123JF&#12288;TOM&#30011;&#20966;PC20HDD&#25925;&#38556;&#22577;&#21578;&#65288;&#26085;&#26412;&#35486;&#65289;.xlsx" TargetMode="External"/><Relationship Id="rId142" Type="http://schemas.openxmlformats.org/officeDocument/2006/relationships/hyperlink" Target="file:///\\stw1fspf01\users$\mingcheng.tung\Application%20Data\Microsoft\Excel\&#30064;&#24120;&#22577;&#21578;&#26360;&#65288;&#20013;&#25991;&#65289;&#20849;&#26377;&#12501;&#12457;&#12523;&#12480;\201601&#20197;&#38477;\20160519HF&#12288;2Br2Pos&#25505;&#26495;&#12525;&#12508;&#12483;&#12488;&#37325;&#25925;&#38556;&#20572;&#27490;.xlsx" TargetMode="External"/><Relationship Id="rId163" Type="http://schemas.openxmlformats.org/officeDocument/2006/relationships/hyperlink" Target="file:///\\stw1fspf01\users$\mingcheng.tung\Application%20Data\Microsoft\Excel\&#30064;&#24120;&#22577;&#21578;&#26360;&#65288;&#20013;&#25991;&#65289;&#20849;&#26377;&#12501;&#12457;&#12523;&#12480;\201501&#20197;&#38477;\20150116GF%20A-LINE&#27873;&#26908;&#26619;&#27231;&#12477;&#12501;&#12488;&#19981;&#20855;&#21512;.xlsx" TargetMode="External"/><Relationship Id="rId184" Type="http://schemas.openxmlformats.org/officeDocument/2006/relationships/hyperlink" Target="file:///\\stw1fspf01\users$\mingcheng.tung\Application%20Data\Microsoft\Excel\&#30064;&#24120;&#22577;&#21578;&#26360;&#65288;&#20013;&#25991;&#65289;&#20849;&#26377;&#12501;&#12457;&#12523;&#12480;\201408&#20197;&#38477;\20140808LF&#12288;&#26412;&#32218;&#22679;&#36895;No%204No%205&#20849;&#29992;&#24816;&#36650;(Idler)&#22266;&#23450;Plate&#25240;&#25613;.xls" TargetMode="External"/><Relationship Id="rId189" Type="http://schemas.openxmlformats.org/officeDocument/2006/relationships/hyperlink" Target="file:///\\stw1fspf01\users$\mingcheng.tung\Application%20Data\Microsoft\Excel\&#30064;&#24120;&#22577;&#21578;&#26360;&#65288;&#26085;&#25991;&#65289;&#20849;&#26377;&#12501;&#12457;&#12523;&#12480;\201501&#20197;&#38477;\20150919%20YF&#26412;&#32218;&#27243;&#20999;NO1&#36208;&#34892;&#30382;&#24118;&#26039;&#35010;&#30064;&#24120;.xlsx" TargetMode="External"/><Relationship Id="rId219" Type="http://schemas.openxmlformats.org/officeDocument/2006/relationships/hyperlink" Target="file:///\\stw1fspf01\users$\mingcheng.tung\Application%20Data\Microsoft\Excel\&#30064;&#24120;&#22577;&#21578;&#26360;&#65288;&#26085;&#25991;&#65289;&#20849;&#26377;&#12501;&#12457;&#12523;&#12480;\201501&#20197;&#38477;\20150611TAS&#12288;WIT" TargetMode="External"/><Relationship Id="rId3" Type="http://schemas.openxmlformats.org/officeDocument/2006/relationships/hyperlink" Target="file:///\\stw1fspf01\users$\mingcheng.tung\Application%20Data\Microsoft\Excel\&#30064;&#24120;&#22577;&#21578;&#26360;&#65288;&#26085;&#25991;&#65289;&#20849;&#26377;&#12501;&#12457;&#12523;&#12480;\WI&#21488;&#36554;&#25244;&#12365;&#20986;&#12375;&#12510;&#12491;&#12517;&#12450;&#12523;" TargetMode="External"/><Relationship Id="rId214" Type="http://schemas.openxmlformats.org/officeDocument/2006/relationships/hyperlink" Target="file:///\\stw1fspf01\users$\mingcheng.tung\Application%20Data\Microsoft\Excel\&#30064;&#24120;&#22577;&#21578;&#26360;&#65288;&#26085;&#25991;&#65289;&#20849;&#26377;&#12501;&#12457;&#12523;&#12480;\&#20854;&#20182;\&#26412;&#32218;&#20280;&#32302;CV&#27573;OP%20SOFT&#35519;&#25972;.xlsx" TargetMode="External"/><Relationship Id="rId230" Type="http://schemas.openxmlformats.org/officeDocument/2006/relationships/hyperlink" Target="file:///\\stw1fspf01\users$\mingcheng.tung\Application%20Data\Microsoft\Excel\&#30064;&#24120;&#22577;&#21578;&#26360;&#65288;&#26085;&#25991;&#65289;&#20849;&#26377;&#12501;&#12457;&#12523;&#12480;\201601&#20197;&#38477;\20160313BF&#31407;%201BR&#32025;&#24059;&#27231;&#12456;&#12450;&#12471;&#12515;&#12501;&#12488;&#25240;&#25613;&#65288;&#36861;&#35352;&#65289;.xlsx" TargetMode="External"/><Relationship Id="rId235" Type="http://schemas.openxmlformats.org/officeDocument/2006/relationships/hyperlink" Target="file:///\\stw1fspf01\users$\mingcheng.tung\Application%20Data\Microsoft\Excel\&#30064;&#24120;&#22577;&#21578;&#26360;&#65288;&#26085;&#25991;&#65289;&#20849;&#26377;&#12501;&#12457;&#12523;&#12480;\201601&#20197;&#38477;\20160521IF%202Br_P&#35440;&#27231;&#26495;&#25539;&#12360;&#12471;&#12522;&#12531;&#12480;&#12540;&#27833;&#22311;&#12507;&#12540;&#12473;&#12522;&#12540;&#12463;.xlsx" TargetMode="External"/><Relationship Id="rId251" Type="http://schemas.openxmlformats.org/officeDocument/2006/relationships/hyperlink" Target="file:///\\stw1fspf01\users$\mingcheng.tung\Application%20Data\Microsoft\Excel\&#30064;&#24120;&#22577;&#21578;&#26360;&#65288;&#26085;&#25991;&#65289;&#20849;&#26377;&#12501;&#12457;&#12523;&#12480;\201601&#20197;&#38477;\20160731YF%20%202BR%20%20PG&#30382;&#24118;&#36650;&#22266;&#23450;&#34746;&#32114;&#26039;&#35010;&#30064;&#24120;(&#20013;&#26085;&#25991;&#23565;&#29031;&#29256;).xlsx" TargetMode="External"/><Relationship Id="rId256" Type="http://schemas.openxmlformats.org/officeDocument/2006/relationships/hyperlink" Target="file:///\\stw1fspf01\users$\mingcheng.tung\Application%20Data\Microsoft\Excel\&#30064;&#24120;&#22577;&#21578;&#26360;&#65288;&#20013;&#25991;&#65289;&#20849;&#26377;&#12501;&#12457;&#12523;&#12480;\201601&#20197;&#38477;\20160817LF&#12288;ACE&#20572;&#27490;.xlsx" TargetMode="External"/><Relationship Id="rId277" Type="http://schemas.openxmlformats.org/officeDocument/2006/relationships/hyperlink" Target="file:///\\stw1fspf01\users$\mingcheng.tung\Application%20Data\Microsoft\Excel\&#30064;&#24120;&#22577;&#21578;&#26360;&#65288;&#20013;&#25991;&#65289;&#20849;&#26377;&#12501;&#12457;&#12523;&#12480;\201601&#20197;&#38477;\20161203KF%20&#27927;&#27972;&#27231;&#20837;&#21475;&#12475;&#12531;&#12469;&#12540;&#24863;&#24230;&#20302;&#19979;&#12395;&#12424;&#12427;&#12488;&#12521;&#12483;&#12461;&#12531;&#12464;&#28040;&#22833;.xlsx" TargetMode="External"/><Relationship Id="rId298" Type="http://schemas.openxmlformats.org/officeDocument/2006/relationships/hyperlink" Target="https://api.box.com/wopi/files/1991557482834/WOPIServiceId_TP_BOX_2/WOPIUserId_-/&#30064;&#24120;&#22577;&#21578;&#26360;&#65288;&#26085;&#25991;&#65289;&#20849;&#26377;&#12501;&#12457;&#12523;&#12480;/201701&#20197;&#38477;/20170402YF%20%20TOM3&#12288;&#25313;&#25955;&#12459;&#12513;&#12521;39&#12488;&#12521;&#12502;&#12523;&#22577;&#21578;.xlsx" TargetMode="External"/><Relationship Id="rId25" Type="http://schemas.openxmlformats.org/officeDocument/2006/relationships/hyperlink" Target="file:///\\stw1fspf01\users$\mingcheng.tung\Application%20Data\Microsoft\Excel\&#30064;&#24120;&#22577;&#21578;&#26360;&#65288;&#26085;&#25991;&#65289;&#20849;&#26377;&#12501;&#12457;&#12523;&#12480;\201408&#20197;&#38477;\20140723ZF&#12288;&#31934;&#26619;&#65404;&#65437;&#65400;&#65431;&#65394;&#65393;&#65437;&#65412;&#29992;HUB&#30064;&#24120;&#22577;&#21578;.xls" TargetMode="External"/><Relationship Id="rId46" Type="http://schemas.openxmlformats.org/officeDocument/2006/relationships/hyperlink" Target="file:///\\stw1fspf01\users$\mingcheng.tung\Application%20Data\Microsoft\Excel\&#30064;&#24120;&#22577;&#21578;&#26360;&#65288;&#20013;&#25991;&#65289;&#20849;&#26377;&#12501;&#12457;&#12523;&#12480;\201408&#20197;&#38477;\20140918GF%20TOM3-PAM&#36890;&#20449;&#30064;&#24120;.xls" TargetMode="External"/><Relationship Id="rId67" Type="http://schemas.openxmlformats.org/officeDocument/2006/relationships/hyperlink" Target="file:///\\stw1fspf01\users$\mingcheng.tung\Application%20Data\&#30064;&#24120;&#22577;&#21578;&#26360;(&#26085;&#25991;)\201408&#20197;&#38477;\20141101GUT&#12288;GUT&#8470;1&#25237;&#20837;&#25505;&#26495;&#27231;&#28187;&#36895;&#27231;&#30064;&#24120;.xls" TargetMode="External"/><Relationship Id="rId116" Type="http://schemas.openxmlformats.org/officeDocument/2006/relationships/hyperlink" Target="file:///\\stw1fspf01\users$\mingcheng.tung\Application%20Data\Microsoft\Excel\&#30064;&#24120;&#22577;&#21578;&#26360;&#65288;&#26085;&#25991;&#65289;&#20849;&#26377;&#12501;&#12457;&#12523;&#12480;\201501&#20197;&#38477;\20151008BF&#12288;&#32294;&#20999;&#27231;&#12471;&#12540;&#12465;&#12531;&#12469;&#30064;&#24120;.xls" TargetMode="External"/><Relationship Id="rId137" Type="http://schemas.openxmlformats.org/officeDocument/2006/relationships/hyperlink" Target="file:///\\stw1fspf01\users$\mingcheng.tung\Application%20Data\Microsoft\Excel\&#30064;&#24120;&#22577;&#21578;&#26360;&#65288;&#20013;&#25991;&#65289;&#20849;&#26377;&#12501;&#12457;&#12523;&#12480;\201601&#20197;&#38477;\20160313BF&#31407;%201BR&#32025;&#24059;&#27231;&#12456;&#12450;&#12471;&#12515;&#12501;&#12488;&#25240;&#25613;&#65288;&#36861;&#35352;&#65289;.xlsx" TargetMode="External"/><Relationship Id="rId158" Type="http://schemas.openxmlformats.org/officeDocument/2006/relationships/hyperlink" Target="file:///\\stw1fspf01\users$\mingcheng.tung\Application%20Data\Microsoft\Excel\&#30064;&#24120;&#22577;&#21578;&#26360;&#65288;&#20013;&#25991;&#65289;&#20849;&#26377;&#12501;&#12457;&#12523;&#12480;\201501&#20197;&#38477;\20150412HF&#12288;&#26412;&#32218;&#12507;&#12483;&#12497;&#12540;&#38283;&#38281;&#38651;&#30913;&#24321;&#21205;&#20316;&#19981;&#33391;.xlsx" TargetMode="External"/><Relationship Id="rId272" Type="http://schemas.openxmlformats.org/officeDocument/2006/relationships/hyperlink" Target="file:///\\stw1fspf01\users$\mingcheng.tung\Application%20Data\Microsoft\Excel\&#30064;&#24120;&#22577;&#21578;&#26360;&#65288;&#20013;&#25991;&#65289;&#20849;&#26377;&#12501;&#12457;&#12523;&#12480;\201601&#20197;&#38477;\20161106WIT1&#12288;&#19978;&#27969;&#31227;&#36617;&#27231;&#21560;&#30528;&#30064;&#24120;&#12362;&#12424;&#12403;&#12469;&#12540;&#12508;&#12450;&#12531;&#12503;&#30064;&#24120;&#22810;&#30330;.xls" TargetMode="External"/><Relationship Id="rId293" Type="http://schemas.openxmlformats.org/officeDocument/2006/relationships/hyperlink" Target="https://api.box.com/wopi/files/1991557482834/WOPIServiceId_TP_BOX_2/WOPIUserId_-/&#30064;&#24120;&#22577;&#21578;&#26360;&#65288;&#26085;&#25991;&#65289;&#20849;&#26377;&#12501;&#12457;&#12523;&#12480;/201701&#20197;&#38477;/20170904KF&#12288;1BR&#24341;&#36796;&#12415;CV3&#21407;&#28857;&#29992;&#36817;&#25509;&#12475;&#12531;&#12469;&#12540;&#12481;&#12515;&#12479;&#12522;&#12531;&#12464;&#12395;&#12424;&#12427;CV&#20572;&#27490;.xlsx" TargetMode="External"/><Relationship Id="rId302" Type="http://schemas.openxmlformats.org/officeDocument/2006/relationships/hyperlink" Target="https://api.box.com/wopi/files/1991557482834/WOPIServiceId_TP_BOX_2/WOPIUserId_-/&#30064;&#24120;&#22577;&#21578;&#26360;&#65288;&#26085;&#25991;&#65289;&#20849;&#26377;&#12501;&#12457;&#12523;&#12480;/201701&#20197;&#38477;/20170307XF&#12288;&#26412;&#32218;&#12288;&#20280;&#32302;CV&#12475;&#12531;&#12479;&#12540;&#37096;&#39366;&#21205;&#31995;&#12488;&#12521;&#12502;&#12523;.xlsx" TargetMode="External"/><Relationship Id="rId307" Type="http://schemas.openxmlformats.org/officeDocument/2006/relationships/hyperlink" Target="https://api.box.com/wopi/files/1991557482834/WOPIServiceId_TP_BOX_2/WOPIUserId_-/&#30064;&#24120;&#22577;&#21578;&#26360;&#65288;&#20013;&#25991;&#65289;&#20849;&#26377;&#12501;&#12457;&#12523;&#12480;/201701&#20197;&#38477;/20170329EF&#12288;&#22679;&#36895;CV&#12288;EMS&#28961;&#27861;&#21205;&#20316;&#30064;&#24120;&#22577;&#21578;&#26360;.xls" TargetMode="External"/><Relationship Id="rId323" Type="http://schemas.openxmlformats.org/officeDocument/2006/relationships/vmlDrawing" Target="../drawings/vmlDrawing2.vml"/><Relationship Id="rId20" Type="http://schemas.openxmlformats.org/officeDocument/2006/relationships/hyperlink" Target="file:///\\stw1fspf01\users$\mingcheng.tung\Application%20Data\Microsoft\Excel\&#30064;&#24120;&#22577;&#21578;&#26360;&#65288;&#26085;&#25991;&#65289;&#20849;&#26377;&#12501;&#12457;&#12523;&#12480;\201408&#20197;&#38477;\20140805_AFK_FF_PL%20Changer&#12459;&#12483;&#12503;&#12522;&#12531;&#12464;&#12461;&#12540;&#25244;&#12369;&#12395;&#12424;&#12427;&#23455;PL&#31354;PL&#34909;&#31361;&#30064;&#24120;.xls" TargetMode="External"/><Relationship Id="rId41" Type="http://schemas.openxmlformats.org/officeDocument/2006/relationships/hyperlink" Target="file:///\\stw1fspf01\users$\mingcheng.tung\Application%20Data\Microsoft\Excel\&#30064;&#24120;&#22577;&#21578;&#26360;&#65288;&#26085;&#25991;&#65289;&#20849;&#26377;&#12501;&#12457;&#12523;&#12480;\201408&#20197;&#38477;\20140912%20WIT1&#12288;&#19978;&#27969;&#31227;&#36617;&#27231;&#26059;&#22238;&#30064;&#24120;.xls" TargetMode="External"/><Relationship Id="rId62" Type="http://schemas.openxmlformats.org/officeDocument/2006/relationships/hyperlink" Target="file:///\\stw1fspf01\users$\mingcheng.tung\Application%20Data\Microsoft\Excel\&#30064;&#24120;&#22577;&#21578;&#26360;&#65288;&#20013;&#25991;&#65289;&#20849;&#26377;&#12501;&#12457;&#12523;&#12480;\201408&#20197;&#38477;\20141018GF%20TOM3&#30011;&#20966;PC&#25925;&#38556;.xls" TargetMode="External"/><Relationship Id="rId83" Type="http://schemas.openxmlformats.org/officeDocument/2006/relationships/hyperlink" Target="file:///\\stw1fspf01\users$\mingcheng.tung\Application%20Data\Microsoft\Excel\&#30064;&#24120;&#22577;&#21578;&#26360;&#65288;&#26085;&#25991;&#65289;&#20849;&#26377;&#12501;&#12457;&#12523;&#12480;\201501&#20197;&#38477;\20150221YF&#12288;TOM3&#30059;&#34389;PC2_Freeze&#25925;&#38556;&#22577;&#21578;.xls" TargetMode="External"/><Relationship Id="rId88" Type="http://schemas.openxmlformats.org/officeDocument/2006/relationships/hyperlink" Target="file:///\\stw1fspf01\users$\mingcheng.tung\Application%20Data\Microsoft\Excel\&#30064;&#24120;&#22577;&#21578;&#26360;&#65288;&#20013;&#25991;&#65289;&#20849;&#26377;&#12501;&#12457;&#12523;&#12480;\201501&#20197;&#38477;\20150312WIT1%20&#32025;&#24059;&#27231;&#12500;&#12531;&#12481;&#12525;&#12540;&#12523;&#36817;&#25509;&#12475;&#12531;&#12469;&#12540;&#12481;&#12515;&#12479;&#12522;&#12531;&#12464;.xls" TargetMode="External"/><Relationship Id="rId111" Type="http://schemas.openxmlformats.org/officeDocument/2006/relationships/hyperlink" Target="file:///\\stw1fspf01\users$\mingcheng.tung\Application%20Data\Microsoft\Excel\&#30064;&#24120;&#22577;&#21578;&#26360;&#65288;&#20013;&#25991;&#65289;&#20849;&#26377;&#12501;&#12457;&#12523;&#12480;\201501&#20197;&#38477;\20150803BF&#12288;TOM3&#26908;&#26619;&#12502;&#12540;&#12473;&#20869;&#12456;&#12450;&#12467;&#12531;&#25925;&#38556;.xlsx" TargetMode="External"/><Relationship Id="rId132" Type="http://schemas.openxmlformats.org/officeDocument/2006/relationships/hyperlink" Target="file:///\\stw1fspf01\users$\mingcheng.tung\Application%20Data\Microsoft\Excel\&#30064;&#24120;&#22577;&#21578;&#26360;&#65288;&#20013;&#25991;&#65289;&#20849;&#26377;&#12501;&#12457;&#12523;&#12480;\201601&#20197;&#38477;\20160105GUT&#12288;GUT2&#32025;&#24059;&#27231;&#20999;&#20992;&#26119;&#38477;TIME%20OVER.xlsx" TargetMode="External"/><Relationship Id="rId153" Type="http://schemas.openxmlformats.org/officeDocument/2006/relationships/hyperlink" Target="file:///\\stw1fspf01\users$\mingcheng.tung\Application%20Data\Microsoft\Excel\&#30064;&#24120;&#22577;&#21578;&#26360;&#65288;&#20013;&#25991;&#65289;&#20849;&#26377;&#12501;&#12457;&#12523;&#12480;\201601&#20197;&#38477;\20160716KF%201Br%202Pos&#25505;&#26495;Robot%20T&#36600;&#30064;&#24120;.xlsx" TargetMode="External"/><Relationship Id="rId174" Type="http://schemas.openxmlformats.org/officeDocument/2006/relationships/hyperlink" Target="file:///\\stw1fspf01\users$\mingcheng.tung\Application%20Data\Microsoft\Excel\&#30064;&#24120;&#22577;&#21578;&#26360;&#65288;&#20013;&#25991;&#65289;&#20849;&#26377;&#12501;&#12457;&#12523;&#12480;\201408&#20197;&#38477;\20140824GUT&#12288;GUT3&#32025;&#27231;&#36865;&#32025;&#20559;&#31227;&#30064;&#24120;.xls" TargetMode="External"/><Relationship Id="rId179" Type="http://schemas.openxmlformats.org/officeDocument/2006/relationships/hyperlink" Target="file:///\\stw1fspf01\users$\mingcheng.tung\Application%20Data\Microsoft\Excel\&#30064;&#24120;&#22577;&#21578;&#26360;&#65288;&#20013;&#25991;&#65289;&#20849;&#26377;&#12501;&#12457;&#12523;&#12480;\201408&#20197;&#38477;\20140827JF&#12288;&#8470;1&#32294;&#20999;&#27231;&#20572;&#27490;&#30064;&#24120;.xls" TargetMode="External"/><Relationship Id="rId195" Type="http://schemas.openxmlformats.org/officeDocument/2006/relationships/hyperlink" Target="file:///\\stw1fspf01\users$\mingcheng.tung\Application%20Data\Microsoft\Excel\&#30064;&#24120;&#22577;&#21578;&#26360;&#65288;&#26085;&#25991;&#65289;&#20849;&#26377;&#12501;&#12457;&#12523;&#12480;\20140623JF&#12288;WI&#12459;&#12513;&#12521;&#27874;&#24418;&#30064;&#24120;rev3.xlsx" TargetMode="External"/><Relationship Id="rId209" Type="http://schemas.openxmlformats.org/officeDocument/2006/relationships/hyperlink" Target="file:///\\stw1fspf01\users$\mingcheng.tung\Application%20Data\Microsoft\Excel\&#30064;&#24120;&#22577;&#21578;&#26360;&#65288;&#20013;&#25991;&#65289;&#20849;&#26377;&#12501;&#12457;&#12523;&#12480;\201407\20140717GUT&#12288;OFF&#20999;NO1&#30495;&#31354;P&#21147;&#30064;&#24120;.xls" TargetMode="External"/><Relationship Id="rId190" Type="http://schemas.openxmlformats.org/officeDocument/2006/relationships/hyperlink" Target="file:///\\stw1fspf01\users$\mingcheng.tung\Application%20Data\Microsoft\Excel\&#30064;&#24120;&#22577;&#21578;&#26360;&#65288;&#26085;&#25991;&#65289;&#20849;&#26377;&#12501;&#12457;&#12523;&#12480;\201501&#20197;&#38477;\20150513XF%202BR%20Roll&#25240;&#25613;Trouble&#22577;&#21578;.xlsx" TargetMode="External"/><Relationship Id="rId204" Type="http://schemas.openxmlformats.org/officeDocument/2006/relationships/hyperlink" Target="file:///\\stw1fspf01\users$\mingcheng.tung\Application%20Data\Microsoft\Excel\&#30064;&#24120;&#22577;&#21578;&#26360;&#65288;&#20013;&#25991;&#65289;&#20849;&#26377;&#12501;&#12457;&#12523;&#12480;\201601&#20197;&#38477;\20160506ZF%20%20ACE%20NO1PC&#30064;&#24120;&#22577;&#21578;.xlsx" TargetMode="External"/><Relationship Id="rId220" Type="http://schemas.openxmlformats.org/officeDocument/2006/relationships/hyperlink" Target="file:///\\stw1fspf01\users$\mingcheng.tung\Application%20Data\Microsoft\Excel\&#30064;&#24120;&#22577;&#21578;&#26360;&#65288;&#26085;&#25991;&#65289;&#20849;&#26377;&#12501;&#12457;&#12523;&#12480;\201501&#20197;&#38477;\20151026ZF&#12288;1P%20P&#35440;&#12417;&#26495;&#20498;&#12375;&#27833;&#22311;&#37197;&#31649;&#30772;&#25613;&#30064;&#24120;&#22577;&#21578;&#65288;&#20013;&#26085;&#25991;&#29256;&#65289;.xlsx" TargetMode="External"/><Relationship Id="rId225" Type="http://schemas.openxmlformats.org/officeDocument/2006/relationships/hyperlink" Target="file:///\\stw1fspf01\users$\mingcheng.tung\Application%20Data\Microsoft\Excel\&#30064;&#24120;&#22577;&#21578;&#26360;&#65288;&#26085;&#25991;&#65289;&#20849;&#26377;&#12501;&#12457;&#12523;&#12480;\201601&#20197;&#38477;\20160105GUT&#12288;GUT2&#32025;&#24059;&#27231;&#12459;&#12483;&#12479;&#12540;&#26119;&#38477;&#12479;&#12452;&#12512;&#12458;&#12540;&#12496;&#12540;.xlsx" TargetMode="External"/><Relationship Id="rId241" Type="http://schemas.openxmlformats.org/officeDocument/2006/relationships/hyperlink" Target="file:///\\stw1fspf01\users$\mingcheng.tung\Application%20Data\Microsoft\Excel\&#30064;&#24120;&#22577;&#21578;&#26360;&#65288;&#20013;&#25991;&#65289;&#20849;&#26377;&#12501;&#12457;&#12523;&#12480;\201601&#20197;&#38477;\20160804YF&#12288;TOM-20InchPulse&#30064;&#24120;&#22577;&#21578;-R1.xlsx" TargetMode="External"/><Relationship Id="rId246" Type="http://schemas.openxmlformats.org/officeDocument/2006/relationships/hyperlink" Target="file:///\\stw1fspf01\users$\mingcheng.tung\Application%20Data\Microsoft\Excel\&#30064;&#24120;&#22577;&#21578;&#26360;&#65288;&#20013;&#25991;&#65289;&#20849;&#26377;&#12501;&#12457;&#12523;&#12480;\201601&#20197;&#38477;\20160728HF&#12288;TOM3&#31934;&#26619;&#21028;&#23450;&#31471;&#26411;&#24375;&#21046;LogOff.xlsx" TargetMode="External"/><Relationship Id="rId267" Type="http://schemas.openxmlformats.org/officeDocument/2006/relationships/hyperlink" Target="file:///\\stw1fspf01\users$\mingcheng.tung\Application%20Data\Microsoft\Excel\&#30064;&#24120;&#22577;&#21578;&#26360;&#65288;&#20013;&#25991;&#65289;&#20849;&#26377;&#12501;&#12457;&#12523;&#12480;\201601&#20197;&#38477;\20161008CF&#12288;1BR%20&#26495;&#21402;&#35336;PLC&#36890;&#20449;&#30064;&#24120;.xlsx" TargetMode="External"/><Relationship Id="rId288" Type="http://schemas.openxmlformats.org/officeDocument/2006/relationships/hyperlink" Target="https://api.box.com/wopi/files/1991557482834/WOPIServiceId_TP_BOX_2/WOPIUserId_-/&#30064;&#24120;&#22577;&#21578;&#26360;&#65288;&#20013;&#25991;&#65289;&#20849;&#26377;&#12501;&#12457;&#12523;&#12480;/201701&#20197;&#38477;/20170805CF&#12288;&#26412;&#32218;L&#20596;SMAP%20Level&#20302;&#19979;&#30064;&#24120;.xls" TargetMode="External"/><Relationship Id="rId15" Type="http://schemas.openxmlformats.org/officeDocument/2006/relationships/hyperlink" Target="file:///\\stw1fspf01\users$\mingcheng.tung\Application%20Data\Microsoft\Excel\&#30064;&#24120;&#22577;&#21578;&#26360;&#65288;&#26085;&#25991;&#65289;&#20849;&#26377;&#12501;&#12457;&#12523;&#12480;\&#20854;&#20182;\20140718%20KF&#24490;&#29872;&#31995;CV&#12461;&#12515;&#12522;&#12450;ROLL&#30952;&#25613;&#27243;&#23637;&#38283;&#36899;&#32097;.xlsx" TargetMode="External"/><Relationship Id="rId36" Type="http://schemas.openxmlformats.org/officeDocument/2006/relationships/hyperlink" Target="file:///\\stw1fspf01\users$\mingcheng.tung\Application%20Data\Microsoft\Excel\&#30064;&#24120;&#22577;&#21578;&#26360;&#65288;&#26085;&#25991;&#65289;&#20849;&#26377;&#12501;&#12457;&#12523;&#12480;\201408&#20197;&#38477;\20140902EF%206P&#25505;&#26495;RB&#32025;&#25524;&#12415;&#12471;&#12522;&#12531;&#12480;&#12540;&#30064;&#24120;rev.1.xls" TargetMode="External"/><Relationship Id="rId57" Type="http://schemas.openxmlformats.org/officeDocument/2006/relationships/hyperlink" Target="file:///\\stw1fspf01\users$\mingcheng.tung\Application%20Data\Microsoft\Excel\&#30064;&#24120;&#22577;&#21578;&#26360;&#65288;&#20013;&#25991;&#65289;&#20849;&#26377;&#12501;&#12457;&#12523;&#12480;\201408&#20197;&#38477;\&#26412;&#32218;HO&#27833;&#22311;&#38306;&#20418;&#36039;&#26009;" TargetMode="External"/><Relationship Id="rId106" Type="http://schemas.openxmlformats.org/officeDocument/2006/relationships/hyperlink" Target="file:///\\stw1fspf01\users$\mingcheng.tung\Application%20Data\Microsoft\Excel\&#30064;&#24120;&#22577;&#21578;&#26360;&#65288;&#26085;&#25991;&#65289;&#20849;&#26377;&#12501;&#12457;&#12523;&#12480;\201501&#20197;&#38477;\20150620OFF1&#12288;&#20301;&#32622;&#27770;&#12417;&#21205;&#20316;&#30064;&#24120;.xlsx" TargetMode="External"/><Relationship Id="rId127" Type="http://schemas.openxmlformats.org/officeDocument/2006/relationships/hyperlink" Target="file:///\\stw1fspf01\users$\mingcheng.tung\Application%20Data\Microsoft\Excel\&#30064;&#24120;&#22577;&#21578;&#26360;&#65288;&#20013;&#25991;&#65289;&#20849;&#26377;&#12501;&#12457;&#12523;&#12480;\201501&#20197;&#38477;\20151213JF&#12288;TOM_MCCTR=0&#12488;&#12521;&#12502;&#12523;&#22577;&#21578;rev1.xlsx" TargetMode="External"/><Relationship Id="rId262" Type="http://schemas.openxmlformats.org/officeDocument/2006/relationships/hyperlink" Target="file:///\\stw1fspf01\users$\mingcheng.tung\Application%20Data\Microsoft\Excel\&#30064;&#24120;&#22577;&#21578;&#26360;&#65288;&#26085;&#25991;&#65289;&#20849;&#26377;&#12501;&#12457;&#12523;&#12480;\201601&#20197;&#38477;\20160928YF%20%202BR&#12288;3P&#27573;&#31309;&#21205;&#20316;&#30064;&#24120;&#22577;&#21578;&#26360;.xlsx" TargetMode="External"/><Relationship Id="rId283" Type="http://schemas.openxmlformats.org/officeDocument/2006/relationships/hyperlink" Target="https://api.box.com/wopi/files/1991557482834/WOPIServiceId_TP_BOX_2/WOPIUserId_-/&#30064;&#24120;&#22577;&#21578;&#26360;&#65288;&#20013;&#25991;&#65289;&#20849;&#26377;&#12501;&#12457;&#12523;&#12480;/201701&#20197;&#38477;/20170612WIT&#12288;&#25237;&#20837;&#12425;&#12367;&#12425;&#12367;&#12495;&#12531;&#12489;LM&#12524;&#12540;&#12523;&#12508;&#12523;&#12488;&#30772;&#25613;&#65288;&#33073;&#33853;&#65289;&#30064;&#24120;.xlsx" TargetMode="External"/><Relationship Id="rId313" Type="http://schemas.openxmlformats.org/officeDocument/2006/relationships/hyperlink" Target="https://api.box.com/wopi/files/1991557482834/WOPIServiceId_TP_BOX_2/WOPIUserId_-/&#30064;&#24120;&#22577;&#21578;&#26360;&#65288;&#20013;&#25991;&#65289;&#20849;&#26377;&#12501;&#12457;&#12523;&#12480;/201701&#20197;&#38477;/20170202YF%20&#26412;&#32218;%20HS%20Blower%20CV&#39366;&#21205;&#37096;&#12461;&#12540;&#33073;&#33853;&#12488;&#12521;&#12502;&#12523;&#22577;&#21578;.xlsx" TargetMode="External"/><Relationship Id="rId318" Type="http://schemas.openxmlformats.org/officeDocument/2006/relationships/hyperlink" Target="file:///\\stw1fspf01\users$\mingcheng.tung\Application%20Data\Microsoft\Excel\&#30064;&#24120;&#22577;&#21578;&#26360;&#65288;&#20013;&#25991;&#65289;&#20849;&#26377;&#12501;&#12457;&#12523;&#12480;\201701&#20197;&#38477;\20170427EF&#12288;TOM3_&#30011;&#20966;100&#20998;&#20043;1Pulse&#30064;&#24120;&#22577;&#21578;.xlsx" TargetMode="External"/><Relationship Id="rId10" Type="http://schemas.openxmlformats.org/officeDocument/2006/relationships/hyperlink" Target="file:///\\stw1fspf01\users$\mingcheng.tung\Application%20Data\Microsoft\Excel\&#30064;&#24120;&#22577;&#21578;&#26360;&#65288;&#26085;&#25991;&#65289;&#20849;&#26377;&#12501;&#12457;&#12523;&#12480;\&#20854;&#20182;\20140619OFF&#20999;&#12288;OFF&#20999;2LineX&#36600;&#65288;&#12465;&#12540;&#12502;&#12523;&#28988;&#25613;&#65289;&#12469;&#12540;&#12508;&#30064;&#24120;.xlsx" TargetMode="External"/><Relationship Id="rId31" Type="http://schemas.openxmlformats.org/officeDocument/2006/relationships/hyperlink" Target="file:///\\stw1fspf01\users$\mingcheng.tung\Application%20Data\Microsoft\Excel\&#30064;&#24120;&#22577;&#21578;&#26360;&#65288;&#26085;&#25991;&#65289;&#20849;&#26377;&#12501;&#12457;&#12523;&#12480;\&#20854;&#20182;\20140805%20%20ZF&#21253;&#35037;&#24490;&#29872;4%20CULLET%20BC%20SLIP&#30064;&#24120;&#22577;&#21578;.xlsx" TargetMode="External"/><Relationship Id="rId52" Type="http://schemas.openxmlformats.org/officeDocument/2006/relationships/hyperlink" Target="file:///\\stw1fspf01\users$\mingcheng.tung\Application%20Data\Microsoft\Excel\&#30064;&#24120;&#22577;&#21578;&#26360;&#65288;&#20013;&#25991;&#65289;&#20849;&#26377;&#12501;&#12457;&#12523;&#12480;\201408&#20197;&#38477;\20141002IF&#12288;TOM3&#30059;&#20687;&#34389;&#29702;PC&#30070;&#27231;&#25955;&#30332;&#30064;&#24120;.xls" TargetMode="External"/><Relationship Id="rId73" Type="http://schemas.openxmlformats.org/officeDocument/2006/relationships/hyperlink" Target="file:///\\stw1fspf01\users$\mingcheng.tung\Application%20Data\Microsoft\Excel\&#30064;&#24120;&#22577;&#21578;&#26360;&#65288;&#26085;&#25991;&#65289;&#20849;&#26377;&#12501;&#12457;&#12523;&#12480;\201408&#20197;&#38477;\20141218TDS2%20AK&#12502;&#12525;&#12527;&#12540;&#12480;&#12463;&#12488;&#12507;&#12540;&#12473;&#30772;&#25613;.xlsx" TargetMode="External"/><Relationship Id="rId78" Type="http://schemas.openxmlformats.org/officeDocument/2006/relationships/hyperlink" Target="file:///\\stw1fspf01\users$\mingcheng.tung\Application%20Data\Microsoft\Excel\&#30064;&#24120;&#22577;&#21578;&#26360;&#65288;&#26085;&#25991;&#65289;&#20849;&#26377;&#12501;&#12457;&#12523;&#12480;\201501&#20197;&#38477;\20141210WIT1%20&#25237;&#20837;&#12521;&#12463;&#12521;&#12463;&#12495;&#12531;&#12489;&#26059;&#22238;&#12505;&#12450;&#12522;&#12531;&#12464;&#30772;&#25613;.xls" TargetMode="External"/><Relationship Id="rId94" Type="http://schemas.openxmlformats.org/officeDocument/2006/relationships/hyperlink" Target="file:///\\stw1fspf01\users$\mingcheng.tung\Application%20Data\Microsoft\Excel\&#30064;&#24120;&#22577;&#21578;&#26360;&#65288;&#26085;&#25991;&#65289;&#20849;&#26377;&#12501;&#12457;&#12523;&#12480;\201501&#20197;&#38477;\20150420LF&#12288;&#26412;&#32218;&#22679;&#36895;CV%20chain%20roller&#30952;&#32791;(&#30772;&#25613;).xls" TargetMode="External"/><Relationship Id="rId99" Type="http://schemas.openxmlformats.org/officeDocument/2006/relationships/hyperlink" Target="file:///\\stw1fspf01\users$\mingcheng.tung\Application%20Data\Microsoft\Excel\&#30064;&#24120;&#22577;&#21578;&#26360;&#65288;&#20013;&#25991;&#65289;&#20849;&#26377;&#12501;&#12457;&#12523;&#12480;\201501&#20197;&#38477;\20150423IF&#12288;&#26412;&#32218;Entry%20%20CV&#39493;&#21205;Sprocket&#33067;&#33853;&#30064;&#24120;.xls" TargetMode="External"/><Relationship Id="rId101" Type="http://schemas.openxmlformats.org/officeDocument/2006/relationships/hyperlink" Target="file:///\\stw1fspf01\users$\mingcheng.tung\Application%20Data\Microsoft\Excel\&#30064;&#24120;&#22577;&#21578;&#26360;&#65288;&#20013;&#25991;&#65289;&#20849;&#26377;&#12501;&#12457;&#12523;&#12480;\201501&#20197;&#38477;\20150511TAS&#12288;&#25237;&#20837;&#27231;&#65393;&#65392;&#65425;&#30772;&#25613;&#30064;&#24120;&#22577;&#21578;.xls" TargetMode="External"/><Relationship Id="rId122" Type="http://schemas.openxmlformats.org/officeDocument/2006/relationships/hyperlink" Target="file:///\\stw1fspf01\users$\mingcheng.tung\Application%20Data\Microsoft\Excel\&#30064;&#24120;&#22577;&#21578;&#26360;&#65288;&#20013;&#25991;&#65289;&#20849;&#26377;&#12501;&#12457;&#12523;&#12480;\201501&#20197;&#38477;\20151123_JF-TOM&#30059;&#34389;PC20_HDD&#25925;&#38556;.xlsx" TargetMode="External"/><Relationship Id="rId143" Type="http://schemas.openxmlformats.org/officeDocument/2006/relationships/hyperlink" Target="file:///\\stw1fspf01\users$\mingcheng.tung\Application%20Data\Microsoft\Excel\&#30064;&#24120;&#22577;&#21578;&#26360;&#65288;&#20013;&#25991;&#65289;&#20849;&#26377;&#12501;&#12457;&#12523;&#12480;\201601&#20197;&#38477;\20160521IF%202Br_P&#35440;&#27231;&#26495;&#25539;&#12360;&#12471;&#12522;&#12531;&#12480;&#12540;&#27833;&#22311;&#12507;&#12540;&#12473;&#12522;&#12540;&#12463;.xlsx" TargetMode="External"/><Relationship Id="rId148" Type="http://schemas.openxmlformats.org/officeDocument/2006/relationships/hyperlink" Target="file:///\\stw1fspf01\users$\mingcheng.tung\Application%20Data\Microsoft\Excel\&#30064;&#24120;&#22577;&#21578;&#26360;&#65288;&#20013;&#25991;&#65289;&#20849;&#26377;&#12501;&#12457;&#12523;&#12480;" TargetMode="External"/><Relationship Id="rId164" Type="http://schemas.openxmlformats.org/officeDocument/2006/relationships/hyperlink" Target="file:///\\stw1fspf01\users$\mingcheng.tung\Application%20Data\Microsoft\Excel\&#30064;&#24120;&#22577;&#21578;&#26360;&#65288;&#20013;&#25991;&#65289;&#20849;&#26377;&#12501;&#12457;&#12523;&#12480;\201501&#20197;&#38477;\20150104%20LF%20&#26412;&#32218;Gate_Hopper_CYL&#21205;&#20316;&#19981;&#33391;.xlsx" TargetMode="External"/><Relationship Id="rId169" Type="http://schemas.openxmlformats.org/officeDocument/2006/relationships/hyperlink" Target="file:///\\stw1fspf01\users$\mingcheng.tung\Application%20Data\Microsoft\Excel\&#30064;&#24120;&#22577;&#21578;&#26360;&#65288;&#20013;&#25991;&#65289;&#20849;&#26377;&#12501;&#12457;&#12523;&#12480;\201408&#20197;&#38477;\20141012%20HF%202Br&#21453;&#36681;&#31227;&#36617;Robot&#20572;&#27490;%20&#30097;&#20284;Servo%20Encorder&#30064;&#24120;.xls" TargetMode="External"/><Relationship Id="rId185" Type="http://schemas.openxmlformats.org/officeDocument/2006/relationships/hyperlink" Target="file:///\\stw1fspf01\users$\mingcheng.tung\Application%20Data\Microsoft\Excel\&#30064;&#24120;&#22577;&#21578;&#26360;&#65288;&#20013;&#25991;&#65289;&#20849;&#26377;&#12501;&#12457;&#12523;&#12480;\201408&#20197;&#38477;\20140806IF&#12288;&#26412;&#32218;CV&#12525;&#12540;&#12523;&#12471;&#12515;&#12501;&#12488;&#12456;&#12531;&#12489;&#12503;&#12524;&#12540;&#12488;&#33073;&#33853;&#30064;&#24120;(&#20013;&#25991;).xls" TargetMode="External"/><Relationship Id="rId4" Type="http://schemas.openxmlformats.org/officeDocument/2006/relationships/hyperlink" Target="file:///\\stw1fspf01\users$\mingcheng.tung\Application%20Data\Microsoft\Excel\&#30064;&#24120;&#22577;&#21578;&#26360;&#65288;&#26085;&#25991;&#65289;&#20849;&#26377;&#12501;&#12457;&#12523;&#12480;\20140608%20LF&#24111;&#38651;&#35013;&#32622;&#36942;&#38651;&#27969;Trip&#30064;&#24120;_.xlsx" TargetMode="External"/><Relationship Id="rId9" Type="http://schemas.openxmlformats.org/officeDocument/2006/relationships/hyperlink" Target="file:///\\stw1fspf01\users$\mingcheng.tung\Application%20Data\Microsoft\Excel\&#30064;&#24120;&#22577;&#21578;&#26360;&#65288;&#26085;&#25991;&#65289;&#20849;&#26377;&#12501;&#12457;&#12523;&#12480;\20140612EF&#12288;EF&#26412;&#32218;&#22679;&#36895;CV&#65283;4&#39366;&#21205;&#12525;&#12540;&#12523;&#12471;&#12515;&#12501;&#12488;&#25240;&#25613;.xlsx" TargetMode="External"/><Relationship Id="rId180" Type="http://schemas.openxmlformats.org/officeDocument/2006/relationships/hyperlink" Target="file:///\\stw1fspf01\users$\mingcheng.tung\Application%20Data\Microsoft\Excel\&#30064;&#24120;&#22577;&#21578;&#26360;&#65288;&#20013;&#25991;&#65289;&#20849;&#26377;&#12501;&#12457;&#12523;&#12480;\201408&#20197;&#38477;\20140811HF&#12288;ACE&#36890;&#20449;&#30064;&#24120;&#65288;&#20877;&#65289;.xls" TargetMode="External"/><Relationship Id="rId210" Type="http://schemas.openxmlformats.org/officeDocument/2006/relationships/hyperlink" Target="file:///\\stw1fspf01\users$\mingcheng.tung\Application%20Data\Microsoft\Excel\&#30064;&#24120;&#22577;&#21578;&#26360;&#65288;&#26085;&#25991;&#65289;&#20849;&#26377;&#12501;&#12457;&#12523;&#12480;\201407\20140717GUT&#12288;OFF&#20999;NO1&#30495;&#31354;P&#22311;&#21147;&#30064;&#24120;.xls" TargetMode="External"/><Relationship Id="rId215" Type="http://schemas.openxmlformats.org/officeDocument/2006/relationships/hyperlink" Target="file:///\\stw1fspf01\users$\mingcheng.tung\Application%20Data\Microsoft\Excel\&#30064;&#24120;&#22577;&#21578;&#26360;&#65288;&#26085;&#25991;&#65289;&#20849;&#26377;&#12501;&#12457;&#12523;&#12480;\201501&#20197;&#38477;\20150116GF%20A-LINE&#27873;&#26908;&#26619;&#27231;&#12477;&#12501;&#12488;&#19981;&#20855;&#21512;.xls" TargetMode="External"/><Relationship Id="rId236" Type="http://schemas.openxmlformats.org/officeDocument/2006/relationships/hyperlink" Target="file:///\\stw1fspf01\users$\mingcheng.tung\Application%20Data\Microsoft\Excel\&#30064;&#24120;&#22577;&#21578;&#26360;&#65288;&#26085;&#25991;&#65289;&#20849;&#26377;&#12501;&#12457;&#12523;&#12480;\201601&#20197;&#38477;\20160526BF&#31407;&#12288;1BR%20NO11POS&#12456;&#12531;&#12467;&#12540;&#12480;&#12540;&#12465;&#12540;&#12502;&#12523;&#26029;&#32218;.xlsx" TargetMode="External"/><Relationship Id="rId257" Type="http://schemas.openxmlformats.org/officeDocument/2006/relationships/hyperlink" Target="file:///\\stw1fspf01\users$\mingcheng.tung\Application%20Data\Microsoft\Excel\&#30064;&#24120;&#22577;&#21578;&#26360;&#65288;&#26085;&#25991;&#65289;&#20849;&#26377;&#12501;&#12457;&#12523;&#12480;\201601&#20197;&#38477;\20160817LF&#12288;ACE&#20572;&#27490;.xlsx" TargetMode="External"/><Relationship Id="rId278" Type="http://schemas.openxmlformats.org/officeDocument/2006/relationships/hyperlink" Target="file:///\\stw1fspf01\users$\mingcheng.tung\Application%20Data\Microsoft\Excel\&#30064;&#24120;&#22577;&#21578;&#26360;&#65288;&#26085;&#25991;&#65289;&#20849;&#26377;&#12501;&#12457;&#12523;&#12480;\201601&#20197;&#38477;\20161203KF%20&#27927;&#27972;&#27231;&#20837;&#21475;&#12475;&#12531;&#12469;&#12540;&#24863;&#24230;&#20302;&#19979;&#12395;&#12424;&#12427;&#12488;&#12521;&#12483;&#12461;&#12531;&#12464;&#28040;&#22833;.xlsx" TargetMode="External"/><Relationship Id="rId26" Type="http://schemas.openxmlformats.org/officeDocument/2006/relationships/hyperlink" Target="file:///\\stw1fspf01\users$\mingcheng.tung\Application%20Data\Microsoft\Excel\&#30064;&#24120;&#22577;&#21578;&#26360;&#65288;&#26085;&#25991;&#65289;&#20849;&#26377;&#12501;&#12457;&#12523;&#12480;\201408&#20197;&#38477;\20140806IF&#12288;&#26412;&#32218;CV&#12525;&#12540;&#12523;&#12471;&#12515;&#12501;&#12488;&#12456;&#12531;&#12489;&#12503;&#12524;&#12540;&#12488;&#33073;&#33853;&#30064;&#24120;.xls" TargetMode="External"/><Relationship Id="rId231" Type="http://schemas.openxmlformats.org/officeDocument/2006/relationships/hyperlink" Target="file:///\\stw1fspf01\users$\mingcheng.tung\Application%20Data\Microsoft\Excel\&#30064;&#24120;&#22577;&#21578;&#26360;&#65288;&#26085;&#25991;&#65289;&#20849;&#26377;&#12501;&#12457;&#12523;&#12480;\201601&#20197;&#38477;\20160325KF%202BR&#25505;&#26495;CV3-3%20SERVO&#30064;&#24120;.xlsx" TargetMode="External"/><Relationship Id="rId252" Type="http://schemas.openxmlformats.org/officeDocument/2006/relationships/hyperlink" Target="file:///\\stw1fspf01\users$\mingcheng.tung\Application%20Data\Microsoft\Excel\&#30064;&#24120;&#22577;&#21578;&#26360;&#65288;&#20013;&#25991;&#65289;&#20849;&#26377;&#12501;&#12457;&#12523;&#12480;\201601&#20197;&#38477;\20160730BF&#31407;%201BR&#32025;&#24059;&#27231;Safety%20Chuck%20&#30064;&#24120;.xlsx" TargetMode="External"/><Relationship Id="rId273" Type="http://schemas.openxmlformats.org/officeDocument/2006/relationships/hyperlink" Target="file:///\\172.18.154.189\mfg_public\00%20&#35069;&#36896;&#19968;&#37096;&#20849;&#36890;\&#27178;&#23637;&#38283;&#30906;&#35469;\03%20&#35373;&#20633;(&#20919;&#20462;)&#27963;&#21205;&#30456;&#38364;\2016&#24180;&#35373;&#20633;&#27963;&#21205;Team&#36039;&#26009;\01%20ADT&#35373;&#20633;&#30064;&#24120;&#24773;&#22577;&#27243;&#23637;&#38283;\TAS&amp;OFF%20&#23531;&#30495;&#35036;&#20805;&#36039;&#26009;&#22846;" TargetMode="External"/><Relationship Id="rId294" Type="http://schemas.openxmlformats.org/officeDocument/2006/relationships/hyperlink" Target="https://api.box.com/wopi/files/1991557482834/WOPIServiceId_TP_BOX_2/WOPIUserId_-/&#30064;&#24120;&#22577;&#21578;&#26360;&#65288;&#26085;&#25991;&#65289;&#20849;&#26377;&#12501;&#12457;&#12523;&#12480;/201701&#20197;&#38477;/20170410XF&#12288;2BR&#12288;BRHO&#19979;&#12370;&#37096;&#12471;&#12522;&#12531;&#12480;&#12540;&#12507;&#12540;&#12473;&#30772;&#12428;.xlsx" TargetMode="External"/><Relationship Id="rId308" Type="http://schemas.openxmlformats.org/officeDocument/2006/relationships/hyperlink" Target="file:///\\stw1fspf01\users$\mingcheng.tung\Application%20Data\Microsoft\Excel\&#30064;&#24120;&#22577;&#21578;&#26360;&#65288;&#20013;&#25991;&#65289;&#20849;&#26377;&#12501;&#12457;&#12523;&#12480;\201701&#20197;&#38477;\20170402YF%20%20TOM3&#12288;&#25313;&#25955;&#12459;&#12513;&#12521;39&#12488;&#12521;&#12502;&#12523;&#22577;&#21578;.xlsx" TargetMode="External"/><Relationship Id="rId47" Type="http://schemas.openxmlformats.org/officeDocument/2006/relationships/hyperlink" Target="file:///\\stw1fspf01\users$\mingcheng.tung\Application%20Data\Microsoft\Excel\&#30064;&#24120;&#22577;&#21578;&#26360;&#65288;&#26085;&#25991;&#65289;&#20849;&#26377;&#12501;&#12457;&#12523;&#12480;\201408&#20197;&#38477;\20140908GF%20No.2&#24490;&#29872;CV(&#12463;&#12521;&#12483;&#12471;&#12515;&#12540;&#21069;)&#12503;&#12540;&#12522;&#12471;&#12515;&#12501;&#12488;&#30772;&#26029;.xls" TargetMode="External"/><Relationship Id="rId68" Type="http://schemas.openxmlformats.org/officeDocument/2006/relationships/hyperlink" Target="file:///\\stw1fspf01\users$\mingcheng.tung\Application%20Data\Microsoft\Excel\&#30064;&#24120;&#22577;&#21578;&#26360;&#65288;&#26085;&#25991;&#65289;&#20849;&#26377;&#12501;&#12457;&#12523;&#12480;\201408&#20197;&#38477;\20141125_AFK_DF_SMAP&#12539;&#20280;&#32302;CV&#34909;&#31361;.xls" TargetMode="External"/><Relationship Id="rId89" Type="http://schemas.openxmlformats.org/officeDocument/2006/relationships/hyperlink" Target="file:///\\stw1fspf01\users$\mingcheng.tung\Application%20Data\&#30064;&#24120;&#22577;&#21578;&#26360;(&#26085;&#25991;)\201501&#20197;&#38477;\20150312WIT1%20&#32025;&#24059;&#27231;&#12500;&#12531;&#12481;&#12525;&#12540;&#12523;&#36817;&#25509;&#12475;&#12531;&#12469;&#12540;&#12481;&#12515;&#12479;&#12522;&#12531;&#12464;.xls" TargetMode="External"/><Relationship Id="rId112" Type="http://schemas.openxmlformats.org/officeDocument/2006/relationships/hyperlink" Target="file:///\\stw1fspf01\users$\mingcheng.tung\Application%20Data\Microsoft\Excel\&#30064;&#24120;&#22577;&#21578;&#26360;&#65288;&#26085;&#25991;&#65289;&#20849;&#26377;&#12501;&#12457;&#12523;&#12480;\201501&#20197;&#38477;\20150812GUT2&#12288;&#12525;&#12508;&#12483;&#12488;&#25505;&#26495;&#27231;&#12465;&#12540;&#12502;&#12523;&#26029;&#32218;&#30064;&#24120;.xlsx" TargetMode="External"/><Relationship Id="rId133" Type="http://schemas.openxmlformats.org/officeDocument/2006/relationships/hyperlink" Target="file:///\\stw1fspf01\users$\mingcheng.tung\Application%20Data\Microsoft\Excel\&#30064;&#24120;&#22577;&#21578;&#26360;&#65288;&#20013;&#25991;&#65289;&#20849;&#26377;&#12501;&#12457;&#12523;&#12480;\201601&#20197;&#38477;\20160119XF&#12288;&#26412;&#32218;&#22679;&#36895;CV%20NO5%20CAM%20CLUTCH&#38626;&#21512;&#22120;&#25171;&#28369;&#30064;&#24120;.xlsx" TargetMode="External"/><Relationship Id="rId154" Type="http://schemas.openxmlformats.org/officeDocument/2006/relationships/hyperlink" Target="file:///\\stw1fspf01\users$\mingcheng.tung\Application%20Data\Microsoft\Excel\&#30064;&#24120;&#22577;&#21578;&#26360;&#65288;&#20013;&#25991;&#65289;&#20849;&#26377;&#12501;&#12457;&#12523;&#12480;\201501&#20197;&#38477;\20150928%20%20ZF%201BR&#24341;&#20837;&#26495;&#25539;&#30064;&#24120;&#22577;&#21578;.xlsx" TargetMode="External"/><Relationship Id="rId175" Type="http://schemas.openxmlformats.org/officeDocument/2006/relationships/hyperlink" Target="file:///\\stw1fspf01\users$\mingcheng.tung\Application%20Data\Microsoft\Excel\&#30064;&#24120;&#22577;&#21578;&#26360;&#65288;&#20013;&#25991;&#65289;&#20849;&#26377;&#12501;&#12457;&#12523;&#12480;\201408&#20197;&#38477;\20140907TDS2%20&#25644;&#36865;&#30064;&#24120;Trouble&#22577;&#21578;.xls" TargetMode="External"/><Relationship Id="rId196" Type="http://schemas.openxmlformats.org/officeDocument/2006/relationships/hyperlink" Target="file:///\\stw1fspf01\users$\mingcheng.tung\Application%20Data\Microsoft\Excel\&#30064;&#24120;&#22577;&#21578;&#26360;&#65288;&#26085;&#25991;&#65289;&#20849;&#26377;&#12501;&#12457;&#12523;&#12480;\20140522CF&#12288;&#26412;&#32218;CV&#39366;&#21205;&#12481;&#12455;&#12540;&#12531;&#26029;&#35010;&#30064;&#24120;.xlsx" TargetMode="External"/><Relationship Id="rId200" Type="http://schemas.openxmlformats.org/officeDocument/2006/relationships/hyperlink" Target="file:///\\stw1fspf01\users$\mingcheng.tung\Application%20Data\Microsoft\Excel\&#30064;&#24120;&#22577;&#21578;&#26360;&#65288;&#20013;&#25991;&#65289;&#20849;&#26377;&#12501;&#12457;&#12523;&#12480;\201408&#20197;&#38477;\20140702GF%20B-LINE%20FT&#37096;&#24341;&#36796;CV&#39493;&#21205;&#37832;&#26781;&#26039;&#35010;.xls" TargetMode="External"/><Relationship Id="rId16" Type="http://schemas.openxmlformats.org/officeDocument/2006/relationships/hyperlink" Target="file:///\\stw1fspf01\users$\mingcheng.tung\Application%20Data\Microsoft\Excel\&#30064;&#24120;&#22577;&#21578;&#26360;&#65288;&#26085;&#25991;&#65289;&#20849;&#26377;&#12501;&#12457;&#12523;&#12480;\&#20854;&#20182;\20140704HF&#12288;ACE&#36890;&#20449;&#30064;&#24120;.xlsx" TargetMode="External"/><Relationship Id="rId221" Type="http://schemas.openxmlformats.org/officeDocument/2006/relationships/hyperlink" Target="file:///\\stw1fspf01\users$\mingcheng.tung\Application%20Data\Microsoft\Excel\&#30064;&#24120;&#22577;&#21578;&#26360;&#65288;&#26085;&#25991;&#65289;&#20849;&#26377;&#12501;&#12457;&#12523;&#12480;\201501&#20197;&#38477;\20151123JF&#12288;TOM&#30011;&#20966;PC20HDD&#25925;&#38556;&#22577;&#21578;&#65288;&#26085;&#26412;&#35486;&#65289;.xlsx" TargetMode="External"/><Relationship Id="rId242" Type="http://schemas.openxmlformats.org/officeDocument/2006/relationships/hyperlink" Target="file:///\\stw1fspf01\users$\mingcheng.tung\Application%20Data\Microsoft\Excel\&#30064;&#24120;&#22577;&#21578;&#26360;&#65288;&#26085;&#25991;&#65289;&#20849;&#26377;&#12501;&#12457;&#12523;&#12480;\201601&#20197;&#38477;\20160804YF&#12288;TOM-20InchPulse&#30064;&#24120;&#22577;&#21578;-R1&#12304;&#26085;&#26412;&#35486;&#12305;.xlsx" TargetMode="External"/><Relationship Id="rId263" Type="http://schemas.openxmlformats.org/officeDocument/2006/relationships/hyperlink" Target="file:///\\stw1fspf01\users$\mingcheng.tung\Application%20Data\Microsoft\Excel\&#30064;&#24120;&#22577;&#21578;&#26360;&#65288;&#20013;&#25991;&#65289;&#20849;&#26377;&#12501;&#12457;&#12523;&#12480;\201601&#20197;&#38477;\20160928YF%20%202BR&#12288;3P&#27573;&#31309;&#21205;&#20316;&#30064;&#24120;&#22577;&#21578;&#26360;.xlsx" TargetMode="External"/><Relationship Id="rId284" Type="http://schemas.openxmlformats.org/officeDocument/2006/relationships/hyperlink" Target="https://api.box.com/wopi/files/1991557482834/WOPIServiceId_TP_BOX_2/WOPIUserId_-/&#30064;&#24120;&#22577;&#21578;&#26360;&#65288;&#26085;&#25991;&#65289;&#20849;&#26377;&#12501;&#12457;&#12523;&#12480;/201701&#20197;&#38477;/20170718HF&#12288;1BrP&#35440;&#27231;&#21205;&#20316;&#30064;&#24120;.xlsx" TargetMode="External"/><Relationship Id="rId319" Type="http://schemas.openxmlformats.org/officeDocument/2006/relationships/hyperlink" Target="https://api.box.com/wopi/files/1991557482834/WOPIServiceId_TP_BOX_2/WOPIUserId_-/&#30064;&#24120;&#22577;&#21578;&#26360;&#65288;&#20013;&#25991;&#65289;&#20849;&#26377;&#12501;&#12457;&#12523;&#12480;/201701&#20197;&#38477;/20170129JF%20&#26412;&#32218;FT-CV&#39366;&#21205;&#12481;&#12455;&#12540;&#12531;&#26029;&#35010;&#12395;&#12424;&#12427;&#25644;&#36865;&#30064;&#24120;.xlsx" TargetMode="External"/><Relationship Id="rId37" Type="http://schemas.openxmlformats.org/officeDocument/2006/relationships/hyperlink" Target="file:///\\stw1fspf01\users$\mingcheng.tung\Application%20Data\Microsoft\Excel\&#30064;&#24120;&#22577;&#21578;&#26360;&#65288;&#26085;&#25991;&#65289;&#20849;&#26377;&#12501;&#12457;&#12523;&#12480;\201408&#20197;&#38477;\20140907TDS2%20&#25644;&#36865;&#12505;&#12523;&#12488;&#30064;&#24120;Trouble&#22577;&#21578;.xlsx" TargetMode="External"/><Relationship Id="rId58" Type="http://schemas.openxmlformats.org/officeDocument/2006/relationships/hyperlink" Target="file:///\\stw1fspf01\users$\mingcheng.tung\Application%20Data\Microsoft\Excel\&#30064;&#24120;&#22577;&#21578;&#26360;&#65288;&#26085;&#25991;&#65289;&#20849;&#26377;&#12501;&#12457;&#12523;&#12480;\201408&#20197;&#38477;\20141012GF&#12288;&#26412;&#32218;GateCV&#38283;&#38281;&#21205;&#20316;&#30064;&#24120;.xls" TargetMode="External"/><Relationship Id="rId79" Type="http://schemas.openxmlformats.org/officeDocument/2006/relationships/hyperlink" Target="file:///\\stw1fspf01\users$\mingcheng.tung\Application%20Data\Microsoft\Excel\&#30064;&#24120;&#22577;&#21578;&#26360;&#65288;&#20013;&#25991;&#65289;&#20849;&#26377;&#12501;&#12457;&#12523;&#12480;\201501&#20197;&#38477;\20150115_AFK_GUT_&#12450;&#12521;&#12452;&#12513;&#12531;&#12488;&#12479;&#12452;&#12512;&#12458;&#12540;&#12496;&#12540;.xlsx" TargetMode="External"/><Relationship Id="rId102" Type="http://schemas.openxmlformats.org/officeDocument/2006/relationships/hyperlink" Target="file:///\\stw1fspf01\users$\mingcheng.tung\Application%20Data\Microsoft\Excel\&#30064;&#24120;&#22577;&#21578;&#26360;&#65288;&#20013;&#25991;&#65289;&#20849;&#26377;&#12501;&#12457;&#12523;&#12480;\201501&#20197;&#38477;\20150513XF%202BR%20Roll&#25240;&#25613;Trouble&#22577;&#21578;.xlsx" TargetMode="External"/><Relationship Id="rId123" Type="http://schemas.openxmlformats.org/officeDocument/2006/relationships/hyperlink" Target="file:///\\stw1fspf01\users$\mingcheng.tung\Application%20Data\Microsoft\Excel\&#30064;&#24120;&#22577;&#21578;&#26360;&#65288;&#20013;&#25991;&#65289;&#20849;&#26377;&#12501;&#12457;&#12523;&#12480;\201501&#20197;&#38477;\20151013GF&#12288;&#32025;&#24059;&#27231;&#25490;&#20986;&#30382;&#24118;&#20282;&#26381;&#39340;&#36948;&#30064;&#24120;.xls" TargetMode="External"/><Relationship Id="rId144" Type="http://schemas.openxmlformats.org/officeDocument/2006/relationships/hyperlink" Target="file:///\\stw1fspf01\users$\mingcheng.tung\Application%20Data\Microsoft\Excel\&#30064;&#24120;&#22577;&#21578;&#26360;&#65288;&#20013;&#25991;&#65289;&#20849;&#26377;&#12501;&#12457;&#12523;&#12480;\201601&#20197;&#38477;\20160705%20CF&#20280;&#32302;CV%20ROLL%20&#21155;&#21270;&#27544;&#33184;&#30064;&#24120;.xlsx" TargetMode="External"/><Relationship Id="rId90" Type="http://schemas.openxmlformats.org/officeDocument/2006/relationships/hyperlink" Target="file:///\\stw1fspf01\users$\mingcheng.tung\Application%20Data\Microsoft\Excel\&#30064;&#24120;&#22577;&#21578;&#26360;&#65288;&#20013;&#25991;&#65289;&#20849;&#26377;&#12501;&#12457;&#12523;&#12480;\201501&#20197;&#38477;\20150202BF%20&#26412;&#32218;L&#20596;SMAP&#12471;&#12522;&#12531;&#12480;&#12540;&#20869;&#37096;&#12522;&#12540;&#12463;&#12395;&#12424;&#12427;&#21205;&#20316;&#19981;&#33391;.xlsx" TargetMode="External"/><Relationship Id="rId165" Type="http://schemas.openxmlformats.org/officeDocument/2006/relationships/hyperlink" Target="file:///\\stw1fspf01\users$\mingcheng.tung\Application%20Data\Microsoft\Excel\&#30064;&#24120;&#22577;&#21578;&#26360;&#65288;&#20013;&#25991;&#65289;&#20849;&#26377;&#12501;&#12457;&#12523;&#12480;\201408&#20197;&#38477;\20141125BF&#12288;BDS%20P&#35440;&#27231;&#12469;&#12540;&#12508;&#39366;&#21205;&#12459;&#12483;&#12503;&#12522;&#12531;&#12464;&#37096;&#32224;&#32080;&#19981;&#33391;.xlsx" TargetMode="External"/><Relationship Id="rId186" Type="http://schemas.openxmlformats.org/officeDocument/2006/relationships/hyperlink" Target="file:///\\stw1fspf01\users$\mingcheng.tung\Application%20Data\Microsoft\Excel\&#30064;&#24120;&#22577;&#21578;&#26360;&#65288;&#20013;&#25991;&#65289;&#20849;&#26377;&#12501;&#12457;&#12523;&#12480;\201408&#20197;&#38477;\&#35079;&#26412;%2020140723ZF&#12288;&#31934;&#26619;&#65404;&#65437;&#65400;&#65431;&#65394;&#65393;&#65437;&#65412;&#29992;HUB&#30064;&#24120;&#22577;&#21578;.xls" TargetMode="External"/><Relationship Id="rId211" Type="http://schemas.openxmlformats.org/officeDocument/2006/relationships/hyperlink" Target="file:///\\stw1fspf01\users$\mingcheng.tung\Application%20Data\Microsoft\Excel\&#30064;&#24120;&#22577;&#21578;&#26360;&#65288;&#20013;&#25991;&#65289;&#20849;&#26377;&#12501;&#12457;&#12523;&#12480;\201407\20140719HF&#12288;2Br&#32025;&#24059;CV&#39493;&#21205;&#20282;&#26381;&#39340;&#36948;&#36942;&#36000;&#33655;&#20572;&#27490;&#30064;&#24120;-&#20013;&#25991;.xls" TargetMode="External"/><Relationship Id="rId232" Type="http://schemas.openxmlformats.org/officeDocument/2006/relationships/hyperlink" Target="file:///\\stw1fspf01\users$\mingcheng.tung\Application%20Data\Microsoft\Excel\&#30064;&#24120;&#22577;&#21578;&#26360;&#65288;&#26085;&#25991;&#65289;&#20849;&#26377;&#12501;&#12457;&#12523;&#12480;\201601&#20197;&#38477;\20160506ZF%20%20ACE%20NO1PC&#30064;&#24120;&#22577;&#21578;.xlsx" TargetMode="External"/><Relationship Id="rId253" Type="http://schemas.openxmlformats.org/officeDocument/2006/relationships/hyperlink" Target="file:///\\stw1fspf01\users$\mingcheng.tung\Application%20Data\Microsoft\Excel\&#30064;&#24120;&#22577;&#21578;&#26360;&#65288;&#26085;&#25991;&#65289;&#20849;&#26377;&#12501;&#12457;&#12523;&#12480;\201601&#20197;&#38477;\20160730BF&#31407;%201BR&#32025;&#24059;&#27231;&#12475;&#12540;&#12501;&#12486;&#12451;&#12540;&#12481;&#12515;&#12483;&#12463;&#30064;&#24120;.xlsx" TargetMode="External"/><Relationship Id="rId274" Type="http://schemas.openxmlformats.org/officeDocument/2006/relationships/hyperlink" Target="file:///\\stw1fspf01\users$\mingcheng.tung\Application%20Data\Microsoft\Excel\&#30064;&#24120;&#22577;&#21578;&#26360;&#65288;&#26085;&#25991;&#65289;&#20849;&#26377;&#12501;&#12457;&#12523;&#12480;\201601&#20197;&#38477;\20161118WIT1&#12288;&#19978;&#27969;&#31227;&#36617;&#27231;&#12465;&#12540;&#12502;&#12523;&#26029;&#32218;.xls" TargetMode="External"/><Relationship Id="rId295" Type="http://schemas.openxmlformats.org/officeDocument/2006/relationships/hyperlink" Target="https://api.box.com/wopi/files/1991557482834/WOPIServiceId_TP_BOX_2/WOPIUserId_-/&#30064;&#24120;&#22577;&#21578;&#26360;&#65288;&#26085;&#25991;&#65289;&#20849;&#26377;&#12501;&#12457;&#12523;&#12480;/201701&#20197;&#38477;/20170319EF&#12288;&#22679;&#36895;CV&#12288;MTPG&#30064;&#24120;&#22577;&#21578;&#26360;.xls" TargetMode="External"/><Relationship Id="rId309" Type="http://schemas.openxmlformats.org/officeDocument/2006/relationships/hyperlink" Target="https://api.box.com/wopi/files/1991557482834/WOPIServiceId_TP_BOX_2/WOPIUserId_-/&#30064;&#24120;&#22577;&#21578;&#26360;&#65288;&#20013;&#25991;&#65289;&#20849;&#26377;&#12501;&#12457;&#12523;&#12480;/201701&#20197;&#38477;/20170407XF&#12288;&#26412;&#32218;HOCV%20&#12454;&#12524;&#12479;&#12531;&#12481;&#12517;&#12540;&#12502;&#12395;&#12424;&#12427;&#22522;&#26495;&#27738;&#12428;.xlsx" TargetMode="External"/><Relationship Id="rId27" Type="http://schemas.openxmlformats.org/officeDocument/2006/relationships/hyperlink" Target="file:///\\stw1fspf01\users$\mingcheng.tung\Application%20Data\Microsoft\Excel\&#30064;&#24120;&#22577;&#21578;&#26360;&#65288;&#26085;&#25991;&#65289;&#20849;&#26377;&#12501;&#12457;&#12523;&#12480;\201408&#20197;&#38477;\20140808LF&#12288;&#26412;&#32218;&#22679;&#36895;No%204No%205&#20849;&#29992;&#12450;&#12452;&#12489;&#12521;&#12540;&#22266;&#23450;&#12503;&#12524;&#12540;&#12488;&#25240;&#25613;.xlsx" TargetMode="External"/><Relationship Id="rId48" Type="http://schemas.openxmlformats.org/officeDocument/2006/relationships/hyperlink" Target="file:///\\stw1fspf01\users$\mingcheng.tung\Application%20Data\Microsoft\Excel\&#30064;&#24120;&#22577;&#21578;&#26360;&#65288;&#20013;&#25991;&#65289;&#20849;&#26377;&#12501;&#12457;&#12523;&#12480;\201408&#20197;&#38477;\20140908GF%20No.2&#24490;&#29872;CV(Crusher&#21069;)Pully%20Shaft&#26039;&#35010;.xls" TargetMode="External"/><Relationship Id="rId69" Type="http://schemas.openxmlformats.org/officeDocument/2006/relationships/hyperlink" Target="file:///\\stw1fspf01\users$\mingcheng.tung\Application%20Data\Microsoft\Excel\&#30064;&#24120;&#22577;&#21578;&#26360;&#65288;&#20013;&#25991;&#65289;&#20849;&#26377;&#12501;&#12457;&#12523;&#12480;\201408&#20197;&#38477;\20141125_AFK_DF_SMAP&#12539;&#20280;&#32302;CV&#34909;&#31361;.xls" TargetMode="External"/><Relationship Id="rId113" Type="http://schemas.openxmlformats.org/officeDocument/2006/relationships/hyperlink" Target="file:///\\stw1fspf01\users$\mingcheng.tung\Application%20Data\Microsoft\Excel\&#30064;&#24120;&#22577;&#21578;&#26360;&#65288;&#20013;&#25991;&#65289;&#20849;&#26377;&#12501;&#12457;&#12523;&#12480;\201501&#20197;&#38477;\20150812GUT2&#12288;ROBOT&#25505;&#26495;&#27231;CABLE&#26039;&#32218;&#30064;&#24120;.xlsx" TargetMode="External"/><Relationship Id="rId134" Type="http://schemas.openxmlformats.org/officeDocument/2006/relationships/hyperlink" Target="file:///\\stw1fspf01\users$\mingcheng.tung\Application%20Data\Microsoft\Excel\&#30064;&#24120;&#22577;&#21578;&#26360;&#65288;&#20013;&#25991;&#65289;&#20849;&#26377;&#12501;&#12457;&#12523;&#12480;\201601&#20197;&#38477;\20160204GUT&#12288;PL&#33287;RB&#30332;&#29983;&#34909;&#25758;.xlsx" TargetMode="External"/><Relationship Id="rId320" Type="http://schemas.openxmlformats.org/officeDocument/2006/relationships/hyperlink" Target="https://api.box.com/wopi/files/1991557482834/WOPIServiceId_TP_BOX_2/WOPIUserId_-/&#30064;&#24120;&#22577;&#21578;&#26360;&#65288;&#26085;&#25991;&#65289;&#20849;&#26377;&#12501;&#12457;&#12523;&#12480;/201701&#20197;&#38477;/20170407CF&#12288;&#26412;&#32218;HO&#38283;&#38281;&#21205;&#20316;&#30064;&#24120;.xlsx" TargetMode="External"/><Relationship Id="rId80" Type="http://schemas.openxmlformats.org/officeDocument/2006/relationships/hyperlink" Target="file:///\\stw1fspf01\users$\mingcheng.tung\Application%20Data\Microsoft\Excel\&#30064;&#24120;&#22577;&#21578;&#26360;&#65288;&#26085;&#25991;&#65289;&#20849;&#26377;&#12501;&#12457;&#12523;&#12480;\201501&#20197;&#38477;\20150203DF&#12288;6POS%20&#23455;PL&#33853;&#19979;&#30064;&#24120;.xlsx" TargetMode="External"/><Relationship Id="rId155" Type="http://schemas.openxmlformats.org/officeDocument/2006/relationships/hyperlink" Target="file:///\\stw1fspf01\users$\mingcheng.tung\Application%20Data\Microsoft\Excel\&#30064;&#24120;&#22577;&#21578;&#26360;&#65288;&#20013;&#25991;&#65289;&#20849;&#26377;&#12501;&#12457;&#12523;&#12480;\201501&#20197;&#38477;\20151018TAS&#12288;WIT%20NO1&#25237;&#20837;&#27231;(&#27138;&#27138;&#25163;)&#26119;&#38477;LM%20GUIDE&#30772;&#25613;.xls" TargetMode="External"/><Relationship Id="rId176" Type="http://schemas.openxmlformats.org/officeDocument/2006/relationships/hyperlink" Target="file:///\\stw1fspf01\users$\mingcheng.tung\Application%20Data\Microsoft\Excel\&#30064;&#24120;&#22577;&#21578;&#26360;&#65288;&#20013;&#25991;&#65289;&#20849;&#26377;&#12501;&#12457;&#12523;&#12480;\201408&#20197;&#38477;\20140910%20YF%20&#21253;&#35037;%20R&#20596;%20SMAP&#30064;&#24120;&#22577;&#21578;&#26360;.xls" TargetMode="External"/><Relationship Id="rId197" Type="http://schemas.openxmlformats.org/officeDocument/2006/relationships/hyperlink" Target="file:///\\stw1fspf01\users$\mingcheng.tung\Application%20Data\Microsoft\Excel\&#30064;&#24120;&#22577;&#21578;&#26360;&#65288;&#26085;&#25991;&#65289;&#20849;&#26377;&#12501;&#12457;&#12523;&#12480;\&#20854;&#20182;\20140704HF&#12288;ACE&#36890;&#20449;&#30064;&#24120;.xlsx" TargetMode="External"/><Relationship Id="rId201" Type="http://schemas.openxmlformats.org/officeDocument/2006/relationships/hyperlink" Target="file:///\\stw1fspf01\users$\mingcheng.tung\Application%20Data\Microsoft\Excel\&#30064;&#24120;&#22577;&#21578;&#26360;&#65288;&#20013;&#25991;&#65289;&#20849;&#26377;&#12501;&#12457;&#12523;&#12480;\201601&#20197;&#38477;\20160719GF&#12288;TOM3&#30059;&#34389;PC&#30070;&#27231;.xlsx" TargetMode="External"/><Relationship Id="rId222" Type="http://schemas.openxmlformats.org/officeDocument/2006/relationships/hyperlink" Target="file:///\\stw1fspf01\users$\mingcheng.tung\Application%20Data\Microsoft\Excel\&#30064;&#24120;&#22577;&#21578;&#26360;&#65288;&#26085;&#25991;&#65289;&#20849;&#26377;&#12501;&#12457;&#12523;&#12480;\201501&#20197;&#38477;\20151213JF&#12288;TOM_MCCTR=0&#12488;&#12521;&#12502;&#12523;&#22577;&#21578;rev1.xlsx" TargetMode="External"/><Relationship Id="rId243" Type="http://schemas.openxmlformats.org/officeDocument/2006/relationships/hyperlink" Target="file:///\\stw1fspf01\users$\mingcheng.tung\Application%20Data\Microsoft\Excel\&#30064;&#24120;&#22577;&#21578;&#26360;&#65288;&#20013;&#25991;&#65289;&#20849;&#26377;&#12501;&#12457;&#12523;&#12480;\201601&#20197;&#38477;\&#12304;&#30456;&#35527;&#12373;&#12379;&#12390;&#12367;&#12384;&#12373;&#12356;&#12305;&#35373;&#20633;&#30064;&#24120;&#23550;&#31574;.msg" TargetMode="External"/><Relationship Id="rId264" Type="http://schemas.openxmlformats.org/officeDocument/2006/relationships/hyperlink" Target="file:///\\stw1fspf01\users$\mingcheng.tung\Application%20Data\Microsoft\Excel\&#30064;&#24120;&#22577;&#21578;&#26360;&#65288;&#26085;&#25991;&#65289;&#20849;&#26377;&#12501;&#12457;&#12523;&#12480;\201601&#20197;&#38477;\20161104GF&#12288;B-Line&#27927;&#27972;&#27231;&#32020;&#27700;&#30452;&#27700;&#37197;&#31649;&#30772;&#25613;.xlsx" TargetMode="External"/><Relationship Id="rId285" Type="http://schemas.openxmlformats.org/officeDocument/2006/relationships/hyperlink" Target="https://api.box.com/wopi/files/1991557482834/WOPIServiceId_TP_BOX_2/WOPIUserId_-/&#30064;&#24120;&#22577;&#21578;&#26360;&#65288;&#20013;&#25991;&#65289;&#20849;&#26377;&#12501;&#12457;&#12523;&#12480;/201701&#20197;&#38477;/20170718HF&#12288;1BrP&#35440;&#27231;&#21205;&#20316;&#30064;&#24120;.xlsx" TargetMode="External"/><Relationship Id="rId17" Type="http://schemas.openxmlformats.org/officeDocument/2006/relationships/hyperlink" Target="file:///\\stw1fspf01\users$\mingcheng.tung\Application%20Data\Microsoft\Excel\&#30064;&#24120;&#22577;&#21578;&#26360;&#65288;&#26085;&#25991;&#65289;&#20849;&#26377;&#12501;&#12457;&#12523;&#12480;\&#20854;&#20182;\20140716CF%20%20RB&#25505;&#26495;CV7%20&#12505;&#12450;&#12522;&#12531;&#12464;&#30064;&#24120;.xlsx" TargetMode="External"/><Relationship Id="rId38" Type="http://schemas.openxmlformats.org/officeDocument/2006/relationships/hyperlink" Target="file:///\\stw1fspf01\users$\mingcheng.tung\Application%20Data\Microsoft\Excel\&#30064;&#24120;&#22577;&#21578;&#26360;&#65288;&#20013;&#25991;&#65289;&#20849;&#26377;&#12501;&#12457;&#12523;&#12480;\201408&#20197;&#38477;\ADT%20OFF&#20999;&#27231;&#25844;&#20986;CV&#39493;&#21205;&#24816;&#36650;.xlsx" TargetMode="External"/><Relationship Id="rId59" Type="http://schemas.openxmlformats.org/officeDocument/2006/relationships/hyperlink" Target="file:///\\stw1fspf01\users$\mingcheng.tung\Application%20Data\&#30064;&#24120;&#22577;&#21578;&#26360;(&#26085;&#25991;)\201408&#20197;&#38477;\20141017%20WIT1&#12425;&#12367;&#12425;&#12367;&#12495;&#12531;&#12489;Troble.xls" TargetMode="External"/><Relationship Id="rId103" Type="http://schemas.openxmlformats.org/officeDocument/2006/relationships/hyperlink" Target="file:///\\stw1fspf01\users$\mingcheng.tung\Application%20Data\Microsoft\Excel\&#30064;&#24120;&#22577;&#21578;&#26360;&#65288;&#20013;&#25991;&#65289;&#20849;&#26377;&#12501;&#12457;&#12523;&#12480;\201501&#20197;&#38477;\20150611TAS&#12288;WIT%20NO1&#19979;&#27969;&#31227;&#36617;&#27231;&#26119;&#38477;&#28414;&#29664;&#34746;&#26751;&#25705;&#25613;&#20043;Servo&#36942;&#36000;&#33655;&#20572;&#27490;&#30064;&#24120;&#22577;&#21578;.xls" TargetMode="External"/><Relationship Id="rId124" Type="http://schemas.openxmlformats.org/officeDocument/2006/relationships/hyperlink" Target="file:///\\stw1fspf01\users$\mingcheng.tung\Application%20Data\Microsoft\Excel\&#30064;&#24120;&#22577;&#21578;&#26360;&#65288;&#20013;&#25991;&#65289;&#20849;&#26377;&#12501;&#12457;&#12523;&#12480;\201501&#20197;&#38477;\20151126LF&#12288;1Br%20%20IZUMI&#35069;&#32025;&#24059;&#27231;%20&#25490;&#20986;Belt&#39366;&#21205;&#37096;&#20013;&#38291;&#36600;&#30772;&#25613;.xls" TargetMode="External"/><Relationship Id="rId310" Type="http://schemas.openxmlformats.org/officeDocument/2006/relationships/hyperlink" Target="https://api.box.com/wopi/files/1991557482834/WOPIServiceId_TP_BOX_2/WOPIUserId_-/&#30064;&#24120;&#22577;&#21578;&#26360;&#65288;&#20013;&#25991;&#65289;&#20849;&#26377;&#12501;&#12457;&#12523;&#12480;/201701&#20197;&#38477;/20170322&#27927;&#27972;3Line&#39366;&#21205;&#37096;Chain&#12288;Tension&#12288;Sprocket&#33073;&#33853;%20(2).xlsx" TargetMode="External"/><Relationship Id="rId70" Type="http://schemas.openxmlformats.org/officeDocument/2006/relationships/hyperlink" Target="file:///\\stw1fspf01\users$\mingcheng.tung\Application%20Data\Microsoft\Excel\&#30064;&#24120;&#22577;&#21578;&#26360;&#65288;&#20013;&#25991;&#65289;&#20849;&#26377;&#12501;&#12457;&#12523;&#12480;\201408&#20197;&#38477;\TAS%20&#33258;&#21205;&#32218;&#31227;&#36617;&#27231;&#22266;&#23450;&#34746;&#32114;&#23531;&#30495;&#21450;OFF&#21407;&#40670;&#27161;&#31034;&#23531;&#30495;.xlsx" TargetMode="External"/><Relationship Id="rId91" Type="http://schemas.openxmlformats.org/officeDocument/2006/relationships/hyperlink" Target="file:///\\stw1fspf01\users$\mingcheng.tung\Application%20Data\Microsoft\Excel\&#30064;&#24120;&#22577;&#21578;&#26360;&#65288;&#26085;&#25991;&#65289;&#20849;&#26377;&#12501;&#12457;&#12523;&#12480;\201501&#20197;&#38477;\20150202BF%20&#26412;&#32218;L&#20596;SMAP&#12471;&#12522;&#12531;&#12480;&#12540;&#20869;&#37096;&#12522;&#12540;&#12463;&#12395;&#12424;&#12427;&#21205;&#20316;&#19981;&#33391;.xlsx" TargetMode="External"/><Relationship Id="rId145" Type="http://schemas.openxmlformats.org/officeDocument/2006/relationships/hyperlink" Target="file:///\\stw1fspf01\users$\mingcheng.tung\Application%20Data\Microsoft\Excel\&#30064;&#24120;&#22577;&#21578;&#26360;&#65288;&#26085;&#25991;&#65289;&#20849;&#26377;&#12501;&#12457;&#12523;&#12480;\201601&#20197;&#38477;\20160627&#12304;&#12463;&#12524;&#12540;&#12512;&#23550;&#31574;&#26360;&#12305;BF&#31407;&#32032;&#26495;&#21106;&#12428;(&#12452;&#12531;&#12471;&#12517;&#12525;&#12483;&#12463;&#28151;&#20837;)&#26368;&#32066;.xlsx" TargetMode="External"/><Relationship Id="rId166" Type="http://schemas.openxmlformats.org/officeDocument/2006/relationships/hyperlink" Target="file:///\\stw1fspf01\users$\mingcheng.tung\Application%20Data\Microsoft\Excel\&#30064;&#24120;&#22577;&#21578;&#26360;&#65288;&#26085;&#25991;&#65289;&#20849;&#26377;&#12501;&#12457;&#12523;&#12480;\201408&#20197;&#38477;\20141125BF&#12288;BDS%20P&#35440;&#27231;&#12469;&#12540;&#12508;&#39366;&#21205;&#12459;&#12483;&#12503;&#12522;&#12531;&#12464;&#37096;&#32224;&#32080;&#19981;&#33391;.xlsx" TargetMode="External"/><Relationship Id="rId187" Type="http://schemas.openxmlformats.org/officeDocument/2006/relationships/hyperlink" Target="file:///\\stw1fspf01\users$\mingcheng.tung\Application%20Data\Microsoft\Excel\&#30064;&#24120;&#22577;&#21578;&#26360;&#65288;&#20013;&#25991;&#65289;&#20849;&#26377;&#12501;&#12457;&#12523;&#12480;\201408&#20197;&#38477;\20140803%20%20Glass&#27298;&#30693;Senser&#30064;&#24120;.xls" TargetMode="External"/><Relationship Id="rId1" Type="http://schemas.openxmlformats.org/officeDocument/2006/relationships/hyperlink" Target="file:///\\stw1fspf01\users$\mingcheng.tung\Application%20Data\Microsoft\Excel\&#30064;&#24120;&#22577;&#21578;&#26360;&#65288;&#26085;&#25991;&#65289;&#20849;&#26377;&#12501;&#12457;&#12523;&#12480;\20140608JF&#12288;&#27498;&#12459;&#12513;&#12521;&#30064;&#24120;&#22577;&#21578;.xlsx" TargetMode="External"/><Relationship Id="rId212" Type="http://schemas.openxmlformats.org/officeDocument/2006/relationships/hyperlink" Target="file:///\\stw1fspf01\users$\mingcheng.tung\Application%20Data\Microsoft\Excel\&#30064;&#24120;&#22577;&#21578;&#26360;&#65288;&#26085;&#25991;&#65289;&#20849;&#26377;&#12501;&#12457;&#12523;&#12480;\201408&#20197;&#38477;\20140827JF&#12288;&#8470;1&#32294;&#20999;&#27231;&#20572;&#27490;&#30064;&#24120;.xls" TargetMode="External"/><Relationship Id="rId233" Type="http://schemas.openxmlformats.org/officeDocument/2006/relationships/hyperlink" Target="file:///\\stw1fspf01\users$\mingcheng.tung\Application%20Data\Microsoft\Excel\&#30064;&#24120;&#22577;&#21578;&#26360;&#65288;&#26085;&#25991;&#65289;&#20849;&#26377;&#12501;&#12457;&#12523;&#12480;\201601&#20197;&#38477;\20160517HF&#12288;&#27178;&#20999;&#27231;No2&#12459;&#12483;&#12479;&#12540;&#36208;&#34892;&#39366;&#21205;&#12505;&#12523;&#12488;&#26029;&#35010;.xlsx" TargetMode="External"/><Relationship Id="rId254" Type="http://schemas.openxmlformats.org/officeDocument/2006/relationships/hyperlink" Target="file:///\\stw1fspf01\users$\mingcheng.tung\Application%20Data\Microsoft\Excel\&#30064;&#24120;&#22577;&#21578;&#26360;&#65288;&#20013;&#25991;&#65289;&#20849;&#26377;&#12501;&#12457;&#12523;&#12480;\201601&#20197;&#38477;\20160730ZF%20%201P&#21271;&#26495;&#21463;&#21205;&#20316;&#30064;&#24120;&#22577;&#21578;.xlsx" TargetMode="External"/><Relationship Id="rId28" Type="http://schemas.openxmlformats.org/officeDocument/2006/relationships/hyperlink" Target="file:///\\stw1fspf01\users$\mingcheng.tung\Application%20Data\Microsoft\Excel\&#30064;&#24120;&#22577;&#21578;&#26360;&#65288;&#26085;&#25991;&#65289;&#20849;&#26377;&#12501;&#12457;&#12523;&#12480;\201408&#20197;&#38477;\20140804GF%20B-LINE&#27927;&#27972;&#27231;&#12456;&#12450;&#12540;&#12490;&#12452;&#12501;&#12452;&#12531;&#12496;&#12540;&#12479;&#30064;&#24120;.xls" TargetMode="External"/><Relationship Id="rId49" Type="http://schemas.openxmlformats.org/officeDocument/2006/relationships/hyperlink" Target="file:///\\stw1fspf01\users$\mingcheng.tung\Application%20Data\Microsoft\Excel\&#30064;&#24120;&#22577;&#21578;&#26360;&#65288;&#26085;&#25991;&#65289;&#20849;&#26377;&#12501;&#12457;&#12523;&#12480;\201408&#20197;&#38477;\20140910%20YF%20SMAP&#19978;&#26119;&#20301;&#32622;&#30064;&#24120;&#22577;&#21578;.xls" TargetMode="External"/><Relationship Id="rId114" Type="http://schemas.openxmlformats.org/officeDocument/2006/relationships/hyperlink" Target="file:///\\stw1fspf01\users$\mingcheng.tung\Application%20Data\Microsoft\Excel\&#30064;&#24120;&#22577;&#21578;&#26360;&#65288;&#26085;&#25991;&#65289;&#20849;&#26377;&#12501;&#12457;&#12523;&#12480;\201501&#20197;&#38477;\20151008&#12288;BF%20BDS&#36600;&#21463;&#26550;&#21488;&#28342;&#25509;&#37096;&#20096;&#35010;.xls" TargetMode="External"/><Relationship Id="rId275" Type="http://schemas.openxmlformats.org/officeDocument/2006/relationships/hyperlink" Target="file:///\\stw1fspf01\users$\mingcheng.tung\Application%20Data\Microsoft\Excel\&#30064;&#24120;&#22577;&#21578;&#26360;&#65288;&#20013;&#25991;&#65289;&#20849;&#26377;&#12501;&#12457;&#12523;&#12480;\201601&#20197;&#38477;\20161118WIT1&#12288;&#19978;&#27969;&#31227;&#36617;&#27231;&#12465;&#12540;&#12502;&#12523;&#26029;&#32218;.xls" TargetMode="External"/><Relationship Id="rId296" Type="http://schemas.openxmlformats.org/officeDocument/2006/relationships/hyperlink" Target="https://api.box.com/wopi/files/1991557482834/WOPIServiceId_TP_BOX_2/WOPIUserId_-/&#30064;&#24120;&#22577;&#21578;&#26360;&#65288;&#26085;&#25991;&#65289;&#20849;&#26377;&#12501;&#12457;&#12523;&#12480;/201701&#20197;&#38477;/20170403JFKF%20ACE%20Windows%20PC&#26178;&#38291;&#12378;&#12428;&#12395;&#12424;&#12427;PAM&#27424;&#28857;Data&#30064;&#24120;.xlsx" TargetMode="External"/><Relationship Id="rId300" Type="http://schemas.openxmlformats.org/officeDocument/2006/relationships/hyperlink" Target="https://api.box.com/wopi/files/1991557482834/WOPIServiceId_TP_BOX_2/WOPIUserId_-/&#30064;&#24120;&#22577;&#21578;&#26360;&#65288;&#26085;&#25991;&#65289;&#20849;&#26377;&#12501;&#12457;&#12523;&#12480;/201701&#20197;&#38477;/20170322&#27927;&#27972;3Line&#39366;&#21205;&#37096;Chain&#12288;Tension&#12288;Sprocket&#33073;&#33853;%20(2).xls" TargetMode="External"/><Relationship Id="rId60" Type="http://schemas.openxmlformats.org/officeDocument/2006/relationships/hyperlink" Target="file:///\\stw1fspf01\users$\mingcheng.tung\Application%20Data\Microsoft\Excel\&#30064;&#24120;&#22577;&#21578;&#26360;&#65288;&#20013;&#25991;&#65289;&#20849;&#26377;&#12501;&#12457;&#12523;&#12480;\201408&#20197;&#38477;\20141017%20WIT1&#27138;&#27138;&#25163;Trouble.xls" TargetMode="External"/><Relationship Id="rId81" Type="http://schemas.openxmlformats.org/officeDocument/2006/relationships/hyperlink" Target="file:///\\stw1fspf01\users$\mingcheng.tung\Application%20Data\Microsoft\Excel\&#30064;&#24120;&#22577;&#21578;&#26360;&#65288;&#20013;&#25991;&#65289;&#20849;&#26377;&#12501;&#12457;&#12523;&#12480;\201501&#20197;&#38477;\20150128GUT1&#12288;FT&#20301;&#32622;&#27770;&#12417;&#12450;&#12521;&#12452;&#12513;&#12531;&#12488;&#12469;&#12540;&#12508;&#30064;&#24120;.xlsx" TargetMode="External"/><Relationship Id="rId135" Type="http://schemas.openxmlformats.org/officeDocument/2006/relationships/hyperlink" Target="file:///\\stw1fspf01\users$\mingcheng.tung\Application%20Data\Microsoft\Excel\&#30064;&#24120;&#22577;&#21578;&#26360;&#65288;&#20013;&#25991;&#65289;&#20849;&#26377;&#12501;&#12457;&#12523;&#12480;\201601&#20197;&#38477;\20160205XF&#12288;2BR&#12288;5POS%20BDS&#22622;&#36554;&#35686;&#22577;&#30064;&#24120;.xlsx" TargetMode="External"/><Relationship Id="rId156" Type="http://schemas.openxmlformats.org/officeDocument/2006/relationships/hyperlink" Target="file:///\\stw1fspf01\users$\mingcheng.tung\Application%20Data\Microsoft\Excel\&#30064;&#24120;&#22577;&#21578;&#26360;&#65288;&#20013;&#25991;&#65289;&#20849;&#26377;&#12501;&#12457;&#12523;&#12480;\201501&#20197;&#38477;\20151008BF&#12288;&#32294;&#20999;&#27231;SEQUENCER&#30064;&#24120;.xls" TargetMode="External"/><Relationship Id="rId177" Type="http://schemas.openxmlformats.org/officeDocument/2006/relationships/hyperlink" Target="file:///\\stw1fspf01\users$\mingcheng.tung\Application%20Data\Microsoft\Excel\&#30064;&#24120;&#22577;&#21578;&#26360;&#65288;&#20013;&#25991;&#65289;&#20849;&#26377;&#12501;&#12457;&#12523;&#12480;\201408&#20197;&#38477;\20140902EF%206P&#25505;&#26495;RB&#32025;&#25524;&#12415;&#12471;&#12522;&#12531;&#12480;&#12540;&#30064;&#24120;rev.1.xls" TargetMode="External"/><Relationship Id="rId198" Type="http://schemas.openxmlformats.org/officeDocument/2006/relationships/hyperlink" Target="file:///\\stw1fspf01\users$\mingcheng.tung\Application%20Data\Microsoft\Excel\&#30064;&#24120;&#22577;&#21578;&#26360;&#65288;&#26085;&#25991;&#65289;&#20849;&#26377;&#12501;&#12457;&#12523;&#12480;\&#20854;&#20182;\20140716CF%20%20RB&#25505;&#26495;CV7%20&#12505;&#12450;&#12522;&#12531;&#12464;&#30064;&#24120;.xlsx" TargetMode="External"/><Relationship Id="rId321" Type="http://schemas.openxmlformats.org/officeDocument/2006/relationships/printerSettings" Target="../printerSettings/printerSettings8.bin"/><Relationship Id="rId202" Type="http://schemas.openxmlformats.org/officeDocument/2006/relationships/hyperlink" Target="file:///\\stw1fspf01\users$\mingcheng.tung\Application%20Data\Microsoft\Excel\&#30064;&#24120;&#22577;&#21578;&#26360;&#65288;&#26085;&#25991;&#65289;&#20849;&#26377;&#12501;&#12457;&#12523;&#12480;\201601&#20197;&#38477;\20160719GF&#12288;TOM3&#30011;&#20966;PC&#12501;&#12522;&#12540;&#12474;.xlsx" TargetMode="External"/><Relationship Id="rId223" Type="http://schemas.openxmlformats.org/officeDocument/2006/relationships/hyperlink" Target="file:///\\stw1fspf01\users$\mingcheng.tung\Application%20Data\Microsoft\Excel\&#30064;&#24120;&#22577;&#21578;&#26360;&#65288;&#26085;&#25991;&#65289;&#20849;&#26377;&#12501;&#12457;&#12523;&#12480;\201501&#20197;&#38477;\20151221FF&#12288;&#26412;&#32218;&#22679;&#36895;CV&#8470;5&#12459;&#12512;&#12463;&#12521;&#12483;&#12481;&#30064;&#24120;.xlsx" TargetMode="External"/><Relationship Id="rId244" Type="http://schemas.openxmlformats.org/officeDocument/2006/relationships/hyperlink" Target="file:///\\stw1fspf01\users$\mingcheng.tung\Application%20Data\Microsoft\Excel\&#30064;&#24120;&#22577;&#21578;&#26360;&#65288;&#20013;&#25991;&#65289;&#20849;&#26377;&#12501;&#12457;&#12523;&#12480;\201601&#20197;&#38477;\20160805TDS&#8545;&#12288;&#19979;&#27969;&#31227;&#36617;&#27231;Roller&#40786;&#36650;&#22521;&#26519;&#25705;&#32791;.xls" TargetMode="External"/><Relationship Id="rId18" Type="http://schemas.openxmlformats.org/officeDocument/2006/relationships/hyperlink" Target="file:///\\stw1fspf01\users$\mingcheng.tung\Application%20Data\Microsoft\Excel\&#30064;&#24120;&#22577;&#21578;&#26360;&#65288;&#26085;&#25991;&#65289;&#20849;&#26377;&#12501;&#12457;&#12523;&#12480;\201407\20140721JF&#12288;&#25505;&#26495;ROBOT&#21046;&#24481;&#30436;&#38651;&#28304;&#30064;&#24120;(&#26085;).xls" TargetMode="External"/><Relationship Id="rId39" Type="http://schemas.openxmlformats.org/officeDocument/2006/relationships/hyperlink" Target="file:///\\stw1fspf01\users$\mingcheng.tung\Application%20Data\Microsoft\Excel\&#30064;&#24120;&#22577;&#21578;&#26360;&#65288;&#26085;&#25991;&#65289;&#20849;&#26377;&#12501;&#12457;&#12523;&#12480;\201408&#20197;&#38477;\20140824GUT&#12288;GUT3&#32025;&#24059;&#27231;&#32025;&#36865;&#12426;&#12505;&#12523;&#12488;&#20559;&#12426;&#30064;&#24120;.xls" TargetMode="External"/><Relationship Id="rId265" Type="http://schemas.openxmlformats.org/officeDocument/2006/relationships/hyperlink" Target="file:///\\stw1fspf01\users$\mingcheng.tung\Application%20Data\Microsoft\Excel\&#30064;&#24120;&#22577;&#21578;&#26360;&#65288;&#20013;&#25991;&#65289;&#20849;&#26377;&#12501;&#12457;&#12523;&#12480;\201601&#20197;&#38477;\20161104GF&#12288;B-Line&#27927;&#27972;&#27231;&#32020;&#27700;&#30452;&#27700;&#37197;&#31649;&#30772;&#25613;.xls" TargetMode="External"/><Relationship Id="rId286" Type="http://schemas.openxmlformats.org/officeDocument/2006/relationships/hyperlink" Target="https://api.box.com/wopi/files/1991557482834/WOPIServiceId_TP_BOX_2/WOPIUserId_-/&#30064;&#24120;&#22577;&#21578;&#26360;&#65288;&#26085;&#25991;&#65289;&#20849;&#26377;&#12501;&#12457;&#12523;&#12480;/201701&#20197;&#38477;/20170722HF&#12288;&#27927;&#27972;&#27231;&#22633;&#37240;Zone&#25644;&#36865;DriveShaftCoupling&#32224;&#32080;Bolt&#33104;&#39135;.xlsx" TargetMode="External"/><Relationship Id="rId50" Type="http://schemas.openxmlformats.org/officeDocument/2006/relationships/hyperlink" Target="file:///\\stw1fspf01\users$\mingcheng.tung\Application%20Data\Microsoft\Excel\&#30064;&#24120;&#22577;&#21578;&#26360;&#65288;&#26085;&#25991;&#65289;&#20849;&#26377;&#12501;&#12457;&#12523;&#12480;\201408&#20197;&#38477;\20141007EF%202Br&#24341;&#36796;CV&#65409;&#65386;&#65392;&#65437;&#65288;&#65406;&#65437;&#65403;&#65392;&#26908;&#20986;&#65420;&#65439;&#65434;&#65392;&#65412;&#37096;&#65404;&#65438;&#65390;&#65394;&#65437;&#65412;&#65419;&#65439;&#65437;&#65289;&#25240;&#25613;rev.2.xls" TargetMode="External"/><Relationship Id="rId104" Type="http://schemas.openxmlformats.org/officeDocument/2006/relationships/hyperlink" Target="file:///\\stw1fspf01\users$\mingcheng.tung\Application%20Data\Microsoft\Excel\&#30064;&#24120;&#22577;&#21578;&#26360;&#65288;&#20013;&#25991;&#65289;&#20849;&#26377;&#12501;&#12457;&#12523;&#12480;\201501&#20197;&#38477;\20150617GUT2&#12288;TT%20&#8470;1%20&#26059;&#22238;&#12469;&#12540;&#12508;&#30064;&#24120;.xlsx" TargetMode="External"/><Relationship Id="rId125" Type="http://schemas.openxmlformats.org/officeDocument/2006/relationships/hyperlink" Target="file:///\\stw1fspf01\users$\mingcheng.tung\Application%20Data\Microsoft\Excel\&#30064;&#24120;&#22577;&#21578;&#26360;&#65288;&#20013;&#25991;&#65289;&#20849;&#26377;&#12501;&#12457;&#12523;&#12480;\201501&#20197;&#38477;\20151026ZF&#12288;1P%20P&#35440;&#12417;&#26495;&#20498;&#12375;&#27833;&#22311;&#12507;&#12540;&#12473;&#30772;&#25613;&#22577;&#21578;&#65288;&#20013;&#26085;&#25991;&#29256;&#65289;.xlsx" TargetMode="External"/><Relationship Id="rId146" Type="http://schemas.openxmlformats.org/officeDocument/2006/relationships/hyperlink" Target="file:///\\stw1fspf01\users$\mingcheng.tung\Application%20Data\Microsoft\Excel\&#30064;&#24120;&#22577;&#21578;&#26360;&#65288;&#20013;&#25991;&#65289;&#20849;&#26377;&#12501;&#12457;&#12523;&#12480;\201601&#20197;&#38477;\20160704JF%20&#26412;&#32218;&#22679;&#36895;CV%20No.5&#12459;&#12512;&#12463;&#12521;&#12483;&#12481;&#28369;&#12426;&#30064;&#24120;.xlsx" TargetMode="External"/><Relationship Id="rId167" Type="http://schemas.openxmlformats.org/officeDocument/2006/relationships/hyperlink" Target="file:///\\stw1fspf01\users$\mingcheng.tung\Application%20Data\Microsoft\Excel\&#30064;&#24120;&#22577;&#21578;&#26360;&#65288;&#20013;&#25991;&#65289;&#20849;&#26377;&#12501;&#12457;&#12523;&#12480;\201408&#20197;&#38477;\20141101GUT&#12288;GUT&#8470;1&#25237;&#20837;&#25505;&#26495;&#27231;&#28187;&#36895;&#27231;&#30064;&#24120;.xls" TargetMode="External"/><Relationship Id="rId188" Type="http://schemas.openxmlformats.org/officeDocument/2006/relationships/hyperlink" Target="file:///\\stw1fspf01\users$\mingcheng.tung\Application%20Data\Microsoft\Excel\&#30064;&#24120;&#22577;&#21578;&#26360;&#65288;&#20013;&#25991;&#65289;&#20849;&#26377;&#12501;&#12457;&#12523;&#12480;\201501&#20197;&#38477;\20150919%20YF&#26412;&#32218;&#27243;&#20999;NO1&#36208;&#34892;&#30382;&#24118;&#26039;&#35010;&#30064;&#24120;.xls" TargetMode="External"/><Relationship Id="rId311" Type="http://schemas.openxmlformats.org/officeDocument/2006/relationships/hyperlink" Target="https://api.box.com/wopi/files/1991557482834/WOPIServiceId_TP_BOX_2/WOPIUserId_-/&#30064;&#24120;&#22577;&#21578;&#26360;&#65288;&#20013;&#25991;&#65289;&#20849;&#26377;&#12501;&#12457;&#12523;&#12480;/201701&#20197;&#38477;/20170203EF%201~4P%20BDS%20CPU&#30064;&#24120;&#36339;&#33067;.xlsx" TargetMode="External"/><Relationship Id="rId71" Type="http://schemas.openxmlformats.org/officeDocument/2006/relationships/hyperlink" Target="file:///\\stw1fspf01\users$\mingcheng.tung\Application%20Data\Microsoft\Excel\&#30064;&#24120;&#22577;&#21578;&#26360;&#65288;&#26085;&#25991;&#65289;&#20849;&#26377;&#12501;&#12457;&#12523;&#12480;\201408&#20197;&#38477;\20141201WIT1%20&#27927;&#27972;&#27231;&#21069;&#27927;&#39366;&#21205;&#12471;&#12515;&#12501;&#12488;&#12473;&#12503;&#12525;&#12465;&#12483;&#12488;&#12461;&#12540;&#25244;&#12369;.xls" TargetMode="External"/><Relationship Id="rId92" Type="http://schemas.openxmlformats.org/officeDocument/2006/relationships/hyperlink" Target="file:///\\stw1fspf01\users$\mingcheng.tung\Application%20Data\Microsoft\Excel\&#30064;&#24120;&#22577;&#21578;&#26360;&#65288;&#26085;&#25991;&#65289;&#20849;&#26377;&#12501;&#12457;&#12523;&#12480;\201501&#20197;&#38477;\20150315%20%20ZF&#21253;&#35037;&#26412;&#32218;CV%20NO119%20%20Roll&#22238;&#36578;Speed&#30064;&#24120;&#22577;&#21578;.xls" TargetMode="External"/><Relationship Id="rId213" Type="http://schemas.openxmlformats.org/officeDocument/2006/relationships/hyperlink" Target="file:///\\stw1fspf01\users$\mingcheng.tung\Application%20Data\Microsoft\Excel\&#30064;&#24120;&#22577;&#21578;&#26360;&#65288;&#20013;&#25991;&#65289;&#20849;&#26377;&#12501;&#12457;&#12523;&#12480;\201408&#20197;&#38477;\20140821HF&#12288;IZUMI&#29987;&#26989;&#35069;%20&#32025;&#24059;&#27231;&#20999;&#20992;&#19978;&#20995;LM_Guide&#22266;&#23450;&#34746;&#26643;&#25240;&#25613;&#30064;&#24120;.xls" TargetMode="External"/><Relationship Id="rId234" Type="http://schemas.openxmlformats.org/officeDocument/2006/relationships/hyperlink" Target="file:///\\stw1fspf01\users$\mingcheng.tung\Application%20Data\Microsoft\Excel\&#30064;&#24120;&#22577;&#21578;&#26360;&#65288;&#26085;&#25991;&#65289;&#20849;&#26377;&#12501;&#12457;&#12523;&#12480;\201601&#20197;&#38477;\20160519HF&#12288;2Br2Pos&#25505;&#26495;&#12525;&#12508;&#12483;&#12488;&#37325;&#25925;&#38556;&#20572;&#27490;.xlsx" TargetMode="External"/><Relationship Id="rId2" Type="http://schemas.openxmlformats.org/officeDocument/2006/relationships/hyperlink" Target="file:///\\stw1fspf01\users$\mingcheng.tung\Application%20Data\Microsoft\Excel\&#30064;&#24120;&#22577;&#21578;&#26360;&#65288;&#26085;&#25991;&#65289;&#20849;&#26377;&#12501;&#12457;&#12523;&#12480;\20140623JF&#12288;WI&#12459;&#12513;&#12521;&#27874;&#24418;&#30064;&#24120;rev3.xlsx" TargetMode="External"/><Relationship Id="rId29" Type="http://schemas.openxmlformats.org/officeDocument/2006/relationships/hyperlink" Target="file:///\\stw1fspf01\users$\mingcheng.tung\Application%20Data\Microsoft\Excel\&#30064;&#24120;&#22577;&#21578;&#26360;&#65288;&#26085;&#25991;&#65289;&#20849;&#26377;&#12501;&#12457;&#12523;&#12480;\201408&#20197;&#38477;\20140731GUT&#12288;GUT&#27700;&#20966;&#29702;&#22580;&#12497;&#12527;&#12540;&#12469;&#12503;&#12521;&#12452;&#20572;&#27490;&#30064;&#24120;.xls" TargetMode="External"/><Relationship Id="rId255" Type="http://schemas.openxmlformats.org/officeDocument/2006/relationships/hyperlink" Target="file:///\\stw1fspf01\users$\mingcheng.tung\Application%20Data\Microsoft\Excel\&#30064;&#24120;&#22577;&#21578;&#26360;&#65288;&#26085;&#25991;&#65289;&#20849;&#26377;&#12501;&#12457;&#12523;&#12480;\201601&#20197;&#38477;\20160730ZF%20%201P&#21271;&#26495;&#21463;&#21205;&#20316;&#30064;&#24120;&#22577;&#21578;.xlsx" TargetMode="External"/><Relationship Id="rId276" Type="http://schemas.openxmlformats.org/officeDocument/2006/relationships/hyperlink" Target="file:///\\172.18.154.189\mfg_public\00%20&#35069;&#36896;&#19968;&#37096;&#20849;&#36890;\&#27178;&#23637;&#38283;&#30906;&#35469;\03%20&#35373;&#20633;(&#20919;&#20462;)&#27963;&#21205;&#30456;&#38364;\2016&#24180;&#35373;&#20633;&#27963;&#21205;Team&#36039;&#26009;\01%20ADT&#35373;&#20633;&#30064;&#24120;&#24773;&#22577;&#27243;&#23637;&#38283;\TAS&amp;OFF%20&#23531;&#30495;&#35036;&#20805;&#36039;&#26009;&#22846;" TargetMode="External"/><Relationship Id="rId297" Type="http://schemas.openxmlformats.org/officeDocument/2006/relationships/hyperlink" Target="https://api.box.com/wopi/files/1991557482834/WOPIServiceId_TP_BOX_2/WOPIUserId_-/&#30064;&#24120;&#22577;&#21578;&#26360;&#65288;&#26085;&#25991;&#65289;&#20849;&#26377;&#12501;&#12457;&#12523;&#12480;/201701&#20197;&#38477;/20170329EF&#12288;&#22679;&#36895;CV&#12288;EMS&#28961;&#27861;&#21205;&#20316;&#30064;&#24120;&#22577;&#21578;&#26360;.xls" TargetMode="External"/><Relationship Id="rId40" Type="http://schemas.openxmlformats.org/officeDocument/2006/relationships/hyperlink" Target="file:///\\stw1fspf01\users$\mingcheng.tung\Application%20Data\Microsoft\Excel\&#30064;&#24120;&#22577;&#21578;&#26360;&#65288;&#26085;&#25991;&#65289;&#20849;&#26377;&#12501;&#12457;&#12523;&#12480;\201408&#20197;&#38477;\20140826GUT&#12288;OFF&#20999;3&#19978;&#27969;&#31227;&#36617;&#27231;&#12469;&#12540;&#12508;&#30064;&#24120;.xls" TargetMode="External"/><Relationship Id="rId115" Type="http://schemas.openxmlformats.org/officeDocument/2006/relationships/hyperlink" Target="file:///\\stw1fspf01\users$\mingcheng.tung\Application%20Data\Microsoft\Excel\&#30064;&#24120;&#22577;&#21578;&#26360;&#65288;&#20013;&#25991;&#65289;&#20849;&#26377;&#12501;&#12457;&#12523;&#12480;\201501&#20197;&#38477;\&#9733;BDS&#36600;&#21463;&#26550;&#21488;&#28342;&#25509;&#37096;&#20096;&#35010;&#27243;&#23637;&#38283;&#30906;&#35469;DATA" TargetMode="External"/><Relationship Id="rId136" Type="http://schemas.openxmlformats.org/officeDocument/2006/relationships/hyperlink" Target="file:///\\stw1fspf01\users$\mingcheng.tung\Application%20Data\Microsoft\Excel\&#30064;&#24120;&#22577;&#21578;&#26360;&#65288;&#20013;&#25991;&#65289;&#20849;&#26377;&#12501;&#12457;&#12523;&#12480;\201601&#20197;&#38477;\20160223XF&#12288;2BR&#12288;4POS&#12288;&#26059;&#22238;CV%20SWIVEL%20JOINT&#26059;&#36681;&#25509;&#38957;%20&#37197;&#31649;&#28431;&#27833;&#30064;&#24120;.xlsx" TargetMode="External"/><Relationship Id="rId157" Type="http://schemas.openxmlformats.org/officeDocument/2006/relationships/hyperlink" Target="file:///\\stw1fspf01\users$\mingcheng.tung\Application%20Data\Microsoft\Excel\&#30064;&#24120;&#22577;&#21578;&#26360;&#65288;&#20013;&#25991;&#65289;&#20849;&#26377;&#12501;&#12457;&#12523;&#12480;\201501&#20197;&#38477;\20151008&#12288;BF%20BDS&#36600;&#21463;&#26550;&#21488;&#28342;&#25509;&#37096;&#20096;&#35010;.xls" TargetMode="External"/><Relationship Id="rId178" Type="http://schemas.openxmlformats.org/officeDocument/2006/relationships/hyperlink" Target="file:///\\stw1fspf01\users$\mingcheng.tung\Application%20Data\Microsoft\Excel\&#30064;&#24120;&#22577;&#21578;&#26360;&#65288;&#20013;&#25991;&#65289;&#20849;&#26377;&#12501;&#12457;&#12523;&#12480;\201408&#20197;&#38477;\20140830CF&#12288;L&#20596;SMAP&#21205;&#20316;&#30064;&#24120;.xls" TargetMode="External"/><Relationship Id="rId301" Type="http://schemas.openxmlformats.org/officeDocument/2006/relationships/hyperlink" Target="https://api.box.com/wopi/files/1991557482834/WOPIServiceId_TP_BOX_2/WOPIUserId_-/&#30064;&#24120;&#22577;&#21578;&#26360;&#65288;&#26085;&#25991;&#65289;&#20849;&#26377;&#12501;&#12457;&#12523;&#12480;/201701&#20197;&#38477;/20170203%201~4P%20BDS%20CPU&#30064;&#24120;&#36339;&#33067;.xlsx" TargetMode="External"/><Relationship Id="rId322" Type="http://schemas.openxmlformats.org/officeDocument/2006/relationships/drawing" Target="../drawings/drawing6.xml"/><Relationship Id="rId61" Type="http://schemas.openxmlformats.org/officeDocument/2006/relationships/hyperlink" Target="file:///\\stw1fspf01\users$\mingcheng.tung\Application%20Data\&#30064;&#24120;&#22577;&#21578;&#26360;(&#26085;&#25991;)\201408&#20197;&#38477;\20141018GF%20TOM3&#30011;&#20966;PC&#25925;&#38556;.xls" TargetMode="External"/><Relationship Id="rId82" Type="http://schemas.openxmlformats.org/officeDocument/2006/relationships/hyperlink" Target="file:///\\stw1fspf01\users$\mingcheng.tung\Application%20Data\Microsoft\Excel\&#30064;&#24120;&#22577;&#21578;&#26360;&#65288;&#26085;&#25991;&#65289;&#20849;&#26377;&#12501;&#12457;&#12523;&#12480;\201501&#20197;&#38477;\20150128GUT1&#12288;FT&#20301;&#32622;&#27770;&#12417;&#12450;&#12521;&#12452;&#12513;&#12531;&#12488;&#12469;&#12540;&#12508;&#30064;&#24120;.xls" TargetMode="External"/><Relationship Id="rId199" Type="http://schemas.openxmlformats.org/officeDocument/2006/relationships/hyperlink" Target="file:///\\stw1fspf01\users$\mingcheng.tung\Application%20Data\Microsoft\Excel\&#30064;&#24120;&#22577;&#21578;&#26360;&#65288;&#26085;&#25991;&#65289;&#20849;&#26377;&#12501;&#12457;&#12523;&#12480;\&#20854;&#20182;\20140805%20%20ZF&#21253;&#35037;&#24490;&#29872;4%20CULLET%20BC%20SLIP&#30064;&#24120;&#22577;&#21578;.xlsx" TargetMode="External"/><Relationship Id="rId203" Type="http://schemas.openxmlformats.org/officeDocument/2006/relationships/hyperlink" Target="file:///\\stw1fspf01\users$\mingcheng.tung\Application%20Data\Microsoft\Excel\&#30064;&#24120;&#22577;&#21578;&#26360;&#65288;&#20013;&#25991;&#65289;&#20849;&#26377;&#12501;&#12457;&#12523;&#12480;\201601&#20197;&#38477;\130912_TOM3%20&#36890;&#20449;&#30064;&#24120;&#34389;&#29702;&#25163;&#38918;&#26360;.xlsx" TargetMode="Externa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9.bin"/><Relationship Id="rId1" Type="http://schemas.openxmlformats.org/officeDocument/2006/relationships/pivotTable" Target="../pivotTables/pivotTable1.xml"/></Relationships>
</file>

<file path=xl/worksheets/_rels/sheet10.xml.rels><?xml version="1.0" encoding="UTF-8" standalone="yes"?>
<Relationships xmlns="http://schemas.openxmlformats.org/package/2006/relationships"><Relationship Id="rId8" Type="http://schemas.openxmlformats.org/officeDocument/2006/relationships/hyperlink" Target="https://api.box.com/wopi/files/1991557482834/WOPIServiceId_TP_BOX_2/WOPIUserId_-/&#30064;&#24120;&#22577;&#21578;&#26360;&#65288;&#26085;&#25991;&#65289;&#20849;&#26377;&#12501;&#12457;&#12523;&#12480;/201701&#20197;&#38477;/20171023XF&#12288;&#26412;&#32218;CV&#25747;&#12415;&#38450;&#27490;&#29992;&#21463;&#12369;&#12467;&#12525;&#30772;&#25613;.xls" TargetMode="External"/><Relationship Id="rId13" Type="http://schemas.openxmlformats.org/officeDocument/2006/relationships/printerSettings" Target="../printerSettings/printerSettings10.bin"/><Relationship Id="rId3" Type="http://schemas.openxmlformats.org/officeDocument/2006/relationships/hyperlink" Target="https://api.box.com/wopi/files/1991557482834/WOPIServiceId_TP_BOX_2/WOPIUserId_-/&#30064;&#24120;&#22577;&#21578;&#26360;&#65288;&#20013;&#25991;&#65289;&#20849;&#26377;&#12501;&#12457;&#12523;&#12480;/201701&#20197;&#38477;/20170928MF%201Br&#32025;&#24059;&#27231;Roll&#32025;&#39366;&#21205;Coupling&#37096;key&#33073;&#33853;.xls" TargetMode="External"/><Relationship Id="rId7" Type="http://schemas.openxmlformats.org/officeDocument/2006/relationships/hyperlink" Target="https://api.box.com/wopi/files/1991557482834/WOPIServiceId_TP_BOX_2/WOPIUserId_-/&#30064;&#24120;&#22577;&#21578;&#26360;&#65288;&#20013;&#25991;&#65289;&#20849;&#26377;&#12501;&#12457;&#12523;&#12480;/201701&#20197;&#38477;/20171023XF&#12288;&#26412;&#32218;CV&#25747;&#12415;&#38450;&#27490;&#29992;&#21463;&#12369;&#12467;&#12525;&#30772;&#25613;.xls" TargetMode="External"/><Relationship Id="rId12" Type="http://schemas.openxmlformats.org/officeDocument/2006/relationships/hyperlink" Target="https://api.box.com/wopi/files/1991557482834/WOPIServiceId_TP_BOX_2/WOPIUserId_-/&#30064;&#24120;&#22577;&#21578;&#26360;&#65288;&#20013;&#25991;&#65289;&#20849;&#26377;&#12501;&#12457;&#12523;&#12480;/201701&#20197;&#38477;/20171209EF&#12288;&#21253;&#35037;RBT&#31227;&#36617;CV&#30064;&#24120;&#22577;&#21578;&#26360;.xlsx" TargetMode="External"/><Relationship Id="rId2" Type="http://schemas.openxmlformats.org/officeDocument/2006/relationships/hyperlink" Target="https://api.box.com/wopi/files/1991557482834/WOPIServiceId_TP_BOX_2/WOPIUserId_-/&#30064;&#24120;&#22577;&#21578;&#26360;&#65288;&#20013;&#25991;&#65289;&#20849;&#26377;&#12501;&#12457;&#12523;&#12480;/201701&#20197;&#38477;/20170905YF&#12288;2BR&#24341;&#36796;&#30064;&#24120;(TRACKING&#30064;&#24120;).xlsx" TargetMode="External"/><Relationship Id="rId1" Type="http://schemas.openxmlformats.org/officeDocument/2006/relationships/hyperlink" Target="https://api.box.com/wopi/files/1991557482834/WOPIServiceId_TP_BOX_2/WOPIUserId_-/&#30064;&#24120;&#22577;&#21578;&#26360;&#65288;&#26085;&#25991;&#65289;&#20849;&#26377;&#12501;&#12457;&#12523;&#12480;/201701&#20197;&#38477;/20170905YF&#12288;2BR&#24341;&#36796;&#30064;&#24120;(TRACKING&#30064;&#24120;).xlsx" TargetMode="External"/><Relationship Id="rId6" Type="http://schemas.openxmlformats.org/officeDocument/2006/relationships/hyperlink" Target="https://api.box.com/wopi/files/1991557482834/WOPIServiceId_TP_BOX_2/WOPIUserId_-/&#30064;&#24120;&#22577;&#21578;&#26360;&#65288;&#20013;&#25991;&#65289;&#20849;&#26377;&#12501;&#12457;&#12523;&#12480;/201701&#20197;&#38477;/20170713YF&#12288;MCPG" TargetMode="External"/><Relationship Id="rId11" Type="http://schemas.openxmlformats.org/officeDocument/2006/relationships/hyperlink" Target="https://api.box.com/wopi/files/1991557482834/WOPIServiceId_TP_BOX_2/WOPIUserId_-/&#30064;&#24120;&#22577;&#21578;&#26360;&#65288;&#26085;&#25991;&#65289;&#20849;&#26377;&#12501;&#12457;&#12523;&#12480;/201701&#20197;&#38477;/20171209EF&#12288;&#21253;&#35037;RBT&#31227;&#36617;CV&#30064;&#24120;&#22577;&#21578;&#26360;.xlsx" TargetMode="External"/><Relationship Id="rId5" Type="http://schemas.openxmlformats.org/officeDocument/2006/relationships/hyperlink" Target="https://api.box.com/wopi/files/1991557482834/WOPIServiceId_TP_BOX_2/WOPIUserId_-/&#30064;&#24120;&#22577;&#21578;&#26360;&#65288;&#26085;&#25991;&#65289;&#20849;&#26377;&#12501;&#12457;&#12523;&#12480;/201701&#20197;&#38477;/20170713YF&#12288;MCPG" TargetMode="External"/><Relationship Id="rId15" Type="http://schemas.openxmlformats.org/officeDocument/2006/relationships/comments" Target="../comments3.xml"/><Relationship Id="rId10" Type="http://schemas.openxmlformats.org/officeDocument/2006/relationships/hyperlink" Target="https://api.box.com/wopi/files/1991557482834/WOPIServiceId_TP_BOX_2/WOPIUserId_-/&#30064;&#24120;&#22577;&#21578;&#26360;&#65288;&#20013;&#25991;&#65289;&#20849;&#26377;&#12501;&#12457;&#12523;&#12480;/201701&#20197;&#38477;/20171109CF&#12288;&#26412;&#32218;FT%20CV%20R&#20596;2-2%20PAD%20CHAIN&#30064;&#24120;&#22577;&#21578;&#26360;%20(&#26368;&#32066;).xlsx" TargetMode="External"/><Relationship Id="rId4" Type="http://schemas.openxmlformats.org/officeDocument/2006/relationships/hyperlink" Target="https://api.box.com/wopi/files/1991557482834/WOPIServiceId_TP_BOX_2/WOPIUserId_-/&#30064;&#24120;&#22577;&#21578;&#26360;&#65288;&#26085;&#25991;&#65289;&#20849;&#26377;&#12501;&#12457;&#12523;&#12480;/201701&#20197;&#38477;/20170928MF%201Br&#32025;&#24059;&#27231;Roll&#32025;&#39366;&#21205;Coupling&#37096;key&#33073;&#33853;.xls" TargetMode="External"/><Relationship Id="rId9" Type="http://schemas.openxmlformats.org/officeDocument/2006/relationships/hyperlink" Target="https://api.box.com/wopi/files/1991557482834/WOPIServiceId_TP_BOX_2/WOPIUserId_-/&#30064;&#24120;&#22577;&#21578;&#26360;&#65288;&#26085;&#25991;&#65289;&#20849;&#26377;&#12501;&#12457;&#12523;&#12480;/201701&#20197;&#38477;/20171109CF&#12288;&#26412;&#32218;FT%20CV%20R&#20596;2-2%20PAD%20CHAIN&#30064;&#24120;&#22577;&#21578;&#26360;%20(&#26368;&#32066;).xlsx" TargetMode="External"/><Relationship Id="rId14" Type="http://schemas.openxmlformats.org/officeDocument/2006/relationships/vmlDrawing" Target="../drawings/vmlDrawing3.v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8" Type="http://schemas.openxmlformats.org/officeDocument/2006/relationships/pivotTable" Target="../pivotTables/pivotTable9.xml"/><Relationship Id="rId13" Type="http://schemas.openxmlformats.org/officeDocument/2006/relationships/pivotTable" Target="../pivotTables/pivotTable14.xml"/><Relationship Id="rId18" Type="http://schemas.openxmlformats.org/officeDocument/2006/relationships/pivotTable" Target="../pivotTables/pivotTable19.xml"/><Relationship Id="rId3" Type="http://schemas.openxmlformats.org/officeDocument/2006/relationships/pivotTable" Target="../pivotTables/pivotTable4.xml"/><Relationship Id="rId21" Type="http://schemas.openxmlformats.org/officeDocument/2006/relationships/printerSettings" Target="../printerSettings/printerSettings13.bin"/><Relationship Id="rId7" Type="http://schemas.openxmlformats.org/officeDocument/2006/relationships/pivotTable" Target="../pivotTables/pivotTable8.xml"/><Relationship Id="rId12" Type="http://schemas.openxmlformats.org/officeDocument/2006/relationships/pivotTable" Target="../pivotTables/pivotTable13.xml"/><Relationship Id="rId17" Type="http://schemas.openxmlformats.org/officeDocument/2006/relationships/pivotTable" Target="../pivotTables/pivotTable18.xml"/><Relationship Id="rId2" Type="http://schemas.openxmlformats.org/officeDocument/2006/relationships/pivotTable" Target="../pivotTables/pivotTable3.xml"/><Relationship Id="rId16" Type="http://schemas.openxmlformats.org/officeDocument/2006/relationships/pivotTable" Target="../pivotTables/pivotTable17.xml"/><Relationship Id="rId20" Type="http://schemas.openxmlformats.org/officeDocument/2006/relationships/pivotTable" Target="../pivotTables/pivotTable21.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5" Type="http://schemas.openxmlformats.org/officeDocument/2006/relationships/pivotTable" Target="../pivotTables/pivotTable6.xml"/><Relationship Id="rId15" Type="http://schemas.openxmlformats.org/officeDocument/2006/relationships/pivotTable" Target="../pivotTables/pivotTable16.xml"/><Relationship Id="rId10" Type="http://schemas.openxmlformats.org/officeDocument/2006/relationships/pivotTable" Target="../pivotTables/pivotTable11.xml"/><Relationship Id="rId19" Type="http://schemas.openxmlformats.org/officeDocument/2006/relationships/pivotTable" Target="../pivotTables/pivotTable20.xml"/><Relationship Id="rId4" Type="http://schemas.openxmlformats.org/officeDocument/2006/relationships/pivotTable" Target="../pivotTables/pivotTable5.xml"/><Relationship Id="rId9" Type="http://schemas.openxmlformats.org/officeDocument/2006/relationships/pivotTable" Target="../pivotTables/pivotTable10.xml"/><Relationship Id="rId14" Type="http://schemas.openxmlformats.org/officeDocument/2006/relationships/pivotTable" Target="../pivotTables/pivotTable15.xml"/><Relationship Id="rId22"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3" Type="http://schemas.openxmlformats.org/officeDocument/2006/relationships/pivotTable" Target="../pivotTables/pivotTable24.xml"/><Relationship Id="rId7" Type="http://schemas.openxmlformats.org/officeDocument/2006/relationships/pivotTable" Target="../pivotTables/pivotTable28.xml"/><Relationship Id="rId2" Type="http://schemas.openxmlformats.org/officeDocument/2006/relationships/pivotTable" Target="../pivotTables/pivotTable23.xml"/><Relationship Id="rId1" Type="http://schemas.openxmlformats.org/officeDocument/2006/relationships/pivotTable" Target="../pivotTables/pivotTable22.xml"/><Relationship Id="rId6" Type="http://schemas.openxmlformats.org/officeDocument/2006/relationships/pivotTable" Target="../pivotTables/pivotTable27.xml"/><Relationship Id="rId5" Type="http://schemas.openxmlformats.org/officeDocument/2006/relationships/pivotTable" Target="../pivotTables/pivotTable26.xml"/><Relationship Id="rId4" Type="http://schemas.openxmlformats.org/officeDocument/2006/relationships/pivotTable" Target="../pivotTables/pivotTable25.xml"/></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14.bin"/><Relationship Id="rId2" Type="http://schemas.openxmlformats.org/officeDocument/2006/relationships/pivotTable" Target="../pivotTables/pivotTable30.xml"/><Relationship Id="rId1" Type="http://schemas.openxmlformats.org/officeDocument/2006/relationships/pivotTable" Target="../pivotTables/pivotTable29.xml"/></Relationships>
</file>

<file path=xl/worksheets/_rels/sheet16.xml.rels><?xml version="1.0" encoding="UTF-8" standalone="yes"?>
<Relationships xmlns="http://schemas.openxmlformats.org/package/2006/relationships"><Relationship Id="rId8" Type="http://schemas.openxmlformats.org/officeDocument/2006/relationships/hyperlink" Target="https://api.box.com/wopi/files/1991557482834/WOPIServiceId_TP_BOX_2/WOPIUserId_-/&#30064;&#24120;&#22577;&#21578;&#26360;&#65288;&#20849;&#26377;&#65289;&#12501;&#12457;&#12523;&#12480;/201901&#20197;&#38477;/20220603EF&#12288;TOM&#12481;&#12521;&#12540;&#25313;&#25955;&#29031;&#26126;&#25147;&#12426;&#37197;&#31649;&#12363;&#12425;&#12398;&#27700;&#28431;&#12428;&#30064;&#24120;&#22577;&#21578;r1.xlsx" TargetMode="External"/><Relationship Id="rId13" Type="http://schemas.openxmlformats.org/officeDocument/2006/relationships/hyperlink" Target="https://api.box.com/wopi/files/1991557482834/WOPIServiceId_TP_BOX_2/WOPIUserId_-/&#30064;&#24120;&#22577;&#21578;&#26360;&#65288;&#20849;&#26377;&#65289;&#12501;&#12457;&#12523;&#12480;/201901&#20197;&#38477;/20220905EF&#12288;&#20919;&#20462;&#12398;&#20572;&#38651;&#24037;&#20107;&#24460;&#12395;TOM&#26908;&#26619;&#27231;&#35079;&#25968;PC&#30772;&#25613;.xlsx" TargetMode="External"/><Relationship Id="rId3" Type="http://schemas.openxmlformats.org/officeDocument/2006/relationships/hyperlink" Target="https://api.box.com/wopi/files/1991557482834/WOPIServiceId_TP_BOX_2/WOPIUserId_-/&#30064;&#24120;&#22577;&#21578;&#26360;&#65288;&#20849;&#26377;&#65289;&#12501;&#12457;&#12523;&#12480;/201901&#20197;&#38477;/20220411YF&#12288;TOM&#25313;&#25955;&#12459;&#12513;&#12521;&#65283;17&#65283;41&#26908;&#20986;&#30011;&#20687;&#30064;&#24120;.xlsx" TargetMode="External"/><Relationship Id="rId7" Type="http://schemas.openxmlformats.org/officeDocument/2006/relationships/hyperlink" Target="https://api.box.com/wopi/files/1991557482834/WOPIServiceId_TP_BOX_2/WOPIUserId_-/&#30064;&#24120;&#22577;&#21578;&#26360;&#65288;&#20849;&#26377;&#65289;&#12501;&#12457;&#12523;&#12480;/201901&#20197;&#38477;/20220526JF&#12288;2BR&#12507;&#12483;&#12497;&#12540;&#21205;&#20316;&#30064;&#24120;.xlsx" TargetMode="External"/><Relationship Id="rId12" Type="http://schemas.openxmlformats.org/officeDocument/2006/relationships/hyperlink" Target="https://api.box.com/wopi/files/1991557482834/WOPIServiceId_TP_BOX_2/WOPIUserId_-/&#30064;&#24120;&#22577;&#21578;&#26360;&#65288;&#20849;&#26377;&#65289;&#12501;&#12457;&#12523;&#12480;/201901&#20197;&#38477;/20220801JF&#12288;&#26412;&#32218;&#12456;&#12531;&#12488;&#12522;&#12540;CV&#39366;&#21205;&#12473;&#12503;&#12525;&#12465;&#12483;&#12488;&#12461;&#12540;&#33073;&#33853;rev.1.xlsx" TargetMode="External"/><Relationship Id="rId2" Type="http://schemas.openxmlformats.org/officeDocument/2006/relationships/hyperlink" Target="https://api.box.com/wopi/files/1991557482834/WOPIServiceId_TP_BOX_2/WOPIUserId_-/&#30064;&#24120;&#22577;&#21578;&#26360;&#65288;&#20849;&#26377;&#65289;&#12501;&#12457;&#12523;&#12480;/201901&#20197;&#38477;/20220121EF&#12288;TOM3&#21453;&#23556;&#12459;&#12513;&#12521;34&#20809;&#37327;&#30064;&#24120;&#22577;&#21578;.xlsx" TargetMode="External"/><Relationship Id="rId1" Type="http://schemas.openxmlformats.org/officeDocument/2006/relationships/hyperlink" Target="https://api.box.com/wopi/files/1991557482834/WOPIServiceId_TP_BOX_2/WOPIUserId_-/&#30064;&#24120;&#22577;&#21578;&#26360;&#65288;&#20849;&#26377;&#65289;&#12501;&#12457;&#12523;&#12480;/201901&#20197;&#38477;/20220110EF&#12288;TOM3&#30011;&#20966;17&#12398;PC&#12501;&#12522;&#12540;&#12474;&#30064;&#24120;&#22577;&#21578;rev.1.xlsx" TargetMode="External"/><Relationship Id="rId6" Type="http://schemas.openxmlformats.org/officeDocument/2006/relationships/hyperlink" Target="https://api.box.com/wopi/files/1991557482834/WOPIServiceId_TP_BOX_2/WOPIUserId_-/&#30064;&#24120;&#22577;&#21578;&#26360;&#65288;&#20849;&#26377;&#65289;&#12501;&#12457;&#12523;&#12480;/201901&#20197;&#38477;/20220422CF&#12288;TOM&#30011;&#20966;PC10&#12288;1&#65295;100&#12497;&#12523;&#12473;&#30064;&#24120;.xlsx" TargetMode="External"/><Relationship Id="rId11" Type="http://schemas.openxmlformats.org/officeDocument/2006/relationships/hyperlink" Target="https://api.box.com/wopi/files/1991557482834/WOPIServiceId_TP_BOX_2/WOPIUserId_-/&#30064;&#24120;&#22577;&#21578;&#26360;&#65288;&#20849;&#26377;&#65289;&#12501;&#12457;&#12523;&#12480;/201901&#20197;&#38477;/20220727YF&#12288;1Br&#12496;&#12540;&#12467;&#12540;&#12489;&#12503;&#12522;&#12531;&#12479;&#12540;&#65288;&#24490;&#29872;&#12509;&#12531;&#12503;&#25925;&#38556;&#65289;&#30064;&#24120;rev.2.xlsx" TargetMode="External"/><Relationship Id="rId5" Type="http://schemas.openxmlformats.org/officeDocument/2006/relationships/hyperlink" Target="https://api.box.com/wopi/files/1991557482834/WOPIServiceId_TP_BOX_2/WOPIUserId_-/&#30064;&#24120;&#22577;&#21578;&#26360;&#65288;&#20849;&#26377;&#65289;&#12501;&#12457;&#12523;&#12480;/201901&#20197;&#38477;/20220421KF&#12288;2BR&#32025;&#21367;&#27231;&#12525;&#12540;&#12479;&#12522;&#12540;&#12459;&#12483;&#12479;&#12540;%20&#36942;&#36000;&#33655;&#30064;&#24120;.xlsx" TargetMode="External"/><Relationship Id="rId15" Type="http://schemas.openxmlformats.org/officeDocument/2006/relationships/hyperlink" Target="https://api.box.com/wopi/files/1991557482834/WOPIServiceId_TP_BOX_2/WOPIUserId_-/&#30064;&#24120;&#22577;&#21578;&#26360;&#65288;&#20849;&#26377;&#65289;&#12501;&#12457;&#12523;&#12480;/201901&#20197;&#38477;/20221215%20CF%20&#26412;&#32218;&#12507;&#12483;&#12497;&#12540;%20&#27833;&#22311;&#12471;&#12522;&#12531;&#12480;&#12540;&#27833;&#28431;&#12428;&#35373;&#20633;&#30064;&#24120;&#22577;&#21578;&#26360;.xlsx" TargetMode="External"/><Relationship Id="rId10" Type="http://schemas.openxmlformats.org/officeDocument/2006/relationships/hyperlink" Target="https://api.box.com/wopi/files/1991557482834/WOPIServiceId_TP_BOX_2/WOPIUserId_-/&#30064;&#24120;&#22577;&#21578;&#26360;&#65288;&#20849;&#26377;&#65289;&#12501;&#12457;&#12523;&#12480;/201901&#20197;&#38477;/20220627CF&#12288;&#26412;&#32218;&#12507;&#12483;&#12497;&#12540;&#38283;&#38281;&#21205;&#20316;&#30064;&#24120;%20rev.2.xlsx" TargetMode="External"/><Relationship Id="rId4" Type="http://schemas.openxmlformats.org/officeDocument/2006/relationships/hyperlink" Target="https://api.box.com/wopi/files/1991557482834/WOPIServiceId_TP_BOX_2/WOPIUserId_-/&#30064;&#24120;&#22577;&#21578;&#26360;&#65288;&#20849;&#26377;&#65289;&#12501;&#12457;&#12523;&#12480;/201901&#20197;&#38477;/20220420YF&#12288;&#65288;ADT&#20869;&#20849;&#26377;&#65289;4P&#27573;&#31309;&#12522;&#12501;&#12488;&#35199;&#12288;&#36628;&#21161;&#26495;&#21463;&#26178;&#35215;&#30382;&#24118;&#39686;&#33067;.xlsx" TargetMode="External"/><Relationship Id="rId9" Type="http://schemas.openxmlformats.org/officeDocument/2006/relationships/hyperlink" Target="https://api.box.com/wopi/files/1991557482834/WOPIServiceId_TP_BOX_2/WOPIUserId_-/&#30064;&#24120;&#22577;&#21578;&#26360;&#65288;&#20849;&#26377;&#65289;&#12501;&#12457;&#12523;&#12480;/201901&#20197;&#38477;/20220620YF&#12288;SMAP&#12471;&#12515;&#12501;&#12488;L&#20596;&#26029;&#35010;&#65288;&#20877;&#30330;%20R&#20596;&#26029;&#35010;&#65289;&#30064;&#24120;%20rev.2.xlsx" TargetMode="External"/><Relationship Id="rId14" Type="http://schemas.openxmlformats.org/officeDocument/2006/relationships/hyperlink" Target="https://api.box.com/wopi/files/1991557482834/WOPIServiceId_TP_BOX_2/WOPIUserId_-/&#30064;&#24120;&#22577;&#21578;&#26360;&#65288;&#20849;&#26377;&#65289;&#12501;&#12457;&#12523;&#12480;/201901&#20197;&#38477;/20221103EF%20%20%20%20%20&#20919;&#20462;&#20316;&#26989;%20%204P%20P&#35440;&#27231;&#26495;&#20498;&#27833;&#22311;&#37197;&#31649;&#33073;&#33853;&#30064;&#24120;rev.03.xlsx" TargetMode="External"/></Relationships>
</file>

<file path=xl/worksheets/_rels/sheet17.xml.rels><?xml version="1.0" encoding="UTF-8" standalone="yes"?>
<Relationships xmlns="http://schemas.openxmlformats.org/package/2006/relationships"><Relationship Id="rId13" Type="http://schemas.openxmlformats.org/officeDocument/2006/relationships/hyperlink" Target="mailto:fengmou.chu@adt.agc.com" TargetMode="External"/><Relationship Id="rId18" Type="http://schemas.openxmlformats.org/officeDocument/2006/relationships/hyperlink" Target="mailto:chungyuan.hsieh@adt.agc.com" TargetMode="External"/><Relationship Id="rId26" Type="http://schemas.openxmlformats.org/officeDocument/2006/relationships/hyperlink" Target="mailto:yilung.tseng@adt.agc.com" TargetMode="External"/><Relationship Id="rId39" Type="http://schemas.openxmlformats.org/officeDocument/2006/relationships/hyperlink" Target="mailto:lian.wu@adt.agc.com" TargetMode="External"/><Relationship Id="rId21" Type="http://schemas.openxmlformats.org/officeDocument/2006/relationships/hyperlink" Target="mailto:chingchih.wu@adt.agc.com" TargetMode="External"/><Relationship Id="rId34" Type="http://schemas.openxmlformats.org/officeDocument/2006/relationships/hyperlink" Target="mailto:masaki.goto@adt.agc.com" TargetMode="External"/><Relationship Id="rId42" Type="http://schemas.openxmlformats.org/officeDocument/2006/relationships/hyperlink" Target="mailto:fenchih.huang@adt.agc.com" TargetMode="External"/><Relationship Id="rId47" Type="http://schemas.openxmlformats.org/officeDocument/2006/relationships/hyperlink" Target="mailto:takeshi.fukamachi@adt.agc.com" TargetMode="External"/><Relationship Id="rId50" Type="http://schemas.openxmlformats.org/officeDocument/2006/relationships/hyperlink" Target="mailto:fangchuan.liu@adt.agc.com" TargetMode="External"/><Relationship Id="rId55" Type="http://schemas.openxmlformats.org/officeDocument/2006/relationships/hyperlink" Target="mailto:kunshi.yang@adt.agc.com" TargetMode="External"/><Relationship Id="rId63" Type="http://schemas.openxmlformats.org/officeDocument/2006/relationships/hyperlink" Target="mailto:chienliang.lin@adt.agc.com" TargetMode="External"/><Relationship Id="rId68" Type="http://schemas.openxmlformats.org/officeDocument/2006/relationships/hyperlink" Target="mailto:lungsheng.tseng@adt.agc.com" TargetMode="External"/><Relationship Id="rId7" Type="http://schemas.openxmlformats.org/officeDocument/2006/relationships/hyperlink" Target="mailto:yangting.kao@adt.agc.com" TargetMode="External"/><Relationship Id="rId71" Type="http://schemas.openxmlformats.org/officeDocument/2006/relationships/vmlDrawing" Target="../drawings/vmlDrawing4.vml"/><Relationship Id="rId2" Type="http://schemas.openxmlformats.org/officeDocument/2006/relationships/hyperlink" Target="mailto:chisheng.cheng@adt.agc.com" TargetMode="External"/><Relationship Id="rId16" Type="http://schemas.openxmlformats.org/officeDocument/2006/relationships/hyperlink" Target="mailto:wenyu.wang@adt.agc.com" TargetMode="External"/><Relationship Id="rId29" Type="http://schemas.openxmlformats.org/officeDocument/2006/relationships/hyperlink" Target="mailto:maocheng.hsu@adt.agc.com" TargetMode="External"/><Relationship Id="rId1" Type="http://schemas.openxmlformats.org/officeDocument/2006/relationships/hyperlink" Target="mailto:chiming.tsai@adt.agc.com" TargetMode="External"/><Relationship Id="rId6" Type="http://schemas.openxmlformats.org/officeDocument/2006/relationships/hyperlink" Target="mailto:chaowei.li@adt.agc.com" TargetMode="External"/><Relationship Id="rId11" Type="http://schemas.openxmlformats.org/officeDocument/2006/relationships/hyperlink" Target="mailto:pochin.wang@adt.agc.com" TargetMode="External"/><Relationship Id="rId24" Type="http://schemas.openxmlformats.org/officeDocument/2006/relationships/hyperlink" Target="mailto:bowei.chen@adt.agc.com" TargetMode="External"/><Relationship Id="rId32" Type="http://schemas.openxmlformats.org/officeDocument/2006/relationships/hyperlink" Target="mailto:shosuke.kimura@adt.agc.com" TargetMode="External"/><Relationship Id="rId37" Type="http://schemas.openxmlformats.org/officeDocument/2006/relationships/hyperlink" Target="mailto:fuyi.chang@adt.agc.com" TargetMode="External"/><Relationship Id="rId40" Type="http://schemas.openxmlformats.org/officeDocument/2006/relationships/hyperlink" Target="mailto:shinichirou.hisano@adt.agc.com" TargetMode="External"/><Relationship Id="rId45" Type="http://schemas.openxmlformats.org/officeDocument/2006/relationships/hyperlink" Target="mailto:chunyuan.wang@adt.agc.com" TargetMode="External"/><Relationship Id="rId53" Type="http://schemas.openxmlformats.org/officeDocument/2006/relationships/hyperlink" Target="mailto:telu.wu@adt.agc.com" TargetMode="External"/><Relationship Id="rId58" Type="http://schemas.openxmlformats.org/officeDocument/2006/relationships/hyperlink" Target="mailto:shinichirou.hisano@adt.agc.com" TargetMode="External"/><Relationship Id="rId66" Type="http://schemas.openxmlformats.org/officeDocument/2006/relationships/hyperlink" Target="mailto:jungchih.chang@adt.agc.com" TargetMode="External"/><Relationship Id="rId5" Type="http://schemas.openxmlformats.org/officeDocument/2006/relationships/hyperlink" Target="mailto:senwei.chuang@adt.agc.com" TargetMode="External"/><Relationship Id="rId15" Type="http://schemas.openxmlformats.org/officeDocument/2006/relationships/hyperlink" Target="mailto:chiensheng.hsu@adt.agc.com" TargetMode="External"/><Relationship Id="rId23" Type="http://schemas.openxmlformats.org/officeDocument/2006/relationships/hyperlink" Target="mailto:satosi.komine@adt.agc.com" TargetMode="External"/><Relationship Id="rId28" Type="http://schemas.openxmlformats.org/officeDocument/2006/relationships/hyperlink" Target="mailto:mengwen.tseng@adt.agc.com" TargetMode="External"/><Relationship Id="rId36" Type="http://schemas.openxmlformats.org/officeDocument/2006/relationships/hyperlink" Target="mailto:mengwen.tseng@adt.agc.com" TargetMode="External"/><Relationship Id="rId49" Type="http://schemas.openxmlformats.org/officeDocument/2006/relationships/hyperlink" Target="mailto:pinghsing.li@adt.agc.com" TargetMode="External"/><Relationship Id="rId57" Type="http://schemas.openxmlformats.org/officeDocument/2006/relationships/hyperlink" Target="mailto:lolo.yo@adt.agc.com" TargetMode="External"/><Relationship Id="rId61" Type="http://schemas.openxmlformats.org/officeDocument/2006/relationships/hyperlink" Target="mailto:shihwen.chiu@adt.agc.com" TargetMode="External"/><Relationship Id="rId10" Type="http://schemas.openxmlformats.org/officeDocument/2006/relationships/hyperlink" Target="mailto:chenyuan.chen@adt.agc.com" TargetMode="External"/><Relationship Id="rId19" Type="http://schemas.openxmlformats.org/officeDocument/2006/relationships/hyperlink" Target="mailto:hungyu.tsai@adt.agc.com" TargetMode="External"/><Relationship Id="rId31" Type="http://schemas.openxmlformats.org/officeDocument/2006/relationships/hyperlink" Target="mailto:hsusheng.hsu@adt.agc.com" TargetMode="External"/><Relationship Id="rId44" Type="http://schemas.openxmlformats.org/officeDocument/2006/relationships/hyperlink" Target="mailto:shengyu.chang@adt.agc.com" TargetMode="External"/><Relationship Id="rId52" Type="http://schemas.openxmlformats.org/officeDocument/2006/relationships/hyperlink" Target="mailto:fenchih.huang@adt.agc.com" TargetMode="External"/><Relationship Id="rId60" Type="http://schemas.openxmlformats.org/officeDocument/2006/relationships/hyperlink" Target="mailto:poshen.lai@adt.agc.com" TargetMode="External"/><Relationship Id="rId65" Type="http://schemas.openxmlformats.org/officeDocument/2006/relationships/hyperlink" Target="mailto:hidetada.oouchi@adt.agc.com" TargetMode="External"/><Relationship Id="rId4" Type="http://schemas.openxmlformats.org/officeDocument/2006/relationships/hyperlink" Target="mailto:chihhua.shen@adt.agc.com" TargetMode="External"/><Relationship Id="rId9" Type="http://schemas.openxmlformats.org/officeDocument/2006/relationships/hyperlink" Target="mailto:minghao.kao@adt.agc.com" TargetMode="External"/><Relationship Id="rId14" Type="http://schemas.openxmlformats.org/officeDocument/2006/relationships/hyperlink" Target="mailto:checheng.chang@adt.agc.com" TargetMode="External"/><Relationship Id="rId22" Type="http://schemas.openxmlformats.org/officeDocument/2006/relationships/hyperlink" Target="mailto:syohei.fujiwara@adt.agc.com" TargetMode="External"/><Relationship Id="rId27" Type="http://schemas.openxmlformats.org/officeDocument/2006/relationships/hyperlink" Target="mailto:tuiyi.huang@adt.agc.com" TargetMode="External"/><Relationship Id="rId30" Type="http://schemas.openxmlformats.org/officeDocument/2006/relationships/hyperlink" Target="mailto:sheni.huang@adt.agc.com" TargetMode="External"/><Relationship Id="rId35" Type="http://schemas.openxmlformats.org/officeDocument/2006/relationships/hyperlink" Target="mailto:pohsiang.liao@adt.agc.com" TargetMode="External"/><Relationship Id="rId43" Type="http://schemas.openxmlformats.org/officeDocument/2006/relationships/hyperlink" Target="mailto:weiting.chen@adt.agc.com" TargetMode="External"/><Relationship Id="rId48" Type="http://schemas.openxmlformats.org/officeDocument/2006/relationships/hyperlink" Target="mailto:chenhsien.chang@adt.agc.com" TargetMode="External"/><Relationship Id="rId56" Type="http://schemas.openxmlformats.org/officeDocument/2006/relationships/hyperlink" Target="mailto:shengli.chen@adt.agc.com" TargetMode="External"/><Relationship Id="rId64" Type="http://schemas.openxmlformats.org/officeDocument/2006/relationships/hyperlink" Target="mailto:shihwen.chiu@adt.agc.com" TargetMode="External"/><Relationship Id="rId69" Type="http://schemas.openxmlformats.org/officeDocument/2006/relationships/hyperlink" Target="mailto:lolo.yo@adt.agc.com" TargetMode="External"/><Relationship Id="rId8" Type="http://schemas.openxmlformats.org/officeDocument/2006/relationships/hyperlink" Target="mailto:bochang.huang@adt.agc.com" TargetMode="External"/><Relationship Id="rId51" Type="http://schemas.openxmlformats.org/officeDocument/2006/relationships/hyperlink" Target="mailto:weijei.liao@adt.agc.com" TargetMode="External"/><Relationship Id="rId72" Type="http://schemas.openxmlformats.org/officeDocument/2006/relationships/comments" Target="../comments4.xml"/><Relationship Id="rId3" Type="http://schemas.openxmlformats.org/officeDocument/2006/relationships/hyperlink" Target="mailto:shengching.lin@adt.agc.com" TargetMode="External"/><Relationship Id="rId12" Type="http://schemas.openxmlformats.org/officeDocument/2006/relationships/hyperlink" Target="mailto:hsinhsiang.chiu@adt.agc.com" TargetMode="External"/><Relationship Id="rId17" Type="http://schemas.openxmlformats.org/officeDocument/2006/relationships/hyperlink" Target="mailto:yuchun.cheng@adt.agc.com" TargetMode="External"/><Relationship Id="rId25" Type="http://schemas.openxmlformats.org/officeDocument/2006/relationships/hyperlink" Target="mailto:wenjen.chiu@adt.agc.com" TargetMode="External"/><Relationship Id="rId33" Type="http://schemas.openxmlformats.org/officeDocument/2006/relationships/hyperlink" Target="mailto:masaki.goto@adt.agc.com" TargetMode="External"/><Relationship Id="rId38" Type="http://schemas.openxmlformats.org/officeDocument/2006/relationships/hyperlink" Target="mailto:kuntse.ho@adt.agc.com" TargetMode="External"/><Relationship Id="rId46" Type="http://schemas.openxmlformats.org/officeDocument/2006/relationships/hyperlink" Target="mailto:shosuke.kimura@adt.agc.com" TargetMode="External"/><Relationship Id="rId59" Type="http://schemas.openxmlformats.org/officeDocument/2006/relationships/hyperlink" Target="mailto:kuanchun.huang@adt.agc.com" TargetMode="External"/><Relationship Id="rId67" Type="http://schemas.openxmlformats.org/officeDocument/2006/relationships/hyperlink" Target="mailto:kaoru.kokubo@adt.agc.com" TargetMode="External"/><Relationship Id="rId20" Type="http://schemas.openxmlformats.org/officeDocument/2006/relationships/hyperlink" Target="mailto:shihming.hsu@adt.agc.com" TargetMode="External"/><Relationship Id="rId41" Type="http://schemas.openxmlformats.org/officeDocument/2006/relationships/hyperlink" Target="mailto:senwei.chuang@adt.agc.com" TargetMode="External"/><Relationship Id="rId54" Type="http://schemas.openxmlformats.org/officeDocument/2006/relationships/hyperlink" Target="mailto:shuanglung.lin@adt.agc.com" TargetMode="External"/><Relationship Id="rId62" Type="http://schemas.openxmlformats.org/officeDocument/2006/relationships/hyperlink" Target="mailto:mingchien.tsai@adch.agc.com" TargetMode="External"/><Relationship Id="rId70"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tabColor rgb="FF00B0F0"/>
  </sheetPr>
  <dimension ref="A1:AK528"/>
  <sheetViews>
    <sheetView zoomScaleNormal="100" workbookViewId="0">
      <pane xSplit="10" ySplit="6" topLeftCell="K501" activePane="bottomRight" state="frozen"/>
      <selection pane="topRight" activeCell="K1" sqref="K1"/>
      <selection pane="bottomLeft" activeCell="A7" sqref="A7"/>
      <selection pane="bottomRight" activeCell="C504" sqref="C504"/>
    </sheetView>
  </sheetViews>
  <sheetFormatPr defaultColWidth="9" defaultRowHeight="12"/>
  <cols>
    <col min="1" max="1" width="9" style="320" customWidth="1"/>
    <col min="2" max="2" width="11.375" style="319" bestFit="1" customWidth="1"/>
    <col min="3" max="4" width="9.875" style="321" bestFit="1" customWidth="1"/>
    <col min="5" max="5" width="10.375" style="321" bestFit="1" customWidth="1"/>
    <col min="6" max="7" width="9" style="321" customWidth="1"/>
    <col min="8" max="8" width="9" style="319" customWidth="1"/>
    <col min="9" max="9" width="9" style="486" customWidth="1"/>
    <col min="10" max="10" width="9" style="321" customWidth="1"/>
    <col min="11" max="11" width="79.375" style="319" customWidth="1"/>
    <col min="12" max="13" width="60.375" style="319" customWidth="1"/>
    <col min="14" max="14" width="9" style="378" customWidth="1"/>
    <col min="15" max="16" width="9" style="387" customWidth="1"/>
    <col min="17" max="17" width="9" style="319" customWidth="1"/>
    <col min="18" max="24" width="7.125" style="320" customWidth="1"/>
    <col min="25" max="25" width="57.375" style="320" customWidth="1"/>
    <col min="26" max="35" width="8.375" style="320" customWidth="1"/>
    <col min="36" max="36" width="52.125" style="320" customWidth="1"/>
    <col min="37" max="16384" width="9" style="320"/>
  </cols>
  <sheetData>
    <row r="1" spans="1:36" s="405" customFormat="1" ht="16.5" customHeight="1">
      <c r="B1" s="406"/>
      <c r="C1" s="407"/>
      <c r="D1" s="407"/>
      <c r="E1" s="407"/>
      <c r="F1" s="407"/>
      <c r="G1" s="407"/>
      <c r="H1" s="406"/>
      <c r="I1" s="477"/>
      <c r="J1" s="407"/>
      <c r="K1" s="406"/>
      <c r="L1" s="406"/>
      <c r="M1" s="406"/>
      <c r="N1" s="739" t="s">
        <v>0</v>
      </c>
      <c r="O1" s="739"/>
      <c r="P1" s="740" t="str">
        <f>COUNTIF(AG7:AG2090,"CLOSE")-COUNTIF(AH7:AH1090,"CLOSE")&amp;" 件"</f>
        <v>-51 件</v>
      </c>
      <c r="Q1" s="740"/>
      <c r="R1" s="741" t="s">
        <v>1</v>
      </c>
      <c r="S1" s="741"/>
      <c r="T1" s="742">
        <f>ROUNDDOWN(COUNTIF(AH7:AH624,"CLOSE")/COUNTIF(AH7:AH624,"CLOSE"),1)</f>
        <v>1</v>
      </c>
      <c r="U1" s="742"/>
      <c r="V1" s="743" t="s">
        <v>2</v>
      </c>
      <c r="W1" s="744"/>
      <c r="X1" s="744"/>
      <c r="Y1" s="745"/>
      <c r="Z1" s="430" t="s">
        <v>3</v>
      </c>
      <c r="AA1" s="430" t="s">
        <v>4</v>
      </c>
      <c r="AB1" s="430" t="s">
        <v>5</v>
      </c>
      <c r="AC1" s="430" t="s">
        <v>6</v>
      </c>
      <c r="AD1" s="430" t="s">
        <v>7</v>
      </c>
      <c r="AE1" s="430" t="s">
        <v>8</v>
      </c>
      <c r="AF1" s="430" t="s">
        <v>9</v>
      </c>
    </row>
    <row r="2" spans="1:36" ht="18" customHeight="1">
      <c r="A2" s="409" t="s">
        <v>10</v>
      </c>
      <c r="B2" s="316"/>
      <c r="C2" s="408"/>
      <c r="D2" s="317"/>
      <c r="E2" s="317"/>
      <c r="F2" s="317"/>
      <c r="G2" s="317"/>
      <c r="H2" s="318"/>
      <c r="I2" s="478"/>
      <c r="J2" s="468"/>
      <c r="K2" s="410" t="s">
        <v>11</v>
      </c>
      <c r="N2" s="739"/>
      <c r="O2" s="739"/>
      <c r="P2" s="740"/>
      <c r="Q2" s="740"/>
      <c r="R2" s="741"/>
      <c r="S2" s="741"/>
      <c r="T2" s="742"/>
      <c r="U2" s="742"/>
      <c r="V2" s="744"/>
      <c r="W2" s="744"/>
      <c r="X2" s="744"/>
      <c r="Y2" s="744"/>
      <c r="Z2" s="431">
        <f t="shared" ref="Z2:AF2" si="0">COUNTIF(Z7:Z1090,"未")</f>
        <v>3</v>
      </c>
      <c r="AA2" s="431">
        <f t="shared" si="0"/>
        <v>4</v>
      </c>
      <c r="AB2" s="431">
        <f t="shared" si="0"/>
        <v>3</v>
      </c>
      <c r="AC2" s="431">
        <f t="shared" si="0"/>
        <v>3</v>
      </c>
      <c r="AD2" s="431">
        <f t="shared" si="0"/>
        <v>2</v>
      </c>
      <c r="AE2" s="431">
        <f t="shared" si="0"/>
        <v>0</v>
      </c>
      <c r="AF2" s="431">
        <f t="shared" si="0"/>
        <v>0</v>
      </c>
    </row>
    <row r="3" spans="1:36" ht="15.75" customHeight="1">
      <c r="A3" s="409"/>
      <c r="B3" s="316"/>
      <c r="C3" s="408"/>
      <c r="D3" s="317"/>
      <c r="E3" s="317"/>
      <c r="F3" s="632"/>
      <c r="G3" s="632"/>
      <c r="H3" s="318"/>
      <c r="I3" s="478"/>
      <c r="J3" s="468"/>
      <c r="K3" s="410"/>
      <c r="N3" s="528"/>
      <c r="O3" s="528"/>
      <c r="P3" s="529"/>
      <c r="Q3" s="529"/>
      <c r="R3" s="530"/>
      <c r="S3" s="530"/>
      <c r="T3" s="531"/>
      <c r="U3" s="531"/>
      <c r="V3" s="532"/>
      <c r="W3" s="532"/>
      <c r="X3" s="532"/>
      <c r="Y3" s="532"/>
      <c r="Z3" s="543" t="e">
        <f>'横展開率 (舊)'!D4</f>
        <v>#DIV/0!</v>
      </c>
      <c r="AA3" s="544" t="e">
        <f>'横展開率 (舊)'!L4</f>
        <v>#DIV/0!</v>
      </c>
      <c r="AB3" s="544" t="e">
        <f>'横展開率 (舊)'!T4</f>
        <v>#DIV/0!</v>
      </c>
      <c r="AC3" s="544" t="e">
        <f>'横展開率 (舊)'!D26</f>
        <v>#DIV/0!</v>
      </c>
      <c r="AD3" s="544" t="e">
        <f>'横展開率 (舊)'!L26</f>
        <v>#DIV/0!</v>
      </c>
      <c r="AE3" s="545" t="e">
        <f>'横展開率 (舊)'!D50</f>
        <v>#DIV/0!</v>
      </c>
      <c r="AF3" s="545">
        <v>1</v>
      </c>
    </row>
    <row r="4" spans="1:36">
      <c r="A4" s="319"/>
      <c r="H4" s="322"/>
      <c r="I4" s="479"/>
      <c r="J4" s="323"/>
      <c r="M4" s="322"/>
      <c r="N4" s="324"/>
      <c r="O4" s="381"/>
      <c r="P4" s="381"/>
      <c r="Q4" s="322"/>
      <c r="R4" s="325"/>
      <c r="S4" s="325"/>
      <c r="T4" s="325"/>
      <c r="U4" s="325"/>
      <c r="V4" s="325"/>
      <c r="W4" s="325"/>
      <c r="X4" s="325"/>
    </row>
    <row r="5" spans="1:36" ht="42.75">
      <c r="A5" s="326"/>
      <c r="B5" s="326"/>
      <c r="C5" s="326"/>
      <c r="D5" s="326"/>
      <c r="E5" s="326"/>
      <c r="F5" s="326"/>
      <c r="G5" s="326"/>
      <c r="H5" s="379" t="s">
        <v>12</v>
      </c>
      <c r="I5" s="480" t="s">
        <v>13</v>
      </c>
      <c r="J5" s="379" t="s">
        <v>14</v>
      </c>
      <c r="K5" s="326"/>
      <c r="L5" s="326"/>
      <c r="M5" s="326"/>
      <c r="N5" s="390" t="s">
        <v>15</v>
      </c>
      <c r="O5" s="391" t="s">
        <v>16</v>
      </c>
      <c r="P5" s="391" t="s">
        <v>17</v>
      </c>
      <c r="Q5" s="390" t="s">
        <v>18</v>
      </c>
      <c r="R5" s="746" t="s">
        <v>19</v>
      </c>
      <c r="S5" s="747"/>
      <c r="T5" s="747"/>
      <c r="U5" s="747"/>
      <c r="V5" s="747"/>
      <c r="W5" s="747"/>
      <c r="X5" s="748"/>
      <c r="Y5" s="327"/>
      <c r="Z5" s="738" t="s">
        <v>20</v>
      </c>
      <c r="AA5" s="738"/>
      <c r="AB5" s="738"/>
      <c r="AC5" s="738"/>
      <c r="AD5" s="738"/>
      <c r="AE5" s="738"/>
      <c r="AF5" s="402"/>
      <c r="AG5" s="735" t="s">
        <v>21</v>
      </c>
      <c r="AH5" s="736"/>
      <c r="AI5" s="737"/>
      <c r="AJ5" s="328"/>
    </row>
    <row r="6" spans="1:36" ht="42.75">
      <c r="A6" s="329" t="s">
        <v>22</v>
      </c>
      <c r="B6" s="329" t="s">
        <v>23</v>
      </c>
      <c r="C6" s="330" t="s">
        <v>24</v>
      </c>
      <c r="D6" s="330" t="s">
        <v>25</v>
      </c>
      <c r="E6" s="329" t="s">
        <v>26</v>
      </c>
      <c r="F6" s="329" t="s">
        <v>27</v>
      </c>
      <c r="G6" s="329" t="s">
        <v>28</v>
      </c>
      <c r="H6" s="380" t="s">
        <v>12</v>
      </c>
      <c r="I6" s="481" t="s">
        <v>13</v>
      </c>
      <c r="J6" s="380" t="s">
        <v>29</v>
      </c>
      <c r="K6" s="329" t="s">
        <v>30</v>
      </c>
      <c r="L6" s="329" t="s">
        <v>31</v>
      </c>
      <c r="M6" s="329" t="s">
        <v>32</v>
      </c>
      <c r="N6" s="388" t="s">
        <v>33</v>
      </c>
      <c r="O6" s="389" t="s">
        <v>34</v>
      </c>
      <c r="P6" s="389" t="s">
        <v>35</v>
      </c>
      <c r="Q6" s="388" t="s">
        <v>36</v>
      </c>
      <c r="R6" s="331" t="s">
        <v>37</v>
      </c>
      <c r="S6" s="331" t="s">
        <v>38</v>
      </c>
      <c r="T6" s="331" t="s">
        <v>39</v>
      </c>
      <c r="U6" s="331" t="s">
        <v>40</v>
      </c>
      <c r="V6" s="331" t="s">
        <v>41</v>
      </c>
      <c r="W6" s="332" t="s">
        <v>42</v>
      </c>
      <c r="X6" s="332" t="s">
        <v>43</v>
      </c>
      <c r="Y6" s="411" t="s">
        <v>44</v>
      </c>
      <c r="Z6" s="331" t="s">
        <v>37</v>
      </c>
      <c r="AA6" s="331" t="s">
        <v>38</v>
      </c>
      <c r="AB6" s="331" t="s">
        <v>39</v>
      </c>
      <c r="AC6" s="331" t="s">
        <v>40</v>
      </c>
      <c r="AD6" s="331" t="s">
        <v>41</v>
      </c>
      <c r="AE6" s="332" t="s">
        <v>42</v>
      </c>
      <c r="AF6" s="332" t="s">
        <v>43</v>
      </c>
      <c r="AG6" s="333" t="s">
        <v>45</v>
      </c>
      <c r="AH6" s="334" t="s">
        <v>46</v>
      </c>
      <c r="AI6" s="335" t="s">
        <v>47</v>
      </c>
      <c r="AJ6" s="336" t="s">
        <v>48</v>
      </c>
    </row>
    <row r="7" spans="1:36" ht="36">
      <c r="A7" s="337">
        <v>1401</v>
      </c>
      <c r="B7" s="338">
        <v>41798</v>
      </c>
      <c r="C7" s="339" t="s">
        <v>49</v>
      </c>
      <c r="D7" s="293" t="s">
        <v>50</v>
      </c>
      <c r="E7" s="293" t="s">
        <v>51</v>
      </c>
      <c r="F7" s="293" t="s">
        <v>52</v>
      </c>
      <c r="G7" s="293" t="s">
        <v>53</v>
      </c>
      <c r="H7" s="349" t="s">
        <v>54</v>
      </c>
      <c r="I7" s="482" t="s">
        <v>55</v>
      </c>
      <c r="J7" s="340"/>
      <c r="K7" s="341" t="s">
        <v>56</v>
      </c>
      <c r="L7" s="342" t="s">
        <v>57</v>
      </c>
      <c r="M7" s="342" t="s">
        <v>58</v>
      </c>
      <c r="N7" s="369" t="s">
        <v>59</v>
      </c>
      <c r="O7" s="382">
        <v>10</v>
      </c>
      <c r="P7" s="383">
        <v>259</v>
      </c>
      <c r="Q7" s="343"/>
      <c r="R7" s="339" t="s">
        <v>60</v>
      </c>
      <c r="S7" s="339" t="s">
        <v>60</v>
      </c>
      <c r="T7" s="339" t="s">
        <v>60</v>
      </c>
      <c r="U7" s="339" t="s">
        <v>61</v>
      </c>
      <c r="V7" s="339" t="s">
        <v>60</v>
      </c>
      <c r="W7" s="339" t="s">
        <v>61</v>
      </c>
      <c r="X7" s="339" t="s">
        <v>61</v>
      </c>
      <c r="Y7" s="412" t="s">
        <v>62</v>
      </c>
      <c r="Z7" s="293" t="s">
        <v>63</v>
      </c>
      <c r="AA7" s="293" t="s">
        <v>63</v>
      </c>
      <c r="AB7" s="293" t="s">
        <v>63</v>
      </c>
      <c r="AC7" s="293" t="s">
        <v>61</v>
      </c>
      <c r="AD7" s="293" t="s">
        <v>63</v>
      </c>
      <c r="AE7" s="293" t="s">
        <v>61</v>
      </c>
      <c r="AF7" s="293" t="s">
        <v>61</v>
      </c>
      <c r="AG7" s="344" t="str">
        <f t="shared" ref="AG7:AG38" si="1">IF(Y7="","","CLOSE")</f>
        <v>CLOSE</v>
      </c>
      <c r="AH7" s="344" t="str">
        <f t="shared" ref="AH7:AH70" si="2">IF(E7="","",IF(COUNTIF(Z7:AE7,"未")=0,"CLOSE",""))</f>
        <v>CLOSE</v>
      </c>
      <c r="AI7" s="345">
        <f t="shared" ref="AI7:AI70" si="3">COUNTIF(Z7:AF7,"完了")/COUNTIF(R7:X7,"要")</f>
        <v>1</v>
      </c>
      <c r="AJ7" s="346"/>
    </row>
    <row r="8" spans="1:36" ht="120">
      <c r="A8" s="337">
        <f>A7+1</f>
        <v>1402</v>
      </c>
      <c r="B8" s="338">
        <v>41812</v>
      </c>
      <c r="C8" s="339" t="s">
        <v>49</v>
      </c>
      <c r="D8" s="293" t="s">
        <v>50</v>
      </c>
      <c r="E8" s="293" t="s">
        <v>64</v>
      </c>
      <c r="F8" s="293" t="s">
        <v>52</v>
      </c>
      <c r="G8" s="293" t="s">
        <v>65</v>
      </c>
      <c r="H8" s="349" t="s">
        <v>54</v>
      </c>
      <c r="I8" s="483" t="s">
        <v>66</v>
      </c>
      <c r="J8" s="347" t="s">
        <v>67</v>
      </c>
      <c r="K8" s="341" t="s">
        <v>68</v>
      </c>
      <c r="L8" s="342" t="s">
        <v>69</v>
      </c>
      <c r="M8" s="342" t="s">
        <v>70</v>
      </c>
      <c r="N8" s="369" t="s">
        <v>59</v>
      </c>
      <c r="O8" s="382">
        <v>0</v>
      </c>
      <c r="P8" s="383">
        <v>0</v>
      </c>
      <c r="Q8" s="343"/>
      <c r="R8" s="339" t="s">
        <v>60</v>
      </c>
      <c r="S8" s="339" t="s">
        <v>60</v>
      </c>
      <c r="T8" s="339" t="s">
        <v>60</v>
      </c>
      <c r="U8" s="339" t="s">
        <v>61</v>
      </c>
      <c r="V8" s="339" t="s">
        <v>60</v>
      </c>
      <c r="W8" s="339" t="s">
        <v>61</v>
      </c>
      <c r="X8" s="339" t="s">
        <v>61</v>
      </c>
      <c r="Y8" s="412" t="s">
        <v>71</v>
      </c>
      <c r="Z8" s="293" t="s">
        <v>63</v>
      </c>
      <c r="AA8" s="293" t="s">
        <v>63</v>
      </c>
      <c r="AB8" s="293" t="s">
        <v>63</v>
      </c>
      <c r="AC8" s="293" t="s">
        <v>61</v>
      </c>
      <c r="AD8" s="293" t="s">
        <v>63</v>
      </c>
      <c r="AE8" s="293" t="s">
        <v>61</v>
      </c>
      <c r="AF8" s="293" t="s">
        <v>61</v>
      </c>
      <c r="AG8" s="344" t="str">
        <f t="shared" si="1"/>
        <v>CLOSE</v>
      </c>
      <c r="AH8" s="344" t="str">
        <f t="shared" si="2"/>
        <v>CLOSE</v>
      </c>
      <c r="AI8" s="345">
        <f t="shared" si="3"/>
        <v>1</v>
      </c>
      <c r="AJ8" s="341"/>
    </row>
    <row r="9" spans="1:36" ht="108">
      <c r="A9" s="337">
        <f t="shared" ref="A9:A72" si="4">A8+1</f>
        <v>1403</v>
      </c>
      <c r="B9" s="338">
        <v>41798</v>
      </c>
      <c r="C9" s="339" t="s">
        <v>72</v>
      </c>
      <c r="D9" s="293" t="s">
        <v>73</v>
      </c>
      <c r="E9" s="293" t="s">
        <v>74</v>
      </c>
      <c r="F9" s="293" t="s">
        <v>75</v>
      </c>
      <c r="G9" s="293" t="s">
        <v>76</v>
      </c>
      <c r="H9" s="348" t="s">
        <v>77</v>
      </c>
      <c r="I9" s="483" t="s">
        <v>78</v>
      </c>
      <c r="J9" s="470"/>
      <c r="K9" s="341" t="s">
        <v>79</v>
      </c>
      <c r="L9" s="342" t="s">
        <v>80</v>
      </c>
      <c r="M9" s="342" t="s">
        <v>81</v>
      </c>
      <c r="N9" s="369" t="s">
        <v>59</v>
      </c>
      <c r="O9" s="382">
        <v>95</v>
      </c>
      <c r="P9" s="383">
        <v>2820</v>
      </c>
      <c r="Q9" s="343"/>
      <c r="R9" s="339" t="s">
        <v>60</v>
      </c>
      <c r="S9" s="339" t="s">
        <v>60</v>
      </c>
      <c r="T9" s="339" t="s">
        <v>60</v>
      </c>
      <c r="U9" s="339" t="s">
        <v>60</v>
      </c>
      <c r="V9" s="339" t="s">
        <v>60</v>
      </c>
      <c r="W9" s="339" t="s">
        <v>60</v>
      </c>
      <c r="X9" s="339" t="s">
        <v>61</v>
      </c>
      <c r="Y9" s="412" t="s">
        <v>82</v>
      </c>
      <c r="Z9" s="293" t="s">
        <v>63</v>
      </c>
      <c r="AA9" s="293" t="s">
        <v>63</v>
      </c>
      <c r="AB9" s="293" t="s">
        <v>63</v>
      </c>
      <c r="AC9" s="293" t="s">
        <v>63</v>
      </c>
      <c r="AD9" s="293" t="s">
        <v>63</v>
      </c>
      <c r="AE9" s="293" t="s">
        <v>63</v>
      </c>
      <c r="AF9" s="293" t="s">
        <v>61</v>
      </c>
      <c r="AG9" s="344" t="str">
        <f t="shared" si="1"/>
        <v>CLOSE</v>
      </c>
      <c r="AH9" s="344" t="str">
        <f t="shared" si="2"/>
        <v>CLOSE</v>
      </c>
      <c r="AI9" s="345">
        <f t="shared" si="3"/>
        <v>1</v>
      </c>
      <c r="AJ9" s="341"/>
    </row>
    <row r="10" spans="1:36" ht="120">
      <c r="A10" s="337">
        <f t="shared" si="4"/>
        <v>1404</v>
      </c>
      <c r="B10" s="338">
        <v>41820</v>
      </c>
      <c r="C10" s="339" t="s">
        <v>83</v>
      </c>
      <c r="D10" s="342" t="s">
        <v>84</v>
      </c>
      <c r="E10" s="293" t="s">
        <v>51</v>
      </c>
      <c r="F10" s="293" t="s">
        <v>85</v>
      </c>
      <c r="G10" s="293" t="s">
        <v>86</v>
      </c>
      <c r="H10" s="348" t="s">
        <v>77</v>
      </c>
      <c r="I10" s="483" t="s">
        <v>87</v>
      </c>
      <c r="J10" s="470"/>
      <c r="K10" s="341" t="s">
        <v>88</v>
      </c>
      <c r="L10" s="342" t="s">
        <v>89</v>
      </c>
      <c r="M10" s="342" t="s">
        <v>90</v>
      </c>
      <c r="N10" s="369" t="s">
        <v>59</v>
      </c>
      <c r="O10" s="382">
        <v>0</v>
      </c>
      <c r="P10" s="383">
        <v>0</v>
      </c>
      <c r="Q10" s="343"/>
      <c r="R10" s="339" t="s">
        <v>60</v>
      </c>
      <c r="S10" s="339" t="s">
        <v>60</v>
      </c>
      <c r="T10" s="339" t="s">
        <v>60</v>
      </c>
      <c r="U10" s="339" t="s">
        <v>60</v>
      </c>
      <c r="V10" s="339" t="s">
        <v>60</v>
      </c>
      <c r="W10" s="339" t="s">
        <v>61</v>
      </c>
      <c r="X10" s="339" t="s">
        <v>61</v>
      </c>
      <c r="Y10" s="412" t="s">
        <v>90</v>
      </c>
      <c r="Z10" s="293" t="s">
        <v>63</v>
      </c>
      <c r="AA10" s="293" t="s">
        <v>63</v>
      </c>
      <c r="AB10" s="293" t="s">
        <v>63</v>
      </c>
      <c r="AC10" s="293" t="s">
        <v>63</v>
      </c>
      <c r="AD10" s="293" t="s">
        <v>63</v>
      </c>
      <c r="AE10" s="293" t="s">
        <v>61</v>
      </c>
      <c r="AF10" s="293" t="s">
        <v>61</v>
      </c>
      <c r="AG10" s="344" t="str">
        <f t="shared" si="1"/>
        <v>CLOSE</v>
      </c>
      <c r="AH10" s="344" t="str">
        <f t="shared" si="2"/>
        <v>CLOSE</v>
      </c>
      <c r="AI10" s="345">
        <f t="shared" si="3"/>
        <v>1</v>
      </c>
      <c r="AJ10" s="341"/>
    </row>
    <row r="11" spans="1:36" ht="192">
      <c r="A11" s="337">
        <f t="shared" si="4"/>
        <v>1405</v>
      </c>
      <c r="B11" s="338">
        <v>41823</v>
      </c>
      <c r="C11" s="339" t="s">
        <v>91</v>
      </c>
      <c r="D11" s="293" t="s">
        <v>38</v>
      </c>
      <c r="E11" s="293" t="s">
        <v>92</v>
      </c>
      <c r="F11" s="293" t="s">
        <v>93</v>
      </c>
      <c r="G11" s="293" t="s">
        <v>94</v>
      </c>
      <c r="H11" s="349" t="s">
        <v>54</v>
      </c>
      <c r="I11" s="483" t="s">
        <v>95</v>
      </c>
      <c r="J11" s="470"/>
      <c r="K11" s="341" t="s">
        <v>96</v>
      </c>
      <c r="L11" s="342" t="s">
        <v>97</v>
      </c>
      <c r="M11" s="342" t="s">
        <v>98</v>
      </c>
      <c r="N11" s="369" t="s">
        <v>59</v>
      </c>
      <c r="O11" s="382">
        <v>259</v>
      </c>
      <c r="P11" s="383">
        <v>5531</v>
      </c>
      <c r="Q11" s="343"/>
      <c r="R11" s="339" t="s">
        <v>60</v>
      </c>
      <c r="S11" s="339" t="s">
        <v>60</v>
      </c>
      <c r="T11" s="339" t="s">
        <v>60</v>
      </c>
      <c r="U11" s="339" t="s">
        <v>60</v>
      </c>
      <c r="V11" s="339" t="s">
        <v>60</v>
      </c>
      <c r="W11" s="339" t="s">
        <v>61</v>
      </c>
      <c r="X11" s="339" t="s">
        <v>61</v>
      </c>
      <c r="Y11" s="412" t="s">
        <v>99</v>
      </c>
      <c r="Z11" s="293" t="s">
        <v>63</v>
      </c>
      <c r="AA11" s="293" t="s">
        <v>63</v>
      </c>
      <c r="AB11" s="293" t="s">
        <v>63</v>
      </c>
      <c r="AC11" s="293" t="s">
        <v>63</v>
      </c>
      <c r="AD11" s="293" t="s">
        <v>63</v>
      </c>
      <c r="AE11" s="293" t="s">
        <v>61</v>
      </c>
      <c r="AF11" s="293" t="s">
        <v>61</v>
      </c>
      <c r="AG11" s="344" t="str">
        <f t="shared" si="1"/>
        <v>CLOSE</v>
      </c>
      <c r="AH11" s="344" t="str">
        <f t="shared" si="2"/>
        <v>CLOSE</v>
      </c>
      <c r="AI11" s="345">
        <f t="shared" si="3"/>
        <v>1</v>
      </c>
      <c r="AJ11" s="341"/>
    </row>
    <row r="12" spans="1:36" ht="192">
      <c r="A12" s="337">
        <f t="shared" si="4"/>
        <v>1406</v>
      </c>
      <c r="B12" s="338">
        <v>41823</v>
      </c>
      <c r="C12" s="339" t="s">
        <v>49</v>
      </c>
      <c r="D12" s="293" t="s">
        <v>100</v>
      </c>
      <c r="E12" s="293" t="s">
        <v>92</v>
      </c>
      <c r="F12" s="293" t="s">
        <v>93</v>
      </c>
      <c r="G12" s="293" t="s">
        <v>94</v>
      </c>
      <c r="H12" s="349" t="s">
        <v>54</v>
      </c>
      <c r="I12" s="483" t="s">
        <v>95</v>
      </c>
      <c r="J12" s="470"/>
      <c r="K12" s="341" t="s">
        <v>101</v>
      </c>
      <c r="L12" s="342" t="s">
        <v>97</v>
      </c>
      <c r="M12" s="342" t="s">
        <v>102</v>
      </c>
      <c r="N12" s="369" t="s">
        <v>59</v>
      </c>
      <c r="O12" s="382"/>
      <c r="P12" s="383"/>
      <c r="Q12" s="343"/>
      <c r="R12" s="339" t="s">
        <v>60</v>
      </c>
      <c r="S12" s="339" t="s">
        <v>60</v>
      </c>
      <c r="T12" s="339" t="s">
        <v>60</v>
      </c>
      <c r="U12" s="339" t="s">
        <v>60</v>
      </c>
      <c r="V12" s="339" t="s">
        <v>60</v>
      </c>
      <c r="W12" s="339" t="s">
        <v>61</v>
      </c>
      <c r="X12" s="339" t="s">
        <v>61</v>
      </c>
      <c r="Y12" s="412" t="s">
        <v>102</v>
      </c>
      <c r="Z12" s="293" t="s">
        <v>63</v>
      </c>
      <c r="AA12" s="293" t="s">
        <v>63</v>
      </c>
      <c r="AB12" s="293" t="s">
        <v>63</v>
      </c>
      <c r="AC12" s="293" t="s">
        <v>63</v>
      </c>
      <c r="AD12" s="293" t="s">
        <v>63</v>
      </c>
      <c r="AE12" s="293" t="s">
        <v>61</v>
      </c>
      <c r="AF12" s="293" t="s">
        <v>61</v>
      </c>
      <c r="AG12" s="344" t="str">
        <f t="shared" si="1"/>
        <v>CLOSE</v>
      </c>
      <c r="AH12" s="344" t="str">
        <f t="shared" si="2"/>
        <v>CLOSE</v>
      </c>
      <c r="AI12" s="345">
        <f t="shared" si="3"/>
        <v>1</v>
      </c>
      <c r="AJ12" s="341"/>
    </row>
    <row r="13" spans="1:36">
      <c r="A13" s="337">
        <f t="shared" si="4"/>
        <v>1407</v>
      </c>
      <c r="B13" s="338">
        <v>41823</v>
      </c>
      <c r="C13" s="339" t="s">
        <v>49</v>
      </c>
      <c r="D13" s="293" t="s">
        <v>39</v>
      </c>
      <c r="E13" s="293" t="s">
        <v>103</v>
      </c>
      <c r="F13" s="293" t="s">
        <v>93</v>
      </c>
      <c r="G13" s="293" t="s">
        <v>94</v>
      </c>
      <c r="H13" s="349" t="s">
        <v>54</v>
      </c>
      <c r="I13" s="482" t="s">
        <v>55</v>
      </c>
      <c r="J13" s="340"/>
      <c r="K13" s="341" t="s">
        <v>104</v>
      </c>
      <c r="L13" s="342" t="s">
        <v>105</v>
      </c>
      <c r="M13" s="342" t="s">
        <v>106</v>
      </c>
      <c r="N13" s="399" t="s">
        <v>107</v>
      </c>
      <c r="O13" s="382">
        <v>120</v>
      </c>
      <c r="P13" s="383">
        <v>0</v>
      </c>
      <c r="Q13" s="343"/>
      <c r="R13" s="339" t="s">
        <v>60</v>
      </c>
      <c r="S13" s="339" t="s">
        <v>60</v>
      </c>
      <c r="T13" s="339" t="s">
        <v>60</v>
      </c>
      <c r="U13" s="339" t="s">
        <v>60</v>
      </c>
      <c r="V13" s="339" t="s">
        <v>60</v>
      </c>
      <c r="W13" s="339" t="s">
        <v>61</v>
      </c>
      <c r="X13" s="339" t="s">
        <v>61</v>
      </c>
      <c r="Y13" s="412" t="s">
        <v>108</v>
      </c>
      <c r="Z13" s="293" t="s">
        <v>63</v>
      </c>
      <c r="AA13" s="293" t="s">
        <v>63</v>
      </c>
      <c r="AB13" s="293" t="s">
        <v>63</v>
      </c>
      <c r="AC13" s="293" t="s">
        <v>63</v>
      </c>
      <c r="AD13" s="293" t="s">
        <v>63</v>
      </c>
      <c r="AE13" s="293" t="s">
        <v>61</v>
      </c>
      <c r="AF13" s="293"/>
      <c r="AG13" s="344" t="str">
        <f t="shared" si="1"/>
        <v>CLOSE</v>
      </c>
      <c r="AH13" s="344" t="str">
        <f t="shared" si="2"/>
        <v>CLOSE</v>
      </c>
      <c r="AI13" s="345">
        <f t="shared" si="3"/>
        <v>1</v>
      </c>
      <c r="AJ13" s="346" t="s">
        <v>109</v>
      </c>
    </row>
    <row r="14" spans="1:36" ht="36">
      <c r="A14" s="337">
        <f t="shared" si="4"/>
        <v>1408</v>
      </c>
      <c r="B14" s="338">
        <v>41827</v>
      </c>
      <c r="C14" s="339" t="s">
        <v>91</v>
      </c>
      <c r="D14" s="293" t="s">
        <v>39</v>
      </c>
      <c r="E14" s="293" t="s">
        <v>74</v>
      </c>
      <c r="F14" s="293" t="s">
        <v>93</v>
      </c>
      <c r="G14" s="293" t="s">
        <v>94</v>
      </c>
      <c r="H14" s="349" t="s">
        <v>54</v>
      </c>
      <c r="I14" s="482" t="s">
        <v>55</v>
      </c>
      <c r="J14" s="340"/>
      <c r="K14" s="341" t="s">
        <v>110</v>
      </c>
      <c r="L14" s="342" t="s">
        <v>105</v>
      </c>
      <c r="M14" s="342" t="s">
        <v>111</v>
      </c>
      <c r="N14" s="399" t="s">
        <v>107</v>
      </c>
      <c r="O14" s="382"/>
      <c r="P14" s="383">
        <v>2.8</v>
      </c>
      <c r="Q14" s="343"/>
      <c r="R14" s="339" t="s">
        <v>60</v>
      </c>
      <c r="S14" s="339" t="s">
        <v>60</v>
      </c>
      <c r="T14" s="339" t="s">
        <v>60</v>
      </c>
      <c r="U14" s="339" t="s">
        <v>60</v>
      </c>
      <c r="V14" s="339" t="s">
        <v>60</v>
      </c>
      <c r="W14" s="339" t="s">
        <v>61</v>
      </c>
      <c r="X14" s="339" t="s">
        <v>61</v>
      </c>
      <c r="Y14" s="412" t="s">
        <v>112</v>
      </c>
      <c r="Z14" s="293" t="s">
        <v>63</v>
      </c>
      <c r="AA14" s="293" t="s">
        <v>63</v>
      </c>
      <c r="AB14" s="293" t="s">
        <v>63</v>
      </c>
      <c r="AC14" s="293" t="s">
        <v>63</v>
      </c>
      <c r="AD14" s="293" t="s">
        <v>63</v>
      </c>
      <c r="AE14" s="293" t="s">
        <v>61</v>
      </c>
      <c r="AF14" s="293" t="s">
        <v>61</v>
      </c>
      <c r="AG14" s="344" t="str">
        <f t="shared" si="1"/>
        <v>CLOSE</v>
      </c>
      <c r="AH14" s="344" t="str">
        <f t="shared" si="2"/>
        <v>CLOSE</v>
      </c>
      <c r="AI14" s="345">
        <f t="shared" si="3"/>
        <v>1</v>
      </c>
      <c r="AJ14" s="346" t="s">
        <v>109</v>
      </c>
    </row>
    <row r="15" spans="1:36" ht="156">
      <c r="A15" s="337">
        <f t="shared" si="4"/>
        <v>1409</v>
      </c>
      <c r="B15" s="338">
        <v>41809</v>
      </c>
      <c r="C15" s="339" t="s">
        <v>91</v>
      </c>
      <c r="D15" s="293" t="s">
        <v>113</v>
      </c>
      <c r="E15" s="293" t="s">
        <v>74</v>
      </c>
      <c r="F15" s="293" t="s">
        <v>75</v>
      </c>
      <c r="G15" s="293" t="s">
        <v>114</v>
      </c>
      <c r="H15" s="349" t="s">
        <v>54</v>
      </c>
      <c r="I15" s="483" t="s">
        <v>115</v>
      </c>
      <c r="J15" s="342"/>
      <c r="K15" s="341" t="s">
        <v>116</v>
      </c>
      <c r="L15" s="342" t="s">
        <v>117</v>
      </c>
      <c r="M15" s="342" t="s">
        <v>118</v>
      </c>
      <c r="N15" s="369" t="s">
        <v>59</v>
      </c>
      <c r="O15" s="382">
        <v>165</v>
      </c>
      <c r="P15" s="383">
        <v>615</v>
      </c>
      <c r="Q15" s="343"/>
      <c r="R15" s="339" t="s">
        <v>60</v>
      </c>
      <c r="S15" s="339" t="s">
        <v>60</v>
      </c>
      <c r="T15" s="339" t="s">
        <v>60</v>
      </c>
      <c r="U15" s="339" t="s">
        <v>60</v>
      </c>
      <c r="V15" s="339" t="s">
        <v>60</v>
      </c>
      <c r="W15" s="339" t="s">
        <v>60</v>
      </c>
      <c r="X15" s="339" t="s">
        <v>60</v>
      </c>
      <c r="Y15" s="412" t="s">
        <v>119</v>
      </c>
      <c r="Z15" s="293" t="s">
        <v>63</v>
      </c>
      <c r="AA15" s="293" t="s">
        <v>63</v>
      </c>
      <c r="AB15" s="293" t="s">
        <v>63</v>
      </c>
      <c r="AC15" s="293" t="s">
        <v>63</v>
      </c>
      <c r="AD15" s="293" t="s">
        <v>63</v>
      </c>
      <c r="AE15" s="293" t="s">
        <v>63</v>
      </c>
      <c r="AF15" s="293" t="s">
        <v>63</v>
      </c>
      <c r="AG15" s="344" t="str">
        <f t="shared" si="1"/>
        <v>CLOSE</v>
      </c>
      <c r="AH15" s="344" t="str">
        <f t="shared" si="2"/>
        <v>CLOSE</v>
      </c>
      <c r="AI15" s="345">
        <f t="shared" si="3"/>
        <v>1</v>
      </c>
      <c r="AJ15" s="341"/>
    </row>
    <row r="16" spans="1:36" ht="24">
      <c r="A16" s="337">
        <f t="shared" si="4"/>
        <v>1410</v>
      </c>
      <c r="B16" s="338">
        <v>41837</v>
      </c>
      <c r="C16" s="339" t="s">
        <v>91</v>
      </c>
      <c r="D16" s="293" t="s">
        <v>37</v>
      </c>
      <c r="E16" s="293" t="s">
        <v>120</v>
      </c>
      <c r="F16" s="293" t="s">
        <v>121</v>
      </c>
      <c r="G16" s="293" t="s">
        <v>94</v>
      </c>
      <c r="H16" s="372" t="s">
        <v>122</v>
      </c>
      <c r="I16" s="482" t="s">
        <v>55</v>
      </c>
      <c r="J16" s="342"/>
      <c r="K16" s="341" t="s">
        <v>123</v>
      </c>
      <c r="L16" s="342" t="s">
        <v>124</v>
      </c>
      <c r="M16" s="342" t="s">
        <v>125</v>
      </c>
      <c r="N16" s="399" t="s">
        <v>107</v>
      </c>
      <c r="O16" s="382">
        <v>0</v>
      </c>
      <c r="P16" s="383">
        <v>0</v>
      </c>
      <c r="Q16" s="343"/>
      <c r="R16" s="339" t="s">
        <v>60</v>
      </c>
      <c r="S16" s="339" t="s">
        <v>60</v>
      </c>
      <c r="T16" s="339" t="s">
        <v>60</v>
      </c>
      <c r="U16" s="339" t="s">
        <v>60</v>
      </c>
      <c r="V16" s="339" t="s">
        <v>60</v>
      </c>
      <c r="W16" s="339" t="s">
        <v>61</v>
      </c>
      <c r="X16" s="339" t="s">
        <v>61</v>
      </c>
      <c r="Y16" s="412" t="s">
        <v>126</v>
      </c>
      <c r="Z16" s="293" t="s">
        <v>63</v>
      </c>
      <c r="AA16" s="293" t="s">
        <v>63</v>
      </c>
      <c r="AB16" s="293" t="s">
        <v>63</v>
      </c>
      <c r="AC16" s="293" t="s">
        <v>63</v>
      </c>
      <c r="AD16" s="293" t="s">
        <v>63</v>
      </c>
      <c r="AE16" s="293" t="s">
        <v>61</v>
      </c>
      <c r="AF16" s="293" t="s">
        <v>61</v>
      </c>
      <c r="AG16" s="344" t="str">
        <f t="shared" si="1"/>
        <v>CLOSE</v>
      </c>
      <c r="AH16" s="344" t="str">
        <f t="shared" si="2"/>
        <v>CLOSE</v>
      </c>
      <c r="AI16" s="345">
        <f t="shared" si="3"/>
        <v>1</v>
      </c>
      <c r="AJ16" s="341"/>
    </row>
    <row r="17" spans="1:37" ht="108">
      <c r="A17" s="337">
        <f t="shared" si="4"/>
        <v>1411</v>
      </c>
      <c r="B17" s="338">
        <v>41838</v>
      </c>
      <c r="C17" s="339" t="s">
        <v>91</v>
      </c>
      <c r="D17" s="293" t="s">
        <v>41</v>
      </c>
      <c r="E17" s="293" t="s">
        <v>74</v>
      </c>
      <c r="F17" s="293" t="s">
        <v>93</v>
      </c>
      <c r="G17" s="293" t="s">
        <v>127</v>
      </c>
      <c r="H17" s="372" t="s">
        <v>122</v>
      </c>
      <c r="I17" s="483" t="s">
        <v>128</v>
      </c>
      <c r="J17" s="342"/>
      <c r="K17" s="341" t="s">
        <v>129</v>
      </c>
      <c r="L17" s="342" t="s">
        <v>130</v>
      </c>
      <c r="M17" s="342" t="s">
        <v>131</v>
      </c>
      <c r="N17" s="369" t="s">
        <v>59</v>
      </c>
      <c r="O17" s="382">
        <v>0</v>
      </c>
      <c r="P17" s="383">
        <v>0</v>
      </c>
      <c r="Q17" s="343"/>
      <c r="R17" s="339" t="s">
        <v>60</v>
      </c>
      <c r="S17" s="339" t="s">
        <v>60</v>
      </c>
      <c r="T17" s="339" t="s">
        <v>60</v>
      </c>
      <c r="U17" s="339" t="s">
        <v>60</v>
      </c>
      <c r="V17" s="339" t="s">
        <v>60</v>
      </c>
      <c r="W17" s="339" t="s">
        <v>61</v>
      </c>
      <c r="X17" s="339" t="s">
        <v>61</v>
      </c>
      <c r="Y17" s="412" t="s">
        <v>132</v>
      </c>
      <c r="Z17" s="293" t="s">
        <v>63</v>
      </c>
      <c r="AA17" s="293" t="s">
        <v>63</v>
      </c>
      <c r="AB17" s="293" t="s">
        <v>63</v>
      </c>
      <c r="AC17" s="293" t="s">
        <v>63</v>
      </c>
      <c r="AD17" s="293" t="s">
        <v>63</v>
      </c>
      <c r="AE17" s="293" t="s">
        <v>61</v>
      </c>
      <c r="AF17" s="293" t="s">
        <v>61</v>
      </c>
      <c r="AG17" s="344" t="str">
        <f t="shared" si="1"/>
        <v>CLOSE</v>
      </c>
      <c r="AH17" s="344" t="str">
        <f t="shared" si="2"/>
        <v>CLOSE</v>
      </c>
      <c r="AI17" s="345">
        <f t="shared" si="3"/>
        <v>1</v>
      </c>
      <c r="AJ17" s="341"/>
    </row>
    <row r="18" spans="1:37" ht="84">
      <c r="A18" s="337">
        <f t="shared" si="4"/>
        <v>1412</v>
      </c>
      <c r="B18" s="338">
        <v>41824</v>
      </c>
      <c r="C18" s="339" t="s">
        <v>72</v>
      </c>
      <c r="D18" s="293" t="s">
        <v>133</v>
      </c>
      <c r="E18" s="293" t="s">
        <v>134</v>
      </c>
      <c r="F18" s="293" t="s">
        <v>85</v>
      </c>
      <c r="G18" s="293" t="s">
        <v>135</v>
      </c>
      <c r="H18" s="348" t="s">
        <v>77</v>
      </c>
      <c r="I18" s="483" t="s">
        <v>136</v>
      </c>
      <c r="J18" s="340"/>
      <c r="K18" s="341" t="s">
        <v>137</v>
      </c>
      <c r="L18" s="342" t="s">
        <v>138</v>
      </c>
      <c r="M18" s="342" t="s">
        <v>139</v>
      </c>
      <c r="N18" s="369" t="s">
        <v>59</v>
      </c>
      <c r="O18" s="382">
        <v>18</v>
      </c>
      <c r="P18" s="383">
        <v>0</v>
      </c>
      <c r="Q18" s="343"/>
      <c r="R18" s="339" t="s">
        <v>60</v>
      </c>
      <c r="S18" s="339" t="s">
        <v>61</v>
      </c>
      <c r="T18" s="339" t="s">
        <v>61</v>
      </c>
      <c r="U18" s="339" t="s">
        <v>61</v>
      </c>
      <c r="V18" s="339" t="s">
        <v>61</v>
      </c>
      <c r="W18" s="339" t="s">
        <v>61</v>
      </c>
      <c r="X18" s="339" t="s">
        <v>61</v>
      </c>
      <c r="Y18" s="412" t="s">
        <v>140</v>
      </c>
      <c r="Z18" s="293" t="s">
        <v>63</v>
      </c>
      <c r="AA18" s="293" t="s">
        <v>61</v>
      </c>
      <c r="AB18" s="293" t="s">
        <v>61</v>
      </c>
      <c r="AC18" s="293" t="s">
        <v>61</v>
      </c>
      <c r="AD18" s="293" t="s">
        <v>61</v>
      </c>
      <c r="AE18" s="293" t="s">
        <v>61</v>
      </c>
      <c r="AF18" s="293" t="s">
        <v>61</v>
      </c>
      <c r="AG18" s="344" t="str">
        <f t="shared" si="1"/>
        <v>CLOSE</v>
      </c>
      <c r="AH18" s="344" t="str">
        <f t="shared" si="2"/>
        <v>CLOSE</v>
      </c>
      <c r="AI18" s="345">
        <f t="shared" si="3"/>
        <v>1</v>
      </c>
      <c r="AJ18" s="341"/>
    </row>
    <row r="19" spans="1:37" ht="96">
      <c r="A19" s="337">
        <f t="shared" si="4"/>
        <v>1413</v>
      </c>
      <c r="B19" s="338">
        <v>41836</v>
      </c>
      <c r="C19" s="339" t="s">
        <v>91</v>
      </c>
      <c r="D19" s="293" t="s">
        <v>38</v>
      </c>
      <c r="E19" s="293" t="s">
        <v>141</v>
      </c>
      <c r="F19" s="293" t="s">
        <v>93</v>
      </c>
      <c r="G19" s="293" t="s">
        <v>94</v>
      </c>
      <c r="H19" s="349" t="s">
        <v>54</v>
      </c>
      <c r="I19" s="483" t="s">
        <v>142</v>
      </c>
      <c r="J19" s="340"/>
      <c r="K19" s="341" t="s">
        <v>143</v>
      </c>
      <c r="L19" s="342" t="s">
        <v>144</v>
      </c>
      <c r="M19" s="342" t="s">
        <v>145</v>
      </c>
      <c r="N19" s="369" t="s">
        <v>59</v>
      </c>
      <c r="O19" s="382">
        <v>90</v>
      </c>
      <c r="P19" s="383">
        <v>50</v>
      </c>
      <c r="Q19" s="343"/>
      <c r="R19" s="339" t="s">
        <v>61</v>
      </c>
      <c r="S19" s="339" t="s">
        <v>60</v>
      </c>
      <c r="T19" s="339" t="s">
        <v>60</v>
      </c>
      <c r="U19" s="339" t="s">
        <v>61</v>
      </c>
      <c r="V19" s="339" t="s">
        <v>61</v>
      </c>
      <c r="W19" s="339" t="s">
        <v>61</v>
      </c>
      <c r="X19" s="339" t="s">
        <v>61</v>
      </c>
      <c r="Y19" s="412" t="s">
        <v>146</v>
      </c>
      <c r="Z19" s="293" t="s">
        <v>61</v>
      </c>
      <c r="AA19" s="293" t="s">
        <v>63</v>
      </c>
      <c r="AB19" s="293" t="s">
        <v>63</v>
      </c>
      <c r="AC19" s="293" t="s">
        <v>61</v>
      </c>
      <c r="AD19" s="293" t="s">
        <v>61</v>
      </c>
      <c r="AE19" s="293" t="s">
        <v>61</v>
      </c>
      <c r="AF19" s="293" t="s">
        <v>61</v>
      </c>
      <c r="AG19" s="344" t="str">
        <f t="shared" si="1"/>
        <v>CLOSE</v>
      </c>
      <c r="AH19" s="344" t="str">
        <f t="shared" si="2"/>
        <v>CLOSE</v>
      </c>
      <c r="AI19" s="345">
        <f t="shared" si="3"/>
        <v>1</v>
      </c>
      <c r="AJ19" s="341"/>
    </row>
    <row r="20" spans="1:37" ht="108">
      <c r="A20" s="337">
        <f t="shared" si="4"/>
        <v>1414</v>
      </c>
      <c r="B20" s="338">
        <v>41856</v>
      </c>
      <c r="C20" s="339" t="s">
        <v>91</v>
      </c>
      <c r="D20" s="293" t="s">
        <v>147</v>
      </c>
      <c r="E20" s="293" t="s">
        <v>148</v>
      </c>
      <c r="F20" s="293" t="s">
        <v>75</v>
      </c>
      <c r="G20" s="293" t="s">
        <v>127</v>
      </c>
      <c r="H20" s="372" t="s">
        <v>122</v>
      </c>
      <c r="I20" s="483" t="s">
        <v>149</v>
      </c>
      <c r="J20" s="340"/>
      <c r="K20" s="341" t="s">
        <v>150</v>
      </c>
      <c r="L20" s="342" t="s">
        <v>151</v>
      </c>
      <c r="M20" s="342" t="s">
        <v>152</v>
      </c>
      <c r="N20" s="369" t="s">
        <v>59</v>
      </c>
      <c r="O20" s="382">
        <v>0</v>
      </c>
      <c r="P20" s="383">
        <v>0</v>
      </c>
      <c r="Q20" s="343"/>
      <c r="R20" s="339" t="s">
        <v>60</v>
      </c>
      <c r="S20" s="339" t="s">
        <v>60</v>
      </c>
      <c r="T20" s="339" t="s">
        <v>60</v>
      </c>
      <c r="U20" s="339" t="s">
        <v>60</v>
      </c>
      <c r="V20" s="339" t="s">
        <v>60</v>
      </c>
      <c r="W20" s="339" t="s">
        <v>61</v>
      </c>
      <c r="X20" s="339" t="s">
        <v>61</v>
      </c>
      <c r="Y20" s="412" t="s">
        <v>152</v>
      </c>
      <c r="Z20" s="293" t="s">
        <v>63</v>
      </c>
      <c r="AA20" s="293" t="s">
        <v>63</v>
      </c>
      <c r="AB20" s="293" t="s">
        <v>63</v>
      </c>
      <c r="AC20" s="293" t="s">
        <v>63</v>
      </c>
      <c r="AD20" s="293" t="s">
        <v>63</v>
      </c>
      <c r="AE20" s="293" t="s">
        <v>61</v>
      </c>
      <c r="AF20" s="293" t="s">
        <v>61</v>
      </c>
      <c r="AG20" s="344" t="str">
        <f t="shared" si="1"/>
        <v>CLOSE</v>
      </c>
      <c r="AH20" s="344" t="str">
        <f t="shared" si="2"/>
        <v>CLOSE</v>
      </c>
      <c r="AI20" s="345">
        <f t="shared" si="3"/>
        <v>1</v>
      </c>
      <c r="AJ20" s="341"/>
    </row>
    <row r="21" spans="1:37" ht="120">
      <c r="A21" s="337">
        <f t="shared" si="4"/>
        <v>1415</v>
      </c>
      <c r="B21" s="350">
        <v>41822</v>
      </c>
      <c r="C21" s="293" t="s">
        <v>153</v>
      </c>
      <c r="D21" s="339" t="s">
        <v>154</v>
      </c>
      <c r="E21" s="339" t="s">
        <v>134</v>
      </c>
      <c r="F21" s="339" t="s">
        <v>93</v>
      </c>
      <c r="G21" s="293" t="s">
        <v>94</v>
      </c>
      <c r="H21" s="348" t="s">
        <v>77</v>
      </c>
      <c r="I21" s="483" t="s">
        <v>155</v>
      </c>
      <c r="J21" s="340"/>
      <c r="K21" s="351" t="s">
        <v>156</v>
      </c>
      <c r="L21" s="352" t="s">
        <v>157</v>
      </c>
      <c r="M21" s="352" t="s">
        <v>158</v>
      </c>
      <c r="N21" s="369" t="s">
        <v>59</v>
      </c>
      <c r="O21" s="382">
        <v>0</v>
      </c>
      <c r="P21" s="383">
        <v>161</v>
      </c>
      <c r="Q21" s="343"/>
      <c r="R21" s="339" t="s">
        <v>60</v>
      </c>
      <c r="S21" s="339" t="s">
        <v>60</v>
      </c>
      <c r="T21" s="339" t="s">
        <v>60</v>
      </c>
      <c r="U21" s="339" t="s">
        <v>60</v>
      </c>
      <c r="V21" s="339" t="s">
        <v>60</v>
      </c>
      <c r="W21" s="339" t="s">
        <v>60</v>
      </c>
      <c r="X21" s="339" t="s">
        <v>61</v>
      </c>
      <c r="Y21" s="412" t="s">
        <v>159</v>
      </c>
      <c r="Z21" s="293" t="s">
        <v>63</v>
      </c>
      <c r="AA21" s="293" t="s">
        <v>63</v>
      </c>
      <c r="AB21" s="293" t="s">
        <v>63</v>
      </c>
      <c r="AC21" s="293" t="s">
        <v>63</v>
      </c>
      <c r="AD21" s="293" t="s">
        <v>63</v>
      </c>
      <c r="AE21" s="293" t="s">
        <v>63</v>
      </c>
      <c r="AF21" s="293" t="s">
        <v>61</v>
      </c>
      <c r="AG21" s="344" t="str">
        <f t="shared" si="1"/>
        <v>CLOSE</v>
      </c>
      <c r="AH21" s="344" t="str">
        <f t="shared" si="2"/>
        <v>CLOSE</v>
      </c>
      <c r="AI21" s="345">
        <f t="shared" si="3"/>
        <v>1</v>
      </c>
      <c r="AJ21" s="341"/>
    </row>
    <row r="22" spans="1:37" ht="96">
      <c r="A22" s="337">
        <f t="shared" si="4"/>
        <v>1416</v>
      </c>
      <c r="B22" s="338">
        <v>41841</v>
      </c>
      <c r="C22" s="339" t="s">
        <v>91</v>
      </c>
      <c r="D22" s="293" t="s">
        <v>50</v>
      </c>
      <c r="E22" s="293" t="s">
        <v>160</v>
      </c>
      <c r="F22" s="293" t="s">
        <v>75</v>
      </c>
      <c r="G22" s="294" t="s">
        <v>161</v>
      </c>
      <c r="H22" s="372" t="s">
        <v>122</v>
      </c>
      <c r="I22" s="483" t="s">
        <v>162</v>
      </c>
      <c r="J22" s="340"/>
      <c r="K22" s="341" t="s">
        <v>163</v>
      </c>
      <c r="L22" s="342" t="s">
        <v>164</v>
      </c>
      <c r="M22" s="342" t="s">
        <v>165</v>
      </c>
      <c r="N22" s="369" t="s">
        <v>59</v>
      </c>
      <c r="O22" s="382">
        <v>5</v>
      </c>
      <c r="P22" s="383">
        <v>106</v>
      </c>
      <c r="Q22" s="343"/>
      <c r="R22" s="339" t="s">
        <v>61</v>
      </c>
      <c r="S22" s="339" t="s">
        <v>60</v>
      </c>
      <c r="T22" s="339" t="s">
        <v>60</v>
      </c>
      <c r="U22" s="339" t="s">
        <v>60</v>
      </c>
      <c r="V22" s="339" t="s">
        <v>60</v>
      </c>
      <c r="W22" s="339" t="s">
        <v>60</v>
      </c>
      <c r="X22" s="339" t="s">
        <v>61</v>
      </c>
      <c r="Y22" s="412" t="s">
        <v>166</v>
      </c>
      <c r="Z22" s="293" t="s">
        <v>61</v>
      </c>
      <c r="AA22" s="293" t="s">
        <v>63</v>
      </c>
      <c r="AB22" s="293" t="s">
        <v>63</v>
      </c>
      <c r="AC22" s="293" t="s">
        <v>63</v>
      </c>
      <c r="AD22" s="293" t="s">
        <v>63</v>
      </c>
      <c r="AE22" s="293" t="s">
        <v>63</v>
      </c>
      <c r="AF22" s="293" t="s">
        <v>61</v>
      </c>
      <c r="AG22" s="344" t="str">
        <f t="shared" si="1"/>
        <v>CLOSE</v>
      </c>
      <c r="AH22" s="344" t="str">
        <f t="shared" si="2"/>
        <v>CLOSE</v>
      </c>
      <c r="AI22" s="345">
        <f t="shared" si="3"/>
        <v>1</v>
      </c>
      <c r="AJ22" s="353" t="s">
        <v>167</v>
      </c>
    </row>
    <row r="23" spans="1:37" ht="132">
      <c r="A23" s="337">
        <f t="shared" si="4"/>
        <v>1417</v>
      </c>
      <c r="B23" s="338">
        <v>41863</v>
      </c>
      <c r="C23" s="339" t="s">
        <v>72</v>
      </c>
      <c r="D23" s="293" t="s">
        <v>168</v>
      </c>
      <c r="E23" s="293" t="s">
        <v>51</v>
      </c>
      <c r="F23" s="293" t="s">
        <v>93</v>
      </c>
      <c r="G23" s="293" t="s">
        <v>169</v>
      </c>
      <c r="H23" s="348" t="s">
        <v>77</v>
      </c>
      <c r="I23" s="483" t="s">
        <v>170</v>
      </c>
      <c r="J23" s="340"/>
      <c r="K23" s="341" t="s">
        <v>171</v>
      </c>
      <c r="L23" s="342" t="s">
        <v>172</v>
      </c>
      <c r="M23" s="342" t="s">
        <v>173</v>
      </c>
      <c r="N23" s="369" t="s">
        <v>59</v>
      </c>
      <c r="O23" s="382">
        <v>13</v>
      </c>
      <c r="P23" s="383">
        <v>350</v>
      </c>
      <c r="Q23" s="343"/>
      <c r="R23" s="339" t="s">
        <v>61</v>
      </c>
      <c r="S23" s="339" t="s">
        <v>60</v>
      </c>
      <c r="T23" s="339" t="s">
        <v>60</v>
      </c>
      <c r="U23" s="339" t="s">
        <v>60</v>
      </c>
      <c r="V23" s="339" t="s">
        <v>61</v>
      </c>
      <c r="W23" s="339" t="s">
        <v>61</v>
      </c>
      <c r="X23" s="339" t="s">
        <v>61</v>
      </c>
      <c r="Y23" s="412" t="s">
        <v>174</v>
      </c>
      <c r="Z23" s="293" t="s">
        <v>61</v>
      </c>
      <c r="AA23" s="293" t="s">
        <v>63</v>
      </c>
      <c r="AB23" s="293" t="s">
        <v>63</v>
      </c>
      <c r="AC23" s="293" t="s">
        <v>63</v>
      </c>
      <c r="AD23" s="293" t="s">
        <v>61</v>
      </c>
      <c r="AE23" s="293" t="s">
        <v>61</v>
      </c>
      <c r="AF23" s="293" t="s">
        <v>61</v>
      </c>
      <c r="AG23" s="344" t="str">
        <f t="shared" si="1"/>
        <v>CLOSE</v>
      </c>
      <c r="AH23" s="344" t="str">
        <f t="shared" si="2"/>
        <v>CLOSE</v>
      </c>
      <c r="AI23" s="345">
        <f t="shared" si="3"/>
        <v>1</v>
      </c>
      <c r="AJ23" s="341"/>
      <c r="AK23" s="400"/>
    </row>
    <row r="24" spans="1:37" ht="108">
      <c r="A24" s="337">
        <f t="shared" si="4"/>
        <v>1418</v>
      </c>
      <c r="B24" s="338">
        <v>41854</v>
      </c>
      <c r="C24" s="339" t="s">
        <v>72</v>
      </c>
      <c r="D24" s="293" t="s">
        <v>42</v>
      </c>
      <c r="E24" s="293" t="s">
        <v>134</v>
      </c>
      <c r="F24" s="293" t="s">
        <v>75</v>
      </c>
      <c r="G24" s="293" t="s">
        <v>94</v>
      </c>
      <c r="H24" s="348" t="s">
        <v>77</v>
      </c>
      <c r="I24" s="483" t="s">
        <v>175</v>
      </c>
      <c r="J24" s="340" t="s">
        <v>175</v>
      </c>
      <c r="K24" s="341" t="s">
        <v>176</v>
      </c>
      <c r="L24" s="342" t="s">
        <v>177</v>
      </c>
      <c r="M24" s="342" t="s">
        <v>178</v>
      </c>
      <c r="N24" s="369" t="s">
        <v>59</v>
      </c>
      <c r="O24" s="382">
        <v>38</v>
      </c>
      <c r="P24" s="383">
        <v>218</v>
      </c>
      <c r="Q24" s="343"/>
      <c r="R24" s="339" t="s">
        <v>60</v>
      </c>
      <c r="S24" s="339" t="s">
        <v>60</v>
      </c>
      <c r="T24" s="339" t="s">
        <v>60</v>
      </c>
      <c r="U24" s="339" t="s">
        <v>60</v>
      </c>
      <c r="V24" s="339" t="s">
        <v>60</v>
      </c>
      <c r="W24" s="339" t="s">
        <v>60</v>
      </c>
      <c r="X24" s="339" t="s">
        <v>60</v>
      </c>
      <c r="Y24" s="412" t="s">
        <v>179</v>
      </c>
      <c r="Z24" s="293" t="s">
        <v>63</v>
      </c>
      <c r="AA24" s="293" t="s">
        <v>63</v>
      </c>
      <c r="AB24" s="293" t="s">
        <v>63</v>
      </c>
      <c r="AC24" s="293" t="s">
        <v>63</v>
      </c>
      <c r="AD24" s="293" t="s">
        <v>63</v>
      </c>
      <c r="AE24" s="293" t="s">
        <v>63</v>
      </c>
      <c r="AF24" s="293" t="s">
        <v>63</v>
      </c>
      <c r="AG24" s="344" t="str">
        <f t="shared" si="1"/>
        <v>CLOSE</v>
      </c>
      <c r="AH24" s="344" t="str">
        <f t="shared" si="2"/>
        <v>CLOSE</v>
      </c>
      <c r="AI24" s="345">
        <f t="shared" si="3"/>
        <v>1</v>
      </c>
      <c r="AJ24" s="341"/>
    </row>
    <row r="25" spans="1:37" ht="144">
      <c r="A25" s="337">
        <f t="shared" si="4"/>
        <v>1419</v>
      </c>
      <c r="B25" s="338">
        <v>41837</v>
      </c>
      <c r="C25" s="339" t="s">
        <v>72</v>
      </c>
      <c r="D25" s="293" t="s">
        <v>42</v>
      </c>
      <c r="E25" s="293" t="s">
        <v>134</v>
      </c>
      <c r="F25" s="293" t="s">
        <v>93</v>
      </c>
      <c r="G25" s="293" t="s">
        <v>180</v>
      </c>
      <c r="H25" s="348" t="s">
        <v>77</v>
      </c>
      <c r="I25" s="483" t="s">
        <v>181</v>
      </c>
      <c r="J25" s="340" t="s">
        <v>182</v>
      </c>
      <c r="K25" s="341" t="s">
        <v>183</v>
      </c>
      <c r="L25" s="342" t="s">
        <v>184</v>
      </c>
      <c r="M25" s="342" t="s">
        <v>185</v>
      </c>
      <c r="N25" s="369" t="s">
        <v>59</v>
      </c>
      <c r="O25" s="382">
        <v>143</v>
      </c>
      <c r="P25" s="383">
        <v>554</v>
      </c>
      <c r="Q25" s="343"/>
      <c r="R25" s="339" t="s">
        <v>60</v>
      </c>
      <c r="S25" s="339" t="s">
        <v>60</v>
      </c>
      <c r="T25" s="339" t="s">
        <v>60</v>
      </c>
      <c r="U25" s="339" t="s">
        <v>60</v>
      </c>
      <c r="V25" s="339" t="s">
        <v>60</v>
      </c>
      <c r="W25" s="339" t="s">
        <v>60</v>
      </c>
      <c r="X25" s="339" t="s">
        <v>60</v>
      </c>
      <c r="Y25" s="412" t="s">
        <v>186</v>
      </c>
      <c r="Z25" s="293" t="s">
        <v>63</v>
      </c>
      <c r="AA25" s="293" t="s">
        <v>63</v>
      </c>
      <c r="AB25" s="293" t="s">
        <v>63</v>
      </c>
      <c r="AC25" s="293" t="s">
        <v>63</v>
      </c>
      <c r="AD25" s="293" t="s">
        <v>63</v>
      </c>
      <c r="AE25" s="293" t="s">
        <v>63</v>
      </c>
      <c r="AF25" s="293" t="s">
        <v>63</v>
      </c>
      <c r="AG25" s="344" t="str">
        <f t="shared" si="1"/>
        <v>CLOSE</v>
      </c>
      <c r="AH25" s="344" t="str">
        <f t="shared" si="2"/>
        <v>CLOSE</v>
      </c>
      <c r="AI25" s="345">
        <f t="shared" si="3"/>
        <v>1</v>
      </c>
      <c r="AJ25" s="341"/>
    </row>
    <row r="26" spans="1:37" ht="120">
      <c r="A26" s="337">
        <f t="shared" si="4"/>
        <v>1420</v>
      </c>
      <c r="B26" s="338">
        <v>41843</v>
      </c>
      <c r="C26" s="339" t="s">
        <v>91</v>
      </c>
      <c r="D26" s="293" t="s">
        <v>147</v>
      </c>
      <c r="E26" s="293" t="s">
        <v>134</v>
      </c>
      <c r="F26" s="293" t="s">
        <v>52</v>
      </c>
      <c r="G26" s="293" t="s">
        <v>187</v>
      </c>
      <c r="H26" s="372" t="s">
        <v>122</v>
      </c>
      <c r="I26" s="483" t="s">
        <v>188</v>
      </c>
      <c r="J26" s="340"/>
      <c r="K26" s="341" t="s">
        <v>189</v>
      </c>
      <c r="L26" s="342" t="s">
        <v>190</v>
      </c>
      <c r="M26" s="342" t="s">
        <v>191</v>
      </c>
      <c r="N26" s="369" t="s">
        <v>59</v>
      </c>
      <c r="O26" s="382">
        <v>6</v>
      </c>
      <c r="P26" s="383">
        <v>112</v>
      </c>
      <c r="Q26" s="343"/>
      <c r="R26" s="339" t="s">
        <v>60</v>
      </c>
      <c r="S26" s="339" t="s">
        <v>60</v>
      </c>
      <c r="T26" s="339" t="s">
        <v>60</v>
      </c>
      <c r="U26" s="339" t="s">
        <v>60</v>
      </c>
      <c r="V26" s="339" t="s">
        <v>60</v>
      </c>
      <c r="W26" s="339" t="s">
        <v>192</v>
      </c>
      <c r="X26" s="339" t="s">
        <v>192</v>
      </c>
      <c r="Y26" s="412" t="s">
        <v>193</v>
      </c>
      <c r="Z26" s="293" t="s">
        <v>63</v>
      </c>
      <c r="AA26" s="293" t="s">
        <v>63</v>
      </c>
      <c r="AB26" s="293" t="s">
        <v>63</v>
      </c>
      <c r="AC26" s="293" t="s">
        <v>63</v>
      </c>
      <c r="AD26" s="293" t="s">
        <v>63</v>
      </c>
      <c r="AE26" s="293" t="s">
        <v>61</v>
      </c>
      <c r="AF26" s="293" t="s">
        <v>61</v>
      </c>
      <c r="AG26" s="344" t="str">
        <f t="shared" si="1"/>
        <v>CLOSE</v>
      </c>
      <c r="AH26" s="344" t="str">
        <f t="shared" si="2"/>
        <v>CLOSE</v>
      </c>
      <c r="AI26" s="345">
        <f t="shared" si="3"/>
        <v>1</v>
      </c>
      <c r="AJ26" s="341"/>
    </row>
    <row r="27" spans="1:37" ht="132">
      <c r="A27" s="337">
        <f t="shared" si="4"/>
        <v>1421</v>
      </c>
      <c r="B27" s="338">
        <v>41857</v>
      </c>
      <c r="C27" s="339" t="s">
        <v>72</v>
      </c>
      <c r="D27" s="293" t="s">
        <v>194</v>
      </c>
      <c r="E27" s="293" t="s">
        <v>134</v>
      </c>
      <c r="F27" s="293" t="s">
        <v>93</v>
      </c>
      <c r="G27" s="293" t="s">
        <v>94</v>
      </c>
      <c r="H27" s="348" t="s">
        <v>77</v>
      </c>
      <c r="I27" s="483" t="s">
        <v>195</v>
      </c>
      <c r="J27" s="340"/>
      <c r="K27" s="341" t="s">
        <v>196</v>
      </c>
      <c r="L27" s="342" t="s">
        <v>197</v>
      </c>
      <c r="M27" s="342" t="s">
        <v>198</v>
      </c>
      <c r="N27" s="399" t="s">
        <v>107</v>
      </c>
      <c r="O27" s="382">
        <v>35</v>
      </c>
      <c r="P27" s="383">
        <v>952</v>
      </c>
      <c r="Q27" s="343"/>
      <c r="R27" s="339" t="s">
        <v>192</v>
      </c>
      <c r="S27" s="339" t="s">
        <v>192</v>
      </c>
      <c r="T27" s="339" t="s">
        <v>192</v>
      </c>
      <c r="U27" s="339" t="s">
        <v>192</v>
      </c>
      <c r="V27" s="339" t="s">
        <v>192</v>
      </c>
      <c r="W27" s="339" t="s">
        <v>192</v>
      </c>
      <c r="X27" s="339" t="s">
        <v>192</v>
      </c>
      <c r="Y27" s="412" t="s">
        <v>199</v>
      </c>
      <c r="Z27" s="293" t="s">
        <v>61</v>
      </c>
      <c r="AA27" s="293" t="s">
        <v>61</v>
      </c>
      <c r="AB27" s="293" t="s">
        <v>61</v>
      </c>
      <c r="AC27" s="293" t="s">
        <v>61</v>
      </c>
      <c r="AD27" s="293" t="s">
        <v>61</v>
      </c>
      <c r="AE27" s="293" t="s">
        <v>61</v>
      </c>
      <c r="AF27" s="293" t="s">
        <v>61</v>
      </c>
      <c r="AG27" s="344" t="str">
        <f t="shared" si="1"/>
        <v>CLOSE</v>
      </c>
      <c r="AH27" s="344" t="str">
        <f t="shared" si="2"/>
        <v>CLOSE</v>
      </c>
      <c r="AI27" s="345" t="e">
        <f t="shared" si="3"/>
        <v>#DIV/0!</v>
      </c>
      <c r="AJ27" s="341"/>
    </row>
    <row r="28" spans="1:37" ht="144">
      <c r="A28" s="337">
        <f t="shared" si="4"/>
        <v>1422</v>
      </c>
      <c r="B28" s="338">
        <v>41859</v>
      </c>
      <c r="C28" s="339" t="s">
        <v>72</v>
      </c>
      <c r="D28" s="293" t="s">
        <v>200</v>
      </c>
      <c r="E28" s="293" t="s">
        <v>134</v>
      </c>
      <c r="F28" s="293" t="s">
        <v>93</v>
      </c>
      <c r="G28" s="293" t="s">
        <v>94</v>
      </c>
      <c r="H28" s="348" t="s">
        <v>77</v>
      </c>
      <c r="I28" s="483" t="s">
        <v>201</v>
      </c>
      <c r="J28" s="340"/>
      <c r="K28" s="341" t="s">
        <v>202</v>
      </c>
      <c r="L28" s="342" t="s">
        <v>203</v>
      </c>
      <c r="M28" s="342" t="s">
        <v>204</v>
      </c>
      <c r="N28" s="369" t="s">
        <v>59</v>
      </c>
      <c r="O28" s="382">
        <v>60</v>
      </c>
      <c r="P28" s="383">
        <v>1234</v>
      </c>
      <c r="Q28" s="343"/>
      <c r="R28" s="339" t="s">
        <v>61</v>
      </c>
      <c r="S28" s="339" t="s">
        <v>61</v>
      </c>
      <c r="T28" s="339" t="s">
        <v>61</v>
      </c>
      <c r="U28" s="339" t="s">
        <v>61</v>
      </c>
      <c r="V28" s="339" t="s">
        <v>60</v>
      </c>
      <c r="W28" s="339" t="s">
        <v>61</v>
      </c>
      <c r="X28" s="339" t="s">
        <v>61</v>
      </c>
      <c r="Y28" s="412" t="s">
        <v>205</v>
      </c>
      <c r="Z28" s="293" t="s">
        <v>61</v>
      </c>
      <c r="AA28" s="293" t="s">
        <v>61</v>
      </c>
      <c r="AB28" s="293" t="s">
        <v>61</v>
      </c>
      <c r="AC28" s="293" t="s">
        <v>61</v>
      </c>
      <c r="AD28" s="293" t="s">
        <v>63</v>
      </c>
      <c r="AE28" s="293" t="s">
        <v>61</v>
      </c>
      <c r="AF28" s="293" t="s">
        <v>61</v>
      </c>
      <c r="AG28" s="344" t="str">
        <f t="shared" si="1"/>
        <v>CLOSE</v>
      </c>
      <c r="AH28" s="344" t="str">
        <f t="shared" si="2"/>
        <v>CLOSE</v>
      </c>
      <c r="AI28" s="345">
        <f t="shared" si="3"/>
        <v>1</v>
      </c>
      <c r="AJ28" s="341"/>
    </row>
    <row r="29" spans="1:37" ht="120">
      <c r="A29" s="337">
        <f t="shared" si="4"/>
        <v>1423</v>
      </c>
      <c r="B29" s="338">
        <v>41855</v>
      </c>
      <c r="C29" s="293" t="s">
        <v>153</v>
      </c>
      <c r="D29" s="339" t="s">
        <v>154</v>
      </c>
      <c r="E29" s="293" t="s">
        <v>134</v>
      </c>
      <c r="F29" s="293" t="s">
        <v>75</v>
      </c>
      <c r="G29" s="293" t="s">
        <v>206</v>
      </c>
      <c r="H29" s="348" t="s">
        <v>77</v>
      </c>
      <c r="I29" s="483" t="s">
        <v>207</v>
      </c>
      <c r="J29" s="340"/>
      <c r="K29" s="341" t="s">
        <v>208</v>
      </c>
      <c r="L29" s="342" t="s">
        <v>209</v>
      </c>
      <c r="M29" s="342" t="s">
        <v>210</v>
      </c>
      <c r="N29" s="369" t="s">
        <v>59</v>
      </c>
      <c r="O29" s="382">
        <v>0</v>
      </c>
      <c r="P29" s="383">
        <v>0</v>
      </c>
      <c r="Q29" s="343"/>
      <c r="R29" s="339" t="s">
        <v>61</v>
      </c>
      <c r="S29" s="339" t="s">
        <v>61</v>
      </c>
      <c r="T29" s="339" t="s">
        <v>61</v>
      </c>
      <c r="U29" s="339" t="s">
        <v>60</v>
      </c>
      <c r="V29" s="339" t="s">
        <v>60</v>
      </c>
      <c r="W29" s="339" t="s">
        <v>60</v>
      </c>
      <c r="X29" s="339" t="s">
        <v>60</v>
      </c>
      <c r="Y29" s="412" t="s">
        <v>211</v>
      </c>
      <c r="Z29" s="293" t="s">
        <v>61</v>
      </c>
      <c r="AA29" s="293" t="s">
        <v>61</v>
      </c>
      <c r="AB29" s="293" t="s">
        <v>61</v>
      </c>
      <c r="AC29" s="293" t="s">
        <v>63</v>
      </c>
      <c r="AD29" s="293" t="s">
        <v>63</v>
      </c>
      <c r="AE29" s="293" t="s">
        <v>63</v>
      </c>
      <c r="AF29" s="293" t="s">
        <v>63</v>
      </c>
      <c r="AG29" s="344" t="str">
        <f t="shared" si="1"/>
        <v>CLOSE</v>
      </c>
      <c r="AH29" s="344" t="str">
        <f t="shared" si="2"/>
        <v>CLOSE</v>
      </c>
      <c r="AI29" s="345">
        <f t="shared" si="3"/>
        <v>1</v>
      </c>
      <c r="AJ29" s="341"/>
    </row>
    <row r="30" spans="1:37" ht="120">
      <c r="A30" s="337">
        <f t="shared" si="4"/>
        <v>1424</v>
      </c>
      <c r="B30" s="338">
        <v>41851</v>
      </c>
      <c r="C30" s="339" t="s">
        <v>72</v>
      </c>
      <c r="D30" s="293" t="s">
        <v>42</v>
      </c>
      <c r="E30" s="293" t="s">
        <v>134</v>
      </c>
      <c r="F30" s="293" t="s">
        <v>75</v>
      </c>
      <c r="G30" s="293" t="s">
        <v>212</v>
      </c>
      <c r="H30" s="348" t="s">
        <v>77</v>
      </c>
      <c r="I30" s="483" t="s">
        <v>213</v>
      </c>
      <c r="J30" s="340"/>
      <c r="K30" s="341" t="s">
        <v>214</v>
      </c>
      <c r="L30" s="342" t="s">
        <v>215</v>
      </c>
      <c r="M30" s="342" t="s">
        <v>216</v>
      </c>
      <c r="N30" s="369" t="s">
        <v>59</v>
      </c>
      <c r="O30" s="382">
        <v>0</v>
      </c>
      <c r="P30" s="383">
        <v>344</v>
      </c>
      <c r="Q30" s="343"/>
      <c r="R30" s="339" t="s">
        <v>60</v>
      </c>
      <c r="S30" s="339" t="s">
        <v>60</v>
      </c>
      <c r="T30" s="339" t="s">
        <v>60</v>
      </c>
      <c r="U30" s="339" t="s">
        <v>60</v>
      </c>
      <c r="V30" s="339" t="s">
        <v>60</v>
      </c>
      <c r="W30" s="339" t="s">
        <v>60</v>
      </c>
      <c r="X30" s="339" t="s">
        <v>61</v>
      </c>
      <c r="Y30" s="412" t="s">
        <v>217</v>
      </c>
      <c r="Z30" s="293" t="s">
        <v>63</v>
      </c>
      <c r="AA30" s="293" t="s">
        <v>63</v>
      </c>
      <c r="AB30" s="293" t="s">
        <v>63</v>
      </c>
      <c r="AC30" s="293" t="s">
        <v>63</v>
      </c>
      <c r="AD30" s="293" t="s">
        <v>63</v>
      </c>
      <c r="AE30" s="293" t="s">
        <v>63</v>
      </c>
      <c r="AF30" s="293" t="s">
        <v>61</v>
      </c>
      <c r="AG30" s="344" t="str">
        <f t="shared" si="1"/>
        <v>CLOSE</v>
      </c>
      <c r="AH30" s="344" t="str">
        <f t="shared" si="2"/>
        <v>CLOSE</v>
      </c>
      <c r="AI30" s="345">
        <f t="shared" si="3"/>
        <v>1</v>
      </c>
      <c r="AJ30" s="341"/>
    </row>
    <row r="31" spans="1:37" ht="132">
      <c r="A31" s="337">
        <f t="shared" si="4"/>
        <v>1425</v>
      </c>
      <c r="B31" s="338">
        <v>41857</v>
      </c>
      <c r="C31" s="339" t="s">
        <v>72</v>
      </c>
      <c r="D31" s="293" t="s">
        <v>194</v>
      </c>
      <c r="E31" s="293" t="s">
        <v>134</v>
      </c>
      <c r="F31" s="293" t="s">
        <v>93</v>
      </c>
      <c r="G31" s="293" t="s">
        <v>94</v>
      </c>
      <c r="H31" s="348" t="s">
        <v>77</v>
      </c>
      <c r="I31" s="483" t="s">
        <v>195</v>
      </c>
      <c r="J31" s="340"/>
      <c r="K31" s="341" t="s">
        <v>218</v>
      </c>
      <c r="L31" s="342" t="s">
        <v>219</v>
      </c>
      <c r="M31" s="342" t="s">
        <v>220</v>
      </c>
      <c r="N31" s="354"/>
      <c r="O31" s="382"/>
      <c r="P31" s="384"/>
      <c r="Q31" s="343"/>
      <c r="R31" s="339" t="s">
        <v>192</v>
      </c>
      <c r="S31" s="339" t="s">
        <v>192</v>
      </c>
      <c r="T31" s="339" t="s">
        <v>192</v>
      </c>
      <c r="U31" s="339" t="s">
        <v>192</v>
      </c>
      <c r="V31" s="339" t="s">
        <v>192</v>
      </c>
      <c r="W31" s="339" t="s">
        <v>192</v>
      </c>
      <c r="X31" s="339" t="s">
        <v>192</v>
      </c>
      <c r="Y31" s="413" t="s">
        <v>221</v>
      </c>
      <c r="Z31" s="293" t="s">
        <v>61</v>
      </c>
      <c r="AA31" s="293" t="s">
        <v>61</v>
      </c>
      <c r="AB31" s="293" t="s">
        <v>61</v>
      </c>
      <c r="AC31" s="293" t="s">
        <v>61</v>
      </c>
      <c r="AD31" s="293" t="s">
        <v>61</v>
      </c>
      <c r="AE31" s="293" t="s">
        <v>61</v>
      </c>
      <c r="AF31" s="293" t="s">
        <v>61</v>
      </c>
      <c r="AG31" s="344" t="str">
        <f t="shared" si="1"/>
        <v>CLOSE</v>
      </c>
      <c r="AH31" s="344" t="str">
        <f t="shared" si="2"/>
        <v>CLOSE</v>
      </c>
      <c r="AI31" s="345" t="e">
        <f t="shared" si="3"/>
        <v>#DIV/0!</v>
      </c>
      <c r="AJ31" s="341"/>
    </row>
    <row r="32" spans="1:37" ht="108">
      <c r="A32" s="337">
        <f t="shared" si="4"/>
        <v>1426</v>
      </c>
      <c r="B32" s="338">
        <v>41862</v>
      </c>
      <c r="C32" s="339" t="s">
        <v>72</v>
      </c>
      <c r="D32" s="293" t="s">
        <v>133</v>
      </c>
      <c r="E32" s="293" t="s">
        <v>134</v>
      </c>
      <c r="F32" s="293" t="s">
        <v>85</v>
      </c>
      <c r="G32" s="293" t="s">
        <v>135</v>
      </c>
      <c r="H32" s="348" t="s">
        <v>77</v>
      </c>
      <c r="I32" s="483" t="s">
        <v>222</v>
      </c>
      <c r="J32" s="340"/>
      <c r="K32" s="341" t="s">
        <v>137</v>
      </c>
      <c r="L32" s="342" t="s">
        <v>223</v>
      </c>
      <c r="M32" s="342" t="s">
        <v>224</v>
      </c>
      <c r="N32" s="399" t="s">
        <v>107</v>
      </c>
      <c r="O32" s="382">
        <v>0</v>
      </c>
      <c r="P32" s="383">
        <v>0</v>
      </c>
      <c r="Q32" s="343"/>
      <c r="R32" s="339" t="s">
        <v>192</v>
      </c>
      <c r="S32" s="339" t="s">
        <v>61</v>
      </c>
      <c r="T32" s="339" t="s">
        <v>61</v>
      </c>
      <c r="U32" s="339" t="s">
        <v>61</v>
      </c>
      <c r="V32" s="339" t="s">
        <v>61</v>
      </c>
      <c r="W32" s="339" t="s">
        <v>61</v>
      </c>
      <c r="X32" s="339" t="s">
        <v>61</v>
      </c>
      <c r="Y32" s="412" t="s">
        <v>225</v>
      </c>
      <c r="Z32" s="293" t="s">
        <v>61</v>
      </c>
      <c r="AA32" s="293" t="s">
        <v>61</v>
      </c>
      <c r="AB32" s="293" t="s">
        <v>61</v>
      </c>
      <c r="AC32" s="293" t="s">
        <v>61</v>
      </c>
      <c r="AD32" s="293" t="s">
        <v>61</v>
      </c>
      <c r="AE32" s="293" t="s">
        <v>61</v>
      </c>
      <c r="AF32" s="293" t="s">
        <v>61</v>
      </c>
      <c r="AG32" s="344" t="str">
        <f t="shared" si="1"/>
        <v>CLOSE</v>
      </c>
      <c r="AH32" s="344" t="str">
        <f t="shared" si="2"/>
        <v>CLOSE</v>
      </c>
      <c r="AI32" s="345" t="e">
        <f t="shared" si="3"/>
        <v>#DIV/0!</v>
      </c>
      <c r="AJ32" s="341"/>
    </row>
    <row r="33" spans="1:36" ht="120">
      <c r="A33" s="337">
        <f t="shared" si="4"/>
        <v>1427</v>
      </c>
      <c r="B33" s="338">
        <v>41849</v>
      </c>
      <c r="C33" s="339" t="s">
        <v>72</v>
      </c>
      <c r="D33" s="293" t="s">
        <v>133</v>
      </c>
      <c r="E33" s="293" t="s">
        <v>51</v>
      </c>
      <c r="F33" s="293" t="s">
        <v>75</v>
      </c>
      <c r="G33" s="293" t="s">
        <v>94</v>
      </c>
      <c r="H33" s="348" t="s">
        <v>77</v>
      </c>
      <c r="I33" s="483" t="s">
        <v>226</v>
      </c>
      <c r="J33" s="340"/>
      <c r="K33" s="341" t="s">
        <v>227</v>
      </c>
      <c r="L33" s="342" t="s">
        <v>228</v>
      </c>
      <c r="M33" s="342" t="s">
        <v>229</v>
      </c>
      <c r="N33" s="369" t="s">
        <v>59</v>
      </c>
      <c r="O33" s="382">
        <v>0</v>
      </c>
      <c r="P33" s="383">
        <v>0</v>
      </c>
      <c r="Q33" s="343"/>
      <c r="R33" s="339" t="s">
        <v>61</v>
      </c>
      <c r="S33" s="339" t="s">
        <v>61</v>
      </c>
      <c r="T33" s="339" t="s">
        <v>61</v>
      </c>
      <c r="U33" s="339" t="s">
        <v>61</v>
      </c>
      <c r="V33" s="339" t="s">
        <v>61</v>
      </c>
      <c r="W33" s="339" t="s">
        <v>61</v>
      </c>
      <c r="X33" s="339" t="s">
        <v>61</v>
      </c>
      <c r="Y33" s="412" t="s">
        <v>230</v>
      </c>
      <c r="Z33" s="293" t="s">
        <v>61</v>
      </c>
      <c r="AA33" s="293" t="s">
        <v>61</v>
      </c>
      <c r="AB33" s="293" t="s">
        <v>61</v>
      </c>
      <c r="AC33" s="293" t="s">
        <v>61</v>
      </c>
      <c r="AD33" s="293" t="s">
        <v>61</v>
      </c>
      <c r="AE33" s="293" t="s">
        <v>61</v>
      </c>
      <c r="AF33" s="293" t="s">
        <v>61</v>
      </c>
      <c r="AG33" s="344" t="str">
        <f t="shared" si="1"/>
        <v>CLOSE</v>
      </c>
      <c r="AH33" s="344" t="str">
        <f t="shared" si="2"/>
        <v>CLOSE</v>
      </c>
      <c r="AI33" s="345" t="e">
        <f t="shared" si="3"/>
        <v>#DIV/0!</v>
      </c>
      <c r="AJ33" s="341"/>
    </row>
    <row r="34" spans="1:36" ht="108">
      <c r="A34" s="337">
        <f t="shared" si="4"/>
        <v>1428</v>
      </c>
      <c r="B34" s="338">
        <v>41878</v>
      </c>
      <c r="C34" s="339" t="s">
        <v>91</v>
      </c>
      <c r="D34" s="293" t="s">
        <v>50</v>
      </c>
      <c r="E34" s="293" t="s">
        <v>231</v>
      </c>
      <c r="F34" s="293" t="s">
        <v>75</v>
      </c>
      <c r="G34" s="293" t="s">
        <v>232</v>
      </c>
      <c r="H34" s="372" t="s">
        <v>122</v>
      </c>
      <c r="I34" s="483" t="s">
        <v>233</v>
      </c>
      <c r="J34" s="340"/>
      <c r="K34" s="341" t="s">
        <v>234</v>
      </c>
      <c r="L34" s="341" t="s">
        <v>235</v>
      </c>
      <c r="M34" s="342" t="s">
        <v>236</v>
      </c>
      <c r="N34" s="369" t="s">
        <v>59</v>
      </c>
      <c r="O34" s="382">
        <v>9</v>
      </c>
      <c r="P34" s="383">
        <v>172</v>
      </c>
      <c r="Q34" s="343"/>
      <c r="R34" s="339" t="s">
        <v>60</v>
      </c>
      <c r="S34" s="339" t="s">
        <v>60</v>
      </c>
      <c r="T34" s="339" t="s">
        <v>60</v>
      </c>
      <c r="U34" s="339" t="s">
        <v>60</v>
      </c>
      <c r="V34" s="339" t="s">
        <v>60</v>
      </c>
      <c r="W34" s="339" t="s">
        <v>61</v>
      </c>
      <c r="X34" s="339" t="s">
        <v>61</v>
      </c>
      <c r="Y34" s="412" t="s">
        <v>237</v>
      </c>
      <c r="Z34" s="293" t="s">
        <v>63</v>
      </c>
      <c r="AA34" s="293" t="s">
        <v>63</v>
      </c>
      <c r="AB34" s="293" t="s">
        <v>63</v>
      </c>
      <c r="AC34" s="293" t="s">
        <v>63</v>
      </c>
      <c r="AD34" s="293" t="s">
        <v>63</v>
      </c>
      <c r="AE34" s="293" t="s">
        <v>61</v>
      </c>
      <c r="AF34" s="293" t="s">
        <v>61</v>
      </c>
      <c r="AG34" s="344" t="str">
        <f t="shared" si="1"/>
        <v>CLOSE</v>
      </c>
      <c r="AH34" s="344" t="str">
        <f t="shared" si="2"/>
        <v>CLOSE</v>
      </c>
      <c r="AI34" s="345">
        <f t="shared" si="3"/>
        <v>1</v>
      </c>
      <c r="AJ34" s="346" t="s">
        <v>238</v>
      </c>
    </row>
    <row r="35" spans="1:36" ht="108">
      <c r="A35" s="337">
        <f t="shared" si="4"/>
        <v>1429</v>
      </c>
      <c r="B35" s="338">
        <v>41881</v>
      </c>
      <c r="C35" s="339" t="s">
        <v>91</v>
      </c>
      <c r="D35" s="293" t="s">
        <v>38</v>
      </c>
      <c r="E35" s="293" t="s">
        <v>92</v>
      </c>
      <c r="F35" s="293" t="s">
        <v>93</v>
      </c>
      <c r="G35" s="293" t="s">
        <v>239</v>
      </c>
      <c r="H35" s="372" t="s">
        <v>122</v>
      </c>
      <c r="I35" s="483" t="s">
        <v>240</v>
      </c>
      <c r="J35" s="340"/>
      <c r="K35" s="341" t="s">
        <v>241</v>
      </c>
      <c r="L35" s="342" t="s">
        <v>242</v>
      </c>
      <c r="M35" s="342" t="s">
        <v>243</v>
      </c>
      <c r="N35" s="369" t="s">
        <v>59</v>
      </c>
      <c r="O35" s="382">
        <v>0</v>
      </c>
      <c r="P35" s="383">
        <v>113</v>
      </c>
      <c r="Q35" s="343"/>
      <c r="R35" s="339" t="s">
        <v>61</v>
      </c>
      <c r="S35" s="339" t="s">
        <v>60</v>
      </c>
      <c r="T35" s="339" t="s">
        <v>60</v>
      </c>
      <c r="U35" s="339" t="s">
        <v>60</v>
      </c>
      <c r="V35" s="339" t="s">
        <v>60</v>
      </c>
      <c r="W35" s="339" t="s">
        <v>61</v>
      </c>
      <c r="X35" s="339" t="s">
        <v>61</v>
      </c>
      <c r="Y35" s="412" t="s">
        <v>244</v>
      </c>
      <c r="Z35" s="293" t="s">
        <v>61</v>
      </c>
      <c r="AA35" s="293" t="s">
        <v>63</v>
      </c>
      <c r="AB35" s="293" t="s">
        <v>63</v>
      </c>
      <c r="AC35" s="293" t="s">
        <v>63</v>
      </c>
      <c r="AD35" s="293" t="s">
        <v>63</v>
      </c>
      <c r="AE35" s="293" t="s">
        <v>61</v>
      </c>
      <c r="AF35" s="293" t="s">
        <v>61</v>
      </c>
      <c r="AG35" s="344" t="str">
        <f t="shared" si="1"/>
        <v>CLOSE</v>
      </c>
      <c r="AH35" s="344" t="str">
        <f t="shared" si="2"/>
        <v>CLOSE</v>
      </c>
      <c r="AI35" s="345">
        <f t="shared" si="3"/>
        <v>1</v>
      </c>
      <c r="AJ35" s="353" t="s">
        <v>245</v>
      </c>
    </row>
    <row r="36" spans="1:36" ht="144">
      <c r="A36" s="337">
        <f t="shared" si="4"/>
        <v>1430</v>
      </c>
      <c r="B36" s="338">
        <v>41880</v>
      </c>
      <c r="C36" s="339" t="s">
        <v>72</v>
      </c>
      <c r="D36" s="293" t="s">
        <v>133</v>
      </c>
      <c r="E36" s="293" t="s">
        <v>51</v>
      </c>
      <c r="F36" s="293" t="s">
        <v>93</v>
      </c>
      <c r="G36" s="293" t="s">
        <v>246</v>
      </c>
      <c r="H36" s="348" t="s">
        <v>77</v>
      </c>
      <c r="I36" s="483" t="s">
        <v>247</v>
      </c>
      <c r="J36" s="340"/>
      <c r="K36" s="341" t="s">
        <v>248</v>
      </c>
      <c r="L36" s="342" t="s">
        <v>249</v>
      </c>
      <c r="M36" s="342" t="s">
        <v>250</v>
      </c>
      <c r="N36" s="369" t="s">
        <v>59</v>
      </c>
      <c r="O36" s="382">
        <v>0</v>
      </c>
      <c r="P36" s="383">
        <v>0</v>
      </c>
      <c r="Q36" s="343"/>
      <c r="R36" s="339" t="s">
        <v>61</v>
      </c>
      <c r="S36" s="339" t="s">
        <v>61</v>
      </c>
      <c r="T36" s="339" t="s">
        <v>61</v>
      </c>
      <c r="U36" s="339" t="s">
        <v>60</v>
      </c>
      <c r="V36" s="339" t="s">
        <v>60</v>
      </c>
      <c r="W36" s="339" t="s">
        <v>60</v>
      </c>
      <c r="X36" s="339" t="s">
        <v>61</v>
      </c>
      <c r="Y36" s="412" t="s">
        <v>251</v>
      </c>
      <c r="Z36" s="293" t="s">
        <v>61</v>
      </c>
      <c r="AA36" s="293" t="s">
        <v>61</v>
      </c>
      <c r="AB36" s="293" t="s">
        <v>61</v>
      </c>
      <c r="AC36" s="293" t="s">
        <v>63</v>
      </c>
      <c r="AD36" s="293" t="s">
        <v>63</v>
      </c>
      <c r="AE36" s="293" t="s">
        <v>63</v>
      </c>
      <c r="AF36" s="293" t="s">
        <v>61</v>
      </c>
      <c r="AG36" s="344" t="str">
        <f t="shared" si="1"/>
        <v>CLOSE</v>
      </c>
      <c r="AH36" s="344" t="str">
        <f t="shared" si="2"/>
        <v>CLOSE</v>
      </c>
      <c r="AI36" s="345">
        <f t="shared" si="3"/>
        <v>1</v>
      </c>
      <c r="AJ36" s="341"/>
    </row>
    <row r="37" spans="1:36" ht="120">
      <c r="A37" s="337">
        <f t="shared" si="4"/>
        <v>1431</v>
      </c>
      <c r="B37" s="338">
        <v>41884</v>
      </c>
      <c r="C37" s="339" t="s">
        <v>91</v>
      </c>
      <c r="D37" s="293" t="s">
        <v>39</v>
      </c>
      <c r="E37" s="293" t="s">
        <v>103</v>
      </c>
      <c r="F37" s="293" t="s">
        <v>93</v>
      </c>
      <c r="G37" s="294" t="s">
        <v>161</v>
      </c>
      <c r="H37" s="372" t="s">
        <v>122</v>
      </c>
      <c r="I37" s="483" t="s">
        <v>252</v>
      </c>
      <c r="J37" s="340"/>
      <c r="K37" s="341" t="s">
        <v>253</v>
      </c>
      <c r="L37" s="342"/>
      <c r="M37" s="342" t="s">
        <v>254</v>
      </c>
      <c r="N37" s="399" t="s">
        <v>107</v>
      </c>
      <c r="O37" s="382">
        <v>6</v>
      </c>
      <c r="P37" s="383">
        <v>29</v>
      </c>
      <c r="Q37" s="343"/>
      <c r="R37" s="339" t="s">
        <v>61</v>
      </c>
      <c r="S37" s="339" t="s">
        <v>60</v>
      </c>
      <c r="T37" s="339" t="s">
        <v>60</v>
      </c>
      <c r="U37" s="339" t="s">
        <v>61</v>
      </c>
      <c r="V37" s="339" t="s">
        <v>60</v>
      </c>
      <c r="W37" s="339" t="s">
        <v>61</v>
      </c>
      <c r="X37" s="339" t="s">
        <v>61</v>
      </c>
      <c r="Y37" s="412" t="s">
        <v>255</v>
      </c>
      <c r="Z37" s="293" t="s">
        <v>61</v>
      </c>
      <c r="AA37" s="293" t="s">
        <v>63</v>
      </c>
      <c r="AB37" s="293" t="s">
        <v>63</v>
      </c>
      <c r="AC37" s="293" t="s">
        <v>61</v>
      </c>
      <c r="AD37" s="293" t="s">
        <v>63</v>
      </c>
      <c r="AE37" s="293" t="s">
        <v>61</v>
      </c>
      <c r="AF37" s="293" t="s">
        <v>61</v>
      </c>
      <c r="AG37" s="344" t="str">
        <f t="shared" si="1"/>
        <v>CLOSE</v>
      </c>
      <c r="AH37" s="344" t="str">
        <f t="shared" si="2"/>
        <v>CLOSE</v>
      </c>
      <c r="AI37" s="345">
        <f t="shared" si="3"/>
        <v>1</v>
      </c>
      <c r="AJ37" s="341"/>
    </row>
    <row r="38" spans="1:36" ht="108">
      <c r="A38" s="337">
        <f t="shared" si="4"/>
        <v>1432</v>
      </c>
      <c r="B38" s="338">
        <v>41892</v>
      </c>
      <c r="C38" s="339" t="s">
        <v>91</v>
      </c>
      <c r="D38" s="293" t="s">
        <v>37</v>
      </c>
      <c r="E38" s="293" t="s">
        <v>256</v>
      </c>
      <c r="F38" s="293" t="s">
        <v>93</v>
      </c>
      <c r="G38" s="293" t="s">
        <v>239</v>
      </c>
      <c r="H38" s="372" t="s">
        <v>122</v>
      </c>
      <c r="I38" s="483" t="s">
        <v>257</v>
      </c>
      <c r="J38" s="340"/>
      <c r="K38" s="341" t="s">
        <v>258</v>
      </c>
      <c r="L38" s="342"/>
      <c r="M38" s="342" t="s">
        <v>259</v>
      </c>
      <c r="N38" s="369" t="s">
        <v>59</v>
      </c>
      <c r="O38" s="382">
        <v>3</v>
      </c>
      <c r="P38" s="383">
        <v>92</v>
      </c>
      <c r="Q38" s="343"/>
      <c r="R38" s="339" t="s">
        <v>60</v>
      </c>
      <c r="S38" s="339" t="s">
        <v>60</v>
      </c>
      <c r="T38" s="339" t="s">
        <v>60</v>
      </c>
      <c r="U38" s="339" t="s">
        <v>60</v>
      </c>
      <c r="V38" s="339" t="s">
        <v>60</v>
      </c>
      <c r="W38" s="339" t="s">
        <v>61</v>
      </c>
      <c r="X38" s="339" t="s">
        <v>61</v>
      </c>
      <c r="Y38" s="412" t="s">
        <v>260</v>
      </c>
      <c r="Z38" s="293" t="s">
        <v>63</v>
      </c>
      <c r="AA38" s="293" t="s">
        <v>63</v>
      </c>
      <c r="AB38" s="293" t="s">
        <v>63</v>
      </c>
      <c r="AC38" s="293" t="s">
        <v>63</v>
      </c>
      <c r="AD38" s="293" t="s">
        <v>63</v>
      </c>
      <c r="AE38" s="293" t="s">
        <v>61</v>
      </c>
      <c r="AF38" s="293" t="s">
        <v>61</v>
      </c>
      <c r="AG38" s="344" t="str">
        <f t="shared" si="1"/>
        <v>CLOSE</v>
      </c>
      <c r="AH38" s="344" t="str">
        <f t="shared" si="2"/>
        <v>CLOSE</v>
      </c>
      <c r="AI38" s="345">
        <f t="shared" si="3"/>
        <v>1</v>
      </c>
      <c r="AJ38" s="341"/>
    </row>
    <row r="39" spans="1:36" ht="132">
      <c r="A39" s="337">
        <f t="shared" si="4"/>
        <v>1433</v>
      </c>
      <c r="B39" s="338">
        <v>41889</v>
      </c>
      <c r="C39" s="293" t="s">
        <v>153</v>
      </c>
      <c r="D39" s="293" t="s">
        <v>113</v>
      </c>
      <c r="E39" s="293" t="s">
        <v>51</v>
      </c>
      <c r="F39" s="293" t="s">
        <v>93</v>
      </c>
      <c r="G39" s="293" t="s">
        <v>94</v>
      </c>
      <c r="H39" s="348" t="s">
        <v>77</v>
      </c>
      <c r="I39" s="483" t="s">
        <v>261</v>
      </c>
      <c r="J39" s="340" t="s">
        <v>262</v>
      </c>
      <c r="K39" s="341" t="s">
        <v>263</v>
      </c>
      <c r="L39" s="342"/>
      <c r="M39" s="342" t="s">
        <v>264</v>
      </c>
      <c r="N39" s="369" t="s">
        <v>59</v>
      </c>
      <c r="O39" s="382">
        <v>180</v>
      </c>
      <c r="P39" s="383">
        <v>0</v>
      </c>
      <c r="Q39" s="343"/>
      <c r="R39" s="339" t="s">
        <v>61</v>
      </c>
      <c r="S39" s="339" t="s">
        <v>61</v>
      </c>
      <c r="T39" s="339" t="s">
        <v>61</v>
      </c>
      <c r="U39" s="339" t="s">
        <v>61</v>
      </c>
      <c r="V39" s="339" t="s">
        <v>61</v>
      </c>
      <c r="W39" s="339" t="s">
        <v>61</v>
      </c>
      <c r="X39" s="339" t="s">
        <v>60</v>
      </c>
      <c r="Y39" s="412" t="s">
        <v>264</v>
      </c>
      <c r="Z39" s="293" t="s">
        <v>61</v>
      </c>
      <c r="AA39" s="293" t="s">
        <v>61</v>
      </c>
      <c r="AB39" s="293" t="s">
        <v>61</v>
      </c>
      <c r="AC39" s="293" t="s">
        <v>61</v>
      </c>
      <c r="AD39" s="293" t="s">
        <v>61</v>
      </c>
      <c r="AE39" s="293" t="s">
        <v>61</v>
      </c>
      <c r="AF39" s="293" t="s">
        <v>63</v>
      </c>
      <c r="AG39" s="344" t="str">
        <f t="shared" ref="AG39:AG70" si="5">IF(Y39="","","CLOSE")</f>
        <v>CLOSE</v>
      </c>
      <c r="AH39" s="344" t="str">
        <f t="shared" si="2"/>
        <v>CLOSE</v>
      </c>
      <c r="AI39" s="345">
        <f t="shared" si="3"/>
        <v>1</v>
      </c>
      <c r="AJ39" s="341"/>
    </row>
    <row r="40" spans="1:36" ht="108">
      <c r="A40" s="337">
        <f t="shared" si="4"/>
        <v>1434</v>
      </c>
      <c r="B40" s="338">
        <v>41875</v>
      </c>
      <c r="C40" s="293" t="s">
        <v>153</v>
      </c>
      <c r="D40" s="293" t="s">
        <v>42</v>
      </c>
      <c r="E40" s="293" t="s">
        <v>231</v>
      </c>
      <c r="F40" s="293" t="s">
        <v>93</v>
      </c>
      <c r="G40" s="293" t="s">
        <v>246</v>
      </c>
      <c r="H40" s="348" t="s">
        <v>77</v>
      </c>
      <c r="I40" s="483" t="s">
        <v>265</v>
      </c>
      <c r="J40" s="340"/>
      <c r="K40" s="341" t="s">
        <v>266</v>
      </c>
      <c r="L40" s="342" t="s">
        <v>267</v>
      </c>
      <c r="M40" s="342" t="s">
        <v>268</v>
      </c>
      <c r="N40" s="369" t="s">
        <v>59</v>
      </c>
      <c r="O40" s="382">
        <v>160</v>
      </c>
      <c r="P40" s="383">
        <v>2697</v>
      </c>
      <c r="Q40" s="343"/>
      <c r="R40" s="339" t="s">
        <v>61</v>
      </c>
      <c r="S40" s="339" t="s">
        <v>61</v>
      </c>
      <c r="T40" s="339" t="s">
        <v>61</v>
      </c>
      <c r="U40" s="339" t="s">
        <v>60</v>
      </c>
      <c r="V40" s="339" t="s">
        <v>60</v>
      </c>
      <c r="W40" s="339" t="s">
        <v>60</v>
      </c>
      <c r="X40" s="339" t="s">
        <v>61</v>
      </c>
      <c r="Y40" s="412" t="s">
        <v>269</v>
      </c>
      <c r="Z40" s="293" t="s">
        <v>61</v>
      </c>
      <c r="AA40" s="293" t="s">
        <v>61</v>
      </c>
      <c r="AB40" s="293" t="s">
        <v>61</v>
      </c>
      <c r="AC40" s="293" t="s">
        <v>63</v>
      </c>
      <c r="AD40" s="293" t="s">
        <v>63</v>
      </c>
      <c r="AE40" s="293" t="s">
        <v>63</v>
      </c>
      <c r="AF40" s="293" t="s">
        <v>61</v>
      </c>
      <c r="AG40" s="344" t="str">
        <f t="shared" si="5"/>
        <v>CLOSE</v>
      </c>
      <c r="AH40" s="344" t="str">
        <f t="shared" si="2"/>
        <v>CLOSE</v>
      </c>
      <c r="AI40" s="345">
        <f t="shared" si="3"/>
        <v>1</v>
      </c>
      <c r="AJ40" s="341"/>
    </row>
    <row r="41" spans="1:36" ht="108">
      <c r="A41" s="337">
        <f t="shared" si="4"/>
        <v>1435</v>
      </c>
      <c r="B41" s="338">
        <v>41877</v>
      </c>
      <c r="C41" s="339" t="s">
        <v>72</v>
      </c>
      <c r="D41" s="293" t="s">
        <v>42</v>
      </c>
      <c r="E41" s="293" t="s">
        <v>231</v>
      </c>
      <c r="F41" s="293" t="s">
        <v>75</v>
      </c>
      <c r="G41" s="293" t="s">
        <v>270</v>
      </c>
      <c r="H41" s="348" t="s">
        <v>77</v>
      </c>
      <c r="I41" s="483" t="s">
        <v>271</v>
      </c>
      <c r="J41" s="340"/>
      <c r="K41" s="341" t="s">
        <v>272</v>
      </c>
      <c r="L41" s="341" t="s">
        <v>273</v>
      </c>
      <c r="M41" s="342" t="s">
        <v>274</v>
      </c>
      <c r="N41" s="369" t="s">
        <v>59</v>
      </c>
      <c r="O41" s="382">
        <v>0</v>
      </c>
      <c r="P41" s="383">
        <v>0</v>
      </c>
      <c r="Q41" s="343"/>
      <c r="R41" s="339" t="s">
        <v>192</v>
      </c>
      <c r="S41" s="339" t="s">
        <v>192</v>
      </c>
      <c r="T41" s="339" t="s">
        <v>192</v>
      </c>
      <c r="U41" s="339" t="s">
        <v>192</v>
      </c>
      <c r="V41" s="339" t="s">
        <v>192</v>
      </c>
      <c r="W41" s="339" t="s">
        <v>192</v>
      </c>
      <c r="X41" s="339" t="s">
        <v>60</v>
      </c>
      <c r="Y41" s="412" t="s">
        <v>275</v>
      </c>
      <c r="Z41" s="293" t="s">
        <v>61</v>
      </c>
      <c r="AA41" s="293" t="s">
        <v>61</v>
      </c>
      <c r="AB41" s="293" t="s">
        <v>61</v>
      </c>
      <c r="AC41" s="293" t="s">
        <v>61</v>
      </c>
      <c r="AD41" s="293" t="s">
        <v>61</v>
      </c>
      <c r="AE41" s="293" t="s">
        <v>61</v>
      </c>
      <c r="AF41" s="293" t="s">
        <v>63</v>
      </c>
      <c r="AG41" s="344" t="str">
        <f t="shared" si="5"/>
        <v>CLOSE</v>
      </c>
      <c r="AH41" s="344" t="str">
        <f t="shared" si="2"/>
        <v>CLOSE</v>
      </c>
      <c r="AI41" s="345">
        <f t="shared" si="3"/>
        <v>1</v>
      </c>
      <c r="AJ41" s="341"/>
    </row>
    <row r="42" spans="1:36" ht="120">
      <c r="A42" s="337">
        <f t="shared" si="4"/>
        <v>1436</v>
      </c>
      <c r="B42" s="338">
        <v>41894</v>
      </c>
      <c r="C42" s="293" t="s">
        <v>153</v>
      </c>
      <c r="D42" s="293" t="s">
        <v>42</v>
      </c>
      <c r="E42" s="293" t="s">
        <v>231</v>
      </c>
      <c r="F42" s="293" t="s">
        <v>93</v>
      </c>
      <c r="G42" s="293" t="s">
        <v>270</v>
      </c>
      <c r="H42" s="348" t="s">
        <v>77</v>
      </c>
      <c r="I42" s="483" t="s">
        <v>276</v>
      </c>
      <c r="J42" s="340" t="s">
        <v>277</v>
      </c>
      <c r="K42" s="341" t="s">
        <v>278</v>
      </c>
      <c r="L42" s="342" t="s">
        <v>279</v>
      </c>
      <c r="M42" s="342" t="s">
        <v>280</v>
      </c>
      <c r="N42" s="369" t="s">
        <v>59</v>
      </c>
      <c r="O42" s="382">
        <v>60</v>
      </c>
      <c r="P42" s="383">
        <v>1086</v>
      </c>
      <c r="Q42" s="343"/>
      <c r="R42" s="339" t="s">
        <v>61</v>
      </c>
      <c r="S42" s="339" t="s">
        <v>61</v>
      </c>
      <c r="T42" s="339" t="s">
        <v>61</v>
      </c>
      <c r="U42" s="339" t="s">
        <v>61</v>
      </c>
      <c r="V42" s="339" t="s">
        <v>61</v>
      </c>
      <c r="W42" s="339" t="s">
        <v>60</v>
      </c>
      <c r="X42" s="339" t="s">
        <v>61</v>
      </c>
      <c r="Y42" s="412" t="s">
        <v>281</v>
      </c>
      <c r="Z42" s="293" t="s">
        <v>61</v>
      </c>
      <c r="AA42" s="293" t="s">
        <v>61</v>
      </c>
      <c r="AB42" s="293" t="s">
        <v>61</v>
      </c>
      <c r="AC42" s="293" t="s">
        <v>61</v>
      </c>
      <c r="AD42" s="293" t="s">
        <v>61</v>
      </c>
      <c r="AE42" s="293" t="s">
        <v>63</v>
      </c>
      <c r="AF42" s="293" t="s">
        <v>61</v>
      </c>
      <c r="AG42" s="344" t="str">
        <f t="shared" si="5"/>
        <v>CLOSE</v>
      </c>
      <c r="AH42" s="344" t="str">
        <f t="shared" si="2"/>
        <v>CLOSE</v>
      </c>
      <c r="AI42" s="345">
        <f t="shared" si="3"/>
        <v>1</v>
      </c>
      <c r="AJ42" s="341"/>
    </row>
    <row r="43" spans="1:36" ht="180">
      <c r="A43" s="337">
        <f t="shared" si="4"/>
        <v>1437</v>
      </c>
      <c r="B43" s="338">
        <v>41890</v>
      </c>
      <c r="C43" s="293" t="s">
        <v>153</v>
      </c>
      <c r="D43" s="339" t="s">
        <v>154</v>
      </c>
      <c r="E43" s="293" t="s">
        <v>231</v>
      </c>
      <c r="F43" s="293" t="s">
        <v>282</v>
      </c>
      <c r="G43" s="293" t="s">
        <v>127</v>
      </c>
      <c r="H43" s="348" t="s">
        <v>77</v>
      </c>
      <c r="I43" s="483" t="s">
        <v>283</v>
      </c>
      <c r="J43" s="340"/>
      <c r="K43" s="341" t="s">
        <v>284</v>
      </c>
      <c r="L43" s="341" t="s">
        <v>285</v>
      </c>
      <c r="M43" s="342" t="s">
        <v>286</v>
      </c>
      <c r="N43" s="369" t="s">
        <v>59</v>
      </c>
      <c r="O43" s="382">
        <v>0</v>
      </c>
      <c r="P43" s="383">
        <v>0</v>
      </c>
      <c r="Q43" s="343"/>
      <c r="R43" s="339" t="s">
        <v>60</v>
      </c>
      <c r="S43" s="339" t="s">
        <v>60</v>
      </c>
      <c r="T43" s="339" t="s">
        <v>60</v>
      </c>
      <c r="U43" s="339" t="s">
        <v>60</v>
      </c>
      <c r="V43" s="339" t="s">
        <v>60</v>
      </c>
      <c r="W43" s="339" t="s">
        <v>61</v>
      </c>
      <c r="X43" s="339" t="s">
        <v>61</v>
      </c>
      <c r="Y43" s="412" t="s">
        <v>287</v>
      </c>
      <c r="Z43" s="293" t="s">
        <v>63</v>
      </c>
      <c r="AA43" s="293" t="s">
        <v>63</v>
      </c>
      <c r="AB43" s="293" t="s">
        <v>63</v>
      </c>
      <c r="AC43" s="293" t="s">
        <v>63</v>
      </c>
      <c r="AD43" s="293" t="s">
        <v>63</v>
      </c>
      <c r="AE43" s="293" t="s">
        <v>61</v>
      </c>
      <c r="AF43" s="293" t="s">
        <v>61</v>
      </c>
      <c r="AG43" s="344" t="str">
        <f t="shared" si="5"/>
        <v>CLOSE</v>
      </c>
      <c r="AH43" s="344" t="str">
        <f t="shared" si="2"/>
        <v>CLOSE</v>
      </c>
      <c r="AI43" s="345">
        <f t="shared" si="3"/>
        <v>1</v>
      </c>
      <c r="AJ43" s="341"/>
    </row>
    <row r="44" spans="1:36">
      <c r="A44" s="337">
        <f t="shared" si="4"/>
        <v>1438</v>
      </c>
      <c r="B44" s="338">
        <v>41906</v>
      </c>
      <c r="C44" s="339" t="s">
        <v>91</v>
      </c>
      <c r="D44" s="293" t="s">
        <v>147</v>
      </c>
      <c r="E44" s="293" t="s">
        <v>288</v>
      </c>
      <c r="F44" s="293" t="s">
        <v>282</v>
      </c>
      <c r="G44" s="293" t="s">
        <v>289</v>
      </c>
      <c r="H44" s="372" t="s">
        <v>122</v>
      </c>
      <c r="I44" s="482" t="s">
        <v>55</v>
      </c>
      <c r="J44" s="340"/>
      <c r="K44" s="341" t="s">
        <v>290</v>
      </c>
      <c r="L44" s="342" t="s">
        <v>291</v>
      </c>
      <c r="M44" s="342" t="s">
        <v>292</v>
      </c>
      <c r="N44" s="369" t="s">
        <v>59</v>
      </c>
      <c r="O44" s="382">
        <v>0</v>
      </c>
      <c r="P44" s="383">
        <v>0</v>
      </c>
      <c r="Q44" s="343"/>
      <c r="R44" s="339" t="s">
        <v>61</v>
      </c>
      <c r="S44" s="339" t="s">
        <v>60</v>
      </c>
      <c r="T44" s="339" t="s">
        <v>60</v>
      </c>
      <c r="U44" s="339" t="s">
        <v>61</v>
      </c>
      <c r="V44" s="339" t="s">
        <v>60</v>
      </c>
      <c r="W44" s="339" t="s">
        <v>61</v>
      </c>
      <c r="X44" s="339" t="s">
        <v>61</v>
      </c>
      <c r="Y44" s="412" t="s">
        <v>293</v>
      </c>
      <c r="Z44" s="293" t="s">
        <v>61</v>
      </c>
      <c r="AA44" s="293" t="s">
        <v>63</v>
      </c>
      <c r="AB44" s="293" t="s">
        <v>63</v>
      </c>
      <c r="AC44" s="293" t="s">
        <v>61</v>
      </c>
      <c r="AD44" s="293" t="s">
        <v>63</v>
      </c>
      <c r="AE44" s="293" t="s">
        <v>61</v>
      </c>
      <c r="AF44" s="293" t="s">
        <v>61</v>
      </c>
      <c r="AG44" s="344" t="str">
        <f t="shared" si="5"/>
        <v>CLOSE</v>
      </c>
      <c r="AH44" s="344" t="str">
        <f t="shared" si="2"/>
        <v>CLOSE</v>
      </c>
      <c r="AI44" s="345">
        <f t="shared" si="3"/>
        <v>1</v>
      </c>
      <c r="AJ44" s="341"/>
    </row>
    <row r="45" spans="1:36" ht="120">
      <c r="A45" s="337">
        <f t="shared" si="4"/>
        <v>1439</v>
      </c>
      <c r="B45" s="338">
        <v>41895</v>
      </c>
      <c r="C45" s="293" t="s">
        <v>153</v>
      </c>
      <c r="D45" s="339" t="s">
        <v>154</v>
      </c>
      <c r="E45" s="293" t="s">
        <v>74</v>
      </c>
      <c r="F45" s="293" t="s">
        <v>282</v>
      </c>
      <c r="G45" s="293" t="s">
        <v>206</v>
      </c>
      <c r="H45" s="348" t="s">
        <v>77</v>
      </c>
      <c r="I45" s="483" t="s">
        <v>294</v>
      </c>
      <c r="J45" s="340"/>
      <c r="K45" s="341" t="s">
        <v>295</v>
      </c>
      <c r="L45" s="342" t="s">
        <v>296</v>
      </c>
      <c r="M45" s="342" t="s">
        <v>297</v>
      </c>
      <c r="N45" s="399" t="s">
        <v>107</v>
      </c>
      <c r="O45" s="382">
        <v>235</v>
      </c>
      <c r="P45" s="383">
        <v>147</v>
      </c>
      <c r="Q45" s="343"/>
      <c r="R45" s="339" t="s">
        <v>192</v>
      </c>
      <c r="S45" s="339" t="s">
        <v>192</v>
      </c>
      <c r="T45" s="339" t="s">
        <v>192</v>
      </c>
      <c r="U45" s="339" t="s">
        <v>192</v>
      </c>
      <c r="V45" s="339" t="s">
        <v>192</v>
      </c>
      <c r="W45" s="339" t="s">
        <v>192</v>
      </c>
      <c r="X45" s="339" t="s">
        <v>192</v>
      </c>
      <c r="Y45" s="412" t="s">
        <v>298</v>
      </c>
      <c r="Z45" s="293" t="s">
        <v>61</v>
      </c>
      <c r="AA45" s="293" t="s">
        <v>61</v>
      </c>
      <c r="AB45" s="293" t="s">
        <v>61</v>
      </c>
      <c r="AC45" s="293" t="s">
        <v>61</v>
      </c>
      <c r="AD45" s="293" t="s">
        <v>61</v>
      </c>
      <c r="AE45" s="293" t="s">
        <v>61</v>
      </c>
      <c r="AF45" s="293" t="s">
        <v>61</v>
      </c>
      <c r="AG45" s="344" t="str">
        <f t="shared" si="5"/>
        <v>CLOSE</v>
      </c>
      <c r="AH45" s="344" t="str">
        <f t="shared" si="2"/>
        <v>CLOSE</v>
      </c>
      <c r="AI45" s="345" t="e">
        <f t="shared" si="3"/>
        <v>#DIV/0!</v>
      </c>
      <c r="AJ45" s="341"/>
    </row>
    <row r="46" spans="1:36" ht="108">
      <c r="A46" s="337">
        <f t="shared" si="4"/>
        <v>1440</v>
      </c>
      <c r="B46" s="338">
        <v>41900</v>
      </c>
      <c r="C46" s="293" t="s">
        <v>153</v>
      </c>
      <c r="D46" s="339" t="s">
        <v>154</v>
      </c>
      <c r="E46" s="293" t="s">
        <v>74</v>
      </c>
      <c r="F46" s="293" t="s">
        <v>75</v>
      </c>
      <c r="G46" s="293" t="s">
        <v>86</v>
      </c>
      <c r="H46" s="348" t="s">
        <v>77</v>
      </c>
      <c r="I46" s="483" t="s">
        <v>299</v>
      </c>
      <c r="J46" s="340"/>
      <c r="K46" s="341" t="s">
        <v>300</v>
      </c>
      <c r="L46" s="342" t="s">
        <v>301</v>
      </c>
      <c r="M46" s="342" t="s">
        <v>302</v>
      </c>
      <c r="N46" s="369" t="s">
        <v>59</v>
      </c>
      <c r="O46" s="382">
        <v>170</v>
      </c>
      <c r="P46" s="383">
        <v>311</v>
      </c>
      <c r="Q46" s="343"/>
      <c r="R46" s="339" t="s">
        <v>192</v>
      </c>
      <c r="S46" s="339" t="s">
        <v>192</v>
      </c>
      <c r="T46" s="339" t="s">
        <v>192</v>
      </c>
      <c r="U46" s="339" t="s">
        <v>192</v>
      </c>
      <c r="V46" s="339" t="s">
        <v>192</v>
      </c>
      <c r="W46" s="339" t="s">
        <v>192</v>
      </c>
      <c r="X46" s="339" t="s">
        <v>192</v>
      </c>
      <c r="Y46" s="412" t="s">
        <v>303</v>
      </c>
      <c r="Z46" s="293" t="s">
        <v>61</v>
      </c>
      <c r="AA46" s="293" t="s">
        <v>61</v>
      </c>
      <c r="AB46" s="293" t="s">
        <v>61</v>
      </c>
      <c r="AC46" s="293" t="s">
        <v>61</v>
      </c>
      <c r="AD46" s="293" t="s">
        <v>61</v>
      </c>
      <c r="AE46" s="293" t="s">
        <v>61</v>
      </c>
      <c r="AF46" s="293" t="s">
        <v>61</v>
      </c>
      <c r="AG46" s="344" t="str">
        <f t="shared" si="5"/>
        <v>CLOSE</v>
      </c>
      <c r="AH46" s="344" t="str">
        <f t="shared" si="2"/>
        <v>CLOSE</v>
      </c>
      <c r="AI46" s="345" t="e">
        <f t="shared" si="3"/>
        <v>#DIV/0!</v>
      </c>
      <c r="AJ46" s="341"/>
    </row>
    <row r="47" spans="1:36" ht="132">
      <c r="A47" s="337">
        <f t="shared" si="4"/>
        <v>1441</v>
      </c>
      <c r="B47" s="338">
        <v>41919</v>
      </c>
      <c r="C47" s="339" t="s">
        <v>91</v>
      </c>
      <c r="D47" s="293" t="s">
        <v>39</v>
      </c>
      <c r="E47" s="293" t="s">
        <v>103</v>
      </c>
      <c r="F47" s="293" t="s">
        <v>282</v>
      </c>
      <c r="G47" s="293" t="s">
        <v>94</v>
      </c>
      <c r="H47" s="349" t="s">
        <v>54</v>
      </c>
      <c r="I47" s="483" t="s">
        <v>304</v>
      </c>
      <c r="J47" s="340"/>
      <c r="K47" s="341" t="s">
        <v>305</v>
      </c>
      <c r="L47" s="342" t="s">
        <v>306</v>
      </c>
      <c r="M47" s="342" t="s">
        <v>307</v>
      </c>
      <c r="N47" s="369" t="s">
        <v>59</v>
      </c>
      <c r="O47" s="382">
        <v>10</v>
      </c>
      <c r="P47" s="383">
        <v>257</v>
      </c>
      <c r="Q47" s="343"/>
      <c r="R47" s="339" t="s">
        <v>192</v>
      </c>
      <c r="S47" s="339" t="s">
        <v>60</v>
      </c>
      <c r="T47" s="339" t="s">
        <v>60</v>
      </c>
      <c r="U47" s="339" t="s">
        <v>192</v>
      </c>
      <c r="V47" s="339" t="s">
        <v>192</v>
      </c>
      <c r="W47" s="339" t="s">
        <v>61</v>
      </c>
      <c r="X47" s="339" t="s">
        <v>61</v>
      </c>
      <c r="Y47" s="412" t="s">
        <v>308</v>
      </c>
      <c r="Z47" s="293" t="s">
        <v>61</v>
      </c>
      <c r="AA47" s="293" t="s">
        <v>63</v>
      </c>
      <c r="AB47" s="293" t="s">
        <v>63</v>
      </c>
      <c r="AC47" s="293" t="s">
        <v>61</v>
      </c>
      <c r="AD47" s="293" t="s">
        <v>61</v>
      </c>
      <c r="AE47" s="293" t="s">
        <v>61</v>
      </c>
      <c r="AF47" s="293" t="s">
        <v>61</v>
      </c>
      <c r="AG47" s="344" t="str">
        <f t="shared" si="5"/>
        <v>CLOSE</v>
      </c>
      <c r="AH47" s="344" t="str">
        <f t="shared" si="2"/>
        <v>CLOSE</v>
      </c>
      <c r="AI47" s="345">
        <f t="shared" si="3"/>
        <v>1</v>
      </c>
      <c r="AJ47" s="341"/>
    </row>
    <row r="48" spans="1:36" ht="120">
      <c r="A48" s="337">
        <f t="shared" si="4"/>
        <v>1442</v>
      </c>
      <c r="B48" s="338">
        <v>41914</v>
      </c>
      <c r="C48" s="339" t="s">
        <v>72</v>
      </c>
      <c r="D48" s="293" t="s">
        <v>194</v>
      </c>
      <c r="E48" s="293" t="s">
        <v>74</v>
      </c>
      <c r="F48" s="293" t="s">
        <v>52</v>
      </c>
      <c r="G48" s="293" t="s">
        <v>53</v>
      </c>
      <c r="H48" s="348" t="s">
        <v>77</v>
      </c>
      <c r="I48" s="483" t="s">
        <v>309</v>
      </c>
      <c r="J48" s="340"/>
      <c r="K48" s="341" t="s">
        <v>310</v>
      </c>
      <c r="L48" s="342" t="s">
        <v>311</v>
      </c>
      <c r="M48" s="342" t="s">
        <v>312</v>
      </c>
      <c r="N48" s="369" t="s">
        <v>59</v>
      </c>
      <c r="O48" s="382">
        <v>0</v>
      </c>
      <c r="P48" s="383">
        <v>136</v>
      </c>
      <c r="Q48" s="343"/>
      <c r="R48" s="339" t="s">
        <v>192</v>
      </c>
      <c r="S48" s="339" t="s">
        <v>192</v>
      </c>
      <c r="T48" s="339" t="s">
        <v>192</v>
      </c>
      <c r="U48" s="339" t="s">
        <v>192</v>
      </c>
      <c r="V48" s="339" t="s">
        <v>192</v>
      </c>
      <c r="W48" s="339" t="s">
        <v>61</v>
      </c>
      <c r="X48" s="339" t="s">
        <v>61</v>
      </c>
      <c r="Y48" s="412" t="s">
        <v>313</v>
      </c>
      <c r="Z48" s="293" t="s">
        <v>61</v>
      </c>
      <c r="AA48" s="293" t="s">
        <v>61</v>
      </c>
      <c r="AB48" s="293" t="s">
        <v>61</v>
      </c>
      <c r="AC48" s="293" t="s">
        <v>61</v>
      </c>
      <c r="AD48" s="293" t="s">
        <v>61</v>
      </c>
      <c r="AE48" s="293" t="s">
        <v>61</v>
      </c>
      <c r="AF48" s="293" t="s">
        <v>61</v>
      </c>
      <c r="AG48" s="344" t="str">
        <f t="shared" si="5"/>
        <v>CLOSE</v>
      </c>
      <c r="AH48" s="344" t="str">
        <f t="shared" si="2"/>
        <v>CLOSE</v>
      </c>
      <c r="AI48" s="345" t="e">
        <f t="shared" si="3"/>
        <v>#DIV/0!</v>
      </c>
      <c r="AJ48" s="341"/>
    </row>
    <row r="49" spans="1:36" ht="120">
      <c r="A49" s="337">
        <f t="shared" si="4"/>
        <v>1443</v>
      </c>
      <c r="B49" s="338">
        <v>41916</v>
      </c>
      <c r="C49" s="339" t="s">
        <v>72</v>
      </c>
      <c r="D49" s="293" t="s">
        <v>168</v>
      </c>
      <c r="E49" s="293" t="s">
        <v>314</v>
      </c>
      <c r="F49" s="293" t="s">
        <v>52</v>
      </c>
      <c r="G49" s="293" t="s">
        <v>65</v>
      </c>
      <c r="H49" s="348" t="s">
        <v>77</v>
      </c>
      <c r="I49" s="483" t="s">
        <v>315</v>
      </c>
      <c r="J49" s="340"/>
      <c r="K49" s="341" t="s">
        <v>316</v>
      </c>
      <c r="L49" s="342" t="s">
        <v>317</v>
      </c>
      <c r="M49" s="342" t="s">
        <v>318</v>
      </c>
      <c r="N49" s="369" t="s">
        <v>59</v>
      </c>
      <c r="O49" s="382">
        <v>0</v>
      </c>
      <c r="P49" s="383">
        <v>0</v>
      </c>
      <c r="Q49" s="343"/>
      <c r="R49" s="339" t="s">
        <v>192</v>
      </c>
      <c r="S49" s="339" t="s">
        <v>192</v>
      </c>
      <c r="T49" s="339" t="s">
        <v>192</v>
      </c>
      <c r="U49" s="339" t="s">
        <v>192</v>
      </c>
      <c r="V49" s="339" t="s">
        <v>192</v>
      </c>
      <c r="W49" s="339" t="s">
        <v>61</v>
      </c>
      <c r="X49" s="339" t="s">
        <v>61</v>
      </c>
      <c r="Y49" s="412" t="s">
        <v>319</v>
      </c>
      <c r="Z49" s="293" t="s">
        <v>61</v>
      </c>
      <c r="AA49" s="293" t="s">
        <v>61</v>
      </c>
      <c r="AB49" s="293" t="s">
        <v>61</v>
      </c>
      <c r="AC49" s="293" t="s">
        <v>61</v>
      </c>
      <c r="AD49" s="293" t="s">
        <v>61</v>
      </c>
      <c r="AE49" s="293" t="s">
        <v>61</v>
      </c>
      <c r="AF49" s="293" t="s">
        <v>61</v>
      </c>
      <c r="AG49" s="344" t="str">
        <f t="shared" si="5"/>
        <v>CLOSE</v>
      </c>
      <c r="AH49" s="344" t="str">
        <f t="shared" si="2"/>
        <v>CLOSE</v>
      </c>
      <c r="AI49" s="345" t="e">
        <f t="shared" si="3"/>
        <v>#DIV/0!</v>
      </c>
      <c r="AJ49" s="341"/>
    </row>
    <row r="50" spans="1:36" ht="144">
      <c r="A50" s="337">
        <f t="shared" si="4"/>
        <v>1444</v>
      </c>
      <c r="B50" s="338">
        <v>41925</v>
      </c>
      <c r="C50" s="339" t="s">
        <v>72</v>
      </c>
      <c r="D50" s="293" t="s">
        <v>133</v>
      </c>
      <c r="E50" s="293" t="s">
        <v>314</v>
      </c>
      <c r="F50" s="293" t="s">
        <v>75</v>
      </c>
      <c r="G50" s="293" t="s">
        <v>320</v>
      </c>
      <c r="H50" s="348" t="s">
        <v>77</v>
      </c>
      <c r="I50" s="483" t="s">
        <v>321</v>
      </c>
      <c r="J50" s="340"/>
      <c r="K50" s="341" t="s">
        <v>322</v>
      </c>
      <c r="L50" s="342" t="s">
        <v>323</v>
      </c>
      <c r="M50" s="342" t="s">
        <v>324</v>
      </c>
      <c r="N50" s="369" t="s">
        <v>59</v>
      </c>
      <c r="O50" s="382">
        <v>0</v>
      </c>
      <c r="P50" s="383">
        <v>0</v>
      </c>
      <c r="Q50" s="343"/>
      <c r="R50" s="339" t="s">
        <v>192</v>
      </c>
      <c r="S50" s="339" t="s">
        <v>192</v>
      </c>
      <c r="T50" s="339" t="s">
        <v>192</v>
      </c>
      <c r="U50" s="339" t="s">
        <v>192</v>
      </c>
      <c r="V50" s="339" t="s">
        <v>192</v>
      </c>
      <c r="W50" s="339" t="s">
        <v>192</v>
      </c>
      <c r="X50" s="339" t="s">
        <v>61</v>
      </c>
      <c r="Y50" s="412" t="s">
        <v>325</v>
      </c>
      <c r="Z50" s="293" t="s">
        <v>61</v>
      </c>
      <c r="AA50" s="293" t="s">
        <v>61</v>
      </c>
      <c r="AB50" s="293" t="s">
        <v>61</v>
      </c>
      <c r="AC50" s="293" t="s">
        <v>61</v>
      </c>
      <c r="AD50" s="293" t="s">
        <v>61</v>
      </c>
      <c r="AE50" s="293" t="s">
        <v>61</v>
      </c>
      <c r="AF50" s="293" t="s">
        <v>61</v>
      </c>
      <c r="AG50" s="344" t="str">
        <f t="shared" si="5"/>
        <v>CLOSE</v>
      </c>
      <c r="AH50" s="344" t="str">
        <f t="shared" si="2"/>
        <v>CLOSE</v>
      </c>
      <c r="AI50" s="345" t="e">
        <f t="shared" si="3"/>
        <v>#DIV/0!</v>
      </c>
      <c r="AJ50" s="341"/>
    </row>
    <row r="51" spans="1:36" ht="120">
      <c r="A51" s="337">
        <f t="shared" si="4"/>
        <v>1445</v>
      </c>
      <c r="B51" s="338">
        <v>41920</v>
      </c>
      <c r="C51" s="293" t="s">
        <v>153</v>
      </c>
      <c r="D51" s="293" t="s">
        <v>42</v>
      </c>
      <c r="E51" s="293" t="s">
        <v>314</v>
      </c>
      <c r="F51" s="293" t="s">
        <v>75</v>
      </c>
      <c r="G51" s="294" t="s">
        <v>161</v>
      </c>
      <c r="H51" s="348" t="s">
        <v>77</v>
      </c>
      <c r="I51" s="483" t="s">
        <v>326</v>
      </c>
      <c r="J51" s="340"/>
      <c r="K51" s="341" t="s">
        <v>327</v>
      </c>
      <c r="L51" s="342" t="s">
        <v>328</v>
      </c>
      <c r="M51" s="342" t="s">
        <v>329</v>
      </c>
      <c r="N51" s="369" t="s">
        <v>59</v>
      </c>
      <c r="O51" s="382">
        <v>0</v>
      </c>
      <c r="P51" s="383">
        <v>0</v>
      </c>
      <c r="Q51" s="343"/>
      <c r="R51" s="339" t="s">
        <v>192</v>
      </c>
      <c r="S51" s="339" t="s">
        <v>192</v>
      </c>
      <c r="T51" s="339" t="s">
        <v>192</v>
      </c>
      <c r="U51" s="339" t="s">
        <v>192</v>
      </c>
      <c r="V51" s="339" t="s">
        <v>192</v>
      </c>
      <c r="W51" s="339" t="s">
        <v>60</v>
      </c>
      <c r="X51" s="339" t="s">
        <v>61</v>
      </c>
      <c r="Y51" s="412" t="s">
        <v>330</v>
      </c>
      <c r="Z51" s="293" t="s">
        <v>61</v>
      </c>
      <c r="AA51" s="293" t="s">
        <v>61</v>
      </c>
      <c r="AB51" s="293" t="s">
        <v>61</v>
      </c>
      <c r="AC51" s="293" t="s">
        <v>61</v>
      </c>
      <c r="AD51" s="293" t="s">
        <v>61</v>
      </c>
      <c r="AE51" s="293" t="s">
        <v>63</v>
      </c>
      <c r="AF51" s="293" t="s">
        <v>61</v>
      </c>
      <c r="AG51" s="344" t="str">
        <f t="shared" si="5"/>
        <v>CLOSE</v>
      </c>
      <c r="AH51" s="344" t="str">
        <f t="shared" si="2"/>
        <v>CLOSE</v>
      </c>
      <c r="AI51" s="345">
        <f t="shared" si="3"/>
        <v>1</v>
      </c>
      <c r="AJ51" s="341"/>
    </row>
    <row r="52" spans="1:36" ht="120">
      <c r="A52" s="337">
        <f t="shared" si="4"/>
        <v>1446</v>
      </c>
      <c r="B52" s="338">
        <v>41924</v>
      </c>
      <c r="C52" s="293" t="s">
        <v>153</v>
      </c>
      <c r="D52" s="339" t="s">
        <v>154</v>
      </c>
      <c r="E52" s="293" t="s">
        <v>314</v>
      </c>
      <c r="F52" s="293" t="s">
        <v>282</v>
      </c>
      <c r="G52" s="293" t="s">
        <v>331</v>
      </c>
      <c r="H52" s="348" t="s">
        <v>77</v>
      </c>
      <c r="I52" s="483" t="s">
        <v>332</v>
      </c>
      <c r="J52" s="340" t="s">
        <v>333</v>
      </c>
      <c r="K52" s="341" t="s">
        <v>334</v>
      </c>
      <c r="L52" s="342" t="s">
        <v>335</v>
      </c>
      <c r="M52" s="342" t="s">
        <v>336</v>
      </c>
      <c r="N52" s="369" t="s">
        <v>59</v>
      </c>
      <c r="O52" s="382">
        <v>195</v>
      </c>
      <c r="P52" s="383">
        <v>4012</v>
      </c>
      <c r="Q52" s="343"/>
      <c r="R52" s="339" t="s">
        <v>60</v>
      </c>
      <c r="S52" s="339" t="s">
        <v>60</v>
      </c>
      <c r="T52" s="339" t="s">
        <v>60</v>
      </c>
      <c r="U52" s="339" t="s">
        <v>60</v>
      </c>
      <c r="V52" s="339" t="s">
        <v>60</v>
      </c>
      <c r="W52" s="339" t="s">
        <v>61</v>
      </c>
      <c r="X52" s="339" t="s">
        <v>61</v>
      </c>
      <c r="Y52" s="412" t="s">
        <v>337</v>
      </c>
      <c r="Z52" s="293" t="s">
        <v>63</v>
      </c>
      <c r="AA52" s="293" t="s">
        <v>63</v>
      </c>
      <c r="AB52" s="293" t="s">
        <v>63</v>
      </c>
      <c r="AC52" s="293" t="s">
        <v>63</v>
      </c>
      <c r="AD52" s="293" t="s">
        <v>63</v>
      </c>
      <c r="AE52" s="293" t="s">
        <v>61</v>
      </c>
      <c r="AF52" s="293" t="s">
        <v>61</v>
      </c>
      <c r="AG52" s="344" t="str">
        <f t="shared" si="5"/>
        <v>CLOSE</v>
      </c>
      <c r="AH52" s="344" t="str">
        <f t="shared" si="2"/>
        <v>CLOSE</v>
      </c>
      <c r="AI52" s="345">
        <f t="shared" si="3"/>
        <v>1</v>
      </c>
      <c r="AJ52" s="353" t="s">
        <v>338</v>
      </c>
    </row>
    <row r="53" spans="1:36" ht="144">
      <c r="A53" s="337">
        <f t="shared" si="4"/>
        <v>1447</v>
      </c>
      <c r="B53" s="338">
        <v>41929</v>
      </c>
      <c r="C53" s="293" t="s">
        <v>153</v>
      </c>
      <c r="D53" s="293" t="s">
        <v>42</v>
      </c>
      <c r="E53" s="293" t="s">
        <v>314</v>
      </c>
      <c r="F53" s="293" t="s">
        <v>282</v>
      </c>
      <c r="G53" s="293" t="s">
        <v>339</v>
      </c>
      <c r="H53" s="348" t="s">
        <v>77</v>
      </c>
      <c r="I53" s="483" t="s">
        <v>340</v>
      </c>
      <c r="J53" s="340"/>
      <c r="K53" s="341" t="s">
        <v>341</v>
      </c>
      <c r="L53" s="342" t="s">
        <v>342</v>
      </c>
      <c r="M53" s="342" t="s">
        <v>343</v>
      </c>
      <c r="N53" s="369" t="s">
        <v>59</v>
      </c>
      <c r="O53" s="382">
        <v>120</v>
      </c>
      <c r="P53" s="383">
        <v>2768</v>
      </c>
      <c r="Q53" s="343"/>
      <c r="R53" s="339" t="s">
        <v>192</v>
      </c>
      <c r="S53" s="339" t="s">
        <v>61</v>
      </c>
      <c r="T53" s="339" t="s">
        <v>61</v>
      </c>
      <c r="U53" s="339" t="s">
        <v>60</v>
      </c>
      <c r="V53" s="339" t="s">
        <v>60</v>
      </c>
      <c r="W53" s="339" t="s">
        <v>60</v>
      </c>
      <c r="X53" s="339" t="s">
        <v>60</v>
      </c>
      <c r="Y53" s="412" t="s">
        <v>344</v>
      </c>
      <c r="Z53" s="293" t="s">
        <v>61</v>
      </c>
      <c r="AA53" s="293" t="s">
        <v>61</v>
      </c>
      <c r="AB53" s="293" t="s">
        <v>61</v>
      </c>
      <c r="AC53" s="293" t="s">
        <v>63</v>
      </c>
      <c r="AD53" s="293" t="s">
        <v>63</v>
      </c>
      <c r="AE53" s="293" t="s">
        <v>63</v>
      </c>
      <c r="AF53" s="293" t="s">
        <v>63</v>
      </c>
      <c r="AG53" s="344" t="str">
        <f t="shared" si="5"/>
        <v>CLOSE</v>
      </c>
      <c r="AH53" s="344" t="str">
        <f t="shared" si="2"/>
        <v>CLOSE</v>
      </c>
      <c r="AI53" s="345">
        <f t="shared" si="3"/>
        <v>1</v>
      </c>
      <c r="AJ53" s="341"/>
    </row>
    <row r="54" spans="1:36" ht="108">
      <c r="A54" s="337">
        <f t="shared" si="4"/>
        <v>1448</v>
      </c>
      <c r="B54" s="338">
        <v>41930</v>
      </c>
      <c r="C54" s="293" t="s">
        <v>153</v>
      </c>
      <c r="D54" s="339" t="s">
        <v>154</v>
      </c>
      <c r="E54" s="293" t="s">
        <v>345</v>
      </c>
      <c r="F54" s="293" t="s">
        <v>52</v>
      </c>
      <c r="G54" s="293" t="s">
        <v>53</v>
      </c>
      <c r="H54" s="348" t="s">
        <v>77</v>
      </c>
      <c r="I54" s="483" t="s">
        <v>346</v>
      </c>
      <c r="J54" s="340"/>
      <c r="K54" s="341" t="s">
        <v>347</v>
      </c>
      <c r="L54" s="342" t="s">
        <v>348</v>
      </c>
      <c r="M54" s="342" t="s">
        <v>349</v>
      </c>
      <c r="N54" s="369" t="s">
        <v>59</v>
      </c>
      <c r="O54" s="382">
        <v>80</v>
      </c>
      <c r="P54" s="383">
        <v>66</v>
      </c>
      <c r="Q54" s="343"/>
      <c r="R54" s="339" t="s">
        <v>192</v>
      </c>
      <c r="S54" s="339" t="s">
        <v>192</v>
      </c>
      <c r="T54" s="339" t="s">
        <v>192</v>
      </c>
      <c r="U54" s="339" t="s">
        <v>192</v>
      </c>
      <c r="V54" s="339" t="s">
        <v>192</v>
      </c>
      <c r="W54" s="339" t="s">
        <v>61</v>
      </c>
      <c r="X54" s="339" t="s">
        <v>61</v>
      </c>
      <c r="Y54" s="412" t="s">
        <v>350</v>
      </c>
      <c r="Z54" s="293" t="s">
        <v>61</v>
      </c>
      <c r="AA54" s="293" t="s">
        <v>61</v>
      </c>
      <c r="AB54" s="293" t="s">
        <v>61</v>
      </c>
      <c r="AC54" s="293" t="s">
        <v>61</v>
      </c>
      <c r="AD54" s="293" t="s">
        <v>61</v>
      </c>
      <c r="AE54" s="293" t="s">
        <v>61</v>
      </c>
      <c r="AF54" s="293" t="s">
        <v>61</v>
      </c>
      <c r="AG54" s="344" t="str">
        <f t="shared" si="5"/>
        <v>CLOSE</v>
      </c>
      <c r="AH54" s="344" t="str">
        <f t="shared" si="2"/>
        <v>CLOSE</v>
      </c>
      <c r="AI54" s="345" t="e">
        <f t="shared" si="3"/>
        <v>#DIV/0!</v>
      </c>
      <c r="AJ54" s="341"/>
    </row>
    <row r="55" spans="1:36" ht="120">
      <c r="A55" s="337">
        <f t="shared" si="4"/>
        <v>1449</v>
      </c>
      <c r="B55" s="338">
        <v>41932</v>
      </c>
      <c r="C55" s="293" t="s">
        <v>153</v>
      </c>
      <c r="D55" s="339" t="s">
        <v>154</v>
      </c>
      <c r="E55" s="293" t="s">
        <v>345</v>
      </c>
      <c r="F55" s="293" t="s">
        <v>75</v>
      </c>
      <c r="G55" s="293" t="s">
        <v>351</v>
      </c>
      <c r="H55" s="348" t="s">
        <v>77</v>
      </c>
      <c r="I55" s="483" t="s">
        <v>352</v>
      </c>
      <c r="J55" s="340"/>
      <c r="K55" s="341" t="s">
        <v>353</v>
      </c>
      <c r="L55" s="342" t="s">
        <v>354</v>
      </c>
      <c r="M55" s="342" t="s">
        <v>355</v>
      </c>
      <c r="N55" s="369" t="s">
        <v>59</v>
      </c>
      <c r="O55" s="382">
        <v>0</v>
      </c>
      <c r="P55" s="383">
        <v>0</v>
      </c>
      <c r="Q55" s="343"/>
      <c r="R55" s="339" t="s">
        <v>60</v>
      </c>
      <c r="S55" s="339" t="s">
        <v>60</v>
      </c>
      <c r="T55" s="339" t="s">
        <v>60</v>
      </c>
      <c r="U55" s="339" t="s">
        <v>60</v>
      </c>
      <c r="V55" s="339" t="s">
        <v>60</v>
      </c>
      <c r="W55" s="339" t="s">
        <v>60</v>
      </c>
      <c r="X55" s="339" t="s">
        <v>61</v>
      </c>
      <c r="Y55" s="412" t="s">
        <v>356</v>
      </c>
      <c r="Z55" s="293" t="s">
        <v>63</v>
      </c>
      <c r="AA55" s="293" t="s">
        <v>63</v>
      </c>
      <c r="AB55" s="293" t="s">
        <v>63</v>
      </c>
      <c r="AC55" s="293" t="s">
        <v>63</v>
      </c>
      <c r="AD55" s="293" t="s">
        <v>63</v>
      </c>
      <c r="AE55" s="293" t="s">
        <v>63</v>
      </c>
      <c r="AF55" s="293" t="s">
        <v>61</v>
      </c>
      <c r="AG55" s="344" t="str">
        <f t="shared" si="5"/>
        <v>CLOSE</v>
      </c>
      <c r="AH55" s="344" t="str">
        <f t="shared" si="2"/>
        <v>CLOSE</v>
      </c>
      <c r="AI55" s="345">
        <f t="shared" si="3"/>
        <v>1</v>
      </c>
      <c r="AJ55" s="341"/>
    </row>
    <row r="56" spans="1:36" ht="120">
      <c r="A56" s="337">
        <f t="shared" si="4"/>
        <v>1450</v>
      </c>
      <c r="B56" s="338">
        <v>41935</v>
      </c>
      <c r="C56" s="339" t="s">
        <v>72</v>
      </c>
      <c r="D56" s="293" t="s">
        <v>194</v>
      </c>
      <c r="E56" s="293" t="s">
        <v>74</v>
      </c>
      <c r="F56" s="293" t="s">
        <v>282</v>
      </c>
      <c r="G56" s="293" t="s">
        <v>239</v>
      </c>
      <c r="H56" s="348" t="s">
        <v>77</v>
      </c>
      <c r="I56" s="483" t="s">
        <v>357</v>
      </c>
      <c r="J56" s="340"/>
      <c r="K56" s="341" t="s">
        <v>358</v>
      </c>
      <c r="L56" s="341" t="s">
        <v>359</v>
      </c>
      <c r="M56" s="342" t="s">
        <v>360</v>
      </c>
      <c r="N56" s="369" t="s">
        <v>59</v>
      </c>
      <c r="O56" s="382">
        <v>92</v>
      </c>
      <c r="P56" s="383">
        <v>335</v>
      </c>
      <c r="Q56" s="343"/>
      <c r="R56" s="339" t="s">
        <v>60</v>
      </c>
      <c r="S56" s="339" t="s">
        <v>60</v>
      </c>
      <c r="T56" s="339" t="s">
        <v>60</v>
      </c>
      <c r="U56" s="339" t="s">
        <v>60</v>
      </c>
      <c r="V56" s="339" t="s">
        <v>60</v>
      </c>
      <c r="W56" s="339" t="s">
        <v>61</v>
      </c>
      <c r="X56" s="339" t="s">
        <v>61</v>
      </c>
      <c r="Y56" s="412" t="s">
        <v>360</v>
      </c>
      <c r="Z56" s="293" t="s">
        <v>63</v>
      </c>
      <c r="AA56" s="293" t="s">
        <v>63</v>
      </c>
      <c r="AB56" s="293" t="s">
        <v>63</v>
      </c>
      <c r="AC56" s="293" t="s">
        <v>63</v>
      </c>
      <c r="AD56" s="293" t="s">
        <v>63</v>
      </c>
      <c r="AE56" s="293" t="s">
        <v>61</v>
      </c>
      <c r="AF56" s="293" t="s">
        <v>61</v>
      </c>
      <c r="AG56" s="344" t="str">
        <f t="shared" si="5"/>
        <v>CLOSE</v>
      </c>
      <c r="AH56" s="344" t="str">
        <f t="shared" si="2"/>
        <v>CLOSE</v>
      </c>
      <c r="AI56" s="345">
        <f t="shared" si="3"/>
        <v>1</v>
      </c>
      <c r="AJ56" s="353" t="s">
        <v>361</v>
      </c>
    </row>
    <row r="57" spans="1:36" ht="120">
      <c r="A57" s="337">
        <f t="shared" si="4"/>
        <v>1451</v>
      </c>
      <c r="B57" s="338">
        <v>41944</v>
      </c>
      <c r="C57" s="339" t="s">
        <v>72</v>
      </c>
      <c r="D57" s="293" t="s">
        <v>42</v>
      </c>
      <c r="E57" s="293" t="s">
        <v>345</v>
      </c>
      <c r="F57" s="293" t="s">
        <v>282</v>
      </c>
      <c r="G57" s="293" t="s">
        <v>362</v>
      </c>
      <c r="H57" s="348" t="s">
        <v>77</v>
      </c>
      <c r="I57" s="483" t="s">
        <v>363</v>
      </c>
      <c r="J57" s="340"/>
      <c r="K57" s="341" t="s">
        <v>364</v>
      </c>
      <c r="L57" s="342" t="s">
        <v>365</v>
      </c>
      <c r="M57" s="342" t="s">
        <v>366</v>
      </c>
      <c r="N57" s="399" t="s">
        <v>107</v>
      </c>
      <c r="O57" s="382">
        <v>267</v>
      </c>
      <c r="P57" s="383">
        <v>2622</v>
      </c>
      <c r="Q57" s="343"/>
      <c r="R57" s="339" t="s">
        <v>192</v>
      </c>
      <c r="S57" s="339" t="s">
        <v>192</v>
      </c>
      <c r="T57" s="339" t="s">
        <v>192</v>
      </c>
      <c r="U57" s="339" t="s">
        <v>192</v>
      </c>
      <c r="V57" s="339" t="s">
        <v>192</v>
      </c>
      <c r="W57" s="339" t="s">
        <v>60</v>
      </c>
      <c r="X57" s="339" t="s">
        <v>61</v>
      </c>
      <c r="Y57" s="412" t="s">
        <v>367</v>
      </c>
      <c r="Z57" s="293" t="s">
        <v>61</v>
      </c>
      <c r="AA57" s="293" t="s">
        <v>61</v>
      </c>
      <c r="AB57" s="293" t="s">
        <v>61</v>
      </c>
      <c r="AC57" s="293" t="s">
        <v>61</v>
      </c>
      <c r="AD57" s="293" t="s">
        <v>61</v>
      </c>
      <c r="AE57" s="293" t="s">
        <v>63</v>
      </c>
      <c r="AF57" s="293" t="s">
        <v>61</v>
      </c>
      <c r="AG57" s="344" t="str">
        <f t="shared" si="5"/>
        <v>CLOSE</v>
      </c>
      <c r="AH57" s="344" t="str">
        <f t="shared" si="2"/>
        <v>CLOSE</v>
      </c>
      <c r="AI57" s="345">
        <f t="shared" si="3"/>
        <v>1</v>
      </c>
      <c r="AJ57" s="341"/>
    </row>
    <row r="58" spans="1:36" ht="132">
      <c r="A58" s="337">
        <f t="shared" si="4"/>
        <v>1452</v>
      </c>
      <c r="B58" s="338">
        <v>41968</v>
      </c>
      <c r="C58" s="293" t="s">
        <v>153</v>
      </c>
      <c r="D58" s="293" t="s">
        <v>368</v>
      </c>
      <c r="E58" s="293" t="s">
        <v>345</v>
      </c>
      <c r="F58" s="293" t="s">
        <v>282</v>
      </c>
      <c r="G58" s="293" t="s">
        <v>169</v>
      </c>
      <c r="H58" s="348" t="s">
        <v>77</v>
      </c>
      <c r="I58" s="483" t="s">
        <v>369</v>
      </c>
      <c r="J58" s="340"/>
      <c r="K58" s="341" t="s">
        <v>370</v>
      </c>
      <c r="L58" s="342" t="s">
        <v>371</v>
      </c>
      <c r="M58" s="342" t="s">
        <v>372</v>
      </c>
      <c r="N58" s="369" t="s">
        <v>59</v>
      </c>
      <c r="O58" s="382">
        <v>450</v>
      </c>
      <c r="P58" s="383">
        <v>444</v>
      </c>
      <c r="Q58" s="343"/>
      <c r="R58" s="339" t="s">
        <v>60</v>
      </c>
      <c r="S58" s="339" t="s">
        <v>60</v>
      </c>
      <c r="T58" s="339" t="s">
        <v>60</v>
      </c>
      <c r="U58" s="339" t="s">
        <v>61</v>
      </c>
      <c r="V58" s="339" t="s">
        <v>61</v>
      </c>
      <c r="W58" s="339" t="s">
        <v>61</v>
      </c>
      <c r="X58" s="339" t="s">
        <v>61</v>
      </c>
      <c r="Y58" s="412" t="s">
        <v>373</v>
      </c>
      <c r="Z58" s="293" t="s">
        <v>63</v>
      </c>
      <c r="AA58" s="293" t="s">
        <v>63</v>
      </c>
      <c r="AB58" s="293" t="s">
        <v>63</v>
      </c>
      <c r="AC58" s="293" t="s">
        <v>61</v>
      </c>
      <c r="AD58" s="293" t="s">
        <v>61</v>
      </c>
      <c r="AE58" s="293" t="s">
        <v>61</v>
      </c>
      <c r="AF58" s="293" t="s">
        <v>61</v>
      </c>
      <c r="AG58" s="344" t="str">
        <f t="shared" si="5"/>
        <v>CLOSE</v>
      </c>
      <c r="AH58" s="344" t="str">
        <f t="shared" si="2"/>
        <v>CLOSE</v>
      </c>
      <c r="AI58" s="345">
        <f t="shared" si="3"/>
        <v>1</v>
      </c>
      <c r="AJ58" s="341"/>
    </row>
    <row r="59" spans="1:36" ht="108">
      <c r="A59" s="337">
        <f t="shared" si="4"/>
        <v>1453</v>
      </c>
      <c r="B59" s="338">
        <v>41968</v>
      </c>
      <c r="C59" s="339" t="s">
        <v>72</v>
      </c>
      <c r="D59" s="293" t="s">
        <v>374</v>
      </c>
      <c r="E59" s="293" t="s">
        <v>345</v>
      </c>
      <c r="F59" s="293" t="s">
        <v>75</v>
      </c>
      <c r="G59" s="293" t="s">
        <v>239</v>
      </c>
      <c r="H59" s="348" t="s">
        <v>77</v>
      </c>
      <c r="I59" s="483" t="s">
        <v>375</v>
      </c>
      <c r="J59" s="340" t="s">
        <v>376</v>
      </c>
      <c r="K59" s="341" t="s">
        <v>377</v>
      </c>
      <c r="L59" s="342" t="s">
        <v>378</v>
      </c>
      <c r="M59" s="342" t="s">
        <v>379</v>
      </c>
      <c r="N59" s="369" t="s">
        <v>59</v>
      </c>
      <c r="O59" s="382">
        <v>0</v>
      </c>
      <c r="P59" s="383">
        <v>0</v>
      </c>
      <c r="Q59" s="343"/>
      <c r="R59" s="339" t="s">
        <v>61</v>
      </c>
      <c r="S59" s="339" t="s">
        <v>60</v>
      </c>
      <c r="T59" s="339" t="s">
        <v>60</v>
      </c>
      <c r="U59" s="339" t="s">
        <v>60</v>
      </c>
      <c r="V59" s="339" t="s">
        <v>60</v>
      </c>
      <c r="W59" s="339" t="s">
        <v>61</v>
      </c>
      <c r="X59" s="339" t="s">
        <v>61</v>
      </c>
      <c r="Y59" s="412" t="s">
        <v>380</v>
      </c>
      <c r="Z59" s="293" t="s">
        <v>61</v>
      </c>
      <c r="AA59" s="293" t="s">
        <v>63</v>
      </c>
      <c r="AB59" s="293" t="s">
        <v>63</v>
      </c>
      <c r="AC59" s="293" t="s">
        <v>63</v>
      </c>
      <c r="AD59" s="293" t="s">
        <v>63</v>
      </c>
      <c r="AE59" s="293" t="s">
        <v>61</v>
      </c>
      <c r="AF59" s="293" t="s">
        <v>61</v>
      </c>
      <c r="AG59" s="344" t="str">
        <f t="shared" si="5"/>
        <v>CLOSE</v>
      </c>
      <c r="AH59" s="344" t="str">
        <f t="shared" si="2"/>
        <v>CLOSE</v>
      </c>
      <c r="AI59" s="345">
        <f t="shared" si="3"/>
        <v>1</v>
      </c>
      <c r="AJ59" s="353" t="s">
        <v>381</v>
      </c>
    </row>
    <row r="60" spans="1:36" ht="132">
      <c r="A60" s="337">
        <f t="shared" si="4"/>
        <v>1454</v>
      </c>
      <c r="B60" s="338">
        <v>41974</v>
      </c>
      <c r="C60" s="293" t="s">
        <v>153</v>
      </c>
      <c r="D60" s="293" t="s">
        <v>42</v>
      </c>
      <c r="E60" s="293" t="s">
        <v>74</v>
      </c>
      <c r="F60" s="293" t="s">
        <v>282</v>
      </c>
      <c r="G60" s="293" t="s">
        <v>382</v>
      </c>
      <c r="H60" s="348" t="s">
        <v>77</v>
      </c>
      <c r="I60" s="483" t="s">
        <v>383</v>
      </c>
      <c r="J60" s="340"/>
      <c r="K60" s="341" t="s">
        <v>384</v>
      </c>
      <c r="L60" s="342" t="s">
        <v>385</v>
      </c>
      <c r="M60" s="342" t="s">
        <v>386</v>
      </c>
      <c r="N60" s="369" t="s">
        <v>59</v>
      </c>
      <c r="O60" s="382">
        <v>192</v>
      </c>
      <c r="P60" s="383">
        <v>4339</v>
      </c>
      <c r="Q60" s="343"/>
      <c r="R60" s="339" t="s">
        <v>61</v>
      </c>
      <c r="S60" s="339" t="s">
        <v>61</v>
      </c>
      <c r="T60" s="339" t="s">
        <v>61</v>
      </c>
      <c r="U60" s="339" t="s">
        <v>60</v>
      </c>
      <c r="V60" s="339" t="s">
        <v>60</v>
      </c>
      <c r="W60" s="339" t="s">
        <v>60</v>
      </c>
      <c r="X60" s="339" t="s">
        <v>60</v>
      </c>
      <c r="Y60" s="412" t="s">
        <v>387</v>
      </c>
      <c r="Z60" s="293" t="s">
        <v>61</v>
      </c>
      <c r="AA60" s="293" t="s">
        <v>61</v>
      </c>
      <c r="AB60" s="293" t="s">
        <v>61</v>
      </c>
      <c r="AC60" s="293" t="s">
        <v>63</v>
      </c>
      <c r="AD60" s="293" t="s">
        <v>63</v>
      </c>
      <c r="AE60" s="293" t="s">
        <v>63</v>
      </c>
      <c r="AF60" s="293" t="s">
        <v>63</v>
      </c>
      <c r="AG60" s="344" t="str">
        <f t="shared" si="5"/>
        <v>CLOSE</v>
      </c>
      <c r="AH60" s="344" t="str">
        <f t="shared" si="2"/>
        <v>CLOSE</v>
      </c>
      <c r="AI60" s="345">
        <f t="shared" si="3"/>
        <v>1</v>
      </c>
      <c r="AJ60" s="341"/>
    </row>
    <row r="61" spans="1:36" ht="120">
      <c r="A61" s="337">
        <f t="shared" si="4"/>
        <v>1455</v>
      </c>
      <c r="B61" s="338">
        <v>41991</v>
      </c>
      <c r="C61" s="293" t="s">
        <v>153</v>
      </c>
      <c r="D61" s="293" t="s">
        <v>113</v>
      </c>
      <c r="E61" s="293" t="s">
        <v>74</v>
      </c>
      <c r="F61" s="293" t="s">
        <v>282</v>
      </c>
      <c r="G61" s="293" t="s">
        <v>206</v>
      </c>
      <c r="H61" s="348" t="s">
        <v>77</v>
      </c>
      <c r="I61" s="483" t="s">
        <v>388</v>
      </c>
      <c r="J61" s="340"/>
      <c r="K61" s="341" t="s">
        <v>389</v>
      </c>
      <c r="L61" s="342" t="s">
        <v>390</v>
      </c>
      <c r="M61" s="342" t="s">
        <v>391</v>
      </c>
      <c r="N61" s="369" t="s">
        <v>59</v>
      </c>
      <c r="O61" s="382">
        <v>159</v>
      </c>
      <c r="P61" s="383">
        <v>570</v>
      </c>
      <c r="Q61" s="343"/>
      <c r="R61" s="339" t="s">
        <v>61</v>
      </c>
      <c r="S61" s="339" t="s">
        <v>61</v>
      </c>
      <c r="T61" s="339" t="s">
        <v>61</v>
      </c>
      <c r="U61" s="339" t="s">
        <v>60</v>
      </c>
      <c r="V61" s="339" t="s">
        <v>60</v>
      </c>
      <c r="W61" s="339" t="s">
        <v>60</v>
      </c>
      <c r="X61" s="339" t="s">
        <v>60</v>
      </c>
      <c r="Y61" s="412" t="s">
        <v>392</v>
      </c>
      <c r="Z61" s="293" t="s">
        <v>61</v>
      </c>
      <c r="AA61" s="293" t="s">
        <v>61</v>
      </c>
      <c r="AB61" s="293" t="s">
        <v>61</v>
      </c>
      <c r="AC61" s="293" t="s">
        <v>63</v>
      </c>
      <c r="AD61" s="293" t="s">
        <v>63</v>
      </c>
      <c r="AE61" s="293" t="s">
        <v>63</v>
      </c>
      <c r="AF61" s="293" t="s">
        <v>63</v>
      </c>
      <c r="AG61" s="344" t="str">
        <f t="shared" si="5"/>
        <v>CLOSE</v>
      </c>
      <c r="AH61" s="344" t="str">
        <f t="shared" si="2"/>
        <v>CLOSE</v>
      </c>
      <c r="AI61" s="345">
        <f t="shared" si="3"/>
        <v>1</v>
      </c>
      <c r="AJ61" s="341"/>
    </row>
    <row r="62" spans="1:36" ht="144">
      <c r="A62" s="337">
        <f t="shared" si="4"/>
        <v>1456</v>
      </c>
      <c r="B62" s="338">
        <v>41995</v>
      </c>
      <c r="C62" s="339" t="s">
        <v>393</v>
      </c>
      <c r="D62" s="293" t="s">
        <v>194</v>
      </c>
      <c r="E62" s="293" t="s">
        <v>345</v>
      </c>
      <c r="F62" s="293" t="s">
        <v>282</v>
      </c>
      <c r="G62" s="293" t="s">
        <v>246</v>
      </c>
      <c r="H62" s="348" t="s">
        <v>77</v>
      </c>
      <c r="I62" s="483" t="s">
        <v>394</v>
      </c>
      <c r="J62" s="340"/>
      <c r="K62" s="341" t="s">
        <v>395</v>
      </c>
      <c r="L62" s="342" t="s">
        <v>396</v>
      </c>
      <c r="M62" s="342" t="s">
        <v>397</v>
      </c>
      <c r="N62" s="369" t="s">
        <v>59</v>
      </c>
      <c r="O62" s="382">
        <v>3</v>
      </c>
      <c r="P62" s="383">
        <v>79</v>
      </c>
      <c r="Q62" s="343"/>
      <c r="R62" s="339" t="s">
        <v>61</v>
      </c>
      <c r="S62" s="339" t="s">
        <v>61</v>
      </c>
      <c r="T62" s="339" t="s">
        <v>61</v>
      </c>
      <c r="U62" s="339" t="s">
        <v>60</v>
      </c>
      <c r="V62" s="339" t="s">
        <v>60</v>
      </c>
      <c r="W62" s="339" t="s">
        <v>60</v>
      </c>
      <c r="X62" s="339" t="s">
        <v>61</v>
      </c>
      <c r="Y62" s="412" t="s">
        <v>398</v>
      </c>
      <c r="Z62" s="293" t="s">
        <v>61</v>
      </c>
      <c r="AA62" s="293" t="s">
        <v>61</v>
      </c>
      <c r="AB62" s="293" t="s">
        <v>61</v>
      </c>
      <c r="AC62" s="293" t="s">
        <v>63</v>
      </c>
      <c r="AD62" s="293" t="s">
        <v>63</v>
      </c>
      <c r="AE62" s="293" t="s">
        <v>63</v>
      </c>
      <c r="AF62" s="293" t="s">
        <v>61</v>
      </c>
      <c r="AG62" s="344" t="str">
        <f t="shared" si="5"/>
        <v>CLOSE</v>
      </c>
      <c r="AH62" s="344" t="str">
        <f t="shared" si="2"/>
        <v>CLOSE</v>
      </c>
      <c r="AI62" s="345">
        <f t="shared" si="3"/>
        <v>1</v>
      </c>
      <c r="AJ62" s="341"/>
    </row>
    <row r="63" spans="1:36" ht="120">
      <c r="A63" s="337">
        <f t="shared" si="4"/>
        <v>1457</v>
      </c>
      <c r="B63" s="338">
        <v>42008</v>
      </c>
      <c r="C63" s="339" t="s">
        <v>393</v>
      </c>
      <c r="D63" s="293" t="s">
        <v>200</v>
      </c>
      <c r="E63" s="293" t="s">
        <v>399</v>
      </c>
      <c r="F63" s="293" t="s">
        <v>282</v>
      </c>
      <c r="G63" s="293" t="s">
        <v>331</v>
      </c>
      <c r="H63" s="348" t="s">
        <v>77</v>
      </c>
      <c r="I63" s="483" t="s">
        <v>400</v>
      </c>
      <c r="J63" s="340"/>
      <c r="K63" s="341" t="s">
        <v>401</v>
      </c>
      <c r="L63" s="342" t="s">
        <v>402</v>
      </c>
      <c r="M63" s="342" t="s">
        <v>403</v>
      </c>
      <c r="N63" s="369" t="s">
        <v>59</v>
      </c>
      <c r="O63" s="382">
        <v>240</v>
      </c>
      <c r="P63" s="383">
        <v>5025</v>
      </c>
      <c r="Q63" s="343"/>
      <c r="R63" s="339" t="s">
        <v>60</v>
      </c>
      <c r="S63" s="339" t="s">
        <v>60</v>
      </c>
      <c r="T63" s="339" t="s">
        <v>60</v>
      </c>
      <c r="U63" s="339" t="s">
        <v>60</v>
      </c>
      <c r="V63" s="339" t="s">
        <v>60</v>
      </c>
      <c r="W63" s="339" t="s">
        <v>61</v>
      </c>
      <c r="X63" s="339" t="s">
        <v>61</v>
      </c>
      <c r="Y63" s="412" t="s">
        <v>404</v>
      </c>
      <c r="Z63" s="293" t="s">
        <v>63</v>
      </c>
      <c r="AA63" s="293" t="s">
        <v>63</v>
      </c>
      <c r="AB63" s="293" t="s">
        <v>63</v>
      </c>
      <c r="AC63" s="293" t="s">
        <v>63</v>
      </c>
      <c r="AD63" s="293" t="s">
        <v>63</v>
      </c>
      <c r="AE63" s="293" t="s">
        <v>61</v>
      </c>
      <c r="AF63" s="293" t="s">
        <v>61</v>
      </c>
      <c r="AG63" s="344" t="str">
        <f t="shared" si="5"/>
        <v>CLOSE</v>
      </c>
      <c r="AH63" s="344" t="str">
        <f t="shared" si="2"/>
        <v>CLOSE</v>
      </c>
      <c r="AI63" s="345">
        <f t="shared" si="3"/>
        <v>1</v>
      </c>
      <c r="AJ63" s="341"/>
    </row>
    <row r="64" spans="1:36" ht="180">
      <c r="A64" s="337">
        <f t="shared" si="4"/>
        <v>1458</v>
      </c>
      <c r="B64" s="338">
        <v>42019</v>
      </c>
      <c r="C64" s="339" t="s">
        <v>393</v>
      </c>
      <c r="D64" s="293" t="s">
        <v>42</v>
      </c>
      <c r="E64" s="293" t="s">
        <v>399</v>
      </c>
      <c r="F64" s="293" t="s">
        <v>282</v>
      </c>
      <c r="G64" s="293" t="s">
        <v>382</v>
      </c>
      <c r="H64" s="348" t="s">
        <v>77</v>
      </c>
      <c r="I64" s="483" t="s">
        <v>405</v>
      </c>
      <c r="J64" s="340"/>
      <c r="K64" s="341" t="s">
        <v>406</v>
      </c>
      <c r="L64" s="342" t="s">
        <v>407</v>
      </c>
      <c r="M64" s="342" t="s">
        <v>408</v>
      </c>
      <c r="N64" s="369" t="s">
        <v>59</v>
      </c>
      <c r="O64" s="382">
        <v>110</v>
      </c>
      <c r="P64" s="383">
        <v>2400</v>
      </c>
      <c r="Q64" s="343"/>
      <c r="R64" s="339" t="s">
        <v>61</v>
      </c>
      <c r="S64" s="339" t="s">
        <v>61</v>
      </c>
      <c r="T64" s="339" t="s">
        <v>61</v>
      </c>
      <c r="U64" s="339" t="s">
        <v>61</v>
      </c>
      <c r="V64" s="339" t="s">
        <v>61</v>
      </c>
      <c r="W64" s="339" t="s">
        <v>60</v>
      </c>
      <c r="X64" s="339" t="s">
        <v>60</v>
      </c>
      <c r="Y64" s="412" t="s">
        <v>409</v>
      </c>
      <c r="Z64" s="293" t="s">
        <v>61</v>
      </c>
      <c r="AA64" s="293" t="s">
        <v>61</v>
      </c>
      <c r="AB64" s="293" t="s">
        <v>61</v>
      </c>
      <c r="AC64" s="293" t="s">
        <v>61</v>
      </c>
      <c r="AD64" s="293" t="s">
        <v>61</v>
      </c>
      <c r="AE64" s="293" t="s">
        <v>63</v>
      </c>
      <c r="AF64" s="293" t="s">
        <v>63</v>
      </c>
      <c r="AG64" s="344" t="str">
        <f t="shared" si="5"/>
        <v>CLOSE</v>
      </c>
      <c r="AH64" s="344" t="str">
        <f t="shared" si="2"/>
        <v>CLOSE</v>
      </c>
      <c r="AI64" s="345">
        <f t="shared" si="3"/>
        <v>1</v>
      </c>
      <c r="AJ64" s="341"/>
    </row>
    <row r="65" spans="1:36" s="356" customFormat="1" ht="120">
      <c r="A65" s="337">
        <f t="shared" si="4"/>
        <v>1459</v>
      </c>
      <c r="B65" s="338">
        <v>42020</v>
      </c>
      <c r="C65" s="293" t="s">
        <v>153</v>
      </c>
      <c r="D65" s="339" t="s">
        <v>154</v>
      </c>
      <c r="E65" s="293" t="s">
        <v>399</v>
      </c>
      <c r="F65" s="293" t="s">
        <v>85</v>
      </c>
      <c r="G65" s="293" t="s">
        <v>410</v>
      </c>
      <c r="H65" s="348" t="s">
        <v>77</v>
      </c>
      <c r="I65" s="483" t="s">
        <v>411</v>
      </c>
      <c r="J65" s="340"/>
      <c r="K65" s="341" t="s">
        <v>412</v>
      </c>
      <c r="L65" s="341" t="s">
        <v>413</v>
      </c>
      <c r="M65" s="341" t="s">
        <v>414</v>
      </c>
      <c r="N65" s="369" t="s">
        <v>59</v>
      </c>
      <c r="O65" s="382">
        <v>120</v>
      </c>
      <c r="P65" s="383">
        <v>0</v>
      </c>
      <c r="Q65" s="343"/>
      <c r="R65" s="339" t="s">
        <v>61</v>
      </c>
      <c r="S65" s="339" t="s">
        <v>61</v>
      </c>
      <c r="T65" s="339" t="s">
        <v>61</v>
      </c>
      <c r="U65" s="339" t="s">
        <v>61</v>
      </c>
      <c r="V65" s="339" t="s">
        <v>61</v>
      </c>
      <c r="W65" s="339" t="s">
        <v>60</v>
      </c>
      <c r="X65" s="339" t="s">
        <v>61</v>
      </c>
      <c r="Y65" s="414" t="s">
        <v>415</v>
      </c>
      <c r="Z65" s="293" t="s">
        <v>61</v>
      </c>
      <c r="AA65" s="293" t="s">
        <v>61</v>
      </c>
      <c r="AB65" s="293" t="s">
        <v>61</v>
      </c>
      <c r="AC65" s="293" t="s">
        <v>61</v>
      </c>
      <c r="AD65" s="293" t="s">
        <v>61</v>
      </c>
      <c r="AE65" s="293" t="s">
        <v>63</v>
      </c>
      <c r="AF65" s="293" t="s">
        <v>61</v>
      </c>
      <c r="AG65" s="344" t="str">
        <f t="shared" si="5"/>
        <v>CLOSE</v>
      </c>
      <c r="AH65" s="344" t="str">
        <f t="shared" si="2"/>
        <v>CLOSE</v>
      </c>
      <c r="AI65" s="345">
        <f t="shared" si="3"/>
        <v>1</v>
      </c>
      <c r="AJ65" s="341"/>
    </row>
    <row r="66" spans="1:36" ht="132">
      <c r="A66" s="337">
        <f t="shared" si="4"/>
        <v>1460</v>
      </c>
      <c r="B66" s="338">
        <v>42020</v>
      </c>
      <c r="C66" s="293" t="s">
        <v>153</v>
      </c>
      <c r="D66" s="293" t="s">
        <v>42</v>
      </c>
      <c r="E66" s="293" t="s">
        <v>399</v>
      </c>
      <c r="F66" s="293" t="s">
        <v>282</v>
      </c>
      <c r="G66" s="293" t="s">
        <v>382</v>
      </c>
      <c r="H66" s="348" t="s">
        <v>77</v>
      </c>
      <c r="I66" s="483" t="s">
        <v>416</v>
      </c>
      <c r="J66" s="340"/>
      <c r="K66" s="357" t="s">
        <v>417</v>
      </c>
      <c r="L66" s="341" t="s">
        <v>418</v>
      </c>
      <c r="M66" s="342" t="s">
        <v>419</v>
      </c>
      <c r="N66" s="369" t="s">
        <v>59</v>
      </c>
      <c r="O66" s="382">
        <v>300</v>
      </c>
      <c r="P66" s="383">
        <v>7561</v>
      </c>
      <c r="Q66" s="343"/>
      <c r="R66" s="339" t="s">
        <v>61</v>
      </c>
      <c r="S66" s="339" t="s">
        <v>61</v>
      </c>
      <c r="T66" s="339" t="s">
        <v>61</v>
      </c>
      <c r="U66" s="339" t="s">
        <v>60</v>
      </c>
      <c r="V66" s="339" t="s">
        <v>60</v>
      </c>
      <c r="W66" s="339" t="s">
        <v>60</v>
      </c>
      <c r="X66" s="339" t="s">
        <v>60</v>
      </c>
      <c r="Y66" s="415" t="s">
        <v>420</v>
      </c>
      <c r="Z66" s="293" t="s">
        <v>61</v>
      </c>
      <c r="AA66" s="293" t="s">
        <v>61</v>
      </c>
      <c r="AB66" s="293" t="s">
        <v>61</v>
      </c>
      <c r="AC66" s="293" t="s">
        <v>63</v>
      </c>
      <c r="AD66" s="293" t="s">
        <v>63</v>
      </c>
      <c r="AE66" s="293" t="s">
        <v>63</v>
      </c>
      <c r="AF66" s="293" t="s">
        <v>63</v>
      </c>
      <c r="AG66" s="344" t="str">
        <f t="shared" si="5"/>
        <v>CLOSE</v>
      </c>
      <c r="AH66" s="344" t="str">
        <f t="shared" si="2"/>
        <v>CLOSE</v>
      </c>
      <c r="AI66" s="345">
        <f t="shared" si="3"/>
        <v>1</v>
      </c>
      <c r="AJ66" s="341"/>
    </row>
    <row r="67" spans="1:36" ht="120">
      <c r="A67" s="337">
        <f t="shared" si="4"/>
        <v>1461</v>
      </c>
      <c r="B67" s="338">
        <v>41983</v>
      </c>
      <c r="C67" s="293" t="s">
        <v>153</v>
      </c>
      <c r="D67" s="293" t="s">
        <v>42</v>
      </c>
      <c r="E67" s="293" t="s">
        <v>399</v>
      </c>
      <c r="F67" s="293" t="s">
        <v>282</v>
      </c>
      <c r="G67" s="293" t="s">
        <v>339</v>
      </c>
      <c r="H67" s="348" t="s">
        <v>77</v>
      </c>
      <c r="I67" s="483" t="s">
        <v>421</v>
      </c>
      <c r="J67" s="340"/>
      <c r="K67" s="341" t="s">
        <v>422</v>
      </c>
      <c r="L67" s="357" t="s">
        <v>423</v>
      </c>
      <c r="M67" s="358" t="s">
        <v>424</v>
      </c>
      <c r="N67" s="369" t="s">
        <v>59</v>
      </c>
      <c r="O67" s="382">
        <v>120</v>
      </c>
      <c r="P67" s="383">
        <v>2712</v>
      </c>
      <c r="Q67" s="343"/>
      <c r="R67" s="339" t="s">
        <v>61</v>
      </c>
      <c r="S67" s="339" t="s">
        <v>61</v>
      </c>
      <c r="T67" s="339" t="s">
        <v>61</v>
      </c>
      <c r="U67" s="339" t="s">
        <v>192</v>
      </c>
      <c r="V67" s="339" t="s">
        <v>192</v>
      </c>
      <c r="W67" s="339" t="s">
        <v>60</v>
      </c>
      <c r="X67" s="339" t="s">
        <v>60</v>
      </c>
      <c r="Y67" s="412" t="s">
        <v>425</v>
      </c>
      <c r="Z67" s="293" t="s">
        <v>61</v>
      </c>
      <c r="AA67" s="293" t="s">
        <v>61</v>
      </c>
      <c r="AB67" s="293" t="s">
        <v>61</v>
      </c>
      <c r="AC67" s="293" t="s">
        <v>61</v>
      </c>
      <c r="AD67" s="293" t="s">
        <v>61</v>
      </c>
      <c r="AE67" s="293" t="s">
        <v>63</v>
      </c>
      <c r="AF67" s="293" t="s">
        <v>63</v>
      </c>
      <c r="AG67" s="344" t="str">
        <f t="shared" si="5"/>
        <v>CLOSE</v>
      </c>
      <c r="AH67" s="344" t="str">
        <f t="shared" si="2"/>
        <v>CLOSE</v>
      </c>
      <c r="AI67" s="345">
        <f t="shared" si="3"/>
        <v>1</v>
      </c>
      <c r="AJ67" s="341"/>
    </row>
    <row r="68" spans="1:36" ht="24">
      <c r="A68" s="337">
        <f t="shared" si="4"/>
        <v>1462</v>
      </c>
      <c r="B68" s="338">
        <v>42038</v>
      </c>
      <c r="C68" s="293" t="s">
        <v>393</v>
      </c>
      <c r="D68" s="293" t="s">
        <v>374</v>
      </c>
      <c r="E68" s="293" t="s">
        <v>399</v>
      </c>
      <c r="F68" s="293" t="s">
        <v>282</v>
      </c>
      <c r="G68" s="293" t="s">
        <v>169</v>
      </c>
      <c r="H68" s="348" t="s">
        <v>77</v>
      </c>
      <c r="I68" s="482" t="s">
        <v>55</v>
      </c>
      <c r="J68" s="342"/>
      <c r="K68" s="357" t="s">
        <v>426</v>
      </c>
      <c r="L68" s="342" t="s">
        <v>427</v>
      </c>
      <c r="M68" s="342" t="s">
        <v>428</v>
      </c>
      <c r="N68" s="369" t="s">
        <v>59</v>
      </c>
      <c r="O68" s="382">
        <v>0</v>
      </c>
      <c r="P68" s="382">
        <v>424</v>
      </c>
      <c r="Q68" s="343"/>
      <c r="R68" s="339" t="s">
        <v>61</v>
      </c>
      <c r="S68" s="339" t="s">
        <v>192</v>
      </c>
      <c r="T68" s="339" t="s">
        <v>192</v>
      </c>
      <c r="U68" s="339" t="s">
        <v>192</v>
      </c>
      <c r="V68" s="339" t="s">
        <v>192</v>
      </c>
      <c r="W68" s="339" t="s">
        <v>192</v>
      </c>
      <c r="X68" s="339" t="s">
        <v>61</v>
      </c>
      <c r="Y68" s="412" t="s">
        <v>429</v>
      </c>
      <c r="Z68" s="293" t="s">
        <v>61</v>
      </c>
      <c r="AA68" s="293" t="s">
        <v>61</v>
      </c>
      <c r="AB68" s="293" t="s">
        <v>61</v>
      </c>
      <c r="AC68" s="293" t="s">
        <v>61</v>
      </c>
      <c r="AD68" s="293" t="s">
        <v>61</v>
      </c>
      <c r="AE68" s="293" t="s">
        <v>61</v>
      </c>
      <c r="AF68" s="293" t="s">
        <v>61</v>
      </c>
      <c r="AG68" s="344" t="str">
        <f t="shared" si="5"/>
        <v>CLOSE</v>
      </c>
      <c r="AH68" s="344" t="str">
        <f t="shared" si="2"/>
        <v>CLOSE</v>
      </c>
      <c r="AI68" s="345" t="e">
        <f t="shared" si="3"/>
        <v>#DIV/0!</v>
      </c>
      <c r="AJ68" s="341"/>
    </row>
    <row r="69" spans="1:36" ht="120">
      <c r="A69" s="337">
        <f t="shared" si="4"/>
        <v>1463</v>
      </c>
      <c r="B69" s="338">
        <v>42032</v>
      </c>
      <c r="C69" s="293" t="s">
        <v>393</v>
      </c>
      <c r="D69" s="293" t="s">
        <v>42</v>
      </c>
      <c r="E69" s="293" t="s">
        <v>74</v>
      </c>
      <c r="F69" s="293" t="s">
        <v>282</v>
      </c>
      <c r="G69" s="293" t="s">
        <v>430</v>
      </c>
      <c r="H69" s="348" t="s">
        <v>77</v>
      </c>
      <c r="I69" s="483" t="s">
        <v>431</v>
      </c>
      <c r="J69" s="342"/>
      <c r="K69" s="342" t="s">
        <v>432</v>
      </c>
      <c r="L69" s="342" t="s">
        <v>433</v>
      </c>
      <c r="M69" s="342" t="s">
        <v>434</v>
      </c>
      <c r="N69" s="369" t="s">
        <v>59</v>
      </c>
      <c r="O69" s="382">
        <v>62</v>
      </c>
      <c r="P69" s="382">
        <v>598</v>
      </c>
      <c r="Q69" s="343"/>
      <c r="R69" s="339" t="s">
        <v>192</v>
      </c>
      <c r="S69" s="339" t="s">
        <v>192</v>
      </c>
      <c r="T69" s="339" t="s">
        <v>192</v>
      </c>
      <c r="U69" s="339" t="s">
        <v>60</v>
      </c>
      <c r="V69" s="339" t="s">
        <v>60</v>
      </c>
      <c r="W69" s="339" t="s">
        <v>60</v>
      </c>
      <c r="X69" s="339" t="s">
        <v>60</v>
      </c>
      <c r="Y69" s="412" t="s">
        <v>435</v>
      </c>
      <c r="Z69" s="293" t="s">
        <v>61</v>
      </c>
      <c r="AA69" s="293" t="s">
        <v>61</v>
      </c>
      <c r="AB69" s="293" t="s">
        <v>61</v>
      </c>
      <c r="AC69" s="293" t="s">
        <v>63</v>
      </c>
      <c r="AD69" s="293" t="s">
        <v>63</v>
      </c>
      <c r="AE69" s="293" t="s">
        <v>63</v>
      </c>
      <c r="AF69" s="293" t="s">
        <v>63</v>
      </c>
      <c r="AG69" s="344" t="str">
        <f t="shared" si="5"/>
        <v>CLOSE</v>
      </c>
      <c r="AH69" s="344" t="str">
        <f t="shared" si="2"/>
        <v>CLOSE</v>
      </c>
      <c r="AI69" s="345">
        <f t="shared" si="3"/>
        <v>1</v>
      </c>
      <c r="AJ69" s="341"/>
    </row>
    <row r="70" spans="1:36" ht="132">
      <c r="A70" s="337">
        <f t="shared" si="4"/>
        <v>1464</v>
      </c>
      <c r="B70" s="338">
        <v>42037</v>
      </c>
      <c r="C70" s="293" t="s">
        <v>153</v>
      </c>
      <c r="D70" s="293" t="s">
        <v>368</v>
      </c>
      <c r="E70" s="293" t="s">
        <v>74</v>
      </c>
      <c r="F70" s="293" t="s">
        <v>282</v>
      </c>
      <c r="G70" s="293" t="s">
        <v>239</v>
      </c>
      <c r="H70" s="348" t="s">
        <v>77</v>
      </c>
      <c r="I70" s="483" t="s">
        <v>436</v>
      </c>
      <c r="J70" s="342"/>
      <c r="K70" s="342" t="s">
        <v>437</v>
      </c>
      <c r="L70" s="342" t="s">
        <v>438</v>
      </c>
      <c r="M70" s="342" t="s">
        <v>439</v>
      </c>
      <c r="N70" s="369" t="s">
        <v>59</v>
      </c>
      <c r="O70" s="382">
        <v>10</v>
      </c>
      <c r="P70" s="382">
        <v>588</v>
      </c>
      <c r="Q70" s="343"/>
      <c r="R70" s="339" t="s">
        <v>60</v>
      </c>
      <c r="S70" s="339" t="s">
        <v>60</v>
      </c>
      <c r="T70" s="339" t="s">
        <v>60</v>
      </c>
      <c r="U70" s="339" t="s">
        <v>60</v>
      </c>
      <c r="V70" s="339" t="s">
        <v>60</v>
      </c>
      <c r="W70" s="339" t="s">
        <v>61</v>
      </c>
      <c r="X70" s="339" t="s">
        <v>61</v>
      </c>
      <c r="Y70" s="412" t="s">
        <v>440</v>
      </c>
      <c r="Z70" s="293" t="s">
        <v>63</v>
      </c>
      <c r="AA70" s="293" t="s">
        <v>63</v>
      </c>
      <c r="AB70" s="293" t="s">
        <v>63</v>
      </c>
      <c r="AC70" s="293" t="s">
        <v>63</v>
      </c>
      <c r="AD70" s="293" t="s">
        <v>63</v>
      </c>
      <c r="AE70" s="293" t="s">
        <v>61</v>
      </c>
      <c r="AF70" s="293" t="s">
        <v>61</v>
      </c>
      <c r="AG70" s="344" t="str">
        <f t="shared" si="5"/>
        <v>CLOSE</v>
      </c>
      <c r="AH70" s="344" t="str">
        <f t="shared" si="2"/>
        <v>CLOSE</v>
      </c>
      <c r="AI70" s="345">
        <f t="shared" si="3"/>
        <v>1</v>
      </c>
      <c r="AJ70" s="341"/>
    </row>
    <row r="71" spans="1:36" ht="132">
      <c r="A71" s="337">
        <f t="shared" si="4"/>
        <v>1465</v>
      </c>
      <c r="B71" s="338">
        <v>42056</v>
      </c>
      <c r="C71" s="293" t="s">
        <v>49</v>
      </c>
      <c r="D71" s="293" t="s">
        <v>37</v>
      </c>
      <c r="E71" s="293" t="s">
        <v>74</v>
      </c>
      <c r="F71" s="293" t="s">
        <v>52</v>
      </c>
      <c r="G71" s="293" t="s">
        <v>53</v>
      </c>
      <c r="H71" s="349" t="s">
        <v>54</v>
      </c>
      <c r="I71" s="483" t="s">
        <v>441</v>
      </c>
      <c r="J71" s="342"/>
      <c r="K71" s="342" t="s">
        <v>442</v>
      </c>
      <c r="L71" s="342" t="s">
        <v>443</v>
      </c>
      <c r="M71" s="342" t="s">
        <v>444</v>
      </c>
      <c r="N71" s="369" t="s">
        <v>59</v>
      </c>
      <c r="O71" s="382">
        <v>20</v>
      </c>
      <c r="P71" s="382">
        <v>0</v>
      </c>
      <c r="Q71" s="343"/>
      <c r="R71" s="339" t="s">
        <v>192</v>
      </c>
      <c r="S71" s="339" t="s">
        <v>192</v>
      </c>
      <c r="T71" s="339" t="s">
        <v>192</v>
      </c>
      <c r="U71" s="339" t="s">
        <v>192</v>
      </c>
      <c r="V71" s="339" t="s">
        <v>192</v>
      </c>
      <c r="W71" s="339" t="s">
        <v>61</v>
      </c>
      <c r="X71" s="339" t="s">
        <v>61</v>
      </c>
      <c r="Y71" s="412" t="s">
        <v>445</v>
      </c>
      <c r="Z71" s="293" t="s">
        <v>61</v>
      </c>
      <c r="AA71" s="293" t="s">
        <v>61</v>
      </c>
      <c r="AB71" s="293" t="s">
        <v>61</v>
      </c>
      <c r="AC71" s="293" t="s">
        <v>61</v>
      </c>
      <c r="AD71" s="293" t="s">
        <v>61</v>
      </c>
      <c r="AE71" s="293" t="s">
        <v>61</v>
      </c>
      <c r="AF71" s="293" t="s">
        <v>61</v>
      </c>
      <c r="AG71" s="344" t="str">
        <f t="shared" ref="AG71:AG102" si="6">IF(Y71="","","CLOSE")</f>
        <v>CLOSE</v>
      </c>
      <c r="AH71" s="344" t="str">
        <f t="shared" ref="AH71:AH134" si="7">IF(E71="","",IF(COUNTIF(Z71:AE71,"未")=0,"CLOSE",""))</f>
        <v>CLOSE</v>
      </c>
      <c r="AI71" s="345" t="e">
        <f t="shared" ref="AI71:AI134" si="8">COUNTIF(Z71:AF71,"完了")/COUNTIF(R71:X71,"要")</f>
        <v>#DIV/0!</v>
      </c>
      <c r="AJ71" s="341"/>
    </row>
    <row r="72" spans="1:36" ht="36">
      <c r="A72" s="337">
        <f t="shared" si="4"/>
        <v>1466</v>
      </c>
      <c r="B72" s="338">
        <v>42066</v>
      </c>
      <c r="C72" s="293" t="s">
        <v>49</v>
      </c>
      <c r="D72" s="293" t="s">
        <v>39</v>
      </c>
      <c r="E72" s="293" t="s">
        <v>74</v>
      </c>
      <c r="F72" s="293" t="s">
        <v>75</v>
      </c>
      <c r="G72" s="293" t="s">
        <v>94</v>
      </c>
      <c r="H72" s="372" t="s">
        <v>122</v>
      </c>
      <c r="I72" s="482" t="s">
        <v>55</v>
      </c>
      <c r="J72" s="342"/>
      <c r="K72" s="342" t="s">
        <v>446</v>
      </c>
      <c r="L72" s="342" t="s">
        <v>447</v>
      </c>
      <c r="M72" s="342" t="s">
        <v>448</v>
      </c>
      <c r="N72" s="369" t="s">
        <v>59</v>
      </c>
      <c r="O72" s="382">
        <v>0</v>
      </c>
      <c r="P72" s="382">
        <v>0</v>
      </c>
      <c r="Q72" s="343"/>
      <c r="R72" s="339" t="s">
        <v>60</v>
      </c>
      <c r="S72" s="339" t="s">
        <v>60</v>
      </c>
      <c r="T72" s="339" t="s">
        <v>60</v>
      </c>
      <c r="U72" s="339" t="s">
        <v>60</v>
      </c>
      <c r="V72" s="339" t="s">
        <v>60</v>
      </c>
      <c r="W72" s="339" t="s">
        <v>61</v>
      </c>
      <c r="X72" s="339" t="s">
        <v>61</v>
      </c>
      <c r="Y72" s="412" t="s">
        <v>449</v>
      </c>
      <c r="Z72" s="293" t="s">
        <v>63</v>
      </c>
      <c r="AA72" s="293" t="s">
        <v>63</v>
      </c>
      <c r="AB72" s="293" t="s">
        <v>63</v>
      </c>
      <c r="AC72" s="293" t="s">
        <v>63</v>
      </c>
      <c r="AD72" s="293" t="s">
        <v>63</v>
      </c>
      <c r="AE72" s="293" t="s">
        <v>61</v>
      </c>
      <c r="AF72" s="293" t="s">
        <v>61</v>
      </c>
      <c r="AG72" s="344" t="str">
        <f t="shared" si="6"/>
        <v>CLOSE</v>
      </c>
      <c r="AH72" s="344" t="str">
        <f t="shared" si="7"/>
        <v>CLOSE</v>
      </c>
      <c r="AI72" s="345">
        <f t="shared" si="8"/>
        <v>1</v>
      </c>
      <c r="AJ72" s="341"/>
    </row>
    <row r="73" spans="1:36" ht="120">
      <c r="A73" s="337">
        <f t="shared" ref="A73:A136" si="9">A72+1</f>
        <v>1467</v>
      </c>
      <c r="B73" s="338">
        <v>42068</v>
      </c>
      <c r="C73" s="293" t="s">
        <v>393</v>
      </c>
      <c r="D73" s="293" t="s">
        <v>42</v>
      </c>
      <c r="E73" s="293" t="s">
        <v>74</v>
      </c>
      <c r="F73" s="293" t="s">
        <v>282</v>
      </c>
      <c r="G73" s="293" t="s">
        <v>246</v>
      </c>
      <c r="H73" s="348" t="s">
        <v>77</v>
      </c>
      <c r="I73" s="483" t="s">
        <v>450</v>
      </c>
      <c r="J73" s="342"/>
      <c r="K73" s="357" t="s">
        <v>451</v>
      </c>
      <c r="L73" s="342" t="s">
        <v>452</v>
      </c>
      <c r="M73" s="342" t="s">
        <v>453</v>
      </c>
      <c r="N73" s="369" t="s">
        <v>59</v>
      </c>
      <c r="O73" s="382">
        <v>84</v>
      </c>
      <c r="P73" s="382">
        <v>1268</v>
      </c>
      <c r="Q73" s="343"/>
      <c r="R73" s="339" t="s">
        <v>61</v>
      </c>
      <c r="S73" s="339" t="s">
        <v>61</v>
      </c>
      <c r="T73" s="339" t="s">
        <v>61</v>
      </c>
      <c r="U73" s="339" t="s">
        <v>60</v>
      </c>
      <c r="V73" s="339" t="s">
        <v>60</v>
      </c>
      <c r="W73" s="339" t="s">
        <v>60</v>
      </c>
      <c r="X73" s="339" t="s">
        <v>61</v>
      </c>
      <c r="Y73" s="412" t="s">
        <v>454</v>
      </c>
      <c r="Z73" s="293" t="s">
        <v>61</v>
      </c>
      <c r="AA73" s="293" t="s">
        <v>61</v>
      </c>
      <c r="AB73" s="293" t="s">
        <v>61</v>
      </c>
      <c r="AC73" s="293" t="s">
        <v>63</v>
      </c>
      <c r="AD73" s="293" t="s">
        <v>63</v>
      </c>
      <c r="AE73" s="293" t="s">
        <v>63</v>
      </c>
      <c r="AF73" s="293" t="s">
        <v>61</v>
      </c>
      <c r="AG73" s="344" t="str">
        <f t="shared" si="6"/>
        <v>CLOSE</v>
      </c>
      <c r="AH73" s="344" t="str">
        <f t="shared" si="7"/>
        <v>CLOSE</v>
      </c>
      <c r="AI73" s="345">
        <f t="shared" si="8"/>
        <v>1</v>
      </c>
      <c r="AJ73" s="341"/>
    </row>
    <row r="74" spans="1:36" ht="132">
      <c r="A74" s="337">
        <f t="shared" si="9"/>
        <v>1468</v>
      </c>
      <c r="B74" s="338">
        <v>42075</v>
      </c>
      <c r="C74" s="293" t="s">
        <v>153</v>
      </c>
      <c r="D74" s="293" t="s">
        <v>42</v>
      </c>
      <c r="E74" s="293" t="s">
        <v>74</v>
      </c>
      <c r="F74" s="293" t="s">
        <v>282</v>
      </c>
      <c r="G74" s="293" t="s">
        <v>246</v>
      </c>
      <c r="H74" s="348" t="s">
        <v>77</v>
      </c>
      <c r="I74" s="483" t="s">
        <v>455</v>
      </c>
      <c r="J74" s="342"/>
      <c r="K74" s="342" t="s">
        <v>456</v>
      </c>
      <c r="L74" s="342" t="s">
        <v>457</v>
      </c>
      <c r="M74" s="342" t="s">
        <v>458</v>
      </c>
      <c r="N74" s="369" t="s">
        <v>59</v>
      </c>
      <c r="O74" s="382">
        <v>220</v>
      </c>
      <c r="P74" s="382">
        <v>5108</v>
      </c>
      <c r="Q74" s="343"/>
      <c r="R74" s="339" t="s">
        <v>61</v>
      </c>
      <c r="S74" s="339" t="s">
        <v>61</v>
      </c>
      <c r="T74" s="339" t="s">
        <v>61</v>
      </c>
      <c r="U74" s="339" t="s">
        <v>60</v>
      </c>
      <c r="V74" s="339" t="s">
        <v>60</v>
      </c>
      <c r="W74" s="339" t="s">
        <v>60</v>
      </c>
      <c r="X74" s="339" t="s">
        <v>61</v>
      </c>
      <c r="Y74" s="415" t="s">
        <v>459</v>
      </c>
      <c r="Z74" s="293" t="s">
        <v>61</v>
      </c>
      <c r="AA74" s="293" t="s">
        <v>61</v>
      </c>
      <c r="AB74" s="293" t="s">
        <v>61</v>
      </c>
      <c r="AC74" s="293" t="s">
        <v>63</v>
      </c>
      <c r="AD74" s="293" t="s">
        <v>63</v>
      </c>
      <c r="AE74" s="293" t="s">
        <v>63</v>
      </c>
      <c r="AF74" s="293" t="s">
        <v>61</v>
      </c>
      <c r="AG74" s="344" t="str">
        <f t="shared" si="6"/>
        <v>CLOSE</v>
      </c>
      <c r="AH74" s="344" t="str">
        <f t="shared" si="7"/>
        <v>CLOSE</v>
      </c>
      <c r="AI74" s="345">
        <f t="shared" si="8"/>
        <v>1</v>
      </c>
      <c r="AJ74" s="341"/>
    </row>
    <row r="75" spans="1:36">
      <c r="A75" s="337">
        <f t="shared" si="9"/>
        <v>1469</v>
      </c>
      <c r="B75" s="338">
        <v>42077</v>
      </c>
      <c r="C75" s="293" t="s">
        <v>49</v>
      </c>
      <c r="D75" s="293" t="s">
        <v>147</v>
      </c>
      <c r="E75" s="293" t="s">
        <v>74</v>
      </c>
      <c r="F75" s="293" t="s">
        <v>282</v>
      </c>
      <c r="G75" s="293" t="s">
        <v>94</v>
      </c>
      <c r="H75" s="349" t="s">
        <v>54</v>
      </c>
      <c r="I75" s="482" t="s">
        <v>55</v>
      </c>
      <c r="J75" s="342"/>
      <c r="K75" s="342" t="s">
        <v>460</v>
      </c>
      <c r="L75" s="342" t="s">
        <v>461</v>
      </c>
      <c r="M75" s="342" t="s">
        <v>462</v>
      </c>
      <c r="N75" s="369" t="s">
        <v>59</v>
      </c>
      <c r="O75" s="382">
        <v>55</v>
      </c>
      <c r="P75" s="382">
        <v>1452</v>
      </c>
      <c r="Q75" s="343"/>
      <c r="R75" s="339" t="s">
        <v>60</v>
      </c>
      <c r="S75" s="339" t="s">
        <v>60</v>
      </c>
      <c r="T75" s="339" t="s">
        <v>60</v>
      </c>
      <c r="U75" s="339" t="s">
        <v>60</v>
      </c>
      <c r="V75" s="339" t="s">
        <v>60</v>
      </c>
      <c r="W75" s="339" t="s">
        <v>61</v>
      </c>
      <c r="X75" s="339" t="s">
        <v>61</v>
      </c>
      <c r="Y75" s="415" t="s">
        <v>463</v>
      </c>
      <c r="Z75" s="293" t="s">
        <v>63</v>
      </c>
      <c r="AA75" s="293" t="s">
        <v>63</v>
      </c>
      <c r="AB75" s="293" t="s">
        <v>63</v>
      </c>
      <c r="AC75" s="293" t="s">
        <v>63</v>
      </c>
      <c r="AD75" s="293" t="s">
        <v>63</v>
      </c>
      <c r="AE75" s="293" t="s">
        <v>61</v>
      </c>
      <c r="AF75" s="293" t="s">
        <v>61</v>
      </c>
      <c r="AG75" s="344" t="str">
        <f t="shared" si="6"/>
        <v>CLOSE</v>
      </c>
      <c r="AH75" s="344" t="str">
        <f t="shared" si="7"/>
        <v>CLOSE</v>
      </c>
      <c r="AI75" s="345">
        <f t="shared" si="8"/>
        <v>1</v>
      </c>
      <c r="AJ75" s="341"/>
    </row>
    <row r="76" spans="1:36" ht="120">
      <c r="A76" s="337">
        <f t="shared" si="9"/>
        <v>1470</v>
      </c>
      <c r="B76" s="338">
        <v>42097</v>
      </c>
      <c r="C76" s="293" t="s">
        <v>49</v>
      </c>
      <c r="D76" s="293" t="s">
        <v>41</v>
      </c>
      <c r="E76" s="293" t="s">
        <v>74</v>
      </c>
      <c r="F76" s="293" t="s">
        <v>75</v>
      </c>
      <c r="G76" s="293" t="s">
        <v>464</v>
      </c>
      <c r="H76" s="349" t="s">
        <v>54</v>
      </c>
      <c r="I76" s="483" t="s">
        <v>465</v>
      </c>
      <c r="J76" s="342"/>
      <c r="K76" s="342" t="s">
        <v>466</v>
      </c>
      <c r="L76" s="342" t="s">
        <v>467</v>
      </c>
      <c r="M76" s="342" t="s">
        <v>468</v>
      </c>
      <c r="N76" s="369" t="s">
        <v>59</v>
      </c>
      <c r="O76" s="382">
        <v>45</v>
      </c>
      <c r="P76" s="382">
        <v>1183</v>
      </c>
      <c r="Q76" s="343"/>
      <c r="R76" s="339" t="s">
        <v>60</v>
      </c>
      <c r="S76" s="339" t="s">
        <v>60</v>
      </c>
      <c r="T76" s="339" t="s">
        <v>60</v>
      </c>
      <c r="U76" s="339" t="s">
        <v>60</v>
      </c>
      <c r="V76" s="339" t="s">
        <v>60</v>
      </c>
      <c r="W76" s="339" t="s">
        <v>61</v>
      </c>
      <c r="X76" s="339" t="s">
        <v>61</v>
      </c>
      <c r="Y76" s="412" t="s">
        <v>469</v>
      </c>
      <c r="Z76" s="293" t="s">
        <v>63</v>
      </c>
      <c r="AA76" s="293" t="s">
        <v>63</v>
      </c>
      <c r="AB76" s="293" t="s">
        <v>63</v>
      </c>
      <c r="AC76" s="293" t="s">
        <v>63</v>
      </c>
      <c r="AD76" s="293" t="s">
        <v>63</v>
      </c>
      <c r="AE76" s="293" t="s">
        <v>61</v>
      </c>
      <c r="AF76" s="293" t="s">
        <v>61</v>
      </c>
      <c r="AG76" s="344" t="str">
        <f t="shared" si="6"/>
        <v>CLOSE</v>
      </c>
      <c r="AH76" s="344" t="str">
        <f t="shared" si="7"/>
        <v>CLOSE</v>
      </c>
      <c r="AI76" s="345">
        <f t="shared" si="8"/>
        <v>1</v>
      </c>
      <c r="AJ76" s="341"/>
    </row>
    <row r="77" spans="1:36" ht="120">
      <c r="A77" s="337">
        <f t="shared" si="9"/>
        <v>1471</v>
      </c>
      <c r="B77" s="338">
        <v>42106</v>
      </c>
      <c r="C77" s="293" t="s">
        <v>393</v>
      </c>
      <c r="D77" s="293" t="s">
        <v>133</v>
      </c>
      <c r="E77" s="293" t="s">
        <v>74</v>
      </c>
      <c r="F77" s="293" t="s">
        <v>75</v>
      </c>
      <c r="G77" s="293" t="s">
        <v>331</v>
      </c>
      <c r="H77" s="348" t="s">
        <v>77</v>
      </c>
      <c r="I77" s="483" t="s">
        <v>470</v>
      </c>
      <c r="J77" s="342"/>
      <c r="K77" s="342" t="s">
        <v>471</v>
      </c>
      <c r="L77" s="342" t="s">
        <v>472</v>
      </c>
      <c r="M77" s="342" t="s">
        <v>473</v>
      </c>
      <c r="N77" s="369" t="s">
        <v>59</v>
      </c>
      <c r="O77" s="382">
        <v>12</v>
      </c>
      <c r="P77" s="382">
        <v>598</v>
      </c>
      <c r="Q77" s="343"/>
      <c r="R77" s="339" t="s">
        <v>60</v>
      </c>
      <c r="S77" s="339" t="s">
        <v>60</v>
      </c>
      <c r="T77" s="339" t="s">
        <v>60</v>
      </c>
      <c r="U77" s="339" t="s">
        <v>60</v>
      </c>
      <c r="V77" s="339" t="s">
        <v>60</v>
      </c>
      <c r="W77" s="339" t="s">
        <v>61</v>
      </c>
      <c r="X77" s="339" t="s">
        <v>61</v>
      </c>
      <c r="Y77" s="412" t="s">
        <v>474</v>
      </c>
      <c r="Z77" s="293" t="s">
        <v>63</v>
      </c>
      <c r="AA77" s="293" t="s">
        <v>63</v>
      </c>
      <c r="AB77" s="293" t="s">
        <v>63</v>
      </c>
      <c r="AC77" s="293" t="s">
        <v>63</v>
      </c>
      <c r="AD77" s="293" t="s">
        <v>63</v>
      </c>
      <c r="AE77" s="293" t="s">
        <v>61</v>
      </c>
      <c r="AF77" s="293" t="s">
        <v>61</v>
      </c>
      <c r="AG77" s="344" t="str">
        <f t="shared" si="6"/>
        <v>CLOSE</v>
      </c>
      <c r="AH77" s="344" t="str">
        <f t="shared" si="7"/>
        <v>CLOSE</v>
      </c>
      <c r="AI77" s="345">
        <f t="shared" si="8"/>
        <v>1</v>
      </c>
      <c r="AJ77" s="341"/>
    </row>
    <row r="78" spans="1:36" ht="120">
      <c r="A78" s="337">
        <f t="shared" si="9"/>
        <v>1472</v>
      </c>
      <c r="B78" s="338">
        <v>42114</v>
      </c>
      <c r="C78" s="293" t="s">
        <v>393</v>
      </c>
      <c r="D78" s="293" t="s">
        <v>73</v>
      </c>
      <c r="E78" s="293" t="s">
        <v>74</v>
      </c>
      <c r="F78" s="293" t="s">
        <v>282</v>
      </c>
      <c r="G78" s="293" t="s">
        <v>94</v>
      </c>
      <c r="H78" s="348" t="s">
        <v>77</v>
      </c>
      <c r="I78" s="483" t="s">
        <v>475</v>
      </c>
      <c r="J78" s="342"/>
      <c r="K78" s="342" t="s">
        <v>476</v>
      </c>
      <c r="L78" s="342" t="s">
        <v>477</v>
      </c>
      <c r="M78" s="342" t="s">
        <v>478</v>
      </c>
      <c r="N78" s="369" t="s">
        <v>59</v>
      </c>
      <c r="O78" s="382">
        <v>20</v>
      </c>
      <c r="P78" s="382">
        <v>391</v>
      </c>
      <c r="Q78" s="343"/>
      <c r="R78" s="339" t="s">
        <v>60</v>
      </c>
      <c r="S78" s="339" t="s">
        <v>60</v>
      </c>
      <c r="T78" s="339" t="s">
        <v>60</v>
      </c>
      <c r="U78" s="339" t="s">
        <v>60</v>
      </c>
      <c r="V78" s="339" t="s">
        <v>60</v>
      </c>
      <c r="W78" s="339" t="s">
        <v>61</v>
      </c>
      <c r="X78" s="339" t="s">
        <v>61</v>
      </c>
      <c r="Y78" s="412" t="s">
        <v>474</v>
      </c>
      <c r="Z78" s="293" t="s">
        <v>63</v>
      </c>
      <c r="AA78" s="293" t="s">
        <v>63</v>
      </c>
      <c r="AB78" s="293" t="s">
        <v>63</v>
      </c>
      <c r="AC78" s="293" t="s">
        <v>63</v>
      </c>
      <c r="AD78" s="293" t="s">
        <v>63</v>
      </c>
      <c r="AE78" s="293" t="s">
        <v>61</v>
      </c>
      <c r="AF78" s="293" t="s">
        <v>61</v>
      </c>
      <c r="AG78" s="344" t="str">
        <f t="shared" si="6"/>
        <v>CLOSE</v>
      </c>
      <c r="AH78" s="344" t="str">
        <f t="shared" si="7"/>
        <v>CLOSE</v>
      </c>
      <c r="AI78" s="345">
        <f t="shared" si="8"/>
        <v>1</v>
      </c>
      <c r="AJ78" s="341"/>
    </row>
    <row r="79" spans="1:36" ht="144">
      <c r="A79" s="337">
        <f t="shared" si="9"/>
        <v>1473</v>
      </c>
      <c r="B79" s="338">
        <v>42110</v>
      </c>
      <c r="C79" s="293" t="s">
        <v>393</v>
      </c>
      <c r="D79" s="293" t="s">
        <v>374</v>
      </c>
      <c r="E79" s="293" t="s">
        <v>74</v>
      </c>
      <c r="F79" s="293" t="s">
        <v>75</v>
      </c>
      <c r="G79" s="293" t="s">
        <v>479</v>
      </c>
      <c r="H79" s="348" t="s">
        <v>77</v>
      </c>
      <c r="I79" s="483" t="s">
        <v>480</v>
      </c>
      <c r="J79" s="342"/>
      <c r="K79" s="342" t="s">
        <v>481</v>
      </c>
      <c r="L79" s="342" t="s">
        <v>482</v>
      </c>
      <c r="M79" s="342" t="s">
        <v>483</v>
      </c>
      <c r="N79" s="369" t="s">
        <v>59</v>
      </c>
      <c r="O79" s="382">
        <v>20</v>
      </c>
      <c r="P79" s="382">
        <v>311</v>
      </c>
      <c r="Q79" s="343"/>
      <c r="R79" s="339" t="s">
        <v>60</v>
      </c>
      <c r="S79" s="339" t="s">
        <v>60</v>
      </c>
      <c r="T79" s="339" t="s">
        <v>60</v>
      </c>
      <c r="U79" s="339" t="s">
        <v>60</v>
      </c>
      <c r="V79" s="339" t="s">
        <v>60</v>
      </c>
      <c r="W79" s="339" t="s">
        <v>61</v>
      </c>
      <c r="X79" s="339" t="s">
        <v>61</v>
      </c>
      <c r="Y79" s="412" t="s">
        <v>484</v>
      </c>
      <c r="Z79" s="293" t="s">
        <v>63</v>
      </c>
      <c r="AA79" s="293" t="s">
        <v>63</v>
      </c>
      <c r="AB79" s="293" t="s">
        <v>63</v>
      </c>
      <c r="AC79" s="293" t="s">
        <v>63</v>
      </c>
      <c r="AD79" s="293" t="s">
        <v>63</v>
      </c>
      <c r="AE79" s="293" t="s">
        <v>61</v>
      </c>
      <c r="AF79" s="293" t="s">
        <v>61</v>
      </c>
      <c r="AG79" s="344" t="str">
        <f t="shared" si="6"/>
        <v>CLOSE</v>
      </c>
      <c r="AH79" s="344" t="str">
        <f t="shared" si="7"/>
        <v>CLOSE</v>
      </c>
      <c r="AI79" s="345">
        <f t="shared" si="8"/>
        <v>1</v>
      </c>
      <c r="AJ79" s="341"/>
    </row>
    <row r="80" spans="1:36" ht="132">
      <c r="A80" s="337">
        <f t="shared" si="9"/>
        <v>1474</v>
      </c>
      <c r="B80" s="338">
        <v>42117</v>
      </c>
      <c r="C80" s="293" t="s">
        <v>393</v>
      </c>
      <c r="D80" s="293" t="s">
        <v>194</v>
      </c>
      <c r="E80" s="293" t="s">
        <v>74</v>
      </c>
      <c r="F80" s="293" t="s">
        <v>282</v>
      </c>
      <c r="G80" s="293" t="s">
        <v>94</v>
      </c>
      <c r="H80" s="348" t="s">
        <v>77</v>
      </c>
      <c r="I80" s="483" t="s">
        <v>485</v>
      </c>
      <c r="J80" s="342"/>
      <c r="K80" s="342" t="s">
        <v>486</v>
      </c>
      <c r="L80" s="342" t="s">
        <v>487</v>
      </c>
      <c r="M80" s="342" t="s">
        <v>488</v>
      </c>
      <c r="N80" s="369" t="s">
        <v>59</v>
      </c>
      <c r="O80" s="382">
        <v>64</v>
      </c>
      <c r="P80" s="382">
        <v>1642</v>
      </c>
      <c r="Q80" s="343"/>
      <c r="R80" s="339" t="s">
        <v>60</v>
      </c>
      <c r="S80" s="339" t="s">
        <v>60</v>
      </c>
      <c r="T80" s="339" t="s">
        <v>60</v>
      </c>
      <c r="U80" s="339" t="s">
        <v>60</v>
      </c>
      <c r="V80" s="339" t="s">
        <v>60</v>
      </c>
      <c r="W80" s="339" t="s">
        <v>61</v>
      </c>
      <c r="X80" s="339" t="s">
        <v>61</v>
      </c>
      <c r="Y80" s="412" t="s">
        <v>489</v>
      </c>
      <c r="Z80" s="293" t="s">
        <v>63</v>
      </c>
      <c r="AA80" s="293" t="s">
        <v>63</v>
      </c>
      <c r="AB80" s="293" t="s">
        <v>63</v>
      </c>
      <c r="AC80" s="293" t="s">
        <v>63</v>
      </c>
      <c r="AD80" s="293" t="s">
        <v>63</v>
      </c>
      <c r="AE80" s="293" t="s">
        <v>61</v>
      </c>
      <c r="AF80" s="293" t="s">
        <v>61</v>
      </c>
      <c r="AG80" s="344" t="str">
        <f t="shared" si="6"/>
        <v>CLOSE</v>
      </c>
      <c r="AH80" s="344" t="str">
        <f t="shared" si="7"/>
        <v>CLOSE</v>
      </c>
      <c r="AI80" s="345">
        <f t="shared" si="8"/>
        <v>1</v>
      </c>
      <c r="AJ80" s="341"/>
    </row>
    <row r="81" spans="1:36" ht="120">
      <c r="A81" s="337">
        <f t="shared" si="9"/>
        <v>1475</v>
      </c>
      <c r="B81" s="338">
        <v>42131</v>
      </c>
      <c r="C81" s="293" t="s">
        <v>490</v>
      </c>
      <c r="D81" s="293" t="s">
        <v>491</v>
      </c>
      <c r="E81" s="293" t="s">
        <v>74</v>
      </c>
      <c r="F81" s="293" t="s">
        <v>282</v>
      </c>
      <c r="G81" s="293" t="s">
        <v>492</v>
      </c>
      <c r="H81" s="348" t="s">
        <v>77</v>
      </c>
      <c r="I81" s="483" t="s">
        <v>493</v>
      </c>
      <c r="J81" s="342"/>
      <c r="K81" s="342" t="s">
        <v>494</v>
      </c>
      <c r="L81" s="342" t="s">
        <v>495</v>
      </c>
      <c r="M81" s="342" t="s">
        <v>496</v>
      </c>
      <c r="N81" s="369" t="s">
        <v>59</v>
      </c>
      <c r="O81" s="382">
        <v>120</v>
      </c>
      <c r="P81" s="382">
        <v>884</v>
      </c>
      <c r="Q81" s="343"/>
      <c r="R81" s="339" t="s">
        <v>60</v>
      </c>
      <c r="S81" s="339" t="s">
        <v>60</v>
      </c>
      <c r="T81" s="339" t="s">
        <v>60</v>
      </c>
      <c r="U81" s="339" t="s">
        <v>60</v>
      </c>
      <c r="V81" s="339" t="s">
        <v>60</v>
      </c>
      <c r="W81" s="339" t="s">
        <v>61</v>
      </c>
      <c r="X81" s="339" t="s">
        <v>61</v>
      </c>
      <c r="Y81" s="412" t="s">
        <v>497</v>
      </c>
      <c r="Z81" s="293" t="s">
        <v>63</v>
      </c>
      <c r="AA81" s="293" t="s">
        <v>63</v>
      </c>
      <c r="AB81" s="293" t="s">
        <v>63</v>
      </c>
      <c r="AC81" s="293" t="s">
        <v>63</v>
      </c>
      <c r="AD81" s="293" t="s">
        <v>63</v>
      </c>
      <c r="AE81" s="293" t="s">
        <v>61</v>
      </c>
      <c r="AF81" s="293" t="s">
        <v>61</v>
      </c>
      <c r="AG81" s="344" t="str">
        <f t="shared" si="6"/>
        <v>CLOSE</v>
      </c>
      <c r="AH81" s="344" t="str">
        <f t="shared" si="7"/>
        <v>CLOSE</v>
      </c>
      <c r="AI81" s="345">
        <f t="shared" si="8"/>
        <v>1</v>
      </c>
      <c r="AJ81" s="341"/>
    </row>
    <row r="82" spans="1:36" ht="108">
      <c r="A82" s="337">
        <f t="shared" si="9"/>
        <v>1476</v>
      </c>
      <c r="B82" s="338">
        <v>42135</v>
      </c>
      <c r="C82" s="293" t="s">
        <v>153</v>
      </c>
      <c r="D82" s="293" t="s">
        <v>42</v>
      </c>
      <c r="E82" s="293" t="s">
        <v>74</v>
      </c>
      <c r="F82" s="293" t="s">
        <v>282</v>
      </c>
      <c r="G82" s="293" t="s">
        <v>339</v>
      </c>
      <c r="H82" s="348" t="s">
        <v>77</v>
      </c>
      <c r="I82" s="483" t="s">
        <v>498</v>
      </c>
      <c r="J82" s="342"/>
      <c r="K82" s="342" t="s">
        <v>499</v>
      </c>
      <c r="L82" s="342" t="s">
        <v>500</v>
      </c>
      <c r="M82" s="342" t="s">
        <v>501</v>
      </c>
      <c r="N82" s="369" t="s">
        <v>59</v>
      </c>
      <c r="O82" s="382">
        <v>125</v>
      </c>
      <c r="P82" s="382">
        <v>0</v>
      </c>
      <c r="Q82" s="343"/>
      <c r="R82" s="339" t="s">
        <v>61</v>
      </c>
      <c r="S82" s="339" t="s">
        <v>61</v>
      </c>
      <c r="T82" s="339" t="s">
        <v>61</v>
      </c>
      <c r="U82" s="339" t="s">
        <v>61</v>
      </c>
      <c r="V82" s="339" t="s">
        <v>61</v>
      </c>
      <c r="W82" s="339" t="s">
        <v>60</v>
      </c>
      <c r="X82" s="339" t="s">
        <v>61</v>
      </c>
      <c r="Y82" s="412" t="s">
        <v>502</v>
      </c>
      <c r="Z82" s="293" t="s">
        <v>61</v>
      </c>
      <c r="AA82" s="293" t="s">
        <v>61</v>
      </c>
      <c r="AB82" s="293" t="s">
        <v>61</v>
      </c>
      <c r="AC82" s="293" t="s">
        <v>61</v>
      </c>
      <c r="AD82" s="293" t="s">
        <v>61</v>
      </c>
      <c r="AE82" s="293" t="s">
        <v>63</v>
      </c>
      <c r="AF82" s="293" t="s">
        <v>61</v>
      </c>
      <c r="AG82" s="344" t="str">
        <f t="shared" si="6"/>
        <v>CLOSE</v>
      </c>
      <c r="AH82" s="344" t="str">
        <f t="shared" si="7"/>
        <v>CLOSE</v>
      </c>
      <c r="AI82" s="345">
        <f t="shared" si="8"/>
        <v>1</v>
      </c>
      <c r="AJ82" s="341"/>
    </row>
    <row r="83" spans="1:36" ht="120">
      <c r="A83" s="337">
        <f t="shared" si="9"/>
        <v>1477</v>
      </c>
      <c r="B83" s="338">
        <v>42137</v>
      </c>
      <c r="C83" s="293" t="s">
        <v>490</v>
      </c>
      <c r="D83" s="293" t="s">
        <v>491</v>
      </c>
      <c r="E83" s="293" t="s">
        <v>74</v>
      </c>
      <c r="F83" s="293" t="s">
        <v>282</v>
      </c>
      <c r="G83" s="293" t="s">
        <v>94</v>
      </c>
      <c r="H83" s="348" t="s">
        <v>77</v>
      </c>
      <c r="I83" s="483" t="s">
        <v>503</v>
      </c>
      <c r="J83" s="342"/>
      <c r="K83" s="342" t="s">
        <v>504</v>
      </c>
      <c r="L83" s="342" t="s">
        <v>505</v>
      </c>
      <c r="M83" s="342" t="s">
        <v>506</v>
      </c>
      <c r="N83" s="369" t="s">
        <v>59</v>
      </c>
      <c r="O83" s="382">
        <v>40</v>
      </c>
      <c r="P83" s="382">
        <v>225</v>
      </c>
      <c r="Q83" s="343"/>
      <c r="R83" s="339" t="s">
        <v>60</v>
      </c>
      <c r="S83" s="339" t="s">
        <v>60</v>
      </c>
      <c r="T83" s="339" t="s">
        <v>60</v>
      </c>
      <c r="U83" s="339" t="s">
        <v>60</v>
      </c>
      <c r="V83" s="339" t="s">
        <v>60</v>
      </c>
      <c r="W83" s="339" t="s">
        <v>61</v>
      </c>
      <c r="X83" s="339" t="s">
        <v>61</v>
      </c>
      <c r="Y83" s="412" t="s">
        <v>507</v>
      </c>
      <c r="Z83" s="293" t="s">
        <v>63</v>
      </c>
      <c r="AA83" s="293" t="s">
        <v>63</v>
      </c>
      <c r="AB83" s="293" t="s">
        <v>63</v>
      </c>
      <c r="AC83" s="293" t="s">
        <v>63</v>
      </c>
      <c r="AD83" s="293" t="s">
        <v>63</v>
      </c>
      <c r="AE83" s="293" t="s">
        <v>61</v>
      </c>
      <c r="AF83" s="293" t="s">
        <v>61</v>
      </c>
      <c r="AG83" s="344" t="str">
        <f t="shared" si="6"/>
        <v>CLOSE</v>
      </c>
      <c r="AH83" s="344" t="str">
        <f t="shared" si="7"/>
        <v>CLOSE</v>
      </c>
      <c r="AI83" s="345">
        <f t="shared" si="8"/>
        <v>1</v>
      </c>
      <c r="AJ83" s="341"/>
    </row>
    <row r="84" spans="1:36" ht="156">
      <c r="A84" s="337">
        <f t="shared" si="9"/>
        <v>1478</v>
      </c>
      <c r="B84" s="338">
        <v>42166</v>
      </c>
      <c r="C84" s="293" t="s">
        <v>153</v>
      </c>
      <c r="D84" s="293" t="s">
        <v>42</v>
      </c>
      <c r="E84" s="293" t="s">
        <v>74</v>
      </c>
      <c r="F84" s="293" t="s">
        <v>282</v>
      </c>
      <c r="G84" s="293" t="s">
        <v>270</v>
      </c>
      <c r="H84" s="348" t="s">
        <v>77</v>
      </c>
      <c r="I84" s="483" t="s">
        <v>508</v>
      </c>
      <c r="J84" s="342"/>
      <c r="K84" s="342" t="s">
        <v>509</v>
      </c>
      <c r="L84" s="342" t="s">
        <v>510</v>
      </c>
      <c r="M84" s="342" t="s">
        <v>511</v>
      </c>
      <c r="N84" s="369" t="s">
        <v>59</v>
      </c>
      <c r="O84" s="382">
        <v>474</v>
      </c>
      <c r="P84" s="382">
        <v>10712</v>
      </c>
      <c r="Q84" s="343"/>
      <c r="R84" s="339" t="s">
        <v>61</v>
      </c>
      <c r="S84" s="339" t="s">
        <v>61</v>
      </c>
      <c r="T84" s="339" t="s">
        <v>61</v>
      </c>
      <c r="U84" s="339" t="s">
        <v>61</v>
      </c>
      <c r="V84" s="339" t="s">
        <v>61</v>
      </c>
      <c r="W84" s="339" t="s">
        <v>60</v>
      </c>
      <c r="X84" s="339" t="s">
        <v>61</v>
      </c>
      <c r="Y84" s="412" t="s">
        <v>512</v>
      </c>
      <c r="Z84" s="293" t="s">
        <v>61</v>
      </c>
      <c r="AA84" s="293" t="s">
        <v>61</v>
      </c>
      <c r="AB84" s="293" t="s">
        <v>61</v>
      </c>
      <c r="AC84" s="293" t="s">
        <v>61</v>
      </c>
      <c r="AD84" s="293" t="s">
        <v>61</v>
      </c>
      <c r="AE84" s="293" t="s">
        <v>63</v>
      </c>
      <c r="AF84" s="293" t="s">
        <v>61</v>
      </c>
      <c r="AG84" s="344" t="str">
        <f t="shared" si="6"/>
        <v>CLOSE</v>
      </c>
      <c r="AH84" s="344" t="str">
        <f t="shared" si="7"/>
        <v>CLOSE</v>
      </c>
      <c r="AI84" s="345">
        <f t="shared" si="8"/>
        <v>1</v>
      </c>
      <c r="AJ84" s="341"/>
    </row>
    <row r="85" spans="1:36" ht="108">
      <c r="A85" s="337">
        <f t="shared" si="9"/>
        <v>1479</v>
      </c>
      <c r="B85" s="338">
        <v>42172</v>
      </c>
      <c r="C85" s="293" t="s">
        <v>72</v>
      </c>
      <c r="D85" s="293" t="s">
        <v>42</v>
      </c>
      <c r="E85" s="293" t="s">
        <v>74</v>
      </c>
      <c r="F85" s="293" t="s">
        <v>282</v>
      </c>
      <c r="G85" s="293" t="s">
        <v>382</v>
      </c>
      <c r="H85" s="348" t="s">
        <v>77</v>
      </c>
      <c r="I85" s="483" t="s">
        <v>513</v>
      </c>
      <c r="J85" s="342"/>
      <c r="K85" s="342" t="s">
        <v>514</v>
      </c>
      <c r="L85" s="342" t="s">
        <v>515</v>
      </c>
      <c r="M85" s="342" t="s">
        <v>516</v>
      </c>
      <c r="N85" s="369" t="s">
        <v>59</v>
      </c>
      <c r="O85" s="382">
        <v>111</v>
      </c>
      <c r="P85" s="382">
        <v>1724</v>
      </c>
      <c r="Q85" s="343"/>
      <c r="R85" s="339" t="s">
        <v>61</v>
      </c>
      <c r="S85" s="339" t="s">
        <v>61</v>
      </c>
      <c r="T85" s="339" t="s">
        <v>61</v>
      </c>
      <c r="U85" s="339" t="s">
        <v>61</v>
      </c>
      <c r="V85" s="339" t="s">
        <v>61</v>
      </c>
      <c r="W85" s="339" t="s">
        <v>60</v>
      </c>
      <c r="X85" s="339" t="s">
        <v>61</v>
      </c>
      <c r="Y85" s="412" t="s">
        <v>516</v>
      </c>
      <c r="Z85" s="293" t="s">
        <v>61</v>
      </c>
      <c r="AA85" s="293" t="s">
        <v>61</v>
      </c>
      <c r="AB85" s="293" t="s">
        <v>61</v>
      </c>
      <c r="AC85" s="293" t="s">
        <v>61</v>
      </c>
      <c r="AD85" s="293" t="s">
        <v>61</v>
      </c>
      <c r="AE85" s="293" t="s">
        <v>63</v>
      </c>
      <c r="AF85" s="293" t="s">
        <v>61</v>
      </c>
      <c r="AG85" s="344" t="str">
        <f t="shared" si="6"/>
        <v>CLOSE</v>
      </c>
      <c r="AH85" s="344" t="str">
        <f t="shared" si="7"/>
        <v>CLOSE</v>
      </c>
      <c r="AI85" s="345">
        <f t="shared" si="8"/>
        <v>1</v>
      </c>
      <c r="AJ85" s="341"/>
    </row>
    <row r="86" spans="1:36" ht="108">
      <c r="A86" s="337">
        <f t="shared" si="9"/>
        <v>1480</v>
      </c>
      <c r="B86" s="338">
        <v>42175</v>
      </c>
      <c r="C86" s="293" t="s">
        <v>72</v>
      </c>
      <c r="D86" s="293" t="s">
        <v>113</v>
      </c>
      <c r="E86" s="293" t="s">
        <v>74</v>
      </c>
      <c r="F86" s="293" t="s">
        <v>282</v>
      </c>
      <c r="G86" s="293" t="s">
        <v>430</v>
      </c>
      <c r="H86" s="348" t="s">
        <v>77</v>
      </c>
      <c r="I86" s="483" t="s">
        <v>517</v>
      </c>
      <c r="J86" s="342"/>
      <c r="K86" s="342" t="s">
        <v>518</v>
      </c>
      <c r="L86" s="342" t="s">
        <v>519</v>
      </c>
      <c r="M86" s="342" t="s">
        <v>520</v>
      </c>
      <c r="N86" s="369" t="s">
        <v>59</v>
      </c>
      <c r="O86" s="382">
        <v>65</v>
      </c>
      <c r="P86" s="382">
        <v>629</v>
      </c>
      <c r="Q86" s="343"/>
      <c r="R86" s="339" t="s">
        <v>61</v>
      </c>
      <c r="S86" s="339" t="s">
        <v>61</v>
      </c>
      <c r="T86" s="339" t="s">
        <v>61</v>
      </c>
      <c r="U86" s="339" t="s">
        <v>61</v>
      </c>
      <c r="V86" s="339" t="s">
        <v>61</v>
      </c>
      <c r="W86" s="339" t="s">
        <v>60</v>
      </c>
      <c r="X86" s="339" t="s">
        <v>60</v>
      </c>
      <c r="Y86" s="412" t="s">
        <v>521</v>
      </c>
      <c r="Z86" s="293" t="s">
        <v>61</v>
      </c>
      <c r="AA86" s="293" t="s">
        <v>61</v>
      </c>
      <c r="AB86" s="293" t="s">
        <v>61</v>
      </c>
      <c r="AC86" s="293" t="s">
        <v>61</v>
      </c>
      <c r="AD86" s="293" t="s">
        <v>61</v>
      </c>
      <c r="AE86" s="293" t="s">
        <v>63</v>
      </c>
      <c r="AF86" s="293" t="s">
        <v>63</v>
      </c>
      <c r="AG86" s="344" t="str">
        <f t="shared" si="6"/>
        <v>CLOSE</v>
      </c>
      <c r="AH86" s="344" t="str">
        <f t="shared" si="7"/>
        <v>CLOSE</v>
      </c>
      <c r="AI86" s="345">
        <f t="shared" si="8"/>
        <v>1</v>
      </c>
      <c r="AJ86" s="341"/>
    </row>
    <row r="87" spans="1:36" ht="120">
      <c r="A87" s="337">
        <f t="shared" si="9"/>
        <v>1481</v>
      </c>
      <c r="B87" s="338">
        <v>42175</v>
      </c>
      <c r="C87" s="293" t="s">
        <v>72</v>
      </c>
      <c r="D87" s="293" t="s">
        <v>113</v>
      </c>
      <c r="E87" s="293" t="s">
        <v>74</v>
      </c>
      <c r="F87" s="293" t="s">
        <v>282</v>
      </c>
      <c r="G87" s="293" t="s">
        <v>382</v>
      </c>
      <c r="H87" s="348" t="s">
        <v>77</v>
      </c>
      <c r="I87" s="483" t="s">
        <v>522</v>
      </c>
      <c r="J87" s="342"/>
      <c r="K87" s="342" t="s">
        <v>523</v>
      </c>
      <c r="L87" s="342" t="s">
        <v>519</v>
      </c>
      <c r="M87" s="342" t="s">
        <v>520</v>
      </c>
      <c r="N87" s="369" t="s">
        <v>59</v>
      </c>
      <c r="O87" s="382">
        <v>45</v>
      </c>
      <c r="P87" s="382">
        <v>309</v>
      </c>
      <c r="Q87" s="343"/>
      <c r="R87" s="339" t="s">
        <v>61</v>
      </c>
      <c r="S87" s="339" t="s">
        <v>61</v>
      </c>
      <c r="T87" s="339" t="s">
        <v>61</v>
      </c>
      <c r="U87" s="339" t="s">
        <v>61</v>
      </c>
      <c r="V87" s="339" t="s">
        <v>61</v>
      </c>
      <c r="W87" s="339" t="s">
        <v>60</v>
      </c>
      <c r="X87" s="339" t="s">
        <v>60</v>
      </c>
      <c r="Y87" s="412" t="s">
        <v>521</v>
      </c>
      <c r="Z87" s="293" t="s">
        <v>61</v>
      </c>
      <c r="AA87" s="293" t="s">
        <v>61</v>
      </c>
      <c r="AB87" s="293" t="s">
        <v>61</v>
      </c>
      <c r="AC87" s="293" t="s">
        <v>61</v>
      </c>
      <c r="AD87" s="293" t="s">
        <v>61</v>
      </c>
      <c r="AE87" s="293" t="s">
        <v>63</v>
      </c>
      <c r="AF87" s="293" t="s">
        <v>63</v>
      </c>
      <c r="AG87" s="344" t="str">
        <f t="shared" si="6"/>
        <v>CLOSE</v>
      </c>
      <c r="AH87" s="344" t="str">
        <f t="shared" si="7"/>
        <v>CLOSE</v>
      </c>
      <c r="AI87" s="345">
        <f t="shared" si="8"/>
        <v>1</v>
      </c>
      <c r="AJ87" s="341"/>
    </row>
    <row r="88" spans="1:36" ht="120">
      <c r="A88" s="337">
        <f t="shared" si="9"/>
        <v>1482</v>
      </c>
      <c r="B88" s="338">
        <v>42219</v>
      </c>
      <c r="C88" s="293" t="s">
        <v>153</v>
      </c>
      <c r="D88" s="293" t="s">
        <v>368</v>
      </c>
      <c r="E88" s="293" t="s">
        <v>74</v>
      </c>
      <c r="F88" s="293" t="s">
        <v>282</v>
      </c>
      <c r="G88" s="293" t="s">
        <v>524</v>
      </c>
      <c r="H88" s="348" t="s">
        <v>77</v>
      </c>
      <c r="I88" s="483" t="s">
        <v>525</v>
      </c>
      <c r="J88" s="342"/>
      <c r="K88" s="342" t="s">
        <v>524</v>
      </c>
      <c r="L88" s="342" t="s">
        <v>526</v>
      </c>
      <c r="M88" s="342" t="s">
        <v>527</v>
      </c>
      <c r="N88" s="369" t="s">
        <v>59</v>
      </c>
      <c r="O88" s="382">
        <v>0</v>
      </c>
      <c r="P88" s="382">
        <v>0</v>
      </c>
      <c r="Q88" s="343"/>
      <c r="R88" s="339" t="s">
        <v>60</v>
      </c>
      <c r="S88" s="339" t="s">
        <v>60</v>
      </c>
      <c r="T88" s="339" t="s">
        <v>60</v>
      </c>
      <c r="U88" s="339" t="s">
        <v>60</v>
      </c>
      <c r="V88" s="339" t="s">
        <v>60</v>
      </c>
      <c r="W88" s="339" t="s">
        <v>61</v>
      </c>
      <c r="X88" s="339" t="s">
        <v>61</v>
      </c>
      <c r="Y88" s="412" t="s">
        <v>528</v>
      </c>
      <c r="Z88" s="293" t="s">
        <v>63</v>
      </c>
      <c r="AA88" s="293" t="s">
        <v>63</v>
      </c>
      <c r="AB88" s="293" t="s">
        <v>63</v>
      </c>
      <c r="AC88" s="293" t="s">
        <v>63</v>
      </c>
      <c r="AD88" s="293" t="s">
        <v>63</v>
      </c>
      <c r="AE88" s="293" t="s">
        <v>61</v>
      </c>
      <c r="AF88" s="293" t="s">
        <v>529</v>
      </c>
      <c r="AG88" s="344" t="str">
        <f t="shared" si="6"/>
        <v>CLOSE</v>
      </c>
      <c r="AH88" s="344" t="str">
        <f t="shared" si="7"/>
        <v>CLOSE</v>
      </c>
      <c r="AI88" s="345">
        <f t="shared" si="8"/>
        <v>1</v>
      </c>
      <c r="AJ88" s="341"/>
    </row>
    <row r="89" spans="1:36" ht="120">
      <c r="A89" s="337">
        <f t="shared" si="9"/>
        <v>1483</v>
      </c>
      <c r="B89" s="338">
        <v>42228</v>
      </c>
      <c r="C89" s="293" t="s">
        <v>72</v>
      </c>
      <c r="D89" s="293" t="s">
        <v>42</v>
      </c>
      <c r="E89" s="293" t="s">
        <v>74</v>
      </c>
      <c r="F89" s="293" t="s">
        <v>75</v>
      </c>
      <c r="G89" s="294" t="s">
        <v>161</v>
      </c>
      <c r="H89" s="348" t="s">
        <v>77</v>
      </c>
      <c r="I89" s="483" t="s">
        <v>530</v>
      </c>
      <c r="J89" s="342"/>
      <c r="K89" s="342" t="s">
        <v>531</v>
      </c>
      <c r="L89" s="342" t="s">
        <v>532</v>
      </c>
      <c r="M89" s="342" t="s">
        <v>533</v>
      </c>
      <c r="N89" s="369" t="s">
        <v>59</v>
      </c>
      <c r="O89" s="382">
        <v>130</v>
      </c>
      <c r="P89" s="382">
        <v>1441</v>
      </c>
      <c r="Q89" s="343"/>
      <c r="R89" s="339" t="s">
        <v>192</v>
      </c>
      <c r="S89" s="339" t="s">
        <v>60</v>
      </c>
      <c r="T89" s="339" t="s">
        <v>60</v>
      </c>
      <c r="U89" s="339" t="s">
        <v>60</v>
      </c>
      <c r="V89" s="339" t="s">
        <v>60</v>
      </c>
      <c r="W89" s="339" t="s">
        <v>60</v>
      </c>
      <c r="X89" s="339" t="s">
        <v>61</v>
      </c>
      <c r="Y89" s="412" t="s">
        <v>534</v>
      </c>
      <c r="Z89" s="293" t="s">
        <v>61</v>
      </c>
      <c r="AA89" s="293" t="s">
        <v>63</v>
      </c>
      <c r="AB89" s="293" t="s">
        <v>63</v>
      </c>
      <c r="AC89" s="293" t="s">
        <v>63</v>
      </c>
      <c r="AD89" s="293" t="s">
        <v>63</v>
      </c>
      <c r="AE89" s="293" t="s">
        <v>63</v>
      </c>
      <c r="AF89" s="293" t="s">
        <v>61</v>
      </c>
      <c r="AG89" s="344" t="str">
        <f t="shared" si="6"/>
        <v>CLOSE</v>
      </c>
      <c r="AH89" s="344" t="str">
        <f t="shared" si="7"/>
        <v>CLOSE</v>
      </c>
      <c r="AI89" s="345">
        <f t="shared" si="8"/>
        <v>1</v>
      </c>
      <c r="AJ89" s="341"/>
    </row>
    <row r="90" spans="1:36" ht="108">
      <c r="A90" s="337">
        <f t="shared" si="9"/>
        <v>1484</v>
      </c>
      <c r="B90" s="338">
        <v>42285</v>
      </c>
      <c r="C90" s="293" t="s">
        <v>153</v>
      </c>
      <c r="D90" s="293" t="s">
        <v>368</v>
      </c>
      <c r="E90" s="293" t="s">
        <v>74</v>
      </c>
      <c r="F90" s="293" t="s">
        <v>282</v>
      </c>
      <c r="G90" s="293" t="s">
        <v>535</v>
      </c>
      <c r="H90" s="348" t="s">
        <v>77</v>
      </c>
      <c r="I90" s="483" t="s">
        <v>536</v>
      </c>
      <c r="J90" s="340" t="s">
        <v>537</v>
      </c>
      <c r="K90" s="344" t="s">
        <v>538</v>
      </c>
      <c r="L90" s="342" t="s">
        <v>539</v>
      </c>
      <c r="M90" s="342" t="s">
        <v>540</v>
      </c>
      <c r="N90" s="369" t="s">
        <v>59</v>
      </c>
      <c r="O90" s="382">
        <v>0</v>
      </c>
      <c r="P90" s="382">
        <v>0</v>
      </c>
      <c r="Q90" s="343"/>
      <c r="R90" s="339" t="s">
        <v>60</v>
      </c>
      <c r="S90" s="339" t="s">
        <v>60</v>
      </c>
      <c r="T90" s="339" t="s">
        <v>60</v>
      </c>
      <c r="U90" s="339" t="s">
        <v>60</v>
      </c>
      <c r="V90" s="339" t="s">
        <v>60</v>
      </c>
      <c r="W90" s="339" t="s">
        <v>61</v>
      </c>
      <c r="X90" s="339" t="s">
        <v>61</v>
      </c>
      <c r="Y90" s="412" t="s">
        <v>541</v>
      </c>
      <c r="Z90" s="293" t="s">
        <v>63</v>
      </c>
      <c r="AA90" s="293" t="s">
        <v>63</v>
      </c>
      <c r="AB90" s="293" t="s">
        <v>63</v>
      </c>
      <c r="AC90" s="293" t="s">
        <v>63</v>
      </c>
      <c r="AD90" s="293" t="s">
        <v>63</v>
      </c>
      <c r="AE90" s="293" t="s">
        <v>61</v>
      </c>
      <c r="AF90" s="293" t="s">
        <v>61</v>
      </c>
      <c r="AG90" s="344" t="str">
        <f t="shared" si="6"/>
        <v>CLOSE</v>
      </c>
      <c r="AH90" s="344" t="str">
        <f t="shared" si="7"/>
        <v>CLOSE</v>
      </c>
      <c r="AI90" s="345">
        <f t="shared" si="8"/>
        <v>1</v>
      </c>
      <c r="AJ90" s="341"/>
    </row>
    <row r="91" spans="1:36" ht="108">
      <c r="A91" s="337">
        <f t="shared" si="9"/>
        <v>1485</v>
      </c>
      <c r="B91" s="338">
        <v>42285</v>
      </c>
      <c r="C91" s="293" t="s">
        <v>153</v>
      </c>
      <c r="D91" s="293" t="s">
        <v>368</v>
      </c>
      <c r="E91" s="293" t="s">
        <v>74</v>
      </c>
      <c r="F91" s="293" t="s">
        <v>75</v>
      </c>
      <c r="G91" s="293" t="s">
        <v>232</v>
      </c>
      <c r="H91" s="348" t="s">
        <v>77</v>
      </c>
      <c r="I91" s="483" t="s">
        <v>542</v>
      </c>
      <c r="J91" s="340"/>
      <c r="K91" s="344" t="s">
        <v>543</v>
      </c>
      <c r="L91" s="342" t="s">
        <v>544</v>
      </c>
      <c r="M91" s="342" t="s">
        <v>545</v>
      </c>
      <c r="N91" s="369" t="s">
        <v>59</v>
      </c>
      <c r="O91" s="382">
        <v>30</v>
      </c>
      <c r="P91" s="382">
        <v>1600</v>
      </c>
      <c r="Q91" s="343"/>
      <c r="R91" s="339" t="s">
        <v>192</v>
      </c>
      <c r="S91" s="339" t="s">
        <v>192</v>
      </c>
      <c r="T91" s="339" t="s">
        <v>192</v>
      </c>
      <c r="U91" s="339" t="s">
        <v>192</v>
      </c>
      <c r="V91" s="339" t="s">
        <v>192</v>
      </c>
      <c r="W91" s="339" t="s">
        <v>192</v>
      </c>
      <c r="X91" s="339" t="s">
        <v>192</v>
      </c>
      <c r="Y91" s="412" t="s">
        <v>350</v>
      </c>
      <c r="Z91" s="293" t="s">
        <v>61</v>
      </c>
      <c r="AA91" s="293" t="s">
        <v>61</v>
      </c>
      <c r="AB91" s="293" t="s">
        <v>61</v>
      </c>
      <c r="AC91" s="293" t="s">
        <v>61</v>
      </c>
      <c r="AD91" s="293" t="s">
        <v>61</v>
      </c>
      <c r="AE91" s="293" t="s">
        <v>61</v>
      </c>
      <c r="AF91" s="293" t="s">
        <v>61</v>
      </c>
      <c r="AG91" s="344" t="str">
        <f t="shared" si="6"/>
        <v>CLOSE</v>
      </c>
      <c r="AH91" s="344" t="str">
        <f t="shared" si="7"/>
        <v>CLOSE</v>
      </c>
      <c r="AI91" s="345" t="e">
        <f t="shared" si="8"/>
        <v>#DIV/0!</v>
      </c>
      <c r="AJ91" s="341"/>
    </row>
    <row r="92" spans="1:36" ht="144">
      <c r="A92" s="337">
        <f t="shared" si="9"/>
        <v>1486</v>
      </c>
      <c r="B92" s="338">
        <v>42295</v>
      </c>
      <c r="C92" s="293" t="s">
        <v>153</v>
      </c>
      <c r="D92" s="293" t="s">
        <v>42</v>
      </c>
      <c r="E92" s="293" t="s">
        <v>74</v>
      </c>
      <c r="F92" s="293" t="s">
        <v>282</v>
      </c>
      <c r="G92" s="341" t="s">
        <v>546</v>
      </c>
      <c r="H92" s="348" t="s">
        <v>77</v>
      </c>
      <c r="I92" s="483" t="s">
        <v>547</v>
      </c>
      <c r="J92" s="340"/>
      <c r="K92" s="341" t="s">
        <v>548</v>
      </c>
      <c r="L92" s="342" t="s">
        <v>549</v>
      </c>
      <c r="M92" s="342" t="s">
        <v>550</v>
      </c>
      <c r="N92" s="369" t="s">
        <v>59</v>
      </c>
      <c r="O92" s="382">
        <v>440</v>
      </c>
      <c r="P92" s="382">
        <v>18923</v>
      </c>
      <c r="Q92" s="343"/>
      <c r="R92" s="339" t="s">
        <v>61</v>
      </c>
      <c r="S92" s="339" t="s">
        <v>61</v>
      </c>
      <c r="T92" s="339" t="s">
        <v>61</v>
      </c>
      <c r="U92" s="339" t="s">
        <v>61</v>
      </c>
      <c r="V92" s="339" t="s">
        <v>61</v>
      </c>
      <c r="W92" s="339" t="s">
        <v>60</v>
      </c>
      <c r="X92" s="339" t="s">
        <v>60</v>
      </c>
      <c r="Y92" s="412" t="s">
        <v>551</v>
      </c>
      <c r="Z92" s="293" t="s">
        <v>61</v>
      </c>
      <c r="AA92" s="293" t="s">
        <v>61</v>
      </c>
      <c r="AB92" s="293" t="s">
        <v>61</v>
      </c>
      <c r="AC92" s="293" t="s">
        <v>61</v>
      </c>
      <c r="AD92" s="293" t="s">
        <v>61</v>
      </c>
      <c r="AE92" s="293" t="s">
        <v>63</v>
      </c>
      <c r="AF92" s="293" t="s">
        <v>63</v>
      </c>
      <c r="AG92" s="344" t="str">
        <f t="shared" si="6"/>
        <v>CLOSE</v>
      </c>
      <c r="AH92" s="344" t="str">
        <f t="shared" si="7"/>
        <v>CLOSE</v>
      </c>
      <c r="AI92" s="345">
        <f t="shared" si="8"/>
        <v>1</v>
      </c>
      <c r="AJ92" s="341"/>
    </row>
    <row r="93" spans="1:36" ht="120">
      <c r="A93" s="337">
        <f t="shared" si="9"/>
        <v>1487</v>
      </c>
      <c r="B93" s="338">
        <v>42266</v>
      </c>
      <c r="C93" s="293" t="s">
        <v>49</v>
      </c>
      <c r="D93" s="293" t="s">
        <v>37</v>
      </c>
      <c r="E93" s="293" t="s">
        <v>74</v>
      </c>
      <c r="F93" s="293" t="s">
        <v>282</v>
      </c>
      <c r="G93" s="293" t="s">
        <v>464</v>
      </c>
      <c r="H93" s="372" t="s">
        <v>122</v>
      </c>
      <c r="I93" s="483" t="s">
        <v>552</v>
      </c>
      <c r="J93" s="340"/>
      <c r="K93" s="355" t="s">
        <v>553</v>
      </c>
      <c r="L93" s="342" t="s">
        <v>554</v>
      </c>
      <c r="M93" s="342" t="s">
        <v>555</v>
      </c>
      <c r="N93" s="369" t="s">
        <v>59</v>
      </c>
      <c r="O93" s="382">
        <v>5</v>
      </c>
      <c r="P93" s="382">
        <v>71</v>
      </c>
      <c r="Q93" s="343"/>
      <c r="R93" s="339" t="s">
        <v>192</v>
      </c>
      <c r="S93" s="339" t="s">
        <v>192</v>
      </c>
      <c r="T93" s="339" t="s">
        <v>192</v>
      </c>
      <c r="U93" s="339" t="s">
        <v>192</v>
      </c>
      <c r="V93" s="339" t="s">
        <v>192</v>
      </c>
      <c r="W93" s="339" t="s">
        <v>192</v>
      </c>
      <c r="X93" s="339" t="s">
        <v>192</v>
      </c>
      <c r="Y93" s="412" t="s">
        <v>350</v>
      </c>
      <c r="Z93" s="293" t="s">
        <v>61</v>
      </c>
      <c r="AA93" s="293" t="s">
        <v>61</v>
      </c>
      <c r="AB93" s="293" t="s">
        <v>61</v>
      </c>
      <c r="AC93" s="293" t="s">
        <v>61</v>
      </c>
      <c r="AD93" s="293" t="s">
        <v>61</v>
      </c>
      <c r="AE93" s="293" t="s">
        <v>61</v>
      </c>
      <c r="AF93" s="293" t="s">
        <v>61</v>
      </c>
      <c r="AG93" s="344" t="str">
        <f t="shared" si="6"/>
        <v>CLOSE</v>
      </c>
      <c r="AH93" s="344" t="str">
        <f t="shared" si="7"/>
        <v>CLOSE</v>
      </c>
      <c r="AI93" s="345" t="e">
        <f t="shared" si="8"/>
        <v>#DIV/0!</v>
      </c>
      <c r="AJ93" s="341"/>
    </row>
    <row r="94" spans="1:36" ht="108">
      <c r="A94" s="337">
        <f t="shared" si="9"/>
        <v>1488</v>
      </c>
      <c r="B94" s="338">
        <v>42275</v>
      </c>
      <c r="C94" s="293" t="s">
        <v>49</v>
      </c>
      <c r="D94" s="293" t="s">
        <v>147</v>
      </c>
      <c r="E94" s="293" t="s">
        <v>74</v>
      </c>
      <c r="F94" s="293" t="s">
        <v>75</v>
      </c>
      <c r="G94" s="293" t="s">
        <v>430</v>
      </c>
      <c r="H94" s="349" t="s">
        <v>54</v>
      </c>
      <c r="I94" s="483" t="s">
        <v>556</v>
      </c>
      <c r="J94" s="340"/>
      <c r="K94" s="355" t="s">
        <v>557</v>
      </c>
      <c r="L94" s="342" t="s">
        <v>558</v>
      </c>
      <c r="M94" s="342" t="s">
        <v>559</v>
      </c>
      <c r="N94" s="369" t="s">
        <v>59</v>
      </c>
      <c r="O94" s="382"/>
      <c r="P94" s="382">
        <v>372.39</v>
      </c>
      <c r="Q94" s="343"/>
      <c r="R94" s="339" t="s">
        <v>60</v>
      </c>
      <c r="S94" s="339" t="s">
        <v>60</v>
      </c>
      <c r="T94" s="339" t="s">
        <v>60</v>
      </c>
      <c r="U94" s="339" t="s">
        <v>60</v>
      </c>
      <c r="V94" s="339" t="s">
        <v>60</v>
      </c>
      <c r="W94" s="339" t="s">
        <v>192</v>
      </c>
      <c r="X94" s="339" t="s">
        <v>192</v>
      </c>
      <c r="Y94" s="412" t="s">
        <v>560</v>
      </c>
      <c r="Z94" s="293" t="s">
        <v>63</v>
      </c>
      <c r="AA94" s="293" t="s">
        <v>63</v>
      </c>
      <c r="AB94" s="293" t="s">
        <v>63</v>
      </c>
      <c r="AC94" s="293" t="s">
        <v>63</v>
      </c>
      <c r="AD94" s="293" t="s">
        <v>63</v>
      </c>
      <c r="AE94" s="293" t="s">
        <v>61</v>
      </c>
      <c r="AF94" s="293" t="s">
        <v>61</v>
      </c>
      <c r="AG94" s="344" t="str">
        <f t="shared" si="6"/>
        <v>CLOSE</v>
      </c>
      <c r="AH94" s="344" t="str">
        <f t="shared" si="7"/>
        <v>CLOSE</v>
      </c>
      <c r="AI94" s="345">
        <f t="shared" si="8"/>
        <v>1</v>
      </c>
      <c r="AJ94" s="341"/>
    </row>
    <row r="95" spans="1:36" ht="120">
      <c r="A95" s="337">
        <f t="shared" si="9"/>
        <v>1489</v>
      </c>
      <c r="B95" s="338">
        <v>42318</v>
      </c>
      <c r="C95" s="293" t="s">
        <v>393</v>
      </c>
      <c r="D95" s="293" t="s">
        <v>168</v>
      </c>
      <c r="E95" s="293" t="s">
        <v>74</v>
      </c>
      <c r="F95" s="293" t="s">
        <v>282</v>
      </c>
      <c r="G95" s="341" t="s">
        <v>561</v>
      </c>
      <c r="H95" s="348" t="s">
        <v>77</v>
      </c>
      <c r="I95" s="483" t="s">
        <v>562</v>
      </c>
      <c r="J95" s="340"/>
      <c r="K95" s="293" t="s">
        <v>563</v>
      </c>
      <c r="L95" s="342" t="s">
        <v>564</v>
      </c>
      <c r="M95" s="342" t="s">
        <v>565</v>
      </c>
      <c r="N95" s="369" t="s">
        <v>59</v>
      </c>
      <c r="O95" s="382">
        <v>175</v>
      </c>
      <c r="P95" s="382">
        <v>4498</v>
      </c>
      <c r="Q95" s="343"/>
      <c r="R95" s="339" t="s">
        <v>60</v>
      </c>
      <c r="S95" s="339" t="s">
        <v>60</v>
      </c>
      <c r="T95" s="339" t="s">
        <v>60</v>
      </c>
      <c r="U95" s="339" t="s">
        <v>60</v>
      </c>
      <c r="V95" s="339" t="s">
        <v>60</v>
      </c>
      <c r="W95" s="339" t="s">
        <v>61</v>
      </c>
      <c r="X95" s="339" t="s">
        <v>61</v>
      </c>
      <c r="Y95" s="412" t="s">
        <v>566</v>
      </c>
      <c r="Z95" s="293" t="s">
        <v>63</v>
      </c>
      <c r="AA95" s="293" t="s">
        <v>63</v>
      </c>
      <c r="AB95" s="293" t="s">
        <v>63</v>
      </c>
      <c r="AC95" s="293" t="s">
        <v>63</v>
      </c>
      <c r="AD95" s="293" t="s">
        <v>63</v>
      </c>
      <c r="AE95" s="293" t="s">
        <v>61</v>
      </c>
      <c r="AF95" s="293" t="s">
        <v>61</v>
      </c>
      <c r="AG95" s="344" t="str">
        <f t="shared" si="6"/>
        <v>CLOSE</v>
      </c>
      <c r="AH95" s="344" t="str">
        <f t="shared" si="7"/>
        <v>CLOSE</v>
      </c>
      <c r="AI95" s="345">
        <f t="shared" si="8"/>
        <v>1</v>
      </c>
      <c r="AJ95" s="341"/>
    </row>
    <row r="96" spans="1:36" ht="120">
      <c r="A96" s="337">
        <f t="shared" si="9"/>
        <v>1490</v>
      </c>
      <c r="B96" s="338">
        <v>42330</v>
      </c>
      <c r="C96" s="293" t="s">
        <v>49</v>
      </c>
      <c r="D96" s="293" t="s">
        <v>40</v>
      </c>
      <c r="E96" s="293" t="s">
        <v>74</v>
      </c>
      <c r="F96" s="293" t="s">
        <v>52</v>
      </c>
      <c r="G96" s="293" t="s">
        <v>53</v>
      </c>
      <c r="H96" s="349" t="s">
        <v>54</v>
      </c>
      <c r="I96" s="483" t="s">
        <v>567</v>
      </c>
      <c r="J96" s="340"/>
      <c r="K96" s="355" t="s">
        <v>568</v>
      </c>
      <c r="L96" s="342" t="s">
        <v>569</v>
      </c>
      <c r="M96" s="342" t="s">
        <v>570</v>
      </c>
      <c r="N96" s="399" t="s">
        <v>107</v>
      </c>
      <c r="O96" s="382">
        <v>0</v>
      </c>
      <c r="P96" s="382">
        <v>46</v>
      </c>
      <c r="Q96" s="343"/>
      <c r="R96" s="339" t="s">
        <v>192</v>
      </c>
      <c r="S96" s="339" t="s">
        <v>192</v>
      </c>
      <c r="T96" s="339" t="s">
        <v>192</v>
      </c>
      <c r="U96" s="339" t="s">
        <v>192</v>
      </c>
      <c r="V96" s="339" t="s">
        <v>192</v>
      </c>
      <c r="W96" s="339" t="s">
        <v>61</v>
      </c>
      <c r="X96" s="339" t="s">
        <v>61</v>
      </c>
      <c r="Y96" s="412" t="s">
        <v>350</v>
      </c>
      <c r="Z96" s="293" t="s">
        <v>61</v>
      </c>
      <c r="AA96" s="293" t="s">
        <v>61</v>
      </c>
      <c r="AB96" s="293" t="s">
        <v>61</v>
      </c>
      <c r="AC96" s="293" t="s">
        <v>61</v>
      </c>
      <c r="AD96" s="293" t="s">
        <v>61</v>
      </c>
      <c r="AE96" s="293" t="s">
        <v>61</v>
      </c>
      <c r="AF96" s="293" t="s">
        <v>61</v>
      </c>
      <c r="AG96" s="344" t="str">
        <f t="shared" si="6"/>
        <v>CLOSE</v>
      </c>
      <c r="AH96" s="344" t="str">
        <f t="shared" si="7"/>
        <v>CLOSE</v>
      </c>
      <c r="AI96" s="345" t="e">
        <f t="shared" si="8"/>
        <v>#DIV/0!</v>
      </c>
      <c r="AJ96" s="341"/>
    </row>
    <row r="97" spans="1:36" ht="120">
      <c r="A97" s="337">
        <f t="shared" si="9"/>
        <v>1491</v>
      </c>
      <c r="B97" s="338">
        <v>42290</v>
      </c>
      <c r="C97" s="293" t="s">
        <v>153</v>
      </c>
      <c r="D97" s="339" t="s">
        <v>154</v>
      </c>
      <c r="E97" s="293" t="s">
        <v>571</v>
      </c>
      <c r="F97" s="293" t="s">
        <v>75</v>
      </c>
      <c r="G97" s="293" t="s">
        <v>246</v>
      </c>
      <c r="H97" s="348" t="s">
        <v>77</v>
      </c>
      <c r="I97" s="483" t="s">
        <v>572</v>
      </c>
      <c r="J97" s="340"/>
      <c r="K97" s="355" t="s">
        <v>573</v>
      </c>
      <c r="L97" s="342" t="s">
        <v>574</v>
      </c>
      <c r="M97" s="342" t="s">
        <v>575</v>
      </c>
      <c r="N97" s="369" t="s">
        <v>59</v>
      </c>
      <c r="O97" s="382">
        <v>131</v>
      </c>
      <c r="P97" s="382">
        <v>3602</v>
      </c>
      <c r="Q97" s="343"/>
      <c r="R97" s="339" t="s">
        <v>192</v>
      </c>
      <c r="S97" s="339" t="s">
        <v>192</v>
      </c>
      <c r="T97" s="339" t="s">
        <v>192</v>
      </c>
      <c r="U97" s="339" t="s">
        <v>60</v>
      </c>
      <c r="V97" s="339" t="s">
        <v>60</v>
      </c>
      <c r="W97" s="339" t="s">
        <v>60</v>
      </c>
      <c r="X97" s="339" t="s">
        <v>61</v>
      </c>
      <c r="Y97" s="412" t="s">
        <v>576</v>
      </c>
      <c r="Z97" s="293" t="s">
        <v>61</v>
      </c>
      <c r="AA97" s="293" t="s">
        <v>61</v>
      </c>
      <c r="AB97" s="293" t="s">
        <v>61</v>
      </c>
      <c r="AC97" s="293" t="s">
        <v>63</v>
      </c>
      <c r="AD97" s="293" t="s">
        <v>63</v>
      </c>
      <c r="AE97" s="293" t="s">
        <v>63</v>
      </c>
      <c r="AF97" s="293" t="s">
        <v>61</v>
      </c>
      <c r="AG97" s="344" t="str">
        <f t="shared" si="6"/>
        <v>CLOSE</v>
      </c>
      <c r="AH97" s="344" t="str">
        <f t="shared" si="7"/>
        <v>CLOSE</v>
      </c>
      <c r="AI97" s="345">
        <f t="shared" si="8"/>
        <v>1</v>
      </c>
      <c r="AJ97" s="341"/>
    </row>
    <row r="98" spans="1:36" ht="144">
      <c r="A98" s="337">
        <f t="shared" si="9"/>
        <v>1492</v>
      </c>
      <c r="B98" s="338">
        <v>42334</v>
      </c>
      <c r="C98" s="293" t="s">
        <v>393</v>
      </c>
      <c r="D98" s="293" t="s">
        <v>200</v>
      </c>
      <c r="E98" s="293" t="s">
        <v>571</v>
      </c>
      <c r="F98" s="293" t="s">
        <v>282</v>
      </c>
      <c r="G98" s="293" t="s">
        <v>246</v>
      </c>
      <c r="H98" s="348" t="s">
        <v>77</v>
      </c>
      <c r="I98" s="483" t="s">
        <v>577</v>
      </c>
      <c r="J98" s="340"/>
      <c r="K98" s="341" t="s">
        <v>578</v>
      </c>
      <c r="L98" s="342" t="s">
        <v>579</v>
      </c>
      <c r="M98" s="342" t="s">
        <v>580</v>
      </c>
      <c r="N98" s="369" t="s">
        <v>59</v>
      </c>
      <c r="O98" s="382"/>
      <c r="P98" s="382">
        <v>327</v>
      </c>
      <c r="Q98" s="343"/>
      <c r="R98" s="339" t="s">
        <v>61</v>
      </c>
      <c r="S98" s="339" t="s">
        <v>61</v>
      </c>
      <c r="T98" s="339" t="s">
        <v>61</v>
      </c>
      <c r="U98" s="339" t="s">
        <v>60</v>
      </c>
      <c r="V98" s="339" t="s">
        <v>60</v>
      </c>
      <c r="W98" s="339" t="s">
        <v>60</v>
      </c>
      <c r="X98" s="339" t="s">
        <v>61</v>
      </c>
      <c r="Y98" s="412" t="s">
        <v>581</v>
      </c>
      <c r="Z98" s="293" t="s">
        <v>61</v>
      </c>
      <c r="AA98" s="293" t="s">
        <v>61</v>
      </c>
      <c r="AB98" s="293" t="s">
        <v>61</v>
      </c>
      <c r="AC98" s="293" t="s">
        <v>63</v>
      </c>
      <c r="AD98" s="293" t="s">
        <v>63</v>
      </c>
      <c r="AE98" s="293" t="s">
        <v>63</v>
      </c>
      <c r="AF98" s="293" t="s">
        <v>61</v>
      </c>
      <c r="AG98" s="344" t="str">
        <f t="shared" si="6"/>
        <v>CLOSE</v>
      </c>
      <c r="AH98" s="344" t="str">
        <f t="shared" si="7"/>
        <v>CLOSE</v>
      </c>
      <c r="AI98" s="345">
        <f t="shared" si="8"/>
        <v>1</v>
      </c>
      <c r="AJ98" s="341"/>
    </row>
    <row r="99" spans="1:36" ht="132">
      <c r="A99" s="337">
        <f t="shared" si="9"/>
        <v>1493</v>
      </c>
      <c r="B99" s="338">
        <v>42303</v>
      </c>
      <c r="C99" s="293" t="s">
        <v>49</v>
      </c>
      <c r="D99" s="293" t="s">
        <v>147</v>
      </c>
      <c r="E99" s="293" t="s">
        <v>571</v>
      </c>
      <c r="F99" s="293" t="s">
        <v>282</v>
      </c>
      <c r="G99" s="293" t="s">
        <v>169</v>
      </c>
      <c r="H99" s="349" t="s">
        <v>54</v>
      </c>
      <c r="I99" s="483" t="s">
        <v>582</v>
      </c>
      <c r="J99" s="340"/>
      <c r="K99" s="341" t="s">
        <v>583</v>
      </c>
      <c r="L99" s="342" t="s">
        <v>584</v>
      </c>
      <c r="M99" s="342" t="s">
        <v>585</v>
      </c>
      <c r="N99" s="369" t="s">
        <v>59</v>
      </c>
      <c r="O99" s="382"/>
      <c r="P99" s="382">
        <v>1283.5</v>
      </c>
      <c r="Q99" s="343"/>
      <c r="R99" s="339" t="s">
        <v>60</v>
      </c>
      <c r="S99" s="339" t="s">
        <v>60</v>
      </c>
      <c r="T99" s="339" t="s">
        <v>60</v>
      </c>
      <c r="U99" s="339" t="s">
        <v>192</v>
      </c>
      <c r="V99" s="339" t="s">
        <v>192</v>
      </c>
      <c r="W99" s="339" t="s">
        <v>61</v>
      </c>
      <c r="X99" s="339" t="s">
        <v>61</v>
      </c>
      <c r="Y99" s="412" t="s">
        <v>586</v>
      </c>
      <c r="Z99" s="293" t="s">
        <v>63</v>
      </c>
      <c r="AA99" s="293" t="s">
        <v>63</v>
      </c>
      <c r="AB99" s="293" t="s">
        <v>63</v>
      </c>
      <c r="AC99" s="293" t="s">
        <v>61</v>
      </c>
      <c r="AD99" s="293" t="s">
        <v>61</v>
      </c>
      <c r="AE99" s="293" t="s">
        <v>61</v>
      </c>
      <c r="AF99" s="293" t="s">
        <v>61</v>
      </c>
      <c r="AG99" s="344" t="str">
        <f t="shared" si="6"/>
        <v>CLOSE</v>
      </c>
      <c r="AH99" s="344" t="str">
        <f t="shared" si="7"/>
        <v>CLOSE</v>
      </c>
      <c r="AI99" s="345">
        <f t="shared" si="8"/>
        <v>1</v>
      </c>
      <c r="AJ99" s="341"/>
    </row>
    <row r="100" spans="1:36" ht="120">
      <c r="A100" s="337">
        <f t="shared" si="9"/>
        <v>1494</v>
      </c>
      <c r="B100" s="338">
        <v>42331</v>
      </c>
      <c r="C100" s="293" t="s">
        <v>49</v>
      </c>
      <c r="D100" s="293" t="s">
        <v>40</v>
      </c>
      <c r="E100" s="293" t="s">
        <v>571</v>
      </c>
      <c r="F100" s="293" t="s">
        <v>52</v>
      </c>
      <c r="G100" s="293" t="s">
        <v>53</v>
      </c>
      <c r="H100" s="349" t="s">
        <v>54</v>
      </c>
      <c r="I100" s="483" t="s">
        <v>567</v>
      </c>
      <c r="J100" s="340"/>
      <c r="K100" s="341" t="s">
        <v>587</v>
      </c>
      <c r="L100" s="342" t="s">
        <v>588</v>
      </c>
      <c r="M100" s="342" t="s">
        <v>589</v>
      </c>
      <c r="N100" s="399" t="s">
        <v>107</v>
      </c>
      <c r="O100" s="382">
        <v>0</v>
      </c>
      <c r="P100" s="382">
        <v>46</v>
      </c>
      <c r="Q100" s="343"/>
      <c r="R100" s="339" t="s">
        <v>60</v>
      </c>
      <c r="S100" s="339" t="s">
        <v>60</v>
      </c>
      <c r="T100" s="339" t="s">
        <v>60</v>
      </c>
      <c r="U100" s="339" t="s">
        <v>60</v>
      </c>
      <c r="V100" s="339" t="s">
        <v>60</v>
      </c>
      <c r="W100" s="339" t="s">
        <v>61</v>
      </c>
      <c r="X100" s="339" t="s">
        <v>61</v>
      </c>
      <c r="Y100" s="412" t="s">
        <v>590</v>
      </c>
      <c r="Z100" s="293" t="s">
        <v>63</v>
      </c>
      <c r="AA100" s="293" t="s">
        <v>63</v>
      </c>
      <c r="AB100" s="293" t="s">
        <v>63</v>
      </c>
      <c r="AC100" s="293" t="s">
        <v>63</v>
      </c>
      <c r="AD100" s="293" t="s">
        <v>63</v>
      </c>
      <c r="AE100" s="293" t="s">
        <v>61</v>
      </c>
      <c r="AF100" s="293" t="s">
        <v>61</v>
      </c>
      <c r="AG100" s="344" t="str">
        <f t="shared" si="6"/>
        <v>CLOSE</v>
      </c>
      <c r="AH100" s="344" t="str">
        <f t="shared" si="7"/>
        <v>CLOSE</v>
      </c>
      <c r="AI100" s="345">
        <f t="shared" si="8"/>
        <v>1</v>
      </c>
      <c r="AJ100" s="341"/>
    </row>
    <row r="101" spans="1:36" ht="132">
      <c r="A101" s="337">
        <f t="shared" si="9"/>
        <v>1495</v>
      </c>
      <c r="B101" s="338">
        <v>42351</v>
      </c>
      <c r="C101" s="293" t="s">
        <v>49</v>
      </c>
      <c r="D101" s="293" t="s">
        <v>40</v>
      </c>
      <c r="E101" s="293" t="s">
        <v>571</v>
      </c>
      <c r="F101" s="293" t="s">
        <v>52</v>
      </c>
      <c r="G101" s="293" t="s">
        <v>53</v>
      </c>
      <c r="H101" s="349" t="s">
        <v>54</v>
      </c>
      <c r="I101" s="483" t="s">
        <v>591</v>
      </c>
      <c r="J101" s="340"/>
      <c r="K101" s="341" t="s">
        <v>592</v>
      </c>
      <c r="L101" s="342" t="s">
        <v>593</v>
      </c>
      <c r="M101" s="359" t="s">
        <v>594</v>
      </c>
      <c r="N101" s="369" t="s">
        <v>59</v>
      </c>
      <c r="O101" s="382">
        <v>0</v>
      </c>
      <c r="P101" s="382">
        <v>9</v>
      </c>
      <c r="Q101" s="343"/>
      <c r="R101" s="339" t="s">
        <v>192</v>
      </c>
      <c r="S101" s="339" t="s">
        <v>192</v>
      </c>
      <c r="T101" s="339" t="s">
        <v>192</v>
      </c>
      <c r="U101" s="339" t="s">
        <v>192</v>
      </c>
      <c r="V101" s="339" t="s">
        <v>192</v>
      </c>
      <c r="W101" s="339" t="s">
        <v>61</v>
      </c>
      <c r="X101" s="339" t="s">
        <v>61</v>
      </c>
      <c r="Y101" s="412" t="s">
        <v>350</v>
      </c>
      <c r="Z101" s="293" t="s">
        <v>61</v>
      </c>
      <c r="AA101" s="293" t="s">
        <v>61</v>
      </c>
      <c r="AB101" s="293" t="s">
        <v>61</v>
      </c>
      <c r="AC101" s="293" t="s">
        <v>61</v>
      </c>
      <c r="AD101" s="293" t="s">
        <v>61</v>
      </c>
      <c r="AE101" s="293" t="s">
        <v>61</v>
      </c>
      <c r="AF101" s="293" t="s">
        <v>61</v>
      </c>
      <c r="AG101" s="344" t="str">
        <f t="shared" si="6"/>
        <v>CLOSE</v>
      </c>
      <c r="AH101" s="344" t="str">
        <f t="shared" si="7"/>
        <v>CLOSE</v>
      </c>
      <c r="AI101" s="345" t="e">
        <f t="shared" si="8"/>
        <v>#DIV/0!</v>
      </c>
      <c r="AJ101" s="341"/>
    </row>
    <row r="102" spans="1:36" ht="120">
      <c r="A102" s="337">
        <f t="shared" si="9"/>
        <v>1496</v>
      </c>
      <c r="B102" s="338">
        <v>42359</v>
      </c>
      <c r="C102" s="293" t="s">
        <v>393</v>
      </c>
      <c r="D102" s="293" t="s">
        <v>168</v>
      </c>
      <c r="E102" s="293" t="s">
        <v>571</v>
      </c>
      <c r="F102" s="293" t="s">
        <v>282</v>
      </c>
      <c r="G102" s="293" t="s">
        <v>94</v>
      </c>
      <c r="H102" s="348" t="s">
        <v>77</v>
      </c>
      <c r="I102" s="483" t="s">
        <v>595</v>
      </c>
      <c r="J102" s="340"/>
      <c r="K102" s="341" t="s">
        <v>596</v>
      </c>
      <c r="L102" s="342" t="s">
        <v>597</v>
      </c>
      <c r="M102" s="342" t="s">
        <v>598</v>
      </c>
      <c r="N102" s="369" t="s">
        <v>59</v>
      </c>
      <c r="O102" s="382">
        <v>55</v>
      </c>
      <c r="P102" s="382">
        <v>1414</v>
      </c>
      <c r="Q102" s="343"/>
      <c r="R102" s="339" t="s">
        <v>60</v>
      </c>
      <c r="S102" s="339" t="s">
        <v>60</v>
      </c>
      <c r="T102" s="339" t="s">
        <v>60</v>
      </c>
      <c r="U102" s="339" t="s">
        <v>60</v>
      </c>
      <c r="V102" s="339" t="s">
        <v>60</v>
      </c>
      <c r="W102" s="339" t="s">
        <v>61</v>
      </c>
      <c r="X102" s="339" t="s">
        <v>61</v>
      </c>
      <c r="Y102" s="412" t="s">
        <v>599</v>
      </c>
      <c r="Z102" s="293" t="s">
        <v>63</v>
      </c>
      <c r="AA102" s="293" t="s">
        <v>63</v>
      </c>
      <c r="AB102" s="293" t="s">
        <v>63</v>
      </c>
      <c r="AC102" s="293" t="s">
        <v>63</v>
      </c>
      <c r="AD102" s="293" t="s">
        <v>63</v>
      </c>
      <c r="AE102" s="293" t="s">
        <v>61</v>
      </c>
      <c r="AF102" s="293" t="s">
        <v>61</v>
      </c>
      <c r="AG102" s="344" t="str">
        <f t="shared" si="6"/>
        <v>CLOSE</v>
      </c>
      <c r="AH102" s="344" t="str">
        <f t="shared" si="7"/>
        <v>CLOSE</v>
      </c>
      <c r="AI102" s="345">
        <f t="shared" si="8"/>
        <v>1</v>
      </c>
      <c r="AJ102" s="341"/>
    </row>
    <row r="103" spans="1:36" ht="168">
      <c r="A103" s="337">
        <f t="shared" si="9"/>
        <v>1497</v>
      </c>
      <c r="B103" s="338">
        <v>42381</v>
      </c>
      <c r="C103" s="293" t="s">
        <v>153</v>
      </c>
      <c r="D103" s="293" t="s">
        <v>42</v>
      </c>
      <c r="E103" s="293" t="s">
        <v>571</v>
      </c>
      <c r="F103" s="293" t="s">
        <v>282</v>
      </c>
      <c r="G103" s="293" t="s">
        <v>339</v>
      </c>
      <c r="H103" s="348" t="s">
        <v>77</v>
      </c>
      <c r="I103" s="483" t="s">
        <v>600</v>
      </c>
      <c r="J103" s="340"/>
      <c r="K103" s="341" t="s">
        <v>601</v>
      </c>
      <c r="L103" s="342" t="s">
        <v>602</v>
      </c>
      <c r="M103" s="342" t="s">
        <v>603</v>
      </c>
      <c r="N103" s="369" t="s">
        <v>59</v>
      </c>
      <c r="O103" s="382">
        <v>120</v>
      </c>
      <c r="P103" s="382">
        <v>3158</v>
      </c>
      <c r="Q103" s="343"/>
      <c r="R103" s="339" t="s">
        <v>61</v>
      </c>
      <c r="S103" s="339" t="s">
        <v>61</v>
      </c>
      <c r="T103" s="339" t="s">
        <v>61</v>
      </c>
      <c r="U103" s="339" t="s">
        <v>60</v>
      </c>
      <c r="V103" s="339" t="s">
        <v>60</v>
      </c>
      <c r="W103" s="339" t="s">
        <v>60</v>
      </c>
      <c r="X103" s="339" t="s">
        <v>61</v>
      </c>
      <c r="Y103" s="412" t="s">
        <v>586</v>
      </c>
      <c r="Z103" s="293" t="s">
        <v>61</v>
      </c>
      <c r="AA103" s="293" t="s">
        <v>61</v>
      </c>
      <c r="AB103" s="293" t="s">
        <v>61</v>
      </c>
      <c r="AC103" s="293" t="s">
        <v>63</v>
      </c>
      <c r="AD103" s="293" t="s">
        <v>63</v>
      </c>
      <c r="AE103" s="293" t="s">
        <v>63</v>
      </c>
      <c r="AF103" s="293" t="s">
        <v>61</v>
      </c>
      <c r="AG103" s="344" t="str">
        <f t="shared" ref="AG103:AG134" si="10">IF(Y103="","","CLOSE")</f>
        <v>CLOSE</v>
      </c>
      <c r="AH103" s="344" t="str">
        <f t="shared" si="7"/>
        <v>CLOSE</v>
      </c>
      <c r="AI103" s="345">
        <f t="shared" si="8"/>
        <v>1</v>
      </c>
      <c r="AJ103" s="341"/>
    </row>
    <row r="104" spans="1:36" ht="120">
      <c r="A104" s="337">
        <f t="shared" si="9"/>
        <v>1498</v>
      </c>
      <c r="B104" s="338">
        <v>42374</v>
      </c>
      <c r="C104" s="293" t="s">
        <v>393</v>
      </c>
      <c r="D104" s="293" t="s">
        <v>42</v>
      </c>
      <c r="E104" s="293" t="s">
        <v>571</v>
      </c>
      <c r="F104" s="293" t="s">
        <v>282</v>
      </c>
      <c r="G104" s="293" t="s">
        <v>246</v>
      </c>
      <c r="H104" s="348" t="s">
        <v>77</v>
      </c>
      <c r="I104" s="483" t="s">
        <v>604</v>
      </c>
      <c r="J104" s="340"/>
      <c r="K104" s="341" t="s">
        <v>605</v>
      </c>
      <c r="L104" s="342" t="s">
        <v>606</v>
      </c>
      <c r="M104" s="342" t="s">
        <v>607</v>
      </c>
      <c r="N104" s="369" t="s">
        <v>59</v>
      </c>
      <c r="O104" s="382">
        <v>175</v>
      </c>
      <c r="P104" s="382">
        <v>859</v>
      </c>
      <c r="Q104" s="343"/>
      <c r="R104" s="339" t="s">
        <v>61</v>
      </c>
      <c r="S104" s="339" t="s">
        <v>61</v>
      </c>
      <c r="T104" s="339" t="s">
        <v>61</v>
      </c>
      <c r="U104" s="339" t="s">
        <v>60</v>
      </c>
      <c r="V104" s="339" t="s">
        <v>60</v>
      </c>
      <c r="W104" s="339" t="s">
        <v>60</v>
      </c>
      <c r="X104" s="339" t="s">
        <v>61</v>
      </c>
      <c r="Y104" s="412" t="s">
        <v>608</v>
      </c>
      <c r="Z104" s="293" t="s">
        <v>61</v>
      </c>
      <c r="AA104" s="293" t="s">
        <v>61</v>
      </c>
      <c r="AB104" s="293" t="s">
        <v>61</v>
      </c>
      <c r="AC104" s="293" t="s">
        <v>63</v>
      </c>
      <c r="AD104" s="293" t="s">
        <v>63</v>
      </c>
      <c r="AE104" s="293" t="s">
        <v>63</v>
      </c>
      <c r="AF104" s="293" t="s">
        <v>61</v>
      </c>
      <c r="AG104" s="344" t="str">
        <f t="shared" si="10"/>
        <v>CLOSE</v>
      </c>
      <c r="AH104" s="344" t="str">
        <f t="shared" si="7"/>
        <v>CLOSE</v>
      </c>
      <c r="AI104" s="345">
        <f t="shared" si="8"/>
        <v>1</v>
      </c>
      <c r="AJ104" s="341"/>
    </row>
    <row r="105" spans="1:36" ht="144">
      <c r="A105" s="337">
        <f t="shared" si="9"/>
        <v>1499</v>
      </c>
      <c r="B105" s="338">
        <v>42388</v>
      </c>
      <c r="C105" s="293" t="s">
        <v>490</v>
      </c>
      <c r="D105" s="293" t="s">
        <v>491</v>
      </c>
      <c r="E105" s="293" t="s">
        <v>571</v>
      </c>
      <c r="F105" s="293" t="s">
        <v>282</v>
      </c>
      <c r="G105" s="293" t="s">
        <v>94</v>
      </c>
      <c r="H105" s="348" t="s">
        <v>77</v>
      </c>
      <c r="I105" s="483" t="s">
        <v>609</v>
      </c>
      <c r="J105" s="340"/>
      <c r="K105" s="341" t="s">
        <v>610</v>
      </c>
      <c r="L105" s="342" t="s">
        <v>611</v>
      </c>
      <c r="M105" s="342" t="s">
        <v>612</v>
      </c>
      <c r="N105" s="369" t="s">
        <v>59</v>
      </c>
      <c r="O105" s="382">
        <v>5.5</v>
      </c>
      <c r="P105" s="382">
        <v>66</v>
      </c>
      <c r="Q105" s="343"/>
      <c r="R105" s="339" t="s">
        <v>60</v>
      </c>
      <c r="S105" s="339" t="s">
        <v>60</v>
      </c>
      <c r="T105" s="339" t="s">
        <v>60</v>
      </c>
      <c r="U105" s="339" t="s">
        <v>60</v>
      </c>
      <c r="V105" s="339" t="s">
        <v>60</v>
      </c>
      <c r="W105" s="339" t="s">
        <v>61</v>
      </c>
      <c r="X105" s="339" t="s">
        <v>61</v>
      </c>
      <c r="Y105" s="412" t="s">
        <v>599</v>
      </c>
      <c r="Z105" s="293" t="s">
        <v>63</v>
      </c>
      <c r="AA105" s="293" t="s">
        <v>63</v>
      </c>
      <c r="AB105" s="293" t="s">
        <v>63</v>
      </c>
      <c r="AC105" s="293" t="s">
        <v>63</v>
      </c>
      <c r="AD105" s="293" t="s">
        <v>63</v>
      </c>
      <c r="AE105" s="293" t="s">
        <v>61</v>
      </c>
      <c r="AF105" s="293" t="s">
        <v>61</v>
      </c>
      <c r="AG105" s="344" t="str">
        <f t="shared" si="10"/>
        <v>CLOSE</v>
      </c>
      <c r="AH105" s="344" t="str">
        <f t="shared" si="7"/>
        <v>CLOSE</v>
      </c>
      <c r="AI105" s="345">
        <f t="shared" si="8"/>
        <v>1</v>
      </c>
      <c r="AJ105" s="341"/>
    </row>
    <row r="106" spans="1:36" ht="108">
      <c r="A106" s="337">
        <f t="shared" si="9"/>
        <v>1500</v>
      </c>
      <c r="B106" s="338">
        <v>42404</v>
      </c>
      <c r="C106" s="293" t="s">
        <v>393</v>
      </c>
      <c r="D106" s="293" t="s">
        <v>42</v>
      </c>
      <c r="E106" s="293" t="s">
        <v>571</v>
      </c>
      <c r="F106" s="293" t="s">
        <v>75</v>
      </c>
      <c r="G106" s="341" t="s">
        <v>613</v>
      </c>
      <c r="H106" s="348" t="s">
        <v>77</v>
      </c>
      <c r="I106" s="483" t="s">
        <v>614</v>
      </c>
      <c r="J106" s="340"/>
      <c r="K106" s="341" t="s">
        <v>615</v>
      </c>
      <c r="L106" s="342" t="s">
        <v>616</v>
      </c>
      <c r="M106" s="342" t="s">
        <v>617</v>
      </c>
      <c r="N106" s="369" t="s">
        <v>59</v>
      </c>
      <c r="O106" s="382">
        <v>148</v>
      </c>
      <c r="P106" s="382">
        <v>1289</v>
      </c>
      <c r="Q106" s="343"/>
      <c r="R106" s="339" t="s">
        <v>61</v>
      </c>
      <c r="S106" s="339" t="s">
        <v>60</v>
      </c>
      <c r="T106" s="339" t="s">
        <v>60</v>
      </c>
      <c r="U106" s="339" t="s">
        <v>60</v>
      </c>
      <c r="V106" s="339" t="s">
        <v>60</v>
      </c>
      <c r="W106" s="339" t="s">
        <v>60</v>
      </c>
      <c r="X106" s="339" t="s">
        <v>61</v>
      </c>
      <c r="Y106" s="412" t="s">
        <v>618</v>
      </c>
      <c r="Z106" s="293" t="s">
        <v>61</v>
      </c>
      <c r="AA106" s="293" t="s">
        <v>63</v>
      </c>
      <c r="AB106" s="293" t="s">
        <v>63</v>
      </c>
      <c r="AC106" s="293" t="s">
        <v>63</v>
      </c>
      <c r="AD106" s="293" t="s">
        <v>63</v>
      </c>
      <c r="AE106" s="293" t="s">
        <v>63</v>
      </c>
      <c r="AF106" s="293" t="s">
        <v>61</v>
      </c>
      <c r="AG106" s="344" t="str">
        <f t="shared" si="10"/>
        <v>CLOSE</v>
      </c>
      <c r="AH106" s="344" t="str">
        <f t="shared" si="7"/>
        <v>CLOSE</v>
      </c>
      <c r="AI106" s="345">
        <f t="shared" si="8"/>
        <v>1</v>
      </c>
      <c r="AJ106" s="341"/>
    </row>
    <row r="107" spans="1:36" ht="120">
      <c r="A107" s="337">
        <f t="shared" si="9"/>
        <v>1501</v>
      </c>
      <c r="B107" s="338">
        <v>42405</v>
      </c>
      <c r="C107" s="293" t="s">
        <v>490</v>
      </c>
      <c r="D107" s="293" t="s">
        <v>491</v>
      </c>
      <c r="E107" s="293" t="s">
        <v>571</v>
      </c>
      <c r="F107" s="293" t="s">
        <v>282</v>
      </c>
      <c r="G107" s="294" t="s">
        <v>161</v>
      </c>
      <c r="H107" s="348" t="s">
        <v>77</v>
      </c>
      <c r="I107" s="483" t="s">
        <v>619</v>
      </c>
      <c r="J107" s="340"/>
      <c r="K107" s="341" t="s">
        <v>620</v>
      </c>
      <c r="L107" s="342" t="s">
        <v>621</v>
      </c>
      <c r="M107" s="342" t="s">
        <v>622</v>
      </c>
      <c r="N107" s="369" t="s">
        <v>59</v>
      </c>
      <c r="O107" s="382">
        <v>57.5</v>
      </c>
      <c r="P107" s="382">
        <v>1731</v>
      </c>
      <c r="Q107" s="343"/>
      <c r="R107" s="339" t="s">
        <v>192</v>
      </c>
      <c r="S107" s="339" t="s">
        <v>192</v>
      </c>
      <c r="T107" s="339" t="s">
        <v>192</v>
      </c>
      <c r="U107" s="339" t="s">
        <v>192</v>
      </c>
      <c r="V107" s="339" t="s">
        <v>192</v>
      </c>
      <c r="W107" s="339" t="s">
        <v>61</v>
      </c>
      <c r="X107" s="339" t="s">
        <v>61</v>
      </c>
      <c r="Y107" s="412" t="s">
        <v>623</v>
      </c>
      <c r="Z107" s="293" t="s">
        <v>61</v>
      </c>
      <c r="AA107" s="293" t="s">
        <v>61</v>
      </c>
      <c r="AB107" s="293" t="s">
        <v>61</v>
      </c>
      <c r="AC107" s="293" t="s">
        <v>61</v>
      </c>
      <c r="AD107" s="293" t="s">
        <v>61</v>
      </c>
      <c r="AE107" s="293" t="s">
        <v>61</v>
      </c>
      <c r="AF107" s="293" t="s">
        <v>61</v>
      </c>
      <c r="AG107" s="344" t="str">
        <f t="shared" si="10"/>
        <v>CLOSE</v>
      </c>
      <c r="AH107" s="344" t="str">
        <f t="shared" si="7"/>
        <v>CLOSE</v>
      </c>
      <c r="AI107" s="345" t="e">
        <f t="shared" si="8"/>
        <v>#DIV/0!</v>
      </c>
      <c r="AJ107" s="341"/>
    </row>
    <row r="108" spans="1:36" ht="144">
      <c r="A108" s="337">
        <f t="shared" si="9"/>
        <v>1502</v>
      </c>
      <c r="B108" s="338">
        <v>42423</v>
      </c>
      <c r="C108" s="293" t="s">
        <v>490</v>
      </c>
      <c r="D108" s="293" t="s">
        <v>491</v>
      </c>
      <c r="E108" s="293" t="s">
        <v>571</v>
      </c>
      <c r="F108" s="293" t="s">
        <v>282</v>
      </c>
      <c r="G108" s="293" t="s">
        <v>94</v>
      </c>
      <c r="H108" s="348" t="s">
        <v>77</v>
      </c>
      <c r="I108" s="483" t="s">
        <v>624</v>
      </c>
      <c r="J108" s="340"/>
      <c r="K108" s="341" t="s">
        <v>625</v>
      </c>
      <c r="L108" s="342" t="s">
        <v>626</v>
      </c>
      <c r="M108" s="342" t="s">
        <v>627</v>
      </c>
      <c r="N108" s="369" t="s">
        <v>59</v>
      </c>
      <c r="O108" s="382">
        <v>0</v>
      </c>
      <c r="P108" s="382">
        <v>0</v>
      </c>
      <c r="Q108" s="343"/>
      <c r="R108" s="339" t="s">
        <v>192</v>
      </c>
      <c r="S108" s="339" t="s">
        <v>192</v>
      </c>
      <c r="T108" s="339" t="s">
        <v>192</v>
      </c>
      <c r="U108" s="339" t="s">
        <v>192</v>
      </c>
      <c r="V108" s="339" t="s">
        <v>192</v>
      </c>
      <c r="W108" s="339" t="s">
        <v>61</v>
      </c>
      <c r="X108" s="339" t="s">
        <v>61</v>
      </c>
      <c r="Y108" s="412" t="s">
        <v>628</v>
      </c>
      <c r="Z108" s="293" t="s">
        <v>61</v>
      </c>
      <c r="AA108" s="293" t="s">
        <v>61</v>
      </c>
      <c r="AB108" s="293" t="s">
        <v>61</v>
      </c>
      <c r="AC108" s="293" t="s">
        <v>61</v>
      </c>
      <c r="AD108" s="293" t="s">
        <v>61</v>
      </c>
      <c r="AE108" s="293" t="s">
        <v>61</v>
      </c>
      <c r="AF108" s="293" t="s">
        <v>61</v>
      </c>
      <c r="AG108" s="344" t="str">
        <f t="shared" si="10"/>
        <v>CLOSE</v>
      </c>
      <c r="AH108" s="344" t="str">
        <f t="shared" si="7"/>
        <v>CLOSE</v>
      </c>
      <c r="AI108" s="345" t="e">
        <f t="shared" si="8"/>
        <v>#DIV/0!</v>
      </c>
      <c r="AJ108" s="341"/>
    </row>
    <row r="109" spans="1:36" ht="120">
      <c r="A109" s="337">
        <f t="shared" si="9"/>
        <v>1503</v>
      </c>
      <c r="B109" s="338">
        <v>42442</v>
      </c>
      <c r="C109" s="293" t="s">
        <v>153</v>
      </c>
      <c r="D109" s="293" t="s">
        <v>368</v>
      </c>
      <c r="E109" s="293" t="s">
        <v>571</v>
      </c>
      <c r="F109" s="293" t="s">
        <v>282</v>
      </c>
      <c r="G109" s="293" t="s">
        <v>246</v>
      </c>
      <c r="H109" s="348" t="s">
        <v>77</v>
      </c>
      <c r="I109" s="483" t="s">
        <v>629</v>
      </c>
      <c r="J109" s="340"/>
      <c r="K109" s="341" t="s">
        <v>630</v>
      </c>
      <c r="L109" s="342" t="s">
        <v>631</v>
      </c>
      <c r="M109" s="342" t="s">
        <v>632</v>
      </c>
      <c r="N109" s="369" t="s">
        <v>59</v>
      </c>
      <c r="O109" s="382"/>
      <c r="P109" s="382">
        <v>3523</v>
      </c>
      <c r="Q109" s="343"/>
      <c r="R109" s="339" t="s">
        <v>60</v>
      </c>
      <c r="S109" s="339" t="s">
        <v>60</v>
      </c>
      <c r="T109" s="339" t="s">
        <v>60</v>
      </c>
      <c r="U109" s="339" t="s">
        <v>60</v>
      </c>
      <c r="V109" s="339" t="s">
        <v>60</v>
      </c>
      <c r="W109" s="339" t="s">
        <v>61</v>
      </c>
      <c r="X109" s="339" t="s">
        <v>61</v>
      </c>
      <c r="Y109" s="412" t="s">
        <v>633</v>
      </c>
      <c r="Z109" s="293" t="s">
        <v>63</v>
      </c>
      <c r="AA109" s="293" t="s">
        <v>63</v>
      </c>
      <c r="AB109" s="293" t="s">
        <v>63</v>
      </c>
      <c r="AC109" s="293" t="s">
        <v>63</v>
      </c>
      <c r="AD109" s="293" t="s">
        <v>63</v>
      </c>
      <c r="AE109" s="293" t="s">
        <v>61</v>
      </c>
      <c r="AF109" s="293" t="s">
        <v>61</v>
      </c>
      <c r="AG109" s="344" t="str">
        <f t="shared" si="10"/>
        <v>CLOSE</v>
      </c>
      <c r="AH109" s="344" t="str">
        <f t="shared" si="7"/>
        <v>CLOSE</v>
      </c>
      <c r="AI109" s="345">
        <f t="shared" si="8"/>
        <v>1</v>
      </c>
      <c r="AJ109" s="341"/>
    </row>
    <row r="110" spans="1:36" ht="120">
      <c r="A110" s="337">
        <f t="shared" si="9"/>
        <v>1504</v>
      </c>
      <c r="B110" s="338">
        <v>42454</v>
      </c>
      <c r="C110" s="293" t="s">
        <v>49</v>
      </c>
      <c r="D110" s="293" t="s">
        <v>41</v>
      </c>
      <c r="E110" s="293" t="s">
        <v>634</v>
      </c>
      <c r="F110" s="293" t="s">
        <v>282</v>
      </c>
      <c r="G110" s="293" t="s">
        <v>94</v>
      </c>
      <c r="H110" s="349" t="s">
        <v>54</v>
      </c>
      <c r="I110" s="483" t="s">
        <v>635</v>
      </c>
      <c r="J110" s="340"/>
      <c r="K110" s="341" t="s">
        <v>636</v>
      </c>
      <c r="L110" s="342" t="s">
        <v>637</v>
      </c>
      <c r="M110" s="342" t="s">
        <v>638</v>
      </c>
      <c r="N110" s="369" t="s">
        <v>59</v>
      </c>
      <c r="O110" s="382">
        <v>162</v>
      </c>
      <c r="P110" s="382">
        <v>532</v>
      </c>
      <c r="Q110" s="343"/>
      <c r="R110" s="339" t="s">
        <v>60</v>
      </c>
      <c r="S110" s="339" t="s">
        <v>60</v>
      </c>
      <c r="T110" s="339" t="s">
        <v>60</v>
      </c>
      <c r="U110" s="339" t="s">
        <v>60</v>
      </c>
      <c r="V110" s="339" t="s">
        <v>60</v>
      </c>
      <c r="W110" s="339" t="s">
        <v>60</v>
      </c>
      <c r="X110" s="339" t="s">
        <v>61</v>
      </c>
      <c r="Y110" s="412" t="s">
        <v>633</v>
      </c>
      <c r="Z110" s="293" t="s">
        <v>63</v>
      </c>
      <c r="AA110" s="293" t="s">
        <v>63</v>
      </c>
      <c r="AB110" s="293" t="s">
        <v>63</v>
      </c>
      <c r="AC110" s="293" t="s">
        <v>63</v>
      </c>
      <c r="AD110" s="293" t="s">
        <v>63</v>
      </c>
      <c r="AE110" s="293" t="s">
        <v>63</v>
      </c>
      <c r="AF110" s="293" t="s">
        <v>61</v>
      </c>
      <c r="AG110" s="344" t="str">
        <f t="shared" si="10"/>
        <v>CLOSE</v>
      </c>
      <c r="AH110" s="344" t="str">
        <f t="shared" si="7"/>
        <v>CLOSE</v>
      </c>
      <c r="AI110" s="345">
        <f t="shared" si="8"/>
        <v>1</v>
      </c>
      <c r="AJ110" s="341"/>
    </row>
    <row r="111" spans="1:36" ht="108">
      <c r="A111" s="337">
        <f t="shared" si="9"/>
        <v>1505</v>
      </c>
      <c r="B111" s="338">
        <v>42496</v>
      </c>
      <c r="C111" s="293" t="s">
        <v>49</v>
      </c>
      <c r="D111" s="293" t="s">
        <v>147</v>
      </c>
      <c r="E111" s="293" t="s">
        <v>634</v>
      </c>
      <c r="F111" s="293" t="s">
        <v>75</v>
      </c>
      <c r="G111" s="341" t="s">
        <v>639</v>
      </c>
      <c r="H111" s="349" t="s">
        <v>54</v>
      </c>
      <c r="I111" s="483" t="s">
        <v>640</v>
      </c>
      <c r="J111" s="340"/>
      <c r="K111" s="341" t="s">
        <v>641</v>
      </c>
      <c r="L111" s="342" t="s">
        <v>642</v>
      </c>
      <c r="M111" s="342" t="s">
        <v>643</v>
      </c>
      <c r="N111" s="369" t="s">
        <v>59</v>
      </c>
      <c r="O111" s="382">
        <v>39</v>
      </c>
      <c r="P111" s="382">
        <v>820</v>
      </c>
      <c r="Q111" s="343"/>
      <c r="R111" s="339" t="s">
        <v>192</v>
      </c>
      <c r="S111" s="339" t="s">
        <v>192</v>
      </c>
      <c r="T111" s="339" t="s">
        <v>192</v>
      </c>
      <c r="U111" s="339" t="s">
        <v>192</v>
      </c>
      <c r="V111" s="339" t="s">
        <v>192</v>
      </c>
      <c r="W111" s="339" t="s">
        <v>61</v>
      </c>
      <c r="X111" s="339" t="s">
        <v>61</v>
      </c>
      <c r="Y111" s="412" t="s">
        <v>644</v>
      </c>
      <c r="Z111" s="293" t="s">
        <v>61</v>
      </c>
      <c r="AA111" s="293" t="s">
        <v>61</v>
      </c>
      <c r="AB111" s="293" t="s">
        <v>61</v>
      </c>
      <c r="AC111" s="293" t="s">
        <v>61</v>
      </c>
      <c r="AD111" s="293" t="s">
        <v>61</v>
      </c>
      <c r="AE111" s="293" t="s">
        <v>61</v>
      </c>
      <c r="AF111" s="293" t="s">
        <v>61</v>
      </c>
      <c r="AG111" s="344" t="str">
        <f t="shared" si="10"/>
        <v>CLOSE</v>
      </c>
      <c r="AH111" s="344" t="str">
        <f t="shared" si="7"/>
        <v>CLOSE</v>
      </c>
      <c r="AI111" s="345" t="e">
        <f t="shared" si="8"/>
        <v>#DIV/0!</v>
      </c>
      <c r="AJ111" s="341"/>
    </row>
    <row r="112" spans="1:36" ht="132">
      <c r="A112" s="337">
        <f t="shared" si="9"/>
        <v>1506</v>
      </c>
      <c r="B112" s="338">
        <v>42507</v>
      </c>
      <c r="C112" s="293" t="s">
        <v>72</v>
      </c>
      <c r="D112" s="293" t="s">
        <v>133</v>
      </c>
      <c r="E112" s="293" t="s">
        <v>645</v>
      </c>
      <c r="F112" s="293" t="s">
        <v>282</v>
      </c>
      <c r="G112" s="293" t="s">
        <v>464</v>
      </c>
      <c r="H112" s="348" t="s">
        <v>77</v>
      </c>
      <c r="I112" s="483" t="s">
        <v>646</v>
      </c>
      <c r="J112" s="340"/>
      <c r="K112" s="341" t="s">
        <v>647</v>
      </c>
      <c r="L112" s="342" t="s">
        <v>648</v>
      </c>
      <c r="M112" s="342" t="s">
        <v>649</v>
      </c>
      <c r="N112" s="369" t="s">
        <v>59</v>
      </c>
      <c r="O112" s="382">
        <v>0</v>
      </c>
      <c r="P112" s="382">
        <v>0</v>
      </c>
      <c r="Q112" s="343"/>
      <c r="R112" s="339" t="s">
        <v>60</v>
      </c>
      <c r="S112" s="339" t="s">
        <v>60</v>
      </c>
      <c r="T112" s="339" t="s">
        <v>60</v>
      </c>
      <c r="U112" s="339" t="s">
        <v>60</v>
      </c>
      <c r="V112" s="339" t="s">
        <v>60</v>
      </c>
      <c r="W112" s="339" t="s">
        <v>192</v>
      </c>
      <c r="X112" s="339" t="s">
        <v>61</v>
      </c>
      <c r="Y112" s="412" t="s">
        <v>650</v>
      </c>
      <c r="Z112" s="293" t="s">
        <v>63</v>
      </c>
      <c r="AA112" s="293" t="s">
        <v>63</v>
      </c>
      <c r="AB112" s="293" t="s">
        <v>63</v>
      </c>
      <c r="AC112" s="293" t="s">
        <v>63</v>
      </c>
      <c r="AD112" s="293" t="s">
        <v>63</v>
      </c>
      <c r="AE112" s="293" t="s">
        <v>61</v>
      </c>
      <c r="AF112" s="293" t="s">
        <v>61</v>
      </c>
      <c r="AG112" s="344" t="str">
        <f t="shared" si="10"/>
        <v>CLOSE</v>
      </c>
      <c r="AH112" s="344" t="str">
        <f t="shared" si="7"/>
        <v>CLOSE</v>
      </c>
      <c r="AI112" s="345">
        <f t="shared" si="8"/>
        <v>1</v>
      </c>
      <c r="AJ112" s="341"/>
    </row>
    <row r="113" spans="1:36" ht="132">
      <c r="A113" s="337">
        <f t="shared" si="9"/>
        <v>1507</v>
      </c>
      <c r="B113" s="338">
        <v>42509</v>
      </c>
      <c r="C113" s="293" t="s">
        <v>393</v>
      </c>
      <c r="D113" s="293" t="s">
        <v>133</v>
      </c>
      <c r="E113" s="293" t="s">
        <v>645</v>
      </c>
      <c r="F113" s="293" t="s">
        <v>75</v>
      </c>
      <c r="G113" s="294" t="s">
        <v>161</v>
      </c>
      <c r="H113" s="348" t="s">
        <v>77</v>
      </c>
      <c r="I113" s="483" t="s">
        <v>651</v>
      </c>
      <c r="J113" s="340"/>
      <c r="K113" s="341" t="s">
        <v>652</v>
      </c>
      <c r="L113" s="342" t="s">
        <v>653</v>
      </c>
      <c r="M113" s="342" t="s">
        <v>654</v>
      </c>
      <c r="N113" s="369" t="s">
        <v>59</v>
      </c>
      <c r="O113" s="382">
        <v>0</v>
      </c>
      <c r="P113" s="382">
        <v>0</v>
      </c>
      <c r="Q113" s="343"/>
      <c r="R113" s="339" t="s">
        <v>61</v>
      </c>
      <c r="S113" s="339" t="s">
        <v>192</v>
      </c>
      <c r="T113" s="339" t="s">
        <v>192</v>
      </c>
      <c r="U113" s="339" t="s">
        <v>192</v>
      </c>
      <c r="V113" s="339" t="s">
        <v>192</v>
      </c>
      <c r="W113" s="339" t="s">
        <v>192</v>
      </c>
      <c r="X113" s="339" t="s">
        <v>61</v>
      </c>
      <c r="Y113" s="412" t="s">
        <v>655</v>
      </c>
      <c r="Z113" s="293" t="s">
        <v>61</v>
      </c>
      <c r="AA113" s="293" t="s">
        <v>61</v>
      </c>
      <c r="AB113" s="293" t="s">
        <v>61</v>
      </c>
      <c r="AC113" s="293" t="s">
        <v>61</v>
      </c>
      <c r="AD113" s="293" t="s">
        <v>61</v>
      </c>
      <c r="AE113" s="293" t="s">
        <v>61</v>
      </c>
      <c r="AF113" s="293" t="s">
        <v>61</v>
      </c>
      <c r="AG113" s="344" t="str">
        <f t="shared" si="10"/>
        <v>CLOSE</v>
      </c>
      <c r="AH113" s="344" t="str">
        <f t="shared" si="7"/>
        <v>CLOSE</v>
      </c>
      <c r="AI113" s="345" t="e">
        <f t="shared" si="8"/>
        <v>#DIV/0!</v>
      </c>
      <c r="AJ113" s="403"/>
    </row>
    <row r="114" spans="1:36" ht="132">
      <c r="A114" s="337">
        <f t="shared" si="9"/>
        <v>1508</v>
      </c>
      <c r="B114" s="338">
        <v>42511</v>
      </c>
      <c r="C114" s="293" t="s">
        <v>393</v>
      </c>
      <c r="D114" s="293" t="s">
        <v>194</v>
      </c>
      <c r="E114" s="293" t="s">
        <v>645</v>
      </c>
      <c r="F114" s="293" t="s">
        <v>282</v>
      </c>
      <c r="G114" s="293" t="s">
        <v>169</v>
      </c>
      <c r="H114" s="348" t="s">
        <v>77</v>
      </c>
      <c r="I114" s="483" t="s">
        <v>656</v>
      </c>
      <c r="J114" s="340"/>
      <c r="K114" s="341" t="s">
        <v>657</v>
      </c>
      <c r="L114" s="342" t="s">
        <v>658</v>
      </c>
      <c r="M114" s="342" t="s">
        <v>659</v>
      </c>
      <c r="N114" s="369" t="s">
        <v>59</v>
      </c>
      <c r="O114" s="382">
        <v>0</v>
      </c>
      <c r="P114" s="382">
        <v>0</v>
      </c>
      <c r="Q114" s="343"/>
      <c r="R114" s="339" t="s">
        <v>60</v>
      </c>
      <c r="S114" s="339" t="s">
        <v>60</v>
      </c>
      <c r="T114" s="339" t="s">
        <v>60</v>
      </c>
      <c r="U114" s="339" t="s">
        <v>61</v>
      </c>
      <c r="V114" s="339" t="s">
        <v>61</v>
      </c>
      <c r="W114" s="339" t="s">
        <v>61</v>
      </c>
      <c r="X114" s="339" t="s">
        <v>61</v>
      </c>
      <c r="Y114" s="412" t="s">
        <v>660</v>
      </c>
      <c r="Z114" s="293" t="s">
        <v>63</v>
      </c>
      <c r="AA114" s="293" t="s">
        <v>63</v>
      </c>
      <c r="AB114" s="293" t="s">
        <v>63</v>
      </c>
      <c r="AC114" s="293" t="s">
        <v>61</v>
      </c>
      <c r="AD114" s="293" t="s">
        <v>61</v>
      </c>
      <c r="AE114" s="293" t="s">
        <v>61</v>
      </c>
      <c r="AF114" s="293" t="s">
        <v>61</v>
      </c>
      <c r="AG114" s="344" t="str">
        <f t="shared" si="10"/>
        <v>CLOSE</v>
      </c>
      <c r="AH114" s="344" t="str">
        <f t="shared" si="7"/>
        <v>CLOSE</v>
      </c>
      <c r="AI114" s="345">
        <f t="shared" si="8"/>
        <v>1</v>
      </c>
      <c r="AJ114" s="341"/>
    </row>
    <row r="115" spans="1:36" ht="132">
      <c r="A115" s="337">
        <f t="shared" si="9"/>
        <v>1509</v>
      </c>
      <c r="B115" s="338">
        <v>42516</v>
      </c>
      <c r="C115" s="293" t="s">
        <v>153</v>
      </c>
      <c r="D115" s="293" t="s">
        <v>368</v>
      </c>
      <c r="E115" s="293" t="s">
        <v>571</v>
      </c>
      <c r="F115" s="293" t="s">
        <v>75</v>
      </c>
      <c r="G115" s="294" t="s">
        <v>161</v>
      </c>
      <c r="H115" s="348" t="s">
        <v>77</v>
      </c>
      <c r="I115" s="483" t="s">
        <v>661</v>
      </c>
      <c r="J115" s="340"/>
      <c r="K115" s="341" t="s">
        <v>662</v>
      </c>
      <c r="L115" s="342" t="s">
        <v>663</v>
      </c>
      <c r="M115" s="342" t="s">
        <v>664</v>
      </c>
      <c r="N115" s="369" t="s">
        <v>59</v>
      </c>
      <c r="O115" s="382"/>
      <c r="P115" s="382">
        <v>83</v>
      </c>
      <c r="Q115" s="343"/>
      <c r="R115" s="339" t="s">
        <v>192</v>
      </c>
      <c r="S115" s="339" t="s">
        <v>60</v>
      </c>
      <c r="T115" s="339" t="s">
        <v>60</v>
      </c>
      <c r="U115" s="339" t="s">
        <v>60</v>
      </c>
      <c r="V115" s="339" t="s">
        <v>60</v>
      </c>
      <c r="W115" s="339" t="s">
        <v>60</v>
      </c>
      <c r="X115" s="339" t="s">
        <v>61</v>
      </c>
      <c r="Y115" s="412" t="s">
        <v>665</v>
      </c>
      <c r="Z115" s="293" t="s">
        <v>61</v>
      </c>
      <c r="AA115" s="293" t="s">
        <v>63</v>
      </c>
      <c r="AB115" s="293" t="s">
        <v>63</v>
      </c>
      <c r="AC115" s="293" t="s">
        <v>63</v>
      </c>
      <c r="AD115" s="293" t="s">
        <v>63</v>
      </c>
      <c r="AE115" s="293" t="s">
        <v>63</v>
      </c>
      <c r="AF115" s="293" t="s">
        <v>61</v>
      </c>
      <c r="AG115" s="344" t="str">
        <f t="shared" si="10"/>
        <v>CLOSE</v>
      </c>
      <c r="AH115" s="344" t="str">
        <f t="shared" si="7"/>
        <v>CLOSE</v>
      </c>
      <c r="AI115" s="345">
        <f t="shared" si="8"/>
        <v>1</v>
      </c>
      <c r="AJ115" s="360" t="s">
        <v>666</v>
      </c>
    </row>
    <row r="116" spans="1:36" ht="120">
      <c r="A116" s="337">
        <f t="shared" si="9"/>
        <v>1510</v>
      </c>
      <c r="B116" s="338">
        <v>42522</v>
      </c>
      <c r="C116" s="293" t="s">
        <v>393</v>
      </c>
      <c r="D116" s="293" t="s">
        <v>374</v>
      </c>
      <c r="E116" s="293" t="s">
        <v>645</v>
      </c>
      <c r="F116" s="293" t="s">
        <v>282</v>
      </c>
      <c r="G116" s="293" t="s">
        <v>94</v>
      </c>
      <c r="H116" s="348" t="s">
        <v>77</v>
      </c>
      <c r="I116" s="483" t="s">
        <v>667</v>
      </c>
      <c r="J116" s="340"/>
      <c r="K116" s="341" t="s">
        <v>668</v>
      </c>
      <c r="L116" s="342" t="s">
        <v>669</v>
      </c>
      <c r="M116" s="359" t="s">
        <v>670</v>
      </c>
      <c r="N116" s="369" t="s">
        <v>59</v>
      </c>
      <c r="O116" s="382">
        <v>2.89</v>
      </c>
      <c r="P116" s="382">
        <v>62.54</v>
      </c>
      <c r="Q116" s="343"/>
      <c r="R116" s="339" t="s">
        <v>60</v>
      </c>
      <c r="S116" s="339" t="s">
        <v>60</v>
      </c>
      <c r="T116" s="339" t="s">
        <v>60</v>
      </c>
      <c r="U116" s="339" t="s">
        <v>60</v>
      </c>
      <c r="V116" s="339" t="s">
        <v>60</v>
      </c>
      <c r="W116" s="339" t="s">
        <v>61</v>
      </c>
      <c r="X116" s="339" t="s">
        <v>61</v>
      </c>
      <c r="Y116" s="412" t="s">
        <v>671</v>
      </c>
      <c r="Z116" s="293" t="s">
        <v>63</v>
      </c>
      <c r="AA116" s="293" t="s">
        <v>63</v>
      </c>
      <c r="AB116" s="293" t="s">
        <v>63</v>
      </c>
      <c r="AC116" s="293" t="s">
        <v>63</v>
      </c>
      <c r="AD116" s="293" t="s">
        <v>63</v>
      </c>
      <c r="AE116" s="293" t="s">
        <v>61</v>
      </c>
      <c r="AF116" s="293" t="s">
        <v>61</v>
      </c>
      <c r="AG116" s="344" t="str">
        <f t="shared" si="10"/>
        <v>CLOSE</v>
      </c>
      <c r="AH116" s="344" t="str">
        <f t="shared" si="7"/>
        <v>CLOSE</v>
      </c>
      <c r="AI116" s="345">
        <f t="shared" si="8"/>
        <v>1</v>
      </c>
      <c r="AJ116" s="360"/>
    </row>
    <row r="117" spans="1:36" ht="132">
      <c r="A117" s="337">
        <f t="shared" si="9"/>
        <v>1511</v>
      </c>
      <c r="B117" s="338">
        <v>42543</v>
      </c>
      <c r="C117" s="293" t="s">
        <v>153</v>
      </c>
      <c r="D117" s="293" t="s">
        <v>368</v>
      </c>
      <c r="E117" s="293" t="s">
        <v>645</v>
      </c>
      <c r="F117" s="293" t="s">
        <v>282</v>
      </c>
      <c r="G117" s="293" t="s">
        <v>246</v>
      </c>
      <c r="H117" s="348" t="s">
        <v>77</v>
      </c>
      <c r="I117" s="483" t="s">
        <v>672</v>
      </c>
      <c r="J117" s="340"/>
      <c r="K117" s="341" t="s">
        <v>673</v>
      </c>
      <c r="L117" s="342" t="s">
        <v>674</v>
      </c>
      <c r="M117" s="342" t="s">
        <v>675</v>
      </c>
      <c r="N117" s="369" t="s">
        <v>59</v>
      </c>
      <c r="O117" s="382"/>
      <c r="P117" s="382">
        <v>0</v>
      </c>
      <c r="Q117" s="343"/>
      <c r="R117" s="339" t="s">
        <v>60</v>
      </c>
      <c r="S117" s="339" t="s">
        <v>60</v>
      </c>
      <c r="T117" s="339" t="s">
        <v>60</v>
      </c>
      <c r="U117" s="339" t="s">
        <v>60</v>
      </c>
      <c r="V117" s="339" t="s">
        <v>60</v>
      </c>
      <c r="W117" s="339" t="s">
        <v>61</v>
      </c>
      <c r="X117" s="339" t="s">
        <v>61</v>
      </c>
      <c r="Y117" s="412" t="s">
        <v>676</v>
      </c>
      <c r="Z117" s="293" t="s">
        <v>63</v>
      </c>
      <c r="AA117" s="293" t="s">
        <v>63</v>
      </c>
      <c r="AB117" s="293" t="s">
        <v>63</v>
      </c>
      <c r="AC117" s="293" t="s">
        <v>63</v>
      </c>
      <c r="AD117" s="293" t="s">
        <v>63</v>
      </c>
      <c r="AE117" s="293" t="s">
        <v>61</v>
      </c>
      <c r="AF117" s="293" t="s">
        <v>61</v>
      </c>
      <c r="AG117" s="344" t="str">
        <f t="shared" si="10"/>
        <v>CLOSE</v>
      </c>
      <c r="AH117" s="344" t="str">
        <f t="shared" si="7"/>
        <v>CLOSE</v>
      </c>
      <c r="AI117" s="345">
        <f t="shared" si="8"/>
        <v>1</v>
      </c>
      <c r="AJ117" s="341"/>
    </row>
    <row r="118" spans="1:36" ht="132">
      <c r="A118" s="337">
        <f t="shared" si="9"/>
        <v>1512</v>
      </c>
      <c r="B118" s="338">
        <v>42548</v>
      </c>
      <c r="C118" s="293" t="s">
        <v>153</v>
      </c>
      <c r="D118" s="293" t="s">
        <v>368</v>
      </c>
      <c r="E118" s="293" t="s">
        <v>645</v>
      </c>
      <c r="F118" s="293" t="s">
        <v>121</v>
      </c>
      <c r="G118" s="294" t="s">
        <v>161</v>
      </c>
      <c r="H118" s="348" t="s">
        <v>77</v>
      </c>
      <c r="I118" s="483" t="s">
        <v>677</v>
      </c>
      <c r="J118" s="340"/>
      <c r="K118" s="341" t="s">
        <v>678</v>
      </c>
      <c r="L118" s="342" t="s">
        <v>679</v>
      </c>
      <c r="M118" s="342" t="s">
        <v>680</v>
      </c>
      <c r="N118" s="369" t="s">
        <v>59</v>
      </c>
      <c r="O118" s="382">
        <v>0</v>
      </c>
      <c r="P118" s="382">
        <v>0</v>
      </c>
      <c r="Q118" s="343"/>
      <c r="R118" s="339" t="s">
        <v>60</v>
      </c>
      <c r="S118" s="339" t="s">
        <v>60</v>
      </c>
      <c r="T118" s="339" t="s">
        <v>60</v>
      </c>
      <c r="U118" s="339" t="s">
        <v>60</v>
      </c>
      <c r="V118" s="339" t="s">
        <v>60</v>
      </c>
      <c r="W118" s="339" t="s">
        <v>60</v>
      </c>
      <c r="X118" s="339" t="s">
        <v>61</v>
      </c>
      <c r="Y118" s="412" t="s">
        <v>681</v>
      </c>
      <c r="Z118" s="293" t="s">
        <v>63</v>
      </c>
      <c r="AA118" s="293" t="s">
        <v>63</v>
      </c>
      <c r="AB118" s="293" t="s">
        <v>63</v>
      </c>
      <c r="AC118" s="293" t="s">
        <v>63</v>
      </c>
      <c r="AD118" s="293" t="s">
        <v>63</v>
      </c>
      <c r="AE118" s="293" t="s">
        <v>63</v>
      </c>
      <c r="AF118" s="293" t="s">
        <v>61</v>
      </c>
      <c r="AG118" s="344" t="str">
        <f t="shared" si="10"/>
        <v>CLOSE</v>
      </c>
      <c r="AH118" s="344" t="str">
        <f t="shared" si="7"/>
        <v>CLOSE</v>
      </c>
      <c r="AI118" s="345">
        <f t="shared" si="8"/>
        <v>1</v>
      </c>
      <c r="AJ118" s="341"/>
    </row>
    <row r="119" spans="1:36" ht="120">
      <c r="A119" s="337">
        <f t="shared" si="9"/>
        <v>1513</v>
      </c>
      <c r="B119" s="338">
        <v>42556</v>
      </c>
      <c r="C119" s="293" t="s">
        <v>49</v>
      </c>
      <c r="D119" s="293" t="s">
        <v>38</v>
      </c>
      <c r="E119" s="293" t="s">
        <v>634</v>
      </c>
      <c r="F119" s="293" t="s">
        <v>282</v>
      </c>
      <c r="G119" s="293" t="s">
        <v>94</v>
      </c>
      <c r="H119" s="372" t="s">
        <v>122</v>
      </c>
      <c r="I119" s="483" t="s">
        <v>682</v>
      </c>
      <c r="J119" s="340"/>
      <c r="K119" s="341" t="s">
        <v>683</v>
      </c>
      <c r="L119" s="342" t="s">
        <v>684</v>
      </c>
      <c r="M119" s="342" t="s">
        <v>685</v>
      </c>
      <c r="N119" s="369" t="s">
        <v>59</v>
      </c>
      <c r="O119" s="382">
        <v>0</v>
      </c>
      <c r="P119" s="382">
        <v>0</v>
      </c>
      <c r="Q119" s="343"/>
      <c r="R119" s="339" t="s">
        <v>60</v>
      </c>
      <c r="S119" s="339" t="s">
        <v>60</v>
      </c>
      <c r="T119" s="339" t="s">
        <v>60</v>
      </c>
      <c r="U119" s="339" t="s">
        <v>60</v>
      </c>
      <c r="V119" s="339" t="s">
        <v>60</v>
      </c>
      <c r="W119" s="339" t="s">
        <v>61</v>
      </c>
      <c r="X119" s="339" t="s">
        <v>61</v>
      </c>
      <c r="Y119" s="412" t="s">
        <v>686</v>
      </c>
      <c r="Z119" s="293" t="s">
        <v>63</v>
      </c>
      <c r="AA119" s="293" t="s">
        <v>63</v>
      </c>
      <c r="AB119" s="293" t="s">
        <v>63</v>
      </c>
      <c r="AC119" s="293" t="s">
        <v>63</v>
      </c>
      <c r="AD119" s="293" t="s">
        <v>63</v>
      </c>
      <c r="AE119" s="293" t="s">
        <v>61</v>
      </c>
      <c r="AF119" s="293" t="s">
        <v>61</v>
      </c>
      <c r="AG119" s="344" t="str">
        <f t="shared" si="10"/>
        <v>CLOSE</v>
      </c>
      <c r="AH119" s="344" t="str">
        <f t="shared" si="7"/>
        <v>CLOSE</v>
      </c>
      <c r="AI119" s="345">
        <f t="shared" si="8"/>
        <v>1</v>
      </c>
      <c r="AJ119" s="341"/>
    </row>
    <row r="120" spans="1:36" ht="120">
      <c r="A120" s="337">
        <f t="shared" si="9"/>
        <v>1514</v>
      </c>
      <c r="B120" s="338">
        <v>42555</v>
      </c>
      <c r="C120" s="293" t="s">
        <v>49</v>
      </c>
      <c r="D120" s="293" t="s">
        <v>40</v>
      </c>
      <c r="E120" s="293" t="s">
        <v>634</v>
      </c>
      <c r="F120" s="293" t="s">
        <v>282</v>
      </c>
      <c r="G120" s="293" t="s">
        <v>94</v>
      </c>
      <c r="H120" s="349" t="s">
        <v>54</v>
      </c>
      <c r="I120" s="483" t="s">
        <v>687</v>
      </c>
      <c r="J120" s="340"/>
      <c r="K120" s="341" t="s">
        <v>688</v>
      </c>
      <c r="L120" s="342" t="s">
        <v>689</v>
      </c>
      <c r="M120" s="342" t="s">
        <v>690</v>
      </c>
      <c r="N120" s="369" t="s">
        <v>59</v>
      </c>
      <c r="O120" s="382">
        <v>139</v>
      </c>
      <c r="P120" s="382">
        <v>4425</v>
      </c>
      <c r="Q120" s="343"/>
      <c r="R120" s="339" t="s">
        <v>192</v>
      </c>
      <c r="S120" s="339" t="s">
        <v>60</v>
      </c>
      <c r="T120" s="339" t="s">
        <v>60</v>
      </c>
      <c r="U120" s="339" t="s">
        <v>60</v>
      </c>
      <c r="V120" s="339" t="s">
        <v>60</v>
      </c>
      <c r="W120" s="339" t="s">
        <v>61</v>
      </c>
      <c r="X120" s="339" t="s">
        <v>61</v>
      </c>
      <c r="Y120" s="412" t="s">
        <v>691</v>
      </c>
      <c r="Z120" s="293" t="s">
        <v>61</v>
      </c>
      <c r="AA120" s="293" t="s">
        <v>63</v>
      </c>
      <c r="AB120" s="293" t="s">
        <v>63</v>
      </c>
      <c r="AC120" s="293" t="s">
        <v>63</v>
      </c>
      <c r="AD120" s="293" t="s">
        <v>63</v>
      </c>
      <c r="AE120" s="293" t="s">
        <v>61</v>
      </c>
      <c r="AF120" s="293" t="s">
        <v>61</v>
      </c>
      <c r="AG120" s="344" t="str">
        <f t="shared" si="10"/>
        <v>CLOSE</v>
      </c>
      <c r="AH120" s="344" t="str">
        <f t="shared" si="7"/>
        <v>CLOSE</v>
      </c>
      <c r="AI120" s="345">
        <f t="shared" si="8"/>
        <v>1</v>
      </c>
      <c r="AJ120" s="341"/>
    </row>
    <row r="121" spans="1:36" ht="144">
      <c r="A121" s="337">
        <f t="shared" si="9"/>
        <v>1515</v>
      </c>
      <c r="B121" s="338">
        <v>42559</v>
      </c>
      <c r="C121" s="293" t="s">
        <v>393</v>
      </c>
      <c r="D121" s="293" t="s">
        <v>194</v>
      </c>
      <c r="E121" s="293" t="s">
        <v>645</v>
      </c>
      <c r="F121" s="293" t="s">
        <v>282</v>
      </c>
      <c r="G121" s="293" t="s">
        <v>464</v>
      </c>
      <c r="H121" s="348" t="s">
        <v>77</v>
      </c>
      <c r="I121" s="483" t="s">
        <v>692</v>
      </c>
      <c r="J121" s="340"/>
      <c r="K121" s="341" t="s">
        <v>693</v>
      </c>
      <c r="L121" s="342" t="s">
        <v>694</v>
      </c>
      <c r="M121" s="342" t="s">
        <v>695</v>
      </c>
      <c r="N121" s="369" t="s">
        <v>59</v>
      </c>
      <c r="O121" s="382">
        <v>6</v>
      </c>
      <c r="P121" s="382">
        <v>181</v>
      </c>
      <c r="Q121" s="343"/>
      <c r="R121" s="339" t="s">
        <v>60</v>
      </c>
      <c r="S121" s="339" t="s">
        <v>60</v>
      </c>
      <c r="T121" s="339" t="s">
        <v>60</v>
      </c>
      <c r="U121" s="339" t="s">
        <v>60</v>
      </c>
      <c r="V121" s="339" t="s">
        <v>60</v>
      </c>
      <c r="W121" s="339" t="s">
        <v>61</v>
      </c>
      <c r="X121" s="339" t="s">
        <v>61</v>
      </c>
      <c r="Y121" s="412" t="s">
        <v>696</v>
      </c>
      <c r="Z121" s="293" t="s">
        <v>63</v>
      </c>
      <c r="AA121" s="293" t="s">
        <v>63</v>
      </c>
      <c r="AB121" s="293" t="s">
        <v>63</v>
      </c>
      <c r="AC121" s="293" t="s">
        <v>63</v>
      </c>
      <c r="AD121" s="293" t="s">
        <v>63</v>
      </c>
      <c r="AE121" s="293" t="s">
        <v>61</v>
      </c>
      <c r="AF121" s="293" t="s">
        <v>61</v>
      </c>
      <c r="AG121" s="344" t="str">
        <f t="shared" si="10"/>
        <v>CLOSE</v>
      </c>
      <c r="AH121" s="344" t="str">
        <f t="shared" si="7"/>
        <v>CLOSE</v>
      </c>
      <c r="AI121" s="345">
        <f t="shared" si="8"/>
        <v>1</v>
      </c>
      <c r="AJ121" s="341"/>
    </row>
    <row r="122" spans="1:36" ht="120">
      <c r="A122" s="337">
        <f t="shared" si="9"/>
        <v>1516</v>
      </c>
      <c r="B122" s="338">
        <v>42572</v>
      </c>
      <c r="C122" s="293" t="s">
        <v>49</v>
      </c>
      <c r="D122" s="293" t="s">
        <v>41</v>
      </c>
      <c r="E122" s="293" t="s">
        <v>634</v>
      </c>
      <c r="F122" s="293" t="s">
        <v>282</v>
      </c>
      <c r="G122" s="294" t="s">
        <v>161</v>
      </c>
      <c r="H122" s="349" t="s">
        <v>54</v>
      </c>
      <c r="I122" s="483" t="s">
        <v>697</v>
      </c>
      <c r="J122" s="340"/>
      <c r="K122" s="341" t="s">
        <v>698</v>
      </c>
      <c r="L122" s="341" t="s">
        <v>699</v>
      </c>
      <c r="M122" s="342" t="s">
        <v>700</v>
      </c>
      <c r="N122" s="369" t="s">
        <v>59</v>
      </c>
      <c r="O122" s="382">
        <v>21</v>
      </c>
      <c r="P122" s="382">
        <v>101</v>
      </c>
      <c r="Q122" s="343"/>
      <c r="R122" s="339" t="s">
        <v>61</v>
      </c>
      <c r="S122" s="339" t="s">
        <v>60</v>
      </c>
      <c r="T122" s="339" t="s">
        <v>60</v>
      </c>
      <c r="U122" s="339" t="s">
        <v>60</v>
      </c>
      <c r="V122" s="339" t="s">
        <v>60</v>
      </c>
      <c r="W122" s="339" t="s">
        <v>60</v>
      </c>
      <c r="X122" s="339" t="s">
        <v>61</v>
      </c>
      <c r="Y122" s="412" t="s">
        <v>701</v>
      </c>
      <c r="Z122" s="293" t="s">
        <v>61</v>
      </c>
      <c r="AA122" s="293" t="s">
        <v>63</v>
      </c>
      <c r="AB122" s="293" t="s">
        <v>63</v>
      </c>
      <c r="AC122" s="293" t="s">
        <v>63</v>
      </c>
      <c r="AD122" s="293" t="s">
        <v>63</v>
      </c>
      <c r="AE122" s="293" t="s">
        <v>63</v>
      </c>
      <c r="AF122" s="293" t="s">
        <v>61</v>
      </c>
      <c r="AG122" s="344" t="str">
        <f t="shared" si="10"/>
        <v>CLOSE</v>
      </c>
      <c r="AH122" s="344" t="str">
        <f t="shared" si="7"/>
        <v>CLOSE</v>
      </c>
      <c r="AI122" s="345">
        <f t="shared" si="8"/>
        <v>1</v>
      </c>
      <c r="AJ122" s="341"/>
    </row>
    <row r="123" spans="1:36" ht="132">
      <c r="A123" s="337">
        <f t="shared" si="9"/>
        <v>1517</v>
      </c>
      <c r="B123" s="338">
        <v>42554</v>
      </c>
      <c r="C123" s="293" t="s">
        <v>49</v>
      </c>
      <c r="D123" s="293" t="s">
        <v>40</v>
      </c>
      <c r="E123" s="293" t="s">
        <v>634</v>
      </c>
      <c r="F123" s="293" t="s">
        <v>282</v>
      </c>
      <c r="G123" s="293" t="s">
        <v>246</v>
      </c>
      <c r="H123" s="349" t="s">
        <v>54</v>
      </c>
      <c r="I123" s="483" t="s">
        <v>702</v>
      </c>
      <c r="J123" s="340"/>
      <c r="K123" s="341" t="s">
        <v>703</v>
      </c>
      <c r="L123" s="342" t="s">
        <v>704</v>
      </c>
      <c r="M123" s="342" t="s">
        <v>705</v>
      </c>
      <c r="N123" s="369" t="s">
        <v>59</v>
      </c>
      <c r="O123" s="382">
        <v>210</v>
      </c>
      <c r="P123" s="382">
        <v>1699</v>
      </c>
      <c r="Q123" s="343"/>
      <c r="R123" s="339" t="s">
        <v>61</v>
      </c>
      <c r="S123" s="339" t="s">
        <v>61</v>
      </c>
      <c r="T123" s="339" t="s">
        <v>61</v>
      </c>
      <c r="U123" s="339" t="s">
        <v>60</v>
      </c>
      <c r="V123" s="339" t="s">
        <v>60</v>
      </c>
      <c r="W123" s="339" t="s">
        <v>60</v>
      </c>
      <c r="X123" s="339" t="s">
        <v>61</v>
      </c>
      <c r="Y123" s="412" t="s">
        <v>706</v>
      </c>
      <c r="Z123" s="293" t="s">
        <v>61</v>
      </c>
      <c r="AA123" s="293" t="s">
        <v>61</v>
      </c>
      <c r="AB123" s="293" t="s">
        <v>61</v>
      </c>
      <c r="AC123" s="293" t="s">
        <v>63</v>
      </c>
      <c r="AD123" s="293" t="s">
        <v>63</v>
      </c>
      <c r="AE123" s="293" t="s">
        <v>63</v>
      </c>
      <c r="AF123" s="293" t="s">
        <v>61</v>
      </c>
      <c r="AG123" s="344" t="str">
        <f t="shared" si="10"/>
        <v>CLOSE</v>
      </c>
      <c r="AH123" s="344" t="str">
        <f t="shared" si="7"/>
        <v>CLOSE</v>
      </c>
      <c r="AI123" s="345">
        <f t="shared" si="8"/>
        <v>1</v>
      </c>
      <c r="AJ123" s="341"/>
    </row>
    <row r="124" spans="1:36" ht="108">
      <c r="A124" s="337">
        <f t="shared" si="9"/>
        <v>1518</v>
      </c>
      <c r="B124" s="338">
        <v>42570</v>
      </c>
      <c r="C124" s="293" t="s">
        <v>153</v>
      </c>
      <c r="D124" s="339" t="s">
        <v>154</v>
      </c>
      <c r="E124" s="293" t="s">
        <v>645</v>
      </c>
      <c r="F124" s="293" t="s">
        <v>85</v>
      </c>
      <c r="G124" s="293" t="s">
        <v>53</v>
      </c>
      <c r="H124" s="348" t="s">
        <v>77</v>
      </c>
      <c r="I124" s="483" t="s">
        <v>707</v>
      </c>
      <c r="J124" s="340" t="s">
        <v>708</v>
      </c>
      <c r="K124" s="341" t="s">
        <v>709</v>
      </c>
      <c r="L124" s="342" t="s">
        <v>710</v>
      </c>
      <c r="M124" s="342" t="s">
        <v>711</v>
      </c>
      <c r="N124" s="369" t="s">
        <v>59</v>
      </c>
      <c r="O124" s="382">
        <v>6</v>
      </c>
      <c r="P124" s="382">
        <v>180</v>
      </c>
      <c r="Q124" s="343"/>
      <c r="R124" s="339" t="s">
        <v>192</v>
      </c>
      <c r="S124" s="339" t="s">
        <v>192</v>
      </c>
      <c r="T124" s="339" t="s">
        <v>192</v>
      </c>
      <c r="U124" s="339" t="s">
        <v>192</v>
      </c>
      <c r="V124" s="339" t="s">
        <v>192</v>
      </c>
      <c r="W124" s="339" t="s">
        <v>192</v>
      </c>
      <c r="X124" s="339" t="s">
        <v>61</v>
      </c>
      <c r="Y124" s="412" t="s">
        <v>712</v>
      </c>
      <c r="Z124" s="293" t="s">
        <v>61</v>
      </c>
      <c r="AA124" s="293" t="s">
        <v>61</v>
      </c>
      <c r="AB124" s="293" t="s">
        <v>61</v>
      </c>
      <c r="AC124" s="293" t="s">
        <v>61</v>
      </c>
      <c r="AD124" s="293" t="s">
        <v>61</v>
      </c>
      <c r="AE124" s="293" t="s">
        <v>61</v>
      </c>
      <c r="AF124" s="293" t="s">
        <v>61</v>
      </c>
      <c r="AG124" s="344" t="str">
        <f t="shared" si="10"/>
        <v>CLOSE</v>
      </c>
      <c r="AH124" s="344" t="str">
        <f t="shared" si="7"/>
        <v>CLOSE</v>
      </c>
      <c r="AI124" s="345" t="e">
        <f t="shared" si="8"/>
        <v>#DIV/0!</v>
      </c>
      <c r="AJ124" s="341"/>
    </row>
    <row r="125" spans="1:36" ht="96">
      <c r="A125" s="337">
        <f t="shared" si="9"/>
        <v>1519</v>
      </c>
      <c r="B125" s="338">
        <v>42559</v>
      </c>
      <c r="C125" s="293" t="s">
        <v>49</v>
      </c>
      <c r="D125" s="293" t="s">
        <v>37</v>
      </c>
      <c r="E125" s="293" t="s">
        <v>634</v>
      </c>
      <c r="F125" s="293" t="s">
        <v>75</v>
      </c>
      <c r="G125" s="293" t="s">
        <v>535</v>
      </c>
      <c r="H125" s="349" t="s">
        <v>54</v>
      </c>
      <c r="I125" s="483" t="s">
        <v>713</v>
      </c>
      <c r="J125" s="340"/>
      <c r="K125" s="341" t="s">
        <v>714</v>
      </c>
      <c r="L125" s="342" t="s">
        <v>715</v>
      </c>
      <c r="M125" s="342" t="s">
        <v>716</v>
      </c>
      <c r="N125" s="369" t="s">
        <v>59</v>
      </c>
      <c r="O125" s="382">
        <v>47</v>
      </c>
      <c r="P125" s="382">
        <v>428</v>
      </c>
      <c r="Q125" s="343"/>
      <c r="R125" s="339" t="s">
        <v>60</v>
      </c>
      <c r="S125" s="339" t="s">
        <v>60</v>
      </c>
      <c r="T125" s="339" t="s">
        <v>60</v>
      </c>
      <c r="U125" s="339" t="s">
        <v>60</v>
      </c>
      <c r="V125" s="339" t="s">
        <v>60</v>
      </c>
      <c r="W125" s="339" t="s">
        <v>192</v>
      </c>
      <c r="X125" s="339" t="s">
        <v>61</v>
      </c>
      <c r="Y125" s="412" t="s">
        <v>717</v>
      </c>
      <c r="Z125" s="293" t="s">
        <v>63</v>
      </c>
      <c r="AA125" s="293" t="s">
        <v>63</v>
      </c>
      <c r="AB125" s="293" t="s">
        <v>63</v>
      </c>
      <c r="AC125" s="293" t="s">
        <v>63</v>
      </c>
      <c r="AD125" s="293" t="s">
        <v>63</v>
      </c>
      <c r="AE125" s="293" t="s">
        <v>61</v>
      </c>
      <c r="AF125" s="293" t="s">
        <v>61</v>
      </c>
      <c r="AG125" s="344" t="str">
        <f t="shared" si="10"/>
        <v>CLOSE</v>
      </c>
      <c r="AH125" s="344" t="str">
        <f t="shared" si="7"/>
        <v>CLOSE</v>
      </c>
      <c r="AI125" s="345">
        <f t="shared" si="8"/>
        <v>1</v>
      </c>
      <c r="AJ125" s="341"/>
    </row>
    <row r="126" spans="1:36" ht="120">
      <c r="A126" s="337">
        <f t="shared" si="9"/>
        <v>1520</v>
      </c>
      <c r="B126" s="338">
        <v>42577</v>
      </c>
      <c r="C126" s="293" t="s">
        <v>49</v>
      </c>
      <c r="D126" s="293" t="s">
        <v>37</v>
      </c>
      <c r="E126" s="293" t="s">
        <v>634</v>
      </c>
      <c r="F126" s="293" t="s">
        <v>282</v>
      </c>
      <c r="G126" s="293" t="s">
        <v>535</v>
      </c>
      <c r="H126" s="349" t="s">
        <v>54</v>
      </c>
      <c r="I126" s="483" t="s">
        <v>718</v>
      </c>
      <c r="J126" s="340"/>
      <c r="K126" s="355" t="s">
        <v>719</v>
      </c>
      <c r="L126" s="342" t="s">
        <v>720</v>
      </c>
      <c r="M126" s="342" t="s">
        <v>721</v>
      </c>
      <c r="N126" s="399" t="s">
        <v>107</v>
      </c>
      <c r="O126" s="382">
        <v>30</v>
      </c>
      <c r="P126" s="382">
        <v>342</v>
      </c>
      <c r="Q126" s="343"/>
      <c r="R126" s="339" t="s">
        <v>60</v>
      </c>
      <c r="S126" s="339" t="s">
        <v>60</v>
      </c>
      <c r="T126" s="339" t="s">
        <v>60</v>
      </c>
      <c r="U126" s="339" t="s">
        <v>60</v>
      </c>
      <c r="V126" s="339" t="s">
        <v>60</v>
      </c>
      <c r="W126" s="339" t="s">
        <v>192</v>
      </c>
      <c r="X126" s="339" t="s">
        <v>61</v>
      </c>
      <c r="Y126" s="412" t="s">
        <v>722</v>
      </c>
      <c r="Z126" s="293" t="s">
        <v>63</v>
      </c>
      <c r="AA126" s="293" t="s">
        <v>63</v>
      </c>
      <c r="AB126" s="293" t="s">
        <v>63</v>
      </c>
      <c r="AC126" s="293" t="s">
        <v>63</v>
      </c>
      <c r="AD126" s="293" t="s">
        <v>63</v>
      </c>
      <c r="AE126" s="293" t="s">
        <v>61</v>
      </c>
      <c r="AF126" s="293" t="s">
        <v>61</v>
      </c>
      <c r="AG126" s="344" t="str">
        <f t="shared" si="10"/>
        <v>CLOSE</v>
      </c>
      <c r="AH126" s="344" t="str">
        <f t="shared" si="7"/>
        <v>CLOSE</v>
      </c>
      <c r="AI126" s="345">
        <f t="shared" si="8"/>
        <v>1</v>
      </c>
      <c r="AJ126" s="341"/>
    </row>
    <row r="127" spans="1:36" ht="120">
      <c r="A127" s="337">
        <f t="shared" si="9"/>
        <v>1521</v>
      </c>
      <c r="B127" s="338">
        <v>42579</v>
      </c>
      <c r="C127" s="293" t="s">
        <v>393</v>
      </c>
      <c r="D127" s="293" t="s">
        <v>133</v>
      </c>
      <c r="E127" s="293" t="s">
        <v>645</v>
      </c>
      <c r="F127" s="293" t="s">
        <v>75</v>
      </c>
      <c r="G127" s="293" t="s">
        <v>53</v>
      </c>
      <c r="H127" s="348" t="s">
        <v>77</v>
      </c>
      <c r="I127" s="483" t="s">
        <v>723</v>
      </c>
      <c r="J127" s="340"/>
      <c r="K127" s="355" t="s">
        <v>724</v>
      </c>
      <c r="L127" s="342" t="s">
        <v>725</v>
      </c>
      <c r="M127" s="342" t="s">
        <v>726</v>
      </c>
      <c r="N127" s="369" t="s">
        <v>59</v>
      </c>
      <c r="O127" s="382">
        <v>0</v>
      </c>
      <c r="P127" s="382">
        <v>0</v>
      </c>
      <c r="Q127" s="343"/>
      <c r="R127" s="339" t="s">
        <v>60</v>
      </c>
      <c r="S127" s="339" t="s">
        <v>60</v>
      </c>
      <c r="T127" s="339" t="s">
        <v>60</v>
      </c>
      <c r="U127" s="339" t="s">
        <v>60</v>
      </c>
      <c r="V127" s="339" t="s">
        <v>60</v>
      </c>
      <c r="W127" s="339" t="s">
        <v>60</v>
      </c>
      <c r="X127" s="339" t="s">
        <v>61</v>
      </c>
      <c r="Y127" s="416" t="s">
        <v>727</v>
      </c>
      <c r="Z127" s="293" t="s">
        <v>63</v>
      </c>
      <c r="AA127" s="293" t="s">
        <v>63</v>
      </c>
      <c r="AB127" s="293" t="s">
        <v>63</v>
      </c>
      <c r="AC127" s="293" t="s">
        <v>63</v>
      </c>
      <c r="AD127" s="293" t="s">
        <v>63</v>
      </c>
      <c r="AE127" s="293" t="s">
        <v>63</v>
      </c>
      <c r="AF127" s="293" t="s">
        <v>61</v>
      </c>
      <c r="AG127" s="344" t="str">
        <f t="shared" si="10"/>
        <v>CLOSE</v>
      </c>
      <c r="AH127" s="344" t="str">
        <f t="shared" si="7"/>
        <v>CLOSE</v>
      </c>
      <c r="AI127" s="345">
        <f t="shared" si="8"/>
        <v>1</v>
      </c>
      <c r="AJ127" s="341"/>
    </row>
    <row r="128" spans="1:36" ht="108">
      <c r="A128" s="337">
        <f t="shared" si="9"/>
        <v>1522</v>
      </c>
      <c r="B128" s="338">
        <v>42581</v>
      </c>
      <c r="C128" s="293" t="s">
        <v>49</v>
      </c>
      <c r="D128" s="293" t="s">
        <v>147</v>
      </c>
      <c r="E128" s="293" t="s">
        <v>634</v>
      </c>
      <c r="F128" s="293" t="s">
        <v>282</v>
      </c>
      <c r="G128" s="341" t="s">
        <v>728</v>
      </c>
      <c r="H128" s="349" t="s">
        <v>54</v>
      </c>
      <c r="I128" s="483" t="s">
        <v>729</v>
      </c>
      <c r="J128" s="340"/>
      <c r="K128" s="355" t="s">
        <v>730</v>
      </c>
      <c r="L128" s="342" t="s">
        <v>731</v>
      </c>
      <c r="M128" s="342" t="s">
        <v>732</v>
      </c>
      <c r="N128" s="399" t="s">
        <v>107</v>
      </c>
      <c r="O128" s="382">
        <v>54</v>
      </c>
      <c r="P128" s="382">
        <v>154.30000000000001</v>
      </c>
      <c r="Q128" s="343"/>
      <c r="R128" s="339" t="s">
        <v>60</v>
      </c>
      <c r="S128" s="339" t="s">
        <v>60</v>
      </c>
      <c r="T128" s="339" t="s">
        <v>60</v>
      </c>
      <c r="U128" s="339" t="s">
        <v>192</v>
      </c>
      <c r="V128" s="339" t="s">
        <v>192</v>
      </c>
      <c r="W128" s="339" t="s">
        <v>192</v>
      </c>
      <c r="X128" s="339" t="s">
        <v>61</v>
      </c>
      <c r="Y128" s="416" t="s">
        <v>733</v>
      </c>
      <c r="Z128" s="293" t="s">
        <v>63</v>
      </c>
      <c r="AA128" s="293" t="s">
        <v>63</v>
      </c>
      <c r="AB128" s="293" t="s">
        <v>63</v>
      </c>
      <c r="AC128" s="293" t="s">
        <v>61</v>
      </c>
      <c r="AD128" s="293" t="s">
        <v>61</v>
      </c>
      <c r="AE128" s="293" t="s">
        <v>61</v>
      </c>
      <c r="AF128" s="293" t="s">
        <v>61</v>
      </c>
      <c r="AG128" s="344" t="str">
        <f t="shared" si="10"/>
        <v>CLOSE</v>
      </c>
      <c r="AH128" s="344" t="str">
        <f t="shared" si="7"/>
        <v>CLOSE</v>
      </c>
      <c r="AI128" s="345">
        <f t="shared" si="8"/>
        <v>1</v>
      </c>
      <c r="AJ128" s="341"/>
    </row>
    <row r="129" spans="1:36" ht="120">
      <c r="A129" s="337">
        <f t="shared" si="9"/>
        <v>1523</v>
      </c>
      <c r="B129" s="338">
        <v>42581</v>
      </c>
      <c r="C129" s="293" t="s">
        <v>153</v>
      </c>
      <c r="D129" s="293" t="s">
        <v>368</v>
      </c>
      <c r="E129" s="293" t="s">
        <v>645</v>
      </c>
      <c r="F129" s="293" t="s">
        <v>282</v>
      </c>
      <c r="G129" s="293" t="s">
        <v>246</v>
      </c>
      <c r="H129" s="348" t="s">
        <v>77</v>
      </c>
      <c r="I129" s="483" t="s">
        <v>734</v>
      </c>
      <c r="J129" s="340"/>
      <c r="K129" s="355" t="s">
        <v>719</v>
      </c>
      <c r="L129" s="342" t="s">
        <v>735</v>
      </c>
      <c r="M129" s="342" t="s">
        <v>736</v>
      </c>
      <c r="N129" s="369" t="s">
        <v>59</v>
      </c>
      <c r="O129" s="382"/>
      <c r="P129" s="382">
        <v>224</v>
      </c>
      <c r="Q129" s="343"/>
      <c r="R129" s="339" t="s">
        <v>60</v>
      </c>
      <c r="S129" s="339" t="s">
        <v>60</v>
      </c>
      <c r="T129" s="339" t="s">
        <v>60</v>
      </c>
      <c r="U129" s="339" t="s">
        <v>60</v>
      </c>
      <c r="V129" s="339" t="s">
        <v>60</v>
      </c>
      <c r="W129" s="339" t="s">
        <v>61</v>
      </c>
      <c r="X129" s="339" t="s">
        <v>61</v>
      </c>
      <c r="Y129" s="412" t="s">
        <v>737</v>
      </c>
      <c r="Z129" s="293" t="s">
        <v>63</v>
      </c>
      <c r="AA129" s="293" t="s">
        <v>63</v>
      </c>
      <c r="AB129" s="293" t="s">
        <v>63</v>
      </c>
      <c r="AC129" s="293" t="s">
        <v>63</v>
      </c>
      <c r="AD129" s="293" t="s">
        <v>63</v>
      </c>
      <c r="AE129" s="293" t="s">
        <v>61</v>
      </c>
      <c r="AF129" s="293" t="s">
        <v>61</v>
      </c>
      <c r="AG129" s="344" t="str">
        <f t="shared" si="10"/>
        <v>CLOSE</v>
      </c>
      <c r="AH129" s="344" t="str">
        <f t="shared" si="7"/>
        <v>CLOSE</v>
      </c>
      <c r="AI129" s="345">
        <f t="shared" si="8"/>
        <v>1</v>
      </c>
      <c r="AJ129" s="341"/>
    </row>
    <row r="130" spans="1:36" ht="132">
      <c r="A130" s="337">
        <f t="shared" si="9"/>
        <v>1524</v>
      </c>
      <c r="B130" s="338">
        <v>42582</v>
      </c>
      <c r="C130" s="293" t="s">
        <v>49</v>
      </c>
      <c r="D130" s="293" t="s">
        <v>37</v>
      </c>
      <c r="E130" s="293" t="s">
        <v>634</v>
      </c>
      <c r="F130" s="293" t="s">
        <v>282</v>
      </c>
      <c r="G130" s="293" t="s">
        <v>535</v>
      </c>
      <c r="H130" s="349" t="s">
        <v>54</v>
      </c>
      <c r="I130" s="483" t="s">
        <v>738</v>
      </c>
      <c r="J130" s="340" t="s">
        <v>739</v>
      </c>
      <c r="K130" s="341" t="s">
        <v>740</v>
      </c>
      <c r="L130" s="342" t="s">
        <v>741</v>
      </c>
      <c r="M130" s="342" t="s">
        <v>742</v>
      </c>
      <c r="N130" s="369" t="s">
        <v>59</v>
      </c>
      <c r="O130" s="382">
        <v>420</v>
      </c>
      <c r="P130" s="382">
        <v>45</v>
      </c>
      <c r="Q130" s="343"/>
      <c r="R130" s="339" t="s">
        <v>60</v>
      </c>
      <c r="S130" s="339" t="s">
        <v>192</v>
      </c>
      <c r="T130" s="339" t="s">
        <v>192</v>
      </c>
      <c r="U130" s="339" t="s">
        <v>192</v>
      </c>
      <c r="V130" s="339" t="s">
        <v>192</v>
      </c>
      <c r="W130" s="339" t="s">
        <v>61</v>
      </c>
      <c r="X130" s="339" t="s">
        <v>61</v>
      </c>
      <c r="Y130" s="412" t="s">
        <v>743</v>
      </c>
      <c r="Z130" s="293" t="s">
        <v>63</v>
      </c>
      <c r="AA130" s="293" t="s">
        <v>61</v>
      </c>
      <c r="AB130" s="293" t="s">
        <v>61</v>
      </c>
      <c r="AC130" s="293" t="s">
        <v>61</v>
      </c>
      <c r="AD130" s="293" t="s">
        <v>61</v>
      </c>
      <c r="AE130" s="293" t="s">
        <v>61</v>
      </c>
      <c r="AF130" s="293" t="s">
        <v>61</v>
      </c>
      <c r="AG130" s="344" t="str">
        <f t="shared" si="10"/>
        <v>CLOSE</v>
      </c>
      <c r="AH130" s="344" t="str">
        <f t="shared" si="7"/>
        <v>CLOSE</v>
      </c>
      <c r="AI130" s="345">
        <f t="shared" si="8"/>
        <v>1</v>
      </c>
      <c r="AJ130" s="341"/>
    </row>
    <row r="131" spans="1:36" ht="120">
      <c r="A131" s="337">
        <f t="shared" si="9"/>
        <v>1525</v>
      </c>
      <c r="B131" s="338">
        <v>42587</v>
      </c>
      <c r="C131" s="293" t="s">
        <v>49</v>
      </c>
      <c r="D131" s="293" t="s">
        <v>37</v>
      </c>
      <c r="E131" s="293" t="s">
        <v>634</v>
      </c>
      <c r="F131" s="293" t="s">
        <v>52</v>
      </c>
      <c r="G131" s="293" t="s">
        <v>53</v>
      </c>
      <c r="H131" s="349" t="s">
        <v>54</v>
      </c>
      <c r="I131" s="483" t="s">
        <v>744</v>
      </c>
      <c r="J131" s="340"/>
      <c r="K131" s="355" t="s">
        <v>745</v>
      </c>
      <c r="L131" s="342" t="s">
        <v>746</v>
      </c>
      <c r="M131" s="342" t="s">
        <v>747</v>
      </c>
      <c r="N131" s="399" t="s">
        <v>107</v>
      </c>
      <c r="O131" s="382">
        <v>0</v>
      </c>
      <c r="P131" s="382">
        <v>1251</v>
      </c>
      <c r="Q131" s="343"/>
      <c r="R131" s="339" t="s">
        <v>192</v>
      </c>
      <c r="S131" s="339" t="s">
        <v>192</v>
      </c>
      <c r="T131" s="339" t="s">
        <v>192</v>
      </c>
      <c r="U131" s="339" t="s">
        <v>192</v>
      </c>
      <c r="V131" s="339" t="s">
        <v>192</v>
      </c>
      <c r="W131" s="339" t="s">
        <v>192</v>
      </c>
      <c r="X131" s="339" t="s">
        <v>61</v>
      </c>
      <c r="Y131" s="412" t="s">
        <v>748</v>
      </c>
      <c r="Z131" s="293" t="s">
        <v>61</v>
      </c>
      <c r="AA131" s="293" t="s">
        <v>61</v>
      </c>
      <c r="AB131" s="293" t="s">
        <v>61</v>
      </c>
      <c r="AC131" s="293" t="s">
        <v>61</v>
      </c>
      <c r="AD131" s="293" t="s">
        <v>61</v>
      </c>
      <c r="AE131" s="293" t="s">
        <v>61</v>
      </c>
      <c r="AF131" s="293" t="s">
        <v>61</v>
      </c>
      <c r="AG131" s="344" t="str">
        <f t="shared" si="10"/>
        <v>CLOSE</v>
      </c>
      <c r="AH131" s="344" t="str">
        <f t="shared" si="7"/>
        <v>CLOSE</v>
      </c>
      <c r="AI131" s="345" t="e">
        <f t="shared" si="8"/>
        <v>#DIV/0!</v>
      </c>
      <c r="AJ131" s="341"/>
    </row>
    <row r="132" spans="1:36" s="356" customFormat="1" ht="132">
      <c r="A132" s="337">
        <f t="shared" si="9"/>
        <v>1526</v>
      </c>
      <c r="B132" s="338">
        <v>42587</v>
      </c>
      <c r="C132" s="293" t="s">
        <v>153</v>
      </c>
      <c r="D132" s="293" t="s">
        <v>113</v>
      </c>
      <c r="E132" s="293" t="s">
        <v>645</v>
      </c>
      <c r="F132" s="293" t="s">
        <v>282</v>
      </c>
      <c r="G132" s="293" t="s">
        <v>270</v>
      </c>
      <c r="H132" s="348" t="s">
        <v>77</v>
      </c>
      <c r="I132" s="483" t="s">
        <v>749</v>
      </c>
      <c r="J132" s="293"/>
      <c r="K132" s="355" t="s">
        <v>750</v>
      </c>
      <c r="L132" s="341" t="s">
        <v>751</v>
      </c>
      <c r="M132" s="341" t="s">
        <v>752</v>
      </c>
      <c r="N132" s="369" t="s">
        <v>59</v>
      </c>
      <c r="O132" s="382">
        <v>233</v>
      </c>
      <c r="P132" s="382">
        <v>1431</v>
      </c>
      <c r="Q132" s="343"/>
      <c r="R132" s="339" t="s">
        <v>61</v>
      </c>
      <c r="S132" s="339" t="s">
        <v>61</v>
      </c>
      <c r="T132" s="339" t="s">
        <v>61</v>
      </c>
      <c r="U132" s="339" t="s">
        <v>61</v>
      </c>
      <c r="V132" s="339" t="s">
        <v>61</v>
      </c>
      <c r="W132" s="339" t="s">
        <v>60</v>
      </c>
      <c r="X132" s="339" t="s">
        <v>61</v>
      </c>
      <c r="Y132" s="417" t="s">
        <v>753</v>
      </c>
      <c r="Z132" s="293" t="s">
        <v>61</v>
      </c>
      <c r="AA132" s="293" t="s">
        <v>61</v>
      </c>
      <c r="AB132" s="293" t="s">
        <v>61</v>
      </c>
      <c r="AC132" s="293" t="s">
        <v>61</v>
      </c>
      <c r="AD132" s="293" t="s">
        <v>61</v>
      </c>
      <c r="AE132" s="293" t="s">
        <v>63</v>
      </c>
      <c r="AF132" s="293" t="s">
        <v>61</v>
      </c>
      <c r="AG132" s="344" t="str">
        <f t="shared" si="10"/>
        <v>CLOSE</v>
      </c>
      <c r="AH132" s="344" t="str">
        <f t="shared" si="7"/>
        <v>CLOSE</v>
      </c>
      <c r="AI132" s="345">
        <f t="shared" si="8"/>
        <v>1</v>
      </c>
      <c r="AJ132" s="293"/>
    </row>
    <row r="133" spans="1:36" s="356" customFormat="1" ht="96">
      <c r="A133" s="337">
        <f t="shared" si="9"/>
        <v>1527</v>
      </c>
      <c r="B133" s="338">
        <v>42599</v>
      </c>
      <c r="C133" s="293" t="s">
        <v>393</v>
      </c>
      <c r="D133" s="293" t="s">
        <v>200</v>
      </c>
      <c r="E133" s="293" t="s">
        <v>645</v>
      </c>
      <c r="F133" s="293" t="s">
        <v>85</v>
      </c>
      <c r="G133" s="293" t="s">
        <v>135</v>
      </c>
      <c r="H133" s="348" t="s">
        <v>77</v>
      </c>
      <c r="I133" s="483" t="s">
        <v>754</v>
      </c>
      <c r="J133" s="293"/>
      <c r="K133" s="355" t="s">
        <v>755</v>
      </c>
      <c r="L133" s="341" t="s">
        <v>756</v>
      </c>
      <c r="M133" s="341" t="s">
        <v>757</v>
      </c>
      <c r="N133" s="369" t="s">
        <v>59</v>
      </c>
      <c r="O133" s="382">
        <v>36</v>
      </c>
      <c r="P133" s="382">
        <v>856</v>
      </c>
      <c r="Q133" s="343"/>
      <c r="R133" s="339" t="s">
        <v>60</v>
      </c>
      <c r="S133" s="339" t="s">
        <v>60</v>
      </c>
      <c r="T133" s="339" t="s">
        <v>60</v>
      </c>
      <c r="U133" s="339" t="s">
        <v>60</v>
      </c>
      <c r="V133" s="339" t="s">
        <v>60</v>
      </c>
      <c r="W133" s="339" t="s">
        <v>61</v>
      </c>
      <c r="X133" s="339" t="s">
        <v>61</v>
      </c>
      <c r="Y133" s="417" t="s">
        <v>758</v>
      </c>
      <c r="Z133" s="293" t="s">
        <v>63</v>
      </c>
      <c r="AA133" s="293" t="s">
        <v>63</v>
      </c>
      <c r="AB133" s="293" t="s">
        <v>63</v>
      </c>
      <c r="AC133" s="293" t="s">
        <v>63</v>
      </c>
      <c r="AD133" s="293" t="s">
        <v>63</v>
      </c>
      <c r="AE133" s="293" t="s">
        <v>61</v>
      </c>
      <c r="AF133" s="293" t="s">
        <v>61</v>
      </c>
      <c r="AG133" s="344" t="str">
        <f t="shared" si="10"/>
        <v>CLOSE</v>
      </c>
      <c r="AH133" s="344" t="str">
        <f t="shared" si="7"/>
        <v>CLOSE</v>
      </c>
      <c r="AI133" s="345">
        <f t="shared" si="8"/>
        <v>1</v>
      </c>
      <c r="AJ133" s="293"/>
    </row>
    <row r="134" spans="1:36" s="356" customFormat="1" ht="120">
      <c r="A134" s="337">
        <f t="shared" si="9"/>
        <v>1528</v>
      </c>
      <c r="B134" s="338">
        <v>42597</v>
      </c>
      <c r="C134" s="293" t="s">
        <v>393</v>
      </c>
      <c r="D134" s="293" t="s">
        <v>42</v>
      </c>
      <c r="E134" s="293" t="s">
        <v>645</v>
      </c>
      <c r="F134" s="293" t="s">
        <v>282</v>
      </c>
      <c r="G134" s="293" t="s">
        <v>169</v>
      </c>
      <c r="H134" s="348" t="s">
        <v>77</v>
      </c>
      <c r="I134" s="483" t="s">
        <v>759</v>
      </c>
      <c r="J134" s="293"/>
      <c r="K134" s="355" t="s">
        <v>760</v>
      </c>
      <c r="L134" s="341" t="s">
        <v>761</v>
      </c>
      <c r="M134" s="341" t="s">
        <v>762</v>
      </c>
      <c r="N134" s="369" t="s">
        <v>59</v>
      </c>
      <c r="O134" s="382">
        <v>12</v>
      </c>
      <c r="P134" s="382">
        <v>68</v>
      </c>
      <c r="Q134" s="343"/>
      <c r="R134" s="339" t="s">
        <v>60</v>
      </c>
      <c r="S134" s="339" t="s">
        <v>60</v>
      </c>
      <c r="T134" s="339" t="s">
        <v>60</v>
      </c>
      <c r="U134" s="339" t="s">
        <v>60</v>
      </c>
      <c r="V134" s="339" t="s">
        <v>60</v>
      </c>
      <c r="W134" s="339" t="s">
        <v>60</v>
      </c>
      <c r="X134" s="339" t="s">
        <v>61</v>
      </c>
      <c r="Y134" s="417" t="s">
        <v>763</v>
      </c>
      <c r="Z134" s="293" t="s">
        <v>63</v>
      </c>
      <c r="AA134" s="293" t="s">
        <v>63</v>
      </c>
      <c r="AB134" s="293" t="s">
        <v>63</v>
      </c>
      <c r="AC134" s="293" t="s">
        <v>63</v>
      </c>
      <c r="AD134" s="293" t="s">
        <v>63</v>
      </c>
      <c r="AE134" s="293" t="s">
        <v>63</v>
      </c>
      <c r="AF134" s="293" t="s">
        <v>61</v>
      </c>
      <c r="AG134" s="344" t="str">
        <f t="shared" si="10"/>
        <v>CLOSE</v>
      </c>
      <c r="AH134" s="344" t="str">
        <f t="shared" si="7"/>
        <v>CLOSE</v>
      </c>
      <c r="AI134" s="345">
        <f t="shared" si="8"/>
        <v>1</v>
      </c>
      <c r="AJ134" s="293"/>
    </row>
    <row r="135" spans="1:36" s="356" customFormat="1" ht="120">
      <c r="A135" s="337">
        <f t="shared" si="9"/>
        <v>1529</v>
      </c>
      <c r="B135" s="338">
        <v>42612</v>
      </c>
      <c r="C135" s="293" t="s">
        <v>49</v>
      </c>
      <c r="D135" s="293" t="s">
        <v>40</v>
      </c>
      <c r="E135" s="293" t="s">
        <v>634</v>
      </c>
      <c r="F135" s="293" t="s">
        <v>75</v>
      </c>
      <c r="G135" s="294" t="s">
        <v>161</v>
      </c>
      <c r="H135" s="349" t="s">
        <v>54</v>
      </c>
      <c r="I135" s="483" t="s">
        <v>764</v>
      </c>
      <c r="J135" s="293"/>
      <c r="K135" s="355" t="s">
        <v>765</v>
      </c>
      <c r="L135" s="341" t="s">
        <v>766</v>
      </c>
      <c r="M135" s="341" t="s">
        <v>767</v>
      </c>
      <c r="N135" s="369" t="s">
        <v>59</v>
      </c>
      <c r="O135" s="382">
        <v>249</v>
      </c>
      <c r="P135" s="382">
        <v>1793</v>
      </c>
      <c r="Q135" s="343"/>
      <c r="R135" s="339" t="s">
        <v>61</v>
      </c>
      <c r="S135" s="339" t="s">
        <v>60</v>
      </c>
      <c r="T135" s="339" t="s">
        <v>60</v>
      </c>
      <c r="U135" s="339" t="s">
        <v>60</v>
      </c>
      <c r="V135" s="339" t="s">
        <v>60</v>
      </c>
      <c r="W135" s="339" t="s">
        <v>60</v>
      </c>
      <c r="X135" s="339" t="s">
        <v>61</v>
      </c>
      <c r="Y135" s="417" t="s">
        <v>768</v>
      </c>
      <c r="Z135" s="293" t="s">
        <v>61</v>
      </c>
      <c r="AA135" s="293" t="s">
        <v>63</v>
      </c>
      <c r="AB135" s="293" t="s">
        <v>63</v>
      </c>
      <c r="AC135" s="293" t="s">
        <v>63</v>
      </c>
      <c r="AD135" s="293" t="s">
        <v>63</v>
      </c>
      <c r="AE135" s="293" t="s">
        <v>63</v>
      </c>
      <c r="AF135" s="293" t="s">
        <v>61</v>
      </c>
      <c r="AG135" s="344" t="str">
        <f t="shared" ref="AG135:AG166" si="11">IF(Y135="","","CLOSE")</f>
        <v>CLOSE</v>
      </c>
      <c r="AH135" s="344" t="str">
        <f t="shared" ref="AH135:AH198" si="12">IF(E135="","",IF(COUNTIF(Z135:AE135,"未")=0,"CLOSE",""))</f>
        <v>CLOSE</v>
      </c>
      <c r="AI135" s="345">
        <f t="shared" ref="AI135:AI198" si="13">COUNTIF(Z135:AF135,"完了")/COUNTIF(R135:X135,"要")</f>
        <v>1</v>
      </c>
      <c r="AJ135" s="293"/>
    </row>
    <row r="136" spans="1:36" s="356" customFormat="1" ht="120">
      <c r="A136" s="337">
        <f t="shared" si="9"/>
        <v>1530</v>
      </c>
      <c r="B136" s="338">
        <v>42641</v>
      </c>
      <c r="C136" s="293" t="s">
        <v>49</v>
      </c>
      <c r="D136" s="293" t="s">
        <v>37</v>
      </c>
      <c r="E136" s="293" t="s">
        <v>634</v>
      </c>
      <c r="F136" s="293" t="s">
        <v>282</v>
      </c>
      <c r="G136" s="293" t="s">
        <v>535</v>
      </c>
      <c r="H136" s="349" t="s">
        <v>54</v>
      </c>
      <c r="I136" s="483" t="s">
        <v>769</v>
      </c>
      <c r="J136" s="293"/>
      <c r="K136" s="355" t="s">
        <v>770</v>
      </c>
      <c r="L136" s="341" t="s">
        <v>771</v>
      </c>
      <c r="M136" s="341" t="s">
        <v>772</v>
      </c>
      <c r="N136" s="369" t="s">
        <v>59</v>
      </c>
      <c r="O136" s="382">
        <v>240</v>
      </c>
      <c r="P136" s="382">
        <v>154</v>
      </c>
      <c r="Q136" s="343"/>
      <c r="R136" s="339" t="s">
        <v>60</v>
      </c>
      <c r="S136" s="339" t="s">
        <v>60</v>
      </c>
      <c r="T136" s="339" t="s">
        <v>60</v>
      </c>
      <c r="U136" s="339" t="s">
        <v>61</v>
      </c>
      <c r="V136" s="339" t="s">
        <v>61</v>
      </c>
      <c r="W136" s="339" t="s">
        <v>61</v>
      </c>
      <c r="X136" s="339" t="s">
        <v>61</v>
      </c>
      <c r="Y136" s="414" t="s">
        <v>773</v>
      </c>
      <c r="Z136" s="293" t="s">
        <v>63</v>
      </c>
      <c r="AA136" s="293" t="s">
        <v>63</v>
      </c>
      <c r="AB136" s="293" t="s">
        <v>63</v>
      </c>
      <c r="AC136" s="293" t="s">
        <v>61</v>
      </c>
      <c r="AD136" s="293" t="s">
        <v>61</v>
      </c>
      <c r="AE136" s="293" t="s">
        <v>61</v>
      </c>
      <c r="AF136" s="293" t="s">
        <v>61</v>
      </c>
      <c r="AG136" s="344" t="str">
        <f t="shared" si="11"/>
        <v>CLOSE</v>
      </c>
      <c r="AH136" s="344" t="str">
        <f t="shared" si="12"/>
        <v>CLOSE</v>
      </c>
      <c r="AI136" s="345">
        <f t="shared" si="13"/>
        <v>1</v>
      </c>
      <c r="AJ136" s="293"/>
    </row>
    <row r="137" spans="1:36" s="356" customFormat="1" ht="108">
      <c r="A137" s="337">
        <f t="shared" ref="A137:A200" si="14">A136+1</f>
        <v>1531</v>
      </c>
      <c r="B137" s="338">
        <v>42651</v>
      </c>
      <c r="C137" s="293" t="s">
        <v>49</v>
      </c>
      <c r="D137" s="293" t="s">
        <v>38</v>
      </c>
      <c r="E137" s="293" t="s">
        <v>634</v>
      </c>
      <c r="F137" s="293" t="s">
        <v>75</v>
      </c>
      <c r="G137" s="293" t="s">
        <v>774</v>
      </c>
      <c r="H137" s="349" t="s">
        <v>54</v>
      </c>
      <c r="I137" s="483" t="s">
        <v>775</v>
      </c>
      <c r="J137" s="293"/>
      <c r="K137" s="355" t="s">
        <v>776</v>
      </c>
      <c r="L137" s="342" t="s">
        <v>777</v>
      </c>
      <c r="M137" s="342" t="s">
        <v>778</v>
      </c>
      <c r="N137" s="369" t="s">
        <v>59</v>
      </c>
      <c r="O137" s="382">
        <v>840</v>
      </c>
      <c r="P137" s="382">
        <v>0</v>
      </c>
      <c r="Q137" s="343"/>
      <c r="R137" s="339" t="s">
        <v>60</v>
      </c>
      <c r="S137" s="339" t="s">
        <v>60</v>
      </c>
      <c r="T137" s="339" t="s">
        <v>60</v>
      </c>
      <c r="U137" s="339" t="s">
        <v>60</v>
      </c>
      <c r="V137" s="339" t="s">
        <v>60</v>
      </c>
      <c r="W137" s="339" t="s">
        <v>61</v>
      </c>
      <c r="X137" s="339" t="s">
        <v>61</v>
      </c>
      <c r="Y137" s="418" t="s">
        <v>779</v>
      </c>
      <c r="Z137" s="293" t="s">
        <v>63</v>
      </c>
      <c r="AA137" s="293" t="s">
        <v>63</v>
      </c>
      <c r="AB137" s="293" t="s">
        <v>63</v>
      </c>
      <c r="AC137" s="293" t="s">
        <v>63</v>
      </c>
      <c r="AD137" s="293" t="s">
        <v>63</v>
      </c>
      <c r="AE137" s="293" t="s">
        <v>61</v>
      </c>
      <c r="AF137" s="293" t="s">
        <v>61</v>
      </c>
      <c r="AG137" s="344" t="str">
        <f t="shared" si="11"/>
        <v>CLOSE</v>
      </c>
      <c r="AH137" s="344" t="str">
        <f t="shared" si="12"/>
        <v>CLOSE</v>
      </c>
      <c r="AI137" s="345">
        <f t="shared" si="13"/>
        <v>1</v>
      </c>
      <c r="AJ137" s="293"/>
    </row>
    <row r="138" spans="1:36" s="356" customFormat="1" ht="120">
      <c r="A138" s="337">
        <f t="shared" si="14"/>
        <v>1532</v>
      </c>
      <c r="B138" s="338">
        <v>42660</v>
      </c>
      <c r="C138" s="293" t="s">
        <v>153</v>
      </c>
      <c r="D138" s="339" t="s">
        <v>154</v>
      </c>
      <c r="E138" s="293" t="s">
        <v>645</v>
      </c>
      <c r="F138" s="293" t="s">
        <v>282</v>
      </c>
      <c r="G138" s="293" t="s">
        <v>246</v>
      </c>
      <c r="H138" s="348" t="s">
        <v>77</v>
      </c>
      <c r="I138" s="483" t="s">
        <v>780</v>
      </c>
      <c r="J138" s="293"/>
      <c r="K138" s="355" t="s">
        <v>781</v>
      </c>
      <c r="L138" s="342" t="s">
        <v>782</v>
      </c>
      <c r="M138" s="342" t="s">
        <v>783</v>
      </c>
      <c r="N138" s="369" t="s">
        <v>59</v>
      </c>
      <c r="O138" s="382">
        <v>0</v>
      </c>
      <c r="P138" s="382">
        <v>102</v>
      </c>
      <c r="Q138" s="343"/>
      <c r="R138" s="339" t="s">
        <v>192</v>
      </c>
      <c r="S138" s="339" t="s">
        <v>192</v>
      </c>
      <c r="T138" s="339" t="s">
        <v>192</v>
      </c>
      <c r="U138" s="339" t="s">
        <v>192</v>
      </c>
      <c r="V138" s="339" t="s">
        <v>192</v>
      </c>
      <c r="W138" s="339" t="s">
        <v>192</v>
      </c>
      <c r="X138" s="339" t="s">
        <v>61</v>
      </c>
      <c r="Y138" s="418" t="s">
        <v>784</v>
      </c>
      <c r="Z138" s="293" t="s">
        <v>61</v>
      </c>
      <c r="AA138" s="293" t="s">
        <v>61</v>
      </c>
      <c r="AB138" s="293" t="s">
        <v>61</v>
      </c>
      <c r="AC138" s="293" t="s">
        <v>61</v>
      </c>
      <c r="AD138" s="293" t="s">
        <v>61</v>
      </c>
      <c r="AE138" s="293" t="s">
        <v>61</v>
      </c>
      <c r="AF138" s="293" t="s">
        <v>61</v>
      </c>
      <c r="AG138" s="344" t="str">
        <f t="shared" si="11"/>
        <v>CLOSE</v>
      </c>
      <c r="AH138" s="344" t="str">
        <f t="shared" si="12"/>
        <v>CLOSE</v>
      </c>
      <c r="AI138" s="345" t="e">
        <f t="shared" si="13"/>
        <v>#DIV/0!</v>
      </c>
      <c r="AJ138" s="293"/>
    </row>
    <row r="139" spans="1:36" ht="120">
      <c r="A139" s="337">
        <f t="shared" si="14"/>
        <v>1533</v>
      </c>
      <c r="B139" s="338">
        <v>42677</v>
      </c>
      <c r="C139" s="293" t="s">
        <v>153</v>
      </c>
      <c r="D139" s="339" t="s">
        <v>154</v>
      </c>
      <c r="E139" s="293" t="s">
        <v>645</v>
      </c>
      <c r="F139" s="293" t="s">
        <v>75</v>
      </c>
      <c r="G139" s="293" t="s">
        <v>382</v>
      </c>
      <c r="H139" s="348" t="s">
        <v>77</v>
      </c>
      <c r="I139" s="483" t="s">
        <v>785</v>
      </c>
      <c r="J139" s="293"/>
      <c r="K139" s="355" t="s">
        <v>786</v>
      </c>
      <c r="L139" s="341" t="s">
        <v>787</v>
      </c>
      <c r="M139" s="341" t="s">
        <v>788</v>
      </c>
      <c r="N139" s="369" t="s">
        <v>59</v>
      </c>
      <c r="O139" s="382">
        <v>0</v>
      </c>
      <c r="P139" s="382">
        <v>112</v>
      </c>
      <c r="Q139" s="343"/>
      <c r="R139" s="339" t="s">
        <v>60</v>
      </c>
      <c r="S139" s="339" t="s">
        <v>192</v>
      </c>
      <c r="T139" s="339" t="s">
        <v>192</v>
      </c>
      <c r="U139" s="339" t="s">
        <v>60</v>
      </c>
      <c r="V139" s="339" t="s">
        <v>60</v>
      </c>
      <c r="W139" s="339" t="s">
        <v>60</v>
      </c>
      <c r="X139" s="339" t="s">
        <v>61</v>
      </c>
      <c r="Y139" s="412" t="s">
        <v>789</v>
      </c>
      <c r="Z139" s="293" t="s">
        <v>63</v>
      </c>
      <c r="AA139" s="293" t="s">
        <v>61</v>
      </c>
      <c r="AB139" s="293" t="s">
        <v>61</v>
      </c>
      <c r="AC139" s="293" t="s">
        <v>63</v>
      </c>
      <c r="AD139" s="293" t="s">
        <v>63</v>
      </c>
      <c r="AE139" s="293" t="s">
        <v>63</v>
      </c>
      <c r="AF139" s="293" t="s">
        <v>61</v>
      </c>
      <c r="AG139" s="344" t="str">
        <f t="shared" si="11"/>
        <v>CLOSE</v>
      </c>
      <c r="AH139" s="344" t="str">
        <f t="shared" si="12"/>
        <v>CLOSE</v>
      </c>
      <c r="AI139" s="345">
        <f t="shared" si="13"/>
        <v>1</v>
      </c>
      <c r="AJ139" s="293"/>
    </row>
    <row r="140" spans="1:36" ht="132">
      <c r="A140" s="337">
        <f t="shared" si="14"/>
        <v>1534</v>
      </c>
      <c r="B140" s="338">
        <v>42680</v>
      </c>
      <c r="C140" s="293" t="s">
        <v>153</v>
      </c>
      <c r="D140" s="293" t="s">
        <v>42</v>
      </c>
      <c r="E140" s="293" t="s">
        <v>645</v>
      </c>
      <c r="F140" s="341" t="s">
        <v>790</v>
      </c>
      <c r="G140" s="293" t="s">
        <v>270</v>
      </c>
      <c r="H140" s="348" t="s">
        <v>77</v>
      </c>
      <c r="I140" s="483" t="s">
        <v>791</v>
      </c>
      <c r="J140" s="293"/>
      <c r="K140" s="341" t="s">
        <v>792</v>
      </c>
      <c r="L140" s="341" t="s">
        <v>793</v>
      </c>
      <c r="M140" s="341" t="s">
        <v>794</v>
      </c>
      <c r="N140" s="369" t="s">
        <v>59</v>
      </c>
      <c r="O140" s="382">
        <v>405</v>
      </c>
      <c r="P140" s="382">
        <v>10625</v>
      </c>
      <c r="Q140" s="343"/>
      <c r="R140" s="339" t="s">
        <v>192</v>
      </c>
      <c r="S140" s="339" t="s">
        <v>192</v>
      </c>
      <c r="T140" s="339" t="s">
        <v>192</v>
      </c>
      <c r="U140" s="339" t="s">
        <v>192</v>
      </c>
      <c r="V140" s="339" t="s">
        <v>192</v>
      </c>
      <c r="W140" s="339" t="s">
        <v>60</v>
      </c>
      <c r="X140" s="339" t="s">
        <v>61</v>
      </c>
      <c r="Y140" s="412" t="s">
        <v>795</v>
      </c>
      <c r="Z140" s="293" t="s">
        <v>61</v>
      </c>
      <c r="AA140" s="293" t="s">
        <v>61</v>
      </c>
      <c r="AB140" s="293" t="s">
        <v>61</v>
      </c>
      <c r="AC140" s="293" t="s">
        <v>61</v>
      </c>
      <c r="AD140" s="293" t="s">
        <v>61</v>
      </c>
      <c r="AE140" s="293" t="s">
        <v>63</v>
      </c>
      <c r="AF140" s="293" t="s">
        <v>61</v>
      </c>
      <c r="AG140" s="344" t="str">
        <f t="shared" si="11"/>
        <v>CLOSE</v>
      </c>
      <c r="AH140" s="344" t="str">
        <f t="shared" si="12"/>
        <v>CLOSE</v>
      </c>
      <c r="AI140" s="345">
        <f t="shared" si="13"/>
        <v>1</v>
      </c>
      <c r="AJ140" s="293"/>
    </row>
    <row r="141" spans="1:36" ht="108">
      <c r="A141" s="337">
        <f t="shared" si="14"/>
        <v>1535</v>
      </c>
      <c r="B141" s="338">
        <v>42692</v>
      </c>
      <c r="C141" s="293" t="s">
        <v>153</v>
      </c>
      <c r="D141" s="293" t="s">
        <v>42</v>
      </c>
      <c r="E141" s="293" t="s">
        <v>645</v>
      </c>
      <c r="F141" s="341" t="s">
        <v>790</v>
      </c>
      <c r="G141" s="293" t="s">
        <v>270</v>
      </c>
      <c r="H141" s="348" t="s">
        <v>77</v>
      </c>
      <c r="I141" s="483" t="s">
        <v>796</v>
      </c>
      <c r="J141" s="293"/>
      <c r="K141" s="341" t="s">
        <v>797</v>
      </c>
      <c r="L141" s="341" t="s">
        <v>798</v>
      </c>
      <c r="M141" s="341" t="s">
        <v>799</v>
      </c>
      <c r="N141" s="369" t="s">
        <v>59</v>
      </c>
      <c r="O141" s="382">
        <v>397</v>
      </c>
      <c r="P141" s="382">
        <v>10414</v>
      </c>
      <c r="Q141" s="343"/>
      <c r="R141" s="339" t="s">
        <v>60</v>
      </c>
      <c r="S141" s="339" t="s">
        <v>60</v>
      </c>
      <c r="T141" s="339" t="s">
        <v>60</v>
      </c>
      <c r="U141" s="339" t="s">
        <v>60</v>
      </c>
      <c r="V141" s="339" t="s">
        <v>60</v>
      </c>
      <c r="W141" s="339" t="s">
        <v>60</v>
      </c>
      <c r="X141" s="339" t="s">
        <v>61</v>
      </c>
      <c r="Y141" s="412" t="s">
        <v>800</v>
      </c>
      <c r="Z141" s="293" t="s">
        <v>63</v>
      </c>
      <c r="AA141" s="293" t="s">
        <v>63</v>
      </c>
      <c r="AB141" s="293" t="s">
        <v>63</v>
      </c>
      <c r="AC141" s="293" t="s">
        <v>63</v>
      </c>
      <c r="AD141" s="293" t="s">
        <v>63</v>
      </c>
      <c r="AE141" s="293" t="s">
        <v>63</v>
      </c>
      <c r="AF141" s="293" t="s">
        <v>61</v>
      </c>
      <c r="AG141" s="344" t="str">
        <f t="shared" si="11"/>
        <v>CLOSE</v>
      </c>
      <c r="AH141" s="344" t="str">
        <f t="shared" si="12"/>
        <v>CLOSE</v>
      </c>
      <c r="AI141" s="345">
        <f t="shared" si="13"/>
        <v>1</v>
      </c>
      <c r="AJ141" s="293"/>
    </row>
    <row r="142" spans="1:36" ht="144">
      <c r="A142" s="337">
        <f t="shared" si="14"/>
        <v>1536</v>
      </c>
      <c r="B142" s="338">
        <v>42707</v>
      </c>
      <c r="C142" s="293" t="s">
        <v>49</v>
      </c>
      <c r="D142" s="293" t="s">
        <v>41</v>
      </c>
      <c r="E142" s="293" t="s">
        <v>634</v>
      </c>
      <c r="F142" s="293" t="s">
        <v>75</v>
      </c>
      <c r="G142" s="293" t="s">
        <v>382</v>
      </c>
      <c r="H142" s="349" t="s">
        <v>54</v>
      </c>
      <c r="I142" s="483" t="s">
        <v>801</v>
      </c>
      <c r="J142" s="293"/>
      <c r="K142" s="341" t="s">
        <v>802</v>
      </c>
      <c r="L142" s="341" t="s">
        <v>803</v>
      </c>
      <c r="M142" s="341" t="s">
        <v>804</v>
      </c>
      <c r="N142" s="369" t="s">
        <v>59</v>
      </c>
      <c r="O142" s="382">
        <v>1116</v>
      </c>
      <c r="P142" s="382">
        <v>1066</v>
      </c>
      <c r="Q142" s="343"/>
      <c r="R142" s="339" t="s">
        <v>60</v>
      </c>
      <c r="S142" s="339" t="s">
        <v>60</v>
      </c>
      <c r="T142" s="339" t="s">
        <v>60</v>
      </c>
      <c r="U142" s="339" t="s">
        <v>60</v>
      </c>
      <c r="V142" s="339" t="s">
        <v>60</v>
      </c>
      <c r="W142" s="339" t="s">
        <v>60</v>
      </c>
      <c r="X142" s="339" t="s">
        <v>61</v>
      </c>
      <c r="Y142" s="412" t="s">
        <v>805</v>
      </c>
      <c r="Z142" s="293" t="s">
        <v>63</v>
      </c>
      <c r="AA142" s="293" t="s">
        <v>63</v>
      </c>
      <c r="AB142" s="293" t="s">
        <v>63</v>
      </c>
      <c r="AC142" s="293" t="s">
        <v>63</v>
      </c>
      <c r="AD142" s="293" t="s">
        <v>63</v>
      </c>
      <c r="AE142" s="293" t="s">
        <v>63</v>
      </c>
      <c r="AF142" s="293" t="s">
        <v>61</v>
      </c>
      <c r="AG142" s="344" t="str">
        <f t="shared" si="11"/>
        <v>CLOSE</v>
      </c>
      <c r="AH142" s="344" t="str">
        <f t="shared" si="12"/>
        <v>CLOSE</v>
      </c>
      <c r="AI142" s="345">
        <f t="shared" si="13"/>
        <v>1</v>
      </c>
      <c r="AJ142" s="293"/>
    </row>
    <row r="143" spans="1:36" ht="72">
      <c r="A143" s="337">
        <f t="shared" si="14"/>
        <v>1537</v>
      </c>
      <c r="B143" s="338">
        <v>42764</v>
      </c>
      <c r="C143" s="293" t="s">
        <v>49</v>
      </c>
      <c r="D143" s="293" t="s">
        <v>40</v>
      </c>
      <c r="E143" s="293" t="s">
        <v>806</v>
      </c>
      <c r="F143" s="293" t="s">
        <v>282</v>
      </c>
      <c r="G143" s="293" t="s">
        <v>94</v>
      </c>
      <c r="H143" s="349" t="s">
        <v>54</v>
      </c>
      <c r="I143" s="483" t="s">
        <v>807</v>
      </c>
      <c r="J143" s="342"/>
      <c r="K143" s="357" t="s">
        <v>808</v>
      </c>
      <c r="L143" s="342" t="s">
        <v>809</v>
      </c>
      <c r="M143" s="342" t="s">
        <v>810</v>
      </c>
      <c r="N143" s="399" t="s">
        <v>107</v>
      </c>
      <c r="O143" s="382">
        <v>79</v>
      </c>
      <c r="P143" s="382">
        <v>1213</v>
      </c>
      <c r="Q143" s="343"/>
      <c r="R143" s="339" t="s">
        <v>60</v>
      </c>
      <c r="S143" s="339" t="s">
        <v>60</v>
      </c>
      <c r="T143" s="339" t="s">
        <v>60</v>
      </c>
      <c r="U143" s="339" t="s">
        <v>60</v>
      </c>
      <c r="V143" s="339" t="s">
        <v>60</v>
      </c>
      <c r="W143" s="339" t="s">
        <v>60</v>
      </c>
      <c r="X143" s="339" t="s">
        <v>61</v>
      </c>
      <c r="Y143" s="412" t="s">
        <v>811</v>
      </c>
      <c r="Z143" s="293" t="s">
        <v>63</v>
      </c>
      <c r="AA143" s="293" t="s">
        <v>63</v>
      </c>
      <c r="AB143" s="293" t="s">
        <v>63</v>
      </c>
      <c r="AC143" s="293" t="s">
        <v>63</v>
      </c>
      <c r="AD143" s="293" t="s">
        <v>63</v>
      </c>
      <c r="AE143" s="293" t="s">
        <v>63</v>
      </c>
      <c r="AF143" s="293" t="s">
        <v>61</v>
      </c>
      <c r="AG143" s="344" t="str">
        <f t="shared" si="11"/>
        <v>CLOSE</v>
      </c>
      <c r="AH143" s="344" t="str">
        <f t="shared" si="12"/>
        <v>CLOSE</v>
      </c>
      <c r="AI143" s="345">
        <f t="shared" si="13"/>
        <v>1</v>
      </c>
      <c r="AJ143" s="342"/>
    </row>
    <row r="144" spans="1:36" ht="72">
      <c r="A144" s="337">
        <f t="shared" si="14"/>
        <v>1538</v>
      </c>
      <c r="B144" s="338">
        <v>42768</v>
      </c>
      <c r="C144" s="293" t="s">
        <v>49</v>
      </c>
      <c r="D144" s="293" t="s">
        <v>37</v>
      </c>
      <c r="E144" s="293" t="s">
        <v>806</v>
      </c>
      <c r="F144" s="293" t="s">
        <v>282</v>
      </c>
      <c r="G144" s="293" t="s">
        <v>331</v>
      </c>
      <c r="H144" s="349" t="s">
        <v>54</v>
      </c>
      <c r="I144" s="483" t="s">
        <v>812</v>
      </c>
      <c r="J144" s="342"/>
      <c r="K144" s="357" t="s">
        <v>813</v>
      </c>
      <c r="L144" s="342" t="s">
        <v>814</v>
      </c>
      <c r="M144" s="342" t="s">
        <v>815</v>
      </c>
      <c r="N144" s="369" t="s">
        <v>59</v>
      </c>
      <c r="O144" s="382">
        <v>50</v>
      </c>
      <c r="P144" s="382">
        <v>774</v>
      </c>
      <c r="Q144" s="343"/>
      <c r="R144" s="339" t="s">
        <v>60</v>
      </c>
      <c r="S144" s="339" t="s">
        <v>60</v>
      </c>
      <c r="T144" s="339" t="s">
        <v>60</v>
      </c>
      <c r="U144" s="339" t="s">
        <v>60</v>
      </c>
      <c r="V144" s="339" t="s">
        <v>60</v>
      </c>
      <c r="W144" s="339" t="s">
        <v>192</v>
      </c>
      <c r="X144" s="339" t="s">
        <v>61</v>
      </c>
      <c r="Y144" s="412" t="s">
        <v>816</v>
      </c>
      <c r="Z144" s="293" t="s">
        <v>63</v>
      </c>
      <c r="AA144" s="293" t="s">
        <v>63</v>
      </c>
      <c r="AB144" s="293" t="s">
        <v>63</v>
      </c>
      <c r="AC144" s="293" t="s">
        <v>63</v>
      </c>
      <c r="AD144" s="293" t="s">
        <v>63</v>
      </c>
      <c r="AE144" s="293" t="s">
        <v>61</v>
      </c>
      <c r="AF144" s="293" t="s">
        <v>61</v>
      </c>
      <c r="AG144" s="344" t="str">
        <f t="shared" si="11"/>
        <v>CLOSE</v>
      </c>
      <c r="AH144" s="344" t="str">
        <f t="shared" si="12"/>
        <v>CLOSE</v>
      </c>
      <c r="AI144" s="345">
        <f t="shared" si="13"/>
        <v>1</v>
      </c>
      <c r="AJ144" s="342"/>
    </row>
    <row r="145" spans="1:36" ht="60">
      <c r="A145" s="337">
        <f t="shared" si="14"/>
        <v>1539</v>
      </c>
      <c r="B145" s="338">
        <v>42804</v>
      </c>
      <c r="C145" s="293" t="s">
        <v>490</v>
      </c>
      <c r="D145" s="293" t="s">
        <v>491</v>
      </c>
      <c r="E145" s="293" t="s">
        <v>806</v>
      </c>
      <c r="F145" s="293" t="s">
        <v>282</v>
      </c>
      <c r="G145" s="293" t="s">
        <v>94</v>
      </c>
      <c r="H145" s="348" t="s">
        <v>77</v>
      </c>
      <c r="I145" s="483" t="s">
        <v>817</v>
      </c>
      <c r="J145" s="342"/>
      <c r="K145" s="357" t="s">
        <v>818</v>
      </c>
      <c r="L145" s="342" t="s">
        <v>819</v>
      </c>
      <c r="M145" s="342" t="s">
        <v>820</v>
      </c>
      <c r="N145" s="369" t="s">
        <v>59</v>
      </c>
      <c r="O145" s="382">
        <v>122</v>
      </c>
      <c r="P145" s="382">
        <v>3066</v>
      </c>
      <c r="Q145" s="343"/>
      <c r="R145" s="339" t="s">
        <v>60</v>
      </c>
      <c r="S145" s="339" t="s">
        <v>60</v>
      </c>
      <c r="T145" s="339" t="s">
        <v>60</v>
      </c>
      <c r="U145" s="339" t="s">
        <v>60</v>
      </c>
      <c r="V145" s="339" t="s">
        <v>60</v>
      </c>
      <c r="W145" s="339" t="s">
        <v>192</v>
      </c>
      <c r="X145" s="339" t="s">
        <v>61</v>
      </c>
      <c r="Y145" s="412" t="s">
        <v>821</v>
      </c>
      <c r="Z145" s="293" t="s">
        <v>63</v>
      </c>
      <c r="AA145" s="293" t="s">
        <v>63</v>
      </c>
      <c r="AB145" s="293" t="s">
        <v>63</v>
      </c>
      <c r="AC145" s="293" t="s">
        <v>63</v>
      </c>
      <c r="AD145" s="293" t="s">
        <v>63</v>
      </c>
      <c r="AE145" s="293" t="s">
        <v>61</v>
      </c>
      <c r="AF145" s="293" t="s">
        <v>61</v>
      </c>
      <c r="AG145" s="344" t="str">
        <f t="shared" si="11"/>
        <v>CLOSE</v>
      </c>
      <c r="AH145" s="344" t="str">
        <f t="shared" si="12"/>
        <v>CLOSE</v>
      </c>
      <c r="AI145" s="345">
        <f t="shared" si="13"/>
        <v>1</v>
      </c>
      <c r="AJ145" s="342"/>
    </row>
    <row r="146" spans="1:36" ht="48">
      <c r="A146" s="337">
        <f t="shared" si="14"/>
        <v>1540</v>
      </c>
      <c r="B146" s="338">
        <v>42822</v>
      </c>
      <c r="C146" s="293" t="s">
        <v>49</v>
      </c>
      <c r="D146" s="293" t="s">
        <v>39</v>
      </c>
      <c r="E146" s="293" t="s">
        <v>806</v>
      </c>
      <c r="F146" s="293" t="s">
        <v>75</v>
      </c>
      <c r="G146" s="293" t="s">
        <v>535</v>
      </c>
      <c r="H146" s="349" t="s">
        <v>54</v>
      </c>
      <c r="I146" s="483" t="s">
        <v>822</v>
      </c>
      <c r="J146" s="342"/>
      <c r="K146" s="342" t="s">
        <v>823</v>
      </c>
      <c r="L146" s="342" t="s">
        <v>824</v>
      </c>
      <c r="M146" s="342" t="s">
        <v>825</v>
      </c>
      <c r="N146" s="369" t="s">
        <v>59</v>
      </c>
      <c r="O146" s="382">
        <v>71</v>
      </c>
      <c r="P146" s="382">
        <v>2461</v>
      </c>
      <c r="Q146" s="343"/>
      <c r="R146" s="339" t="s">
        <v>60</v>
      </c>
      <c r="S146" s="339" t="s">
        <v>60</v>
      </c>
      <c r="T146" s="339" t="s">
        <v>60</v>
      </c>
      <c r="U146" s="339" t="s">
        <v>192</v>
      </c>
      <c r="V146" s="339" t="s">
        <v>192</v>
      </c>
      <c r="W146" s="339" t="s">
        <v>192</v>
      </c>
      <c r="X146" s="339" t="s">
        <v>61</v>
      </c>
      <c r="Y146" s="412" t="s">
        <v>826</v>
      </c>
      <c r="Z146" s="293" t="s">
        <v>63</v>
      </c>
      <c r="AA146" s="293" t="s">
        <v>63</v>
      </c>
      <c r="AB146" s="293" t="s">
        <v>63</v>
      </c>
      <c r="AC146" s="293" t="s">
        <v>61</v>
      </c>
      <c r="AD146" s="293" t="s">
        <v>61</v>
      </c>
      <c r="AE146" s="293" t="s">
        <v>61</v>
      </c>
      <c r="AF146" s="293" t="s">
        <v>61</v>
      </c>
      <c r="AG146" s="344" t="str">
        <f t="shared" si="11"/>
        <v>CLOSE</v>
      </c>
      <c r="AH146" s="344" t="str">
        <f t="shared" si="12"/>
        <v>CLOSE</v>
      </c>
      <c r="AI146" s="345">
        <f t="shared" si="13"/>
        <v>1</v>
      </c>
      <c r="AJ146" s="342"/>
    </row>
    <row r="147" spans="1:36" ht="72">
      <c r="A147" s="337">
        <f t="shared" si="14"/>
        <v>1541</v>
      </c>
      <c r="B147" s="338">
        <v>42830</v>
      </c>
      <c r="C147" s="293" t="s">
        <v>72</v>
      </c>
      <c r="D147" s="293" t="s">
        <v>42</v>
      </c>
      <c r="E147" s="293" t="s">
        <v>806</v>
      </c>
      <c r="F147" s="293" t="s">
        <v>282</v>
      </c>
      <c r="G147" s="293" t="s">
        <v>382</v>
      </c>
      <c r="H147" s="348" t="s">
        <v>77</v>
      </c>
      <c r="I147" s="483" t="s">
        <v>827</v>
      </c>
      <c r="J147" s="342"/>
      <c r="K147" s="342" t="s">
        <v>828</v>
      </c>
      <c r="L147" s="342" t="s">
        <v>829</v>
      </c>
      <c r="M147" s="342" t="s">
        <v>830</v>
      </c>
      <c r="N147" s="369" t="s">
        <v>59</v>
      </c>
      <c r="O147" s="382">
        <v>50</v>
      </c>
      <c r="P147" s="382">
        <v>28</v>
      </c>
      <c r="Q147" s="343">
        <v>870</v>
      </c>
      <c r="R147" s="339" t="s">
        <v>192</v>
      </c>
      <c r="S147" s="339" t="s">
        <v>192</v>
      </c>
      <c r="T147" s="339" t="s">
        <v>192</v>
      </c>
      <c r="U147" s="339" t="s">
        <v>60</v>
      </c>
      <c r="V147" s="339" t="s">
        <v>60</v>
      </c>
      <c r="W147" s="339" t="s">
        <v>60</v>
      </c>
      <c r="X147" s="339" t="s">
        <v>61</v>
      </c>
      <c r="Y147" s="412" t="s">
        <v>831</v>
      </c>
      <c r="Z147" s="293" t="s">
        <v>61</v>
      </c>
      <c r="AA147" s="293" t="s">
        <v>61</v>
      </c>
      <c r="AB147" s="293" t="s">
        <v>61</v>
      </c>
      <c r="AC147" s="293" t="s">
        <v>63</v>
      </c>
      <c r="AD147" s="293" t="s">
        <v>63</v>
      </c>
      <c r="AE147" s="293" t="s">
        <v>63</v>
      </c>
      <c r="AF147" s="293" t="s">
        <v>61</v>
      </c>
      <c r="AG147" s="344" t="str">
        <f t="shared" si="11"/>
        <v>CLOSE</v>
      </c>
      <c r="AH147" s="344" t="str">
        <f t="shared" si="12"/>
        <v>CLOSE</v>
      </c>
      <c r="AI147" s="345">
        <f t="shared" si="13"/>
        <v>1</v>
      </c>
      <c r="AJ147" s="342"/>
    </row>
    <row r="148" spans="1:36" ht="72">
      <c r="A148" s="337">
        <f t="shared" si="14"/>
        <v>1542</v>
      </c>
      <c r="B148" s="338">
        <v>42837</v>
      </c>
      <c r="C148" s="293" t="s">
        <v>490</v>
      </c>
      <c r="D148" s="293" t="s">
        <v>491</v>
      </c>
      <c r="E148" s="293" t="s">
        <v>806</v>
      </c>
      <c r="F148" s="293" t="s">
        <v>832</v>
      </c>
      <c r="G148" s="293" t="s">
        <v>94</v>
      </c>
      <c r="H148" s="348" t="s">
        <v>77</v>
      </c>
      <c r="I148" s="483" t="s">
        <v>833</v>
      </c>
      <c r="J148" s="342"/>
      <c r="K148" s="342" t="s">
        <v>834</v>
      </c>
      <c r="L148" s="342" t="s">
        <v>835</v>
      </c>
      <c r="M148" s="342" t="s">
        <v>836</v>
      </c>
      <c r="N148" s="369" t="s">
        <v>59</v>
      </c>
      <c r="O148" s="382">
        <v>30</v>
      </c>
      <c r="P148" s="382">
        <v>725</v>
      </c>
      <c r="Q148" s="343"/>
      <c r="R148" s="339" t="s">
        <v>60</v>
      </c>
      <c r="S148" s="339" t="s">
        <v>60</v>
      </c>
      <c r="T148" s="339" t="s">
        <v>60</v>
      </c>
      <c r="U148" s="339" t="s">
        <v>60</v>
      </c>
      <c r="V148" s="339" t="s">
        <v>60</v>
      </c>
      <c r="W148" s="339" t="s">
        <v>192</v>
      </c>
      <c r="X148" s="339" t="s">
        <v>61</v>
      </c>
      <c r="Y148" s="412" t="s">
        <v>837</v>
      </c>
      <c r="Z148" s="293" t="s">
        <v>63</v>
      </c>
      <c r="AA148" s="293" t="s">
        <v>63</v>
      </c>
      <c r="AB148" s="293" t="s">
        <v>63</v>
      </c>
      <c r="AC148" s="293" t="s">
        <v>63</v>
      </c>
      <c r="AD148" s="293" t="s">
        <v>63</v>
      </c>
      <c r="AE148" s="293" t="s">
        <v>61</v>
      </c>
      <c r="AF148" s="293" t="s">
        <v>61</v>
      </c>
      <c r="AG148" s="344" t="str">
        <f t="shared" si="11"/>
        <v>CLOSE</v>
      </c>
      <c r="AH148" s="344" t="str">
        <f t="shared" si="12"/>
        <v>CLOSE</v>
      </c>
      <c r="AI148" s="345">
        <f t="shared" si="13"/>
        <v>1</v>
      </c>
      <c r="AJ148" s="342"/>
    </row>
    <row r="149" spans="1:36" ht="60">
      <c r="A149" s="337">
        <f t="shared" si="14"/>
        <v>1543</v>
      </c>
      <c r="B149" s="338">
        <v>42837</v>
      </c>
      <c r="C149" s="293" t="s">
        <v>49</v>
      </c>
      <c r="D149" s="293" t="s">
        <v>37</v>
      </c>
      <c r="E149" s="293" t="s">
        <v>806</v>
      </c>
      <c r="F149" s="293" t="s">
        <v>52</v>
      </c>
      <c r="G149" s="293" t="s">
        <v>53</v>
      </c>
      <c r="H149" s="349" t="s">
        <v>54</v>
      </c>
      <c r="I149" s="483" t="s">
        <v>838</v>
      </c>
      <c r="J149" s="342"/>
      <c r="K149" s="342" t="s">
        <v>839</v>
      </c>
      <c r="L149" s="342" t="s">
        <v>840</v>
      </c>
      <c r="M149" s="342" t="s">
        <v>841</v>
      </c>
      <c r="N149" s="399" t="s">
        <v>107</v>
      </c>
      <c r="O149" s="382">
        <v>0</v>
      </c>
      <c r="P149" s="382">
        <v>0</v>
      </c>
      <c r="Q149" s="343"/>
      <c r="R149" s="339" t="s">
        <v>192</v>
      </c>
      <c r="S149" s="339" t="s">
        <v>192</v>
      </c>
      <c r="T149" s="339" t="s">
        <v>192</v>
      </c>
      <c r="U149" s="339" t="s">
        <v>192</v>
      </c>
      <c r="V149" s="339" t="s">
        <v>192</v>
      </c>
      <c r="W149" s="339" t="s">
        <v>192</v>
      </c>
      <c r="X149" s="339" t="s">
        <v>61</v>
      </c>
      <c r="Y149" s="412" t="s">
        <v>784</v>
      </c>
      <c r="Z149" s="293" t="s">
        <v>61</v>
      </c>
      <c r="AA149" s="293" t="s">
        <v>61</v>
      </c>
      <c r="AB149" s="293" t="s">
        <v>61</v>
      </c>
      <c r="AC149" s="293" t="s">
        <v>61</v>
      </c>
      <c r="AD149" s="293" t="s">
        <v>61</v>
      </c>
      <c r="AE149" s="293" t="s">
        <v>61</v>
      </c>
      <c r="AF149" s="293" t="s">
        <v>61</v>
      </c>
      <c r="AG149" s="344" t="str">
        <f t="shared" si="11"/>
        <v>CLOSE</v>
      </c>
      <c r="AH149" s="344" t="str">
        <f t="shared" si="12"/>
        <v>CLOSE</v>
      </c>
      <c r="AI149" s="345" t="e">
        <f t="shared" si="13"/>
        <v>#DIV/0!</v>
      </c>
      <c r="AJ149" s="342"/>
    </row>
    <row r="150" spans="1:36" ht="60">
      <c r="A150" s="337">
        <f t="shared" si="14"/>
        <v>1544</v>
      </c>
      <c r="B150" s="338">
        <v>42837</v>
      </c>
      <c r="C150" s="293" t="s">
        <v>49</v>
      </c>
      <c r="D150" s="293" t="s">
        <v>39</v>
      </c>
      <c r="E150" s="293" t="s">
        <v>806</v>
      </c>
      <c r="F150" s="293" t="s">
        <v>282</v>
      </c>
      <c r="G150" s="293" t="s">
        <v>94</v>
      </c>
      <c r="H150" s="372" t="s">
        <v>122</v>
      </c>
      <c r="I150" s="483" t="s">
        <v>842</v>
      </c>
      <c r="J150" s="342"/>
      <c r="K150" s="342" t="s">
        <v>843</v>
      </c>
      <c r="L150" s="342" t="s">
        <v>844</v>
      </c>
      <c r="M150" s="342" t="s">
        <v>845</v>
      </c>
      <c r="N150" s="369" t="s">
        <v>59</v>
      </c>
      <c r="O150" s="382">
        <v>0</v>
      </c>
      <c r="P150" s="382">
        <v>0</v>
      </c>
      <c r="Q150" s="343"/>
      <c r="R150" s="339" t="s">
        <v>192</v>
      </c>
      <c r="S150" s="339" t="s">
        <v>192</v>
      </c>
      <c r="T150" s="339" t="s">
        <v>192</v>
      </c>
      <c r="U150" s="339" t="s">
        <v>192</v>
      </c>
      <c r="V150" s="339" t="s">
        <v>192</v>
      </c>
      <c r="W150" s="339" t="s">
        <v>192</v>
      </c>
      <c r="X150" s="339" t="s">
        <v>61</v>
      </c>
      <c r="Y150" s="412" t="s">
        <v>846</v>
      </c>
      <c r="Z150" s="293" t="s">
        <v>61</v>
      </c>
      <c r="AA150" s="293" t="s">
        <v>61</v>
      </c>
      <c r="AB150" s="293" t="s">
        <v>61</v>
      </c>
      <c r="AC150" s="293" t="s">
        <v>61</v>
      </c>
      <c r="AD150" s="293" t="s">
        <v>61</v>
      </c>
      <c r="AE150" s="293" t="s">
        <v>61</v>
      </c>
      <c r="AF150" s="293" t="s">
        <v>61</v>
      </c>
      <c r="AG150" s="344" t="str">
        <f t="shared" si="11"/>
        <v>CLOSE</v>
      </c>
      <c r="AH150" s="344" t="str">
        <f t="shared" si="12"/>
        <v>CLOSE</v>
      </c>
      <c r="AI150" s="345" t="e">
        <f t="shared" si="13"/>
        <v>#DIV/0!</v>
      </c>
      <c r="AJ150" s="342"/>
    </row>
    <row r="151" spans="1:36" ht="84">
      <c r="A151" s="337">
        <f t="shared" si="14"/>
        <v>1545</v>
      </c>
      <c r="B151" s="338">
        <v>42837</v>
      </c>
      <c r="C151" s="293" t="s">
        <v>49</v>
      </c>
      <c r="D151" s="293" t="s">
        <v>847</v>
      </c>
      <c r="E151" s="293" t="s">
        <v>806</v>
      </c>
      <c r="F151" s="293" t="s">
        <v>848</v>
      </c>
      <c r="G151" s="341" t="s">
        <v>639</v>
      </c>
      <c r="H151" s="372" t="s">
        <v>122</v>
      </c>
      <c r="I151" s="483" t="s">
        <v>849</v>
      </c>
      <c r="J151" s="342"/>
      <c r="K151" s="342" t="s">
        <v>850</v>
      </c>
      <c r="L151" s="342" t="s">
        <v>851</v>
      </c>
      <c r="M151" s="342" t="s">
        <v>852</v>
      </c>
      <c r="N151" s="399" t="s">
        <v>107</v>
      </c>
      <c r="O151" s="382">
        <v>0</v>
      </c>
      <c r="P151" s="382">
        <v>0</v>
      </c>
      <c r="Q151" s="343"/>
      <c r="R151" s="339" t="s">
        <v>60</v>
      </c>
      <c r="S151" s="339" t="s">
        <v>60</v>
      </c>
      <c r="T151" s="339" t="s">
        <v>60</v>
      </c>
      <c r="U151" s="339" t="s">
        <v>60</v>
      </c>
      <c r="V151" s="339" t="s">
        <v>60</v>
      </c>
      <c r="W151" s="339" t="s">
        <v>60</v>
      </c>
      <c r="X151" s="339" t="s">
        <v>61</v>
      </c>
      <c r="Y151" s="412" t="s">
        <v>853</v>
      </c>
      <c r="Z151" s="293" t="s">
        <v>63</v>
      </c>
      <c r="AA151" s="293" t="s">
        <v>63</v>
      </c>
      <c r="AB151" s="293" t="s">
        <v>63</v>
      </c>
      <c r="AC151" s="293" t="s">
        <v>63</v>
      </c>
      <c r="AD151" s="293" t="s">
        <v>63</v>
      </c>
      <c r="AE151" s="293" t="s">
        <v>63</v>
      </c>
      <c r="AF151" s="293" t="s">
        <v>61</v>
      </c>
      <c r="AG151" s="344" t="str">
        <f t="shared" si="11"/>
        <v>CLOSE</v>
      </c>
      <c r="AH151" s="344" t="str">
        <f t="shared" si="12"/>
        <v>CLOSE</v>
      </c>
      <c r="AI151" s="345">
        <f t="shared" si="13"/>
        <v>1</v>
      </c>
      <c r="AJ151" s="342"/>
    </row>
    <row r="152" spans="1:36" ht="48">
      <c r="A152" s="337">
        <f t="shared" si="14"/>
        <v>1546</v>
      </c>
      <c r="B152" s="338">
        <v>42837</v>
      </c>
      <c r="C152" s="293" t="s">
        <v>91</v>
      </c>
      <c r="D152" s="293" t="s">
        <v>39</v>
      </c>
      <c r="E152" s="293" t="s">
        <v>806</v>
      </c>
      <c r="F152" s="293" t="s">
        <v>75</v>
      </c>
      <c r="G152" s="293" t="s">
        <v>479</v>
      </c>
      <c r="H152" s="349" t="s">
        <v>54</v>
      </c>
      <c r="I152" s="483" t="s">
        <v>854</v>
      </c>
      <c r="J152" s="342"/>
      <c r="K152" s="342" t="s">
        <v>855</v>
      </c>
      <c r="L152" s="342" t="s">
        <v>856</v>
      </c>
      <c r="M152" s="342" t="s">
        <v>857</v>
      </c>
      <c r="N152" s="369" t="s">
        <v>59</v>
      </c>
      <c r="O152" s="382">
        <v>20</v>
      </c>
      <c r="P152" s="382">
        <v>129</v>
      </c>
      <c r="Q152" s="343"/>
      <c r="R152" s="339" t="s">
        <v>192</v>
      </c>
      <c r="S152" s="339" t="s">
        <v>192</v>
      </c>
      <c r="T152" s="339" t="s">
        <v>60</v>
      </c>
      <c r="U152" s="339" t="s">
        <v>192</v>
      </c>
      <c r="V152" s="339" t="s">
        <v>192</v>
      </c>
      <c r="W152" s="339" t="s">
        <v>192</v>
      </c>
      <c r="X152" s="339" t="s">
        <v>61</v>
      </c>
      <c r="Y152" s="412" t="s">
        <v>858</v>
      </c>
      <c r="Z152" s="293" t="s">
        <v>61</v>
      </c>
      <c r="AA152" s="293" t="s">
        <v>61</v>
      </c>
      <c r="AB152" s="293" t="s">
        <v>63</v>
      </c>
      <c r="AC152" s="293" t="s">
        <v>61</v>
      </c>
      <c r="AD152" s="293" t="s">
        <v>61</v>
      </c>
      <c r="AE152" s="293" t="s">
        <v>61</v>
      </c>
      <c r="AF152" s="293" t="s">
        <v>61</v>
      </c>
      <c r="AG152" s="344" t="str">
        <f t="shared" si="11"/>
        <v>CLOSE</v>
      </c>
      <c r="AH152" s="344" t="str">
        <f t="shared" si="12"/>
        <v>CLOSE</v>
      </c>
      <c r="AI152" s="345">
        <f t="shared" si="13"/>
        <v>1</v>
      </c>
      <c r="AJ152" s="342"/>
    </row>
    <row r="153" spans="1:36" ht="72">
      <c r="A153" s="337">
        <f t="shared" si="14"/>
        <v>1547</v>
      </c>
      <c r="B153" s="338">
        <v>42852</v>
      </c>
      <c r="C153" s="293" t="s">
        <v>490</v>
      </c>
      <c r="D153" s="293" t="s">
        <v>491</v>
      </c>
      <c r="E153" s="293" t="s">
        <v>806</v>
      </c>
      <c r="F153" s="293" t="s">
        <v>282</v>
      </c>
      <c r="G153" s="293" t="s">
        <v>331</v>
      </c>
      <c r="H153" s="348" t="s">
        <v>77</v>
      </c>
      <c r="I153" s="483" t="s">
        <v>859</v>
      </c>
      <c r="J153" s="342"/>
      <c r="K153" s="342" t="s">
        <v>860</v>
      </c>
      <c r="L153" s="342" t="s">
        <v>861</v>
      </c>
      <c r="M153" s="342" t="s">
        <v>862</v>
      </c>
      <c r="N153" s="369" t="s">
        <v>59</v>
      </c>
      <c r="O153" s="382">
        <v>0</v>
      </c>
      <c r="P153" s="382">
        <v>0</v>
      </c>
      <c r="Q153" s="343"/>
      <c r="R153" s="339" t="s">
        <v>60</v>
      </c>
      <c r="S153" s="339" t="s">
        <v>60</v>
      </c>
      <c r="T153" s="339" t="s">
        <v>60</v>
      </c>
      <c r="U153" s="339" t="s">
        <v>60</v>
      </c>
      <c r="V153" s="339" t="s">
        <v>60</v>
      </c>
      <c r="W153" s="339" t="s">
        <v>192</v>
      </c>
      <c r="X153" s="339" t="s">
        <v>61</v>
      </c>
      <c r="Y153" s="412" t="s">
        <v>863</v>
      </c>
      <c r="Z153" s="293" t="s">
        <v>63</v>
      </c>
      <c r="AA153" s="293" t="s">
        <v>63</v>
      </c>
      <c r="AB153" s="293" t="s">
        <v>63</v>
      </c>
      <c r="AC153" s="293" t="s">
        <v>63</v>
      </c>
      <c r="AD153" s="293" t="s">
        <v>63</v>
      </c>
      <c r="AE153" s="293" t="s">
        <v>61</v>
      </c>
      <c r="AF153" s="293" t="s">
        <v>61</v>
      </c>
      <c r="AG153" s="344" t="str">
        <f t="shared" si="11"/>
        <v>CLOSE</v>
      </c>
      <c r="AH153" s="344" t="str">
        <f t="shared" si="12"/>
        <v>CLOSE</v>
      </c>
      <c r="AI153" s="345">
        <f t="shared" si="13"/>
        <v>1</v>
      </c>
      <c r="AJ153" s="342"/>
    </row>
    <row r="154" spans="1:36" ht="72">
      <c r="A154" s="337">
        <f t="shared" si="14"/>
        <v>1548</v>
      </c>
      <c r="B154" s="338">
        <v>42852</v>
      </c>
      <c r="C154" s="293" t="s">
        <v>49</v>
      </c>
      <c r="D154" s="293" t="s">
        <v>38</v>
      </c>
      <c r="E154" s="293" t="s">
        <v>806</v>
      </c>
      <c r="F154" s="293" t="s">
        <v>282</v>
      </c>
      <c r="G154" s="293" t="s">
        <v>331</v>
      </c>
      <c r="H154" s="349" t="s">
        <v>54</v>
      </c>
      <c r="I154" s="483" t="s">
        <v>864</v>
      </c>
      <c r="J154" s="342"/>
      <c r="K154" s="342" t="s">
        <v>865</v>
      </c>
      <c r="L154" s="342" t="s">
        <v>866</v>
      </c>
      <c r="M154" s="342" t="s">
        <v>867</v>
      </c>
      <c r="N154" s="399" t="s">
        <v>107</v>
      </c>
      <c r="O154" s="382">
        <v>55</v>
      </c>
      <c r="P154" s="382">
        <v>1538</v>
      </c>
      <c r="Q154" s="343"/>
      <c r="R154" s="339" t="s">
        <v>60</v>
      </c>
      <c r="S154" s="339" t="s">
        <v>60</v>
      </c>
      <c r="T154" s="339" t="s">
        <v>60</v>
      </c>
      <c r="U154" s="339" t="s">
        <v>60</v>
      </c>
      <c r="V154" s="339" t="s">
        <v>60</v>
      </c>
      <c r="W154" s="339" t="s">
        <v>192</v>
      </c>
      <c r="X154" s="339" t="s">
        <v>61</v>
      </c>
      <c r="Y154" s="412" t="s">
        <v>868</v>
      </c>
      <c r="Z154" s="293" t="s">
        <v>63</v>
      </c>
      <c r="AA154" s="293" t="s">
        <v>63</v>
      </c>
      <c r="AB154" s="293" t="s">
        <v>63</v>
      </c>
      <c r="AC154" s="293" t="s">
        <v>63</v>
      </c>
      <c r="AD154" s="293" t="s">
        <v>63</v>
      </c>
      <c r="AE154" s="293" t="s">
        <v>61</v>
      </c>
      <c r="AF154" s="293" t="s">
        <v>61</v>
      </c>
      <c r="AG154" s="344" t="str">
        <f t="shared" si="11"/>
        <v>CLOSE</v>
      </c>
      <c r="AH154" s="344" t="str">
        <f t="shared" si="12"/>
        <v>CLOSE</v>
      </c>
      <c r="AI154" s="345">
        <f t="shared" si="13"/>
        <v>1</v>
      </c>
      <c r="AJ154" s="342"/>
    </row>
    <row r="155" spans="1:36" ht="96">
      <c r="A155" s="337">
        <f t="shared" si="14"/>
        <v>1549</v>
      </c>
      <c r="B155" s="338">
        <v>42857</v>
      </c>
      <c r="C155" s="293" t="s">
        <v>49</v>
      </c>
      <c r="D155" s="293" t="s">
        <v>38</v>
      </c>
      <c r="E155" s="293" t="s">
        <v>806</v>
      </c>
      <c r="F155" s="293" t="s">
        <v>282</v>
      </c>
      <c r="G155" s="294" t="s">
        <v>161</v>
      </c>
      <c r="H155" s="349" t="s">
        <v>54</v>
      </c>
      <c r="I155" s="483" t="s">
        <v>869</v>
      </c>
      <c r="J155" s="342"/>
      <c r="K155" s="342" t="s">
        <v>870</v>
      </c>
      <c r="L155" s="342" t="s">
        <v>871</v>
      </c>
      <c r="M155" s="342" t="s">
        <v>872</v>
      </c>
      <c r="N155" s="369" t="s">
        <v>59</v>
      </c>
      <c r="O155" s="382">
        <v>45</v>
      </c>
      <c r="P155" s="382">
        <v>468.5</v>
      </c>
      <c r="Q155" s="343"/>
      <c r="R155" s="339" t="s">
        <v>61</v>
      </c>
      <c r="S155" s="339" t="s">
        <v>60</v>
      </c>
      <c r="T155" s="339" t="s">
        <v>60</v>
      </c>
      <c r="U155" s="339" t="s">
        <v>60</v>
      </c>
      <c r="V155" s="339" t="s">
        <v>60</v>
      </c>
      <c r="W155" s="339" t="s">
        <v>60</v>
      </c>
      <c r="X155" s="339" t="s">
        <v>61</v>
      </c>
      <c r="Y155" s="412" t="s">
        <v>873</v>
      </c>
      <c r="Z155" s="293" t="s">
        <v>61</v>
      </c>
      <c r="AA155" s="293" t="s">
        <v>63</v>
      </c>
      <c r="AB155" s="293" t="s">
        <v>63</v>
      </c>
      <c r="AC155" s="293" t="s">
        <v>63</v>
      </c>
      <c r="AD155" s="293" t="s">
        <v>63</v>
      </c>
      <c r="AE155" s="293" t="s">
        <v>63</v>
      </c>
      <c r="AF155" s="293" t="s">
        <v>61</v>
      </c>
      <c r="AG155" s="344" t="str">
        <f t="shared" si="11"/>
        <v>CLOSE</v>
      </c>
      <c r="AH155" s="344" t="str">
        <f t="shared" si="12"/>
        <v>CLOSE</v>
      </c>
      <c r="AI155" s="345">
        <f t="shared" si="13"/>
        <v>1</v>
      </c>
      <c r="AJ155" s="342"/>
    </row>
    <row r="156" spans="1:36" ht="84">
      <c r="A156" s="337">
        <f t="shared" si="14"/>
        <v>1550</v>
      </c>
      <c r="B156" s="338">
        <v>42858</v>
      </c>
      <c r="C156" s="293" t="s">
        <v>49</v>
      </c>
      <c r="D156" s="293" t="s">
        <v>39</v>
      </c>
      <c r="E156" s="293" t="s">
        <v>806</v>
      </c>
      <c r="F156" s="293" t="s">
        <v>874</v>
      </c>
      <c r="G156" s="293" t="s">
        <v>53</v>
      </c>
      <c r="H156" s="349" t="s">
        <v>54</v>
      </c>
      <c r="I156" s="483" t="s">
        <v>875</v>
      </c>
      <c r="J156" s="342"/>
      <c r="K156" s="342" t="s">
        <v>876</v>
      </c>
      <c r="L156" s="342" t="s">
        <v>877</v>
      </c>
      <c r="M156" s="342" t="s">
        <v>878</v>
      </c>
      <c r="N156" s="369" t="s">
        <v>59</v>
      </c>
      <c r="O156" s="382">
        <v>18</v>
      </c>
      <c r="P156" s="382">
        <v>384</v>
      </c>
      <c r="Q156" s="343"/>
      <c r="R156" s="339" t="s">
        <v>192</v>
      </c>
      <c r="S156" s="339" t="s">
        <v>192</v>
      </c>
      <c r="T156" s="339" t="s">
        <v>192</v>
      </c>
      <c r="U156" s="339" t="s">
        <v>192</v>
      </c>
      <c r="V156" s="339" t="s">
        <v>192</v>
      </c>
      <c r="W156" s="339" t="s">
        <v>192</v>
      </c>
      <c r="X156" s="339" t="s">
        <v>61</v>
      </c>
      <c r="Y156" s="412" t="s">
        <v>879</v>
      </c>
      <c r="Z156" s="293" t="s">
        <v>61</v>
      </c>
      <c r="AA156" s="293" t="s">
        <v>61</v>
      </c>
      <c r="AB156" s="293" t="s">
        <v>61</v>
      </c>
      <c r="AC156" s="293" t="s">
        <v>61</v>
      </c>
      <c r="AD156" s="293" t="s">
        <v>61</v>
      </c>
      <c r="AE156" s="293" t="s">
        <v>61</v>
      </c>
      <c r="AF156" s="293" t="s">
        <v>61</v>
      </c>
      <c r="AG156" s="344" t="str">
        <f t="shared" si="11"/>
        <v>CLOSE</v>
      </c>
      <c r="AH156" s="344" t="str">
        <f t="shared" si="12"/>
        <v>CLOSE</v>
      </c>
      <c r="AI156" s="345" t="e">
        <f t="shared" si="13"/>
        <v>#DIV/0!</v>
      </c>
      <c r="AJ156" s="342"/>
    </row>
    <row r="157" spans="1:36" ht="84">
      <c r="A157" s="337">
        <f t="shared" si="14"/>
        <v>1551</v>
      </c>
      <c r="B157" s="338">
        <v>42835</v>
      </c>
      <c r="C157" s="293" t="s">
        <v>49</v>
      </c>
      <c r="D157" s="293" t="s">
        <v>113</v>
      </c>
      <c r="E157" s="293" t="s">
        <v>645</v>
      </c>
      <c r="F157" s="293" t="s">
        <v>282</v>
      </c>
      <c r="G157" s="293" t="s">
        <v>430</v>
      </c>
      <c r="H157" s="349" t="s">
        <v>54</v>
      </c>
      <c r="I157" s="483" t="s">
        <v>880</v>
      </c>
      <c r="J157" s="342"/>
      <c r="K157" s="342" t="s">
        <v>881</v>
      </c>
      <c r="L157" s="342" t="s">
        <v>882</v>
      </c>
      <c r="M157" s="342" t="s">
        <v>883</v>
      </c>
      <c r="N157" s="369" t="s">
        <v>59</v>
      </c>
      <c r="O157" s="382">
        <v>170</v>
      </c>
      <c r="P157" s="382">
        <v>789</v>
      </c>
      <c r="Q157" s="343"/>
      <c r="R157" s="339" t="s">
        <v>192</v>
      </c>
      <c r="S157" s="339" t="s">
        <v>192</v>
      </c>
      <c r="T157" s="339" t="s">
        <v>192</v>
      </c>
      <c r="U157" s="339" t="s">
        <v>192</v>
      </c>
      <c r="V157" s="339" t="s">
        <v>192</v>
      </c>
      <c r="W157" s="339" t="s">
        <v>61</v>
      </c>
      <c r="X157" s="339" t="s">
        <v>60</v>
      </c>
      <c r="Y157" s="412" t="s">
        <v>883</v>
      </c>
      <c r="Z157" s="293" t="s">
        <v>61</v>
      </c>
      <c r="AA157" s="293" t="s">
        <v>61</v>
      </c>
      <c r="AB157" s="293" t="s">
        <v>61</v>
      </c>
      <c r="AC157" s="293" t="s">
        <v>61</v>
      </c>
      <c r="AD157" s="293" t="s">
        <v>61</v>
      </c>
      <c r="AE157" s="293" t="s">
        <v>61</v>
      </c>
      <c r="AF157" s="293" t="s">
        <v>61</v>
      </c>
      <c r="AG157" s="344" t="str">
        <f t="shared" si="11"/>
        <v>CLOSE</v>
      </c>
      <c r="AH157" s="344" t="str">
        <f t="shared" si="12"/>
        <v>CLOSE</v>
      </c>
      <c r="AI157" s="345">
        <f t="shared" si="13"/>
        <v>0</v>
      </c>
      <c r="AJ157" s="342"/>
    </row>
    <row r="158" spans="1:36" ht="84">
      <c r="A158" s="337">
        <f t="shared" si="14"/>
        <v>1552</v>
      </c>
      <c r="B158" s="338">
        <v>42898</v>
      </c>
      <c r="C158" s="293" t="s">
        <v>153</v>
      </c>
      <c r="D158" s="293" t="s">
        <v>42</v>
      </c>
      <c r="E158" s="293" t="s">
        <v>645</v>
      </c>
      <c r="F158" s="293" t="s">
        <v>282</v>
      </c>
      <c r="G158" s="293" t="s">
        <v>339</v>
      </c>
      <c r="H158" s="348" t="s">
        <v>77</v>
      </c>
      <c r="I158" s="483" t="s">
        <v>884</v>
      </c>
      <c r="J158" s="342"/>
      <c r="K158" s="342" t="s">
        <v>885</v>
      </c>
      <c r="L158" s="342" t="s">
        <v>886</v>
      </c>
      <c r="M158" s="342" t="s">
        <v>887</v>
      </c>
      <c r="N158" s="369" t="s">
        <v>59</v>
      </c>
      <c r="O158" s="382">
        <v>240</v>
      </c>
      <c r="P158" s="382">
        <v>0</v>
      </c>
      <c r="Q158" s="343">
        <v>6251</v>
      </c>
      <c r="R158" s="339" t="s">
        <v>61</v>
      </c>
      <c r="S158" s="339" t="s">
        <v>61</v>
      </c>
      <c r="T158" s="339" t="s">
        <v>61</v>
      </c>
      <c r="U158" s="339" t="s">
        <v>61</v>
      </c>
      <c r="V158" s="339" t="s">
        <v>61</v>
      </c>
      <c r="W158" s="339" t="s">
        <v>192</v>
      </c>
      <c r="X158" s="339" t="s">
        <v>61</v>
      </c>
      <c r="Y158" s="412" t="s">
        <v>888</v>
      </c>
      <c r="Z158" s="293" t="s">
        <v>61</v>
      </c>
      <c r="AA158" s="293" t="s">
        <v>61</v>
      </c>
      <c r="AB158" s="293" t="s">
        <v>61</v>
      </c>
      <c r="AC158" s="293" t="s">
        <v>61</v>
      </c>
      <c r="AD158" s="293" t="s">
        <v>61</v>
      </c>
      <c r="AE158" s="293" t="s">
        <v>61</v>
      </c>
      <c r="AF158" s="293" t="s">
        <v>61</v>
      </c>
      <c r="AG158" s="344" t="str">
        <f t="shared" si="11"/>
        <v>CLOSE</v>
      </c>
      <c r="AH158" s="344" t="str">
        <f t="shared" si="12"/>
        <v>CLOSE</v>
      </c>
      <c r="AI158" s="345" t="e">
        <f t="shared" si="13"/>
        <v>#DIV/0!</v>
      </c>
      <c r="AJ158" s="342"/>
    </row>
    <row r="159" spans="1:36" ht="48">
      <c r="A159" s="337">
        <f t="shared" si="14"/>
        <v>1553</v>
      </c>
      <c r="B159" s="338">
        <v>42934</v>
      </c>
      <c r="C159" s="293" t="s">
        <v>393</v>
      </c>
      <c r="D159" s="293" t="s">
        <v>133</v>
      </c>
      <c r="E159" s="293" t="s">
        <v>645</v>
      </c>
      <c r="F159" s="293" t="s">
        <v>282</v>
      </c>
      <c r="G159" s="293" t="s">
        <v>169</v>
      </c>
      <c r="H159" s="348" t="s">
        <v>77</v>
      </c>
      <c r="I159" s="483" t="s">
        <v>889</v>
      </c>
      <c r="J159" s="342"/>
      <c r="K159" s="342" t="s">
        <v>890</v>
      </c>
      <c r="L159" s="342" t="s">
        <v>891</v>
      </c>
      <c r="M159" s="361" t="s">
        <v>892</v>
      </c>
      <c r="N159" s="369" t="s">
        <v>59</v>
      </c>
      <c r="O159" s="382"/>
      <c r="P159" s="382">
        <v>850</v>
      </c>
      <c r="Q159" s="343"/>
      <c r="R159" s="339" t="s">
        <v>192</v>
      </c>
      <c r="S159" s="339" t="s">
        <v>192</v>
      </c>
      <c r="T159" s="339" t="s">
        <v>192</v>
      </c>
      <c r="U159" s="339" t="s">
        <v>61</v>
      </c>
      <c r="V159" s="339" t="s">
        <v>61</v>
      </c>
      <c r="W159" s="339" t="s">
        <v>61</v>
      </c>
      <c r="X159" s="339" t="s">
        <v>61</v>
      </c>
      <c r="Y159" s="412" t="s">
        <v>893</v>
      </c>
      <c r="Z159" s="293" t="s">
        <v>61</v>
      </c>
      <c r="AA159" s="293" t="s">
        <v>61</v>
      </c>
      <c r="AB159" s="293" t="s">
        <v>61</v>
      </c>
      <c r="AC159" s="293" t="s">
        <v>61</v>
      </c>
      <c r="AD159" s="293" t="s">
        <v>61</v>
      </c>
      <c r="AE159" s="293" t="s">
        <v>61</v>
      </c>
      <c r="AF159" s="293" t="s">
        <v>61</v>
      </c>
      <c r="AG159" s="344" t="str">
        <f t="shared" si="11"/>
        <v>CLOSE</v>
      </c>
      <c r="AH159" s="344" t="str">
        <f t="shared" si="12"/>
        <v>CLOSE</v>
      </c>
      <c r="AI159" s="345" t="e">
        <f t="shared" si="13"/>
        <v>#DIV/0!</v>
      </c>
      <c r="AJ159" s="342"/>
    </row>
    <row r="160" spans="1:36" ht="132">
      <c r="A160" s="337">
        <f t="shared" si="14"/>
        <v>1554</v>
      </c>
      <c r="B160" s="338">
        <v>42938</v>
      </c>
      <c r="C160" s="293" t="s">
        <v>393</v>
      </c>
      <c r="D160" s="293" t="s">
        <v>133</v>
      </c>
      <c r="E160" s="293" t="s">
        <v>645</v>
      </c>
      <c r="F160" s="293" t="s">
        <v>282</v>
      </c>
      <c r="G160" s="293" t="s">
        <v>382</v>
      </c>
      <c r="H160" s="348" t="s">
        <v>77</v>
      </c>
      <c r="I160" s="483" t="s">
        <v>894</v>
      </c>
      <c r="J160" s="342"/>
      <c r="K160" s="293" t="s">
        <v>895</v>
      </c>
      <c r="L160" s="342" t="s">
        <v>896</v>
      </c>
      <c r="M160" s="361" t="s">
        <v>897</v>
      </c>
      <c r="N160" s="369" t="s">
        <v>59</v>
      </c>
      <c r="O160" s="382">
        <v>206</v>
      </c>
      <c r="P160" s="382">
        <v>384</v>
      </c>
      <c r="Q160" s="343">
        <v>6553</v>
      </c>
      <c r="R160" s="339" t="s">
        <v>61</v>
      </c>
      <c r="S160" s="339" t="s">
        <v>61</v>
      </c>
      <c r="T160" s="339" t="s">
        <v>61</v>
      </c>
      <c r="U160" s="339" t="s">
        <v>192</v>
      </c>
      <c r="V160" s="339" t="s">
        <v>192</v>
      </c>
      <c r="W160" s="339" t="s">
        <v>192</v>
      </c>
      <c r="X160" s="339" t="s">
        <v>61</v>
      </c>
      <c r="Y160" s="412" t="s">
        <v>898</v>
      </c>
      <c r="Z160" s="293" t="s">
        <v>61</v>
      </c>
      <c r="AA160" s="293" t="s">
        <v>61</v>
      </c>
      <c r="AB160" s="293" t="s">
        <v>61</v>
      </c>
      <c r="AC160" s="293" t="s">
        <v>61</v>
      </c>
      <c r="AD160" s="293" t="s">
        <v>61</v>
      </c>
      <c r="AE160" s="293" t="s">
        <v>61</v>
      </c>
      <c r="AF160" s="293" t="s">
        <v>61</v>
      </c>
      <c r="AG160" s="344" t="str">
        <f t="shared" si="11"/>
        <v>CLOSE</v>
      </c>
      <c r="AH160" s="344" t="str">
        <f t="shared" si="12"/>
        <v>CLOSE</v>
      </c>
      <c r="AI160" s="345" t="e">
        <f t="shared" si="13"/>
        <v>#DIV/0!</v>
      </c>
      <c r="AJ160" s="342"/>
    </row>
    <row r="161" spans="1:36" ht="192">
      <c r="A161" s="337">
        <f t="shared" si="14"/>
        <v>1555</v>
      </c>
      <c r="B161" s="338">
        <v>42952</v>
      </c>
      <c r="C161" s="293" t="s">
        <v>49</v>
      </c>
      <c r="D161" s="293" t="s">
        <v>38</v>
      </c>
      <c r="E161" s="293" t="s">
        <v>645</v>
      </c>
      <c r="F161" s="293" t="s">
        <v>282</v>
      </c>
      <c r="G161" s="293" t="s">
        <v>492</v>
      </c>
      <c r="H161" s="349" t="s">
        <v>54</v>
      </c>
      <c r="I161" s="483" t="s">
        <v>899</v>
      </c>
      <c r="J161" s="342"/>
      <c r="K161" s="342" t="s">
        <v>900</v>
      </c>
      <c r="L161" s="342" t="s">
        <v>901</v>
      </c>
      <c r="M161" s="361" t="s">
        <v>902</v>
      </c>
      <c r="N161" s="369" t="s">
        <v>59</v>
      </c>
      <c r="O161" s="382">
        <v>17</v>
      </c>
      <c r="P161" s="382">
        <v>337</v>
      </c>
      <c r="Q161" s="343">
        <v>0</v>
      </c>
      <c r="R161" s="339" t="s">
        <v>61</v>
      </c>
      <c r="S161" s="339" t="s">
        <v>60</v>
      </c>
      <c r="T161" s="339" t="s">
        <v>61</v>
      </c>
      <c r="U161" s="339" t="s">
        <v>60</v>
      </c>
      <c r="V161" s="339" t="s">
        <v>60</v>
      </c>
      <c r="W161" s="339" t="s">
        <v>61</v>
      </c>
      <c r="X161" s="339" t="s">
        <v>61</v>
      </c>
      <c r="Y161" s="412" t="s">
        <v>903</v>
      </c>
      <c r="Z161" s="293" t="s">
        <v>61</v>
      </c>
      <c r="AA161" s="293" t="s">
        <v>63</v>
      </c>
      <c r="AB161" s="293" t="s">
        <v>61</v>
      </c>
      <c r="AC161" s="293" t="s">
        <v>63</v>
      </c>
      <c r="AD161" s="293" t="s">
        <v>63</v>
      </c>
      <c r="AE161" s="293" t="s">
        <v>61</v>
      </c>
      <c r="AF161" s="293" t="s">
        <v>61</v>
      </c>
      <c r="AG161" s="344" t="str">
        <f t="shared" si="11"/>
        <v>CLOSE</v>
      </c>
      <c r="AH161" s="344" t="str">
        <f t="shared" si="12"/>
        <v>CLOSE</v>
      </c>
      <c r="AI161" s="345">
        <f t="shared" si="13"/>
        <v>1</v>
      </c>
      <c r="AJ161" s="342"/>
    </row>
    <row r="162" spans="1:36" ht="84">
      <c r="A162" s="337">
        <f t="shared" si="14"/>
        <v>1556</v>
      </c>
      <c r="B162" s="338">
        <v>42955</v>
      </c>
      <c r="C162" s="293" t="s">
        <v>49</v>
      </c>
      <c r="D162" s="293" t="s">
        <v>38</v>
      </c>
      <c r="E162" s="293" t="s">
        <v>645</v>
      </c>
      <c r="F162" s="293" t="s">
        <v>282</v>
      </c>
      <c r="G162" s="293" t="s">
        <v>492</v>
      </c>
      <c r="H162" s="349" t="s">
        <v>54</v>
      </c>
      <c r="I162" s="483" t="s">
        <v>904</v>
      </c>
      <c r="J162" s="342"/>
      <c r="K162" s="342" t="s">
        <v>905</v>
      </c>
      <c r="L162" s="342" t="s">
        <v>906</v>
      </c>
      <c r="M162" s="361" t="s">
        <v>907</v>
      </c>
      <c r="N162" s="369" t="s">
        <v>59</v>
      </c>
      <c r="O162" s="382">
        <v>70</v>
      </c>
      <c r="P162" s="382">
        <v>553</v>
      </c>
      <c r="Q162" s="343">
        <v>0</v>
      </c>
      <c r="R162" s="339" t="s">
        <v>61</v>
      </c>
      <c r="S162" s="339" t="s">
        <v>60</v>
      </c>
      <c r="T162" s="339" t="s">
        <v>61</v>
      </c>
      <c r="U162" s="339" t="s">
        <v>60</v>
      </c>
      <c r="V162" s="339" t="s">
        <v>60</v>
      </c>
      <c r="W162" s="339" t="s">
        <v>61</v>
      </c>
      <c r="X162" s="339" t="s">
        <v>61</v>
      </c>
      <c r="Y162" s="412" t="s">
        <v>908</v>
      </c>
      <c r="Z162" s="293" t="s">
        <v>61</v>
      </c>
      <c r="AA162" s="293" t="s">
        <v>63</v>
      </c>
      <c r="AB162" s="293" t="s">
        <v>61</v>
      </c>
      <c r="AC162" s="293" t="s">
        <v>63</v>
      </c>
      <c r="AD162" s="293" t="s">
        <v>63</v>
      </c>
      <c r="AE162" s="293" t="s">
        <v>61</v>
      </c>
      <c r="AF162" s="293" t="s">
        <v>61</v>
      </c>
      <c r="AG162" s="344" t="str">
        <f t="shared" si="11"/>
        <v>CLOSE</v>
      </c>
      <c r="AH162" s="344" t="str">
        <f t="shared" si="12"/>
        <v>CLOSE</v>
      </c>
      <c r="AI162" s="345">
        <f t="shared" si="13"/>
        <v>1</v>
      </c>
      <c r="AJ162" s="342"/>
    </row>
    <row r="163" spans="1:36" ht="84">
      <c r="A163" s="337">
        <f t="shared" si="14"/>
        <v>1557</v>
      </c>
      <c r="B163" s="338">
        <v>42982</v>
      </c>
      <c r="C163" s="293" t="s">
        <v>49</v>
      </c>
      <c r="D163" s="293" t="s">
        <v>41</v>
      </c>
      <c r="E163" s="293" t="s">
        <v>645</v>
      </c>
      <c r="F163" s="293" t="s">
        <v>282</v>
      </c>
      <c r="G163" s="293" t="s">
        <v>94</v>
      </c>
      <c r="H163" s="349" t="s">
        <v>54</v>
      </c>
      <c r="I163" s="483" t="s">
        <v>909</v>
      </c>
      <c r="J163" s="342"/>
      <c r="K163" s="362" t="s">
        <v>910</v>
      </c>
      <c r="L163" s="342" t="s">
        <v>911</v>
      </c>
      <c r="M163" s="361" t="s">
        <v>912</v>
      </c>
      <c r="N163" s="369" t="s">
        <v>59</v>
      </c>
      <c r="O163" s="382">
        <v>60</v>
      </c>
      <c r="P163" s="382">
        <v>230</v>
      </c>
      <c r="Q163" s="343">
        <v>0</v>
      </c>
      <c r="R163" s="339" t="s">
        <v>60</v>
      </c>
      <c r="S163" s="339" t="s">
        <v>60</v>
      </c>
      <c r="T163" s="339" t="s">
        <v>60</v>
      </c>
      <c r="U163" s="339" t="s">
        <v>60</v>
      </c>
      <c r="V163" s="339" t="s">
        <v>60</v>
      </c>
      <c r="W163" s="339" t="s">
        <v>61</v>
      </c>
      <c r="X163" s="339" t="s">
        <v>61</v>
      </c>
      <c r="Y163" s="412" t="s">
        <v>913</v>
      </c>
      <c r="Z163" s="293" t="s">
        <v>63</v>
      </c>
      <c r="AA163" s="293" t="s">
        <v>63</v>
      </c>
      <c r="AB163" s="293" t="s">
        <v>63</v>
      </c>
      <c r="AC163" s="293" t="s">
        <v>63</v>
      </c>
      <c r="AD163" s="293" t="s">
        <v>63</v>
      </c>
      <c r="AE163" s="293" t="s">
        <v>61</v>
      </c>
      <c r="AF163" s="293" t="s">
        <v>61</v>
      </c>
      <c r="AG163" s="344" t="str">
        <f t="shared" si="11"/>
        <v>CLOSE</v>
      </c>
      <c r="AH163" s="344" t="str">
        <f t="shared" si="12"/>
        <v>CLOSE</v>
      </c>
      <c r="AI163" s="345">
        <f t="shared" si="13"/>
        <v>1</v>
      </c>
      <c r="AJ163" s="342"/>
    </row>
    <row r="164" spans="1:36" ht="108">
      <c r="A164" s="337">
        <f t="shared" si="14"/>
        <v>1558</v>
      </c>
      <c r="B164" s="338">
        <v>42929</v>
      </c>
      <c r="C164" s="293" t="s">
        <v>49</v>
      </c>
      <c r="D164" s="293" t="s">
        <v>37</v>
      </c>
      <c r="E164" s="293" t="s">
        <v>914</v>
      </c>
      <c r="F164" s="293" t="s">
        <v>282</v>
      </c>
      <c r="G164" s="293" t="s">
        <v>479</v>
      </c>
      <c r="H164" s="372" t="s">
        <v>122</v>
      </c>
      <c r="I164" s="483" t="s">
        <v>915</v>
      </c>
      <c r="J164" s="342"/>
      <c r="K164" s="362" t="s">
        <v>916</v>
      </c>
      <c r="L164" s="342" t="s">
        <v>917</v>
      </c>
      <c r="M164" s="361" t="s">
        <v>918</v>
      </c>
      <c r="N164" s="369" t="s">
        <v>59</v>
      </c>
      <c r="O164" s="382">
        <v>0</v>
      </c>
      <c r="P164" s="382">
        <v>129</v>
      </c>
      <c r="Q164" s="343">
        <v>0</v>
      </c>
      <c r="R164" s="339" t="s">
        <v>60</v>
      </c>
      <c r="S164" s="339" t="s">
        <v>60</v>
      </c>
      <c r="T164" s="339" t="s">
        <v>60</v>
      </c>
      <c r="U164" s="339" t="s">
        <v>60</v>
      </c>
      <c r="V164" s="339" t="s">
        <v>60</v>
      </c>
      <c r="W164" s="339" t="s">
        <v>61</v>
      </c>
      <c r="X164" s="339" t="s">
        <v>61</v>
      </c>
      <c r="Y164" s="412" t="s">
        <v>919</v>
      </c>
      <c r="Z164" s="293" t="s">
        <v>63</v>
      </c>
      <c r="AA164" s="293" t="s">
        <v>63</v>
      </c>
      <c r="AB164" s="293" t="s">
        <v>63</v>
      </c>
      <c r="AC164" s="293" t="s">
        <v>63</v>
      </c>
      <c r="AD164" s="293" t="s">
        <v>63</v>
      </c>
      <c r="AE164" s="293" t="s">
        <v>61</v>
      </c>
      <c r="AF164" s="293" t="s">
        <v>61</v>
      </c>
      <c r="AG164" s="344" t="str">
        <f t="shared" si="11"/>
        <v>CLOSE</v>
      </c>
      <c r="AH164" s="344" t="str">
        <f t="shared" si="12"/>
        <v>CLOSE</v>
      </c>
      <c r="AI164" s="345">
        <f t="shared" si="13"/>
        <v>1</v>
      </c>
      <c r="AJ164" s="342"/>
    </row>
    <row r="165" spans="1:36" ht="108">
      <c r="A165" s="337">
        <f t="shared" si="14"/>
        <v>1559</v>
      </c>
      <c r="B165" s="338">
        <v>42983</v>
      </c>
      <c r="C165" s="293" t="s">
        <v>49</v>
      </c>
      <c r="D165" s="293" t="s">
        <v>37</v>
      </c>
      <c r="E165" s="293" t="s">
        <v>920</v>
      </c>
      <c r="F165" s="293" t="s">
        <v>75</v>
      </c>
      <c r="G165" s="293" t="s">
        <v>94</v>
      </c>
      <c r="H165" s="372" t="s">
        <v>122</v>
      </c>
      <c r="I165" s="483" t="s">
        <v>921</v>
      </c>
      <c r="J165" s="342"/>
      <c r="K165" s="362" t="s">
        <v>922</v>
      </c>
      <c r="L165" s="342" t="s">
        <v>923</v>
      </c>
      <c r="M165" s="361" t="s">
        <v>924</v>
      </c>
      <c r="N165" s="369" t="s">
        <v>59</v>
      </c>
      <c r="O165" s="382">
        <v>0</v>
      </c>
      <c r="P165" s="382">
        <v>87.35</v>
      </c>
      <c r="Q165" s="343">
        <v>0</v>
      </c>
      <c r="R165" s="339" t="s">
        <v>60</v>
      </c>
      <c r="S165" s="339" t="s">
        <v>60</v>
      </c>
      <c r="T165" s="339" t="s">
        <v>60</v>
      </c>
      <c r="U165" s="339" t="s">
        <v>60</v>
      </c>
      <c r="V165" s="339" t="s">
        <v>60</v>
      </c>
      <c r="W165" s="339" t="s">
        <v>61</v>
      </c>
      <c r="X165" s="339" t="s">
        <v>61</v>
      </c>
      <c r="Y165" s="412" t="s">
        <v>925</v>
      </c>
      <c r="Z165" s="293" t="s">
        <v>63</v>
      </c>
      <c r="AA165" s="293" t="s">
        <v>63</v>
      </c>
      <c r="AB165" s="293" t="s">
        <v>63</v>
      </c>
      <c r="AC165" s="293" t="s">
        <v>63</v>
      </c>
      <c r="AD165" s="293" t="s">
        <v>63</v>
      </c>
      <c r="AE165" s="293" t="s">
        <v>61</v>
      </c>
      <c r="AF165" s="293" t="s">
        <v>61</v>
      </c>
      <c r="AG165" s="344" t="str">
        <f t="shared" si="11"/>
        <v>CLOSE</v>
      </c>
      <c r="AH165" s="344" t="str">
        <f t="shared" si="12"/>
        <v>CLOSE</v>
      </c>
      <c r="AI165" s="345">
        <f t="shared" si="13"/>
        <v>1</v>
      </c>
      <c r="AJ165" s="342"/>
    </row>
    <row r="166" spans="1:36" ht="60">
      <c r="A166" s="337">
        <f t="shared" si="14"/>
        <v>1560</v>
      </c>
      <c r="B166" s="338">
        <v>43006</v>
      </c>
      <c r="C166" s="293" t="s">
        <v>926</v>
      </c>
      <c r="D166" s="293" t="s">
        <v>927</v>
      </c>
      <c r="E166" s="293" t="s">
        <v>645</v>
      </c>
      <c r="F166" s="293" t="s">
        <v>282</v>
      </c>
      <c r="G166" s="293" t="s">
        <v>246</v>
      </c>
      <c r="H166" s="348" t="s">
        <v>77</v>
      </c>
      <c r="I166" s="483" t="s">
        <v>928</v>
      </c>
      <c r="J166" s="342"/>
      <c r="K166" s="362" t="s">
        <v>929</v>
      </c>
      <c r="L166" s="342" t="s">
        <v>930</v>
      </c>
      <c r="M166" s="361" t="s">
        <v>931</v>
      </c>
      <c r="N166" s="369" t="s">
        <v>59</v>
      </c>
      <c r="O166" s="382">
        <v>0</v>
      </c>
      <c r="P166" s="382">
        <v>0</v>
      </c>
      <c r="Q166" s="343">
        <v>0</v>
      </c>
      <c r="R166" s="339" t="s">
        <v>60</v>
      </c>
      <c r="S166" s="339" t="s">
        <v>60</v>
      </c>
      <c r="T166" s="339" t="s">
        <v>60</v>
      </c>
      <c r="U166" s="339" t="s">
        <v>60</v>
      </c>
      <c r="V166" s="339" t="s">
        <v>60</v>
      </c>
      <c r="W166" s="339" t="s">
        <v>61</v>
      </c>
      <c r="X166" s="339" t="s">
        <v>61</v>
      </c>
      <c r="Y166" s="412" t="s">
        <v>932</v>
      </c>
      <c r="Z166" s="293" t="s">
        <v>63</v>
      </c>
      <c r="AA166" s="293" t="s">
        <v>63</v>
      </c>
      <c r="AB166" s="293" t="s">
        <v>63</v>
      </c>
      <c r="AC166" s="293" t="s">
        <v>63</v>
      </c>
      <c r="AD166" s="293" t="s">
        <v>63</v>
      </c>
      <c r="AE166" s="293" t="s">
        <v>61</v>
      </c>
      <c r="AF166" s="293" t="s">
        <v>61</v>
      </c>
      <c r="AG166" s="344" t="str">
        <f t="shared" si="11"/>
        <v>CLOSE</v>
      </c>
      <c r="AH166" s="344" t="str">
        <f t="shared" si="12"/>
        <v>CLOSE</v>
      </c>
      <c r="AI166" s="345">
        <f t="shared" si="13"/>
        <v>1</v>
      </c>
      <c r="AJ166" s="342"/>
    </row>
    <row r="167" spans="1:36" ht="60">
      <c r="A167" s="337">
        <f t="shared" si="14"/>
        <v>1561</v>
      </c>
      <c r="B167" s="338">
        <v>43034</v>
      </c>
      <c r="C167" s="293" t="s">
        <v>490</v>
      </c>
      <c r="D167" s="293" t="s">
        <v>491</v>
      </c>
      <c r="E167" s="293" t="s">
        <v>645</v>
      </c>
      <c r="F167" s="293" t="s">
        <v>282</v>
      </c>
      <c r="G167" s="293" t="s">
        <v>464</v>
      </c>
      <c r="H167" s="348" t="s">
        <v>77</v>
      </c>
      <c r="I167" s="483" t="s">
        <v>933</v>
      </c>
      <c r="J167" s="342"/>
      <c r="K167" s="362" t="s">
        <v>934</v>
      </c>
      <c r="L167" s="342" t="s">
        <v>935</v>
      </c>
      <c r="M167" s="361" t="s">
        <v>936</v>
      </c>
      <c r="N167" s="369" t="s">
        <v>59</v>
      </c>
      <c r="O167" s="382">
        <v>0</v>
      </c>
      <c r="P167" s="382">
        <v>0</v>
      </c>
      <c r="Q167" s="343">
        <v>0</v>
      </c>
      <c r="R167" s="339" t="s">
        <v>192</v>
      </c>
      <c r="S167" s="339" t="s">
        <v>192</v>
      </c>
      <c r="T167" s="339" t="s">
        <v>192</v>
      </c>
      <c r="U167" s="339" t="s">
        <v>192</v>
      </c>
      <c r="V167" s="339" t="s">
        <v>192</v>
      </c>
      <c r="W167" s="339" t="s">
        <v>192</v>
      </c>
      <c r="X167" s="339" t="s">
        <v>61</v>
      </c>
      <c r="Y167" s="412" t="s">
        <v>784</v>
      </c>
      <c r="Z167" s="293" t="s">
        <v>61</v>
      </c>
      <c r="AA167" s="293" t="s">
        <v>61</v>
      </c>
      <c r="AB167" s="293" t="s">
        <v>61</v>
      </c>
      <c r="AC167" s="293" t="s">
        <v>61</v>
      </c>
      <c r="AD167" s="293" t="s">
        <v>61</v>
      </c>
      <c r="AE167" s="293" t="s">
        <v>61</v>
      </c>
      <c r="AF167" s="293" t="s">
        <v>61</v>
      </c>
      <c r="AG167" s="344" t="str">
        <f t="shared" ref="AG167:AG175" si="15">IF(Y167="","","CLOSE")</f>
        <v>CLOSE</v>
      </c>
      <c r="AH167" s="344" t="str">
        <f t="shared" si="12"/>
        <v>CLOSE</v>
      </c>
      <c r="AI167" s="345" t="e">
        <f t="shared" si="13"/>
        <v>#DIV/0!</v>
      </c>
      <c r="AJ167" s="342"/>
    </row>
    <row r="168" spans="1:36" ht="72">
      <c r="A168" s="337">
        <f t="shared" si="14"/>
        <v>1562</v>
      </c>
      <c r="B168" s="338">
        <v>43054</v>
      </c>
      <c r="C168" s="293" t="s">
        <v>49</v>
      </c>
      <c r="D168" s="293" t="s">
        <v>38</v>
      </c>
      <c r="E168" s="293" t="s">
        <v>645</v>
      </c>
      <c r="F168" s="293" t="s">
        <v>282</v>
      </c>
      <c r="G168" s="293" t="s">
        <v>94</v>
      </c>
      <c r="H168" s="349" t="s">
        <v>54</v>
      </c>
      <c r="I168" s="483" t="s">
        <v>937</v>
      </c>
      <c r="J168" s="342"/>
      <c r="K168" s="362" t="s">
        <v>938</v>
      </c>
      <c r="L168" s="342" t="s">
        <v>939</v>
      </c>
      <c r="M168" s="361" t="s">
        <v>940</v>
      </c>
      <c r="N168" s="369" t="s">
        <v>59</v>
      </c>
      <c r="O168" s="382">
        <v>25</v>
      </c>
      <c r="P168" s="382">
        <v>647.20000000000005</v>
      </c>
      <c r="Q168" s="343">
        <v>0</v>
      </c>
      <c r="R168" s="339" t="s">
        <v>60</v>
      </c>
      <c r="S168" s="339" t="s">
        <v>60</v>
      </c>
      <c r="T168" s="339" t="s">
        <v>60</v>
      </c>
      <c r="U168" s="339" t="s">
        <v>60</v>
      </c>
      <c r="V168" s="339" t="s">
        <v>60</v>
      </c>
      <c r="W168" s="339" t="s">
        <v>61</v>
      </c>
      <c r="X168" s="339" t="s">
        <v>61</v>
      </c>
      <c r="Y168" s="412" t="s">
        <v>941</v>
      </c>
      <c r="Z168" s="293" t="s">
        <v>63</v>
      </c>
      <c r="AA168" s="293" t="s">
        <v>63</v>
      </c>
      <c r="AB168" s="293" t="s">
        <v>63</v>
      </c>
      <c r="AC168" s="293" t="s">
        <v>63</v>
      </c>
      <c r="AD168" s="293" t="s">
        <v>63</v>
      </c>
      <c r="AE168" s="293" t="s">
        <v>61</v>
      </c>
      <c r="AF168" s="293" t="s">
        <v>61</v>
      </c>
      <c r="AG168" s="344" t="str">
        <f t="shared" si="15"/>
        <v>CLOSE</v>
      </c>
      <c r="AH168" s="344" t="str">
        <f t="shared" si="12"/>
        <v>CLOSE</v>
      </c>
      <c r="AI168" s="345">
        <f t="shared" si="13"/>
        <v>1</v>
      </c>
      <c r="AJ168" s="342"/>
    </row>
    <row r="169" spans="1:36" ht="48">
      <c r="A169" s="337">
        <f t="shared" si="14"/>
        <v>1563</v>
      </c>
      <c r="B169" s="338">
        <v>43080</v>
      </c>
      <c r="C169" s="293" t="s">
        <v>49</v>
      </c>
      <c r="D169" s="293" t="s">
        <v>39</v>
      </c>
      <c r="E169" s="293" t="s">
        <v>914</v>
      </c>
      <c r="F169" s="293" t="s">
        <v>282</v>
      </c>
      <c r="G169" s="293" t="s">
        <v>94</v>
      </c>
      <c r="H169" s="349" t="s">
        <v>54</v>
      </c>
      <c r="I169" s="483" t="s">
        <v>942</v>
      </c>
      <c r="J169" s="342"/>
      <c r="K169" s="362" t="s">
        <v>943</v>
      </c>
      <c r="L169" s="342" t="s">
        <v>944</v>
      </c>
      <c r="M169" s="361" t="s">
        <v>945</v>
      </c>
      <c r="N169" s="369" t="s">
        <v>59</v>
      </c>
      <c r="O169" s="382">
        <v>300</v>
      </c>
      <c r="P169" s="382">
        <v>0</v>
      </c>
      <c r="Q169" s="343">
        <v>135.6</v>
      </c>
      <c r="R169" s="339" t="s">
        <v>60</v>
      </c>
      <c r="S169" s="339" t="s">
        <v>60</v>
      </c>
      <c r="T169" s="339" t="s">
        <v>60</v>
      </c>
      <c r="U169" s="339" t="s">
        <v>60</v>
      </c>
      <c r="V169" s="339" t="s">
        <v>60</v>
      </c>
      <c r="W169" s="339" t="s">
        <v>60</v>
      </c>
      <c r="X169" s="339" t="s">
        <v>61</v>
      </c>
      <c r="Y169" s="412" t="s">
        <v>946</v>
      </c>
      <c r="Z169" s="293" t="s">
        <v>63</v>
      </c>
      <c r="AA169" s="293" t="s">
        <v>63</v>
      </c>
      <c r="AB169" s="293" t="s">
        <v>63</v>
      </c>
      <c r="AC169" s="293" t="s">
        <v>63</v>
      </c>
      <c r="AD169" s="293" t="s">
        <v>63</v>
      </c>
      <c r="AE169" s="293" t="s">
        <v>63</v>
      </c>
      <c r="AF169" s="293" t="s">
        <v>61</v>
      </c>
      <c r="AG169" s="344" t="str">
        <f t="shared" si="15"/>
        <v>CLOSE</v>
      </c>
      <c r="AH169" s="344" t="str">
        <f t="shared" si="12"/>
        <v>CLOSE</v>
      </c>
      <c r="AI169" s="345">
        <f t="shared" si="13"/>
        <v>1</v>
      </c>
      <c r="AJ169" s="342"/>
    </row>
    <row r="170" spans="1:36" ht="144">
      <c r="A170" s="337">
        <f t="shared" si="14"/>
        <v>1564</v>
      </c>
      <c r="B170" s="338">
        <v>43119</v>
      </c>
      <c r="C170" s="293" t="s">
        <v>49</v>
      </c>
      <c r="D170" s="293" t="s">
        <v>847</v>
      </c>
      <c r="E170" s="293" t="s">
        <v>947</v>
      </c>
      <c r="F170" s="293" t="s">
        <v>282</v>
      </c>
      <c r="G170" s="293" t="s">
        <v>331</v>
      </c>
      <c r="H170" s="349" t="s">
        <v>54</v>
      </c>
      <c r="I170" s="483" t="s">
        <v>948</v>
      </c>
      <c r="J170" s="342"/>
      <c r="K170" s="363" t="s">
        <v>949</v>
      </c>
      <c r="L170" s="341" t="s">
        <v>950</v>
      </c>
      <c r="M170" s="364" t="s">
        <v>951</v>
      </c>
      <c r="N170" s="369" t="s">
        <v>59</v>
      </c>
      <c r="O170" s="382">
        <v>16</v>
      </c>
      <c r="P170" s="382">
        <v>0</v>
      </c>
      <c r="Q170" s="343">
        <v>514.79999999999995</v>
      </c>
      <c r="R170" s="339" t="s">
        <v>60</v>
      </c>
      <c r="S170" s="339" t="s">
        <v>60</v>
      </c>
      <c r="T170" s="339" t="s">
        <v>60</v>
      </c>
      <c r="U170" s="339" t="s">
        <v>60</v>
      </c>
      <c r="V170" s="339" t="s">
        <v>60</v>
      </c>
      <c r="W170" s="339" t="s">
        <v>61</v>
      </c>
      <c r="X170" s="339" t="s">
        <v>61</v>
      </c>
      <c r="Y170" s="416" t="s">
        <v>952</v>
      </c>
      <c r="Z170" s="293" t="s">
        <v>63</v>
      </c>
      <c r="AA170" s="293" t="s">
        <v>63</v>
      </c>
      <c r="AB170" s="293" t="s">
        <v>63</v>
      </c>
      <c r="AC170" s="293" t="s">
        <v>63</v>
      </c>
      <c r="AD170" s="293" t="s">
        <v>63</v>
      </c>
      <c r="AE170" s="293" t="s">
        <v>61</v>
      </c>
      <c r="AF170" s="293" t="s">
        <v>61</v>
      </c>
      <c r="AG170" s="344" t="str">
        <f t="shared" si="15"/>
        <v>CLOSE</v>
      </c>
      <c r="AH170" s="344" t="str">
        <f t="shared" si="12"/>
        <v>CLOSE</v>
      </c>
      <c r="AI170" s="345">
        <f t="shared" si="13"/>
        <v>1</v>
      </c>
      <c r="AJ170" s="342"/>
    </row>
    <row r="171" spans="1:36" ht="60">
      <c r="A171" s="337">
        <f t="shared" si="14"/>
        <v>1565</v>
      </c>
      <c r="B171" s="338">
        <v>43116</v>
      </c>
      <c r="C171" s="293" t="s">
        <v>953</v>
      </c>
      <c r="D171" s="293" t="s">
        <v>927</v>
      </c>
      <c r="E171" s="293" t="s">
        <v>947</v>
      </c>
      <c r="F171" s="293" t="s">
        <v>282</v>
      </c>
      <c r="G171" s="293" t="s">
        <v>331</v>
      </c>
      <c r="H171" s="348" t="s">
        <v>77</v>
      </c>
      <c r="I171" s="483" t="s">
        <v>954</v>
      </c>
      <c r="J171" s="342"/>
      <c r="K171" s="363" t="s">
        <v>955</v>
      </c>
      <c r="L171" s="341" t="s">
        <v>956</v>
      </c>
      <c r="M171" s="364" t="s">
        <v>957</v>
      </c>
      <c r="N171" s="369" t="s">
        <v>59</v>
      </c>
      <c r="O171" s="382">
        <v>9</v>
      </c>
      <c r="P171" s="382">
        <v>295.036</v>
      </c>
      <c r="Q171" s="343">
        <v>0</v>
      </c>
      <c r="R171" s="339" t="s">
        <v>192</v>
      </c>
      <c r="S171" s="339" t="s">
        <v>192</v>
      </c>
      <c r="T171" s="339" t="s">
        <v>192</v>
      </c>
      <c r="U171" s="339" t="s">
        <v>192</v>
      </c>
      <c r="V171" s="339" t="s">
        <v>192</v>
      </c>
      <c r="W171" s="339" t="s">
        <v>192</v>
      </c>
      <c r="X171" s="339" t="s">
        <v>61</v>
      </c>
      <c r="Y171" s="416" t="s">
        <v>958</v>
      </c>
      <c r="Z171" s="293" t="s">
        <v>61</v>
      </c>
      <c r="AA171" s="293" t="s">
        <v>61</v>
      </c>
      <c r="AB171" s="293" t="s">
        <v>61</v>
      </c>
      <c r="AC171" s="293" t="s">
        <v>61</v>
      </c>
      <c r="AD171" s="293" t="s">
        <v>61</v>
      </c>
      <c r="AE171" s="293" t="s">
        <v>61</v>
      </c>
      <c r="AF171" s="293" t="s">
        <v>61</v>
      </c>
      <c r="AG171" s="344" t="str">
        <f t="shared" si="15"/>
        <v>CLOSE</v>
      </c>
      <c r="AH171" s="344" t="str">
        <f t="shared" si="12"/>
        <v>CLOSE</v>
      </c>
      <c r="AI171" s="345" t="e">
        <f t="shared" si="13"/>
        <v>#DIV/0!</v>
      </c>
      <c r="AJ171" s="342"/>
    </row>
    <row r="172" spans="1:36" ht="60">
      <c r="A172" s="337">
        <f t="shared" si="14"/>
        <v>1566</v>
      </c>
      <c r="B172" s="338">
        <v>43123</v>
      </c>
      <c r="C172" s="293" t="s">
        <v>393</v>
      </c>
      <c r="D172" s="293" t="s">
        <v>42</v>
      </c>
      <c r="E172" s="293" t="s">
        <v>947</v>
      </c>
      <c r="F172" s="293" t="s">
        <v>282</v>
      </c>
      <c r="G172" s="293" t="s">
        <v>382</v>
      </c>
      <c r="H172" s="348" t="s">
        <v>77</v>
      </c>
      <c r="I172" s="483" t="s">
        <v>959</v>
      </c>
      <c r="J172" s="342"/>
      <c r="K172" s="363" t="s">
        <v>960</v>
      </c>
      <c r="L172" s="341" t="s">
        <v>961</v>
      </c>
      <c r="M172" s="364" t="s">
        <v>962</v>
      </c>
      <c r="N172" s="369" t="s">
        <v>59</v>
      </c>
      <c r="O172" s="382">
        <v>50</v>
      </c>
      <c r="P172" s="382">
        <v>610</v>
      </c>
      <c r="Q172" s="343">
        <v>0</v>
      </c>
      <c r="R172" s="339" t="s">
        <v>61</v>
      </c>
      <c r="S172" s="339" t="s">
        <v>61</v>
      </c>
      <c r="T172" s="339" t="s">
        <v>61</v>
      </c>
      <c r="U172" s="339" t="s">
        <v>61</v>
      </c>
      <c r="V172" s="339" t="s">
        <v>61</v>
      </c>
      <c r="W172" s="339" t="s">
        <v>61</v>
      </c>
      <c r="X172" s="339" t="s">
        <v>61</v>
      </c>
      <c r="Y172" s="416" t="s">
        <v>963</v>
      </c>
      <c r="Z172" s="293" t="s">
        <v>61</v>
      </c>
      <c r="AA172" s="293" t="s">
        <v>61</v>
      </c>
      <c r="AB172" s="293" t="s">
        <v>61</v>
      </c>
      <c r="AC172" s="293" t="s">
        <v>61</v>
      </c>
      <c r="AD172" s="293" t="s">
        <v>61</v>
      </c>
      <c r="AE172" s="293" t="s">
        <v>61</v>
      </c>
      <c r="AF172" s="293" t="s">
        <v>61</v>
      </c>
      <c r="AG172" s="344" t="str">
        <f t="shared" si="15"/>
        <v>CLOSE</v>
      </c>
      <c r="AH172" s="344" t="str">
        <f t="shared" si="12"/>
        <v>CLOSE</v>
      </c>
      <c r="AI172" s="345" t="e">
        <f t="shared" si="13"/>
        <v>#DIV/0!</v>
      </c>
      <c r="AJ172" s="342"/>
    </row>
    <row r="173" spans="1:36" ht="60">
      <c r="A173" s="337">
        <f t="shared" si="14"/>
        <v>1567</v>
      </c>
      <c r="B173" s="338">
        <v>43123</v>
      </c>
      <c r="C173" s="293" t="s">
        <v>393</v>
      </c>
      <c r="D173" s="293" t="s">
        <v>42</v>
      </c>
      <c r="E173" s="293" t="s">
        <v>947</v>
      </c>
      <c r="F173" s="293" t="s">
        <v>282</v>
      </c>
      <c r="G173" s="293" t="s">
        <v>382</v>
      </c>
      <c r="H173" s="348" t="s">
        <v>77</v>
      </c>
      <c r="I173" s="483" t="s">
        <v>964</v>
      </c>
      <c r="J173" s="342"/>
      <c r="K173" s="363" t="s">
        <v>965</v>
      </c>
      <c r="L173" s="341" t="s">
        <v>966</v>
      </c>
      <c r="M173" s="364" t="s">
        <v>967</v>
      </c>
      <c r="N173" s="369" t="s">
        <v>59</v>
      </c>
      <c r="O173" s="382">
        <v>118</v>
      </c>
      <c r="P173" s="382">
        <v>2628</v>
      </c>
      <c r="Q173" s="343">
        <v>0</v>
      </c>
      <c r="R173" s="339" t="s">
        <v>192</v>
      </c>
      <c r="S173" s="339" t="s">
        <v>192</v>
      </c>
      <c r="T173" s="339" t="s">
        <v>192</v>
      </c>
      <c r="U173" s="339" t="s">
        <v>192</v>
      </c>
      <c r="V173" s="339" t="s">
        <v>192</v>
      </c>
      <c r="W173" s="339" t="s">
        <v>192</v>
      </c>
      <c r="X173" s="339" t="s">
        <v>61</v>
      </c>
      <c r="Y173" s="416" t="s">
        <v>968</v>
      </c>
      <c r="Z173" s="293" t="s">
        <v>61</v>
      </c>
      <c r="AA173" s="293" t="s">
        <v>61</v>
      </c>
      <c r="AB173" s="293" t="s">
        <v>61</v>
      </c>
      <c r="AC173" s="293" t="s">
        <v>61</v>
      </c>
      <c r="AD173" s="293" t="s">
        <v>61</v>
      </c>
      <c r="AE173" s="293" t="s">
        <v>61</v>
      </c>
      <c r="AF173" s="293" t="s">
        <v>61</v>
      </c>
      <c r="AG173" s="344" t="str">
        <f t="shared" si="15"/>
        <v>CLOSE</v>
      </c>
      <c r="AH173" s="344" t="str">
        <f t="shared" si="12"/>
        <v>CLOSE</v>
      </c>
      <c r="AI173" s="345" t="e">
        <f t="shared" si="13"/>
        <v>#DIV/0!</v>
      </c>
      <c r="AJ173" s="342"/>
    </row>
    <row r="174" spans="1:36" ht="60">
      <c r="A174" s="337">
        <f t="shared" si="14"/>
        <v>1568</v>
      </c>
      <c r="B174" s="338">
        <v>43144</v>
      </c>
      <c r="C174" s="293" t="s">
        <v>393</v>
      </c>
      <c r="D174" s="293" t="s">
        <v>194</v>
      </c>
      <c r="E174" s="293" t="s">
        <v>947</v>
      </c>
      <c r="F174" s="293" t="s">
        <v>282</v>
      </c>
      <c r="G174" s="293" t="s">
        <v>331</v>
      </c>
      <c r="H174" s="348" t="s">
        <v>77</v>
      </c>
      <c r="I174" s="483" t="s">
        <v>969</v>
      </c>
      <c r="J174" s="342"/>
      <c r="K174" s="363" t="s">
        <v>970</v>
      </c>
      <c r="L174" s="341" t="s">
        <v>971</v>
      </c>
      <c r="M174" s="364" t="s">
        <v>972</v>
      </c>
      <c r="N174" s="369" t="s">
        <v>59</v>
      </c>
      <c r="O174" s="382">
        <v>0</v>
      </c>
      <c r="P174" s="382">
        <v>0</v>
      </c>
      <c r="Q174" s="343">
        <v>0</v>
      </c>
      <c r="R174" s="339" t="s">
        <v>60</v>
      </c>
      <c r="S174" s="339" t="s">
        <v>60</v>
      </c>
      <c r="T174" s="339" t="s">
        <v>60</v>
      </c>
      <c r="U174" s="339" t="s">
        <v>60</v>
      </c>
      <c r="V174" s="339" t="s">
        <v>60</v>
      </c>
      <c r="W174" s="339" t="s">
        <v>61</v>
      </c>
      <c r="X174" s="339" t="s">
        <v>61</v>
      </c>
      <c r="Y174" s="416" t="s">
        <v>973</v>
      </c>
      <c r="Z174" s="293" t="s">
        <v>63</v>
      </c>
      <c r="AA174" s="293" t="s">
        <v>63</v>
      </c>
      <c r="AB174" s="293" t="s">
        <v>63</v>
      </c>
      <c r="AC174" s="293" t="s">
        <v>63</v>
      </c>
      <c r="AD174" s="293" t="s">
        <v>63</v>
      </c>
      <c r="AE174" s="293" t="s">
        <v>61</v>
      </c>
      <c r="AF174" s="293" t="s">
        <v>61</v>
      </c>
      <c r="AG174" s="344" t="str">
        <f t="shared" si="15"/>
        <v>CLOSE</v>
      </c>
      <c r="AH174" s="344" t="str">
        <f t="shared" si="12"/>
        <v>CLOSE</v>
      </c>
      <c r="AI174" s="345">
        <f t="shared" si="13"/>
        <v>1</v>
      </c>
      <c r="AJ174" s="342"/>
    </row>
    <row r="175" spans="1:36" ht="48">
      <c r="A175" s="337">
        <f t="shared" si="14"/>
        <v>1569</v>
      </c>
      <c r="B175" s="338">
        <v>43136</v>
      </c>
      <c r="C175" s="293" t="s">
        <v>393</v>
      </c>
      <c r="D175" s="293" t="s">
        <v>42</v>
      </c>
      <c r="E175" s="293" t="s">
        <v>947</v>
      </c>
      <c r="F175" s="293" t="s">
        <v>282</v>
      </c>
      <c r="G175" s="293" t="s">
        <v>382</v>
      </c>
      <c r="H175" s="348" t="s">
        <v>77</v>
      </c>
      <c r="I175" s="483" t="s">
        <v>974</v>
      </c>
      <c r="J175" s="342"/>
      <c r="K175" s="363" t="s">
        <v>975</v>
      </c>
      <c r="L175" s="341" t="s">
        <v>976</v>
      </c>
      <c r="M175" s="364" t="s">
        <v>977</v>
      </c>
      <c r="N175" s="369" t="s">
        <v>59</v>
      </c>
      <c r="O175" s="382">
        <v>240</v>
      </c>
      <c r="P175" s="382">
        <v>0</v>
      </c>
      <c r="Q175" s="343">
        <v>3036</v>
      </c>
      <c r="R175" s="339" t="s">
        <v>61</v>
      </c>
      <c r="S175" s="339" t="s">
        <v>61</v>
      </c>
      <c r="T175" s="339" t="s">
        <v>61</v>
      </c>
      <c r="U175" s="339" t="s">
        <v>61</v>
      </c>
      <c r="V175" s="339" t="s">
        <v>61</v>
      </c>
      <c r="W175" s="339" t="s">
        <v>61</v>
      </c>
      <c r="X175" s="339" t="s">
        <v>61</v>
      </c>
      <c r="Y175" s="416" t="s">
        <v>978</v>
      </c>
      <c r="Z175" s="293" t="s">
        <v>61</v>
      </c>
      <c r="AA175" s="293" t="s">
        <v>61</v>
      </c>
      <c r="AB175" s="293" t="s">
        <v>61</v>
      </c>
      <c r="AC175" s="293" t="s">
        <v>61</v>
      </c>
      <c r="AD175" s="293" t="s">
        <v>61</v>
      </c>
      <c r="AE175" s="293" t="s">
        <v>61</v>
      </c>
      <c r="AF175" s="293" t="s">
        <v>61</v>
      </c>
      <c r="AG175" s="344" t="str">
        <f t="shared" si="15"/>
        <v>CLOSE</v>
      </c>
      <c r="AH175" s="344" t="str">
        <f t="shared" si="12"/>
        <v>CLOSE</v>
      </c>
      <c r="AI175" s="345" t="e">
        <f t="shared" si="13"/>
        <v>#DIV/0!</v>
      </c>
      <c r="AJ175" s="342"/>
    </row>
    <row r="176" spans="1:36" ht="72">
      <c r="A176" s="337">
        <f t="shared" si="14"/>
        <v>1570</v>
      </c>
      <c r="B176" s="338">
        <v>43157</v>
      </c>
      <c r="C176" s="293" t="s">
        <v>49</v>
      </c>
      <c r="D176" s="293" t="s">
        <v>39</v>
      </c>
      <c r="E176" s="293" t="s">
        <v>947</v>
      </c>
      <c r="F176" s="293" t="s">
        <v>979</v>
      </c>
      <c r="G176" s="293" t="s">
        <v>53</v>
      </c>
      <c r="H176" s="349" t="s">
        <v>54</v>
      </c>
      <c r="I176" s="483" t="s">
        <v>980</v>
      </c>
      <c r="J176" s="342"/>
      <c r="K176" s="363" t="s">
        <v>981</v>
      </c>
      <c r="L176" s="341" t="s">
        <v>982</v>
      </c>
      <c r="M176" s="364" t="s">
        <v>983</v>
      </c>
      <c r="N176" s="369" t="s">
        <v>59</v>
      </c>
      <c r="O176" s="382">
        <v>0</v>
      </c>
      <c r="P176" s="382">
        <v>0</v>
      </c>
      <c r="Q176" s="343">
        <v>0</v>
      </c>
      <c r="R176" s="339" t="s">
        <v>61</v>
      </c>
      <c r="S176" s="339" t="s">
        <v>61</v>
      </c>
      <c r="T176" s="339" t="s">
        <v>61</v>
      </c>
      <c r="U176" s="339" t="s">
        <v>61</v>
      </c>
      <c r="V176" s="339" t="s">
        <v>61</v>
      </c>
      <c r="W176" s="339" t="s">
        <v>61</v>
      </c>
      <c r="X176" s="339" t="s">
        <v>61</v>
      </c>
      <c r="Y176" s="416" t="s">
        <v>978</v>
      </c>
      <c r="Z176" s="293" t="s">
        <v>61</v>
      </c>
      <c r="AA176" s="293" t="s">
        <v>61</v>
      </c>
      <c r="AB176" s="293" t="s">
        <v>61</v>
      </c>
      <c r="AC176" s="293" t="s">
        <v>61</v>
      </c>
      <c r="AD176" s="293" t="s">
        <v>61</v>
      </c>
      <c r="AE176" s="293" t="s">
        <v>61</v>
      </c>
      <c r="AF176" s="293" t="s">
        <v>61</v>
      </c>
      <c r="AG176" s="344" t="str">
        <f t="shared" ref="AG176:AG206" si="16">IF(Y176="","","CLOSE")</f>
        <v>CLOSE</v>
      </c>
      <c r="AH176" s="344" t="str">
        <f t="shared" si="12"/>
        <v>CLOSE</v>
      </c>
      <c r="AI176" s="345" t="e">
        <f t="shared" si="13"/>
        <v>#DIV/0!</v>
      </c>
      <c r="AJ176" s="342"/>
    </row>
    <row r="177" spans="1:36" ht="48">
      <c r="A177" s="337">
        <f t="shared" si="14"/>
        <v>1571</v>
      </c>
      <c r="B177" s="338">
        <v>43161</v>
      </c>
      <c r="C177" s="293" t="s">
        <v>490</v>
      </c>
      <c r="D177" s="293" t="s">
        <v>491</v>
      </c>
      <c r="E177" s="293" t="s">
        <v>947</v>
      </c>
      <c r="F177" s="293" t="s">
        <v>979</v>
      </c>
      <c r="G177" s="293" t="s">
        <v>53</v>
      </c>
      <c r="H177" s="348" t="s">
        <v>77</v>
      </c>
      <c r="I177" s="483" t="s">
        <v>984</v>
      </c>
      <c r="J177" s="342"/>
      <c r="K177" s="363" t="s">
        <v>985</v>
      </c>
      <c r="L177" s="341" t="s">
        <v>986</v>
      </c>
      <c r="M177" s="364" t="s">
        <v>987</v>
      </c>
      <c r="N177" s="369" t="s">
        <v>59</v>
      </c>
      <c r="O177" s="382">
        <v>0</v>
      </c>
      <c r="P177" s="382">
        <v>0</v>
      </c>
      <c r="Q177" s="343">
        <v>0</v>
      </c>
      <c r="R177" s="339" t="s">
        <v>61</v>
      </c>
      <c r="S177" s="339" t="s">
        <v>61</v>
      </c>
      <c r="T177" s="339" t="s">
        <v>61</v>
      </c>
      <c r="U177" s="339" t="s">
        <v>61</v>
      </c>
      <c r="V177" s="339" t="s">
        <v>61</v>
      </c>
      <c r="W177" s="339" t="s">
        <v>61</v>
      </c>
      <c r="X177" s="339" t="s">
        <v>61</v>
      </c>
      <c r="Y177" s="416" t="s">
        <v>978</v>
      </c>
      <c r="Z177" s="293" t="s">
        <v>61</v>
      </c>
      <c r="AA177" s="293" t="s">
        <v>61</v>
      </c>
      <c r="AB177" s="293" t="s">
        <v>61</v>
      </c>
      <c r="AC177" s="293" t="s">
        <v>61</v>
      </c>
      <c r="AD177" s="293" t="s">
        <v>61</v>
      </c>
      <c r="AE177" s="293" t="s">
        <v>61</v>
      </c>
      <c r="AF177" s="293" t="s">
        <v>61</v>
      </c>
      <c r="AG177" s="344" t="str">
        <f t="shared" si="16"/>
        <v>CLOSE</v>
      </c>
      <c r="AH177" s="344" t="str">
        <f t="shared" si="12"/>
        <v>CLOSE</v>
      </c>
      <c r="AI177" s="345" t="e">
        <f t="shared" si="13"/>
        <v>#DIV/0!</v>
      </c>
      <c r="AJ177" s="342"/>
    </row>
    <row r="178" spans="1:36" ht="60">
      <c r="A178" s="337">
        <f t="shared" si="14"/>
        <v>1572</v>
      </c>
      <c r="B178" s="338">
        <v>43159</v>
      </c>
      <c r="C178" s="293" t="s">
        <v>393</v>
      </c>
      <c r="D178" s="293" t="s">
        <v>42</v>
      </c>
      <c r="E178" s="293" t="s">
        <v>947</v>
      </c>
      <c r="F178" s="293" t="s">
        <v>282</v>
      </c>
      <c r="G178" s="293" t="s">
        <v>382</v>
      </c>
      <c r="H178" s="348" t="s">
        <v>77</v>
      </c>
      <c r="I178" s="483" t="s">
        <v>988</v>
      </c>
      <c r="J178" s="342"/>
      <c r="K178" s="363" t="s">
        <v>989</v>
      </c>
      <c r="L178" s="341" t="s">
        <v>990</v>
      </c>
      <c r="M178" s="364" t="s">
        <v>991</v>
      </c>
      <c r="N178" s="399" t="s">
        <v>107</v>
      </c>
      <c r="O178" s="382">
        <v>0</v>
      </c>
      <c r="P178" s="382">
        <v>0</v>
      </c>
      <c r="Q178" s="343">
        <v>1089</v>
      </c>
      <c r="R178" s="339" t="s">
        <v>61</v>
      </c>
      <c r="S178" s="339" t="s">
        <v>61</v>
      </c>
      <c r="T178" s="339" t="s">
        <v>61</v>
      </c>
      <c r="U178" s="339" t="s">
        <v>61</v>
      </c>
      <c r="V178" s="339" t="s">
        <v>61</v>
      </c>
      <c r="W178" s="339" t="s">
        <v>61</v>
      </c>
      <c r="X178" s="339" t="s">
        <v>61</v>
      </c>
      <c r="Y178" s="416" t="s">
        <v>978</v>
      </c>
      <c r="Z178" s="293" t="s">
        <v>61</v>
      </c>
      <c r="AA178" s="293" t="s">
        <v>61</v>
      </c>
      <c r="AB178" s="293" t="s">
        <v>61</v>
      </c>
      <c r="AC178" s="293" t="s">
        <v>61</v>
      </c>
      <c r="AD178" s="293" t="s">
        <v>61</v>
      </c>
      <c r="AE178" s="293" t="s">
        <v>61</v>
      </c>
      <c r="AF178" s="293" t="s">
        <v>61</v>
      </c>
      <c r="AG178" s="344" t="str">
        <f t="shared" si="16"/>
        <v>CLOSE</v>
      </c>
      <c r="AH178" s="344" t="str">
        <f t="shared" si="12"/>
        <v>CLOSE</v>
      </c>
      <c r="AI178" s="345" t="e">
        <f t="shared" si="13"/>
        <v>#DIV/0!</v>
      </c>
      <c r="AJ178" s="342"/>
    </row>
    <row r="179" spans="1:36" ht="60">
      <c r="A179" s="337">
        <f t="shared" si="14"/>
        <v>1573</v>
      </c>
      <c r="B179" s="338">
        <v>43205</v>
      </c>
      <c r="C179" s="293" t="s">
        <v>393</v>
      </c>
      <c r="D179" s="293" t="s">
        <v>42</v>
      </c>
      <c r="E179" s="293" t="s">
        <v>947</v>
      </c>
      <c r="F179" s="293" t="s">
        <v>75</v>
      </c>
      <c r="G179" s="293" t="s">
        <v>382</v>
      </c>
      <c r="H179" s="348" t="s">
        <v>77</v>
      </c>
      <c r="I179" s="483" t="s">
        <v>992</v>
      </c>
      <c r="J179" s="342"/>
      <c r="K179" s="363" t="s">
        <v>993</v>
      </c>
      <c r="L179" s="341" t="s">
        <v>994</v>
      </c>
      <c r="M179" s="364" t="s">
        <v>995</v>
      </c>
      <c r="N179" s="399" t="s">
        <v>107</v>
      </c>
      <c r="O179" s="382">
        <v>70</v>
      </c>
      <c r="P179" s="382">
        <v>0</v>
      </c>
      <c r="Q179" s="343">
        <v>1547</v>
      </c>
      <c r="R179" s="339" t="s">
        <v>192</v>
      </c>
      <c r="S179" s="339" t="s">
        <v>192</v>
      </c>
      <c r="T179" s="339" t="s">
        <v>192</v>
      </c>
      <c r="U179" s="339" t="s">
        <v>192</v>
      </c>
      <c r="V179" s="339" t="s">
        <v>192</v>
      </c>
      <c r="W179" s="339" t="s">
        <v>192</v>
      </c>
      <c r="X179" s="339" t="s">
        <v>61</v>
      </c>
      <c r="Y179" s="416" t="s">
        <v>996</v>
      </c>
      <c r="Z179" s="293" t="s">
        <v>61</v>
      </c>
      <c r="AA179" s="293" t="s">
        <v>61</v>
      </c>
      <c r="AB179" s="293" t="s">
        <v>61</v>
      </c>
      <c r="AC179" s="293" t="s">
        <v>61</v>
      </c>
      <c r="AD179" s="293" t="s">
        <v>61</v>
      </c>
      <c r="AE179" s="293" t="s">
        <v>61</v>
      </c>
      <c r="AF179" s="293" t="s">
        <v>61</v>
      </c>
      <c r="AG179" s="344" t="str">
        <f t="shared" si="16"/>
        <v>CLOSE</v>
      </c>
      <c r="AH179" s="344" t="str">
        <f t="shared" si="12"/>
        <v>CLOSE</v>
      </c>
      <c r="AI179" s="345" t="e">
        <f t="shared" si="13"/>
        <v>#DIV/0!</v>
      </c>
      <c r="AJ179" s="342"/>
    </row>
    <row r="180" spans="1:36" ht="72">
      <c r="A180" s="337">
        <f t="shared" si="14"/>
        <v>1574</v>
      </c>
      <c r="B180" s="350">
        <v>43218</v>
      </c>
      <c r="C180" s="365" t="s">
        <v>49</v>
      </c>
      <c r="D180" s="339" t="s">
        <v>997</v>
      </c>
      <c r="E180" s="339" t="s">
        <v>998</v>
      </c>
      <c r="F180" s="339" t="s">
        <v>999</v>
      </c>
      <c r="G180" s="294" t="s">
        <v>161</v>
      </c>
      <c r="H180" s="372" t="s">
        <v>122</v>
      </c>
      <c r="I180" s="483" t="s">
        <v>1000</v>
      </c>
      <c r="J180" s="342"/>
      <c r="K180" s="291" t="s">
        <v>1001</v>
      </c>
      <c r="L180" s="291" t="s">
        <v>1002</v>
      </c>
      <c r="M180" s="291" t="s">
        <v>1003</v>
      </c>
      <c r="N180" s="343"/>
      <c r="O180" s="382">
        <v>0</v>
      </c>
      <c r="P180" s="382">
        <v>112.98</v>
      </c>
      <c r="Q180" s="343">
        <v>0</v>
      </c>
      <c r="R180" s="339" t="s">
        <v>1004</v>
      </c>
      <c r="S180" s="339" t="s">
        <v>1004</v>
      </c>
      <c r="T180" s="339" t="s">
        <v>1004</v>
      </c>
      <c r="U180" s="339" t="s">
        <v>1004</v>
      </c>
      <c r="V180" s="339" t="s">
        <v>1004</v>
      </c>
      <c r="W180" s="339" t="s">
        <v>61</v>
      </c>
      <c r="X180" s="339" t="s">
        <v>61</v>
      </c>
      <c r="Y180" s="415" t="s">
        <v>978</v>
      </c>
      <c r="Z180" s="293" t="s">
        <v>61</v>
      </c>
      <c r="AA180" s="293" t="s">
        <v>61</v>
      </c>
      <c r="AB180" s="293" t="s">
        <v>61</v>
      </c>
      <c r="AC180" s="293" t="s">
        <v>61</v>
      </c>
      <c r="AD180" s="293" t="s">
        <v>61</v>
      </c>
      <c r="AE180" s="293" t="s">
        <v>61</v>
      </c>
      <c r="AF180" s="293" t="s">
        <v>61</v>
      </c>
      <c r="AG180" s="344" t="str">
        <f t="shared" si="16"/>
        <v>CLOSE</v>
      </c>
      <c r="AH180" s="344" t="str">
        <f t="shared" si="12"/>
        <v>CLOSE</v>
      </c>
      <c r="AI180" s="345" t="e">
        <f t="shared" si="13"/>
        <v>#DIV/0!</v>
      </c>
      <c r="AJ180" s="342"/>
    </row>
    <row r="181" spans="1:36" ht="96">
      <c r="A181" s="337">
        <f t="shared" si="14"/>
        <v>1575</v>
      </c>
      <c r="B181" s="350">
        <v>43222</v>
      </c>
      <c r="C181" s="365" t="s">
        <v>393</v>
      </c>
      <c r="D181" s="339" t="s">
        <v>1005</v>
      </c>
      <c r="E181" s="339" t="s">
        <v>998</v>
      </c>
      <c r="F181" s="339" t="s">
        <v>999</v>
      </c>
      <c r="G181" s="294" t="s">
        <v>161</v>
      </c>
      <c r="H181" s="348" t="s">
        <v>77</v>
      </c>
      <c r="I181" s="483" t="s">
        <v>1006</v>
      </c>
      <c r="J181" s="342"/>
      <c r="K181" s="291" t="s">
        <v>1007</v>
      </c>
      <c r="L181" s="291" t="s">
        <v>1008</v>
      </c>
      <c r="M181" s="291" t="s">
        <v>1009</v>
      </c>
      <c r="N181" s="343"/>
      <c r="O181" s="382">
        <v>10</v>
      </c>
      <c r="P181" s="382">
        <v>280.39999999999998</v>
      </c>
      <c r="Q181" s="343">
        <v>0</v>
      </c>
      <c r="R181" s="339" t="s">
        <v>1004</v>
      </c>
      <c r="S181" s="339" t="s">
        <v>1004</v>
      </c>
      <c r="T181" s="339" t="s">
        <v>1004</v>
      </c>
      <c r="U181" s="339" t="s">
        <v>1004</v>
      </c>
      <c r="V181" s="339" t="s">
        <v>1004</v>
      </c>
      <c r="W181" s="339" t="s">
        <v>61</v>
      </c>
      <c r="X181" s="339" t="s">
        <v>61</v>
      </c>
      <c r="Y181" s="415" t="s">
        <v>978</v>
      </c>
      <c r="Z181" s="293" t="s">
        <v>61</v>
      </c>
      <c r="AA181" s="293" t="s">
        <v>61</v>
      </c>
      <c r="AB181" s="293" t="s">
        <v>61</v>
      </c>
      <c r="AC181" s="293" t="s">
        <v>61</v>
      </c>
      <c r="AD181" s="293" t="s">
        <v>61</v>
      </c>
      <c r="AE181" s="293" t="s">
        <v>61</v>
      </c>
      <c r="AF181" s="293" t="s">
        <v>61</v>
      </c>
      <c r="AG181" s="344" t="str">
        <f t="shared" si="16"/>
        <v>CLOSE</v>
      </c>
      <c r="AH181" s="344" t="str">
        <f t="shared" si="12"/>
        <v>CLOSE</v>
      </c>
      <c r="AI181" s="345" t="e">
        <f t="shared" si="13"/>
        <v>#DIV/0!</v>
      </c>
      <c r="AJ181" s="342"/>
    </row>
    <row r="182" spans="1:36" ht="120">
      <c r="A182" s="337">
        <f t="shared" si="14"/>
        <v>1576</v>
      </c>
      <c r="B182" s="350">
        <v>43225</v>
      </c>
      <c r="C182" s="365" t="s">
        <v>393</v>
      </c>
      <c r="D182" s="339" t="s">
        <v>1005</v>
      </c>
      <c r="E182" s="339" t="s">
        <v>998</v>
      </c>
      <c r="F182" s="339" t="s">
        <v>999</v>
      </c>
      <c r="G182" s="294" t="s">
        <v>161</v>
      </c>
      <c r="H182" s="348" t="s">
        <v>77</v>
      </c>
      <c r="I182" s="483" t="s">
        <v>1010</v>
      </c>
      <c r="J182" s="342"/>
      <c r="K182" s="291" t="s">
        <v>1011</v>
      </c>
      <c r="L182" s="291" t="s">
        <v>1012</v>
      </c>
      <c r="M182" s="291" t="s">
        <v>1013</v>
      </c>
      <c r="N182" s="343"/>
      <c r="O182" s="382">
        <v>11</v>
      </c>
      <c r="P182" s="382">
        <v>317</v>
      </c>
      <c r="Q182" s="343">
        <v>0</v>
      </c>
      <c r="R182" s="339" t="s">
        <v>1004</v>
      </c>
      <c r="S182" s="339" t="s">
        <v>1004</v>
      </c>
      <c r="T182" s="339" t="s">
        <v>1004</v>
      </c>
      <c r="U182" s="339" t="s">
        <v>1004</v>
      </c>
      <c r="V182" s="339" t="s">
        <v>1004</v>
      </c>
      <c r="W182" s="339" t="s">
        <v>61</v>
      </c>
      <c r="X182" s="339" t="s">
        <v>61</v>
      </c>
      <c r="Y182" s="415" t="s">
        <v>978</v>
      </c>
      <c r="Z182" s="293" t="s">
        <v>61</v>
      </c>
      <c r="AA182" s="293" t="s">
        <v>61</v>
      </c>
      <c r="AB182" s="293" t="s">
        <v>61</v>
      </c>
      <c r="AC182" s="293" t="s">
        <v>61</v>
      </c>
      <c r="AD182" s="293" t="s">
        <v>61</v>
      </c>
      <c r="AE182" s="293" t="s">
        <v>61</v>
      </c>
      <c r="AF182" s="293" t="s">
        <v>61</v>
      </c>
      <c r="AG182" s="344" t="str">
        <f t="shared" si="16"/>
        <v>CLOSE</v>
      </c>
      <c r="AH182" s="344" t="str">
        <f t="shared" si="12"/>
        <v>CLOSE</v>
      </c>
      <c r="AI182" s="345" t="e">
        <f t="shared" si="13"/>
        <v>#DIV/0!</v>
      </c>
      <c r="AJ182" s="342"/>
    </row>
    <row r="183" spans="1:36" ht="156">
      <c r="A183" s="337">
        <f t="shared" si="14"/>
        <v>1577</v>
      </c>
      <c r="B183" s="350">
        <v>43232</v>
      </c>
      <c r="C183" s="337" t="s">
        <v>926</v>
      </c>
      <c r="D183" s="337" t="s">
        <v>1014</v>
      </c>
      <c r="E183" s="339" t="s">
        <v>998</v>
      </c>
      <c r="F183" s="339" t="s">
        <v>1015</v>
      </c>
      <c r="G183" s="339" t="s">
        <v>1016</v>
      </c>
      <c r="H183" s="348" t="s">
        <v>77</v>
      </c>
      <c r="I183" s="483" t="s">
        <v>1017</v>
      </c>
      <c r="J183" s="342"/>
      <c r="K183" s="291" t="s">
        <v>1018</v>
      </c>
      <c r="L183" s="291" t="s">
        <v>1019</v>
      </c>
      <c r="M183" s="291" t="s">
        <v>1020</v>
      </c>
      <c r="N183" s="343"/>
      <c r="O183" s="382">
        <v>136</v>
      </c>
      <c r="P183" s="382">
        <v>3803</v>
      </c>
      <c r="Q183" s="343">
        <v>0</v>
      </c>
      <c r="R183" s="339" t="s">
        <v>1021</v>
      </c>
      <c r="S183" s="339" t="s">
        <v>1021</v>
      </c>
      <c r="T183" s="339" t="s">
        <v>1021</v>
      </c>
      <c r="U183" s="339" t="s">
        <v>1021</v>
      </c>
      <c r="V183" s="339" t="s">
        <v>1021</v>
      </c>
      <c r="W183" s="339" t="s">
        <v>61</v>
      </c>
      <c r="X183" s="339" t="s">
        <v>61</v>
      </c>
      <c r="Y183" s="412" t="s">
        <v>1022</v>
      </c>
      <c r="Z183" s="293" t="s">
        <v>63</v>
      </c>
      <c r="AA183" s="293" t="s">
        <v>63</v>
      </c>
      <c r="AB183" s="293" t="s">
        <v>63</v>
      </c>
      <c r="AC183" s="293" t="s">
        <v>63</v>
      </c>
      <c r="AD183" s="293" t="s">
        <v>63</v>
      </c>
      <c r="AE183" s="293" t="s">
        <v>61</v>
      </c>
      <c r="AF183" s="293" t="s">
        <v>61</v>
      </c>
      <c r="AG183" s="344" t="str">
        <f t="shared" si="16"/>
        <v>CLOSE</v>
      </c>
      <c r="AH183" s="344" t="str">
        <f t="shared" si="12"/>
        <v>CLOSE</v>
      </c>
      <c r="AI183" s="345">
        <f t="shared" si="13"/>
        <v>1</v>
      </c>
      <c r="AJ183" s="342"/>
    </row>
    <row r="184" spans="1:36" ht="120">
      <c r="A184" s="337">
        <f t="shared" si="14"/>
        <v>1578</v>
      </c>
      <c r="B184" s="350">
        <v>43243</v>
      </c>
      <c r="C184" s="365" t="s">
        <v>393</v>
      </c>
      <c r="D184" s="339" t="s">
        <v>1023</v>
      </c>
      <c r="E184" s="293" t="s">
        <v>978</v>
      </c>
      <c r="F184" s="293" t="s">
        <v>75</v>
      </c>
      <c r="G184" s="339" t="s">
        <v>1024</v>
      </c>
      <c r="H184" s="348" t="s">
        <v>77</v>
      </c>
      <c r="I184" s="483" t="s">
        <v>1025</v>
      </c>
      <c r="J184" s="342"/>
      <c r="K184" s="291" t="s">
        <v>1026</v>
      </c>
      <c r="L184" s="291" t="s">
        <v>1027</v>
      </c>
      <c r="M184" s="291"/>
      <c r="N184" s="343"/>
      <c r="O184" s="382">
        <v>0</v>
      </c>
      <c r="P184" s="382">
        <v>0</v>
      </c>
      <c r="Q184" s="343">
        <v>0</v>
      </c>
      <c r="R184" s="339" t="s">
        <v>1004</v>
      </c>
      <c r="S184" s="339" t="s">
        <v>1004</v>
      </c>
      <c r="T184" s="339" t="s">
        <v>1004</v>
      </c>
      <c r="U184" s="339" t="s">
        <v>1004</v>
      </c>
      <c r="V184" s="339" t="s">
        <v>1004</v>
      </c>
      <c r="W184" s="339" t="s">
        <v>61</v>
      </c>
      <c r="X184" s="339" t="s">
        <v>61</v>
      </c>
      <c r="Y184" s="415" t="s">
        <v>978</v>
      </c>
      <c r="Z184" s="293" t="s">
        <v>61</v>
      </c>
      <c r="AA184" s="293" t="s">
        <v>61</v>
      </c>
      <c r="AB184" s="293" t="s">
        <v>61</v>
      </c>
      <c r="AC184" s="293" t="s">
        <v>61</v>
      </c>
      <c r="AD184" s="293" t="s">
        <v>61</v>
      </c>
      <c r="AE184" s="293" t="s">
        <v>61</v>
      </c>
      <c r="AF184" s="293" t="s">
        <v>61</v>
      </c>
      <c r="AG184" s="344" t="str">
        <f t="shared" si="16"/>
        <v>CLOSE</v>
      </c>
      <c r="AH184" s="344" t="str">
        <f t="shared" si="12"/>
        <v>CLOSE</v>
      </c>
      <c r="AI184" s="345" t="e">
        <f t="shared" si="13"/>
        <v>#DIV/0!</v>
      </c>
      <c r="AJ184" s="342"/>
    </row>
    <row r="185" spans="1:36" ht="96">
      <c r="A185" s="337">
        <f t="shared" si="14"/>
        <v>1579</v>
      </c>
      <c r="B185" s="350">
        <v>43244</v>
      </c>
      <c r="C185" s="365" t="s">
        <v>393</v>
      </c>
      <c r="D185" s="339" t="s">
        <v>1023</v>
      </c>
      <c r="E185" s="293" t="s">
        <v>978</v>
      </c>
      <c r="F185" s="339" t="s">
        <v>999</v>
      </c>
      <c r="G185" s="294" t="s">
        <v>161</v>
      </c>
      <c r="H185" s="348" t="s">
        <v>77</v>
      </c>
      <c r="I185" s="483" t="s">
        <v>1028</v>
      </c>
      <c r="J185" s="342"/>
      <c r="K185" s="291" t="s">
        <v>1029</v>
      </c>
      <c r="L185" s="291" t="s">
        <v>1030</v>
      </c>
      <c r="M185" s="291" t="s">
        <v>1031</v>
      </c>
      <c r="N185" s="343"/>
      <c r="O185" s="382">
        <v>70</v>
      </c>
      <c r="P185" s="382">
        <v>2133.73</v>
      </c>
      <c r="Q185" s="343">
        <v>0</v>
      </c>
      <c r="R185" s="339" t="s">
        <v>1004</v>
      </c>
      <c r="S185" s="339" t="s">
        <v>1004</v>
      </c>
      <c r="T185" s="339" t="s">
        <v>1004</v>
      </c>
      <c r="U185" s="339" t="s">
        <v>1004</v>
      </c>
      <c r="V185" s="339" t="s">
        <v>1004</v>
      </c>
      <c r="W185" s="339" t="s">
        <v>61</v>
      </c>
      <c r="X185" s="339" t="s">
        <v>61</v>
      </c>
      <c r="Y185" s="415" t="s">
        <v>978</v>
      </c>
      <c r="Z185" s="293" t="s">
        <v>61</v>
      </c>
      <c r="AA185" s="293" t="s">
        <v>61</v>
      </c>
      <c r="AB185" s="293" t="s">
        <v>61</v>
      </c>
      <c r="AC185" s="293" t="s">
        <v>61</v>
      </c>
      <c r="AD185" s="293" t="s">
        <v>61</v>
      </c>
      <c r="AE185" s="293" t="s">
        <v>61</v>
      </c>
      <c r="AF185" s="293" t="s">
        <v>61</v>
      </c>
      <c r="AG185" s="344" t="str">
        <f t="shared" si="16"/>
        <v>CLOSE</v>
      </c>
      <c r="AH185" s="344" t="str">
        <f t="shared" si="12"/>
        <v>CLOSE</v>
      </c>
      <c r="AI185" s="345" t="e">
        <f t="shared" si="13"/>
        <v>#DIV/0!</v>
      </c>
      <c r="AJ185" s="342"/>
    </row>
    <row r="186" spans="1:36" ht="168">
      <c r="A186" s="337">
        <f t="shared" si="14"/>
        <v>1580</v>
      </c>
      <c r="B186" s="350">
        <v>43273</v>
      </c>
      <c r="C186" s="365" t="s">
        <v>393</v>
      </c>
      <c r="D186" s="339" t="s">
        <v>1023</v>
      </c>
      <c r="E186" s="293" t="s">
        <v>978</v>
      </c>
      <c r="F186" s="339" t="s">
        <v>999</v>
      </c>
      <c r="G186" s="294" t="s">
        <v>161</v>
      </c>
      <c r="H186" s="348" t="s">
        <v>77</v>
      </c>
      <c r="I186" s="482" t="s">
        <v>55</v>
      </c>
      <c r="J186" s="342"/>
      <c r="K186" s="291" t="s">
        <v>1032</v>
      </c>
      <c r="L186" s="291" t="s">
        <v>1033</v>
      </c>
      <c r="M186" s="291" t="s">
        <v>1034</v>
      </c>
      <c r="N186" s="343"/>
      <c r="O186" s="382">
        <v>20</v>
      </c>
      <c r="P186" s="382">
        <v>609.6</v>
      </c>
      <c r="Q186" s="343">
        <v>0</v>
      </c>
      <c r="R186" s="339" t="s">
        <v>1004</v>
      </c>
      <c r="S186" s="339" t="s">
        <v>1004</v>
      </c>
      <c r="T186" s="339" t="s">
        <v>1004</v>
      </c>
      <c r="U186" s="339" t="s">
        <v>1004</v>
      </c>
      <c r="V186" s="339" t="s">
        <v>1004</v>
      </c>
      <c r="W186" s="339" t="s">
        <v>61</v>
      </c>
      <c r="X186" s="339" t="s">
        <v>61</v>
      </c>
      <c r="Y186" s="415" t="s">
        <v>978</v>
      </c>
      <c r="Z186" s="293" t="s">
        <v>61</v>
      </c>
      <c r="AA186" s="293" t="s">
        <v>61</v>
      </c>
      <c r="AB186" s="293" t="s">
        <v>61</v>
      </c>
      <c r="AC186" s="293" t="s">
        <v>61</v>
      </c>
      <c r="AD186" s="293" t="s">
        <v>61</v>
      </c>
      <c r="AE186" s="293" t="s">
        <v>61</v>
      </c>
      <c r="AF186" s="293" t="s">
        <v>61</v>
      </c>
      <c r="AG186" s="344" t="str">
        <f t="shared" si="16"/>
        <v>CLOSE</v>
      </c>
      <c r="AH186" s="344" t="str">
        <f t="shared" si="12"/>
        <v>CLOSE</v>
      </c>
      <c r="AI186" s="345" t="e">
        <f t="shared" si="13"/>
        <v>#DIV/0!</v>
      </c>
      <c r="AJ186" s="342"/>
    </row>
    <row r="187" spans="1:36" ht="168">
      <c r="A187" s="337">
        <f t="shared" si="14"/>
        <v>1581</v>
      </c>
      <c r="B187" s="350">
        <v>43275</v>
      </c>
      <c r="C187" s="365" t="s">
        <v>49</v>
      </c>
      <c r="D187" s="339" t="s">
        <v>997</v>
      </c>
      <c r="E187" s="293" t="s">
        <v>920</v>
      </c>
      <c r="F187" s="339" t="s">
        <v>999</v>
      </c>
      <c r="G187" s="294" t="s">
        <v>161</v>
      </c>
      <c r="H187" s="372" t="s">
        <v>122</v>
      </c>
      <c r="I187" s="483" t="s">
        <v>1035</v>
      </c>
      <c r="J187" s="342"/>
      <c r="K187" s="291" t="s">
        <v>1036</v>
      </c>
      <c r="L187" s="291" t="s">
        <v>1037</v>
      </c>
      <c r="M187" s="291" t="s">
        <v>1038</v>
      </c>
      <c r="N187" s="343"/>
      <c r="O187" s="382">
        <v>0</v>
      </c>
      <c r="P187" s="382">
        <v>60.97</v>
      </c>
      <c r="Q187" s="343">
        <v>0</v>
      </c>
      <c r="R187" s="339" t="s">
        <v>1021</v>
      </c>
      <c r="S187" s="339" t="s">
        <v>1021</v>
      </c>
      <c r="T187" s="339" t="s">
        <v>1021</v>
      </c>
      <c r="U187" s="339" t="s">
        <v>1021</v>
      </c>
      <c r="V187" s="339" t="s">
        <v>1021</v>
      </c>
      <c r="W187" s="339" t="s">
        <v>61</v>
      </c>
      <c r="X187" s="339" t="s">
        <v>61</v>
      </c>
      <c r="Y187" s="418" t="s">
        <v>1039</v>
      </c>
      <c r="Z187" s="293" t="s">
        <v>63</v>
      </c>
      <c r="AA187" s="293" t="s">
        <v>63</v>
      </c>
      <c r="AB187" s="293" t="s">
        <v>63</v>
      </c>
      <c r="AC187" s="293" t="s">
        <v>63</v>
      </c>
      <c r="AD187" s="293" t="s">
        <v>63</v>
      </c>
      <c r="AE187" s="293" t="s">
        <v>61</v>
      </c>
      <c r="AF187" s="293" t="s">
        <v>61</v>
      </c>
      <c r="AG187" s="344" t="str">
        <f t="shared" si="16"/>
        <v>CLOSE</v>
      </c>
      <c r="AH187" s="344" t="str">
        <f t="shared" si="12"/>
        <v>CLOSE</v>
      </c>
      <c r="AI187" s="345">
        <f t="shared" si="13"/>
        <v>1</v>
      </c>
      <c r="AJ187" s="342"/>
    </row>
    <row r="188" spans="1:36" ht="84">
      <c r="A188" s="337">
        <f t="shared" si="14"/>
        <v>1582</v>
      </c>
      <c r="B188" s="350">
        <v>43279</v>
      </c>
      <c r="C188" s="293" t="s">
        <v>153</v>
      </c>
      <c r="D188" s="339" t="s">
        <v>1040</v>
      </c>
      <c r="E188" s="293" t="s">
        <v>978</v>
      </c>
      <c r="F188" s="293" t="s">
        <v>75</v>
      </c>
      <c r="G188" s="339" t="s">
        <v>1024</v>
      </c>
      <c r="H188" s="348" t="s">
        <v>77</v>
      </c>
      <c r="I188" s="483" t="s">
        <v>1041</v>
      </c>
      <c r="J188" s="342"/>
      <c r="K188" s="291" t="s">
        <v>1042</v>
      </c>
      <c r="L188" s="291" t="s">
        <v>1043</v>
      </c>
      <c r="M188" s="366"/>
      <c r="N188" s="343"/>
      <c r="O188" s="382">
        <v>38</v>
      </c>
      <c r="P188" s="382">
        <v>1066.0999999999999</v>
      </c>
      <c r="Q188" s="343">
        <v>0</v>
      </c>
      <c r="R188" s="339" t="s">
        <v>1004</v>
      </c>
      <c r="S188" s="339" t="s">
        <v>1004</v>
      </c>
      <c r="T188" s="339" t="s">
        <v>1004</v>
      </c>
      <c r="U188" s="339" t="s">
        <v>1004</v>
      </c>
      <c r="V188" s="339" t="s">
        <v>1004</v>
      </c>
      <c r="W188" s="339" t="s">
        <v>61</v>
      </c>
      <c r="X188" s="339" t="s">
        <v>61</v>
      </c>
      <c r="Y188" s="419" t="s">
        <v>1044</v>
      </c>
      <c r="Z188" s="293" t="s">
        <v>61</v>
      </c>
      <c r="AA188" s="293" t="s">
        <v>61</v>
      </c>
      <c r="AB188" s="293" t="s">
        <v>61</v>
      </c>
      <c r="AC188" s="293" t="s">
        <v>61</v>
      </c>
      <c r="AD188" s="293" t="s">
        <v>61</v>
      </c>
      <c r="AE188" s="293" t="s">
        <v>61</v>
      </c>
      <c r="AF188" s="293" t="s">
        <v>61</v>
      </c>
      <c r="AG188" s="344" t="str">
        <f t="shared" si="16"/>
        <v>CLOSE</v>
      </c>
      <c r="AH188" s="344" t="str">
        <f t="shared" si="12"/>
        <v>CLOSE</v>
      </c>
      <c r="AI188" s="345" t="e">
        <f t="shared" si="13"/>
        <v>#DIV/0!</v>
      </c>
      <c r="AJ188" s="342"/>
    </row>
    <row r="189" spans="1:36" ht="132">
      <c r="A189" s="337">
        <f t="shared" si="14"/>
        <v>1583</v>
      </c>
      <c r="B189" s="367">
        <v>43304</v>
      </c>
      <c r="C189" s="365" t="s">
        <v>393</v>
      </c>
      <c r="D189" s="293" t="s">
        <v>42</v>
      </c>
      <c r="E189" s="293" t="s">
        <v>1045</v>
      </c>
      <c r="F189" s="293" t="s">
        <v>75</v>
      </c>
      <c r="G189" s="293" t="s">
        <v>382</v>
      </c>
      <c r="H189" s="348" t="s">
        <v>77</v>
      </c>
      <c r="I189" s="483" t="s">
        <v>1046</v>
      </c>
      <c r="J189" s="342"/>
      <c r="K189" s="368" t="s">
        <v>1047</v>
      </c>
      <c r="L189" s="368" t="s">
        <v>1048</v>
      </c>
      <c r="M189" s="368" t="s">
        <v>1049</v>
      </c>
      <c r="N189" s="343"/>
      <c r="O189" s="382">
        <v>90</v>
      </c>
      <c r="P189" s="382">
        <v>2100</v>
      </c>
      <c r="Q189" s="343">
        <v>0</v>
      </c>
      <c r="R189" s="339" t="s">
        <v>1021</v>
      </c>
      <c r="S189" s="339" t="s">
        <v>1021</v>
      </c>
      <c r="T189" s="339" t="s">
        <v>1021</v>
      </c>
      <c r="U189" s="339" t="s">
        <v>1021</v>
      </c>
      <c r="V189" s="339" t="s">
        <v>1021</v>
      </c>
      <c r="W189" s="339" t="s">
        <v>60</v>
      </c>
      <c r="X189" s="339" t="s">
        <v>61</v>
      </c>
      <c r="Y189" s="417" t="s">
        <v>1050</v>
      </c>
      <c r="Z189" s="293" t="s">
        <v>63</v>
      </c>
      <c r="AA189" s="293" t="s">
        <v>63</v>
      </c>
      <c r="AB189" s="293" t="s">
        <v>63</v>
      </c>
      <c r="AC189" s="293" t="s">
        <v>63</v>
      </c>
      <c r="AD189" s="293" t="s">
        <v>63</v>
      </c>
      <c r="AE189" s="293" t="s">
        <v>63</v>
      </c>
      <c r="AF189" s="293" t="s">
        <v>61</v>
      </c>
      <c r="AG189" s="344" t="str">
        <f t="shared" si="16"/>
        <v>CLOSE</v>
      </c>
      <c r="AH189" s="344" t="str">
        <f t="shared" si="12"/>
        <v>CLOSE</v>
      </c>
      <c r="AI189" s="345">
        <f t="shared" si="13"/>
        <v>1</v>
      </c>
      <c r="AJ189" s="342"/>
    </row>
    <row r="190" spans="1:36" ht="168">
      <c r="A190" s="337">
        <f t="shared" si="14"/>
        <v>1584</v>
      </c>
      <c r="B190" s="350">
        <v>43309</v>
      </c>
      <c r="C190" s="365" t="s">
        <v>49</v>
      </c>
      <c r="D190" s="339" t="s">
        <v>997</v>
      </c>
      <c r="E190" s="293" t="s">
        <v>978</v>
      </c>
      <c r="F190" s="293" t="s">
        <v>75</v>
      </c>
      <c r="G190" s="294" t="s">
        <v>161</v>
      </c>
      <c r="H190" s="349" t="s">
        <v>54</v>
      </c>
      <c r="I190" s="483" t="s">
        <v>1051</v>
      </c>
      <c r="J190" s="342"/>
      <c r="K190" s="291" t="s">
        <v>1052</v>
      </c>
      <c r="L190" s="291" t="s">
        <v>1053</v>
      </c>
      <c r="M190" s="291" t="s">
        <v>1054</v>
      </c>
      <c r="N190" s="343"/>
      <c r="O190" s="382">
        <v>20</v>
      </c>
      <c r="P190" s="382">
        <v>205</v>
      </c>
      <c r="Q190" s="343">
        <v>0</v>
      </c>
      <c r="R190" s="339" t="s">
        <v>1004</v>
      </c>
      <c r="S190" s="339" t="s">
        <v>1004</v>
      </c>
      <c r="T190" s="339" t="s">
        <v>1004</v>
      </c>
      <c r="U190" s="339" t="s">
        <v>1004</v>
      </c>
      <c r="V190" s="339" t="s">
        <v>1004</v>
      </c>
      <c r="W190" s="339" t="s">
        <v>61</v>
      </c>
      <c r="X190" s="339" t="s">
        <v>61</v>
      </c>
      <c r="Y190" s="419" t="s">
        <v>1044</v>
      </c>
      <c r="Z190" s="293" t="s">
        <v>61</v>
      </c>
      <c r="AA190" s="293" t="s">
        <v>61</v>
      </c>
      <c r="AB190" s="293" t="s">
        <v>61</v>
      </c>
      <c r="AC190" s="293" t="s">
        <v>61</v>
      </c>
      <c r="AD190" s="293" t="s">
        <v>61</v>
      </c>
      <c r="AE190" s="293" t="s">
        <v>61</v>
      </c>
      <c r="AF190" s="293" t="s">
        <v>61</v>
      </c>
      <c r="AG190" s="344" t="str">
        <f t="shared" si="16"/>
        <v>CLOSE</v>
      </c>
      <c r="AH190" s="344" t="str">
        <f t="shared" si="12"/>
        <v>CLOSE</v>
      </c>
      <c r="AI190" s="345" t="e">
        <f t="shared" si="13"/>
        <v>#DIV/0!</v>
      </c>
      <c r="AJ190" s="342"/>
    </row>
    <row r="191" spans="1:36" ht="72">
      <c r="A191" s="337">
        <f t="shared" si="14"/>
        <v>1585</v>
      </c>
      <c r="B191" s="350">
        <v>43333</v>
      </c>
      <c r="C191" s="337" t="s">
        <v>49</v>
      </c>
      <c r="D191" s="337" t="s">
        <v>997</v>
      </c>
      <c r="E191" s="293" t="s">
        <v>1055</v>
      </c>
      <c r="F191" s="339" t="s">
        <v>1056</v>
      </c>
      <c r="G191" s="293" t="s">
        <v>53</v>
      </c>
      <c r="H191" s="349" t="s">
        <v>54</v>
      </c>
      <c r="I191" s="483" t="s">
        <v>1057</v>
      </c>
      <c r="J191" s="342"/>
      <c r="K191" s="291" t="s">
        <v>1058</v>
      </c>
      <c r="L191" s="291" t="s">
        <v>1059</v>
      </c>
      <c r="M191" s="291" t="s">
        <v>1060</v>
      </c>
      <c r="N191" s="343"/>
      <c r="O191" s="382">
        <v>0</v>
      </c>
      <c r="P191" s="382">
        <v>0</v>
      </c>
      <c r="Q191" s="343">
        <v>357.35</v>
      </c>
      <c r="R191" s="339" t="s">
        <v>1004</v>
      </c>
      <c r="S191" s="339" t="s">
        <v>1004</v>
      </c>
      <c r="T191" s="339" t="s">
        <v>1004</v>
      </c>
      <c r="U191" s="339" t="s">
        <v>1004</v>
      </c>
      <c r="V191" s="339" t="s">
        <v>1004</v>
      </c>
      <c r="W191" s="339" t="s">
        <v>61</v>
      </c>
      <c r="X191" s="339" t="s">
        <v>61</v>
      </c>
      <c r="Y191" s="419" t="s">
        <v>1044</v>
      </c>
      <c r="Z191" s="293" t="s">
        <v>61</v>
      </c>
      <c r="AA191" s="293" t="s">
        <v>61</v>
      </c>
      <c r="AB191" s="293" t="s">
        <v>61</v>
      </c>
      <c r="AC191" s="293" t="s">
        <v>61</v>
      </c>
      <c r="AD191" s="293" t="s">
        <v>61</v>
      </c>
      <c r="AE191" s="293" t="s">
        <v>61</v>
      </c>
      <c r="AF191" s="293" t="s">
        <v>61</v>
      </c>
      <c r="AG191" s="344" t="str">
        <f t="shared" si="16"/>
        <v>CLOSE</v>
      </c>
      <c r="AH191" s="344" t="str">
        <f t="shared" si="12"/>
        <v>CLOSE</v>
      </c>
      <c r="AI191" s="345" t="e">
        <f t="shared" si="13"/>
        <v>#DIV/0!</v>
      </c>
      <c r="AJ191" s="342"/>
    </row>
    <row r="192" spans="1:36" ht="132">
      <c r="A192" s="337">
        <f t="shared" si="14"/>
        <v>1586</v>
      </c>
      <c r="B192" s="350">
        <v>43335</v>
      </c>
      <c r="C192" s="365" t="s">
        <v>49</v>
      </c>
      <c r="D192" s="339" t="s">
        <v>1061</v>
      </c>
      <c r="E192" s="293" t="s">
        <v>920</v>
      </c>
      <c r="F192" s="339" t="s">
        <v>999</v>
      </c>
      <c r="G192" s="294" t="s">
        <v>161</v>
      </c>
      <c r="H192" s="349" t="s">
        <v>54</v>
      </c>
      <c r="I192" s="483" t="s">
        <v>1062</v>
      </c>
      <c r="J192" s="342"/>
      <c r="K192" s="291" t="s">
        <v>1063</v>
      </c>
      <c r="L192" s="291" t="s">
        <v>1064</v>
      </c>
      <c r="M192" s="291" t="s">
        <v>1065</v>
      </c>
      <c r="N192" s="343"/>
      <c r="O192" s="382">
        <v>14</v>
      </c>
      <c r="P192" s="382">
        <v>323</v>
      </c>
      <c r="Q192" s="343">
        <v>0</v>
      </c>
      <c r="R192" s="339" t="s">
        <v>1021</v>
      </c>
      <c r="S192" s="339" t="s">
        <v>1021</v>
      </c>
      <c r="T192" s="339" t="s">
        <v>1021</v>
      </c>
      <c r="U192" s="339" t="s">
        <v>1021</v>
      </c>
      <c r="V192" s="339" t="s">
        <v>1021</v>
      </c>
      <c r="W192" s="339" t="s">
        <v>61</v>
      </c>
      <c r="X192" s="339" t="s">
        <v>61</v>
      </c>
      <c r="Y192" s="420" t="s">
        <v>1066</v>
      </c>
      <c r="Z192" s="293" t="s">
        <v>63</v>
      </c>
      <c r="AA192" s="293" t="s">
        <v>63</v>
      </c>
      <c r="AB192" s="293" t="s">
        <v>63</v>
      </c>
      <c r="AC192" s="293" t="s">
        <v>63</v>
      </c>
      <c r="AD192" s="293" t="s">
        <v>63</v>
      </c>
      <c r="AE192" s="293" t="s">
        <v>61</v>
      </c>
      <c r="AF192" s="293" t="s">
        <v>61</v>
      </c>
      <c r="AG192" s="344" t="str">
        <f t="shared" si="16"/>
        <v>CLOSE</v>
      </c>
      <c r="AH192" s="344" t="str">
        <f t="shared" si="12"/>
        <v>CLOSE</v>
      </c>
      <c r="AI192" s="345">
        <f t="shared" si="13"/>
        <v>1</v>
      </c>
      <c r="AJ192" s="342"/>
    </row>
    <row r="193" spans="1:36" ht="192">
      <c r="A193" s="337">
        <f t="shared" si="14"/>
        <v>1587</v>
      </c>
      <c r="B193" s="350">
        <v>43335</v>
      </c>
      <c r="C193" s="337" t="s">
        <v>393</v>
      </c>
      <c r="D193" s="337" t="s">
        <v>1023</v>
      </c>
      <c r="E193" s="293" t="s">
        <v>978</v>
      </c>
      <c r="F193" s="339" t="s">
        <v>1056</v>
      </c>
      <c r="G193" s="293" t="s">
        <v>53</v>
      </c>
      <c r="H193" s="348" t="s">
        <v>77</v>
      </c>
      <c r="I193" s="483" t="s">
        <v>1067</v>
      </c>
      <c r="J193" s="342"/>
      <c r="K193" s="291" t="s">
        <v>1068</v>
      </c>
      <c r="L193" s="291" t="s">
        <v>1069</v>
      </c>
      <c r="M193" s="291" t="s">
        <v>1070</v>
      </c>
      <c r="N193" s="343"/>
      <c r="O193" s="382">
        <v>0</v>
      </c>
      <c r="P193" s="382">
        <v>0</v>
      </c>
      <c r="Q193" s="343">
        <v>0</v>
      </c>
      <c r="R193" s="339" t="s">
        <v>192</v>
      </c>
      <c r="S193" s="339" t="s">
        <v>1004</v>
      </c>
      <c r="T193" s="339" t="s">
        <v>192</v>
      </c>
      <c r="U193" s="339" t="s">
        <v>192</v>
      </c>
      <c r="V193" s="339" t="s">
        <v>192</v>
      </c>
      <c r="W193" s="339" t="s">
        <v>61</v>
      </c>
      <c r="X193" s="339" t="s">
        <v>61</v>
      </c>
      <c r="Y193" s="419" t="s">
        <v>1044</v>
      </c>
      <c r="Z193" s="293" t="s">
        <v>61</v>
      </c>
      <c r="AA193" s="293" t="s">
        <v>61</v>
      </c>
      <c r="AB193" s="293" t="s">
        <v>61</v>
      </c>
      <c r="AC193" s="293" t="s">
        <v>61</v>
      </c>
      <c r="AD193" s="293" t="s">
        <v>61</v>
      </c>
      <c r="AE193" s="293" t="s">
        <v>61</v>
      </c>
      <c r="AF193" s="293" t="s">
        <v>61</v>
      </c>
      <c r="AG193" s="344" t="str">
        <f t="shared" si="16"/>
        <v>CLOSE</v>
      </c>
      <c r="AH193" s="344" t="str">
        <f t="shared" si="12"/>
        <v>CLOSE</v>
      </c>
      <c r="AI193" s="345" t="e">
        <f t="shared" si="13"/>
        <v>#DIV/0!</v>
      </c>
      <c r="AJ193" s="342"/>
    </row>
    <row r="194" spans="1:36" ht="276">
      <c r="A194" s="337">
        <f t="shared" si="14"/>
        <v>1588</v>
      </c>
      <c r="B194" s="350">
        <v>43342</v>
      </c>
      <c r="C194" s="365" t="s">
        <v>49</v>
      </c>
      <c r="D194" s="339" t="s">
        <v>847</v>
      </c>
      <c r="E194" s="293" t="s">
        <v>1045</v>
      </c>
      <c r="F194" s="339" t="s">
        <v>999</v>
      </c>
      <c r="G194" s="293" t="s">
        <v>382</v>
      </c>
      <c r="H194" s="349" t="s">
        <v>54</v>
      </c>
      <c r="I194" s="483" t="s">
        <v>1071</v>
      </c>
      <c r="J194" s="342"/>
      <c r="K194" s="291" t="s">
        <v>1072</v>
      </c>
      <c r="L194" s="291" t="s">
        <v>1073</v>
      </c>
      <c r="M194" s="291" t="s">
        <v>1074</v>
      </c>
      <c r="N194" s="343"/>
      <c r="O194" s="382">
        <v>57</v>
      </c>
      <c r="P194" s="382">
        <v>459</v>
      </c>
      <c r="Q194" s="343">
        <v>0</v>
      </c>
      <c r="R194" s="339" t="s">
        <v>1021</v>
      </c>
      <c r="S194" s="339" t="s">
        <v>1021</v>
      </c>
      <c r="T194" s="339" t="s">
        <v>1021</v>
      </c>
      <c r="U194" s="339" t="s">
        <v>1021</v>
      </c>
      <c r="V194" s="339" t="s">
        <v>1021</v>
      </c>
      <c r="W194" s="339" t="s">
        <v>60</v>
      </c>
      <c r="X194" s="339" t="s">
        <v>61</v>
      </c>
      <c r="Y194" s="418" t="s">
        <v>1075</v>
      </c>
      <c r="Z194" s="293" t="s">
        <v>63</v>
      </c>
      <c r="AA194" s="293" t="s">
        <v>61</v>
      </c>
      <c r="AB194" s="293" t="s">
        <v>61</v>
      </c>
      <c r="AC194" s="293" t="s">
        <v>63</v>
      </c>
      <c r="AD194" s="293" t="s">
        <v>63</v>
      </c>
      <c r="AE194" s="293" t="s">
        <v>63</v>
      </c>
      <c r="AF194" s="293" t="s">
        <v>61</v>
      </c>
      <c r="AG194" s="344" t="str">
        <f t="shared" si="16"/>
        <v>CLOSE</v>
      </c>
      <c r="AH194" s="344" t="str">
        <f t="shared" si="12"/>
        <v>CLOSE</v>
      </c>
      <c r="AI194" s="345">
        <f t="shared" si="13"/>
        <v>0.66666666666666663</v>
      </c>
      <c r="AJ194" s="342"/>
    </row>
    <row r="195" spans="1:36" ht="144">
      <c r="A195" s="337">
        <f t="shared" si="14"/>
        <v>1589</v>
      </c>
      <c r="B195" s="350">
        <v>43353</v>
      </c>
      <c r="C195" s="365" t="s">
        <v>49</v>
      </c>
      <c r="D195" s="339" t="s">
        <v>847</v>
      </c>
      <c r="E195" s="293" t="s">
        <v>920</v>
      </c>
      <c r="F195" s="339" t="s">
        <v>999</v>
      </c>
      <c r="G195" s="293" t="s">
        <v>246</v>
      </c>
      <c r="H195" s="372" t="s">
        <v>122</v>
      </c>
      <c r="I195" s="483" t="s">
        <v>1076</v>
      </c>
      <c r="J195" s="342"/>
      <c r="K195" s="291" t="s">
        <v>1077</v>
      </c>
      <c r="L195" s="291" t="s">
        <v>1078</v>
      </c>
      <c r="M195" s="291" t="s">
        <v>1079</v>
      </c>
      <c r="N195" s="343"/>
      <c r="O195" s="382">
        <v>0</v>
      </c>
      <c r="P195" s="382">
        <v>438</v>
      </c>
      <c r="Q195" s="343">
        <v>0</v>
      </c>
      <c r="R195" s="339" t="s">
        <v>1021</v>
      </c>
      <c r="S195" s="339" t="s">
        <v>1021</v>
      </c>
      <c r="T195" s="339" t="s">
        <v>1021</v>
      </c>
      <c r="U195" s="339" t="s">
        <v>1021</v>
      </c>
      <c r="V195" s="339" t="s">
        <v>1021</v>
      </c>
      <c r="W195" s="339" t="s">
        <v>61</v>
      </c>
      <c r="X195" s="339" t="s">
        <v>61</v>
      </c>
      <c r="Y195" s="412" t="s">
        <v>1080</v>
      </c>
      <c r="Z195" s="293" t="s">
        <v>63</v>
      </c>
      <c r="AA195" s="293" t="s">
        <v>63</v>
      </c>
      <c r="AB195" s="293" t="s">
        <v>63</v>
      </c>
      <c r="AC195" s="293" t="s">
        <v>63</v>
      </c>
      <c r="AD195" s="293" t="s">
        <v>63</v>
      </c>
      <c r="AE195" s="293" t="s">
        <v>61</v>
      </c>
      <c r="AF195" s="293" t="s">
        <v>61</v>
      </c>
      <c r="AG195" s="344" t="str">
        <f t="shared" si="16"/>
        <v>CLOSE</v>
      </c>
      <c r="AH195" s="344" t="str">
        <f t="shared" si="12"/>
        <v>CLOSE</v>
      </c>
      <c r="AI195" s="345">
        <f t="shared" si="13"/>
        <v>1</v>
      </c>
      <c r="AJ195" s="342"/>
    </row>
    <row r="196" spans="1:36" ht="120">
      <c r="A196" s="337">
        <f t="shared" si="14"/>
        <v>1590</v>
      </c>
      <c r="B196" s="350">
        <v>43355</v>
      </c>
      <c r="C196" s="365" t="s">
        <v>49</v>
      </c>
      <c r="D196" s="339" t="s">
        <v>1061</v>
      </c>
      <c r="E196" s="293" t="s">
        <v>978</v>
      </c>
      <c r="F196" s="293" t="s">
        <v>75</v>
      </c>
      <c r="G196" s="294" t="s">
        <v>161</v>
      </c>
      <c r="H196" s="349" t="s">
        <v>54</v>
      </c>
      <c r="I196" s="483" t="s">
        <v>1081</v>
      </c>
      <c r="J196" s="342"/>
      <c r="K196" s="291" t="s">
        <v>1082</v>
      </c>
      <c r="L196" s="291" t="s">
        <v>1083</v>
      </c>
      <c r="M196" s="291" t="s">
        <v>1084</v>
      </c>
      <c r="N196" s="343"/>
      <c r="O196" s="382">
        <v>110</v>
      </c>
      <c r="P196" s="382">
        <v>300</v>
      </c>
      <c r="Q196" s="343"/>
      <c r="R196" s="339" t="s">
        <v>1004</v>
      </c>
      <c r="S196" s="339" t="s">
        <v>1004</v>
      </c>
      <c r="T196" s="339" t="s">
        <v>1004</v>
      </c>
      <c r="U196" s="339" t="s">
        <v>1004</v>
      </c>
      <c r="V196" s="339" t="s">
        <v>1004</v>
      </c>
      <c r="W196" s="339" t="s">
        <v>61</v>
      </c>
      <c r="X196" s="339" t="s">
        <v>61</v>
      </c>
      <c r="Y196" s="419" t="s">
        <v>1044</v>
      </c>
      <c r="Z196" s="293" t="s">
        <v>61</v>
      </c>
      <c r="AA196" s="293" t="s">
        <v>61</v>
      </c>
      <c r="AB196" s="293" t="s">
        <v>61</v>
      </c>
      <c r="AC196" s="293" t="s">
        <v>61</v>
      </c>
      <c r="AD196" s="293" t="s">
        <v>61</v>
      </c>
      <c r="AE196" s="293" t="s">
        <v>61</v>
      </c>
      <c r="AF196" s="293" t="s">
        <v>61</v>
      </c>
      <c r="AG196" s="344" t="str">
        <f t="shared" si="16"/>
        <v>CLOSE</v>
      </c>
      <c r="AH196" s="344" t="str">
        <f t="shared" si="12"/>
        <v>CLOSE</v>
      </c>
      <c r="AI196" s="345" t="e">
        <f t="shared" si="13"/>
        <v>#DIV/0!</v>
      </c>
      <c r="AJ196" s="342"/>
    </row>
    <row r="197" spans="1:36" ht="156">
      <c r="A197" s="337">
        <f t="shared" si="14"/>
        <v>1591</v>
      </c>
      <c r="B197" s="350">
        <v>43364</v>
      </c>
      <c r="C197" s="365" t="s">
        <v>49</v>
      </c>
      <c r="D197" s="339" t="s">
        <v>1085</v>
      </c>
      <c r="E197" s="293" t="s">
        <v>978</v>
      </c>
      <c r="F197" s="293" t="s">
        <v>75</v>
      </c>
      <c r="G197" s="293" t="s">
        <v>382</v>
      </c>
      <c r="H197" s="349" t="s">
        <v>54</v>
      </c>
      <c r="I197" s="483" t="s">
        <v>1086</v>
      </c>
      <c r="J197" s="342"/>
      <c r="K197" s="291" t="s">
        <v>1087</v>
      </c>
      <c r="L197" s="291" t="s">
        <v>1088</v>
      </c>
      <c r="M197" s="291" t="s">
        <v>1089</v>
      </c>
      <c r="N197" s="343"/>
      <c r="O197" s="382">
        <v>112</v>
      </c>
      <c r="P197" s="382">
        <v>690.94</v>
      </c>
      <c r="Q197" s="343">
        <v>0</v>
      </c>
      <c r="R197" s="339" t="s">
        <v>1004</v>
      </c>
      <c r="S197" s="339" t="s">
        <v>1004</v>
      </c>
      <c r="T197" s="339" t="s">
        <v>1004</v>
      </c>
      <c r="U197" s="339" t="s">
        <v>1004</v>
      </c>
      <c r="V197" s="339" t="s">
        <v>1004</v>
      </c>
      <c r="W197" s="339" t="s">
        <v>61</v>
      </c>
      <c r="X197" s="339" t="s">
        <v>61</v>
      </c>
      <c r="Y197" s="419" t="s">
        <v>978</v>
      </c>
      <c r="Z197" s="293" t="s">
        <v>61</v>
      </c>
      <c r="AA197" s="293" t="s">
        <v>61</v>
      </c>
      <c r="AB197" s="293" t="s">
        <v>61</v>
      </c>
      <c r="AC197" s="293" t="s">
        <v>61</v>
      </c>
      <c r="AD197" s="293" t="s">
        <v>61</v>
      </c>
      <c r="AE197" s="293" t="s">
        <v>61</v>
      </c>
      <c r="AF197" s="293" t="s">
        <v>61</v>
      </c>
      <c r="AG197" s="344" t="str">
        <f t="shared" si="16"/>
        <v>CLOSE</v>
      </c>
      <c r="AH197" s="344" t="str">
        <f t="shared" si="12"/>
        <v>CLOSE</v>
      </c>
      <c r="AI197" s="345" t="e">
        <f t="shared" si="13"/>
        <v>#DIV/0!</v>
      </c>
      <c r="AJ197" s="342"/>
    </row>
    <row r="198" spans="1:36" ht="108">
      <c r="A198" s="337">
        <f t="shared" si="14"/>
        <v>1592</v>
      </c>
      <c r="B198" s="350">
        <v>43385</v>
      </c>
      <c r="C198" s="365" t="s">
        <v>49</v>
      </c>
      <c r="D198" s="339" t="s">
        <v>1085</v>
      </c>
      <c r="E198" s="293" t="s">
        <v>920</v>
      </c>
      <c r="F198" s="339" t="s">
        <v>999</v>
      </c>
      <c r="G198" s="293" t="s">
        <v>331</v>
      </c>
      <c r="H198" s="349" t="s">
        <v>54</v>
      </c>
      <c r="I198" s="483" t="s">
        <v>1090</v>
      </c>
      <c r="J198" s="342"/>
      <c r="K198" s="291" t="s">
        <v>1091</v>
      </c>
      <c r="L198" s="291" t="s">
        <v>1092</v>
      </c>
      <c r="M198" s="291" t="s">
        <v>1093</v>
      </c>
      <c r="N198" s="343"/>
      <c r="O198" s="382">
        <v>12</v>
      </c>
      <c r="P198" s="382">
        <v>375.81</v>
      </c>
      <c r="Q198" s="343">
        <v>1142.23</v>
      </c>
      <c r="R198" s="339" t="s">
        <v>1021</v>
      </c>
      <c r="S198" s="339" t="s">
        <v>1021</v>
      </c>
      <c r="T198" s="339" t="s">
        <v>1021</v>
      </c>
      <c r="U198" s="339" t="s">
        <v>1021</v>
      </c>
      <c r="V198" s="339" t="s">
        <v>1021</v>
      </c>
      <c r="W198" s="339" t="s">
        <v>61</v>
      </c>
      <c r="X198" s="339" t="s">
        <v>61</v>
      </c>
      <c r="Y198" s="418" t="s">
        <v>1094</v>
      </c>
      <c r="Z198" s="293" t="s">
        <v>63</v>
      </c>
      <c r="AA198" s="293" t="s">
        <v>63</v>
      </c>
      <c r="AB198" s="293" t="s">
        <v>63</v>
      </c>
      <c r="AC198" s="293" t="s">
        <v>63</v>
      </c>
      <c r="AD198" s="293" t="s">
        <v>63</v>
      </c>
      <c r="AE198" s="293" t="s">
        <v>61</v>
      </c>
      <c r="AF198" s="293" t="s">
        <v>61</v>
      </c>
      <c r="AG198" s="344" t="str">
        <f t="shared" si="16"/>
        <v>CLOSE</v>
      </c>
      <c r="AH198" s="344" t="str">
        <f t="shared" si="12"/>
        <v>CLOSE</v>
      </c>
      <c r="AI198" s="345">
        <f t="shared" si="13"/>
        <v>1</v>
      </c>
      <c r="AJ198" s="342"/>
    </row>
    <row r="199" spans="1:36" ht="144">
      <c r="A199" s="337">
        <f t="shared" si="14"/>
        <v>1593</v>
      </c>
      <c r="B199" s="350">
        <v>43433</v>
      </c>
      <c r="C199" s="365" t="s">
        <v>49</v>
      </c>
      <c r="D199" s="339" t="s">
        <v>100</v>
      </c>
      <c r="E199" s="293" t="s">
        <v>920</v>
      </c>
      <c r="F199" s="339" t="s">
        <v>999</v>
      </c>
      <c r="G199" s="293" t="s">
        <v>331</v>
      </c>
      <c r="H199" s="372" t="s">
        <v>122</v>
      </c>
      <c r="I199" s="483" t="s">
        <v>1095</v>
      </c>
      <c r="J199" s="342"/>
      <c r="K199" s="291" t="s">
        <v>1096</v>
      </c>
      <c r="L199" s="291" t="s">
        <v>1097</v>
      </c>
      <c r="M199" s="291" t="s">
        <v>1098</v>
      </c>
      <c r="N199" s="343"/>
      <c r="O199" s="382">
        <v>0</v>
      </c>
      <c r="P199" s="382">
        <v>0</v>
      </c>
      <c r="Q199" s="343">
        <v>0</v>
      </c>
      <c r="R199" s="339" t="s">
        <v>1021</v>
      </c>
      <c r="S199" s="339" t="s">
        <v>1021</v>
      </c>
      <c r="T199" s="339" t="s">
        <v>1021</v>
      </c>
      <c r="U199" s="339" t="s">
        <v>1021</v>
      </c>
      <c r="V199" s="339" t="s">
        <v>1021</v>
      </c>
      <c r="W199" s="339" t="s">
        <v>61</v>
      </c>
      <c r="X199" s="339" t="s">
        <v>61</v>
      </c>
      <c r="Y199" s="421" t="s">
        <v>1099</v>
      </c>
      <c r="Z199" s="293" t="s">
        <v>63</v>
      </c>
      <c r="AA199" s="293" t="s">
        <v>63</v>
      </c>
      <c r="AB199" s="293" t="s">
        <v>63</v>
      </c>
      <c r="AC199" s="293" t="s">
        <v>63</v>
      </c>
      <c r="AD199" s="293" t="s">
        <v>63</v>
      </c>
      <c r="AE199" s="293" t="s">
        <v>61</v>
      </c>
      <c r="AF199" s="293" t="s">
        <v>61</v>
      </c>
      <c r="AG199" s="344" t="str">
        <f t="shared" si="16"/>
        <v>CLOSE</v>
      </c>
      <c r="AH199" s="344" t="str">
        <f t="shared" ref="AH199:AH264" si="17">IF(E199="","",IF(COUNTIF(Z199:AE199,"未")=0,"CLOSE",""))</f>
        <v>CLOSE</v>
      </c>
      <c r="AI199" s="345">
        <f t="shared" ref="AI199:AI262" si="18">COUNTIF(Z199:AF199,"完了")/COUNTIF(R199:X199,"要")</f>
        <v>1</v>
      </c>
      <c r="AJ199" s="342"/>
    </row>
    <row r="200" spans="1:36" ht="300">
      <c r="A200" s="337">
        <f t="shared" si="14"/>
        <v>1594</v>
      </c>
      <c r="B200" s="367">
        <v>43442</v>
      </c>
      <c r="C200" s="365" t="s">
        <v>393</v>
      </c>
      <c r="D200" s="293" t="s">
        <v>42</v>
      </c>
      <c r="E200" s="293" t="s">
        <v>1045</v>
      </c>
      <c r="F200" s="293" t="s">
        <v>75</v>
      </c>
      <c r="G200" s="293" t="s">
        <v>246</v>
      </c>
      <c r="H200" s="348" t="s">
        <v>77</v>
      </c>
      <c r="I200" s="483" t="s">
        <v>1100</v>
      </c>
      <c r="J200" s="342"/>
      <c r="K200" s="368" t="s">
        <v>1101</v>
      </c>
      <c r="L200" s="368" t="s">
        <v>1102</v>
      </c>
      <c r="M200" s="368" t="s">
        <v>1103</v>
      </c>
      <c r="N200" s="343"/>
      <c r="O200" s="382">
        <v>195</v>
      </c>
      <c r="P200" s="382">
        <v>0</v>
      </c>
      <c r="Q200" s="343">
        <v>3419</v>
      </c>
      <c r="R200" s="339" t="s">
        <v>1021</v>
      </c>
      <c r="S200" s="339" t="s">
        <v>1021</v>
      </c>
      <c r="T200" s="339" t="s">
        <v>1021</v>
      </c>
      <c r="U200" s="339" t="s">
        <v>1021</v>
      </c>
      <c r="V200" s="339" t="s">
        <v>1021</v>
      </c>
      <c r="W200" s="339" t="s">
        <v>60</v>
      </c>
      <c r="X200" s="339" t="s">
        <v>61</v>
      </c>
      <c r="Y200" s="418" t="s">
        <v>1104</v>
      </c>
      <c r="Z200" s="293" t="s">
        <v>63</v>
      </c>
      <c r="AA200" s="293" t="s">
        <v>1105</v>
      </c>
      <c r="AB200" s="293" t="s">
        <v>63</v>
      </c>
      <c r="AC200" s="293" t="s">
        <v>63</v>
      </c>
      <c r="AD200" s="293" t="s">
        <v>63</v>
      </c>
      <c r="AE200" s="293" t="s">
        <v>63</v>
      </c>
      <c r="AF200" s="293" t="s">
        <v>61</v>
      </c>
      <c r="AG200" s="344" t="str">
        <f t="shared" si="16"/>
        <v>CLOSE</v>
      </c>
      <c r="AH200" s="344" t="str">
        <f t="shared" si="17"/>
        <v>CLOSE</v>
      </c>
      <c r="AI200" s="345">
        <f t="shared" si="18"/>
        <v>1</v>
      </c>
      <c r="AJ200" s="342"/>
    </row>
    <row r="201" spans="1:36" ht="180">
      <c r="A201" s="337">
        <f t="shared" ref="A201:A264" si="19">A200+1</f>
        <v>1595</v>
      </c>
      <c r="B201" s="350">
        <v>43459</v>
      </c>
      <c r="C201" s="365" t="s">
        <v>49</v>
      </c>
      <c r="D201" s="339" t="s">
        <v>1085</v>
      </c>
      <c r="E201" s="293" t="s">
        <v>920</v>
      </c>
      <c r="F201" s="339" t="s">
        <v>999</v>
      </c>
      <c r="G201" s="293" t="s">
        <v>331</v>
      </c>
      <c r="H201" s="349" t="s">
        <v>54</v>
      </c>
      <c r="I201" s="483" t="s">
        <v>1106</v>
      </c>
      <c r="J201" s="342"/>
      <c r="K201" s="291" t="s">
        <v>1107</v>
      </c>
      <c r="L201" s="291" t="s">
        <v>1108</v>
      </c>
      <c r="M201" s="291" t="s">
        <v>1109</v>
      </c>
      <c r="N201" s="343"/>
      <c r="O201" s="382">
        <v>117</v>
      </c>
      <c r="P201" s="382">
        <v>4555.2</v>
      </c>
      <c r="Q201" s="343">
        <v>0</v>
      </c>
      <c r="R201" s="339" t="s">
        <v>1021</v>
      </c>
      <c r="S201" s="339" t="s">
        <v>1021</v>
      </c>
      <c r="T201" s="339" t="s">
        <v>1021</v>
      </c>
      <c r="U201" s="339" t="s">
        <v>1021</v>
      </c>
      <c r="V201" s="339" t="s">
        <v>1021</v>
      </c>
      <c r="W201" s="339" t="s">
        <v>61</v>
      </c>
      <c r="X201" s="339" t="s">
        <v>61</v>
      </c>
      <c r="Y201" s="421" t="s">
        <v>1110</v>
      </c>
      <c r="Z201" s="293" t="s">
        <v>63</v>
      </c>
      <c r="AA201" s="293" t="s">
        <v>63</v>
      </c>
      <c r="AB201" s="293" t="s">
        <v>63</v>
      </c>
      <c r="AC201" s="293" t="s">
        <v>63</v>
      </c>
      <c r="AD201" s="293" t="s">
        <v>63</v>
      </c>
      <c r="AE201" s="293" t="s">
        <v>61</v>
      </c>
      <c r="AF201" s="293" t="s">
        <v>61</v>
      </c>
      <c r="AG201" s="344" t="str">
        <f t="shared" si="16"/>
        <v>CLOSE</v>
      </c>
      <c r="AH201" s="344" t="str">
        <f t="shared" si="17"/>
        <v>CLOSE</v>
      </c>
      <c r="AI201" s="345">
        <f t="shared" si="18"/>
        <v>1</v>
      </c>
      <c r="AJ201" s="342"/>
    </row>
    <row r="202" spans="1:36" ht="144">
      <c r="A202" s="337">
        <f t="shared" si="19"/>
        <v>1596</v>
      </c>
      <c r="B202" s="350">
        <v>43511</v>
      </c>
      <c r="C202" s="293" t="s">
        <v>1111</v>
      </c>
      <c r="D202" s="293" t="s">
        <v>113</v>
      </c>
      <c r="E202" s="293" t="s">
        <v>1112</v>
      </c>
      <c r="F202" s="293" t="s">
        <v>75</v>
      </c>
      <c r="G202" s="294" t="s">
        <v>1113</v>
      </c>
      <c r="H202" s="349" t="s">
        <v>54</v>
      </c>
      <c r="I202" s="483" t="s">
        <v>1114</v>
      </c>
      <c r="J202" s="293" t="s">
        <v>978</v>
      </c>
      <c r="K202" s="370" t="s">
        <v>1115</v>
      </c>
      <c r="L202" s="370" t="s">
        <v>1116</v>
      </c>
      <c r="M202" s="370" t="s">
        <v>1117</v>
      </c>
      <c r="N202" s="369"/>
      <c r="O202" s="385">
        <v>325</v>
      </c>
      <c r="P202" s="385">
        <v>5.72</v>
      </c>
      <c r="Q202" s="357">
        <v>1458.6</v>
      </c>
      <c r="R202" s="339" t="s">
        <v>192</v>
      </c>
      <c r="S202" s="339" t="s">
        <v>192</v>
      </c>
      <c r="T202" s="339" t="s">
        <v>192</v>
      </c>
      <c r="U202" s="339" t="s">
        <v>192</v>
      </c>
      <c r="V202" s="339" t="s">
        <v>192</v>
      </c>
      <c r="W202" s="339" t="s">
        <v>1118</v>
      </c>
      <c r="X202" s="339" t="s">
        <v>61</v>
      </c>
      <c r="Y202" s="418" t="s">
        <v>1119</v>
      </c>
      <c r="Z202" s="293" t="s">
        <v>61</v>
      </c>
      <c r="AA202" s="293" t="s">
        <v>61</v>
      </c>
      <c r="AB202" s="293" t="s">
        <v>61</v>
      </c>
      <c r="AC202" s="293" t="s">
        <v>61</v>
      </c>
      <c r="AD202" s="293" t="s">
        <v>61</v>
      </c>
      <c r="AE202" s="293" t="s">
        <v>63</v>
      </c>
      <c r="AF202" s="404" t="s">
        <v>529</v>
      </c>
      <c r="AG202" s="344" t="str">
        <f t="shared" si="16"/>
        <v>CLOSE</v>
      </c>
      <c r="AH202" s="344" t="str">
        <f t="shared" si="17"/>
        <v>CLOSE</v>
      </c>
      <c r="AI202" s="345">
        <f t="shared" si="18"/>
        <v>1</v>
      </c>
      <c r="AJ202" s="342" t="s">
        <v>1120</v>
      </c>
    </row>
    <row r="203" spans="1:36" ht="168">
      <c r="A203" s="337">
        <f t="shared" si="19"/>
        <v>1597</v>
      </c>
      <c r="B203" s="350">
        <v>43522</v>
      </c>
      <c r="C203" s="293" t="s">
        <v>490</v>
      </c>
      <c r="D203" s="293" t="s">
        <v>1121</v>
      </c>
      <c r="E203" s="293" t="s">
        <v>978</v>
      </c>
      <c r="F203" s="293" t="s">
        <v>1122</v>
      </c>
      <c r="G203" s="293" t="s">
        <v>535</v>
      </c>
      <c r="H203" s="348" t="s">
        <v>77</v>
      </c>
      <c r="I203" s="483" t="s">
        <v>1123</v>
      </c>
      <c r="J203" s="293" t="s">
        <v>978</v>
      </c>
      <c r="K203" s="371" t="s">
        <v>1124</v>
      </c>
      <c r="L203" s="370" t="s">
        <v>1125</v>
      </c>
      <c r="M203" s="370" t="s">
        <v>1126</v>
      </c>
      <c r="N203" s="369"/>
      <c r="O203" s="385">
        <v>0</v>
      </c>
      <c r="P203" s="385">
        <v>0</v>
      </c>
      <c r="Q203" s="357">
        <v>0</v>
      </c>
      <c r="R203" s="339" t="s">
        <v>192</v>
      </c>
      <c r="S203" s="339" t="s">
        <v>192</v>
      </c>
      <c r="T203" s="339" t="s">
        <v>192</v>
      </c>
      <c r="U203" s="339" t="s">
        <v>192</v>
      </c>
      <c r="V203" s="339" t="s">
        <v>192</v>
      </c>
      <c r="W203" s="339" t="s">
        <v>192</v>
      </c>
      <c r="X203" s="339" t="s">
        <v>61</v>
      </c>
      <c r="Y203" s="375" t="s">
        <v>1044</v>
      </c>
      <c r="Z203" s="293" t="s">
        <v>61</v>
      </c>
      <c r="AA203" s="293" t="s">
        <v>61</v>
      </c>
      <c r="AB203" s="293" t="s">
        <v>61</v>
      </c>
      <c r="AC203" s="293" t="s">
        <v>61</v>
      </c>
      <c r="AD203" s="293" t="s">
        <v>61</v>
      </c>
      <c r="AE203" s="293" t="s">
        <v>61</v>
      </c>
      <c r="AF203" s="293" t="s">
        <v>61</v>
      </c>
      <c r="AG203" s="344" t="str">
        <f t="shared" si="16"/>
        <v>CLOSE</v>
      </c>
      <c r="AH203" s="344" t="str">
        <f t="shared" si="17"/>
        <v>CLOSE</v>
      </c>
      <c r="AI203" s="345" t="e">
        <f t="shared" si="18"/>
        <v>#DIV/0!</v>
      </c>
      <c r="AJ203" s="357"/>
    </row>
    <row r="204" spans="1:36" ht="108">
      <c r="A204" s="337">
        <f t="shared" si="19"/>
        <v>1598</v>
      </c>
      <c r="B204" s="350">
        <v>43535</v>
      </c>
      <c r="C204" s="293" t="s">
        <v>1111</v>
      </c>
      <c r="D204" s="293" t="s">
        <v>1127</v>
      </c>
      <c r="E204" s="293" t="s">
        <v>978</v>
      </c>
      <c r="F204" s="293" t="s">
        <v>979</v>
      </c>
      <c r="G204" s="293" t="s">
        <v>53</v>
      </c>
      <c r="H204" s="349" t="s">
        <v>54</v>
      </c>
      <c r="I204" s="483" t="s">
        <v>1128</v>
      </c>
      <c r="J204" s="293" t="s">
        <v>978</v>
      </c>
      <c r="K204" s="371" t="s">
        <v>1129</v>
      </c>
      <c r="L204" s="370" t="s">
        <v>1130</v>
      </c>
      <c r="M204" s="370" t="s">
        <v>1131</v>
      </c>
      <c r="N204" s="369"/>
      <c r="O204" s="385">
        <v>48</v>
      </c>
      <c r="P204" s="385">
        <v>275</v>
      </c>
      <c r="Q204" s="357">
        <v>1364</v>
      </c>
      <c r="R204" s="339" t="s">
        <v>192</v>
      </c>
      <c r="S204" s="339" t="s">
        <v>192</v>
      </c>
      <c r="T204" s="339" t="s">
        <v>192</v>
      </c>
      <c r="U204" s="339" t="s">
        <v>192</v>
      </c>
      <c r="V204" s="339" t="s">
        <v>192</v>
      </c>
      <c r="W204" s="339" t="s">
        <v>192</v>
      </c>
      <c r="X204" s="339" t="s">
        <v>61</v>
      </c>
      <c r="Y204" s="375" t="s">
        <v>1044</v>
      </c>
      <c r="Z204" s="293" t="s">
        <v>61</v>
      </c>
      <c r="AA204" s="293" t="s">
        <v>61</v>
      </c>
      <c r="AB204" s="293" t="s">
        <v>61</v>
      </c>
      <c r="AC204" s="293" t="s">
        <v>61</v>
      </c>
      <c r="AD204" s="293" t="s">
        <v>61</v>
      </c>
      <c r="AE204" s="293" t="s">
        <v>61</v>
      </c>
      <c r="AF204" s="293" t="s">
        <v>61</v>
      </c>
      <c r="AG204" s="344" t="str">
        <f t="shared" si="16"/>
        <v>CLOSE</v>
      </c>
      <c r="AH204" s="344" t="str">
        <f t="shared" si="17"/>
        <v>CLOSE</v>
      </c>
      <c r="AI204" s="345" t="e">
        <f t="shared" si="18"/>
        <v>#DIV/0!</v>
      </c>
      <c r="AJ204" s="357"/>
    </row>
    <row r="205" spans="1:36" ht="204">
      <c r="A205" s="337">
        <f t="shared" si="19"/>
        <v>1599</v>
      </c>
      <c r="B205" s="350">
        <v>43535</v>
      </c>
      <c r="C205" s="293" t="s">
        <v>1111</v>
      </c>
      <c r="D205" s="293" t="s">
        <v>1132</v>
      </c>
      <c r="E205" s="293" t="s">
        <v>1133</v>
      </c>
      <c r="F205" s="293" t="s">
        <v>1122</v>
      </c>
      <c r="G205" s="293" t="s">
        <v>246</v>
      </c>
      <c r="H205" s="372" t="s">
        <v>122</v>
      </c>
      <c r="I205" s="483" t="s">
        <v>1134</v>
      </c>
      <c r="J205" s="293" t="s">
        <v>978</v>
      </c>
      <c r="K205" s="371" t="s">
        <v>1135</v>
      </c>
      <c r="L205" s="370" t="s">
        <v>1136</v>
      </c>
      <c r="M205" s="370" t="s">
        <v>1137</v>
      </c>
      <c r="N205" s="369"/>
      <c r="O205" s="385">
        <v>0</v>
      </c>
      <c r="P205" s="385">
        <v>0</v>
      </c>
      <c r="Q205" s="357">
        <v>0</v>
      </c>
      <c r="R205" s="339" t="s">
        <v>60</v>
      </c>
      <c r="S205" s="339" t="s">
        <v>60</v>
      </c>
      <c r="T205" s="339" t="s">
        <v>60</v>
      </c>
      <c r="U205" s="339" t="s">
        <v>60</v>
      </c>
      <c r="V205" s="339" t="s">
        <v>60</v>
      </c>
      <c r="W205" s="339" t="s">
        <v>192</v>
      </c>
      <c r="X205" s="339" t="s">
        <v>61</v>
      </c>
      <c r="Y205" s="416" t="s">
        <v>1138</v>
      </c>
      <c r="Z205" s="293" t="s">
        <v>63</v>
      </c>
      <c r="AA205" s="293" t="s">
        <v>63</v>
      </c>
      <c r="AB205" s="293" t="s">
        <v>63</v>
      </c>
      <c r="AC205" s="293" t="s">
        <v>63</v>
      </c>
      <c r="AD205" s="339" t="s">
        <v>63</v>
      </c>
      <c r="AE205" s="293" t="s">
        <v>61</v>
      </c>
      <c r="AF205" s="293" t="s">
        <v>61</v>
      </c>
      <c r="AG205" s="344" t="str">
        <f t="shared" si="16"/>
        <v>CLOSE</v>
      </c>
      <c r="AH205" s="344" t="str">
        <f t="shared" si="17"/>
        <v>CLOSE</v>
      </c>
      <c r="AI205" s="345">
        <f t="shared" si="18"/>
        <v>1</v>
      </c>
      <c r="AJ205" s="342" t="s">
        <v>1139</v>
      </c>
    </row>
    <row r="206" spans="1:36" ht="192">
      <c r="A206" s="337">
        <f t="shared" si="19"/>
        <v>1600</v>
      </c>
      <c r="B206" s="350">
        <v>43537</v>
      </c>
      <c r="C206" s="293" t="s">
        <v>393</v>
      </c>
      <c r="D206" s="293" t="s">
        <v>1140</v>
      </c>
      <c r="E206" s="293" t="s">
        <v>920</v>
      </c>
      <c r="F206" s="293" t="s">
        <v>1141</v>
      </c>
      <c r="G206" s="293" t="s">
        <v>94</v>
      </c>
      <c r="H206" s="348" t="s">
        <v>77</v>
      </c>
      <c r="I206" s="483" t="s">
        <v>1142</v>
      </c>
      <c r="J206" s="293" t="s">
        <v>978</v>
      </c>
      <c r="K206" s="370" t="s">
        <v>1143</v>
      </c>
      <c r="L206" s="370" t="s">
        <v>1144</v>
      </c>
      <c r="M206" s="370" t="s">
        <v>1145</v>
      </c>
      <c r="N206" s="369"/>
      <c r="O206" s="385">
        <v>109</v>
      </c>
      <c r="P206" s="385">
        <v>3346</v>
      </c>
      <c r="Q206" s="357">
        <v>0</v>
      </c>
      <c r="R206" s="339" t="s">
        <v>1021</v>
      </c>
      <c r="S206" s="339" t="s">
        <v>1021</v>
      </c>
      <c r="T206" s="339" t="s">
        <v>1021</v>
      </c>
      <c r="U206" s="339" t="s">
        <v>1021</v>
      </c>
      <c r="V206" s="339" t="s">
        <v>1021</v>
      </c>
      <c r="W206" s="339" t="s">
        <v>192</v>
      </c>
      <c r="X206" s="339" t="s">
        <v>192</v>
      </c>
      <c r="Y206" s="416" t="s">
        <v>1146</v>
      </c>
      <c r="Z206" s="293" t="s">
        <v>63</v>
      </c>
      <c r="AA206" s="293" t="s">
        <v>63</v>
      </c>
      <c r="AB206" s="293" t="s">
        <v>63</v>
      </c>
      <c r="AC206" s="293" t="s">
        <v>63</v>
      </c>
      <c r="AD206" s="293" t="s">
        <v>63</v>
      </c>
      <c r="AE206" s="293" t="s">
        <v>61</v>
      </c>
      <c r="AF206" s="293" t="s">
        <v>61</v>
      </c>
      <c r="AG206" s="344" t="str">
        <f t="shared" si="16"/>
        <v>CLOSE</v>
      </c>
      <c r="AH206" s="344" t="str">
        <f t="shared" si="17"/>
        <v>CLOSE</v>
      </c>
      <c r="AI206" s="345">
        <f t="shared" si="18"/>
        <v>1</v>
      </c>
      <c r="AJ206" s="357"/>
    </row>
    <row r="207" spans="1:36" ht="228">
      <c r="A207" s="337">
        <f t="shared" si="19"/>
        <v>1601</v>
      </c>
      <c r="B207" s="350">
        <v>43529</v>
      </c>
      <c r="C207" s="293" t="s">
        <v>393</v>
      </c>
      <c r="D207" s="293" t="s">
        <v>113</v>
      </c>
      <c r="E207" s="293" t="s">
        <v>978</v>
      </c>
      <c r="F207" s="293" t="s">
        <v>75</v>
      </c>
      <c r="G207" s="294" t="s">
        <v>161</v>
      </c>
      <c r="H207" s="348" t="s">
        <v>77</v>
      </c>
      <c r="I207" s="483" t="s">
        <v>1147</v>
      </c>
      <c r="J207" s="293" t="s">
        <v>978</v>
      </c>
      <c r="K207" s="370" t="s">
        <v>1148</v>
      </c>
      <c r="L207" s="370" t="s">
        <v>1149</v>
      </c>
      <c r="M207" s="370" t="s">
        <v>1150</v>
      </c>
      <c r="N207" s="369"/>
      <c r="O207" s="385">
        <v>40</v>
      </c>
      <c r="P207" s="385">
        <v>0</v>
      </c>
      <c r="Q207" s="357">
        <v>325</v>
      </c>
      <c r="R207" s="339" t="s">
        <v>192</v>
      </c>
      <c r="S207" s="339" t="s">
        <v>192</v>
      </c>
      <c r="T207" s="339" t="s">
        <v>192</v>
      </c>
      <c r="U207" s="339" t="s">
        <v>192</v>
      </c>
      <c r="V207" s="339" t="s">
        <v>192</v>
      </c>
      <c r="W207" s="339" t="s">
        <v>192</v>
      </c>
      <c r="X207" s="339" t="s">
        <v>192</v>
      </c>
      <c r="Y207" s="416" t="s">
        <v>1151</v>
      </c>
      <c r="Z207" s="293" t="s">
        <v>61</v>
      </c>
      <c r="AA207" s="293" t="s">
        <v>61</v>
      </c>
      <c r="AB207" s="293" t="s">
        <v>61</v>
      </c>
      <c r="AC207" s="293" t="s">
        <v>61</v>
      </c>
      <c r="AD207" s="293" t="s">
        <v>61</v>
      </c>
      <c r="AE207" s="293" t="s">
        <v>61</v>
      </c>
      <c r="AF207" s="293" t="s">
        <v>61</v>
      </c>
      <c r="AG207" s="344" t="str">
        <f t="shared" ref="AG207:AG213" si="20">IF(Y207="","","CLOSE")</f>
        <v>CLOSE</v>
      </c>
      <c r="AH207" s="344" t="str">
        <f t="shared" si="17"/>
        <v>CLOSE</v>
      </c>
      <c r="AI207" s="345" t="e">
        <f t="shared" si="18"/>
        <v>#DIV/0!</v>
      </c>
      <c r="AJ207" s="392" t="s">
        <v>1152</v>
      </c>
    </row>
    <row r="208" spans="1:36" ht="312">
      <c r="A208" s="337">
        <f t="shared" si="19"/>
        <v>1602</v>
      </c>
      <c r="B208" s="350">
        <v>43562</v>
      </c>
      <c r="C208" s="293" t="s">
        <v>49</v>
      </c>
      <c r="D208" s="293" t="s">
        <v>1061</v>
      </c>
      <c r="E208" s="425" t="s">
        <v>1055</v>
      </c>
      <c r="F208" s="293" t="s">
        <v>1153</v>
      </c>
      <c r="G208" s="293" t="s">
        <v>53</v>
      </c>
      <c r="H208" s="349" t="s">
        <v>54</v>
      </c>
      <c r="I208" s="483" t="s">
        <v>1154</v>
      </c>
      <c r="J208" s="464" t="s">
        <v>1155</v>
      </c>
      <c r="K208" s="370" t="s">
        <v>1156</v>
      </c>
      <c r="L208" s="370" t="s">
        <v>1157</v>
      </c>
      <c r="M208" s="370" t="s">
        <v>1158</v>
      </c>
      <c r="N208" s="369"/>
      <c r="O208" s="385">
        <v>5</v>
      </c>
      <c r="P208" s="385">
        <v>128.69999999999999</v>
      </c>
      <c r="Q208" s="357">
        <v>3280</v>
      </c>
      <c r="R208" s="339" t="s">
        <v>1021</v>
      </c>
      <c r="S208" s="339" t="s">
        <v>1021</v>
      </c>
      <c r="T208" s="339" t="s">
        <v>1021</v>
      </c>
      <c r="U208" s="339" t="s">
        <v>1021</v>
      </c>
      <c r="V208" s="339" t="s">
        <v>1021</v>
      </c>
      <c r="W208" s="339" t="s">
        <v>192</v>
      </c>
      <c r="X208" s="339" t="s">
        <v>192</v>
      </c>
      <c r="Y208" s="422" t="s">
        <v>1159</v>
      </c>
      <c r="Z208" s="293" t="s">
        <v>63</v>
      </c>
      <c r="AA208" s="293" t="s">
        <v>63</v>
      </c>
      <c r="AB208" s="293" t="s">
        <v>63</v>
      </c>
      <c r="AC208" s="293" t="s">
        <v>63</v>
      </c>
      <c r="AD208" s="293" t="s">
        <v>63</v>
      </c>
      <c r="AE208" s="293" t="s">
        <v>61</v>
      </c>
      <c r="AF208" s="293" t="s">
        <v>61</v>
      </c>
      <c r="AG208" s="344" t="str">
        <f>IF(Y208="","","CLOSE")</f>
        <v>CLOSE</v>
      </c>
      <c r="AH208" s="344" t="str">
        <f>IF(E208="","",IF(COUNTIF(Z208:AE208,"未")=0,"CLOSE",""))</f>
        <v>CLOSE</v>
      </c>
      <c r="AI208" s="345">
        <f t="shared" si="18"/>
        <v>1</v>
      </c>
      <c r="AJ208" s="342" t="s">
        <v>1160</v>
      </c>
    </row>
    <row r="209" spans="1:36" ht="71.25">
      <c r="A209" s="337">
        <f t="shared" si="19"/>
        <v>1603</v>
      </c>
      <c r="B209" s="295">
        <v>43606</v>
      </c>
      <c r="C209" s="377" t="s">
        <v>393</v>
      </c>
      <c r="D209" s="293" t="s">
        <v>1005</v>
      </c>
      <c r="E209" s="293" t="s">
        <v>1161</v>
      </c>
      <c r="F209" s="293" t="s">
        <v>282</v>
      </c>
      <c r="G209" s="293" t="s">
        <v>464</v>
      </c>
      <c r="H209" s="348" t="s">
        <v>77</v>
      </c>
      <c r="I209" s="484" t="s">
        <v>1162</v>
      </c>
      <c r="J209" s="293" t="s">
        <v>978</v>
      </c>
      <c r="K209" s="291" t="s">
        <v>1163</v>
      </c>
      <c r="L209" s="291" t="s">
        <v>1164</v>
      </c>
      <c r="M209" s="291" t="s">
        <v>1165</v>
      </c>
      <c r="N209" s="369" t="s">
        <v>59</v>
      </c>
      <c r="O209" s="386">
        <v>65</v>
      </c>
      <c r="P209" s="386">
        <v>1609</v>
      </c>
      <c r="Q209" s="293">
        <v>0</v>
      </c>
      <c r="R209" s="339" t="s">
        <v>61</v>
      </c>
      <c r="S209" s="339" t="s">
        <v>1021</v>
      </c>
      <c r="T209" s="339" t="s">
        <v>61</v>
      </c>
      <c r="U209" s="339" t="s">
        <v>1021</v>
      </c>
      <c r="V209" s="339" t="s">
        <v>1021</v>
      </c>
      <c r="W209" s="339" t="s">
        <v>61</v>
      </c>
      <c r="X209" s="339" t="s">
        <v>61</v>
      </c>
      <c r="Y209" s="376"/>
      <c r="Z209" s="293" t="s">
        <v>61</v>
      </c>
      <c r="AA209" s="293" t="s">
        <v>63</v>
      </c>
      <c r="AB209" s="293" t="s">
        <v>61</v>
      </c>
      <c r="AC209" s="293" t="s">
        <v>63</v>
      </c>
      <c r="AD209" s="293" t="s">
        <v>63</v>
      </c>
      <c r="AE209" s="293" t="s">
        <v>61</v>
      </c>
      <c r="AF209" s="293" t="s">
        <v>61</v>
      </c>
      <c r="AG209" s="344" t="str">
        <f t="shared" ref="AG209" si="21">IF(Y209="","","CLOSE")</f>
        <v/>
      </c>
      <c r="AH209" s="344" t="str">
        <f t="shared" ref="AH209" si="22">IF(E209="","",IF(COUNTIF(Z209:AE209,"未")=0,"CLOSE",""))</f>
        <v>CLOSE</v>
      </c>
      <c r="AI209" s="345">
        <f t="shared" si="18"/>
        <v>1</v>
      </c>
      <c r="AJ209" s="357"/>
    </row>
    <row r="210" spans="1:36" ht="204">
      <c r="A210" s="337">
        <f t="shared" si="19"/>
        <v>1604</v>
      </c>
      <c r="B210" s="295">
        <v>43605</v>
      </c>
      <c r="C210" s="292" t="s">
        <v>49</v>
      </c>
      <c r="D210" s="293" t="s">
        <v>1085</v>
      </c>
      <c r="E210" s="293" t="s">
        <v>1166</v>
      </c>
      <c r="F210" s="293" t="s">
        <v>75</v>
      </c>
      <c r="G210" s="293" t="s">
        <v>774</v>
      </c>
      <c r="H210" s="372" t="s">
        <v>122</v>
      </c>
      <c r="I210" s="483" t="s">
        <v>1167</v>
      </c>
      <c r="J210" s="293" t="s">
        <v>978</v>
      </c>
      <c r="K210" s="373" t="s">
        <v>1168</v>
      </c>
      <c r="L210" s="373" t="s">
        <v>1169</v>
      </c>
      <c r="M210" s="373" t="s">
        <v>1170</v>
      </c>
      <c r="N210" s="369" t="s">
        <v>59</v>
      </c>
      <c r="O210" s="386">
        <v>0</v>
      </c>
      <c r="P210" s="386">
        <v>0</v>
      </c>
      <c r="Q210" s="293">
        <v>0</v>
      </c>
      <c r="R210" s="339" t="s">
        <v>60</v>
      </c>
      <c r="S210" s="339" t="s">
        <v>1021</v>
      </c>
      <c r="T210" s="339" t="s">
        <v>1021</v>
      </c>
      <c r="U210" s="339" t="s">
        <v>1021</v>
      </c>
      <c r="V210" s="339" t="s">
        <v>1021</v>
      </c>
      <c r="W210" s="339" t="s">
        <v>1021</v>
      </c>
      <c r="X210" s="339" t="s">
        <v>60</v>
      </c>
      <c r="Y210" s="423" t="s">
        <v>1171</v>
      </c>
      <c r="Z210" s="293" t="s">
        <v>63</v>
      </c>
      <c r="AA210" s="293" t="s">
        <v>63</v>
      </c>
      <c r="AB210" s="293" t="s">
        <v>63</v>
      </c>
      <c r="AC210" s="293" t="s">
        <v>63</v>
      </c>
      <c r="AD210" s="293" t="s">
        <v>63</v>
      </c>
      <c r="AE210" s="293" t="s">
        <v>63</v>
      </c>
      <c r="AF210" s="293" t="s">
        <v>63</v>
      </c>
      <c r="AG210" s="344" t="str">
        <f t="shared" si="20"/>
        <v>CLOSE</v>
      </c>
      <c r="AH210" s="344" t="str">
        <f t="shared" si="17"/>
        <v>CLOSE</v>
      </c>
      <c r="AI210" s="345">
        <f t="shared" si="18"/>
        <v>1</v>
      </c>
      <c r="AJ210" s="342" t="s">
        <v>1172</v>
      </c>
    </row>
    <row r="211" spans="1:36" ht="288">
      <c r="A211" s="337">
        <f t="shared" si="19"/>
        <v>1605</v>
      </c>
      <c r="B211" s="295">
        <v>43626</v>
      </c>
      <c r="C211" s="292" t="s">
        <v>49</v>
      </c>
      <c r="D211" s="293" t="s">
        <v>1085</v>
      </c>
      <c r="E211" s="293" t="s">
        <v>920</v>
      </c>
      <c r="F211" s="293" t="s">
        <v>1141</v>
      </c>
      <c r="G211" s="294" t="s">
        <v>161</v>
      </c>
      <c r="H211" s="372" t="s">
        <v>122</v>
      </c>
      <c r="I211" s="483" t="s">
        <v>1173</v>
      </c>
      <c r="J211" s="293" t="s">
        <v>978</v>
      </c>
      <c r="K211" s="291" t="s">
        <v>1174</v>
      </c>
      <c r="L211" s="291" t="s">
        <v>1175</v>
      </c>
      <c r="M211" s="291" t="s">
        <v>1176</v>
      </c>
      <c r="N211" s="399" t="s">
        <v>107</v>
      </c>
      <c r="O211" s="386">
        <v>0</v>
      </c>
      <c r="P211" s="386">
        <v>0</v>
      </c>
      <c r="Q211" s="293">
        <v>0</v>
      </c>
      <c r="R211" s="339" t="s">
        <v>60</v>
      </c>
      <c r="S211" s="339" t="s">
        <v>1021</v>
      </c>
      <c r="T211" s="339" t="s">
        <v>1021</v>
      </c>
      <c r="U211" s="339" t="s">
        <v>1021</v>
      </c>
      <c r="V211" s="339" t="s">
        <v>1021</v>
      </c>
      <c r="W211" s="339" t="s">
        <v>61</v>
      </c>
      <c r="X211" s="339" t="s">
        <v>61</v>
      </c>
      <c r="Y211" s="423" t="s">
        <v>1177</v>
      </c>
      <c r="Z211" s="293" t="s">
        <v>63</v>
      </c>
      <c r="AA211" s="293" t="s">
        <v>63</v>
      </c>
      <c r="AB211" s="293" t="s">
        <v>63</v>
      </c>
      <c r="AC211" s="293" t="s">
        <v>63</v>
      </c>
      <c r="AD211" s="293" t="s">
        <v>63</v>
      </c>
      <c r="AE211" s="293" t="s">
        <v>61</v>
      </c>
      <c r="AF211" s="293" t="s">
        <v>61</v>
      </c>
      <c r="AG211" s="344" t="str">
        <f t="shared" si="20"/>
        <v>CLOSE</v>
      </c>
      <c r="AH211" s="344" t="str">
        <f t="shared" si="17"/>
        <v>CLOSE</v>
      </c>
      <c r="AI211" s="345">
        <f t="shared" si="18"/>
        <v>1</v>
      </c>
      <c r="AJ211" s="357"/>
    </row>
    <row r="212" spans="1:36" ht="168">
      <c r="A212" s="337">
        <f t="shared" si="19"/>
        <v>1606</v>
      </c>
      <c r="B212" s="295">
        <v>43630</v>
      </c>
      <c r="C212" s="292" t="s">
        <v>49</v>
      </c>
      <c r="D212" s="293" t="s">
        <v>1061</v>
      </c>
      <c r="E212" s="293" t="s">
        <v>920</v>
      </c>
      <c r="F212" s="293" t="s">
        <v>75</v>
      </c>
      <c r="G212" s="293" t="s">
        <v>492</v>
      </c>
      <c r="H212" s="372" t="s">
        <v>122</v>
      </c>
      <c r="I212" s="483" t="s">
        <v>1178</v>
      </c>
      <c r="J212" s="293" t="s">
        <v>978</v>
      </c>
      <c r="K212" s="291" t="s">
        <v>1179</v>
      </c>
      <c r="L212" s="291" t="s">
        <v>1180</v>
      </c>
      <c r="M212" s="291" t="s">
        <v>1181</v>
      </c>
      <c r="N212" s="369"/>
      <c r="O212" s="386">
        <v>0</v>
      </c>
      <c r="P212" s="386">
        <v>0</v>
      </c>
      <c r="Q212" s="293">
        <v>0</v>
      </c>
      <c r="R212" s="339" t="s">
        <v>60</v>
      </c>
      <c r="S212" s="339" t="s">
        <v>1021</v>
      </c>
      <c r="T212" s="339" t="s">
        <v>1021</v>
      </c>
      <c r="U212" s="339" t="s">
        <v>1021</v>
      </c>
      <c r="V212" s="339" t="s">
        <v>1021</v>
      </c>
      <c r="W212" s="339" t="s">
        <v>61</v>
      </c>
      <c r="X212" s="339" t="s">
        <v>61</v>
      </c>
      <c r="Y212" s="424" t="s">
        <v>1182</v>
      </c>
      <c r="Z212" s="293" t="s">
        <v>63</v>
      </c>
      <c r="AA212" s="293" t="s">
        <v>63</v>
      </c>
      <c r="AB212" s="293" t="s">
        <v>63</v>
      </c>
      <c r="AC212" s="293" t="s">
        <v>63</v>
      </c>
      <c r="AD212" s="293" t="s">
        <v>63</v>
      </c>
      <c r="AE212" s="293" t="s">
        <v>61</v>
      </c>
      <c r="AF212" s="293" t="s">
        <v>61</v>
      </c>
      <c r="AG212" s="344" t="str">
        <f t="shared" si="20"/>
        <v>CLOSE</v>
      </c>
      <c r="AH212" s="344" t="str">
        <f t="shared" si="17"/>
        <v>CLOSE</v>
      </c>
      <c r="AI212" s="345">
        <f t="shared" si="18"/>
        <v>1</v>
      </c>
      <c r="AJ212" s="342" t="s">
        <v>1183</v>
      </c>
    </row>
    <row r="213" spans="1:36" ht="216">
      <c r="A213" s="337">
        <f t="shared" si="19"/>
        <v>1607</v>
      </c>
      <c r="B213" s="295">
        <v>43644</v>
      </c>
      <c r="C213" s="292" t="s">
        <v>393</v>
      </c>
      <c r="D213" s="293" t="s">
        <v>1005</v>
      </c>
      <c r="E213" s="293" t="s">
        <v>920</v>
      </c>
      <c r="F213" s="293" t="s">
        <v>282</v>
      </c>
      <c r="G213" s="293" t="s">
        <v>331</v>
      </c>
      <c r="H213" s="348" t="s">
        <v>77</v>
      </c>
      <c r="I213" s="483" t="s">
        <v>1184</v>
      </c>
      <c r="J213" s="293" t="s">
        <v>978</v>
      </c>
      <c r="K213" s="291" t="s">
        <v>1185</v>
      </c>
      <c r="L213" s="291" t="s">
        <v>1186</v>
      </c>
      <c r="M213" s="291" t="s">
        <v>1187</v>
      </c>
      <c r="N213" s="369"/>
      <c r="O213" s="386">
        <v>0</v>
      </c>
      <c r="P213" s="386">
        <v>0</v>
      </c>
      <c r="Q213" s="293">
        <v>0</v>
      </c>
      <c r="R213" s="339" t="s">
        <v>60</v>
      </c>
      <c r="S213" s="339" t="s">
        <v>1021</v>
      </c>
      <c r="T213" s="339" t="s">
        <v>1021</v>
      </c>
      <c r="U213" s="339" t="s">
        <v>1021</v>
      </c>
      <c r="V213" s="339" t="s">
        <v>1021</v>
      </c>
      <c r="W213" s="339" t="s">
        <v>61</v>
      </c>
      <c r="X213" s="339" t="s">
        <v>61</v>
      </c>
      <c r="Y213" s="423" t="s">
        <v>1188</v>
      </c>
      <c r="Z213" s="293" t="s">
        <v>63</v>
      </c>
      <c r="AA213" s="293" t="s">
        <v>63</v>
      </c>
      <c r="AB213" s="293" t="s">
        <v>63</v>
      </c>
      <c r="AC213" s="293" t="s">
        <v>63</v>
      </c>
      <c r="AD213" s="293" t="s">
        <v>63</v>
      </c>
      <c r="AE213" s="293" t="s">
        <v>61</v>
      </c>
      <c r="AF213" s="293" t="s">
        <v>61</v>
      </c>
      <c r="AG213" s="344" t="str">
        <f t="shared" si="20"/>
        <v>CLOSE</v>
      </c>
      <c r="AH213" s="344" t="str">
        <f t="shared" si="17"/>
        <v>CLOSE</v>
      </c>
      <c r="AI213" s="345">
        <f t="shared" si="18"/>
        <v>1</v>
      </c>
      <c r="AJ213" s="357"/>
    </row>
    <row r="214" spans="1:36" ht="264">
      <c r="A214" s="337">
        <f t="shared" si="19"/>
        <v>1608</v>
      </c>
      <c r="B214" s="295">
        <v>43673</v>
      </c>
      <c r="C214" s="374" t="s">
        <v>49</v>
      </c>
      <c r="D214" s="293" t="s">
        <v>847</v>
      </c>
      <c r="E214" s="293" t="s">
        <v>1189</v>
      </c>
      <c r="F214" s="293" t="s">
        <v>282</v>
      </c>
      <c r="G214" s="294" t="s">
        <v>1190</v>
      </c>
      <c r="H214" s="372" t="s">
        <v>122</v>
      </c>
      <c r="I214" s="483" t="s">
        <v>1191</v>
      </c>
      <c r="J214" s="293" t="s">
        <v>978</v>
      </c>
      <c r="K214" s="291" t="s">
        <v>1192</v>
      </c>
      <c r="L214" s="376" t="s">
        <v>1193</v>
      </c>
      <c r="M214" s="376" t="s">
        <v>1194</v>
      </c>
      <c r="N214" s="369" t="s">
        <v>59</v>
      </c>
      <c r="O214" s="386">
        <v>0</v>
      </c>
      <c r="P214" s="386">
        <v>0</v>
      </c>
      <c r="Q214" s="293">
        <v>0</v>
      </c>
      <c r="R214" s="339" t="s">
        <v>61</v>
      </c>
      <c r="S214" s="339" t="s">
        <v>61</v>
      </c>
      <c r="T214" s="339" t="s">
        <v>61</v>
      </c>
      <c r="U214" s="339" t="s">
        <v>60</v>
      </c>
      <c r="V214" s="339" t="s">
        <v>60</v>
      </c>
      <c r="W214" s="339" t="s">
        <v>192</v>
      </c>
      <c r="X214" s="339" t="s">
        <v>61</v>
      </c>
      <c r="Y214" s="423" t="s">
        <v>1195</v>
      </c>
      <c r="Z214" s="293" t="s">
        <v>61</v>
      </c>
      <c r="AA214" s="293" t="s">
        <v>61</v>
      </c>
      <c r="AB214" s="293" t="s">
        <v>61</v>
      </c>
      <c r="AC214" s="293" t="s">
        <v>63</v>
      </c>
      <c r="AD214" s="293" t="s">
        <v>63</v>
      </c>
      <c r="AE214" s="293" t="s">
        <v>61</v>
      </c>
      <c r="AF214" s="293" t="s">
        <v>61</v>
      </c>
      <c r="AG214" s="344" t="str">
        <f t="shared" ref="AG214" si="23">IF(Y214="","","CLOSE")</f>
        <v>CLOSE</v>
      </c>
      <c r="AH214" s="344" t="str">
        <f t="shared" si="17"/>
        <v>CLOSE</v>
      </c>
      <c r="AI214" s="345">
        <f t="shared" si="18"/>
        <v>1</v>
      </c>
      <c r="AJ214" s="357"/>
    </row>
    <row r="215" spans="1:36" ht="216">
      <c r="A215" s="337">
        <f t="shared" si="19"/>
        <v>1609</v>
      </c>
      <c r="B215" s="295">
        <v>43676</v>
      </c>
      <c r="C215" s="292" t="s">
        <v>1196</v>
      </c>
      <c r="D215" s="293" t="s">
        <v>1197</v>
      </c>
      <c r="E215" s="293" t="s">
        <v>1045</v>
      </c>
      <c r="F215" s="293" t="s">
        <v>282</v>
      </c>
      <c r="G215" s="293" t="s">
        <v>331</v>
      </c>
      <c r="H215" s="348" t="s">
        <v>77</v>
      </c>
      <c r="I215" s="483" t="s">
        <v>1198</v>
      </c>
      <c r="J215" s="293" t="s">
        <v>978</v>
      </c>
      <c r="K215" s="291" t="s">
        <v>1199</v>
      </c>
      <c r="L215" s="291" t="s">
        <v>1200</v>
      </c>
      <c r="M215" s="291" t="s">
        <v>1201</v>
      </c>
      <c r="N215" s="369" t="s">
        <v>59</v>
      </c>
      <c r="O215" s="386">
        <v>0</v>
      </c>
      <c r="P215" s="393">
        <v>265</v>
      </c>
      <c r="Q215" s="293">
        <v>8632</v>
      </c>
      <c r="R215" s="339" t="s">
        <v>60</v>
      </c>
      <c r="S215" s="339" t="s">
        <v>60</v>
      </c>
      <c r="T215" s="339" t="s">
        <v>60</v>
      </c>
      <c r="U215" s="339" t="s">
        <v>60</v>
      </c>
      <c r="V215" s="339" t="s">
        <v>60</v>
      </c>
      <c r="W215" s="339" t="s">
        <v>61</v>
      </c>
      <c r="X215" s="339" t="s">
        <v>61</v>
      </c>
      <c r="Y215" s="376" t="s">
        <v>1202</v>
      </c>
      <c r="Z215" s="293" t="s">
        <v>63</v>
      </c>
      <c r="AA215" s="293" t="s">
        <v>63</v>
      </c>
      <c r="AB215" s="293" t="s">
        <v>63</v>
      </c>
      <c r="AC215" s="293" t="s">
        <v>63</v>
      </c>
      <c r="AD215" s="293" t="s">
        <v>63</v>
      </c>
      <c r="AE215" s="293" t="s">
        <v>61</v>
      </c>
      <c r="AF215" s="293" t="s">
        <v>61</v>
      </c>
      <c r="AG215" s="344" t="str">
        <f>IF(Y215="","","CLOSE")</f>
        <v>CLOSE</v>
      </c>
      <c r="AH215" s="344" t="str">
        <f t="shared" si="17"/>
        <v>CLOSE</v>
      </c>
      <c r="AI215" s="345">
        <f t="shared" si="18"/>
        <v>1</v>
      </c>
      <c r="AJ215" s="357"/>
    </row>
    <row r="216" spans="1:36" ht="132">
      <c r="A216" s="337">
        <f t="shared" si="19"/>
        <v>1610</v>
      </c>
      <c r="B216" s="295">
        <v>43682</v>
      </c>
      <c r="C216" s="292" t="s">
        <v>72</v>
      </c>
      <c r="D216" s="293" t="s">
        <v>113</v>
      </c>
      <c r="E216" s="293" t="s">
        <v>1203</v>
      </c>
      <c r="F216" s="293" t="s">
        <v>75</v>
      </c>
      <c r="G216" s="294" t="s">
        <v>1204</v>
      </c>
      <c r="H216" s="348" t="s">
        <v>77</v>
      </c>
      <c r="I216" s="483" t="s">
        <v>1205</v>
      </c>
      <c r="J216" s="293" t="s">
        <v>978</v>
      </c>
      <c r="K216" s="291" t="s">
        <v>1206</v>
      </c>
      <c r="L216" s="291" t="s">
        <v>1207</v>
      </c>
      <c r="M216" s="291" t="s">
        <v>1208</v>
      </c>
      <c r="N216" s="369" t="s">
        <v>59</v>
      </c>
      <c r="O216" s="386">
        <v>438</v>
      </c>
      <c r="P216" s="386">
        <v>0</v>
      </c>
      <c r="Q216" s="293">
        <v>3163</v>
      </c>
      <c r="R216" s="339" t="s">
        <v>61</v>
      </c>
      <c r="S216" s="339" t="s">
        <v>61</v>
      </c>
      <c r="T216" s="339" t="s">
        <v>61</v>
      </c>
      <c r="U216" s="339" t="s">
        <v>61</v>
      </c>
      <c r="V216" s="339" t="s">
        <v>61</v>
      </c>
      <c r="W216" s="339" t="s">
        <v>60</v>
      </c>
      <c r="X216" s="339" t="s">
        <v>60</v>
      </c>
      <c r="Y216" s="376" t="s">
        <v>1209</v>
      </c>
      <c r="Z216" s="293" t="s">
        <v>61</v>
      </c>
      <c r="AA216" s="293" t="s">
        <v>61</v>
      </c>
      <c r="AB216" s="293" t="s">
        <v>61</v>
      </c>
      <c r="AC216" s="293" t="s">
        <v>61</v>
      </c>
      <c r="AD216" s="293" t="s">
        <v>61</v>
      </c>
      <c r="AE216" s="293" t="s">
        <v>63</v>
      </c>
      <c r="AF216" s="293" t="s">
        <v>63</v>
      </c>
      <c r="AG216" s="344" t="str">
        <f t="shared" ref="AG216:AG262" si="24">IF(Y216="","","CLOSE")</f>
        <v>CLOSE</v>
      </c>
      <c r="AH216" s="344" t="str">
        <f t="shared" si="17"/>
        <v>CLOSE</v>
      </c>
      <c r="AI216" s="345">
        <f t="shared" si="18"/>
        <v>1</v>
      </c>
      <c r="AJ216" s="357"/>
    </row>
    <row r="217" spans="1:36" ht="132">
      <c r="A217" s="337">
        <f t="shared" si="19"/>
        <v>1611</v>
      </c>
      <c r="B217" s="295">
        <v>43702</v>
      </c>
      <c r="C217" s="292" t="s">
        <v>72</v>
      </c>
      <c r="D217" s="293" t="s">
        <v>113</v>
      </c>
      <c r="E217" s="293" t="s">
        <v>1045</v>
      </c>
      <c r="F217" s="293" t="s">
        <v>75</v>
      </c>
      <c r="G217" s="294" t="s">
        <v>1204</v>
      </c>
      <c r="H217" s="348" t="s">
        <v>77</v>
      </c>
      <c r="I217" s="483" t="s">
        <v>1210</v>
      </c>
      <c r="J217" s="293" t="s">
        <v>978</v>
      </c>
      <c r="K217" s="291" t="s">
        <v>1211</v>
      </c>
      <c r="L217" s="291" t="s">
        <v>1212</v>
      </c>
      <c r="M217" s="291" t="s">
        <v>1213</v>
      </c>
      <c r="N217" s="369" t="s">
        <v>59</v>
      </c>
      <c r="O217" s="386">
        <v>0</v>
      </c>
      <c r="P217" s="386">
        <v>0</v>
      </c>
      <c r="Q217" s="293">
        <v>0</v>
      </c>
      <c r="R217" s="339" t="s">
        <v>61</v>
      </c>
      <c r="S217" s="339" t="s">
        <v>61</v>
      </c>
      <c r="T217" s="339" t="s">
        <v>61</v>
      </c>
      <c r="U217" s="339" t="s">
        <v>61</v>
      </c>
      <c r="V217" s="339" t="s">
        <v>61</v>
      </c>
      <c r="W217" s="339" t="s">
        <v>60</v>
      </c>
      <c r="X217" s="339" t="s">
        <v>60</v>
      </c>
      <c r="Y217" s="376" t="s">
        <v>1214</v>
      </c>
      <c r="Z217" s="293" t="s">
        <v>61</v>
      </c>
      <c r="AA217" s="293" t="s">
        <v>61</v>
      </c>
      <c r="AB217" s="293" t="s">
        <v>61</v>
      </c>
      <c r="AC217" s="293" t="s">
        <v>61</v>
      </c>
      <c r="AD217" s="293" t="s">
        <v>61</v>
      </c>
      <c r="AE217" s="293" t="s">
        <v>63</v>
      </c>
      <c r="AF217" s="293" t="s">
        <v>63</v>
      </c>
      <c r="AG217" s="344" t="str">
        <f t="shared" si="24"/>
        <v>CLOSE</v>
      </c>
      <c r="AH217" s="344" t="str">
        <f t="shared" si="17"/>
        <v>CLOSE</v>
      </c>
      <c r="AI217" s="345">
        <f t="shared" si="18"/>
        <v>1</v>
      </c>
      <c r="AJ217" s="357"/>
    </row>
    <row r="218" spans="1:36" ht="108">
      <c r="A218" s="337">
        <f t="shared" si="19"/>
        <v>1612</v>
      </c>
      <c r="B218" s="295">
        <v>43715</v>
      </c>
      <c r="C218" s="292" t="s">
        <v>1215</v>
      </c>
      <c r="D218" s="293" t="s">
        <v>37</v>
      </c>
      <c r="E218" s="425" t="s">
        <v>1055</v>
      </c>
      <c r="F218" s="293" t="s">
        <v>1216</v>
      </c>
      <c r="G218" s="293" t="s">
        <v>53</v>
      </c>
      <c r="H218" s="349" t="s">
        <v>54</v>
      </c>
      <c r="I218" s="483" t="s">
        <v>1217</v>
      </c>
      <c r="J218" s="293" t="s">
        <v>978</v>
      </c>
      <c r="K218" s="291" t="s">
        <v>1218</v>
      </c>
      <c r="L218" s="291" t="s">
        <v>1219</v>
      </c>
      <c r="M218" s="291" t="s">
        <v>1220</v>
      </c>
      <c r="N218" s="369" t="s">
        <v>59</v>
      </c>
      <c r="O218" s="386">
        <v>13</v>
      </c>
      <c r="P218" s="386">
        <v>309.37</v>
      </c>
      <c r="Q218" s="293">
        <v>0</v>
      </c>
      <c r="R218" s="339" t="s">
        <v>60</v>
      </c>
      <c r="S218" s="339" t="s">
        <v>60</v>
      </c>
      <c r="T218" s="339" t="s">
        <v>60</v>
      </c>
      <c r="U218" s="339" t="s">
        <v>60</v>
      </c>
      <c r="V218" s="339" t="s">
        <v>60</v>
      </c>
      <c r="W218" s="339" t="s">
        <v>61</v>
      </c>
      <c r="X218" s="339" t="s">
        <v>61</v>
      </c>
      <c r="Y218" s="376" t="s">
        <v>1221</v>
      </c>
      <c r="Z218" s="293" t="s">
        <v>61</v>
      </c>
      <c r="AA218" s="293" t="s">
        <v>61</v>
      </c>
      <c r="AB218" s="293" t="s">
        <v>61</v>
      </c>
      <c r="AC218" s="293" t="s">
        <v>61</v>
      </c>
      <c r="AD218" s="293" t="s">
        <v>61</v>
      </c>
      <c r="AE218" s="293" t="s">
        <v>61</v>
      </c>
      <c r="AF218" s="293" t="s">
        <v>61</v>
      </c>
      <c r="AG218" s="344" t="str">
        <f t="shared" si="24"/>
        <v>CLOSE</v>
      </c>
      <c r="AH218" s="344" t="str">
        <f t="shared" si="17"/>
        <v>CLOSE</v>
      </c>
      <c r="AI218" s="345">
        <f t="shared" si="18"/>
        <v>0</v>
      </c>
      <c r="AJ218" s="357"/>
    </row>
    <row r="219" spans="1:36" ht="192">
      <c r="A219" s="337">
        <f t="shared" si="19"/>
        <v>1613</v>
      </c>
      <c r="B219" s="295">
        <v>43717</v>
      </c>
      <c r="C219" s="292" t="s">
        <v>1196</v>
      </c>
      <c r="D219" s="293" t="s">
        <v>1197</v>
      </c>
      <c r="E219" s="293" t="s">
        <v>1045</v>
      </c>
      <c r="F219" s="293" t="s">
        <v>75</v>
      </c>
      <c r="G219" s="293" t="s">
        <v>206</v>
      </c>
      <c r="H219" s="348" t="s">
        <v>77</v>
      </c>
      <c r="I219" s="485" t="s">
        <v>1222</v>
      </c>
      <c r="J219" s="293" t="s">
        <v>978</v>
      </c>
      <c r="K219" s="291" t="s">
        <v>1223</v>
      </c>
      <c r="L219" s="291" t="s">
        <v>1224</v>
      </c>
      <c r="M219" s="291" t="s">
        <v>1225</v>
      </c>
      <c r="N219" s="369" t="s">
        <v>59</v>
      </c>
      <c r="O219" s="386">
        <v>0</v>
      </c>
      <c r="P219" s="386">
        <v>0</v>
      </c>
      <c r="Q219" s="293">
        <v>2027</v>
      </c>
      <c r="R219" s="339" t="s">
        <v>60</v>
      </c>
      <c r="S219" s="339" t="s">
        <v>60</v>
      </c>
      <c r="T219" s="339" t="s">
        <v>60</v>
      </c>
      <c r="U219" s="339" t="s">
        <v>60</v>
      </c>
      <c r="V219" s="339" t="s">
        <v>60</v>
      </c>
      <c r="W219" s="339" t="s">
        <v>60</v>
      </c>
      <c r="X219" s="339" t="s">
        <v>60</v>
      </c>
      <c r="Y219" s="376" t="s">
        <v>1226</v>
      </c>
      <c r="Z219" s="293" t="s">
        <v>63</v>
      </c>
      <c r="AA219" s="293" t="s">
        <v>63</v>
      </c>
      <c r="AB219" s="293" t="s">
        <v>63</v>
      </c>
      <c r="AC219" s="293" t="s">
        <v>63</v>
      </c>
      <c r="AD219" s="293" t="s">
        <v>63</v>
      </c>
      <c r="AE219" s="293" t="s">
        <v>63</v>
      </c>
      <c r="AF219" s="293" t="s">
        <v>63</v>
      </c>
      <c r="AG219" s="344" t="str">
        <f t="shared" si="24"/>
        <v>CLOSE</v>
      </c>
      <c r="AH219" s="344" t="str">
        <f t="shared" si="17"/>
        <v>CLOSE</v>
      </c>
      <c r="AI219" s="345">
        <f t="shared" si="18"/>
        <v>1</v>
      </c>
      <c r="AJ219" s="357"/>
    </row>
    <row r="220" spans="1:36" ht="96">
      <c r="A220" s="337">
        <f t="shared" si="19"/>
        <v>1614</v>
      </c>
      <c r="B220" s="295">
        <v>43722</v>
      </c>
      <c r="C220" s="292" t="s">
        <v>1196</v>
      </c>
      <c r="D220" s="293" t="s">
        <v>133</v>
      </c>
      <c r="E220" s="293" t="s">
        <v>1045</v>
      </c>
      <c r="F220" s="293" t="s">
        <v>282</v>
      </c>
      <c r="G220" s="293" t="s">
        <v>331</v>
      </c>
      <c r="H220" s="348" t="s">
        <v>77</v>
      </c>
      <c r="I220" s="483" t="s">
        <v>1227</v>
      </c>
      <c r="J220" s="394" t="s">
        <v>1228</v>
      </c>
      <c r="K220" s="291" t="s">
        <v>1229</v>
      </c>
      <c r="L220" s="291" t="s">
        <v>1230</v>
      </c>
      <c r="M220" s="291" t="s">
        <v>1231</v>
      </c>
      <c r="N220" s="369" t="s">
        <v>59</v>
      </c>
      <c r="O220" s="386">
        <v>0</v>
      </c>
      <c r="P220" s="386">
        <v>0</v>
      </c>
      <c r="Q220" s="293">
        <v>0</v>
      </c>
      <c r="R220" s="339" t="s">
        <v>60</v>
      </c>
      <c r="S220" s="339" t="s">
        <v>60</v>
      </c>
      <c r="T220" s="339" t="s">
        <v>60</v>
      </c>
      <c r="U220" s="339" t="s">
        <v>60</v>
      </c>
      <c r="V220" s="339" t="s">
        <v>60</v>
      </c>
      <c r="W220" s="339" t="s">
        <v>61</v>
      </c>
      <c r="X220" s="339" t="s">
        <v>61</v>
      </c>
      <c r="Y220" s="376" t="s">
        <v>1232</v>
      </c>
      <c r="Z220" s="293" t="s">
        <v>63</v>
      </c>
      <c r="AA220" s="293" t="s">
        <v>63</v>
      </c>
      <c r="AB220" s="293" t="s">
        <v>63</v>
      </c>
      <c r="AC220" s="293" t="s">
        <v>63</v>
      </c>
      <c r="AD220" s="293" t="s">
        <v>63</v>
      </c>
      <c r="AE220" s="293" t="s">
        <v>61</v>
      </c>
      <c r="AF220" s="293" t="s">
        <v>61</v>
      </c>
      <c r="AG220" s="344" t="str">
        <f t="shared" si="24"/>
        <v>CLOSE</v>
      </c>
      <c r="AH220" s="344" t="str">
        <f t="shared" si="17"/>
        <v>CLOSE</v>
      </c>
      <c r="AI220" s="345">
        <f t="shared" si="18"/>
        <v>1</v>
      </c>
      <c r="AJ220" s="357"/>
    </row>
    <row r="221" spans="1:36" ht="108">
      <c r="A221" s="337">
        <f t="shared" si="19"/>
        <v>1615</v>
      </c>
      <c r="B221" s="295">
        <v>43753</v>
      </c>
      <c r="C221" s="293" t="s">
        <v>393</v>
      </c>
      <c r="D221" s="293" t="s">
        <v>1140</v>
      </c>
      <c r="E221" s="293" t="s">
        <v>1045</v>
      </c>
      <c r="F221" s="293" t="s">
        <v>75</v>
      </c>
      <c r="G221" s="293" t="s">
        <v>53</v>
      </c>
      <c r="H221" s="348" t="s">
        <v>77</v>
      </c>
      <c r="I221" s="483" t="s">
        <v>1233</v>
      </c>
      <c r="J221" s="469" t="s">
        <v>61</v>
      </c>
      <c r="K221" s="291" t="s">
        <v>1234</v>
      </c>
      <c r="L221" s="291" t="s">
        <v>1235</v>
      </c>
      <c r="M221" s="291" t="s">
        <v>1236</v>
      </c>
      <c r="N221" s="369" t="s">
        <v>59</v>
      </c>
      <c r="O221" s="386">
        <v>0</v>
      </c>
      <c r="P221" s="386">
        <v>0</v>
      </c>
      <c r="Q221" s="293">
        <v>0</v>
      </c>
      <c r="R221" s="339" t="s">
        <v>60</v>
      </c>
      <c r="S221" s="339" t="s">
        <v>60</v>
      </c>
      <c r="T221" s="339" t="s">
        <v>60</v>
      </c>
      <c r="U221" s="339" t="s">
        <v>60</v>
      </c>
      <c r="V221" s="339" t="s">
        <v>60</v>
      </c>
      <c r="W221" s="339" t="s">
        <v>61</v>
      </c>
      <c r="X221" s="339" t="s">
        <v>61</v>
      </c>
      <c r="Y221" s="376" t="s">
        <v>1237</v>
      </c>
      <c r="Z221" s="293" t="s">
        <v>63</v>
      </c>
      <c r="AA221" s="293" t="s">
        <v>63</v>
      </c>
      <c r="AB221" s="293" t="s">
        <v>63</v>
      </c>
      <c r="AC221" s="293" t="s">
        <v>63</v>
      </c>
      <c r="AD221" s="293" t="s">
        <v>63</v>
      </c>
      <c r="AE221" s="293" t="s">
        <v>61</v>
      </c>
      <c r="AF221" s="293" t="s">
        <v>61</v>
      </c>
      <c r="AG221" s="344" t="str">
        <f t="shared" ref="AG221" si="25">IF(Y221="","","CLOSE")</f>
        <v>CLOSE</v>
      </c>
      <c r="AH221" s="344" t="str">
        <f t="shared" si="17"/>
        <v>CLOSE</v>
      </c>
      <c r="AI221" s="345">
        <f t="shared" si="18"/>
        <v>1</v>
      </c>
      <c r="AJ221" s="357"/>
    </row>
    <row r="222" spans="1:36" ht="156">
      <c r="A222" s="337">
        <f t="shared" si="19"/>
        <v>1616</v>
      </c>
      <c r="B222" s="295">
        <v>43762</v>
      </c>
      <c r="C222" s="293" t="s">
        <v>393</v>
      </c>
      <c r="D222" s="293" t="s">
        <v>113</v>
      </c>
      <c r="E222" s="293" t="s">
        <v>1045</v>
      </c>
      <c r="F222" s="293" t="s">
        <v>282</v>
      </c>
      <c r="G222" s="294" t="s">
        <v>1238</v>
      </c>
      <c r="H222" s="348" t="s">
        <v>77</v>
      </c>
      <c r="I222" s="485" t="s">
        <v>1239</v>
      </c>
      <c r="J222" s="347" t="s">
        <v>1240</v>
      </c>
      <c r="K222" s="291" t="s">
        <v>1241</v>
      </c>
      <c r="L222" s="291" t="s">
        <v>1242</v>
      </c>
      <c r="M222" s="291" t="s">
        <v>1243</v>
      </c>
      <c r="N222" s="369" t="s">
        <v>59</v>
      </c>
      <c r="O222" s="386">
        <v>895</v>
      </c>
      <c r="P222" s="386">
        <v>0</v>
      </c>
      <c r="Q222" s="293">
        <v>12114</v>
      </c>
      <c r="R222" s="339" t="s">
        <v>61</v>
      </c>
      <c r="S222" s="339" t="s">
        <v>61</v>
      </c>
      <c r="T222" s="339" t="s">
        <v>61</v>
      </c>
      <c r="U222" s="339" t="s">
        <v>60</v>
      </c>
      <c r="V222" s="339" t="s">
        <v>60</v>
      </c>
      <c r="W222" s="339" t="s">
        <v>60</v>
      </c>
      <c r="X222" s="339" t="s">
        <v>60</v>
      </c>
      <c r="Y222" s="376" t="s">
        <v>1244</v>
      </c>
      <c r="Z222" s="293" t="s">
        <v>61</v>
      </c>
      <c r="AA222" s="293" t="s">
        <v>61</v>
      </c>
      <c r="AB222" s="293" t="s">
        <v>61</v>
      </c>
      <c r="AC222" s="293" t="s">
        <v>63</v>
      </c>
      <c r="AD222" s="293" t="s">
        <v>63</v>
      </c>
      <c r="AE222" s="293" t="s">
        <v>63</v>
      </c>
      <c r="AF222" s="293" t="s">
        <v>63</v>
      </c>
      <c r="AG222" s="344" t="str">
        <f t="shared" si="24"/>
        <v>CLOSE</v>
      </c>
      <c r="AH222" s="344" t="str">
        <f t="shared" si="17"/>
        <v>CLOSE</v>
      </c>
      <c r="AI222" s="345">
        <f t="shared" si="18"/>
        <v>1</v>
      </c>
      <c r="AJ222" s="357"/>
    </row>
    <row r="223" spans="1:36" ht="120">
      <c r="A223" s="337">
        <f t="shared" si="19"/>
        <v>1617</v>
      </c>
      <c r="B223" s="295">
        <v>43788</v>
      </c>
      <c r="C223" s="292" t="s">
        <v>1215</v>
      </c>
      <c r="D223" s="293" t="s">
        <v>847</v>
      </c>
      <c r="E223" s="293" t="s">
        <v>1045</v>
      </c>
      <c r="F223" s="293" t="s">
        <v>282</v>
      </c>
      <c r="G223" s="294" t="s">
        <v>1190</v>
      </c>
      <c r="H223" s="372" t="s">
        <v>122</v>
      </c>
      <c r="I223" s="483" t="s">
        <v>1245</v>
      </c>
      <c r="J223" s="293" t="s">
        <v>978</v>
      </c>
      <c r="K223" s="291" t="s">
        <v>1246</v>
      </c>
      <c r="L223" s="291" t="s">
        <v>1247</v>
      </c>
      <c r="M223" s="291" t="s">
        <v>1248</v>
      </c>
      <c r="N223" s="369" t="s">
        <v>59</v>
      </c>
      <c r="O223" s="386">
        <v>0</v>
      </c>
      <c r="P223" s="386">
        <v>0</v>
      </c>
      <c r="Q223" s="293">
        <v>0</v>
      </c>
      <c r="R223" s="339" t="s">
        <v>61</v>
      </c>
      <c r="S223" s="339" t="s">
        <v>61</v>
      </c>
      <c r="T223" s="339" t="s">
        <v>61</v>
      </c>
      <c r="U223" s="339" t="s">
        <v>60</v>
      </c>
      <c r="V223" s="339" t="s">
        <v>60</v>
      </c>
      <c r="W223" s="339" t="s">
        <v>60</v>
      </c>
      <c r="X223" s="339" t="s">
        <v>60</v>
      </c>
      <c r="Y223" s="376" t="s">
        <v>1249</v>
      </c>
      <c r="Z223" s="293" t="s">
        <v>61</v>
      </c>
      <c r="AA223" s="293" t="s">
        <v>61</v>
      </c>
      <c r="AB223" s="293" t="s">
        <v>61</v>
      </c>
      <c r="AC223" s="293" t="s">
        <v>63</v>
      </c>
      <c r="AD223" s="293" t="s">
        <v>63</v>
      </c>
      <c r="AE223" s="293" t="s">
        <v>63</v>
      </c>
      <c r="AF223" s="293" t="s">
        <v>63</v>
      </c>
      <c r="AG223" s="344" t="str">
        <f t="shared" si="24"/>
        <v>CLOSE</v>
      </c>
      <c r="AH223" s="344" t="str">
        <f t="shared" si="17"/>
        <v>CLOSE</v>
      </c>
      <c r="AI223" s="345">
        <f t="shared" si="18"/>
        <v>1</v>
      </c>
      <c r="AJ223" s="357"/>
    </row>
    <row r="224" spans="1:36" ht="108">
      <c r="A224" s="337">
        <f t="shared" si="19"/>
        <v>1618</v>
      </c>
      <c r="B224" s="295">
        <v>43789</v>
      </c>
      <c r="C224" s="292" t="s">
        <v>1215</v>
      </c>
      <c r="D224" s="293" t="s">
        <v>847</v>
      </c>
      <c r="E224" s="293" t="s">
        <v>1045</v>
      </c>
      <c r="F224" s="293" t="s">
        <v>121</v>
      </c>
      <c r="G224" s="293" t="s">
        <v>382</v>
      </c>
      <c r="H224" s="372" t="s">
        <v>122</v>
      </c>
      <c r="I224" s="483" t="s">
        <v>1250</v>
      </c>
      <c r="J224" s="395" t="s">
        <v>1251</v>
      </c>
      <c r="K224" s="291" t="s">
        <v>1252</v>
      </c>
      <c r="L224" s="291" t="s">
        <v>1237</v>
      </c>
      <c r="M224" s="291" t="s">
        <v>1253</v>
      </c>
      <c r="N224" s="369" t="s">
        <v>59</v>
      </c>
      <c r="O224" s="386">
        <v>0</v>
      </c>
      <c r="P224" s="386">
        <v>0</v>
      </c>
      <c r="Q224" s="293">
        <v>0</v>
      </c>
      <c r="R224" s="339" t="s">
        <v>61</v>
      </c>
      <c r="S224" s="339" t="s">
        <v>61</v>
      </c>
      <c r="T224" s="339" t="s">
        <v>61</v>
      </c>
      <c r="U224" s="339" t="s">
        <v>60</v>
      </c>
      <c r="V224" s="339" t="s">
        <v>60</v>
      </c>
      <c r="W224" s="339" t="s">
        <v>60</v>
      </c>
      <c r="X224" s="339" t="s">
        <v>60</v>
      </c>
      <c r="Y224" s="376" t="s">
        <v>1254</v>
      </c>
      <c r="Z224" s="293" t="s">
        <v>61</v>
      </c>
      <c r="AA224" s="293" t="s">
        <v>61</v>
      </c>
      <c r="AB224" s="293" t="s">
        <v>61</v>
      </c>
      <c r="AC224" s="293" t="s">
        <v>63</v>
      </c>
      <c r="AD224" s="293" t="s">
        <v>63</v>
      </c>
      <c r="AE224" s="293" t="s">
        <v>63</v>
      </c>
      <c r="AF224" s="293" t="s">
        <v>63</v>
      </c>
      <c r="AG224" s="344" t="str">
        <f t="shared" si="24"/>
        <v>CLOSE</v>
      </c>
      <c r="AH224" s="344" t="str">
        <f t="shared" si="17"/>
        <v>CLOSE</v>
      </c>
      <c r="AI224" s="345">
        <f t="shared" si="18"/>
        <v>1</v>
      </c>
      <c r="AJ224" s="357"/>
    </row>
    <row r="225" spans="1:36" ht="108">
      <c r="A225" s="337">
        <f t="shared" si="19"/>
        <v>1619</v>
      </c>
      <c r="B225" s="295">
        <v>43800</v>
      </c>
      <c r="C225" s="292" t="s">
        <v>1215</v>
      </c>
      <c r="D225" s="293" t="s">
        <v>42</v>
      </c>
      <c r="E225" s="293" t="s">
        <v>1045</v>
      </c>
      <c r="F225" s="293" t="s">
        <v>121</v>
      </c>
      <c r="G225" s="294" t="s">
        <v>161</v>
      </c>
      <c r="H225" s="349" t="s">
        <v>54</v>
      </c>
      <c r="I225" s="483" t="s">
        <v>1255</v>
      </c>
      <c r="J225" s="293" t="s">
        <v>978</v>
      </c>
      <c r="K225" s="291" t="s">
        <v>1256</v>
      </c>
      <c r="L225" s="291" t="s">
        <v>1257</v>
      </c>
      <c r="M225" s="291" t="s">
        <v>1258</v>
      </c>
      <c r="N225" s="369" t="s">
        <v>59</v>
      </c>
      <c r="O225" s="386">
        <v>31</v>
      </c>
      <c r="P225" s="386">
        <v>572</v>
      </c>
      <c r="Q225" s="293">
        <v>332.5</v>
      </c>
      <c r="R225" s="339" t="s">
        <v>61</v>
      </c>
      <c r="S225" s="339" t="s">
        <v>61</v>
      </c>
      <c r="T225" s="339" t="s">
        <v>61</v>
      </c>
      <c r="U225" s="339" t="s">
        <v>61</v>
      </c>
      <c r="V225" s="339" t="s">
        <v>61</v>
      </c>
      <c r="W225" s="339" t="s">
        <v>60</v>
      </c>
      <c r="X225" s="339" t="s">
        <v>60</v>
      </c>
      <c r="Y225" s="376" t="s">
        <v>1259</v>
      </c>
      <c r="Z225" s="293" t="s">
        <v>61</v>
      </c>
      <c r="AA225" s="293" t="s">
        <v>61</v>
      </c>
      <c r="AB225" s="293" t="s">
        <v>61</v>
      </c>
      <c r="AC225" s="293" t="s">
        <v>61</v>
      </c>
      <c r="AD225" s="293" t="s">
        <v>61</v>
      </c>
      <c r="AE225" s="293" t="s">
        <v>63</v>
      </c>
      <c r="AF225" s="293" t="s">
        <v>63</v>
      </c>
      <c r="AG225" s="344" t="str">
        <f t="shared" si="24"/>
        <v>CLOSE</v>
      </c>
      <c r="AH225" s="344" t="str">
        <f t="shared" si="17"/>
        <v>CLOSE</v>
      </c>
      <c r="AI225" s="345">
        <f t="shared" si="18"/>
        <v>1</v>
      </c>
      <c r="AJ225" s="357"/>
    </row>
    <row r="226" spans="1:36" ht="144">
      <c r="A226" s="337">
        <f t="shared" si="19"/>
        <v>1620</v>
      </c>
      <c r="B226" s="295">
        <v>43805</v>
      </c>
      <c r="C226" s="292" t="s">
        <v>72</v>
      </c>
      <c r="D226" s="293" t="s">
        <v>374</v>
      </c>
      <c r="E226" s="293" t="s">
        <v>1045</v>
      </c>
      <c r="F226" s="293" t="s">
        <v>75</v>
      </c>
      <c r="G226" s="293" t="s">
        <v>331</v>
      </c>
      <c r="H226" s="348" t="s">
        <v>77</v>
      </c>
      <c r="I226" s="485" t="s">
        <v>1260</v>
      </c>
      <c r="J226" s="293" t="s">
        <v>978</v>
      </c>
      <c r="K226" s="291" t="s">
        <v>1261</v>
      </c>
      <c r="L226" s="291" t="s">
        <v>1262</v>
      </c>
      <c r="M226" s="291" t="s">
        <v>1263</v>
      </c>
      <c r="N226" s="369" t="s">
        <v>59</v>
      </c>
      <c r="O226" s="386">
        <v>10</v>
      </c>
      <c r="P226" s="386">
        <v>214.83</v>
      </c>
      <c r="Q226" s="293">
        <v>0</v>
      </c>
      <c r="R226" s="339" t="s">
        <v>60</v>
      </c>
      <c r="S226" s="339" t="s">
        <v>60</v>
      </c>
      <c r="T226" s="339" t="s">
        <v>60</v>
      </c>
      <c r="U226" s="339" t="s">
        <v>60</v>
      </c>
      <c r="V226" s="339" t="s">
        <v>60</v>
      </c>
      <c r="W226" s="339" t="s">
        <v>61</v>
      </c>
      <c r="X226" s="339" t="s">
        <v>61</v>
      </c>
      <c r="Y226" s="376" t="s">
        <v>1264</v>
      </c>
      <c r="Z226" s="293" t="s">
        <v>63</v>
      </c>
      <c r="AA226" s="293" t="s">
        <v>63</v>
      </c>
      <c r="AB226" s="293" t="s">
        <v>63</v>
      </c>
      <c r="AC226" s="293" t="s">
        <v>63</v>
      </c>
      <c r="AD226" s="293" t="s">
        <v>63</v>
      </c>
      <c r="AE226" s="293" t="s">
        <v>61</v>
      </c>
      <c r="AF226" s="293" t="s">
        <v>61</v>
      </c>
      <c r="AG226" s="344" t="str">
        <f t="shared" si="24"/>
        <v>CLOSE</v>
      </c>
      <c r="AH226" s="344" t="str">
        <f t="shared" si="17"/>
        <v>CLOSE</v>
      </c>
      <c r="AI226" s="345">
        <f t="shared" si="18"/>
        <v>1</v>
      </c>
      <c r="AJ226" s="357"/>
    </row>
    <row r="227" spans="1:36" ht="204">
      <c r="A227" s="337">
        <f t="shared" si="19"/>
        <v>1621</v>
      </c>
      <c r="B227" s="295">
        <v>43809</v>
      </c>
      <c r="C227" s="292" t="s">
        <v>72</v>
      </c>
      <c r="D227" s="293" t="s">
        <v>168</v>
      </c>
      <c r="E227" s="293" t="s">
        <v>1045</v>
      </c>
      <c r="F227" s="293" t="s">
        <v>282</v>
      </c>
      <c r="G227" s="294" t="s">
        <v>161</v>
      </c>
      <c r="H227" s="348" t="s">
        <v>77</v>
      </c>
      <c r="I227" s="485" t="s">
        <v>1265</v>
      </c>
      <c r="J227" s="396" t="s">
        <v>1266</v>
      </c>
      <c r="K227" s="291" t="s">
        <v>1267</v>
      </c>
      <c r="L227" s="291" t="s">
        <v>1268</v>
      </c>
      <c r="M227" s="291" t="s">
        <v>1269</v>
      </c>
      <c r="N227" s="369" t="s">
        <v>59</v>
      </c>
      <c r="O227" s="386">
        <v>8</v>
      </c>
      <c r="P227" s="386">
        <v>251</v>
      </c>
      <c r="Q227" s="293">
        <v>0</v>
      </c>
      <c r="R227" s="339" t="s">
        <v>61</v>
      </c>
      <c r="S227" s="339" t="s">
        <v>60</v>
      </c>
      <c r="T227" s="339" t="s">
        <v>60</v>
      </c>
      <c r="U227" s="339" t="s">
        <v>60</v>
      </c>
      <c r="V227" s="339" t="s">
        <v>60</v>
      </c>
      <c r="W227" s="339" t="s">
        <v>60</v>
      </c>
      <c r="X227" s="339" t="s">
        <v>60</v>
      </c>
      <c r="Y227" s="376" t="s">
        <v>1270</v>
      </c>
      <c r="Z227" s="293" t="s">
        <v>61</v>
      </c>
      <c r="AA227" s="293" t="s">
        <v>63</v>
      </c>
      <c r="AB227" s="293" t="s">
        <v>63</v>
      </c>
      <c r="AC227" s="293" t="s">
        <v>63</v>
      </c>
      <c r="AD227" s="293" t="s">
        <v>63</v>
      </c>
      <c r="AE227" s="293" t="s">
        <v>63</v>
      </c>
      <c r="AF227" s="293" t="s">
        <v>63</v>
      </c>
      <c r="AG227" s="344" t="str">
        <f t="shared" si="24"/>
        <v>CLOSE</v>
      </c>
      <c r="AH227" s="344" t="str">
        <f t="shared" si="17"/>
        <v>CLOSE</v>
      </c>
      <c r="AI227" s="345">
        <f t="shared" si="18"/>
        <v>1</v>
      </c>
      <c r="AJ227" s="357"/>
    </row>
    <row r="228" spans="1:36" ht="228">
      <c r="A228" s="337">
        <f t="shared" si="19"/>
        <v>1622</v>
      </c>
      <c r="B228" s="295">
        <v>43813</v>
      </c>
      <c r="C228" s="292" t="s">
        <v>72</v>
      </c>
      <c r="D228" s="293" t="s">
        <v>42</v>
      </c>
      <c r="E228" s="293" t="s">
        <v>1045</v>
      </c>
      <c r="F228" s="293" t="s">
        <v>282</v>
      </c>
      <c r="G228" s="294" t="s">
        <v>1271</v>
      </c>
      <c r="H228" s="348" t="s">
        <v>77</v>
      </c>
      <c r="I228" s="483" t="s">
        <v>1272</v>
      </c>
      <c r="J228" s="293" t="s">
        <v>978</v>
      </c>
      <c r="K228" s="291" t="s">
        <v>1273</v>
      </c>
      <c r="L228" s="291" t="s">
        <v>1274</v>
      </c>
      <c r="M228" s="291" t="s">
        <v>1275</v>
      </c>
      <c r="N228" s="369" t="s">
        <v>59</v>
      </c>
      <c r="O228" s="386">
        <v>10</v>
      </c>
      <c r="P228" s="386">
        <v>0</v>
      </c>
      <c r="Q228" s="293">
        <v>84</v>
      </c>
      <c r="R228" s="339" t="s">
        <v>61</v>
      </c>
      <c r="S228" s="339" t="s">
        <v>61</v>
      </c>
      <c r="T228" s="339" t="s">
        <v>61</v>
      </c>
      <c r="U228" s="339" t="s">
        <v>61</v>
      </c>
      <c r="V228" s="339" t="s">
        <v>61</v>
      </c>
      <c r="W228" s="339" t="s">
        <v>60</v>
      </c>
      <c r="X228" s="339" t="s">
        <v>60</v>
      </c>
      <c r="Y228" s="376" t="s">
        <v>1253</v>
      </c>
      <c r="Z228" s="293" t="s">
        <v>61</v>
      </c>
      <c r="AA228" s="293" t="s">
        <v>61</v>
      </c>
      <c r="AB228" s="293" t="s">
        <v>61</v>
      </c>
      <c r="AC228" s="293" t="s">
        <v>61</v>
      </c>
      <c r="AD228" s="293" t="s">
        <v>61</v>
      </c>
      <c r="AE228" s="293" t="s">
        <v>63</v>
      </c>
      <c r="AF228" s="293" t="s">
        <v>63</v>
      </c>
      <c r="AG228" s="344" t="str">
        <f t="shared" si="24"/>
        <v>CLOSE</v>
      </c>
      <c r="AH228" s="344" t="str">
        <f t="shared" si="17"/>
        <v>CLOSE</v>
      </c>
      <c r="AI228" s="345">
        <f t="shared" si="18"/>
        <v>1</v>
      </c>
      <c r="AJ228" s="357"/>
    </row>
    <row r="229" spans="1:36" ht="120">
      <c r="A229" s="337">
        <f t="shared" si="19"/>
        <v>1623</v>
      </c>
      <c r="B229" s="295">
        <v>43823</v>
      </c>
      <c r="C229" s="292" t="s">
        <v>49</v>
      </c>
      <c r="D229" s="293" t="s">
        <v>1085</v>
      </c>
      <c r="E229" s="293" t="s">
        <v>1045</v>
      </c>
      <c r="F229" s="293" t="s">
        <v>282</v>
      </c>
      <c r="G229" s="293" t="s">
        <v>246</v>
      </c>
      <c r="H229" s="349" t="s">
        <v>54</v>
      </c>
      <c r="I229" s="483" t="s">
        <v>1276</v>
      </c>
      <c r="J229" s="339" t="s">
        <v>978</v>
      </c>
      <c r="K229" s="291" t="s">
        <v>1277</v>
      </c>
      <c r="L229" s="291" t="s">
        <v>1278</v>
      </c>
      <c r="M229" s="291" t="s">
        <v>1279</v>
      </c>
      <c r="N229" s="369" t="s">
        <v>59</v>
      </c>
      <c r="O229" s="386">
        <v>44</v>
      </c>
      <c r="P229" s="386">
        <v>254</v>
      </c>
      <c r="Q229" s="293">
        <v>0</v>
      </c>
      <c r="R229" s="339" t="s">
        <v>61</v>
      </c>
      <c r="S229" s="339" t="s">
        <v>61</v>
      </c>
      <c r="T229" s="339" t="s">
        <v>61</v>
      </c>
      <c r="U229" s="339" t="s">
        <v>60</v>
      </c>
      <c r="V229" s="339" t="s">
        <v>60</v>
      </c>
      <c r="W229" s="339" t="s">
        <v>60</v>
      </c>
      <c r="X229" s="339" t="s">
        <v>60</v>
      </c>
      <c r="Y229" s="376" t="s">
        <v>1280</v>
      </c>
      <c r="Z229" s="293" t="s">
        <v>61</v>
      </c>
      <c r="AA229" s="293" t="s">
        <v>61</v>
      </c>
      <c r="AB229" s="293" t="s">
        <v>61</v>
      </c>
      <c r="AC229" s="293" t="s">
        <v>63</v>
      </c>
      <c r="AD229" s="293" t="s">
        <v>63</v>
      </c>
      <c r="AE229" s="293" t="s">
        <v>63</v>
      </c>
      <c r="AF229" s="293" t="s">
        <v>63</v>
      </c>
      <c r="AG229" s="344" t="str">
        <f t="shared" si="24"/>
        <v>CLOSE</v>
      </c>
      <c r="AH229" s="344" t="str">
        <f t="shared" si="17"/>
        <v>CLOSE</v>
      </c>
      <c r="AI229" s="345">
        <f t="shared" si="18"/>
        <v>1</v>
      </c>
      <c r="AJ229" s="357"/>
    </row>
    <row r="230" spans="1:36" ht="96">
      <c r="A230" s="337">
        <f t="shared" si="19"/>
        <v>1624</v>
      </c>
      <c r="B230" s="295">
        <v>43836</v>
      </c>
      <c r="C230" s="292" t="s">
        <v>49</v>
      </c>
      <c r="D230" s="293" t="s">
        <v>1061</v>
      </c>
      <c r="E230" s="293" t="s">
        <v>978</v>
      </c>
      <c r="F230" s="293" t="s">
        <v>1281</v>
      </c>
      <c r="G230" s="293" t="s">
        <v>53</v>
      </c>
      <c r="H230" s="349" t="s">
        <v>54</v>
      </c>
      <c r="I230" s="483" t="s">
        <v>1282</v>
      </c>
      <c r="J230" s="339" t="s">
        <v>978</v>
      </c>
      <c r="K230" s="291" t="s">
        <v>1283</v>
      </c>
      <c r="L230" s="291" t="s">
        <v>1284</v>
      </c>
      <c r="M230" s="291" t="s">
        <v>1253</v>
      </c>
      <c r="N230" s="369" t="s">
        <v>59</v>
      </c>
      <c r="O230" s="386">
        <v>0</v>
      </c>
      <c r="P230" s="386">
        <v>0</v>
      </c>
      <c r="Q230" s="293">
        <v>0</v>
      </c>
      <c r="R230" s="339" t="s">
        <v>192</v>
      </c>
      <c r="S230" s="339" t="s">
        <v>192</v>
      </c>
      <c r="T230" s="339" t="s">
        <v>192</v>
      </c>
      <c r="U230" s="339" t="s">
        <v>192</v>
      </c>
      <c r="V230" s="339" t="s">
        <v>192</v>
      </c>
      <c r="W230" s="339" t="s">
        <v>61</v>
      </c>
      <c r="X230" s="339" t="s">
        <v>61</v>
      </c>
      <c r="Y230" s="376" t="s">
        <v>1253</v>
      </c>
      <c r="Z230" s="293" t="s">
        <v>61</v>
      </c>
      <c r="AA230" s="293" t="s">
        <v>61</v>
      </c>
      <c r="AB230" s="293" t="s">
        <v>61</v>
      </c>
      <c r="AC230" s="293" t="s">
        <v>61</v>
      </c>
      <c r="AD230" s="293" t="s">
        <v>61</v>
      </c>
      <c r="AE230" s="293" t="s">
        <v>61</v>
      </c>
      <c r="AF230" s="293" t="s">
        <v>61</v>
      </c>
      <c r="AG230" s="344" t="str">
        <f t="shared" si="24"/>
        <v>CLOSE</v>
      </c>
      <c r="AH230" s="344" t="str">
        <f t="shared" si="17"/>
        <v>CLOSE</v>
      </c>
      <c r="AI230" s="345" t="e">
        <f t="shared" si="18"/>
        <v>#DIV/0!</v>
      </c>
      <c r="AJ230" s="357"/>
    </row>
    <row r="231" spans="1:36" ht="96">
      <c r="A231" s="337">
        <f t="shared" si="19"/>
        <v>1625</v>
      </c>
      <c r="B231" s="295">
        <v>43850</v>
      </c>
      <c r="C231" s="292" t="s">
        <v>49</v>
      </c>
      <c r="D231" s="293" t="s">
        <v>1085</v>
      </c>
      <c r="E231" s="293" t="s">
        <v>978</v>
      </c>
      <c r="F231" s="293" t="s">
        <v>1281</v>
      </c>
      <c r="G231" s="293" t="s">
        <v>53</v>
      </c>
      <c r="H231" s="349" t="s">
        <v>54</v>
      </c>
      <c r="I231" s="483" t="s">
        <v>1285</v>
      </c>
      <c r="J231" s="339" t="s">
        <v>978</v>
      </c>
      <c r="K231" s="291" t="s">
        <v>1286</v>
      </c>
      <c r="L231" s="291" t="s">
        <v>1287</v>
      </c>
      <c r="M231" s="291" t="s">
        <v>1288</v>
      </c>
      <c r="N231" s="369" t="s">
        <v>59</v>
      </c>
      <c r="O231" s="386">
        <v>0</v>
      </c>
      <c r="P231" s="386">
        <v>0</v>
      </c>
      <c r="Q231" s="293">
        <v>0</v>
      </c>
      <c r="R231" s="339" t="s">
        <v>192</v>
      </c>
      <c r="S231" s="339" t="s">
        <v>192</v>
      </c>
      <c r="T231" s="339" t="s">
        <v>192</v>
      </c>
      <c r="U231" s="339" t="s">
        <v>192</v>
      </c>
      <c r="V231" s="339" t="s">
        <v>192</v>
      </c>
      <c r="W231" s="339" t="s">
        <v>61</v>
      </c>
      <c r="X231" s="339" t="s">
        <v>61</v>
      </c>
      <c r="Y231" s="376" t="s">
        <v>1289</v>
      </c>
      <c r="Z231" s="293" t="s">
        <v>63</v>
      </c>
      <c r="AA231" s="293" t="s">
        <v>63</v>
      </c>
      <c r="AB231" s="293" t="s">
        <v>63</v>
      </c>
      <c r="AC231" s="293" t="s">
        <v>63</v>
      </c>
      <c r="AD231" s="293" t="s">
        <v>63</v>
      </c>
      <c r="AE231" s="293" t="s">
        <v>61</v>
      </c>
      <c r="AF231" s="293" t="s">
        <v>61</v>
      </c>
      <c r="AG231" s="344" t="str">
        <f t="shared" ref="AG231:AG232" si="26">IF(Y231="","","CLOSE")</f>
        <v>CLOSE</v>
      </c>
      <c r="AH231" s="344" t="str">
        <f t="shared" si="17"/>
        <v>CLOSE</v>
      </c>
      <c r="AI231" s="345" t="e">
        <f t="shared" si="18"/>
        <v>#DIV/0!</v>
      </c>
      <c r="AJ231" s="564" t="s">
        <v>1290</v>
      </c>
    </row>
    <row r="232" spans="1:36" ht="108">
      <c r="A232" s="337">
        <f t="shared" si="19"/>
        <v>1626</v>
      </c>
      <c r="B232" s="295">
        <v>43863</v>
      </c>
      <c r="C232" s="292" t="s">
        <v>49</v>
      </c>
      <c r="D232" s="293" t="s">
        <v>1085</v>
      </c>
      <c r="E232" s="293" t="s">
        <v>978</v>
      </c>
      <c r="F232" s="293" t="s">
        <v>1281</v>
      </c>
      <c r="G232" s="293" t="s">
        <v>53</v>
      </c>
      <c r="H232" s="349" t="s">
        <v>54</v>
      </c>
      <c r="I232" s="483" t="s">
        <v>1291</v>
      </c>
      <c r="J232" s="339" t="s">
        <v>978</v>
      </c>
      <c r="K232" s="291" t="s">
        <v>1292</v>
      </c>
      <c r="L232" s="291" t="s">
        <v>1253</v>
      </c>
      <c r="M232" s="291" t="s">
        <v>1293</v>
      </c>
      <c r="N232" s="369" t="s">
        <v>59</v>
      </c>
      <c r="O232" s="386">
        <v>0</v>
      </c>
      <c r="P232" s="386">
        <v>0</v>
      </c>
      <c r="Q232" s="293">
        <v>0</v>
      </c>
      <c r="R232" s="339" t="s">
        <v>192</v>
      </c>
      <c r="S232" s="339" t="s">
        <v>192</v>
      </c>
      <c r="T232" s="339" t="s">
        <v>192</v>
      </c>
      <c r="U232" s="339" t="s">
        <v>192</v>
      </c>
      <c r="V232" s="339" t="s">
        <v>192</v>
      </c>
      <c r="W232" s="339" t="s">
        <v>61</v>
      </c>
      <c r="X232" s="339" t="s">
        <v>61</v>
      </c>
      <c r="Y232" s="376" t="s">
        <v>1294</v>
      </c>
      <c r="Z232" s="293" t="s">
        <v>63</v>
      </c>
      <c r="AA232" s="293" t="s">
        <v>63</v>
      </c>
      <c r="AB232" s="293" t="s">
        <v>63</v>
      </c>
      <c r="AC232" s="293" t="s">
        <v>63</v>
      </c>
      <c r="AD232" s="293" t="s">
        <v>63</v>
      </c>
      <c r="AE232" s="293" t="s">
        <v>61</v>
      </c>
      <c r="AF232" s="293" t="s">
        <v>61</v>
      </c>
      <c r="AG232" s="344" t="str">
        <f t="shared" si="26"/>
        <v>CLOSE</v>
      </c>
      <c r="AH232" s="344" t="str">
        <f t="shared" si="17"/>
        <v>CLOSE</v>
      </c>
      <c r="AI232" s="345" t="e">
        <f t="shared" si="18"/>
        <v>#DIV/0!</v>
      </c>
      <c r="AJ232" s="342" t="s">
        <v>1295</v>
      </c>
    </row>
    <row r="233" spans="1:36" ht="72">
      <c r="A233" s="337">
        <f t="shared" si="19"/>
        <v>1627</v>
      </c>
      <c r="B233" s="295">
        <v>43864</v>
      </c>
      <c r="C233" s="292" t="s">
        <v>49</v>
      </c>
      <c r="D233" s="293" t="s">
        <v>113</v>
      </c>
      <c r="E233" s="293" t="s">
        <v>1045</v>
      </c>
      <c r="F233" s="293" t="s">
        <v>75</v>
      </c>
      <c r="G233" s="294" t="s">
        <v>1113</v>
      </c>
      <c r="H233" s="372" t="s">
        <v>122</v>
      </c>
      <c r="I233" s="483" t="s">
        <v>1296</v>
      </c>
      <c r="J233" s="339" t="s">
        <v>978</v>
      </c>
      <c r="K233" s="291" t="s">
        <v>1297</v>
      </c>
      <c r="L233" s="291" t="s">
        <v>1298</v>
      </c>
      <c r="M233" s="291" t="s">
        <v>1299</v>
      </c>
      <c r="N233" s="369" t="s">
        <v>59</v>
      </c>
      <c r="O233" s="386">
        <v>0</v>
      </c>
      <c r="P233" s="386">
        <v>0</v>
      </c>
      <c r="Q233" s="293">
        <v>0</v>
      </c>
      <c r="R233" s="339" t="s">
        <v>61</v>
      </c>
      <c r="S233" s="339" t="s">
        <v>61</v>
      </c>
      <c r="T233" s="339" t="s">
        <v>61</v>
      </c>
      <c r="U233" s="339" t="s">
        <v>61</v>
      </c>
      <c r="V233" s="339" t="s">
        <v>61</v>
      </c>
      <c r="W233" s="339" t="s">
        <v>60</v>
      </c>
      <c r="X233" s="339" t="s">
        <v>60</v>
      </c>
      <c r="Y233" s="376" t="s">
        <v>1300</v>
      </c>
      <c r="Z233" s="293" t="s">
        <v>61</v>
      </c>
      <c r="AA233" s="293" t="s">
        <v>61</v>
      </c>
      <c r="AB233" s="293" t="s">
        <v>61</v>
      </c>
      <c r="AC233" s="293" t="s">
        <v>61</v>
      </c>
      <c r="AD233" s="293" t="s">
        <v>61</v>
      </c>
      <c r="AE233" s="293" t="s">
        <v>63</v>
      </c>
      <c r="AF233" s="293" t="s">
        <v>63</v>
      </c>
      <c r="AG233" s="344" t="str">
        <f t="shared" si="24"/>
        <v>CLOSE</v>
      </c>
      <c r="AH233" s="344" t="str">
        <f t="shared" si="17"/>
        <v>CLOSE</v>
      </c>
      <c r="AI233" s="345">
        <f t="shared" si="18"/>
        <v>1</v>
      </c>
      <c r="AJ233" s="357"/>
    </row>
    <row r="234" spans="1:36" ht="84">
      <c r="A234" s="337">
        <f t="shared" si="19"/>
        <v>1628</v>
      </c>
      <c r="B234" s="295">
        <v>43868</v>
      </c>
      <c r="C234" s="292" t="s">
        <v>49</v>
      </c>
      <c r="D234" s="293" t="s">
        <v>847</v>
      </c>
      <c r="E234" s="293" t="s">
        <v>1301</v>
      </c>
      <c r="F234" s="293" t="s">
        <v>282</v>
      </c>
      <c r="G234" s="293" t="s">
        <v>246</v>
      </c>
      <c r="H234" s="349" t="s">
        <v>54</v>
      </c>
      <c r="I234" s="483" t="s">
        <v>1302</v>
      </c>
      <c r="J234" s="339" t="s">
        <v>978</v>
      </c>
      <c r="K234" s="291" t="s">
        <v>1303</v>
      </c>
      <c r="L234" s="291" t="s">
        <v>1304</v>
      </c>
      <c r="M234" s="291" t="s">
        <v>1305</v>
      </c>
      <c r="N234" s="369" t="s">
        <v>59</v>
      </c>
      <c r="O234" s="386">
        <v>50</v>
      </c>
      <c r="P234" s="386">
        <v>304</v>
      </c>
      <c r="Q234" s="293">
        <v>0</v>
      </c>
      <c r="R234" s="339" t="s">
        <v>61</v>
      </c>
      <c r="S234" s="339" t="s">
        <v>61</v>
      </c>
      <c r="T234" s="339" t="s">
        <v>61</v>
      </c>
      <c r="U234" s="339" t="s">
        <v>60</v>
      </c>
      <c r="V234" s="339" t="s">
        <v>60</v>
      </c>
      <c r="W234" s="339" t="s">
        <v>60</v>
      </c>
      <c r="X234" s="339" t="s">
        <v>60</v>
      </c>
      <c r="Y234" s="376" t="s">
        <v>1306</v>
      </c>
      <c r="Z234" s="293" t="s">
        <v>61</v>
      </c>
      <c r="AA234" s="293" t="s">
        <v>61</v>
      </c>
      <c r="AB234" s="293" t="s">
        <v>61</v>
      </c>
      <c r="AC234" s="293" t="s">
        <v>63</v>
      </c>
      <c r="AD234" s="293" t="s">
        <v>63</v>
      </c>
      <c r="AE234" s="293" t="s">
        <v>63</v>
      </c>
      <c r="AF234" s="293" t="s">
        <v>63</v>
      </c>
      <c r="AG234" s="344" t="str">
        <f t="shared" si="24"/>
        <v>CLOSE</v>
      </c>
      <c r="AH234" s="344" t="str">
        <f t="shared" si="17"/>
        <v>CLOSE</v>
      </c>
      <c r="AI234" s="345">
        <f t="shared" si="18"/>
        <v>1</v>
      </c>
      <c r="AJ234" s="357"/>
    </row>
    <row r="235" spans="1:36" ht="108">
      <c r="A235" s="337">
        <f t="shared" si="19"/>
        <v>1629</v>
      </c>
      <c r="B235" s="295">
        <v>43877</v>
      </c>
      <c r="C235" s="293" t="s">
        <v>490</v>
      </c>
      <c r="D235" s="293" t="s">
        <v>1307</v>
      </c>
      <c r="E235" s="293" t="s">
        <v>1308</v>
      </c>
      <c r="F235" s="293" t="s">
        <v>282</v>
      </c>
      <c r="G235" s="293" t="s">
        <v>535</v>
      </c>
      <c r="H235" s="348" t="s">
        <v>77</v>
      </c>
      <c r="I235" s="483" t="s">
        <v>1309</v>
      </c>
      <c r="J235" s="339" t="s">
        <v>978</v>
      </c>
      <c r="K235" s="291" t="s">
        <v>1310</v>
      </c>
      <c r="L235" s="291" t="s">
        <v>1311</v>
      </c>
      <c r="M235" s="291" t="s">
        <v>1312</v>
      </c>
      <c r="N235" s="369" t="s">
        <v>59</v>
      </c>
      <c r="O235" s="386">
        <v>22.5</v>
      </c>
      <c r="P235" s="386">
        <v>553</v>
      </c>
      <c r="Q235" s="293">
        <v>0</v>
      </c>
      <c r="R235" s="339" t="s">
        <v>60</v>
      </c>
      <c r="S235" s="339" t="s">
        <v>60</v>
      </c>
      <c r="T235" s="339" t="s">
        <v>60</v>
      </c>
      <c r="U235" s="339" t="s">
        <v>60</v>
      </c>
      <c r="V235" s="339" t="s">
        <v>60</v>
      </c>
      <c r="W235" s="339" t="s">
        <v>61</v>
      </c>
      <c r="X235" s="339" t="s">
        <v>61</v>
      </c>
      <c r="Y235" s="376" t="s">
        <v>1313</v>
      </c>
      <c r="Z235" s="293" t="s">
        <v>63</v>
      </c>
      <c r="AA235" s="293" t="s">
        <v>63</v>
      </c>
      <c r="AB235" s="293" t="s">
        <v>63</v>
      </c>
      <c r="AC235" s="293" t="s">
        <v>63</v>
      </c>
      <c r="AD235" s="293" t="s">
        <v>63</v>
      </c>
      <c r="AE235" s="293" t="s">
        <v>61</v>
      </c>
      <c r="AF235" s="293" t="s">
        <v>61</v>
      </c>
      <c r="AG235" s="344" t="str">
        <f t="shared" ref="AG235:AG236" si="27">IF(Y235="","","CLOSE")</f>
        <v>CLOSE</v>
      </c>
      <c r="AH235" s="344" t="str">
        <f t="shared" si="17"/>
        <v>CLOSE</v>
      </c>
      <c r="AI235" s="345">
        <f t="shared" si="18"/>
        <v>1</v>
      </c>
      <c r="AJ235" s="357"/>
    </row>
    <row r="236" spans="1:36" ht="72">
      <c r="A236" s="337">
        <f t="shared" si="19"/>
        <v>1630</v>
      </c>
      <c r="B236" s="295">
        <v>43886</v>
      </c>
      <c r="C236" s="292" t="s">
        <v>49</v>
      </c>
      <c r="D236" s="293" t="s">
        <v>847</v>
      </c>
      <c r="E236" s="293" t="s">
        <v>1314</v>
      </c>
      <c r="F236" s="293" t="s">
        <v>282</v>
      </c>
      <c r="G236" s="293" t="s">
        <v>382</v>
      </c>
      <c r="H236" s="349" t="s">
        <v>54</v>
      </c>
      <c r="I236" s="483" t="s">
        <v>1315</v>
      </c>
      <c r="J236" s="339" t="s">
        <v>978</v>
      </c>
      <c r="K236" s="291" t="s">
        <v>1316</v>
      </c>
      <c r="L236" s="291" t="s">
        <v>1317</v>
      </c>
      <c r="M236" s="291" t="s">
        <v>1318</v>
      </c>
      <c r="N236" s="369" t="s">
        <v>59</v>
      </c>
      <c r="O236" s="386">
        <v>60</v>
      </c>
      <c r="P236" s="386">
        <v>0</v>
      </c>
      <c r="Q236" s="293">
        <v>0</v>
      </c>
      <c r="R236" s="339" t="s">
        <v>192</v>
      </c>
      <c r="S236" s="339" t="s">
        <v>192</v>
      </c>
      <c r="T236" s="339" t="s">
        <v>192</v>
      </c>
      <c r="U236" s="339" t="s">
        <v>60</v>
      </c>
      <c r="V236" s="339" t="s">
        <v>60</v>
      </c>
      <c r="W236" s="339" t="s">
        <v>60</v>
      </c>
      <c r="X236" s="339" t="s">
        <v>60</v>
      </c>
      <c r="Y236" s="376" t="s">
        <v>1319</v>
      </c>
      <c r="Z236" s="293" t="s">
        <v>61</v>
      </c>
      <c r="AA236" s="293" t="s">
        <v>61</v>
      </c>
      <c r="AB236" s="293" t="s">
        <v>61</v>
      </c>
      <c r="AC236" s="293" t="s">
        <v>63</v>
      </c>
      <c r="AD236" s="293" t="s">
        <v>63</v>
      </c>
      <c r="AE236" s="293" t="s">
        <v>63</v>
      </c>
      <c r="AF236" s="293" t="s">
        <v>63</v>
      </c>
      <c r="AG236" s="344" t="str">
        <f t="shared" si="27"/>
        <v>CLOSE</v>
      </c>
      <c r="AH236" s="344" t="str">
        <f t="shared" si="17"/>
        <v>CLOSE</v>
      </c>
      <c r="AI236" s="345">
        <f t="shared" si="18"/>
        <v>1</v>
      </c>
      <c r="AJ236" s="357"/>
    </row>
    <row r="237" spans="1:36" ht="72">
      <c r="A237" s="337">
        <f t="shared" si="19"/>
        <v>1631</v>
      </c>
      <c r="B237" s="295">
        <v>43898</v>
      </c>
      <c r="C237" s="292" t="s">
        <v>49</v>
      </c>
      <c r="D237" s="293" t="s">
        <v>113</v>
      </c>
      <c r="E237" s="293" t="s">
        <v>1203</v>
      </c>
      <c r="F237" s="293" t="s">
        <v>282</v>
      </c>
      <c r="G237" s="294" t="s">
        <v>1113</v>
      </c>
      <c r="H237" s="349" t="s">
        <v>54</v>
      </c>
      <c r="I237" s="483" t="s">
        <v>1320</v>
      </c>
      <c r="J237" s="339" t="s">
        <v>978</v>
      </c>
      <c r="K237" s="291" t="s">
        <v>1321</v>
      </c>
      <c r="L237" s="291" t="s">
        <v>1322</v>
      </c>
      <c r="M237" s="291" t="s">
        <v>1323</v>
      </c>
      <c r="N237" s="369" t="s">
        <v>59</v>
      </c>
      <c r="O237" s="386">
        <v>130</v>
      </c>
      <c r="P237" s="386">
        <v>11.46</v>
      </c>
      <c r="Q237" s="293">
        <v>636</v>
      </c>
      <c r="R237" s="339" t="s">
        <v>192</v>
      </c>
      <c r="S237" s="339" t="s">
        <v>192</v>
      </c>
      <c r="T237" s="339" t="s">
        <v>192</v>
      </c>
      <c r="U237" s="339" t="s">
        <v>192</v>
      </c>
      <c r="V237" s="339" t="s">
        <v>192</v>
      </c>
      <c r="W237" s="339" t="s">
        <v>192</v>
      </c>
      <c r="X237" s="339" t="s">
        <v>60</v>
      </c>
      <c r="Y237" s="376" t="s">
        <v>1324</v>
      </c>
      <c r="Z237" s="293" t="s">
        <v>61</v>
      </c>
      <c r="AA237" s="293" t="s">
        <v>61</v>
      </c>
      <c r="AB237" s="293" t="s">
        <v>61</v>
      </c>
      <c r="AC237" s="293" t="s">
        <v>61</v>
      </c>
      <c r="AD237" s="293" t="s">
        <v>61</v>
      </c>
      <c r="AE237" s="293" t="s">
        <v>61</v>
      </c>
      <c r="AF237" s="293" t="s">
        <v>63</v>
      </c>
      <c r="AG237" s="344" t="str">
        <f t="shared" si="24"/>
        <v>CLOSE</v>
      </c>
      <c r="AH237" s="344" t="str">
        <f t="shared" si="17"/>
        <v>CLOSE</v>
      </c>
      <c r="AI237" s="345">
        <f t="shared" si="18"/>
        <v>1</v>
      </c>
      <c r="AJ237" s="357"/>
    </row>
    <row r="238" spans="1:36" ht="72">
      <c r="A238" s="337">
        <f t="shared" si="19"/>
        <v>1632</v>
      </c>
      <c r="B238" s="295">
        <v>43936</v>
      </c>
      <c r="C238" s="377" t="s">
        <v>49</v>
      </c>
      <c r="D238" s="294" t="s">
        <v>847</v>
      </c>
      <c r="E238" s="293" t="s">
        <v>1308</v>
      </c>
      <c r="F238" s="293" t="s">
        <v>75</v>
      </c>
      <c r="G238" s="294" t="s">
        <v>1325</v>
      </c>
      <c r="H238" s="372" t="s">
        <v>122</v>
      </c>
      <c r="I238" s="483" t="s">
        <v>1326</v>
      </c>
      <c r="J238" s="339" t="s">
        <v>978</v>
      </c>
      <c r="K238" s="291" t="s">
        <v>1327</v>
      </c>
      <c r="L238" s="291" t="s">
        <v>1328</v>
      </c>
      <c r="M238" s="291" t="s">
        <v>1329</v>
      </c>
      <c r="N238" s="369" t="s">
        <v>59</v>
      </c>
      <c r="O238" s="386">
        <v>0</v>
      </c>
      <c r="P238" s="386">
        <v>0</v>
      </c>
      <c r="Q238" s="293">
        <v>0</v>
      </c>
      <c r="R238" s="339" t="s">
        <v>60</v>
      </c>
      <c r="S238" s="339" t="s">
        <v>60</v>
      </c>
      <c r="T238" s="339" t="s">
        <v>60</v>
      </c>
      <c r="U238" s="339" t="s">
        <v>60</v>
      </c>
      <c r="V238" s="339" t="s">
        <v>60</v>
      </c>
      <c r="W238" s="339" t="s">
        <v>61</v>
      </c>
      <c r="X238" s="339" t="s">
        <v>61</v>
      </c>
      <c r="Y238" s="376" t="s">
        <v>1209</v>
      </c>
      <c r="Z238" s="293" t="s">
        <v>63</v>
      </c>
      <c r="AA238" s="293" t="s">
        <v>63</v>
      </c>
      <c r="AB238" s="293" t="s">
        <v>63</v>
      </c>
      <c r="AC238" s="293" t="s">
        <v>63</v>
      </c>
      <c r="AD238" s="293" t="s">
        <v>63</v>
      </c>
      <c r="AE238" s="293" t="s">
        <v>61</v>
      </c>
      <c r="AF238" s="293" t="s">
        <v>61</v>
      </c>
      <c r="AG238" s="344" t="str">
        <f t="shared" ref="AG238" si="28">IF(Y238="","","CLOSE")</f>
        <v>CLOSE</v>
      </c>
      <c r="AH238" s="344" t="str">
        <f t="shared" si="17"/>
        <v>CLOSE</v>
      </c>
      <c r="AI238" s="345">
        <f t="shared" si="18"/>
        <v>1</v>
      </c>
      <c r="AJ238" s="357"/>
    </row>
    <row r="239" spans="1:36" ht="84">
      <c r="A239" s="337">
        <f t="shared" si="19"/>
        <v>1633</v>
      </c>
      <c r="B239" s="295">
        <v>43955</v>
      </c>
      <c r="C239" s="293" t="s">
        <v>490</v>
      </c>
      <c r="D239" s="294" t="s">
        <v>1307</v>
      </c>
      <c r="E239" s="293" t="s">
        <v>1308</v>
      </c>
      <c r="F239" s="293" t="s">
        <v>282</v>
      </c>
      <c r="G239" s="293" t="s">
        <v>94</v>
      </c>
      <c r="H239" s="348" t="s">
        <v>77</v>
      </c>
      <c r="I239" s="483" t="s">
        <v>1330</v>
      </c>
      <c r="J239" s="339"/>
      <c r="K239" s="291" t="s">
        <v>1331</v>
      </c>
      <c r="L239" s="291" t="s">
        <v>1332</v>
      </c>
      <c r="M239" s="291" t="s">
        <v>1333</v>
      </c>
      <c r="N239" s="369" t="s">
        <v>59</v>
      </c>
      <c r="O239" s="386">
        <v>50</v>
      </c>
      <c r="P239" s="386">
        <v>1265</v>
      </c>
      <c r="Q239" s="293">
        <v>0</v>
      </c>
      <c r="R239" s="339" t="s">
        <v>60</v>
      </c>
      <c r="S239" s="339" t="s">
        <v>60</v>
      </c>
      <c r="T239" s="339" t="s">
        <v>60</v>
      </c>
      <c r="U239" s="339" t="s">
        <v>60</v>
      </c>
      <c r="V239" s="339" t="s">
        <v>60</v>
      </c>
      <c r="W239" s="339" t="s">
        <v>61</v>
      </c>
      <c r="X239" s="339" t="s">
        <v>61</v>
      </c>
      <c r="Y239" s="376" t="s">
        <v>1334</v>
      </c>
      <c r="Z239" s="293" t="s">
        <v>63</v>
      </c>
      <c r="AA239" s="293" t="s">
        <v>63</v>
      </c>
      <c r="AB239" s="293" t="s">
        <v>63</v>
      </c>
      <c r="AC239" s="293" t="s">
        <v>63</v>
      </c>
      <c r="AD239" s="293" t="s">
        <v>63</v>
      </c>
      <c r="AE239" s="293" t="s">
        <v>61</v>
      </c>
      <c r="AF239" s="293" t="s">
        <v>61</v>
      </c>
      <c r="AG239" s="344" t="str">
        <f t="shared" ref="AG239:AG241" si="29">IF(Y239="","","CLOSE")</f>
        <v>CLOSE</v>
      </c>
      <c r="AH239" s="344" t="str">
        <f t="shared" si="17"/>
        <v>CLOSE</v>
      </c>
      <c r="AI239" s="345">
        <f t="shared" si="18"/>
        <v>1</v>
      </c>
      <c r="AJ239" s="357"/>
    </row>
    <row r="240" spans="1:36" ht="108">
      <c r="A240" s="337">
        <f t="shared" si="19"/>
        <v>1634</v>
      </c>
      <c r="B240" s="295">
        <v>43956</v>
      </c>
      <c r="C240" s="377" t="s">
        <v>49</v>
      </c>
      <c r="D240" s="294" t="s">
        <v>100</v>
      </c>
      <c r="E240" s="293" t="s">
        <v>1335</v>
      </c>
      <c r="F240" s="293" t="s">
        <v>282</v>
      </c>
      <c r="G240" s="294" t="s">
        <v>161</v>
      </c>
      <c r="H240" s="372" t="s">
        <v>122</v>
      </c>
      <c r="I240" s="483" t="s">
        <v>1336</v>
      </c>
      <c r="J240" s="339"/>
      <c r="K240" s="291" t="s">
        <v>1337</v>
      </c>
      <c r="L240" s="291" t="s">
        <v>1338</v>
      </c>
      <c r="M240" s="291"/>
      <c r="N240" s="369" t="s">
        <v>59</v>
      </c>
      <c r="O240" s="386">
        <v>0</v>
      </c>
      <c r="P240" s="386">
        <v>0</v>
      </c>
      <c r="Q240" s="293">
        <v>0</v>
      </c>
      <c r="R240" s="339" t="s">
        <v>61</v>
      </c>
      <c r="S240" s="339" t="s">
        <v>60</v>
      </c>
      <c r="T240" s="339" t="s">
        <v>60</v>
      </c>
      <c r="U240" s="339" t="s">
        <v>60</v>
      </c>
      <c r="V240" s="339" t="s">
        <v>61</v>
      </c>
      <c r="W240" s="339" t="s">
        <v>61</v>
      </c>
      <c r="X240" s="339" t="s">
        <v>61</v>
      </c>
      <c r="Y240" s="376" t="s">
        <v>1339</v>
      </c>
      <c r="Z240" s="293" t="s">
        <v>61</v>
      </c>
      <c r="AA240" s="293" t="s">
        <v>63</v>
      </c>
      <c r="AB240" s="293" t="s">
        <v>63</v>
      </c>
      <c r="AC240" s="293" t="s">
        <v>63</v>
      </c>
      <c r="AD240" s="293" t="s">
        <v>61</v>
      </c>
      <c r="AE240" s="293" t="s">
        <v>61</v>
      </c>
      <c r="AF240" s="293" t="s">
        <v>61</v>
      </c>
      <c r="AG240" s="344" t="str">
        <f t="shared" ref="AG240" si="30">IF(Y240="","","CLOSE")</f>
        <v>CLOSE</v>
      </c>
      <c r="AH240" s="344" t="str">
        <f t="shared" si="17"/>
        <v>CLOSE</v>
      </c>
      <c r="AI240" s="345">
        <f t="shared" si="18"/>
        <v>1</v>
      </c>
      <c r="AJ240" s="357"/>
    </row>
    <row r="241" spans="1:36" ht="84">
      <c r="A241" s="337">
        <f t="shared" si="19"/>
        <v>1635</v>
      </c>
      <c r="B241" s="295">
        <v>43964</v>
      </c>
      <c r="C241" s="292" t="s">
        <v>49</v>
      </c>
      <c r="D241" s="293" t="s">
        <v>113</v>
      </c>
      <c r="E241" s="293" t="s">
        <v>1203</v>
      </c>
      <c r="F241" s="293" t="s">
        <v>282</v>
      </c>
      <c r="G241" s="293" t="s">
        <v>94</v>
      </c>
      <c r="H241" s="372" t="s">
        <v>122</v>
      </c>
      <c r="I241" s="483" t="s">
        <v>1340</v>
      </c>
      <c r="J241" s="339" t="s">
        <v>978</v>
      </c>
      <c r="K241" s="291" t="s">
        <v>1341</v>
      </c>
      <c r="L241" s="291" t="s">
        <v>1342</v>
      </c>
      <c r="M241" s="291" t="s">
        <v>1343</v>
      </c>
      <c r="N241" s="399" t="s">
        <v>107</v>
      </c>
      <c r="O241" s="386">
        <v>5.6</v>
      </c>
      <c r="P241" s="386">
        <v>80</v>
      </c>
      <c r="Q241" s="293">
        <v>134</v>
      </c>
      <c r="R241" s="339" t="s">
        <v>61</v>
      </c>
      <c r="S241" s="339" t="s">
        <v>61</v>
      </c>
      <c r="T241" s="339" t="s">
        <v>61</v>
      </c>
      <c r="U241" s="339" t="s">
        <v>61</v>
      </c>
      <c r="V241" s="339" t="s">
        <v>61</v>
      </c>
      <c r="W241" s="339" t="s">
        <v>61</v>
      </c>
      <c r="X241" s="339" t="s">
        <v>60</v>
      </c>
      <c r="Y241" s="376" t="s">
        <v>1344</v>
      </c>
      <c r="Z241" s="293" t="s">
        <v>61</v>
      </c>
      <c r="AA241" s="293" t="s">
        <v>61</v>
      </c>
      <c r="AB241" s="293" t="s">
        <v>61</v>
      </c>
      <c r="AC241" s="293" t="s">
        <v>61</v>
      </c>
      <c r="AD241" s="293" t="s">
        <v>61</v>
      </c>
      <c r="AE241" s="293" t="s">
        <v>61</v>
      </c>
      <c r="AF241" s="293" t="s">
        <v>63</v>
      </c>
      <c r="AG241" s="344" t="str">
        <f t="shared" si="29"/>
        <v>CLOSE</v>
      </c>
      <c r="AH241" s="344" t="str">
        <f t="shared" si="17"/>
        <v>CLOSE</v>
      </c>
      <c r="AI241" s="345">
        <f t="shared" si="18"/>
        <v>1</v>
      </c>
      <c r="AJ241" s="357"/>
    </row>
    <row r="242" spans="1:36" ht="108">
      <c r="A242" s="337">
        <f t="shared" si="19"/>
        <v>1636</v>
      </c>
      <c r="B242" s="295">
        <v>43969</v>
      </c>
      <c r="C242" s="377" t="s">
        <v>926</v>
      </c>
      <c r="D242" s="294" t="s">
        <v>1345</v>
      </c>
      <c r="E242" s="293" t="s">
        <v>1346</v>
      </c>
      <c r="F242" s="293" t="s">
        <v>282</v>
      </c>
      <c r="G242" s="293" t="s">
        <v>127</v>
      </c>
      <c r="H242" s="348" t="s">
        <v>77</v>
      </c>
      <c r="I242" s="483" t="s">
        <v>1347</v>
      </c>
      <c r="J242" s="339" t="s">
        <v>978</v>
      </c>
      <c r="K242" s="291" t="s">
        <v>1348</v>
      </c>
      <c r="L242" s="291" t="s">
        <v>1349</v>
      </c>
      <c r="M242" s="291" t="s">
        <v>1350</v>
      </c>
      <c r="N242" s="369" t="s">
        <v>59</v>
      </c>
      <c r="O242" s="386">
        <v>70</v>
      </c>
      <c r="P242" s="386">
        <v>2380</v>
      </c>
      <c r="Q242" s="293">
        <v>0</v>
      </c>
      <c r="R242" s="339" t="s">
        <v>60</v>
      </c>
      <c r="S242" s="339" t="s">
        <v>60</v>
      </c>
      <c r="T242" s="339" t="s">
        <v>60</v>
      </c>
      <c r="U242" s="339" t="s">
        <v>60</v>
      </c>
      <c r="V242" s="339" t="s">
        <v>60</v>
      </c>
      <c r="W242" s="339" t="s">
        <v>61</v>
      </c>
      <c r="X242" s="339" t="s">
        <v>61</v>
      </c>
      <c r="Y242" s="376" t="s">
        <v>1351</v>
      </c>
      <c r="Z242" s="293" t="s">
        <v>63</v>
      </c>
      <c r="AA242" s="293" t="s">
        <v>63</v>
      </c>
      <c r="AB242" s="293" t="s">
        <v>63</v>
      </c>
      <c r="AC242" s="293" t="s">
        <v>63</v>
      </c>
      <c r="AD242" s="293" t="s">
        <v>63</v>
      </c>
      <c r="AE242" s="293" t="s">
        <v>61</v>
      </c>
      <c r="AF242" s="293" t="s">
        <v>61</v>
      </c>
      <c r="AG242" s="344" t="str">
        <f t="shared" ref="AG242:AG245" si="31">IF(Y242="","","CLOSE")</f>
        <v>CLOSE</v>
      </c>
      <c r="AH242" s="344" t="str">
        <f t="shared" si="17"/>
        <v>CLOSE</v>
      </c>
      <c r="AI242" s="345">
        <f t="shared" si="18"/>
        <v>1</v>
      </c>
      <c r="AJ242" s="357"/>
    </row>
    <row r="243" spans="1:36" ht="60">
      <c r="A243" s="337">
        <f t="shared" si="19"/>
        <v>1637</v>
      </c>
      <c r="B243" s="295">
        <v>43984</v>
      </c>
      <c r="C243" s="377" t="s">
        <v>49</v>
      </c>
      <c r="D243" s="293" t="s">
        <v>1061</v>
      </c>
      <c r="E243" s="293" t="s">
        <v>1346</v>
      </c>
      <c r="F243" s="293" t="s">
        <v>75</v>
      </c>
      <c r="G243" s="293" t="s">
        <v>464</v>
      </c>
      <c r="H243" s="372" t="s">
        <v>122</v>
      </c>
      <c r="I243" s="485" t="s">
        <v>1352</v>
      </c>
      <c r="J243" s="339" t="s">
        <v>978</v>
      </c>
      <c r="K243" s="296" t="s">
        <v>1353</v>
      </c>
      <c r="L243" s="291" t="s">
        <v>1354</v>
      </c>
      <c r="M243" s="291" t="s">
        <v>1355</v>
      </c>
      <c r="N243" s="369" t="s">
        <v>59</v>
      </c>
      <c r="O243" s="386">
        <v>4</v>
      </c>
      <c r="P243" s="386">
        <v>121.92</v>
      </c>
      <c r="Q243" s="293">
        <v>0</v>
      </c>
      <c r="R243" s="339" t="s">
        <v>60</v>
      </c>
      <c r="S243" s="339" t="s">
        <v>60</v>
      </c>
      <c r="T243" s="339" t="s">
        <v>60</v>
      </c>
      <c r="U243" s="339" t="s">
        <v>60</v>
      </c>
      <c r="V243" s="339" t="s">
        <v>60</v>
      </c>
      <c r="W243" s="339" t="s">
        <v>61</v>
      </c>
      <c r="X243" s="339" t="s">
        <v>61</v>
      </c>
      <c r="Y243" s="376" t="s">
        <v>1356</v>
      </c>
      <c r="Z243" s="293" t="s">
        <v>63</v>
      </c>
      <c r="AA243" s="293" t="s">
        <v>63</v>
      </c>
      <c r="AB243" s="293" t="s">
        <v>63</v>
      </c>
      <c r="AC243" s="293" t="s">
        <v>63</v>
      </c>
      <c r="AD243" s="293" t="s">
        <v>63</v>
      </c>
      <c r="AE243" s="293" t="s">
        <v>61</v>
      </c>
      <c r="AF243" s="293" t="s">
        <v>61</v>
      </c>
      <c r="AG243" s="344" t="str">
        <f t="shared" si="31"/>
        <v>CLOSE</v>
      </c>
      <c r="AH243" s="344" t="str">
        <f t="shared" si="17"/>
        <v>CLOSE</v>
      </c>
      <c r="AI243" s="345">
        <f t="shared" si="18"/>
        <v>1</v>
      </c>
      <c r="AJ243" s="357"/>
    </row>
    <row r="244" spans="1:36" ht="84">
      <c r="A244" s="337">
        <f t="shared" si="19"/>
        <v>1638</v>
      </c>
      <c r="B244" s="295">
        <v>43985</v>
      </c>
      <c r="C244" s="377" t="s">
        <v>49</v>
      </c>
      <c r="D244" s="293" t="s">
        <v>1085</v>
      </c>
      <c r="E244" s="293" t="s">
        <v>1357</v>
      </c>
      <c r="F244" s="293" t="s">
        <v>75</v>
      </c>
      <c r="G244" s="293" t="s">
        <v>94</v>
      </c>
      <c r="H244" s="372" t="s">
        <v>122</v>
      </c>
      <c r="I244" s="483" t="s">
        <v>1358</v>
      </c>
      <c r="J244" s="339" t="s">
        <v>978</v>
      </c>
      <c r="K244" s="291" t="s">
        <v>1359</v>
      </c>
      <c r="L244" s="291" t="s">
        <v>1360</v>
      </c>
      <c r="M244" s="291" t="s">
        <v>1361</v>
      </c>
      <c r="N244" s="369" t="s">
        <v>59</v>
      </c>
      <c r="O244" s="386">
        <v>0</v>
      </c>
      <c r="P244" s="386">
        <v>0</v>
      </c>
      <c r="Q244" s="293">
        <v>0</v>
      </c>
      <c r="R244" s="339" t="s">
        <v>192</v>
      </c>
      <c r="S244" s="339" t="s">
        <v>192</v>
      </c>
      <c r="T244" s="339" t="s">
        <v>192</v>
      </c>
      <c r="U244" s="339" t="s">
        <v>192</v>
      </c>
      <c r="V244" s="339" t="s">
        <v>60</v>
      </c>
      <c r="W244" s="339" t="s">
        <v>60</v>
      </c>
      <c r="X244" s="339" t="s">
        <v>529</v>
      </c>
      <c r="Y244" s="376" t="s">
        <v>1362</v>
      </c>
      <c r="Z244" s="293" t="s">
        <v>61</v>
      </c>
      <c r="AA244" s="293" t="s">
        <v>61</v>
      </c>
      <c r="AB244" s="293" t="s">
        <v>61</v>
      </c>
      <c r="AC244" s="293" t="s">
        <v>61</v>
      </c>
      <c r="AD244" s="293" t="s">
        <v>63</v>
      </c>
      <c r="AE244" s="293" t="s">
        <v>63</v>
      </c>
      <c r="AF244" s="293" t="s">
        <v>61</v>
      </c>
      <c r="AG244" s="344" t="str">
        <f t="shared" si="31"/>
        <v>CLOSE</v>
      </c>
      <c r="AH244" s="344" t="str">
        <f t="shared" si="17"/>
        <v>CLOSE</v>
      </c>
      <c r="AI244" s="345">
        <f t="shared" si="18"/>
        <v>1</v>
      </c>
      <c r="AJ244" s="398" t="s">
        <v>1363</v>
      </c>
    </row>
    <row r="245" spans="1:36" ht="156">
      <c r="A245" s="337">
        <f t="shared" si="19"/>
        <v>1639</v>
      </c>
      <c r="B245" s="295">
        <v>43988</v>
      </c>
      <c r="C245" s="377" t="s">
        <v>49</v>
      </c>
      <c r="D245" s="293" t="s">
        <v>100</v>
      </c>
      <c r="E245" s="293" t="s">
        <v>1364</v>
      </c>
      <c r="F245" s="293" t="s">
        <v>282</v>
      </c>
      <c r="G245" s="294" t="s">
        <v>161</v>
      </c>
      <c r="H245" s="372" t="s">
        <v>122</v>
      </c>
      <c r="I245" s="483" t="s">
        <v>1365</v>
      </c>
      <c r="J245" s="339" t="s">
        <v>978</v>
      </c>
      <c r="K245" s="291" t="s">
        <v>1366</v>
      </c>
      <c r="L245" s="291" t="s">
        <v>1367</v>
      </c>
      <c r="M245" s="291" t="s">
        <v>1368</v>
      </c>
      <c r="N245" s="369" t="s">
        <v>59</v>
      </c>
      <c r="O245" s="386">
        <v>0</v>
      </c>
      <c r="P245" s="386">
        <v>0</v>
      </c>
      <c r="Q245" s="293">
        <v>0</v>
      </c>
      <c r="R245" s="339" t="s">
        <v>61</v>
      </c>
      <c r="S245" s="339" t="s">
        <v>60</v>
      </c>
      <c r="T245" s="339" t="s">
        <v>60</v>
      </c>
      <c r="U245" s="339" t="s">
        <v>60</v>
      </c>
      <c r="V245" s="339" t="s">
        <v>61</v>
      </c>
      <c r="W245" s="339" t="s">
        <v>61</v>
      </c>
      <c r="X245" s="339" t="s">
        <v>61</v>
      </c>
      <c r="Y245" s="376" t="s">
        <v>1369</v>
      </c>
      <c r="Z245" s="293" t="s">
        <v>61</v>
      </c>
      <c r="AA245" s="293" t="s">
        <v>63</v>
      </c>
      <c r="AB245" s="293" t="s">
        <v>63</v>
      </c>
      <c r="AC245" s="293" t="s">
        <v>63</v>
      </c>
      <c r="AD245" s="293" t="s">
        <v>61</v>
      </c>
      <c r="AE245" s="293" t="s">
        <v>61</v>
      </c>
      <c r="AF245" s="293" t="s">
        <v>61</v>
      </c>
      <c r="AG245" s="344" t="str">
        <f t="shared" si="31"/>
        <v>CLOSE</v>
      </c>
      <c r="AH245" s="344" t="str">
        <f t="shared" si="17"/>
        <v>CLOSE</v>
      </c>
      <c r="AI245" s="345">
        <f t="shared" si="18"/>
        <v>1</v>
      </c>
      <c r="AJ245" s="357"/>
    </row>
    <row r="246" spans="1:36" ht="168">
      <c r="A246" s="337">
        <f t="shared" si="19"/>
        <v>1640</v>
      </c>
      <c r="B246" s="295">
        <v>43991</v>
      </c>
      <c r="C246" s="377" t="s">
        <v>926</v>
      </c>
      <c r="D246" s="294" t="s">
        <v>1345</v>
      </c>
      <c r="E246" s="293" t="s">
        <v>978</v>
      </c>
      <c r="F246" s="293" t="s">
        <v>1281</v>
      </c>
      <c r="G246" s="293" t="s">
        <v>53</v>
      </c>
      <c r="H246" s="348" t="s">
        <v>77</v>
      </c>
      <c r="I246" s="483" t="s">
        <v>1370</v>
      </c>
      <c r="J246" s="339" t="s">
        <v>978</v>
      </c>
      <c r="K246" s="291" t="s">
        <v>1371</v>
      </c>
      <c r="L246" s="291" t="s">
        <v>1372</v>
      </c>
      <c r="M246" s="291" t="s">
        <v>1373</v>
      </c>
      <c r="N246" s="369" t="s">
        <v>59</v>
      </c>
      <c r="O246" s="386">
        <v>180</v>
      </c>
      <c r="P246" s="386">
        <v>6214</v>
      </c>
      <c r="Q246" s="293">
        <v>0</v>
      </c>
      <c r="R246" s="339" t="s">
        <v>192</v>
      </c>
      <c r="S246" s="339" t="s">
        <v>192</v>
      </c>
      <c r="T246" s="339" t="s">
        <v>192</v>
      </c>
      <c r="U246" s="339" t="s">
        <v>192</v>
      </c>
      <c r="V246" s="339" t="s">
        <v>192</v>
      </c>
      <c r="W246" s="339" t="s">
        <v>61</v>
      </c>
      <c r="X246" s="339" t="s">
        <v>61</v>
      </c>
      <c r="Y246" s="376" t="s">
        <v>1374</v>
      </c>
      <c r="Z246" s="293" t="s">
        <v>61</v>
      </c>
      <c r="AA246" s="293" t="s">
        <v>61</v>
      </c>
      <c r="AB246" s="293" t="s">
        <v>61</v>
      </c>
      <c r="AC246" s="293" t="s">
        <v>61</v>
      </c>
      <c r="AD246" s="293" t="s">
        <v>61</v>
      </c>
      <c r="AE246" s="293" t="s">
        <v>61</v>
      </c>
      <c r="AF246" s="293" t="s">
        <v>61</v>
      </c>
      <c r="AG246" s="344" t="str">
        <f t="shared" ref="AG246:AG247" si="32">IF(Y246="","","CLOSE")</f>
        <v>CLOSE</v>
      </c>
      <c r="AH246" s="344" t="str">
        <f t="shared" si="17"/>
        <v>CLOSE</v>
      </c>
      <c r="AI246" s="345" t="e">
        <f t="shared" si="18"/>
        <v>#DIV/0!</v>
      </c>
      <c r="AJ246" s="357"/>
    </row>
    <row r="247" spans="1:36" ht="108">
      <c r="A247" s="337">
        <f t="shared" si="19"/>
        <v>1641</v>
      </c>
      <c r="B247" s="295">
        <v>43999</v>
      </c>
      <c r="C247" s="377" t="s">
        <v>393</v>
      </c>
      <c r="D247" s="293" t="s">
        <v>1140</v>
      </c>
      <c r="E247" s="293" t="s">
        <v>1346</v>
      </c>
      <c r="F247" s="293" t="s">
        <v>282</v>
      </c>
      <c r="G247" s="293" t="s">
        <v>535</v>
      </c>
      <c r="H247" s="348" t="s">
        <v>77</v>
      </c>
      <c r="I247" s="483" t="s">
        <v>1375</v>
      </c>
      <c r="J247" s="339" t="s">
        <v>978</v>
      </c>
      <c r="K247" s="291" t="s">
        <v>1376</v>
      </c>
      <c r="L247" s="291" t="s">
        <v>1377</v>
      </c>
      <c r="M247" s="291" t="s">
        <v>1378</v>
      </c>
      <c r="N247" s="369" t="s">
        <v>59</v>
      </c>
      <c r="O247" s="386">
        <v>3.4</v>
      </c>
      <c r="P247" s="386">
        <v>108</v>
      </c>
      <c r="Q247" s="293">
        <v>0</v>
      </c>
      <c r="R247" s="339" t="s">
        <v>60</v>
      </c>
      <c r="S247" s="339" t="s">
        <v>60</v>
      </c>
      <c r="T247" s="339" t="s">
        <v>60</v>
      </c>
      <c r="U247" s="339" t="s">
        <v>60</v>
      </c>
      <c r="V247" s="339" t="s">
        <v>60</v>
      </c>
      <c r="W247" s="339" t="s">
        <v>61</v>
      </c>
      <c r="X247" s="339" t="s">
        <v>61</v>
      </c>
      <c r="Y247" s="376" t="s">
        <v>1379</v>
      </c>
      <c r="Z247" s="293" t="s">
        <v>63</v>
      </c>
      <c r="AA247" s="293" t="s">
        <v>63</v>
      </c>
      <c r="AB247" s="293" t="s">
        <v>63</v>
      </c>
      <c r="AC247" s="293" t="s">
        <v>63</v>
      </c>
      <c r="AD247" s="293" t="s">
        <v>63</v>
      </c>
      <c r="AE247" s="293" t="s">
        <v>61</v>
      </c>
      <c r="AF247" s="293" t="s">
        <v>61</v>
      </c>
      <c r="AG247" s="344" t="str">
        <f t="shared" si="32"/>
        <v>CLOSE</v>
      </c>
      <c r="AH247" s="344" t="str">
        <f t="shared" si="17"/>
        <v>CLOSE</v>
      </c>
      <c r="AI247" s="345">
        <f t="shared" si="18"/>
        <v>1</v>
      </c>
      <c r="AJ247" s="357"/>
    </row>
    <row r="248" spans="1:36" ht="96">
      <c r="A248" s="337">
        <f t="shared" si="19"/>
        <v>1642</v>
      </c>
      <c r="B248" s="295">
        <v>44016</v>
      </c>
      <c r="C248" s="377" t="s">
        <v>49</v>
      </c>
      <c r="D248" s="293" t="s">
        <v>1061</v>
      </c>
      <c r="E248" s="293" t="s">
        <v>1308</v>
      </c>
      <c r="F248" s="293" t="s">
        <v>75</v>
      </c>
      <c r="G248" s="293" t="s">
        <v>430</v>
      </c>
      <c r="H248" s="349" t="s">
        <v>54</v>
      </c>
      <c r="I248" s="483" t="s">
        <v>1380</v>
      </c>
      <c r="J248" s="339" t="s">
        <v>978</v>
      </c>
      <c r="K248" s="291" t="s">
        <v>1381</v>
      </c>
      <c r="L248" s="291" t="s">
        <v>1382</v>
      </c>
      <c r="M248" s="291" t="s">
        <v>1383</v>
      </c>
      <c r="N248" s="369" t="s">
        <v>59</v>
      </c>
      <c r="O248" s="386">
        <v>67</v>
      </c>
      <c r="P248" s="386">
        <v>1021</v>
      </c>
      <c r="Q248" s="293">
        <v>0</v>
      </c>
      <c r="R248" s="339" t="s">
        <v>60</v>
      </c>
      <c r="S248" s="339" t="s">
        <v>60</v>
      </c>
      <c r="T248" s="339" t="s">
        <v>60</v>
      </c>
      <c r="U248" s="339" t="s">
        <v>60</v>
      </c>
      <c r="V248" s="339" t="s">
        <v>60</v>
      </c>
      <c r="W248" s="339" t="s">
        <v>60</v>
      </c>
      <c r="X248" s="339" t="s">
        <v>60</v>
      </c>
      <c r="Y248" s="376" t="s">
        <v>1384</v>
      </c>
      <c r="Z248" s="293" t="s">
        <v>63</v>
      </c>
      <c r="AA248" s="293" t="s">
        <v>63</v>
      </c>
      <c r="AB248" s="293" t="s">
        <v>63</v>
      </c>
      <c r="AC248" s="293" t="s">
        <v>63</v>
      </c>
      <c r="AD248" s="293" t="s">
        <v>63</v>
      </c>
      <c r="AE248" s="293" t="s">
        <v>63</v>
      </c>
      <c r="AF248" s="293" t="s">
        <v>63</v>
      </c>
      <c r="AG248" s="344" t="str">
        <f t="shared" ref="AG248" si="33">IF(Y248="","","CLOSE")</f>
        <v>CLOSE</v>
      </c>
      <c r="AH248" s="344" t="str">
        <f t="shared" si="17"/>
        <v>CLOSE</v>
      </c>
      <c r="AI248" s="345">
        <f t="shared" si="18"/>
        <v>1</v>
      </c>
      <c r="AJ248" s="357"/>
    </row>
    <row r="249" spans="1:36" ht="132">
      <c r="A249" s="337">
        <f t="shared" si="19"/>
        <v>1643</v>
      </c>
      <c r="B249" s="295">
        <v>44021</v>
      </c>
      <c r="C249" s="377" t="s">
        <v>393</v>
      </c>
      <c r="D249" s="293" t="s">
        <v>113</v>
      </c>
      <c r="E249" s="293" t="s">
        <v>1203</v>
      </c>
      <c r="F249" s="293" t="s">
        <v>282</v>
      </c>
      <c r="G249" s="294" t="s">
        <v>1113</v>
      </c>
      <c r="H249" s="348" t="s">
        <v>77</v>
      </c>
      <c r="I249" s="485" t="s">
        <v>1385</v>
      </c>
      <c r="J249" s="339" t="s">
        <v>978</v>
      </c>
      <c r="K249" s="291" t="s">
        <v>1386</v>
      </c>
      <c r="L249" s="291" t="s">
        <v>1387</v>
      </c>
      <c r="M249" s="291" t="s">
        <v>1388</v>
      </c>
      <c r="N249" s="369" t="s">
        <v>59</v>
      </c>
      <c r="O249" s="386">
        <v>77</v>
      </c>
      <c r="P249" s="386">
        <v>220</v>
      </c>
      <c r="Q249" s="293">
        <v>0</v>
      </c>
      <c r="R249" s="339" t="s">
        <v>61</v>
      </c>
      <c r="S249" s="339" t="s">
        <v>61</v>
      </c>
      <c r="T249" s="339" t="s">
        <v>61</v>
      </c>
      <c r="U249" s="339" t="s">
        <v>61</v>
      </c>
      <c r="V249" s="339" t="s">
        <v>61</v>
      </c>
      <c r="W249" s="339" t="s">
        <v>61</v>
      </c>
      <c r="X249" s="339" t="s">
        <v>60</v>
      </c>
      <c r="Y249" s="376" t="s">
        <v>1389</v>
      </c>
      <c r="Z249" s="293" t="s">
        <v>61</v>
      </c>
      <c r="AA249" s="293" t="s">
        <v>61</v>
      </c>
      <c r="AB249" s="293" t="s">
        <v>61</v>
      </c>
      <c r="AC249" s="293" t="s">
        <v>61</v>
      </c>
      <c r="AD249" s="293" t="s">
        <v>61</v>
      </c>
      <c r="AE249" s="293" t="s">
        <v>61</v>
      </c>
      <c r="AF249" s="293" t="s">
        <v>63</v>
      </c>
      <c r="AG249" s="344" t="str">
        <f t="shared" si="24"/>
        <v>CLOSE</v>
      </c>
      <c r="AH249" s="344" t="str">
        <f t="shared" si="17"/>
        <v>CLOSE</v>
      </c>
      <c r="AI249" s="345">
        <f t="shared" si="18"/>
        <v>1</v>
      </c>
      <c r="AJ249" s="357"/>
    </row>
    <row r="250" spans="1:36" ht="60">
      <c r="A250" s="337">
        <f t="shared" si="19"/>
        <v>1644</v>
      </c>
      <c r="B250" s="295">
        <v>44034</v>
      </c>
      <c r="C250" s="377" t="s">
        <v>49</v>
      </c>
      <c r="D250" s="293" t="s">
        <v>997</v>
      </c>
      <c r="E250" s="293" t="s">
        <v>978</v>
      </c>
      <c r="F250" s="293" t="s">
        <v>1281</v>
      </c>
      <c r="G250" s="293" t="s">
        <v>53</v>
      </c>
      <c r="H250" s="349" t="s">
        <v>54</v>
      </c>
      <c r="I250" s="483" t="s">
        <v>1390</v>
      </c>
      <c r="J250" s="339" t="s">
        <v>978</v>
      </c>
      <c r="K250" s="291" t="s">
        <v>1391</v>
      </c>
      <c r="L250" s="291" t="s">
        <v>1392</v>
      </c>
      <c r="M250" s="291" t="s">
        <v>1393</v>
      </c>
      <c r="N250" s="369" t="s">
        <v>59</v>
      </c>
      <c r="O250" s="386">
        <v>3</v>
      </c>
      <c r="P250" s="386">
        <v>28.65</v>
      </c>
      <c r="Q250" s="293">
        <v>0</v>
      </c>
      <c r="R250" s="339" t="s">
        <v>192</v>
      </c>
      <c r="S250" s="339" t="s">
        <v>192</v>
      </c>
      <c r="T250" s="339" t="s">
        <v>192</v>
      </c>
      <c r="U250" s="339" t="s">
        <v>192</v>
      </c>
      <c r="V250" s="339" t="s">
        <v>192</v>
      </c>
      <c r="W250" s="339" t="s">
        <v>192</v>
      </c>
      <c r="X250" s="339" t="s">
        <v>192</v>
      </c>
      <c r="Y250" s="376" t="s">
        <v>1394</v>
      </c>
      <c r="Z250" s="293" t="s">
        <v>61</v>
      </c>
      <c r="AA250" s="293" t="s">
        <v>61</v>
      </c>
      <c r="AB250" s="293" t="s">
        <v>61</v>
      </c>
      <c r="AC250" s="293" t="s">
        <v>61</v>
      </c>
      <c r="AD250" s="293" t="s">
        <v>61</v>
      </c>
      <c r="AE250" s="293" t="s">
        <v>61</v>
      </c>
      <c r="AF250" s="293" t="s">
        <v>61</v>
      </c>
      <c r="AG250" s="344" t="str">
        <f t="shared" ref="AG250:AG251" si="34">IF(Y250="","","CLOSE")</f>
        <v>CLOSE</v>
      </c>
      <c r="AH250" s="344" t="str">
        <f t="shared" si="17"/>
        <v>CLOSE</v>
      </c>
      <c r="AI250" s="345" t="e">
        <f t="shared" si="18"/>
        <v>#DIV/0!</v>
      </c>
      <c r="AJ250" s="357"/>
    </row>
    <row r="251" spans="1:36" ht="72">
      <c r="A251" s="337">
        <f t="shared" si="19"/>
        <v>1645</v>
      </c>
      <c r="B251" s="295">
        <v>44041</v>
      </c>
      <c r="C251" s="377" t="s">
        <v>49</v>
      </c>
      <c r="D251" s="293" t="s">
        <v>1395</v>
      </c>
      <c r="E251" s="293" t="s">
        <v>1308</v>
      </c>
      <c r="F251" s="293" t="s">
        <v>282</v>
      </c>
      <c r="G251" s="293" t="s">
        <v>94</v>
      </c>
      <c r="H251" s="372" t="s">
        <v>122</v>
      </c>
      <c r="I251" s="483" t="s">
        <v>1396</v>
      </c>
      <c r="J251" s="339" t="s">
        <v>978</v>
      </c>
      <c r="K251" s="291" t="s">
        <v>1397</v>
      </c>
      <c r="L251" s="291" t="s">
        <v>1398</v>
      </c>
      <c r="M251" s="291" t="s">
        <v>1399</v>
      </c>
      <c r="N251" s="369" t="s">
        <v>59</v>
      </c>
      <c r="O251" s="386">
        <v>0</v>
      </c>
      <c r="P251" s="386">
        <v>0</v>
      </c>
      <c r="Q251" s="293">
        <v>0</v>
      </c>
      <c r="R251" s="339" t="s">
        <v>60</v>
      </c>
      <c r="S251" s="339" t="s">
        <v>60</v>
      </c>
      <c r="T251" s="339" t="s">
        <v>60</v>
      </c>
      <c r="U251" s="339" t="s">
        <v>60</v>
      </c>
      <c r="V251" s="339" t="s">
        <v>60</v>
      </c>
      <c r="W251" s="339" t="s">
        <v>60</v>
      </c>
      <c r="X251" s="339" t="s">
        <v>60</v>
      </c>
      <c r="Y251" s="376" t="s">
        <v>1400</v>
      </c>
      <c r="Z251" s="293" t="s">
        <v>63</v>
      </c>
      <c r="AA251" s="293" t="s">
        <v>63</v>
      </c>
      <c r="AB251" s="293" t="s">
        <v>63</v>
      </c>
      <c r="AC251" s="293" t="s">
        <v>63</v>
      </c>
      <c r="AD251" s="293" t="s">
        <v>63</v>
      </c>
      <c r="AE251" s="293" t="s">
        <v>63</v>
      </c>
      <c r="AF251" s="293" t="s">
        <v>63</v>
      </c>
      <c r="AG251" s="344" t="str">
        <f t="shared" si="34"/>
        <v>CLOSE</v>
      </c>
      <c r="AH251" s="344" t="str">
        <f t="shared" si="17"/>
        <v>CLOSE</v>
      </c>
      <c r="AI251" s="345">
        <f t="shared" si="18"/>
        <v>1</v>
      </c>
      <c r="AJ251" s="357"/>
    </row>
    <row r="252" spans="1:36" ht="84">
      <c r="A252" s="337">
        <f t="shared" si="19"/>
        <v>1646</v>
      </c>
      <c r="B252" s="295">
        <v>44051</v>
      </c>
      <c r="C252" s="377" t="s">
        <v>49</v>
      </c>
      <c r="D252" s="293" t="s">
        <v>1061</v>
      </c>
      <c r="E252" s="293" t="s">
        <v>978</v>
      </c>
      <c r="F252" s="293" t="s">
        <v>1281</v>
      </c>
      <c r="G252" s="294" t="s">
        <v>1401</v>
      </c>
      <c r="H252" s="349" t="s">
        <v>54</v>
      </c>
      <c r="I252" s="483" t="s">
        <v>1402</v>
      </c>
      <c r="J252" s="339" t="s">
        <v>978</v>
      </c>
      <c r="K252" s="291" t="s">
        <v>1403</v>
      </c>
      <c r="L252" s="291" t="s">
        <v>1404</v>
      </c>
      <c r="M252" s="291" t="s">
        <v>1405</v>
      </c>
      <c r="N252" s="369" t="s">
        <v>59</v>
      </c>
      <c r="O252" s="386">
        <v>3</v>
      </c>
      <c r="P252" s="386">
        <v>71.61</v>
      </c>
      <c r="Q252" s="293">
        <v>0</v>
      </c>
      <c r="R252" s="339" t="s">
        <v>192</v>
      </c>
      <c r="S252" s="339" t="s">
        <v>192</v>
      </c>
      <c r="T252" s="339" t="s">
        <v>192</v>
      </c>
      <c r="U252" s="339" t="s">
        <v>192</v>
      </c>
      <c r="V252" s="339" t="s">
        <v>192</v>
      </c>
      <c r="W252" s="339" t="s">
        <v>192</v>
      </c>
      <c r="X252" s="339" t="s">
        <v>192</v>
      </c>
      <c r="Y252" s="376" t="s">
        <v>1406</v>
      </c>
      <c r="Z252" s="293" t="s">
        <v>61</v>
      </c>
      <c r="AA252" s="293" t="s">
        <v>61</v>
      </c>
      <c r="AB252" s="293" t="s">
        <v>61</v>
      </c>
      <c r="AC252" s="293" t="s">
        <v>61</v>
      </c>
      <c r="AD252" s="293" t="s">
        <v>61</v>
      </c>
      <c r="AE252" s="293" t="s">
        <v>61</v>
      </c>
      <c r="AF252" s="293" t="s">
        <v>61</v>
      </c>
      <c r="AG252" s="344" t="str">
        <f t="shared" si="24"/>
        <v>CLOSE</v>
      </c>
      <c r="AH252" s="344" t="str">
        <f t="shared" si="17"/>
        <v>CLOSE</v>
      </c>
      <c r="AI252" s="345" t="e">
        <f t="shared" si="18"/>
        <v>#DIV/0!</v>
      </c>
      <c r="AJ252" s="357"/>
    </row>
    <row r="253" spans="1:36" ht="72">
      <c r="A253" s="337">
        <f t="shared" si="19"/>
        <v>1647</v>
      </c>
      <c r="B253" s="295">
        <v>44052</v>
      </c>
      <c r="C253" s="377" t="s">
        <v>49</v>
      </c>
      <c r="D253" s="293" t="s">
        <v>847</v>
      </c>
      <c r="E253" s="425" t="s">
        <v>1055</v>
      </c>
      <c r="F253" s="293" t="s">
        <v>1281</v>
      </c>
      <c r="G253" s="293" t="s">
        <v>53</v>
      </c>
      <c r="H253" s="349" t="s">
        <v>54</v>
      </c>
      <c r="I253" s="483" t="s">
        <v>1407</v>
      </c>
      <c r="J253" s="339" t="s">
        <v>978</v>
      </c>
      <c r="K253" s="291" t="s">
        <v>1408</v>
      </c>
      <c r="L253" s="291" t="s">
        <v>1409</v>
      </c>
      <c r="M253" s="291" t="s">
        <v>1410</v>
      </c>
      <c r="N253" s="369" t="s">
        <v>59</v>
      </c>
      <c r="O253" s="386">
        <v>15</v>
      </c>
      <c r="P253" s="386">
        <v>85.94</v>
      </c>
      <c r="Q253" s="293">
        <v>0</v>
      </c>
      <c r="R253" s="339" t="s">
        <v>60</v>
      </c>
      <c r="S253" s="339" t="s">
        <v>60</v>
      </c>
      <c r="T253" s="339" t="s">
        <v>60</v>
      </c>
      <c r="U253" s="339" t="s">
        <v>60</v>
      </c>
      <c r="V253" s="339" t="s">
        <v>60</v>
      </c>
      <c r="W253" s="339" t="s">
        <v>529</v>
      </c>
      <c r="X253" s="339" t="s">
        <v>529</v>
      </c>
      <c r="Y253" s="376" t="s">
        <v>1411</v>
      </c>
      <c r="Z253" s="293" t="s">
        <v>63</v>
      </c>
      <c r="AA253" s="293" t="s">
        <v>63</v>
      </c>
      <c r="AB253" s="293" t="s">
        <v>63</v>
      </c>
      <c r="AC253" s="293" t="s">
        <v>63</v>
      </c>
      <c r="AD253" s="293" t="s">
        <v>63</v>
      </c>
      <c r="AE253" s="293" t="s">
        <v>61</v>
      </c>
      <c r="AF253" s="293" t="s">
        <v>61</v>
      </c>
      <c r="AG253" s="344" t="str">
        <f t="shared" ref="AG253" si="35">IF(Y253="","","CLOSE")</f>
        <v>CLOSE</v>
      </c>
      <c r="AH253" s="344" t="str">
        <f t="shared" si="17"/>
        <v>CLOSE</v>
      </c>
      <c r="AI253" s="345">
        <f t="shared" si="18"/>
        <v>1</v>
      </c>
      <c r="AJ253" s="357"/>
    </row>
    <row r="254" spans="1:36" ht="72">
      <c r="A254" s="337">
        <f t="shared" si="19"/>
        <v>1648</v>
      </c>
      <c r="B254" s="295">
        <v>44056</v>
      </c>
      <c r="C254" s="292" t="s">
        <v>393</v>
      </c>
      <c r="D254" s="293" t="s">
        <v>1140</v>
      </c>
      <c r="E254" s="425" t="s">
        <v>1055</v>
      </c>
      <c r="F254" s="293" t="s">
        <v>1281</v>
      </c>
      <c r="G254" s="293" t="s">
        <v>53</v>
      </c>
      <c r="H254" s="348" t="s">
        <v>77</v>
      </c>
      <c r="I254" s="483" t="s">
        <v>1412</v>
      </c>
      <c r="J254" s="339" t="s">
        <v>978</v>
      </c>
      <c r="K254" s="291" t="s">
        <v>1413</v>
      </c>
      <c r="L254" s="291" t="s">
        <v>1414</v>
      </c>
      <c r="M254" s="291" t="s">
        <v>1415</v>
      </c>
      <c r="N254" s="369" t="s">
        <v>59</v>
      </c>
      <c r="O254" s="386">
        <v>0</v>
      </c>
      <c r="P254" s="386">
        <v>0</v>
      </c>
      <c r="Q254" s="293">
        <v>0</v>
      </c>
      <c r="R254" s="339" t="s">
        <v>60</v>
      </c>
      <c r="S254" s="339" t="s">
        <v>60</v>
      </c>
      <c r="T254" s="339" t="s">
        <v>60</v>
      </c>
      <c r="U254" s="339" t="s">
        <v>60</v>
      </c>
      <c r="V254" s="339" t="s">
        <v>60</v>
      </c>
      <c r="W254" s="339" t="s">
        <v>529</v>
      </c>
      <c r="X254" s="339" t="s">
        <v>529</v>
      </c>
      <c r="Y254" s="376" t="s">
        <v>1416</v>
      </c>
      <c r="Z254" s="293" t="s">
        <v>63</v>
      </c>
      <c r="AA254" s="293" t="s">
        <v>63</v>
      </c>
      <c r="AB254" s="293" t="s">
        <v>63</v>
      </c>
      <c r="AC254" s="293" t="s">
        <v>63</v>
      </c>
      <c r="AD254" s="293" t="s">
        <v>63</v>
      </c>
      <c r="AE254" s="293" t="s">
        <v>61</v>
      </c>
      <c r="AF254" s="293" t="s">
        <v>61</v>
      </c>
      <c r="AG254" s="344" t="str">
        <f>IF(Y254="","","CLOSE")</f>
        <v>CLOSE</v>
      </c>
      <c r="AH254" s="344" t="str">
        <f t="shared" si="17"/>
        <v>CLOSE</v>
      </c>
      <c r="AI254" s="345">
        <f t="shared" si="18"/>
        <v>1</v>
      </c>
      <c r="AJ254" s="357"/>
    </row>
    <row r="255" spans="1:36" ht="84">
      <c r="A255" s="337">
        <f t="shared" si="19"/>
        <v>1649</v>
      </c>
      <c r="B255" s="295">
        <v>44057</v>
      </c>
      <c r="C255" s="377" t="s">
        <v>49</v>
      </c>
      <c r="D255" s="293" t="s">
        <v>847</v>
      </c>
      <c r="E255" s="293" t="s">
        <v>1314</v>
      </c>
      <c r="F255" s="293" t="s">
        <v>75</v>
      </c>
      <c r="G255" s="293" t="s">
        <v>94</v>
      </c>
      <c r="H255" s="349" t="s">
        <v>54</v>
      </c>
      <c r="I255" s="483" t="s">
        <v>1417</v>
      </c>
      <c r="J255" s="339" t="s">
        <v>978</v>
      </c>
      <c r="K255" s="291" t="s">
        <v>1418</v>
      </c>
      <c r="L255" s="291" t="s">
        <v>1419</v>
      </c>
      <c r="M255" s="291" t="s">
        <v>1420</v>
      </c>
      <c r="N255" s="369" t="s">
        <v>59</v>
      </c>
      <c r="O255" s="386">
        <v>101</v>
      </c>
      <c r="P255" s="386">
        <v>40</v>
      </c>
      <c r="Q255" s="293">
        <v>0</v>
      </c>
      <c r="R255" s="339" t="s">
        <v>529</v>
      </c>
      <c r="S255" s="339" t="s">
        <v>529</v>
      </c>
      <c r="T255" s="339" t="s">
        <v>529</v>
      </c>
      <c r="U255" s="339" t="s">
        <v>60</v>
      </c>
      <c r="V255" s="339" t="s">
        <v>60</v>
      </c>
      <c r="W255" s="339" t="s">
        <v>60</v>
      </c>
      <c r="X255" s="339" t="s">
        <v>60</v>
      </c>
      <c r="Y255" s="376" t="s">
        <v>1421</v>
      </c>
      <c r="Z255" s="293" t="s">
        <v>61</v>
      </c>
      <c r="AA255" s="293" t="s">
        <v>61</v>
      </c>
      <c r="AB255" s="293" t="s">
        <v>61</v>
      </c>
      <c r="AC255" s="293" t="s">
        <v>63</v>
      </c>
      <c r="AD255" s="293" t="s">
        <v>63</v>
      </c>
      <c r="AE255" s="293" t="s">
        <v>63</v>
      </c>
      <c r="AF255" s="293" t="s">
        <v>63</v>
      </c>
      <c r="AG255" s="344" t="str">
        <f t="shared" si="24"/>
        <v>CLOSE</v>
      </c>
      <c r="AH255" s="344" t="str">
        <f t="shared" si="17"/>
        <v>CLOSE</v>
      </c>
      <c r="AI255" s="345">
        <f t="shared" si="18"/>
        <v>1</v>
      </c>
      <c r="AJ255" s="357"/>
    </row>
    <row r="256" spans="1:36" ht="72">
      <c r="A256" s="337">
        <f t="shared" si="19"/>
        <v>1650</v>
      </c>
      <c r="B256" s="295">
        <v>44074</v>
      </c>
      <c r="C256" s="377" t="s">
        <v>49</v>
      </c>
      <c r="D256" s="293" t="s">
        <v>997</v>
      </c>
      <c r="E256" s="293" t="s">
        <v>1346</v>
      </c>
      <c r="F256" s="293" t="s">
        <v>282</v>
      </c>
      <c r="G256" s="293" t="s">
        <v>94</v>
      </c>
      <c r="H256" s="372" t="s">
        <v>122</v>
      </c>
      <c r="I256" s="483" t="s">
        <v>1422</v>
      </c>
      <c r="J256" s="339" t="s">
        <v>978</v>
      </c>
      <c r="K256" s="291" t="s">
        <v>1423</v>
      </c>
      <c r="L256" s="291" t="s">
        <v>1424</v>
      </c>
      <c r="M256" s="291" t="s">
        <v>1425</v>
      </c>
      <c r="N256" s="369" t="s">
        <v>59</v>
      </c>
      <c r="O256" s="386">
        <v>0</v>
      </c>
      <c r="P256" s="386">
        <v>0</v>
      </c>
      <c r="Q256" s="293">
        <v>0</v>
      </c>
      <c r="R256" s="339" t="s">
        <v>60</v>
      </c>
      <c r="S256" s="339" t="s">
        <v>60</v>
      </c>
      <c r="T256" s="339" t="s">
        <v>60</v>
      </c>
      <c r="U256" s="339" t="s">
        <v>60</v>
      </c>
      <c r="V256" s="339" t="s">
        <v>60</v>
      </c>
      <c r="W256" s="339" t="s">
        <v>529</v>
      </c>
      <c r="X256" s="339" t="s">
        <v>529</v>
      </c>
      <c r="Y256" s="376" t="s">
        <v>1426</v>
      </c>
      <c r="Z256" s="293" t="s">
        <v>63</v>
      </c>
      <c r="AA256" s="293" t="s">
        <v>63</v>
      </c>
      <c r="AB256" s="293" t="s">
        <v>63</v>
      </c>
      <c r="AC256" s="293" t="s">
        <v>63</v>
      </c>
      <c r="AD256" s="293" t="s">
        <v>63</v>
      </c>
      <c r="AE256" s="293" t="s">
        <v>61</v>
      </c>
      <c r="AF256" s="293" t="s">
        <v>61</v>
      </c>
      <c r="AG256" s="344" t="str">
        <f>IF(Y256="","","CLOSE")</f>
        <v>CLOSE</v>
      </c>
      <c r="AH256" s="344" t="str">
        <f t="shared" si="17"/>
        <v>CLOSE</v>
      </c>
      <c r="AI256" s="345">
        <f t="shared" si="18"/>
        <v>1</v>
      </c>
      <c r="AJ256" s="357"/>
    </row>
    <row r="257" spans="1:36" ht="72">
      <c r="A257" s="337">
        <f t="shared" si="19"/>
        <v>1651</v>
      </c>
      <c r="B257" s="295">
        <v>44074</v>
      </c>
      <c r="C257" s="377" t="s">
        <v>926</v>
      </c>
      <c r="D257" s="293" t="s">
        <v>1345</v>
      </c>
      <c r="E257" s="293" t="s">
        <v>1427</v>
      </c>
      <c r="F257" s="293" t="s">
        <v>282</v>
      </c>
      <c r="G257" s="293" t="s">
        <v>94</v>
      </c>
      <c r="H257" s="348" t="s">
        <v>77</v>
      </c>
      <c r="I257" s="483" t="s">
        <v>1428</v>
      </c>
      <c r="J257" s="339" t="s">
        <v>978</v>
      </c>
      <c r="K257" s="291" t="s">
        <v>1429</v>
      </c>
      <c r="L257" s="291" t="s">
        <v>1430</v>
      </c>
      <c r="M257" s="291" t="s">
        <v>1431</v>
      </c>
      <c r="N257" s="369" t="s">
        <v>59</v>
      </c>
      <c r="O257" s="386">
        <v>0</v>
      </c>
      <c r="P257" s="386">
        <v>0</v>
      </c>
      <c r="Q257" s="293">
        <v>1015.6</v>
      </c>
      <c r="R257" s="339" t="s">
        <v>60</v>
      </c>
      <c r="S257" s="339" t="s">
        <v>60</v>
      </c>
      <c r="T257" s="339" t="s">
        <v>60</v>
      </c>
      <c r="U257" s="339" t="s">
        <v>60</v>
      </c>
      <c r="V257" s="339" t="s">
        <v>60</v>
      </c>
      <c r="W257" s="339" t="s">
        <v>529</v>
      </c>
      <c r="X257" s="339" t="s">
        <v>529</v>
      </c>
      <c r="Y257" s="376" t="s">
        <v>1432</v>
      </c>
      <c r="Z257" s="293" t="s">
        <v>63</v>
      </c>
      <c r="AA257" s="293" t="s">
        <v>63</v>
      </c>
      <c r="AB257" s="293" t="s">
        <v>63</v>
      </c>
      <c r="AC257" s="293" t="s">
        <v>63</v>
      </c>
      <c r="AD257" s="293" t="s">
        <v>63</v>
      </c>
      <c r="AE257" s="293" t="s">
        <v>61</v>
      </c>
      <c r="AF257" s="293" t="s">
        <v>61</v>
      </c>
      <c r="AG257" s="344" t="str">
        <f>IF(Y257="","","CLOSE")</f>
        <v>CLOSE</v>
      </c>
      <c r="AH257" s="344" t="str">
        <f t="shared" si="17"/>
        <v>CLOSE</v>
      </c>
      <c r="AI257" s="345">
        <f t="shared" si="18"/>
        <v>1</v>
      </c>
      <c r="AJ257" s="357"/>
    </row>
    <row r="258" spans="1:36" ht="72">
      <c r="A258" s="337">
        <f t="shared" si="19"/>
        <v>1652</v>
      </c>
      <c r="B258" s="295">
        <v>44076</v>
      </c>
      <c r="C258" s="377" t="s">
        <v>49</v>
      </c>
      <c r="D258" s="293" t="s">
        <v>997</v>
      </c>
      <c r="E258" s="293" t="s">
        <v>1346</v>
      </c>
      <c r="F258" s="293" t="s">
        <v>75</v>
      </c>
      <c r="G258" s="294" t="s">
        <v>1433</v>
      </c>
      <c r="H258" s="372" t="s">
        <v>122</v>
      </c>
      <c r="I258" s="483" t="s">
        <v>1434</v>
      </c>
      <c r="J258" s="339" t="s">
        <v>978</v>
      </c>
      <c r="K258" s="291" t="s">
        <v>1435</v>
      </c>
      <c r="L258" s="291" t="s">
        <v>1436</v>
      </c>
      <c r="M258" s="291" t="s">
        <v>1437</v>
      </c>
      <c r="N258" s="369" t="s">
        <v>59</v>
      </c>
      <c r="O258" s="386">
        <v>0</v>
      </c>
      <c r="P258" s="386">
        <v>0</v>
      </c>
      <c r="Q258" s="293">
        <v>0</v>
      </c>
      <c r="R258" s="339" t="s">
        <v>60</v>
      </c>
      <c r="S258" s="339" t="s">
        <v>60</v>
      </c>
      <c r="T258" s="339" t="s">
        <v>60</v>
      </c>
      <c r="U258" s="339" t="s">
        <v>60</v>
      </c>
      <c r="V258" s="339" t="s">
        <v>60</v>
      </c>
      <c r="W258" s="339" t="s">
        <v>529</v>
      </c>
      <c r="X258" s="339" t="s">
        <v>529</v>
      </c>
      <c r="Y258" s="376" t="s">
        <v>1438</v>
      </c>
      <c r="Z258" s="293" t="s">
        <v>63</v>
      </c>
      <c r="AA258" s="293" t="s">
        <v>63</v>
      </c>
      <c r="AB258" s="293" t="s">
        <v>63</v>
      </c>
      <c r="AC258" s="293" t="s">
        <v>63</v>
      </c>
      <c r="AD258" s="293" t="s">
        <v>63</v>
      </c>
      <c r="AE258" s="293" t="s">
        <v>61</v>
      </c>
      <c r="AF258" s="293" t="s">
        <v>61</v>
      </c>
      <c r="AG258" s="344" t="str">
        <f>IF(Y258="","","CLOSE")</f>
        <v>CLOSE</v>
      </c>
      <c r="AH258" s="344" t="str">
        <f t="shared" si="17"/>
        <v>CLOSE</v>
      </c>
      <c r="AI258" s="345">
        <f t="shared" si="18"/>
        <v>1</v>
      </c>
      <c r="AJ258" s="357"/>
    </row>
    <row r="259" spans="1:36" ht="96">
      <c r="A259" s="337">
        <f t="shared" si="19"/>
        <v>1653</v>
      </c>
      <c r="B259" s="295">
        <v>44078</v>
      </c>
      <c r="C259" s="377" t="s">
        <v>49</v>
      </c>
      <c r="D259" s="293" t="s">
        <v>997</v>
      </c>
      <c r="E259" s="293" t="s">
        <v>1364</v>
      </c>
      <c r="F259" s="293" t="s">
        <v>282</v>
      </c>
      <c r="G259" s="293" t="s">
        <v>94</v>
      </c>
      <c r="H259" s="349" t="s">
        <v>54</v>
      </c>
      <c r="I259" s="485" t="s">
        <v>1439</v>
      </c>
      <c r="J259" s="394" t="s">
        <v>1440</v>
      </c>
      <c r="K259" s="291" t="s">
        <v>1441</v>
      </c>
      <c r="L259" s="291" t="s">
        <v>1442</v>
      </c>
      <c r="M259" s="291" t="s">
        <v>1443</v>
      </c>
      <c r="N259" s="369" t="s">
        <v>59</v>
      </c>
      <c r="O259" s="386">
        <v>60</v>
      </c>
      <c r="P259" s="386">
        <v>2941.27</v>
      </c>
      <c r="Q259" s="293">
        <v>0</v>
      </c>
      <c r="R259" s="339" t="s">
        <v>529</v>
      </c>
      <c r="S259" s="339" t="s">
        <v>60</v>
      </c>
      <c r="T259" s="339" t="s">
        <v>60</v>
      </c>
      <c r="U259" s="339" t="s">
        <v>60</v>
      </c>
      <c r="V259" s="339" t="s">
        <v>60</v>
      </c>
      <c r="W259" s="339" t="s">
        <v>529</v>
      </c>
      <c r="X259" s="339" t="s">
        <v>529</v>
      </c>
      <c r="Y259" s="376" t="s">
        <v>1444</v>
      </c>
      <c r="Z259" s="293" t="s">
        <v>61</v>
      </c>
      <c r="AA259" s="293" t="s">
        <v>63</v>
      </c>
      <c r="AB259" s="293" t="s">
        <v>63</v>
      </c>
      <c r="AC259" s="293" t="s">
        <v>63</v>
      </c>
      <c r="AD259" s="293" t="s">
        <v>63</v>
      </c>
      <c r="AE259" s="293" t="s">
        <v>61</v>
      </c>
      <c r="AF259" s="293" t="s">
        <v>61</v>
      </c>
      <c r="AG259" s="344" t="str">
        <f>IF(Y259="","","CLOSE")</f>
        <v>CLOSE</v>
      </c>
      <c r="AH259" s="344" t="str">
        <f t="shared" si="17"/>
        <v>CLOSE</v>
      </c>
      <c r="AI259" s="345">
        <f t="shared" si="18"/>
        <v>1</v>
      </c>
      <c r="AJ259" s="401"/>
    </row>
    <row r="260" spans="1:36" ht="48">
      <c r="A260" s="337">
        <f t="shared" si="19"/>
        <v>1654</v>
      </c>
      <c r="B260" s="295">
        <v>44081</v>
      </c>
      <c r="C260" s="377" t="s">
        <v>393</v>
      </c>
      <c r="D260" s="293" t="s">
        <v>42</v>
      </c>
      <c r="E260" s="293" t="s">
        <v>1314</v>
      </c>
      <c r="F260" s="341" t="s">
        <v>790</v>
      </c>
      <c r="G260" s="294" t="s">
        <v>382</v>
      </c>
      <c r="H260" s="348" t="s">
        <v>77</v>
      </c>
      <c r="I260" s="483" t="s">
        <v>1445</v>
      </c>
      <c r="J260" s="339" t="s">
        <v>978</v>
      </c>
      <c r="K260" s="291" t="s">
        <v>1446</v>
      </c>
      <c r="L260" s="291" t="s">
        <v>1447</v>
      </c>
      <c r="M260" s="291" t="s">
        <v>1448</v>
      </c>
      <c r="N260" s="369" t="s">
        <v>59</v>
      </c>
      <c r="O260" s="386">
        <v>0</v>
      </c>
      <c r="P260" s="386">
        <v>0</v>
      </c>
      <c r="Q260" s="293">
        <v>0</v>
      </c>
      <c r="R260" s="339" t="s">
        <v>529</v>
      </c>
      <c r="S260" s="339" t="s">
        <v>529</v>
      </c>
      <c r="T260" s="339" t="s">
        <v>529</v>
      </c>
      <c r="U260" s="339" t="s">
        <v>60</v>
      </c>
      <c r="V260" s="339" t="s">
        <v>60</v>
      </c>
      <c r="W260" s="339" t="s">
        <v>60</v>
      </c>
      <c r="X260" s="339" t="s">
        <v>529</v>
      </c>
      <c r="Y260" s="376" t="s">
        <v>1449</v>
      </c>
      <c r="Z260" s="293" t="s">
        <v>61</v>
      </c>
      <c r="AA260" s="293" t="s">
        <v>61</v>
      </c>
      <c r="AB260" s="293" t="s">
        <v>61</v>
      </c>
      <c r="AC260" s="293" t="s">
        <v>63</v>
      </c>
      <c r="AD260" s="293" t="s">
        <v>63</v>
      </c>
      <c r="AE260" s="293" t="s">
        <v>63</v>
      </c>
      <c r="AF260" s="293" t="s">
        <v>61</v>
      </c>
      <c r="AG260" s="344" t="str">
        <f t="shared" ref="AG260" si="36">IF(Y260="","","CLOSE")</f>
        <v>CLOSE</v>
      </c>
      <c r="AH260" s="344" t="str">
        <f t="shared" si="17"/>
        <v>CLOSE</v>
      </c>
      <c r="AI260" s="345">
        <f t="shared" si="18"/>
        <v>1</v>
      </c>
      <c r="AJ260" s="357"/>
    </row>
    <row r="261" spans="1:36" ht="60.75">
      <c r="A261" s="337">
        <f t="shared" si="19"/>
        <v>1655</v>
      </c>
      <c r="B261" s="295">
        <v>44089</v>
      </c>
      <c r="C261" s="377" t="s">
        <v>49</v>
      </c>
      <c r="D261" s="293" t="s">
        <v>113</v>
      </c>
      <c r="E261" s="293" t="s">
        <v>1450</v>
      </c>
      <c r="F261" s="293" t="s">
        <v>282</v>
      </c>
      <c r="G261" s="293" t="s">
        <v>382</v>
      </c>
      <c r="H261" s="349" t="s">
        <v>54</v>
      </c>
      <c r="I261" s="483" t="s">
        <v>1451</v>
      </c>
      <c r="J261" s="339" t="s">
        <v>978</v>
      </c>
      <c r="K261" s="291" t="s">
        <v>1452</v>
      </c>
      <c r="L261" s="291" t="s">
        <v>1453</v>
      </c>
      <c r="M261" s="291" t="s">
        <v>1454</v>
      </c>
      <c r="N261" s="369" t="s">
        <v>59</v>
      </c>
      <c r="O261" s="386">
        <v>270</v>
      </c>
      <c r="P261" s="386">
        <v>0</v>
      </c>
      <c r="Q261" s="293">
        <v>708</v>
      </c>
      <c r="R261" s="339" t="s">
        <v>60</v>
      </c>
      <c r="S261" s="339" t="s">
        <v>60</v>
      </c>
      <c r="T261" s="339" t="s">
        <v>60</v>
      </c>
      <c r="U261" s="339" t="s">
        <v>60</v>
      </c>
      <c r="V261" s="339" t="s">
        <v>60</v>
      </c>
      <c r="W261" s="339" t="s">
        <v>60</v>
      </c>
      <c r="X261" s="339" t="s">
        <v>60</v>
      </c>
      <c r="Y261" s="376" t="s">
        <v>1455</v>
      </c>
      <c r="Z261" s="293" t="s">
        <v>63</v>
      </c>
      <c r="AA261" s="293" t="s">
        <v>63</v>
      </c>
      <c r="AB261" s="293" t="s">
        <v>63</v>
      </c>
      <c r="AC261" s="293" t="s">
        <v>63</v>
      </c>
      <c r="AD261" s="293" t="s">
        <v>63</v>
      </c>
      <c r="AE261" s="293" t="s">
        <v>63</v>
      </c>
      <c r="AF261" s="293" t="s">
        <v>63</v>
      </c>
      <c r="AG261" s="344" t="str">
        <f t="shared" si="24"/>
        <v>CLOSE</v>
      </c>
      <c r="AH261" s="344" t="str">
        <f t="shared" si="17"/>
        <v>CLOSE</v>
      </c>
      <c r="AI261" s="345">
        <f t="shared" si="18"/>
        <v>1</v>
      </c>
      <c r="AJ261" s="357"/>
    </row>
    <row r="262" spans="1:36" ht="168">
      <c r="A262" s="337">
        <f t="shared" si="19"/>
        <v>1656</v>
      </c>
      <c r="B262" s="295">
        <v>44095</v>
      </c>
      <c r="C262" s="377" t="s">
        <v>393</v>
      </c>
      <c r="D262" s="293" t="s">
        <v>1005</v>
      </c>
      <c r="E262" s="293" t="s">
        <v>1314</v>
      </c>
      <c r="F262" s="293" t="s">
        <v>75</v>
      </c>
      <c r="G262" s="294" t="s">
        <v>382</v>
      </c>
      <c r="H262" s="348" t="s">
        <v>77</v>
      </c>
      <c r="I262" s="484" t="s">
        <v>1456</v>
      </c>
      <c r="J262" s="339"/>
      <c r="K262" s="291" t="s">
        <v>1457</v>
      </c>
      <c r="L262" s="291" t="s">
        <v>1458</v>
      </c>
      <c r="M262" s="291" t="s">
        <v>1459</v>
      </c>
      <c r="N262" s="369" t="s">
        <v>1460</v>
      </c>
      <c r="O262" s="386">
        <v>0</v>
      </c>
      <c r="P262" s="386">
        <v>0</v>
      </c>
      <c r="Q262" s="293">
        <v>0</v>
      </c>
      <c r="R262" s="339" t="s">
        <v>529</v>
      </c>
      <c r="S262" s="339" t="s">
        <v>529</v>
      </c>
      <c r="T262" s="339" t="s">
        <v>529</v>
      </c>
      <c r="U262" s="339" t="s">
        <v>60</v>
      </c>
      <c r="V262" s="339" t="s">
        <v>60</v>
      </c>
      <c r="W262" s="339" t="s">
        <v>60</v>
      </c>
      <c r="X262" s="339" t="s">
        <v>60</v>
      </c>
      <c r="Y262" s="376" t="s">
        <v>1461</v>
      </c>
      <c r="Z262" s="293" t="s">
        <v>61</v>
      </c>
      <c r="AA262" s="293" t="s">
        <v>61</v>
      </c>
      <c r="AB262" s="293" t="s">
        <v>61</v>
      </c>
      <c r="AC262" s="293" t="s">
        <v>63</v>
      </c>
      <c r="AD262" s="293" t="s">
        <v>63</v>
      </c>
      <c r="AE262" s="293" t="s">
        <v>63</v>
      </c>
      <c r="AF262" s="293" t="s">
        <v>63</v>
      </c>
      <c r="AG262" s="344" t="str">
        <f t="shared" si="24"/>
        <v>CLOSE</v>
      </c>
      <c r="AH262" s="344" t="str">
        <f t="shared" si="17"/>
        <v>CLOSE</v>
      </c>
      <c r="AI262" s="345">
        <f t="shared" si="18"/>
        <v>1</v>
      </c>
      <c r="AJ262" s="357"/>
    </row>
    <row r="263" spans="1:36" ht="72">
      <c r="A263" s="337">
        <f t="shared" si="19"/>
        <v>1657</v>
      </c>
      <c r="B263" s="295">
        <v>44095</v>
      </c>
      <c r="C263" s="377" t="s">
        <v>49</v>
      </c>
      <c r="D263" s="293" t="s">
        <v>1085</v>
      </c>
      <c r="E263" s="293" t="s">
        <v>1364</v>
      </c>
      <c r="F263" s="293" t="s">
        <v>282</v>
      </c>
      <c r="G263" s="293" t="s">
        <v>94</v>
      </c>
      <c r="H263" s="349" t="s">
        <v>54</v>
      </c>
      <c r="I263" s="483" t="s">
        <v>1462</v>
      </c>
      <c r="J263" s="394" t="s">
        <v>1440</v>
      </c>
      <c r="K263" s="291" t="s">
        <v>1463</v>
      </c>
      <c r="L263" s="291" t="s">
        <v>1464</v>
      </c>
      <c r="M263" s="291" t="s">
        <v>1465</v>
      </c>
      <c r="N263" s="369" t="s">
        <v>59</v>
      </c>
      <c r="O263" s="386">
        <v>150</v>
      </c>
      <c r="P263" s="386">
        <v>4778.6000000000004</v>
      </c>
      <c r="Q263" s="293">
        <v>0</v>
      </c>
      <c r="R263" s="339" t="s">
        <v>529</v>
      </c>
      <c r="S263" s="339" t="s">
        <v>60</v>
      </c>
      <c r="T263" s="339" t="s">
        <v>60</v>
      </c>
      <c r="U263" s="339" t="s">
        <v>60</v>
      </c>
      <c r="V263" s="339" t="s">
        <v>60</v>
      </c>
      <c r="W263" s="339" t="s">
        <v>529</v>
      </c>
      <c r="X263" s="339" t="s">
        <v>529</v>
      </c>
      <c r="Y263" s="376" t="s">
        <v>1466</v>
      </c>
      <c r="Z263" s="293" t="s">
        <v>61</v>
      </c>
      <c r="AA263" s="293" t="s">
        <v>63</v>
      </c>
      <c r="AB263" s="293" t="s">
        <v>63</v>
      </c>
      <c r="AC263" s="293" t="s">
        <v>63</v>
      </c>
      <c r="AD263" s="293" t="s">
        <v>63</v>
      </c>
      <c r="AE263" s="293" t="s">
        <v>61</v>
      </c>
      <c r="AF263" s="293" t="s">
        <v>61</v>
      </c>
      <c r="AG263" s="344" t="str">
        <f t="shared" ref="AG263:AG276" si="37">IF(Y263="","","CLOSE")</f>
        <v>CLOSE</v>
      </c>
      <c r="AH263" s="344" t="str">
        <f t="shared" si="17"/>
        <v>CLOSE</v>
      </c>
      <c r="AI263" s="345">
        <f t="shared" ref="AI263:AI326" si="38">COUNTIF(Z263:AF263,"完了")/COUNTIF(R263:X263,"要")</f>
        <v>1</v>
      </c>
      <c r="AJ263" s="357"/>
    </row>
    <row r="264" spans="1:36" ht="60">
      <c r="A264" s="337">
        <f t="shared" si="19"/>
        <v>1658</v>
      </c>
      <c r="B264" s="295">
        <v>44100</v>
      </c>
      <c r="C264" s="293" t="s">
        <v>490</v>
      </c>
      <c r="D264" s="293" t="s">
        <v>1307</v>
      </c>
      <c r="E264" s="293" t="s">
        <v>1346</v>
      </c>
      <c r="F264" s="293" t="s">
        <v>282</v>
      </c>
      <c r="G264" s="293" t="s">
        <v>94</v>
      </c>
      <c r="H264" s="348" t="s">
        <v>77</v>
      </c>
      <c r="I264" s="483" t="s">
        <v>1467</v>
      </c>
      <c r="J264" s="339"/>
      <c r="K264" s="291" t="s">
        <v>1468</v>
      </c>
      <c r="L264" s="291" t="s">
        <v>1469</v>
      </c>
      <c r="M264" s="291" t="s">
        <v>1470</v>
      </c>
      <c r="N264" s="369" t="s">
        <v>59</v>
      </c>
      <c r="O264" s="386">
        <v>7</v>
      </c>
      <c r="P264" s="386">
        <v>220</v>
      </c>
      <c r="Q264" s="293">
        <v>1110</v>
      </c>
      <c r="R264" s="339" t="s">
        <v>60</v>
      </c>
      <c r="S264" s="339" t="s">
        <v>60</v>
      </c>
      <c r="T264" s="339" t="s">
        <v>60</v>
      </c>
      <c r="U264" s="339" t="s">
        <v>60</v>
      </c>
      <c r="V264" s="339" t="s">
        <v>60</v>
      </c>
      <c r="W264" s="339" t="s">
        <v>529</v>
      </c>
      <c r="X264" s="339" t="s">
        <v>529</v>
      </c>
      <c r="Y264" s="376" t="s">
        <v>1471</v>
      </c>
      <c r="Z264" s="293" t="s">
        <v>63</v>
      </c>
      <c r="AA264" s="293" t="s">
        <v>63</v>
      </c>
      <c r="AB264" s="293" t="s">
        <v>63</v>
      </c>
      <c r="AC264" s="293" t="s">
        <v>63</v>
      </c>
      <c r="AD264" s="293" t="s">
        <v>63</v>
      </c>
      <c r="AE264" s="293" t="s">
        <v>61</v>
      </c>
      <c r="AF264" s="293" t="s">
        <v>61</v>
      </c>
      <c r="AG264" s="344" t="str">
        <f t="shared" si="37"/>
        <v>CLOSE</v>
      </c>
      <c r="AH264" s="344" t="str">
        <f t="shared" si="17"/>
        <v>CLOSE</v>
      </c>
      <c r="AI264" s="345">
        <f t="shared" si="38"/>
        <v>1</v>
      </c>
      <c r="AJ264" s="357"/>
    </row>
    <row r="265" spans="1:36" ht="72">
      <c r="A265" s="337">
        <f t="shared" ref="A265:A328" si="39">A264+1</f>
        <v>1659</v>
      </c>
      <c r="B265" s="295">
        <v>44111</v>
      </c>
      <c r="C265" s="377" t="s">
        <v>49</v>
      </c>
      <c r="D265" s="293" t="s">
        <v>100</v>
      </c>
      <c r="E265" s="293" t="s">
        <v>1346</v>
      </c>
      <c r="F265" s="293" t="s">
        <v>282</v>
      </c>
      <c r="G265" s="293" t="s">
        <v>94</v>
      </c>
      <c r="H265" s="349" t="s">
        <v>54</v>
      </c>
      <c r="I265" s="483" t="s">
        <v>1472</v>
      </c>
      <c r="J265" s="339"/>
      <c r="K265" s="291" t="s">
        <v>1473</v>
      </c>
      <c r="L265" s="291" t="s">
        <v>1474</v>
      </c>
      <c r="M265" s="291" t="s">
        <v>1475</v>
      </c>
      <c r="N265" s="369" t="s">
        <v>59</v>
      </c>
      <c r="O265" s="386">
        <v>100</v>
      </c>
      <c r="P265" s="386">
        <v>2689.8</v>
      </c>
      <c r="Q265" s="293">
        <v>0</v>
      </c>
      <c r="R265" s="339" t="s">
        <v>60</v>
      </c>
      <c r="S265" s="339" t="s">
        <v>60</v>
      </c>
      <c r="T265" s="339" t="s">
        <v>60</v>
      </c>
      <c r="U265" s="339" t="s">
        <v>60</v>
      </c>
      <c r="V265" s="339" t="s">
        <v>60</v>
      </c>
      <c r="W265" s="339" t="s">
        <v>529</v>
      </c>
      <c r="X265" s="339" t="s">
        <v>529</v>
      </c>
      <c r="Y265" s="376" t="s">
        <v>1476</v>
      </c>
      <c r="Z265" s="293" t="s">
        <v>63</v>
      </c>
      <c r="AA265" s="293" t="s">
        <v>63</v>
      </c>
      <c r="AB265" s="293" t="s">
        <v>63</v>
      </c>
      <c r="AC265" s="293" t="s">
        <v>63</v>
      </c>
      <c r="AD265" s="293" t="s">
        <v>63</v>
      </c>
      <c r="AE265" s="293" t="s">
        <v>61</v>
      </c>
      <c r="AF265" s="293" t="s">
        <v>61</v>
      </c>
      <c r="AG265" s="344" t="str">
        <f t="shared" si="37"/>
        <v>CLOSE</v>
      </c>
      <c r="AH265" s="344" t="str">
        <f t="shared" ref="AH265:AH289" si="40">IF(E265="","",IF(COUNTIF(Z265:AE265,"未")=0,"CLOSE",""))</f>
        <v>CLOSE</v>
      </c>
      <c r="AI265" s="345">
        <f t="shared" si="38"/>
        <v>1</v>
      </c>
      <c r="AJ265" s="357"/>
    </row>
    <row r="266" spans="1:36" ht="72">
      <c r="A266" s="337">
        <f t="shared" si="39"/>
        <v>1660</v>
      </c>
      <c r="B266" s="295">
        <v>44117</v>
      </c>
      <c r="C266" s="377" t="s">
        <v>49</v>
      </c>
      <c r="D266" s="293" t="s">
        <v>997</v>
      </c>
      <c r="E266" s="293" t="s">
        <v>1477</v>
      </c>
      <c r="F266" s="293" t="s">
        <v>282</v>
      </c>
      <c r="G266" s="293" t="s">
        <v>94</v>
      </c>
      <c r="H266" s="349" t="s">
        <v>54</v>
      </c>
      <c r="I266" s="483" t="s">
        <v>1478</v>
      </c>
      <c r="J266" s="339"/>
      <c r="K266" s="291" t="s">
        <v>1479</v>
      </c>
      <c r="L266" s="291" t="s">
        <v>1480</v>
      </c>
      <c r="M266" s="291" t="s">
        <v>1481</v>
      </c>
      <c r="N266" s="369" t="s">
        <v>59</v>
      </c>
      <c r="O266" s="386">
        <v>25</v>
      </c>
      <c r="P266" s="386">
        <v>778</v>
      </c>
      <c r="Q266" s="293">
        <v>778</v>
      </c>
      <c r="R266" s="339" t="s">
        <v>60</v>
      </c>
      <c r="S266" s="339" t="s">
        <v>60</v>
      </c>
      <c r="T266" s="339" t="s">
        <v>60</v>
      </c>
      <c r="U266" s="339" t="s">
        <v>60</v>
      </c>
      <c r="V266" s="339" t="s">
        <v>60</v>
      </c>
      <c r="W266" s="339" t="s">
        <v>529</v>
      </c>
      <c r="X266" s="339" t="s">
        <v>529</v>
      </c>
      <c r="Y266" s="376" t="s">
        <v>1481</v>
      </c>
      <c r="Z266" s="293" t="s">
        <v>63</v>
      </c>
      <c r="AA266" s="293" t="s">
        <v>63</v>
      </c>
      <c r="AB266" s="293" t="s">
        <v>63</v>
      </c>
      <c r="AC266" s="293" t="s">
        <v>63</v>
      </c>
      <c r="AD266" s="293" t="s">
        <v>63</v>
      </c>
      <c r="AE266" s="293" t="s">
        <v>61</v>
      </c>
      <c r="AF266" s="293" t="s">
        <v>61</v>
      </c>
      <c r="AG266" s="344" t="str">
        <f t="shared" si="37"/>
        <v>CLOSE</v>
      </c>
      <c r="AH266" s="344" t="str">
        <f t="shared" si="40"/>
        <v>CLOSE</v>
      </c>
      <c r="AI266" s="345">
        <f t="shared" si="38"/>
        <v>1</v>
      </c>
      <c r="AJ266" s="357"/>
    </row>
    <row r="267" spans="1:36" ht="72">
      <c r="A267" s="337">
        <f t="shared" si="39"/>
        <v>1661</v>
      </c>
      <c r="B267" s="295">
        <v>44119</v>
      </c>
      <c r="C267" s="293" t="s">
        <v>490</v>
      </c>
      <c r="D267" s="293" t="s">
        <v>1307</v>
      </c>
      <c r="E267" s="293" t="s">
        <v>1301</v>
      </c>
      <c r="F267" s="293" t="s">
        <v>282</v>
      </c>
      <c r="G267" s="293" t="s">
        <v>492</v>
      </c>
      <c r="H267" s="348" t="s">
        <v>77</v>
      </c>
      <c r="I267" s="483" t="s">
        <v>1482</v>
      </c>
      <c r="J267" s="339"/>
      <c r="K267" s="291" t="s">
        <v>1483</v>
      </c>
      <c r="L267" s="291" t="s">
        <v>1484</v>
      </c>
      <c r="M267" s="291" t="s">
        <v>1485</v>
      </c>
      <c r="N267" s="369" t="s">
        <v>59</v>
      </c>
      <c r="O267" s="386">
        <v>16</v>
      </c>
      <c r="P267" s="386">
        <v>0</v>
      </c>
      <c r="Q267" s="386">
        <v>489.96</v>
      </c>
      <c r="R267" s="339" t="s">
        <v>529</v>
      </c>
      <c r="S267" s="339" t="s">
        <v>529</v>
      </c>
      <c r="T267" s="339" t="s">
        <v>529</v>
      </c>
      <c r="U267" s="339" t="s">
        <v>60</v>
      </c>
      <c r="V267" s="339" t="s">
        <v>60</v>
      </c>
      <c r="W267" s="339" t="s">
        <v>529</v>
      </c>
      <c r="X267" s="339" t="s">
        <v>529</v>
      </c>
      <c r="Y267" s="376" t="s">
        <v>1486</v>
      </c>
      <c r="Z267" s="293" t="s">
        <v>61</v>
      </c>
      <c r="AA267" s="293" t="s">
        <v>61</v>
      </c>
      <c r="AB267" s="293" t="s">
        <v>61</v>
      </c>
      <c r="AC267" s="293" t="s">
        <v>63</v>
      </c>
      <c r="AD267" s="293" t="s">
        <v>63</v>
      </c>
      <c r="AE267" s="293" t="s">
        <v>61</v>
      </c>
      <c r="AF267" s="293" t="s">
        <v>61</v>
      </c>
      <c r="AG267" s="344" t="str">
        <f t="shared" si="37"/>
        <v>CLOSE</v>
      </c>
      <c r="AH267" s="344" t="str">
        <f t="shared" si="40"/>
        <v>CLOSE</v>
      </c>
      <c r="AI267" s="345">
        <f t="shared" si="38"/>
        <v>1</v>
      </c>
      <c r="AJ267" s="357"/>
    </row>
    <row r="268" spans="1:36" ht="71.25">
      <c r="A268" s="337">
        <f t="shared" si="39"/>
        <v>1662</v>
      </c>
      <c r="B268" s="295">
        <v>44129</v>
      </c>
      <c r="C268" s="377" t="s">
        <v>393</v>
      </c>
      <c r="D268" s="293" t="s">
        <v>1487</v>
      </c>
      <c r="E268" s="425" t="s">
        <v>1055</v>
      </c>
      <c r="F268" s="293" t="s">
        <v>1216</v>
      </c>
      <c r="G268" s="294" t="s">
        <v>1488</v>
      </c>
      <c r="H268" s="349" t="s">
        <v>54</v>
      </c>
      <c r="I268" s="484" t="s">
        <v>1489</v>
      </c>
      <c r="J268" s="339"/>
      <c r="K268" s="291" t="s">
        <v>1490</v>
      </c>
      <c r="L268" s="291" t="s">
        <v>1491</v>
      </c>
      <c r="M268" s="291" t="s">
        <v>1492</v>
      </c>
      <c r="N268" s="369" t="s">
        <v>59</v>
      </c>
      <c r="O268" s="386">
        <v>21</v>
      </c>
      <c r="P268" s="386">
        <v>316</v>
      </c>
      <c r="Q268" s="293">
        <v>0</v>
      </c>
      <c r="R268" s="339" t="s">
        <v>60</v>
      </c>
      <c r="S268" s="339" t="s">
        <v>60</v>
      </c>
      <c r="T268" s="339" t="s">
        <v>60</v>
      </c>
      <c r="U268" s="339" t="s">
        <v>60</v>
      </c>
      <c r="V268" s="339" t="s">
        <v>60</v>
      </c>
      <c r="W268" s="339" t="s">
        <v>529</v>
      </c>
      <c r="X268" s="339" t="s">
        <v>529</v>
      </c>
      <c r="Y268" s="376" t="s">
        <v>1493</v>
      </c>
      <c r="Z268" s="293" t="s">
        <v>63</v>
      </c>
      <c r="AA268" s="293" t="s">
        <v>63</v>
      </c>
      <c r="AB268" s="293" t="s">
        <v>63</v>
      </c>
      <c r="AC268" s="293" t="s">
        <v>63</v>
      </c>
      <c r="AD268" s="293" t="s">
        <v>63</v>
      </c>
      <c r="AE268" s="293" t="s">
        <v>61</v>
      </c>
      <c r="AF268" s="293" t="s">
        <v>61</v>
      </c>
      <c r="AG268" s="344" t="str">
        <f>IF(Y268="","","CLOSE")</f>
        <v>CLOSE</v>
      </c>
      <c r="AH268" s="344" t="str">
        <f t="shared" si="40"/>
        <v>CLOSE</v>
      </c>
      <c r="AI268" s="345">
        <f t="shared" si="38"/>
        <v>1</v>
      </c>
      <c r="AJ268" s="357"/>
    </row>
    <row r="269" spans="1:36" ht="72">
      <c r="A269" s="337">
        <f t="shared" si="39"/>
        <v>1663</v>
      </c>
      <c r="B269" s="295">
        <v>44131</v>
      </c>
      <c r="C269" s="377" t="s">
        <v>926</v>
      </c>
      <c r="D269" s="293" t="s">
        <v>1494</v>
      </c>
      <c r="E269" s="293" t="s">
        <v>1308</v>
      </c>
      <c r="F269" s="341" t="s">
        <v>790</v>
      </c>
      <c r="G269" s="294" t="s">
        <v>270</v>
      </c>
      <c r="H269" s="348" t="s">
        <v>77</v>
      </c>
      <c r="I269" s="483" t="s">
        <v>1495</v>
      </c>
      <c r="J269" s="339"/>
      <c r="K269" s="291" t="s">
        <v>1496</v>
      </c>
      <c r="L269" s="291" t="s">
        <v>1497</v>
      </c>
      <c r="M269" s="291" t="s">
        <v>1498</v>
      </c>
      <c r="N269" s="369" t="s">
        <v>59</v>
      </c>
      <c r="O269" s="386">
        <v>1165</v>
      </c>
      <c r="P269" s="386">
        <v>2.2999999999999998</v>
      </c>
      <c r="Q269" s="293">
        <v>0</v>
      </c>
      <c r="R269" s="339" t="s">
        <v>60</v>
      </c>
      <c r="S269" s="339" t="s">
        <v>60</v>
      </c>
      <c r="T269" s="339" t="s">
        <v>60</v>
      </c>
      <c r="U269" s="339" t="s">
        <v>60</v>
      </c>
      <c r="V269" s="339" t="s">
        <v>60</v>
      </c>
      <c r="W269" s="339" t="s">
        <v>529</v>
      </c>
      <c r="X269" s="339" t="s">
        <v>60</v>
      </c>
      <c r="Y269" s="376" t="s">
        <v>1499</v>
      </c>
      <c r="Z269" s="293" t="s">
        <v>63</v>
      </c>
      <c r="AA269" s="293" t="s">
        <v>63</v>
      </c>
      <c r="AB269" s="293" t="s">
        <v>63</v>
      </c>
      <c r="AC269" s="293" t="s">
        <v>63</v>
      </c>
      <c r="AD269" s="293" t="s">
        <v>63</v>
      </c>
      <c r="AE269" s="293" t="s">
        <v>61</v>
      </c>
      <c r="AF269" s="293" t="s">
        <v>63</v>
      </c>
      <c r="AG269" s="344" t="str">
        <f t="shared" si="37"/>
        <v>CLOSE</v>
      </c>
      <c r="AH269" s="344" t="str">
        <f t="shared" si="40"/>
        <v>CLOSE</v>
      </c>
      <c r="AI269" s="345">
        <f t="shared" si="38"/>
        <v>1</v>
      </c>
      <c r="AJ269" s="357"/>
    </row>
    <row r="270" spans="1:36" ht="72">
      <c r="A270" s="337">
        <f t="shared" si="39"/>
        <v>1664</v>
      </c>
      <c r="B270" s="295">
        <v>44131</v>
      </c>
      <c r="C270" s="377" t="s">
        <v>393</v>
      </c>
      <c r="D270" s="293" t="s">
        <v>42</v>
      </c>
      <c r="E270" s="293" t="s">
        <v>1308</v>
      </c>
      <c r="F270" s="293" t="s">
        <v>75</v>
      </c>
      <c r="G270" s="294" t="s">
        <v>270</v>
      </c>
      <c r="H270" s="348" t="s">
        <v>77</v>
      </c>
      <c r="I270" s="484" t="s">
        <v>1500</v>
      </c>
      <c r="J270" s="339"/>
      <c r="K270" s="291" t="s">
        <v>1501</v>
      </c>
      <c r="L270" s="291" t="s">
        <v>1502</v>
      </c>
      <c r="M270" s="291" t="s">
        <v>1503</v>
      </c>
      <c r="N270" s="369" t="s">
        <v>59</v>
      </c>
      <c r="O270" s="386">
        <v>100</v>
      </c>
      <c r="P270" s="386">
        <v>0</v>
      </c>
      <c r="Q270" s="293">
        <v>2407</v>
      </c>
      <c r="R270" s="339" t="s">
        <v>529</v>
      </c>
      <c r="S270" s="339" t="s">
        <v>60</v>
      </c>
      <c r="T270" s="339" t="s">
        <v>60</v>
      </c>
      <c r="U270" s="339" t="s">
        <v>60</v>
      </c>
      <c r="V270" s="339" t="s">
        <v>60</v>
      </c>
      <c r="W270" s="339" t="s">
        <v>60</v>
      </c>
      <c r="X270" s="339" t="s">
        <v>60</v>
      </c>
      <c r="Y270" s="376" t="s">
        <v>1504</v>
      </c>
      <c r="Z270" s="293" t="s">
        <v>61</v>
      </c>
      <c r="AA270" s="293" t="s">
        <v>63</v>
      </c>
      <c r="AB270" s="293" t="s">
        <v>63</v>
      </c>
      <c r="AC270" s="293" t="s">
        <v>63</v>
      </c>
      <c r="AD270" s="293" t="s">
        <v>63</v>
      </c>
      <c r="AE270" s="293" t="s">
        <v>63</v>
      </c>
      <c r="AF270" s="293" t="s">
        <v>63</v>
      </c>
      <c r="AG270" s="344" t="str">
        <f t="shared" ref="AG270" si="41">IF(Y270="","","CLOSE")</f>
        <v>CLOSE</v>
      </c>
      <c r="AH270" s="344" t="str">
        <f t="shared" si="40"/>
        <v>CLOSE</v>
      </c>
      <c r="AI270" s="345">
        <f t="shared" si="38"/>
        <v>1</v>
      </c>
      <c r="AJ270" s="357"/>
    </row>
    <row r="271" spans="1:36" ht="85.5">
      <c r="A271" s="337">
        <f t="shared" si="39"/>
        <v>1665</v>
      </c>
      <c r="B271" s="295">
        <v>44131</v>
      </c>
      <c r="C271" s="377" t="s">
        <v>393</v>
      </c>
      <c r="D271" s="293" t="s">
        <v>43</v>
      </c>
      <c r="E271" s="293" t="s">
        <v>1203</v>
      </c>
      <c r="F271" s="293" t="s">
        <v>75</v>
      </c>
      <c r="G271" s="294" t="s">
        <v>270</v>
      </c>
      <c r="H271" s="348" t="s">
        <v>77</v>
      </c>
      <c r="I271" s="484" t="s">
        <v>1505</v>
      </c>
      <c r="J271" s="339"/>
      <c r="K271" s="291" t="s">
        <v>1506</v>
      </c>
      <c r="L271" s="291" t="s">
        <v>1507</v>
      </c>
      <c r="M271" s="291" t="s">
        <v>1508</v>
      </c>
      <c r="N271" s="369" t="s">
        <v>59</v>
      </c>
      <c r="O271" s="386">
        <v>72</v>
      </c>
      <c r="P271" s="386">
        <v>0</v>
      </c>
      <c r="Q271" s="293">
        <v>560</v>
      </c>
      <c r="R271" s="339" t="s">
        <v>529</v>
      </c>
      <c r="S271" s="339" t="s">
        <v>529</v>
      </c>
      <c r="T271" s="339" t="s">
        <v>529</v>
      </c>
      <c r="U271" s="339" t="s">
        <v>529</v>
      </c>
      <c r="V271" s="339" t="s">
        <v>529</v>
      </c>
      <c r="W271" s="339" t="s">
        <v>60</v>
      </c>
      <c r="X271" s="339" t="s">
        <v>60</v>
      </c>
      <c r="Y271" s="376" t="s">
        <v>1509</v>
      </c>
      <c r="Z271" s="293" t="s">
        <v>61</v>
      </c>
      <c r="AA271" s="293" t="s">
        <v>61</v>
      </c>
      <c r="AB271" s="293" t="s">
        <v>61</v>
      </c>
      <c r="AC271" s="293" t="s">
        <v>61</v>
      </c>
      <c r="AD271" s="293" t="s">
        <v>61</v>
      </c>
      <c r="AE271" s="293" t="s">
        <v>63</v>
      </c>
      <c r="AF271" s="293" t="s">
        <v>63</v>
      </c>
      <c r="AG271" s="344" t="str">
        <f t="shared" ref="AG271" si="42">IF(Y271="","","CLOSE")</f>
        <v>CLOSE</v>
      </c>
      <c r="AH271" s="344" t="str">
        <f t="shared" si="40"/>
        <v>CLOSE</v>
      </c>
      <c r="AI271" s="345">
        <f t="shared" si="38"/>
        <v>1</v>
      </c>
      <c r="AJ271" s="357"/>
    </row>
    <row r="272" spans="1:36" ht="72">
      <c r="A272" s="337">
        <f t="shared" si="39"/>
        <v>1666</v>
      </c>
      <c r="B272" s="295">
        <v>44156</v>
      </c>
      <c r="C272" s="377" t="s">
        <v>49</v>
      </c>
      <c r="D272" s="293" t="s">
        <v>847</v>
      </c>
      <c r="E272" s="293" t="s">
        <v>1308</v>
      </c>
      <c r="F272" s="293" t="s">
        <v>282</v>
      </c>
      <c r="G272" s="294" t="s">
        <v>94</v>
      </c>
      <c r="H272" s="349" t="s">
        <v>54</v>
      </c>
      <c r="I272" s="482" t="s">
        <v>1510</v>
      </c>
      <c r="J272" s="339"/>
      <c r="K272" s="291" t="s">
        <v>1511</v>
      </c>
      <c r="L272" s="291" t="s">
        <v>1512</v>
      </c>
      <c r="M272" s="291" t="s">
        <v>1513</v>
      </c>
      <c r="N272" s="369" t="s">
        <v>59</v>
      </c>
      <c r="O272" s="386">
        <v>50</v>
      </c>
      <c r="P272" s="386">
        <v>1579</v>
      </c>
      <c r="Q272" s="293">
        <v>0</v>
      </c>
      <c r="R272" s="339" t="s">
        <v>60</v>
      </c>
      <c r="S272" s="339" t="s">
        <v>60</v>
      </c>
      <c r="T272" s="339" t="s">
        <v>60</v>
      </c>
      <c r="U272" s="339" t="s">
        <v>60</v>
      </c>
      <c r="V272" s="339" t="s">
        <v>60</v>
      </c>
      <c r="W272" s="339" t="s">
        <v>60</v>
      </c>
      <c r="X272" s="339" t="s">
        <v>60</v>
      </c>
      <c r="Y272" s="376" t="s">
        <v>1514</v>
      </c>
      <c r="Z272" s="293" t="s">
        <v>63</v>
      </c>
      <c r="AA272" s="293" t="s">
        <v>63</v>
      </c>
      <c r="AB272" s="293" t="s">
        <v>63</v>
      </c>
      <c r="AC272" s="293" t="s">
        <v>63</v>
      </c>
      <c r="AD272" s="293" t="s">
        <v>63</v>
      </c>
      <c r="AE272" s="293" t="s">
        <v>63</v>
      </c>
      <c r="AF272" s="293" t="s">
        <v>63</v>
      </c>
      <c r="AG272" s="344" t="str">
        <f t="shared" si="37"/>
        <v>CLOSE</v>
      </c>
      <c r="AH272" s="344" t="str">
        <f t="shared" si="40"/>
        <v>CLOSE</v>
      </c>
      <c r="AI272" s="345">
        <f t="shared" si="38"/>
        <v>1</v>
      </c>
      <c r="AJ272" s="357"/>
    </row>
    <row r="273" spans="1:36" ht="114">
      <c r="A273" s="337">
        <f t="shared" si="39"/>
        <v>1667</v>
      </c>
      <c r="B273" s="295">
        <v>44158</v>
      </c>
      <c r="C273" s="377" t="s">
        <v>49</v>
      </c>
      <c r="D273" s="293" t="s">
        <v>847</v>
      </c>
      <c r="E273" s="293" t="s">
        <v>1308</v>
      </c>
      <c r="F273" s="293" t="s">
        <v>75</v>
      </c>
      <c r="G273" s="294" t="s">
        <v>1515</v>
      </c>
      <c r="H273" s="372" t="s">
        <v>122</v>
      </c>
      <c r="I273" s="484" t="s">
        <v>1516</v>
      </c>
      <c r="J273" s="464" t="s">
        <v>1517</v>
      </c>
      <c r="K273" s="291" t="s">
        <v>1518</v>
      </c>
      <c r="L273" s="291"/>
      <c r="M273" s="291"/>
      <c r="N273" s="369" t="s">
        <v>59</v>
      </c>
      <c r="O273" s="386">
        <v>0</v>
      </c>
      <c r="P273" s="386">
        <v>0</v>
      </c>
      <c r="Q273" s="293">
        <v>0</v>
      </c>
      <c r="R273" s="339" t="s">
        <v>60</v>
      </c>
      <c r="S273" s="339" t="s">
        <v>60</v>
      </c>
      <c r="T273" s="339" t="s">
        <v>60</v>
      </c>
      <c r="U273" s="339" t="s">
        <v>60</v>
      </c>
      <c r="V273" s="339" t="s">
        <v>60</v>
      </c>
      <c r="W273" s="339" t="s">
        <v>60</v>
      </c>
      <c r="X273" s="339" t="s">
        <v>60</v>
      </c>
      <c r="Y273" s="376" t="s">
        <v>1519</v>
      </c>
      <c r="Z273" s="293" t="s">
        <v>63</v>
      </c>
      <c r="AA273" s="293" t="s">
        <v>63</v>
      </c>
      <c r="AB273" s="293" t="s">
        <v>63</v>
      </c>
      <c r="AC273" s="293" t="s">
        <v>63</v>
      </c>
      <c r="AD273" s="293" t="s">
        <v>63</v>
      </c>
      <c r="AE273" s="293" t="s">
        <v>63</v>
      </c>
      <c r="AF273" s="293" t="s">
        <v>61</v>
      </c>
      <c r="AG273" s="344" t="str">
        <f t="shared" si="37"/>
        <v>CLOSE</v>
      </c>
      <c r="AH273" s="344" t="str">
        <f t="shared" si="40"/>
        <v>CLOSE</v>
      </c>
      <c r="AI273" s="345">
        <f t="shared" si="38"/>
        <v>0.8571428571428571</v>
      </c>
      <c r="AJ273" s="357"/>
    </row>
    <row r="274" spans="1:36" ht="72">
      <c r="A274" s="337">
        <f t="shared" si="39"/>
        <v>1668</v>
      </c>
      <c r="B274" s="295">
        <v>44173</v>
      </c>
      <c r="C274" s="377" t="s">
        <v>49</v>
      </c>
      <c r="D274" s="293" t="s">
        <v>1061</v>
      </c>
      <c r="E274" s="293" t="s">
        <v>1308</v>
      </c>
      <c r="F274" s="293" t="s">
        <v>282</v>
      </c>
      <c r="G274" s="294" t="s">
        <v>1520</v>
      </c>
      <c r="H274" s="372" t="s">
        <v>122</v>
      </c>
      <c r="I274" s="484" t="s">
        <v>1521</v>
      </c>
      <c r="J274" s="339"/>
      <c r="K274" s="291" t="s">
        <v>1522</v>
      </c>
      <c r="L274" s="291" t="s">
        <v>1523</v>
      </c>
      <c r="M274" s="291" t="s">
        <v>1524</v>
      </c>
      <c r="N274" s="369" t="s">
        <v>59</v>
      </c>
      <c r="O274" s="386">
        <v>0</v>
      </c>
      <c r="P274" s="386">
        <v>0</v>
      </c>
      <c r="Q274" s="293">
        <v>0</v>
      </c>
      <c r="R274" s="339" t="s">
        <v>60</v>
      </c>
      <c r="S274" s="339" t="s">
        <v>60</v>
      </c>
      <c r="T274" s="339" t="s">
        <v>60</v>
      </c>
      <c r="U274" s="339" t="s">
        <v>60</v>
      </c>
      <c r="V274" s="339" t="s">
        <v>60</v>
      </c>
      <c r="W274" s="339" t="s">
        <v>60</v>
      </c>
      <c r="X274" s="339" t="s">
        <v>61</v>
      </c>
      <c r="Y274" s="376" t="s">
        <v>1525</v>
      </c>
      <c r="Z274" s="293" t="s">
        <v>63</v>
      </c>
      <c r="AA274" s="293" t="s">
        <v>63</v>
      </c>
      <c r="AB274" s="293" t="s">
        <v>63</v>
      </c>
      <c r="AC274" s="293" t="s">
        <v>63</v>
      </c>
      <c r="AD274" s="293" t="s">
        <v>63</v>
      </c>
      <c r="AE274" s="293" t="s">
        <v>63</v>
      </c>
      <c r="AF274" s="293" t="s">
        <v>61</v>
      </c>
      <c r="AG274" s="344" t="str">
        <f t="shared" si="37"/>
        <v>CLOSE</v>
      </c>
      <c r="AH274" s="344" t="str">
        <f t="shared" si="40"/>
        <v>CLOSE</v>
      </c>
      <c r="AI274" s="345">
        <f t="shared" si="38"/>
        <v>1</v>
      </c>
      <c r="AJ274" s="357"/>
    </row>
    <row r="275" spans="1:36" ht="97.5">
      <c r="A275" s="337">
        <f t="shared" si="39"/>
        <v>1669</v>
      </c>
      <c r="B275" s="295">
        <v>44181</v>
      </c>
      <c r="C275" s="293" t="s">
        <v>490</v>
      </c>
      <c r="D275" s="293" t="s">
        <v>1307</v>
      </c>
      <c r="E275" s="293" t="s">
        <v>1308</v>
      </c>
      <c r="F275" s="293" t="s">
        <v>282</v>
      </c>
      <c r="G275" s="294" t="s">
        <v>1526</v>
      </c>
      <c r="H275" s="348" t="s">
        <v>77</v>
      </c>
      <c r="I275" s="484" t="s">
        <v>1527</v>
      </c>
      <c r="J275" s="339"/>
      <c r="K275" s="291" t="s">
        <v>1528</v>
      </c>
      <c r="L275" s="291" t="s">
        <v>1529</v>
      </c>
      <c r="M275" s="291" t="s">
        <v>1530</v>
      </c>
      <c r="N275" s="369" t="s">
        <v>59</v>
      </c>
      <c r="O275" s="386">
        <v>0</v>
      </c>
      <c r="P275" s="386">
        <v>0</v>
      </c>
      <c r="Q275" s="293">
        <v>0</v>
      </c>
      <c r="R275" s="339" t="s">
        <v>60</v>
      </c>
      <c r="S275" s="339" t="s">
        <v>60</v>
      </c>
      <c r="T275" s="339" t="s">
        <v>60</v>
      </c>
      <c r="U275" s="339" t="s">
        <v>60</v>
      </c>
      <c r="V275" s="339" t="s">
        <v>60</v>
      </c>
      <c r="W275" s="339" t="s">
        <v>60</v>
      </c>
      <c r="X275" s="339" t="s">
        <v>61</v>
      </c>
      <c r="Y275" s="376" t="s">
        <v>1531</v>
      </c>
      <c r="Z275" s="293" t="s">
        <v>63</v>
      </c>
      <c r="AA275" s="293" t="s">
        <v>63</v>
      </c>
      <c r="AB275" s="293" t="s">
        <v>63</v>
      </c>
      <c r="AC275" s="293" t="s">
        <v>63</v>
      </c>
      <c r="AD275" s="293" t="s">
        <v>63</v>
      </c>
      <c r="AE275" s="293" t="s">
        <v>63</v>
      </c>
      <c r="AF275" s="293" t="s">
        <v>61</v>
      </c>
      <c r="AG275" s="344" t="str">
        <f t="shared" si="37"/>
        <v>CLOSE</v>
      </c>
      <c r="AH275" s="344" t="str">
        <f t="shared" si="40"/>
        <v>CLOSE</v>
      </c>
      <c r="AI275" s="345">
        <f t="shared" si="38"/>
        <v>1</v>
      </c>
      <c r="AJ275" s="357"/>
    </row>
    <row r="276" spans="1:36" ht="71.25">
      <c r="A276" s="337">
        <f t="shared" si="39"/>
        <v>1670</v>
      </c>
      <c r="B276" s="295">
        <v>44185</v>
      </c>
      <c r="C276" s="377" t="s">
        <v>926</v>
      </c>
      <c r="D276" s="293" t="s">
        <v>1345</v>
      </c>
      <c r="E276" s="293" t="s">
        <v>1346</v>
      </c>
      <c r="F276" s="293" t="s">
        <v>85</v>
      </c>
      <c r="G276" s="294" t="s">
        <v>1532</v>
      </c>
      <c r="H276" s="348" t="s">
        <v>77</v>
      </c>
      <c r="I276" s="484" t="s">
        <v>1533</v>
      </c>
      <c r="J276" s="339"/>
      <c r="K276" s="291" t="s">
        <v>1534</v>
      </c>
      <c r="L276" s="291" t="s">
        <v>1535</v>
      </c>
      <c r="M276" s="291" t="s">
        <v>1536</v>
      </c>
      <c r="N276" s="369" t="s">
        <v>59</v>
      </c>
      <c r="O276" s="386">
        <v>62</v>
      </c>
      <c r="P276" s="386">
        <v>2140</v>
      </c>
      <c r="Q276" s="293">
        <v>0</v>
      </c>
      <c r="R276" s="339" t="s">
        <v>60</v>
      </c>
      <c r="S276" s="339" t="s">
        <v>60</v>
      </c>
      <c r="T276" s="339" t="s">
        <v>60</v>
      </c>
      <c r="U276" s="339" t="s">
        <v>60</v>
      </c>
      <c r="V276" s="339" t="s">
        <v>60</v>
      </c>
      <c r="W276" s="339" t="s">
        <v>61</v>
      </c>
      <c r="X276" s="339" t="s">
        <v>61</v>
      </c>
      <c r="Y276" s="376" t="s">
        <v>1537</v>
      </c>
      <c r="Z276" s="293" t="s">
        <v>63</v>
      </c>
      <c r="AA276" s="293" t="s">
        <v>63</v>
      </c>
      <c r="AB276" s="293" t="s">
        <v>63</v>
      </c>
      <c r="AC276" s="293" t="s">
        <v>63</v>
      </c>
      <c r="AD276" s="293" t="s">
        <v>63</v>
      </c>
      <c r="AE276" s="293" t="s">
        <v>61</v>
      </c>
      <c r="AF276" s="293" t="s">
        <v>61</v>
      </c>
      <c r="AG276" s="344" t="str">
        <f t="shared" si="37"/>
        <v>CLOSE</v>
      </c>
      <c r="AH276" s="344" t="str">
        <f t="shared" si="40"/>
        <v>CLOSE</v>
      </c>
      <c r="AI276" s="345">
        <f t="shared" si="38"/>
        <v>1</v>
      </c>
      <c r="AJ276" s="357"/>
    </row>
    <row r="277" spans="1:36" ht="71.25">
      <c r="A277" s="337">
        <f t="shared" si="39"/>
        <v>1671</v>
      </c>
      <c r="B277" s="295">
        <v>44190</v>
      </c>
      <c r="C277" s="377" t="s">
        <v>49</v>
      </c>
      <c r="D277" s="293" t="s">
        <v>100</v>
      </c>
      <c r="E277" s="293" t="s">
        <v>1538</v>
      </c>
      <c r="F277" s="293" t="s">
        <v>282</v>
      </c>
      <c r="G277" s="294" t="s">
        <v>492</v>
      </c>
      <c r="H277" s="349" t="s">
        <v>54</v>
      </c>
      <c r="I277" s="484" t="s">
        <v>1539</v>
      </c>
      <c r="J277" s="339"/>
      <c r="K277" s="291" t="s">
        <v>1540</v>
      </c>
      <c r="L277" s="291" t="s">
        <v>1541</v>
      </c>
      <c r="M277" s="291" t="s">
        <v>1542</v>
      </c>
      <c r="N277" s="369" t="s">
        <v>59</v>
      </c>
      <c r="O277" s="386">
        <v>130</v>
      </c>
      <c r="P277" s="386">
        <v>415.35</v>
      </c>
      <c r="Q277" s="293">
        <v>0</v>
      </c>
      <c r="R277" s="339" t="s">
        <v>60</v>
      </c>
      <c r="S277" s="339" t="s">
        <v>60</v>
      </c>
      <c r="T277" s="339" t="s">
        <v>60</v>
      </c>
      <c r="U277" s="339" t="s">
        <v>61</v>
      </c>
      <c r="V277" s="339" t="s">
        <v>61</v>
      </c>
      <c r="W277" s="339" t="s">
        <v>61</v>
      </c>
      <c r="X277" s="339" t="s">
        <v>61</v>
      </c>
      <c r="Y277" s="376" t="s">
        <v>1543</v>
      </c>
      <c r="Z277" s="293" t="s">
        <v>63</v>
      </c>
      <c r="AA277" s="293" t="s">
        <v>63</v>
      </c>
      <c r="AB277" s="293" t="s">
        <v>63</v>
      </c>
      <c r="AC277" s="293" t="s">
        <v>61</v>
      </c>
      <c r="AD277" s="293" t="s">
        <v>61</v>
      </c>
      <c r="AE277" s="293" t="s">
        <v>61</v>
      </c>
      <c r="AF277" s="293" t="s">
        <v>61</v>
      </c>
      <c r="AG277" s="344" t="str">
        <f t="shared" ref="AG277:AG289" si="43">IF(Y277="","","CLOSE")</f>
        <v>CLOSE</v>
      </c>
      <c r="AH277" s="344" t="str">
        <f t="shared" si="40"/>
        <v>CLOSE</v>
      </c>
      <c r="AI277" s="345">
        <f t="shared" si="38"/>
        <v>1</v>
      </c>
      <c r="AJ277" s="357"/>
    </row>
    <row r="278" spans="1:36" ht="132">
      <c r="A278" s="337">
        <f t="shared" si="39"/>
        <v>1672</v>
      </c>
      <c r="B278" s="295">
        <v>44192</v>
      </c>
      <c r="C278" s="377" t="s">
        <v>49</v>
      </c>
      <c r="D278" s="293" t="s">
        <v>997</v>
      </c>
      <c r="E278" s="293" t="s">
        <v>1308</v>
      </c>
      <c r="F278" s="293" t="s">
        <v>75</v>
      </c>
      <c r="G278" s="294" t="s">
        <v>1544</v>
      </c>
      <c r="H278" s="372" t="s">
        <v>122</v>
      </c>
      <c r="I278" s="484" t="s">
        <v>1545</v>
      </c>
      <c r="J278" s="465" t="s">
        <v>1546</v>
      </c>
      <c r="K278" s="291" t="s">
        <v>1547</v>
      </c>
      <c r="L278" s="291" t="s">
        <v>1548</v>
      </c>
      <c r="M278" s="291" t="s">
        <v>1549</v>
      </c>
      <c r="N278" s="369" t="s">
        <v>59</v>
      </c>
      <c r="O278" s="386">
        <v>0</v>
      </c>
      <c r="P278" s="386">
        <v>0</v>
      </c>
      <c r="Q278" s="293">
        <v>0</v>
      </c>
      <c r="R278" s="339" t="s">
        <v>60</v>
      </c>
      <c r="S278" s="339" t="s">
        <v>60</v>
      </c>
      <c r="T278" s="339" t="s">
        <v>60</v>
      </c>
      <c r="U278" s="339" t="s">
        <v>60</v>
      </c>
      <c r="V278" s="339" t="s">
        <v>60</v>
      </c>
      <c r="W278" s="339" t="s">
        <v>60</v>
      </c>
      <c r="X278" s="339" t="s">
        <v>61</v>
      </c>
      <c r="Y278" s="376" t="s">
        <v>1550</v>
      </c>
      <c r="Z278" s="293" t="s">
        <v>63</v>
      </c>
      <c r="AA278" s="293" t="s">
        <v>63</v>
      </c>
      <c r="AB278" s="293" t="s">
        <v>63</v>
      </c>
      <c r="AC278" s="293" t="s">
        <v>63</v>
      </c>
      <c r="AD278" s="293" t="s">
        <v>63</v>
      </c>
      <c r="AE278" s="293" t="s">
        <v>63</v>
      </c>
      <c r="AF278" s="293" t="s">
        <v>61</v>
      </c>
      <c r="AG278" s="344" t="str">
        <f t="shared" si="43"/>
        <v>CLOSE</v>
      </c>
      <c r="AH278" s="344" t="str">
        <f t="shared" si="40"/>
        <v>CLOSE</v>
      </c>
      <c r="AI278" s="345">
        <f t="shared" si="38"/>
        <v>1</v>
      </c>
      <c r="AJ278" s="357"/>
    </row>
    <row r="279" spans="1:36" ht="72">
      <c r="A279" s="337">
        <f t="shared" si="39"/>
        <v>1673</v>
      </c>
      <c r="B279" s="295">
        <v>44203</v>
      </c>
      <c r="C279" s="377" t="s">
        <v>490</v>
      </c>
      <c r="D279" s="293" t="s">
        <v>1307</v>
      </c>
      <c r="E279" s="293" t="s">
        <v>1308</v>
      </c>
      <c r="F279" s="293" t="s">
        <v>282</v>
      </c>
      <c r="G279" s="294" t="s">
        <v>1551</v>
      </c>
      <c r="H279" s="369"/>
      <c r="I279" s="484" t="s">
        <v>1552</v>
      </c>
      <c r="J279" s="339"/>
      <c r="K279" s="291" t="s">
        <v>1553</v>
      </c>
      <c r="L279" s="291" t="s">
        <v>1554</v>
      </c>
      <c r="M279" s="291" t="s">
        <v>1555</v>
      </c>
      <c r="N279" s="369" t="s">
        <v>59</v>
      </c>
      <c r="O279" s="386">
        <v>0</v>
      </c>
      <c r="P279" s="386">
        <v>0</v>
      </c>
      <c r="Q279" s="293">
        <v>0</v>
      </c>
      <c r="R279" s="339" t="s">
        <v>60</v>
      </c>
      <c r="S279" s="339" t="s">
        <v>60</v>
      </c>
      <c r="T279" s="339" t="s">
        <v>60</v>
      </c>
      <c r="U279" s="339" t="s">
        <v>60</v>
      </c>
      <c r="V279" s="339" t="s">
        <v>60</v>
      </c>
      <c r="W279" s="339" t="s">
        <v>61</v>
      </c>
      <c r="X279" s="339" t="s">
        <v>61</v>
      </c>
      <c r="Y279" s="376" t="s">
        <v>1556</v>
      </c>
      <c r="Z279" s="293" t="s">
        <v>63</v>
      </c>
      <c r="AA279" s="293" t="s">
        <v>63</v>
      </c>
      <c r="AB279" s="293" t="s">
        <v>63</v>
      </c>
      <c r="AC279" s="293" t="s">
        <v>63</v>
      </c>
      <c r="AD279" s="293" t="s">
        <v>63</v>
      </c>
      <c r="AE279" s="293" t="s">
        <v>61</v>
      </c>
      <c r="AF279" s="293" t="s">
        <v>61</v>
      </c>
      <c r="AG279" s="344" t="str">
        <f t="shared" ref="AG279" si="44">IF(Y279="","","CLOSE")</f>
        <v>CLOSE</v>
      </c>
      <c r="AH279" s="344" t="str">
        <f t="shared" ref="AH279" si="45">IF(E279="","",IF(COUNTIF(Z279:AE279,"未")=0,"CLOSE",""))</f>
        <v>CLOSE</v>
      </c>
      <c r="AI279" s="345">
        <f t="shared" si="38"/>
        <v>1</v>
      </c>
      <c r="AJ279" s="357"/>
    </row>
    <row r="280" spans="1:36" ht="85.5">
      <c r="A280" s="337">
        <f t="shared" si="39"/>
        <v>1674</v>
      </c>
      <c r="B280" s="295">
        <v>44225</v>
      </c>
      <c r="C280" s="377" t="s">
        <v>49</v>
      </c>
      <c r="D280" s="293" t="s">
        <v>1061</v>
      </c>
      <c r="E280" s="293" t="s">
        <v>1346</v>
      </c>
      <c r="F280" s="293" t="s">
        <v>282</v>
      </c>
      <c r="G280" s="293" t="s">
        <v>169</v>
      </c>
      <c r="H280" s="372" t="s">
        <v>122</v>
      </c>
      <c r="I280" s="484" t="s">
        <v>1557</v>
      </c>
      <c r="J280" s="339"/>
      <c r="K280" s="291" t="s">
        <v>1558</v>
      </c>
      <c r="L280" s="291" t="s">
        <v>1559</v>
      </c>
      <c r="M280" s="291" t="s">
        <v>1560</v>
      </c>
      <c r="N280" s="369" t="s">
        <v>59</v>
      </c>
      <c r="O280" s="386">
        <v>0</v>
      </c>
      <c r="P280" s="386">
        <v>0</v>
      </c>
      <c r="Q280" s="293">
        <v>0</v>
      </c>
      <c r="R280" s="339" t="s">
        <v>60</v>
      </c>
      <c r="S280" s="339" t="s">
        <v>60</v>
      </c>
      <c r="T280" s="339" t="s">
        <v>60</v>
      </c>
      <c r="U280" s="339" t="s">
        <v>61</v>
      </c>
      <c r="V280" s="339" t="s">
        <v>61</v>
      </c>
      <c r="W280" s="339" t="s">
        <v>61</v>
      </c>
      <c r="X280" s="339" t="s">
        <v>61</v>
      </c>
      <c r="Y280" s="376" t="s">
        <v>1561</v>
      </c>
      <c r="Z280" s="293" t="s">
        <v>63</v>
      </c>
      <c r="AA280" s="293" t="s">
        <v>63</v>
      </c>
      <c r="AB280" s="293" t="s">
        <v>63</v>
      </c>
      <c r="AC280" s="293" t="s">
        <v>61</v>
      </c>
      <c r="AD280" s="293" t="s">
        <v>61</v>
      </c>
      <c r="AE280" s="293" t="s">
        <v>61</v>
      </c>
      <c r="AF280" s="293" t="s">
        <v>61</v>
      </c>
      <c r="AG280" s="344" t="str">
        <f t="shared" si="43"/>
        <v>CLOSE</v>
      </c>
      <c r="AH280" s="344" t="str">
        <f t="shared" si="40"/>
        <v>CLOSE</v>
      </c>
      <c r="AI280" s="345">
        <f t="shared" si="38"/>
        <v>1</v>
      </c>
      <c r="AJ280" s="357"/>
    </row>
    <row r="281" spans="1:36" ht="99.75">
      <c r="A281" s="337">
        <f t="shared" si="39"/>
        <v>1675</v>
      </c>
      <c r="B281" s="295">
        <v>44228</v>
      </c>
      <c r="C281" s="377" t="s">
        <v>49</v>
      </c>
      <c r="D281" s="293" t="s">
        <v>847</v>
      </c>
      <c r="E281" s="293" t="s">
        <v>1314</v>
      </c>
      <c r="F281" s="293" t="s">
        <v>282</v>
      </c>
      <c r="G281" s="293" t="s">
        <v>246</v>
      </c>
      <c r="H281" s="372" t="s">
        <v>122</v>
      </c>
      <c r="I281" s="484" t="s">
        <v>1562</v>
      </c>
      <c r="J281" s="339"/>
      <c r="K281" s="291" t="s">
        <v>1563</v>
      </c>
      <c r="L281" s="291" t="s">
        <v>1564</v>
      </c>
      <c r="M281" s="426" t="s">
        <v>1565</v>
      </c>
      <c r="N281" s="369" t="s">
        <v>59</v>
      </c>
      <c r="O281" s="386">
        <v>0</v>
      </c>
      <c r="P281" s="386">
        <v>33.9</v>
      </c>
      <c r="Q281" s="293">
        <v>0</v>
      </c>
      <c r="R281" s="339" t="s">
        <v>61</v>
      </c>
      <c r="S281" s="339" t="s">
        <v>61</v>
      </c>
      <c r="T281" s="339" t="s">
        <v>61</v>
      </c>
      <c r="U281" s="339" t="s">
        <v>60</v>
      </c>
      <c r="V281" s="339" t="s">
        <v>60</v>
      </c>
      <c r="W281" s="339" t="s">
        <v>60</v>
      </c>
      <c r="X281" s="339" t="s">
        <v>61</v>
      </c>
      <c r="Y281" s="426" t="s">
        <v>1565</v>
      </c>
      <c r="Z281" s="293" t="s">
        <v>61</v>
      </c>
      <c r="AA281" s="293" t="s">
        <v>61</v>
      </c>
      <c r="AB281" s="293" t="s">
        <v>61</v>
      </c>
      <c r="AC281" s="293" t="s">
        <v>63</v>
      </c>
      <c r="AD281" s="293" t="s">
        <v>63</v>
      </c>
      <c r="AE281" s="293" t="s">
        <v>63</v>
      </c>
      <c r="AF281" s="293" t="s">
        <v>61</v>
      </c>
      <c r="AG281" s="344" t="str">
        <f t="shared" si="43"/>
        <v>CLOSE</v>
      </c>
      <c r="AH281" s="344" t="str">
        <f t="shared" si="40"/>
        <v>CLOSE</v>
      </c>
      <c r="AI281" s="345">
        <f t="shared" si="38"/>
        <v>1</v>
      </c>
      <c r="AJ281" s="357"/>
    </row>
    <row r="282" spans="1:36" ht="96">
      <c r="A282" s="337">
        <f t="shared" si="39"/>
        <v>1676</v>
      </c>
      <c r="B282" s="295">
        <v>44230</v>
      </c>
      <c r="C282" s="377" t="s">
        <v>393</v>
      </c>
      <c r="D282" s="293" t="s">
        <v>1005</v>
      </c>
      <c r="E282" s="293" t="s">
        <v>1346</v>
      </c>
      <c r="F282" s="293" t="s">
        <v>282</v>
      </c>
      <c r="G282" s="294" t="s">
        <v>161</v>
      </c>
      <c r="H282" s="369" t="s">
        <v>77</v>
      </c>
      <c r="I282" s="484" t="s">
        <v>1566</v>
      </c>
      <c r="J282" s="339"/>
      <c r="K282" s="291" t="s">
        <v>1567</v>
      </c>
      <c r="L282" s="291" t="s">
        <v>1568</v>
      </c>
      <c r="M282" s="291" t="s">
        <v>1569</v>
      </c>
      <c r="N282" s="369" t="s">
        <v>59</v>
      </c>
      <c r="O282" s="386">
        <v>49</v>
      </c>
      <c r="P282" s="386">
        <v>1624</v>
      </c>
      <c r="Q282" s="293">
        <v>0</v>
      </c>
      <c r="R282" s="339" t="s">
        <v>61</v>
      </c>
      <c r="S282" s="339" t="s">
        <v>60</v>
      </c>
      <c r="T282" s="339" t="s">
        <v>60</v>
      </c>
      <c r="U282" s="339" t="s">
        <v>60</v>
      </c>
      <c r="V282" s="339" t="s">
        <v>60</v>
      </c>
      <c r="W282" s="339" t="s">
        <v>60</v>
      </c>
      <c r="X282" s="339" t="s">
        <v>61</v>
      </c>
      <c r="Y282" s="376" t="s">
        <v>1570</v>
      </c>
      <c r="Z282" s="293" t="s">
        <v>61</v>
      </c>
      <c r="AA282" s="293" t="s">
        <v>63</v>
      </c>
      <c r="AB282" s="293" t="s">
        <v>63</v>
      </c>
      <c r="AC282" s="293" t="s">
        <v>63</v>
      </c>
      <c r="AD282" s="293" t="s">
        <v>63</v>
      </c>
      <c r="AE282" s="293" t="s">
        <v>63</v>
      </c>
      <c r="AF282" s="293" t="s">
        <v>61</v>
      </c>
      <c r="AG282" s="344" t="str">
        <f t="shared" ref="AG282" si="46">IF(Y282="","","CLOSE")</f>
        <v>CLOSE</v>
      </c>
      <c r="AH282" s="344" t="str">
        <f t="shared" ref="AH282" si="47">IF(E282="","",IF(COUNTIF(Z282:AE282,"未")=0,"CLOSE",""))</f>
        <v>CLOSE</v>
      </c>
      <c r="AI282" s="345">
        <f t="shared" si="38"/>
        <v>1</v>
      </c>
      <c r="AJ282" s="357"/>
    </row>
    <row r="283" spans="1:36" ht="85.5">
      <c r="A283" s="337">
        <f t="shared" si="39"/>
        <v>1677</v>
      </c>
      <c r="B283" s="295">
        <v>44253</v>
      </c>
      <c r="C283" s="377" t="s">
        <v>49</v>
      </c>
      <c r="D283" s="293" t="s">
        <v>100</v>
      </c>
      <c r="E283" s="293" t="s">
        <v>1346</v>
      </c>
      <c r="F283" s="293" t="s">
        <v>282</v>
      </c>
      <c r="G283" s="294" t="s">
        <v>1571</v>
      </c>
      <c r="H283" s="349" t="s">
        <v>54</v>
      </c>
      <c r="I283" s="484" t="s">
        <v>1572</v>
      </c>
      <c r="J283" s="339"/>
      <c r="K283" s="291" t="s">
        <v>1573</v>
      </c>
      <c r="L283" s="291" t="s">
        <v>1574</v>
      </c>
      <c r="M283" s="426" t="s">
        <v>1575</v>
      </c>
      <c r="N283" s="369" t="s">
        <v>59</v>
      </c>
      <c r="O283" s="386">
        <v>10</v>
      </c>
      <c r="P283" s="386">
        <v>0</v>
      </c>
      <c r="Q283" s="293">
        <v>0</v>
      </c>
      <c r="R283" s="339" t="s">
        <v>60</v>
      </c>
      <c r="S283" s="339" t="s">
        <v>60</v>
      </c>
      <c r="T283" s="339" t="s">
        <v>60</v>
      </c>
      <c r="U283" s="339" t="s">
        <v>60</v>
      </c>
      <c r="V283" s="339" t="s">
        <v>60</v>
      </c>
      <c r="W283" s="339" t="s">
        <v>61</v>
      </c>
      <c r="X283" s="339" t="s">
        <v>61</v>
      </c>
      <c r="Y283" s="426" t="s">
        <v>1576</v>
      </c>
      <c r="Z283" s="293" t="s">
        <v>63</v>
      </c>
      <c r="AA283" s="293" t="s">
        <v>63</v>
      </c>
      <c r="AB283" s="293" t="s">
        <v>63</v>
      </c>
      <c r="AC283" s="293" t="s">
        <v>63</v>
      </c>
      <c r="AD283" s="293" t="s">
        <v>63</v>
      </c>
      <c r="AE283" s="293" t="s">
        <v>61</v>
      </c>
      <c r="AF283" s="293" t="s">
        <v>61</v>
      </c>
      <c r="AG283" s="344" t="str">
        <f t="shared" si="43"/>
        <v>CLOSE</v>
      </c>
      <c r="AH283" s="344" t="str">
        <f t="shared" si="40"/>
        <v>CLOSE</v>
      </c>
      <c r="AI283" s="345">
        <f t="shared" si="38"/>
        <v>1</v>
      </c>
      <c r="AJ283" s="357"/>
    </row>
    <row r="284" spans="1:36" ht="114">
      <c r="A284" s="337">
        <f t="shared" si="39"/>
        <v>1678</v>
      </c>
      <c r="B284" s="295">
        <v>44256</v>
      </c>
      <c r="C284" s="377" t="s">
        <v>393</v>
      </c>
      <c r="D284" s="293" t="s">
        <v>43</v>
      </c>
      <c r="E284" s="293" t="s">
        <v>1203</v>
      </c>
      <c r="F284" s="293" t="s">
        <v>282</v>
      </c>
      <c r="G284" s="294" t="s">
        <v>1577</v>
      </c>
      <c r="H284" s="369" t="s">
        <v>77</v>
      </c>
      <c r="I284" s="484" t="s">
        <v>1578</v>
      </c>
      <c r="J284" s="464" t="s">
        <v>1579</v>
      </c>
      <c r="K284" s="291" t="s">
        <v>1580</v>
      </c>
      <c r="L284" s="291" t="s">
        <v>1581</v>
      </c>
      <c r="M284" s="291" t="s">
        <v>1582</v>
      </c>
      <c r="N284" s="369" t="s">
        <v>59</v>
      </c>
      <c r="O284" s="386">
        <v>122</v>
      </c>
      <c r="P284" s="386">
        <v>0</v>
      </c>
      <c r="Q284" s="293">
        <v>448</v>
      </c>
      <c r="R284" s="339" t="s">
        <v>61</v>
      </c>
      <c r="S284" s="339" t="s">
        <v>61</v>
      </c>
      <c r="T284" s="339" t="s">
        <v>61</v>
      </c>
      <c r="U284" s="339" t="s">
        <v>61</v>
      </c>
      <c r="V284" s="339" t="s">
        <v>61</v>
      </c>
      <c r="W284" s="339" t="s">
        <v>61</v>
      </c>
      <c r="X284" s="339" t="s">
        <v>60</v>
      </c>
      <c r="Y284" s="376" t="s">
        <v>1583</v>
      </c>
      <c r="Z284" s="293" t="s">
        <v>61</v>
      </c>
      <c r="AA284" s="293" t="s">
        <v>61</v>
      </c>
      <c r="AB284" s="293" t="s">
        <v>61</v>
      </c>
      <c r="AC284" s="293" t="s">
        <v>61</v>
      </c>
      <c r="AD284" s="293" t="s">
        <v>61</v>
      </c>
      <c r="AE284" s="293" t="s">
        <v>61</v>
      </c>
      <c r="AF284" s="293" t="s">
        <v>63</v>
      </c>
      <c r="AG284" s="344" t="str">
        <f>IF(Y284="","","CLOSE")</f>
        <v>CLOSE</v>
      </c>
      <c r="AH284" s="344" t="str">
        <f>IF(E284="","",IF(COUNTIF(Z284:AE284,"未")=0,"CLOSE",""))</f>
        <v>CLOSE</v>
      </c>
      <c r="AI284" s="345">
        <f t="shared" si="38"/>
        <v>1</v>
      </c>
      <c r="AJ284" s="357"/>
    </row>
    <row r="285" spans="1:36" ht="71.25">
      <c r="A285" s="337">
        <f t="shared" si="39"/>
        <v>1679</v>
      </c>
      <c r="B285" s="295">
        <v>44262</v>
      </c>
      <c r="C285" s="377" t="s">
        <v>49</v>
      </c>
      <c r="D285" s="293" t="s">
        <v>1061</v>
      </c>
      <c r="E285" s="293" t="s">
        <v>1346</v>
      </c>
      <c r="F285" s="293" t="s">
        <v>282</v>
      </c>
      <c r="G285" s="294" t="s">
        <v>1584</v>
      </c>
      <c r="H285" s="349" t="s">
        <v>54</v>
      </c>
      <c r="I285" s="484" t="s">
        <v>1585</v>
      </c>
      <c r="J285" s="339"/>
      <c r="K285" s="291" t="s">
        <v>1586</v>
      </c>
      <c r="L285" s="291" t="s">
        <v>1587</v>
      </c>
      <c r="M285" s="291" t="s">
        <v>1588</v>
      </c>
      <c r="N285" s="369" t="s">
        <v>59</v>
      </c>
      <c r="O285" s="386">
        <v>145</v>
      </c>
      <c r="P285" s="386">
        <v>3578</v>
      </c>
      <c r="Q285" s="293">
        <v>0</v>
      </c>
      <c r="R285" s="339" t="s">
        <v>60</v>
      </c>
      <c r="S285" s="339" t="s">
        <v>60</v>
      </c>
      <c r="T285" s="339" t="s">
        <v>60</v>
      </c>
      <c r="U285" s="339" t="s">
        <v>60</v>
      </c>
      <c r="V285" s="339" t="s">
        <v>60</v>
      </c>
      <c r="W285" s="339" t="s">
        <v>61</v>
      </c>
      <c r="X285" s="339" t="s">
        <v>61</v>
      </c>
      <c r="Y285" s="376" t="s">
        <v>1589</v>
      </c>
      <c r="Z285" s="293" t="s">
        <v>63</v>
      </c>
      <c r="AA285" s="293" t="s">
        <v>63</v>
      </c>
      <c r="AB285" s="293" t="s">
        <v>63</v>
      </c>
      <c r="AC285" s="293" t="s">
        <v>63</v>
      </c>
      <c r="AD285" s="293" t="s">
        <v>63</v>
      </c>
      <c r="AE285" s="293" t="s">
        <v>61</v>
      </c>
      <c r="AF285" s="293" t="s">
        <v>61</v>
      </c>
      <c r="AG285" s="344" t="str">
        <f t="shared" si="43"/>
        <v>CLOSE</v>
      </c>
      <c r="AH285" s="344" t="str">
        <f t="shared" si="40"/>
        <v>CLOSE</v>
      </c>
      <c r="AI285" s="345">
        <f t="shared" si="38"/>
        <v>1</v>
      </c>
      <c r="AJ285" s="357"/>
    </row>
    <row r="286" spans="1:36" ht="108">
      <c r="A286" s="337">
        <f t="shared" si="39"/>
        <v>1680</v>
      </c>
      <c r="B286" s="295">
        <v>44267</v>
      </c>
      <c r="C286" s="377" t="s">
        <v>393</v>
      </c>
      <c r="D286" s="293" t="s">
        <v>1005</v>
      </c>
      <c r="E286" s="293" t="s">
        <v>1450</v>
      </c>
      <c r="F286" s="293" t="s">
        <v>1590</v>
      </c>
      <c r="G286" s="294" t="s">
        <v>161</v>
      </c>
      <c r="H286" s="369" t="s">
        <v>77</v>
      </c>
      <c r="I286" s="484" t="s">
        <v>1591</v>
      </c>
      <c r="J286" s="339"/>
      <c r="K286" s="291" t="s">
        <v>1592</v>
      </c>
      <c r="L286" s="291" t="s">
        <v>1593</v>
      </c>
      <c r="M286" s="291" t="s">
        <v>1594</v>
      </c>
      <c r="N286" s="369" t="s">
        <v>59</v>
      </c>
      <c r="O286" s="386">
        <v>96</v>
      </c>
      <c r="P286" s="386">
        <v>2937</v>
      </c>
      <c r="Q286" s="293">
        <v>0</v>
      </c>
      <c r="R286" s="339" t="s">
        <v>61</v>
      </c>
      <c r="S286" s="339" t="s">
        <v>60</v>
      </c>
      <c r="T286" s="339" t="s">
        <v>60</v>
      </c>
      <c r="U286" s="339" t="s">
        <v>60</v>
      </c>
      <c r="V286" s="339" t="s">
        <v>60</v>
      </c>
      <c r="W286" s="339" t="s">
        <v>60</v>
      </c>
      <c r="X286" s="339" t="s">
        <v>61</v>
      </c>
      <c r="Y286" s="376" t="s">
        <v>1595</v>
      </c>
      <c r="Z286" s="293" t="s">
        <v>61</v>
      </c>
      <c r="AA286" s="293" t="s">
        <v>63</v>
      </c>
      <c r="AB286" s="293" t="s">
        <v>63</v>
      </c>
      <c r="AC286" s="293" t="s">
        <v>63</v>
      </c>
      <c r="AD286" s="293" t="s">
        <v>63</v>
      </c>
      <c r="AE286" s="293" t="s">
        <v>63</v>
      </c>
      <c r="AF286" s="293" t="s">
        <v>61</v>
      </c>
      <c r="AG286" s="344" t="str">
        <f t="shared" si="43"/>
        <v>CLOSE</v>
      </c>
      <c r="AH286" s="344" t="str">
        <f t="shared" si="40"/>
        <v>CLOSE</v>
      </c>
      <c r="AI286" s="345">
        <f t="shared" si="38"/>
        <v>1</v>
      </c>
      <c r="AJ286" s="357"/>
    </row>
    <row r="287" spans="1:36" ht="85.5">
      <c r="A287" s="337">
        <f t="shared" si="39"/>
        <v>1681</v>
      </c>
      <c r="B287" s="295">
        <v>44274</v>
      </c>
      <c r="C287" s="377" t="s">
        <v>393</v>
      </c>
      <c r="D287" s="293" t="s">
        <v>1140</v>
      </c>
      <c r="E287" s="293" t="s">
        <v>1450</v>
      </c>
      <c r="F287" s="293" t="s">
        <v>1590</v>
      </c>
      <c r="G287" s="294" t="s">
        <v>161</v>
      </c>
      <c r="H287" s="369" t="s">
        <v>77</v>
      </c>
      <c r="I287" s="484" t="s">
        <v>1596</v>
      </c>
      <c r="J287" s="339"/>
      <c r="K287" s="296" t="s">
        <v>1597</v>
      </c>
      <c r="L287" s="291" t="s">
        <v>1598</v>
      </c>
      <c r="M287" s="291" t="s">
        <v>1599</v>
      </c>
      <c r="N287" s="369" t="s">
        <v>1460</v>
      </c>
      <c r="O287" s="386">
        <v>3</v>
      </c>
      <c r="P287" s="386">
        <v>92.31</v>
      </c>
      <c r="Q287" s="293">
        <v>0</v>
      </c>
      <c r="R287" s="339" t="s">
        <v>61</v>
      </c>
      <c r="S287" s="339" t="s">
        <v>60</v>
      </c>
      <c r="T287" s="339" t="s">
        <v>60</v>
      </c>
      <c r="U287" s="339" t="s">
        <v>60</v>
      </c>
      <c r="V287" s="339" t="s">
        <v>60</v>
      </c>
      <c r="W287" s="339" t="s">
        <v>60</v>
      </c>
      <c r="X287" s="339" t="s">
        <v>61</v>
      </c>
      <c r="Y287" s="376" t="s">
        <v>1600</v>
      </c>
      <c r="Z287" s="293" t="s">
        <v>61</v>
      </c>
      <c r="AA287" s="293" t="s">
        <v>63</v>
      </c>
      <c r="AB287" s="293" t="s">
        <v>63</v>
      </c>
      <c r="AC287" s="293" t="s">
        <v>63</v>
      </c>
      <c r="AD287" s="293" t="s">
        <v>63</v>
      </c>
      <c r="AE287" s="293" t="s">
        <v>63</v>
      </c>
      <c r="AF287" s="293" t="s">
        <v>61</v>
      </c>
      <c r="AG287" s="344" t="str">
        <f t="shared" si="43"/>
        <v>CLOSE</v>
      </c>
      <c r="AH287" s="344" t="str">
        <f t="shared" si="40"/>
        <v>CLOSE</v>
      </c>
      <c r="AI287" s="345">
        <f t="shared" si="38"/>
        <v>1</v>
      </c>
      <c r="AJ287" s="357"/>
    </row>
    <row r="288" spans="1:36" ht="71.25">
      <c r="A288" s="337">
        <f t="shared" si="39"/>
        <v>1682</v>
      </c>
      <c r="B288" s="295">
        <v>44281</v>
      </c>
      <c r="C288" s="377" t="s">
        <v>49</v>
      </c>
      <c r="D288" s="293" t="s">
        <v>100</v>
      </c>
      <c r="E288" s="293" t="s">
        <v>1346</v>
      </c>
      <c r="F288" s="293" t="s">
        <v>282</v>
      </c>
      <c r="G288" s="294" t="s">
        <v>94</v>
      </c>
      <c r="H288" s="369" t="s">
        <v>54</v>
      </c>
      <c r="I288" s="484" t="s">
        <v>1601</v>
      </c>
      <c r="J288" s="339"/>
      <c r="K288" s="291" t="s">
        <v>1602</v>
      </c>
      <c r="L288" s="291" t="s">
        <v>1603</v>
      </c>
      <c r="M288" s="291" t="s">
        <v>1604</v>
      </c>
      <c r="N288" s="369" t="s">
        <v>1460</v>
      </c>
      <c r="O288" s="386">
        <v>54</v>
      </c>
      <c r="P288" s="386">
        <v>1719</v>
      </c>
      <c r="Q288" s="293">
        <v>0</v>
      </c>
      <c r="R288" s="339" t="s">
        <v>60</v>
      </c>
      <c r="S288" s="339" t="s">
        <v>60</v>
      </c>
      <c r="T288" s="339" t="s">
        <v>60</v>
      </c>
      <c r="U288" s="339" t="s">
        <v>60</v>
      </c>
      <c r="V288" s="339" t="s">
        <v>60</v>
      </c>
      <c r="W288" s="339" t="s">
        <v>61</v>
      </c>
      <c r="X288" s="339" t="s">
        <v>61</v>
      </c>
      <c r="Y288" s="376" t="s">
        <v>1605</v>
      </c>
      <c r="Z288" s="293" t="s">
        <v>63</v>
      </c>
      <c r="AA288" s="293" t="s">
        <v>63</v>
      </c>
      <c r="AB288" s="293" t="s">
        <v>63</v>
      </c>
      <c r="AC288" s="293" t="s">
        <v>63</v>
      </c>
      <c r="AD288" s="293" t="s">
        <v>63</v>
      </c>
      <c r="AE288" s="293" t="s">
        <v>61</v>
      </c>
      <c r="AF288" s="293" t="s">
        <v>61</v>
      </c>
      <c r="AG288" s="344" t="str">
        <f t="shared" si="43"/>
        <v>CLOSE</v>
      </c>
      <c r="AH288" s="344" t="str">
        <f t="shared" si="40"/>
        <v>CLOSE</v>
      </c>
      <c r="AI288" s="345">
        <f t="shared" si="38"/>
        <v>1</v>
      </c>
      <c r="AJ288" s="357"/>
    </row>
    <row r="289" spans="1:36" ht="98.25">
      <c r="A289" s="337">
        <f t="shared" si="39"/>
        <v>1683</v>
      </c>
      <c r="B289" s="295">
        <v>44281</v>
      </c>
      <c r="C289" s="377" t="s">
        <v>393</v>
      </c>
      <c r="D289" s="293" t="s">
        <v>1140</v>
      </c>
      <c r="E289" s="293" t="s">
        <v>1346</v>
      </c>
      <c r="F289" s="293" t="s">
        <v>85</v>
      </c>
      <c r="G289" s="294" t="s">
        <v>1606</v>
      </c>
      <c r="H289" s="369" t="s">
        <v>77</v>
      </c>
      <c r="I289" s="484" t="s">
        <v>1607</v>
      </c>
      <c r="J289" s="339"/>
      <c r="K289" s="291" t="s">
        <v>1608</v>
      </c>
      <c r="L289" s="291" t="s">
        <v>1609</v>
      </c>
      <c r="M289" s="291" t="s">
        <v>1610</v>
      </c>
      <c r="N289" s="369" t="s">
        <v>59</v>
      </c>
      <c r="O289" s="386">
        <v>7</v>
      </c>
      <c r="P289" s="386">
        <v>226</v>
      </c>
      <c r="Q289" s="293">
        <v>0</v>
      </c>
      <c r="R289" s="339" t="s">
        <v>60</v>
      </c>
      <c r="S289" s="339" t="s">
        <v>60</v>
      </c>
      <c r="T289" s="339" t="s">
        <v>60</v>
      </c>
      <c r="U289" s="339" t="s">
        <v>60</v>
      </c>
      <c r="V289" s="339" t="s">
        <v>60</v>
      </c>
      <c r="W289" s="339" t="s">
        <v>61</v>
      </c>
      <c r="X289" s="339" t="s">
        <v>61</v>
      </c>
      <c r="Y289" s="376" t="s">
        <v>1611</v>
      </c>
      <c r="Z289" s="293" t="s">
        <v>63</v>
      </c>
      <c r="AA289" s="293" t="s">
        <v>63</v>
      </c>
      <c r="AB289" s="293" t="s">
        <v>63</v>
      </c>
      <c r="AC289" s="293" t="s">
        <v>63</v>
      </c>
      <c r="AD289" s="293" t="s">
        <v>63</v>
      </c>
      <c r="AE289" s="293" t="s">
        <v>61</v>
      </c>
      <c r="AF289" s="293" t="s">
        <v>61</v>
      </c>
      <c r="AG289" s="344" t="str">
        <f t="shared" si="43"/>
        <v>CLOSE</v>
      </c>
      <c r="AH289" s="344" t="str">
        <f t="shared" si="40"/>
        <v>CLOSE</v>
      </c>
      <c r="AI289" s="345">
        <f t="shared" si="38"/>
        <v>1</v>
      </c>
      <c r="AJ289" s="357"/>
    </row>
    <row r="290" spans="1:36" ht="71.25">
      <c r="A290" s="337">
        <f t="shared" si="39"/>
        <v>1684</v>
      </c>
      <c r="B290" s="295">
        <v>44286</v>
      </c>
      <c r="C290" s="377" t="s">
        <v>393</v>
      </c>
      <c r="D290" s="293" t="s">
        <v>42</v>
      </c>
      <c r="E290" s="293" t="s">
        <v>1314</v>
      </c>
      <c r="F290" s="293" t="s">
        <v>282</v>
      </c>
      <c r="G290" s="294" t="s">
        <v>246</v>
      </c>
      <c r="H290" s="369" t="s">
        <v>77</v>
      </c>
      <c r="I290" s="484" t="s">
        <v>1612</v>
      </c>
      <c r="J290" s="339"/>
      <c r="K290" s="291" t="s">
        <v>1613</v>
      </c>
      <c r="L290" s="291" t="s">
        <v>1614</v>
      </c>
      <c r="M290" s="291" t="s">
        <v>1615</v>
      </c>
      <c r="N290" s="369" t="s">
        <v>59</v>
      </c>
      <c r="O290" s="386">
        <v>50</v>
      </c>
      <c r="P290" s="386">
        <v>0</v>
      </c>
      <c r="Q290" s="293">
        <v>1118</v>
      </c>
      <c r="R290" s="339" t="s">
        <v>61</v>
      </c>
      <c r="S290" s="339" t="s">
        <v>61</v>
      </c>
      <c r="T290" s="339" t="s">
        <v>61</v>
      </c>
      <c r="U290" s="339" t="s">
        <v>60</v>
      </c>
      <c r="V290" s="339" t="s">
        <v>60</v>
      </c>
      <c r="W290" s="339" t="s">
        <v>60</v>
      </c>
      <c r="X290" s="339" t="s">
        <v>529</v>
      </c>
      <c r="Y290" s="376" t="s">
        <v>1616</v>
      </c>
      <c r="Z290" s="293" t="s">
        <v>61</v>
      </c>
      <c r="AA290" s="293" t="s">
        <v>61</v>
      </c>
      <c r="AB290" s="293" t="s">
        <v>61</v>
      </c>
      <c r="AC290" s="293" t="s">
        <v>63</v>
      </c>
      <c r="AD290" s="293" t="s">
        <v>63</v>
      </c>
      <c r="AE290" s="293" t="s">
        <v>63</v>
      </c>
      <c r="AF290" s="293" t="s">
        <v>61</v>
      </c>
      <c r="AG290" s="344" t="str">
        <f t="shared" ref="AG290:AG291" si="48">IF(Y290="","","CLOSE")</f>
        <v>CLOSE</v>
      </c>
      <c r="AH290" s="344" t="str">
        <f t="shared" ref="AH290:AH291" si="49">IF(E290="","",IF(COUNTIF(Z290:AE290,"未")=0,"CLOSE",""))</f>
        <v>CLOSE</v>
      </c>
      <c r="AI290" s="345">
        <f t="shared" si="38"/>
        <v>1</v>
      </c>
      <c r="AJ290" s="357"/>
    </row>
    <row r="291" spans="1:36" ht="72">
      <c r="A291" s="337">
        <f t="shared" si="39"/>
        <v>1685</v>
      </c>
      <c r="B291" s="295">
        <v>44292</v>
      </c>
      <c r="C291" s="377" t="s">
        <v>393</v>
      </c>
      <c r="D291" s="293" t="s">
        <v>1140</v>
      </c>
      <c r="E291" s="293" t="s">
        <v>1450</v>
      </c>
      <c r="F291" s="293" t="s">
        <v>1590</v>
      </c>
      <c r="G291" s="294" t="s">
        <v>161</v>
      </c>
      <c r="H291" s="369" t="s">
        <v>77</v>
      </c>
      <c r="I291" s="484" t="s">
        <v>1617</v>
      </c>
      <c r="J291" s="339"/>
      <c r="K291" s="291" t="s">
        <v>1618</v>
      </c>
      <c r="L291" s="291" t="s">
        <v>1619</v>
      </c>
      <c r="M291" s="291" t="s">
        <v>1620</v>
      </c>
      <c r="N291" s="429" t="s">
        <v>1460</v>
      </c>
      <c r="O291" s="386">
        <v>0</v>
      </c>
      <c r="P291" s="386">
        <v>0</v>
      </c>
      <c r="Q291" s="293">
        <v>0</v>
      </c>
      <c r="R291" s="339" t="s">
        <v>61</v>
      </c>
      <c r="S291" s="339" t="s">
        <v>60</v>
      </c>
      <c r="T291" s="339" t="s">
        <v>60</v>
      </c>
      <c r="U291" s="339" t="s">
        <v>60</v>
      </c>
      <c r="V291" s="339" t="s">
        <v>60</v>
      </c>
      <c r="W291" s="339" t="s">
        <v>60</v>
      </c>
      <c r="X291" s="339" t="s">
        <v>61</v>
      </c>
      <c r="Y291" s="376" t="s">
        <v>1600</v>
      </c>
      <c r="Z291" s="293" t="s">
        <v>61</v>
      </c>
      <c r="AA291" s="293" t="s">
        <v>63</v>
      </c>
      <c r="AB291" s="293" t="s">
        <v>63</v>
      </c>
      <c r="AC291" s="293" t="s">
        <v>63</v>
      </c>
      <c r="AD291" s="293" t="s">
        <v>63</v>
      </c>
      <c r="AE291" s="293" t="s">
        <v>63</v>
      </c>
      <c r="AF291" s="293" t="s">
        <v>61</v>
      </c>
      <c r="AG291" s="344" t="str">
        <f t="shared" si="48"/>
        <v>CLOSE</v>
      </c>
      <c r="AH291" s="344" t="str">
        <f t="shared" si="49"/>
        <v>CLOSE</v>
      </c>
      <c r="AI291" s="345">
        <f t="shared" si="38"/>
        <v>1</v>
      </c>
      <c r="AJ291" s="357"/>
    </row>
    <row r="292" spans="1:36" ht="71.25">
      <c r="A292" s="337">
        <f t="shared" si="39"/>
        <v>1686</v>
      </c>
      <c r="B292" s="295">
        <v>44300</v>
      </c>
      <c r="C292" s="377" t="s">
        <v>393</v>
      </c>
      <c r="D292" s="293" t="s">
        <v>1005</v>
      </c>
      <c r="E292" s="293" t="s">
        <v>1346</v>
      </c>
      <c r="F292" s="293" t="s">
        <v>282</v>
      </c>
      <c r="G292" s="294" t="s">
        <v>94</v>
      </c>
      <c r="H292" s="369" t="s">
        <v>77</v>
      </c>
      <c r="I292" s="484" t="s">
        <v>1621</v>
      </c>
      <c r="J292" s="339"/>
      <c r="K292" s="291" t="s">
        <v>1622</v>
      </c>
      <c r="L292" s="291" t="s">
        <v>1623</v>
      </c>
      <c r="M292" s="291"/>
      <c r="N292" s="369" t="s">
        <v>59</v>
      </c>
      <c r="O292" s="386">
        <v>0</v>
      </c>
      <c r="P292" s="386">
        <v>0</v>
      </c>
      <c r="Q292" s="293">
        <v>0</v>
      </c>
      <c r="R292" s="339" t="s">
        <v>60</v>
      </c>
      <c r="S292" s="339" t="s">
        <v>60</v>
      </c>
      <c r="T292" s="339" t="s">
        <v>60</v>
      </c>
      <c r="U292" s="339" t="s">
        <v>60</v>
      </c>
      <c r="V292" s="339" t="s">
        <v>60</v>
      </c>
      <c r="W292" s="339" t="s">
        <v>61</v>
      </c>
      <c r="X292" s="339" t="s">
        <v>61</v>
      </c>
      <c r="Y292" s="376" t="s">
        <v>1624</v>
      </c>
      <c r="Z292" s="293" t="s">
        <v>63</v>
      </c>
      <c r="AA292" s="293" t="s">
        <v>63</v>
      </c>
      <c r="AB292" s="293" t="s">
        <v>63</v>
      </c>
      <c r="AC292" s="293" t="s">
        <v>63</v>
      </c>
      <c r="AD292" s="293" t="s">
        <v>63</v>
      </c>
      <c r="AE292" s="293" t="s">
        <v>61</v>
      </c>
      <c r="AF292" s="293" t="s">
        <v>61</v>
      </c>
      <c r="AG292" s="344" t="str">
        <f t="shared" ref="AG292" si="50">IF(Y292="","","CLOSE")</f>
        <v>CLOSE</v>
      </c>
      <c r="AH292" s="344" t="str">
        <f t="shared" ref="AH292" si="51">IF(E292="","",IF(COUNTIF(Z292:AE292,"未")=0,"CLOSE",""))</f>
        <v>CLOSE</v>
      </c>
      <c r="AI292" s="345">
        <f t="shared" si="38"/>
        <v>1</v>
      </c>
      <c r="AJ292" s="357"/>
    </row>
    <row r="293" spans="1:36" ht="132">
      <c r="A293" s="337">
        <f t="shared" si="39"/>
        <v>1687</v>
      </c>
      <c r="B293" s="295">
        <v>44303</v>
      </c>
      <c r="C293" s="377" t="s">
        <v>393</v>
      </c>
      <c r="D293" s="293" t="s">
        <v>1005</v>
      </c>
      <c r="E293" s="293" t="s">
        <v>1346</v>
      </c>
      <c r="F293" s="293" t="s">
        <v>282</v>
      </c>
      <c r="G293" s="294" t="s">
        <v>94</v>
      </c>
      <c r="H293" s="369" t="s">
        <v>77</v>
      </c>
      <c r="I293" s="484" t="s">
        <v>1625</v>
      </c>
      <c r="J293" s="339"/>
      <c r="K293" s="291" t="s">
        <v>1626</v>
      </c>
      <c r="L293" s="291" t="s">
        <v>1627</v>
      </c>
      <c r="M293" s="291" t="s">
        <v>1628</v>
      </c>
      <c r="N293" s="369" t="s">
        <v>59</v>
      </c>
      <c r="O293" s="386">
        <v>21</v>
      </c>
      <c r="P293" s="386">
        <v>745.7</v>
      </c>
      <c r="Q293" s="293">
        <v>0</v>
      </c>
      <c r="R293" s="339" t="s">
        <v>60</v>
      </c>
      <c r="S293" s="339" t="s">
        <v>60</v>
      </c>
      <c r="T293" s="339" t="s">
        <v>60</v>
      </c>
      <c r="U293" s="339" t="s">
        <v>60</v>
      </c>
      <c r="V293" s="339" t="s">
        <v>60</v>
      </c>
      <c r="W293" s="339" t="s">
        <v>61</v>
      </c>
      <c r="X293" s="339" t="s">
        <v>61</v>
      </c>
      <c r="Y293" s="376" t="s">
        <v>1629</v>
      </c>
      <c r="Z293" s="293" t="s">
        <v>63</v>
      </c>
      <c r="AA293" s="293" t="s">
        <v>63</v>
      </c>
      <c r="AB293" s="293" t="s">
        <v>63</v>
      </c>
      <c r="AC293" s="293" t="s">
        <v>63</v>
      </c>
      <c r="AD293" s="293" t="s">
        <v>63</v>
      </c>
      <c r="AE293" s="293" t="s">
        <v>61</v>
      </c>
      <c r="AF293" s="293" t="s">
        <v>61</v>
      </c>
      <c r="AG293" s="344" t="str">
        <f t="shared" ref="AG293" si="52">IF(Y293="","","CLOSE")</f>
        <v>CLOSE</v>
      </c>
      <c r="AH293" s="344" t="str">
        <f t="shared" ref="AH293" si="53">IF(E293="","",IF(COUNTIF(Z293:AE293,"未")=0,"CLOSE",""))</f>
        <v>CLOSE</v>
      </c>
      <c r="AI293" s="345">
        <f t="shared" si="38"/>
        <v>1</v>
      </c>
      <c r="AJ293" s="357"/>
    </row>
    <row r="294" spans="1:36" ht="114">
      <c r="A294" s="337">
        <f t="shared" si="39"/>
        <v>1688</v>
      </c>
      <c r="B294" s="295">
        <v>44304</v>
      </c>
      <c r="C294" s="377" t="s">
        <v>49</v>
      </c>
      <c r="D294" s="293" t="s">
        <v>1085</v>
      </c>
      <c r="E294" s="293" t="s">
        <v>1630</v>
      </c>
      <c r="F294" s="293" t="s">
        <v>1590</v>
      </c>
      <c r="G294" s="294" t="s">
        <v>94</v>
      </c>
      <c r="H294" s="372" t="s">
        <v>122</v>
      </c>
      <c r="I294" s="484" t="s">
        <v>1631</v>
      </c>
      <c r="J294" s="339"/>
      <c r="K294" s="291" t="s">
        <v>1632</v>
      </c>
      <c r="L294" s="291" t="s">
        <v>1633</v>
      </c>
      <c r="M294" s="291" t="s">
        <v>1634</v>
      </c>
      <c r="N294" s="369" t="s">
        <v>59</v>
      </c>
      <c r="O294" s="386">
        <v>0</v>
      </c>
      <c r="P294" s="386">
        <v>0</v>
      </c>
      <c r="Q294" s="293">
        <v>0</v>
      </c>
      <c r="R294" s="339" t="s">
        <v>61</v>
      </c>
      <c r="S294" s="339" t="s">
        <v>61</v>
      </c>
      <c r="T294" s="339" t="s">
        <v>61</v>
      </c>
      <c r="U294" s="339" t="s">
        <v>61</v>
      </c>
      <c r="V294" s="339" t="s">
        <v>60</v>
      </c>
      <c r="W294" s="339" t="s">
        <v>61</v>
      </c>
      <c r="X294" s="339" t="s">
        <v>61</v>
      </c>
      <c r="Y294" s="376" t="s">
        <v>1635</v>
      </c>
      <c r="Z294" s="293" t="s">
        <v>61</v>
      </c>
      <c r="AA294" s="293" t="s">
        <v>61</v>
      </c>
      <c r="AB294" s="293" t="s">
        <v>61</v>
      </c>
      <c r="AC294" s="293" t="s">
        <v>61</v>
      </c>
      <c r="AD294" s="293" t="s">
        <v>63</v>
      </c>
      <c r="AE294" s="293" t="s">
        <v>61</v>
      </c>
      <c r="AF294" s="293" t="s">
        <v>61</v>
      </c>
      <c r="AG294" s="344" t="str">
        <f t="shared" ref="AG294:AG295" si="54">IF(Y294="","","CLOSE")</f>
        <v>CLOSE</v>
      </c>
      <c r="AH294" s="344" t="str">
        <f t="shared" ref="AH294:AH295" si="55">IF(E294="","",IF(COUNTIF(Z294:AE294,"未")=0,"CLOSE",""))</f>
        <v>CLOSE</v>
      </c>
      <c r="AI294" s="345">
        <f t="shared" si="38"/>
        <v>1</v>
      </c>
      <c r="AJ294" s="357"/>
    </row>
    <row r="295" spans="1:36" ht="72">
      <c r="A295" s="337">
        <f t="shared" si="39"/>
        <v>1689</v>
      </c>
      <c r="B295" s="295">
        <v>44319</v>
      </c>
      <c r="C295" s="377" t="s">
        <v>49</v>
      </c>
      <c r="D295" s="293" t="s">
        <v>847</v>
      </c>
      <c r="E295" s="293" t="s">
        <v>1308</v>
      </c>
      <c r="F295" s="293" t="s">
        <v>1590</v>
      </c>
      <c r="G295" s="294" t="s">
        <v>382</v>
      </c>
      <c r="H295" s="369" t="s">
        <v>54</v>
      </c>
      <c r="I295" s="484" t="s">
        <v>1636</v>
      </c>
      <c r="J295" s="339"/>
      <c r="K295" s="291" t="s">
        <v>1637</v>
      </c>
      <c r="L295" s="291" t="s">
        <v>1638</v>
      </c>
      <c r="M295" s="291" t="s">
        <v>1639</v>
      </c>
      <c r="N295" s="369" t="s">
        <v>59</v>
      </c>
      <c r="O295" s="386">
        <v>78</v>
      </c>
      <c r="P295" s="386">
        <v>528</v>
      </c>
      <c r="Q295" s="293">
        <v>0</v>
      </c>
      <c r="R295" s="339" t="s">
        <v>60</v>
      </c>
      <c r="S295" s="339" t="s">
        <v>60</v>
      </c>
      <c r="T295" s="339" t="s">
        <v>60</v>
      </c>
      <c r="U295" s="339" t="s">
        <v>60</v>
      </c>
      <c r="V295" s="339" t="s">
        <v>60</v>
      </c>
      <c r="W295" s="339" t="s">
        <v>60</v>
      </c>
      <c r="X295" s="339" t="s">
        <v>60</v>
      </c>
      <c r="Y295" s="376" t="s">
        <v>1640</v>
      </c>
      <c r="Z295" s="293" t="s">
        <v>63</v>
      </c>
      <c r="AA295" s="293" t="s">
        <v>63</v>
      </c>
      <c r="AB295" s="293" t="s">
        <v>63</v>
      </c>
      <c r="AC295" s="293" t="s">
        <v>63</v>
      </c>
      <c r="AD295" s="293" t="s">
        <v>63</v>
      </c>
      <c r="AE295" s="293" t="s">
        <v>63</v>
      </c>
      <c r="AF295" s="293" t="s">
        <v>63</v>
      </c>
      <c r="AG295" s="344" t="str">
        <f t="shared" si="54"/>
        <v>CLOSE</v>
      </c>
      <c r="AH295" s="344" t="str">
        <f t="shared" si="55"/>
        <v>CLOSE</v>
      </c>
      <c r="AI295" s="345">
        <f t="shared" si="38"/>
        <v>1</v>
      </c>
      <c r="AJ295" s="357"/>
    </row>
    <row r="296" spans="1:36" ht="71.25">
      <c r="A296" s="337">
        <f t="shared" si="39"/>
        <v>1690</v>
      </c>
      <c r="B296" s="295">
        <v>44335</v>
      </c>
      <c r="C296" s="377" t="s">
        <v>393</v>
      </c>
      <c r="D296" s="293" t="s">
        <v>1005</v>
      </c>
      <c r="E296" s="293" t="s">
        <v>1346</v>
      </c>
      <c r="F296" s="293" t="s">
        <v>282</v>
      </c>
      <c r="G296" s="294" t="s">
        <v>535</v>
      </c>
      <c r="H296" s="369" t="s">
        <v>77</v>
      </c>
      <c r="I296" s="484" t="s">
        <v>1641</v>
      </c>
      <c r="J296" s="466" t="s">
        <v>1642</v>
      </c>
      <c r="K296" s="291" t="s">
        <v>1643</v>
      </c>
      <c r="L296" s="291" t="s">
        <v>1644</v>
      </c>
      <c r="M296" s="291" t="s">
        <v>1645</v>
      </c>
      <c r="N296" s="369" t="s">
        <v>59</v>
      </c>
      <c r="O296" s="386">
        <v>7</v>
      </c>
      <c r="P296" s="386">
        <v>40</v>
      </c>
      <c r="Q296" s="293">
        <v>0</v>
      </c>
      <c r="R296" s="339" t="s">
        <v>60</v>
      </c>
      <c r="S296" s="339" t="s">
        <v>60</v>
      </c>
      <c r="T296" s="339" t="s">
        <v>60</v>
      </c>
      <c r="U296" s="339" t="s">
        <v>60</v>
      </c>
      <c r="V296" s="339" t="s">
        <v>60</v>
      </c>
      <c r="W296" s="339" t="s">
        <v>61</v>
      </c>
      <c r="X296" s="339" t="s">
        <v>61</v>
      </c>
      <c r="Y296" s="376" t="s">
        <v>1646</v>
      </c>
      <c r="Z296" s="293" t="s">
        <v>63</v>
      </c>
      <c r="AA296" s="293" t="s">
        <v>63</v>
      </c>
      <c r="AB296" s="293" t="s">
        <v>63</v>
      </c>
      <c r="AC296" s="293" t="s">
        <v>63</v>
      </c>
      <c r="AD296" s="293" t="s">
        <v>63</v>
      </c>
      <c r="AE296" s="293" t="s">
        <v>61</v>
      </c>
      <c r="AF296" s="293" t="s">
        <v>61</v>
      </c>
      <c r="AG296" s="344" t="str">
        <f t="shared" ref="AG296" si="56">IF(Y296="","","CLOSE")</f>
        <v>CLOSE</v>
      </c>
      <c r="AH296" s="344" t="str">
        <f t="shared" ref="AH296" si="57">IF(E296="","",IF(COUNTIF(Z296:AE296,"未")=0,"CLOSE",""))</f>
        <v>CLOSE</v>
      </c>
      <c r="AI296" s="345">
        <f t="shared" si="38"/>
        <v>1</v>
      </c>
      <c r="AJ296" s="357"/>
    </row>
    <row r="297" spans="1:36" ht="72">
      <c r="A297" s="337">
        <f t="shared" si="39"/>
        <v>1691</v>
      </c>
      <c r="B297" s="295">
        <v>44345</v>
      </c>
      <c r="C297" s="377" t="s">
        <v>49</v>
      </c>
      <c r="D297" s="293" t="s">
        <v>997</v>
      </c>
      <c r="E297" s="293" t="s">
        <v>1308</v>
      </c>
      <c r="F297" s="293" t="s">
        <v>1590</v>
      </c>
      <c r="G297" s="294" t="s">
        <v>1515</v>
      </c>
      <c r="H297" s="369" t="s">
        <v>122</v>
      </c>
      <c r="I297" s="484" t="s">
        <v>1647</v>
      </c>
      <c r="J297" s="339"/>
      <c r="K297" s="291" t="s">
        <v>1648</v>
      </c>
      <c r="L297" s="291" t="s">
        <v>1649</v>
      </c>
      <c r="M297" s="291" t="s">
        <v>1650</v>
      </c>
      <c r="N297" s="369" t="s">
        <v>59</v>
      </c>
      <c r="O297" s="386">
        <v>0</v>
      </c>
      <c r="P297" s="386">
        <v>0</v>
      </c>
      <c r="Q297" s="293">
        <v>0</v>
      </c>
      <c r="R297" s="339" t="s">
        <v>60</v>
      </c>
      <c r="S297" s="339" t="s">
        <v>60</v>
      </c>
      <c r="T297" s="339" t="s">
        <v>60</v>
      </c>
      <c r="U297" s="339" t="s">
        <v>60</v>
      </c>
      <c r="V297" s="339" t="s">
        <v>60</v>
      </c>
      <c r="W297" s="339" t="s">
        <v>60</v>
      </c>
      <c r="X297" s="339" t="s">
        <v>60</v>
      </c>
      <c r="Y297" s="376" t="s">
        <v>1651</v>
      </c>
      <c r="Z297" s="293" t="s">
        <v>63</v>
      </c>
      <c r="AA297" s="293" t="s">
        <v>63</v>
      </c>
      <c r="AB297" s="293" t="s">
        <v>63</v>
      </c>
      <c r="AC297" s="293" t="s">
        <v>63</v>
      </c>
      <c r="AD297" s="293" t="s">
        <v>63</v>
      </c>
      <c r="AE297" s="293" t="s">
        <v>63</v>
      </c>
      <c r="AF297" s="293" t="s">
        <v>63</v>
      </c>
      <c r="AG297" s="344" t="str">
        <f t="shared" ref="AG297:AG307" si="58">IF(Y297="","","CLOSE")</f>
        <v>CLOSE</v>
      </c>
      <c r="AH297" s="344" t="str">
        <f t="shared" ref="AH297:AH307" si="59">IF(E297="","",IF(COUNTIF(Z297:AE297,"未")=0,"CLOSE",""))</f>
        <v>CLOSE</v>
      </c>
      <c r="AI297" s="345">
        <f t="shared" si="38"/>
        <v>1</v>
      </c>
      <c r="AJ297" s="357"/>
    </row>
    <row r="298" spans="1:36" ht="71.25">
      <c r="A298" s="337">
        <f t="shared" si="39"/>
        <v>1692</v>
      </c>
      <c r="B298" s="295">
        <v>44358</v>
      </c>
      <c r="C298" s="377" t="s">
        <v>49</v>
      </c>
      <c r="D298" s="293" t="s">
        <v>997</v>
      </c>
      <c r="E298" s="293" t="s">
        <v>1346</v>
      </c>
      <c r="F298" s="293" t="s">
        <v>85</v>
      </c>
      <c r="G298" s="294" t="s">
        <v>1488</v>
      </c>
      <c r="H298" s="369" t="s">
        <v>54</v>
      </c>
      <c r="I298" s="484" t="s">
        <v>1652</v>
      </c>
      <c r="J298" s="339"/>
      <c r="K298" s="291" t="s">
        <v>1653</v>
      </c>
      <c r="L298" s="291" t="s">
        <v>1654</v>
      </c>
      <c r="M298" s="291" t="s">
        <v>1655</v>
      </c>
      <c r="N298" s="369" t="s">
        <v>59</v>
      </c>
      <c r="O298" s="386">
        <v>0</v>
      </c>
      <c r="P298" s="386">
        <v>0</v>
      </c>
      <c r="Q298" s="293">
        <v>913.7</v>
      </c>
      <c r="R298" s="339" t="s">
        <v>60</v>
      </c>
      <c r="S298" s="339" t="s">
        <v>60</v>
      </c>
      <c r="T298" s="339" t="s">
        <v>60</v>
      </c>
      <c r="U298" s="339" t="s">
        <v>60</v>
      </c>
      <c r="V298" s="339" t="s">
        <v>60</v>
      </c>
      <c r="W298" s="339" t="s">
        <v>61</v>
      </c>
      <c r="X298" s="339" t="s">
        <v>61</v>
      </c>
      <c r="Y298" s="376" t="s">
        <v>1656</v>
      </c>
      <c r="Z298" s="293" t="s">
        <v>63</v>
      </c>
      <c r="AA298" s="293" t="s">
        <v>63</v>
      </c>
      <c r="AB298" s="293" t="s">
        <v>63</v>
      </c>
      <c r="AC298" s="293" t="s">
        <v>63</v>
      </c>
      <c r="AD298" s="293" t="s">
        <v>63</v>
      </c>
      <c r="AE298" s="293" t="s">
        <v>61</v>
      </c>
      <c r="AF298" s="293" t="s">
        <v>61</v>
      </c>
      <c r="AG298" s="344" t="str">
        <f t="shared" si="58"/>
        <v>CLOSE</v>
      </c>
      <c r="AH298" s="344" t="str">
        <f t="shared" si="59"/>
        <v>CLOSE</v>
      </c>
      <c r="AI298" s="345">
        <f t="shared" si="38"/>
        <v>1</v>
      </c>
      <c r="AJ298" s="357"/>
    </row>
    <row r="299" spans="1:36" ht="96">
      <c r="A299" s="337">
        <f t="shared" si="39"/>
        <v>1693</v>
      </c>
      <c r="B299" s="295">
        <v>44364</v>
      </c>
      <c r="C299" s="377" t="s">
        <v>393</v>
      </c>
      <c r="D299" s="293" t="s">
        <v>43</v>
      </c>
      <c r="E299" s="293" t="s">
        <v>1203</v>
      </c>
      <c r="F299" s="293" t="s">
        <v>1590</v>
      </c>
      <c r="G299" s="294" t="s">
        <v>1113</v>
      </c>
      <c r="H299" s="369" t="s">
        <v>77</v>
      </c>
      <c r="I299" s="484" t="s">
        <v>1657</v>
      </c>
      <c r="J299" s="339"/>
      <c r="K299" s="291" t="s">
        <v>1658</v>
      </c>
      <c r="L299" s="291" t="s">
        <v>1659</v>
      </c>
      <c r="M299" s="291" t="s">
        <v>1660</v>
      </c>
      <c r="N299" s="369" t="s">
        <v>59</v>
      </c>
      <c r="O299" s="386">
        <v>0</v>
      </c>
      <c r="P299" s="386">
        <v>146</v>
      </c>
      <c r="Q299" s="293">
        <v>430</v>
      </c>
      <c r="R299" s="339" t="s">
        <v>61</v>
      </c>
      <c r="S299" s="339" t="s">
        <v>61</v>
      </c>
      <c r="T299" s="339" t="s">
        <v>61</v>
      </c>
      <c r="U299" s="339" t="s">
        <v>61</v>
      </c>
      <c r="V299" s="339" t="s">
        <v>61</v>
      </c>
      <c r="W299" s="339" t="s">
        <v>61</v>
      </c>
      <c r="X299" s="339" t="s">
        <v>60</v>
      </c>
      <c r="Y299" s="376" t="s">
        <v>1661</v>
      </c>
      <c r="Z299" s="293" t="s">
        <v>61</v>
      </c>
      <c r="AA299" s="293" t="s">
        <v>61</v>
      </c>
      <c r="AB299" s="293" t="s">
        <v>61</v>
      </c>
      <c r="AC299" s="293" t="s">
        <v>61</v>
      </c>
      <c r="AD299" s="293" t="s">
        <v>61</v>
      </c>
      <c r="AE299" s="293" t="s">
        <v>61</v>
      </c>
      <c r="AF299" s="293" t="s">
        <v>63</v>
      </c>
      <c r="AG299" s="344" t="str">
        <f t="shared" si="58"/>
        <v>CLOSE</v>
      </c>
      <c r="AH299" s="344" t="str">
        <f t="shared" si="59"/>
        <v>CLOSE</v>
      </c>
      <c r="AI299" s="345">
        <f t="shared" si="38"/>
        <v>1</v>
      </c>
      <c r="AJ299" s="357"/>
    </row>
    <row r="300" spans="1:36" ht="96">
      <c r="A300" s="337">
        <f t="shared" si="39"/>
        <v>1694</v>
      </c>
      <c r="B300" s="295">
        <v>44369</v>
      </c>
      <c r="C300" s="377" t="s">
        <v>393</v>
      </c>
      <c r="D300" s="293" t="s">
        <v>1005</v>
      </c>
      <c r="E300" s="293" t="s">
        <v>1346</v>
      </c>
      <c r="F300" s="293" t="s">
        <v>1590</v>
      </c>
      <c r="G300" s="294" t="s">
        <v>127</v>
      </c>
      <c r="H300" s="369" t="s">
        <v>77</v>
      </c>
      <c r="I300" s="484" t="s">
        <v>1662</v>
      </c>
      <c r="J300" s="339"/>
      <c r="K300" s="291" t="s">
        <v>1663</v>
      </c>
      <c r="L300" s="291" t="s">
        <v>1664</v>
      </c>
      <c r="M300" s="291" t="s">
        <v>1665</v>
      </c>
      <c r="N300" s="369">
        <v>0</v>
      </c>
      <c r="O300" s="386">
        <v>0</v>
      </c>
      <c r="P300" s="386">
        <v>0</v>
      </c>
      <c r="Q300" s="293">
        <v>0</v>
      </c>
      <c r="R300" s="339" t="s">
        <v>60</v>
      </c>
      <c r="S300" s="339" t="s">
        <v>60</v>
      </c>
      <c r="T300" s="339" t="s">
        <v>60</v>
      </c>
      <c r="U300" s="339" t="s">
        <v>60</v>
      </c>
      <c r="V300" s="339" t="s">
        <v>60</v>
      </c>
      <c r="W300" s="339" t="s">
        <v>61</v>
      </c>
      <c r="X300" s="339" t="s">
        <v>61</v>
      </c>
      <c r="Y300" s="376" t="s">
        <v>1666</v>
      </c>
      <c r="Z300" s="293" t="s">
        <v>63</v>
      </c>
      <c r="AA300" s="293" t="s">
        <v>63</v>
      </c>
      <c r="AB300" s="293" t="s">
        <v>63</v>
      </c>
      <c r="AC300" s="293" t="s">
        <v>63</v>
      </c>
      <c r="AD300" s="293" t="s">
        <v>63</v>
      </c>
      <c r="AE300" s="293" t="s">
        <v>61</v>
      </c>
      <c r="AF300" s="293" t="s">
        <v>61</v>
      </c>
      <c r="AG300" s="344" t="str">
        <f>IF(Y300="","","CLOSE")</f>
        <v>CLOSE</v>
      </c>
      <c r="AH300" s="344" t="str">
        <f>IF(E300="","",IF(COUNTIF(Z300:AE300,"未")=0,"CLOSE",""))</f>
        <v>CLOSE</v>
      </c>
      <c r="AI300" s="345">
        <f t="shared" si="38"/>
        <v>1</v>
      </c>
      <c r="AJ300" s="357"/>
    </row>
    <row r="301" spans="1:36" ht="85.5">
      <c r="A301" s="337">
        <f t="shared" si="39"/>
        <v>1695</v>
      </c>
      <c r="B301" s="295">
        <v>44371</v>
      </c>
      <c r="C301" s="377" t="s">
        <v>49</v>
      </c>
      <c r="D301" s="293" t="s">
        <v>1085</v>
      </c>
      <c r="E301" s="293" t="s">
        <v>1346</v>
      </c>
      <c r="F301" s="293" t="s">
        <v>282</v>
      </c>
      <c r="G301" s="294" t="s">
        <v>1667</v>
      </c>
      <c r="H301" s="369" t="s">
        <v>122</v>
      </c>
      <c r="I301" s="484" t="s">
        <v>1668</v>
      </c>
      <c r="J301" s="339"/>
      <c r="K301" s="291" t="s">
        <v>1669</v>
      </c>
      <c r="L301" s="291" t="s">
        <v>1670</v>
      </c>
      <c r="M301" s="291" t="s">
        <v>1671</v>
      </c>
      <c r="N301" s="369" t="s">
        <v>59</v>
      </c>
      <c r="O301" s="386">
        <v>5</v>
      </c>
      <c r="P301" s="386">
        <v>77.34</v>
      </c>
      <c r="Q301" s="293">
        <v>0</v>
      </c>
      <c r="R301" s="339" t="s">
        <v>60</v>
      </c>
      <c r="S301" s="339" t="s">
        <v>60</v>
      </c>
      <c r="T301" s="339" t="s">
        <v>60</v>
      </c>
      <c r="U301" s="339" t="s">
        <v>60</v>
      </c>
      <c r="V301" s="339" t="s">
        <v>60</v>
      </c>
      <c r="W301" s="339" t="s">
        <v>61</v>
      </c>
      <c r="X301" s="339" t="s">
        <v>61</v>
      </c>
      <c r="Y301" s="376" t="s">
        <v>1672</v>
      </c>
      <c r="Z301" s="293" t="s">
        <v>63</v>
      </c>
      <c r="AA301" s="293" t="s">
        <v>63</v>
      </c>
      <c r="AB301" s="293" t="s">
        <v>63</v>
      </c>
      <c r="AC301" s="293" t="s">
        <v>63</v>
      </c>
      <c r="AD301" s="293" t="s">
        <v>63</v>
      </c>
      <c r="AE301" s="293" t="s">
        <v>61</v>
      </c>
      <c r="AF301" s="293" t="s">
        <v>61</v>
      </c>
      <c r="AG301" s="344" t="str">
        <f t="shared" ref="AG301" si="60">IF(Y301="","","CLOSE")</f>
        <v>CLOSE</v>
      </c>
      <c r="AH301" s="344" t="str">
        <f t="shared" ref="AH301" si="61">IF(E301="","",IF(COUNTIF(Z301:AE301,"未")=0,"CLOSE",""))</f>
        <v>CLOSE</v>
      </c>
      <c r="AI301" s="345">
        <f t="shared" si="38"/>
        <v>1</v>
      </c>
      <c r="AJ301" s="357"/>
    </row>
    <row r="302" spans="1:36" ht="71.25">
      <c r="A302" s="337">
        <f t="shared" si="39"/>
        <v>1696</v>
      </c>
      <c r="B302" s="295">
        <v>44373</v>
      </c>
      <c r="C302" s="377" t="s">
        <v>49</v>
      </c>
      <c r="D302" s="293" t="s">
        <v>100</v>
      </c>
      <c r="E302" s="293" t="s">
        <v>1346</v>
      </c>
      <c r="F302" s="293" t="s">
        <v>282</v>
      </c>
      <c r="G302" s="294" t="s">
        <v>127</v>
      </c>
      <c r="H302" s="369" t="s">
        <v>122</v>
      </c>
      <c r="I302" s="484" t="s">
        <v>1673</v>
      </c>
      <c r="J302" s="339"/>
      <c r="K302" s="291" t="s">
        <v>1674</v>
      </c>
      <c r="L302" s="291" t="s">
        <v>1675</v>
      </c>
      <c r="M302" s="291" t="s">
        <v>1676</v>
      </c>
      <c r="N302" s="369" t="s">
        <v>59</v>
      </c>
      <c r="O302" s="386">
        <v>0</v>
      </c>
      <c r="P302" s="386">
        <v>0</v>
      </c>
      <c r="Q302" s="293">
        <v>0</v>
      </c>
      <c r="R302" s="339" t="s">
        <v>61</v>
      </c>
      <c r="S302" s="339" t="s">
        <v>60</v>
      </c>
      <c r="T302" s="339" t="s">
        <v>60</v>
      </c>
      <c r="U302" s="339" t="s">
        <v>60</v>
      </c>
      <c r="V302" s="339" t="s">
        <v>60</v>
      </c>
      <c r="W302" s="339" t="s">
        <v>61</v>
      </c>
      <c r="X302" s="339" t="s">
        <v>61</v>
      </c>
      <c r="Y302" s="376" t="s">
        <v>1672</v>
      </c>
      <c r="Z302" s="293" t="s">
        <v>61</v>
      </c>
      <c r="AA302" s="293" t="s">
        <v>63</v>
      </c>
      <c r="AB302" s="293" t="s">
        <v>63</v>
      </c>
      <c r="AC302" s="293" t="s">
        <v>63</v>
      </c>
      <c r="AD302" s="293" t="s">
        <v>63</v>
      </c>
      <c r="AE302" s="293" t="s">
        <v>61</v>
      </c>
      <c r="AF302" s="293" t="s">
        <v>61</v>
      </c>
      <c r="AG302" s="344" t="str">
        <f t="shared" ref="AG302:AG303" si="62">IF(Y302="","","CLOSE")</f>
        <v>CLOSE</v>
      </c>
      <c r="AH302" s="344" t="str">
        <f t="shared" ref="AH302:AH303" si="63">IF(E302="","",IF(COUNTIF(Z302:AE302,"未")=0,"CLOSE",""))</f>
        <v>CLOSE</v>
      </c>
      <c r="AI302" s="345">
        <f t="shared" si="38"/>
        <v>1</v>
      </c>
      <c r="AJ302" s="357"/>
    </row>
    <row r="303" spans="1:36" ht="99.75">
      <c r="A303" s="337">
        <f t="shared" si="39"/>
        <v>1697</v>
      </c>
      <c r="B303" s="295">
        <v>44377</v>
      </c>
      <c r="C303" s="377" t="s">
        <v>49</v>
      </c>
      <c r="D303" s="293" t="s">
        <v>1085</v>
      </c>
      <c r="E303" s="293" t="s">
        <v>1677</v>
      </c>
      <c r="F303" s="293" t="s">
        <v>282</v>
      </c>
      <c r="G303" s="294" t="s">
        <v>161</v>
      </c>
      <c r="H303" s="369" t="s">
        <v>122</v>
      </c>
      <c r="I303" s="484" t="s">
        <v>1678</v>
      </c>
      <c r="J303" s="339"/>
      <c r="K303" s="291" t="s">
        <v>1679</v>
      </c>
      <c r="L303" s="291" t="s">
        <v>1680</v>
      </c>
      <c r="M303" s="291" t="s">
        <v>1681</v>
      </c>
      <c r="N303" s="369" t="s">
        <v>59</v>
      </c>
      <c r="O303" s="386">
        <v>0</v>
      </c>
      <c r="P303" s="386">
        <v>0</v>
      </c>
      <c r="Q303" s="293">
        <v>0</v>
      </c>
      <c r="R303" s="339" t="s">
        <v>61</v>
      </c>
      <c r="S303" s="339" t="s">
        <v>61</v>
      </c>
      <c r="T303" s="339" t="s">
        <v>61</v>
      </c>
      <c r="U303" s="339" t="s">
        <v>60</v>
      </c>
      <c r="V303" s="339" t="s">
        <v>60</v>
      </c>
      <c r="W303" s="339" t="s">
        <v>61</v>
      </c>
      <c r="X303" s="339" t="s">
        <v>61</v>
      </c>
      <c r="Y303" s="376" t="s">
        <v>1682</v>
      </c>
      <c r="Z303" s="293" t="s">
        <v>61</v>
      </c>
      <c r="AA303" s="293" t="s">
        <v>61</v>
      </c>
      <c r="AB303" s="293" t="s">
        <v>61</v>
      </c>
      <c r="AC303" s="293" t="s">
        <v>63</v>
      </c>
      <c r="AD303" s="293" t="s">
        <v>63</v>
      </c>
      <c r="AE303" s="293" t="s">
        <v>61</v>
      </c>
      <c r="AF303" s="293" t="s">
        <v>61</v>
      </c>
      <c r="AG303" s="344" t="str">
        <f t="shared" si="62"/>
        <v>CLOSE</v>
      </c>
      <c r="AH303" s="344" t="str">
        <f t="shared" si="63"/>
        <v>CLOSE</v>
      </c>
      <c r="AI303" s="345">
        <f t="shared" si="38"/>
        <v>1</v>
      </c>
      <c r="AJ303" s="357"/>
    </row>
    <row r="304" spans="1:36" ht="99.75">
      <c r="A304" s="337">
        <f t="shared" si="39"/>
        <v>1698</v>
      </c>
      <c r="B304" s="295">
        <v>44389</v>
      </c>
      <c r="C304" s="377" t="s">
        <v>49</v>
      </c>
      <c r="D304" s="293" t="s">
        <v>42</v>
      </c>
      <c r="E304" s="293" t="s">
        <v>1203</v>
      </c>
      <c r="F304" s="293" t="s">
        <v>1590</v>
      </c>
      <c r="G304" s="294" t="s">
        <v>1683</v>
      </c>
      <c r="H304" s="369" t="s">
        <v>122</v>
      </c>
      <c r="I304" s="484" t="s">
        <v>1684</v>
      </c>
      <c r="J304" s="339"/>
      <c r="K304" s="291" t="s">
        <v>1685</v>
      </c>
      <c r="L304" s="291" t="s">
        <v>1686</v>
      </c>
      <c r="M304" s="291" t="s">
        <v>1687</v>
      </c>
      <c r="N304" s="369" t="s">
        <v>59</v>
      </c>
      <c r="O304" s="386">
        <v>66</v>
      </c>
      <c r="P304" s="386">
        <v>74.36</v>
      </c>
      <c r="Q304" s="293">
        <v>706.42</v>
      </c>
      <c r="R304" s="339" t="s">
        <v>61</v>
      </c>
      <c r="S304" s="339" t="s">
        <v>61</v>
      </c>
      <c r="T304" s="339" t="s">
        <v>61</v>
      </c>
      <c r="U304" s="339" t="s">
        <v>61</v>
      </c>
      <c r="V304" s="339" t="s">
        <v>61</v>
      </c>
      <c r="W304" s="339" t="s">
        <v>60</v>
      </c>
      <c r="X304" s="339" t="s">
        <v>61</v>
      </c>
      <c r="Y304" s="376" t="s">
        <v>1688</v>
      </c>
      <c r="Z304" s="293" t="s">
        <v>61</v>
      </c>
      <c r="AA304" s="293" t="s">
        <v>61</v>
      </c>
      <c r="AB304" s="293" t="s">
        <v>61</v>
      </c>
      <c r="AC304" s="293" t="s">
        <v>61</v>
      </c>
      <c r="AD304" s="293" t="s">
        <v>61</v>
      </c>
      <c r="AE304" s="293" t="s">
        <v>63</v>
      </c>
      <c r="AF304" s="293" t="s">
        <v>61</v>
      </c>
      <c r="AG304" s="344" t="str">
        <f t="shared" ref="AG304" si="64">IF(Y304="","","CLOSE")</f>
        <v>CLOSE</v>
      </c>
      <c r="AH304" s="344" t="str">
        <f t="shared" ref="AH304" si="65">IF(E304="","",IF(COUNTIF(Z304:AE304,"未")=0,"CLOSE",""))</f>
        <v>CLOSE</v>
      </c>
      <c r="AI304" s="345">
        <f t="shared" si="38"/>
        <v>1</v>
      </c>
      <c r="AJ304" s="357"/>
    </row>
    <row r="305" spans="1:36" ht="96">
      <c r="A305" s="337">
        <f t="shared" si="39"/>
        <v>1699</v>
      </c>
      <c r="B305" s="295">
        <v>44391</v>
      </c>
      <c r="C305" s="377" t="s">
        <v>393</v>
      </c>
      <c r="D305" s="293" t="s">
        <v>42</v>
      </c>
      <c r="E305" s="293" t="s">
        <v>1203</v>
      </c>
      <c r="F305" s="293" t="s">
        <v>282</v>
      </c>
      <c r="G305" s="294" t="s">
        <v>1683</v>
      </c>
      <c r="H305" s="369" t="s">
        <v>77</v>
      </c>
      <c r="I305" s="484" t="s">
        <v>1689</v>
      </c>
      <c r="J305" s="339"/>
      <c r="K305" s="291" t="s">
        <v>1690</v>
      </c>
      <c r="L305" s="291" t="s">
        <v>1691</v>
      </c>
      <c r="M305" s="291" t="s">
        <v>1692</v>
      </c>
      <c r="N305" s="369" t="s">
        <v>59</v>
      </c>
      <c r="O305" s="386">
        <v>48</v>
      </c>
      <c r="P305" s="386">
        <v>0</v>
      </c>
      <c r="Q305" s="293">
        <v>935</v>
      </c>
      <c r="R305" s="339" t="s">
        <v>61</v>
      </c>
      <c r="S305" s="339" t="s">
        <v>61</v>
      </c>
      <c r="T305" s="339" t="s">
        <v>61</v>
      </c>
      <c r="U305" s="339" t="s">
        <v>60</v>
      </c>
      <c r="V305" s="339" t="s">
        <v>60</v>
      </c>
      <c r="W305" s="339" t="s">
        <v>60</v>
      </c>
      <c r="X305" s="339" t="s">
        <v>61</v>
      </c>
      <c r="Y305" s="376" t="s">
        <v>1693</v>
      </c>
      <c r="Z305" s="293" t="s">
        <v>61</v>
      </c>
      <c r="AA305" s="293" t="s">
        <v>61</v>
      </c>
      <c r="AB305" s="293" t="s">
        <v>61</v>
      </c>
      <c r="AC305" s="293" t="s">
        <v>63</v>
      </c>
      <c r="AD305" s="293" t="s">
        <v>63</v>
      </c>
      <c r="AE305" s="293" t="s">
        <v>63</v>
      </c>
      <c r="AF305" s="293" t="s">
        <v>61</v>
      </c>
      <c r="AG305" s="344" t="str">
        <f t="shared" ref="AG305" si="66">IF(Y305="","","CLOSE")</f>
        <v>CLOSE</v>
      </c>
      <c r="AH305" s="344" t="str">
        <f t="shared" ref="AH305" si="67">IF(E305="","",IF(COUNTIF(Z305:AE305,"未")=0,"CLOSE",""))</f>
        <v>CLOSE</v>
      </c>
      <c r="AI305" s="345">
        <f t="shared" si="38"/>
        <v>1</v>
      </c>
      <c r="AJ305" s="357"/>
    </row>
    <row r="306" spans="1:36" ht="72">
      <c r="A306" s="337">
        <f t="shared" si="39"/>
        <v>1700</v>
      </c>
      <c r="B306" s="295">
        <v>44391</v>
      </c>
      <c r="C306" s="377" t="s">
        <v>49</v>
      </c>
      <c r="D306" s="293" t="s">
        <v>997</v>
      </c>
      <c r="E306" s="293" t="s">
        <v>1308</v>
      </c>
      <c r="F306" s="293" t="s">
        <v>1590</v>
      </c>
      <c r="G306" s="294" t="s">
        <v>1694</v>
      </c>
      <c r="H306" s="369" t="s">
        <v>122</v>
      </c>
      <c r="I306" s="484" t="s">
        <v>1695</v>
      </c>
      <c r="J306" s="339"/>
      <c r="K306" s="291" t="s">
        <v>1696</v>
      </c>
      <c r="L306" s="291" t="s">
        <v>1697</v>
      </c>
      <c r="M306" s="432" t="s">
        <v>1698</v>
      </c>
      <c r="N306" s="369" t="s">
        <v>1460</v>
      </c>
      <c r="O306" s="386">
        <v>0</v>
      </c>
      <c r="P306" s="386">
        <v>0</v>
      </c>
      <c r="Q306" s="293">
        <v>0</v>
      </c>
      <c r="R306" s="339" t="s">
        <v>60</v>
      </c>
      <c r="S306" s="339" t="s">
        <v>60</v>
      </c>
      <c r="T306" s="339" t="s">
        <v>60</v>
      </c>
      <c r="U306" s="339" t="s">
        <v>60</v>
      </c>
      <c r="V306" s="339" t="s">
        <v>60</v>
      </c>
      <c r="W306" s="339" t="s">
        <v>60</v>
      </c>
      <c r="X306" s="339" t="s">
        <v>60</v>
      </c>
      <c r="Y306" s="376" t="s">
        <v>1699</v>
      </c>
      <c r="Z306" s="293" t="s">
        <v>63</v>
      </c>
      <c r="AA306" s="293" t="s">
        <v>63</v>
      </c>
      <c r="AB306" s="293" t="s">
        <v>63</v>
      </c>
      <c r="AC306" s="293" t="s">
        <v>63</v>
      </c>
      <c r="AD306" s="293" t="s">
        <v>63</v>
      </c>
      <c r="AE306" s="293" t="s">
        <v>63</v>
      </c>
      <c r="AF306" s="293" t="s">
        <v>63</v>
      </c>
      <c r="AG306" s="344" t="str">
        <f t="shared" si="58"/>
        <v>CLOSE</v>
      </c>
      <c r="AH306" s="344" t="str">
        <f t="shared" si="59"/>
        <v>CLOSE</v>
      </c>
      <c r="AI306" s="345">
        <f t="shared" si="38"/>
        <v>1</v>
      </c>
      <c r="AJ306" s="357"/>
    </row>
    <row r="307" spans="1:36" ht="71.25">
      <c r="A307" s="337">
        <f t="shared" si="39"/>
        <v>1701</v>
      </c>
      <c r="B307" s="295">
        <v>44396</v>
      </c>
      <c r="C307" s="377" t="s">
        <v>49</v>
      </c>
      <c r="D307" s="293" t="s">
        <v>43</v>
      </c>
      <c r="E307" s="293" t="s">
        <v>1203</v>
      </c>
      <c r="F307" s="293" t="s">
        <v>1590</v>
      </c>
      <c r="G307" s="294" t="s">
        <v>1700</v>
      </c>
      <c r="H307" s="369" t="s">
        <v>54</v>
      </c>
      <c r="I307" s="484" t="s">
        <v>1701</v>
      </c>
      <c r="J307" s="339"/>
      <c r="K307" s="291" t="s">
        <v>1702</v>
      </c>
      <c r="L307" s="291" t="s">
        <v>1703</v>
      </c>
      <c r="M307" s="291" t="s">
        <v>1704</v>
      </c>
      <c r="N307" s="369" t="s">
        <v>59</v>
      </c>
      <c r="O307" s="386">
        <v>75</v>
      </c>
      <c r="P307" s="386">
        <v>14.3</v>
      </c>
      <c r="Q307" s="293">
        <v>351.78</v>
      </c>
      <c r="R307" s="339" t="s">
        <v>61</v>
      </c>
      <c r="S307" s="339" t="s">
        <v>61</v>
      </c>
      <c r="T307" s="339" t="s">
        <v>61</v>
      </c>
      <c r="U307" s="339" t="s">
        <v>61</v>
      </c>
      <c r="V307" s="339" t="s">
        <v>61</v>
      </c>
      <c r="W307" s="339" t="s">
        <v>61</v>
      </c>
      <c r="X307" s="339" t="s">
        <v>60</v>
      </c>
      <c r="Y307" s="376" t="s">
        <v>1705</v>
      </c>
      <c r="Z307" s="293" t="s">
        <v>61</v>
      </c>
      <c r="AA307" s="293" t="s">
        <v>61</v>
      </c>
      <c r="AB307" s="293" t="s">
        <v>61</v>
      </c>
      <c r="AC307" s="293" t="s">
        <v>61</v>
      </c>
      <c r="AD307" s="293" t="s">
        <v>61</v>
      </c>
      <c r="AE307" s="293" t="s">
        <v>61</v>
      </c>
      <c r="AF307" s="293" t="s">
        <v>63</v>
      </c>
      <c r="AG307" s="344" t="str">
        <f t="shared" si="58"/>
        <v>CLOSE</v>
      </c>
      <c r="AH307" s="344" t="str">
        <f t="shared" si="59"/>
        <v>CLOSE</v>
      </c>
      <c r="AI307" s="345">
        <f t="shared" si="38"/>
        <v>1</v>
      </c>
      <c r="AJ307" s="357"/>
    </row>
    <row r="308" spans="1:36" ht="168">
      <c r="A308" s="337">
        <f t="shared" si="39"/>
        <v>1702</v>
      </c>
      <c r="B308" s="295">
        <v>44401</v>
      </c>
      <c r="C308" s="377" t="s">
        <v>393</v>
      </c>
      <c r="D308" s="293" t="s">
        <v>1005</v>
      </c>
      <c r="E308" s="293" t="s">
        <v>1308</v>
      </c>
      <c r="F308" s="293" t="s">
        <v>1590</v>
      </c>
      <c r="G308" s="294" t="s">
        <v>1706</v>
      </c>
      <c r="H308" s="369" t="s">
        <v>77</v>
      </c>
      <c r="I308" s="484" t="s">
        <v>1707</v>
      </c>
      <c r="J308" s="339"/>
      <c r="K308" s="291" t="s">
        <v>1708</v>
      </c>
      <c r="L308" s="291" t="s">
        <v>1709</v>
      </c>
      <c r="M308" s="291" t="s">
        <v>1710</v>
      </c>
      <c r="N308" s="369" t="s">
        <v>1460</v>
      </c>
      <c r="O308" s="386">
        <v>0</v>
      </c>
      <c r="P308" s="386">
        <v>0</v>
      </c>
      <c r="Q308" s="293">
        <v>0</v>
      </c>
      <c r="R308" s="339" t="s">
        <v>192</v>
      </c>
      <c r="S308" s="339" t="s">
        <v>60</v>
      </c>
      <c r="T308" s="339" t="s">
        <v>60</v>
      </c>
      <c r="U308" s="339" t="s">
        <v>60</v>
      </c>
      <c r="V308" s="339" t="s">
        <v>60</v>
      </c>
      <c r="W308" s="339" t="s">
        <v>60</v>
      </c>
      <c r="X308" s="339" t="s">
        <v>61</v>
      </c>
      <c r="Y308" s="376" t="s">
        <v>1711</v>
      </c>
      <c r="Z308" s="293" t="s">
        <v>61</v>
      </c>
      <c r="AA308" s="293" t="s">
        <v>63</v>
      </c>
      <c r="AB308" s="293" t="s">
        <v>63</v>
      </c>
      <c r="AC308" s="293" t="s">
        <v>63</v>
      </c>
      <c r="AD308" s="293" t="s">
        <v>63</v>
      </c>
      <c r="AE308" s="293" t="s">
        <v>63</v>
      </c>
      <c r="AF308" s="293" t="s">
        <v>61</v>
      </c>
      <c r="AG308" s="344" t="str">
        <f t="shared" ref="AG308:AG333" si="68">IF(Y308="","","CLOSE")</f>
        <v>CLOSE</v>
      </c>
      <c r="AH308" s="344" t="str">
        <f t="shared" ref="AH308:AH333" si="69">IF(E308="","",IF(COUNTIF(Z308:AE308,"未")=0,"CLOSE",""))</f>
        <v>CLOSE</v>
      </c>
      <c r="AI308" s="345">
        <f t="shared" si="38"/>
        <v>1</v>
      </c>
      <c r="AJ308" s="357"/>
    </row>
    <row r="309" spans="1:36" ht="99.75">
      <c r="A309" s="337">
        <f t="shared" si="39"/>
        <v>1703</v>
      </c>
      <c r="B309" s="295">
        <v>44429</v>
      </c>
      <c r="C309" s="377" t="s">
        <v>49</v>
      </c>
      <c r="D309" s="293" t="s">
        <v>1061</v>
      </c>
      <c r="E309" s="293" t="s">
        <v>1346</v>
      </c>
      <c r="F309" s="293" t="s">
        <v>282</v>
      </c>
      <c r="G309" s="294" t="s">
        <v>161</v>
      </c>
      <c r="H309" s="369" t="s">
        <v>122</v>
      </c>
      <c r="I309" s="484" t="s">
        <v>1712</v>
      </c>
      <c r="J309" s="339"/>
      <c r="K309" s="291" t="s">
        <v>1713</v>
      </c>
      <c r="L309" s="291" t="s">
        <v>1714</v>
      </c>
      <c r="M309" s="291" t="s">
        <v>1715</v>
      </c>
      <c r="N309" s="369" t="s">
        <v>59</v>
      </c>
      <c r="O309" s="386">
        <v>7</v>
      </c>
      <c r="P309" s="386">
        <v>166.1</v>
      </c>
      <c r="Q309" s="293">
        <v>0</v>
      </c>
      <c r="R309" s="339" t="s">
        <v>60</v>
      </c>
      <c r="S309" s="339" t="s">
        <v>60</v>
      </c>
      <c r="T309" s="339" t="s">
        <v>60</v>
      </c>
      <c r="U309" s="339" t="s">
        <v>529</v>
      </c>
      <c r="V309" s="339" t="s">
        <v>529</v>
      </c>
      <c r="W309" s="339" t="s">
        <v>61</v>
      </c>
      <c r="X309" s="339" t="s">
        <v>61</v>
      </c>
      <c r="Y309" s="376" t="s">
        <v>1716</v>
      </c>
      <c r="Z309" s="293" t="s">
        <v>63</v>
      </c>
      <c r="AA309" s="293" t="s">
        <v>63</v>
      </c>
      <c r="AB309" s="293" t="s">
        <v>63</v>
      </c>
      <c r="AC309" s="293" t="s">
        <v>61</v>
      </c>
      <c r="AD309" s="293" t="s">
        <v>61</v>
      </c>
      <c r="AE309" s="293" t="s">
        <v>61</v>
      </c>
      <c r="AF309" s="293" t="s">
        <v>61</v>
      </c>
      <c r="AG309" s="344" t="str">
        <f t="shared" si="68"/>
        <v>CLOSE</v>
      </c>
      <c r="AH309" s="344" t="str">
        <f t="shared" si="69"/>
        <v>CLOSE</v>
      </c>
      <c r="AI309" s="345">
        <f t="shared" si="38"/>
        <v>1</v>
      </c>
      <c r="AJ309" s="357"/>
    </row>
    <row r="310" spans="1:36" ht="99.75">
      <c r="A310" s="337">
        <f t="shared" si="39"/>
        <v>1704</v>
      </c>
      <c r="B310" s="295">
        <v>44435</v>
      </c>
      <c r="C310" s="377" t="s">
        <v>49</v>
      </c>
      <c r="D310" s="293" t="s">
        <v>997</v>
      </c>
      <c r="E310" s="293" t="s">
        <v>1308</v>
      </c>
      <c r="F310" s="293" t="s">
        <v>282</v>
      </c>
      <c r="G310" s="294" t="s">
        <v>161</v>
      </c>
      <c r="H310" s="369" t="s">
        <v>122</v>
      </c>
      <c r="I310" s="484" t="s">
        <v>1717</v>
      </c>
      <c r="J310" s="339"/>
      <c r="K310" s="291" t="s">
        <v>1718</v>
      </c>
      <c r="L310" s="291" t="s">
        <v>1719</v>
      </c>
      <c r="M310" s="291" t="s">
        <v>1720</v>
      </c>
      <c r="N310" s="369" t="s">
        <v>59</v>
      </c>
      <c r="O310" s="386">
        <v>0</v>
      </c>
      <c r="P310" s="386">
        <v>0</v>
      </c>
      <c r="Q310" s="293">
        <v>0</v>
      </c>
      <c r="R310" s="339" t="s">
        <v>60</v>
      </c>
      <c r="S310" s="339" t="s">
        <v>60</v>
      </c>
      <c r="T310" s="339" t="s">
        <v>60</v>
      </c>
      <c r="U310" s="339" t="s">
        <v>60</v>
      </c>
      <c r="V310" s="339" t="s">
        <v>60</v>
      </c>
      <c r="W310" s="339" t="s">
        <v>60</v>
      </c>
      <c r="X310" s="339" t="s">
        <v>61</v>
      </c>
      <c r="Y310" s="376" t="s">
        <v>1721</v>
      </c>
      <c r="Z310" s="293" t="s">
        <v>63</v>
      </c>
      <c r="AA310" s="293" t="s">
        <v>63</v>
      </c>
      <c r="AB310" s="293" t="s">
        <v>63</v>
      </c>
      <c r="AC310" s="293" t="s">
        <v>63</v>
      </c>
      <c r="AD310" s="293" t="s">
        <v>63</v>
      </c>
      <c r="AE310" s="293" t="s">
        <v>63</v>
      </c>
      <c r="AF310" s="293" t="s">
        <v>61</v>
      </c>
      <c r="AG310" s="344" t="str">
        <f t="shared" ref="AG310:AG311" si="70">IF(Y310="","","CLOSE")</f>
        <v>CLOSE</v>
      </c>
      <c r="AH310" s="344" t="str">
        <f t="shared" ref="AH310:AH311" si="71">IF(E310="","",IF(COUNTIF(Z310:AE310,"未")=0,"CLOSE",""))</f>
        <v>CLOSE</v>
      </c>
      <c r="AI310" s="345">
        <f t="shared" si="38"/>
        <v>1</v>
      </c>
      <c r="AJ310" s="357"/>
    </row>
    <row r="311" spans="1:36" ht="218.25">
      <c r="A311" s="337">
        <f t="shared" si="39"/>
        <v>1705</v>
      </c>
      <c r="B311" s="295">
        <v>44448</v>
      </c>
      <c r="C311" s="377" t="s">
        <v>393</v>
      </c>
      <c r="D311" s="293" t="s">
        <v>1005</v>
      </c>
      <c r="E311" s="293" t="s">
        <v>1346</v>
      </c>
      <c r="F311" s="293" t="s">
        <v>282</v>
      </c>
      <c r="G311" s="294" t="s">
        <v>1722</v>
      </c>
      <c r="H311" s="369" t="s">
        <v>54</v>
      </c>
      <c r="I311" s="484" t="s">
        <v>1723</v>
      </c>
      <c r="J311" s="339"/>
      <c r="K311" s="291" t="s">
        <v>1724</v>
      </c>
      <c r="L311" s="291" t="s">
        <v>1725</v>
      </c>
      <c r="M311" s="291" t="s">
        <v>1726</v>
      </c>
      <c r="N311" s="369" t="s">
        <v>59</v>
      </c>
      <c r="O311" s="386">
        <v>0</v>
      </c>
      <c r="P311" s="386">
        <v>0</v>
      </c>
      <c r="Q311" s="293">
        <v>0</v>
      </c>
      <c r="R311" s="339" t="s">
        <v>60</v>
      </c>
      <c r="S311" s="339" t="s">
        <v>60</v>
      </c>
      <c r="T311" s="339" t="s">
        <v>60</v>
      </c>
      <c r="U311" s="339" t="s">
        <v>60</v>
      </c>
      <c r="V311" s="339" t="s">
        <v>60</v>
      </c>
      <c r="W311" s="339" t="s">
        <v>61</v>
      </c>
      <c r="X311" s="339" t="s">
        <v>61</v>
      </c>
      <c r="Y311" s="376" t="s">
        <v>1727</v>
      </c>
      <c r="Z311" s="293" t="s">
        <v>63</v>
      </c>
      <c r="AA311" s="293" t="s">
        <v>63</v>
      </c>
      <c r="AB311" s="293" t="s">
        <v>63</v>
      </c>
      <c r="AC311" s="293" t="s">
        <v>63</v>
      </c>
      <c r="AD311" s="293" t="s">
        <v>63</v>
      </c>
      <c r="AE311" s="293" t="s">
        <v>61</v>
      </c>
      <c r="AF311" s="293" t="s">
        <v>61</v>
      </c>
      <c r="AG311" s="344" t="str">
        <f t="shared" si="70"/>
        <v>CLOSE</v>
      </c>
      <c r="AH311" s="344" t="str">
        <f t="shared" si="71"/>
        <v>CLOSE</v>
      </c>
      <c r="AI311" s="345">
        <f t="shared" si="38"/>
        <v>1</v>
      </c>
      <c r="AJ311" s="357"/>
    </row>
    <row r="312" spans="1:36" ht="99.75">
      <c r="A312" s="337">
        <f t="shared" si="39"/>
        <v>1706</v>
      </c>
      <c r="B312" s="295">
        <v>44442</v>
      </c>
      <c r="C312" s="377" t="s">
        <v>490</v>
      </c>
      <c r="D312" s="293" t="s">
        <v>1307</v>
      </c>
      <c r="E312" s="293" t="s">
        <v>1346</v>
      </c>
      <c r="F312" s="293" t="s">
        <v>282</v>
      </c>
      <c r="G312" s="294" t="s">
        <v>1700</v>
      </c>
      <c r="H312" s="369" t="s">
        <v>77</v>
      </c>
      <c r="I312" s="484" t="s">
        <v>1728</v>
      </c>
      <c r="J312" s="339"/>
      <c r="K312" s="291" t="s">
        <v>1729</v>
      </c>
      <c r="L312" s="291" t="s">
        <v>1730</v>
      </c>
      <c r="M312" s="291" t="s">
        <v>1731</v>
      </c>
      <c r="N312" s="369" t="s">
        <v>59</v>
      </c>
      <c r="O312" s="386">
        <v>190</v>
      </c>
      <c r="P312" s="386">
        <v>1906.6</v>
      </c>
      <c r="Q312" s="293">
        <v>0</v>
      </c>
      <c r="R312" s="339" t="s">
        <v>60</v>
      </c>
      <c r="S312" s="339" t="s">
        <v>60</v>
      </c>
      <c r="T312" s="339" t="s">
        <v>60</v>
      </c>
      <c r="U312" s="339" t="s">
        <v>60</v>
      </c>
      <c r="V312" s="339" t="s">
        <v>60</v>
      </c>
      <c r="W312" s="339" t="s">
        <v>61</v>
      </c>
      <c r="X312" s="339" t="s">
        <v>61</v>
      </c>
      <c r="Y312" s="376" t="s">
        <v>1732</v>
      </c>
      <c r="Z312" s="293" t="s">
        <v>63</v>
      </c>
      <c r="AA312" s="293" t="s">
        <v>63</v>
      </c>
      <c r="AB312" s="293" t="s">
        <v>63</v>
      </c>
      <c r="AC312" s="293" t="s">
        <v>63</v>
      </c>
      <c r="AD312" s="293" t="s">
        <v>63</v>
      </c>
      <c r="AE312" s="293" t="s">
        <v>61</v>
      </c>
      <c r="AF312" s="293" t="s">
        <v>61</v>
      </c>
      <c r="AG312" s="344" t="str">
        <f t="shared" si="68"/>
        <v>CLOSE</v>
      </c>
      <c r="AH312" s="344" t="str">
        <f t="shared" si="69"/>
        <v>CLOSE</v>
      </c>
      <c r="AI312" s="345">
        <f t="shared" si="38"/>
        <v>1</v>
      </c>
      <c r="AJ312" s="357"/>
    </row>
    <row r="313" spans="1:36" ht="84">
      <c r="A313" s="337">
        <f t="shared" si="39"/>
        <v>1707</v>
      </c>
      <c r="B313" s="295">
        <v>44450</v>
      </c>
      <c r="C313" s="377" t="s">
        <v>393</v>
      </c>
      <c r="D313" s="293" t="s">
        <v>1005</v>
      </c>
      <c r="E313" s="293" t="s">
        <v>1346</v>
      </c>
      <c r="F313" s="293" t="s">
        <v>282</v>
      </c>
      <c r="G313" s="294" t="s">
        <v>1700</v>
      </c>
      <c r="H313" s="369" t="s">
        <v>77</v>
      </c>
      <c r="I313" s="484" t="s">
        <v>1733</v>
      </c>
      <c r="J313" s="464"/>
      <c r="K313" s="291" t="s">
        <v>1734</v>
      </c>
      <c r="L313" s="291" t="s">
        <v>1735</v>
      </c>
      <c r="M313" s="291" t="s">
        <v>1736</v>
      </c>
      <c r="N313" s="369" t="s">
        <v>59</v>
      </c>
      <c r="O313" s="386">
        <v>20</v>
      </c>
      <c r="P313" s="386">
        <v>730</v>
      </c>
      <c r="Q313" s="293">
        <v>0</v>
      </c>
      <c r="R313" s="339" t="s">
        <v>60</v>
      </c>
      <c r="S313" s="339" t="s">
        <v>60</v>
      </c>
      <c r="T313" s="339" t="s">
        <v>60</v>
      </c>
      <c r="U313" s="339" t="s">
        <v>60</v>
      </c>
      <c r="V313" s="339" t="s">
        <v>60</v>
      </c>
      <c r="W313" s="339" t="s">
        <v>529</v>
      </c>
      <c r="X313" s="339" t="s">
        <v>529</v>
      </c>
      <c r="Y313" s="376" t="s">
        <v>1737</v>
      </c>
      <c r="Z313" s="293" t="s">
        <v>63</v>
      </c>
      <c r="AA313" s="293" t="s">
        <v>63</v>
      </c>
      <c r="AB313" s="293" t="s">
        <v>63</v>
      </c>
      <c r="AC313" s="293" t="s">
        <v>63</v>
      </c>
      <c r="AD313" s="293" t="s">
        <v>63</v>
      </c>
      <c r="AE313" s="293" t="s">
        <v>61</v>
      </c>
      <c r="AF313" s="293" t="s">
        <v>61</v>
      </c>
      <c r="AG313" s="344" t="str">
        <f t="shared" ref="AG313" si="72">IF(Y313="","","CLOSE")</f>
        <v>CLOSE</v>
      </c>
      <c r="AH313" s="344" t="str">
        <f t="shared" ref="AH313" si="73">IF(E313="","",IF(COUNTIF(Z313:AE313,"未")=0,"CLOSE",""))</f>
        <v>CLOSE</v>
      </c>
      <c r="AI313" s="345">
        <f t="shared" si="38"/>
        <v>1</v>
      </c>
      <c r="AJ313" s="357"/>
    </row>
    <row r="314" spans="1:36" ht="180">
      <c r="A314" s="337">
        <f t="shared" si="39"/>
        <v>1708</v>
      </c>
      <c r="B314" s="295">
        <v>44470</v>
      </c>
      <c r="C314" s="377" t="s">
        <v>393</v>
      </c>
      <c r="D314" s="293" t="s">
        <v>1005</v>
      </c>
      <c r="E314" s="293" t="s">
        <v>1346</v>
      </c>
      <c r="F314" s="293" t="s">
        <v>282</v>
      </c>
      <c r="G314" s="294" t="s">
        <v>1700</v>
      </c>
      <c r="H314" s="369" t="s">
        <v>77</v>
      </c>
      <c r="I314" s="484" t="s">
        <v>1738</v>
      </c>
      <c r="J314" s="464" t="s">
        <v>1739</v>
      </c>
      <c r="K314" s="291" t="s">
        <v>1740</v>
      </c>
      <c r="L314" s="291" t="s">
        <v>1741</v>
      </c>
      <c r="M314" s="291" t="s">
        <v>1742</v>
      </c>
      <c r="N314" s="369" t="s">
        <v>59</v>
      </c>
      <c r="O314" s="386">
        <v>54</v>
      </c>
      <c r="P314" s="386">
        <v>1133</v>
      </c>
      <c r="Q314" s="293">
        <v>0</v>
      </c>
      <c r="R314" s="339" t="s">
        <v>529</v>
      </c>
      <c r="S314" s="339" t="s">
        <v>60</v>
      </c>
      <c r="T314" s="339" t="s">
        <v>529</v>
      </c>
      <c r="U314" s="339" t="s">
        <v>529</v>
      </c>
      <c r="V314" s="339" t="s">
        <v>60</v>
      </c>
      <c r="W314" s="339" t="s">
        <v>529</v>
      </c>
      <c r="X314" s="339" t="s">
        <v>529</v>
      </c>
      <c r="Y314" s="376" t="s">
        <v>1743</v>
      </c>
      <c r="Z314" s="293" t="s">
        <v>61</v>
      </c>
      <c r="AA314" s="293" t="s">
        <v>63</v>
      </c>
      <c r="AB314" s="293" t="s">
        <v>61</v>
      </c>
      <c r="AC314" s="293" t="s">
        <v>61</v>
      </c>
      <c r="AD314" s="293" t="s">
        <v>63</v>
      </c>
      <c r="AE314" s="293" t="s">
        <v>61</v>
      </c>
      <c r="AF314" s="293" t="s">
        <v>61</v>
      </c>
      <c r="AG314" s="344" t="str">
        <f t="shared" ref="AG314" si="74">IF(Y314="","","CLOSE")</f>
        <v>CLOSE</v>
      </c>
      <c r="AH314" s="344" t="str">
        <f t="shared" ref="AH314" si="75">IF(E314="","",IF(COUNTIF(Z314:AE314,"未")=0,"CLOSE",""))</f>
        <v>CLOSE</v>
      </c>
      <c r="AI314" s="345">
        <f t="shared" si="38"/>
        <v>1</v>
      </c>
      <c r="AJ314" s="357"/>
    </row>
    <row r="315" spans="1:36" ht="85.5">
      <c r="A315" s="337">
        <f t="shared" si="39"/>
        <v>1709</v>
      </c>
      <c r="B315" s="295">
        <v>44477</v>
      </c>
      <c r="C315" s="377" t="s">
        <v>49</v>
      </c>
      <c r="D315" s="293" t="s">
        <v>42</v>
      </c>
      <c r="E315" s="293" t="s">
        <v>1308</v>
      </c>
      <c r="F315" s="293" t="s">
        <v>1590</v>
      </c>
      <c r="G315" s="294" t="s">
        <v>1744</v>
      </c>
      <c r="H315" s="369" t="s">
        <v>54</v>
      </c>
      <c r="I315" s="484" t="s">
        <v>1745</v>
      </c>
      <c r="J315" s="464"/>
      <c r="K315" s="291" t="s">
        <v>1746</v>
      </c>
      <c r="L315" s="291" t="s">
        <v>1747</v>
      </c>
      <c r="M315" s="291" t="s">
        <v>1748</v>
      </c>
      <c r="N315" s="369" t="s">
        <v>59</v>
      </c>
      <c r="O315" s="386">
        <v>120</v>
      </c>
      <c r="P315" s="386">
        <v>5.92</v>
      </c>
      <c r="Q315" s="293">
        <v>532.79999999999995</v>
      </c>
      <c r="R315" s="339" t="s">
        <v>60</v>
      </c>
      <c r="S315" s="339" t="s">
        <v>60</v>
      </c>
      <c r="T315" s="339" t="s">
        <v>60</v>
      </c>
      <c r="U315" s="339" t="s">
        <v>60</v>
      </c>
      <c r="V315" s="339" t="s">
        <v>60</v>
      </c>
      <c r="W315" s="339" t="s">
        <v>60</v>
      </c>
      <c r="X315" s="339" t="s">
        <v>61</v>
      </c>
      <c r="Y315" s="376" t="s">
        <v>1749</v>
      </c>
      <c r="Z315" s="293" t="s">
        <v>63</v>
      </c>
      <c r="AA315" s="293" t="s">
        <v>63</v>
      </c>
      <c r="AB315" s="293" t="s">
        <v>63</v>
      </c>
      <c r="AC315" s="293" t="s">
        <v>63</v>
      </c>
      <c r="AD315" s="293" t="s">
        <v>63</v>
      </c>
      <c r="AE315" s="293" t="s">
        <v>63</v>
      </c>
      <c r="AF315" s="293" t="s">
        <v>61</v>
      </c>
      <c r="AG315" s="344" t="str">
        <f t="shared" ref="AG315:AG316" si="76">IF(Y315="","","CLOSE")</f>
        <v>CLOSE</v>
      </c>
      <c r="AH315" s="344" t="str">
        <f t="shared" ref="AH315:AH316" si="77">IF(E315="","",IF(COUNTIF(Z315:AE315,"未")=0,"CLOSE",""))</f>
        <v>CLOSE</v>
      </c>
      <c r="AI315" s="345">
        <f t="shared" si="38"/>
        <v>1</v>
      </c>
      <c r="AJ315" s="357"/>
    </row>
    <row r="316" spans="1:36" ht="99.75">
      <c r="A316" s="337">
        <f t="shared" si="39"/>
        <v>1710</v>
      </c>
      <c r="B316" s="295">
        <v>44481</v>
      </c>
      <c r="C316" s="377" t="s">
        <v>49</v>
      </c>
      <c r="D316" s="293" t="s">
        <v>1061</v>
      </c>
      <c r="E316" s="293" t="s">
        <v>1346</v>
      </c>
      <c r="F316" s="293" t="s">
        <v>282</v>
      </c>
      <c r="G316" s="294" t="s">
        <v>246</v>
      </c>
      <c r="H316" s="369" t="s">
        <v>122</v>
      </c>
      <c r="I316" s="484" t="s">
        <v>1750</v>
      </c>
      <c r="J316" s="339"/>
      <c r="K316" s="291" t="s">
        <v>1751</v>
      </c>
      <c r="L316" s="291" t="s">
        <v>1752</v>
      </c>
      <c r="M316" s="291" t="s">
        <v>1753</v>
      </c>
      <c r="N316" s="369" t="s">
        <v>1460</v>
      </c>
      <c r="O316" s="386">
        <v>7</v>
      </c>
      <c r="P316" s="386">
        <v>121</v>
      </c>
      <c r="Q316" s="293">
        <v>0</v>
      </c>
      <c r="R316" s="339" t="s">
        <v>60</v>
      </c>
      <c r="S316" s="339" t="s">
        <v>60</v>
      </c>
      <c r="T316" s="339" t="s">
        <v>60</v>
      </c>
      <c r="U316" s="339" t="s">
        <v>60</v>
      </c>
      <c r="V316" s="339" t="s">
        <v>60</v>
      </c>
      <c r="W316" s="339" t="s">
        <v>529</v>
      </c>
      <c r="X316" s="339" t="s">
        <v>529</v>
      </c>
      <c r="Y316" s="376" t="s">
        <v>1754</v>
      </c>
      <c r="Z316" s="293" t="s">
        <v>63</v>
      </c>
      <c r="AA316" s="293" t="s">
        <v>63</v>
      </c>
      <c r="AB316" s="293" t="s">
        <v>63</v>
      </c>
      <c r="AC316" s="293" t="s">
        <v>63</v>
      </c>
      <c r="AD316" s="293" t="s">
        <v>63</v>
      </c>
      <c r="AE316" s="293" t="s">
        <v>61</v>
      </c>
      <c r="AF316" s="293" t="s">
        <v>61</v>
      </c>
      <c r="AG316" s="344" t="str">
        <f t="shared" si="76"/>
        <v>CLOSE</v>
      </c>
      <c r="AH316" s="344" t="str">
        <f t="shared" si="77"/>
        <v>CLOSE</v>
      </c>
      <c r="AI316" s="345">
        <f t="shared" si="38"/>
        <v>1</v>
      </c>
      <c r="AJ316" s="357"/>
    </row>
    <row r="317" spans="1:36" ht="85.5">
      <c r="A317" s="337">
        <f t="shared" si="39"/>
        <v>1711</v>
      </c>
      <c r="B317" s="295">
        <v>44485</v>
      </c>
      <c r="C317" s="377" t="s">
        <v>926</v>
      </c>
      <c r="D317" s="293" t="s">
        <v>1345</v>
      </c>
      <c r="E317" s="293" t="s">
        <v>1630</v>
      </c>
      <c r="F317" s="293" t="s">
        <v>282</v>
      </c>
      <c r="G317" s="294" t="s">
        <v>1700</v>
      </c>
      <c r="H317" s="369" t="s">
        <v>77</v>
      </c>
      <c r="I317" s="484" t="s">
        <v>1755</v>
      </c>
      <c r="J317" s="339"/>
      <c r="K317" s="467" t="s">
        <v>1756</v>
      </c>
      <c r="L317" s="291" t="s">
        <v>1757</v>
      </c>
      <c r="M317" s="291" t="s">
        <v>1758</v>
      </c>
      <c r="N317" s="369" t="s">
        <v>1460</v>
      </c>
      <c r="O317" s="386">
        <v>300</v>
      </c>
      <c r="P317" s="386">
        <v>2593</v>
      </c>
      <c r="Q317" s="293">
        <v>0</v>
      </c>
      <c r="R317" s="339" t="s">
        <v>529</v>
      </c>
      <c r="S317" s="339" t="s">
        <v>529</v>
      </c>
      <c r="T317" s="339" t="s">
        <v>529</v>
      </c>
      <c r="U317" s="339" t="s">
        <v>529</v>
      </c>
      <c r="V317" s="339" t="s">
        <v>60</v>
      </c>
      <c r="W317" s="339" t="s">
        <v>529</v>
      </c>
      <c r="X317" s="339" t="s">
        <v>529</v>
      </c>
      <c r="Y317" s="376" t="s">
        <v>1759</v>
      </c>
      <c r="Z317" s="293" t="s">
        <v>61</v>
      </c>
      <c r="AA317" s="293" t="s">
        <v>61</v>
      </c>
      <c r="AB317" s="293" t="s">
        <v>61</v>
      </c>
      <c r="AC317" s="293" t="s">
        <v>61</v>
      </c>
      <c r="AD317" s="293" t="s">
        <v>63</v>
      </c>
      <c r="AE317" s="293" t="s">
        <v>61</v>
      </c>
      <c r="AF317" s="293" t="s">
        <v>61</v>
      </c>
      <c r="AG317" s="344" t="str">
        <f t="shared" si="68"/>
        <v>CLOSE</v>
      </c>
      <c r="AH317" s="344" t="str">
        <f t="shared" si="69"/>
        <v>CLOSE</v>
      </c>
      <c r="AI317" s="345">
        <f t="shared" si="38"/>
        <v>1</v>
      </c>
      <c r="AJ317" s="357"/>
    </row>
    <row r="318" spans="1:36" ht="86.25">
      <c r="A318" s="337">
        <f t="shared" si="39"/>
        <v>1712</v>
      </c>
      <c r="B318" s="295">
        <v>44487</v>
      </c>
      <c r="C318" s="377" t="s">
        <v>393</v>
      </c>
      <c r="D318" s="293" t="s">
        <v>1023</v>
      </c>
      <c r="E318" s="293" t="s">
        <v>1346</v>
      </c>
      <c r="F318" s="293" t="s">
        <v>1590</v>
      </c>
      <c r="G318" s="294" t="s">
        <v>1760</v>
      </c>
      <c r="H318" s="369" t="s">
        <v>77</v>
      </c>
      <c r="I318" s="484" t="s">
        <v>1761</v>
      </c>
      <c r="J318" s="339"/>
      <c r="K318" s="291" t="s">
        <v>1762</v>
      </c>
      <c r="L318" s="291" t="s">
        <v>1763</v>
      </c>
      <c r="M318" s="291" t="s">
        <v>1764</v>
      </c>
      <c r="N318" s="369" t="s">
        <v>59</v>
      </c>
      <c r="O318" s="386">
        <v>0</v>
      </c>
      <c r="P318" s="386">
        <v>0</v>
      </c>
      <c r="Q318" s="293">
        <v>0</v>
      </c>
      <c r="R318" s="339" t="s">
        <v>192</v>
      </c>
      <c r="S318" s="339" t="s">
        <v>192</v>
      </c>
      <c r="T318" s="339" t="s">
        <v>192</v>
      </c>
      <c r="U318" s="339" t="s">
        <v>192</v>
      </c>
      <c r="V318" s="339" t="s">
        <v>192</v>
      </c>
      <c r="W318" s="339" t="s">
        <v>529</v>
      </c>
      <c r="X318" s="339" t="s">
        <v>529</v>
      </c>
      <c r="Y318" s="376" t="s">
        <v>1765</v>
      </c>
      <c r="Z318" s="293" t="s">
        <v>61</v>
      </c>
      <c r="AA318" s="293" t="s">
        <v>61</v>
      </c>
      <c r="AB318" s="293" t="s">
        <v>61</v>
      </c>
      <c r="AC318" s="293" t="s">
        <v>61</v>
      </c>
      <c r="AD318" s="293" t="s">
        <v>61</v>
      </c>
      <c r="AE318" s="293" t="s">
        <v>61</v>
      </c>
      <c r="AF318" s="293" t="s">
        <v>61</v>
      </c>
      <c r="AG318" s="344" t="str">
        <f t="shared" ref="AG318" si="78">IF(Y318="","","CLOSE")</f>
        <v>CLOSE</v>
      </c>
      <c r="AH318" s="344" t="str">
        <f t="shared" ref="AH318" si="79">IF(E318="","",IF(COUNTIF(Z318:AE318,"未")=0,"CLOSE",""))</f>
        <v>CLOSE</v>
      </c>
      <c r="AI318" s="345" t="e">
        <f t="shared" si="38"/>
        <v>#DIV/0!</v>
      </c>
      <c r="AJ318" s="357"/>
    </row>
    <row r="319" spans="1:36" ht="240">
      <c r="A319" s="337">
        <f t="shared" si="39"/>
        <v>1713</v>
      </c>
      <c r="B319" s="295">
        <v>44495</v>
      </c>
      <c r="C319" s="377" t="s">
        <v>926</v>
      </c>
      <c r="D319" s="293" t="s">
        <v>1494</v>
      </c>
      <c r="E319" s="293" t="s">
        <v>1055</v>
      </c>
      <c r="F319" s="293" t="s">
        <v>85</v>
      </c>
      <c r="G319" s="294" t="s">
        <v>1488</v>
      </c>
      <c r="H319" s="369" t="s">
        <v>77</v>
      </c>
      <c r="I319" s="484" t="s">
        <v>1766</v>
      </c>
      <c r="J319" s="464" t="s">
        <v>1767</v>
      </c>
      <c r="K319" s="433" t="s">
        <v>1768</v>
      </c>
      <c r="L319" s="291" t="s">
        <v>1769</v>
      </c>
      <c r="M319" s="291" t="s">
        <v>1770</v>
      </c>
      <c r="N319" s="369" t="s">
        <v>59</v>
      </c>
      <c r="O319" s="386">
        <v>190</v>
      </c>
      <c r="P319" s="386">
        <v>4017</v>
      </c>
      <c r="Q319" s="293">
        <v>0</v>
      </c>
      <c r="R319" s="339" t="s">
        <v>60</v>
      </c>
      <c r="S319" s="339" t="s">
        <v>60</v>
      </c>
      <c r="T319" s="339" t="s">
        <v>60</v>
      </c>
      <c r="U319" s="339" t="s">
        <v>60</v>
      </c>
      <c r="V319" s="339" t="s">
        <v>60</v>
      </c>
      <c r="W319" s="339" t="s">
        <v>529</v>
      </c>
      <c r="X319" s="339" t="s">
        <v>529</v>
      </c>
      <c r="Y319" s="376" t="s">
        <v>1771</v>
      </c>
      <c r="Z319" s="293" t="s">
        <v>63</v>
      </c>
      <c r="AA319" s="293" t="s">
        <v>63</v>
      </c>
      <c r="AB319" s="293" t="s">
        <v>63</v>
      </c>
      <c r="AC319" s="293" t="s">
        <v>63</v>
      </c>
      <c r="AD319" s="293" t="s">
        <v>63</v>
      </c>
      <c r="AE319" s="293" t="s">
        <v>61</v>
      </c>
      <c r="AF319" s="293" t="s">
        <v>61</v>
      </c>
      <c r="AG319" s="344" t="str">
        <f t="shared" si="68"/>
        <v>CLOSE</v>
      </c>
      <c r="AH319" s="344" t="str">
        <f t="shared" si="69"/>
        <v>CLOSE</v>
      </c>
      <c r="AI319" s="345">
        <f t="shared" si="38"/>
        <v>1</v>
      </c>
      <c r="AJ319" s="357"/>
    </row>
    <row r="320" spans="1:36" ht="99.75">
      <c r="A320" s="337">
        <f t="shared" si="39"/>
        <v>1714</v>
      </c>
      <c r="B320" s="295">
        <v>44499</v>
      </c>
      <c r="C320" s="377" t="s">
        <v>49</v>
      </c>
      <c r="D320" s="293" t="s">
        <v>43</v>
      </c>
      <c r="E320" s="293" t="s">
        <v>1203</v>
      </c>
      <c r="F320" s="293" t="s">
        <v>282</v>
      </c>
      <c r="G320" s="294" t="s">
        <v>1700</v>
      </c>
      <c r="H320" s="369" t="s">
        <v>54</v>
      </c>
      <c r="I320" s="484" t="s">
        <v>1772</v>
      </c>
      <c r="J320" s="339"/>
      <c r="K320" s="291" t="s">
        <v>1773</v>
      </c>
      <c r="L320" s="291" t="s">
        <v>1774</v>
      </c>
      <c r="M320" s="291" t="s">
        <v>1775</v>
      </c>
      <c r="N320" s="369" t="s">
        <v>59</v>
      </c>
      <c r="O320" s="386">
        <v>35</v>
      </c>
      <c r="P320" s="386">
        <v>11.5</v>
      </c>
      <c r="Q320" s="293">
        <v>218.78</v>
      </c>
      <c r="R320" s="339" t="s">
        <v>529</v>
      </c>
      <c r="S320" s="339" t="s">
        <v>529</v>
      </c>
      <c r="T320" s="339" t="s">
        <v>529</v>
      </c>
      <c r="U320" s="339" t="s">
        <v>529</v>
      </c>
      <c r="V320" s="339" t="s">
        <v>529</v>
      </c>
      <c r="W320" s="339" t="s">
        <v>529</v>
      </c>
      <c r="X320" s="339" t="s">
        <v>60</v>
      </c>
      <c r="Y320" s="376" t="s">
        <v>1776</v>
      </c>
      <c r="Z320" s="293" t="s">
        <v>61</v>
      </c>
      <c r="AA320" s="293" t="s">
        <v>61</v>
      </c>
      <c r="AB320" s="293" t="s">
        <v>61</v>
      </c>
      <c r="AC320" s="293" t="s">
        <v>61</v>
      </c>
      <c r="AD320" s="293" t="s">
        <v>61</v>
      </c>
      <c r="AE320" s="293" t="s">
        <v>61</v>
      </c>
      <c r="AF320" s="293" t="s">
        <v>63</v>
      </c>
      <c r="AG320" s="344" t="str">
        <f t="shared" si="68"/>
        <v>CLOSE</v>
      </c>
      <c r="AH320" s="344" t="str">
        <f t="shared" si="69"/>
        <v>CLOSE</v>
      </c>
      <c r="AI320" s="345">
        <f t="shared" si="38"/>
        <v>1</v>
      </c>
      <c r="AJ320" s="357"/>
    </row>
    <row r="321" spans="1:36" ht="86.25">
      <c r="A321" s="337">
        <f t="shared" si="39"/>
        <v>1715</v>
      </c>
      <c r="B321" s="295">
        <v>44503</v>
      </c>
      <c r="C321" s="377" t="s">
        <v>49</v>
      </c>
      <c r="D321" s="293" t="s">
        <v>1061</v>
      </c>
      <c r="E321" s="293" t="s">
        <v>1346</v>
      </c>
      <c r="F321" s="293" t="s">
        <v>1590</v>
      </c>
      <c r="G321" s="294" t="s">
        <v>1777</v>
      </c>
      <c r="H321" s="369" t="s">
        <v>54</v>
      </c>
      <c r="I321" s="484" t="s">
        <v>1778</v>
      </c>
      <c r="J321" s="339"/>
      <c r="K321" s="291" t="s">
        <v>1779</v>
      </c>
      <c r="L321" s="291" t="s">
        <v>1780</v>
      </c>
      <c r="M321" s="291" t="s">
        <v>1781</v>
      </c>
      <c r="N321" s="369" t="s">
        <v>59</v>
      </c>
      <c r="O321" s="386">
        <v>243</v>
      </c>
      <c r="P321" s="386">
        <v>2087</v>
      </c>
      <c r="Q321" s="293">
        <v>0</v>
      </c>
      <c r="R321" s="339" t="s">
        <v>60</v>
      </c>
      <c r="S321" s="339" t="s">
        <v>192</v>
      </c>
      <c r="T321" s="339" t="s">
        <v>192</v>
      </c>
      <c r="U321" s="339" t="s">
        <v>60</v>
      </c>
      <c r="V321" s="339" t="s">
        <v>192</v>
      </c>
      <c r="W321" s="339" t="s">
        <v>529</v>
      </c>
      <c r="X321" s="339" t="s">
        <v>529</v>
      </c>
      <c r="Y321" s="376" t="s">
        <v>1782</v>
      </c>
      <c r="Z321" s="293" t="s">
        <v>63</v>
      </c>
      <c r="AA321" s="293" t="s">
        <v>61</v>
      </c>
      <c r="AB321" s="293" t="s">
        <v>61</v>
      </c>
      <c r="AC321" s="293" t="s">
        <v>63</v>
      </c>
      <c r="AD321" s="293" t="s">
        <v>61</v>
      </c>
      <c r="AE321" s="293" t="s">
        <v>61</v>
      </c>
      <c r="AF321" s="293" t="s">
        <v>61</v>
      </c>
      <c r="AG321" s="344" t="str">
        <f t="shared" si="68"/>
        <v>CLOSE</v>
      </c>
      <c r="AH321" s="344" t="str">
        <f t="shared" si="69"/>
        <v>CLOSE</v>
      </c>
      <c r="AI321" s="345">
        <f t="shared" si="38"/>
        <v>1</v>
      </c>
      <c r="AJ321" s="357"/>
    </row>
    <row r="322" spans="1:36" ht="85.5">
      <c r="A322" s="337">
        <f t="shared" si="39"/>
        <v>1716</v>
      </c>
      <c r="B322" s="295">
        <v>44506</v>
      </c>
      <c r="C322" s="377" t="s">
        <v>49</v>
      </c>
      <c r="D322" s="293" t="s">
        <v>997</v>
      </c>
      <c r="E322" s="293" t="s">
        <v>1346</v>
      </c>
      <c r="F322" s="293" t="s">
        <v>282</v>
      </c>
      <c r="G322" s="294" t="s">
        <v>1700</v>
      </c>
      <c r="H322" s="369" t="s">
        <v>122</v>
      </c>
      <c r="I322" s="484" t="s">
        <v>1783</v>
      </c>
      <c r="J322" s="339"/>
      <c r="K322" s="291" t="s">
        <v>1784</v>
      </c>
      <c r="L322" s="291" t="s">
        <v>1785</v>
      </c>
      <c r="M322" s="291" t="s">
        <v>1786</v>
      </c>
      <c r="N322" s="369" t="s">
        <v>1460</v>
      </c>
      <c r="O322" s="386">
        <v>0</v>
      </c>
      <c r="P322" s="386">
        <v>0</v>
      </c>
      <c r="Q322" s="293">
        <v>0</v>
      </c>
      <c r="R322" s="339" t="s">
        <v>60</v>
      </c>
      <c r="S322" s="339" t="s">
        <v>60</v>
      </c>
      <c r="T322" s="339" t="s">
        <v>60</v>
      </c>
      <c r="U322" s="339" t="s">
        <v>60</v>
      </c>
      <c r="V322" s="339" t="s">
        <v>60</v>
      </c>
      <c r="W322" s="339" t="s">
        <v>529</v>
      </c>
      <c r="X322" s="339" t="s">
        <v>529</v>
      </c>
      <c r="Y322" s="376" t="s">
        <v>1787</v>
      </c>
      <c r="Z322" s="293" t="s">
        <v>63</v>
      </c>
      <c r="AA322" s="293" t="s">
        <v>63</v>
      </c>
      <c r="AB322" s="293" t="s">
        <v>63</v>
      </c>
      <c r="AC322" s="293" t="s">
        <v>61</v>
      </c>
      <c r="AD322" s="293" t="s">
        <v>61</v>
      </c>
      <c r="AE322" s="293" t="s">
        <v>61</v>
      </c>
      <c r="AF322" s="293" t="s">
        <v>61</v>
      </c>
      <c r="AG322" s="344" t="str">
        <f t="shared" si="68"/>
        <v>CLOSE</v>
      </c>
      <c r="AH322" s="344" t="str">
        <f t="shared" si="69"/>
        <v>CLOSE</v>
      </c>
      <c r="AI322" s="345">
        <f t="shared" si="38"/>
        <v>0.6</v>
      </c>
      <c r="AJ322" s="357"/>
    </row>
    <row r="323" spans="1:36" ht="84">
      <c r="A323" s="337">
        <f t="shared" si="39"/>
        <v>1717</v>
      </c>
      <c r="B323" s="295">
        <v>44510</v>
      </c>
      <c r="C323" s="377" t="s">
        <v>926</v>
      </c>
      <c r="D323" s="293" t="s">
        <v>1014</v>
      </c>
      <c r="E323" s="293" t="s">
        <v>1788</v>
      </c>
      <c r="F323" s="293" t="s">
        <v>85</v>
      </c>
      <c r="G323" s="294" t="s">
        <v>1401</v>
      </c>
      <c r="H323" s="369" t="s">
        <v>77</v>
      </c>
      <c r="I323" s="484" t="s">
        <v>1789</v>
      </c>
      <c r="J323" s="339"/>
      <c r="K323" s="291" t="s">
        <v>1790</v>
      </c>
      <c r="L323" s="291" t="s">
        <v>1791</v>
      </c>
      <c r="M323" s="291" t="s">
        <v>1792</v>
      </c>
      <c r="N323" s="369" t="s">
        <v>59</v>
      </c>
      <c r="O323" s="386">
        <v>0</v>
      </c>
      <c r="P323" s="386">
        <v>0</v>
      </c>
      <c r="Q323" s="293">
        <v>0</v>
      </c>
      <c r="R323" s="339" t="s">
        <v>60</v>
      </c>
      <c r="S323" s="339" t="s">
        <v>60</v>
      </c>
      <c r="T323" s="339" t="s">
        <v>60</v>
      </c>
      <c r="U323" s="339" t="s">
        <v>60</v>
      </c>
      <c r="V323" s="339" t="s">
        <v>60</v>
      </c>
      <c r="W323" s="339" t="s">
        <v>60</v>
      </c>
      <c r="X323" s="339" t="s">
        <v>60</v>
      </c>
      <c r="Y323" s="376" t="s">
        <v>1792</v>
      </c>
      <c r="Z323" s="293" t="s">
        <v>63</v>
      </c>
      <c r="AA323" s="293" t="s">
        <v>63</v>
      </c>
      <c r="AB323" s="293" t="s">
        <v>63</v>
      </c>
      <c r="AC323" s="293" t="s">
        <v>63</v>
      </c>
      <c r="AD323" s="293" t="s">
        <v>63</v>
      </c>
      <c r="AE323" s="293" t="s">
        <v>63</v>
      </c>
      <c r="AF323" s="293" t="s">
        <v>61</v>
      </c>
      <c r="AG323" s="344" t="str">
        <f t="shared" si="68"/>
        <v>CLOSE</v>
      </c>
      <c r="AH323" s="344" t="str">
        <f t="shared" si="69"/>
        <v>CLOSE</v>
      </c>
      <c r="AI323" s="345">
        <f t="shared" si="38"/>
        <v>0.8571428571428571</v>
      </c>
      <c r="AJ323" s="357"/>
    </row>
    <row r="324" spans="1:36" ht="99.75">
      <c r="A324" s="337">
        <f t="shared" si="39"/>
        <v>1718</v>
      </c>
      <c r="B324" s="295">
        <v>44522</v>
      </c>
      <c r="C324" s="377" t="s">
        <v>49</v>
      </c>
      <c r="D324" s="293" t="s">
        <v>42</v>
      </c>
      <c r="E324" s="293" t="s">
        <v>1055</v>
      </c>
      <c r="F324" s="293" t="s">
        <v>85</v>
      </c>
      <c r="G324" s="294" t="s">
        <v>1744</v>
      </c>
      <c r="H324" s="369" t="s">
        <v>122</v>
      </c>
      <c r="I324" s="484" t="s">
        <v>1793</v>
      </c>
      <c r="J324" s="339"/>
      <c r="K324" s="291" t="s">
        <v>1794</v>
      </c>
      <c r="L324" s="291" t="s">
        <v>1795</v>
      </c>
      <c r="M324" s="291" t="s">
        <v>1796</v>
      </c>
      <c r="N324" s="369" t="s">
        <v>59</v>
      </c>
      <c r="O324" s="386">
        <v>0</v>
      </c>
      <c r="P324" s="386">
        <v>0</v>
      </c>
      <c r="Q324" s="293">
        <v>0</v>
      </c>
      <c r="R324" s="339" t="s">
        <v>60</v>
      </c>
      <c r="S324" s="339" t="s">
        <v>60</v>
      </c>
      <c r="T324" s="339" t="s">
        <v>60</v>
      </c>
      <c r="U324" s="339" t="s">
        <v>60</v>
      </c>
      <c r="V324" s="339" t="s">
        <v>60</v>
      </c>
      <c r="W324" s="339" t="s">
        <v>60</v>
      </c>
      <c r="X324" s="339" t="s">
        <v>60</v>
      </c>
      <c r="Y324" s="376" t="s">
        <v>1797</v>
      </c>
      <c r="Z324" s="293" t="s">
        <v>63</v>
      </c>
      <c r="AA324" s="293" t="s">
        <v>63</v>
      </c>
      <c r="AB324" s="293" t="s">
        <v>63</v>
      </c>
      <c r="AC324" s="293" t="s">
        <v>63</v>
      </c>
      <c r="AD324" s="293" t="s">
        <v>63</v>
      </c>
      <c r="AE324" s="293" t="s">
        <v>63</v>
      </c>
      <c r="AF324" s="293" t="s">
        <v>63</v>
      </c>
      <c r="AG324" s="344" t="str">
        <f t="shared" si="68"/>
        <v>CLOSE</v>
      </c>
      <c r="AH324" s="344" t="str">
        <f t="shared" si="69"/>
        <v>CLOSE</v>
      </c>
      <c r="AI324" s="345">
        <f t="shared" si="38"/>
        <v>1</v>
      </c>
      <c r="AJ324" s="357"/>
    </row>
    <row r="325" spans="1:36" ht="140.25">
      <c r="A325" s="337">
        <f t="shared" si="39"/>
        <v>1719</v>
      </c>
      <c r="B325" s="295">
        <v>44523</v>
      </c>
      <c r="C325" s="377" t="s">
        <v>926</v>
      </c>
      <c r="D325" s="293" t="s">
        <v>1014</v>
      </c>
      <c r="E325" s="293" t="s">
        <v>1055</v>
      </c>
      <c r="F325" s="293" t="s">
        <v>85</v>
      </c>
      <c r="G325" s="294" t="s">
        <v>1798</v>
      </c>
      <c r="H325" s="369" t="s">
        <v>77</v>
      </c>
      <c r="I325" s="484" t="s">
        <v>1799</v>
      </c>
      <c r="J325" s="339"/>
      <c r="K325" s="291" t="s">
        <v>1800</v>
      </c>
      <c r="L325" s="291" t="s">
        <v>1801</v>
      </c>
      <c r="M325" s="291" t="s">
        <v>1802</v>
      </c>
      <c r="N325" s="369" t="s">
        <v>59</v>
      </c>
      <c r="O325" s="386">
        <v>0</v>
      </c>
      <c r="P325" s="386">
        <v>0</v>
      </c>
      <c r="Q325" s="293">
        <v>0</v>
      </c>
      <c r="R325" s="339" t="s">
        <v>60</v>
      </c>
      <c r="S325" s="339" t="s">
        <v>60</v>
      </c>
      <c r="T325" s="339" t="s">
        <v>60</v>
      </c>
      <c r="U325" s="339" t="s">
        <v>60</v>
      </c>
      <c r="V325" s="339" t="s">
        <v>60</v>
      </c>
      <c r="W325" s="339" t="s">
        <v>529</v>
      </c>
      <c r="X325" s="339" t="s">
        <v>529</v>
      </c>
      <c r="Y325" s="376" t="s">
        <v>1803</v>
      </c>
      <c r="Z325" s="293" t="s">
        <v>63</v>
      </c>
      <c r="AA325" s="293" t="s">
        <v>63</v>
      </c>
      <c r="AB325" s="293" t="s">
        <v>63</v>
      </c>
      <c r="AC325" s="293" t="s">
        <v>63</v>
      </c>
      <c r="AD325" s="293" t="s">
        <v>63</v>
      </c>
      <c r="AE325" s="293" t="s">
        <v>61</v>
      </c>
      <c r="AF325" s="293" t="s">
        <v>61</v>
      </c>
      <c r="AG325" s="344" t="str">
        <f t="shared" si="68"/>
        <v>CLOSE</v>
      </c>
      <c r="AH325" s="344" t="str">
        <f t="shared" si="69"/>
        <v>CLOSE</v>
      </c>
      <c r="AI325" s="345">
        <f t="shared" si="38"/>
        <v>1</v>
      </c>
      <c r="AJ325" s="357"/>
    </row>
    <row r="326" spans="1:36" ht="71.25">
      <c r="A326" s="337">
        <f t="shared" si="39"/>
        <v>1720</v>
      </c>
      <c r="B326" s="295">
        <v>44526</v>
      </c>
      <c r="C326" s="377" t="s">
        <v>490</v>
      </c>
      <c r="D326" s="293" t="s">
        <v>1307</v>
      </c>
      <c r="E326" s="293" t="s">
        <v>1346</v>
      </c>
      <c r="F326" s="293" t="s">
        <v>1590</v>
      </c>
      <c r="G326" s="294" t="s">
        <v>464</v>
      </c>
      <c r="H326" s="369" t="s">
        <v>77</v>
      </c>
      <c r="I326" s="484" t="s">
        <v>1804</v>
      </c>
      <c r="J326" s="339"/>
      <c r="K326" s="291" t="s">
        <v>1805</v>
      </c>
      <c r="L326" s="291" t="s">
        <v>1806</v>
      </c>
      <c r="M326" s="291" t="s">
        <v>1807</v>
      </c>
      <c r="N326" s="369" t="s">
        <v>59</v>
      </c>
      <c r="O326" s="386">
        <v>41</v>
      </c>
      <c r="P326" s="386">
        <v>1290</v>
      </c>
      <c r="Q326" s="293">
        <v>0</v>
      </c>
      <c r="R326" s="339" t="s">
        <v>192</v>
      </c>
      <c r="S326" s="339" t="s">
        <v>192</v>
      </c>
      <c r="T326" s="339" t="s">
        <v>192</v>
      </c>
      <c r="U326" s="339" t="s">
        <v>192</v>
      </c>
      <c r="V326" s="339" t="s">
        <v>192</v>
      </c>
      <c r="W326" s="339" t="s">
        <v>529</v>
      </c>
      <c r="X326" s="339" t="s">
        <v>529</v>
      </c>
      <c r="Y326" s="376" t="s">
        <v>1808</v>
      </c>
      <c r="Z326" s="293" t="s">
        <v>61</v>
      </c>
      <c r="AA326" s="293" t="s">
        <v>61</v>
      </c>
      <c r="AB326" s="293" t="s">
        <v>61</v>
      </c>
      <c r="AC326" s="293" t="s">
        <v>61</v>
      </c>
      <c r="AD326" s="293" t="s">
        <v>61</v>
      </c>
      <c r="AE326" s="293" t="s">
        <v>61</v>
      </c>
      <c r="AF326" s="293" t="s">
        <v>61</v>
      </c>
      <c r="AG326" s="344" t="str">
        <f t="shared" si="68"/>
        <v>CLOSE</v>
      </c>
      <c r="AH326" s="344" t="str">
        <f t="shared" si="69"/>
        <v>CLOSE</v>
      </c>
      <c r="AI326" s="345" t="e">
        <f t="shared" si="38"/>
        <v>#DIV/0!</v>
      </c>
      <c r="AJ326" s="357"/>
    </row>
    <row r="327" spans="1:36" ht="132">
      <c r="A327" s="337">
        <f t="shared" si="39"/>
        <v>1721</v>
      </c>
      <c r="B327" s="295">
        <v>44531</v>
      </c>
      <c r="C327" s="377" t="s">
        <v>926</v>
      </c>
      <c r="D327" s="293" t="s">
        <v>1494</v>
      </c>
      <c r="E327" s="339" t="s">
        <v>1809</v>
      </c>
      <c r="F327" s="293" t="s">
        <v>1590</v>
      </c>
      <c r="G327" s="339" t="s">
        <v>1700</v>
      </c>
      <c r="H327" s="369" t="s">
        <v>77</v>
      </c>
      <c r="I327" s="484" t="s">
        <v>1810</v>
      </c>
      <c r="J327" s="339"/>
      <c r="K327" s="291" t="s">
        <v>1811</v>
      </c>
      <c r="L327" s="291" t="s">
        <v>1812</v>
      </c>
      <c r="M327" s="291" t="s">
        <v>1813</v>
      </c>
      <c r="N327" s="369" t="s">
        <v>59</v>
      </c>
      <c r="O327" s="386">
        <v>420</v>
      </c>
      <c r="P327" s="386">
        <v>1906</v>
      </c>
      <c r="Q327" s="293">
        <v>0</v>
      </c>
      <c r="R327" s="339" t="s">
        <v>192</v>
      </c>
      <c r="S327" s="339" t="s">
        <v>192</v>
      </c>
      <c r="T327" s="339" t="s">
        <v>192</v>
      </c>
      <c r="U327" s="339" t="s">
        <v>192</v>
      </c>
      <c r="V327" s="339" t="s">
        <v>192</v>
      </c>
      <c r="W327" s="339" t="s">
        <v>60</v>
      </c>
      <c r="X327" s="339" t="s">
        <v>60</v>
      </c>
      <c r="Y327" s="376" t="s">
        <v>1814</v>
      </c>
      <c r="Z327" s="293" t="s">
        <v>61</v>
      </c>
      <c r="AA327" s="293" t="s">
        <v>61</v>
      </c>
      <c r="AB327" s="293" t="s">
        <v>61</v>
      </c>
      <c r="AC327" s="293" t="s">
        <v>61</v>
      </c>
      <c r="AD327" s="293" t="s">
        <v>61</v>
      </c>
      <c r="AE327" s="293" t="s">
        <v>63</v>
      </c>
      <c r="AF327" s="293" t="s">
        <v>63</v>
      </c>
      <c r="AG327" s="344" t="str">
        <f t="shared" ref="AG327" si="80">IF(Y327="","","CLOSE")</f>
        <v>CLOSE</v>
      </c>
      <c r="AH327" s="344" t="str">
        <f t="shared" ref="AH327" si="81">IF(E327="","",IF(COUNTIF(Z327:AE327,"未")=0,"CLOSE",""))</f>
        <v>CLOSE</v>
      </c>
      <c r="AI327" s="345">
        <f t="shared" ref="AI327:AI348" si="82">COUNTIF(Z327:AF327,"完了")/COUNTIF(R327:X327,"要")</f>
        <v>1</v>
      </c>
      <c r="AJ327" s="357"/>
    </row>
    <row r="328" spans="1:36" ht="132.75">
      <c r="A328" s="337">
        <f t="shared" si="39"/>
        <v>1722</v>
      </c>
      <c r="B328" s="295">
        <v>44539</v>
      </c>
      <c r="C328" s="365" t="s">
        <v>49</v>
      </c>
      <c r="D328" s="339" t="s">
        <v>1085</v>
      </c>
      <c r="E328" s="339" t="s">
        <v>1815</v>
      </c>
      <c r="F328" s="339" t="s">
        <v>282</v>
      </c>
      <c r="G328" s="339" t="s">
        <v>1700</v>
      </c>
      <c r="H328" s="397" t="s">
        <v>54</v>
      </c>
      <c r="I328" s="484" t="s">
        <v>1816</v>
      </c>
      <c r="J328" s="464"/>
      <c r="K328" s="291" t="s">
        <v>1817</v>
      </c>
      <c r="L328" s="291" t="s">
        <v>1818</v>
      </c>
      <c r="M328" s="291" t="s">
        <v>1819</v>
      </c>
      <c r="N328" s="369" t="s">
        <v>59</v>
      </c>
      <c r="O328" s="386">
        <v>40</v>
      </c>
      <c r="P328" s="386">
        <v>873.56</v>
      </c>
      <c r="Q328" s="293">
        <v>0</v>
      </c>
      <c r="R328" s="339" t="s">
        <v>529</v>
      </c>
      <c r="S328" s="339" t="s">
        <v>529</v>
      </c>
      <c r="T328" s="339" t="s">
        <v>529</v>
      </c>
      <c r="U328" s="339" t="s">
        <v>529</v>
      </c>
      <c r="V328" s="339" t="s">
        <v>60</v>
      </c>
      <c r="W328" s="339" t="s">
        <v>529</v>
      </c>
      <c r="X328" s="339" t="s">
        <v>529</v>
      </c>
      <c r="Y328" s="376" t="s">
        <v>1820</v>
      </c>
      <c r="Z328" s="293" t="s">
        <v>61</v>
      </c>
      <c r="AA328" s="293" t="s">
        <v>61</v>
      </c>
      <c r="AB328" s="293" t="s">
        <v>61</v>
      </c>
      <c r="AC328" s="293" t="s">
        <v>61</v>
      </c>
      <c r="AD328" s="293" t="s">
        <v>63</v>
      </c>
      <c r="AE328" s="293" t="s">
        <v>61</v>
      </c>
      <c r="AF328" s="293" t="s">
        <v>61</v>
      </c>
      <c r="AG328" s="344" t="str">
        <f t="shared" si="68"/>
        <v>CLOSE</v>
      </c>
      <c r="AH328" s="344" t="str">
        <f t="shared" si="69"/>
        <v>CLOSE</v>
      </c>
      <c r="AI328" s="345">
        <f t="shared" si="82"/>
        <v>1</v>
      </c>
      <c r="AJ328" s="357"/>
    </row>
    <row r="329" spans="1:36" ht="114">
      <c r="A329" s="337">
        <f t="shared" ref="A329:A420" si="83">A328+1</f>
        <v>1723</v>
      </c>
      <c r="B329" s="295">
        <v>44541</v>
      </c>
      <c r="C329" s="365" t="s">
        <v>49</v>
      </c>
      <c r="D329" s="339" t="s">
        <v>997</v>
      </c>
      <c r="E329" s="339" t="s">
        <v>1815</v>
      </c>
      <c r="F329" s="339" t="s">
        <v>282</v>
      </c>
      <c r="G329" s="339" t="s">
        <v>1700</v>
      </c>
      <c r="H329" s="397" t="s">
        <v>122</v>
      </c>
      <c r="I329" s="484" t="s">
        <v>1821</v>
      </c>
      <c r="J329" s="464"/>
      <c r="K329" s="291" t="s">
        <v>1822</v>
      </c>
      <c r="L329" s="291" t="s">
        <v>1823</v>
      </c>
      <c r="M329" s="291" t="s">
        <v>1824</v>
      </c>
      <c r="N329" s="369" t="s">
        <v>59</v>
      </c>
      <c r="O329" s="386">
        <v>0</v>
      </c>
      <c r="P329" s="386">
        <v>0</v>
      </c>
      <c r="Q329" s="293">
        <v>0</v>
      </c>
      <c r="R329" s="339" t="s">
        <v>60</v>
      </c>
      <c r="S329" s="339" t="s">
        <v>60</v>
      </c>
      <c r="T329" s="339" t="s">
        <v>60</v>
      </c>
      <c r="U329" s="339" t="s">
        <v>60</v>
      </c>
      <c r="V329" s="339" t="s">
        <v>60</v>
      </c>
      <c r="W329" s="339" t="s">
        <v>529</v>
      </c>
      <c r="X329" s="339" t="s">
        <v>529</v>
      </c>
      <c r="Y329" s="376" t="s">
        <v>1825</v>
      </c>
      <c r="Z329" s="293" t="s">
        <v>63</v>
      </c>
      <c r="AA329" s="293" t="s">
        <v>63</v>
      </c>
      <c r="AB329" s="293" t="s">
        <v>63</v>
      </c>
      <c r="AC329" s="293" t="s">
        <v>63</v>
      </c>
      <c r="AD329" s="293" t="s">
        <v>63</v>
      </c>
      <c r="AE329" s="293" t="s">
        <v>61</v>
      </c>
      <c r="AF329" s="293" t="s">
        <v>61</v>
      </c>
      <c r="AG329" s="344" t="str">
        <f t="shared" si="68"/>
        <v>CLOSE</v>
      </c>
      <c r="AH329" s="344" t="str">
        <f t="shared" si="69"/>
        <v>CLOSE</v>
      </c>
      <c r="AI329" s="345">
        <f t="shared" si="82"/>
        <v>1</v>
      </c>
      <c r="AJ329" s="357"/>
    </row>
    <row r="330" spans="1:36" ht="122.25">
      <c r="A330" s="337">
        <f t="shared" si="83"/>
        <v>1724</v>
      </c>
      <c r="B330" s="295">
        <v>44542</v>
      </c>
      <c r="C330" s="377" t="s">
        <v>926</v>
      </c>
      <c r="D330" s="293" t="s">
        <v>1014</v>
      </c>
      <c r="E330" s="339" t="s">
        <v>1055</v>
      </c>
      <c r="F330" s="293" t="s">
        <v>85</v>
      </c>
      <c r="G330" s="339" t="s">
        <v>1798</v>
      </c>
      <c r="H330" s="369" t="s">
        <v>77</v>
      </c>
      <c r="I330" s="484" t="s">
        <v>1826</v>
      </c>
      <c r="J330" s="339"/>
      <c r="K330" s="291" t="s">
        <v>1827</v>
      </c>
      <c r="L330" s="291" t="s">
        <v>1828</v>
      </c>
      <c r="M330" s="291" t="s">
        <v>1829</v>
      </c>
      <c r="N330" s="369" t="s">
        <v>59</v>
      </c>
      <c r="O330" s="386">
        <v>235</v>
      </c>
      <c r="P330" s="386">
        <v>2619</v>
      </c>
      <c r="Q330" s="293">
        <v>0</v>
      </c>
      <c r="R330" s="339" t="s">
        <v>192</v>
      </c>
      <c r="S330" s="339" t="s">
        <v>192</v>
      </c>
      <c r="T330" s="339" t="s">
        <v>192</v>
      </c>
      <c r="U330" s="339" t="s">
        <v>192</v>
      </c>
      <c r="V330" s="339" t="s">
        <v>192</v>
      </c>
      <c r="W330" s="339" t="s">
        <v>529</v>
      </c>
      <c r="X330" s="339" t="s">
        <v>529</v>
      </c>
      <c r="Y330" s="376" t="s">
        <v>1830</v>
      </c>
      <c r="Z330" s="293" t="s">
        <v>63</v>
      </c>
      <c r="AA330" s="293" t="s">
        <v>63</v>
      </c>
      <c r="AB330" s="293" t="s">
        <v>63</v>
      </c>
      <c r="AC330" s="293" t="s">
        <v>63</v>
      </c>
      <c r="AD330" s="293" t="s">
        <v>63</v>
      </c>
      <c r="AE330" s="293" t="s">
        <v>61</v>
      </c>
      <c r="AF330" s="293" t="s">
        <v>61</v>
      </c>
      <c r="AG330" s="344" t="str">
        <f t="shared" si="68"/>
        <v>CLOSE</v>
      </c>
      <c r="AH330" s="344" t="str">
        <f t="shared" si="69"/>
        <v>CLOSE</v>
      </c>
      <c r="AI330" s="345" t="e">
        <f t="shared" si="82"/>
        <v>#DIV/0!</v>
      </c>
      <c r="AJ330" s="357"/>
    </row>
    <row r="331" spans="1:36" ht="108">
      <c r="A331" s="337">
        <f t="shared" si="83"/>
        <v>1725</v>
      </c>
      <c r="B331" s="295">
        <v>44545</v>
      </c>
      <c r="C331" s="377" t="s">
        <v>393</v>
      </c>
      <c r="D331" s="293" t="s">
        <v>1023</v>
      </c>
      <c r="E331" s="339" t="s">
        <v>1815</v>
      </c>
      <c r="F331" s="339" t="s">
        <v>282</v>
      </c>
      <c r="G331" s="339" t="s">
        <v>1700</v>
      </c>
      <c r="H331" s="369" t="s">
        <v>77</v>
      </c>
      <c r="I331" s="484" t="s">
        <v>1831</v>
      </c>
      <c r="J331" s="339"/>
      <c r="K331" s="472" t="s">
        <v>1832</v>
      </c>
      <c r="L331" s="291" t="s">
        <v>1833</v>
      </c>
      <c r="M331" s="291" t="s">
        <v>1834</v>
      </c>
      <c r="N331" s="369" t="s">
        <v>59</v>
      </c>
      <c r="O331" s="386">
        <v>88</v>
      </c>
      <c r="P331" s="386">
        <v>1772.14</v>
      </c>
      <c r="Q331" s="293">
        <v>0</v>
      </c>
      <c r="R331" s="339" t="s">
        <v>60</v>
      </c>
      <c r="S331" s="339" t="s">
        <v>60</v>
      </c>
      <c r="T331" s="339" t="s">
        <v>60</v>
      </c>
      <c r="U331" s="339" t="s">
        <v>60</v>
      </c>
      <c r="V331" s="339" t="s">
        <v>60</v>
      </c>
      <c r="W331" s="339" t="s">
        <v>529</v>
      </c>
      <c r="X331" s="339" t="s">
        <v>529</v>
      </c>
      <c r="Y331" s="376" t="s">
        <v>1835</v>
      </c>
      <c r="Z331" s="293" t="s">
        <v>63</v>
      </c>
      <c r="AA331" s="293" t="s">
        <v>63</v>
      </c>
      <c r="AB331" s="293" t="s">
        <v>63</v>
      </c>
      <c r="AC331" s="293" t="s">
        <v>63</v>
      </c>
      <c r="AD331" s="293" t="s">
        <v>63</v>
      </c>
      <c r="AE331" s="293" t="s">
        <v>61</v>
      </c>
      <c r="AF331" s="293" t="s">
        <v>61</v>
      </c>
      <c r="AG331" s="344" t="str">
        <f t="shared" si="68"/>
        <v>CLOSE</v>
      </c>
      <c r="AH331" s="344" t="str">
        <f t="shared" si="69"/>
        <v>CLOSE</v>
      </c>
      <c r="AI331" s="345">
        <f t="shared" si="82"/>
        <v>1</v>
      </c>
      <c r="AJ331" s="357"/>
    </row>
    <row r="332" spans="1:36" ht="85.5">
      <c r="A332" s="337">
        <f t="shared" si="83"/>
        <v>1726</v>
      </c>
      <c r="B332" s="295">
        <v>44546</v>
      </c>
      <c r="C332" s="365" t="s">
        <v>49</v>
      </c>
      <c r="D332" s="339" t="s">
        <v>847</v>
      </c>
      <c r="E332" s="339" t="s">
        <v>1815</v>
      </c>
      <c r="F332" s="339" t="s">
        <v>282</v>
      </c>
      <c r="G332" s="339" t="s">
        <v>127</v>
      </c>
      <c r="H332" s="397" t="s">
        <v>122</v>
      </c>
      <c r="I332" s="484" t="s">
        <v>1836</v>
      </c>
      <c r="J332" s="339"/>
      <c r="K332" s="291" t="s">
        <v>1837</v>
      </c>
      <c r="L332" s="291" t="s">
        <v>1838</v>
      </c>
      <c r="M332" s="291" t="s">
        <v>1839</v>
      </c>
      <c r="N332" s="369" t="s">
        <v>1460</v>
      </c>
      <c r="O332" s="386">
        <v>0</v>
      </c>
      <c r="P332" s="386">
        <v>0</v>
      </c>
      <c r="Q332" s="293">
        <v>0</v>
      </c>
      <c r="R332" s="339" t="s">
        <v>192</v>
      </c>
      <c r="S332" s="339" t="s">
        <v>192</v>
      </c>
      <c r="T332" s="339" t="s">
        <v>192</v>
      </c>
      <c r="U332" s="339" t="s">
        <v>192</v>
      </c>
      <c r="V332" s="339" t="s">
        <v>192</v>
      </c>
      <c r="W332" s="339" t="s">
        <v>529</v>
      </c>
      <c r="X332" s="339" t="s">
        <v>529</v>
      </c>
      <c r="Y332" s="376" t="s">
        <v>1840</v>
      </c>
      <c r="Z332" s="293" t="s">
        <v>61</v>
      </c>
      <c r="AA332" s="293" t="s">
        <v>61</v>
      </c>
      <c r="AB332" s="293" t="s">
        <v>61</v>
      </c>
      <c r="AC332" s="293" t="s">
        <v>61</v>
      </c>
      <c r="AD332" s="293" t="s">
        <v>61</v>
      </c>
      <c r="AE332" s="293" t="s">
        <v>61</v>
      </c>
      <c r="AF332" s="293" t="s">
        <v>61</v>
      </c>
      <c r="AG332" s="344" t="str">
        <f t="shared" si="68"/>
        <v>CLOSE</v>
      </c>
      <c r="AH332" s="344" t="str">
        <f t="shared" si="69"/>
        <v>CLOSE</v>
      </c>
      <c r="AI332" s="345" t="e">
        <f t="shared" si="82"/>
        <v>#DIV/0!</v>
      </c>
      <c r="AJ332" s="357"/>
    </row>
    <row r="333" spans="1:36" ht="85.5">
      <c r="A333" s="337">
        <f t="shared" si="83"/>
        <v>1727</v>
      </c>
      <c r="B333" s="295">
        <v>44561</v>
      </c>
      <c r="C333" s="365" t="s">
        <v>49</v>
      </c>
      <c r="D333" s="293" t="s">
        <v>43</v>
      </c>
      <c r="E333" s="293" t="s">
        <v>1203</v>
      </c>
      <c r="F333" s="293" t="s">
        <v>1590</v>
      </c>
      <c r="G333" s="294" t="s">
        <v>1113</v>
      </c>
      <c r="H333" s="369" t="s">
        <v>54</v>
      </c>
      <c r="I333" s="484" t="s">
        <v>1841</v>
      </c>
      <c r="J333" s="339"/>
      <c r="K333" s="291" t="s">
        <v>1842</v>
      </c>
      <c r="L333" s="291" t="s">
        <v>1843</v>
      </c>
      <c r="M333" s="291" t="s">
        <v>1844</v>
      </c>
      <c r="N333" s="369" t="s">
        <v>1460</v>
      </c>
      <c r="O333" s="386">
        <v>75</v>
      </c>
      <c r="P333" s="386">
        <v>16.95</v>
      </c>
      <c r="Q333" s="293">
        <v>666.7</v>
      </c>
      <c r="R333" s="339" t="s">
        <v>529</v>
      </c>
      <c r="S333" s="339" t="s">
        <v>529</v>
      </c>
      <c r="T333" s="339" t="s">
        <v>529</v>
      </c>
      <c r="U333" s="339" t="s">
        <v>529</v>
      </c>
      <c r="V333" s="339" t="s">
        <v>529</v>
      </c>
      <c r="W333" s="339" t="s">
        <v>529</v>
      </c>
      <c r="X333" s="339" t="s">
        <v>60</v>
      </c>
      <c r="Y333" s="376" t="s">
        <v>1845</v>
      </c>
      <c r="Z333" s="293" t="s">
        <v>61</v>
      </c>
      <c r="AA333" s="293" t="s">
        <v>61</v>
      </c>
      <c r="AB333" s="293" t="s">
        <v>61</v>
      </c>
      <c r="AC333" s="293" t="s">
        <v>61</v>
      </c>
      <c r="AD333" s="293" t="s">
        <v>61</v>
      </c>
      <c r="AE333" s="293" t="s">
        <v>61</v>
      </c>
      <c r="AF333" s="293" t="s">
        <v>63</v>
      </c>
      <c r="AG333" s="344" t="str">
        <f t="shared" si="68"/>
        <v>CLOSE</v>
      </c>
      <c r="AH333" s="344" t="str">
        <f t="shared" si="69"/>
        <v>CLOSE</v>
      </c>
      <c r="AI333" s="345">
        <f t="shared" si="82"/>
        <v>1</v>
      </c>
      <c r="AJ333" s="357"/>
    </row>
    <row r="334" spans="1:36" ht="85.5">
      <c r="A334" s="337">
        <f t="shared" si="83"/>
        <v>1728</v>
      </c>
      <c r="B334" s="295">
        <v>44571</v>
      </c>
      <c r="C334" s="377" t="s">
        <v>49</v>
      </c>
      <c r="D334" s="293" t="s">
        <v>997</v>
      </c>
      <c r="E334" s="293" t="s">
        <v>1055</v>
      </c>
      <c r="F334" s="293" t="s">
        <v>85</v>
      </c>
      <c r="G334" s="294" t="s">
        <v>1798</v>
      </c>
      <c r="H334" s="369" t="s">
        <v>54</v>
      </c>
      <c r="I334" s="484" t="s">
        <v>1846</v>
      </c>
      <c r="J334" s="339"/>
      <c r="K334" s="291" t="s">
        <v>1847</v>
      </c>
      <c r="L334" s="291" t="s">
        <v>1848</v>
      </c>
      <c r="M334" s="291" t="s">
        <v>1849</v>
      </c>
      <c r="N334" s="369" t="s">
        <v>1460</v>
      </c>
      <c r="O334" s="386">
        <v>5</v>
      </c>
      <c r="P334" s="386">
        <v>38.1</v>
      </c>
      <c r="Q334" s="293">
        <v>3182.51</v>
      </c>
      <c r="R334" s="339" t="s">
        <v>192</v>
      </c>
      <c r="S334" s="339" t="s">
        <v>192</v>
      </c>
      <c r="T334" s="339" t="s">
        <v>192</v>
      </c>
      <c r="U334" s="339" t="s">
        <v>192</v>
      </c>
      <c r="V334" s="339" t="s">
        <v>192</v>
      </c>
      <c r="W334" s="339" t="s">
        <v>529</v>
      </c>
      <c r="X334" s="339" t="s">
        <v>529</v>
      </c>
      <c r="Y334" s="376" t="s">
        <v>1850</v>
      </c>
      <c r="Z334" s="293" t="s">
        <v>63</v>
      </c>
      <c r="AA334" s="293" t="s">
        <v>63</v>
      </c>
      <c r="AB334" s="293" t="s">
        <v>63</v>
      </c>
      <c r="AC334" s="293" t="s">
        <v>63</v>
      </c>
      <c r="AD334" s="293" t="s">
        <v>63</v>
      </c>
      <c r="AE334" s="293" t="s">
        <v>61</v>
      </c>
      <c r="AF334" s="293" t="s">
        <v>61</v>
      </c>
      <c r="AG334" s="344" t="str">
        <f t="shared" ref="AG334:AG348" si="84">IF(Y334="","","CLOSE")</f>
        <v>CLOSE</v>
      </c>
      <c r="AH334" s="344" t="str">
        <f t="shared" ref="AH334:AH348" si="85">IF(E334="","",IF(COUNTIF(Z334:AE334,"未")=0,"CLOSE",""))</f>
        <v>CLOSE</v>
      </c>
      <c r="AI334" s="345" t="e">
        <f t="shared" si="82"/>
        <v>#DIV/0!</v>
      </c>
      <c r="AJ334" s="563" t="s">
        <v>1851</v>
      </c>
    </row>
    <row r="335" spans="1:36" ht="108">
      <c r="A335" s="337">
        <f t="shared" si="83"/>
        <v>1729</v>
      </c>
      <c r="B335" s="295">
        <v>44572</v>
      </c>
      <c r="C335" s="377" t="s">
        <v>490</v>
      </c>
      <c r="D335" s="293" t="s">
        <v>1307</v>
      </c>
      <c r="E335" s="293" t="s">
        <v>1346</v>
      </c>
      <c r="F335" s="339" t="s">
        <v>282</v>
      </c>
      <c r="G335" s="294" t="s">
        <v>535</v>
      </c>
      <c r="H335" s="369" t="s">
        <v>77</v>
      </c>
      <c r="I335" s="484" t="s">
        <v>1852</v>
      </c>
      <c r="J335" s="339"/>
      <c r="K335" s="291" t="s">
        <v>1853</v>
      </c>
      <c r="L335" s="291" t="s">
        <v>1854</v>
      </c>
      <c r="M335" s="291" t="s">
        <v>1855</v>
      </c>
      <c r="N335" s="369" t="s">
        <v>59</v>
      </c>
      <c r="O335" s="386">
        <v>59</v>
      </c>
      <c r="P335" s="386">
        <v>506.22</v>
      </c>
      <c r="Q335" s="293">
        <v>0</v>
      </c>
      <c r="R335" s="339" t="s">
        <v>60</v>
      </c>
      <c r="S335" s="339" t="s">
        <v>60</v>
      </c>
      <c r="T335" s="339" t="s">
        <v>60</v>
      </c>
      <c r="U335" s="339" t="s">
        <v>60</v>
      </c>
      <c r="V335" s="339" t="s">
        <v>60</v>
      </c>
      <c r="W335" s="339" t="s">
        <v>529</v>
      </c>
      <c r="X335" s="339" t="s">
        <v>529</v>
      </c>
      <c r="Y335" s="376" t="s">
        <v>1856</v>
      </c>
      <c r="Z335" s="293" t="s">
        <v>63</v>
      </c>
      <c r="AA335" s="293" t="s">
        <v>63</v>
      </c>
      <c r="AB335" s="293" t="s">
        <v>63</v>
      </c>
      <c r="AC335" s="293" t="s">
        <v>63</v>
      </c>
      <c r="AD335" s="293" t="s">
        <v>63</v>
      </c>
      <c r="AE335" s="293" t="s">
        <v>61</v>
      </c>
      <c r="AF335" s="293" t="s">
        <v>61</v>
      </c>
      <c r="AG335" s="344" t="str">
        <f>IF(Y335="","","CLOSE")</f>
        <v>CLOSE</v>
      </c>
      <c r="AH335" s="344" t="str">
        <f>IF(E335="","",IF(COUNTIF(Z335:AE335,"未")=0,"CLOSE",""))</f>
        <v>CLOSE</v>
      </c>
      <c r="AI335" s="345">
        <f t="shared" si="82"/>
        <v>1</v>
      </c>
      <c r="AJ335" s="357"/>
    </row>
    <row r="336" spans="1:36" ht="72.75">
      <c r="A336" s="337">
        <f t="shared" si="83"/>
        <v>1730</v>
      </c>
      <c r="B336" s="295">
        <v>44582</v>
      </c>
      <c r="C336" s="377" t="s">
        <v>49</v>
      </c>
      <c r="D336" s="293" t="s">
        <v>997</v>
      </c>
      <c r="E336" s="293" t="s">
        <v>1055</v>
      </c>
      <c r="F336" s="293" t="s">
        <v>85</v>
      </c>
      <c r="G336" s="294" t="s">
        <v>1798</v>
      </c>
      <c r="H336" s="369" t="s">
        <v>54</v>
      </c>
      <c r="I336" s="484" t="s">
        <v>1857</v>
      </c>
      <c r="J336" s="339"/>
      <c r="K336" s="291" t="s">
        <v>1858</v>
      </c>
      <c r="L336" s="291" t="s">
        <v>1859</v>
      </c>
      <c r="M336" s="291" t="s">
        <v>1860</v>
      </c>
      <c r="N336" s="369" t="s">
        <v>1460</v>
      </c>
      <c r="O336" s="386">
        <v>5</v>
      </c>
      <c r="P336" s="386">
        <v>57.2</v>
      </c>
      <c r="Q336" s="293">
        <v>4010.3</v>
      </c>
      <c r="R336" s="339" t="s">
        <v>192</v>
      </c>
      <c r="S336" s="339" t="s">
        <v>192</v>
      </c>
      <c r="T336" s="339" t="s">
        <v>192</v>
      </c>
      <c r="U336" s="339" t="s">
        <v>192</v>
      </c>
      <c r="V336" s="339" t="s">
        <v>192</v>
      </c>
      <c r="W336" s="339" t="s">
        <v>529</v>
      </c>
      <c r="X336" s="339" t="s">
        <v>529</v>
      </c>
      <c r="Y336" s="376" t="s">
        <v>1850</v>
      </c>
      <c r="Z336" s="293" t="s">
        <v>63</v>
      </c>
      <c r="AA336" s="293" t="s">
        <v>63</v>
      </c>
      <c r="AB336" s="293" t="s">
        <v>63</v>
      </c>
      <c r="AC336" s="293" t="s">
        <v>63</v>
      </c>
      <c r="AD336" s="293" t="s">
        <v>63</v>
      </c>
      <c r="AE336" s="293" t="s">
        <v>61</v>
      </c>
      <c r="AF336" s="293" t="s">
        <v>61</v>
      </c>
      <c r="AG336" s="344" t="str">
        <f t="shared" si="84"/>
        <v>CLOSE</v>
      </c>
      <c r="AH336" s="344" t="str">
        <f t="shared" si="85"/>
        <v>CLOSE</v>
      </c>
      <c r="AI336" s="345" t="e">
        <f t="shared" si="82"/>
        <v>#DIV/0!</v>
      </c>
      <c r="AJ336" s="357"/>
    </row>
    <row r="337" spans="1:36" ht="84.75">
      <c r="A337" s="337">
        <f t="shared" si="83"/>
        <v>1731</v>
      </c>
      <c r="B337" s="295">
        <v>44591</v>
      </c>
      <c r="C337" s="377" t="s">
        <v>393</v>
      </c>
      <c r="D337" s="293" t="s">
        <v>1487</v>
      </c>
      <c r="E337" s="293" t="s">
        <v>1346</v>
      </c>
      <c r="F337" s="339" t="s">
        <v>282</v>
      </c>
      <c r="G337" s="294" t="s">
        <v>246</v>
      </c>
      <c r="H337" s="369" t="s">
        <v>77</v>
      </c>
      <c r="I337" s="484" t="s">
        <v>1861</v>
      </c>
      <c r="J337" s="471"/>
      <c r="K337" s="291" t="s">
        <v>1862</v>
      </c>
      <c r="L337" s="291" t="s">
        <v>1863</v>
      </c>
      <c r="M337" s="291" t="s">
        <v>1864</v>
      </c>
      <c r="N337" s="369" t="s">
        <v>59</v>
      </c>
      <c r="O337" s="386">
        <v>10.5</v>
      </c>
      <c r="P337" s="386">
        <v>281.64</v>
      </c>
      <c r="Q337" s="293">
        <v>0</v>
      </c>
      <c r="R337" s="339" t="s">
        <v>60</v>
      </c>
      <c r="S337" s="339" t="s">
        <v>60</v>
      </c>
      <c r="T337" s="339" t="s">
        <v>60</v>
      </c>
      <c r="U337" s="339" t="s">
        <v>60</v>
      </c>
      <c r="V337" s="339" t="s">
        <v>60</v>
      </c>
      <c r="W337" s="339" t="s">
        <v>529</v>
      </c>
      <c r="X337" s="339" t="s">
        <v>529</v>
      </c>
      <c r="Y337" s="376" t="s">
        <v>1865</v>
      </c>
      <c r="Z337" s="293" t="s">
        <v>63</v>
      </c>
      <c r="AA337" s="293" t="s">
        <v>63</v>
      </c>
      <c r="AB337" s="293" t="s">
        <v>63</v>
      </c>
      <c r="AC337" s="293" t="s">
        <v>63</v>
      </c>
      <c r="AD337" s="293" t="s">
        <v>63</v>
      </c>
      <c r="AE337" s="293" t="s">
        <v>61</v>
      </c>
      <c r="AF337" s="293" t="s">
        <v>61</v>
      </c>
      <c r="AG337" s="344" t="str">
        <f t="shared" si="84"/>
        <v>CLOSE</v>
      </c>
      <c r="AH337" s="344" t="str">
        <f t="shared" si="85"/>
        <v>CLOSE</v>
      </c>
      <c r="AI337" s="345">
        <f t="shared" si="82"/>
        <v>1</v>
      </c>
      <c r="AJ337" s="357"/>
    </row>
    <row r="338" spans="1:36" ht="72">
      <c r="A338" s="337">
        <f t="shared" si="83"/>
        <v>1732</v>
      </c>
      <c r="B338" s="295">
        <v>44599</v>
      </c>
      <c r="C338" s="377" t="s">
        <v>393</v>
      </c>
      <c r="D338" s="293" t="s">
        <v>42</v>
      </c>
      <c r="E338" s="293" t="s">
        <v>1203</v>
      </c>
      <c r="F338" s="293" t="s">
        <v>1590</v>
      </c>
      <c r="G338" s="294" t="s">
        <v>1706</v>
      </c>
      <c r="H338" s="369" t="s">
        <v>77</v>
      </c>
      <c r="I338" s="484" t="s">
        <v>1866</v>
      </c>
      <c r="J338" s="471"/>
      <c r="K338" s="291" t="s">
        <v>1867</v>
      </c>
      <c r="L338" s="291" t="s">
        <v>1868</v>
      </c>
      <c r="M338" s="291" t="s">
        <v>1869</v>
      </c>
      <c r="N338" s="369" t="s">
        <v>59</v>
      </c>
      <c r="O338" s="386">
        <v>90</v>
      </c>
      <c r="P338" s="386">
        <v>56.5</v>
      </c>
      <c r="Q338" s="293">
        <v>2128.9499999999998</v>
      </c>
      <c r="R338" s="339" t="s">
        <v>529</v>
      </c>
      <c r="S338" s="339" t="s">
        <v>529</v>
      </c>
      <c r="T338" s="339" t="s">
        <v>529</v>
      </c>
      <c r="U338" s="339" t="s">
        <v>529</v>
      </c>
      <c r="V338" s="339" t="s">
        <v>529</v>
      </c>
      <c r="W338" s="339" t="s">
        <v>60</v>
      </c>
      <c r="X338" s="339" t="s">
        <v>529</v>
      </c>
      <c r="Y338" s="376" t="s">
        <v>1870</v>
      </c>
      <c r="Z338" s="293" t="s">
        <v>61</v>
      </c>
      <c r="AA338" s="293" t="s">
        <v>61</v>
      </c>
      <c r="AB338" s="293" t="s">
        <v>61</v>
      </c>
      <c r="AC338" s="293" t="s">
        <v>61</v>
      </c>
      <c r="AD338" s="293" t="s">
        <v>61</v>
      </c>
      <c r="AE338" s="293" t="s">
        <v>63</v>
      </c>
      <c r="AF338" s="293" t="s">
        <v>61</v>
      </c>
      <c r="AG338" s="344" t="str">
        <f t="shared" si="84"/>
        <v>CLOSE</v>
      </c>
      <c r="AH338" s="344" t="str">
        <f t="shared" si="85"/>
        <v>CLOSE</v>
      </c>
      <c r="AI338" s="345">
        <f t="shared" si="82"/>
        <v>1</v>
      </c>
      <c r="AJ338" s="357"/>
    </row>
    <row r="339" spans="1:36" ht="142.5">
      <c r="A339" s="337">
        <f t="shared" si="83"/>
        <v>1733</v>
      </c>
      <c r="B339" s="295">
        <v>44620</v>
      </c>
      <c r="C339" s="377" t="s">
        <v>926</v>
      </c>
      <c r="D339" s="293" t="s">
        <v>1494</v>
      </c>
      <c r="E339" s="293" t="s">
        <v>1346</v>
      </c>
      <c r="F339" s="339" t="s">
        <v>282</v>
      </c>
      <c r="G339" s="294" t="s">
        <v>1871</v>
      </c>
      <c r="H339" s="369" t="s">
        <v>77</v>
      </c>
      <c r="I339" s="505" t="s">
        <v>1872</v>
      </c>
      <c r="J339" s="471"/>
      <c r="K339" s="291" t="s">
        <v>1873</v>
      </c>
      <c r="L339" s="291" t="s">
        <v>1874</v>
      </c>
      <c r="M339" s="291" t="s">
        <v>1875</v>
      </c>
      <c r="N339" s="369" t="s">
        <v>59</v>
      </c>
      <c r="O339" s="386">
        <v>40</v>
      </c>
      <c r="P339" s="386">
        <v>2420</v>
      </c>
      <c r="Q339" s="293">
        <v>0</v>
      </c>
      <c r="R339" s="339" t="s">
        <v>60</v>
      </c>
      <c r="S339" s="339" t="s">
        <v>60</v>
      </c>
      <c r="T339" s="339" t="s">
        <v>60</v>
      </c>
      <c r="U339" s="339" t="s">
        <v>60</v>
      </c>
      <c r="V339" s="339" t="s">
        <v>60</v>
      </c>
      <c r="W339" s="339" t="s">
        <v>529</v>
      </c>
      <c r="X339" s="339" t="s">
        <v>529</v>
      </c>
      <c r="Y339" s="376" t="s">
        <v>1876</v>
      </c>
      <c r="Z339" s="293" t="s">
        <v>63</v>
      </c>
      <c r="AA339" s="293" t="s">
        <v>63</v>
      </c>
      <c r="AB339" s="293" t="s">
        <v>63</v>
      </c>
      <c r="AC339" s="293" t="s">
        <v>63</v>
      </c>
      <c r="AD339" s="293" t="s">
        <v>63</v>
      </c>
      <c r="AE339" s="293" t="s">
        <v>61</v>
      </c>
      <c r="AF339" s="293" t="s">
        <v>61</v>
      </c>
      <c r="AG339" s="344" t="str">
        <f t="shared" si="84"/>
        <v>CLOSE</v>
      </c>
      <c r="AH339" s="344" t="str">
        <f t="shared" si="85"/>
        <v>CLOSE</v>
      </c>
      <c r="AI339" s="345">
        <f t="shared" si="82"/>
        <v>1</v>
      </c>
      <c r="AJ339" s="357"/>
    </row>
    <row r="340" spans="1:36" ht="71.25">
      <c r="A340" s="337">
        <f t="shared" si="83"/>
        <v>1734</v>
      </c>
      <c r="B340" s="295">
        <v>44625</v>
      </c>
      <c r="C340" s="377" t="s">
        <v>490</v>
      </c>
      <c r="D340" s="293" t="s">
        <v>1307</v>
      </c>
      <c r="E340" s="293" t="s">
        <v>1346</v>
      </c>
      <c r="F340" s="293" t="s">
        <v>1590</v>
      </c>
      <c r="G340" s="294" t="s">
        <v>1877</v>
      </c>
      <c r="H340" s="369" t="s">
        <v>77</v>
      </c>
      <c r="I340" s="484" t="s">
        <v>1878</v>
      </c>
      <c r="J340" s="471"/>
      <c r="K340" s="291" t="s">
        <v>1879</v>
      </c>
      <c r="L340" s="291" t="s">
        <v>1880</v>
      </c>
      <c r="M340" s="291" t="s">
        <v>1881</v>
      </c>
      <c r="N340" s="369" t="s">
        <v>59</v>
      </c>
      <c r="O340" s="386">
        <v>43</v>
      </c>
      <c r="P340" s="386">
        <v>2074.06</v>
      </c>
      <c r="Q340" s="293">
        <v>0</v>
      </c>
      <c r="R340" s="339" t="s">
        <v>60</v>
      </c>
      <c r="S340" s="339" t="s">
        <v>60</v>
      </c>
      <c r="T340" s="339" t="s">
        <v>60</v>
      </c>
      <c r="U340" s="339" t="s">
        <v>60</v>
      </c>
      <c r="V340" s="339" t="s">
        <v>60</v>
      </c>
      <c r="W340" s="339" t="s">
        <v>529</v>
      </c>
      <c r="X340" s="339" t="s">
        <v>529</v>
      </c>
      <c r="Y340" s="376" t="s">
        <v>1882</v>
      </c>
      <c r="Z340" s="293" t="s">
        <v>63</v>
      </c>
      <c r="AA340" s="293" t="s">
        <v>63</v>
      </c>
      <c r="AB340" s="293" t="s">
        <v>63</v>
      </c>
      <c r="AC340" s="293" t="s">
        <v>63</v>
      </c>
      <c r="AD340" s="293" t="s">
        <v>63</v>
      </c>
      <c r="AE340" s="293" t="s">
        <v>61</v>
      </c>
      <c r="AF340" s="293" t="s">
        <v>61</v>
      </c>
      <c r="AG340" s="344" t="str">
        <f t="shared" si="84"/>
        <v>CLOSE</v>
      </c>
      <c r="AH340" s="344" t="str">
        <f t="shared" si="85"/>
        <v>CLOSE</v>
      </c>
      <c r="AI340" s="345">
        <f t="shared" si="82"/>
        <v>1</v>
      </c>
      <c r="AJ340" s="357"/>
    </row>
    <row r="341" spans="1:36" ht="99.75">
      <c r="A341" s="337">
        <f t="shared" si="83"/>
        <v>1735</v>
      </c>
      <c r="B341" s="295">
        <v>44629</v>
      </c>
      <c r="C341" s="377" t="s">
        <v>153</v>
      </c>
      <c r="D341" s="293" t="s">
        <v>1040</v>
      </c>
      <c r="E341" s="293" t="s">
        <v>1346</v>
      </c>
      <c r="F341" s="339" t="s">
        <v>282</v>
      </c>
      <c r="G341" s="294" t="s">
        <v>1883</v>
      </c>
      <c r="H341" s="369" t="s">
        <v>77</v>
      </c>
      <c r="I341" s="484" t="s">
        <v>1884</v>
      </c>
      <c r="J341" s="471"/>
      <c r="K341" s="472" t="s">
        <v>1885</v>
      </c>
      <c r="L341" s="291" t="s">
        <v>1886</v>
      </c>
      <c r="M341" s="291" t="s">
        <v>1887</v>
      </c>
      <c r="N341" s="369" t="s">
        <v>59</v>
      </c>
      <c r="O341" s="386">
        <v>0</v>
      </c>
      <c r="P341" s="386">
        <v>0</v>
      </c>
      <c r="Q341" s="293">
        <v>0</v>
      </c>
      <c r="R341" s="339" t="s">
        <v>60</v>
      </c>
      <c r="S341" s="339" t="s">
        <v>60</v>
      </c>
      <c r="T341" s="339" t="s">
        <v>60</v>
      </c>
      <c r="U341" s="339" t="s">
        <v>60</v>
      </c>
      <c r="V341" s="339" t="s">
        <v>60</v>
      </c>
      <c r="W341" s="339" t="s">
        <v>529</v>
      </c>
      <c r="X341" s="339" t="s">
        <v>529</v>
      </c>
      <c r="Y341" s="376" t="s">
        <v>1888</v>
      </c>
      <c r="Z341" s="293" t="s">
        <v>63</v>
      </c>
      <c r="AA341" s="293" t="s">
        <v>63</v>
      </c>
      <c r="AB341" s="293" t="s">
        <v>63</v>
      </c>
      <c r="AC341" s="293" t="s">
        <v>63</v>
      </c>
      <c r="AD341" s="293" t="s">
        <v>63</v>
      </c>
      <c r="AE341" s="293" t="s">
        <v>61</v>
      </c>
      <c r="AF341" s="293" t="s">
        <v>61</v>
      </c>
      <c r="AG341" s="344" t="str">
        <f t="shared" si="84"/>
        <v>CLOSE</v>
      </c>
      <c r="AH341" s="344" t="str">
        <f t="shared" si="85"/>
        <v>CLOSE</v>
      </c>
      <c r="AI341" s="345">
        <f t="shared" si="82"/>
        <v>1</v>
      </c>
      <c r="AJ341" s="357"/>
    </row>
    <row r="342" spans="1:36" ht="108">
      <c r="A342" s="337">
        <f t="shared" si="83"/>
        <v>1736</v>
      </c>
      <c r="B342" s="295">
        <v>44649</v>
      </c>
      <c r="C342" s="377" t="s">
        <v>926</v>
      </c>
      <c r="D342" s="293" t="s">
        <v>1494</v>
      </c>
      <c r="E342" s="293" t="s">
        <v>1346</v>
      </c>
      <c r="F342" s="293" t="s">
        <v>1590</v>
      </c>
      <c r="G342" s="294" t="s">
        <v>1526</v>
      </c>
      <c r="H342" s="369" t="s">
        <v>77</v>
      </c>
      <c r="I342" s="484" t="s">
        <v>1889</v>
      </c>
      <c r="J342" s="471"/>
      <c r="K342" s="291" t="s">
        <v>1890</v>
      </c>
      <c r="L342" s="291" t="s">
        <v>1891</v>
      </c>
      <c r="M342" s="474" t="s">
        <v>1892</v>
      </c>
      <c r="N342" s="369" t="s">
        <v>59</v>
      </c>
      <c r="O342" s="386">
        <v>0</v>
      </c>
      <c r="P342" s="386">
        <v>0</v>
      </c>
      <c r="Q342" s="293">
        <v>0</v>
      </c>
      <c r="R342" s="339" t="s">
        <v>60</v>
      </c>
      <c r="S342" s="339" t="s">
        <v>60</v>
      </c>
      <c r="T342" s="339" t="s">
        <v>60</v>
      </c>
      <c r="U342" s="339" t="s">
        <v>60</v>
      </c>
      <c r="V342" s="339" t="s">
        <v>60</v>
      </c>
      <c r="W342" s="339" t="s">
        <v>60</v>
      </c>
      <c r="X342" s="339" t="s">
        <v>529</v>
      </c>
      <c r="Y342" s="376" t="s">
        <v>1893</v>
      </c>
      <c r="Z342" s="293" t="s">
        <v>63</v>
      </c>
      <c r="AA342" s="293" t="s">
        <v>63</v>
      </c>
      <c r="AB342" s="293" t="s">
        <v>63</v>
      </c>
      <c r="AC342" s="293" t="s">
        <v>63</v>
      </c>
      <c r="AD342" s="293" t="s">
        <v>63</v>
      </c>
      <c r="AE342" s="293" t="s">
        <v>63</v>
      </c>
      <c r="AF342" s="293" t="s">
        <v>61</v>
      </c>
      <c r="AG342" s="344" t="str">
        <f t="shared" si="84"/>
        <v>CLOSE</v>
      </c>
      <c r="AH342" s="344" t="str">
        <f t="shared" si="85"/>
        <v>CLOSE</v>
      </c>
      <c r="AI342" s="345">
        <f t="shared" si="82"/>
        <v>1</v>
      </c>
      <c r="AJ342" s="357"/>
    </row>
    <row r="343" spans="1:36" ht="99.75">
      <c r="A343" s="337">
        <f t="shared" si="83"/>
        <v>1737</v>
      </c>
      <c r="B343" s="295">
        <v>44649</v>
      </c>
      <c r="C343" s="377" t="s">
        <v>926</v>
      </c>
      <c r="D343" s="293" t="s">
        <v>1494</v>
      </c>
      <c r="E343" s="339" t="s">
        <v>1894</v>
      </c>
      <c r="F343" s="293" t="s">
        <v>1216</v>
      </c>
      <c r="G343" s="294" t="s">
        <v>1488</v>
      </c>
      <c r="H343" s="331" t="s">
        <v>54</v>
      </c>
      <c r="I343" s="484" t="s">
        <v>1895</v>
      </c>
      <c r="J343" s="471"/>
      <c r="K343" s="291" t="s">
        <v>1896</v>
      </c>
      <c r="L343" s="291" t="s">
        <v>1897</v>
      </c>
      <c r="M343" s="291" t="s">
        <v>1898</v>
      </c>
      <c r="N343" s="369" t="s">
        <v>59</v>
      </c>
      <c r="O343" s="386">
        <v>40</v>
      </c>
      <c r="P343" s="386">
        <v>1360</v>
      </c>
      <c r="Q343" s="293">
        <v>0</v>
      </c>
      <c r="R343" s="339" t="s">
        <v>60</v>
      </c>
      <c r="S343" s="339" t="s">
        <v>60</v>
      </c>
      <c r="T343" s="339" t="s">
        <v>60</v>
      </c>
      <c r="U343" s="339" t="s">
        <v>60</v>
      </c>
      <c r="V343" s="339" t="s">
        <v>60</v>
      </c>
      <c r="W343" s="339" t="s">
        <v>192</v>
      </c>
      <c r="X343" s="339" t="s">
        <v>192</v>
      </c>
      <c r="Y343" s="376" t="s">
        <v>1899</v>
      </c>
      <c r="Z343" s="293" t="s">
        <v>63</v>
      </c>
      <c r="AA343" s="293" t="s">
        <v>63</v>
      </c>
      <c r="AB343" s="293" t="s">
        <v>63</v>
      </c>
      <c r="AC343" s="293" t="s">
        <v>63</v>
      </c>
      <c r="AD343" s="293" t="s">
        <v>63</v>
      </c>
      <c r="AE343" s="293" t="s">
        <v>61</v>
      </c>
      <c r="AF343" s="293" t="s">
        <v>61</v>
      </c>
      <c r="AG343" s="344" t="str">
        <f t="shared" si="84"/>
        <v>CLOSE</v>
      </c>
      <c r="AH343" s="344" t="str">
        <f t="shared" si="85"/>
        <v>CLOSE</v>
      </c>
      <c r="AI343" s="345">
        <f t="shared" si="82"/>
        <v>1</v>
      </c>
      <c r="AJ343" s="357"/>
    </row>
    <row r="344" spans="1:36" ht="71.25">
      <c r="A344" s="337">
        <f t="shared" si="83"/>
        <v>1738</v>
      </c>
      <c r="B344" s="295">
        <v>44662</v>
      </c>
      <c r="C344" s="377" t="s">
        <v>49</v>
      </c>
      <c r="D344" s="293" t="s">
        <v>1061</v>
      </c>
      <c r="E344" s="475" t="s">
        <v>1055</v>
      </c>
      <c r="F344" s="293" t="s">
        <v>1216</v>
      </c>
      <c r="G344" s="294" t="s">
        <v>1488</v>
      </c>
      <c r="H344" s="331" t="s">
        <v>54</v>
      </c>
      <c r="I344" s="484" t="s">
        <v>1900</v>
      </c>
      <c r="J344" s="476" t="s">
        <v>1901</v>
      </c>
      <c r="K344" s="291" t="s">
        <v>1902</v>
      </c>
      <c r="L344" s="291" t="s">
        <v>1903</v>
      </c>
      <c r="M344" s="291" t="s">
        <v>1904</v>
      </c>
      <c r="N344" s="369" t="s">
        <v>59</v>
      </c>
      <c r="O344" s="386">
        <v>0</v>
      </c>
      <c r="P344" s="386">
        <v>932</v>
      </c>
      <c r="Q344" s="293">
        <v>0</v>
      </c>
      <c r="R344" s="339" t="s">
        <v>192</v>
      </c>
      <c r="S344" s="339" t="s">
        <v>192</v>
      </c>
      <c r="T344" s="339" t="s">
        <v>192</v>
      </c>
      <c r="U344" s="339" t="s">
        <v>192</v>
      </c>
      <c r="V344" s="339" t="s">
        <v>192</v>
      </c>
      <c r="W344" s="339" t="s">
        <v>192</v>
      </c>
      <c r="X344" s="339" t="s">
        <v>192</v>
      </c>
      <c r="Y344" s="376"/>
      <c r="Z344" s="293" t="s">
        <v>63</v>
      </c>
      <c r="AA344" s="293" t="s">
        <v>63</v>
      </c>
      <c r="AB344" s="293" t="s">
        <v>63</v>
      </c>
      <c r="AC344" s="293" t="s">
        <v>63</v>
      </c>
      <c r="AD344" s="293" t="s">
        <v>63</v>
      </c>
      <c r="AE344" s="293" t="s">
        <v>61</v>
      </c>
      <c r="AF344" s="293" t="s">
        <v>61</v>
      </c>
      <c r="AG344" s="344" t="str">
        <f t="shared" ref="AG344" si="86">IF(Y344="","","CLOSE")</f>
        <v/>
      </c>
      <c r="AH344" s="344" t="str">
        <f t="shared" ref="AH344" si="87">IF(E344="","",IF(COUNTIF(Z344:AE344,"未")=0,"CLOSE",""))</f>
        <v>CLOSE</v>
      </c>
      <c r="AI344" s="345" t="e">
        <f t="shared" si="82"/>
        <v>#DIV/0!</v>
      </c>
      <c r="AJ344" s="342" t="s">
        <v>1905</v>
      </c>
    </row>
    <row r="345" spans="1:36" ht="99.75">
      <c r="A345" s="337">
        <f t="shared" si="83"/>
        <v>1739</v>
      </c>
      <c r="B345" s="295">
        <v>44671</v>
      </c>
      <c r="C345" s="377" t="s">
        <v>49</v>
      </c>
      <c r="D345" s="293" t="s">
        <v>1061</v>
      </c>
      <c r="E345" s="339" t="s">
        <v>1815</v>
      </c>
      <c r="F345" s="293" t="s">
        <v>282</v>
      </c>
      <c r="G345" s="294" t="s">
        <v>535</v>
      </c>
      <c r="H345" s="331" t="s">
        <v>122</v>
      </c>
      <c r="I345" s="484" t="s">
        <v>1906</v>
      </c>
      <c r="J345" s="471"/>
      <c r="K345" s="291" t="s">
        <v>1907</v>
      </c>
      <c r="L345" s="291" t="s">
        <v>1908</v>
      </c>
      <c r="M345" s="291" t="s">
        <v>1909</v>
      </c>
      <c r="N345" s="369" t="s">
        <v>59</v>
      </c>
      <c r="O345" s="386">
        <v>0</v>
      </c>
      <c r="P345" s="386">
        <v>0</v>
      </c>
      <c r="Q345" s="293">
        <v>0</v>
      </c>
      <c r="R345" s="339" t="s">
        <v>60</v>
      </c>
      <c r="S345" s="339" t="s">
        <v>60</v>
      </c>
      <c r="T345" s="339" t="s">
        <v>60</v>
      </c>
      <c r="U345" s="339" t="s">
        <v>529</v>
      </c>
      <c r="V345" s="339" t="s">
        <v>529</v>
      </c>
      <c r="W345" s="339" t="s">
        <v>529</v>
      </c>
      <c r="X345" s="339" t="s">
        <v>529</v>
      </c>
      <c r="Y345" s="376" t="s">
        <v>1910</v>
      </c>
      <c r="Z345" s="293" t="s">
        <v>63</v>
      </c>
      <c r="AA345" s="293" t="s">
        <v>63</v>
      </c>
      <c r="AB345" s="293" t="s">
        <v>63</v>
      </c>
      <c r="AC345" s="293" t="s">
        <v>61</v>
      </c>
      <c r="AD345" s="293" t="s">
        <v>61</v>
      </c>
      <c r="AE345" s="293" t="s">
        <v>61</v>
      </c>
      <c r="AF345" s="293" t="s">
        <v>61</v>
      </c>
      <c r="AG345" s="344" t="str">
        <f t="shared" si="84"/>
        <v>CLOSE</v>
      </c>
      <c r="AH345" s="344" t="str">
        <f t="shared" si="85"/>
        <v>CLOSE</v>
      </c>
      <c r="AI345" s="345">
        <f t="shared" si="82"/>
        <v>1</v>
      </c>
      <c r="AJ345" s="357"/>
    </row>
    <row r="346" spans="1:36" ht="61.5">
      <c r="A346" s="337">
        <f t="shared" si="83"/>
        <v>1740</v>
      </c>
      <c r="B346" s="295">
        <v>44672</v>
      </c>
      <c r="C346" s="365" t="s">
        <v>49</v>
      </c>
      <c r="D346" s="339" t="s">
        <v>1085</v>
      </c>
      <c r="E346" s="339" t="s">
        <v>1815</v>
      </c>
      <c r="F346" s="339" t="s">
        <v>1590</v>
      </c>
      <c r="G346" s="339" t="s">
        <v>246</v>
      </c>
      <c r="H346" s="487" t="s">
        <v>54</v>
      </c>
      <c r="I346" s="488" t="s">
        <v>1911</v>
      </c>
      <c r="J346" s="471"/>
      <c r="K346" s="291" t="s">
        <v>1912</v>
      </c>
      <c r="L346" s="291" t="s">
        <v>1913</v>
      </c>
      <c r="M346" s="291" t="s">
        <v>1914</v>
      </c>
      <c r="N346" s="369" t="s">
        <v>59</v>
      </c>
      <c r="O346" s="386">
        <v>80</v>
      </c>
      <c r="P346" s="386">
        <v>2543</v>
      </c>
      <c r="Q346" s="293">
        <v>0</v>
      </c>
      <c r="R346" s="339" t="s">
        <v>60</v>
      </c>
      <c r="S346" s="339" t="s">
        <v>60</v>
      </c>
      <c r="T346" s="339" t="s">
        <v>60</v>
      </c>
      <c r="U346" s="339" t="s">
        <v>60</v>
      </c>
      <c r="V346" s="339" t="s">
        <v>60</v>
      </c>
      <c r="W346" s="339" t="s">
        <v>529</v>
      </c>
      <c r="X346" s="339" t="s">
        <v>529</v>
      </c>
      <c r="Y346" s="376" t="s">
        <v>1915</v>
      </c>
      <c r="Z346" s="293" t="s">
        <v>63</v>
      </c>
      <c r="AA346" s="293" t="s">
        <v>63</v>
      </c>
      <c r="AB346" s="293" t="s">
        <v>63</v>
      </c>
      <c r="AC346" s="293" t="s">
        <v>63</v>
      </c>
      <c r="AD346" s="293" t="s">
        <v>63</v>
      </c>
      <c r="AE346" s="293" t="s">
        <v>61</v>
      </c>
      <c r="AF346" s="293" t="s">
        <v>61</v>
      </c>
      <c r="AG346" s="344" t="str">
        <f t="shared" si="84"/>
        <v>CLOSE</v>
      </c>
      <c r="AH346" s="344" t="str">
        <f t="shared" si="85"/>
        <v>CLOSE</v>
      </c>
      <c r="AI346" s="345">
        <f t="shared" si="82"/>
        <v>1</v>
      </c>
      <c r="AJ346" s="357"/>
    </row>
    <row r="347" spans="1:36" ht="41.25" customHeight="1">
      <c r="A347" s="337">
        <f t="shared" si="83"/>
        <v>1741</v>
      </c>
      <c r="B347" s="295">
        <v>44673</v>
      </c>
      <c r="C347" s="377" t="s">
        <v>49</v>
      </c>
      <c r="D347" s="293" t="s">
        <v>100</v>
      </c>
      <c r="E347" s="293" t="s">
        <v>1055</v>
      </c>
      <c r="F347" s="293" t="s">
        <v>1590</v>
      </c>
      <c r="G347" s="294" t="s">
        <v>1798</v>
      </c>
      <c r="H347" s="331" t="s">
        <v>54</v>
      </c>
      <c r="I347" s="484" t="s">
        <v>1916</v>
      </c>
      <c r="J347" s="471"/>
      <c r="K347" s="291" t="s">
        <v>1917</v>
      </c>
      <c r="L347" s="472" t="s">
        <v>1918</v>
      </c>
      <c r="M347" s="291" t="s">
        <v>1919</v>
      </c>
      <c r="N347" s="369" t="s">
        <v>59</v>
      </c>
      <c r="O347" s="386">
        <v>30</v>
      </c>
      <c r="P347" s="386">
        <v>17.16</v>
      </c>
      <c r="Q347" s="293">
        <v>0</v>
      </c>
      <c r="R347" s="339" t="s">
        <v>192</v>
      </c>
      <c r="S347" s="339" t="s">
        <v>192</v>
      </c>
      <c r="T347" s="339" t="s">
        <v>192</v>
      </c>
      <c r="U347" s="339" t="s">
        <v>192</v>
      </c>
      <c r="V347" s="339" t="s">
        <v>192</v>
      </c>
      <c r="W347" s="339" t="s">
        <v>529</v>
      </c>
      <c r="X347" s="339" t="s">
        <v>529</v>
      </c>
      <c r="Y347" s="473" t="s">
        <v>1920</v>
      </c>
      <c r="Z347" s="293" t="s">
        <v>63</v>
      </c>
      <c r="AA347" s="293" t="s">
        <v>63</v>
      </c>
      <c r="AB347" s="293" t="s">
        <v>63</v>
      </c>
      <c r="AC347" s="293" t="s">
        <v>63</v>
      </c>
      <c r="AD347" s="293" t="s">
        <v>63</v>
      </c>
      <c r="AE347" s="293" t="s">
        <v>61</v>
      </c>
      <c r="AF347" s="293" t="s">
        <v>61</v>
      </c>
      <c r="AG347" s="344" t="str">
        <f>IF(Y347="","","CLOSE")</f>
        <v>CLOSE</v>
      </c>
      <c r="AH347" s="344" t="str">
        <f>IF(E347="","",IF(COUNTIF(Z347:AE347,"未")=0,"CLOSE",""))</f>
        <v>CLOSE</v>
      </c>
      <c r="AI347" s="345" t="e">
        <f>COUNTIF(Z347:AF347,"完了")/COUNTIF(R347:X347,"要")</f>
        <v>#DIV/0!</v>
      </c>
      <c r="AJ347" s="562" t="s">
        <v>1921</v>
      </c>
    </row>
    <row r="348" spans="1:36" ht="128.25">
      <c r="A348" s="337">
        <f t="shared" si="83"/>
        <v>1742</v>
      </c>
      <c r="B348" s="295">
        <v>44680</v>
      </c>
      <c r="C348" s="377" t="s">
        <v>490</v>
      </c>
      <c r="D348" s="293" t="s">
        <v>1307</v>
      </c>
      <c r="E348" s="339" t="s">
        <v>1815</v>
      </c>
      <c r="F348" s="293" t="s">
        <v>282</v>
      </c>
      <c r="G348" s="294" t="s">
        <v>1922</v>
      </c>
      <c r="H348" s="369" t="s">
        <v>77</v>
      </c>
      <c r="I348" s="484" t="s">
        <v>1923</v>
      </c>
      <c r="J348" s="471"/>
      <c r="K348" s="291" t="s">
        <v>1924</v>
      </c>
      <c r="L348" s="291" t="s">
        <v>1925</v>
      </c>
      <c r="M348" s="291" t="s">
        <v>1926</v>
      </c>
      <c r="N348" s="369" t="s">
        <v>59</v>
      </c>
      <c r="O348" s="386">
        <v>60</v>
      </c>
      <c r="P348" s="386">
        <v>610</v>
      </c>
      <c r="Q348" s="293">
        <v>610</v>
      </c>
      <c r="R348" s="339" t="s">
        <v>60</v>
      </c>
      <c r="S348" s="339" t="s">
        <v>60</v>
      </c>
      <c r="T348" s="339" t="s">
        <v>60</v>
      </c>
      <c r="U348" s="339" t="s">
        <v>60</v>
      </c>
      <c r="V348" s="339" t="s">
        <v>60</v>
      </c>
      <c r="W348" s="339" t="s">
        <v>529</v>
      </c>
      <c r="X348" s="339" t="s">
        <v>529</v>
      </c>
      <c r="Y348" s="376" t="s">
        <v>1927</v>
      </c>
      <c r="Z348" s="293" t="s">
        <v>63</v>
      </c>
      <c r="AA348" s="293" t="s">
        <v>63</v>
      </c>
      <c r="AB348" s="293" t="s">
        <v>63</v>
      </c>
      <c r="AC348" s="293" t="s">
        <v>63</v>
      </c>
      <c r="AD348" s="293" t="s">
        <v>63</v>
      </c>
      <c r="AE348" s="293" t="s">
        <v>61</v>
      </c>
      <c r="AF348" s="293" t="s">
        <v>61</v>
      </c>
      <c r="AG348" s="344" t="str">
        <f t="shared" si="84"/>
        <v>CLOSE</v>
      </c>
      <c r="AH348" s="344" t="str">
        <f t="shared" si="85"/>
        <v>CLOSE</v>
      </c>
      <c r="AI348" s="345">
        <f t="shared" si="82"/>
        <v>1</v>
      </c>
      <c r="AJ348" s="357"/>
    </row>
    <row r="349" spans="1:36" ht="103.5" customHeight="1">
      <c r="A349" s="337">
        <f t="shared" si="83"/>
        <v>1743</v>
      </c>
      <c r="B349" s="295">
        <v>44707</v>
      </c>
      <c r="C349" s="365" t="s">
        <v>49</v>
      </c>
      <c r="D349" s="339" t="s">
        <v>847</v>
      </c>
      <c r="E349" s="339" t="s">
        <v>1815</v>
      </c>
      <c r="F349" s="293" t="s">
        <v>282</v>
      </c>
      <c r="G349" s="294" t="s">
        <v>1922</v>
      </c>
      <c r="H349" s="331" t="s">
        <v>54</v>
      </c>
      <c r="I349" s="488" t="s">
        <v>1928</v>
      </c>
      <c r="J349" s="471"/>
      <c r="K349" s="291" t="s">
        <v>1929</v>
      </c>
      <c r="L349" s="472" t="s">
        <v>1930</v>
      </c>
      <c r="M349" s="291" t="s">
        <v>1931</v>
      </c>
      <c r="N349" s="369" t="s">
        <v>59</v>
      </c>
      <c r="O349" s="386">
        <v>0</v>
      </c>
      <c r="P349" s="386">
        <v>0</v>
      </c>
      <c r="Q349" s="293">
        <v>0</v>
      </c>
      <c r="R349" s="339" t="s">
        <v>60</v>
      </c>
      <c r="S349" s="339" t="s">
        <v>60</v>
      </c>
      <c r="T349" s="339" t="s">
        <v>60</v>
      </c>
      <c r="U349" s="339" t="s">
        <v>60</v>
      </c>
      <c r="V349" s="339" t="s">
        <v>60</v>
      </c>
      <c r="W349" s="339" t="s">
        <v>529</v>
      </c>
      <c r="X349" s="339" t="s">
        <v>529</v>
      </c>
      <c r="Y349" s="376" t="s">
        <v>1932</v>
      </c>
      <c r="Z349" s="293" t="s">
        <v>63</v>
      </c>
      <c r="AA349" s="293" t="s">
        <v>63</v>
      </c>
      <c r="AB349" s="293" t="s">
        <v>63</v>
      </c>
      <c r="AC349" s="293" t="s">
        <v>63</v>
      </c>
      <c r="AD349" s="293" t="s">
        <v>63</v>
      </c>
      <c r="AE349" s="293" t="s">
        <v>61</v>
      </c>
      <c r="AF349" s="293" t="s">
        <v>61</v>
      </c>
      <c r="AG349" s="344" t="str">
        <f t="shared" ref="AG349:AG446" si="88">IF(Y349="","","CLOSE")</f>
        <v>CLOSE</v>
      </c>
      <c r="AH349" s="344" t="str">
        <f t="shared" ref="AH349:AH446" si="89">IF(E349="","",IF(COUNTIF(Z349:AE349,"未")=0,"CLOSE",""))</f>
        <v>CLOSE</v>
      </c>
      <c r="AI349" s="345">
        <f t="shared" ref="AI349:AI435" si="90">COUNTIF(Z349:AF349,"完了")/COUNTIF(R349:X349,"要")</f>
        <v>1</v>
      </c>
      <c r="AJ349" s="357"/>
    </row>
    <row r="350" spans="1:36" ht="72">
      <c r="A350" s="337">
        <f t="shared" si="83"/>
        <v>1744</v>
      </c>
      <c r="B350" s="295">
        <v>44715</v>
      </c>
      <c r="C350" s="365" t="s">
        <v>49</v>
      </c>
      <c r="D350" s="339" t="s">
        <v>997</v>
      </c>
      <c r="E350" s="293" t="s">
        <v>1055</v>
      </c>
      <c r="F350" s="293" t="s">
        <v>1216</v>
      </c>
      <c r="G350" s="294" t="s">
        <v>1798</v>
      </c>
      <c r="H350" s="331" t="s">
        <v>54</v>
      </c>
      <c r="I350" s="488" t="s">
        <v>1933</v>
      </c>
      <c r="J350" s="471"/>
      <c r="K350" s="291" t="s">
        <v>1934</v>
      </c>
      <c r="L350" s="291" t="s">
        <v>1935</v>
      </c>
      <c r="M350" s="291" t="s">
        <v>1936</v>
      </c>
      <c r="N350" s="369" t="s">
        <v>59</v>
      </c>
      <c r="O350" s="386">
        <v>0</v>
      </c>
      <c r="P350" s="386">
        <v>0</v>
      </c>
      <c r="Q350" s="293">
        <v>706</v>
      </c>
      <c r="R350" s="339" t="s">
        <v>60</v>
      </c>
      <c r="S350" s="339" t="s">
        <v>60</v>
      </c>
      <c r="T350" s="339" t="s">
        <v>60</v>
      </c>
      <c r="U350" s="339" t="s">
        <v>60</v>
      </c>
      <c r="V350" s="339" t="s">
        <v>60</v>
      </c>
      <c r="W350" s="339" t="s">
        <v>529</v>
      </c>
      <c r="X350" s="339" t="s">
        <v>529</v>
      </c>
      <c r="Y350" s="376" t="s">
        <v>1937</v>
      </c>
      <c r="Z350" s="293" t="s">
        <v>63</v>
      </c>
      <c r="AA350" s="293" t="s">
        <v>63</v>
      </c>
      <c r="AB350" s="293" t="s">
        <v>63</v>
      </c>
      <c r="AC350" s="293" t="s">
        <v>63</v>
      </c>
      <c r="AD350" s="293" t="s">
        <v>63</v>
      </c>
      <c r="AE350" s="293" t="s">
        <v>61</v>
      </c>
      <c r="AF350" s="293" t="s">
        <v>61</v>
      </c>
      <c r="AG350" s="344" t="str">
        <f t="shared" si="88"/>
        <v>CLOSE</v>
      </c>
      <c r="AH350" s="344" t="str">
        <f t="shared" si="89"/>
        <v>CLOSE</v>
      </c>
      <c r="AI350" s="345">
        <f t="shared" si="90"/>
        <v>1</v>
      </c>
      <c r="AJ350" s="342" t="s">
        <v>1938</v>
      </c>
    </row>
    <row r="351" spans="1:36" ht="72">
      <c r="A351" s="337">
        <f t="shared" si="83"/>
        <v>1745</v>
      </c>
      <c r="B351" s="295">
        <v>44732</v>
      </c>
      <c r="C351" s="365" t="s">
        <v>49</v>
      </c>
      <c r="D351" s="293" t="s">
        <v>1061</v>
      </c>
      <c r="E351" s="339" t="s">
        <v>1815</v>
      </c>
      <c r="F351" s="293" t="s">
        <v>282</v>
      </c>
      <c r="G351" s="294" t="s">
        <v>492</v>
      </c>
      <c r="H351" s="331" t="s">
        <v>122</v>
      </c>
      <c r="I351" s="488" t="s">
        <v>1939</v>
      </c>
      <c r="J351" s="471"/>
      <c r="K351" s="291" t="s">
        <v>1940</v>
      </c>
      <c r="L351" s="472" t="s">
        <v>1941</v>
      </c>
      <c r="M351" s="472" t="s">
        <v>1942</v>
      </c>
      <c r="N351" s="369" t="s">
        <v>59</v>
      </c>
      <c r="O351" s="386">
        <v>0</v>
      </c>
      <c r="P351" s="386">
        <v>0</v>
      </c>
      <c r="Q351" s="293">
        <v>0</v>
      </c>
      <c r="R351" s="339" t="s">
        <v>60</v>
      </c>
      <c r="S351" s="339" t="s">
        <v>60</v>
      </c>
      <c r="T351" s="339" t="s">
        <v>60</v>
      </c>
      <c r="U351" s="339" t="s">
        <v>60</v>
      </c>
      <c r="V351" s="339" t="s">
        <v>60</v>
      </c>
      <c r="W351" s="339" t="s">
        <v>529</v>
      </c>
      <c r="X351" s="339" t="s">
        <v>529</v>
      </c>
      <c r="Y351" s="376" t="s">
        <v>1943</v>
      </c>
      <c r="Z351" s="293" t="s">
        <v>63</v>
      </c>
      <c r="AA351" s="293" t="s">
        <v>63</v>
      </c>
      <c r="AB351" s="293" t="s">
        <v>63</v>
      </c>
      <c r="AC351" s="293" t="s">
        <v>63</v>
      </c>
      <c r="AD351" s="293" t="s">
        <v>63</v>
      </c>
      <c r="AE351" s="293" t="s">
        <v>61</v>
      </c>
      <c r="AF351" s="293" t="s">
        <v>61</v>
      </c>
      <c r="AG351" s="344" t="str">
        <f t="shared" si="88"/>
        <v>CLOSE</v>
      </c>
      <c r="AH351" s="344" t="str">
        <f t="shared" si="89"/>
        <v>CLOSE</v>
      </c>
      <c r="AI351" s="345">
        <f t="shared" si="90"/>
        <v>1</v>
      </c>
      <c r="AJ351" s="357"/>
    </row>
    <row r="352" spans="1:36" ht="180">
      <c r="A352" s="337">
        <f t="shared" si="83"/>
        <v>1746</v>
      </c>
      <c r="B352" s="295">
        <v>44733</v>
      </c>
      <c r="C352" s="377" t="s">
        <v>393</v>
      </c>
      <c r="D352" s="293" t="s">
        <v>1140</v>
      </c>
      <c r="E352" s="339" t="s">
        <v>1815</v>
      </c>
      <c r="F352" s="293" t="s">
        <v>282</v>
      </c>
      <c r="G352" s="294" t="s">
        <v>492</v>
      </c>
      <c r="H352" s="331" t="s">
        <v>77</v>
      </c>
      <c r="I352" s="488" t="s">
        <v>1944</v>
      </c>
      <c r="J352" s="527" t="s">
        <v>1945</v>
      </c>
      <c r="K352" s="291" t="s">
        <v>1946</v>
      </c>
      <c r="L352" s="291" t="s">
        <v>1947</v>
      </c>
      <c r="M352" s="291" t="s">
        <v>1948</v>
      </c>
      <c r="N352" s="369" t="s">
        <v>59</v>
      </c>
      <c r="O352" s="386">
        <v>80</v>
      </c>
      <c r="P352" s="386">
        <v>2215.5</v>
      </c>
      <c r="Q352" s="293">
        <v>0</v>
      </c>
      <c r="R352" s="339" t="s">
        <v>60</v>
      </c>
      <c r="S352" s="339" t="s">
        <v>60</v>
      </c>
      <c r="T352" s="339" t="s">
        <v>60</v>
      </c>
      <c r="U352" s="339" t="s">
        <v>60</v>
      </c>
      <c r="V352" s="339" t="s">
        <v>60</v>
      </c>
      <c r="W352" s="339" t="s">
        <v>529</v>
      </c>
      <c r="X352" s="339" t="s">
        <v>529</v>
      </c>
      <c r="Y352" s="376" t="s">
        <v>1949</v>
      </c>
      <c r="Z352" s="293" t="s">
        <v>63</v>
      </c>
      <c r="AA352" s="293" t="s">
        <v>63</v>
      </c>
      <c r="AB352" s="293" t="s">
        <v>63</v>
      </c>
      <c r="AC352" s="293" t="s">
        <v>63</v>
      </c>
      <c r="AD352" s="293" t="s">
        <v>63</v>
      </c>
      <c r="AE352" s="293" t="s">
        <v>61</v>
      </c>
      <c r="AF352" s="293" t="s">
        <v>61</v>
      </c>
      <c r="AG352" s="344" t="str">
        <f t="shared" ref="AG352" si="91">IF(Y352="","","CLOSE")</f>
        <v>CLOSE</v>
      </c>
      <c r="AH352" s="344" t="str">
        <f t="shared" ref="AH352" si="92">IF(E352="","",IF(COUNTIF(Z352:AE352,"未")=0,"CLOSE",""))</f>
        <v>CLOSE</v>
      </c>
      <c r="AI352" s="345">
        <f t="shared" ref="AI352" si="93">COUNTIF(Z352:AF352,"完了")/COUNTIF(R352:X352,"要")</f>
        <v>1</v>
      </c>
      <c r="AJ352" s="357"/>
    </row>
    <row r="353" spans="1:36" ht="60">
      <c r="A353" s="337">
        <f t="shared" si="83"/>
        <v>1747</v>
      </c>
      <c r="B353" s="295">
        <v>44739</v>
      </c>
      <c r="C353" s="365" t="s">
        <v>49</v>
      </c>
      <c r="D353" s="293" t="s">
        <v>100</v>
      </c>
      <c r="E353" s="293" t="s">
        <v>1815</v>
      </c>
      <c r="F353" s="293" t="s">
        <v>1590</v>
      </c>
      <c r="G353" s="294" t="s">
        <v>1950</v>
      </c>
      <c r="H353" s="489" t="s">
        <v>122</v>
      </c>
      <c r="I353" s="488" t="s">
        <v>1951</v>
      </c>
      <c r="J353" s="471"/>
      <c r="K353" s="291" t="s">
        <v>1952</v>
      </c>
      <c r="L353" s="291" t="s">
        <v>1953</v>
      </c>
      <c r="M353" s="291" t="s">
        <v>1954</v>
      </c>
      <c r="N353" s="369" t="s">
        <v>59</v>
      </c>
      <c r="O353" s="386">
        <v>0</v>
      </c>
      <c r="P353" s="386">
        <v>0</v>
      </c>
      <c r="Q353" s="293">
        <v>0</v>
      </c>
      <c r="R353" s="339" t="s">
        <v>60</v>
      </c>
      <c r="S353" s="339" t="s">
        <v>60</v>
      </c>
      <c r="T353" s="339" t="s">
        <v>60</v>
      </c>
      <c r="U353" s="339" t="s">
        <v>60</v>
      </c>
      <c r="V353" s="339" t="s">
        <v>60</v>
      </c>
      <c r="W353" s="339" t="s">
        <v>529</v>
      </c>
      <c r="X353" s="339" t="s">
        <v>529</v>
      </c>
      <c r="Y353" s="376" t="s">
        <v>1955</v>
      </c>
      <c r="Z353" s="293" t="s">
        <v>63</v>
      </c>
      <c r="AA353" s="293" t="s">
        <v>63</v>
      </c>
      <c r="AB353" s="293" t="s">
        <v>63</v>
      </c>
      <c r="AC353" s="293" t="s">
        <v>63</v>
      </c>
      <c r="AD353" s="293" t="s">
        <v>63</v>
      </c>
      <c r="AE353" s="293" t="s">
        <v>61</v>
      </c>
      <c r="AF353" s="293" t="s">
        <v>61</v>
      </c>
      <c r="AG353" s="344" t="str">
        <f t="shared" si="88"/>
        <v>CLOSE</v>
      </c>
      <c r="AH353" s="344" t="str">
        <f t="shared" si="89"/>
        <v>CLOSE</v>
      </c>
      <c r="AI353" s="345">
        <f t="shared" si="90"/>
        <v>1</v>
      </c>
      <c r="AJ353" s="357"/>
    </row>
    <row r="354" spans="1:36" ht="96">
      <c r="A354" s="337">
        <f t="shared" si="83"/>
        <v>1748</v>
      </c>
      <c r="B354" s="295">
        <v>44746</v>
      </c>
      <c r="C354" s="377" t="s">
        <v>393</v>
      </c>
      <c r="D354" s="293" t="s">
        <v>1005</v>
      </c>
      <c r="E354" s="293" t="s">
        <v>1308</v>
      </c>
      <c r="F354" s="293" t="s">
        <v>1590</v>
      </c>
      <c r="G354" s="294" t="s">
        <v>1706</v>
      </c>
      <c r="H354" s="331" t="s">
        <v>77</v>
      </c>
      <c r="I354" s="488" t="s">
        <v>1956</v>
      </c>
      <c r="J354" s="471"/>
      <c r="K354" s="291" t="s">
        <v>1957</v>
      </c>
      <c r="L354" s="291" t="s">
        <v>1958</v>
      </c>
      <c r="M354" s="291" t="s">
        <v>1959</v>
      </c>
      <c r="N354" s="369" t="s">
        <v>59</v>
      </c>
      <c r="O354" s="386">
        <v>6</v>
      </c>
      <c r="P354" s="386">
        <v>227</v>
      </c>
      <c r="Q354" s="293">
        <v>0</v>
      </c>
      <c r="R354" s="339" t="s">
        <v>529</v>
      </c>
      <c r="S354" s="339" t="s">
        <v>60</v>
      </c>
      <c r="T354" s="339" t="s">
        <v>60</v>
      </c>
      <c r="U354" s="339" t="s">
        <v>60</v>
      </c>
      <c r="V354" s="339" t="s">
        <v>60</v>
      </c>
      <c r="W354" s="339" t="s">
        <v>60</v>
      </c>
      <c r="X354" s="339" t="s">
        <v>529</v>
      </c>
      <c r="Y354" s="376" t="s">
        <v>1960</v>
      </c>
      <c r="Z354" s="293" t="s">
        <v>61</v>
      </c>
      <c r="AA354" s="293" t="s">
        <v>63</v>
      </c>
      <c r="AB354" s="293" t="s">
        <v>63</v>
      </c>
      <c r="AC354" s="293" t="s">
        <v>63</v>
      </c>
      <c r="AD354" s="293" t="s">
        <v>63</v>
      </c>
      <c r="AE354" s="293" t="s">
        <v>63</v>
      </c>
      <c r="AF354" s="293" t="s">
        <v>61</v>
      </c>
      <c r="AG354" s="344" t="str">
        <f t="shared" si="88"/>
        <v>CLOSE</v>
      </c>
      <c r="AH354" s="344" t="str">
        <f t="shared" si="89"/>
        <v>CLOSE</v>
      </c>
      <c r="AI354" s="345">
        <f t="shared" si="90"/>
        <v>1</v>
      </c>
      <c r="AJ354" s="357"/>
    </row>
    <row r="355" spans="1:36" ht="99.75" customHeight="1">
      <c r="A355" s="337">
        <f t="shared" si="83"/>
        <v>1749</v>
      </c>
      <c r="B355" s="295">
        <v>44769</v>
      </c>
      <c r="C355" s="377" t="s">
        <v>49</v>
      </c>
      <c r="D355" s="293" t="s">
        <v>1061</v>
      </c>
      <c r="E355" s="293" t="s">
        <v>1308</v>
      </c>
      <c r="F355" s="293" t="s">
        <v>1590</v>
      </c>
      <c r="G355" s="294" t="s">
        <v>1544</v>
      </c>
      <c r="H355" s="331" t="s">
        <v>54</v>
      </c>
      <c r="I355" s="488" t="s">
        <v>1961</v>
      </c>
      <c r="J355" s="471"/>
      <c r="K355" s="291" t="s">
        <v>1962</v>
      </c>
      <c r="L355" s="291" t="s">
        <v>1963</v>
      </c>
      <c r="M355" s="291" t="s">
        <v>1964</v>
      </c>
      <c r="N355" s="369" t="s">
        <v>59</v>
      </c>
      <c r="O355" s="386">
        <v>1542</v>
      </c>
      <c r="P355" s="386">
        <v>3397.89</v>
      </c>
      <c r="Q355" s="293">
        <v>0</v>
      </c>
      <c r="R355" s="339" t="s">
        <v>60</v>
      </c>
      <c r="S355" s="339" t="s">
        <v>60</v>
      </c>
      <c r="T355" s="339" t="s">
        <v>60</v>
      </c>
      <c r="U355" s="339" t="s">
        <v>60</v>
      </c>
      <c r="V355" s="339" t="s">
        <v>60</v>
      </c>
      <c r="W355" s="339" t="s">
        <v>60</v>
      </c>
      <c r="X355" s="339" t="s">
        <v>529</v>
      </c>
      <c r="Y355" s="376" t="s">
        <v>1965</v>
      </c>
      <c r="Z355" s="293" t="s">
        <v>63</v>
      </c>
      <c r="AA355" s="293" t="s">
        <v>63</v>
      </c>
      <c r="AB355" s="293" t="s">
        <v>63</v>
      </c>
      <c r="AC355" s="293" t="s">
        <v>63</v>
      </c>
      <c r="AD355" s="293" t="s">
        <v>63</v>
      </c>
      <c r="AE355" s="293" t="s">
        <v>63</v>
      </c>
      <c r="AF355" s="293" t="s">
        <v>61</v>
      </c>
      <c r="AG355" s="344" t="str">
        <f t="shared" si="88"/>
        <v>CLOSE</v>
      </c>
      <c r="AH355" s="344" t="str">
        <f t="shared" si="89"/>
        <v>CLOSE</v>
      </c>
      <c r="AI355" s="345">
        <f t="shared" si="90"/>
        <v>1</v>
      </c>
      <c r="AJ355" s="357"/>
    </row>
    <row r="356" spans="1:36" ht="84">
      <c r="A356" s="337">
        <f t="shared" si="83"/>
        <v>1750</v>
      </c>
      <c r="B356" s="295">
        <v>44774</v>
      </c>
      <c r="C356" s="377" t="s">
        <v>49</v>
      </c>
      <c r="D356" s="293" t="s">
        <v>847</v>
      </c>
      <c r="E356" s="293" t="s">
        <v>1346</v>
      </c>
      <c r="F356" s="293" t="s">
        <v>282</v>
      </c>
      <c r="G356" s="294" t="s">
        <v>1966</v>
      </c>
      <c r="H356" s="331" t="s">
        <v>54</v>
      </c>
      <c r="I356" s="488" t="s">
        <v>1967</v>
      </c>
      <c r="J356" s="471"/>
      <c r="K356" s="291" t="s">
        <v>1968</v>
      </c>
      <c r="L356" s="291" t="s">
        <v>1969</v>
      </c>
      <c r="M356" s="291" t="s">
        <v>1970</v>
      </c>
      <c r="N356" s="369" t="s">
        <v>59</v>
      </c>
      <c r="O356" s="386">
        <v>38</v>
      </c>
      <c r="P356" s="386">
        <v>1204</v>
      </c>
      <c r="Q356" s="293">
        <v>0</v>
      </c>
      <c r="R356" s="339" t="s">
        <v>60</v>
      </c>
      <c r="S356" s="339" t="s">
        <v>60</v>
      </c>
      <c r="T356" s="339" t="s">
        <v>60</v>
      </c>
      <c r="U356" s="339" t="s">
        <v>60</v>
      </c>
      <c r="V356" s="339" t="s">
        <v>60</v>
      </c>
      <c r="W356" s="339" t="s">
        <v>529</v>
      </c>
      <c r="X356" s="339" t="s">
        <v>529</v>
      </c>
      <c r="Y356" s="376"/>
      <c r="Z356" s="293" t="s">
        <v>63</v>
      </c>
      <c r="AA356" s="293" t="s">
        <v>63</v>
      </c>
      <c r="AB356" s="293" t="s">
        <v>63</v>
      </c>
      <c r="AC356" s="293" t="s">
        <v>63</v>
      </c>
      <c r="AD356" s="293" t="s">
        <v>63</v>
      </c>
      <c r="AE356" s="293" t="s">
        <v>61</v>
      </c>
      <c r="AF356" s="293" t="s">
        <v>61</v>
      </c>
      <c r="AG356" s="344" t="str">
        <f t="shared" si="88"/>
        <v/>
      </c>
      <c r="AH356" s="344" t="str">
        <f t="shared" si="89"/>
        <v>CLOSE</v>
      </c>
      <c r="AI356" s="345">
        <f t="shared" si="90"/>
        <v>1</v>
      </c>
      <c r="AJ356" s="357"/>
    </row>
    <row r="357" spans="1:36" ht="60">
      <c r="A357" s="337">
        <f t="shared" si="83"/>
        <v>1751</v>
      </c>
      <c r="B357" s="295">
        <v>44779</v>
      </c>
      <c r="C357" s="377" t="s">
        <v>393</v>
      </c>
      <c r="D357" s="293" t="s">
        <v>1005</v>
      </c>
      <c r="E357" s="293" t="s">
        <v>1450</v>
      </c>
      <c r="F357" s="293" t="s">
        <v>1590</v>
      </c>
      <c r="G357" s="294" t="s">
        <v>1706</v>
      </c>
      <c r="H357" s="331" t="s">
        <v>77</v>
      </c>
      <c r="I357" s="488" t="s">
        <v>1971</v>
      </c>
      <c r="J357" s="471"/>
      <c r="K357" s="291" t="s">
        <v>1972</v>
      </c>
      <c r="L357" s="534" t="s">
        <v>1973</v>
      </c>
      <c r="M357" s="291" t="s">
        <v>1974</v>
      </c>
      <c r="N357" s="369" t="s">
        <v>59</v>
      </c>
      <c r="O357" s="386">
        <v>150</v>
      </c>
      <c r="P357" s="386">
        <v>4502</v>
      </c>
      <c r="Q357" s="293">
        <v>0</v>
      </c>
      <c r="R357" s="339" t="s">
        <v>529</v>
      </c>
      <c r="S357" s="339" t="s">
        <v>60</v>
      </c>
      <c r="T357" s="339" t="s">
        <v>60</v>
      </c>
      <c r="U357" s="339" t="s">
        <v>60</v>
      </c>
      <c r="V357" s="339" t="s">
        <v>60</v>
      </c>
      <c r="W357" s="339" t="s">
        <v>60</v>
      </c>
      <c r="X357" s="339" t="s">
        <v>529</v>
      </c>
      <c r="Y357" s="376" t="s">
        <v>1975</v>
      </c>
      <c r="Z357" s="293" t="s">
        <v>61</v>
      </c>
      <c r="AA357" s="293" t="s">
        <v>63</v>
      </c>
      <c r="AB357" s="293" t="s">
        <v>63</v>
      </c>
      <c r="AC357" s="293" t="s">
        <v>63</v>
      </c>
      <c r="AD357" s="293" t="s">
        <v>63</v>
      </c>
      <c r="AE357" s="293" t="s">
        <v>63</v>
      </c>
      <c r="AF357" s="293" t="s">
        <v>61</v>
      </c>
      <c r="AG357" s="344" t="str">
        <f t="shared" si="88"/>
        <v>CLOSE</v>
      </c>
      <c r="AH357" s="344" t="str">
        <f t="shared" si="89"/>
        <v>CLOSE</v>
      </c>
      <c r="AI357" s="345">
        <f t="shared" si="90"/>
        <v>1</v>
      </c>
      <c r="AJ357" s="357"/>
    </row>
    <row r="358" spans="1:36" ht="48">
      <c r="A358" s="337">
        <f t="shared" si="83"/>
        <v>1752</v>
      </c>
      <c r="B358" s="295">
        <v>44796</v>
      </c>
      <c r="C358" s="377" t="s">
        <v>393</v>
      </c>
      <c r="D358" s="293" t="s">
        <v>1005</v>
      </c>
      <c r="E358" s="293" t="s">
        <v>1314</v>
      </c>
      <c r="F358" s="293" t="s">
        <v>1590</v>
      </c>
      <c r="G358" s="294" t="s">
        <v>246</v>
      </c>
      <c r="H358" s="331" t="s">
        <v>77</v>
      </c>
      <c r="I358" s="488" t="s">
        <v>1976</v>
      </c>
      <c r="J358" s="471"/>
      <c r="K358" s="291" t="s">
        <v>1977</v>
      </c>
      <c r="L358" s="291" t="s">
        <v>1978</v>
      </c>
      <c r="M358" s="291" t="s">
        <v>1979</v>
      </c>
      <c r="N358" s="369" t="s">
        <v>59</v>
      </c>
      <c r="O358" s="386">
        <v>132</v>
      </c>
      <c r="P358" s="386">
        <v>3965</v>
      </c>
      <c r="Q358" s="293">
        <v>0</v>
      </c>
      <c r="R358" s="339" t="s">
        <v>529</v>
      </c>
      <c r="S358" s="339" t="s">
        <v>529</v>
      </c>
      <c r="T358" s="339" t="s">
        <v>529</v>
      </c>
      <c r="U358" s="339" t="s">
        <v>60</v>
      </c>
      <c r="V358" s="339" t="s">
        <v>60</v>
      </c>
      <c r="W358" s="339" t="s">
        <v>60</v>
      </c>
      <c r="X358" s="339" t="s">
        <v>529</v>
      </c>
      <c r="Y358" s="376"/>
      <c r="Z358" s="293" t="s">
        <v>61</v>
      </c>
      <c r="AA358" s="293" t="s">
        <v>61</v>
      </c>
      <c r="AB358" s="293" t="s">
        <v>61</v>
      </c>
      <c r="AC358" s="293" t="s">
        <v>63</v>
      </c>
      <c r="AD358" s="293" t="s">
        <v>63</v>
      </c>
      <c r="AE358" s="293" t="s">
        <v>63</v>
      </c>
      <c r="AF358" s="293" t="s">
        <v>61</v>
      </c>
      <c r="AG358" s="344" t="str">
        <f t="shared" si="88"/>
        <v/>
      </c>
      <c r="AH358" s="344" t="str">
        <f t="shared" si="89"/>
        <v>CLOSE</v>
      </c>
      <c r="AI358" s="345">
        <f t="shared" si="90"/>
        <v>1</v>
      </c>
      <c r="AJ358" s="357"/>
    </row>
    <row r="359" spans="1:36" ht="96">
      <c r="A359" s="337">
        <f t="shared" si="83"/>
        <v>1753</v>
      </c>
      <c r="B359" s="295">
        <v>44809</v>
      </c>
      <c r="C359" s="377" t="s">
        <v>49</v>
      </c>
      <c r="D359" s="293" t="s">
        <v>997</v>
      </c>
      <c r="E359" s="293" t="s">
        <v>1055</v>
      </c>
      <c r="F359" s="293" t="s">
        <v>85</v>
      </c>
      <c r="G359" s="294" t="s">
        <v>1488</v>
      </c>
      <c r="H359" s="331" t="s">
        <v>122</v>
      </c>
      <c r="I359" s="488" t="s">
        <v>1980</v>
      </c>
      <c r="J359" s="471"/>
      <c r="K359" s="291" t="s">
        <v>1981</v>
      </c>
      <c r="L359" s="291" t="s">
        <v>1982</v>
      </c>
      <c r="M359" s="291" t="s">
        <v>1983</v>
      </c>
      <c r="N359" s="369" t="s">
        <v>59</v>
      </c>
      <c r="O359" s="386">
        <v>0</v>
      </c>
      <c r="P359" s="386">
        <v>0</v>
      </c>
      <c r="Q359" s="293">
        <v>0</v>
      </c>
      <c r="R359" s="339" t="s">
        <v>60</v>
      </c>
      <c r="S359" s="339" t="s">
        <v>60</v>
      </c>
      <c r="T359" s="339" t="s">
        <v>60</v>
      </c>
      <c r="U359" s="339" t="s">
        <v>60</v>
      </c>
      <c r="V359" s="339" t="s">
        <v>60</v>
      </c>
      <c r="W359" s="339" t="s">
        <v>529</v>
      </c>
      <c r="X359" s="339" t="s">
        <v>529</v>
      </c>
      <c r="Y359" s="376" t="s">
        <v>1984</v>
      </c>
      <c r="Z359" s="293" t="s">
        <v>63</v>
      </c>
      <c r="AA359" s="293" t="s">
        <v>63</v>
      </c>
      <c r="AB359" s="293" t="s">
        <v>63</v>
      </c>
      <c r="AC359" s="293" t="s">
        <v>63</v>
      </c>
      <c r="AD359" s="293" t="s">
        <v>63</v>
      </c>
      <c r="AE359" s="293" t="s">
        <v>61</v>
      </c>
      <c r="AF359" s="293" t="s">
        <v>61</v>
      </c>
      <c r="AG359" s="344" t="str">
        <f t="shared" si="88"/>
        <v>CLOSE</v>
      </c>
      <c r="AH359" s="344" t="str">
        <f t="shared" si="89"/>
        <v>CLOSE</v>
      </c>
      <c r="AI359" s="345">
        <f t="shared" si="90"/>
        <v>1</v>
      </c>
      <c r="AJ359" s="357"/>
    </row>
    <row r="360" spans="1:36" ht="160.5">
      <c r="A360" s="337">
        <f t="shared" si="83"/>
        <v>1754</v>
      </c>
      <c r="B360" s="295">
        <v>44811</v>
      </c>
      <c r="C360" s="377" t="s">
        <v>926</v>
      </c>
      <c r="D360" s="293" t="s">
        <v>1494</v>
      </c>
      <c r="E360" s="293" t="s">
        <v>1346</v>
      </c>
      <c r="F360" s="293" t="s">
        <v>282</v>
      </c>
      <c r="G360" s="294" t="s">
        <v>127</v>
      </c>
      <c r="H360" s="331" t="s">
        <v>77</v>
      </c>
      <c r="I360" s="488" t="s">
        <v>1985</v>
      </c>
      <c r="J360" s="471"/>
      <c r="K360" s="291" t="s">
        <v>1986</v>
      </c>
      <c r="L360" s="291" t="s">
        <v>1987</v>
      </c>
      <c r="M360" s="291" t="s">
        <v>1988</v>
      </c>
      <c r="N360" s="369" t="s">
        <v>59</v>
      </c>
      <c r="O360" s="386">
        <v>0</v>
      </c>
      <c r="P360" s="386">
        <v>0</v>
      </c>
      <c r="Q360" s="293">
        <v>0</v>
      </c>
      <c r="R360" s="339" t="s">
        <v>60</v>
      </c>
      <c r="S360" s="339" t="s">
        <v>60</v>
      </c>
      <c r="T360" s="339" t="s">
        <v>60</v>
      </c>
      <c r="U360" s="339" t="s">
        <v>60</v>
      </c>
      <c r="V360" s="339" t="s">
        <v>60</v>
      </c>
      <c r="W360" s="339" t="s">
        <v>529</v>
      </c>
      <c r="X360" s="339" t="s">
        <v>529</v>
      </c>
      <c r="Y360" s="376" t="s">
        <v>1989</v>
      </c>
      <c r="Z360" s="293" t="s">
        <v>63</v>
      </c>
      <c r="AA360" s="293" t="s">
        <v>63</v>
      </c>
      <c r="AB360" s="293" t="s">
        <v>63</v>
      </c>
      <c r="AC360" s="293" t="s">
        <v>63</v>
      </c>
      <c r="AD360" s="293" t="s">
        <v>63</v>
      </c>
      <c r="AE360" s="293" t="s">
        <v>61</v>
      </c>
      <c r="AF360" s="293" t="s">
        <v>61</v>
      </c>
      <c r="AG360" s="344" t="str">
        <f t="shared" si="88"/>
        <v>CLOSE</v>
      </c>
      <c r="AH360" s="344" t="str">
        <f t="shared" si="89"/>
        <v>CLOSE</v>
      </c>
      <c r="AI360" s="345">
        <f t="shared" si="90"/>
        <v>1</v>
      </c>
      <c r="AJ360" s="357"/>
    </row>
    <row r="361" spans="1:36" ht="60">
      <c r="A361" s="337">
        <f t="shared" si="83"/>
        <v>1755</v>
      </c>
      <c r="B361" s="295">
        <v>44824</v>
      </c>
      <c r="C361" s="377" t="s">
        <v>490</v>
      </c>
      <c r="D361" s="293" t="s">
        <v>1307</v>
      </c>
      <c r="E361" s="293" t="s">
        <v>1346</v>
      </c>
      <c r="F361" s="293" t="s">
        <v>282</v>
      </c>
      <c r="G361" s="294" t="s">
        <v>1990</v>
      </c>
      <c r="H361" s="331" t="s">
        <v>77</v>
      </c>
      <c r="I361" s="488" t="s">
        <v>1991</v>
      </c>
      <c r="J361" s="471"/>
      <c r="K361" s="291" t="s">
        <v>1992</v>
      </c>
      <c r="L361" s="291" t="s">
        <v>1993</v>
      </c>
      <c r="M361" s="291"/>
      <c r="N361" s="369" t="s">
        <v>59</v>
      </c>
      <c r="O361" s="386">
        <v>55.63</v>
      </c>
      <c r="P361" s="386">
        <v>1824</v>
      </c>
      <c r="Q361" s="293">
        <v>0</v>
      </c>
      <c r="R361" s="339" t="s">
        <v>60</v>
      </c>
      <c r="S361" s="339" t="s">
        <v>60</v>
      </c>
      <c r="T361" s="339" t="s">
        <v>60</v>
      </c>
      <c r="U361" s="339" t="s">
        <v>60</v>
      </c>
      <c r="V361" s="339" t="s">
        <v>60</v>
      </c>
      <c r="W361" s="339" t="s">
        <v>529</v>
      </c>
      <c r="X361" s="339" t="s">
        <v>529</v>
      </c>
      <c r="Y361" s="376" t="s">
        <v>1994</v>
      </c>
      <c r="Z361" s="293" t="s">
        <v>63</v>
      </c>
      <c r="AA361" s="293" t="s">
        <v>63</v>
      </c>
      <c r="AB361" s="293" t="s">
        <v>63</v>
      </c>
      <c r="AC361" s="293" t="s">
        <v>63</v>
      </c>
      <c r="AD361" s="293" t="s">
        <v>63</v>
      </c>
      <c r="AE361" s="293" t="s">
        <v>61</v>
      </c>
      <c r="AF361" s="293" t="s">
        <v>61</v>
      </c>
      <c r="AG361" s="344" t="str">
        <f t="shared" si="88"/>
        <v>CLOSE</v>
      </c>
      <c r="AH361" s="344" t="str">
        <f t="shared" si="89"/>
        <v>CLOSE</v>
      </c>
      <c r="AI361" s="345">
        <f t="shared" si="90"/>
        <v>1</v>
      </c>
      <c r="AJ361" s="357"/>
    </row>
    <row r="362" spans="1:36" ht="133.5" customHeight="1">
      <c r="A362" s="337">
        <f t="shared" si="83"/>
        <v>1756</v>
      </c>
      <c r="B362" s="295">
        <v>44843</v>
      </c>
      <c r="C362" s="377" t="s">
        <v>926</v>
      </c>
      <c r="D362" s="293" t="s">
        <v>1494</v>
      </c>
      <c r="E362" s="293" t="s">
        <v>1346</v>
      </c>
      <c r="F362" s="293" t="s">
        <v>282</v>
      </c>
      <c r="G362" s="294" t="s">
        <v>1995</v>
      </c>
      <c r="H362" s="331" t="s">
        <v>77</v>
      </c>
      <c r="I362" s="488" t="s">
        <v>1996</v>
      </c>
      <c r="J362" s="476" t="s">
        <v>1997</v>
      </c>
      <c r="K362" s="291" t="s">
        <v>1998</v>
      </c>
      <c r="L362" s="291" t="s">
        <v>1999</v>
      </c>
      <c r="M362" s="291" t="s">
        <v>2000</v>
      </c>
      <c r="N362" s="369" t="s">
        <v>59</v>
      </c>
      <c r="O362" s="386">
        <v>540</v>
      </c>
      <c r="P362" s="386">
        <v>11200</v>
      </c>
      <c r="Q362" s="293">
        <v>0</v>
      </c>
      <c r="R362" s="339" t="s">
        <v>60</v>
      </c>
      <c r="S362" s="339" t="s">
        <v>60</v>
      </c>
      <c r="T362" s="339" t="s">
        <v>60</v>
      </c>
      <c r="U362" s="339" t="s">
        <v>60</v>
      </c>
      <c r="V362" s="339" t="s">
        <v>60</v>
      </c>
      <c r="W362" s="339" t="s">
        <v>529</v>
      </c>
      <c r="X362" s="339" t="s">
        <v>529</v>
      </c>
      <c r="Y362" s="376" t="s">
        <v>2001</v>
      </c>
      <c r="Z362" s="293" t="s">
        <v>63</v>
      </c>
      <c r="AA362" s="293" t="s">
        <v>63</v>
      </c>
      <c r="AB362" s="293" t="s">
        <v>63</v>
      </c>
      <c r="AC362" s="293" t="s">
        <v>63</v>
      </c>
      <c r="AD362" s="293" t="s">
        <v>63</v>
      </c>
      <c r="AE362" s="293" t="s">
        <v>61</v>
      </c>
      <c r="AF362" s="293" t="s">
        <v>61</v>
      </c>
      <c r="AG362" s="344" t="str">
        <f t="shared" si="88"/>
        <v>CLOSE</v>
      </c>
      <c r="AH362" s="344" t="str">
        <f t="shared" si="89"/>
        <v>CLOSE</v>
      </c>
      <c r="AI362" s="345">
        <f t="shared" si="90"/>
        <v>1</v>
      </c>
      <c r="AJ362" s="357"/>
    </row>
    <row r="363" spans="1:36" ht="128.25" customHeight="1">
      <c r="A363" s="337">
        <f t="shared" si="83"/>
        <v>1757</v>
      </c>
      <c r="B363" s="295">
        <v>44868</v>
      </c>
      <c r="C363" s="377" t="s">
        <v>49</v>
      </c>
      <c r="D363" s="549" t="s">
        <v>997</v>
      </c>
      <c r="E363" s="293" t="s">
        <v>1538</v>
      </c>
      <c r="F363" s="293" t="s">
        <v>282</v>
      </c>
      <c r="G363" s="294" t="s">
        <v>2002</v>
      </c>
      <c r="H363" s="331" t="s">
        <v>122</v>
      </c>
      <c r="I363" s="550" t="s">
        <v>2003</v>
      </c>
      <c r="J363" s="471"/>
      <c r="K363" s="291" t="s">
        <v>2004</v>
      </c>
      <c r="L363" s="291" t="s">
        <v>2005</v>
      </c>
      <c r="M363" s="291" t="s">
        <v>2006</v>
      </c>
      <c r="N363" s="369" t="s">
        <v>59</v>
      </c>
      <c r="O363" s="386">
        <v>0</v>
      </c>
      <c r="P363" s="386">
        <v>0</v>
      </c>
      <c r="Q363" s="293">
        <v>0</v>
      </c>
      <c r="R363" s="339" t="s">
        <v>192</v>
      </c>
      <c r="S363" s="339" t="s">
        <v>192</v>
      </c>
      <c r="T363" s="339" t="s">
        <v>192</v>
      </c>
      <c r="U363" s="339" t="s">
        <v>529</v>
      </c>
      <c r="V363" s="339" t="s">
        <v>529</v>
      </c>
      <c r="W363" s="339" t="s">
        <v>529</v>
      </c>
      <c r="X363" s="339" t="s">
        <v>529</v>
      </c>
      <c r="Y363" s="376" t="s">
        <v>2007</v>
      </c>
      <c r="Z363" s="293" t="s">
        <v>61</v>
      </c>
      <c r="AA363" s="293" t="s">
        <v>61</v>
      </c>
      <c r="AB363" s="293" t="s">
        <v>61</v>
      </c>
      <c r="AC363" s="293" t="s">
        <v>61</v>
      </c>
      <c r="AD363" s="293" t="s">
        <v>61</v>
      </c>
      <c r="AE363" s="293" t="s">
        <v>61</v>
      </c>
      <c r="AF363" s="293" t="s">
        <v>61</v>
      </c>
      <c r="AG363" s="344" t="str">
        <f t="shared" si="88"/>
        <v>CLOSE</v>
      </c>
      <c r="AH363" s="344" t="str">
        <f t="shared" si="89"/>
        <v>CLOSE</v>
      </c>
      <c r="AI363" s="345" t="e">
        <f t="shared" si="90"/>
        <v>#DIV/0!</v>
      </c>
      <c r="AJ363" s="357"/>
    </row>
    <row r="364" spans="1:36" ht="150.75" customHeight="1">
      <c r="A364" s="337">
        <f t="shared" si="83"/>
        <v>1758</v>
      </c>
      <c r="B364" s="295">
        <v>44895</v>
      </c>
      <c r="C364" s="377" t="s">
        <v>926</v>
      </c>
      <c r="D364" s="549" t="s">
        <v>1494</v>
      </c>
      <c r="E364" s="293" t="s">
        <v>1055</v>
      </c>
      <c r="F364" s="293" t="s">
        <v>282</v>
      </c>
      <c r="G364" s="294" t="s">
        <v>2008</v>
      </c>
      <c r="H364" s="331" t="s">
        <v>77</v>
      </c>
      <c r="I364" s="488" t="s">
        <v>2009</v>
      </c>
      <c r="J364" s="471"/>
      <c r="K364" s="474" t="s">
        <v>2010</v>
      </c>
      <c r="L364" s="474" t="s">
        <v>2011</v>
      </c>
      <c r="M364" s="474" t="s">
        <v>2012</v>
      </c>
      <c r="N364" s="369" t="s">
        <v>1460</v>
      </c>
      <c r="O364" s="386">
        <v>40</v>
      </c>
      <c r="P364" s="386">
        <v>1324</v>
      </c>
      <c r="Q364" s="293">
        <v>0</v>
      </c>
      <c r="R364" s="339" t="s">
        <v>60</v>
      </c>
      <c r="S364" s="339" t="s">
        <v>60</v>
      </c>
      <c r="T364" s="339" t="s">
        <v>60</v>
      </c>
      <c r="U364" s="339" t="s">
        <v>60</v>
      </c>
      <c r="V364" s="339" t="s">
        <v>60</v>
      </c>
      <c r="W364" s="339" t="s">
        <v>529</v>
      </c>
      <c r="X364" s="339" t="s">
        <v>529</v>
      </c>
      <c r="Y364" s="551" t="s">
        <v>2013</v>
      </c>
      <c r="Z364" s="293" t="s">
        <v>63</v>
      </c>
      <c r="AA364" s="293" t="s">
        <v>63</v>
      </c>
      <c r="AB364" s="293" t="s">
        <v>63</v>
      </c>
      <c r="AC364" s="293" t="s">
        <v>63</v>
      </c>
      <c r="AD364" s="293" t="s">
        <v>63</v>
      </c>
      <c r="AE364" s="293" t="s">
        <v>61</v>
      </c>
      <c r="AF364" s="293" t="s">
        <v>61</v>
      </c>
      <c r="AG364" s="344" t="str">
        <f t="shared" si="88"/>
        <v>CLOSE</v>
      </c>
      <c r="AH364" s="344" t="str">
        <f t="shared" si="89"/>
        <v>CLOSE</v>
      </c>
      <c r="AI364" s="345">
        <f t="shared" si="90"/>
        <v>1</v>
      </c>
      <c r="AJ364" s="562" t="s">
        <v>2014</v>
      </c>
    </row>
    <row r="365" spans="1:36" ht="192.75" customHeight="1">
      <c r="A365" s="337">
        <f t="shared" si="83"/>
        <v>1759</v>
      </c>
      <c r="B365" s="295">
        <v>44910</v>
      </c>
      <c r="C365" s="377" t="s">
        <v>926</v>
      </c>
      <c r="D365" s="549" t="s">
        <v>1494</v>
      </c>
      <c r="E365" s="293" t="s">
        <v>1346</v>
      </c>
      <c r="F365" s="293" t="s">
        <v>121</v>
      </c>
      <c r="G365" s="549" t="s">
        <v>2015</v>
      </c>
      <c r="H365" s="331" t="s">
        <v>77</v>
      </c>
      <c r="I365" s="554" t="s">
        <v>2016</v>
      </c>
      <c r="J365" s="471"/>
      <c r="K365" s="291" t="s">
        <v>2017</v>
      </c>
      <c r="L365" s="291" t="s">
        <v>2018</v>
      </c>
      <c r="M365" s="474" t="s">
        <v>2019</v>
      </c>
      <c r="N365" s="369" t="s">
        <v>59</v>
      </c>
      <c r="O365" s="386">
        <v>27.3</v>
      </c>
      <c r="P365" s="386">
        <v>878.82</v>
      </c>
      <c r="Q365" s="293">
        <v>400</v>
      </c>
      <c r="R365" s="339" t="s">
        <v>60</v>
      </c>
      <c r="S365" s="339" t="s">
        <v>60</v>
      </c>
      <c r="T365" s="339" t="s">
        <v>60</v>
      </c>
      <c r="U365" s="339" t="s">
        <v>60</v>
      </c>
      <c r="V365" s="339" t="s">
        <v>60</v>
      </c>
      <c r="W365" s="339" t="s">
        <v>529</v>
      </c>
      <c r="X365" s="339" t="s">
        <v>529</v>
      </c>
      <c r="Y365" s="376"/>
      <c r="Z365" s="293" t="s">
        <v>63</v>
      </c>
      <c r="AA365" s="293" t="s">
        <v>63</v>
      </c>
      <c r="AB365" s="293" t="s">
        <v>63</v>
      </c>
      <c r="AC365" s="293" t="s">
        <v>63</v>
      </c>
      <c r="AD365" s="293" t="s">
        <v>63</v>
      </c>
      <c r="AE365" s="293" t="s">
        <v>61</v>
      </c>
      <c r="AF365" s="293" t="s">
        <v>61</v>
      </c>
      <c r="AG365" s="344" t="str">
        <f t="shared" si="88"/>
        <v/>
      </c>
      <c r="AH365" s="344" t="str">
        <f t="shared" si="89"/>
        <v>CLOSE</v>
      </c>
      <c r="AI365" s="345">
        <f t="shared" si="90"/>
        <v>1</v>
      </c>
      <c r="AJ365" s="357"/>
    </row>
    <row r="366" spans="1:36" ht="215.25" customHeight="1">
      <c r="A366" s="337">
        <f t="shared" si="83"/>
        <v>1760</v>
      </c>
      <c r="B366" s="295">
        <v>44910</v>
      </c>
      <c r="C366" s="377" t="s">
        <v>49</v>
      </c>
      <c r="D366" s="549" t="s">
        <v>100</v>
      </c>
      <c r="E366" s="293" t="s">
        <v>1346</v>
      </c>
      <c r="F366" s="293" t="s">
        <v>282</v>
      </c>
      <c r="G366" s="549" t="s">
        <v>1950</v>
      </c>
      <c r="H366" s="331" t="s">
        <v>122</v>
      </c>
      <c r="I366" s="554" t="s">
        <v>2020</v>
      </c>
      <c r="J366" s="471"/>
      <c r="K366" s="534" t="s">
        <v>2021</v>
      </c>
      <c r="L366" s="291" t="s">
        <v>2022</v>
      </c>
      <c r="M366" s="474" t="s">
        <v>2023</v>
      </c>
      <c r="N366" s="369" t="s">
        <v>59</v>
      </c>
      <c r="O366" s="386">
        <v>0</v>
      </c>
      <c r="P366" s="386">
        <v>0</v>
      </c>
      <c r="Q366" s="293">
        <v>0</v>
      </c>
      <c r="R366" s="339" t="s">
        <v>60</v>
      </c>
      <c r="S366" s="339" t="s">
        <v>60</v>
      </c>
      <c r="T366" s="339" t="s">
        <v>60</v>
      </c>
      <c r="U366" s="339" t="s">
        <v>60</v>
      </c>
      <c r="V366" s="339" t="s">
        <v>60</v>
      </c>
      <c r="W366" s="339" t="s">
        <v>529</v>
      </c>
      <c r="X366" s="339" t="s">
        <v>529</v>
      </c>
      <c r="Y366" s="376" t="s">
        <v>2024</v>
      </c>
      <c r="Z366" s="293" t="s">
        <v>63</v>
      </c>
      <c r="AA366" s="293" t="s">
        <v>63</v>
      </c>
      <c r="AB366" s="293" t="s">
        <v>63</v>
      </c>
      <c r="AC366" s="293" t="s">
        <v>63</v>
      </c>
      <c r="AD366" s="293" t="s">
        <v>63</v>
      </c>
      <c r="AE366" s="293" t="s">
        <v>61</v>
      </c>
      <c r="AF366" s="293" t="s">
        <v>61</v>
      </c>
      <c r="AG366" s="344" t="str">
        <f t="shared" ref="AG366:AG367" si="94">IF(Y366="","","CLOSE")</f>
        <v>CLOSE</v>
      </c>
      <c r="AH366" s="344" t="str">
        <f t="shared" ref="AH366:AH367" si="95">IF(E366="","",IF(COUNTIF(Z366:AE366,"未")=0,"CLOSE",""))</f>
        <v>CLOSE</v>
      </c>
      <c r="AI366" s="345">
        <f t="shared" ref="AI366:AI367" si="96">COUNTIF(Z366:AF366,"完了")/COUNTIF(R366:X366,"要")</f>
        <v>1</v>
      </c>
      <c r="AJ366" s="357"/>
    </row>
    <row r="367" spans="1:36" ht="215.25" customHeight="1">
      <c r="A367" s="337">
        <f t="shared" si="83"/>
        <v>1761</v>
      </c>
      <c r="B367" s="295">
        <v>44917</v>
      </c>
      <c r="C367" s="377" t="s">
        <v>393</v>
      </c>
      <c r="D367" s="549" t="s">
        <v>2025</v>
      </c>
      <c r="E367" s="293" t="s">
        <v>1308</v>
      </c>
      <c r="F367" s="293" t="s">
        <v>282</v>
      </c>
      <c r="G367" s="549" t="s">
        <v>2026</v>
      </c>
      <c r="H367" s="476" t="s">
        <v>77</v>
      </c>
      <c r="I367" s="550" t="s">
        <v>2027</v>
      </c>
      <c r="J367" s="471"/>
      <c r="K367" s="570" t="s">
        <v>2028</v>
      </c>
      <c r="L367" s="291" t="s">
        <v>2029</v>
      </c>
      <c r="M367" s="474" t="s">
        <v>2030</v>
      </c>
      <c r="N367" s="369" t="s">
        <v>59</v>
      </c>
      <c r="O367" s="386">
        <v>31</v>
      </c>
      <c r="P367" s="386">
        <v>934.6</v>
      </c>
      <c r="Q367" s="293">
        <v>0</v>
      </c>
      <c r="R367" s="339" t="s">
        <v>192</v>
      </c>
      <c r="S367" s="339" t="s">
        <v>192</v>
      </c>
      <c r="T367" s="339" t="s">
        <v>192</v>
      </c>
      <c r="U367" s="339" t="s">
        <v>192</v>
      </c>
      <c r="V367" s="339" t="s">
        <v>192</v>
      </c>
      <c r="W367" s="339" t="s">
        <v>192</v>
      </c>
      <c r="X367" s="339" t="s">
        <v>192</v>
      </c>
      <c r="Y367" s="571" t="s">
        <v>2031</v>
      </c>
      <c r="Z367" s="293" t="s">
        <v>61</v>
      </c>
      <c r="AA367" s="293" t="s">
        <v>61</v>
      </c>
      <c r="AB367" s="293" t="s">
        <v>61</v>
      </c>
      <c r="AC367" s="293" t="s">
        <v>61</v>
      </c>
      <c r="AD367" s="293" t="s">
        <v>61</v>
      </c>
      <c r="AE367" s="293" t="s">
        <v>61</v>
      </c>
      <c r="AF367" s="293" t="s">
        <v>61</v>
      </c>
      <c r="AG367" s="344" t="str">
        <f t="shared" si="94"/>
        <v>CLOSE</v>
      </c>
      <c r="AH367" s="344" t="str">
        <f t="shared" si="95"/>
        <v>CLOSE</v>
      </c>
      <c r="AI367" s="345" t="e">
        <f t="shared" si="96"/>
        <v>#DIV/0!</v>
      </c>
      <c r="AJ367" s="357"/>
    </row>
    <row r="368" spans="1:36" ht="165.75" customHeight="1">
      <c r="A368" s="337">
        <f t="shared" si="83"/>
        <v>1762</v>
      </c>
      <c r="B368" s="552">
        <v>44940</v>
      </c>
      <c r="C368" s="377" t="s">
        <v>926</v>
      </c>
      <c r="D368" s="549" t="s">
        <v>1014</v>
      </c>
      <c r="E368" s="293" t="s">
        <v>1346</v>
      </c>
      <c r="F368" s="293" t="s">
        <v>282</v>
      </c>
      <c r="G368" s="294" t="s">
        <v>2032</v>
      </c>
      <c r="H368" s="331" t="s">
        <v>77</v>
      </c>
      <c r="I368" s="488" t="s">
        <v>2033</v>
      </c>
      <c r="J368" s="555" t="s">
        <v>2034</v>
      </c>
      <c r="K368" s="291" t="s">
        <v>2035</v>
      </c>
      <c r="L368" s="291" t="s">
        <v>2036</v>
      </c>
      <c r="M368" s="553" t="s">
        <v>2037</v>
      </c>
      <c r="N368" s="369" t="s">
        <v>59</v>
      </c>
      <c r="O368" s="386">
        <v>0</v>
      </c>
      <c r="P368" s="386">
        <v>0</v>
      </c>
      <c r="Q368" s="293">
        <v>0</v>
      </c>
      <c r="R368" s="339" t="s">
        <v>60</v>
      </c>
      <c r="S368" s="339" t="s">
        <v>60</v>
      </c>
      <c r="T368" s="339" t="s">
        <v>60</v>
      </c>
      <c r="U368" s="339" t="s">
        <v>60</v>
      </c>
      <c r="V368" s="339" t="s">
        <v>60</v>
      </c>
      <c r="W368" s="339" t="s">
        <v>529</v>
      </c>
      <c r="X368" s="339" t="s">
        <v>529</v>
      </c>
      <c r="Y368" s="376" t="s">
        <v>2038</v>
      </c>
      <c r="Z368" s="293" t="s">
        <v>63</v>
      </c>
      <c r="AA368" s="293" t="s">
        <v>63</v>
      </c>
      <c r="AB368" s="293" t="s">
        <v>63</v>
      </c>
      <c r="AC368" s="293" t="s">
        <v>63</v>
      </c>
      <c r="AD368" s="293" t="s">
        <v>63</v>
      </c>
      <c r="AE368" s="293" t="s">
        <v>61</v>
      </c>
      <c r="AF368" s="293" t="s">
        <v>61</v>
      </c>
      <c r="AG368" s="344" t="str">
        <f t="shared" ref="AG368:AG369" si="97">IF(Y368="","","CLOSE")</f>
        <v>CLOSE</v>
      </c>
      <c r="AH368" s="344" t="str">
        <f t="shared" ref="AH368:AH369" si="98">IF(E368="","",IF(COUNTIF(Z368:AE368,"未")=0,"CLOSE",""))</f>
        <v>CLOSE</v>
      </c>
      <c r="AI368" s="345">
        <f t="shared" ref="AI368:AI369" si="99">COUNTIF(Z368:AF368,"完了")/COUNTIF(R368:X368,"要")</f>
        <v>1</v>
      </c>
      <c r="AJ368" s="357"/>
    </row>
    <row r="369" spans="1:36" ht="168" customHeight="1">
      <c r="A369" s="337">
        <f t="shared" si="83"/>
        <v>1763</v>
      </c>
      <c r="B369" s="552">
        <v>44945</v>
      </c>
      <c r="C369" s="377" t="s">
        <v>393</v>
      </c>
      <c r="D369" s="549" t="s">
        <v>2039</v>
      </c>
      <c r="E369" s="293" t="s">
        <v>1308</v>
      </c>
      <c r="F369" s="293" t="s">
        <v>1590</v>
      </c>
      <c r="G369" s="294" t="s">
        <v>2040</v>
      </c>
      <c r="H369" s="331" t="s">
        <v>54</v>
      </c>
      <c r="I369" s="488" t="s">
        <v>2041</v>
      </c>
      <c r="J369" s="555" t="s">
        <v>2042</v>
      </c>
      <c r="K369" s="296" t="s">
        <v>2043</v>
      </c>
      <c r="L369" s="291" t="s">
        <v>2044</v>
      </c>
      <c r="M369" s="553" t="s">
        <v>2045</v>
      </c>
      <c r="N369" s="369" t="s">
        <v>59</v>
      </c>
      <c r="O369" s="386">
        <v>35</v>
      </c>
      <c r="P369" s="386">
        <v>885.2</v>
      </c>
      <c r="Q369" s="293">
        <v>0</v>
      </c>
      <c r="R369" s="339" t="s">
        <v>60</v>
      </c>
      <c r="S369" s="339" t="s">
        <v>60</v>
      </c>
      <c r="T369" s="339" t="s">
        <v>60</v>
      </c>
      <c r="U369" s="339" t="s">
        <v>60</v>
      </c>
      <c r="V369" s="339" t="s">
        <v>60</v>
      </c>
      <c r="W369" s="339" t="s">
        <v>60</v>
      </c>
      <c r="X369" s="339" t="s">
        <v>60</v>
      </c>
      <c r="Y369" s="376" t="s">
        <v>2046</v>
      </c>
      <c r="Z369" s="293" t="s">
        <v>63</v>
      </c>
      <c r="AA369" s="293" t="s">
        <v>63</v>
      </c>
      <c r="AB369" s="293" t="s">
        <v>63</v>
      </c>
      <c r="AC369" s="293" t="s">
        <v>63</v>
      </c>
      <c r="AD369" s="293" t="s">
        <v>63</v>
      </c>
      <c r="AE369" s="293" t="s">
        <v>63</v>
      </c>
      <c r="AF369" s="293" t="s">
        <v>63</v>
      </c>
      <c r="AG369" s="344" t="str">
        <f t="shared" si="97"/>
        <v>CLOSE</v>
      </c>
      <c r="AH369" s="344" t="str">
        <f t="shared" si="98"/>
        <v>CLOSE</v>
      </c>
      <c r="AI369" s="345">
        <f t="shared" si="99"/>
        <v>1</v>
      </c>
      <c r="AJ369" s="357"/>
    </row>
    <row r="370" spans="1:36" ht="126" customHeight="1">
      <c r="A370" s="337">
        <f t="shared" si="83"/>
        <v>1764</v>
      </c>
      <c r="B370" s="552">
        <v>44946</v>
      </c>
      <c r="C370" s="377" t="s">
        <v>926</v>
      </c>
      <c r="D370" s="549" t="s">
        <v>1494</v>
      </c>
      <c r="E370" s="293" t="s">
        <v>1346</v>
      </c>
      <c r="F370" s="293" t="s">
        <v>282</v>
      </c>
      <c r="G370" s="294" t="s">
        <v>2047</v>
      </c>
      <c r="H370" s="331" t="s">
        <v>77</v>
      </c>
      <c r="I370" s="488" t="s">
        <v>2048</v>
      </c>
      <c r="J370" s="476" t="s">
        <v>2049</v>
      </c>
      <c r="K370" s="291" t="s">
        <v>2050</v>
      </c>
      <c r="L370" s="291" t="s">
        <v>2051</v>
      </c>
      <c r="M370" s="291" t="s">
        <v>2052</v>
      </c>
      <c r="N370" s="369" t="s">
        <v>59</v>
      </c>
      <c r="O370" s="386">
        <v>95</v>
      </c>
      <c r="P370" s="386">
        <v>1694.3</v>
      </c>
      <c r="Q370" s="293">
        <v>0</v>
      </c>
      <c r="R370" s="339" t="s">
        <v>60</v>
      </c>
      <c r="S370" s="339" t="s">
        <v>60</v>
      </c>
      <c r="T370" s="339" t="s">
        <v>60</v>
      </c>
      <c r="U370" s="339" t="s">
        <v>60</v>
      </c>
      <c r="V370" s="339" t="s">
        <v>60</v>
      </c>
      <c r="W370" s="339" t="s">
        <v>529</v>
      </c>
      <c r="X370" s="339" t="s">
        <v>529</v>
      </c>
      <c r="Y370" s="376" t="s">
        <v>2053</v>
      </c>
      <c r="Z370" s="293" t="s">
        <v>63</v>
      </c>
      <c r="AA370" s="293" t="s">
        <v>63</v>
      </c>
      <c r="AB370" s="293" t="s">
        <v>63</v>
      </c>
      <c r="AC370" s="293" t="s">
        <v>63</v>
      </c>
      <c r="AD370" s="293" t="s">
        <v>63</v>
      </c>
      <c r="AE370" s="293" t="s">
        <v>61</v>
      </c>
      <c r="AF370" s="293" t="s">
        <v>61</v>
      </c>
      <c r="AG370" s="344" t="str">
        <f t="shared" ref="AG370" si="100">IF(Y370="","","CLOSE")</f>
        <v>CLOSE</v>
      </c>
      <c r="AH370" s="344" t="str">
        <f t="shared" ref="AH370" si="101">IF(E370="","",IF(COUNTIF(Z370:AE370,"未")=0,"CLOSE",""))</f>
        <v>CLOSE</v>
      </c>
      <c r="AI370" s="345">
        <f t="shared" ref="AI370" si="102">COUNTIF(Z370:AF370,"完了")/COUNTIF(R370:X370,"要")</f>
        <v>1</v>
      </c>
      <c r="AJ370" s="357"/>
    </row>
    <row r="371" spans="1:36" ht="126.75" customHeight="1">
      <c r="A371" s="337">
        <f>A370+1</f>
        <v>1765</v>
      </c>
      <c r="B371" s="295">
        <v>44957</v>
      </c>
      <c r="C371" s="377" t="s">
        <v>49</v>
      </c>
      <c r="D371" s="549" t="s">
        <v>43</v>
      </c>
      <c r="E371" s="293" t="s">
        <v>1203</v>
      </c>
      <c r="F371" s="293" t="s">
        <v>282</v>
      </c>
      <c r="G371" s="294" t="s">
        <v>2054</v>
      </c>
      <c r="H371" s="331" t="s">
        <v>122</v>
      </c>
      <c r="I371" s="488" t="s">
        <v>2055</v>
      </c>
      <c r="J371" s="471"/>
      <c r="K371" s="291" t="s">
        <v>2056</v>
      </c>
      <c r="L371" s="291" t="s">
        <v>2057</v>
      </c>
      <c r="M371" s="291" t="s">
        <v>2058</v>
      </c>
      <c r="N371" s="369" t="s">
        <v>59</v>
      </c>
      <c r="O371" s="386">
        <v>62</v>
      </c>
      <c r="P371" s="386">
        <v>30</v>
      </c>
      <c r="Q371" s="293">
        <v>600</v>
      </c>
      <c r="R371" s="339" t="s">
        <v>192</v>
      </c>
      <c r="S371" s="339" t="s">
        <v>192</v>
      </c>
      <c r="T371" s="339" t="s">
        <v>192</v>
      </c>
      <c r="U371" s="339" t="s">
        <v>192</v>
      </c>
      <c r="V371" s="339" t="s">
        <v>192</v>
      </c>
      <c r="W371" s="339" t="s">
        <v>192</v>
      </c>
      <c r="X371" s="339" t="s">
        <v>60</v>
      </c>
      <c r="Y371" s="376" t="s">
        <v>2059</v>
      </c>
      <c r="Z371" s="293" t="s">
        <v>61</v>
      </c>
      <c r="AA371" s="293" t="s">
        <v>61</v>
      </c>
      <c r="AB371" s="293" t="s">
        <v>61</v>
      </c>
      <c r="AC371" s="293" t="s">
        <v>61</v>
      </c>
      <c r="AD371" s="293" t="s">
        <v>61</v>
      </c>
      <c r="AE371" s="293" t="s">
        <v>61</v>
      </c>
      <c r="AF371" s="293" t="s">
        <v>63</v>
      </c>
      <c r="AG371" s="344" t="str">
        <f t="shared" si="88"/>
        <v>CLOSE</v>
      </c>
      <c r="AH371" s="344" t="str">
        <f t="shared" si="89"/>
        <v>CLOSE</v>
      </c>
      <c r="AI371" s="345">
        <f t="shared" si="90"/>
        <v>1</v>
      </c>
      <c r="AJ371" s="357"/>
    </row>
    <row r="372" spans="1:36" ht="172.15" customHeight="1">
      <c r="A372" s="337">
        <f>A371+1</f>
        <v>1766</v>
      </c>
      <c r="B372" s="295">
        <v>44983</v>
      </c>
      <c r="C372" s="377" t="s">
        <v>393</v>
      </c>
      <c r="D372" s="549" t="s">
        <v>2039</v>
      </c>
      <c r="E372" s="293" t="s">
        <v>1346</v>
      </c>
      <c r="F372" s="293" t="s">
        <v>282</v>
      </c>
      <c r="G372" s="294" t="s">
        <v>2060</v>
      </c>
      <c r="H372" s="331" t="s">
        <v>77</v>
      </c>
      <c r="I372" s="488" t="s">
        <v>2061</v>
      </c>
      <c r="J372" s="471"/>
      <c r="K372" s="291" t="s">
        <v>2062</v>
      </c>
      <c r="L372" s="291" t="s">
        <v>2063</v>
      </c>
      <c r="M372" s="291" t="s">
        <v>2064</v>
      </c>
      <c r="N372" s="369" t="s">
        <v>59</v>
      </c>
      <c r="O372" s="386">
        <v>3</v>
      </c>
      <c r="P372" s="386">
        <v>86.18</v>
      </c>
      <c r="Q372" s="293">
        <v>0</v>
      </c>
      <c r="R372" s="339" t="s">
        <v>192</v>
      </c>
      <c r="S372" s="339" t="s">
        <v>192</v>
      </c>
      <c r="T372" s="339" t="s">
        <v>192</v>
      </c>
      <c r="U372" s="339" t="s">
        <v>192</v>
      </c>
      <c r="V372" s="339" t="s">
        <v>192</v>
      </c>
      <c r="W372" s="339" t="s">
        <v>192</v>
      </c>
      <c r="X372" s="339" t="s">
        <v>192</v>
      </c>
      <c r="Y372" s="376" t="s">
        <v>2065</v>
      </c>
      <c r="Z372" s="293" t="s">
        <v>61</v>
      </c>
      <c r="AA372" s="293" t="s">
        <v>61</v>
      </c>
      <c r="AB372" s="293" t="s">
        <v>61</v>
      </c>
      <c r="AC372" s="293" t="s">
        <v>61</v>
      </c>
      <c r="AD372" s="293" t="s">
        <v>61</v>
      </c>
      <c r="AE372" s="293" t="s">
        <v>61</v>
      </c>
      <c r="AF372" s="293" t="s">
        <v>61</v>
      </c>
      <c r="AG372" s="344" t="str">
        <f t="shared" si="88"/>
        <v>CLOSE</v>
      </c>
      <c r="AH372" s="344" t="str">
        <f t="shared" si="89"/>
        <v>CLOSE</v>
      </c>
      <c r="AI372" s="345" t="e">
        <f t="shared" si="90"/>
        <v>#DIV/0!</v>
      </c>
      <c r="AJ372" s="357"/>
    </row>
    <row r="373" spans="1:36" ht="199.9" customHeight="1">
      <c r="A373" s="337">
        <f>A372+1</f>
        <v>1767</v>
      </c>
      <c r="B373" s="295">
        <v>44993</v>
      </c>
      <c r="C373" s="377" t="s">
        <v>49</v>
      </c>
      <c r="D373" s="549" t="s">
        <v>2066</v>
      </c>
      <c r="E373" s="293" t="s">
        <v>2067</v>
      </c>
      <c r="F373" s="293" t="s">
        <v>1590</v>
      </c>
      <c r="G373" s="294" t="s">
        <v>2068</v>
      </c>
      <c r="H373" s="331" t="s">
        <v>122</v>
      </c>
      <c r="I373" s="488" t="s">
        <v>2069</v>
      </c>
      <c r="J373" s="471"/>
      <c r="K373" s="573" t="s">
        <v>2070</v>
      </c>
      <c r="L373" s="291" t="s">
        <v>2071</v>
      </c>
      <c r="M373" s="291" t="s">
        <v>2072</v>
      </c>
      <c r="N373" s="369" t="s">
        <v>59</v>
      </c>
      <c r="O373" s="386">
        <v>188</v>
      </c>
      <c r="P373" s="386">
        <v>0</v>
      </c>
      <c r="Q373" s="293">
        <v>0</v>
      </c>
      <c r="R373" s="339" t="s">
        <v>192</v>
      </c>
      <c r="S373" s="339" t="s">
        <v>192</v>
      </c>
      <c r="T373" s="339" t="s">
        <v>192</v>
      </c>
      <c r="U373" s="339" t="s">
        <v>60</v>
      </c>
      <c r="V373" s="339" t="s">
        <v>60</v>
      </c>
      <c r="W373" s="339" t="s">
        <v>529</v>
      </c>
      <c r="X373" s="339" t="s">
        <v>529</v>
      </c>
      <c r="Y373" s="574" t="s">
        <v>2073</v>
      </c>
      <c r="Z373" s="293" t="s">
        <v>61</v>
      </c>
      <c r="AA373" s="293" t="s">
        <v>61</v>
      </c>
      <c r="AB373" s="293" t="s">
        <v>61</v>
      </c>
      <c r="AC373" s="293" t="s">
        <v>63</v>
      </c>
      <c r="AD373" s="293" t="s">
        <v>63</v>
      </c>
      <c r="AE373" s="293" t="s">
        <v>61</v>
      </c>
      <c r="AF373" s="293" t="s">
        <v>61</v>
      </c>
      <c r="AG373" s="344" t="str">
        <f t="shared" si="88"/>
        <v>CLOSE</v>
      </c>
      <c r="AH373" s="344" t="str">
        <f t="shared" si="89"/>
        <v>CLOSE</v>
      </c>
      <c r="AI373" s="345">
        <f t="shared" si="90"/>
        <v>1</v>
      </c>
      <c r="AJ373" s="357"/>
    </row>
    <row r="374" spans="1:36" ht="123.75" customHeight="1">
      <c r="A374" s="337">
        <f>A373+1</f>
        <v>1768</v>
      </c>
      <c r="B374" s="295">
        <v>44999</v>
      </c>
      <c r="C374" s="377" t="s">
        <v>49</v>
      </c>
      <c r="D374" s="549" t="s">
        <v>43</v>
      </c>
      <c r="E374" s="293" t="s">
        <v>1203</v>
      </c>
      <c r="F374" s="293" t="s">
        <v>1590</v>
      </c>
      <c r="G374" s="294" t="s">
        <v>2074</v>
      </c>
      <c r="H374" s="331" t="s">
        <v>122</v>
      </c>
      <c r="I374" s="488" t="s">
        <v>2075</v>
      </c>
      <c r="J374" s="471"/>
      <c r="K374" s="291" t="s">
        <v>2076</v>
      </c>
      <c r="L374" s="291" t="s">
        <v>2077</v>
      </c>
      <c r="M374" s="291" t="s">
        <v>2078</v>
      </c>
      <c r="N374" s="369" t="s">
        <v>1460</v>
      </c>
      <c r="O374" s="386">
        <v>25</v>
      </c>
      <c r="P374" s="386">
        <v>11</v>
      </c>
      <c r="Q374" s="293">
        <v>126</v>
      </c>
      <c r="R374" s="339" t="s">
        <v>192</v>
      </c>
      <c r="S374" s="339" t="s">
        <v>192</v>
      </c>
      <c r="T374" s="339" t="s">
        <v>192</v>
      </c>
      <c r="U374" s="339" t="s">
        <v>192</v>
      </c>
      <c r="V374" s="339" t="s">
        <v>192</v>
      </c>
      <c r="W374" s="339" t="s">
        <v>60</v>
      </c>
      <c r="X374" s="339" t="s">
        <v>60</v>
      </c>
      <c r="Y374" s="565" t="s">
        <v>2079</v>
      </c>
      <c r="Z374" s="293" t="s">
        <v>61</v>
      </c>
      <c r="AA374" s="293" t="s">
        <v>61</v>
      </c>
      <c r="AB374" s="293" t="s">
        <v>61</v>
      </c>
      <c r="AC374" s="293" t="s">
        <v>61</v>
      </c>
      <c r="AD374" s="293" t="s">
        <v>61</v>
      </c>
      <c r="AE374" s="293" t="s">
        <v>63</v>
      </c>
      <c r="AF374" s="293" t="s">
        <v>63</v>
      </c>
      <c r="AG374" s="344" t="str">
        <f t="shared" si="88"/>
        <v>CLOSE</v>
      </c>
      <c r="AH374" s="344" t="str">
        <f t="shared" si="89"/>
        <v>CLOSE</v>
      </c>
      <c r="AI374" s="345">
        <f t="shared" si="90"/>
        <v>1</v>
      </c>
      <c r="AJ374" s="357"/>
    </row>
    <row r="375" spans="1:36" ht="160.9" customHeight="1">
      <c r="A375" s="337">
        <f t="shared" si="83"/>
        <v>1769</v>
      </c>
      <c r="B375" s="295">
        <v>45002</v>
      </c>
      <c r="C375" s="377" t="s">
        <v>49</v>
      </c>
      <c r="D375" s="549" t="s">
        <v>997</v>
      </c>
      <c r="E375" s="293" t="s">
        <v>1815</v>
      </c>
      <c r="F375" s="293" t="s">
        <v>1590</v>
      </c>
      <c r="G375" s="294" t="s">
        <v>2080</v>
      </c>
      <c r="H375" s="331" t="s">
        <v>122</v>
      </c>
      <c r="I375" s="488" t="s">
        <v>2081</v>
      </c>
      <c r="J375" s="566" t="s">
        <v>2082</v>
      </c>
      <c r="K375" s="534" t="s">
        <v>2083</v>
      </c>
      <c r="L375" s="291" t="s">
        <v>2084</v>
      </c>
      <c r="M375" s="291" t="s">
        <v>2085</v>
      </c>
      <c r="N375" s="369" t="s">
        <v>59</v>
      </c>
      <c r="O375" s="386">
        <v>0</v>
      </c>
      <c r="P375" s="386">
        <v>0</v>
      </c>
      <c r="Q375" s="293">
        <v>0</v>
      </c>
      <c r="R375" s="339" t="s">
        <v>60</v>
      </c>
      <c r="S375" s="339" t="s">
        <v>60</v>
      </c>
      <c r="T375" s="339" t="s">
        <v>60</v>
      </c>
      <c r="U375" s="339" t="s">
        <v>60</v>
      </c>
      <c r="V375" s="339" t="s">
        <v>60</v>
      </c>
      <c r="W375" s="339" t="s">
        <v>192</v>
      </c>
      <c r="X375" s="339" t="s">
        <v>192</v>
      </c>
      <c r="Y375" s="551" t="s">
        <v>2086</v>
      </c>
      <c r="Z375" s="293" t="s">
        <v>63</v>
      </c>
      <c r="AA375" s="293" t="s">
        <v>63</v>
      </c>
      <c r="AB375" s="293" t="s">
        <v>63</v>
      </c>
      <c r="AC375" s="293" t="s">
        <v>63</v>
      </c>
      <c r="AD375" s="293" t="s">
        <v>63</v>
      </c>
      <c r="AE375" s="293" t="s">
        <v>61</v>
      </c>
      <c r="AF375" s="293" t="s">
        <v>61</v>
      </c>
      <c r="AG375" s="344" t="str">
        <f t="shared" si="88"/>
        <v>CLOSE</v>
      </c>
      <c r="AH375" s="344" t="str">
        <f t="shared" si="89"/>
        <v>CLOSE</v>
      </c>
      <c r="AI375" s="345">
        <f t="shared" si="90"/>
        <v>1</v>
      </c>
      <c r="AJ375" s="357"/>
    </row>
    <row r="376" spans="1:36" ht="193.5" customHeight="1">
      <c r="A376" s="337">
        <f t="shared" si="83"/>
        <v>1770</v>
      </c>
      <c r="B376" s="295">
        <v>45005</v>
      </c>
      <c r="C376" s="377" t="s">
        <v>2087</v>
      </c>
      <c r="D376" s="549" t="s">
        <v>1494</v>
      </c>
      <c r="E376" s="293" t="s">
        <v>1815</v>
      </c>
      <c r="F376" s="293" t="s">
        <v>2088</v>
      </c>
      <c r="G376" s="294" t="s">
        <v>2089</v>
      </c>
      <c r="H376" s="331" t="s">
        <v>77</v>
      </c>
      <c r="I376" s="488" t="s">
        <v>2090</v>
      </c>
      <c r="J376" s="167" t="s">
        <v>2091</v>
      </c>
      <c r="K376" s="567" t="s">
        <v>2092</v>
      </c>
      <c r="L376" s="291" t="s">
        <v>2093</v>
      </c>
      <c r="M376" s="291" t="s">
        <v>2094</v>
      </c>
      <c r="N376" s="369" t="s">
        <v>1460</v>
      </c>
      <c r="O376" s="386">
        <v>0</v>
      </c>
      <c r="P376" s="386">
        <v>40.44</v>
      </c>
      <c r="Q376" s="293">
        <v>0</v>
      </c>
      <c r="R376" s="339" t="s">
        <v>192</v>
      </c>
      <c r="S376" s="339" t="s">
        <v>192</v>
      </c>
      <c r="T376" s="339" t="s">
        <v>192</v>
      </c>
      <c r="U376" s="339" t="s">
        <v>192</v>
      </c>
      <c r="V376" s="339" t="s">
        <v>192</v>
      </c>
      <c r="W376" s="339" t="s">
        <v>529</v>
      </c>
      <c r="X376" s="339" t="s">
        <v>529</v>
      </c>
      <c r="Y376" s="568" t="s">
        <v>2095</v>
      </c>
      <c r="Z376" s="293" t="s">
        <v>61</v>
      </c>
      <c r="AA376" s="293" t="s">
        <v>61</v>
      </c>
      <c r="AB376" s="293" t="s">
        <v>61</v>
      </c>
      <c r="AC376" s="293" t="s">
        <v>61</v>
      </c>
      <c r="AD376" s="293" t="s">
        <v>61</v>
      </c>
      <c r="AE376" s="293" t="s">
        <v>61</v>
      </c>
      <c r="AF376" s="293" t="s">
        <v>61</v>
      </c>
      <c r="AG376" s="344" t="str">
        <f t="shared" si="88"/>
        <v>CLOSE</v>
      </c>
      <c r="AH376" s="344" t="str">
        <f t="shared" si="89"/>
        <v>CLOSE</v>
      </c>
      <c r="AI376" s="345" t="e">
        <f t="shared" si="90"/>
        <v>#DIV/0!</v>
      </c>
      <c r="AJ376" s="357"/>
    </row>
    <row r="377" spans="1:36" ht="139.9" customHeight="1">
      <c r="A377" s="337">
        <f t="shared" si="83"/>
        <v>1771</v>
      </c>
      <c r="B377" s="295">
        <v>45021</v>
      </c>
      <c r="C377" s="377" t="s">
        <v>926</v>
      </c>
      <c r="D377" s="549" t="s">
        <v>1014</v>
      </c>
      <c r="E377" s="293" t="s">
        <v>2096</v>
      </c>
      <c r="F377" s="293" t="s">
        <v>282</v>
      </c>
      <c r="G377" s="294" t="s">
        <v>2097</v>
      </c>
      <c r="H377" s="331" t="s">
        <v>77</v>
      </c>
      <c r="I377" s="488" t="s">
        <v>2098</v>
      </c>
      <c r="J377" s="566" t="s">
        <v>2099</v>
      </c>
      <c r="K377" s="291" t="s">
        <v>2100</v>
      </c>
      <c r="L377" s="291" t="s">
        <v>2101</v>
      </c>
      <c r="M377" s="291" t="s">
        <v>2102</v>
      </c>
      <c r="N377" s="369" t="s">
        <v>59</v>
      </c>
      <c r="O377" s="386">
        <v>280</v>
      </c>
      <c r="P377" s="386">
        <v>1501.92</v>
      </c>
      <c r="Q377" s="293">
        <v>0</v>
      </c>
      <c r="R377" s="339" t="s">
        <v>529</v>
      </c>
      <c r="S377" s="339" t="s">
        <v>192</v>
      </c>
      <c r="T377" s="339" t="s">
        <v>192</v>
      </c>
      <c r="U377" s="339" t="s">
        <v>192</v>
      </c>
      <c r="V377" s="339" t="s">
        <v>192</v>
      </c>
      <c r="W377" s="339" t="s">
        <v>529</v>
      </c>
      <c r="X377" s="339" t="s">
        <v>529</v>
      </c>
      <c r="Y377" s="634" t="s">
        <v>2103</v>
      </c>
      <c r="Z377" s="293" t="s">
        <v>61</v>
      </c>
      <c r="AA377" s="293" t="s">
        <v>61</v>
      </c>
      <c r="AB377" s="293" t="s">
        <v>61</v>
      </c>
      <c r="AC377" s="293" t="s">
        <v>61</v>
      </c>
      <c r="AD377" s="293" t="s">
        <v>61</v>
      </c>
      <c r="AE377" s="293" t="s">
        <v>61</v>
      </c>
      <c r="AF377" s="293" t="s">
        <v>61</v>
      </c>
      <c r="AG377" s="344" t="str">
        <f t="shared" si="88"/>
        <v>CLOSE</v>
      </c>
      <c r="AH377" s="344" t="str">
        <f t="shared" si="89"/>
        <v>CLOSE</v>
      </c>
      <c r="AI377" s="345" t="e">
        <f t="shared" si="90"/>
        <v>#DIV/0!</v>
      </c>
      <c r="AJ377" s="357"/>
    </row>
    <row r="378" spans="1:36" ht="175.15" customHeight="1">
      <c r="A378" s="337">
        <f t="shared" si="83"/>
        <v>1772</v>
      </c>
      <c r="B378" s="295">
        <v>45029</v>
      </c>
      <c r="C378" s="377" t="s">
        <v>49</v>
      </c>
      <c r="D378" s="549" t="s">
        <v>100</v>
      </c>
      <c r="E378" s="293" t="s">
        <v>2104</v>
      </c>
      <c r="F378" s="293" t="s">
        <v>282</v>
      </c>
      <c r="G378" s="294" t="s">
        <v>2105</v>
      </c>
      <c r="H378" s="331" t="s">
        <v>122</v>
      </c>
      <c r="I378" s="488" t="s">
        <v>2106</v>
      </c>
      <c r="J378" s="566" t="s">
        <v>2099</v>
      </c>
      <c r="K378" s="291" t="s">
        <v>2107</v>
      </c>
      <c r="L378" s="291" t="s">
        <v>2108</v>
      </c>
      <c r="M378" s="291" t="s">
        <v>2109</v>
      </c>
      <c r="N378" s="369" t="s">
        <v>59</v>
      </c>
      <c r="O378" s="386">
        <v>0</v>
      </c>
      <c r="P378" s="569">
        <v>0</v>
      </c>
      <c r="Q378" s="293">
        <v>0</v>
      </c>
      <c r="R378" s="339" t="s">
        <v>60</v>
      </c>
      <c r="S378" s="339" t="s">
        <v>60</v>
      </c>
      <c r="T378" s="339" t="s">
        <v>60</v>
      </c>
      <c r="U378" s="339" t="s">
        <v>192</v>
      </c>
      <c r="V378" s="339" t="s">
        <v>192</v>
      </c>
      <c r="W378" s="339" t="s">
        <v>529</v>
      </c>
      <c r="X378" s="339" t="s">
        <v>529</v>
      </c>
      <c r="Y378" s="376"/>
      <c r="Z378" s="293" t="s">
        <v>63</v>
      </c>
      <c r="AA378" s="293" t="s">
        <v>63</v>
      </c>
      <c r="AB378" s="293" t="s">
        <v>63</v>
      </c>
      <c r="AC378" s="293" t="s">
        <v>61</v>
      </c>
      <c r="AD378" s="293" t="s">
        <v>61</v>
      </c>
      <c r="AE378" s="293" t="s">
        <v>61</v>
      </c>
      <c r="AF378" s="293" t="s">
        <v>61</v>
      </c>
      <c r="AG378" s="344" t="str">
        <f t="shared" si="88"/>
        <v/>
      </c>
      <c r="AH378" s="344" t="str">
        <f t="shared" si="89"/>
        <v>CLOSE</v>
      </c>
      <c r="AI378" s="345">
        <f t="shared" si="90"/>
        <v>1</v>
      </c>
      <c r="AJ378" s="357"/>
    </row>
    <row r="379" spans="1:36" ht="213" customHeight="1">
      <c r="A379" s="337">
        <f t="shared" si="83"/>
        <v>1773</v>
      </c>
      <c r="B379" s="295">
        <v>45031</v>
      </c>
      <c r="C379" s="377" t="s">
        <v>49</v>
      </c>
      <c r="D379" s="549" t="s">
        <v>2066</v>
      </c>
      <c r="E379" s="293" t="s">
        <v>1346</v>
      </c>
      <c r="F379" s="293" t="s">
        <v>1590</v>
      </c>
      <c r="G379" s="294" t="s">
        <v>2110</v>
      </c>
      <c r="H379" s="331" t="s">
        <v>122</v>
      </c>
      <c r="I379" s="167" t="s">
        <v>2111</v>
      </c>
      <c r="J379" s="566"/>
      <c r="K379" s="291" t="s">
        <v>2112</v>
      </c>
      <c r="L379" s="576" t="s">
        <v>2113</v>
      </c>
      <c r="M379" s="534" t="s">
        <v>2114</v>
      </c>
      <c r="N379" s="369" t="s">
        <v>59</v>
      </c>
      <c r="O379" s="386">
        <v>225</v>
      </c>
      <c r="P379" s="569">
        <v>178</v>
      </c>
      <c r="Q379" s="293">
        <v>0</v>
      </c>
      <c r="R379" s="339" t="s">
        <v>192</v>
      </c>
      <c r="S379" s="339" t="s">
        <v>192</v>
      </c>
      <c r="T379" s="339" t="s">
        <v>192</v>
      </c>
      <c r="U379" s="339" t="s">
        <v>192</v>
      </c>
      <c r="V379" s="339" t="s">
        <v>192</v>
      </c>
      <c r="W379" s="339" t="s">
        <v>529</v>
      </c>
      <c r="X379" s="339" t="s">
        <v>529</v>
      </c>
      <c r="Y379" s="376" t="s">
        <v>2115</v>
      </c>
      <c r="Z379" s="293" t="s">
        <v>61</v>
      </c>
      <c r="AA379" s="293" t="s">
        <v>61</v>
      </c>
      <c r="AB379" s="293" t="s">
        <v>61</v>
      </c>
      <c r="AC379" s="293" t="s">
        <v>61</v>
      </c>
      <c r="AD379" s="293" t="s">
        <v>61</v>
      </c>
      <c r="AE379" s="293" t="s">
        <v>61</v>
      </c>
      <c r="AF379" s="293" t="s">
        <v>61</v>
      </c>
      <c r="AG379" s="344" t="str">
        <f t="shared" si="88"/>
        <v>CLOSE</v>
      </c>
      <c r="AH379" s="344" t="str">
        <f t="shared" si="89"/>
        <v>CLOSE</v>
      </c>
      <c r="AI379" s="345" t="e">
        <f t="shared" si="90"/>
        <v>#DIV/0!</v>
      </c>
      <c r="AJ379" s="357"/>
    </row>
    <row r="380" spans="1:36" ht="154.15" customHeight="1">
      <c r="A380" s="337">
        <f t="shared" si="83"/>
        <v>1774</v>
      </c>
      <c r="B380" s="295">
        <v>45036</v>
      </c>
      <c r="C380" s="377" t="s">
        <v>49</v>
      </c>
      <c r="D380" s="549" t="s">
        <v>997</v>
      </c>
      <c r="E380" s="293" t="s">
        <v>1346</v>
      </c>
      <c r="F380" s="293" t="s">
        <v>1590</v>
      </c>
      <c r="G380" s="294" t="s">
        <v>2116</v>
      </c>
      <c r="H380" s="331" t="s">
        <v>122</v>
      </c>
      <c r="I380" s="488" t="s">
        <v>2117</v>
      </c>
      <c r="J380" s="471"/>
      <c r="K380" s="291" t="s">
        <v>2118</v>
      </c>
      <c r="L380" s="534" t="s">
        <v>2119</v>
      </c>
      <c r="M380" s="534" t="s">
        <v>2120</v>
      </c>
      <c r="N380" s="369" t="s">
        <v>59</v>
      </c>
      <c r="O380" s="386">
        <v>100</v>
      </c>
      <c r="P380" s="386">
        <v>2703</v>
      </c>
      <c r="Q380" s="293">
        <v>0</v>
      </c>
      <c r="R380" s="339" t="s">
        <v>192</v>
      </c>
      <c r="S380" s="339" t="s">
        <v>192</v>
      </c>
      <c r="T380" s="339" t="s">
        <v>192</v>
      </c>
      <c r="U380" s="339" t="s">
        <v>192</v>
      </c>
      <c r="V380" s="339" t="s">
        <v>192</v>
      </c>
      <c r="W380" s="339" t="s">
        <v>529</v>
      </c>
      <c r="X380" s="339" t="s">
        <v>529</v>
      </c>
      <c r="Y380" s="376"/>
      <c r="Z380" s="293" t="s">
        <v>61</v>
      </c>
      <c r="AA380" s="293" t="s">
        <v>61</v>
      </c>
      <c r="AB380" s="293" t="s">
        <v>61</v>
      </c>
      <c r="AC380" s="293" t="s">
        <v>61</v>
      </c>
      <c r="AD380" s="293" t="s">
        <v>61</v>
      </c>
      <c r="AE380" s="293" t="s">
        <v>61</v>
      </c>
      <c r="AF380" s="293" t="s">
        <v>61</v>
      </c>
      <c r="AG380" s="344" t="str">
        <f t="shared" si="88"/>
        <v/>
      </c>
      <c r="AH380" s="344" t="str">
        <f t="shared" si="89"/>
        <v>CLOSE</v>
      </c>
      <c r="AI380" s="345" t="e">
        <f t="shared" si="90"/>
        <v>#DIV/0!</v>
      </c>
      <c r="AJ380" s="357"/>
    </row>
    <row r="381" spans="1:36" ht="133.9" customHeight="1">
      <c r="A381" s="337">
        <f t="shared" si="83"/>
        <v>1775</v>
      </c>
      <c r="B381" s="295">
        <v>45048</v>
      </c>
      <c r="C381" s="377" t="s">
        <v>49</v>
      </c>
      <c r="D381" s="293" t="s">
        <v>2121</v>
      </c>
      <c r="E381" s="293" t="s">
        <v>1203</v>
      </c>
      <c r="F381" s="293" t="s">
        <v>282</v>
      </c>
      <c r="G381" s="572" t="s">
        <v>2122</v>
      </c>
      <c r="H381" s="331" t="s">
        <v>122</v>
      </c>
      <c r="I381" s="488" t="s">
        <v>2123</v>
      </c>
      <c r="J381" s="471"/>
      <c r="K381" s="291" t="s">
        <v>2124</v>
      </c>
      <c r="L381" s="291" t="s">
        <v>2125</v>
      </c>
      <c r="M381" s="291" t="s">
        <v>2126</v>
      </c>
      <c r="N381" s="369" t="s">
        <v>59</v>
      </c>
      <c r="O381" s="386">
        <v>133</v>
      </c>
      <c r="P381" s="386">
        <v>7.61</v>
      </c>
      <c r="Q381" s="293">
        <v>1561</v>
      </c>
      <c r="R381" s="339" t="s">
        <v>192</v>
      </c>
      <c r="S381" s="339" t="s">
        <v>192</v>
      </c>
      <c r="T381" s="339" t="s">
        <v>192</v>
      </c>
      <c r="U381" s="339" t="s">
        <v>192</v>
      </c>
      <c r="V381" s="339" t="s">
        <v>192</v>
      </c>
      <c r="W381" s="339" t="s">
        <v>192</v>
      </c>
      <c r="X381" s="339" t="s">
        <v>60</v>
      </c>
      <c r="Y381" s="376"/>
      <c r="Z381" s="293" t="s">
        <v>61</v>
      </c>
      <c r="AA381" s="293" t="s">
        <v>61</v>
      </c>
      <c r="AB381" s="293" t="s">
        <v>61</v>
      </c>
      <c r="AC381" s="293" t="s">
        <v>61</v>
      </c>
      <c r="AD381" s="293" t="s">
        <v>61</v>
      </c>
      <c r="AE381" s="293" t="s">
        <v>61</v>
      </c>
      <c r="AF381" s="293" t="s">
        <v>63</v>
      </c>
      <c r="AG381" s="344" t="str">
        <f t="shared" si="88"/>
        <v/>
      </c>
      <c r="AH381" s="344" t="str">
        <f t="shared" si="89"/>
        <v>CLOSE</v>
      </c>
      <c r="AI381" s="345">
        <f t="shared" si="90"/>
        <v>1</v>
      </c>
      <c r="AJ381" s="357"/>
    </row>
    <row r="382" spans="1:36" ht="175.15" customHeight="1">
      <c r="A382" s="337">
        <f t="shared" si="83"/>
        <v>1776</v>
      </c>
      <c r="B382" s="295">
        <v>45050</v>
      </c>
      <c r="C382" s="377" t="s">
        <v>49</v>
      </c>
      <c r="D382" s="549" t="s">
        <v>2127</v>
      </c>
      <c r="E382" s="293" t="s">
        <v>2128</v>
      </c>
      <c r="F382" s="293" t="s">
        <v>282</v>
      </c>
      <c r="G382" s="572" t="s">
        <v>2129</v>
      </c>
      <c r="H382" s="331" t="s">
        <v>122</v>
      </c>
      <c r="I382" s="146" t="s">
        <v>2130</v>
      </c>
      <c r="J382" s="146" t="s">
        <v>2131</v>
      </c>
      <c r="K382" s="553" t="s">
        <v>2132</v>
      </c>
      <c r="L382" s="291" t="s">
        <v>2133</v>
      </c>
      <c r="M382" s="291" t="s">
        <v>2134</v>
      </c>
      <c r="N382" s="369" t="s">
        <v>1460</v>
      </c>
      <c r="O382" s="386">
        <v>80</v>
      </c>
      <c r="P382" s="386">
        <v>2201.4070000000002</v>
      </c>
      <c r="Q382" s="293">
        <v>0</v>
      </c>
      <c r="R382" s="339" t="s">
        <v>192</v>
      </c>
      <c r="S382" s="339" t="s">
        <v>60</v>
      </c>
      <c r="T382" s="339" t="s">
        <v>192</v>
      </c>
      <c r="U382" s="339" t="s">
        <v>192</v>
      </c>
      <c r="V382" s="339" t="s">
        <v>192</v>
      </c>
      <c r="W382" s="339" t="s">
        <v>529</v>
      </c>
      <c r="X382" s="339" t="s">
        <v>529</v>
      </c>
      <c r="Y382" s="376" t="s">
        <v>2135</v>
      </c>
      <c r="Z382" s="293" t="s">
        <v>61</v>
      </c>
      <c r="AA382" s="293" t="s">
        <v>63</v>
      </c>
      <c r="AB382" s="293" t="s">
        <v>61</v>
      </c>
      <c r="AC382" s="293" t="s">
        <v>61</v>
      </c>
      <c r="AD382" s="293" t="s">
        <v>61</v>
      </c>
      <c r="AE382" s="293" t="s">
        <v>61</v>
      </c>
      <c r="AF382" s="293" t="s">
        <v>61</v>
      </c>
      <c r="AG382" s="344" t="str">
        <f t="shared" si="88"/>
        <v>CLOSE</v>
      </c>
      <c r="AH382" s="344" t="str">
        <f t="shared" si="89"/>
        <v>CLOSE</v>
      </c>
      <c r="AI382" s="345">
        <f t="shared" si="90"/>
        <v>1</v>
      </c>
      <c r="AJ382" s="357"/>
    </row>
    <row r="383" spans="1:36" ht="129" customHeight="1">
      <c r="A383" s="337">
        <f t="shared" si="83"/>
        <v>1777</v>
      </c>
      <c r="B383" s="295">
        <v>45051</v>
      </c>
      <c r="C383" s="377" t="s">
        <v>926</v>
      </c>
      <c r="D383" s="549" t="s">
        <v>2136</v>
      </c>
      <c r="E383" s="293" t="s">
        <v>2128</v>
      </c>
      <c r="F383" s="293" t="s">
        <v>85</v>
      </c>
      <c r="G383" s="575" t="s">
        <v>2137</v>
      </c>
      <c r="H383" s="331" t="s">
        <v>77</v>
      </c>
      <c r="I383" s="171" t="s">
        <v>2138</v>
      </c>
      <c r="J383" s="577"/>
      <c r="K383" s="578" t="s">
        <v>2139</v>
      </c>
      <c r="L383" s="553" t="s">
        <v>2140</v>
      </c>
      <c r="M383" s="291"/>
      <c r="N383" s="369" t="s">
        <v>59</v>
      </c>
      <c r="O383" s="386">
        <v>45</v>
      </c>
      <c r="P383" s="386">
        <v>1140</v>
      </c>
      <c r="Q383" s="293">
        <v>0</v>
      </c>
      <c r="R383" s="339" t="s">
        <v>192</v>
      </c>
      <c r="S383" s="339" t="s">
        <v>192</v>
      </c>
      <c r="T383" s="339" t="s">
        <v>192</v>
      </c>
      <c r="U383" s="339" t="s">
        <v>192</v>
      </c>
      <c r="V383" s="339" t="s">
        <v>192</v>
      </c>
      <c r="W383" s="339" t="s">
        <v>529</v>
      </c>
      <c r="X383" s="339" t="s">
        <v>529</v>
      </c>
      <c r="Y383" s="376"/>
      <c r="Z383" s="293" t="s">
        <v>61</v>
      </c>
      <c r="AA383" s="293" t="s">
        <v>61</v>
      </c>
      <c r="AB383" s="293" t="s">
        <v>61</v>
      </c>
      <c r="AC383" s="293" t="s">
        <v>61</v>
      </c>
      <c r="AD383" s="293" t="s">
        <v>61</v>
      </c>
      <c r="AE383" s="293" t="s">
        <v>61</v>
      </c>
      <c r="AF383" s="293" t="s">
        <v>61</v>
      </c>
      <c r="AG383" s="344" t="str">
        <f t="shared" si="88"/>
        <v/>
      </c>
      <c r="AH383" s="344" t="str">
        <f t="shared" si="89"/>
        <v>CLOSE</v>
      </c>
      <c r="AI383" s="345" t="e">
        <f t="shared" si="90"/>
        <v>#DIV/0!</v>
      </c>
      <c r="AJ383" s="357"/>
    </row>
    <row r="384" spans="1:36" ht="78" customHeight="1">
      <c r="A384" s="337">
        <f t="shared" si="83"/>
        <v>1778</v>
      </c>
      <c r="B384" s="295">
        <v>45056</v>
      </c>
      <c r="C384" s="377" t="s">
        <v>49</v>
      </c>
      <c r="D384" s="293" t="s">
        <v>2141</v>
      </c>
      <c r="E384" s="293" t="s">
        <v>1308</v>
      </c>
      <c r="F384" s="293" t="s">
        <v>282</v>
      </c>
      <c r="G384" s="294" t="s">
        <v>2142</v>
      </c>
      <c r="H384" s="331" t="s">
        <v>122</v>
      </c>
      <c r="I384" s="603" t="s">
        <v>2143</v>
      </c>
      <c r="J384" s="471"/>
      <c r="K384" s="291" t="s">
        <v>2144</v>
      </c>
      <c r="L384" s="291" t="s">
        <v>2145</v>
      </c>
      <c r="M384" s="291" t="s">
        <v>2146</v>
      </c>
      <c r="N384" s="369" t="s">
        <v>59</v>
      </c>
      <c r="O384" s="386">
        <v>41</v>
      </c>
      <c r="P384" s="386">
        <v>0</v>
      </c>
      <c r="Q384" s="293">
        <v>0</v>
      </c>
      <c r="R384" s="339" t="s">
        <v>192</v>
      </c>
      <c r="S384" s="339" t="s">
        <v>192</v>
      </c>
      <c r="T384" s="339" t="s">
        <v>192</v>
      </c>
      <c r="U384" s="339" t="s">
        <v>192</v>
      </c>
      <c r="V384" s="339" t="s">
        <v>192</v>
      </c>
      <c r="W384" s="339" t="s">
        <v>192</v>
      </c>
      <c r="X384" s="339" t="s">
        <v>192</v>
      </c>
      <c r="Y384" s="376"/>
      <c r="Z384" s="293" t="s">
        <v>61</v>
      </c>
      <c r="AA384" s="293" t="s">
        <v>61</v>
      </c>
      <c r="AB384" s="293" t="s">
        <v>61</v>
      </c>
      <c r="AC384" s="293" t="s">
        <v>61</v>
      </c>
      <c r="AD384" s="293" t="s">
        <v>63</v>
      </c>
      <c r="AE384" s="293" t="s">
        <v>61</v>
      </c>
      <c r="AF384" s="293" t="s">
        <v>61</v>
      </c>
      <c r="AG384" s="344" t="str">
        <f t="shared" si="88"/>
        <v/>
      </c>
      <c r="AH384" s="344" t="str">
        <f t="shared" si="89"/>
        <v>CLOSE</v>
      </c>
      <c r="AI384" s="345" t="e">
        <f t="shared" si="90"/>
        <v>#DIV/0!</v>
      </c>
      <c r="AJ384" s="357"/>
    </row>
    <row r="385" spans="1:36" ht="208.15" customHeight="1">
      <c r="A385" s="337">
        <f t="shared" si="83"/>
        <v>1779</v>
      </c>
      <c r="B385" s="295">
        <v>45056</v>
      </c>
      <c r="C385" s="377" t="s">
        <v>49</v>
      </c>
      <c r="D385" s="293" t="s">
        <v>2121</v>
      </c>
      <c r="E385" s="293" t="s">
        <v>1203</v>
      </c>
      <c r="F385" s="293" t="s">
        <v>282</v>
      </c>
      <c r="G385" s="294" t="s">
        <v>2147</v>
      </c>
      <c r="H385" s="331" t="s">
        <v>122</v>
      </c>
      <c r="I385" s="146" t="s">
        <v>2148</v>
      </c>
      <c r="J385" s="471"/>
      <c r="K385" s="291" t="s">
        <v>2149</v>
      </c>
      <c r="L385" s="291" t="s">
        <v>2150</v>
      </c>
      <c r="M385" s="291" t="s">
        <v>2151</v>
      </c>
      <c r="N385" s="369" t="s">
        <v>1460</v>
      </c>
      <c r="O385" s="386">
        <v>110</v>
      </c>
      <c r="P385" s="386">
        <v>5.7</v>
      </c>
      <c r="Q385" s="293">
        <v>223</v>
      </c>
      <c r="R385" s="339" t="s">
        <v>529</v>
      </c>
      <c r="S385" s="339" t="s">
        <v>529</v>
      </c>
      <c r="T385" s="339" t="s">
        <v>529</v>
      </c>
      <c r="U385" s="339" t="s">
        <v>529</v>
      </c>
      <c r="V385" s="339" t="s">
        <v>529</v>
      </c>
      <c r="W385" s="339" t="s">
        <v>60</v>
      </c>
      <c r="X385" s="339" t="s">
        <v>60</v>
      </c>
      <c r="Y385" s="376"/>
      <c r="Z385" s="293" t="s">
        <v>61</v>
      </c>
      <c r="AA385" s="293" t="s">
        <v>61</v>
      </c>
      <c r="AB385" s="293" t="s">
        <v>61</v>
      </c>
      <c r="AC385" s="293" t="s">
        <v>61</v>
      </c>
      <c r="AD385" s="293" t="s">
        <v>61</v>
      </c>
      <c r="AE385" s="293" t="s">
        <v>63</v>
      </c>
      <c r="AF385" s="293" t="s">
        <v>63</v>
      </c>
      <c r="AG385" s="344" t="str">
        <f t="shared" si="88"/>
        <v/>
      </c>
      <c r="AH385" s="344" t="str">
        <f t="shared" si="89"/>
        <v>CLOSE</v>
      </c>
      <c r="AI385" s="345">
        <f t="shared" si="90"/>
        <v>1</v>
      </c>
      <c r="AJ385" s="357"/>
    </row>
    <row r="386" spans="1:36" ht="201.6" customHeight="1">
      <c r="A386" s="337">
        <f t="shared" si="83"/>
        <v>1780</v>
      </c>
      <c r="B386" s="295">
        <v>45061</v>
      </c>
      <c r="C386" s="377" t="s">
        <v>49</v>
      </c>
      <c r="D386" s="293" t="s">
        <v>2152</v>
      </c>
      <c r="E386" s="293" t="s">
        <v>2153</v>
      </c>
      <c r="F386" s="293" t="s">
        <v>1590</v>
      </c>
      <c r="G386" s="294" t="s">
        <v>2154</v>
      </c>
      <c r="H386" s="331" t="s">
        <v>122</v>
      </c>
      <c r="I386" s="167" t="s">
        <v>2155</v>
      </c>
      <c r="J386" s="471"/>
      <c r="K386" s="625" t="s">
        <v>2156</v>
      </c>
      <c r="L386" s="576" t="s">
        <v>2157</v>
      </c>
      <c r="M386" s="576" t="s">
        <v>2158</v>
      </c>
      <c r="N386" s="369" t="s">
        <v>59</v>
      </c>
      <c r="O386" s="386">
        <v>79</v>
      </c>
      <c r="P386" s="386">
        <v>2440.98</v>
      </c>
      <c r="Q386" s="293">
        <v>0</v>
      </c>
      <c r="R386" s="339" t="s">
        <v>192</v>
      </c>
      <c r="S386" s="339" t="s">
        <v>192</v>
      </c>
      <c r="T386" s="339" t="s">
        <v>192</v>
      </c>
      <c r="U386" s="339" t="s">
        <v>192</v>
      </c>
      <c r="V386" s="339" t="s">
        <v>192</v>
      </c>
      <c r="W386" s="339" t="s">
        <v>529</v>
      </c>
      <c r="X386" s="339" t="s">
        <v>529</v>
      </c>
      <c r="Y386" s="376"/>
      <c r="Z386" s="293" t="s">
        <v>61</v>
      </c>
      <c r="AA386" s="293" t="s">
        <v>61</v>
      </c>
      <c r="AB386" s="293" t="s">
        <v>61</v>
      </c>
      <c r="AC386" s="293" t="s">
        <v>61</v>
      </c>
      <c r="AD386" s="293" t="s">
        <v>61</v>
      </c>
      <c r="AE386" s="293" t="s">
        <v>61</v>
      </c>
      <c r="AF386" s="293" t="s">
        <v>61</v>
      </c>
      <c r="AG386" s="344" t="str">
        <f t="shared" si="88"/>
        <v/>
      </c>
      <c r="AH386" s="344" t="str">
        <f t="shared" si="89"/>
        <v>CLOSE</v>
      </c>
      <c r="AI386" s="345" t="e">
        <f t="shared" si="90"/>
        <v>#DIV/0!</v>
      </c>
      <c r="AJ386" s="357"/>
    </row>
    <row r="387" spans="1:36" ht="156.6" customHeight="1">
      <c r="A387" s="337">
        <f t="shared" si="83"/>
        <v>1781</v>
      </c>
      <c r="B387" s="295">
        <v>45066</v>
      </c>
      <c r="C387" s="377" t="s">
        <v>49</v>
      </c>
      <c r="D387" s="293" t="s">
        <v>2121</v>
      </c>
      <c r="E387" s="293" t="s">
        <v>1203</v>
      </c>
      <c r="F387" s="293" t="s">
        <v>282</v>
      </c>
      <c r="G387" s="294" t="s">
        <v>2147</v>
      </c>
      <c r="H387" s="331" t="s">
        <v>122</v>
      </c>
      <c r="I387" s="146" t="s">
        <v>2148</v>
      </c>
      <c r="J387" s="471"/>
      <c r="K387" s="291" t="s">
        <v>2159</v>
      </c>
      <c r="L387" s="291" t="s">
        <v>2160</v>
      </c>
      <c r="M387" s="291" t="s">
        <v>2161</v>
      </c>
      <c r="N387" s="369" t="s">
        <v>1460</v>
      </c>
      <c r="O387" s="386">
        <v>45</v>
      </c>
      <c r="P387" s="386">
        <v>9.3000000000000007</v>
      </c>
      <c r="Q387" s="293">
        <v>150</v>
      </c>
      <c r="R387" s="339" t="s">
        <v>529</v>
      </c>
      <c r="S387" s="339" t="s">
        <v>529</v>
      </c>
      <c r="T387" s="339" t="s">
        <v>529</v>
      </c>
      <c r="U387" s="339" t="s">
        <v>529</v>
      </c>
      <c r="V387" s="339" t="s">
        <v>529</v>
      </c>
      <c r="W387" s="339" t="s">
        <v>60</v>
      </c>
      <c r="X387" s="339" t="s">
        <v>60</v>
      </c>
      <c r="Y387" s="376"/>
      <c r="Z387" s="293" t="s">
        <v>61</v>
      </c>
      <c r="AA387" s="293" t="s">
        <v>61</v>
      </c>
      <c r="AB387" s="293" t="s">
        <v>61</v>
      </c>
      <c r="AC387" s="293" t="s">
        <v>61</v>
      </c>
      <c r="AD387" s="293" t="s">
        <v>61</v>
      </c>
      <c r="AE387" s="293" t="s">
        <v>63</v>
      </c>
      <c r="AF387" s="293" t="s">
        <v>63</v>
      </c>
      <c r="AG387" s="344" t="str">
        <f t="shared" si="88"/>
        <v/>
      </c>
      <c r="AH387" s="344" t="str">
        <f t="shared" si="89"/>
        <v>CLOSE</v>
      </c>
      <c r="AI387" s="345">
        <f t="shared" si="90"/>
        <v>1</v>
      </c>
      <c r="AJ387" s="357"/>
    </row>
    <row r="388" spans="1:36" ht="111" customHeight="1">
      <c r="A388" s="337">
        <f t="shared" si="83"/>
        <v>1782</v>
      </c>
      <c r="B388" s="295">
        <v>45066</v>
      </c>
      <c r="C388" s="377" t="s">
        <v>49</v>
      </c>
      <c r="D388" s="293" t="s">
        <v>2127</v>
      </c>
      <c r="E388" s="293" t="s">
        <v>2162</v>
      </c>
      <c r="F388" s="293" t="s">
        <v>1590</v>
      </c>
      <c r="G388" s="294" t="s">
        <v>2163</v>
      </c>
      <c r="H388" s="331" t="s">
        <v>122</v>
      </c>
      <c r="I388" s="146" t="s">
        <v>2164</v>
      </c>
      <c r="J388" s="471"/>
      <c r="K388" s="576" t="s">
        <v>2165</v>
      </c>
      <c r="L388" s="291" t="s">
        <v>2166</v>
      </c>
      <c r="M388" s="291" t="s">
        <v>2167</v>
      </c>
      <c r="N388" s="369" t="s">
        <v>59</v>
      </c>
      <c r="O388" s="386">
        <v>107</v>
      </c>
      <c r="P388" s="386">
        <v>452.67</v>
      </c>
      <c r="Q388" s="293">
        <v>0</v>
      </c>
      <c r="R388" s="339" t="s">
        <v>192</v>
      </c>
      <c r="S388" s="339" t="s">
        <v>60</v>
      </c>
      <c r="T388" s="339" t="s">
        <v>60</v>
      </c>
      <c r="U388" s="339" t="s">
        <v>60</v>
      </c>
      <c r="V388" s="339" t="s">
        <v>60</v>
      </c>
      <c r="W388" s="339" t="s">
        <v>60</v>
      </c>
      <c r="X388" s="339" t="s">
        <v>192</v>
      </c>
      <c r="Y388" s="376" t="s">
        <v>2168</v>
      </c>
      <c r="Z388" s="293" t="s">
        <v>61</v>
      </c>
      <c r="AA388" s="293" t="s">
        <v>63</v>
      </c>
      <c r="AB388" s="293" t="s">
        <v>63</v>
      </c>
      <c r="AC388" s="293" t="s">
        <v>63</v>
      </c>
      <c r="AD388" s="293" t="s">
        <v>63</v>
      </c>
      <c r="AE388" s="617" t="s">
        <v>63</v>
      </c>
      <c r="AF388" s="293" t="s">
        <v>61</v>
      </c>
      <c r="AG388" s="344" t="str">
        <f t="shared" si="88"/>
        <v>CLOSE</v>
      </c>
      <c r="AH388" s="344" t="str">
        <f t="shared" si="89"/>
        <v>CLOSE</v>
      </c>
      <c r="AI388" s="345">
        <f t="shared" si="90"/>
        <v>1</v>
      </c>
      <c r="AJ388" s="357"/>
    </row>
    <row r="389" spans="1:36" ht="111" customHeight="1">
      <c r="A389" s="337">
        <f t="shared" si="83"/>
        <v>1783</v>
      </c>
      <c r="B389" s="295">
        <v>45073</v>
      </c>
      <c r="C389" s="377" t="s">
        <v>49</v>
      </c>
      <c r="D389" s="293" t="s">
        <v>2127</v>
      </c>
      <c r="E389" s="293" t="s">
        <v>2169</v>
      </c>
      <c r="F389" s="293" t="s">
        <v>1590</v>
      </c>
      <c r="G389" s="294" t="s">
        <v>2170</v>
      </c>
      <c r="H389" s="331" t="s">
        <v>122</v>
      </c>
      <c r="I389" s="146" t="s">
        <v>2171</v>
      </c>
      <c r="J389" s="471"/>
      <c r="K389" s="576" t="s">
        <v>2172</v>
      </c>
      <c r="L389" s="291" t="s">
        <v>2173</v>
      </c>
      <c r="M389" s="291" t="s">
        <v>2174</v>
      </c>
      <c r="N389" s="369" t="s">
        <v>59</v>
      </c>
      <c r="O389" s="386">
        <v>60</v>
      </c>
      <c r="P389" s="386">
        <v>85.94</v>
      </c>
      <c r="Q389" s="293">
        <v>0</v>
      </c>
      <c r="R389" s="339" t="s">
        <v>192</v>
      </c>
      <c r="S389" s="339" t="s">
        <v>192</v>
      </c>
      <c r="T389" s="339" t="s">
        <v>192</v>
      </c>
      <c r="U389" s="339" t="s">
        <v>192</v>
      </c>
      <c r="V389" s="339" t="s">
        <v>192</v>
      </c>
      <c r="W389" s="339" t="s">
        <v>192</v>
      </c>
      <c r="X389" s="339" t="s">
        <v>192</v>
      </c>
      <c r="Y389" s="376"/>
      <c r="Z389" s="293" t="s">
        <v>61</v>
      </c>
      <c r="AA389" s="293" t="s">
        <v>61</v>
      </c>
      <c r="AB389" s="293" t="s">
        <v>61</v>
      </c>
      <c r="AC389" s="293" t="s">
        <v>61</v>
      </c>
      <c r="AD389" s="293" t="s">
        <v>61</v>
      </c>
      <c r="AE389" s="293" t="s">
        <v>61</v>
      </c>
      <c r="AF389" s="293" t="s">
        <v>61</v>
      </c>
      <c r="AG389" s="344" t="str">
        <f t="shared" si="88"/>
        <v/>
      </c>
      <c r="AH389" s="344" t="str">
        <f t="shared" si="89"/>
        <v>CLOSE</v>
      </c>
      <c r="AI389" s="345" t="e">
        <f t="shared" si="90"/>
        <v>#DIV/0!</v>
      </c>
      <c r="AJ389" s="357"/>
    </row>
    <row r="390" spans="1:36" ht="219.6" customHeight="1">
      <c r="A390" s="337">
        <f t="shared" si="83"/>
        <v>1784</v>
      </c>
      <c r="B390" s="295">
        <v>45079</v>
      </c>
      <c r="C390" s="377" t="s">
        <v>926</v>
      </c>
      <c r="D390" s="293" t="s">
        <v>2136</v>
      </c>
      <c r="E390" s="293" t="s">
        <v>2175</v>
      </c>
      <c r="F390" s="293" t="s">
        <v>1590</v>
      </c>
      <c r="G390" s="294" t="s">
        <v>2176</v>
      </c>
      <c r="H390" s="331" t="s">
        <v>77</v>
      </c>
      <c r="I390" s="167" t="s">
        <v>2177</v>
      </c>
      <c r="J390" s="471"/>
      <c r="K390" s="620" t="s">
        <v>2178</v>
      </c>
      <c r="L390" s="620" t="s">
        <v>2179</v>
      </c>
      <c r="M390" s="620" t="s">
        <v>2180</v>
      </c>
      <c r="N390" s="369" t="s">
        <v>59</v>
      </c>
      <c r="O390" s="386">
        <v>270</v>
      </c>
      <c r="P390" s="386">
        <v>8100</v>
      </c>
      <c r="Q390" s="293">
        <v>0</v>
      </c>
      <c r="R390" s="339" t="s">
        <v>192</v>
      </c>
      <c r="S390" s="339" t="s">
        <v>192</v>
      </c>
      <c r="T390" s="339" t="s">
        <v>192</v>
      </c>
      <c r="U390" s="339" t="s">
        <v>192</v>
      </c>
      <c r="V390" s="339" t="s">
        <v>192</v>
      </c>
      <c r="W390" s="339" t="s">
        <v>529</v>
      </c>
      <c r="X390" s="339" t="s">
        <v>529</v>
      </c>
      <c r="Y390" s="376"/>
      <c r="Z390" s="293" t="s">
        <v>61</v>
      </c>
      <c r="AA390" s="293" t="s">
        <v>61</v>
      </c>
      <c r="AB390" s="293" t="s">
        <v>61</v>
      </c>
      <c r="AC390" s="293" t="s">
        <v>61</v>
      </c>
      <c r="AD390" s="293" t="s">
        <v>61</v>
      </c>
      <c r="AE390" s="293" t="s">
        <v>61</v>
      </c>
      <c r="AF390" s="293" t="s">
        <v>61</v>
      </c>
      <c r="AG390" s="344" t="str">
        <f t="shared" si="88"/>
        <v/>
      </c>
      <c r="AH390" s="344" t="str">
        <f t="shared" si="89"/>
        <v>CLOSE</v>
      </c>
      <c r="AI390" s="345" t="e">
        <f t="shared" si="90"/>
        <v>#DIV/0!</v>
      </c>
      <c r="AJ390" s="357"/>
    </row>
    <row r="391" spans="1:36" ht="192">
      <c r="A391" s="337">
        <f t="shared" si="83"/>
        <v>1785</v>
      </c>
      <c r="B391" s="579">
        <v>45084</v>
      </c>
      <c r="C391" s="580" t="s">
        <v>393</v>
      </c>
      <c r="D391" s="572" t="s">
        <v>2025</v>
      </c>
      <c r="E391" s="581" t="s">
        <v>2181</v>
      </c>
      <c r="F391" s="581" t="s">
        <v>282</v>
      </c>
      <c r="G391" s="572" t="s">
        <v>2182</v>
      </c>
      <c r="H391" s="331" t="s">
        <v>77</v>
      </c>
      <c r="I391" s="146" t="s">
        <v>2183</v>
      </c>
      <c r="J391" s="471"/>
      <c r="K391" s="576" t="s">
        <v>2184</v>
      </c>
      <c r="L391" s="291" t="s">
        <v>2185</v>
      </c>
      <c r="M391" s="291" t="s">
        <v>2186</v>
      </c>
      <c r="N391" s="369" t="s">
        <v>59</v>
      </c>
      <c r="O391" s="386">
        <v>54</v>
      </c>
      <c r="P391" s="386">
        <v>1593.75</v>
      </c>
      <c r="Q391" s="293">
        <v>0</v>
      </c>
      <c r="R391" s="339" t="s">
        <v>192</v>
      </c>
      <c r="S391" s="339" t="s">
        <v>192</v>
      </c>
      <c r="T391" s="339" t="s">
        <v>192</v>
      </c>
      <c r="U391" s="339" t="s">
        <v>192</v>
      </c>
      <c r="V391" s="339" t="s">
        <v>192</v>
      </c>
      <c r="W391" s="339" t="s">
        <v>529</v>
      </c>
      <c r="X391" s="339" t="s">
        <v>529</v>
      </c>
      <c r="Y391" s="376" t="s">
        <v>2187</v>
      </c>
      <c r="Z391" s="293" t="s">
        <v>61</v>
      </c>
      <c r="AA391" s="293" t="s">
        <v>61</v>
      </c>
      <c r="AB391" s="293" t="s">
        <v>61</v>
      </c>
      <c r="AC391" s="293" t="s">
        <v>61</v>
      </c>
      <c r="AD391" s="293" t="s">
        <v>61</v>
      </c>
      <c r="AE391" s="293" t="s">
        <v>61</v>
      </c>
      <c r="AF391" s="293" t="s">
        <v>61</v>
      </c>
      <c r="AG391" s="344" t="str">
        <f t="shared" si="88"/>
        <v>CLOSE</v>
      </c>
      <c r="AH391" s="344" t="str">
        <f t="shared" si="89"/>
        <v>CLOSE</v>
      </c>
      <c r="AI391" s="345" t="e">
        <f t="shared" si="90"/>
        <v>#DIV/0!</v>
      </c>
      <c r="AJ391" s="357"/>
    </row>
    <row r="392" spans="1:36" ht="157.15" customHeight="1">
      <c r="A392" s="337">
        <f t="shared" si="83"/>
        <v>1786</v>
      </c>
      <c r="B392" s="579">
        <v>45084</v>
      </c>
      <c r="C392" s="580" t="s">
        <v>49</v>
      </c>
      <c r="D392" s="572" t="s">
        <v>2152</v>
      </c>
      <c r="E392" s="581" t="s">
        <v>2188</v>
      </c>
      <c r="F392" s="581" t="s">
        <v>282</v>
      </c>
      <c r="G392" s="572" t="s">
        <v>2189</v>
      </c>
      <c r="H392" s="331" t="s">
        <v>122</v>
      </c>
      <c r="I392" s="167" t="s">
        <v>2190</v>
      </c>
      <c r="J392" s="471"/>
      <c r="K392" s="576" t="s">
        <v>2191</v>
      </c>
      <c r="L392" s="626" t="s">
        <v>2192</v>
      </c>
      <c r="M392" s="291" t="s">
        <v>2193</v>
      </c>
      <c r="N392" s="369" t="s">
        <v>59</v>
      </c>
      <c r="O392" s="386">
        <v>0</v>
      </c>
      <c r="P392" s="386">
        <v>0</v>
      </c>
      <c r="Q392" s="293">
        <v>0</v>
      </c>
      <c r="R392" s="339" t="s">
        <v>192</v>
      </c>
      <c r="S392" s="339" t="s">
        <v>192</v>
      </c>
      <c r="T392" s="339" t="s">
        <v>192</v>
      </c>
      <c r="U392" s="339" t="s">
        <v>529</v>
      </c>
      <c r="V392" s="339" t="s">
        <v>529</v>
      </c>
      <c r="W392" s="339" t="s">
        <v>529</v>
      </c>
      <c r="X392" s="339" t="s">
        <v>529</v>
      </c>
      <c r="Y392" s="376"/>
      <c r="Z392" s="293" t="s">
        <v>61</v>
      </c>
      <c r="AA392" s="293" t="s">
        <v>61</v>
      </c>
      <c r="AB392" s="293" t="s">
        <v>61</v>
      </c>
      <c r="AC392" s="293" t="s">
        <v>61</v>
      </c>
      <c r="AD392" s="293" t="s">
        <v>61</v>
      </c>
      <c r="AE392" s="293" t="s">
        <v>61</v>
      </c>
      <c r="AF392" s="293" t="s">
        <v>61</v>
      </c>
      <c r="AG392" s="344" t="str">
        <f t="shared" si="88"/>
        <v/>
      </c>
      <c r="AH392" s="344" t="str">
        <f t="shared" si="89"/>
        <v>CLOSE</v>
      </c>
      <c r="AI392" s="345" t="e">
        <f t="shared" si="90"/>
        <v>#DIV/0!</v>
      </c>
      <c r="AJ392" s="357"/>
    </row>
    <row r="393" spans="1:36" ht="283.14999999999998" customHeight="1">
      <c r="A393" s="337">
        <f t="shared" si="83"/>
        <v>1787</v>
      </c>
      <c r="B393" s="579">
        <v>45103</v>
      </c>
      <c r="C393" s="580" t="s">
        <v>926</v>
      </c>
      <c r="D393" s="602" t="s">
        <v>2194</v>
      </c>
      <c r="E393" s="581" t="s">
        <v>2181</v>
      </c>
      <c r="F393" s="581" t="s">
        <v>282</v>
      </c>
      <c r="G393" s="572" t="s">
        <v>2195</v>
      </c>
      <c r="H393" s="331" t="s">
        <v>77</v>
      </c>
      <c r="I393" s="146" t="s">
        <v>2196</v>
      </c>
      <c r="J393" s="146" t="s">
        <v>2197</v>
      </c>
      <c r="K393" s="626" t="s">
        <v>2198</v>
      </c>
      <c r="L393" s="291" t="s">
        <v>2199</v>
      </c>
      <c r="M393" s="291" t="s">
        <v>2200</v>
      </c>
      <c r="N393" s="369" t="s">
        <v>59</v>
      </c>
      <c r="O393" s="386">
        <v>34</v>
      </c>
      <c r="P393" s="386">
        <v>5574</v>
      </c>
      <c r="Q393" s="293">
        <v>0</v>
      </c>
      <c r="R393" s="339" t="s">
        <v>60</v>
      </c>
      <c r="S393" s="339" t="s">
        <v>60</v>
      </c>
      <c r="T393" s="339" t="s">
        <v>60</v>
      </c>
      <c r="U393" s="339" t="s">
        <v>60</v>
      </c>
      <c r="V393" s="339" t="s">
        <v>60</v>
      </c>
      <c r="W393" s="339" t="s">
        <v>529</v>
      </c>
      <c r="X393" s="339" t="s">
        <v>529</v>
      </c>
      <c r="Y393" s="376" t="s">
        <v>2201</v>
      </c>
      <c r="Z393" s="293" t="s">
        <v>63</v>
      </c>
      <c r="AA393" s="293" t="s">
        <v>63</v>
      </c>
      <c r="AB393" s="293" t="s">
        <v>63</v>
      </c>
      <c r="AC393" s="293" t="s">
        <v>63</v>
      </c>
      <c r="AD393" s="293" t="s">
        <v>63</v>
      </c>
      <c r="AE393" s="293" t="s">
        <v>61</v>
      </c>
      <c r="AF393" s="293" t="s">
        <v>61</v>
      </c>
      <c r="AG393" s="344" t="str">
        <f t="shared" si="88"/>
        <v>CLOSE</v>
      </c>
      <c r="AH393" s="344" t="str">
        <f t="shared" si="89"/>
        <v>CLOSE</v>
      </c>
      <c r="AI393" s="345">
        <f t="shared" si="90"/>
        <v>1</v>
      </c>
      <c r="AJ393" s="357"/>
    </row>
    <row r="394" spans="1:36" ht="174" customHeight="1">
      <c r="A394" s="337">
        <f t="shared" si="83"/>
        <v>1788</v>
      </c>
      <c r="B394" s="579">
        <v>45107</v>
      </c>
      <c r="C394" s="580" t="s">
        <v>49</v>
      </c>
      <c r="D394" s="293" t="s">
        <v>2121</v>
      </c>
      <c r="E394" s="293" t="s">
        <v>2169</v>
      </c>
      <c r="F394" s="581" t="s">
        <v>1590</v>
      </c>
      <c r="G394" s="572" t="s">
        <v>2202</v>
      </c>
      <c r="H394" s="604" t="s">
        <v>122</v>
      </c>
      <c r="I394" s="146" t="s">
        <v>2203</v>
      </c>
      <c r="J394" s="167"/>
      <c r="K394" s="291" t="s">
        <v>2204</v>
      </c>
      <c r="L394" s="291" t="s">
        <v>2205</v>
      </c>
      <c r="M394" s="291" t="s">
        <v>2206</v>
      </c>
      <c r="N394" s="369" t="s">
        <v>1460</v>
      </c>
      <c r="O394" s="386">
        <v>75</v>
      </c>
      <c r="P394" s="386">
        <v>17.2</v>
      </c>
      <c r="Q394" s="293">
        <v>338</v>
      </c>
      <c r="R394" s="339" t="s">
        <v>192</v>
      </c>
      <c r="S394" s="339" t="s">
        <v>192</v>
      </c>
      <c r="T394" s="339" t="s">
        <v>192</v>
      </c>
      <c r="U394" s="339" t="s">
        <v>192</v>
      </c>
      <c r="V394" s="339" t="s">
        <v>192</v>
      </c>
      <c r="W394" s="339" t="s">
        <v>192</v>
      </c>
      <c r="X394" s="339" t="s">
        <v>192</v>
      </c>
      <c r="Y394" s="376" t="s">
        <v>2207</v>
      </c>
      <c r="Z394" s="293" t="s">
        <v>61</v>
      </c>
      <c r="AA394" s="293" t="s">
        <v>61</v>
      </c>
      <c r="AB394" s="293" t="s">
        <v>61</v>
      </c>
      <c r="AC394" s="293" t="s">
        <v>61</v>
      </c>
      <c r="AD394" s="293" t="s">
        <v>61</v>
      </c>
      <c r="AE394" s="293" t="s">
        <v>61</v>
      </c>
      <c r="AF394" s="293" t="s">
        <v>61</v>
      </c>
      <c r="AG394" s="344" t="str">
        <f t="shared" si="88"/>
        <v>CLOSE</v>
      </c>
      <c r="AH394" s="344" t="str">
        <f t="shared" si="89"/>
        <v>CLOSE</v>
      </c>
      <c r="AI394" s="345" t="e">
        <f t="shared" si="90"/>
        <v>#DIV/0!</v>
      </c>
      <c r="AJ394" s="357"/>
    </row>
    <row r="395" spans="1:36" ht="184.9" customHeight="1">
      <c r="A395" s="337">
        <f t="shared" si="83"/>
        <v>1789</v>
      </c>
      <c r="B395" s="579">
        <v>45109</v>
      </c>
      <c r="C395" s="580" t="s">
        <v>926</v>
      </c>
      <c r="D395" s="602" t="s">
        <v>2136</v>
      </c>
      <c r="E395" s="581" t="s">
        <v>2181</v>
      </c>
      <c r="F395" s="581" t="s">
        <v>1216</v>
      </c>
      <c r="G395" s="572" t="s">
        <v>2208</v>
      </c>
      <c r="H395" s="604" t="s">
        <v>77</v>
      </c>
      <c r="I395" s="603" t="s">
        <v>2209</v>
      </c>
      <c r="J395" s="471"/>
      <c r="K395" s="474" t="s">
        <v>2210</v>
      </c>
      <c r="L395" s="291" t="s">
        <v>2211</v>
      </c>
      <c r="M395" s="291" t="s">
        <v>2212</v>
      </c>
      <c r="N395" s="369" t="s">
        <v>59</v>
      </c>
      <c r="O395" s="386">
        <v>16</v>
      </c>
      <c r="P395" s="386">
        <v>1451</v>
      </c>
      <c r="Q395" s="293">
        <v>0</v>
      </c>
      <c r="R395" s="339" t="s">
        <v>192</v>
      </c>
      <c r="S395" s="339" t="s">
        <v>192</v>
      </c>
      <c r="T395" s="339" t="s">
        <v>192</v>
      </c>
      <c r="U395" s="339" t="s">
        <v>192</v>
      </c>
      <c r="V395" s="339" t="s">
        <v>192</v>
      </c>
      <c r="W395" s="339" t="s">
        <v>529</v>
      </c>
      <c r="X395" s="339" t="s">
        <v>529</v>
      </c>
      <c r="Y395" s="376" t="s">
        <v>2213</v>
      </c>
      <c r="Z395" s="293" t="s">
        <v>61</v>
      </c>
      <c r="AA395" s="293" t="s">
        <v>61</v>
      </c>
      <c r="AB395" s="293" t="s">
        <v>61</v>
      </c>
      <c r="AC395" s="293" t="s">
        <v>61</v>
      </c>
      <c r="AD395" s="293" t="s">
        <v>61</v>
      </c>
      <c r="AE395" s="293" t="s">
        <v>61</v>
      </c>
      <c r="AF395" s="293" t="s">
        <v>61</v>
      </c>
      <c r="AG395" s="344" t="str">
        <f t="shared" si="88"/>
        <v>CLOSE</v>
      </c>
      <c r="AH395" s="344" t="str">
        <f t="shared" si="89"/>
        <v>CLOSE</v>
      </c>
      <c r="AI395" s="345" t="e">
        <f t="shared" si="90"/>
        <v>#DIV/0!</v>
      </c>
      <c r="AJ395" s="357"/>
    </row>
    <row r="396" spans="1:36" ht="258">
      <c r="A396" s="337">
        <f t="shared" si="83"/>
        <v>1790</v>
      </c>
      <c r="B396" s="295">
        <v>45111</v>
      </c>
      <c r="C396" s="377" t="s">
        <v>926</v>
      </c>
      <c r="D396" s="618" t="s">
        <v>2194</v>
      </c>
      <c r="E396" s="581" t="s">
        <v>2181</v>
      </c>
      <c r="F396" s="581" t="s">
        <v>282</v>
      </c>
      <c r="G396" s="294" t="s">
        <v>2214</v>
      </c>
      <c r="H396" s="331" t="s">
        <v>77</v>
      </c>
      <c r="I396" s="171" t="s">
        <v>2215</v>
      </c>
      <c r="J396" s="471"/>
      <c r="K396" s="553" t="s">
        <v>2216</v>
      </c>
      <c r="L396" s="291" t="s">
        <v>2217</v>
      </c>
      <c r="M396" s="291" t="s">
        <v>2218</v>
      </c>
      <c r="N396" s="369" t="s">
        <v>59</v>
      </c>
      <c r="O396" s="386">
        <v>16</v>
      </c>
      <c r="P396" s="386">
        <v>480</v>
      </c>
      <c r="Q396" s="293">
        <v>0</v>
      </c>
      <c r="R396" s="339" t="s">
        <v>192</v>
      </c>
      <c r="S396" s="339" t="s">
        <v>192</v>
      </c>
      <c r="T396" s="339" t="s">
        <v>192</v>
      </c>
      <c r="U396" s="339" t="s">
        <v>192</v>
      </c>
      <c r="V396" s="339" t="s">
        <v>192</v>
      </c>
      <c r="W396" s="339" t="s">
        <v>529</v>
      </c>
      <c r="X396" s="339" t="s">
        <v>529</v>
      </c>
      <c r="Y396" s="376" t="s">
        <v>2219</v>
      </c>
      <c r="Z396" s="293" t="s">
        <v>61</v>
      </c>
      <c r="AA396" s="293" t="s">
        <v>61</v>
      </c>
      <c r="AB396" s="293" t="s">
        <v>61</v>
      </c>
      <c r="AC396" s="293" t="s">
        <v>61</v>
      </c>
      <c r="AD396" s="293" t="s">
        <v>61</v>
      </c>
      <c r="AE396" s="293" t="s">
        <v>61</v>
      </c>
      <c r="AF396" s="293" t="s">
        <v>61</v>
      </c>
      <c r="AG396" s="344" t="str">
        <f t="shared" si="88"/>
        <v>CLOSE</v>
      </c>
      <c r="AH396" s="344" t="str">
        <f t="shared" si="89"/>
        <v>CLOSE</v>
      </c>
      <c r="AI396" s="345" t="e">
        <f t="shared" si="90"/>
        <v>#DIV/0!</v>
      </c>
      <c r="AJ396" s="357"/>
    </row>
    <row r="397" spans="1:36" ht="244.15" customHeight="1">
      <c r="A397" s="337">
        <f t="shared" si="83"/>
        <v>1791</v>
      </c>
      <c r="B397" s="295">
        <v>45127</v>
      </c>
      <c r="C397" s="377" t="s">
        <v>926</v>
      </c>
      <c r="D397" s="618" t="s">
        <v>2136</v>
      </c>
      <c r="E397" s="293" t="s">
        <v>2169</v>
      </c>
      <c r="F397" s="293" t="s">
        <v>1590</v>
      </c>
      <c r="G397" s="619" t="s">
        <v>2220</v>
      </c>
      <c r="H397" s="331" t="s">
        <v>77</v>
      </c>
      <c r="I397" s="146" t="s">
        <v>2221</v>
      </c>
      <c r="J397" s="471"/>
      <c r="K397" s="291" t="s">
        <v>2222</v>
      </c>
      <c r="L397" s="291" t="s">
        <v>2223</v>
      </c>
      <c r="M397" s="291" t="s">
        <v>2224</v>
      </c>
      <c r="N397" s="369" t="s">
        <v>59</v>
      </c>
      <c r="O397" s="386">
        <v>8</v>
      </c>
      <c r="P397" s="386">
        <v>922</v>
      </c>
      <c r="Q397" s="293">
        <v>0</v>
      </c>
      <c r="R397" s="339" t="s">
        <v>192</v>
      </c>
      <c r="S397" s="339" t="s">
        <v>192</v>
      </c>
      <c r="T397" s="339" t="s">
        <v>192</v>
      </c>
      <c r="U397" s="339" t="s">
        <v>192</v>
      </c>
      <c r="V397" s="339" t="s">
        <v>192</v>
      </c>
      <c r="W397" s="339" t="s">
        <v>192</v>
      </c>
      <c r="X397" s="339" t="s">
        <v>192</v>
      </c>
      <c r="Y397" s="376"/>
      <c r="Z397" s="293" t="s">
        <v>61</v>
      </c>
      <c r="AA397" s="293" t="s">
        <v>61</v>
      </c>
      <c r="AB397" s="293" t="s">
        <v>61</v>
      </c>
      <c r="AC397" s="293" t="s">
        <v>61</v>
      </c>
      <c r="AD397" s="293" t="s">
        <v>61</v>
      </c>
      <c r="AE397" s="293" t="s">
        <v>61</v>
      </c>
      <c r="AF397" s="293" t="s">
        <v>61</v>
      </c>
      <c r="AG397" s="344" t="str">
        <f t="shared" si="88"/>
        <v/>
      </c>
      <c r="AH397" s="344" t="str">
        <f t="shared" si="89"/>
        <v>CLOSE</v>
      </c>
      <c r="AI397" s="345" t="e">
        <f t="shared" si="90"/>
        <v>#DIV/0!</v>
      </c>
      <c r="AJ397" s="357"/>
    </row>
    <row r="398" spans="1:36" ht="218.65" customHeight="1">
      <c r="A398" s="337">
        <f t="shared" si="83"/>
        <v>1792</v>
      </c>
      <c r="B398" s="295">
        <v>45134</v>
      </c>
      <c r="C398" s="377" t="s">
        <v>490</v>
      </c>
      <c r="D398" s="618" t="s">
        <v>2225</v>
      </c>
      <c r="E398" s="293" t="s">
        <v>2226</v>
      </c>
      <c r="F398" s="293" t="s">
        <v>282</v>
      </c>
      <c r="G398" s="619" t="s">
        <v>2227</v>
      </c>
      <c r="H398" s="331" t="s">
        <v>77</v>
      </c>
      <c r="I398" s="146" t="s">
        <v>2228</v>
      </c>
      <c r="J398" s="167" t="s">
        <v>2229</v>
      </c>
      <c r="K398" s="621" t="s">
        <v>2230</v>
      </c>
      <c r="L398" s="291" t="s">
        <v>2231</v>
      </c>
      <c r="M398" s="291" t="s">
        <v>2232</v>
      </c>
      <c r="N398" s="369" t="s">
        <v>1460</v>
      </c>
      <c r="O398" s="386">
        <v>454</v>
      </c>
      <c r="P398" s="386">
        <v>15049</v>
      </c>
      <c r="Q398" s="293">
        <v>0</v>
      </c>
      <c r="R398" s="339" t="s">
        <v>192</v>
      </c>
      <c r="S398" s="339" t="s">
        <v>60</v>
      </c>
      <c r="T398" s="339" t="s">
        <v>192</v>
      </c>
      <c r="U398" s="339" t="s">
        <v>60</v>
      </c>
      <c r="V398" s="339" t="s">
        <v>60</v>
      </c>
      <c r="W398" s="339" t="s">
        <v>529</v>
      </c>
      <c r="X398" s="339" t="s">
        <v>529</v>
      </c>
      <c r="Y398" s="551" t="s">
        <v>2233</v>
      </c>
      <c r="Z398" s="293" t="s">
        <v>61</v>
      </c>
      <c r="AA398" s="293" t="s">
        <v>63</v>
      </c>
      <c r="AB398" s="293" t="s">
        <v>61</v>
      </c>
      <c r="AC398" s="293" t="s">
        <v>63</v>
      </c>
      <c r="AD398" s="293" t="s">
        <v>63</v>
      </c>
      <c r="AE398" s="293" t="s">
        <v>61</v>
      </c>
      <c r="AF398" s="293" t="s">
        <v>61</v>
      </c>
      <c r="AG398" s="344" t="str">
        <f t="shared" si="88"/>
        <v>CLOSE</v>
      </c>
      <c r="AH398" s="344" t="str">
        <f t="shared" si="89"/>
        <v>CLOSE</v>
      </c>
      <c r="AI398" s="345">
        <f t="shared" si="90"/>
        <v>1</v>
      </c>
      <c r="AJ398" s="357"/>
    </row>
    <row r="399" spans="1:36" ht="118.9" customHeight="1">
      <c r="A399" s="337">
        <f t="shared" si="83"/>
        <v>1793</v>
      </c>
      <c r="B399" s="295">
        <v>45136</v>
      </c>
      <c r="C399" s="377" t="s">
        <v>49</v>
      </c>
      <c r="D399" s="618" t="s">
        <v>2127</v>
      </c>
      <c r="E399" s="293" t="s">
        <v>2169</v>
      </c>
      <c r="F399" s="293" t="s">
        <v>1590</v>
      </c>
      <c r="G399" s="294" t="s">
        <v>2234</v>
      </c>
      <c r="H399" s="331" t="s">
        <v>122</v>
      </c>
      <c r="I399" s="146" t="s">
        <v>2235</v>
      </c>
      <c r="J399" s="471"/>
      <c r="K399" s="291" t="s">
        <v>2236</v>
      </c>
      <c r="L399" s="291" t="s">
        <v>2237</v>
      </c>
      <c r="M399" s="291" t="s">
        <v>2238</v>
      </c>
      <c r="N399" s="369" t="s">
        <v>59</v>
      </c>
      <c r="O399" s="386">
        <v>11</v>
      </c>
      <c r="P399" s="386">
        <v>303.64</v>
      </c>
      <c r="Q399" s="293">
        <v>0</v>
      </c>
      <c r="R399" s="339" t="s">
        <v>192</v>
      </c>
      <c r="S399" s="339" t="s">
        <v>192</v>
      </c>
      <c r="T399" s="339" t="s">
        <v>192</v>
      </c>
      <c r="U399" s="339" t="s">
        <v>192</v>
      </c>
      <c r="V399" s="339" t="s">
        <v>192</v>
      </c>
      <c r="W399" s="339" t="s">
        <v>192</v>
      </c>
      <c r="X399" s="339" t="s">
        <v>192</v>
      </c>
      <c r="Y399" s="376" t="s">
        <v>2239</v>
      </c>
      <c r="Z399" s="293" t="s">
        <v>61</v>
      </c>
      <c r="AA399" s="293" t="s">
        <v>61</v>
      </c>
      <c r="AB399" s="293" t="s">
        <v>61</v>
      </c>
      <c r="AC399" s="293" t="s">
        <v>61</v>
      </c>
      <c r="AD399" s="293" t="s">
        <v>61</v>
      </c>
      <c r="AE399" s="293" t="s">
        <v>61</v>
      </c>
      <c r="AF399" s="293" t="s">
        <v>61</v>
      </c>
      <c r="AG399" s="344" t="str">
        <f t="shared" si="88"/>
        <v>CLOSE</v>
      </c>
      <c r="AH399" s="344" t="str">
        <f t="shared" si="89"/>
        <v>CLOSE</v>
      </c>
      <c r="AI399" s="345" t="e">
        <f t="shared" si="90"/>
        <v>#DIV/0!</v>
      </c>
      <c r="AJ399" s="357"/>
    </row>
    <row r="400" spans="1:36" ht="181.15" customHeight="1">
      <c r="A400" s="337">
        <f t="shared" si="83"/>
        <v>1794</v>
      </c>
      <c r="B400" s="295">
        <v>45141</v>
      </c>
      <c r="C400" s="377" t="s">
        <v>490</v>
      </c>
      <c r="D400" s="618" t="s">
        <v>2225</v>
      </c>
      <c r="E400" s="293" t="s">
        <v>2226</v>
      </c>
      <c r="F400" s="293" t="s">
        <v>282</v>
      </c>
      <c r="G400" s="623" t="s">
        <v>2227</v>
      </c>
      <c r="H400" s="331" t="s">
        <v>77</v>
      </c>
      <c r="I400" s="146" t="s">
        <v>2240</v>
      </c>
      <c r="J400" s="471"/>
      <c r="K400" s="622" t="s">
        <v>2241</v>
      </c>
      <c r="L400" s="291" t="s">
        <v>2242</v>
      </c>
      <c r="M400" s="291" t="s">
        <v>2243</v>
      </c>
      <c r="N400" s="369" t="s">
        <v>1460</v>
      </c>
      <c r="O400" s="386">
        <v>1105</v>
      </c>
      <c r="P400" s="386">
        <v>34010</v>
      </c>
      <c r="Q400" s="293">
        <v>0</v>
      </c>
      <c r="R400" s="339" t="s">
        <v>192</v>
      </c>
      <c r="S400" s="339" t="s">
        <v>192</v>
      </c>
      <c r="T400" s="339" t="s">
        <v>192</v>
      </c>
      <c r="U400" s="339" t="s">
        <v>192</v>
      </c>
      <c r="V400" s="339" t="s">
        <v>192</v>
      </c>
      <c r="W400" s="339" t="s">
        <v>529</v>
      </c>
      <c r="X400" s="339" t="s">
        <v>529</v>
      </c>
      <c r="Y400" s="376"/>
      <c r="Z400" s="293" t="s">
        <v>61</v>
      </c>
      <c r="AA400" s="293" t="s">
        <v>61</v>
      </c>
      <c r="AB400" s="293" t="s">
        <v>61</v>
      </c>
      <c r="AC400" s="293" t="s">
        <v>61</v>
      </c>
      <c r="AD400" s="293" t="s">
        <v>61</v>
      </c>
      <c r="AE400" s="293" t="s">
        <v>61</v>
      </c>
      <c r="AF400" s="293" t="s">
        <v>61</v>
      </c>
      <c r="AG400" s="344" t="str">
        <f t="shared" si="88"/>
        <v/>
      </c>
      <c r="AH400" s="344" t="str">
        <f t="shared" si="89"/>
        <v>CLOSE</v>
      </c>
      <c r="AI400" s="345" t="e">
        <f t="shared" si="90"/>
        <v>#DIV/0!</v>
      </c>
      <c r="AJ400" s="357"/>
    </row>
    <row r="401" spans="1:36" ht="156">
      <c r="A401" s="337">
        <f t="shared" si="83"/>
        <v>1795</v>
      </c>
      <c r="B401" s="295">
        <v>45147</v>
      </c>
      <c r="C401" s="377" t="s">
        <v>926</v>
      </c>
      <c r="D401" s="293" t="s">
        <v>2194</v>
      </c>
      <c r="E401" s="293" t="s">
        <v>2175</v>
      </c>
      <c r="F401" s="293" t="s">
        <v>121</v>
      </c>
      <c r="G401" s="623" t="s">
        <v>2244</v>
      </c>
      <c r="H401" s="331" t="s">
        <v>77</v>
      </c>
      <c r="I401" s="146" t="s">
        <v>2245</v>
      </c>
      <c r="J401" s="471"/>
      <c r="K401" s="576" t="s">
        <v>2246</v>
      </c>
      <c r="L401" s="291" t="s">
        <v>2247</v>
      </c>
      <c r="M401" s="291" t="s">
        <v>2248</v>
      </c>
      <c r="N401" s="369" t="s">
        <v>59</v>
      </c>
      <c r="O401" s="386"/>
      <c r="P401" s="386">
        <v>909.9</v>
      </c>
      <c r="Q401" s="293">
        <v>0</v>
      </c>
      <c r="R401" s="339" t="s">
        <v>192</v>
      </c>
      <c r="S401" s="339" t="s">
        <v>192</v>
      </c>
      <c r="T401" s="339" t="s">
        <v>192</v>
      </c>
      <c r="U401" s="339" t="s">
        <v>192</v>
      </c>
      <c r="V401" s="339" t="s">
        <v>192</v>
      </c>
      <c r="W401" s="339" t="s">
        <v>529</v>
      </c>
      <c r="X401" s="339" t="s">
        <v>529</v>
      </c>
      <c r="Y401" s="376"/>
      <c r="Z401" s="293" t="s">
        <v>61</v>
      </c>
      <c r="AA401" s="293" t="s">
        <v>61</v>
      </c>
      <c r="AB401" s="293" t="s">
        <v>61</v>
      </c>
      <c r="AC401" s="293" t="s">
        <v>61</v>
      </c>
      <c r="AD401" s="293" t="s">
        <v>61</v>
      </c>
      <c r="AE401" s="293" t="s">
        <v>61</v>
      </c>
      <c r="AF401" s="293" t="s">
        <v>61</v>
      </c>
      <c r="AG401" s="344" t="str">
        <f t="shared" si="88"/>
        <v/>
      </c>
      <c r="AH401" s="344" t="str">
        <f t="shared" si="89"/>
        <v>CLOSE</v>
      </c>
      <c r="AI401" s="345" t="e">
        <f t="shared" si="90"/>
        <v>#DIV/0!</v>
      </c>
      <c r="AJ401" s="357"/>
    </row>
    <row r="402" spans="1:36" ht="86.25">
      <c r="A402" s="337">
        <f t="shared" si="83"/>
        <v>1796</v>
      </c>
      <c r="B402" s="295">
        <v>45149</v>
      </c>
      <c r="C402" s="377" t="s">
        <v>49</v>
      </c>
      <c r="D402" s="602" t="s">
        <v>2152</v>
      </c>
      <c r="E402" s="293" t="s">
        <v>2175</v>
      </c>
      <c r="F402" s="293" t="s">
        <v>282</v>
      </c>
      <c r="G402" s="294" t="s">
        <v>2249</v>
      </c>
      <c r="H402" s="331" t="s">
        <v>122</v>
      </c>
      <c r="I402" s="146" t="s">
        <v>2250</v>
      </c>
      <c r="J402" s="471"/>
      <c r="K402" s="576" t="s">
        <v>2251</v>
      </c>
      <c r="L402" s="576" t="s">
        <v>2252</v>
      </c>
      <c r="M402" s="291" t="s">
        <v>2253</v>
      </c>
      <c r="N402" s="369" t="s">
        <v>1460</v>
      </c>
      <c r="O402" s="386">
        <v>2</v>
      </c>
      <c r="P402" s="386">
        <v>0</v>
      </c>
      <c r="Q402" s="293">
        <v>50</v>
      </c>
      <c r="R402" s="339" t="s">
        <v>192</v>
      </c>
      <c r="S402" s="339" t="s">
        <v>192</v>
      </c>
      <c r="T402" s="339" t="s">
        <v>192</v>
      </c>
      <c r="U402" s="339" t="s">
        <v>192</v>
      </c>
      <c r="V402" s="339" t="s">
        <v>192</v>
      </c>
      <c r="W402" s="339" t="s">
        <v>529</v>
      </c>
      <c r="X402" s="339" t="s">
        <v>529</v>
      </c>
      <c r="Y402" s="376"/>
      <c r="Z402" s="293" t="s">
        <v>61</v>
      </c>
      <c r="AA402" s="293" t="s">
        <v>61</v>
      </c>
      <c r="AB402" s="293" t="s">
        <v>61</v>
      </c>
      <c r="AC402" s="293" t="s">
        <v>61</v>
      </c>
      <c r="AD402" s="293" t="s">
        <v>61</v>
      </c>
      <c r="AE402" s="293" t="s">
        <v>61</v>
      </c>
      <c r="AF402" s="293" t="s">
        <v>61</v>
      </c>
      <c r="AG402" s="344" t="str">
        <f t="shared" si="88"/>
        <v/>
      </c>
      <c r="AH402" s="344" t="str">
        <f t="shared" si="89"/>
        <v>CLOSE</v>
      </c>
      <c r="AI402" s="345" t="e">
        <f t="shared" si="90"/>
        <v>#DIV/0!</v>
      </c>
      <c r="AJ402" s="357"/>
    </row>
    <row r="403" spans="1:36" ht="135.6" customHeight="1">
      <c r="A403" s="337">
        <f t="shared" si="83"/>
        <v>1797</v>
      </c>
      <c r="B403" s="295">
        <v>45152</v>
      </c>
      <c r="C403" s="377" t="s">
        <v>49</v>
      </c>
      <c r="D403" s="293" t="s">
        <v>2121</v>
      </c>
      <c r="E403" s="293" t="s">
        <v>2169</v>
      </c>
      <c r="F403" s="293" t="s">
        <v>1590</v>
      </c>
      <c r="G403" s="294" t="s">
        <v>2202</v>
      </c>
      <c r="H403" s="331" t="s">
        <v>122</v>
      </c>
      <c r="I403" s="167" t="s">
        <v>2254</v>
      </c>
      <c r="J403" s="471"/>
      <c r="K403" s="576" t="s">
        <v>2255</v>
      </c>
      <c r="L403" s="576" t="s">
        <v>2256</v>
      </c>
      <c r="M403" s="291" t="s">
        <v>2257</v>
      </c>
      <c r="N403" s="369" t="s">
        <v>1460</v>
      </c>
      <c r="O403" s="386">
        <v>225</v>
      </c>
      <c r="P403" s="386">
        <v>11.5</v>
      </c>
      <c r="Q403" s="293">
        <v>1088</v>
      </c>
      <c r="R403" s="339" t="s">
        <v>192</v>
      </c>
      <c r="S403" s="339" t="s">
        <v>192</v>
      </c>
      <c r="T403" s="339" t="s">
        <v>192</v>
      </c>
      <c r="U403" s="339" t="s">
        <v>192</v>
      </c>
      <c r="V403" s="339" t="s">
        <v>192</v>
      </c>
      <c r="W403" s="339" t="s">
        <v>192</v>
      </c>
      <c r="X403" s="339" t="s">
        <v>60</v>
      </c>
      <c r="Y403" s="376" t="s">
        <v>2258</v>
      </c>
      <c r="Z403" s="293" t="s">
        <v>61</v>
      </c>
      <c r="AA403" s="293" t="s">
        <v>61</v>
      </c>
      <c r="AB403" s="293" t="s">
        <v>61</v>
      </c>
      <c r="AC403" s="293" t="s">
        <v>61</v>
      </c>
      <c r="AD403" s="293" t="s">
        <v>61</v>
      </c>
      <c r="AE403" s="293" t="s">
        <v>61</v>
      </c>
      <c r="AF403" s="293" t="s">
        <v>63</v>
      </c>
      <c r="AG403" s="344" t="str">
        <f t="shared" si="88"/>
        <v>CLOSE</v>
      </c>
      <c r="AH403" s="344" t="str">
        <f t="shared" si="89"/>
        <v>CLOSE</v>
      </c>
      <c r="AI403" s="345">
        <f t="shared" si="90"/>
        <v>1</v>
      </c>
      <c r="AJ403" s="357"/>
    </row>
    <row r="404" spans="1:36" ht="148.15" customHeight="1">
      <c r="A404" s="337">
        <f t="shared" si="83"/>
        <v>1798</v>
      </c>
      <c r="B404" s="295">
        <v>45153</v>
      </c>
      <c r="C404" s="377" t="s">
        <v>490</v>
      </c>
      <c r="D404" s="549" t="s">
        <v>2225</v>
      </c>
      <c r="E404" s="293" t="s">
        <v>2175</v>
      </c>
      <c r="F404" s="293" t="s">
        <v>282</v>
      </c>
      <c r="G404" s="294" t="s">
        <v>2259</v>
      </c>
      <c r="H404" s="331" t="s">
        <v>77</v>
      </c>
      <c r="I404" s="146" t="s">
        <v>2260</v>
      </c>
      <c r="J404" s="471"/>
      <c r="K404" s="534" t="s">
        <v>2261</v>
      </c>
      <c r="L404" s="291" t="s">
        <v>2262</v>
      </c>
      <c r="M404" s="576" t="s">
        <v>2263</v>
      </c>
      <c r="N404" s="369" t="s">
        <v>59</v>
      </c>
      <c r="O404" s="386">
        <v>18</v>
      </c>
      <c r="P404" s="386">
        <v>590</v>
      </c>
      <c r="Q404" s="293">
        <v>0</v>
      </c>
      <c r="R404" s="339" t="s">
        <v>192</v>
      </c>
      <c r="S404" s="339" t="s">
        <v>192</v>
      </c>
      <c r="T404" s="339" t="s">
        <v>192</v>
      </c>
      <c r="U404" s="339" t="s">
        <v>192</v>
      </c>
      <c r="V404" s="339" t="s">
        <v>192</v>
      </c>
      <c r="W404" s="339" t="s">
        <v>529</v>
      </c>
      <c r="X404" s="339" t="s">
        <v>529</v>
      </c>
      <c r="Y404" s="376"/>
      <c r="Z404" s="293" t="s">
        <v>61</v>
      </c>
      <c r="AA404" s="293" t="s">
        <v>61</v>
      </c>
      <c r="AB404" s="293" t="s">
        <v>61</v>
      </c>
      <c r="AC404" s="293" t="s">
        <v>61</v>
      </c>
      <c r="AD404" s="293" t="s">
        <v>61</v>
      </c>
      <c r="AE404" s="293" t="s">
        <v>61</v>
      </c>
      <c r="AF404" s="293" t="s">
        <v>61</v>
      </c>
      <c r="AG404" s="344" t="str">
        <f t="shared" si="88"/>
        <v/>
      </c>
      <c r="AH404" s="344" t="str">
        <f t="shared" si="89"/>
        <v>CLOSE</v>
      </c>
      <c r="AI404" s="345" t="e">
        <f t="shared" si="90"/>
        <v>#DIV/0!</v>
      </c>
      <c r="AJ404" s="357"/>
    </row>
    <row r="405" spans="1:36" ht="93.6" customHeight="1">
      <c r="A405" s="337">
        <f t="shared" si="83"/>
        <v>1799</v>
      </c>
      <c r="B405" s="295">
        <v>45158</v>
      </c>
      <c r="C405" s="377" t="s">
        <v>49</v>
      </c>
      <c r="D405" s="549" t="s">
        <v>2264</v>
      </c>
      <c r="E405" s="293" t="s">
        <v>2175</v>
      </c>
      <c r="F405" s="293" t="s">
        <v>282</v>
      </c>
      <c r="G405" s="294" t="s">
        <v>2265</v>
      </c>
      <c r="H405" s="331" t="s">
        <v>122</v>
      </c>
      <c r="I405" s="146" t="s">
        <v>2266</v>
      </c>
      <c r="J405" s="471"/>
      <c r="K405" s="534" t="s">
        <v>2267</v>
      </c>
      <c r="L405" s="291" t="s">
        <v>2268</v>
      </c>
      <c r="M405" s="576" t="s">
        <v>2269</v>
      </c>
      <c r="N405" s="369" t="s">
        <v>59</v>
      </c>
      <c r="O405" s="386">
        <v>3</v>
      </c>
      <c r="P405" s="386">
        <v>78.2</v>
      </c>
      <c r="Q405" s="293">
        <v>0</v>
      </c>
      <c r="R405" s="339" t="s">
        <v>192</v>
      </c>
      <c r="S405" s="339" t="s">
        <v>192</v>
      </c>
      <c r="T405" s="339" t="s">
        <v>192</v>
      </c>
      <c r="U405" s="339" t="s">
        <v>192</v>
      </c>
      <c r="V405" s="339" t="s">
        <v>192</v>
      </c>
      <c r="W405" s="339" t="s">
        <v>529</v>
      </c>
      <c r="X405" s="339" t="s">
        <v>529</v>
      </c>
      <c r="Y405" s="376"/>
      <c r="Z405" s="293" t="s">
        <v>61</v>
      </c>
      <c r="AA405" s="293" t="s">
        <v>61</v>
      </c>
      <c r="AB405" s="293" t="s">
        <v>61</v>
      </c>
      <c r="AC405" s="293" t="s">
        <v>61</v>
      </c>
      <c r="AD405" s="293" t="s">
        <v>61</v>
      </c>
      <c r="AE405" s="293" t="s">
        <v>61</v>
      </c>
      <c r="AF405" s="293" t="s">
        <v>61</v>
      </c>
      <c r="AG405" s="344" t="str">
        <f t="shared" si="88"/>
        <v/>
      </c>
      <c r="AH405" s="344" t="str">
        <f t="shared" si="89"/>
        <v>CLOSE</v>
      </c>
      <c r="AI405" s="345" t="e">
        <f t="shared" si="90"/>
        <v>#DIV/0!</v>
      </c>
      <c r="AJ405" s="357"/>
    </row>
    <row r="406" spans="1:36" ht="72">
      <c r="A406" s="337">
        <f t="shared" si="83"/>
        <v>1800</v>
      </c>
      <c r="B406" s="624">
        <v>45169</v>
      </c>
      <c r="C406" s="377" t="s">
        <v>49</v>
      </c>
      <c r="D406" s="602" t="s">
        <v>2264</v>
      </c>
      <c r="E406" s="293" t="s">
        <v>2169</v>
      </c>
      <c r="F406" s="293" t="s">
        <v>282</v>
      </c>
      <c r="G406" s="294" t="s">
        <v>2270</v>
      </c>
      <c r="H406" s="331" t="s">
        <v>122</v>
      </c>
      <c r="I406" s="146" t="s">
        <v>2271</v>
      </c>
      <c r="J406" s="471"/>
      <c r="K406" s="291" t="s">
        <v>2272</v>
      </c>
      <c r="L406" s="622" t="s">
        <v>2273</v>
      </c>
      <c r="M406" s="291" t="s">
        <v>2274</v>
      </c>
      <c r="N406" s="369" t="s">
        <v>59</v>
      </c>
      <c r="O406" s="386">
        <v>5</v>
      </c>
      <c r="P406" s="386">
        <v>112.98</v>
      </c>
      <c r="Q406" s="293">
        <v>0</v>
      </c>
      <c r="R406" s="339" t="s">
        <v>192</v>
      </c>
      <c r="S406" s="339" t="s">
        <v>192</v>
      </c>
      <c r="T406" s="339" t="s">
        <v>192</v>
      </c>
      <c r="U406" s="339" t="s">
        <v>192</v>
      </c>
      <c r="V406" s="339" t="s">
        <v>192</v>
      </c>
      <c r="W406" s="339" t="s">
        <v>192</v>
      </c>
      <c r="X406" s="339" t="s">
        <v>192</v>
      </c>
      <c r="Y406" s="376"/>
      <c r="Z406" s="293" t="s">
        <v>61</v>
      </c>
      <c r="AA406" s="293" t="s">
        <v>61</v>
      </c>
      <c r="AB406" s="293" t="s">
        <v>61</v>
      </c>
      <c r="AC406" s="293" t="s">
        <v>61</v>
      </c>
      <c r="AD406" s="293" t="s">
        <v>61</v>
      </c>
      <c r="AE406" s="293" t="s">
        <v>61</v>
      </c>
      <c r="AF406" s="293" t="s">
        <v>61</v>
      </c>
      <c r="AG406" s="344" t="str">
        <f t="shared" si="88"/>
        <v/>
      </c>
      <c r="AH406" s="344" t="str">
        <f t="shared" si="89"/>
        <v>CLOSE</v>
      </c>
      <c r="AI406" s="345" t="e">
        <f t="shared" si="90"/>
        <v>#DIV/0!</v>
      </c>
      <c r="AJ406" s="357"/>
    </row>
    <row r="407" spans="1:36" ht="129.6" customHeight="1">
      <c r="A407" s="337">
        <f t="shared" si="83"/>
        <v>1801</v>
      </c>
      <c r="B407" s="624">
        <v>45193</v>
      </c>
      <c r="C407" s="377" t="s">
        <v>393</v>
      </c>
      <c r="D407" s="602" t="s">
        <v>2275</v>
      </c>
      <c r="E407" s="293" t="s">
        <v>2175</v>
      </c>
      <c r="F407" s="293" t="s">
        <v>282</v>
      </c>
      <c r="G407" s="294" t="s">
        <v>2276</v>
      </c>
      <c r="H407" s="331" t="s">
        <v>77</v>
      </c>
      <c r="I407" s="167" t="s">
        <v>2277</v>
      </c>
      <c r="J407" s="146" t="s">
        <v>2278</v>
      </c>
      <c r="K407" s="296" t="s">
        <v>2279</v>
      </c>
      <c r="L407" s="622" t="s">
        <v>2280</v>
      </c>
      <c r="M407" s="291" t="s">
        <v>2281</v>
      </c>
      <c r="N407" s="369" t="s">
        <v>59</v>
      </c>
      <c r="O407" s="386">
        <v>0</v>
      </c>
      <c r="P407" s="386">
        <v>0</v>
      </c>
      <c r="Q407" s="293">
        <v>0</v>
      </c>
      <c r="R407" s="339" t="s">
        <v>60</v>
      </c>
      <c r="S407" s="339" t="s">
        <v>60</v>
      </c>
      <c r="T407" s="339" t="s">
        <v>60</v>
      </c>
      <c r="U407" s="339" t="s">
        <v>60</v>
      </c>
      <c r="V407" s="339" t="s">
        <v>60</v>
      </c>
      <c r="W407" s="339" t="s">
        <v>529</v>
      </c>
      <c r="X407" s="339" t="s">
        <v>529</v>
      </c>
      <c r="Y407" s="376" t="s">
        <v>2282</v>
      </c>
      <c r="Z407" s="293" t="s">
        <v>63</v>
      </c>
      <c r="AA407" s="293" t="s">
        <v>63</v>
      </c>
      <c r="AB407" s="293" t="s">
        <v>63</v>
      </c>
      <c r="AC407" s="293" t="s">
        <v>63</v>
      </c>
      <c r="AD407" s="293" t="s">
        <v>63</v>
      </c>
      <c r="AE407" s="293" t="s">
        <v>61</v>
      </c>
      <c r="AF407" s="293" t="s">
        <v>61</v>
      </c>
      <c r="AG407" s="344" t="str">
        <f t="shared" si="88"/>
        <v>CLOSE</v>
      </c>
      <c r="AH407" s="344" t="str">
        <f t="shared" si="89"/>
        <v>CLOSE</v>
      </c>
      <c r="AI407" s="345">
        <f t="shared" si="90"/>
        <v>1</v>
      </c>
      <c r="AJ407" s="357"/>
    </row>
    <row r="408" spans="1:36" ht="210.6" customHeight="1">
      <c r="A408" s="337">
        <f t="shared" si="83"/>
        <v>1802</v>
      </c>
      <c r="B408" s="295">
        <v>45193</v>
      </c>
      <c r="C408" s="377" t="s">
        <v>926</v>
      </c>
      <c r="D408" s="549" t="s">
        <v>2194</v>
      </c>
      <c r="E408" s="293" t="s">
        <v>2169</v>
      </c>
      <c r="F408" s="293" t="s">
        <v>1590</v>
      </c>
      <c r="G408" s="294" t="s">
        <v>2283</v>
      </c>
      <c r="H408" s="331" t="s">
        <v>77</v>
      </c>
      <c r="I408" s="146" t="s">
        <v>2284</v>
      </c>
      <c r="J408" s="471"/>
      <c r="K408" s="291" t="s">
        <v>2285</v>
      </c>
      <c r="L408" s="291" t="s">
        <v>2286</v>
      </c>
      <c r="M408" s="291" t="s">
        <v>2287</v>
      </c>
      <c r="N408" s="369" t="s">
        <v>59</v>
      </c>
      <c r="O408" s="386"/>
      <c r="P408" s="386">
        <v>1991.6</v>
      </c>
      <c r="Q408" s="293">
        <v>0</v>
      </c>
      <c r="R408" s="339" t="s">
        <v>192</v>
      </c>
      <c r="S408" s="339" t="s">
        <v>192</v>
      </c>
      <c r="T408" s="339" t="s">
        <v>192</v>
      </c>
      <c r="U408" s="339" t="s">
        <v>192</v>
      </c>
      <c r="V408" s="339" t="s">
        <v>192</v>
      </c>
      <c r="W408" s="339" t="s">
        <v>192</v>
      </c>
      <c r="X408" s="339" t="s">
        <v>192</v>
      </c>
      <c r="Y408" s="376"/>
      <c r="Z408" s="293" t="s">
        <v>61</v>
      </c>
      <c r="AA408" s="293" t="s">
        <v>61</v>
      </c>
      <c r="AB408" s="293" t="s">
        <v>61</v>
      </c>
      <c r="AC408" s="293" t="s">
        <v>61</v>
      </c>
      <c r="AD408" s="293" t="s">
        <v>61</v>
      </c>
      <c r="AE408" s="293" t="s">
        <v>61</v>
      </c>
      <c r="AF408" s="293" t="s">
        <v>61</v>
      </c>
      <c r="AG408" s="344" t="str">
        <f t="shared" si="88"/>
        <v/>
      </c>
      <c r="AH408" s="344" t="str">
        <f t="shared" si="89"/>
        <v>CLOSE</v>
      </c>
      <c r="AI408" s="345" t="e">
        <f t="shared" si="90"/>
        <v>#DIV/0!</v>
      </c>
      <c r="AJ408" s="357"/>
    </row>
    <row r="409" spans="1:36" ht="210.6" customHeight="1">
      <c r="A409" s="337">
        <f t="shared" si="83"/>
        <v>1803</v>
      </c>
      <c r="B409" s="295">
        <v>45198</v>
      </c>
      <c r="C409" s="377" t="s">
        <v>49</v>
      </c>
      <c r="D409" s="549" t="s">
        <v>2066</v>
      </c>
      <c r="E409" s="293" t="s">
        <v>2288</v>
      </c>
      <c r="F409" s="293" t="s">
        <v>1590</v>
      </c>
      <c r="G409" s="294" t="s">
        <v>2289</v>
      </c>
      <c r="H409" s="331" t="s">
        <v>122</v>
      </c>
      <c r="I409" s="146" t="s">
        <v>2290</v>
      </c>
      <c r="J409" s="471"/>
      <c r="K409" s="534" t="s">
        <v>2291</v>
      </c>
      <c r="L409" s="291" t="s">
        <v>2292</v>
      </c>
      <c r="M409" s="291" t="s">
        <v>2293</v>
      </c>
      <c r="N409" s="369" t="s">
        <v>59</v>
      </c>
      <c r="O409" s="386">
        <v>5</v>
      </c>
      <c r="P409" s="386">
        <v>121</v>
      </c>
      <c r="Q409" s="293">
        <v>0</v>
      </c>
      <c r="R409" s="339" t="s">
        <v>529</v>
      </c>
      <c r="S409" s="339" t="s">
        <v>529</v>
      </c>
      <c r="T409" s="339" t="s">
        <v>192</v>
      </c>
      <c r="U409" s="339" t="s">
        <v>192</v>
      </c>
      <c r="V409" s="339" t="s">
        <v>192</v>
      </c>
      <c r="W409" s="339" t="s">
        <v>529</v>
      </c>
      <c r="X409" s="339" t="s">
        <v>529</v>
      </c>
      <c r="Y409" s="376"/>
      <c r="Z409" s="293" t="s">
        <v>61</v>
      </c>
      <c r="AA409" s="293" t="s">
        <v>61</v>
      </c>
      <c r="AB409" s="293" t="s">
        <v>61</v>
      </c>
      <c r="AC409" s="293" t="s">
        <v>61</v>
      </c>
      <c r="AD409" s="293" t="s">
        <v>61</v>
      </c>
      <c r="AE409" s="293" t="s">
        <v>61</v>
      </c>
      <c r="AF409" s="293" t="s">
        <v>61</v>
      </c>
      <c r="AG409" s="344" t="str">
        <f t="shared" si="88"/>
        <v/>
      </c>
      <c r="AH409" s="344" t="str">
        <f t="shared" si="89"/>
        <v>CLOSE</v>
      </c>
      <c r="AI409" s="345" t="e">
        <f t="shared" si="90"/>
        <v>#DIV/0!</v>
      </c>
      <c r="AJ409" s="357"/>
    </row>
    <row r="410" spans="1:36" ht="63.75">
      <c r="A410" s="337">
        <f t="shared" si="83"/>
        <v>1804</v>
      </c>
      <c r="B410" s="295">
        <v>45217</v>
      </c>
      <c r="C410" s="377" t="s">
        <v>926</v>
      </c>
      <c r="D410" s="549" t="s">
        <v>2194</v>
      </c>
      <c r="E410" s="293" t="s">
        <v>2175</v>
      </c>
      <c r="F410" s="293" t="s">
        <v>282</v>
      </c>
      <c r="G410" s="294" t="s">
        <v>2294</v>
      </c>
      <c r="H410" s="331" t="s">
        <v>77</v>
      </c>
      <c r="I410" s="167" t="s">
        <v>2295</v>
      </c>
      <c r="J410" s="471"/>
      <c r="K410" s="534" t="s">
        <v>2296</v>
      </c>
      <c r="L410" s="291" t="s">
        <v>2297</v>
      </c>
      <c r="M410" s="291" t="s">
        <v>2298</v>
      </c>
      <c r="N410" s="369" t="s">
        <v>59</v>
      </c>
      <c r="O410" s="386">
        <v>0</v>
      </c>
      <c r="P410" s="386">
        <v>0</v>
      </c>
      <c r="Q410" s="293">
        <v>0</v>
      </c>
      <c r="R410" s="339" t="s">
        <v>192</v>
      </c>
      <c r="S410" s="339" t="s">
        <v>192</v>
      </c>
      <c r="T410" s="339" t="s">
        <v>192</v>
      </c>
      <c r="U410" s="339" t="s">
        <v>192</v>
      </c>
      <c r="V410" s="339" t="s">
        <v>192</v>
      </c>
      <c r="W410" s="339" t="s">
        <v>529</v>
      </c>
      <c r="X410" s="339" t="s">
        <v>529</v>
      </c>
      <c r="Y410" s="376"/>
      <c r="Z410" s="293" t="s">
        <v>61</v>
      </c>
      <c r="AA410" s="293" t="s">
        <v>61</v>
      </c>
      <c r="AB410" s="293" t="s">
        <v>61</v>
      </c>
      <c r="AC410" s="293" t="s">
        <v>61</v>
      </c>
      <c r="AD410" s="293" t="s">
        <v>61</v>
      </c>
      <c r="AE410" s="293" t="s">
        <v>61</v>
      </c>
      <c r="AF410" s="293" t="s">
        <v>61</v>
      </c>
      <c r="AG410" s="344"/>
      <c r="AH410" s="344" t="str">
        <f t="shared" si="89"/>
        <v>CLOSE</v>
      </c>
      <c r="AI410" s="345" t="e">
        <f t="shared" si="90"/>
        <v>#DIV/0!</v>
      </c>
      <c r="AJ410" s="357"/>
    </row>
    <row r="411" spans="1:36" ht="92.65" customHeight="1">
      <c r="A411" s="337">
        <f t="shared" si="83"/>
        <v>1805</v>
      </c>
      <c r="B411" s="295">
        <v>45222</v>
      </c>
      <c r="C411" s="377" t="s">
        <v>49</v>
      </c>
      <c r="D411" s="549" t="s">
        <v>2264</v>
      </c>
      <c r="E411" s="293" t="s">
        <v>2169</v>
      </c>
      <c r="F411" s="293" t="s">
        <v>1590</v>
      </c>
      <c r="G411" s="294" t="s">
        <v>2299</v>
      </c>
      <c r="H411" s="331" t="s">
        <v>122</v>
      </c>
      <c r="I411" s="146" t="s">
        <v>2300</v>
      </c>
      <c r="J411" s="471"/>
      <c r="K411" s="291" t="s">
        <v>2301</v>
      </c>
      <c r="L411" s="291" t="s">
        <v>2302</v>
      </c>
      <c r="M411" s="291" t="s">
        <v>2303</v>
      </c>
      <c r="N411" s="369" t="s">
        <v>59</v>
      </c>
      <c r="O411" s="386">
        <v>135</v>
      </c>
      <c r="P411" s="386">
        <v>2518</v>
      </c>
      <c r="Q411" s="293">
        <v>0</v>
      </c>
      <c r="R411" s="339" t="s">
        <v>192</v>
      </c>
      <c r="S411" s="339" t="s">
        <v>192</v>
      </c>
      <c r="T411" s="339" t="s">
        <v>192</v>
      </c>
      <c r="U411" s="339" t="s">
        <v>192</v>
      </c>
      <c r="V411" s="339" t="s">
        <v>192</v>
      </c>
      <c r="W411" s="339" t="s">
        <v>192</v>
      </c>
      <c r="X411" s="339" t="s">
        <v>192</v>
      </c>
      <c r="Y411" s="376"/>
      <c r="Z411" s="293" t="s">
        <v>61</v>
      </c>
      <c r="AA411" s="293" t="s">
        <v>61</v>
      </c>
      <c r="AB411" s="293" t="s">
        <v>61</v>
      </c>
      <c r="AC411" s="293" t="s">
        <v>61</v>
      </c>
      <c r="AD411" s="293" t="s">
        <v>61</v>
      </c>
      <c r="AE411" s="293" t="s">
        <v>61</v>
      </c>
      <c r="AF411" s="293" t="s">
        <v>61</v>
      </c>
      <c r="AG411" s="344" t="str">
        <f t="shared" si="88"/>
        <v/>
      </c>
      <c r="AH411" s="344" t="str">
        <f t="shared" si="89"/>
        <v>CLOSE</v>
      </c>
      <c r="AI411" s="345" t="e">
        <f t="shared" si="90"/>
        <v>#DIV/0!</v>
      </c>
      <c r="AJ411" s="357"/>
    </row>
    <row r="412" spans="1:36" ht="142.15" customHeight="1">
      <c r="A412" s="337">
        <f t="shared" si="83"/>
        <v>1806</v>
      </c>
      <c r="B412" s="295">
        <v>45223</v>
      </c>
      <c r="C412" s="377" t="s">
        <v>49</v>
      </c>
      <c r="D412" s="293" t="s">
        <v>2141</v>
      </c>
      <c r="E412" s="293" t="s">
        <v>2169</v>
      </c>
      <c r="F412" s="293" t="s">
        <v>1590</v>
      </c>
      <c r="G412" s="294" t="s">
        <v>2304</v>
      </c>
      <c r="H412" s="331" t="s">
        <v>122</v>
      </c>
      <c r="I412" s="146" t="s">
        <v>2305</v>
      </c>
      <c r="J412" s="471"/>
      <c r="K412" s="291" t="s">
        <v>2306</v>
      </c>
      <c r="L412" s="291" t="s">
        <v>2307</v>
      </c>
      <c r="M412" s="291" t="s">
        <v>2308</v>
      </c>
      <c r="N412" s="369" t="s">
        <v>59</v>
      </c>
      <c r="O412" s="386">
        <v>70</v>
      </c>
      <c r="P412" s="386">
        <v>170</v>
      </c>
      <c r="Q412" s="293">
        <v>0</v>
      </c>
      <c r="R412" s="339" t="s">
        <v>192</v>
      </c>
      <c r="S412" s="339" t="s">
        <v>192</v>
      </c>
      <c r="T412" s="339" t="s">
        <v>192</v>
      </c>
      <c r="U412" s="339" t="s">
        <v>192</v>
      </c>
      <c r="V412" s="339" t="s">
        <v>192</v>
      </c>
      <c r="W412" s="339" t="s">
        <v>192</v>
      </c>
      <c r="X412" s="339" t="s">
        <v>192</v>
      </c>
      <c r="Y412" s="376"/>
      <c r="Z412" s="293" t="s">
        <v>61</v>
      </c>
      <c r="AA412" s="293" t="s">
        <v>61</v>
      </c>
      <c r="AB412" s="293" t="s">
        <v>61</v>
      </c>
      <c r="AC412" s="293" t="s">
        <v>61</v>
      </c>
      <c r="AD412" s="293" t="s">
        <v>61</v>
      </c>
      <c r="AE412" s="293" t="s">
        <v>61</v>
      </c>
      <c r="AF412" s="293" t="s">
        <v>61</v>
      </c>
      <c r="AG412" s="344" t="str">
        <f t="shared" si="88"/>
        <v/>
      </c>
      <c r="AH412" s="344" t="str">
        <f t="shared" si="89"/>
        <v>CLOSE</v>
      </c>
      <c r="AI412" s="345" t="e">
        <f t="shared" si="90"/>
        <v>#DIV/0!</v>
      </c>
      <c r="AJ412" s="357"/>
    </row>
    <row r="413" spans="1:36" ht="95.65" customHeight="1">
      <c r="A413" s="337">
        <f t="shared" si="83"/>
        <v>1807</v>
      </c>
      <c r="B413" s="295">
        <v>45236</v>
      </c>
      <c r="C413" s="377" t="s">
        <v>393</v>
      </c>
      <c r="D413" s="549" t="s">
        <v>2025</v>
      </c>
      <c r="E413" s="293" t="s">
        <v>2169</v>
      </c>
      <c r="F413" s="293" t="s">
        <v>85</v>
      </c>
      <c r="G413" s="549" t="s">
        <v>2309</v>
      </c>
      <c r="H413" s="331" t="s">
        <v>77</v>
      </c>
      <c r="I413" s="146" t="s">
        <v>2310</v>
      </c>
      <c r="J413" s="471"/>
      <c r="K413" s="576" t="s">
        <v>2311</v>
      </c>
      <c r="L413" s="576" t="s">
        <v>2312</v>
      </c>
      <c r="M413" s="576" t="s">
        <v>2313</v>
      </c>
      <c r="N413" s="369" t="s">
        <v>59</v>
      </c>
      <c r="O413" s="386">
        <v>32</v>
      </c>
      <c r="P413" s="386">
        <v>955.5</v>
      </c>
      <c r="Q413" s="293">
        <v>0</v>
      </c>
      <c r="R413" s="339" t="s">
        <v>192</v>
      </c>
      <c r="S413" s="339" t="s">
        <v>192</v>
      </c>
      <c r="T413" s="339" t="s">
        <v>192</v>
      </c>
      <c r="U413" s="339" t="s">
        <v>192</v>
      </c>
      <c r="V413" s="339" t="s">
        <v>192</v>
      </c>
      <c r="W413" s="339" t="s">
        <v>192</v>
      </c>
      <c r="X413" s="339" t="s">
        <v>192</v>
      </c>
      <c r="Y413" s="376"/>
      <c r="Z413" s="293" t="s">
        <v>61</v>
      </c>
      <c r="AA413" s="293" t="s">
        <v>61</v>
      </c>
      <c r="AB413" s="293" t="s">
        <v>61</v>
      </c>
      <c r="AC413" s="293" t="s">
        <v>61</v>
      </c>
      <c r="AD413" s="293" t="s">
        <v>61</v>
      </c>
      <c r="AE413" s="293" t="s">
        <v>61</v>
      </c>
      <c r="AF413" s="293" t="s">
        <v>61</v>
      </c>
      <c r="AG413" s="344" t="str">
        <f t="shared" si="88"/>
        <v/>
      </c>
      <c r="AH413" s="344" t="str">
        <f t="shared" si="89"/>
        <v>CLOSE</v>
      </c>
      <c r="AI413" s="345" t="e">
        <f t="shared" si="90"/>
        <v>#DIV/0!</v>
      </c>
      <c r="AJ413" s="357"/>
    </row>
    <row r="414" spans="1:36" ht="141" customHeight="1">
      <c r="A414" s="337">
        <f t="shared" si="83"/>
        <v>1808</v>
      </c>
      <c r="B414" s="295">
        <v>45237</v>
      </c>
      <c r="C414" s="377" t="s">
        <v>393</v>
      </c>
      <c r="D414" s="549" t="s">
        <v>2275</v>
      </c>
      <c r="E414" s="293" t="s">
        <v>2175</v>
      </c>
      <c r="F414" s="293" t="s">
        <v>282</v>
      </c>
      <c r="G414" s="549" t="s">
        <v>2314</v>
      </c>
      <c r="H414" s="331" t="s">
        <v>77</v>
      </c>
      <c r="I414" s="167" t="s">
        <v>2315</v>
      </c>
      <c r="J414" s="471"/>
      <c r="K414" s="576" t="s">
        <v>2316</v>
      </c>
      <c r="L414" s="576" t="s">
        <v>2317</v>
      </c>
      <c r="M414" s="626" t="s">
        <v>2318</v>
      </c>
      <c r="N414" s="369" t="s">
        <v>59</v>
      </c>
      <c r="O414" s="386">
        <v>0</v>
      </c>
      <c r="P414" s="386">
        <v>0</v>
      </c>
      <c r="Q414" s="293">
        <v>0</v>
      </c>
      <c r="R414" s="339" t="s">
        <v>192</v>
      </c>
      <c r="S414" s="339" t="s">
        <v>192</v>
      </c>
      <c r="T414" s="339" t="s">
        <v>192</v>
      </c>
      <c r="U414" s="339" t="s">
        <v>192</v>
      </c>
      <c r="V414" s="339" t="s">
        <v>192</v>
      </c>
      <c r="W414" s="339" t="s">
        <v>529</v>
      </c>
      <c r="X414" s="339" t="s">
        <v>529</v>
      </c>
      <c r="Y414" s="376"/>
      <c r="Z414" s="293" t="s">
        <v>61</v>
      </c>
      <c r="AA414" s="293" t="s">
        <v>61</v>
      </c>
      <c r="AB414" s="293" t="s">
        <v>61</v>
      </c>
      <c r="AC414" s="293" t="s">
        <v>61</v>
      </c>
      <c r="AD414" s="293" t="s">
        <v>61</v>
      </c>
      <c r="AE414" s="293" t="s">
        <v>61</v>
      </c>
      <c r="AF414" s="293" t="s">
        <v>61</v>
      </c>
      <c r="AG414" s="344" t="str">
        <f t="shared" si="88"/>
        <v/>
      </c>
      <c r="AH414" s="344" t="str">
        <f t="shared" si="89"/>
        <v>CLOSE</v>
      </c>
      <c r="AI414" s="345" t="e">
        <f t="shared" si="90"/>
        <v>#DIV/0!</v>
      </c>
      <c r="AJ414" s="357"/>
    </row>
    <row r="415" spans="1:36" ht="112.9" customHeight="1">
      <c r="A415" s="337">
        <f t="shared" si="83"/>
        <v>1809</v>
      </c>
      <c r="B415" s="295">
        <v>45249</v>
      </c>
      <c r="C415" s="377" t="s">
        <v>49</v>
      </c>
      <c r="D415" s="293" t="s">
        <v>2121</v>
      </c>
      <c r="E415" s="293" t="s">
        <v>2319</v>
      </c>
      <c r="F415" s="293" t="s">
        <v>282</v>
      </c>
      <c r="G415" s="294" t="s">
        <v>2320</v>
      </c>
      <c r="H415" s="331" t="s">
        <v>122</v>
      </c>
      <c r="I415" s="146" t="s">
        <v>2321</v>
      </c>
      <c r="J415" s="471"/>
      <c r="K415" s="291" t="s">
        <v>2322</v>
      </c>
      <c r="L415" s="576" t="s">
        <v>2323</v>
      </c>
      <c r="M415" s="576" t="s">
        <v>2324</v>
      </c>
      <c r="N415" s="369" t="s">
        <v>59</v>
      </c>
      <c r="O415" s="386">
        <v>130</v>
      </c>
      <c r="P415" s="386">
        <v>0</v>
      </c>
      <c r="Q415" s="293">
        <v>681</v>
      </c>
      <c r="R415" s="339" t="s">
        <v>529</v>
      </c>
      <c r="S415" s="339" t="s">
        <v>529</v>
      </c>
      <c r="T415" s="339" t="s">
        <v>529</v>
      </c>
      <c r="U415" s="339" t="s">
        <v>192</v>
      </c>
      <c r="V415" s="339" t="s">
        <v>192</v>
      </c>
      <c r="W415" s="339" t="s">
        <v>192</v>
      </c>
      <c r="X415" s="339" t="s">
        <v>192</v>
      </c>
      <c r="Y415" s="376"/>
      <c r="Z415" s="293" t="s">
        <v>61</v>
      </c>
      <c r="AA415" s="293" t="s">
        <v>61</v>
      </c>
      <c r="AB415" s="293" t="s">
        <v>61</v>
      </c>
      <c r="AC415" s="293" t="s">
        <v>61</v>
      </c>
      <c r="AD415" s="293" t="s">
        <v>61</v>
      </c>
      <c r="AE415" s="293" t="s">
        <v>61</v>
      </c>
      <c r="AF415" s="293" t="s">
        <v>61</v>
      </c>
      <c r="AG415" s="344" t="str">
        <f t="shared" si="88"/>
        <v/>
      </c>
      <c r="AH415" s="344" t="str">
        <f t="shared" si="89"/>
        <v>CLOSE</v>
      </c>
      <c r="AI415" s="345" t="e">
        <f t="shared" si="90"/>
        <v>#DIV/0!</v>
      </c>
      <c r="AJ415" s="357"/>
    </row>
    <row r="416" spans="1:36" ht="186.6" customHeight="1">
      <c r="A416" s="337">
        <f t="shared" si="83"/>
        <v>1810</v>
      </c>
      <c r="B416" s="295">
        <v>45266</v>
      </c>
      <c r="C416" s="377" t="s">
        <v>926</v>
      </c>
      <c r="D416" s="549" t="s">
        <v>2325</v>
      </c>
      <c r="E416" s="293" t="s">
        <v>2175</v>
      </c>
      <c r="F416" s="293" t="s">
        <v>282</v>
      </c>
      <c r="G416" s="294" t="s">
        <v>2326</v>
      </c>
      <c r="H416" s="331" t="s">
        <v>77</v>
      </c>
      <c r="I416" s="627" t="s">
        <v>2327</v>
      </c>
      <c r="J416" s="471"/>
      <c r="K416" s="291" t="s">
        <v>2328</v>
      </c>
      <c r="L416" s="291" t="s">
        <v>2329</v>
      </c>
      <c r="M416" s="291" t="s">
        <v>2330</v>
      </c>
      <c r="N416" s="369" t="s">
        <v>59</v>
      </c>
      <c r="O416" s="386">
        <v>135</v>
      </c>
      <c r="P416" s="386">
        <v>400</v>
      </c>
      <c r="Q416" s="293">
        <v>0</v>
      </c>
      <c r="R416" s="339" t="s">
        <v>192</v>
      </c>
      <c r="S416" s="339" t="s">
        <v>192</v>
      </c>
      <c r="T416" s="339" t="s">
        <v>192</v>
      </c>
      <c r="U416" s="339" t="s">
        <v>192</v>
      </c>
      <c r="V416" s="339" t="s">
        <v>192</v>
      </c>
      <c r="W416" s="339" t="s">
        <v>529</v>
      </c>
      <c r="X416" s="339" t="s">
        <v>529</v>
      </c>
      <c r="Y416" s="574" t="s">
        <v>2331</v>
      </c>
      <c r="Z416" s="293" t="s">
        <v>61</v>
      </c>
      <c r="AA416" s="293" t="s">
        <v>61</v>
      </c>
      <c r="AB416" s="293" t="s">
        <v>61</v>
      </c>
      <c r="AC416" s="293" t="s">
        <v>61</v>
      </c>
      <c r="AD416" s="293" t="s">
        <v>61</v>
      </c>
      <c r="AE416" s="293" t="s">
        <v>61</v>
      </c>
      <c r="AF416" s="293" t="s">
        <v>61</v>
      </c>
      <c r="AG416" s="344" t="str">
        <f t="shared" si="88"/>
        <v>CLOSE</v>
      </c>
      <c r="AH416" s="344" t="str">
        <f t="shared" si="89"/>
        <v>CLOSE</v>
      </c>
      <c r="AI416" s="345" t="e">
        <f t="shared" si="90"/>
        <v>#DIV/0!</v>
      </c>
      <c r="AJ416" s="357"/>
    </row>
    <row r="417" spans="1:36" ht="84">
      <c r="A417" s="337">
        <f t="shared" si="83"/>
        <v>1811</v>
      </c>
      <c r="B417" s="295">
        <v>45274</v>
      </c>
      <c r="C417" s="377" t="s">
        <v>49</v>
      </c>
      <c r="D417" s="293" t="s">
        <v>2152</v>
      </c>
      <c r="E417" s="293" t="s">
        <v>2175</v>
      </c>
      <c r="F417" s="293" t="s">
        <v>282</v>
      </c>
      <c r="G417" s="294" t="s">
        <v>2332</v>
      </c>
      <c r="H417" s="331" t="s">
        <v>122</v>
      </c>
      <c r="I417" s="146" t="s">
        <v>2333</v>
      </c>
      <c r="J417" s="471"/>
      <c r="K417" s="576" t="s">
        <v>2334</v>
      </c>
      <c r="L417" s="576" t="s">
        <v>2335</v>
      </c>
      <c r="M417" s="291" t="s">
        <v>2336</v>
      </c>
      <c r="N417" s="369" t="s">
        <v>59</v>
      </c>
      <c r="O417" s="386">
        <v>7</v>
      </c>
      <c r="P417" s="386">
        <v>174.77</v>
      </c>
      <c r="Q417" s="293">
        <v>0</v>
      </c>
      <c r="R417" s="339" t="s">
        <v>192</v>
      </c>
      <c r="S417" s="339" t="s">
        <v>192</v>
      </c>
      <c r="T417" s="339" t="s">
        <v>192</v>
      </c>
      <c r="U417" s="339" t="s">
        <v>192</v>
      </c>
      <c r="V417" s="339" t="s">
        <v>192</v>
      </c>
      <c r="W417" s="339" t="s">
        <v>529</v>
      </c>
      <c r="X417" s="339" t="s">
        <v>529</v>
      </c>
      <c r="Y417" s="376"/>
      <c r="Z417" s="293" t="s">
        <v>61</v>
      </c>
      <c r="AA417" s="293" t="s">
        <v>61</v>
      </c>
      <c r="AB417" s="293" t="s">
        <v>61</v>
      </c>
      <c r="AC417" s="293" t="s">
        <v>61</v>
      </c>
      <c r="AD417" s="293" t="s">
        <v>61</v>
      </c>
      <c r="AE417" s="293" t="s">
        <v>61</v>
      </c>
      <c r="AF417" s="293" t="s">
        <v>61</v>
      </c>
      <c r="AG417" s="344" t="str">
        <f t="shared" si="88"/>
        <v/>
      </c>
      <c r="AH417" s="344" t="str">
        <f t="shared" si="89"/>
        <v>CLOSE</v>
      </c>
      <c r="AI417" s="345" t="e">
        <f t="shared" si="90"/>
        <v>#DIV/0!</v>
      </c>
      <c r="AJ417" s="357"/>
    </row>
    <row r="418" spans="1:36" ht="132.6" customHeight="1">
      <c r="A418" s="337">
        <f t="shared" si="83"/>
        <v>1812</v>
      </c>
      <c r="B418" s="295">
        <v>45287</v>
      </c>
      <c r="C418" s="377" t="s">
        <v>49</v>
      </c>
      <c r="D418" s="293" t="s">
        <v>2264</v>
      </c>
      <c r="E418" s="293" t="s">
        <v>2175</v>
      </c>
      <c r="F418" s="293" t="s">
        <v>1216</v>
      </c>
      <c r="G418" s="294" t="s">
        <v>2337</v>
      </c>
      <c r="H418" s="331" t="s">
        <v>122</v>
      </c>
      <c r="I418" s="146" t="s">
        <v>2338</v>
      </c>
      <c r="J418" s="471"/>
      <c r="K418" s="291" t="s">
        <v>2339</v>
      </c>
      <c r="L418" s="576" t="s">
        <v>2340</v>
      </c>
      <c r="M418" s="576" t="s">
        <v>2341</v>
      </c>
      <c r="N418" s="369" t="s">
        <v>59</v>
      </c>
      <c r="O418" s="386">
        <v>73</v>
      </c>
      <c r="P418" s="386">
        <v>54.43</v>
      </c>
      <c r="Q418" s="293">
        <v>1767.4</v>
      </c>
      <c r="R418" s="339" t="s">
        <v>192</v>
      </c>
      <c r="S418" s="339" t="s">
        <v>192</v>
      </c>
      <c r="T418" s="339" t="s">
        <v>192</v>
      </c>
      <c r="U418" s="339" t="s">
        <v>192</v>
      </c>
      <c r="V418" s="339" t="s">
        <v>192</v>
      </c>
      <c r="W418" s="339" t="s">
        <v>529</v>
      </c>
      <c r="X418" s="339" t="s">
        <v>529</v>
      </c>
      <c r="Y418" s="376"/>
      <c r="Z418" s="293" t="s">
        <v>61</v>
      </c>
      <c r="AA418" s="293" t="s">
        <v>61</v>
      </c>
      <c r="AB418" s="293" t="s">
        <v>61</v>
      </c>
      <c r="AC418" s="293" t="s">
        <v>61</v>
      </c>
      <c r="AD418" s="293" t="s">
        <v>61</v>
      </c>
      <c r="AE418" s="293" t="s">
        <v>61</v>
      </c>
      <c r="AF418" s="293" t="s">
        <v>61</v>
      </c>
      <c r="AG418" s="344" t="str">
        <f t="shared" si="88"/>
        <v/>
      </c>
      <c r="AH418" s="344" t="str">
        <f t="shared" si="89"/>
        <v>CLOSE</v>
      </c>
      <c r="AI418" s="345" t="e">
        <f t="shared" si="90"/>
        <v>#DIV/0!</v>
      </c>
      <c r="AJ418" s="357"/>
    </row>
    <row r="419" spans="1:36" ht="168.6" customHeight="1">
      <c r="A419" s="337">
        <f t="shared" si="83"/>
        <v>1813</v>
      </c>
      <c r="B419" s="295">
        <v>45301</v>
      </c>
      <c r="C419" s="377" t="s">
        <v>393</v>
      </c>
      <c r="D419" s="293" t="s">
        <v>2025</v>
      </c>
      <c r="E419" s="293" t="s">
        <v>2175</v>
      </c>
      <c r="F419" s="293" t="s">
        <v>282</v>
      </c>
      <c r="G419" s="294" t="s">
        <v>2342</v>
      </c>
      <c r="H419" s="331" t="s">
        <v>77</v>
      </c>
      <c r="I419" s="146" t="s">
        <v>2343</v>
      </c>
      <c r="J419" s="167" t="s">
        <v>2344</v>
      </c>
      <c r="K419" s="576" t="s">
        <v>2345</v>
      </c>
      <c r="L419" s="576" t="s">
        <v>2346</v>
      </c>
      <c r="M419" s="576" t="s">
        <v>2347</v>
      </c>
      <c r="N419" s="369" t="s">
        <v>59</v>
      </c>
      <c r="O419" s="386">
        <v>75</v>
      </c>
      <c r="P419" s="386">
        <v>2213.5</v>
      </c>
      <c r="Q419" s="293">
        <v>0</v>
      </c>
      <c r="R419" s="339" t="s">
        <v>192</v>
      </c>
      <c r="S419" s="339" t="s">
        <v>192</v>
      </c>
      <c r="T419" s="339" t="s">
        <v>192</v>
      </c>
      <c r="U419" s="339" t="s">
        <v>192</v>
      </c>
      <c r="V419" s="339" t="s">
        <v>192</v>
      </c>
      <c r="W419" s="339" t="s">
        <v>529</v>
      </c>
      <c r="X419" s="339" t="s">
        <v>529</v>
      </c>
      <c r="Y419" s="574" t="s">
        <v>2348</v>
      </c>
      <c r="Z419" s="293" t="s">
        <v>63</v>
      </c>
      <c r="AA419" s="293" t="s">
        <v>63</v>
      </c>
      <c r="AB419" s="293" t="s">
        <v>63</v>
      </c>
      <c r="AC419" s="293" t="s">
        <v>63</v>
      </c>
      <c r="AD419" s="293" t="s">
        <v>63</v>
      </c>
      <c r="AE419" s="293" t="s">
        <v>61</v>
      </c>
      <c r="AF419" s="293" t="s">
        <v>61</v>
      </c>
      <c r="AG419" s="344" t="str">
        <f t="shared" si="88"/>
        <v>CLOSE</v>
      </c>
      <c r="AH419" s="344" t="str">
        <f t="shared" si="89"/>
        <v>CLOSE</v>
      </c>
      <c r="AI419" s="345" t="e">
        <f t="shared" si="90"/>
        <v>#DIV/0!</v>
      </c>
      <c r="AJ419" s="357"/>
    </row>
    <row r="420" spans="1:36" ht="114" customHeight="1">
      <c r="A420" s="337">
        <f t="shared" si="83"/>
        <v>1814</v>
      </c>
      <c r="B420" s="295">
        <v>45313</v>
      </c>
      <c r="C420" s="377" t="s">
        <v>926</v>
      </c>
      <c r="D420" s="549" t="s">
        <v>2349</v>
      </c>
      <c r="E420" s="293" t="s">
        <v>2175</v>
      </c>
      <c r="F420" s="293" t="s">
        <v>85</v>
      </c>
      <c r="G420" s="294" t="s">
        <v>2350</v>
      </c>
      <c r="H420" s="331" t="s">
        <v>77</v>
      </c>
      <c r="I420" s="171" t="s">
        <v>2351</v>
      </c>
      <c r="J420" s="471"/>
      <c r="K420" s="291" t="s">
        <v>2352</v>
      </c>
      <c r="L420" s="474" t="s">
        <v>2353</v>
      </c>
      <c r="M420" s="291" t="s">
        <v>2354</v>
      </c>
      <c r="N420" s="369" t="s">
        <v>1460</v>
      </c>
      <c r="O420" s="386">
        <v>376</v>
      </c>
      <c r="P420" s="386">
        <v>10420.799999999999</v>
      </c>
      <c r="Q420" s="293">
        <v>0</v>
      </c>
      <c r="R420" s="339" t="s">
        <v>192</v>
      </c>
      <c r="S420" s="339" t="s">
        <v>192</v>
      </c>
      <c r="T420" s="339" t="s">
        <v>192</v>
      </c>
      <c r="U420" s="339" t="s">
        <v>192</v>
      </c>
      <c r="V420" s="339" t="s">
        <v>192</v>
      </c>
      <c r="W420" s="339" t="s">
        <v>529</v>
      </c>
      <c r="X420" s="339" t="s">
        <v>529</v>
      </c>
      <c r="Y420" s="376"/>
      <c r="Z420" s="293" t="s">
        <v>61</v>
      </c>
      <c r="AA420" s="293" t="s">
        <v>61</v>
      </c>
      <c r="AB420" s="293" t="s">
        <v>61</v>
      </c>
      <c r="AC420" s="293" t="s">
        <v>61</v>
      </c>
      <c r="AD420" s="293" t="s">
        <v>61</v>
      </c>
      <c r="AE420" s="293" t="s">
        <v>61</v>
      </c>
      <c r="AF420" s="293" t="s">
        <v>61</v>
      </c>
      <c r="AG420" s="344" t="str">
        <f t="shared" si="88"/>
        <v/>
      </c>
      <c r="AH420" s="344" t="str">
        <f t="shared" si="89"/>
        <v>CLOSE</v>
      </c>
      <c r="AI420" s="345" t="e">
        <f t="shared" si="90"/>
        <v>#DIV/0!</v>
      </c>
      <c r="AJ420" s="357"/>
    </row>
    <row r="421" spans="1:36" ht="203.65" customHeight="1">
      <c r="A421" s="337">
        <f t="shared" ref="A421:A446" si="103">A420+1</f>
        <v>1815</v>
      </c>
      <c r="B421" s="295">
        <v>45318</v>
      </c>
      <c r="C421" s="377" t="s">
        <v>490</v>
      </c>
      <c r="D421" s="581" t="s">
        <v>2225</v>
      </c>
      <c r="E421" s="293" t="s">
        <v>2175</v>
      </c>
      <c r="F421" s="293" t="s">
        <v>2088</v>
      </c>
      <c r="G421" s="294" t="s">
        <v>2355</v>
      </c>
      <c r="H421" s="331" t="s">
        <v>77</v>
      </c>
      <c r="I421" s="146" t="s">
        <v>2356</v>
      </c>
      <c r="J421" s="631" t="s">
        <v>2357</v>
      </c>
      <c r="K421" s="628" t="s">
        <v>2358</v>
      </c>
      <c r="L421" s="576" t="s">
        <v>2359</v>
      </c>
      <c r="M421" s="626" t="s">
        <v>2360</v>
      </c>
      <c r="N421" s="369" t="s">
        <v>59</v>
      </c>
      <c r="O421" s="386">
        <v>11</v>
      </c>
      <c r="P421" s="386">
        <v>525</v>
      </c>
      <c r="Q421" s="293">
        <v>0</v>
      </c>
      <c r="R421" s="339" t="s">
        <v>60</v>
      </c>
      <c r="S421" s="339" t="s">
        <v>60</v>
      </c>
      <c r="T421" s="339" t="s">
        <v>60</v>
      </c>
      <c r="U421" s="339" t="s">
        <v>60</v>
      </c>
      <c r="V421" s="339" t="s">
        <v>60</v>
      </c>
      <c r="W421" s="339" t="s">
        <v>529</v>
      </c>
      <c r="X421" s="339" t="s">
        <v>529</v>
      </c>
      <c r="Y421" s="376" t="s">
        <v>2361</v>
      </c>
      <c r="Z421" s="293" t="s">
        <v>63</v>
      </c>
      <c r="AA421" s="293" t="s">
        <v>63</v>
      </c>
      <c r="AB421" s="293" t="s">
        <v>63</v>
      </c>
      <c r="AC421" s="293" t="s">
        <v>63</v>
      </c>
      <c r="AD421" s="293" t="s">
        <v>63</v>
      </c>
      <c r="AE421" s="293" t="s">
        <v>61</v>
      </c>
      <c r="AF421" s="293" t="s">
        <v>61</v>
      </c>
      <c r="AG421" s="344" t="str">
        <f t="shared" si="88"/>
        <v>CLOSE</v>
      </c>
      <c r="AH421" s="344" t="str">
        <f t="shared" si="89"/>
        <v>CLOSE</v>
      </c>
      <c r="AI421" s="345">
        <f t="shared" si="90"/>
        <v>1</v>
      </c>
      <c r="AJ421" s="357"/>
    </row>
    <row r="422" spans="1:36" ht="199.15" customHeight="1">
      <c r="A422" s="337">
        <f t="shared" si="103"/>
        <v>1816</v>
      </c>
      <c r="B422" s="579">
        <v>45346</v>
      </c>
      <c r="C422" s="580" t="s">
        <v>926</v>
      </c>
      <c r="D422" s="572" t="s">
        <v>2325</v>
      </c>
      <c r="E422" s="293" t="s">
        <v>2169</v>
      </c>
      <c r="F422" s="581" t="s">
        <v>282</v>
      </c>
      <c r="G422" s="572" t="s">
        <v>2362</v>
      </c>
      <c r="H422" s="629" t="s">
        <v>77</v>
      </c>
      <c r="I422" s="146" t="s">
        <v>2363</v>
      </c>
      <c r="J422" s="630"/>
      <c r="K422" s="291" t="s">
        <v>2364</v>
      </c>
      <c r="L422" s="291" t="s">
        <v>2365</v>
      </c>
      <c r="M422" s="291" t="s">
        <v>2366</v>
      </c>
      <c r="N422" s="369" t="s">
        <v>59</v>
      </c>
      <c r="O422" s="386">
        <v>1</v>
      </c>
      <c r="P422" s="386">
        <v>5.65</v>
      </c>
      <c r="Q422" s="293">
        <v>0</v>
      </c>
      <c r="R422" s="339" t="s">
        <v>192</v>
      </c>
      <c r="S422" s="339" t="s">
        <v>192</v>
      </c>
      <c r="T422" s="339" t="s">
        <v>192</v>
      </c>
      <c r="U422" s="339" t="s">
        <v>192</v>
      </c>
      <c r="V422" s="339" t="s">
        <v>192</v>
      </c>
      <c r="W422" s="339" t="s">
        <v>192</v>
      </c>
      <c r="X422" s="339" t="s">
        <v>192</v>
      </c>
      <c r="Y422" s="376" t="s">
        <v>2331</v>
      </c>
      <c r="Z422" s="293" t="s">
        <v>61</v>
      </c>
      <c r="AA422" s="293" t="s">
        <v>61</v>
      </c>
      <c r="AB422" s="293" t="s">
        <v>61</v>
      </c>
      <c r="AC422" s="293" t="s">
        <v>61</v>
      </c>
      <c r="AD422" s="293" t="s">
        <v>61</v>
      </c>
      <c r="AE422" s="293" t="s">
        <v>61</v>
      </c>
      <c r="AF422" s="293" t="s">
        <v>61</v>
      </c>
      <c r="AG422" s="344" t="str">
        <f t="shared" si="88"/>
        <v>CLOSE</v>
      </c>
      <c r="AH422" s="344" t="str">
        <f t="shared" si="89"/>
        <v>CLOSE</v>
      </c>
      <c r="AI422" s="345" t="e">
        <f t="shared" si="90"/>
        <v>#DIV/0!</v>
      </c>
      <c r="AJ422" s="357"/>
    </row>
    <row r="423" spans="1:36" ht="157.15" customHeight="1">
      <c r="A423" s="337">
        <f t="shared" si="103"/>
        <v>1817</v>
      </c>
      <c r="B423" s="579">
        <v>45331</v>
      </c>
      <c r="C423" s="580" t="s">
        <v>926</v>
      </c>
      <c r="D423" s="581" t="s">
        <v>2136</v>
      </c>
      <c r="E423" s="293" t="s">
        <v>2175</v>
      </c>
      <c r="F423" s="581" t="s">
        <v>2088</v>
      </c>
      <c r="G423" s="572" t="s">
        <v>2367</v>
      </c>
      <c r="H423" s="629" t="s">
        <v>77</v>
      </c>
      <c r="I423" s="146" t="s">
        <v>2368</v>
      </c>
      <c r="J423" s="630"/>
      <c r="K423" s="625" t="s">
        <v>2369</v>
      </c>
      <c r="L423" s="576" t="s">
        <v>2370</v>
      </c>
      <c r="M423" s="576" t="s">
        <v>2371</v>
      </c>
      <c r="N423" s="369" t="s">
        <v>59</v>
      </c>
      <c r="O423" s="386">
        <v>156</v>
      </c>
      <c r="P423" s="386">
        <v>4759</v>
      </c>
      <c r="Q423" s="293">
        <v>0</v>
      </c>
      <c r="R423" s="339" t="s">
        <v>192</v>
      </c>
      <c r="S423" s="339" t="s">
        <v>192</v>
      </c>
      <c r="T423" s="339" t="s">
        <v>192</v>
      </c>
      <c r="U423" s="339" t="s">
        <v>192</v>
      </c>
      <c r="V423" s="339" t="s">
        <v>192</v>
      </c>
      <c r="W423" s="339" t="s">
        <v>529</v>
      </c>
      <c r="X423" s="339" t="s">
        <v>529</v>
      </c>
      <c r="Y423" s="376"/>
      <c r="Z423" s="293" t="s">
        <v>61</v>
      </c>
      <c r="AA423" s="293" t="s">
        <v>61</v>
      </c>
      <c r="AB423" s="293" t="s">
        <v>61</v>
      </c>
      <c r="AC423" s="293" t="s">
        <v>61</v>
      </c>
      <c r="AD423" s="293" t="s">
        <v>61</v>
      </c>
      <c r="AE423" s="293" t="s">
        <v>61</v>
      </c>
      <c r="AF423" s="293" t="s">
        <v>61</v>
      </c>
      <c r="AG423" s="344" t="str">
        <f t="shared" si="88"/>
        <v/>
      </c>
      <c r="AH423" s="344" t="str">
        <f t="shared" si="89"/>
        <v>CLOSE</v>
      </c>
      <c r="AI423" s="345" t="e">
        <f t="shared" si="90"/>
        <v>#DIV/0!</v>
      </c>
      <c r="AJ423" s="357"/>
    </row>
    <row r="424" spans="1:36" ht="157.15" customHeight="1">
      <c r="A424" s="337">
        <f t="shared" si="103"/>
        <v>1818</v>
      </c>
      <c r="B424" s="579">
        <v>45356</v>
      </c>
      <c r="C424" s="580" t="s">
        <v>393</v>
      </c>
      <c r="D424" s="575" t="s">
        <v>2025</v>
      </c>
      <c r="E424" s="293" t="s">
        <v>2162</v>
      </c>
      <c r="F424" s="581" t="s">
        <v>282</v>
      </c>
      <c r="G424" s="572" t="s">
        <v>2372</v>
      </c>
      <c r="H424" s="629" t="s">
        <v>77</v>
      </c>
      <c r="I424" s="167" t="s">
        <v>2373</v>
      </c>
      <c r="J424" s="630"/>
      <c r="K424" s="625" t="s">
        <v>2374</v>
      </c>
      <c r="L424" s="576" t="s">
        <v>2375</v>
      </c>
      <c r="M424" s="576" t="s">
        <v>2376</v>
      </c>
      <c r="N424" s="369" t="s">
        <v>59</v>
      </c>
      <c r="O424" s="386">
        <v>39</v>
      </c>
      <c r="P424" s="386">
        <v>0</v>
      </c>
      <c r="Q424" s="293">
        <v>1232</v>
      </c>
      <c r="R424" s="339" t="s">
        <v>529</v>
      </c>
      <c r="S424" s="339" t="s">
        <v>192</v>
      </c>
      <c r="T424" s="339" t="s">
        <v>192</v>
      </c>
      <c r="U424" s="339" t="s">
        <v>192</v>
      </c>
      <c r="V424" s="339" t="s">
        <v>192</v>
      </c>
      <c r="W424" s="339" t="s">
        <v>192</v>
      </c>
      <c r="X424" s="339" t="s">
        <v>529</v>
      </c>
      <c r="Y424" s="376"/>
      <c r="Z424" s="293" t="s">
        <v>61</v>
      </c>
      <c r="AA424" s="293" t="s">
        <v>61</v>
      </c>
      <c r="AB424" s="293" t="s">
        <v>61</v>
      </c>
      <c r="AC424" s="293" t="s">
        <v>61</v>
      </c>
      <c r="AD424" s="293" t="s">
        <v>61</v>
      </c>
      <c r="AE424" s="293" t="s">
        <v>61</v>
      </c>
      <c r="AF424" s="293" t="s">
        <v>61</v>
      </c>
      <c r="AG424" s="344" t="str">
        <f t="shared" si="88"/>
        <v/>
      </c>
      <c r="AH424" s="344" t="str">
        <f t="shared" si="89"/>
        <v>CLOSE</v>
      </c>
      <c r="AI424" s="345" t="e">
        <f t="shared" si="90"/>
        <v>#DIV/0!</v>
      </c>
      <c r="AJ424" s="357"/>
    </row>
    <row r="425" spans="1:36" ht="157.15" customHeight="1">
      <c r="A425" s="337">
        <f t="shared" si="103"/>
        <v>1819</v>
      </c>
      <c r="B425" s="579">
        <v>45371</v>
      </c>
      <c r="C425" s="580" t="s">
        <v>49</v>
      </c>
      <c r="D425" s="575" t="s">
        <v>2121</v>
      </c>
      <c r="E425" s="293" t="s">
        <v>2377</v>
      </c>
      <c r="F425" s="581" t="s">
        <v>1590</v>
      </c>
      <c r="G425" s="572" t="s">
        <v>2378</v>
      </c>
      <c r="H425" s="629" t="s">
        <v>122</v>
      </c>
      <c r="I425" s="146" t="s">
        <v>2379</v>
      </c>
      <c r="J425" s="630"/>
      <c r="K425" s="625" t="s">
        <v>2380</v>
      </c>
      <c r="L425" s="620" t="s">
        <v>2381</v>
      </c>
      <c r="M425" s="576" t="s">
        <v>2382</v>
      </c>
      <c r="N425" s="369" t="s">
        <v>59</v>
      </c>
      <c r="O425" s="386">
        <v>180</v>
      </c>
      <c r="P425" s="386">
        <v>3.89</v>
      </c>
      <c r="Q425" s="293">
        <v>386</v>
      </c>
      <c r="R425" s="339" t="s">
        <v>192</v>
      </c>
      <c r="S425" s="339" t="s">
        <v>192</v>
      </c>
      <c r="T425" s="339" t="s">
        <v>192</v>
      </c>
      <c r="U425" s="339" t="s">
        <v>192</v>
      </c>
      <c r="V425" s="339" t="s">
        <v>192</v>
      </c>
      <c r="W425" s="339" t="s">
        <v>192</v>
      </c>
      <c r="X425" s="339" t="s">
        <v>60</v>
      </c>
      <c r="Y425" s="636" t="s">
        <v>2383</v>
      </c>
      <c r="Z425" s="293" t="s">
        <v>61</v>
      </c>
      <c r="AA425" s="293" t="s">
        <v>61</v>
      </c>
      <c r="AB425" s="293" t="s">
        <v>61</v>
      </c>
      <c r="AC425" s="293" t="s">
        <v>61</v>
      </c>
      <c r="AD425" s="293" t="s">
        <v>61</v>
      </c>
      <c r="AE425" s="293" t="s">
        <v>61</v>
      </c>
      <c r="AF425" s="293" t="s">
        <v>63</v>
      </c>
      <c r="AG425" s="344" t="str">
        <f t="shared" si="88"/>
        <v>CLOSE</v>
      </c>
      <c r="AH425" s="344" t="str">
        <f t="shared" si="89"/>
        <v>CLOSE</v>
      </c>
      <c r="AI425" s="345">
        <f t="shared" si="90"/>
        <v>1</v>
      </c>
      <c r="AJ425" s="633" t="s">
        <v>2384</v>
      </c>
    </row>
    <row r="426" spans="1:36" ht="157.15" customHeight="1">
      <c r="A426" s="337">
        <f t="shared" si="103"/>
        <v>1820</v>
      </c>
      <c r="B426" s="579">
        <v>45373</v>
      </c>
      <c r="C426" s="580" t="s">
        <v>49</v>
      </c>
      <c r="D426" s="575" t="s">
        <v>2264</v>
      </c>
      <c r="E426" s="293" t="s">
        <v>2169</v>
      </c>
      <c r="F426" s="581" t="s">
        <v>282</v>
      </c>
      <c r="G426" s="572" t="s">
        <v>2385</v>
      </c>
      <c r="H426" s="629" t="s">
        <v>122</v>
      </c>
      <c r="I426" s="167" t="s">
        <v>2386</v>
      </c>
      <c r="J426" s="630"/>
      <c r="K426" s="625" t="s">
        <v>2387</v>
      </c>
      <c r="L426" s="620" t="s">
        <v>2388</v>
      </c>
      <c r="M426" s="576" t="s">
        <v>2389</v>
      </c>
      <c r="N426" s="369" t="s">
        <v>59</v>
      </c>
      <c r="O426" s="386">
        <v>40</v>
      </c>
      <c r="P426" s="386">
        <v>618</v>
      </c>
      <c r="Q426" s="293">
        <v>0</v>
      </c>
      <c r="R426" s="339" t="s">
        <v>192</v>
      </c>
      <c r="S426" s="339" t="s">
        <v>192</v>
      </c>
      <c r="T426" s="339" t="s">
        <v>192</v>
      </c>
      <c r="U426" s="339" t="s">
        <v>192</v>
      </c>
      <c r="V426" s="339" t="s">
        <v>192</v>
      </c>
      <c r="W426" s="339" t="s">
        <v>192</v>
      </c>
      <c r="X426" s="339" t="s">
        <v>192</v>
      </c>
      <c r="Y426" s="376"/>
      <c r="Z426" s="293" t="s">
        <v>61</v>
      </c>
      <c r="AA426" s="293" t="s">
        <v>61</v>
      </c>
      <c r="AB426" s="293" t="s">
        <v>61</v>
      </c>
      <c r="AC426" s="293" t="s">
        <v>61</v>
      </c>
      <c r="AD426" s="293" t="s">
        <v>61</v>
      </c>
      <c r="AE426" s="293" t="s">
        <v>61</v>
      </c>
      <c r="AF426" s="293" t="s">
        <v>61</v>
      </c>
      <c r="AG426" s="344" t="str">
        <f t="shared" si="88"/>
        <v/>
      </c>
      <c r="AH426" s="344" t="str">
        <f t="shared" si="89"/>
        <v>CLOSE</v>
      </c>
      <c r="AI426" s="345" t="e">
        <f t="shared" si="90"/>
        <v>#DIV/0!</v>
      </c>
      <c r="AJ426" s="633"/>
    </row>
    <row r="427" spans="1:36" ht="111" customHeight="1">
      <c r="A427" s="337">
        <f t="shared" si="103"/>
        <v>1821</v>
      </c>
      <c r="B427" s="579">
        <v>45375</v>
      </c>
      <c r="C427" s="580" t="s">
        <v>49</v>
      </c>
      <c r="D427" s="581" t="s">
        <v>2141</v>
      </c>
      <c r="E427" s="293" t="s">
        <v>2390</v>
      </c>
      <c r="F427" s="581" t="s">
        <v>1590</v>
      </c>
      <c r="G427" s="572" t="s">
        <v>2391</v>
      </c>
      <c r="H427" s="629" t="s">
        <v>122</v>
      </c>
      <c r="I427" s="146" t="s">
        <v>2392</v>
      </c>
      <c r="J427" s="146" t="s">
        <v>2393</v>
      </c>
      <c r="K427" s="576" t="s">
        <v>2394</v>
      </c>
      <c r="L427" s="576" t="s">
        <v>2395</v>
      </c>
      <c r="M427" s="576" t="s">
        <v>2396</v>
      </c>
      <c r="N427" s="369" t="s">
        <v>59</v>
      </c>
      <c r="O427" s="386">
        <v>161</v>
      </c>
      <c r="P427" s="386">
        <v>560.47</v>
      </c>
      <c r="Q427" s="293">
        <v>0</v>
      </c>
      <c r="R427" s="339" t="s">
        <v>529</v>
      </c>
      <c r="S427" s="339" t="s">
        <v>60</v>
      </c>
      <c r="T427" s="339" t="s">
        <v>60</v>
      </c>
      <c r="U427" s="339" t="s">
        <v>60</v>
      </c>
      <c r="V427" s="339" t="s">
        <v>60</v>
      </c>
      <c r="W427" s="339" t="s">
        <v>60</v>
      </c>
      <c r="X427" s="339" t="s">
        <v>529</v>
      </c>
      <c r="Y427" s="635" t="s">
        <v>2397</v>
      </c>
      <c r="Z427" s="293" t="s">
        <v>61</v>
      </c>
      <c r="AA427" s="293" t="s">
        <v>63</v>
      </c>
      <c r="AB427" s="293" t="s">
        <v>63</v>
      </c>
      <c r="AC427" s="293" t="s">
        <v>63</v>
      </c>
      <c r="AD427" s="293" t="s">
        <v>63</v>
      </c>
      <c r="AE427" s="293" t="s">
        <v>63</v>
      </c>
      <c r="AF427" s="293" t="s">
        <v>61</v>
      </c>
      <c r="AG427" s="344" t="str">
        <f t="shared" si="88"/>
        <v>CLOSE</v>
      </c>
      <c r="AH427" s="344" t="str">
        <f t="shared" si="89"/>
        <v>CLOSE</v>
      </c>
      <c r="AI427" s="345">
        <f t="shared" si="90"/>
        <v>1</v>
      </c>
      <c r="AJ427" s="357"/>
    </row>
    <row r="428" spans="1:36" ht="132">
      <c r="A428" s="337">
        <f t="shared" si="103"/>
        <v>1822</v>
      </c>
      <c r="B428" s="579">
        <v>45385</v>
      </c>
      <c r="C428" s="580" t="s">
        <v>49</v>
      </c>
      <c r="D428" s="581" t="s">
        <v>2152</v>
      </c>
      <c r="E428" s="293" t="s">
        <v>2175</v>
      </c>
      <c r="F428" s="581" t="s">
        <v>282</v>
      </c>
      <c r="G428" s="572" t="s">
        <v>2398</v>
      </c>
      <c r="H428" s="629" t="s">
        <v>122</v>
      </c>
      <c r="I428" s="146" t="s">
        <v>2399</v>
      </c>
      <c r="J428" s="167" t="s">
        <v>2400</v>
      </c>
      <c r="K428" s="291" t="s">
        <v>2401</v>
      </c>
      <c r="L428" s="291" t="s">
        <v>2402</v>
      </c>
      <c r="M428" s="291" t="s">
        <v>2403</v>
      </c>
      <c r="N428" s="369" t="s">
        <v>59</v>
      </c>
      <c r="O428" s="386">
        <v>15</v>
      </c>
      <c r="P428" s="386">
        <v>0</v>
      </c>
      <c r="Q428" s="293">
        <v>0</v>
      </c>
      <c r="R428" s="339" t="s">
        <v>60</v>
      </c>
      <c r="S428" s="339" t="s">
        <v>60</v>
      </c>
      <c r="T428" s="339" t="s">
        <v>60</v>
      </c>
      <c r="U428" s="339" t="s">
        <v>60</v>
      </c>
      <c r="V428" s="339" t="s">
        <v>60</v>
      </c>
      <c r="W428" s="339" t="s">
        <v>529</v>
      </c>
      <c r="X428" s="339" t="s">
        <v>529</v>
      </c>
      <c r="Y428" s="376" t="s">
        <v>2397</v>
      </c>
      <c r="Z428" s="293" t="s">
        <v>63</v>
      </c>
      <c r="AA428" s="293" t="s">
        <v>63</v>
      </c>
      <c r="AB428" s="293" t="s">
        <v>63</v>
      </c>
      <c r="AC428" s="293" t="s">
        <v>63</v>
      </c>
      <c r="AD428" s="293" t="s">
        <v>63</v>
      </c>
      <c r="AE428" s="293" t="s">
        <v>61</v>
      </c>
      <c r="AF428" s="293" t="s">
        <v>61</v>
      </c>
      <c r="AG428" s="344" t="str">
        <f t="shared" si="88"/>
        <v>CLOSE</v>
      </c>
      <c r="AH428" s="344" t="str">
        <f t="shared" si="89"/>
        <v>CLOSE</v>
      </c>
      <c r="AI428" s="345">
        <f t="shared" si="90"/>
        <v>1</v>
      </c>
      <c r="AJ428" s="357"/>
    </row>
    <row r="429" spans="1:36" ht="119.45" customHeight="1">
      <c r="A429" s="337">
        <f t="shared" si="103"/>
        <v>1823</v>
      </c>
      <c r="B429" s="579">
        <v>45394</v>
      </c>
      <c r="C429" s="580" t="s">
        <v>49</v>
      </c>
      <c r="D429" s="575" t="s">
        <v>2127</v>
      </c>
      <c r="E429" s="293" t="s">
        <v>2175</v>
      </c>
      <c r="F429" s="581" t="s">
        <v>1216</v>
      </c>
      <c r="G429" s="572" t="s">
        <v>2404</v>
      </c>
      <c r="H429" s="629" t="s">
        <v>122</v>
      </c>
      <c r="I429" s="146" t="s">
        <v>2405</v>
      </c>
      <c r="J429" s="630"/>
      <c r="K429" s="291" t="s">
        <v>2406</v>
      </c>
      <c r="L429" s="534" t="s">
        <v>2407</v>
      </c>
      <c r="M429" s="291" t="s">
        <v>2408</v>
      </c>
      <c r="N429" s="369" t="s">
        <v>59</v>
      </c>
      <c r="O429" s="386">
        <v>2.5</v>
      </c>
      <c r="P429" s="386">
        <v>22.9</v>
      </c>
      <c r="Q429" s="293">
        <v>1517.4</v>
      </c>
      <c r="R429" s="339" t="s">
        <v>192</v>
      </c>
      <c r="S429" s="339" t="s">
        <v>192</v>
      </c>
      <c r="T429" s="339" t="s">
        <v>192</v>
      </c>
      <c r="U429" s="339" t="s">
        <v>192</v>
      </c>
      <c r="V429" s="339" t="s">
        <v>192</v>
      </c>
      <c r="W429" s="339" t="s">
        <v>529</v>
      </c>
      <c r="X429" s="339" t="s">
        <v>529</v>
      </c>
      <c r="Y429" s="376"/>
      <c r="Z429" s="293" t="s">
        <v>61</v>
      </c>
      <c r="AA429" s="293" t="s">
        <v>61</v>
      </c>
      <c r="AB429" s="293" t="s">
        <v>61</v>
      </c>
      <c r="AC429" s="293" t="s">
        <v>61</v>
      </c>
      <c r="AD429" s="293" t="s">
        <v>61</v>
      </c>
      <c r="AE429" s="293" t="s">
        <v>61</v>
      </c>
      <c r="AF429" s="293" t="s">
        <v>61</v>
      </c>
      <c r="AG429" s="344" t="str">
        <f t="shared" si="88"/>
        <v/>
      </c>
      <c r="AH429" s="344" t="str">
        <f t="shared" si="89"/>
        <v>CLOSE</v>
      </c>
      <c r="AI429" s="345" t="e">
        <f t="shared" si="90"/>
        <v>#DIV/0!</v>
      </c>
      <c r="AJ429" s="357"/>
    </row>
    <row r="430" spans="1:36" ht="228">
      <c r="A430" s="337">
        <f t="shared" si="103"/>
        <v>1824</v>
      </c>
      <c r="B430" s="579">
        <v>45400</v>
      </c>
      <c r="C430" s="580" t="s">
        <v>926</v>
      </c>
      <c r="D430" s="618" t="s">
        <v>2325</v>
      </c>
      <c r="E430" s="293" t="s">
        <v>2162</v>
      </c>
      <c r="F430" s="581" t="s">
        <v>1590</v>
      </c>
      <c r="G430" s="572" t="s">
        <v>2409</v>
      </c>
      <c r="H430" s="629" t="s">
        <v>77</v>
      </c>
      <c r="I430" s="146" t="s">
        <v>2410</v>
      </c>
      <c r="J430" s="630"/>
      <c r="K430" s="291" t="s">
        <v>2411</v>
      </c>
      <c r="L430" s="576" t="s">
        <v>2412</v>
      </c>
      <c r="M430" s="291" t="s">
        <v>2413</v>
      </c>
      <c r="N430" s="369" t="s">
        <v>59</v>
      </c>
      <c r="O430" s="386">
        <v>3</v>
      </c>
      <c r="P430" s="386">
        <v>131</v>
      </c>
      <c r="Q430" s="293">
        <v>417</v>
      </c>
      <c r="R430" s="339" t="s">
        <v>529</v>
      </c>
      <c r="S430" s="339" t="s">
        <v>192</v>
      </c>
      <c r="T430" s="339" t="s">
        <v>192</v>
      </c>
      <c r="U430" s="339" t="s">
        <v>192</v>
      </c>
      <c r="V430" s="339" t="s">
        <v>192</v>
      </c>
      <c r="W430" s="339" t="s">
        <v>192</v>
      </c>
      <c r="X430" s="339" t="s">
        <v>529</v>
      </c>
      <c r="Y430" s="376" t="s">
        <v>2414</v>
      </c>
      <c r="Z430" s="293" t="s">
        <v>61</v>
      </c>
      <c r="AA430" s="293" t="s">
        <v>61</v>
      </c>
      <c r="AB430" s="293" t="s">
        <v>61</v>
      </c>
      <c r="AC430" s="293" t="s">
        <v>61</v>
      </c>
      <c r="AD430" s="293" t="s">
        <v>61</v>
      </c>
      <c r="AE430" s="293" t="s">
        <v>61</v>
      </c>
      <c r="AF430" s="293" t="s">
        <v>61</v>
      </c>
      <c r="AG430" s="344" t="str">
        <f t="shared" si="88"/>
        <v>CLOSE</v>
      </c>
      <c r="AH430" s="344" t="str">
        <f t="shared" si="89"/>
        <v>CLOSE</v>
      </c>
      <c r="AI430" s="345" t="e">
        <f t="shared" si="90"/>
        <v>#DIV/0!</v>
      </c>
      <c r="AJ430" s="357"/>
    </row>
    <row r="431" spans="1:36" ht="209.45" customHeight="1">
      <c r="A431" s="337">
        <f t="shared" si="103"/>
        <v>1825</v>
      </c>
      <c r="B431" s="579">
        <v>45425</v>
      </c>
      <c r="C431" s="580" t="s">
        <v>926</v>
      </c>
      <c r="D431" s="581" t="s">
        <v>2325</v>
      </c>
      <c r="E431" s="293" t="s">
        <v>2169</v>
      </c>
      <c r="F431" s="581" t="s">
        <v>282</v>
      </c>
      <c r="G431" s="572" t="s">
        <v>2415</v>
      </c>
      <c r="H431" s="629" t="s">
        <v>77</v>
      </c>
      <c r="I431" s="146" t="s">
        <v>2416</v>
      </c>
      <c r="J431" s="630"/>
      <c r="K431" s="474" t="s">
        <v>2417</v>
      </c>
      <c r="L431" s="291" t="s">
        <v>2418</v>
      </c>
      <c r="M431" s="474" t="s">
        <v>2419</v>
      </c>
      <c r="N431" s="369" t="s">
        <v>59</v>
      </c>
      <c r="O431" s="386">
        <v>7</v>
      </c>
      <c r="P431" s="386">
        <v>212.31</v>
      </c>
      <c r="Q431" s="293">
        <v>610.34</v>
      </c>
      <c r="R431" s="339" t="s">
        <v>192</v>
      </c>
      <c r="S431" s="339" t="s">
        <v>192</v>
      </c>
      <c r="T431" s="339" t="s">
        <v>192</v>
      </c>
      <c r="U431" s="339" t="s">
        <v>192</v>
      </c>
      <c r="V431" s="339" t="s">
        <v>192</v>
      </c>
      <c r="W431" s="339" t="s">
        <v>529</v>
      </c>
      <c r="X431" s="339" t="s">
        <v>529</v>
      </c>
      <c r="Y431" s="568" t="s">
        <v>2420</v>
      </c>
      <c r="Z431" s="293" t="s">
        <v>61</v>
      </c>
      <c r="AA431" s="293" t="s">
        <v>61</v>
      </c>
      <c r="AB431" s="293" t="s">
        <v>61</v>
      </c>
      <c r="AC431" s="293" t="s">
        <v>61</v>
      </c>
      <c r="AD431" s="293" t="s">
        <v>61</v>
      </c>
      <c r="AE431" s="293" t="s">
        <v>61</v>
      </c>
      <c r="AF431" s="293" t="s">
        <v>61</v>
      </c>
      <c r="AG431" s="344" t="str">
        <f t="shared" si="88"/>
        <v>CLOSE</v>
      </c>
      <c r="AH431" s="344" t="str">
        <f t="shared" si="89"/>
        <v>CLOSE</v>
      </c>
      <c r="AI431" s="345" t="e">
        <f t="shared" si="90"/>
        <v>#DIV/0!</v>
      </c>
      <c r="AJ431" s="357"/>
    </row>
    <row r="432" spans="1:36" ht="209.45" customHeight="1">
      <c r="A432" s="337">
        <f t="shared" si="103"/>
        <v>1826</v>
      </c>
      <c r="B432" s="579">
        <v>45428</v>
      </c>
      <c r="C432" s="580" t="s">
        <v>49</v>
      </c>
      <c r="D432" s="581" t="s">
        <v>2152</v>
      </c>
      <c r="E432" s="293" t="s">
        <v>2175</v>
      </c>
      <c r="F432" s="581" t="s">
        <v>282</v>
      </c>
      <c r="G432" s="572" t="s">
        <v>2421</v>
      </c>
      <c r="H432" s="629" t="s">
        <v>77</v>
      </c>
      <c r="I432" s="167" t="s">
        <v>2422</v>
      </c>
      <c r="J432" s="630"/>
      <c r="K432" s="576" t="s">
        <v>2423</v>
      </c>
      <c r="L432" s="626" t="s">
        <v>2424</v>
      </c>
      <c r="M432" s="626" t="s">
        <v>2425</v>
      </c>
      <c r="N432" s="369" t="s">
        <v>1460</v>
      </c>
      <c r="O432" s="386">
        <v>0</v>
      </c>
      <c r="P432" s="386">
        <v>0</v>
      </c>
      <c r="Q432" s="293">
        <v>0</v>
      </c>
      <c r="R432" s="339" t="s">
        <v>192</v>
      </c>
      <c r="S432" s="339" t="s">
        <v>192</v>
      </c>
      <c r="T432" s="339" t="s">
        <v>192</v>
      </c>
      <c r="U432" s="339" t="s">
        <v>192</v>
      </c>
      <c r="V432" s="339" t="s">
        <v>192</v>
      </c>
      <c r="W432" s="339" t="s">
        <v>529</v>
      </c>
      <c r="X432" s="339" t="s">
        <v>529</v>
      </c>
      <c r="Y432" s="568" t="s">
        <v>2426</v>
      </c>
      <c r="Z432" s="293" t="s">
        <v>61</v>
      </c>
      <c r="AA432" s="293" t="s">
        <v>61</v>
      </c>
      <c r="AB432" s="293" t="s">
        <v>61</v>
      </c>
      <c r="AC432" s="293" t="s">
        <v>61</v>
      </c>
      <c r="AD432" s="293" t="s">
        <v>61</v>
      </c>
      <c r="AE432" s="293" t="s">
        <v>61</v>
      </c>
      <c r="AF432" s="293" t="s">
        <v>61</v>
      </c>
      <c r="AG432" s="344" t="str">
        <f t="shared" si="88"/>
        <v>CLOSE</v>
      </c>
      <c r="AH432" s="344" t="str">
        <f t="shared" si="89"/>
        <v>CLOSE</v>
      </c>
      <c r="AI432" s="345" t="e">
        <f t="shared" si="90"/>
        <v>#DIV/0!</v>
      </c>
      <c r="AJ432" s="357"/>
    </row>
    <row r="433" spans="1:36" ht="216.75">
      <c r="A433" s="337">
        <f t="shared" si="103"/>
        <v>1827</v>
      </c>
      <c r="B433" s="579">
        <v>45437</v>
      </c>
      <c r="C433" s="580" t="s">
        <v>926</v>
      </c>
      <c r="D433" s="575" t="s">
        <v>2349</v>
      </c>
      <c r="E433" s="293" t="s">
        <v>2169</v>
      </c>
      <c r="F433" s="581" t="s">
        <v>85</v>
      </c>
      <c r="G433" s="572" t="s">
        <v>2427</v>
      </c>
      <c r="H433" s="629" t="s">
        <v>77</v>
      </c>
      <c r="I433" s="146" t="s">
        <v>2428</v>
      </c>
      <c r="J433" s="630"/>
      <c r="K433" s="637" t="s">
        <v>2429</v>
      </c>
      <c r="L433" s="291" t="s">
        <v>2430</v>
      </c>
      <c r="M433" s="291" t="s">
        <v>2431</v>
      </c>
      <c r="N433" s="369" t="s">
        <v>59</v>
      </c>
      <c r="O433" s="386">
        <v>220</v>
      </c>
      <c r="P433" s="386">
        <v>1.679</v>
      </c>
      <c r="Q433" s="293">
        <v>0</v>
      </c>
      <c r="R433" s="339" t="s">
        <v>192</v>
      </c>
      <c r="S433" s="339" t="s">
        <v>192</v>
      </c>
      <c r="T433" s="339" t="s">
        <v>192</v>
      </c>
      <c r="U433" s="339" t="s">
        <v>192</v>
      </c>
      <c r="V433" s="339" t="s">
        <v>192</v>
      </c>
      <c r="W433" s="339" t="s">
        <v>192</v>
      </c>
      <c r="X433" s="339" t="s">
        <v>192</v>
      </c>
      <c r="Y433" s="376"/>
      <c r="Z433" s="293" t="s">
        <v>61</v>
      </c>
      <c r="AA433" s="293" t="s">
        <v>61</v>
      </c>
      <c r="AB433" s="293" t="s">
        <v>61</v>
      </c>
      <c r="AC433" s="293" t="s">
        <v>61</v>
      </c>
      <c r="AD433" s="293" t="s">
        <v>61</v>
      </c>
      <c r="AE433" s="293" t="s">
        <v>61</v>
      </c>
      <c r="AF433" s="293" t="s">
        <v>61</v>
      </c>
      <c r="AG433" s="344" t="str">
        <f t="shared" si="88"/>
        <v/>
      </c>
      <c r="AH433" s="344" t="str">
        <f t="shared" si="89"/>
        <v>CLOSE</v>
      </c>
      <c r="AI433" s="345" t="e">
        <f t="shared" si="90"/>
        <v>#DIV/0!</v>
      </c>
      <c r="AJ433" s="357"/>
    </row>
    <row r="434" spans="1:36" ht="108">
      <c r="A434" s="337">
        <f t="shared" si="103"/>
        <v>1828</v>
      </c>
      <c r="B434" s="579">
        <v>45439</v>
      </c>
      <c r="C434" s="580" t="s">
        <v>49</v>
      </c>
      <c r="D434" s="575" t="s">
        <v>2141</v>
      </c>
      <c r="E434" s="293" t="s">
        <v>2175</v>
      </c>
      <c r="F434" s="581" t="s">
        <v>282</v>
      </c>
      <c r="G434" s="572" t="s">
        <v>2432</v>
      </c>
      <c r="H434" s="629" t="s">
        <v>122</v>
      </c>
      <c r="I434" s="146" t="s">
        <v>2433</v>
      </c>
      <c r="J434" s="146" t="s">
        <v>2434</v>
      </c>
      <c r="K434" s="576" t="s">
        <v>2435</v>
      </c>
      <c r="L434" s="291" t="s">
        <v>2436</v>
      </c>
      <c r="M434" s="291" t="s">
        <v>2437</v>
      </c>
      <c r="N434" s="369" t="s">
        <v>59</v>
      </c>
      <c r="O434" s="386">
        <v>135</v>
      </c>
      <c r="P434" s="386">
        <v>0</v>
      </c>
      <c r="Q434" s="293">
        <v>0</v>
      </c>
      <c r="R434" s="339" t="s">
        <v>60</v>
      </c>
      <c r="S434" s="339" t="s">
        <v>60</v>
      </c>
      <c r="T434" s="339" t="s">
        <v>60</v>
      </c>
      <c r="U434" s="339" t="s">
        <v>60</v>
      </c>
      <c r="V434" s="339" t="s">
        <v>60</v>
      </c>
      <c r="W434" s="339" t="s">
        <v>529</v>
      </c>
      <c r="X434" s="339" t="s">
        <v>529</v>
      </c>
      <c r="Y434" s="634" t="s">
        <v>2438</v>
      </c>
      <c r="Z434" s="293" t="s">
        <v>63</v>
      </c>
      <c r="AA434" s="293" t="s">
        <v>63</v>
      </c>
      <c r="AB434" s="293" t="s">
        <v>63</v>
      </c>
      <c r="AC434" s="293" t="s">
        <v>63</v>
      </c>
      <c r="AD434" s="293" t="s">
        <v>63</v>
      </c>
      <c r="AE434" s="293" t="s">
        <v>61</v>
      </c>
      <c r="AF434" s="293" t="s">
        <v>61</v>
      </c>
      <c r="AG434" s="344" t="str">
        <f t="shared" si="88"/>
        <v>CLOSE</v>
      </c>
      <c r="AH434" s="344" t="str">
        <f t="shared" si="89"/>
        <v>CLOSE</v>
      </c>
      <c r="AI434" s="345">
        <f t="shared" si="90"/>
        <v>1</v>
      </c>
      <c r="AJ434" s="357"/>
    </row>
    <row r="435" spans="1:36" ht="169.9" customHeight="1">
      <c r="A435" s="337">
        <f t="shared" si="103"/>
        <v>1829</v>
      </c>
      <c r="B435" s="579">
        <v>45439</v>
      </c>
      <c r="C435" s="580" t="s">
        <v>393</v>
      </c>
      <c r="D435" s="575" t="s">
        <v>1197</v>
      </c>
      <c r="E435" s="293" t="s">
        <v>2169</v>
      </c>
      <c r="F435" s="581" t="s">
        <v>1590</v>
      </c>
      <c r="G435" s="572" t="s">
        <v>2026</v>
      </c>
      <c r="H435" s="629" t="s">
        <v>77</v>
      </c>
      <c r="I435" s="146" t="s">
        <v>2439</v>
      </c>
      <c r="J435" s="146"/>
      <c r="K435" s="576" t="s">
        <v>2440</v>
      </c>
      <c r="L435" s="576" t="s">
        <v>2441</v>
      </c>
      <c r="M435" s="626" t="s">
        <v>2442</v>
      </c>
      <c r="N435" s="369" t="s">
        <v>59</v>
      </c>
      <c r="O435" s="386">
        <v>11.52</v>
      </c>
      <c r="P435" s="386">
        <v>338.94</v>
      </c>
      <c r="Q435" s="293">
        <v>0</v>
      </c>
      <c r="R435" s="339" t="s">
        <v>192</v>
      </c>
      <c r="S435" s="339" t="s">
        <v>192</v>
      </c>
      <c r="T435" s="339" t="s">
        <v>192</v>
      </c>
      <c r="U435" s="339" t="s">
        <v>192</v>
      </c>
      <c r="V435" s="339" t="s">
        <v>192</v>
      </c>
      <c r="W435" s="339" t="s">
        <v>192</v>
      </c>
      <c r="X435" s="339" t="s">
        <v>192</v>
      </c>
      <c r="Y435" s="634" t="s">
        <v>2443</v>
      </c>
      <c r="Z435" s="293" t="s">
        <v>61</v>
      </c>
      <c r="AA435" s="293" t="s">
        <v>61</v>
      </c>
      <c r="AB435" s="293" t="s">
        <v>61</v>
      </c>
      <c r="AC435" s="293" t="s">
        <v>61</v>
      </c>
      <c r="AD435" s="293" t="s">
        <v>61</v>
      </c>
      <c r="AE435" s="293" t="s">
        <v>61</v>
      </c>
      <c r="AF435" s="293" t="s">
        <v>61</v>
      </c>
      <c r="AG435" s="344" t="str">
        <f t="shared" si="88"/>
        <v>CLOSE</v>
      </c>
      <c r="AH435" s="344" t="str">
        <f t="shared" si="89"/>
        <v>CLOSE</v>
      </c>
      <c r="AI435" s="345" t="e">
        <f t="shared" si="90"/>
        <v>#DIV/0!</v>
      </c>
      <c r="AJ435" s="357"/>
    </row>
    <row r="436" spans="1:36" ht="169.9" customHeight="1">
      <c r="A436" s="337">
        <f t="shared" si="103"/>
        <v>1830</v>
      </c>
      <c r="B436" s="579">
        <v>45439</v>
      </c>
      <c r="C436" s="580" t="s">
        <v>49</v>
      </c>
      <c r="D436" s="575" t="s">
        <v>2127</v>
      </c>
      <c r="E436" s="293" t="s">
        <v>2175</v>
      </c>
      <c r="F436" s="581" t="s">
        <v>282</v>
      </c>
      <c r="G436" s="572" t="s">
        <v>2444</v>
      </c>
      <c r="H436" s="629" t="s">
        <v>122</v>
      </c>
      <c r="I436" s="146" t="s">
        <v>2445</v>
      </c>
      <c r="J436" s="146" t="s">
        <v>2446</v>
      </c>
      <c r="K436" s="637" t="s">
        <v>2447</v>
      </c>
      <c r="L436" s="637" t="s">
        <v>2448</v>
      </c>
      <c r="M436" s="637" t="s">
        <v>2449</v>
      </c>
      <c r="N436" s="369" t="s">
        <v>59</v>
      </c>
      <c r="O436" s="386">
        <v>50</v>
      </c>
      <c r="P436" s="386">
        <v>1371.55</v>
      </c>
      <c r="Q436" s="293">
        <v>0</v>
      </c>
      <c r="R436" s="339" t="s">
        <v>60</v>
      </c>
      <c r="S436" s="339" t="s">
        <v>60</v>
      </c>
      <c r="T436" s="339" t="s">
        <v>60</v>
      </c>
      <c r="U436" s="339" t="s">
        <v>60</v>
      </c>
      <c r="V436" s="339" t="s">
        <v>60</v>
      </c>
      <c r="W436" s="339" t="s">
        <v>529</v>
      </c>
      <c r="X436" s="339" t="s">
        <v>529</v>
      </c>
      <c r="Y436" s="634" t="s">
        <v>2450</v>
      </c>
      <c r="Z436" s="293" t="s">
        <v>63</v>
      </c>
      <c r="AA436" s="293" t="s">
        <v>63</v>
      </c>
      <c r="AB436" s="293" t="s">
        <v>63</v>
      </c>
      <c r="AC436" s="293" t="s">
        <v>63</v>
      </c>
      <c r="AD436" s="293" t="s">
        <v>63</v>
      </c>
      <c r="AE436" s="293" t="s">
        <v>61</v>
      </c>
      <c r="AF436" s="293" t="s">
        <v>61</v>
      </c>
      <c r="AG436" s="344" t="str">
        <f t="shared" si="88"/>
        <v>CLOSE</v>
      </c>
      <c r="AH436" s="344" t="str">
        <f t="shared" si="89"/>
        <v>CLOSE</v>
      </c>
      <c r="AI436" s="345">
        <f t="shared" ref="AI436:AI446" si="104">COUNTIF(Z436:AF436,"完了")/COUNTIF(R436:X436,"要")</f>
        <v>1</v>
      </c>
      <c r="AJ436" s="357"/>
    </row>
    <row r="437" spans="1:36" ht="172.15" customHeight="1">
      <c r="A437" s="337">
        <f t="shared" si="103"/>
        <v>1831</v>
      </c>
      <c r="B437" s="579">
        <v>45445</v>
      </c>
      <c r="C437" s="580" t="s">
        <v>49</v>
      </c>
      <c r="D437" s="581" t="s">
        <v>2264</v>
      </c>
      <c r="E437" s="293" t="s">
        <v>2175</v>
      </c>
      <c r="F437" s="581" t="s">
        <v>282</v>
      </c>
      <c r="G437" s="572" t="s">
        <v>2451</v>
      </c>
      <c r="H437" s="629" t="s">
        <v>122</v>
      </c>
      <c r="I437" s="146" t="s">
        <v>2452</v>
      </c>
      <c r="J437" s="167" t="s">
        <v>2453</v>
      </c>
      <c r="K437" s="576" t="s">
        <v>2454</v>
      </c>
      <c r="L437" s="291" t="s">
        <v>2455</v>
      </c>
      <c r="M437" s="291" t="s">
        <v>2456</v>
      </c>
      <c r="N437" s="369" t="s">
        <v>59</v>
      </c>
      <c r="O437" s="386">
        <v>0</v>
      </c>
      <c r="P437" s="386">
        <v>0</v>
      </c>
      <c r="Q437" s="293">
        <v>0</v>
      </c>
      <c r="R437" s="339" t="s">
        <v>60</v>
      </c>
      <c r="S437" s="339" t="s">
        <v>60</v>
      </c>
      <c r="T437" s="339" t="s">
        <v>60</v>
      </c>
      <c r="U437" s="339" t="s">
        <v>60</v>
      </c>
      <c r="V437" s="339" t="s">
        <v>60</v>
      </c>
      <c r="W437" s="339" t="s">
        <v>529</v>
      </c>
      <c r="X437" s="339" t="s">
        <v>529</v>
      </c>
      <c r="Y437" s="376" t="s">
        <v>2457</v>
      </c>
      <c r="Z437" s="293" t="s">
        <v>63</v>
      </c>
      <c r="AA437" s="293" t="s">
        <v>63</v>
      </c>
      <c r="AB437" s="293" t="s">
        <v>63</v>
      </c>
      <c r="AC437" s="293" t="s">
        <v>63</v>
      </c>
      <c r="AD437" s="293" t="s">
        <v>63</v>
      </c>
      <c r="AE437" s="293" t="s">
        <v>61</v>
      </c>
      <c r="AF437" s="293" t="s">
        <v>61</v>
      </c>
      <c r="AG437" s="344" t="str">
        <f t="shared" si="88"/>
        <v>CLOSE</v>
      </c>
      <c r="AH437" s="344" t="str">
        <f t="shared" si="89"/>
        <v>CLOSE</v>
      </c>
      <c r="AI437" s="345">
        <f t="shared" si="104"/>
        <v>1</v>
      </c>
      <c r="AJ437" s="357"/>
    </row>
    <row r="438" spans="1:36" ht="155.44999999999999" customHeight="1">
      <c r="A438" s="337">
        <f t="shared" si="103"/>
        <v>1832</v>
      </c>
      <c r="B438" s="579">
        <v>45451</v>
      </c>
      <c r="C438" s="580" t="s">
        <v>49</v>
      </c>
      <c r="D438" s="581" t="s">
        <v>2127</v>
      </c>
      <c r="E438" s="293" t="s">
        <v>2175</v>
      </c>
      <c r="F438" s="581" t="s">
        <v>1590</v>
      </c>
      <c r="G438" s="572" t="s">
        <v>2458</v>
      </c>
      <c r="H438" s="629" t="s">
        <v>122</v>
      </c>
      <c r="I438" s="146" t="s">
        <v>2459</v>
      </c>
      <c r="J438" s="171" t="s">
        <v>2460</v>
      </c>
      <c r="K438" s="576" t="s">
        <v>2461</v>
      </c>
      <c r="L438" s="626" t="s">
        <v>2462</v>
      </c>
      <c r="M438" s="626" t="s">
        <v>2463</v>
      </c>
      <c r="N438" s="369" t="s">
        <v>59</v>
      </c>
      <c r="O438" s="386">
        <v>400</v>
      </c>
      <c r="P438" s="386">
        <v>4985.8599999999997</v>
      </c>
      <c r="Q438" s="293">
        <v>0</v>
      </c>
      <c r="R438" s="339" t="s">
        <v>60</v>
      </c>
      <c r="S438" s="339" t="s">
        <v>60</v>
      </c>
      <c r="T438" s="339" t="s">
        <v>60</v>
      </c>
      <c r="U438" s="339" t="s">
        <v>60</v>
      </c>
      <c r="V438" s="339" t="s">
        <v>60</v>
      </c>
      <c r="W438" s="339" t="s">
        <v>529</v>
      </c>
      <c r="X438" s="339" t="s">
        <v>529</v>
      </c>
      <c r="Y438" s="376" t="s">
        <v>2464</v>
      </c>
      <c r="Z438" s="293" t="s">
        <v>63</v>
      </c>
      <c r="AA438" s="293" t="s">
        <v>63</v>
      </c>
      <c r="AB438" s="293" t="s">
        <v>63</v>
      </c>
      <c r="AC438" s="293" t="s">
        <v>63</v>
      </c>
      <c r="AD438" s="293" t="s">
        <v>63</v>
      </c>
      <c r="AE438" s="293" t="s">
        <v>61</v>
      </c>
      <c r="AF438" s="293" t="s">
        <v>61</v>
      </c>
      <c r="AG438" s="344" t="str">
        <f t="shared" si="88"/>
        <v>CLOSE</v>
      </c>
      <c r="AH438" s="344" t="str">
        <f t="shared" si="89"/>
        <v>CLOSE</v>
      </c>
      <c r="AI438" s="345">
        <f t="shared" si="104"/>
        <v>1</v>
      </c>
      <c r="AJ438" s="357"/>
    </row>
    <row r="439" spans="1:36" ht="96" customHeight="1">
      <c r="A439" s="337">
        <f>A438+1</f>
        <v>1833</v>
      </c>
      <c r="B439" s="579">
        <v>45457</v>
      </c>
      <c r="C439" s="580" t="s">
        <v>49</v>
      </c>
      <c r="D439" s="618" t="s">
        <v>2127</v>
      </c>
      <c r="E439" s="293" t="s">
        <v>2175</v>
      </c>
      <c r="F439" s="581" t="s">
        <v>282</v>
      </c>
      <c r="G439" s="572" t="s">
        <v>2465</v>
      </c>
      <c r="H439" s="629" t="s">
        <v>122</v>
      </c>
      <c r="I439" s="146" t="s">
        <v>2466</v>
      </c>
      <c r="J439" s="630"/>
      <c r="K439" s="626" t="s">
        <v>2467</v>
      </c>
      <c r="L439" s="291" t="s">
        <v>2468</v>
      </c>
      <c r="M439" s="291" t="s">
        <v>2469</v>
      </c>
      <c r="N439" s="369" t="s">
        <v>1460</v>
      </c>
      <c r="O439" s="386">
        <v>250</v>
      </c>
      <c r="P439" s="386">
        <v>5943.96</v>
      </c>
      <c r="Q439" s="293">
        <v>0</v>
      </c>
      <c r="R439" s="339" t="s">
        <v>192</v>
      </c>
      <c r="S439" s="339" t="s">
        <v>192</v>
      </c>
      <c r="T439" s="339" t="s">
        <v>192</v>
      </c>
      <c r="U439" s="339" t="s">
        <v>192</v>
      </c>
      <c r="V439" s="339" t="s">
        <v>192</v>
      </c>
      <c r="W439" s="339" t="s">
        <v>529</v>
      </c>
      <c r="X439" s="339" t="s">
        <v>529</v>
      </c>
      <c r="Y439" s="634" t="s">
        <v>2443</v>
      </c>
      <c r="Z439" s="293" t="s">
        <v>61</v>
      </c>
      <c r="AA439" s="293" t="s">
        <v>61</v>
      </c>
      <c r="AB439" s="293" t="s">
        <v>61</v>
      </c>
      <c r="AC439" s="293" t="s">
        <v>61</v>
      </c>
      <c r="AD439" s="293" t="s">
        <v>61</v>
      </c>
      <c r="AE439" s="293" t="s">
        <v>61</v>
      </c>
      <c r="AF439" s="293" t="s">
        <v>61</v>
      </c>
      <c r="AG439" s="344" t="str">
        <f t="shared" si="88"/>
        <v>CLOSE</v>
      </c>
      <c r="AH439" s="344" t="str">
        <f t="shared" si="89"/>
        <v>CLOSE</v>
      </c>
      <c r="AI439" s="345" t="e">
        <f t="shared" si="104"/>
        <v>#DIV/0!</v>
      </c>
      <c r="AJ439" s="357"/>
    </row>
    <row r="440" spans="1:36" ht="96" customHeight="1">
      <c r="A440" s="337">
        <f>A439+1</f>
        <v>1834</v>
      </c>
      <c r="B440" s="579">
        <v>45491</v>
      </c>
      <c r="C440" s="580" t="s">
        <v>393</v>
      </c>
      <c r="D440" s="618" t="s">
        <v>1197</v>
      </c>
      <c r="E440" s="293" t="s">
        <v>2169</v>
      </c>
      <c r="F440" s="581" t="s">
        <v>1590</v>
      </c>
      <c r="G440" s="572" t="s">
        <v>2470</v>
      </c>
      <c r="H440" s="629" t="s">
        <v>77</v>
      </c>
      <c r="I440" s="167" t="s">
        <v>2471</v>
      </c>
      <c r="J440" s="630"/>
      <c r="K440" s="626" t="s">
        <v>2472</v>
      </c>
      <c r="L440" s="291" t="s">
        <v>2473</v>
      </c>
      <c r="M440" s="291" t="s">
        <v>2474</v>
      </c>
      <c r="N440" s="369" t="s">
        <v>59</v>
      </c>
      <c r="O440" s="386">
        <v>0</v>
      </c>
      <c r="P440" s="386">
        <v>0</v>
      </c>
      <c r="Q440" s="293">
        <v>0</v>
      </c>
      <c r="R440" s="339" t="s">
        <v>192</v>
      </c>
      <c r="S440" s="339" t="s">
        <v>192</v>
      </c>
      <c r="T440" s="339" t="s">
        <v>192</v>
      </c>
      <c r="U440" s="339" t="s">
        <v>192</v>
      </c>
      <c r="V440" s="339" t="s">
        <v>192</v>
      </c>
      <c r="W440" s="339" t="s">
        <v>192</v>
      </c>
      <c r="X440" s="339" t="s">
        <v>192</v>
      </c>
      <c r="Y440" s="634"/>
      <c r="Z440" s="293" t="s">
        <v>61</v>
      </c>
      <c r="AA440" s="293" t="s">
        <v>61</v>
      </c>
      <c r="AB440" s="293" t="s">
        <v>61</v>
      </c>
      <c r="AC440" s="293" t="s">
        <v>61</v>
      </c>
      <c r="AD440" s="293" t="s">
        <v>61</v>
      </c>
      <c r="AE440" s="293" t="s">
        <v>61</v>
      </c>
      <c r="AF440" s="293" t="s">
        <v>61</v>
      </c>
      <c r="AG440" s="344" t="str">
        <f t="shared" si="88"/>
        <v/>
      </c>
      <c r="AH440" s="344" t="str">
        <f t="shared" si="89"/>
        <v>CLOSE</v>
      </c>
      <c r="AI440" s="345" t="e">
        <f t="shared" si="104"/>
        <v>#DIV/0!</v>
      </c>
      <c r="AJ440" s="357"/>
    </row>
    <row r="441" spans="1:36" ht="109.15" customHeight="1">
      <c r="A441" s="337">
        <f>A440+1</f>
        <v>1835</v>
      </c>
      <c r="B441" s="579">
        <v>45498</v>
      </c>
      <c r="C441" s="580" t="s">
        <v>49</v>
      </c>
      <c r="D441" s="575" t="s">
        <v>2152</v>
      </c>
      <c r="E441" s="293" t="s">
        <v>2175</v>
      </c>
      <c r="F441" s="581" t="s">
        <v>282</v>
      </c>
      <c r="G441" s="572" t="s">
        <v>2475</v>
      </c>
      <c r="H441" s="629" t="s">
        <v>122</v>
      </c>
      <c r="I441" s="146" t="s">
        <v>2476</v>
      </c>
      <c r="J441" s="146" t="s">
        <v>2477</v>
      </c>
      <c r="K441" s="651" t="s">
        <v>2478</v>
      </c>
      <c r="L441" s="652" t="s">
        <v>2479</v>
      </c>
      <c r="M441" s="652" t="s">
        <v>2480</v>
      </c>
      <c r="N441" s="369" t="s">
        <v>59</v>
      </c>
      <c r="O441" s="386">
        <v>3</v>
      </c>
      <c r="P441" s="386">
        <v>77</v>
      </c>
      <c r="Q441" s="293">
        <v>0</v>
      </c>
      <c r="R441" s="339" t="s">
        <v>60</v>
      </c>
      <c r="S441" s="339" t="s">
        <v>60</v>
      </c>
      <c r="T441" s="339" t="s">
        <v>60</v>
      </c>
      <c r="U441" s="339" t="s">
        <v>60</v>
      </c>
      <c r="V441" s="339" t="s">
        <v>60</v>
      </c>
      <c r="W441" s="339" t="s">
        <v>529</v>
      </c>
      <c r="X441" s="339" t="s">
        <v>529</v>
      </c>
      <c r="Y441" s="653" t="s">
        <v>2481</v>
      </c>
      <c r="Z441" s="293" t="s">
        <v>63</v>
      </c>
      <c r="AA441" s="293" t="s">
        <v>63</v>
      </c>
      <c r="AB441" s="293" t="s">
        <v>63</v>
      </c>
      <c r="AC441" s="293" t="s">
        <v>63</v>
      </c>
      <c r="AD441" s="293" t="s">
        <v>63</v>
      </c>
      <c r="AE441" s="293" t="s">
        <v>61</v>
      </c>
      <c r="AF441" s="293" t="s">
        <v>61</v>
      </c>
      <c r="AG441" s="344" t="str">
        <f t="shared" si="88"/>
        <v>CLOSE</v>
      </c>
      <c r="AH441" s="344" t="str">
        <f t="shared" si="89"/>
        <v>CLOSE</v>
      </c>
      <c r="AI441" s="345">
        <f t="shared" si="104"/>
        <v>1</v>
      </c>
      <c r="AJ441" s="357"/>
    </row>
    <row r="442" spans="1:36" ht="145.15" customHeight="1">
      <c r="A442" s="337">
        <f t="shared" si="103"/>
        <v>1836</v>
      </c>
      <c r="B442" s="579">
        <v>45508</v>
      </c>
      <c r="C442" s="580" t="s">
        <v>393</v>
      </c>
      <c r="D442" s="575" t="s">
        <v>1197</v>
      </c>
      <c r="E442" s="293" t="s">
        <v>2169</v>
      </c>
      <c r="F442" s="581" t="s">
        <v>282</v>
      </c>
      <c r="G442" s="572" t="s">
        <v>2482</v>
      </c>
      <c r="H442" s="629" t="s">
        <v>77</v>
      </c>
      <c r="I442" s="146" t="s">
        <v>2483</v>
      </c>
      <c r="J442" s="167"/>
      <c r="K442" s="651" t="s">
        <v>2484</v>
      </c>
      <c r="L442" s="652" t="s">
        <v>2485</v>
      </c>
      <c r="M442" s="652" t="s">
        <v>2486</v>
      </c>
      <c r="N442" s="369" t="s">
        <v>59</v>
      </c>
      <c r="O442" s="386">
        <v>0</v>
      </c>
      <c r="P442" s="386">
        <v>0</v>
      </c>
      <c r="Q442" s="293">
        <v>0</v>
      </c>
      <c r="R442" s="339" t="s">
        <v>192</v>
      </c>
      <c r="S442" s="339" t="s">
        <v>192</v>
      </c>
      <c r="T442" s="339" t="s">
        <v>192</v>
      </c>
      <c r="U442" s="339" t="s">
        <v>192</v>
      </c>
      <c r="V442" s="339" t="s">
        <v>192</v>
      </c>
      <c r="W442" s="339" t="s">
        <v>192</v>
      </c>
      <c r="X442" s="339" t="s">
        <v>192</v>
      </c>
      <c r="Y442" s="653"/>
      <c r="Z442" s="293" t="s">
        <v>61</v>
      </c>
      <c r="AA442" s="293" t="s">
        <v>61</v>
      </c>
      <c r="AB442" s="293" t="s">
        <v>61</v>
      </c>
      <c r="AC442" s="293" t="s">
        <v>61</v>
      </c>
      <c r="AD442" s="293" t="s">
        <v>61</v>
      </c>
      <c r="AE442" s="293" t="s">
        <v>61</v>
      </c>
      <c r="AF442" s="293" t="s">
        <v>61</v>
      </c>
      <c r="AG442" s="344" t="str">
        <f t="shared" si="88"/>
        <v/>
      </c>
      <c r="AH442" s="344" t="str">
        <f t="shared" si="89"/>
        <v>CLOSE</v>
      </c>
      <c r="AI442" s="345" t="e">
        <f t="shared" si="104"/>
        <v>#DIV/0!</v>
      </c>
      <c r="AJ442" s="357"/>
    </row>
    <row r="443" spans="1:36" ht="125.45" customHeight="1">
      <c r="A443" s="337">
        <f t="shared" si="103"/>
        <v>1837</v>
      </c>
      <c r="B443" s="579">
        <v>45514</v>
      </c>
      <c r="C443" s="580" t="s">
        <v>49</v>
      </c>
      <c r="D443" s="581" t="s">
        <v>2264</v>
      </c>
      <c r="E443" s="293" t="s">
        <v>2175</v>
      </c>
      <c r="F443" s="581" t="s">
        <v>282</v>
      </c>
      <c r="G443" s="572" t="s">
        <v>2487</v>
      </c>
      <c r="H443" s="629" t="s">
        <v>122</v>
      </c>
      <c r="I443" s="146" t="s">
        <v>2488</v>
      </c>
      <c r="J443" s="630"/>
      <c r="K443" s="576" t="s">
        <v>2489</v>
      </c>
      <c r="L443" s="576" t="s">
        <v>2490</v>
      </c>
      <c r="M443" s="576" t="s">
        <v>2491</v>
      </c>
      <c r="N443" s="369" t="s">
        <v>59</v>
      </c>
      <c r="O443" s="386">
        <v>0</v>
      </c>
      <c r="P443" s="386">
        <v>0</v>
      </c>
      <c r="Q443" s="293">
        <v>0</v>
      </c>
      <c r="R443" s="339" t="s">
        <v>192</v>
      </c>
      <c r="S443" s="339" t="s">
        <v>192</v>
      </c>
      <c r="T443" s="339" t="s">
        <v>192</v>
      </c>
      <c r="U443" s="339" t="s">
        <v>192</v>
      </c>
      <c r="V443" s="339" t="s">
        <v>192</v>
      </c>
      <c r="W443" s="339" t="s">
        <v>529</v>
      </c>
      <c r="X443" s="339" t="s">
        <v>529</v>
      </c>
      <c r="Y443" s="376"/>
      <c r="Z443" s="293" t="s">
        <v>61</v>
      </c>
      <c r="AA443" s="293" t="s">
        <v>61</v>
      </c>
      <c r="AB443" s="293" t="s">
        <v>61</v>
      </c>
      <c r="AC443" s="293" t="s">
        <v>61</v>
      </c>
      <c r="AD443" s="293" t="s">
        <v>61</v>
      </c>
      <c r="AE443" s="293" t="s">
        <v>61</v>
      </c>
      <c r="AF443" s="293" t="s">
        <v>61</v>
      </c>
      <c r="AG443" s="344" t="str">
        <f t="shared" si="88"/>
        <v/>
      </c>
      <c r="AH443" s="344" t="str">
        <f t="shared" si="89"/>
        <v>CLOSE</v>
      </c>
      <c r="AI443" s="345" t="e">
        <f t="shared" si="104"/>
        <v>#DIV/0!</v>
      </c>
      <c r="AJ443" s="357"/>
    </row>
    <row r="444" spans="1:36" ht="120">
      <c r="A444" s="337">
        <f t="shared" si="103"/>
        <v>1838</v>
      </c>
      <c r="B444" s="579">
        <v>45515</v>
      </c>
      <c r="C444" s="580" t="s">
        <v>49</v>
      </c>
      <c r="D444" s="581" t="s">
        <v>2152</v>
      </c>
      <c r="E444" s="293" t="s">
        <v>2175</v>
      </c>
      <c r="F444" s="581" t="s">
        <v>282</v>
      </c>
      <c r="G444" s="572" t="s">
        <v>2492</v>
      </c>
      <c r="H444" s="629" t="s">
        <v>122</v>
      </c>
      <c r="I444" s="146" t="s">
        <v>2493</v>
      </c>
      <c r="J444" s="146" t="s">
        <v>2494</v>
      </c>
      <c r="K444" s="576" t="s">
        <v>2495</v>
      </c>
      <c r="L444" s="291" t="s">
        <v>2496</v>
      </c>
      <c r="M444" s="291" t="s">
        <v>2497</v>
      </c>
      <c r="N444" s="369" t="s">
        <v>59</v>
      </c>
      <c r="O444" s="386">
        <v>0</v>
      </c>
      <c r="P444" s="386">
        <v>0</v>
      </c>
      <c r="Q444" s="293">
        <v>0</v>
      </c>
      <c r="R444" s="339" t="s">
        <v>60</v>
      </c>
      <c r="S444" s="339" t="s">
        <v>60</v>
      </c>
      <c r="T444" s="339" t="s">
        <v>60</v>
      </c>
      <c r="U444" s="339" t="s">
        <v>60</v>
      </c>
      <c r="V444" s="339" t="s">
        <v>60</v>
      </c>
      <c r="W444" s="339" t="s">
        <v>529</v>
      </c>
      <c r="X444" s="339" t="s">
        <v>529</v>
      </c>
      <c r="Y444" s="376" t="s">
        <v>2498</v>
      </c>
      <c r="Z444" s="293" t="s">
        <v>63</v>
      </c>
      <c r="AA444" s="293" t="s">
        <v>63</v>
      </c>
      <c r="AB444" s="293" t="s">
        <v>63</v>
      </c>
      <c r="AC444" s="293" t="s">
        <v>63</v>
      </c>
      <c r="AD444" s="293" t="s">
        <v>63</v>
      </c>
      <c r="AE444" s="293" t="s">
        <v>61</v>
      </c>
      <c r="AF444" s="293" t="s">
        <v>61</v>
      </c>
      <c r="AG444" s="344" t="str">
        <f t="shared" si="88"/>
        <v>CLOSE</v>
      </c>
      <c r="AH444" s="344" t="str">
        <f t="shared" si="89"/>
        <v>CLOSE</v>
      </c>
      <c r="AI444" s="345">
        <f t="shared" si="104"/>
        <v>1</v>
      </c>
      <c r="AJ444" s="357"/>
    </row>
    <row r="445" spans="1:36" ht="108.6" customHeight="1">
      <c r="A445" s="337">
        <f t="shared" si="103"/>
        <v>1839</v>
      </c>
      <c r="B445" s="579">
        <v>45543</v>
      </c>
      <c r="C445" s="580" t="s">
        <v>49</v>
      </c>
      <c r="D445" s="581" t="s">
        <v>2264</v>
      </c>
      <c r="E445" s="293" t="s">
        <v>2499</v>
      </c>
      <c r="F445" s="581" t="s">
        <v>282</v>
      </c>
      <c r="G445" s="572" t="s">
        <v>2500</v>
      </c>
      <c r="H445" s="629" t="s">
        <v>122</v>
      </c>
      <c r="I445" s="146" t="s">
        <v>2501</v>
      </c>
      <c r="J445" s="167" t="s">
        <v>2502</v>
      </c>
      <c r="K445" s="576" t="s">
        <v>2503</v>
      </c>
      <c r="L445" s="291" t="s">
        <v>2504</v>
      </c>
      <c r="M445" s="291" t="s">
        <v>2505</v>
      </c>
      <c r="N445" s="369" t="s">
        <v>59</v>
      </c>
      <c r="O445" s="386">
        <v>0</v>
      </c>
      <c r="P445" s="386">
        <v>125.8</v>
      </c>
      <c r="Q445" s="293">
        <v>0</v>
      </c>
      <c r="R445" s="339" t="s">
        <v>60</v>
      </c>
      <c r="S445" s="339" t="s">
        <v>60</v>
      </c>
      <c r="T445" s="339" t="s">
        <v>60</v>
      </c>
      <c r="U445" s="339" t="s">
        <v>529</v>
      </c>
      <c r="V445" s="339" t="s">
        <v>529</v>
      </c>
      <c r="W445" s="339" t="s">
        <v>529</v>
      </c>
      <c r="X445" s="339" t="s">
        <v>529</v>
      </c>
      <c r="Y445" s="376" t="s">
        <v>2506</v>
      </c>
      <c r="Z445" s="293" t="s">
        <v>63</v>
      </c>
      <c r="AA445" s="293" t="s">
        <v>63</v>
      </c>
      <c r="AB445" s="293" t="s">
        <v>63</v>
      </c>
      <c r="AC445" s="293" t="s">
        <v>61</v>
      </c>
      <c r="AD445" s="293" t="s">
        <v>61</v>
      </c>
      <c r="AE445" s="293" t="s">
        <v>61</v>
      </c>
      <c r="AF445" s="293" t="s">
        <v>61</v>
      </c>
      <c r="AG445" s="344" t="str">
        <f t="shared" si="88"/>
        <v>CLOSE</v>
      </c>
      <c r="AH445" s="344" t="str">
        <f t="shared" si="89"/>
        <v>CLOSE</v>
      </c>
      <c r="AI445" s="345">
        <f t="shared" si="104"/>
        <v>1</v>
      </c>
      <c r="AJ445" s="357"/>
    </row>
    <row r="446" spans="1:36" ht="96">
      <c r="A446" s="337">
        <f t="shared" si="103"/>
        <v>1840</v>
      </c>
      <c r="B446" s="579">
        <v>45579</v>
      </c>
      <c r="C446" s="580" t="s">
        <v>49</v>
      </c>
      <c r="D446" s="575" t="s">
        <v>2066</v>
      </c>
      <c r="E446" s="293" t="s">
        <v>2507</v>
      </c>
      <c r="F446" s="581" t="s">
        <v>1590</v>
      </c>
      <c r="G446" s="572" t="s">
        <v>2508</v>
      </c>
      <c r="H446" s="629" t="s">
        <v>122</v>
      </c>
      <c r="I446" s="488" t="s">
        <v>2509</v>
      </c>
      <c r="J446" s="630"/>
      <c r="K446" s="576" t="s">
        <v>2510</v>
      </c>
      <c r="L446" s="291" t="s">
        <v>2511</v>
      </c>
      <c r="M446" s="291" t="s">
        <v>2512</v>
      </c>
      <c r="N446" s="369" t="s">
        <v>59</v>
      </c>
      <c r="O446" s="386">
        <v>0</v>
      </c>
      <c r="P446" s="386">
        <v>0</v>
      </c>
      <c r="Q446" s="293">
        <v>0</v>
      </c>
      <c r="R446" s="339" t="s">
        <v>192</v>
      </c>
      <c r="S446" s="339" t="s">
        <v>192</v>
      </c>
      <c r="T446" s="339" t="s">
        <v>192</v>
      </c>
      <c r="U446" s="339" t="s">
        <v>529</v>
      </c>
      <c r="V446" s="339" t="s">
        <v>192</v>
      </c>
      <c r="W446" s="339" t="s">
        <v>529</v>
      </c>
      <c r="X446" s="339" t="s">
        <v>529</v>
      </c>
      <c r="Y446" s="376"/>
      <c r="Z446" s="293" t="s">
        <v>61</v>
      </c>
      <c r="AA446" s="293" t="s">
        <v>61</v>
      </c>
      <c r="AB446" s="293" t="s">
        <v>61</v>
      </c>
      <c r="AC446" s="293" t="s">
        <v>61</v>
      </c>
      <c r="AD446" s="293" t="s">
        <v>61</v>
      </c>
      <c r="AE446" s="293" t="s">
        <v>61</v>
      </c>
      <c r="AF446" s="293" t="s">
        <v>61</v>
      </c>
      <c r="AG446" s="344" t="str">
        <f t="shared" si="88"/>
        <v/>
      </c>
      <c r="AH446" s="344" t="str">
        <f t="shared" si="89"/>
        <v>CLOSE</v>
      </c>
      <c r="AI446" s="345" t="e">
        <f t="shared" si="104"/>
        <v>#DIV/0!</v>
      </c>
      <c r="AJ446" s="357"/>
    </row>
    <row r="447" spans="1:36" ht="102" customHeight="1">
      <c r="A447" s="344">
        <v>1841</v>
      </c>
      <c r="B447" s="657">
        <v>45590</v>
      </c>
      <c r="C447" s="580" t="s">
        <v>49</v>
      </c>
      <c r="D447" s="575" t="s">
        <v>2066</v>
      </c>
      <c r="E447" s="293" t="s">
        <v>2175</v>
      </c>
      <c r="F447" s="581" t="s">
        <v>1590</v>
      </c>
      <c r="G447" s="658" t="s">
        <v>2513</v>
      </c>
      <c r="H447" s="629" t="s">
        <v>122</v>
      </c>
      <c r="I447" s="659" t="s">
        <v>2514</v>
      </c>
      <c r="J447" s="660"/>
      <c r="K447" s="576" t="s">
        <v>2515</v>
      </c>
      <c r="L447" s="291" t="s">
        <v>2516</v>
      </c>
      <c r="M447" s="291" t="s">
        <v>2517</v>
      </c>
      <c r="N447" s="369" t="s">
        <v>59</v>
      </c>
      <c r="O447" s="386">
        <v>0</v>
      </c>
      <c r="P447" s="386">
        <v>0</v>
      </c>
      <c r="Q447" s="293">
        <v>0</v>
      </c>
      <c r="R447" s="339" t="s">
        <v>192</v>
      </c>
      <c r="S447" s="339" t="s">
        <v>192</v>
      </c>
      <c r="T447" s="339" t="s">
        <v>192</v>
      </c>
      <c r="U447" s="339" t="s">
        <v>192</v>
      </c>
      <c r="V447" s="339" t="s">
        <v>192</v>
      </c>
      <c r="W447" s="339" t="s">
        <v>529</v>
      </c>
      <c r="X447" s="339" t="s">
        <v>529</v>
      </c>
      <c r="Y447" s="376"/>
      <c r="Z447" s="293" t="s">
        <v>61</v>
      </c>
      <c r="AA447" s="293" t="s">
        <v>61</v>
      </c>
      <c r="AB447" s="293" t="s">
        <v>61</v>
      </c>
      <c r="AC447" s="293" t="s">
        <v>61</v>
      </c>
      <c r="AD447" s="293" t="s">
        <v>61</v>
      </c>
      <c r="AE447" s="293" t="s">
        <v>61</v>
      </c>
      <c r="AF447" s="293" t="s">
        <v>61</v>
      </c>
      <c r="AG447" s="344" t="str">
        <f t="shared" ref="AG447" si="105">IF(Y447="","","CLOSE")</f>
        <v/>
      </c>
      <c r="AH447" s="344" t="str">
        <f t="shared" ref="AH447" si="106">IF(E447="","",IF(COUNTIF(Z447:AE447,"未")=0,"CLOSE",""))</f>
        <v>CLOSE</v>
      </c>
      <c r="AI447" s="345" t="e">
        <f t="shared" ref="AI447" si="107">COUNTIF(Z447:AF447,"完了")/COUNTIF(R447:X447,"要")</f>
        <v>#DIV/0!</v>
      </c>
      <c r="AJ447" s="357"/>
    </row>
    <row r="448" spans="1:36" ht="102" customHeight="1">
      <c r="A448" s="344">
        <v>1842</v>
      </c>
      <c r="B448" s="657">
        <v>45529</v>
      </c>
      <c r="C448" s="580" t="s">
        <v>393</v>
      </c>
      <c r="D448" s="661" t="s">
        <v>2025</v>
      </c>
      <c r="E448" s="293" t="s">
        <v>2518</v>
      </c>
      <c r="F448" s="581" t="s">
        <v>1590</v>
      </c>
      <c r="G448" s="660" t="s">
        <v>2519</v>
      </c>
      <c r="H448" s="629" t="s">
        <v>77</v>
      </c>
      <c r="I448" s="550" t="s">
        <v>2520</v>
      </c>
      <c r="J448" s="660"/>
      <c r="K448" s="576" t="s">
        <v>2521</v>
      </c>
      <c r="L448" s="291" t="s">
        <v>2522</v>
      </c>
      <c r="M448" s="291" t="s">
        <v>2523</v>
      </c>
      <c r="N448" s="369" t="s">
        <v>59</v>
      </c>
      <c r="O448" s="386">
        <v>0</v>
      </c>
      <c r="P448" s="386">
        <v>0</v>
      </c>
      <c r="Q448" s="293">
        <v>0</v>
      </c>
      <c r="R448" s="339" t="s">
        <v>192</v>
      </c>
      <c r="S448" s="339" t="s">
        <v>192</v>
      </c>
      <c r="T448" s="339" t="s">
        <v>192</v>
      </c>
      <c r="U448" s="339" t="s">
        <v>192</v>
      </c>
      <c r="V448" s="339" t="s">
        <v>192</v>
      </c>
      <c r="W448" s="339" t="s">
        <v>192</v>
      </c>
      <c r="X448" s="339" t="s">
        <v>529</v>
      </c>
      <c r="Y448" s="376"/>
      <c r="Z448" s="293" t="s">
        <v>61</v>
      </c>
      <c r="AA448" s="293" t="s">
        <v>61</v>
      </c>
      <c r="AB448" s="293" t="s">
        <v>61</v>
      </c>
      <c r="AC448" s="293" t="s">
        <v>61</v>
      </c>
      <c r="AD448" s="293" t="s">
        <v>61</v>
      </c>
      <c r="AE448" s="293" t="s">
        <v>61</v>
      </c>
      <c r="AF448" s="293" t="s">
        <v>61</v>
      </c>
      <c r="AG448" s="344" t="str">
        <f t="shared" ref="AG448" si="108">IF(Y448="","","CLOSE")</f>
        <v/>
      </c>
      <c r="AH448" s="344" t="str">
        <f t="shared" ref="AH448" si="109">IF(E448="","",IF(COUNTIF(Z448:AE448,"未")=0,"CLOSE",""))</f>
        <v>CLOSE</v>
      </c>
      <c r="AI448" s="345" t="e">
        <f t="shared" ref="AI448" si="110">COUNTIF(Z448:AF448,"完了")/COUNTIF(R448:X448,"要")</f>
        <v>#DIV/0!</v>
      </c>
      <c r="AJ448" s="357"/>
    </row>
    <row r="449" spans="1:36" ht="102" customHeight="1">
      <c r="A449" s="344">
        <v>1843</v>
      </c>
      <c r="B449" s="657">
        <v>45564</v>
      </c>
      <c r="C449" s="580" t="s">
        <v>393</v>
      </c>
      <c r="D449" s="661" t="s">
        <v>2025</v>
      </c>
      <c r="E449" s="293" t="s">
        <v>2518</v>
      </c>
      <c r="F449" s="581" t="s">
        <v>1590</v>
      </c>
      <c r="G449" s="660" t="s">
        <v>2524</v>
      </c>
      <c r="H449" s="629" t="s">
        <v>77</v>
      </c>
      <c r="I449" s="659" t="s">
        <v>2525</v>
      </c>
      <c r="J449" s="660"/>
      <c r="K449" s="576" t="s">
        <v>2526</v>
      </c>
      <c r="L449" s="291" t="s">
        <v>2527</v>
      </c>
      <c r="M449" s="291" t="s">
        <v>2528</v>
      </c>
      <c r="N449" s="369" t="s">
        <v>59</v>
      </c>
      <c r="O449" s="386">
        <v>0</v>
      </c>
      <c r="P449" s="386">
        <v>0</v>
      </c>
      <c r="Q449" s="293">
        <v>0</v>
      </c>
      <c r="R449" s="339" t="s">
        <v>192</v>
      </c>
      <c r="S449" s="339" t="s">
        <v>192</v>
      </c>
      <c r="T449" s="339" t="s">
        <v>192</v>
      </c>
      <c r="U449" s="339" t="s">
        <v>192</v>
      </c>
      <c r="V449" s="339" t="s">
        <v>192</v>
      </c>
      <c r="W449" s="339" t="s">
        <v>192</v>
      </c>
      <c r="X449" s="339" t="s">
        <v>529</v>
      </c>
      <c r="Y449" s="376"/>
      <c r="Z449" s="293" t="s">
        <v>61</v>
      </c>
      <c r="AA449" s="293" t="s">
        <v>61</v>
      </c>
      <c r="AB449" s="293" t="s">
        <v>61</v>
      </c>
      <c r="AC449" s="293" t="s">
        <v>61</v>
      </c>
      <c r="AD449" s="293" t="s">
        <v>61</v>
      </c>
      <c r="AE449" s="293" t="s">
        <v>61</v>
      </c>
      <c r="AF449" s="293" t="s">
        <v>61</v>
      </c>
      <c r="AG449" s="344" t="str">
        <f t="shared" ref="AG449" si="111">IF(Y449="","","CLOSE")</f>
        <v/>
      </c>
      <c r="AH449" s="344" t="str">
        <f t="shared" ref="AH449" si="112">IF(E449="","",IF(COUNTIF(Z449:AE449,"未")=0,"CLOSE",""))</f>
        <v>CLOSE</v>
      </c>
      <c r="AI449" s="345" t="e">
        <f t="shared" ref="AI449" si="113">COUNTIF(Z449:AF449,"完了")/COUNTIF(R449:X449,"要")</f>
        <v>#DIV/0!</v>
      </c>
      <c r="AJ449" s="357"/>
    </row>
    <row r="450" spans="1:36" ht="102" customHeight="1">
      <c r="A450" s="344">
        <v>1844</v>
      </c>
      <c r="B450" s="657">
        <v>45575</v>
      </c>
      <c r="C450" s="580" t="s">
        <v>393</v>
      </c>
      <c r="D450" s="661" t="s">
        <v>2025</v>
      </c>
      <c r="E450" s="617" t="s">
        <v>2529</v>
      </c>
      <c r="F450" s="581" t="s">
        <v>1590</v>
      </c>
      <c r="G450" s="660" t="s">
        <v>2530</v>
      </c>
      <c r="H450" s="629" t="s">
        <v>77</v>
      </c>
      <c r="I450" s="659" t="s">
        <v>2531</v>
      </c>
      <c r="J450" s="660"/>
      <c r="K450" s="576" t="s">
        <v>2532</v>
      </c>
      <c r="L450" s="291" t="s">
        <v>2533</v>
      </c>
      <c r="M450" s="291" t="s">
        <v>2534</v>
      </c>
      <c r="N450" s="369" t="s">
        <v>59</v>
      </c>
      <c r="O450" s="386">
        <v>0</v>
      </c>
      <c r="P450" s="386">
        <v>0</v>
      </c>
      <c r="Q450" s="293">
        <v>0</v>
      </c>
      <c r="R450" s="339" t="s">
        <v>192</v>
      </c>
      <c r="S450" s="339" t="s">
        <v>192</v>
      </c>
      <c r="T450" s="339" t="s">
        <v>192</v>
      </c>
      <c r="U450" s="339" t="s">
        <v>192</v>
      </c>
      <c r="V450" s="339" t="s">
        <v>192</v>
      </c>
      <c r="W450" s="339" t="s">
        <v>192</v>
      </c>
      <c r="X450" s="339" t="s">
        <v>529</v>
      </c>
      <c r="Y450" s="376"/>
      <c r="Z450" s="293" t="s">
        <v>61</v>
      </c>
      <c r="AA450" s="293" t="s">
        <v>61</v>
      </c>
      <c r="AB450" s="293" t="s">
        <v>61</v>
      </c>
      <c r="AC450" s="293" t="s">
        <v>61</v>
      </c>
      <c r="AD450" s="293" t="s">
        <v>61</v>
      </c>
      <c r="AE450" s="293" t="s">
        <v>61</v>
      </c>
      <c r="AF450" s="293" t="s">
        <v>61</v>
      </c>
      <c r="AG450" s="344" t="str">
        <f t="shared" ref="AG450" si="114">IF(Y450="","","CLOSE")</f>
        <v/>
      </c>
      <c r="AH450" s="344" t="str">
        <f t="shared" ref="AH450" si="115">IF(E450="","",IF(COUNTIF(Z450:AE450,"未")=0,"CLOSE",""))</f>
        <v>CLOSE</v>
      </c>
      <c r="AI450" s="345" t="e">
        <f t="shared" ref="AI450" si="116">COUNTIF(Z450:AF450,"完了")/COUNTIF(R450:X450,"要")</f>
        <v>#DIV/0!</v>
      </c>
      <c r="AJ450" s="357"/>
    </row>
    <row r="451" spans="1:36" ht="102" customHeight="1">
      <c r="A451" s="344">
        <v>1845</v>
      </c>
      <c r="B451" s="657">
        <v>45524</v>
      </c>
      <c r="C451" s="580" t="s">
        <v>393</v>
      </c>
      <c r="D451" s="580" t="s">
        <v>2275</v>
      </c>
      <c r="E451" s="617" t="s">
        <v>2535</v>
      </c>
      <c r="F451" s="581" t="s">
        <v>282</v>
      </c>
      <c r="G451" s="660" t="s">
        <v>2536</v>
      </c>
      <c r="H451" s="629" t="s">
        <v>77</v>
      </c>
      <c r="I451" s="659" t="s">
        <v>2537</v>
      </c>
      <c r="J451" s="660"/>
      <c r="K451" s="576" t="s">
        <v>2538</v>
      </c>
      <c r="L451" s="576" t="s">
        <v>2539</v>
      </c>
      <c r="M451" s="291" t="s">
        <v>2540</v>
      </c>
      <c r="N451" s="369" t="s">
        <v>59</v>
      </c>
      <c r="O451" s="386">
        <v>0</v>
      </c>
      <c r="P451" s="386">
        <v>0</v>
      </c>
      <c r="Q451" s="293">
        <v>0</v>
      </c>
      <c r="R451" s="339" t="s">
        <v>192</v>
      </c>
      <c r="S451" s="339" t="s">
        <v>192</v>
      </c>
      <c r="T451" s="339" t="s">
        <v>192</v>
      </c>
      <c r="U451" s="339" t="s">
        <v>192</v>
      </c>
      <c r="V451" s="339" t="s">
        <v>192</v>
      </c>
      <c r="W451" s="339" t="s">
        <v>192</v>
      </c>
      <c r="X451" s="339" t="s">
        <v>529</v>
      </c>
      <c r="Y451" s="376"/>
      <c r="Z451" s="293" t="s">
        <v>61</v>
      </c>
      <c r="AA451" s="293" t="s">
        <v>61</v>
      </c>
      <c r="AB451" s="293" t="s">
        <v>61</v>
      </c>
      <c r="AC451" s="293" t="s">
        <v>61</v>
      </c>
      <c r="AD451" s="293" t="s">
        <v>61</v>
      </c>
      <c r="AE451" s="293" t="s">
        <v>61</v>
      </c>
      <c r="AF451" s="293" t="s">
        <v>61</v>
      </c>
      <c r="AG451" s="344" t="str">
        <f t="shared" ref="AG451" si="117">IF(Y451="","","CLOSE")</f>
        <v/>
      </c>
      <c r="AH451" s="344" t="str">
        <f t="shared" ref="AH451" si="118">IF(E451="","",IF(COUNTIF(Z451:AE451,"未")=0,"CLOSE",""))</f>
        <v>CLOSE</v>
      </c>
      <c r="AI451" s="345" t="e">
        <f t="shared" ref="AI451" si="119">COUNTIF(Z451:AF451,"完了")/COUNTIF(R451:X451,"要")</f>
        <v>#DIV/0!</v>
      </c>
      <c r="AJ451" s="357"/>
    </row>
    <row r="452" spans="1:36" ht="102" customHeight="1">
      <c r="A452" s="344">
        <v>1846</v>
      </c>
      <c r="B452" s="657">
        <v>45462</v>
      </c>
      <c r="C452" s="580" t="s">
        <v>393</v>
      </c>
      <c r="D452" s="580" t="s">
        <v>2275</v>
      </c>
      <c r="E452" s="617" t="s">
        <v>2541</v>
      </c>
      <c r="F452" s="581" t="s">
        <v>1590</v>
      </c>
      <c r="G452" s="660" t="s">
        <v>1544</v>
      </c>
      <c r="H452" s="629" t="s">
        <v>77</v>
      </c>
      <c r="I452" s="659" t="s">
        <v>2542</v>
      </c>
      <c r="J452" s="660"/>
      <c r="K452" s="576" t="s">
        <v>2543</v>
      </c>
      <c r="L452" s="662" t="s">
        <v>2544</v>
      </c>
      <c r="M452" s="662" t="s">
        <v>2545</v>
      </c>
      <c r="N452" s="369" t="s">
        <v>59</v>
      </c>
      <c r="O452" s="386">
        <v>0</v>
      </c>
      <c r="P452" s="386">
        <v>0</v>
      </c>
      <c r="Q452" s="293">
        <v>0</v>
      </c>
      <c r="R452" s="339" t="s">
        <v>192</v>
      </c>
      <c r="S452" s="339" t="s">
        <v>192</v>
      </c>
      <c r="T452" s="339" t="s">
        <v>192</v>
      </c>
      <c r="U452" s="339" t="s">
        <v>192</v>
      </c>
      <c r="V452" s="339" t="s">
        <v>192</v>
      </c>
      <c r="W452" s="339" t="s">
        <v>192</v>
      </c>
      <c r="X452" s="339" t="s">
        <v>192</v>
      </c>
      <c r="Y452" s="376"/>
      <c r="Z452" s="293" t="s">
        <v>61</v>
      </c>
      <c r="AA452" s="293" t="s">
        <v>61</v>
      </c>
      <c r="AB452" s="293" t="s">
        <v>61</v>
      </c>
      <c r="AC452" s="293" t="s">
        <v>61</v>
      </c>
      <c r="AD452" s="293" t="s">
        <v>61</v>
      </c>
      <c r="AE452" s="293" t="s">
        <v>61</v>
      </c>
      <c r="AF452" s="293" t="s">
        <v>61</v>
      </c>
      <c r="AG452" s="344" t="str">
        <f t="shared" ref="AG452:AG453" si="120">IF(Y452="","","CLOSE")</f>
        <v/>
      </c>
      <c r="AH452" s="344" t="str">
        <f t="shared" ref="AH452:AH453" si="121">IF(E452="","",IF(COUNTIF(Z452:AE452,"未")=0,"CLOSE",""))</f>
        <v>CLOSE</v>
      </c>
      <c r="AI452" s="345" t="e">
        <f t="shared" ref="AI452:AI453" si="122">COUNTIF(Z452:AF452,"完了")/COUNTIF(R452:X452,"要")</f>
        <v>#DIV/0!</v>
      </c>
      <c r="AJ452" s="357"/>
    </row>
    <row r="453" spans="1:36" ht="102" customHeight="1">
      <c r="A453" s="344">
        <v>1847</v>
      </c>
      <c r="B453" s="657">
        <v>45570</v>
      </c>
      <c r="C453" s="580" t="s">
        <v>393</v>
      </c>
      <c r="D453" s="580" t="s">
        <v>1140</v>
      </c>
      <c r="E453" s="617" t="s">
        <v>2541</v>
      </c>
      <c r="F453" s="581" t="s">
        <v>282</v>
      </c>
      <c r="G453" s="660" t="s">
        <v>2536</v>
      </c>
      <c r="H453" s="629" t="s">
        <v>77</v>
      </c>
      <c r="I453" s="659" t="s">
        <v>2546</v>
      </c>
      <c r="J453" s="660"/>
      <c r="K453" s="662" t="s">
        <v>2547</v>
      </c>
      <c r="L453" s="662" t="s">
        <v>2548</v>
      </c>
      <c r="M453" s="662" t="s">
        <v>2549</v>
      </c>
      <c r="N453" s="369" t="s">
        <v>59</v>
      </c>
      <c r="O453" s="386">
        <v>0</v>
      </c>
      <c r="P453" s="386">
        <v>0</v>
      </c>
      <c r="Q453" s="293">
        <v>0</v>
      </c>
      <c r="R453" s="339" t="s">
        <v>192</v>
      </c>
      <c r="S453" s="339" t="s">
        <v>192</v>
      </c>
      <c r="T453" s="339" t="s">
        <v>192</v>
      </c>
      <c r="U453" s="339" t="s">
        <v>192</v>
      </c>
      <c r="V453" s="339" t="s">
        <v>192</v>
      </c>
      <c r="W453" s="339" t="s">
        <v>529</v>
      </c>
      <c r="X453" s="339" t="s">
        <v>529</v>
      </c>
      <c r="Y453" s="376"/>
      <c r="Z453" s="293" t="s">
        <v>61</v>
      </c>
      <c r="AA453" s="293" t="s">
        <v>61</v>
      </c>
      <c r="AB453" s="293" t="s">
        <v>61</v>
      </c>
      <c r="AC453" s="293" t="s">
        <v>61</v>
      </c>
      <c r="AD453" s="293" t="s">
        <v>61</v>
      </c>
      <c r="AE453" s="293" t="s">
        <v>61</v>
      </c>
      <c r="AF453" s="293" t="s">
        <v>61</v>
      </c>
      <c r="AG453" s="344" t="str">
        <f t="shared" si="120"/>
        <v/>
      </c>
      <c r="AH453" s="344" t="str">
        <f t="shared" si="121"/>
        <v>CLOSE</v>
      </c>
      <c r="AI453" s="345" t="e">
        <f t="shared" si="122"/>
        <v>#DIV/0!</v>
      </c>
      <c r="AJ453" s="357"/>
    </row>
    <row r="454" spans="1:36" ht="102" customHeight="1">
      <c r="A454" s="344">
        <v>1848</v>
      </c>
      <c r="B454" s="657">
        <v>45617</v>
      </c>
      <c r="C454" s="664" t="s">
        <v>49</v>
      </c>
      <c r="D454" s="665" t="s">
        <v>2127</v>
      </c>
      <c r="E454" s="617" t="s">
        <v>2541</v>
      </c>
      <c r="F454" s="581" t="s">
        <v>282</v>
      </c>
      <c r="G454" s="663" t="s">
        <v>2550</v>
      </c>
      <c r="H454" s="629" t="s">
        <v>122</v>
      </c>
      <c r="I454" s="659" t="s">
        <v>2551</v>
      </c>
      <c r="J454" s="146" t="s">
        <v>2552</v>
      </c>
      <c r="K454" s="662" t="s">
        <v>2553</v>
      </c>
      <c r="L454" s="576" t="s">
        <v>2554</v>
      </c>
      <c r="M454" s="662" t="s">
        <v>2555</v>
      </c>
      <c r="N454" s="369" t="s">
        <v>59</v>
      </c>
      <c r="O454" s="386">
        <v>0</v>
      </c>
      <c r="P454" s="386">
        <v>0</v>
      </c>
      <c r="Q454" s="293">
        <v>0</v>
      </c>
      <c r="R454" s="339" t="s">
        <v>192</v>
      </c>
      <c r="S454" s="339" t="s">
        <v>192</v>
      </c>
      <c r="T454" s="339" t="s">
        <v>192</v>
      </c>
      <c r="U454" s="339" t="s">
        <v>192</v>
      </c>
      <c r="V454" s="339" t="s">
        <v>192</v>
      </c>
      <c r="W454" s="339" t="s">
        <v>192</v>
      </c>
      <c r="X454" s="339" t="s">
        <v>192</v>
      </c>
      <c r="Y454" s="376"/>
      <c r="Z454" s="293" t="s">
        <v>61</v>
      </c>
      <c r="AA454" s="293" t="s">
        <v>61</v>
      </c>
      <c r="AB454" s="293" t="s">
        <v>61</v>
      </c>
      <c r="AC454" s="293" t="s">
        <v>61</v>
      </c>
      <c r="AD454" s="293" t="s">
        <v>61</v>
      </c>
      <c r="AE454" s="293" t="s">
        <v>61</v>
      </c>
      <c r="AF454" s="293" t="s">
        <v>61</v>
      </c>
      <c r="AG454" s="344" t="str">
        <f t="shared" ref="AG454" si="123">IF(Y454="","","CLOSE")</f>
        <v/>
      </c>
      <c r="AH454" s="344" t="str">
        <f t="shared" ref="AG454:AH455" si="124">IF(E454="","",IF(COUNTIF(Z454:AE454,"未")=0,"CLOSE",""))</f>
        <v>CLOSE</v>
      </c>
      <c r="AI454" s="345" t="e">
        <f t="shared" ref="AI454:AI455" si="125">COUNTIF(Z454:AF454,"完了")/COUNTIF(R454:X454,"要")</f>
        <v>#DIV/0!</v>
      </c>
      <c r="AJ454" s="357"/>
    </row>
    <row r="455" spans="1:36" ht="102" customHeight="1">
      <c r="A455" s="337">
        <f t="shared" ref="A455:A474" si="126">A454+1</f>
        <v>1849</v>
      </c>
      <c r="B455" s="579">
        <v>45579</v>
      </c>
      <c r="C455" s="664" t="s">
        <v>1215</v>
      </c>
      <c r="D455" s="581" t="s">
        <v>2066</v>
      </c>
      <c r="E455" s="293" t="s">
        <v>2175</v>
      </c>
      <c r="F455" s="581" t="s">
        <v>1590</v>
      </c>
      <c r="G455" s="564" t="s">
        <v>2556</v>
      </c>
      <c r="H455" s="629" t="s">
        <v>122</v>
      </c>
      <c r="I455" s="659" t="s">
        <v>2509</v>
      </c>
      <c r="J455" s="660"/>
      <c r="K455" s="667" t="s">
        <v>2557</v>
      </c>
      <c r="L455" s="667" t="s">
        <v>2558</v>
      </c>
      <c r="M455" s="667" t="s">
        <v>2512</v>
      </c>
      <c r="N455" s="369" t="s">
        <v>59</v>
      </c>
      <c r="O455" s="386">
        <v>0</v>
      </c>
      <c r="P455" s="386">
        <v>0</v>
      </c>
      <c r="Q455" s="293">
        <v>0</v>
      </c>
      <c r="R455" s="339" t="s">
        <v>192</v>
      </c>
      <c r="S455" s="339" t="s">
        <v>192</v>
      </c>
      <c r="T455" s="339" t="s">
        <v>192</v>
      </c>
      <c r="U455" s="339" t="s">
        <v>192</v>
      </c>
      <c r="V455" s="339" t="s">
        <v>192</v>
      </c>
      <c r="W455" s="339" t="s">
        <v>529</v>
      </c>
      <c r="X455" s="339" t="s">
        <v>529</v>
      </c>
      <c r="Y455" s="568" t="s">
        <v>2559</v>
      </c>
      <c r="Z455" s="293" t="s">
        <v>61</v>
      </c>
      <c r="AA455" s="293" t="s">
        <v>61</v>
      </c>
      <c r="AB455" s="293" t="s">
        <v>61</v>
      </c>
      <c r="AC455" s="293" t="s">
        <v>61</v>
      </c>
      <c r="AD455" s="293" t="s">
        <v>61</v>
      </c>
      <c r="AE455" s="293" t="s">
        <v>61</v>
      </c>
      <c r="AF455" s="293" t="s">
        <v>61</v>
      </c>
      <c r="AG455" s="344" t="str">
        <f t="shared" si="124"/>
        <v>CLOSE</v>
      </c>
      <c r="AH455" s="344" t="str">
        <f t="shared" si="124"/>
        <v>CLOSE</v>
      </c>
      <c r="AI455" s="345" t="e">
        <f t="shared" si="125"/>
        <v>#DIV/0!</v>
      </c>
      <c r="AJ455" s="345"/>
    </row>
    <row r="456" spans="1:36" ht="102" customHeight="1">
      <c r="A456" s="337">
        <f t="shared" si="126"/>
        <v>1850</v>
      </c>
      <c r="B456" s="579">
        <v>45590</v>
      </c>
      <c r="C456" s="664" t="s">
        <v>1215</v>
      </c>
      <c r="D456" s="581" t="s">
        <v>2066</v>
      </c>
      <c r="E456" s="293" t="s">
        <v>2560</v>
      </c>
      <c r="F456" s="581" t="s">
        <v>1590</v>
      </c>
      <c r="G456" s="668" t="s">
        <v>2561</v>
      </c>
      <c r="H456" s="629" t="s">
        <v>122</v>
      </c>
      <c r="I456" s="659" t="s">
        <v>2562</v>
      </c>
      <c r="J456" s="146"/>
      <c r="K456" s="667" t="s">
        <v>2563</v>
      </c>
      <c r="L456" s="667" t="s">
        <v>2564</v>
      </c>
      <c r="M456" s="667" t="s">
        <v>2565</v>
      </c>
      <c r="N456" s="369" t="s">
        <v>59</v>
      </c>
      <c r="O456" s="386">
        <v>0</v>
      </c>
      <c r="P456" s="386">
        <v>0</v>
      </c>
      <c r="Q456" s="293">
        <v>0</v>
      </c>
      <c r="R456" s="339" t="s">
        <v>192</v>
      </c>
      <c r="S456" s="339" t="s">
        <v>192</v>
      </c>
      <c r="T456" s="339" t="s">
        <v>192</v>
      </c>
      <c r="U456" s="339" t="s">
        <v>192</v>
      </c>
      <c r="V456" s="339" t="s">
        <v>192</v>
      </c>
      <c r="W456" s="339" t="s">
        <v>192</v>
      </c>
      <c r="X456" s="339" t="s">
        <v>192</v>
      </c>
      <c r="Y456" s="568" t="s">
        <v>2559</v>
      </c>
      <c r="Z456" s="293" t="s">
        <v>61</v>
      </c>
      <c r="AA456" s="293" t="s">
        <v>61</v>
      </c>
      <c r="AB456" s="293" t="s">
        <v>61</v>
      </c>
      <c r="AC456" s="293" t="s">
        <v>61</v>
      </c>
      <c r="AD456" s="293" t="s">
        <v>61</v>
      </c>
      <c r="AE456" s="293" t="s">
        <v>61</v>
      </c>
      <c r="AF456" s="293" t="s">
        <v>61</v>
      </c>
      <c r="AG456" s="344" t="str">
        <f t="shared" ref="AG456" si="127">IF(D456="","",IF(COUNTIF(Y456:AD456,"未")=0,"CLOSE",""))</f>
        <v>CLOSE</v>
      </c>
      <c r="AH456" s="344" t="str">
        <f t="shared" ref="AH456" si="128">IF(E456="","",IF(COUNTIF(Z456:AE456,"未")=0,"CLOSE",""))</f>
        <v>CLOSE</v>
      </c>
      <c r="AI456" s="345" t="e">
        <f t="shared" ref="AI456" si="129">COUNTIF(Z456:AF456,"完了")/COUNTIF(R456:X456,"要")</f>
        <v>#DIV/0!</v>
      </c>
      <c r="AJ456" s="357"/>
    </row>
    <row r="457" spans="1:36" ht="102" customHeight="1">
      <c r="A457" s="337">
        <f t="shared" si="126"/>
        <v>1851</v>
      </c>
      <c r="B457" s="579">
        <v>45529</v>
      </c>
      <c r="C457" s="581" t="s">
        <v>1196</v>
      </c>
      <c r="D457" s="581" t="s">
        <v>2025</v>
      </c>
      <c r="E457" s="293" t="s">
        <v>2566</v>
      </c>
      <c r="F457" s="581" t="s">
        <v>1590</v>
      </c>
      <c r="G457" s="668" t="s">
        <v>2567</v>
      </c>
      <c r="H457" s="629" t="s">
        <v>77</v>
      </c>
      <c r="I457" s="659" t="s">
        <v>2568</v>
      </c>
      <c r="J457" s="660"/>
      <c r="K457" s="667" t="s">
        <v>2569</v>
      </c>
      <c r="L457" s="666" t="s">
        <v>2570</v>
      </c>
      <c r="M457" s="667" t="s">
        <v>2571</v>
      </c>
      <c r="N457" s="369" t="s">
        <v>59</v>
      </c>
      <c r="O457" s="386">
        <v>0</v>
      </c>
      <c r="P457" s="386">
        <v>0</v>
      </c>
      <c r="Q457" s="293">
        <v>0</v>
      </c>
      <c r="R457" s="339" t="s">
        <v>192</v>
      </c>
      <c r="S457" s="339" t="s">
        <v>192</v>
      </c>
      <c r="T457" s="339" t="s">
        <v>192</v>
      </c>
      <c r="U457" s="339" t="s">
        <v>192</v>
      </c>
      <c r="V457" s="339" t="s">
        <v>192</v>
      </c>
      <c r="W457" s="339" t="s">
        <v>192</v>
      </c>
      <c r="X457" s="339" t="s">
        <v>192</v>
      </c>
      <c r="Y457" s="568" t="s">
        <v>2559</v>
      </c>
      <c r="Z457" s="293" t="s">
        <v>61</v>
      </c>
      <c r="AA457" s="293" t="s">
        <v>61</v>
      </c>
      <c r="AB457" s="293" t="s">
        <v>61</v>
      </c>
      <c r="AC457" s="293" t="s">
        <v>61</v>
      </c>
      <c r="AD457" s="293" t="s">
        <v>61</v>
      </c>
      <c r="AE457" s="293" t="s">
        <v>61</v>
      </c>
      <c r="AF457" s="293" t="s">
        <v>61</v>
      </c>
      <c r="AG457" s="344" t="str">
        <f t="shared" ref="AG457" si="130">IF(D457="","",IF(COUNTIF(Y457:AD457,"未")=0,"CLOSE",""))</f>
        <v>CLOSE</v>
      </c>
      <c r="AH457" s="344" t="str">
        <f t="shared" ref="AH457" si="131">IF(E457="","",IF(COUNTIF(Z457:AE457,"未")=0,"CLOSE",""))</f>
        <v>CLOSE</v>
      </c>
      <c r="AI457" s="345" t="e">
        <f t="shared" ref="AI457" si="132">COUNTIF(Z457:AF457,"完了")/COUNTIF(R457:X457,"要")</f>
        <v>#DIV/0!</v>
      </c>
      <c r="AJ457" s="357"/>
    </row>
    <row r="458" spans="1:36" ht="102" customHeight="1">
      <c r="A458" s="337">
        <f t="shared" si="126"/>
        <v>1852</v>
      </c>
      <c r="B458" s="579">
        <v>45564</v>
      </c>
      <c r="C458" s="581" t="s">
        <v>1196</v>
      </c>
      <c r="D458" s="581" t="s">
        <v>2025</v>
      </c>
      <c r="E458" s="293" t="s">
        <v>2566</v>
      </c>
      <c r="F458" s="581" t="s">
        <v>1590</v>
      </c>
      <c r="G458" s="668" t="s">
        <v>2567</v>
      </c>
      <c r="H458" s="629" t="s">
        <v>77</v>
      </c>
      <c r="I458" s="659" t="s">
        <v>2572</v>
      </c>
      <c r="J458" s="660"/>
      <c r="K458" s="667" t="s">
        <v>2573</v>
      </c>
      <c r="L458" s="669" t="s">
        <v>2574</v>
      </c>
      <c r="M458" s="667" t="s">
        <v>2575</v>
      </c>
      <c r="N458" s="369" t="s">
        <v>59</v>
      </c>
      <c r="O458" s="386">
        <v>0</v>
      </c>
      <c r="P458" s="386">
        <v>0</v>
      </c>
      <c r="Q458" s="293">
        <v>0</v>
      </c>
      <c r="R458" s="339" t="s">
        <v>192</v>
      </c>
      <c r="S458" s="339" t="s">
        <v>192</v>
      </c>
      <c r="T458" s="339" t="s">
        <v>192</v>
      </c>
      <c r="U458" s="339" t="s">
        <v>192</v>
      </c>
      <c r="V458" s="339" t="s">
        <v>192</v>
      </c>
      <c r="W458" s="339" t="s">
        <v>192</v>
      </c>
      <c r="X458" s="339" t="s">
        <v>192</v>
      </c>
      <c r="Y458" s="568" t="s">
        <v>2559</v>
      </c>
      <c r="Z458" s="293" t="s">
        <v>61</v>
      </c>
      <c r="AA458" s="293" t="s">
        <v>61</v>
      </c>
      <c r="AB458" s="293" t="s">
        <v>61</v>
      </c>
      <c r="AC458" s="293" t="s">
        <v>61</v>
      </c>
      <c r="AD458" s="293" t="s">
        <v>61</v>
      </c>
      <c r="AE458" s="293" t="s">
        <v>61</v>
      </c>
      <c r="AF458" s="293" t="s">
        <v>61</v>
      </c>
      <c r="AG458" s="344" t="str">
        <f t="shared" ref="AG458" si="133">IF(D458="","",IF(COUNTIF(Y458:AD458,"未")=0,"CLOSE",""))</f>
        <v>CLOSE</v>
      </c>
      <c r="AH458" s="344" t="str">
        <f t="shared" ref="AH458" si="134">IF(E458="","",IF(COUNTIF(Z458:AE458,"未")=0,"CLOSE",""))</f>
        <v>CLOSE</v>
      </c>
      <c r="AI458" s="345" t="e">
        <f t="shared" ref="AI458" si="135">COUNTIF(Z458:AF458,"完了")/COUNTIF(R458:X458,"要")</f>
        <v>#DIV/0!</v>
      </c>
      <c r="AJ458" s="357"/>
    </row>
    <row r="459" spans="1:36" ht="102" customHeight="1">
      <c r="A459" s="337">
        <f t="shared" si="126"/>
        <v>1853</v>
      </c>
      <c r="B459" s="579">
        <v>45575</v>
      </c>
      <c r="C459" s="581" t="s">
        <v>1196</v>
      </c>
      <c r="D459" s="581" t="s">
        <v>2025</v>
      </c>
      <c r="E459" s="293" t="s">
        <v>2566</v>
      </c>
      <c r="F459" s="581" t="s">
        <v>1590</v>
      </c>
      <c r="G459" s="668" t="s">
        <v>2576</v>
      </c>
      <c r="H459" s="629" t="s">
        <v>77</v>
      </c>
      <c r="I459" s="659" t="s">
        <v>2577</v>
      </c>
      <c r="J459" s="660"/>
      <c r="K459" s="667" t="s">
        <v>2578</v>
      </c>
      <c r="L459" s="667" t="s">
        <v>2579</v>
      </c>
      <c r="M459" s="370" t="s">
        <v>2580</v>
      </c>
      <c r="N459" s="369" t="s">
        <v>59</v>
      </c>
      <c r="O459" s="386">
        <v>0</v>
      </c>
      <c r="P459" s="386">
        <v>0</v>
      </c>
      <c r="Q459" s="293">
        <v>0</v>
      </c>
      <c r="R459" s="339" t="s">
        <v>192</v>
      </c>
      <c r="S459" s="339" t="s">
        <v>192</v>
      </c>
      <c r="T459" s="339" t="s">
        <v>192</v>
      </c>
      <c r="U459" s="339" t="s">
        <v>192</v>
      </c>
      <c r="V459" s="339" t="s">
        <v>192</v>
      </c>
      <c r="W459" s="339" t="s">
        <v>192</v>
      </c>
      <c r="X459" s="339" t="s">
        <v>192</v>
      </c>
      <c r="Y459" s="568" t="s">
        <v>2559</v>
      </c>
      <c r="Z459" s="293" t="s">
        <v>61</v>
      </c>
      <c r="AA459" s="293" t="s">
        <v>61</v>
      </c>
      <c r="AB459" s="293" t="s">
        <v>61</v>
      </c>
      <c r="AC459" s="293" t="s">
        <v>61</v>
      </c>
      <c r="AD459" s="293" t="s">
        <v>61</v>
      </c>
      <c r="AE459" s="293" t="s">
        <v>61</v>
      </c>
      <c r="AF459" s="293" t="s">
        <v>61</v>
      </c>
      <c r="AG459" s="344" t="str">
        <f t="shared" ref="AG459" si="136">IF(D459="","",IF(COUNTIF(Y459:AD459,"未")=0,"CLOSE",""))</f>
        <v>CLOSE</v>
      </c>
      <c r="AH459" s="344" t="str">
        <f t="shared" ref="AH459" si="137">IF(E459="","",IF(COUNTIF(Z459:AE459,"未")=0,"CLOSE",""))</f>
        <v>CLOSE</v>
      </c>
      <c r="AI459" s="345" t="e">
        <f t="shared" ref="AI459" si="138">COUNTIF(Z459:AF459,"完了")/COUNTIF(R459:X459,"要")</f>
        <v>#DIV/0!</v>
      </c>
      <c r="AJ459" s="357"/>
    </row>
    <row r="460" spans="1:36" ht="102" customHeight="1">
      <c r="A460" s="337">
        <f t="shared" si="126"/>
        <v>1854</v>
      </c>
      <c r="B460" s="579">
        <v>45603</v>
      </c>
      <c r="C460" s="581" t="s">
        <v>2087</v>
      </c>
      <c r="D460" s="581" t="s">
        <v>2136</v>
      </c>
      <c r="E460" s="293" t="s">
        <v>2153</v>
      </c>
      <c r="F460" s="581" t="s">
        <v>1590</v>
      </c>
      <c r="G460" s="668" t="s">
        <v>2581</v>
      </c>
      <c r="H460" s="675" t="s">
        <v>77</v>
      </c>
      <c r="I460" s="676" t="s">
        <v>2582</v>
      </c>
      <c r="J460" s="677" t="s">
        <v>2583</v>
      </c>
      <c r="K460" s="678" t="s">
        <v>2584</v>
      </c>
      <c r="L460" s="670" t="s">
        <v>2585</v>
      </c>
      <c r="M460" s="671" t="s">
        <v>2586</v>
      </c>
      <c r="N460" s="369" t="s">
        <v>59</v>
      </c>
      <c r="O460" s="672">
        <v>85</v>
      </c>
      <c r="P460" s="673">
        <v>3199.6</v>
      </c>
      <c r="Q460" s="674">
        <v>0</v>
      </c>
      <c r="R460" s="339" t="s">
        <v>192</v>
      </c>
      <c r="S460" s="339" t="s">
        <v>192</v>
      </c>
      <c r="T460" s="339" t="s">
        <v>192</v>
      </c>
      <c r="U460" s="339" t="s">
        <v>192</v>
      </c>
      <c r="V460" s="339" t="s">
        <v>192</v>
      </c>
      <c r="W460" s="339" t="s">
        <v>529</v>
      </c>
      <c r="X460" s="339" t="s">
        <v>529</v>
      </c>
      <c r="Y460" s="568" t="s">
        <v>2559</v>
      </c>
      <c r="Z460" s="293" t="s">
        <v>61</v>
      </c>
      <c r="AA460" s="293" t="s">
        <v>61</v>
      </c>
      <c r="AB460" s="293" t="s">
        <v>61</v>
      </c>
      <c r="AC460" s="293" t="s">
        <v>61</v>
      </c>
      <c r="AD460" s="293" t="s">
        <v>61</v>
      </c>
      <c r="AE460" s="293" t="s">
        <v>61</v>
      </c>
      <c r="AF460" s="293" t="s">
        <v>61</v>
      </c>
      <c r="AG460" s="344" t="str">
        <f t="shared" ref="AG460:AG461" si="139">IF(D460="","",IF(COUNTIF(Y460:AD460,"未")=0,"CLOSE",""))</f>
        <v>CLOSE</v>
      </c>
      <c r="AH460" s="344" t="str">
        <f t="shared" ref="AH460:AH461" si="140">IF(E460="","",IF(COUNTIF(Z460:AE460,"未")=0,"CLOSE",""))</f>
        <v>CLOSE</v>
      </c>
      <c r="AI460" s="345" t="e">
        <f t="shared" ref="AI460:AI461" si="141">COUNTIF(Z460:AF460,"完了")/COUNTIF(R460:X460,"要")</f>
        <v>#DIV/0!</v>
      </c>
      <c r="AJ460" s="357"/>
    </row>
    <row r="461" spans="1:36" ht="102" customHeight="1">
      <c r="A461" s="679">
        <f t="shared" si="126"/>
        <v>1855</v>
      </c>
      <c r="B461" s="680">
        <v>45462</v>
      </c>
      <c r="C461" s="681" t="s">
        <v>1196</v>
      </c>
      <c r="D461" s="681" t="s">
        <v>2275</v>
      </c>
      <c r="E461" s="682" t="s">
        <v>2560</v>
      </c>
      <c r="F461" s="681" t="s">
        <v>1590</v>
      </c>
      <c r="G461" s="683" t="s">
        <v>2587</v>
      </c>
      <c r="H461" s="675" t="s">
        <v>77</v>
      </c>
      <c r="I461" s="676" t="s">
        <v>2588</v>
      </c>
      <c r="J461" s="684"/>
      <c r="K461" s="678" t="s">
        <v>2589</v>
      </c>
      <c r="L461" s="685" t="s">
        <v>2590</v>
      </c>
      <c r="M461" s="678" t="s">
        <v>2591</v>
      </c>
      <c r="N461" s="686" t="s">
        <v>59</v>
      </c>
      <c r="O461" s="687">
        <v>30</v>
      </c>
      <c r="P461" s="688">
        <v>891.8</v>
      </c>
      <c r="Q461" s="689">
        <v>0</v>
      </c>
      <c r="R461" s="690" t="s">
        <v>192</v>
      </c>
      <c r="S461" s="690" t="s">
        <v>192</v>
      </c>
      <c r="T461" s="690" t="s">
        <v>192</v>
      </c>
      <c r="U461" s="690" t="s">
        <v>192</v>
      </c>
      <c r="V461" s="690" t="s">
        <v>192</v>
      </c>
      <c r="W461" s="690" t="s">
        <v>192</v>
      </c>
      <c r="X461" s="690" t="s">
        <v>192</v>
      </c>
      <c r="Y461" s="691" t="s">
        <v>2559</v>
      </c>
      <c r="Z461" s="682" t="s">
        <v>61</v>
      </c>
      <c r="AA461" s="682" t="s">
        <v>61</v>
      </c>
      <c r="AB461" s="682" t="s">
        <v>61</v>
      </c>
      <c r="AC461" s="682" t="s">
        <v>61</v>
      </c>
      <c r="AD461" s="682" t="s">
        <v>61</v>
      </c>
      <c r="AE461" s="682" t="s">
        <v>61</v>
      </c>
      <c r="AF461" s="682" t="s">
        <v>61</v>
      </c>
      <c r="AG461" s="692" t="str">
        <f t="shared" si="139"/>
        <v>CLOSE</v>
      </c>
      <c r="AH461" s="692" t="str">
        <f t="shared" si="140"/>
        <v>CLOSE</v>
      </c>
      <c r="AI461" s="693" t="e">
        <f t="shared" si="141"/>
        <v>#DIV/0!</v>
      </c>
      <c r="AJ461" s="357"/>
    </row>
    <row r="462" spans="1:36" ht="102" customHeight="1">
      <c r="A462" s="337">
        <f t="shared" si="126"/>
        <v>1856</v>
      </c>
      <c r="B462" s="579">
        <v>45570</v>
      </c>
      <c r="C462" s="581" t="s">
        <v>1196</v>
      </c>
      <c r="D462" s="581" t="s">
        <v>2275</v>
      </c>
      <c r="E462" s="293" t="s">
        <v>2153</v>
      </c>
      <c r="F462" s="581" t="s">
        <v>282</v>
      </c>
      <c r="G462" s="668" t="s">
        <v>2592</v>
      </c>
      <c r="H462" s="629" t="s">
        <v>77</v>
      </c>
      <c r="I462" s="659" t="s">
        <v>2593</v>
      </c>
      <c r="J462" s="660"/>
      <c r="K462" s="667" t="s">
        <v>2594</v>
      </c>
      <c r="L462" s="667" t="s">
        <v>2595</v>
      </c>
      <c r="M462" s="667" t="s">
        <v>2596</v>
      </c>
      <c r="N462" s="369" t="s">
        <v>59</v>
      </c>
      <c r="O462" s="386">
        <v>0</v>
      </c>
      <c r="P462" s="386">
        <v>0</v>
      </c>
      <c r="Q462" s="293">
        <v>0</v>
      </c>
      <c r="R462" s="339" t="s">
        <v>192</v>
      </c>
      <c r="S462" s="339" t="s">
        <v>192</v>
      </c>
      <c r="T462" s="339" t="s">
        <v>192</v>
      </c>
      <c r="U462" s="339" t="s">
        <v>192</v>
      </c>
      <c r="V462" s="339" t="s">
        <v>192</v>
      </c>
      <c r="W462" s="339" t="s">
        <v>529</v>
      </c>
      <c r="X462" s="339" t="s">
        <v>529</v>
      </c>
      <c r="Y462" s="568" t="s">
        <v>2559</v>
      </c>
      <c r="Z462" s="293" t="s">
        <v>61</v>
      </c>
      <c r="AA462" s="293" t="s">
        <v>61</v>
      </c>
      <c r="AB462" s="293" t="s">
        <v>61</v>
      </c>
      <c r="AC462" s="293" t="s">
        <v>61</v>
      </c>
      <c r="AD462" s="293" t="s">
        <v>61</v>
      </c>
      <c r="AE462" s="682" t="s">
        <v>61</v>
      </c>
      <c r="AF462" s="682" t="s">
        <v>61</v>
      </c>
      <c r="AG462" s="692" t="str">
        <f t="shared" ref="AG462" si="142">IF(D462="","",IF(COUNTIF(Y462:AD462,"未")=0,"CLOSE",""))</f>
        <v>CLOSE</v>
      </c>
      <c r="AH462" s="692" t="str">
        <f t="shared" ref="AH462" si="143">IF(E462="","",IF(COUNTIF(Z462:AE462,"未")=0,"CLOSE",""))</f>
        <v>CLOSE</v>
      </c>
      <c r="AI462" s="693" t="e">
        <f t="shared" ref="AI462" si="144">COUNTIF(Z462:AF462,"完了")/COUNTIF(R462:X462,"要")</f>
        <v>#DIV/0!</v>
      </c>
      <c r="AJ462" s="357"/>
    </row>
    <row r="463" spans="1:36" ht="102" customHeight="1">
      <c r="A463" s="337">
        <f t="shared" si="126"/>
        <v>1857</v>
      </c>
      <c r="B463" s="579">
        <v>45617</v>
      </c>
      <c r="C463" s="664" t="s">
        <v>1215</v>
      </c>
      <c r="D463" s="581" t="s">
        <v>2127</v>
      </c>
      <c r="E463" s="293" t="s">
        <v>2153</v>
      </c>
      <c r="F463" s="581" t="s">
        <v>282</v>
      </c>
      <c r="G463" s="668" t="s">
        <v>2597</v>
      </c>
      <c r="H463" s="629" t="s">
        <v>77</v>
      </c>
      <c r="I463" s="659" t="s">
        <v>2598</v>
      </c>
      <c r="J463" s="146" t="s">
        <v>2552</v>
      </c>
      <c r="K463" s="667" t="s">
        <v>2599</v>
      </c>
      <c r="L463" s="694" t="s">
        <v>2600</v>
      </c>
      <c r="M463" s="694" t="s">
        <v>2601</v>
      </c>
      <c r="N463" s="674" t="s">
        <v>59</v>
      </c>
      <c r="O463" s="673">
        <v>52</v>
      </c>
      <c r="P463" s="673">
        <v>1422</v>
      </c>
      <c r="Q463" s="674">
        <v>0</v>
      </c>
      <c r="R463" s="339" t="s">
        <v>192</v>
      </c>
      <c r="S463" s="339" t="s">
        <v>192</v>
      </c>
      <c r="T463" s="339" t="s">
        <v>192</v>
      </c>
      <c r="U463" s="339" t="s">
        <v>192</v>
      </c>
      <c r="V463" s="339" t="s">
        <v>192</v>
      </c>
      <c r="W463" s="339" t="s">
        <v>529</v>
      </c>
      <c r="X463" s="339" t="s">
        <v>529</v>
      </c>
      <c r="Y463" s="568" t="s">
        <v>2559</v>
      </c>
      <c r="Z463" s="293" t="s">
        <v>61</v>
      </c>
      <c r="AA463" s="293" t="s">
        <v>61</v>
      </c>
      <c r="AB463" s="293" t="s">
        <v>61</v>
      </c>
      <c r="AC463" s="293" t="s">
        <v>61</v>
      </c>
      <c r="AD463" s="293" t="s">
        <v>61</v>
      </c>
      <c r="AE463" s="682" t="s">
        <v>61</v>
      </c>
      <c r="AF463" s="682" t="s">
        <v>61</v>
      </c>
      <c r="AG463" s="692" t="str">
        <f t="shared" ref="AG463:AG464" si="145">IF(D463="","",IF(COUNTIF(Y463:AD463,"未")=0,"CLOSE",""))</f>
        <v>CLOSE</v>
      </c>
      <c r="AH463" s="692" t="str">
        <f t="shared" ref="AH463:AH464" si="146">IF(E463="","",IF(COUNTIF(Z463:AE463,"未")=0,"CLOSE",""))</f>
        <v>CLOSE</v>
      </c>
      <c r="AI463" s="693" t="e">
        <f t="shared" ref="AI463:AI464" si="147">COUNTIF(Z463:AF463,"完了")/COUNTIF(R463:X463,"要")</f>
        <v>#DIV/0!</v>
      </c>
      <c r="AJ463" s="695"/>
    </row>
    <row r="464" spans="1:36" ht="102" customHeight="1">
      <c r="A464" s="337">
        <f t="shared" si="126"/>
        <v>1858</v>
      </c>
      <c r="B464" s="579">
        <v>45621</v>
      </c>
      <c r="C464" s="581" t="s">
        <v>2602</v>
      </c>
      <c r="D464" s="581" t="s">
        <v>2225</v>
      </c>
      <c r="E464" s="293" t="s">
        <v>2560</v>
      </c>
      <c r="F464" s="581" t="s">
        <v>1590</v>
      </c>
      <c r="G464" s="668" t="s">
        <v>2603</v>
      </c>
      <c r="H464" s="629" t="s">
        <v>122</v>
      </c>
      <c r="I464" s="659" t="s">
        <v>2604</v>
      </c>
      <c r="J464" s="660"/>
      <c r="K464" s="667" t="s">
        <v>2605</v>
      </c>
      <c r="L464" s="667" t="s">
        <v>2606</v>
      </c>
      <c r="M464" s="667" t="s">
        <v>2607</v>
      </c>
      <c r="N464" s="674" t="s">
        <v>59</v>
      </c>
      <c r="O464" s="672">
        <v>0</v>
      </c>
      <c r="P464" s="672">
        <v>0</v>
      </c>
      <c r="Q464" s="674">
        <v>620</v>
      </c>
      <c r="R464" s="339" t="s">
        <v>192</v>
      </c>
      <c r="S464" s="339" t="s">
        <v>192</v>
      </c>
      <c r="T464" s="339" t="s">
        <v>192</v>
      </c>
      <c r="U464" s="339" t="s">
        <v>192</v>
      </c>
      <c r="V464" s="339" t="s">
        <v>192</v>
      </c>
      <c r="W464" s="339" t="s">
        <v>192</v>
      </c>
      <c r="X464" s="339" t="s">
        <v>192</v>
      </c>
      <c r="Y464" s="568" t="s">
        <v>2559</v>
      </c>
      <c r="Z464" s="293" t="s">
        <v>61</v>
      </c>
      <c r="AA464" s="293" t="s">
        <v>61</v>
      </c>
      <c r="AB464" s="293" t="s">
        <v>61</v>
      </c>
      <c r="AC464" s="293" t="s">
        <v>61</v>
      </c>
      <c r="AD464" s="293" t="s">
        <v>61</v>
      </c>
      <c r="AE464" s="293" t="s">
        <v>61</v>
      </c>
      <c r="AF464" s="293" t="s">
        <v>61</v>
      </c>
      <c r="AG464" s="344" t="str">
        <f t="shared" si="145"/>
        <v>CLOSE</v>
      </c>
      <c r="AH464" s="344" t="str">
        <f t="shared" si="146"/>
        <v>CLOSE</v>
      </c>
      <c r="AI464" s="345" t="e">
        <f t="shared" si="147"/>
        <v>#DIV/0!</v>
      </c>
      <c r="AJ464" s="669" t="s">
        <v>2608</v>
      </c>
    </row>
    <row r="465" spans="1:36" ht="102" customHeight="1">
      <c r="A465" s="337">
        <f t="shared" si="126"/>
        <v>1859</v>
      </c>
      <c r="B465" s="579">
        <v>45628</v>
      </c>
      <c r="C465" s="581" t="s">
        <v>2087</v>
      </c>
      <c r="D465" s="581" t="s">
        <v>2136</v>
      </c>
      <c r="E465" s="293" t="s">
        <v>2560</v>
      </c>
      <c r="F465" s="581" t="s">
        <v>1590</v>
      </c>
      <c r="G465" s="660" t="s">
        <v>2609</v>
      </c>
      <c r="H465" s="629" t="s">
        <v>122</v>
      </c>
      <c r="I465" s="659" t="s">
        <v>2610</v>
      </c>
      <c r="J465" s="660"/>
      <c r="K465" s="667" t="s">
        <v>2611</v>
      </c>
      <c r="L465" s="667" t="s">
        <v>2612</v>
      </c>
      <c r="M465" s="667" t="s">
        <v>2613</v>
      </c>
      <c r="N465" s="674" t="s">
        <v>59</v>
      </c>
      <c r="O465" s="672">
        <v>377</v>
      </c>
      <c r="P465" s="672">
        <v>56.49</v>
      </c>
      <c r="Q465" s="674">
        <v>0</v>
      </c>
      <c r="R465" s="339" t="s">
        <v>192</v>
      </c>
      <c r="S465" s="339" t="s">
        <v>192</v>
      </c>
      <c r="T465" s="339" t="s">
        <v>192</v>
      </c>
      <c r="U465" s="339" t="s">
        <v>192</v>
      </c>
      <c r="V465" s="339" t="s">
        <v>192</v>
      </c>
      <c r="W465" s="339" t="s">
        <v>192</v>
      </c>
      <c r="X465" s="339" t="s">
        <v>529</v>
      </c>
      <c r="Y465" s="568" t="s">
        <v>2559</v>
      </c>
      <c r="Z465" s="293" t="s">
        <v>61</v>
      </c>
      <c r="AA465" s="293" t="s">
        <v>61</v>
      </c>
      <c r="AB465" s="293" t="s">
        <v>61</v>
      </c>
      <c r="AC465" s="293" t="s">
        <v>61</v>
      </c>
      <c r="AD465" s="293" t="s">
        <v>61</v>
      </c>
      <c r="AE465" s="293" t="s">
        <v>61</v>
      </c>
      <c r="AF465" s="293" t="s">
        <v>61</v>
      </c>
      <c r="AG465" s="344" t="str">
        <f t="shared" ref="AG465:AG466" si="148">IF(D465="","",IF(COUNTIF(Y465:AD465,"未")=0,"CLOSE",""))</f>
        <v>CLOSE</v>
      </c>
      <c r="AH465" s="344" t="str">
        <f t="shared" ref="AH465:AH466" si="149">IF(E465="","",IF(COUNTIF(Z465:AE465,"未")=0,"CLOSE",""))</f>
        <v>CLOSE</v>
      </c>
      <c r="AI465" s="345" t="e">
        <f t="shared" ref="AI465:AI466" si="150">COUNTIF(Z465:AF465,"完了")/COUNTIF(R465:X465,"要")</f>
        <v>#DIV/0!</v>
      </c>
      <c r="AJ465" s="357"/>
    </row>
    <row r="466" spans="1:36" ht="102" customHeight="1">
      <c r="A466" s="703">
        <f t="shared" si="126"/>
        <v>1860</v>
      </c>
      <c r="B466" s="579">
        <v>45663</v>
      </c>
      <c r="C466" s="293" t="s">
        <v>49</v>
      </c>
      <c r="D466" s="697" t="s">
        <v>2127</v>
      </c>
      <c r="E466" s="293" t="s">
        <v>4241</v>
      </c>
      <c r="F466" s="581" t="s">
        <v>282</v>
      </c>
      <c r="G466" s="664" t="s">
        <v>2614</v>
      </c>
      <c r="H466" s="629" t="s">
        <v>77</v>
      </c>
      <c r="I466" s="659" t="s">
        <v>2615</v>
      </c>
      <c r="J466" s="660"/>
      <c r="K466" s="667" t="s">
        <v>2616</v>
      </c>
      <c r="L466" s="667" t="s">
        <v>2617</v>
      </c>
      <c r="M466" s="667" t="s">
        <v>2618</v>
      </c>
      <c r="N466" s="698" t="s">
        <v>2619</v>
      </c>
      <c r="O466" s="673">
        <v>37</v>
      </c>
      <c r="P466" s="672">
        <v>1240.5</v>
      </c>
      <c r="Q466" s="674">
        <v>0</v>
      </c>
      <c r="R466" s="339" t="s">
        <v>192</v>
      </c>
      <c r="S466" s="339" t="s">
        <v>60</v>
      </c>
      <c r="T466" s="339" t="s">
        <v>192</v>
      </c>
      <c r="U466" s="339" t="s">
        <v>60</v>
      </c>
      <c r="V466" s="339" t="s">
        <v>60</v>
      </c>
      <c r="W466" s="339" t="s">
        <v>192</v>
      </c>
      <c r="X466" s="339" t="s">
        <v>192</v>
      </c>
      <c r="Y466" s="376" t="s">
        <v>2620</v>
      </c>
      <c r="Z466" s="293" t="s">
        <v>61</v>
      </c>
      <c r="AA466" s="293" t="s">
        <v>63</v>
      </c>
      <c r="AB466" s="293" t="s">
        <v>61</v>
      </c>
      <c r="AC466" s="293" t="s">
        <v>63</v>
      </c>
      <c r="AD466" s="293" t="s">
        <v>63</v>
      </c>
      <c r="AE466" s="293" t="s">
        <v>61</v>
      </c>
      <c r="AF466" s="293" t="s">
        <v>61</v>
      </c>
      <c r="AG466" s="344" t="str">
        <f t="shared" si="148"/>
        <v>CLOSE</v>
      </c>
      <c r="AH466" s="344" t="str">
        <f t="shared" si="149"/>
        <v>CLOSE</v>
      </c>
      <c r="AI466" s="345">
        <f t="shared" si="150"/>
        <v>1</v>
      </c>
      <c r="AJ466" s="722"/>
    </row>
    <row r="467" spans="1:36" ht="102" customHeight="1">
      <c r="A467" s="703">
        <f>A466+1</f>
        <v>1861</v>
      </c>
      <c r="B467" s="579">
        <v>45658</v>
      </c>
      <c r="C467" s="293" t="s">
        <v>49</v>
      </c>
      <c r="D467" s="697" t="s">
        <v>2127</v>
      </c>
      <c r="E467" s="293" t="s">
        <v>4241</v>
      </c>
      <c r="F467" s="581" t="s">
        <v>282</v>
      </c>
      <c r="G467" s="664" t="s">
        <v>2621</v>
      </c>
      <c r="H467" s="629" t="s">
        <v>77</v>
      </c>
      <c r="I467" s="659" t="s">
        <v>2622</v>
      </c>
      <c r="J467" s="146" t="s">
        <v>2623</v>
      </c>
      <c r="K467" s="667" t="s">
        <v>2624</v>
      </c>
      <c r="L467" s="667" t="s">
        <v>2625</v>
      </c>
      <c r="M467" s="667" t="s">
        <v>2626</v>
      </c>
      <c r="N467" s="674" t="s">
        <v>59</v>
      </c>
      <c r="O467" s="672">
        <v>0</v>
      </c>
      <c r="P467" s="672">
        <v>0</v>
      </c>
      <c r="Q467" s="674">
        <v>0</v>
      </c>
      <c r="R467" s="339" t="s">
        <v>60</v>
      </c>
      <c r="S467" s="339" t="s">
        <v>60</v>
      </c>
      <c r="T467" s="339" t="s">
        <v>60</v>
      </c>
      <c r="U467" s="339" t="s">
        <v>60</v>
      </c>
      <c r="V467" s="339" t="s">
        <v>60</v>
      </c>
      <c r="W467" s="339" t="s">
        <v>192</v>
      </c>
      <c r="X467" s="339" t="s">
        <v>192</v>
      </c>
      <c r="Y467" s="421" t="s">
        <v>2627</v>
      </c>
      <c r="Z467" s="293" t="s">
        <v>63</v>
      </c>
      <c r="AA467" s="293" t="s">
        <v>63</v>
      </c>
      <c r="AB467" s="293" t="s">
        <v>63</v>
      </c>
      <c r="AC467" s="293" t="s">
        <v>63</v>
      </c>
      <c r="AD467" s="293" t="s">
        <v>63</v>
      </c>
      <c r="AE467" s="293" t="s">
        <v>61</v>
      </c>
      <c r="AF467" s="293" t="s">
        <v>61</v>
      </c>
      <c r="AG467" s="344" t="str">
        <f t="shared" ref="AG467" si="151">IF(D467="","",IF(COUNTIF(Y467:AD467,"未")=0,"CLOSE",""))</f>
        <v>CLOSE</v>
      </c>
      <c r="AH467" s="344" t="str">
        <f t="shared" ref="AH467" si="152">IF(E467="","",IF(COUNTIF(Z467:AE467,"未")=0,"CLOSE",""))</f>
        <v>CLOSE</v>
      </c>
      <c r="AI467" s="345">
        <f t="shared" ref="AI467" si="153">COUNTIF(Z467:AF467,"完了")/COUNTIF(R467:X467,"要")</f>
        <v>1</v>
      </c>
      <c r="AJ467" s="564"/>
    </row>
    <row r="468" spans="1:36" ht="102" customHeight="1">
      <c r="A468" s="703">
        <f t="shared" si="126"/>
        <v>1862</v>
      </c>
      <c r="B468" s="579">
        <v>45666</v>
      </c>
      <c r="C468" s="293" t="s">
        <v>926</v>
      </c>
      <c r="D468" s="697" t="s">
        <v>2194</v>
      </c>
      <c r="E468" s="293" t="s">
        <v>4241</v>
      </c>
      <c r="F468" s="581" t="s">
        <v>282</v>
      </c>
      <c r="G468" s="665" t="s">
        <v>2629</v>
      </c>
      <c r="H468" s="629" t="s">
        <v>122</v>
      </c>
      <c r="I468" s="659" t="s">
        <v>2630</v>
      </c>
      <c r="J468" s="146" t="s">
        <v>2631</v>
      </c>
      <c r="K468" s="667" t="s">
        <v>2632</v>
      </c>
      <c r="L468" s="667" t="s">
        <v>2633</v>
      </c>
      <c r="M468" s="667" t="s">
        <v>2634</v>
      </c>
      <c r="N468" s="674" t="s">
        <v>59</v>
      </c>
      <c r="O468" s="672">
        <v>29</v>
      </c>
      <c r="P468" s="672">
        <v>1074.4000000000001</v>
      </c>
      <c r="Q468" s="674">
        <v>0</v>
      </c>
      <c r="R468" s="339" t="s">
        <v>60</v>
      </c>
      <c r="S468" s="339" t="s">
        <v>60</v>
      </c>
      <c r="T468" s="339" t="s">
        <v>60</v>
      </c>
      <c r="U468" s="339" t="s">
        <v>60</v>
      </c>
      <c r="V468" s="339" t="s">
        <v>60</v>
      </c>
      <c r="W468" s="339" t="s">
        <v>192</v>
      </c>
      <c r="X468" s="339" t="s">
        <v>192</v>
      </c>
      <c r="Y468" s="702" t="s">
        <v>2635</v>
      </c>
      <c r="Z468" s="293" t="s">
        <v>63</v>
      </c>
      <c r="AA468" s="293" t="s">
        <v>63</v>
      </c>
      <c r="AB468" s="293" t="s">
        <v>63</v>
      </c>
      <c r="AC468" s="293" t="s">
        <v>63</v>
      </c>
      <c r="AD468" s="293" t="s">
        <v>63</v>
      </c>
      <c r="AE468" s="293" t="s">
        <v>61</v>
      </c>
      <c r="AF468" s="293" t="s">
        <v>61</v>
      </c>
      <c r="AG468" s="344" t="str">
        <f t="shared" ref="AG468" si="154">IF(D468="","",IF(COUNTIF(Y468:AD468,"未")=0,"CLOSE",""))</f>
        <v>CLOSE</v>
      </c>
      <c r="AH468" s="344" t="str">
        <f t="shared" ref="AH468" si="155">IF(E468="","",IF(COUNTIF(Z468:AE468,"未")=0,"CLOSE",""))</f>
        <v>CLOSE</v>
      </c>
      <c r="AI468" s="345">
        <f t="shared" ref="AI468" si="156">COUNTIF(Z468:AF468,"完了")/COUNTIF(R468:X468,"要")</f>
        <v>1</v>
      </c>
      <c r="AJ468" s="357"/>
    </row>
    <row r="469" spans="1:36" ht="102" customHeight="1">
      <c r="A469" s="337">
        <f t="shared" si="126"/>
        <v>1863</v>
      </c>
      <c r="B469" s="579">
        <v>45675</v>
      </c>
      <c r="C469" s="293" t="s">
        <v>49</v>
      </c>
      <c r="D469" s="697" t="s">
        <v>2141</v>
      </c>
      <c r="E469" s="293" t="s">
        <v>4242</v>
      </c>
      <c r="F469" s="581" t="s">
        <v>1590</v>
      </c>
      <c r="G469" s="665" t="s">
        <v>2636</v>
      </c>
      <c r="H469" s="629" t="s">
        <v>77</v>
      </c>
      <c r="I469" s="659" t="s">
        <v>2637</v>
      </c>
      <c r="J469" s="146"/>
      <c r="K469" s="667" t="s">
        <v>2638</v>
      </c>
      <c r="L469" s="667" t="s">
        <v>2639</v>
      </c>
      <c r="M469" s="667" t="s">
        <v>2640</v>
      </c>
      <c r="N469" s="674" t="s">
        <v>59</v>
      </c>
      <c r="O469" s="673">
        <v>10</v>
      </c>
      <c r="P469" s="672">
        <v>124.27800000000001</v>
      </c>
      <c r="Q469" s="674">
        <v>5.649</v>
      </c>
      <c r="R469" s="339" t="s">
        <v>192</v>
      </c>
      <c r="S469" s="339" t="s">
        <v>60</v>
      </c>
      <c r="T469" s="339" t="s">
        <v>60</v>
      </c>
      <c r="U469" s="339" t="s">
        <v>60</v>
      </c>
      <c r="V469" s="339" t="s">
        <v>60</v>
      </c>
      <c r="W469" s="339" t="s">
        <v>192</v>
      </c>
      <c r="X469" s="339" t="s">
        <v>192</v>
      </c>
      <c r="Y469" s="702" t="s">
        <v>2641</v>
      </c>
      <c r="Z469" s="293" t="s">
        <v>61</v>
      </c>
      <c r="AA469" s="293" t="s">
        <v>2628</v>
      </c>
      <c r="AB469" s="293" t="s">
        <v>2628</v>
      </c>
      <c r="AC469" s="293" t="s">
        <v>2628</v>
      </c>
      <c r="AD469" s="293" t="s">
        <v>63</v>
      </c>
      <c r="AE469" s="293" t="s">
        <v>61</v>
      </c>
      <c r="AF469" s="293" t="s">
        <v>61</v>
      </c>
      <c r="AG469" s="357"/>
      <c r="AH469" s="357"/>
      <c r="AI469" s="357"/>
      <c r="AJ469" s="723" t="s">
        <v>2642</v>
      </c>
    </row>
    <row r="470" spans="1:36" ht="102" customHeight="1">
      <c r="A470" s="703">
        <f t="shared" si="126"/>
        <v>1864</v>
      </c>
      <c r="B470" s="579">
        <v>45683</v>
      </c>
      <c r="C470" s="293" t="s">
        <v>49</v>
      </c>
      <c r="D470" s="697" t="s">
        <v>2121</v>
      </c>
      <c r="E470" s="293" t="s">
        <v>4242</v>
      </c>
      <c r="F470" s="581" t="s">
        <v>282</v>
      </c>
      <c r="G470" s="664" t="s">
        <v>2643</v>
      </c>
      <c r="H470" s="629" t="s">
        <v>77</v>
      </c>
      <c r="I470" s="659" t="s">
        <v>2644</v>
      </c>
      <c r="J470" s="146" t="s">
        <v>2645</v>
      </c>
      <c r="K470" s="667" t="s">
        <v>2646</v>
      </c>
      <c r="L470" s="662" t="s">
        <v>2647</v>
      </c>
      <c r="M470" s="662" t="s">
        <v>2648</v>
      </c>
      <c r="N470" s="674" t="s">
        <v>59</v>
      </c>
      <c r="O470" s="673">
        <v>18</v>
      </c>
      <c r="P470" s="672">
        <v>3.1</v>
      </c>
      <c r="Q470" s="674">
        <v>39</v>
      </c>
      <c r="R470" s="339" t="s">
        <v>192</v>
      </c>
      <c r="S470" s="339" t="s">
        <v>192</v>
      </c>
      <c r="T470" s="339" t="s">
        <v>192</v>
      </c>
      <c r="U470" s="339" t="s">
        <v>60</v>
      </c>
      <c r="V470" s="339" t="s">
        <v>60</v>
      </c>
      <c r="W470" s="339" t="s">
        <v>192</v>
      </c>
      <c r="X470" s="339" t="s">
        <v>60</v>
      </c>
      <c r="Y470" s="718" t="s">
        <v>2649</v>
      </c>
      <c r="Z470" s="293" t="s">
        <v>61</v>
      </c>
      <c r="AA470" s="293" t="s">
        <v>61</v>
      </c>
      <c r="AB470" s="293" t="s">
        <v>61</v>
      </c>
      <c r="AC470" s="293" t="s">
        <v>63</v>
      </c>
      <c r="AD470" s="293" t="s">
        <v>63</v>
      </c>
      <c r="AE470" s="293" t="s">
        <v>61</v>
      </c>
      <c r="AF470" s="293" t="s">
        <v>63</v>
      </c>
      <c r="AG470" s="344" t="str">
        <f t="shared" ref="AG470" si="157">IF(D470="","",IF(COUNTIF(Y470:AD470,"未")=0,"CLOSE",""))</f>
        <v>CLOSE</v>
      </c>
      <c r="AH470" s="344" t="str">
        <f t="shared" ref="AH470" si="158">IF(E470="","",IF(COUNTIF(Z470:AE470,"未")=0,"CLOSE",""))</f>
        <v>CLOSE</v>
      </c>
      <c r="AI470" s="345">
        <f t="shared" ref="AI470" si="159">COUNTIF(Z470:AF470,"完了")/COUNTIF(R470:X470,"要")</f>
        <v>1</v>
      </c>
      <c r="AJ470" s="357"/>
    </row>
    <row r="471" spans="1:36" ht="102" customHeight="1">
      <c r="A471" s="703">
        <f t="shared" si="126"/>
        <v>1865</v>
      </c>
      <c r="B471" s="579">
        <v>45685</v>
      </c>
      <c r="C471" s="293" t="s">
        <v>49</v>
      </c>
      <c r="D471" s="697" t="s">
        <v>2152</v>
      </c>
      <c r="E471" s="293" t="s">
        <v>4241</v>
      </c>
      <c r="F471" s="581" t="s">
        <v>282</v>
      </c>
      <c r="G471" s="664" t="s">
        <v>2650</v>
      </c>
      <c r="H471" s="629" t="s">
        <v>77</v>
      </c>
      <c r="I471" s="659" t="s">
        <v>2651</v>
      </c>
      <c r="J471" s="146" t="s">
        <v>2652</v>
      </c>
      <c r="K471" s="701" t="s">
        <v>2653</v>
      </c>
      <c r="L471" s="701" t="s">
        <v>2654</v>
      </c>
      <c r="M471" s="701" t="s">
        <v>2655</v>
      </c>
      <c r="N471" s="674" t="s">
        <v>59</v>
      </c>
      <c r="O471" s="673">
        <v>63</v>
      </c>
      <c r="P471" s="672">
        <v>2006</v>
      </c>
      <c r="Q471" s="674">
        <v>0</v>
      </c>
      <c r="R471" s="339" t="s">
        <v>60</v>
      </c>
      <c r="S471" s="339" t="s">
        <v>60</v>
      </c>
      <c r="T471" s="339" t="s">
        <v>60</v>
      </c>
      <c r="U471" s="339" t="s">
        <v>60</v>
      </c>
      <c r="V471" s="339" t="s">
        <v>60</v>
      </c>
      <c r="W471" s="339" t="s">
        <v>192</v>
      </c>
      <c r="X471" s="339" t="s">
        <v>192</v>
      </c>
      <c r="Y471" s="700" t="s">
        <v>2656</v>
      </c>
      <c r="Z471" s="293" t="s">
        <v>63</v>
      </c>
      <c r="AA471" s="293" t="s">
        <v>63</v>
      </c>
      <c r="AB471" s="293" t="s">
        <v>63</v>
      </c>
      <c r="AC471" s="293" t="s">
        <v>63</v>
      </c>
      <c r="AD471" s="293" t="s">
        <v>63</v>
      </c>
      <c r="AE471" s="293" t="s">
        <v>61</v>
      </c>
      <c r="AF471" s="293" t="s">
        <v>61</v>
      </c>
      <c r="AG471" s="344" t="str">
        <f t="shared" ref="AG471" si="160">IF(D471="","",IF(COUNTIF(Y471:AD471,"未")=0,"CLOSE",""))</f>
        <v>CLOSE</v>
      </c>
      <c r="AH471" s="344" t="str">
        <f t="shared" ref="AH471" si="161">IF(E471="","",IF(COUNTIF(Z471:AE471,"未")=0,"CLOSE",""))</f>
        <v>CLOSE</v>
      </c>
      <c r="AI471" s="345">
        <f t="shared" ref="AI471" si="162">COUNTIF(Z471:AF471,"完了")/COUNTIF(R471:X471,"要")</f>
        <v>1</v>
      </c>
      <c r="AJ471" s="564"/>
    </row>
    <row r="472" spans="1:36" ht="102" customHeight="1">
      <c r="A472" s="703">
        <f t="shared" si="126"/>
        <v>1866</v>
      </c>
      <c r="B472" s="579">
        <v>45689</v>
      </c>
      <c r="C472" s="293" t="s">
        <v>49</v>
      </c>
      <c r="D472" s="697" t="s">
        <v>2121</v>
      </c>
      <c r="E472" s="293" t="s">
        <v>4242</v>
      </c>
      <c r="F472" s="581" t="s">
        <v>282</v>
      </c>
      <c r="G472" s="664" t="s">
        <v>2657</v>
      </c>
      <c r="H472" s="629" t="s">
        <v>77</v>
      </c>
      <c r="I472" s="659" t="s">
        <v>2658</v>
      </c>
      <c r="J472" s="660"/>
      <c r="K472" s="667" t="s">
        <v>2659</v>
      </c>
      <c r="L472" s="662" t="s">
        <v>2660</v>
      </c>
      <c r="M472" s="662" t="s">
        <v>2661</v>
      </c>
      <c r="N472" s="674" t="s">
        <v>59</v>
      </c>
      <c r="O472" s="673">
        <v>15</v>
      </c>
      <c r="P472" s="672">
        <v>10.19</v>
      </c>
      <c r="Q472" s="674">
        <v>348.8</v>
      </c>
      <c r="R472" s="339" t="s">
        <v>192</v>
      </c>
      <c r="S472" s="339" t="s">
        <v>192</v>
      </c>
      <c r="T472" s="339" t="s">
        <v>192</v>
      </c>
      <c r="U472" s="339" t="s">
        <v>192</v>
      </c>
      <c r="V472" s="339" t="s">
        <v>192</v>
      </c>
      <c r="W472" s="339" t="s">
        <v>192</v>
      </c>
      <c r="X472" s="339" t="s">
        <v>192</v>
      </c>
      <c r="Y472" s="568" t="s">
        <v>2559</v>
      </c>
      <c r="Z472" s="293" t="s">
        <v>61</v>
      </c>
      <c r="AA472" s="293" t="s">
        <v>61</v>
      </c>
      <c r="AB472" s="293" t="s">
        <v>61</v>
      </c>
      <c r="AC472" s="293" t="s">
        <v>61</v>
      </c>
      <c r="AD472" s="293" t="s">
        <v>61</v>
      </c>
      <c r="AE472" s="293" t="s">
        <v>61</v>
      </c>
      <c r="AF472" s="293" t="s">
        <v>61</v>
      </c>
      <c r="AG472" s="344" t="str">
        <f t="shared" ref="AG472" si="163">IF(D472="","",IF(COUNTIF(Y472:AD472,"未")=0,"CLOSE",""))</f>
        <v>CLOSE</v>
      </c>
      <c r="AH472" s="344" t="str">
        <f t="shared" ref="AH472" si="164">IF(E472="","",IF(COUNTIF(Z472:AE472,"未")=0,"CLOSE",""))</f>
        <v>CLOSE</v>
      </c>
      <c r="AI472" s="345" t="e">
        <f t="shared" ref="AI472" si="165">COUNTIF(Z472:AF472,"完了")/COUNTIF(R472:X472,"要")</f>
        <v>#DIV/0!</v>
      </c>
      <c r="AJ472" s="357"/>
    </row>
    <row r="473" spans="1:36" ht="102" customHeight="1">
      <c r="A473" s="703">
        <f t="shared" si="126"/>
        <v>1867</v>
      </c>
      <c r="B473" s="579">
        <v>45697</v>
      </c>
      <c r="C473" s="293" t="s">
        <v>49</v>
      </c>
      <c r="D473" s="697" t="s">
        <v>2152</v>
      </c>
      <c r="E473" s="293" t="s">
        <v>4241</v>
      </c>
      <c r="F473" s="581" t="s">
        <v>282</v>
      </c>
      <c r="G473" s="664" t="s">
        <v>2621</v>
      </c>
      <c r="H473" s="629" t="s">
        <v>77</v>
      </c>
      <c r="I473" s="659" t="s">
        <v>2662</v>
      </c>
      <c r="J473" s="660"/>
      <c r="K473" s="667" t="s">
        <v>2663</v>
      </c>
      <c r="L473" s="701" t="s">
        <v>2664</v>
      </c>
      <c r="M473" s="701" t="s">
        <v>2665</v>
      </c>
      <c r="N473" s="674" t="s">
        <v>59</v>
      </c>
      <c r="O473" s="673">
        <v>70</v>
      </c>
      <c r="P473" s="672">
        <v>2229</v>
      </c>
      <c r="Q473" s="674">
        <v>0</v>
      </c>
      <c r="R473" s="339" t="s">
        <v>192</v>
      </c>
      <c r="S473" s="339" t="s">
        <v>192</v>
      </c>
      <c r="T473" s="339" t="s">
        <v>192</v>
      </c>
      <c r="U473" s="339" t="s">
        <v>192</v>
      </c>
      <c r="V473" s="339" t="s">
        <v>192</v>
      </c>
      <c r="W473" s="339" t="s">
        <v>529</v>
      </c>
      <c r="X473" s="339" t="s">
        <v>529</v>
      </c>
      <c r="Y473" s="700" t="s">
        <v>2559</v>
      </c>
      <c r="Z473" s="293" t="s">
        <v>61</v>
      </c>
      <c r="AA473" s="293" t="s">
        <v>61</v>
      </c>
      <c r="AB473" s="293" t="s">
        <v>61</v>
      </c>
      <c r="AC473" s="293" t="s">
        <v>61</v>
      </c>
      <c r="AD473" s="293" t="s">
        <v>61</v>
      </c>
      <c r="AE473" s="293" t="s">
        <v>61</v>
      </c>
      <c r="AF473" s="293" t="s">
        <v>61</v>
      </c>
      <c r="AG473" s="344" t="str">
        <f t="shared" ref="AG473" si="166">IF(D473="","",IF(COUNTIF(Y473:AD473,"未")=0,"CLOSE",""))</f>
        <v>CLOSE</v>
      </c>
      <c r="AH473" s="344" t="str">
        <f t="shared" ref="AH473" si="167">IF(E473="","",IF(COUNTIF(Z473:AE473,"未")=0,"CLOSE",""))</f>
        <v>CLOSE</v>
      </c>
      <c r="AI473" s="345" t="e">
        <f t="shared" ref="AI473" si="168">COUNTIF(Z473:AF473,"完了")/COUNTIF(R473:X473,"要")</f>
        <v>#DIV/0!</v>
      </c>
      <c r="AJ473" s="357"/>
    </row>
    <row r="474" spans="1:36" ht="102" customHeight="1">
      <c r="A474" s="703">
        <f t="shared" si="126"/>
        <v>1868</v>
      </c>
      <c r="B474" s="579">
        <v>45696</v>
      </c>
      <c r="C474" s="293" t="s">
        <v>926</v>
      </c>
      <c r="D474" s="661" t="s">
        <v>2136</v>
      </c>
      <c r="E474" s="293" t="s">
        <v>4241</v>
      </c>
      <c r="F474" s="581" t="s">
        <v>1590</v>
      </c>
      <c r="G474" s="664" t="s">
        <v>2621</v>
      </c>
      <c r="H474" s="629" t="s">
        <v>122</v>
      </c>
      <c r="I474" s="659" t="s">
        <v>2666</v>
      </c>
      <c r="J474" s="660"/>
      <c r="K474" s="701" t="s">
        <v>2667</v>
      </c>
      <c r="L474" s="667" t="s">
        <v>2668</v>
      </c>
      <c r="M474" s="667" t="s">
        <v>2669</v>
      </c>
      <c r="N474" s="674" t="s">
        <v>59</v>
      </c>
      <c r="O474" s="672">
        <v>0</v>
      </c>
      <c r="P474" s="672">
        <v>0</v>
      </c>
      <c r="Q474" s="674">
        <v>0</v>
      </c>
      <c r="R474" s="339" t="s">
        <v>192</v>
      </c>
      <c r="S474" s="339" t="s">
        <v>192</v>
      </c>
      <c r="T474" s="339" t="s">
        <v>192</v>
      </c>
      <c r="U474" s="339" t="s">
        <v>192</v>
      </c>
      <c r="V474" s="339" t="s">
        <v>192</v>
      </c>
      <c r="W474" s="339" t="s">
        <v>529</v>
      </c>
      <c r="X474" s="339" t="s">
        <v>529</v>
      </c>
      <c r="Y474" s="568" t="s">
        <v>2559</v>
      </c>
      <c r="Z474" s="293" t="s">
        <v>61</v>
      </c>
      <c r="AA474" s="293" t="s">
        <v>61</v>
      </c>
      <c r="AB474" s="293" t="s">
        <v>61</v>
      </c>
      <c r="AC474" s="293" t="s">
        <v>61</v>
      </c>
      <c r="AD474" s="293" t="s">
        <v>61</v>
      </c>
      <c r="AE474" s="293" t="s">
        <v>61</v>
      </c>
      <c r="AF474" s="293" t="s">
        <v>61</v>
      </c>
      <c r="AG474" s="344" t="str">
        <f t="shared" ref="AG474" si="169">IF(D474="","",IF(COUNTIF(Y474:AD474,"未")=0,"CLOSE",""))</f>
        <v>CLOSE</v>
      </c>
      <c r="AH474" s="344" t="str">
        <f t="shared" ref="AH474" si="170">IF(E474="","",IF(COUNTIF(Z474:AE474,"未")=0,"CLOSE",""))</f>
        <v>CLOSE</v>
      </c>
      <c r="AI474" s="345" t="e">
        <f t="shared" ref="AI474" si="171">COUNTIF(Z474:AF474,"完了")/COUNTIF(R474:X474,"要")</f>
        <v>#DIV/0!</v>
      </c>
      <c r="AJ474" s="357"/>
    </row>
    <row r="475" spans="1:36" ht="102" customHeight="1">
      <c r="A475" s="705">
        <v>1869</v>
      </c>
      <c r="B475" s="579">
        <v>45706</v>
      </c>
      <c r="C475" s="664" t="s">
        <v>49</v>
      </c>
      <c r="D475" s="707" t="s">
        <v>2152</v>
      </c>
      <c r="E475" s="293" t="s">
        <v>4241</v>
      </c>
      <c r="F475" s="581" t="s">
        <v>282</v>
      </c>
      <c r="G475" s="704" t="s">
        <v>2670</v>
      </c>
      <c r="H475" s="629" t="s">
        <v>77</v>
      </c>
      <c r="I475" s="659" t="s">
        <v>2671</v>
      </c>
      <c r="J475" s="146" t="s">
        <v>2672</v>
      </c>
      <c r="K475" s="667" t="s">
        <v>2673</v>
      </c>
      <c r="L475" s="667" t="s">
        <v>2674</v>
      </c>
      <c r="M475" s="667" t="s">
        <v>2675</v>
      </c>
      <c r="N475" s="674" t="s">
        <v>59</v>
      </c>
      <c r="O475" s="672">
        <v>0</v>
      </c>
      <c r="P475" s="672">
        <v>0</v>
      </c>
      <c r="Q475" s="674">
        <v>0</v>
      </c>
      <c r="R475" s="339" t="s">
        <v>60</v>
      </c>
      <c r="S475" s="339" t="s">
        <v>60</v>
      </c>
      <c r="T475" s="339" t="s">
        <v>60</v>
      </c>
      <c r="U475" s="339" t="s">
        <v>192</v>
      </c>
      <c r="V475" s="339" t="s">
        <v>192</v>
      </c>
      <c r="W475" s="339" t="s">
        <v>192</v>
      </c>
      <c r="X475" s="339" t="s">
        <v>192</v>
      </c>
      <c r="Y475" s="568" t="s">
        <v>2676</v>
      </c>
      <c r="Z475" s="293" t="s">
        <v>2628</v>
      </c>
      <c r="AA475" s="293" t="s">
        <v>63</v>
      </c>
      <c r="AB475" s="293" t="s">
        <v>63</v>
      </c>
      <c r="AC475" s="293" t="s">
        <v>61</v>
      </c>
      <c r="AD475" s="293" t="s">
        <v>61</v>
      </c>
      <c r="AE475" s="293" t="s">
        <v>61</v>
      </c>
      <c r="AF475" s="293" t="s">
        <v>61</v>
      </c>
      <c r="AG475" s="357"/>
      <c r="AH475" s="357"/>
      <c r="AI475" s="357"/>
      <c r="AJ475" s="564" t="s">
        <v>4222</v>
      </c>
    </row>
    <row r="476" spans="1:36" ht="102" customHeight="1">
      <c r="A476" s="705">
        <v>1870</v>
      </c>
      <c r="B476" s="579">
        <v>45762</v>
      </c>
      <c r="C476" s="293" t="s">
        <v>926</v>
      </c>
      <c r="D476" s="706" t="s">
        <v>2349</v>
      </c>
      <c r="E476" s="293" t="s">
        <v>4242</v>
      </c>
      <c r="F476" s="581" t="s">
        <v>282</v>
      </c>
      <c r="G476" s="697" t="s">
        <v>2677</v>
      </c>
      <c r="H476" s="629" t="s">
        <v>122</v>
      </c>
      <c r="I476" s="659" t="s">
        <v>2678</v>
      </c>
      <c r="J476" s="660"/>
      <c r="K476" s="694" t="s">
        <v>2679</v>
      </c>
      <c r="L476" s="667" t="s">
        <v>2680</v>
      </c>
      <c r="M476" s="667" t="s">
        <v>2681</v>
      </c>
      <c r="N476" s="674" t="s">
        <v>59</v>
      </c>
      <c r="O476" s="672">
        <v>178</v>
      </c>
      <c r="P476" s="672">
        <v>0</v>
      </c>
      <c r="Q476" s="674">
        <v>768.1</v>
      </c>
      <c r="R476" s="339" t="s">
        <v>192</v>
      </c>
      <c r="S476" s="339" t="s">
        <v>192</v>
      </c>
      <c r="T476" s="339" t="s">
        <v>192</v>
      </c>
      <c r="U476" s="339" t="s">
        <v>192</v>
      </c>
      <c r="V476" s="339" t="s">
        <v>192</v>
      </c>
      <c r="W476" s="339" t="s">
        <v>192</v>
      </c>
      <c r="X476" s="339" t="s">
        <v>192</v>
      </c>
      <c r="Y476" s="568" t="s">
        <v>2559</v>
      </c>
      <c r="Z476" s="293" t="s">
        <v>61</v>
      </c>
      <c r="AA476" s="293" t="s">
        <v>61</v>
      </c>
      <c r="AB476" s="293" t="s">
        <v>61</v>
      </c>
      <c r="AC476" s="293" t="s">
        <v>61</v>
      </c>
      <c r="AD476" s="293" t="s">
        <v>61</v>
      </c>
      <c r="AE476" s="293" t="s">
        <v>61</v>
      </c>
      <c r="AF476" s="293" t="s">
        <v>61</v>
      </c>
      <c r="AG476" s="344" t="str">
        <f t="shared" ref="AG476" si="172">IF(D476="","",IF(COUNTIF(Y476:AD476,"未")=0,"CLOSE",""))</f>
        <v>CLOSE</v>
      </c>
      <c r="AH476" s="344" t="str">
        <f t="shared" ref="AH476" si="173">IF(E476="","",IF(COUNTIF(Z476:AE476,"未")=0,"CLOSE",""))</f>
        <v>CLOSE</v>
      </c>
      <c r="AI476" s="345" t="e">
        <f t="shared" ref="AI476" si="174">COUNTIF(Z476:AF476,"完了")/COUNTIF(R476:X476,"要")</f>
        <v>#DIV/0!</v>
      </c>
      <c r="AJ476" s="357"/>
    </row>
    <row r="477" spans="1:36" ht="102" customHeight="1">
      <c r="A477" s="710">
        <v>1871</v>
      </c>
      <c r="B477" s="708">
        <v>45760</v>
      </c>
      <c r="C477" s="293" t="s">
        <v>49</v>
      </c>
      <c r="D477" s="697" t="s">
        <v>2141</v>
      </c>
      <c r="E477" s="293" t="s">
        <v>4241</v>
      </c>
      <c r="F477" s="581" t="s">
        <v>282</v>
      </c>
      <c r="G477" s="713" t="s">
        <v>2682</v>
      </c>
      <c r="H477" s="629" t="s">
        <v>77</v>
      </c>
      <c r="I477" s="659" t="s">
        <v>2683</v>
      </c>
      <c r="J477" s="660"/>
      <c r="K477" s="370" t="s">
        <v>2684</v>
      </c>
      <c r="L477" s="662" t="s">
        <v>2685</v>
      </c>
      <c r="M477" s="662" t="s">
        <v>2686</v>
      </c>
      <c r="N477" s="674" t="s">
        <v>59</v>
      </c>
      <c r="O477" s="673">
        <v>132</v>
      </c>
      <c r="P477" s="672">
        <v>4225.4520000000002</v>
      </c>
      <c r="Q477" s="674">
        <v>4227.8999999999996</v>
      </c>
      <c r="R477" s="339" t="s">
        <v>60</v>
      </c>
      <c r="S477" s="339" t="s">
        <v>60</v>
      </c>
      <c r="T477" s="339" t="s">
        <v>60</v>
      </c>
      <c r="U477" s="339" t="s">
        <v>60</v>
      </c>
      <c r="V477" s="339" t="s">
        <v>60</v>
      </c>
      <c r="W477" s="339" t="s">
        <v>529</v>
      </c>
      <c r="X477" s="339" t="s">
        <v>529</v>
      </c>
      <c r="Y477" s="568" t="s">
        <v>2687</v>
      </c>
      <c r="Z477" s="293" t="s">
        <v>2628</v>
      </c>
      <c r="AA477" s="293" t="s">
        <v>2628</v>
      </c>
      <c r="AB477" s="293" t="s">
        <v>2628</v>
      </c>
      <c r="AC477" s="293" t="s">
        <v>2628</v>
      </c>
      <c r="AD477" s="293" t="s">
        <v>2628</v>
      </c>
      <c r="AE477" s="293" t="s">
        <v>61</v>
      </c>
      <c r="AF477" s="293" t="s">
        <v>61</v>
      </c>
      <c r="AG477" s="357"/>
      <c r="AH477" s="357"/>
      <c r="AI477" s="357"/>
      <c r="AJ477" s="357"/>
    </row>
    <row r="478" spans="1:36" ht="102" customHeight="1">
      <c r="A478" s="710">
        <v>1872</v>
      </c>
      <c r="B478" s="657">
        <v>45764</v>
      </c>
      <c r="C478" s="293" t="s">
        <v>926</v>
      </c>
      <c r="D478" s="293" t="s">
        <v>2325</v>
      </c>
      <c r="E478" s="293" t="s">
        <v>4242</v>
      </c>
      <c r="F478" s="581" t="s">
        <v>1590</v>
      </c>
      <c r="G478" s="293" t="s">
        <v>2688</v>
      </c>
      <c r="H478" s="629" t="s">
        <v>122</v>
      </c>
      <c r="I478" s="659" t="s">
        <v>2689</v>
      </c>
      <c r="J478" s="342"/>
      <c r="K478" s="714" t="s">
        <v>2690</v>
      </c>
      <c r="L478" s="433" t="s">
        <v>2691</v>
      </c>
      <c r="M478" s="370" t="s">
        <v>2692</v>
      </c>
      <c r="N478" s="674" t="s">
        <v>59</v>
      </c>
      <c r="O478" s="709">
        <v>32.4</v>
      </c>
      <c r="P478" s="709">
        <v>1045</v>
      </c>
      <c r="Q478" s="344">
        <v>0</v>
      </c>
      <c r="R478" s="339" t="s">
        <v>192</v>
      </c>
      <c r="S478" s="339" t="s">
        <v>192</v>
      </c>
      <c r="T478" s="339" t="s">
        <v>192</v>
      </c>
      <c r="U478" s="339" t="s">
        <v>192</v>
      </c>
      <c r="V478" s="339" t="s">
        <v>192</v>
      </c>
      <c r="W478" s="339" t="s">
        <v>192</v>
      </c>
      <c r="X478" s="339" t="s">
        <v>192</v>
      </c>
      <c r="Y478" s="568" t="s">
        <v>2559</v>
      </c>
      <c r="Z478" s="293" t="s">
        <v>61</v>
      </c>
      <c r="AA478" s="293" t="s">
        <v>61</v>
      </c>
      <c r="AB478" s="293" t="s">
        <v>61</v>
      </c>
      <c r="AC478" s="293" t="s">
        <v>61</v>
      </c>
      <c r="AD478" s="293" t="s">
        <v>61</v>
      </c>
      <c r="AE478" s="293" t="s">
        <v>61</v>
      </c>
      <c r="AF478" s="293" t="s">
        <v>61</v>
      </c>
      <c r="AG478" s="344" t="str">
        <f t="shared" ref="AG478:AG479" si="175">IF(D478="","",IF(COUNTIF(Y478:AD478,"未")=0,"CLOSE",""))</f>
        <v>CLOSE</v>
      </c>
      <c r="AH478" s="344" t="str">
        <f t="shared" ref="AH478:AH479" si="176">IF(E478="","",IF(COUNTIF(Z478:AE478,"未")=0,"CLOSE",""))</f>
        <v>CLOSE</v>
      </c>
      <c r="AI478" s="345" t="e">
        <f t="shared" ref="AI478:AI479" si="177">COUNTIF(Z478:AF478,"完了")/COUNTIF(R478:X478,"要")</f>
        <v>#DIV/0!</v>
      </c>
      <c r="AJ478" s="357"/>
    </row>
    <row r="479" spans="1:36" ht="102" customHeight="1">
      <c r="A479" s="710">
        <v>1873</v>
      </c>
      <c r="B479" s="657">
        <v>45770</v>
      </c>
      <c r="C479" s="581" t="s">
        <v>926</v>
      </c>
      <c r="D479" s="581" t="s">
        <v>2349</v>
      </c>
      <c r="E479" s="293" t="s">
        <v>4241</v>
      </c>
      <c r="F479" s="581" t="s">
        <v>282</v>
      </c>
      <c r="G479" s="668" t="s">
        <v>2693</v>
      </c>
      <c r="H479" s="629" t="s">
        <v>122</v>
      </c>
      <c r="I479" s="659" t="s">
        <v>2694</v>
      </c>
      <c r="J479" s="660"/>
      <c r="K479" s="715" t="s">
        <v>2695</v>
      </c>
      <c r="L479" s="433" t="s">
        <v>2696</v>
      </c>
      <c r="M479" s="433" t="s">
        <v>2697</v>
      </c>
      <c r="N479" s="674" t="s">
        <v>59</v>
      </c>
      <c r="O479" s="672">
        <v>393</v>
      </c>
      <c r="P479" s="672">
        <v>0</v>
      </c>
      <c r="Q479" s="674">
        <v>13547.8</v>
      </c>
      <c r="R479" s="339" t="s">
        <v>192</v>
      </c>
      <c r="S479" s="339" t="s">
        <v>192</v>
      </c>
      <c r="T479" s="339" t="s">
        <v>192</v>
      </c>
      <c r="U479" s="339" t="s">
        <v>192</v>
      </c>
      <c r="V479" s="339" t="s">
        <v>192</v>
      </c>
      <c r="W479" s="339" t="s">
        <v>192</v>
      </c>
      <c r="X479" s="339" t="s">
        <v>192</v>
      </c>
      <c r="Y479" s="568" t="s">
        <v>2559</v>
      </c>
      <c r="Z479" s="293" t="s">
        <v>61</v>
      </c>
      <c r="AA479" s="293" t="s">
        <v>61</v>
      </c>
      <c r="AB479" s="293" t="s">
        <v>61</v>
      </c>
      <c r="AC479" s="293" t="s">
        <v>61</v>
      </c>
      <c r="AD479" s="293" t="s">
        <v>61</v>
      </c>
      <c r="AE479" s="293" t="s">
        <v>61</v>
      </c>
      <c r="AF479" s="293" t="s">
        <v>61</v>
      </c>
      <c r="AG479" s="344" t="str">
        <f t="shared" si="175"/>
        <v>CLOSE</v>
      </c>
      <c r="AH479" s="344" t="str">
        <f t="shared" si="176"/>
        <v>CLOSE</v>
      </c>
      <c r="AI479" s="345" t="e">
        <f t="shared" si="177"/>
        <v>#DIV/0!</v>
      </c>
      <c r="AJ479" s="357"/>
    </row>
    <row r="480" spans="1:36" ht="102" customHeight="1">
      <c r="A480" s="710">
        <v>1874</v>
      </c>
      <c r="B480" s="657">
        <v>45759</v>
      </c>
      <c r="C480" s="664" t="s">
        <v>49</v>
      </c>
      <c r="D480" s="581" t="s">
        <v>2264</v>
      </c>
      <c r="E480" s="293" t="s">
        <v>4241</v>
      </c>
      <c r="F480" s="581" t="s">
        <v>282</v>
      </c>
      <c r="G480" s="660" t="s">
        <v>2398</v>
      </c>
      <c r="H480" s="629" t="s">
        <v>77</v>
      </c>
      <c r="I480" s="659" t="s">
        <v>2698</v>
      </c>
      <c r="J480" s="146"/>
      <c r="K480" s="711" t="s">
        <v>2699</v>
      </c>
      <c r="L480" s="662" t="s">
        <v>2700</v>
      </c>
      <c r="M480" s="662" t="s">
        <v>2701</v>
      </c>
      <c r="N480" s="674" t="s">
        <v>59</v>
      </c>
      <c r="O480" s="672">
        <v>0</v>
      </c>
      <c r="P480" s="672">
        <v>0</v>
      </c>
      <c r="Q480" s="674">
        <v>0</v>
      </c>
      <c r="R480" s="339" t="s">
        <v>60</v>
      </c>
      <c r="S480" s="339" t="s">
        <v>60</v>
      </c>
      <c r="T480" s="339" t="s">
        <v>60</v>
      </c>
      <c r="U480" s="339" t="s">
        <v>60</v>
      </c>
      <c r="V480" s="339" t="s">
        <v>60</v>
      </c>
      <c r="W480" s="339" t="s">
        <v>192</v>
      </c>
      <c r="X480" s="339" t="s">
        <v>192</v>
      </c>
      <c r="Y480" s="712" t="s">
        <v>2702</v>
      </c>
      <c r="Z480" s="293" t="s">
        <v>63</v>
      </c>
      <c r="AA480" s="293" t="s">
        <v>63</v>
      </c>
      <c r="AB480" s="293" t="s">
        <v>63</v>
      </c>
      <c r="AC480" s="293" t="s">
        <v>63</v>
      </c>
      <c r="AD480" s="293" t="s">
        <v>63</v>
      </c>
      <c r="AE480" s="293" t="s">
        <v>61</v>
      </c>
      <c r="AF480" s="293" t="s">
        <v>61</v>
      </c>
      <c r="AG480" s="344" t="str">
        <f t="shared" ref="AG480:AG481" si="178">IF(D480="","",IF(COUNTIF(Y480:AD480,"未")=0,"CLOSE",""))</f>
        <v>CLOSE</v>
      </c>
      <c r="AH480" s="344" t="str">
        <f t="shared" ref="AH480:AH481" si="179">IF(E480="","",IF(COUNTIF(Z480:AE480,"未")=0,"CLOSE",""))</f>
        <v>CLOSE</v>
      </c>
      <c r="AI480" s="345">
        <f t="shared" ref="AI480:AI481" si="180">COUNTIF(Z480:AF480,"完了")/COUNTIF(R480:X480,"要")</f>
        <v>1</v>
      </c>
      <c r="AJ480" s="357"/>
    </row>
    <row r="481" spans="1:37" ht="102" customHeight="1">
      <c r="A481" s="344" ph="1">
        <v>1875</v>
      </c>
      <c r="B481" s="657">
        <v>45755</v>
      </c>
      <c r="C481" s="581" t="s">
        <v>490</v>
      </c>
      <c r="D481" s="697" t="s">
        <v>2225</v>
      </c>
      <c r="E481" s="293" t="s">
        <v>2703</v>
      </c>
      <c r="F481" s="581" t="s">
        <v>282</v>
      </c>
      <c r="G481" s="665" t="s">
        <v>2704</v>
      </c>
      <c r="H481" s="629" t="s">
        <v>122</v>
      </c>
      <c r="I481" s="659" t="s">
        <v>2705</v>
      </c>
      <c r="J481" s="146" t="s">
        <v>2706</v>
      </c>
      <c r="K481" s="628" t="s">
        <v>2707</v>
      </c>
      <c r="L481" s="628" t="s">
        <v>2708</v>
      </c>
      <c r="M481" s="628" t="s">
        <v>2709</v>
      </c>
      <c r="N481" s="674" t="s">
        <v>59</v>
      </c>
      <c r="O481" s="672">
        <v>0</v>
      </c>
      <c r="P481" s="672">
        <v>0</v>
      </c>
      <c r="Q481" s="674">
        <v>0</v>
      </c>
      <c r="R481" s="339" t="s">
        <v>60</v>
      </c>
      <c r="S481" s="339" t="s">
        <v>60</v>
      </c>
      <c r="T481" s="339" t="s">
        <v>60</v>
      </c>
      <c r="U481" s="339" t="s">
        <v>192</v>
      </c>
      <c r="V481" s="339" t="s">
        <v>192</v>
      </c>
      <c r="W481" s="339" t="s">
        <v>192</v>
      </c>
      <c r="X481" s="339" t="s">
        <v>192</v>
      </c>
      <c r="Y481" s="568" t="s">
        <v>2710</v>
      </c>
      <c r="Z481" s="293" t="s">
        <v>63</v>
      </c>
      <c r="AA481" s="293" t="s">
        <v>63</v>
      </c>
      <c r="AB481" s="293" t="s">
        <v>63</v>
      </c>
      <c r="AC481" s="293" t="s">
        <v>61</v>
      </c>
      <c r="AD481" s="293" t="s">
        <v>61</v>
      </c>
      <c r="AE481" s="293" t="s">
        <v>61</v>
      </c>
      <c r="AF481" s="293" t="s">
        <v>61</v>
      </c>
      <c r="AG481" s="344" t="str">
        <f t="shared" si="178"/>
        <v>CLOSE</v>
      </c>
      <c r="AH481" s="344" t="str">
        <f t="shared" si="179"/>
        <v>CLOSE</v>
      </c>
      <c r="AI481" s="345">
        <f t="shared" si="180"/>
        <v>1</v>
      </c>
      <c r="AJ481" s="714"/>
      <c r="AK481" s="320" t="s">
        <v>2711</v>
      </c>
    </row>
    <row r="482" spans="1:37" ht="102" customHeight="1">
      <c r="A482" s="344">
        <v>1876</v>
      </c>
      <c r="B482" s="657">
        <v>45789</v>
      </c>
      <c r="C482" s="581" t="s">
        <v>926</v>
      </c>
      <c r="D482" s="581" t="s">
        <v>2349</v>
      </c>
      <c r="E482" s="293" t="s">
        <v>4241</v>
      </c>
      <c r="F482" s="581" t="s">
        <v>282</v>
      </c>
      <c r="G482" s="660" t="s">
        <v>2712</v>
      </c>
      <c r="H482" s="629" t="s">
        <v>122</v>
      </c>
      <c r="I482" s="659" t="s">
        <v>2713</v>
      </c>
      <c r="J482" s="146" t="s">
        <v>2714</v>
      </c>
      <c r="K482" s="628" t="s">
        <v>2715</v>
      </c>
      <c r="L482" s="662" t="s">
        <v>2716</v>
      </c>
      <c r="M482" s="628" t="s">
        <v>2717</v>
      </c>
      <c r="N482" s="674" t="s">
        <v>59</v>
      </c>
      <c r="O482" s="672">
        <v>1.75</v>
      </c>
      <c r="P482" s="672">
        <v>60.66</v>
      </c>
      <c r="Q482" s="674">
        <v>0</v>
      </c>
      <c r="R482" s="339" t="s">
        <v>192</v>
      </c>
      <c r="S482" s="339" t="s">
        <v>192</v>
      </c>
      <c r="T482" s="339" t="s">
        <v>192</v>
      </c>
      <c r="U482" s="339" t="s">
        <v>192</v>
      </c>
      <c r="V482" s="339" t="s">
        <v>192</v>
      </c>
      <c r="W482" s="339" t="s">
        <v>529</v>
      </c>
      <c r="X482" s="339" t="s">
        <v>529</v>
      </c>
      <c r="Y482" s="568" t="s">
        <v>2559</v>
      </c>
      <c r="Z482" s="293" t="s">
        <v>61</v>
      </c>
      <c r="AA482" s="293" t="s">
        <v>61</v>
      </c>
      <c r="AB482" s="293" t="s">
        <v>61</v>
      </c>
      <c r="AC482" s="293" t="s">
        <v>61</v>
      </c>
      <c r="AD482" s="293" t="s">
        <v>61</v>
      </c>
      <c r="AE482" s="293" t="s">
        <v>61</v>
      </c>
      <c r="AF482" s="293" t="s">
        <v>61</v>
      </c>
      <c r="AG482" s="344" t="str">
        <f t="shared" ref="AG482" si="181">IF(D482="","",IF(COUNTIF(Y482:AD482,"未")=0,"CLOSE",""))</f>
        <v>CLOSE</v>
      </c>
      <c r="AH482" s="344" t="str">
        <f t="shared" ref="AH482" si="182">IF(E482="","",IF(COUNTIF(Z482:AE482,"未")=0,"CLOSE",""))</f>
        <v>CLOSE</v>
      </c>
      <c r="AI482" s="345" t="e">
        <f t="shared" ref="AI482" si="183">COUNTIF(Z482:AF482,"完了")/COUNTIF(R482:X482,"要")</f>
        <v>#DIV/0!</v>
      </c>
      <c r="AJ482" s="357"/>
    </row>
    <row r="483" spans="1:37" ht="102" customHeight="1">
      <c r="A483" s="344">
        <v>1877</v>
      </c>
      <c r="B483" s="657">
        <v>45761</v>
      </c>
      <c r="C483" s="581" t="s">
        <v>490</v>
      </c>
      <c r="D483" s="697" t="s">
        <v>2225</v>
      </c>
      <c r="E483" s="293" t="s">
        <v>4242</v>
      </c>
      <c r="F483" s="581" t="s">
        <v>2088</v>
      </c>
      <c r="G483" s="660" t="s">
        <v>2718</v>
      </c>
      <c r="H483" s="629" t="s">
        <v>122</v>
      </c>
      <c r="I483" s="659" t="s">
        <v>2719</v>
      </c>
      <c r="J483" s="146" t="s">
        <v>2720</v>
      </c>
      <c r="K483" s="716" t="s">
        <v>2721</v>
      </c>
      <c r="L483" s="662" t="s">
        <v>2722</v>
      </c>
      <c r="M483" s="662" t="s">
        <v>2723</v>
      </c>
      <c r="N483" s="674" t="s">
        <v>59</v>
      </c>
      <c r="O483" s="672">
        <v>18</v>
      </c>
      <c r="P483" s="672">
        <v>621</v>
      </c>
      <c r="Q483" s="674">
        <v>0</v>
      </c>
      <c r="R483" s="339" t="s">
        <v>192</v>
      </c>
      <c r="S483" s="339" t="s">
        <v>192</v>
      </c>
      <c r="T483" s="339" t="s">
        <v>192</v>
      </c>
      <c r="U483" s="339" t="s">
        <v>192</v>
      </c>
      <c r="V483" s="339" t="s">
        <v>192</v>
      </c>
      <c r="W483" s="339" t="s">
        <v>192</v>
      </c>
      <c r="X483" s="339" t="s">
        <v>192</v>
      </c>
      <c r="Y483" s="568" t="s">
        <v>2559</v>
      </c>
      <c r="Z483" s="293" t="s">
        <v>61</v>
      </c>
      <c r="AA483" s="293" t="s">
        <v>61</v>
      </c>
      <c r="AB483" s="293" t="s">
        <v>61</v>
      </c>
      <c r="AC483" s="293" t="s">
        <v>61</v>
      </c>
      <c r="AD483" s="293" t="s">
        <v>61</v>
      </c>
      <c r="AE483" s="293" t="s">
        <v>61</v>
      </c>
      <c r="AF483" s="293" t="s">
        <v>61</v>
      </c>
      <c r="AG483" s="344" t="str">
        <f t="shared" ref="AG483:AG484" si="184">IF(D483="","",IF(COUNTIF(Y483:AD483,"未")=0,"CLOSE",""))</f>
        <v>CLOSE</v>
      </c>
      <c r="AH483" s="344" t="str">
        <f t="shared" ref="AH483:AH484" si="185">IF(E483="","",IF(COUNTIF(Z483:AE483,"未")=0,"CLOSE",""))</f>
        <v>CLOSE</v>
      </c>
      <c r="AI483" s="345" t="e">
        <f t="shared" ref="AI483:AI484" si="186">COUNTIF(Z483:AF483,"完了")/COUNTIF(R483:X483,"要")</f>
        <v>#DIV/0!</v>
      </c>
      <c r="AJ483" s="729" t="s">
        <v>4284</v>
      </c>
    </row>
    <row r="484" spans="1:37" ht="102" customHeight="1">
      <c r="A484" s="344">
        <v>1878</v>
      </c>
      <c r="B484" s="657">
        <v>45797</v>
      </c>
      <c r="C484" s="581" t="s">
        <v>490</v>
      </c>
      <c r="D484" s="697" t="s">
        <v>2225</v>
      </c>
      <c r="E484" s="293" t="s">
        <v>4242</v>
      </c>
      <c r="F484" s="581" t="s">
        <v>2724</v>
      </c>
      <c r="G484" s="660" t="s">
        <v>2725</v>
      </c>
      <c r="H484" s="629" t="s">
        <v>122</v>
      </c>
      <c r="I484" s="659" t="s">
        <v>2726</v>
      </c>
      <c r="J484" s="146" t="s">
        <v>2727</v>
      </c>
      <c r="K484" s="662" t="s">
        <v>2728</v>
      </c>
      <c r="L484" s="662" t="s">
        <v>2729</v>
      </c>
      <c r="M484" s="662" t="s">
        <v>2730</v>
      </c>
      <c r="N484" s="674" t="s">
        <v>59</v>
      </c>
      <c r="O484" s="672">
        <v>10</v>
      </c>
      <c r="P484" s="672">
        <v>292.2</v>
      </c>
      <c r="Q484" s="674">
        <v>0</v>
      </c>
      <c r="R484" s="339" t="s">
        <v>60</v>
      </c>
      <c r="S484" s="339" t="s">
        <v>60</v>
      </c>
      <c r="T484" s="339" t="s">
        <v>60</v>
      </c>
      <c r="U484" s="339" t="s">
        <v>60</v>
      </c>
      <c r="V484" s="339" t="s">
        <v>60</v>
      </c>
      <c r="W484" s="339" t="s">
        <v>192</v>
      </c>
      <c r="X484" s="339" t="s">
        <v>192</v>
      </c>
      <c r="Y484" s="568" t="s">
        <v>2731</v>
      </c>
      <c r="Z484" s="293" t="s">
        <v>63</v>
      </c>
      <c r="AA484" s="293" t="s">
        <v>63</v>
      </c>
      <c r="AB484" s="293" t="s">
        <v>63</v>
      </c>
      <c r="AC484" s="293" t="s">
        <v>63</v>
      </c>
      <c r="AD484" s="293" t="s">
        <v>63</v>
      </c>
      <c r="AE484" s="293" t="s">
        <v>61</v>
      </c>
      <c r="AF484" s="293" t="s">
        <v>61</v>
      </c>
      <c r="AG484" s="344" t="str">
        <f t="shared" si="184"/>
        <v>CLOSE</v>
      </c>
      <c r="AH484" s="344" t="str">
        <f t="shared" si="185"/>
        <v>CLOSE</v>
      </c>
      <c r="AI484" s="345">
        <f t="shared" si="186"/>
        <v>1</v>
      </c>
      <c r="AJ484" s="717" t="s">
        <v>2608</v>
      </c>
    </row>
    <row r="485" spans="1:37" ht="102" customHeight="1">
      <c r="A485" s="344">
        <v>1879</v>
      </c>
      <c r="B485" s="657">
        <v>45672</v>
      </c>
      <c r="C485" s="581" t="s">
        <v>490</v>
      </c>
      <c r="D485" s="697" t="s">
        <v>2225</v>
      </c>
      <c r="E485" s="293" t="s">
        <v>4242</v>
      </c>
      <c r="F485" s="581" t="s">
        <v>1590</v>
      </c>
      <c r="G485" s="660" t="s">
        <v>2732</v>
      </c>
      <c r="H485" s="629" t="s">
        <v>122</v>
      </c>
      <c r="I485" s="659" t="s">
        <v>2733</v>
      </c>
      <c r="J485" s="146"/>
      <c r="K485" s="719" t="s">
        <v>2734</v>
      </c>
      <c r="L485" s="662" t="s">
        <v>2735</v>
      </c>
      <c r="M485" s="662" t="s">
        <v>2736</v>
      </c>
      <c r="N485" s="674" t="s">
        <v>59</v>
      </c>
      <c r="O485" s="672">
        <v>2</v>
      </c>
      <c r="P485" s="672">
        <v>56.5</v>
      </c>
      <c r="Q485" s="674">
        <v>0</v>
      </c>
      <c r="R485" s="339" t="s">
        <v>192</v>
      </c>
      <c r="S485" s="339" t="s">
        <v>192</v>
      </c>
      <c r="T485" s="339" t="s">
        <v>192</v>
      </c>
      <c r="U485" s="339" t="s">
        <v>192</v>
      </c>
      <c r="V485" s="339" t="s">
        <v>192</v>
      </c>
      <c r="W485" s="339" t="s">
        <v>192</v>
      </c>
      <c r="X485" s="339" t="s">
        <v>192</v>
      </c>
      <c r="Y485" s="568" t="s">
        <v>2559</v>
      </c>
      <c r="Z485" s="293" t="s">
        <v>61</v>
      </c>
      <c r="AA485" s="293" t="s">
        <v>61</v>
      </c>
      <c r="AB485" s="293" t="s">
        <v>61</v>
      </c>
      <c r="AC485" s="293" t="s">
        <v>61</v>
      </c>
      <c r="AD485" s="293" t="s">
        <v>61</v>
      </c>
      <c r="AE485" s="293" t="s">
        <v>61</v>
      </c>
      <c r="AF485" s="293" t="s">
        <v>61</v>
      </c>
      <c r="AG485" s="344" t="str">
        <f t="shared" ref="AG485" si="187">IF(D485="","",IF(COUNTIF(Y485:AD485,"未")=0,"CLOSE",""))</f>
        <v>CLOSE</v>
      </c>
      <c r="AH485" s="344" t="str">
        <f t="shared" ref="AH485" si="188">IF(E485="","",IF(COUNTIF(Z485:AE485,"未")=0,"CLOSE",""))</f>
        <v>CLOSE</v>
      </c>
      <c r="AI485" s="345" t="e">
        <f t="shared" ref="AI485" si="189">COUNTIF(Z485:AF485,"完了")/COUNTIF(R485:X485,"要")</f>
        <v>#DIV/0!</v>
      </c>
      <c r="AJ485" s="717" t="s">
        <v>2608</v>
      </c>
    </row>
    <row r="486" spans="1:37" ht="102" customHeight="1">
      <c r="A486" s="344">
        <v>1880</v>
      </c>
      <c r="B486" s="657">
        <v>45844</v>
      </c>
      <c r="C486" s="581" t="s">
        <v>49</v>
      </c>
      <c r="D486" s="697" t="s">
        <v>2127</v>
      </c>
      <c r="E486" s="293" t="s">
        <v>4242</v>
      </c>
      <c r="F486" s="581" t="s">
        <v>1590</v>
      </c>
      <c r="G486" s="721" t="s">
        <v>2737</v>
      </c>
      <c r="H486" s="629" t="s">
        <v>77</v>
      </c>
      <c r="I486" s="659" t="s">
        <v>4214</v>
      </c>
      <c r="J486" s="146"/>
      <c r="K486" s="719" t="s">
        <v>2738</v>
      </c>
      <c r="L486" s="662" t="s">
        <v>2739</v>
      </c>
      <c r="M486" s="662" t="s">
        <v>2740</v>
      </c>
      <c r="N486" s="674" t="s">
        <v>59</v>
      </c>
      <c r="O486" s="672">
        <v>3</v>
      </c>
      <c r="P486" s="672">
        <v>50.84</v>
      </c>
      <c r="Q486" s="674">
        <v>0</v>
      </c>
      <c r="R486" s="339" t="s">
        <v>60</v>
      </c>
      <c r="S486" s="339" t="s">
        <v>60</v>
      </c>
      <c r="T486" s="339" t="s">
        <v>60</v>
      </c>
      <c r="U486" s="339" t="s">
        <v>60</v>
      </c>
      <c r="V486" s="339" t="s">
        <v>60</v>
      </c>
      <c r="W486" s="339" t="s">
        <v>192</v>
      </c>
      <c r="X486" s="339" t="s">
        <v>192</v>
      </c>
      <c r="Y486" s="551" t="s">
        <v>2741</v>
      </c>
      <c r="Z486" s="293" t="s">
        <v>2628</v>
      </c>
      <c r="AA486" s="293" t="s">
        <v>2628</v>
      </c>
      <c r="AB486" s="293" t="s">
        <v>2628</v>
      </c>
      <c r="AC486" s="293" t="s">
        <v>2628</v>
      </c>
      <c r="AD486" s="293" t="s">
        <v>2628</v>
      </c>
      <c r="AE486" s="293" t="s">
        <v>61</v>
      </c>
      <c r="AF486" s="293" t="s">
        <v>61</v>
      </c>
      <c r="AG486" s="344"/>
      <c r="AH486" s="344"/>
      <c r="AI486" s="345"/>
      <c r="AJ486" s="717"/>
    </row>
    <row r="487" spans="1:37" ht="102" customHeight="1">
      <c r="A487" s="344">
        <v>1881</v>
      </c>
      <c r="B487" s="657">
        <v>45811</v>
      </c>
      <c r="C487" s="581" t="s">
        <v>926</v>
      </c>
      <c r="D487" s="707" t="s">
        <v>2136</v>
      </c>
      <c r="E487" s="293" t="s">
        <v>4240</v>
      </c>
      <c r="F487" s="581" t="s">
        <v>1590</v>
      </c>
      <c r="G487" s="720" t="s">
        <v>2742</v>
      </c>
      <c r="H487" s="629" t="s">
        <v>122</v>
      </c>
      <c r="I487" s="659" t="s">
        <v>4215</v>
      </c>
      <c r="J487" s="660"/>
      <c r="K487" s="701" t="s">
        <v>2743</v>
      </c>
      <c r="L487" s="662" t="s">
        <v>2744</v>
      </c>
      <c r="M487" s="628" t="s">
        <v>2745</v>
      </c>
      <c r="N487" s="674" t="s">
        <v>59</v>
      </c>
      <c r="O487" s="672">
        <v>250</v>
      </c>
      <c r="P487" s="672">
        <v>4829.42</v>
      </c>
      <c r="Q487" s="674">
        <v>250</v>
      </c>
      <c r="R487" s="339" t="s">
        <v>192</v>
      </c>
      <c r="S487" s="339" t="s">
        <v>192</v>
      </c>
      <c r="T487" s="339" t="s">
        <v>192</v>
      </c>
      <c r="U487" s="339" t="s">
        <v>192</v>
      </c>
      <c r="V487" s="339" t="s">
        <v>192</v>
      </c>
      <c r="W487" s="339" t="s">
        <v>529</v>
      </c>
      <c r="X487" s="339" t="s">
        <v>529</v>
      </c>
      <c r="Y487" s="568" t="s">
        <v>2559</v>
      </c>
      <c r="Z487" s="293" t="s">
        <v>61</v>
      </c>
      <c r="AA487" s="293" t="s">
        <v>61</v>
      </c>
      <c r="AB487" s="293" t="s">
        <v>61</v>
      </c>
      <c r="AC487" s="293" t="s">
        <v>61</v>
      </c>
      <c r="AD487" s="293" t="s">
        <v>61</v>
      </c>
      <c r="AE487" s="293" t="s">
        <v>61</v>
      </c>
      <c r="AF487" s="293" t="s">
        <v>61</v>
      </c>
      <c r="AG487" s="344" t="str">
        <f t="shared" ref="AG487" si="190">IF(D487="","",IF(COUNTIF(Y487:AD487,"未")=0,"CLOSE",""))</f>
        <v>CLOSE</v>
      </c>
      <c r="AH487" s="344" t="str">
        <f t="shared" ref="AH487" si="191">IF(E487="","",IF(COUNTIF(Z487:AE487,"未")=0,"CLOSE",""))</f>
        <v>CLOSE</v>
      </c>
      <c r="AI487" s="345" t="e">
        <f t="shared" ref="AI487" si="192">COUNTIF(Z487:AF487,"完了")/COUNTIF(R487:X487,"要")</f>
        <v>#DIV/0!</v>
      </c>
      <c r="AJ487" s="357" t="s">
        <v>2746</v>
      </c>
    </row>
    <row r="488" spans="1:37" ht="102" customHeight="1">
      <c r="A488" s="344">
        <v>1882</v>
      </c>
      <c r="B488" s="657">
        <v>45875</v>
      </c>
      <c r="C488" s="581" t="s">
        <v>490</v>
      </c>
      <c r="D488" s="697" t="s">
        <v>2225</v>
      </c>
      <c r="E488" s="293" t="s">
        <v>4240</v>
      </c>
      <c r="F488" s="581" t="s">
        <v>282</v>
      </c>
      <c r="G488" s="660" t="s">
        <v>2747</v>
      </c>
      <c r="H488" s="629" t="s">
        <v>122</v>
      </c>
      <c r="I488" s="659" t="s">
        <v>4216</v>
      </c>
      <c r="J488" s="660"/>
      <c r="K488" s="667" t="s">
        <v>2748</v>
      </c>
      <c r="L488" s="724" t="s">
        <v>2749</v>
      </c>
      <c r="M488" s="667" t="s">
        <v>2750</v>
      </c>
      <c r="N488" s="674" t="s">
        <v>59</v>
      </c>
      <c r="O488" s="672">
        <v>240</v>
      </c>
      <c r="P488" s="672">
        <v>1811</v>
      </c>
      <c r="Q488" s="674">
        <v>0</v>
      </c>
      <c r="R488" s="339" t="s">
        <v>192</v>
      </c>
      <c r="S488" s="339" t="s">
        <v>192</v>
      </c>
      <c r="T488" s="339" t="s">
        <v>192</v>
      </c>
      <c r="U488" s="339" t="s">
        <v>192</v>
      </c>
      <c r="V488" s="339" t="s">
        <v>192</v>
      </c>
      <c r="W488" s="339" t="s">
        <v>529</v>
      </c>
      <c r="X488" s="339" t="s">
        <v>529</v>
      </c>
      <c r="Y488" s="568" t="s">
        <v>2559</v>
      </c>
      <c r="Z488" s="293" t="s">
        <v>61</v>
      </c>
      <c r="AA488" s="293" t="s">
        <v>61</v>
      </c>
      <c r="AB488" s="293" t="s">
        <v>61</v>
      </c>
      <c r="AC488" s="293" t="s">
        <v>61</v>
      </c>
      <c r="AD488" s="293" t="s">
        <v>61</v>
      </c>
      <c r="AE488" s="293" t="s">
        <v>61</v>
      </c>
      <c r="AF488" s="293" t="s">
        <v>61</v>
      </c>
      <c r="AG488" s="344" t="str">
        <f t="shared" ref="AG488" si="193">IF(D488="","",IF(COUNTIF(Y488:AD488,"未")=0,"CLOSE",""))</f>
        <v>CLOSE</v>
      </c>
      <c r="AH488" s="344" t="str">
        <f t="shared" ref="AH488" si="194">IF(E488="","",IF(COUNTIF(Z488:AE488,"未")=0,"CLOSE",""))</f>
        <v>CLOSE</v>
      </c>
      <c r="AI488" s="345" t="e">
        <f t="shared" ref="AI488" si="195">COUNTIF(Z488:AF488,"完了")/COUNTIF(R488:X488,"要")</f>
        <v>#DIV/0!</v>
      </c>
      <c r="AJ488" s="357"/>
    </row>
    <row r="489" spans="1:37" ht="102" customHeight="1">
      <c r="A489" s="344">
        <v>1883</v>
      </c>
      <c r="B489" s="657">
        <v>45883</v>
      </c>
      <c r="C489" s="293" t="s">
        <v>393</v>
      </c>
      <c r="D489" s="697" t="s">
        <v>4196</v>
      </c>
      <c r="E489" s="293" t="s">
        <v>4243</v>
      </c>
      <c r="F489" s="581" t="s">
        <v>282</v>
      </c>
      <c r="G489" s="697" t="s">
        <v>4197</v>
      </c>
      <c r="H489" s="629" t="s">
        <v>122</v>
      </c>
      <c r="I489" s="659" t="s">
        <v>4217</v>
      </c>
      <c r="J489" s="146" t="s">
        <v>4218</v>
      </c>
      <c r="K489" s="370" t="s">
        <v>4198</v>
      </c>
      <c r="L489" s="667" t="s">
        <v>4199</v>
      </c>
      <c r="M489" s="667" t="s">
        <v>4200</v>
      </c>
      <c r="N489" s="674" t="s">
        <v>59</v>
      </c>
      <c r="O489" s="672">
        <v>115</v>
      </c>
      <c r="P489" s="672">
        <v>2236</v>
      </c>
      <c r="Q489" s="674">
        <v>0</v>
      </c>
      <c r="R489" s="339" t="s">
        <v>192</v>
      </c>
      <c r="S489" s="339" t="s">
        <v>192</v>
      </c>
      <c r="T489" s="339" t="s">
        <v>192</v>
      </c>
      <c r="U489" s="339" t="s">
        <v>60</v>
      </c>
      <c r="V489" s="339" t="s">
        <v>60</v>
      </c>
      <c r="W489" s="339" t="s">
        <v>60</v>
      </c>
      <c r="X489" s="339" t="s">
        <v>60</v>
      </c>
      <c r="Y489" s="568" t="s">
        <v>4204</v>
      </c>
      <c r="Z489" s="293" t="s">
        <v>61</v>
      </c>
      <c r="AA489" s="293" t="s">
        <v>61</v>
      </c>
      <c r="AB489" s="293" t="s">
        <v>61</v>
      </c>
      <c r="AC489" s="293" t="s">
        <v>63</v>
      </c>
      <c r="AD489" s="293" t="s">
        <v>63</v>
      </c>
      <c r="AE489" s="293" t="s">
        <v>63</v>
      </c>
      <c r="AF489" s="293" t="s">
        <v>63</v>
      </c>
      <c r="AG489" s="344" t="str">
        <f t="shared" ref="AG489" si="196">IF(D489="","",IF(COUNTIF(Y489:AD489,"未")=0,"CLOSE",""))</f>
        <v>CLOSE</v>
      </c>
      <c r="AH489" s="344" t="str">
        <f t="shared" ref="AH489" si="197">IF(E489="","",IF(COUNTIF(Z489:AE489,"未")=0,"CLOSE",""))</f>
        <v>CLOSE</v>
      </c>
      <c r="AI489" s="345">
        <f t="shared" ref="AI489" si="198">COUNTIF(Z489:AF489,"完了")/COUNTIF(R489:X489,"要")</f>
        <v>1</v>
      </c>
      <c r="AJ489" s="357"/>
    </row>
    <row r="490" spans="1:37" ht="102" customHeight="1">
      <c r="A490" s="344">
        <v>1884</v>
      </c>
      <c r="B490" s="657">
        <v>45901</v>
      </c>
      <c r="C490" s="581" t="s">
        <v>926</v>
      </c>
      <c r="D490" s="707" t="s">
        <v>2136</v>
      </c>
      <c r="E490" s="293" t="s">
        <v>4240</v>
      </c>
      <c r="F490" s="581" t="s">
        <v>282</v>
      </c>
      <c r="G490" s="697" t="s">
        <v>2682</v>
      </c>
      <c r="H490" s="629" t="s">
        <v>122</v>
      </c>
      <c r="I490" s="659" t="s">
        <v>4219</v>
      </c>
      <c r="J490" s="660"/>
      <c r="K490" s="725" t="s">
        <v>4201</v>
      </c>
      <c r="L490" s="662" t="s">
        <v>4202</v>
      </c>
      <c r="M490" s="662" t="s">
        <v>4203</v>
      </c>
      <c r="N490" s="674" t="s">
        <v>59</v>
      </c>
      <c r="O490" s="672">
        <v>79</v>
      </c>
      <c r="P490" s="672">
        <v>2491</v>
      </c>
      <c r="Q490" s="674">
        <v>2491</v>
      </c>
      <c r="R490" s="339" t="s">
        <v>192</v>
      </c>
      <c r="S490" s="339" t="s">
        <v>192</v>
      </c>
      <c r="T490" s="339" t="s">
        <v>192</v>
      </c>
      <c r="U490" s="339" t="s">
        <v>192</v>
      </c>
      <c r="V490" s="339" t="s">
        <v>192</v>
      </c>
      <c r="W490" s="339" t="s">
        <v>192</v>
      </c>
      <c r="X490" s="339" t="s">
        <v>192</v>
      </c>
      <c r="Y490" s="568" t="s">
        <v>2559</v>
      </c>
      <c r="Z490" s="293" t="s">
        <v>61</v>
      </c>
      <c r="AA490" s="293" t="s">
        <v>61</v>
      </c>
      <c r="AB490" s="293" t="s">
        <v>61</v>
      </c>
      <c r="AC490" s="293" t="s">
        <v>61</v>
      </c>
      <c r="AD490" s="293" t="s">
        <v>61</v>
      </c>
      <c r="AE490" s="293" t="s">
        <v>61</v>
      </c>
      <c r="AF490" s="293" t="s">
        <v>61</v>
      </c>
      <c r="AG490" s="344" t="str">
        <f t="shared" ref="AG490" si="199">IF(D490="","",IF(COUNTIF(Y490:AD490,"未")=0,"CLOSE",""))</f>
        <v>CLOSE</v>
      </c>
      <c r="AH490" s="344" t="str">
        <f t="shared" ref="AH490" si="200">IF(E490="","",IF(COUNTIF(Z490:AE490,"未")=0,"CLOSE",""))</f>
        <v>CLOSE</v>
      </c>
      <c r="AI490" s="345" t="e">
        <f t="shared" ref="AI490" si="201">COUNTIF(Z490:AF490,"完了")/COUNTIF(R490:X490,"要")</f>
        <v>#DIV/0!</v>
      </c>
      <c r="AJ490" s="357"/>
    </row>
    <row r="491" spans="1:37" ht="102" customHeight="1">
      <c r="A491" s="344">
        <v>1885</v>
      </c>
      <c r="B491" s="657">
        <v>45861</v>
      </c>
      <c r="C491" s="293" t="s">
        <v>393</v>
      </c>
      <c r="D491" s="697" t="s">
        <v>1197</v>
      </c>
      <c r="E491" s="293" t="s">
        <v>4240</v>
      </c>
      <c r="F491" s="581" t="s">
        <v>282</v>
      </c>
      <c r="G491" s="581" t="s">
        <v>4205</v>
      </c>
      <c r="H491" s="629" t="s">
        <v>122</v>
      </c>
      <c r="I491" s="659" t="s">
        <v>4220</v>
      </c>
      <c r="J491" s="660"/>
      <c r="K491" s="433" t="s">
        <v>4206</v>
      </c>
      <c r="L491" s="662" t="s">
        <v>4207</v>
      </c>
      <c r="M491" s="725" t="s">
        <v>4208</v>
      </c>
      <c r="N491" s="674" t="s">
        <v>59</v>
      </c>
      <c r="O491" s="672">
        <v>25</v>
      </c>
      <c r="P491" s="672">
        <v>885</v>
      </c>
      <c r="Q491" s="674">
        <v>885</v>
      </c>
      <c r="R491" s="339" t="s">
        <v>192</v>
      </c>
      <c r="S491" s="339" t="s">
        <v>192</v>
      </c>
      <c r="T491" s="339" t="s">
        <v>192</v>
      </c>
      <c r="U491" s="339" t="s">
        <v>192</v>
      </c>
      <c r="V491" s="339" t="s">
        <v>192</v>
      </c>
      <c r="W491" s="339" t="s">
        <v>192</v>
      </c>
      <c r="X491" s="339" t="s">
        <v>192</v>
      </c>
      <c r="Y491" s="568" t="s">
        <v>2559</v>
      </c>
      <c r="Z491" s="293" t="s">
        <v>61</v>
      </c>
      <c r="AA491" s="293" t="s">
        <v>61</v>
      </c>
      <c r="AB491" s="293" t="s">
        <v>61</v>
      </c>
      <c r="AC491" s="293" t="s">
        <v>61</v>
      </c>
      <c r="AD491" s="293" t="s">
        <v>61</v>
      </c>
      <c r="AE491" s="293" t="s">
        <v>61</v>
      </c>
      <c r="AF491" s="293" t="s">
        <v>61</v>
      </c>
      <c r="AG491" s="357"/>
      <c r="AH491" s="357"/>
      <c r="AI491" s="357"/>
      <c r="AJ491" s="357"/>
    </row>
    <row r="492" spans="1:37" ht="102" customHeight="1">
      <c r="A492" s="344">
        <v>1886</v>
      </c>
      <c r="B492" s="657">
        <v>45914</v>
      </c>
      <c r="C492" s="581" t="s">
        <v>926</v>
      </c>
      <c r="D492" s="707" t="s">
        <v>2136</v>
      </c>
      <c r="E492" s="293" t="s">
        <v>4243</v>
      </c>
      <c r="F492" s="581" t="s">
        <v>1590</v>
      </c>
      <c r="G492" s="668" t="s">
        <v>4209</v>
      </c>
      <c r="H492" s="629" t="s">
        <v>122</v>
      </c>
      <c r="I492" s="659" t="s">
        <v>4221</v>
      </c>
      <c r="J492" s="660"/>
      <c r="K492" s="725" t="s">
        <v>4210</v>
      </c>
      <c r="L492" s="662" t="s">
        <v>4211</v>
      </c>
      <c r="M492" s="662" t="s">
        <v>4212</v>
      </c>
      <c r="N492" s="674" t="s">
        <v>59</v>
      </c>
      <c r="O492" s="672">
        <v>0</v>
      </c>
      <c r="P492" s="672">
        <v>0</v>
      </c>
      <c r="Q492" s="674">
        <v>0</v>
      </c>
      <c r="R492" s="339" t="s">
        <v>192</v>
      </c>
      <c r="S492" s="339" t="s">
        <v>192</v>
      </c>
      <c r="T492" s="339" t="s">
        <v>192</v>
      </c>
      <c r="U492" s="339" t="s">
        <v>192</v>
      </c>
      <c r="V492" s="339" t="s">
        <v>192</v>
      </c>
      <c r="W492" s="339" t="s">
        <v>192</v>
      </c>
      <c r="X492" s="339" t="s">
        <v>192</v>
      </c>
      <c r="Y492" s="568" t="s">
        <v>2559</v>
      </c>
      <c r="Z492" s="293" t="s">
        <v>61</v>
      </c>
      <c r="AA492" s="293" t="s">
        <v>61</v>
      </c>
      <c r="AB492" s="293" t="s">
        <v>61</v>
      </c>
      <c r="AC492" s="293" t="s">
        <v>61</v>
      </c>
      <c r="AD492" s="293" t="s">
        <v>61</v>
      </c>
      <c r="AE492" s="293" t="s">
        <v>61</v>
      </c>
      <c r="AF492" s="293" t="s">
        <v>61</v>
      </c>
      <c r="AG492" s="357"/>
      <c r="AH492" s="357"/>
      <c r="AI492" s="357"/>
      <c r="AJ492" s="726" t="s">
        <v>4213</v>
      </c>
    </row>
    <row r="493" spans="1:37" ht="102" customHeight="1">
      <c r="A493" s="344">
        <v>1887</v>
      </c>
      <c r="B493" s="657">
        <v>45893</v>
      </c>
      <c r="C493" s="581" t="s">
        <v>926</v>
      </c>
      <c r="D493" s="707" t="s">
        <v>2194</v>
      </c>
      <c r="E493" s="293" t="s">
        <v>4243</v>
      </c>
      <c r="F493" s="581" t="s">
        <v>1590</v>
      </c>
      <c r="G493" s="668" t="s">
        <v>4224</v>
      </c>
      <c r="H493" s="629" t="s">
        <v>122</v>
      </c>
      <c r="I493" s="659" t="s">
        <v>4226</v>
      </c>
      <c r="J493" s="660"/>
      <c r="K493" s="725" t="s">
        <v>4249</v>
      </c>
      <c r="L493" s="662" t="s">
        <v>4234</v>
      </c>
      <c r="M493" s="662" t="s">
        <v>4235</v>
      </c>
      <c r="N493" s="674" t="s">
        <v>59</v>
      </c>
      <c r="O493" s="672">
        <v>14</v>
      </c>
      <c r="P493" s="672">
        <v>571.38</v>
      </c>
      <c r="Q493" s="674">
        <v>0</v>
      </c>
      <c r="R493" s="339" t="s">
        <v>192</v>
      </c>
      <c r="S493" s="339" t="s">
        <v>192</v>
      </c>
      <c r="T493" s="339" t="s">
        <v>192</v>
      </c>
      <c r="U493" s="339" t="s">
        <v>192</v>
      </c>
      <c r="V493" s="339" t="s">
        <v>192</v>
      </c>
      <c r="W493" s="339" t="s">
        <v>192</v>
      </c>
      <c r="X493" s="339" t="s">
        <v>192</v>
      </c>
      <c r="Y493" s="568" t="s">
        <v>2559</v>
      </c>
      <c r="Z493" s="293" t="s">
        <v>61</v>
      </c>
      <c r="AA493" s="293" t="s">
        <v>61</v>
      </c>
      <c r="AB493" s="293" t="s">
        <v>61</v>
      </c>
      <c r="AC493" s="293" t="s">
        <v>61</v>
      </c>
      <c r="AD493" s="293" t="s">
        <v>61</v>
      </c>
      <c r="AE493" s="293" t="s">
        <v>61</v>
      </c>
      <c r="AF493" s="293" t="s">
        <v>61</v>
      </c>
      <c r="AG493" s="357"/>
      <c r="AH493" s="357"/>
      <c r="AI493" s="357"/>
      <c r="AJ493" s="726"/>
    </row>
    <row r="494" spans="1:37" ht="102" customHeight="1">
      <c r="A494" s="344">
        <v>1888</v>
      </c>
      <c r="B494" s="657">
        <v>45937</v>
      </c>
      <c r="C494" s="581" t="s">
        <v>490</v>
      </c>
      <c r="D494" s="697" t="s">
        <v>2225</v>
      </c>
      <c r="E494" s="293" t="s">
        <v>4250</v>
      </c>
      <c r="F494" s="581" t="s">
        <v>1590</v>
      </c>
      <c r="G494" s="668" t="s">
        <v>4223</v>
      </c>
      <c r="H494" s="629" t="s">
        <v>122</v>
      </c>
      <c r="I494" s="659" t="s">
        <v>4225</v>
      </c>
      <c r="J494" s="660"/>
      <c r="K494" s="725" t="s">
        <v>4236</v>
      </c>
      <c r="L494" s="662" t="s">
        <v>4237</v>
      </c>
      <c r="M494" s="662" t="s">
        <v>4238</v>
      </c>
      <c r="N494" s="674" t="s">
        <v>59</v>
      </c>
      <c r="O494" s="672">
        <v>0</v>
      </c>
      <c r="P494" s="672">
        <v>0</v>
      </c>
      <c r="Q494" s="674">
        <v>0</v>
      </c>
      <c r="R494" s="339" t="s">
        <v>192</v>
      </c>
      <c r="S494" s="339" t="s">
        <v>192</v>
      </c>
      <c r="T494" s="339" t="s">
        <v>192</v>
      </c>
      <c r="U494" s="339" t="s">
        <v>192</v>
      </c>
      <c r="V494" s="339" t="s">
        <v>192</v>
      </c>
      <c r="W494" s="339" t="s">
        <v>192</v>
      </c>
      <c r="X494" s="339" t="s">
        <v>192</v>
      </c>
      <c r="Y494" s="568" t="s">
        <v>4239</v>
      </c>
      <c r="Z494" s="293" t="s">
        <v>61</v>
      </c>
      <c r="AA494" s="293" t="s">
        <v>61</v>
      </c>
      <c r="AB494" s="293" t="s">
        <v>61</v>
      </c>
      <c r="AC494" s="293" t="s">
        <v>61</v>
      </c>
      <c r="AD494" s="293" t="s">
        <v>61</v>
      </c>
      <c r="AE494" s="293" t="s">
        <v>61</v>
      </c>
      <c r="AF494" s="293" t="s">
        <v>61</v>
      </c>
      <c r="AG494" s="357"/>
      <c r="AH494" s="357"/>
      <c r="AI494" s="357"/>
      <c r="AJ494" s="726"/>
    </row>
    <row r="495" spans="1:37" ht="102" customHeight="1">
      <c r="A495" s="344">
        <v>1889</v>
      </c>
      <c r="B495" s="657">
        <v>45862</v>
      </c>
      <c r="C495" s="727" t="s">
        <v>926</v>
      </c>
      <c r="D495" s="728" t="s">
        <v>4227</v>
      </c>
      <c r="E495" s="293" t="s">
        <v>4259</v>
      </c>
      <c r="F495" s="581" t="s">
        <v>282</v>
      </c>
      <c r="G495" s="668" t="s">
        <v>4228</v>
      </c>
      <c r="H495" s="629" t="s">
        <v>122</v>
      </c>
      <c r="I495" s="659" t="s">
        <v>4229</v>
      </c>
      <c r="J495" s="660"/>
      <c r="K495" s="730" t="s">
        <v>4230</v>
      </c>
      <c r="L495" s="662" t="s">
        <v>4231</v>
      </c>
      <c r="M495" s="662" t="s">
        <v>4232</v>
      </c>
      <c r="N495" s="674" t="s">
        <v>59</v>
      </c>
      <c r="O495" s="672">
        <v>0</v>
      </c>
      <c r="P495" s="672">
        <v>0</v>
      </c>
      <c r="Q495" s="674">
        <v>0</v>
      </c>
      <c r="R495" s="339" t="s">
        <v>192</v>
      </c>
      <c r="S495" s="339" t="s">
        <v>192</v>
      </c>
      <c r="T495" s="339" t="s">
        <v>192</v>
      </c>
      <c r="U495" s="339" t="s">
        <v>192</v>
      </c>
      <c r="V495" s="339" t="s">
        <v>192</v>
      </c>
      <c r="W495" s="339" t="s">
        <v>192</v>
      </c>
      <c r="X495" s="339" t="s">
        <v>192</v>
      </c>
      <c r="Y495" s="568" t="s">
        <v>4233</v>
      </c>
      <c r="Z495" s="293" t="s">
        <v>61</v>
      </c>
      <c r="AA495" s="293" t="s">
        <v>61</v>
      </c>
      <c r="AB495" s="293" t="s">
        <v>61</v>
      </c>
      <c r="AC495" s="293" t="s">
        <v>61</v>
      </c>
      <c r="AD495" s="293" t="s">
        <v>61</v>
      </c>
      <c r="AE495" s="293" t="s">
        <v>61</v>
      </c>
      <c r="AF495" s="293" t="s">
        <v>61</v>
      </c>
      <c r="AG495" s="357"/>
      <c r="AH495" s="357"/>
      <c r="AI495" s="357"/>
      <c r="AJ495" s="357"/>
    </row>
    <row r="496" spans="1:37" ht="102" customHeight="1">
      <c r="A496" s="344">
        <v>1890</v>
      </c>
      <c r="B496" s="657">
        <v>45958</v>
      </c>
      <c r="C496" s="581" t="s">
        <v>490</v>
      </c>
      <c r="D496" s="697" t="s">
        <v>2225</v>
      </c>
      <c r="E496" s="293" t="s">
        <v>4251</v>
      </c>
      <c r="F496" s="581" t="s">
        <v>121</v>
      </c>
      <c r="G496" s="564" t="s">
        <v>4244</v>
      </c>
      <c r="H496" s="629" t="s">
        <v>122</v>
      </c>
      <c r="I496" s="659" t="s">
        <v>4245</v>
      </c>
      <c r="J496" s="660"/>
      <c r="K496" s="662" t="s">
        <v>4246</v>
      </c>
      <c r="L496" s="662" t="s">
        <v>4247</v>
      </c>
      <c r="M496" s="662" t="s">
        <v>4248</v>
      </c>
      <c r="N496" s="674" t="s">
        <v>59</v>
      </c>
      <c r="O496" s="672">
        <v>268</v>
      </c>
      <c r="P496" s="672">
        <v>1197.5899999999999</v>
      </c>
      <c r="Q496" s="674">
        <v>0</v>
      </c>
      <c r="R496" s="339" t="s">
        <v>192</v>
      </c>
      <c r="S496" s="339" t="s">
        <v>192</v>
      </c>
      <c r="T496" s="339" t="s">
        <v>192</v>
      </c>
      <c r="U496" s="339" t="s">
        <v>192</v>
      </c>
      <c r="V496" s="339" t="s">
        <v>192</v>
      </c>
      <c r="W496" s="339" t="s">
        <v>192</v>
      </c>
      <c r="X496" s="339" t="s">
        <v>192</v>
      </c>
      <c r="Y496" s="732" t="s">
        <v>4285</v>
      </c>
      <c r="Z496" s="293" t="s">
        <v>61</v>
      </c>
      <c r="AA496" s="293" t="s">
        <v>61</v>
      </c>
      <c r="AB496" s="293" t="s">
        <v>61</v>
      </c>
      <c r="AC496" s="293" t="s">
        <v>61</v>
      </c>
      <c r="AD496" s="293" t="s">
        <v>61</v>
      </c>
      <c r="AE496" s="293" t="s">
        <v>61</v>
      </c>
      <c r="AF496" s="293" t="s">
        <v>61</v>
      </c>
      <c r="AG496" s="357"/>
      <c r="AH496" s="357"/>
      <c r="AI496" s="357"/>
      <c r="AJ496" s="357"/>
    </row>
    <row r="497" spans="1:36" ht="102" customHeight="1">
      <c r="A497" s="344">
        <v>1891</v>
      </c>
      <c r="B497" s="657">
        <v>45969</v>
      </c>
      <c r="C497" s="727" t="s">
        <v>926</v>
      </c>
      <c r="D497" s="728" t="s">
        <v>4252</v>
      </c>
      <c r="E497" s="293" t="s">
        <v>4253</v>
      </c>
      <c r="F497" s="581" t="s">
        <v>282</v>
      </c>
      <c r="G497" s="564" t="s">
        <v>2530</v>
      </c>
      <c r="H497" s="629" t="s">
        <v>122</v>
      </c>
      <c r="I497" s="659" t="s">
        <v>4254</v>
      </c>
      <c r="J497" s="660"/>
      <c r="K497" s="731" t="s">
        <v>4255</v>
      </c>
      <c r="L497" s="731" t="s">
        <v>4256</v>
      </c>
      <c r="M497" s="662" t="s">
        <v>4257</v>
      </c>
      <c r="N497" s="674" t="s">
        <v>59</v>
      </c>
      <c r="O497" s="672">
        <v>86</v>
      </c>
      <c r="P497" s="672">
        <v>3141</v>
      </c>
      <c r="Q497" s="674">
        <v>0</v>
      </c>
      <c r="R497" s="339" t="s">
        <v>192</v>
      </c>
      <c r="S497" s="339" t="s">
        <v>192</v>
      </c>
      <c r="T497" s="339" t="s">
        <v>192</v>
      </c>
      <c r="U497" s="339" t="s">
        <v>192</v>
      </c>
      <c r="V497" s="339" t="s">
        <v>192</v>
      </c>
      <c r="W497" s="339" t="s">
        <v>192</v>
      </c>
      <c r="X497" s="339" t="s">
        <v>192</v>
      </c>
      <c r="Y497" s="568" t="s">
        <v>2559</v>
      </c>
      <c r="Z497" s="293" t="s">
        <v>61</v>
      </c>
      <c r="AA497" s="293" t="s">
        <v>61</v>
      </c>
      <c r="AB497" s="293" t="s">
        <v>61</v>
      </c>
      <c r="AC497" s="293" t="s">
        <v>61</v>
      </c>
      <c r="AD497" s="293" t="s">
        <v>61</v>
      </c>
      <c r="AE497" s="293" t="s">
        <v>61</v>
      </c>
      <c r="AF497" s="293" t="s">
        <v>61</v>
      </c>
      <c r="AG497" s="357"/>
      <c r="AH497" s="357"/>
      <c r="AI497" s="357"/>
      <c r="AJ497" s="357"/>
    </row>
    <row r="498" spans="1:36" ht="102" customHeight="1">
      <c r="A498" s="344">
        <v>1892</v>
      </c>
      <c r="B498" s="657">
        <v>45999</v>
      </c>
      <c r="C498" s="727" t="s">
        <v>49</v>
      </c>
      <c r="D498" s="557" t="s">
        <v>4258</v>
      </c>
      <c r="E498" s="293" t="s">
        <v>4253</v>
      </c>
      <c r="F498" s="581" t="s">
        <v>282</v>
      </c>
      <c r="G498" s="564" t="s">
        <v>2530</v>
      </c>
      <c r="H498" s="629" t="s">
        <v>77</v>
      </c>
      <c r="I498" s="659" t="s">
        <v>4273</v>
      </c>
      <c r="J498" s="146" t="s">
        <v>4274</v>
      </c>
      <c r="K498" s="731" t="s">
        <v>4260</v>
      </c>
      <c r="L498" s="731" t="s">
        <v>4261</v>
      </c>
      <c r="M498" s="731" t="s">
        <v>4262</v>
      </c>
      <c r="N498" s="674" t="s">
        <v>59</v>
      </c>
      <c r="O498" s="673">
        <v>10</v>
      </c>
      <c r="P498" s="672">
        <v>80.22</v>
      </c>
      <c r="Q498" s="674">
        <v>80.22</v>
      </c>
      <c r="R498" s="339" t="s">
        <v>192</v>
      </c>
      <c r="S498" s="339" t="s">
        <v>60</v>
      </c>
      <c r="T498" s="339" t="s">
        <v>60</v>
      </c>
      <c r="U498" s="339" t="s">
        <v>60</v>
      </c>
      <c r="V498" s="339" t="s">
        <v>60</v>
      </c>
      <c r="W498" s="339" t="s">
        <v>192</v>
      </c>
      <c r="X498" s="339" t="s">
        <v>192</v>
      </c>
      <c r="Y498" s="568" t="s">
        <v>4275</v>
      </c>
      <c r="Z498" s="293" t="s">
        <v>61</v>
      </c>
      <c r="AA498" s="293" t="s">
        <v>2628</v>
      </c>
      <c r="AB498" s="293" t="s">
        <v>63</v>
      </c>
      <c r="AC498" s="293" t="s">
        <v>63</v>
      </c>
      <c r="AD498" s="293" t="s">
        <v>4276</v>
      </c>
      <c r="AE498" s="293" t="s">
        <v>61</v>
      </c>
      <c r="AF498" s="293" t="s">
        <v>61</v>
      </c>
      <c r="AG498" s="357"/>
      <c r="AH498" s="357"/>
      <c r="AI498" s="357"/>
      <c r="AJ498" s="357"/>
    </row>
    <row r="499" spans="1:36" ht="102" customHeight="1">
      <c r="A499" s="344">
        <v>1893</v>
      </c>
      <c r="B499" s="657">
        <v>45950</v>
      </c>
      <c r="C499" s="727" t="s">
        <v>926</v>
      </c>
      <c r="D499" s="728" t="s">
        <v>4252</v>
      </c>
      <c r="E499" s="293" t="s">
        <v>4259</v>
      </c>
      <c r="F499" s="581" t="s">
        <v>1590</v>
      </c>
      <c r="G499" s="564" t="s">
        <v>4263</v>
      </c>
      <c r="H499" s="629" t="s">
        <v>122</v>
      </c>
      <c r="I499" s="659" t="s">
        <v>4265</v>
      </c>
      <c r="J499" s="660"/>
      <c r="K499" s="731" t="s">
        <v>4266</v>
      </c>
      <c r="L499" s="731" t="s">
        <v>4267</v>
      </c>
      <c r="M499" s="731" t="s">
        <v>4268</v>
      </c>
      <c r="N499" s="674" t="s">
        <v>1460</v>
      </c>
      <c r="O499" s="672">
        <v>71</v>
      </c>
      <c r="P499" s="672">
        <v>2166</v>
      </c>
      <c r="Q499" s="674">
        <v>0</v>
      </c>
      <c r="R499" s="339" t="s">
        <v>192</v>
      </c>
      <c r="S499" s="339" t="s">
        <v>192</v>
      </c>
      <c r="T499" s="339" t="s">
        <v>192</v>
      </c>
      <c r="U499" s="339" t="s">
        <v>192</v>
      </c>
      <c r="V499" s="339" t="s">
        <v>192</v>
      </c>
      <c r="W499" s="339" t="s">
        <v>192</v>
      </c>
      <c r="X499" s="339" t="s">
        <v>192</v>
      </c>
      <c r="Y499" s="568" t="s">
        <v>4272</v>
      </c>
      <c r="Z499" s="293" t="s">
        <v>61</v>
      </c>
      <c r="AA499" s="293" t="s">
        <v>61</v>
      </c>
      <c r="AB499" s="293" t="s">
        <v>61</v>
      </c>
      <c r="AC499" s="293" t="s">
        <v>61</v>
      </c>
      <c r="AD499" s="293" t="s">
        <v>61</v>
      </c>
      <c r="AE499" s="293" t="s">
        <v>61</v>
      </c>
      <c r="AF499" s="293" t="s">
        <v>61</v>
      </c>
      <c r="AG499" s="357"/>
      <c r="AH499" s="357"/>
      <c r="AI499" s="357"/>
      <c r="AJ499" s="357"/>
    </row>
    <row r="500" spans="1:36" ht="102" customHeight="1">
      <c r="A500" s="344">
        <v>1894</v>
      </c>
      <c r="B500" s="657">
        <v>46006</v>
      </c>
      <c r="C500" s="727" t="s">
        <v>926</v>
      </c>
      <c r="D500" s="728" t="s">
        <v>4252</v>
      </c>
      <c r="E500" s="293" t="s">
        <v>4259</v>
      </c>
      <c r="F500" s="581" t="s">
        <v>1590</v>
      </c>
      <c r="G500" s="564" t="s">
        <v>4263</v>
      </c>
      <c r="H500" s="629" t="s">
        <v>122</v>
      </c>
      <c r="I500" s="659" t="s">
        <v>4264</v>
      </c>
      <c r="J500" s="660"/>
      <c r="K500" s="731" t="s">
        <v>4269</v>
      </c>
      <c r="L500" s="731" t="s">
        <v>4270</v>
      </c>
      <c r="M500" s="731" t="s">
        <v>4271</v>
      </c>
      <c r="N500" s="674" t="s">
        <v>1460</v>
      </c>
      <c r="O500" s="672">
        <v>30</v>
      </c>
      <c r="P500" s="672">
        <v>915</v>
      </c>
      <c r="Q500" s="674">
        <v>0</v>
      </c>
      <c r="R500" s="339" t="s">
        <v>192</v>
      </c>
      <c r="S500" s="339" t="s">
        <v>192</v>
      </c>
      <c r="T500" s="339" t="s">
        <v>192</v>
      </c>
      <c r="U500" s="339" t="s">
        <v>192</v>
      </c>
      <c r="V500" s="339" t="s">
        <v>192</v>
      </c>
      <c r="W500" s="339" t="s">
        <v>192</v>
      </c>
      <c r="X500" s="339" t="s">
        <v>192</v>
      </c>
      <c r="Y500" s="568" t="s">
        <v>4272</v>
      </c>
      <c r="Z500" s="293" t="s">
        <v>61</v>
      </c>
      <c r="AA500" s="293" t="s">
        <v>61</v>
      </c>
      <c r="AB500" s="293" t="s">
        <v>61</v>
      </c>
      <c r="AC500" s="293" t="s">
        <v>61</v>
      </c>
      <c r="AD500" s="293" t="s">
        <v>61</v>
      </c>
      <c r="AE500" s="293" t="s">
        <v>61</v>
      </c>
      <c r="AF500" s="293" t="s">
        <v>61</v>
      </c>
      <c r="AG500" s="357"/>
      <c r="AH500" s="357"/>
      <c r="AI500" s="357"/>
      <c r="AJ500" s="357"/>
    </row>
    <row r="501" spans="1:36" ht="102" customHeight="1">
      <c r="A501" s="710">
        <v>1895</v>
      </c>
      <c r="B501" s="657">
        <v>45957</v>
      </c>
      <c r="C501" s="727" t="s">
        <v>49</v>
      </c>
      <c r="D501" s="557" t="s">
        <v>4279</v>
      </c>
      <c r="E501" s="293" t="s">
        <v>4259</v>
      </c>
      <c r="F501" s="581" t="s">
        <v>282</v>
      </c>
      <c r="G501" s="572" t="s">
        <v>2465</v>
      </c>
      <c r="H501" s="629" t="s">
        <v>77</v>
      </c>
      <c r="I501" s="659" t="s">
        <v>4277</v>
      </c>
      <c r="J501" s="146" t="s">
        <v>4278</v>
      </c>
      <c r="K501" s="731" t="s">
        <v>4280</v>
      </c>
      <c r="L501" s="731" t="s">
        <v>4281</v>
      </c>
      <c r="M501" s="731" t="s">
        <v>4282</v>
      </c>
      <c r="N501" s="674" t="s">
        <v>59</v>
      </c>
      <c r="O501" s="673">
        <v>190</v>
      </c>
      <c r="P501" s="672">
        <v>6587</v>
      </c>
      <c r="Q501" s="674">
        <v>0</v>
      </c>
      <c r="R501" s="339" t="s">
        <v>192</v>
      </c>
      <c r="S501" s="339" t="s">
        <v>192</v>
      </c>
      <c r="T501" s="339" t="s">
        <v>192</v>
      </c>
      <c r="U501" s="339" t="s">
        <v>192</v>
      </c>
      <c r="V501" s="339" t="s">
        <v>192</v>
      </c>
      <c r="W501" s="339" t="s">
        <v>192</v>
      </c>
      <c r="X501" s="339" t="s">
        <v>192</v>
      </c>
      <c r="Y501" s="568" t="s">
        <v>4283</v>
      </c>
      <c r="Z501" s="293" t="s">
        <v>61</v>
      </c>
      <c r="AA501" s="293" t="s">
        <v>61</v>
      </c>
      <c r="AB501" s="293" t="s">
        <v>61</v>
      </c>
      <c r="AC501" s="293" t="s">
        <v>61</v>
      </c>
      <c r="AD501" s="293" t="s">
        <v>61</v>
      </c>
      <c r="AE501" s="293" t="s">
        <v>61</v>
      </c>
      <c r="AF501" s="293" t="s">
        <v>61</v>
      </c>
      <c r="AG501" s="344" t="str">
        <f t="shared" ref="AG501" si="202">IF(D501="","",IF(COUNTIF(Y501:AD501,"未")=0,"CLOSE",""))</f>
        <v>CLOSE</v>
      </c>
      <c r="AH501" s="344" t="str">
        <f t="shared" ref="AH501" si="203">IF(E501="","",IF(COUNTIF(Z501:AE501,"未")=0,"CLOSE",""))</f>
        <v>CLOSE</v>
      </c>
      <c r="AI501" s="345" t="e">
        <f t="shared" ref="AI501" si="204">COUNTIF(Z501:AF501,"完了")/COUNTIF(R501:X501,"要")</f>
        <v>#DIV/0!</v>
      </c>
      <c r="AJ501" s="357"/>
    </row>
    <row r="502" spans="1:36" ht="102" customHeight="1">
      <c r="A502" s="344">
        <v>1896</v>
      </c>
      <c r="B502" s="657">
        <v>46055</v>
      </c>
      <c r="C502" s="727" t="s">
        <v>49</v>
      </c>
      <c r="D502" s="557" t="s">
        <v>4258</v>
      </c>
      <c r="E502" s="293" t="s">
        <v>4286</v>
      </c>
      <c r="F502" s="581" t="s">
        <v>1590</v>
      </c>
      <c r="G502" s="668" t="s">
        <v>4287</v>
      </c>
      <c r="H502" s="629" t="s">
        <v>77</v>
      </c>
      <c r="I502" s="659" t="s">
        <v>4288</v>
      </c>
      <c r="J502" s="146" t="s">
        <v>4289</v>
      </c>
      <c r="K502" s="711" t="s">
        <v>4290</v>
      </c>
      <c r="L502" s="662" t="s">
        <v>4291</v>
      </c>
      <c r="M502" s="662" t="s">
        <v>4292</v>
      </c>
      <c r="N502" s="674" t="s">
        <v>59</v>
      </c>
      <c r="O502" s="734">
        <v>9</v>
      </c>
      <c r="P502" s="734">
        <v>480</v>
      </c>
      <c r="Q502" s="674">
        <v>0</v>
      </c>
      <c r="R502" s="339" t="s">
        <v>192</v>
      </c>
      <c r="S502" s="339" t="s">
        <v>192</v>
      </c>
      <c r="T502" s="339" t="s">
        <v>192</v>
      </c>
      <c r="U502" s="339" t="s">
        <v>192</v>
      </c>
      <c r="V502" s="339" t="s">
        <v>192</v>
      </c>
      <c r="W502" s="339" t="s">
        <v>192</v>
      </c>
      <c r="X502" s="339" t="s">
        <v>192</v>
      </c>
      <c r="Y502" s="733" t="s">
        <v>4293</v>
      </c>
      <c r="Z502" s="293" t="s">
        <v>61</v>
      </c>
      <c r="AA502" s="293" t="s">
        <v>61</v>
      </c>
      <c r="AB502" s="293" t="s">
        <v>61</v>
      </c>
      <c r="AC502" s="293" t="s">
        <v>61</v>
      </c>
      <c r="AD502" s="293" t="s">
        <v>61</v>
      </c>
      <c r="AE502" s="293" t="s">
        <v>61</v>
      </c>
      <c r="AF502" s="293" t="s">
        <v>61</v>
      </c>
      <c r="AG502" s="357"/>
      <c r="AH502" s="357"/>
      <c r="AI502" s="357"/>
      <c r="AJ502" s="357"/>
    </row>
    <row r="503" spans="1:36" ht="102" customHeight="1">
      <c r="A503" s="344">
        <v>1897</v>
      </c>
      <c r="B503" s="657">
        <v>46007</v>
      </c>
      <c r="C503" s="727" t="s">
        <v>926</v>
      </c>
      <c r="D503" s="728" t="s">
        <v>4227</v>
      </c>
      <c r="E503" s="293" t="s">
        <v>4259</v>
      </c>
      <c r="F503" s="581" t="s">
        <v>282</v>
      </c>
      <c r="G503" s="564" t="s">
        <v>4294</v>
      </c>
      <c r="H503" s="629" t="s">
        <v>122</v>
      </c>
      <c r="I503" s="659" t="s">
        <v>4295</v>
      </c>
      <c r="J503" s="660"/>
      <c r="K503" s="731" t="s">
        <v>4296</v>
      </c>
      <c r="L503" s="731" t="s">
        <v>4297</v>
      </c>
      <c r="M503" s="731" t="s">
        <v>4298</v>
      </c>
      <c r="N503" s="674" t="s">
        <v>59</v>
      </c>
      <c r="O503" s="672">
        <v>48</v>
      </c>
      <c r="P503" s="672">
        <v>1963</v>
      </c>
      <c r="Q503" s="674">
        <v>0</v>
      </c>
      <c r="R503" s="339" t="s">
        <v>192</v>
      </c>
      <c r="S503" s="339" t="s">
        <v>192</v>
      </c>
      <c r="T503" s="339" t="s">
        <v>192</v>
      </c>
      <c r="U503" s="339" t="s">
        <v>192</v>
      </c>
      <c r="V503" s="339" t="s">
        <v>192</v>
      </c>
      <c r="W503" s="339" t="s">
        <v>192</v>
      </c>
      <c r="X503" s="339" t="s">
        <v>192</v>
      </c>
      <c r="Y503" s="635" t="s">
        <v>2559</v>
      </c>
      <c r="Z503" s="293" t="s">
        <v>61</v>
      </c>
      <c r="AA503" s="293" t="s">
        <v>61</v>
      </c>
      <c r="AB503" s="293" t="s">
        <v>61</v>
      </c>
      <c r="AC503" s="293" t="s">
        <v>61</v>
      </c>
      <c r="AD503" s="293" t="s">
        <v>61</v>
      </c>
      <c r="AE503" s="293" t="s">
        <v>61</v>
      </c>
      <c r="AF503" s="293" t="s">
        <v>61</v>
      </c>
      <c r="AG503" s="357"/>
      <c r="AH503" s="357"/>
      <c r="AI503" s="357"/>
      <c r="AJ503" s="357"/>
    </row>
    <row r="504" spans="1:36" ht="102" customHeight="1"/>
    <row r="505" spans="1:36" ht="102" customHeight="1"/>
    <row r="506" spans="1:36" ht="102" customHeight="1"/>
    <row r="507" spans="1:36" ht="102" customHeight="1"/>
    <row r="508" spans="1:36" ht="102" customHeight="1"/>
    <row r="509" spans="1:36" ht="102" customHeight="1"/>
    <row r="510" spans="1:36" ht="102" customHeight="1"/>
    <row r="511" spans="1:36" ht="102" customHeight="1"/>
    <row r="512" spans="1:36" ht="102" customHeight="1"/>
    <row r="513" ht="102" customHeight="1"/>
    <row r="514" ht="102" customHeight="1"/>
    <row r="515" ht="102" customHeight="1"/>
    <row r="516" ht="102" customHeight="1"/>
    <row r="517" ht="102" customHeight="1"/>
    <row r="518" ht="102" customHeight="1"/>
    <row r="519" ht="102" customHeight="1"/>
    <row r="520" ht="102" customHeight="1"/>
    <row r="521" ht="102" customHeight="1"/>
    <row r="522" ht="102" customHeight="1"/>
    <row r="523" ht="102" customHeight="1"/>
    <row r="524" ht="102" customHeight="1"/>
    <row r="525" ht="102" customHeight="1"/>
    <row r="526" ht="102" customHeight="1"/>
    <row r="527" ht="102" customHeight="1"/>
    <row r="528" ht="102" customHeight="1"/>
  </sheetData>
  <autoFilter ref="A6:AK501" xr:uid="{00000000-0001-0000-0000-000000000000}"/>
  <mergeCells count="8">
    <mergeCell ref="AG5:AI5"/>
    <mergeCell ref="Z5:AE5"/>
    <mergeCell ref="N1:O2"/>
    <mergeCell ref="P1:Q2"/>
    <mergeCell ref="R1:S2"/>
    <mergeCell ref="T1:U2"/>
    <mergeCell ref="V1:Y2"/>
    <mergeCell ref="R5:X5"/>
  </mergeCells>
  <phoneticPr fontId="74"/>
  <conditionalFormatting sqref="C1:C278 C315 C345:C348 C454:C1048576">
    <cfRule type="containsText" dxfId="1207" priority="3064" operator="containsText" text="ADT">
      <formula>NOT(ISERROR(SEARCH("ADT",C1)))</formula>
    </cfRule>
  </conditionalFormatting>
  <conditionalFormatting sqref="C7:C278">
    <cfRule type="containsText" dxfId="1206" priority="3396" operator="containsText" text="ADT">
      <formula>NOT(ISERROR(SEARCH("ADT",C7)))</formula>
    </cfRule>
  </conditionalFormatting>
  <conditionalFormatting sqref="C235 C264 C267 C275">
    <cfRule type="containsText" dxfId="1205" priority="3063" operator="containsText" text="ADT">
      <formula>NOT(ISERROR(SEARCH("ADT",C235)))</formula>
    </cfRule>
  </conditionalFormatting>
  <conditionalFormatting sqref="C279:C302">
    <cfRule type="containsText" dxfId="1204" priority="2374" operator="containsText" text="ADT">
      <formula>NOT(ISERROR(SEARCH("ADT",C279)))</formula>
    </cfRule>
    <cfRule type="containsText" dxfId="1203" priority="2373" operator="containsText" text="ADT">
      <formula>NOT(ISERROR(SEARCH("ADT",C279)))</formula>
    </cfRule>
  </conditionalFormatting>
  <conditionalFormatting sqref="C300">
    <cfRule type="containsText" dxfId="1202" priority="2342" operator="containsText" text="ADT">
      <formula>NOT(ISERROR(SEARCH("ADT",C300)))</formula>
    </cfRule>
    <cfRule type="containsText" dxfId="1201" priority="2332" operator="containsText" text="ADT">
      <formula>NOT(ISERROR(SEARCH("ADT",C300)))</formula>
    </cfRule>
  </conditionalFormatting>
  <conditionalFormatting sqref="C303:C311">
    <cfRule type="containsText" dxfId="1200" priority="1867" operator="containsText" text="ADT">
      <formula>NOT(ISERROR(SEARCH("ADT",C303)))</formula>
    </cfRule>
    <cfRule type="containsText" dxfId="1199" priority="1877" operator="containsText" text="ADT">
      <formula>NOT(ISERROR(SEARCH("ADT",C303)))</formula>
    </cfRule>
  </conditionalFormatting>
  <conditionalFormatting sqref="C312:C315">
    <cfRule type="containsText" dxfId="1198" priority="2237" operator="containsText" text="ADT">
      <formula>NOT(ISERROR(SEARCH("ADT",C312)))</formula>
    </cfRule>
    <cfRule type="containsText" dxfId="1197" priority="2247" operator="containsText" text="ADT">
      <formula>NOT(ISERROR(SEARCH("ADT",C312)))</formula>
    </cfRule>
  </conditionalFormatting>
  <conditionalFormatting sqref="C314:C317">
    <cfRule type="containsText" dxfId="1196" priority="2174" operator="containsText" text="ADT">
      <formula>NOT(ISERROR(SEARCH("ADT",C314)))</formula>
    </cfRule>
    <cfRule type="containsText" dxfId="1195" priority="2173" operator="containsText" text="ADT">
      <formula>NOT(ISERROR(SEARCH("ADT",C314)))</formula>
    </cfRule>
  </conditionalFormatting>
  <conditionalFormatting sqref="C315 C345:C348">
    <cfRule type="containsText" dxfId="1194" priority="5853" operator="containsText" text="ADT">
      <formula>NOT(ISERROR(SEARCH("ADT",C315)))</formula>
    </cfRule>
  </conditionalFormatting>
  <conditionalFormatting sqref="C316">
    <cfRule type="containsText" dxfId="1193" priority="2169" operator="containsText" text="ADT">
      <formula>NOT(ISERROR(SEARCH("ADT",C316)))</formula>
    </cfRule>
    <cfRule type="containsText" dxfId="1192" priority="2170" operator="containsText" text="ADT">
      <formula>NOT(ISERROR(SEARCH("ADT",C316)))</formula>
    </cfRule>
    <cfRule type="containsText" dxfId="1191" priority="2171" operator="containsText" text="ADT">
      <formula>NOT(ISERROR(SEARCH("ADT",C316)))</formula>
    </cfRule>
    <cfRule type="containsText" dxfId="1190" priority="2172" operator="containsText" text="ADT">
      <formula>NOT(ISERROR(SEARCH("ADT",C316)))</formula>
    </cfRule>
  </conditionalFormatting>
  <conditionalFormatting sqref="C318:C335">
    <cfRule type="containsText" dxfId="1189" priority="1733" operator="containsText" text="ADT">
      <formula>NOT(ISERROR(SEARCH("ADT",C318)))</formula>
    </cfRule>
    <cfRule type="containsText" dxfId="1188" priority="1732" operator="containsText" text="ADT">
      <formula>NOT(ISERROR(SEARCH("ADT",C318)))</formula>
    </cfRule>
  </conditionalFormatting>
  <conditionalFormatting sqref="C335:C342">
    <cfRule type="containsText" dxfId="1187" priority="1883" operator="containsText" text="ADT">
      <formula>NOT(ISERROR(SEARCH("ADT",C335)))</formula>
    </cfRule>
    <cfRule type="containsText" dxfId="1186" priority="1884" operator="containsText" text="ADT">
      <formula>NOT(ISERROR(SEARCH("ADT",C335)))</formula>
    </cfRule>
  </conditionalFormatting>
  <conditionalFormatting sqref="C343:C344">
    <cfRule type="containsText" dxfId="1185" priority="1399" operator="containsText" text="ADT">
      <formula>NOT(ISERROR(SEARCH("ADT",C343)))</formula>
    </cfRule>
    <cfRule type="containsText" dxfId="1184" priority="1389" operator="containsText" text="ADT">
      <formula>NOT(ISERROR(SEARCH("ADT",C343)))</formula>
    </cfRule>
  </conditionalFormatting>
  <conditionalFormatting sqref="C347">
    <cfRule type="containsText" dxfId="1183" priority="1672" operator="containsText" text="ADT">
      <formula>NOT(ISERROR(SEARCH("ADT",C347)))</formula>
    </cfRule>
    <cfRule type="containsText" dxfId="1182" priority="1673" operator="containsText" text="ADT">
      <formula>NOT(ISERROR(SEARCH("ADT",C347)))</formula>
    </cfRule>
  </conditionalFormatting>
  <conditionalFormatting sqref="C349:C450">
    <cfRule type="containsText" dxfId="1181" priority="528" operator="containsText" text="ADT">
      <formula>NOT(ISERROR(SEARCH("ADT",C349)))</formula>
    </cfRule>
    <cfRule type="containsText" dxfId="1180" priority="520" operator="containsText" text="ADT">
      <formula>NOT(ISERROR(SEARCH("ADT",C349)))</formula>
    </cfRule>
  </conditionalFormatting>
  <conditionalFormatting sqref="C451:D453">
    <cfRule type="containsText" dxfId="1179" priority="432" operator="containsText" text="ADT">
      <formula>NOT(ISERROR(SEARCH("ADT",C451)))</formula>
    </cfRule>
    <cfRule type="containsText" dxfId="1178" priority="433" operator="containsText" text="ADT">
      <formula>NOT(ISERROR(SEARCH("ADT",C451)))</formula>
    </cfRule>
  </conditionalFormatting>
  <conditionalFormatting sqref="E340">
    <cfRule type="duplicateValues" dxfId="1177" priority="1407"/>
  </conditionalFormatting>
  <conditionalFormatting sqref="E341">
    <cfRule type="duplicateValues" dxfId="1176" priority="1406"/>
  </conditionalFormatting>
  <conditionalFormatting sqref="E342">
    <cfRule type="duplicateValues" dxfId="1175" priority="1404"/>
  </conditionalFormatting>
  <conditionalFormatting sqref="E337:F337">
    <cfRule type="duplicateValues" dxfId="1174" priority="1584"/>
  </conditionalFormatting>
  <conditionalFormatting sqref="E339:F339">
    <cfRule type="duplicateValues" dxfId="1173" priority="1583"/>
  </conditionalFormatting>
  <conditionalFormatting sqref="F341">
    <cfRule type="duplicateValues" dxfId="1172" priority="1405"/>
  </conditionalFormatting>
  <conditionalFormatting sqref="H1:H302">
    <cfRule type="beginsWith" dxfId="1171" priority="2372" operator="beginsWith" text="ADT以外">
      <formula>LEFT(H1,LEN("ADT以外"))="ADT以外"</formula>
    </cfRule>
    <cfRule type="beginsWith" dxfId="1170" priority="2370" operator="beginsWith" text="ADT内対応">
      <formula>LEFT(H1,LEN("ADT内対応"))="ADT内対応"</formula>
    </cfRule>
    <cfRule type="beginsWith" dxfId="1169" priority="2371" operator="beginsWith" text="他拠点報告">
      <formula>LEFT(H1,LEN("他拠点報告"))="他拠点報告"</formula>
    </cfRule>
  </conditionalFormatting>
  <conditionalFormatting sqref="H300">
    <cfRule type="beginsWith" dxfId="1168" priority="2335" operator="beginsWith" text="ADT以外">
      <formula>LEFT(H300,LEN("ADT以外"))="ADT以外"</formula>
    </cfRule>
    <cfRule type="beginsWith" dxfId="1167" priority="2334" operator="beginsWith" text="他拠点報告">
      <formula>LEFT(H300,LEN("他拠点報告"))="他拠点報告"</formula>
    </cfRule>
    <cfRule type="beginsWith" dxfId="1166" priority="2333" operator="beginsWith" text="ADT内対応">
      <formula>LEFT(H300,LEN("ADT内対応"))="ADT内対応"</formula>
    </cfRule>
  </conditionalFormatting>
  <conditionalFormatting sqref="H303:H311">
    <cfRule type="beginsWith" dxfId="1165" priority="1863" operator="beginsWith" text="ADT内対応">
      <formula>LEFT(H303,LEN("ADT内対応"))="ADT内対応"</formula>
    </cfRule>
    <cfRule type="beginsWith" dxfId="1164" priority="1864" operator="beginsWith" text="他拠点報告">
      <formula>LEFT(H303,LEN("他拠点報告"))="他拠点報告"</formula>
    </cfRule>
    <cfRule type="beginsWith" dxfId="1163" priority="1865" operator="beginsWith" text="ADT以外">
      <formula>LEFT(H303,LEN("ADT以外"))="ADT以外"</formula>
    </cfRule>
  </conditionalFormatting>
  <conditionalFormatting sqref="H312:H315">
    <cfRule type="beginsWith" dxfId="1162" priority="2240" operator="beginsWith" text="ADT以外">
      <formula>LEFT(H312,LEN("ADT以外"))="ADT以外"</formula>
    </cfRule>
    <cfRule type="beginsWith" dxfId="1161" priority="2238" operator="beginsWith" text="ADT内対応">
      <formula>LEFT(H312,LEN("ADT内対応"))="ADT内対応"</formula>
    </cfRule>
    <cfRule type="beginsWith" dxfId="1160" priority="2239" operator="beginsWith" text="他拠点報告">
      <formula>LEFT(H312,LEN("他拠点報告"))="他拠点報告"</formula>
    </cfRule>
  </conditionalFormatting>
  <conditionalFormatting sqref="H314:H322">
    <cfRule type="beginsWith" dxfId="1159" priority="2113" operator="beginsWith" text="ADT以外">
      <formula>LEFT(H314,LEN("ADT以外"))="ADT以外"</formula>
    </cfRule>
    <cfRule type="beginsWith" dxfId="1158" priority="2111" operator="beginsWith" text="ADT内対応">
      <formula>LEFT(H314,LEN("ADT内対応"))="ADT内対応"</formula>
    </cfRule>
    <cfRule type="beginsWith" dxfId="1157" priority="2112" operator="beginsWith" text="他拠点報告">
      <formula>LEFT(H314,LEN("他拠点報告"))="他拠点報告"</formula>
    </cfRule>
  </conditionalFormatting>
  <conditionalFormatting sqref="H315 H334:H343">
    <cfRule type="beginsWith" dxfId="1156" priority="3065" operator="beginsWith" text="ADT内対応">
      <formula>LEFT(H315,LEN("ADT内対応"))="ADT内対応"</formula>
    </cfRule>
    <cfRule type="beginsWith" dxfId="1155" priority="3066" operator="beginsWith" text="他拠点報告">
      <formula>LEFT(H315,LEN("他拠点報告"))="他拠点報告"</formula>
    </cfRule>
    <cfRule type="beginsWith" dxfId="1154" priority="3067" operator="beginsWith" text="ADT以外">
      <formula>LEFT(H315,LEN("ADT以外"))="ADT以外"</formula>
    </cfRule>
  </conditionalFormatting>
  <conditionalFormatting sqref="H320">
    <cfRule type="beginsWith" dxfId="1153" priority="2108" operator="beginsWith" text="ADT内対応">
      <formula>LEFT(H320,LEN("ADT内対応"))="ADT内対応"</formula>
    </cfRule>
    <cfRule type="beginsWith" dxfId="1152" priority="2106" operator="beginsWith" text="他拠点報告">
      <formula>LEFT(H320,LEN("他拠点報告"))="他拠点報告"</formula>
    </cfRule>
    <cfRule type="beginsWith" dxfId="1151" priority="2110" operator="beginsWith" text="ADT以外">
      <formula>LEFT(H320,LEN("ADT以外"))="ADT以外"</formula>
    </cfRule>
    <cfRule type="beginsWith" dxfId="1150" priority="2107" operator="beginsWith" text="ADT以外">
      <formula>LEFT(H320,LEN("ADT以外"))="ADT以外"</formula>
    </cfRule>
    <cfRule type="beginsWith" dxfId="1149" priority="2109" operator="beginsWith" text="他拠点報告">
      <formula>LEFT(H320,LEN("他拠点報告"))="他拠点報告"</formula>
    </cfRule>
    <cfRule type="beginsWith" dxfId="1148" priority="2105" operator="beginsWith" text="ADT内対応">
      <formula>LEFT(H320,LEN("ADT内対応"))="ADT内対応"</formula>
    </cfRule>
  </conditionalFormatting>
  <conditionalFormatting sqref="H323:H333">
    <cfRule type="beginsWith" dxfId="1147" priority="1774" operator="beginsWith" text="ADT内対応">
      <formula>LEFT(H323,LEN("ADT内対応"))="ADT内対応"</formula>
    </cfRule>
    <cfRule type="beginsWith" dxfId="1146" priority="1776" operator="beginsWith" text="ADT以外">
      <formula>LEFT(H323,LEN("ADT以外"))="ADT以外"</formula>
    </cfRule>
    <cfRule type="beginsWith" dxfId="1145" priority="1775" operator="beginsWith" text="他拠点報告">
      <formula>LEFT(H323,LEN("他拠点報告"))="他拠点報告"</formula>
    </cfRule>
  </conditionalFormatting>
  <conditionalFormatting sqref="H333">
    <cfRule type="beginsWith" dxfId="1144" priority="1773" operator="beginsWith" text="ADT以外">
      <formula>LEFT(H333,LEN("ADT以外"))="ADT以外"</formula>
    </cfRule>
    <cfRule type="beginsWith" dxfId="1143" priority="1769" operator="beginsWith" text="他拠点報告">
      <formula>LEFT(H333,LEN("他拠点報告"))="他拠点報告"</formula>
    </cfRule>
    <cfRule type="beginsWith" dxfId="1142" priority="1772" operator="beginsWith" text="他拠点報告">
      <formula>LEFT(H333,LEN("他拠点報告"))="他拠点報告"</formula>
    </cfRule>
    <cfRule type="beginsWith" dxfId="1141" priority="1771" operator="beginsWith" text="ADT内対応">
      <formula>LEFT(H333,LEN("ADT内対応"))="ADT内対応"</formula>
    </cfRule>
    <cfRule type="beginsWith" dxfId="1140" priority="1770" operator="beginsWith" text="ADT以外">
      <formula>LEFT(H333,LEN("ADT以外"))="ADT以外"</formula>
    </cfRule>
    <cfRule type="beginsWith" dxfId="1139" priority="1768" operator="beginsWith" text="ADT内対応">
      <formula>LEFT(H333,LEN("ADT内対応"))="ADT内対応"</formula>
    </cfRule>
  </conditionalFormatting>
  <conditionalFormatting sqref="H335">
    <cfRule type="beginsWith" dxfId="1138" priority="1882" operator="beginsWith" text="ADT以外">
      <formula>LEFT(H335,LEN("ADT以外"))="ADT以外"</formula>
    </cfRule>
    <cfRule type="beginsWith" dxfId="1137" priority="1880" operator="beginsWith" text="ADT内対応">
      <formula>LEFT(H335,LEN("ADT内対応"))="ADT内対応"</formula>
    </cfRule>
    <cfRule type="beginsWith" dxfId="1136" priority="1881" operator="beginsWith" text="他拠点報告">
      <formula>LEFT(H335,LEN("他拠点報告"))="他拠点報告"</formula>
    </cfRule>
  </conditionalFormatting>
  <conditionalFormatting sqref="H344:H1048576">
    <cfRule type="beginsWith" dxfId="1135" priority="523" operator="beginsWith" text="ADT以外">
      <formula>LEFT(H344,LEN("ADT以外"))="ADT以外"</formula>
    </cfRule>
    <cfRule type="beginsWith" dxfId="1134" priority="521" operator="beginsWith" text="ADT内対応">
      <formula>LEFT(H344,LEN("ADT内対応"))="ADT内対応"</formula>
    </cfRule>
    <cfRule type="beginsWith" dxfId="1133" priority="522" operator="beginsWith" text="他拠点報告">
      <formula>LEFT(H344,LEN("他拠点報告"))="他拠点報告"</formula>
    </cfRule>
  </conditionalFormatting>
  <conditionalFormatting sqref="K211:K214">
    <cfRule type="expression" dxfId="1132" priority="5705" stopIfTrue="1">
      <formula>#REF!="未"</formula>
    </cfRule>
  </conditionalFormatting>
  <conditionalFormatting sqref="K316">
    <cfRule type="expression" dxfId="1131" priority="2178" stopIfTrue="1">
      <formula>#REF!="未"</formula>
    </cfRule>
  </conditionalFormatting>
  <conditionalFormatting sqref="K318">
    <cfRule type="expression" dxfId="1130" priority="2127" stopIfTrue="1">
      <formula>#REF!="未"</formula>
    </cfRule>
  </conditionalFormatting>
  <conditionalFormatting sqref="K320:K323">
    <cfRule type="expression" dxfId="1129" priority="1952" stopIfTrue="1">
      <formula>#REF!="未"</formula>
    </cfRule>
  </conditionalFormatting>
  <conditionalFormatting sqref="K424:K452">
    <cfRule type="expression" dxfId="1128" priority="474" stopIfTrue="1">
      <formula>#REF!="未"</formula>
    </cfRule>
  </conditionalFormatting>
  <conditionalFormatting sqref="K332:L423">
    <cfRule type="expression" dxfId="1127" priority="524" stopIfTrue="1">
      <formula>#REF!="未"</formula>
    </cfRule>
  </conditionalFormatting>
  <conditionalFormatting sqref="K209:M209">
    <cfRule type="expression" dxfId="1126" priority="3467" stopIfTrue="1">
      <formula>#REF!="未"</formula>
    </cfRule>
  </conditionalFormatting>
  <conditionalFormatting sqref="K210:M210">
    <cfRule type="expression" dxfId="1125" priority="5761" stopIfTrue="1">
      <formula>Q210="未"</formula>
    </cfRule>
  </conditionalFormatting>
  <conditionalFormatting sqref="K215:M315">
    <cfRule type="expression" dxfId="1124" priority="1866" stopIfTrue="1">
      <formula>#REF!="未"</formula>
    </cfRule>
  </conditionalFormatting>
  <conditionalFormatting sqref="K324:M331">
    <cfRule type="expression" dxfId="1123" priority="1814" stopIfTrue="1">
      <formula>#REF!="未"</formula>
    </cfRule>
  </conditionalFormatting>
  <conditionalFormatting sqref="L424:L451">
    <cfRule type="expression" dxfId="1122" priority="444" stopIfTrue="1">
      <formula>#REF!="未"</formula>
    </cfRule>
  </conditionalFormatting>
  <conditionalFormatting sqref="L211:M214">
    <cfRule type="expression" dxfId="1121" priority="5736" stopIfTrue="1">
      <formula>R211="未"</formula>
    </cfRule>
  </conditionalFormatting>
  <conditionalFormatting sqref="L314:M323">
    <cfRule type="expression" dxfId="1120" priority="1959" stopIfTrue="1">
      <formula>#REF!="未"</formula>
    </cfRule>
  </conditionalFormatting>
  <conditionalFormatting sqref="M268">
    <cfRule type="expression" dxfId="1119" priority="5633" stopIfTrue="1">
      <formula>#REF!="未"</formula>
    </cfRule>
  </conditionalFormatting>
  <conditionalFormatting sqref="M332:M451">
    <cfRule type="expression" dxfId="1118" priority="443" stopIfTrue="1">
      <formula>#REF!="未"</formula>
    </cfRule>
  </conditionalFormatting>
  <conditionalFormatting sqref="N455:N465">
    <cfRule type="expression" dxfId="1117" priority="412" stopIfTrue="1">
      <formula>#REF!="未"</formula>
    </cfRule>
  </conditionalFormatting>
  <conditionalFormatting sqref="N467:N503">
    <cfRule type="expression" dxfId="1116" priority="152" stopIfTrue="1">
      <formula>#REF!="未"</formula>
    </cfRule>
  </conditionalFormatting>
  <conditionalFormatting sqref="O209:O454">
    <cfRule type="expression" dxfId="1115" priority="527" stopIfTrue="1">
      <formula>O209&gt;=10</formula>
    </cfRule>
  </conditionalFormatting>
  <conditionalFormatting sqref="O455:P459">
    <cfRule type="expression" dxfId="1114" priority="379" stopIfTrue="1">
      <formula>O455&gt;=10</formula>
    </cfRule>
  </conditionalFormatting>
  <conditionalFormatting sqref="O462:P462">
    <cfRule type="expression" dxfId="1113" priority="355" stopIfTrue="1">
      <formula>O462&gt;=10</formula>
    </cfRule>
  </conditionalFormatting>
  <conditionalFormatting sqref="P209:P221">
    <cfRule type="expression" dxfId="1112" priority="3470">
      <formula>P209&gt;=100</formula>
    </cfRule>
  </conditionalFormatting>
  <conditionalFormatting sqref="P222:P240">
    <cfRule type="expression" dxfId="1111" priority="5339">
      <formula>P222&gt;=100</formula>
    </cfRule>
  </conditionalFormatting>
  <conditionalFormatting sqref="P241:P327">
    <cfRule type="expression" dxfId="1110" priority="1875">
      <formula>P241&gt;=100</formula>
    </cfRule>
  </conditionalFormatting>
  <conditionalFormatting sqref="P328">
    <cfRule type="expression" dxfId="1109" priority="2029" stopIfTrue="1">
      <formula>P328&gt;=10</formula>
    </cfRule>
  </conditionalFormatting>
  <conditionalFormatting sqref="P329:P454">
    <cfRule type="expression" dxfId="1108" priority="526">
      <formula>P329&gt;=100</formula>
    </cfRule>
  </conditionalFormatting>
  <conditionalFormatting sqref="P240:Q240">
    <cfRule type="expression" dxfId="1107" priority="5303" stopIfTrue="1">
      <formula>P240&gt;=10</formula>
    </cfRule>
  </conditionalFormatting>
  <conditionalFormatting sqref="P455:Q459">
    <cfRule type="expression" dxfId="1106" priority="378">
      <formula>P455&gt;=100</formula>
    </cfRule>
  </conditionalFormatting>
  <conditionalFormatting sqref="P462:Q462">
    <cfRule type="expression" dxfId="1105" priority="354">
      <formula>P462&gt;=100</formula>
    </cfRule>
  </conditionalFormatting>
  <conditionalFormatting sqref="R233:T234">
    <cfRule type="cellIs" dxfId="1104" priority="4328" operator="equal">
      <formula>"情報"</formula>
    </cfRule>
    <cfRule type="cellIs" dxfId="1103" priority="4329" operator="equal">
      <formula>"要"</formula>
    </cfRule>
  </conditionalFormatting>
  <conditionalFormatting sqref="R230:V232">
    <cfRule type="cellIs" dxfId="1102" priority="5362" operator="equal">
      <formula>"情報"</formula>
    </cfRule>
    <cfRule type="cellIs" dxfId="1101" priority="5363" operator="equal">
      <formula>"要"</formula>
    </cfRule>
  </conditionalFormatting>
  <conditionalFormatting sqref="R7:X229">
    <cfRule type="cellIs" dxfId="1100" priority="3189" operator="equal">
      <formula>"情報"</formula>
    </cfRule>
    <cfRule type="cellIs" dxfId="1099" priority="3190" operator="equal">
      <formula>"要"</formula>
    </cfRule>
  </conditionalFormatting>
  <conditionalFormatting sqref="R235:X454">
    <cfRule type="cellIs" dxfId="1098" priority="417" operator="equal">
      <formula>"要"</formula>
    </cfRule>
    <cfRule type="cellIs" dxfId="1097" priority="416" operator="equal">
      <formula>"情報"</formula>
    </cfRule>
  </conditionalFormatting>
  <conditionalFormatting sqref="R466:X477">
    <cfRule type="cellIs" dxfId="1096" priority="105" operator="equal">
      <formula>"情報"</formula>
    </cfRule>
    <cfRule type="cellIs" dxfId="1095" priority="106" operator="equal">
      <formula>"要"</formula>
    </cfRule>
  </conditionalFormatting>
  <conditionalFormatting sqref="R480:X481">
    <cfRule type="cellIs" dxfId="1094" priority="89" operator="equal">
      <formula>"要"</formula>
    </cfRule>
    <cfRule type="cellIs" dxfId="1093" priority="88" operator="equal">
      <formula>"情報"</formula>
    </cfRule>
  </conditionalFormatting>
  <conditionalFormatting sqref="R496:X503">
    <cfRule type="cellIs" dxfId="1092" priority="1" operator="equal">
      <formula>"情報"</formula>
    </cfRule>
    <cfRule type="cellIs" dxfId="1091" priority="2" operator="equal">
      <formula>"要"</formula>
    </cfRule>
  </conditionalFormatting>
  <conditionalFormatting sqref="R455:Y465">
    <cfRule type="cellIs" dxfId="1090" priority="326" operator="equal">
      <formula>"情報"</formula>
    </cfRule>
    <cfRule type="cellIs" dxfId="1089" priority="327" operator="equal">
      <formula>"要"</formula>
    </cfRule>
  </conditionalFormatting>
  <conditionalFormatting sqref="R478:Y479">
    <cfRule type="cellIs" dxfId="1088" priority="146" operator="equal">
      <formula>"要"</formula>
    </cfRule>
    <cfRule type="cellIs" dxfId="1087" priority="145" operator="equal">
      <formula>"情報"</formula>
    </cfRule>
  </conditionalFormatting>
  <conditionalFormatting sqref="R482:Y495">
    <cfRule type="cellIs" dxfId="1086" priority="39" operator="equal">
      <formula>"要"</formula>
    </cfRule>
    <cfRule type="cellIs" dxfId="1085" priority="38" operator="equal">
      <formula>"情報"</formula>
    </cfRule>
  </conditionalFormatting>
  <conditionalFormatting sqref="U233:V233">
    <cfRule type="cellIs" dxfId="1084" priority="4324" operator="equal">
      <formula>"情報"</formula>
    </cfRule>
    <cfRule type="cellIs" dxfId="1083" priority="4325" operator="equal">
      <formula>"要"</formula>
    </cfRule>
  </conditionalFormatting>
  <conditionalFormatting sqref="U234:X234">
    <cfRule type="cellIs" dxfId="1082" priority="1355" operator="equal">
      <formula>"要"</formula>
    </cfRule>
    <cfRule type="cellIs" dxfId="1081" priority="1354" operator="equal">
      <formula>"情報"</formula>
    </cfRule>
  </conditionalFormatting>
  <conditionalFormatting sqref="W230:X233">
    <cfRule type="cellIs" dxfId="1080" priority="3242" operator="equal">
      <formula>"情報"</formula>
    </cfRule>
    <cfRule type="cellIs" dxfId="1079" priority="3243" operator="equal">
      <formula>"要"</formula>
    </cfRule>
  </conditionalFormatting>
  <conditionalFormatting sqref="Y209">
    <cfRule type="expression" dxfId="1078" priority="3466" stopIfTrue="1">
      <formula>#REF!="未"</formula>
    </cfRule>
  </conditionalFormatting>
  <conditionalFormatting sqref="Y215:Y454">
    <cfRule type="expression" dxfId="1077" priority="529" stopIfTrue="1">
      <formula>#REF!="未"</formula>
    </cfRule>
  </conditionalFormatting>
  <conditionalFormatting sqref="Y465">
    <cfRule type="expression" dxfId="1076" priority="328" stopIfTrue="1">
      <formula>#REF!="未"</formula>
    </cfRule>
  </conditionalFormatting>
  <conditionalFormatting sqref="Y466">
    <cfRule type="expression" dxfId="1075" priority="309" stopIfTrue="1">
      <formula>#REF!="未"</formula>
    </cfRule>
  </conditionalFormatting>
  <conditionalFormatting sqref="Y472">
    <cfRule type="cellIs" dxfId="1074" priority="177" operator="equal">
      <formula>"要"</formula>
    </cfRule>
    <cfRule type="cellIs" dxfId="1073" priority="176" operator="equal">
      <formula>"情報"</formula>
    </cfRule>
  </conditionalFormatting>
  <conditionalFormatting sqref="Y474:Y477">
    <cfRule type="expression" dxfId="1072" priority="181" stopIfTrue="1">
      <formula>#REF!="未"</formula>
    </cfRule>
    <cfRule type="cellIs" dxfId="1071" priority="180" operator="equal">
      <formula>"要"</formula>
    </cfRule>
    <cfRule type="cellIs" dxfId="1070" priority="179" operator="equal">
      <formula>"情報"</formula>
    </cfRule>
  </conditionalFormatting>
  <conditionalFormatting sqref="Y478:Y479">
    <cfRule type="expression" dxfId="1069" priority="149" stopIfTrue="1">
      <formula>#REF!="未"</formula>
    </cfRule>
  </conditionalFormatting>
  <conditionalFormatting sqref="Y481">
    <cfRule type="cellIs" dxfId="1068" priority="86" operator="equal">
      <formula>"情報"</formula>
    </cfRule>
    <cfRule type="cellIs" dxfId="1067" priority="87" operator="equal">
      <formula>"要"</formula>
    </cfRule>
  </conditionalFormatting>
  <conditionalFormatting sqref="Y481:Y488">
    <cfRule type="expression" dxfId="1066" priority="123" stopIfTrue="1">
      <formula>#REF!="未"</formula>
    </cfRule>
  </conditionalFormatting>
  <conditionalFormatting sqref="Y489:Y495">
    <cfRule type="expression" dxfId="1065" priority="67" stopIfTrue="1">
      <formula>#REF!="未"</formula>
    </cfRule>
  </conditionalFormatting>
  <conditionalFormatting sqref="Y497:Y501">
    <cfRule type="cellIs" dxfId="1064" priority="24" operator="equal">
      <formula>"情報"</formula>
    </cfRule>
    <cfRule type="cellIs" dxfId="1063" priority="25" operator="equal">
      <formula>"要"</formula>
    </cfRule>
  </conditionalFormatting>
  <conditionalFormatting sqref="Y500">
    <cfRule type="expression" dxfId="1062" priority="14" stopIfTrue="1">
      <formula>#REF!="未"</formula>
    </cfRule>
  </conditionalFormatting>
  <conditionalFormatting sqref="Y503">
    <cfRule type="cellIs" dxfId="1061" priority="6" operator="equal">
      <formula>"要"</formula>
    </cfRule>
    <cfRule type="cellIs" dxfId="1060" priority="5" operator="equal">
      <formula>"情報"</formula>
    </cfRule>
  </conditionalFormatting>
  <conditionalFormatting sqref="Y455:Z464">
    <cfRule type="expression" dxfId="1059" priority="338" stopIfTrue="1">
      <formula>#REF!="未"</formula>
    </cfRule>
  </conditionalFormatting>
  <conditionalFormatting sqref="Y472:AF472">
    <cfRule type="expression" dxfId="1058" priority="178" stopIfTrue="1">
      <formula>#REF!="未"</formula>
    </cfRule>
  </conditionalFormatting>
  <conditionalFormatting sqref="Y497:AF497">
    <cfRule type="expression" dxfId="1057" priority="26" stopIfTrue="1">
      <formula>#REF!="未"</formula>
    </cfRule>
  </conditionalFormatting>
  <conditionalFormatting sqref="Y498:AF501">
    <cfRule type="expression" dxfId="1056" priority="11" stopIfTrue="1">
      <formula>#REF!="未"</formula>
    </cfRule>
  </conditionalFormatting>
  <conditionalFormatting sqref="Y503:AF503">
    <cfRule type="expression" dxfId="1055" priority="3" stopIfTrue="1">
      <formula>#REF!="未"</formula>
    </cfRule>
  </conditionalFormatting>
  <conditionalFormatting sqref="Z321 AC321">
    <cfRule type="containsText" dxfId="1054" priority="2101" operator="containsText" text="完了">
      <formula>NOT(ISERROR(SEARCH("完了",Z321)))</formula>
    </cfRule>
    <cfRule type="containsText" dxfId="1052" priority="2104" operator="containsText" text="完了">
      <formula>NOT(ISERROR(SEARCH("完了",Z321)))</formula>
    </cfRule>
    <cfRule type="containsText" dxfId="1051" priority="2103" operator="containsText" text="未">
      <formula>NOT(ISERROR(SEARCH("未",Z321)))</formula>
    </cfRule>
    <cfRule type="containsText" dxfId="1050" priority="2100" operator="containsText" text="未">
      <formula>NOT(ISERROR(SEARCH("未",Z321)))</formula>
    </cfRule>
  </conditionalFormatting>
  <conditionalFormatting sqref="Z339">
    <cfRule type="containsText" dxfId="1048" priority="579" operator="containsText" text="未">
      <formula>NOT(ISERROR(SEARCH("未",Z339)))</formula>
    </cfRule>
    <cfRule type="containsText" dxfId="1047" priority="588" operator="containsText" text="未">
      <formula>NOT(ISERROR(SEARCH("未",Z339)))</formula>
    </cfRule>
    <cfRule type="containsText" dxfId="1044" priority="586" operator="containsText" text="完了">
      <formula>NOT(ISERROR(SEARCH("完了",Z339)))</formula>
    </cfRule>
    <cfRule type="containsText" dxfId="1043" priority="585" operator="containsText" text="未">
      <formula>NOT(ISERROR(SEARCH("未",Z339)))</formula>
    </cfRule>
    <cfRule type="containsText" dxfId="1042" priority="589" operator="containsText" text="完了">
      <formula>NOT(ISERROR(SEARCH("完了",Z339)))</formula>
    </cfRule>
    <cfRule type="containsText" dxfId="1041" priority="583" operator="containsText" text="完了">
      <formula>NOT(ISERROR(SEARCH("完了",Z339)))</formula>
    </cfRule>
    <cfRule type="containsText" dxfId="1040" priority="582" operator="containsText" text="未">
      <formula>NOT(ISERROR(SEARCH("未",Z339)))</formula>
    </cfRule>
    <cfRule type="containsText" dxfId="1038" priority="580" operator="containsText" text="完了">
      <formula>NOT(ISERROR(SEARCH("完了",Z339)))</formula>
    </cfRule>
  </conditionalFormatting>
  <conditionalFormatting sqref="Z346">
    <cfRule type="containsText" dxfId="1036" priority="1247" operator="containsText" text="未">
      <formula>NOT(ISERROR(SEARCH("未",Z346)))</formula>
    </cfRule>
    <cfRule type="containsText" dxfId="1035" priority="1248" operator="containsText" text="完了">
      <formula>NOT(ISERROR(SEARCH("完了",Z346)))</formula>
    </cfRule>
    <cfRule type="containsText" dxfId="1034" priority="1250" operator="containsText" text="未">
      <formula>NOT(ISERROR(SEARCH("未",Z346)))</formula>
    </cfRule>
    <cfRule type="containsText" dxfId="1033" priority="1251" operator="containsText" text="完了">
      <formula>NOT(ISERROR(SEARCH("完了",Z346)))</formula>
    </cfRule>
    <cfRule type="containsText" dxfId="1030" priority="1244" operator="containsText" text="未">
      <formula>NOT(ISERROR(SEARCH("未",Z346)))</formula>
    </cfRule>
    <cfRule type="containsText" dxfId="1029" priority="1245" operator="containsText" text="完了">
      <formula>NOT(ISERROR(SEARCH("完了",Z346)))</formula>
    </cfRule>
  </conditionalFormatting>
  <conditionalFormatting sqref="Z354">
    <cfRule type="containsText" dxfId="1027" priority="1193" operator="containsText" text="未">
      <formula>NOT(ISERROR(SEARCH("未",Z354)))</formula>
    </cfRule>
    <cfRule type="containsText" dxfId="1026" priority="1197" operator="containsText" text="完了">
      <formula>NOT(ISERROR(SEARCH("完了",Z354)))</formula>
    </cfRule>
    <cfRule type="containsText" dxfId="1024" priority="1199" operator="containsText" text="未">
      <formula>NOT(ISERROR(SEARCH("未",Z354)))</formula>
    </cfRule>
    <cfRule type="containsText" dxfId="1023" priority="1200" operator="containsText" text="完了">
      <formula>NOT(ISERROR(SEARCH("完了",Z354)))</formula>
    </cfRule>
    <cfRule type="containsText" dxfId="1021" priority="1194" operator="containsText" text="完了">
      <formula>NOT(ISERROR(SEARCH("完了",Z354)))</formula>
    </cfRule>
    <cfRule type="containsText" dxfId="1019" priority="1196" operator="containsText" text="未">
      <formula>NOT(ISERROR(SEARCH("未",Z354)))</formula>
    </cfRule>
  </conditionalFormatting>
  <conditionalFormatting sqref="Z357">
    <cfRule type="containsText" dxfId="1018" priority="1105" operator="containsText" text="完了">
      <formula>NOT(ISERROR(SEARCH("完了",Z357)))</formula>
    </cfRule>
    <cfRule type="containsText" dxfId="1017" priority="1104" operator="containsText" text="未">
      <formula>NOT(ISERROR(SEARCH("未",Z357)))</formula>
    </cfRule>
    <cfRule type="containsText" dxfId="1015" priority="1108" operator="containsText" text="完了">
      <formula>NOT(ISERROR(SEARCH("完了",Z357)))</formula>
    </cfRule>
    <cfRule type="containsText" dxfId="1014" priority="1102" operator="containsText" text="完了">
      <formula>NOT(ISERROR(SEARCH("完了",Z357)))</formula>
    </cfRule>
    <cfRule type="containsText" dxfId="1012" priority="1101" operator="containsText" text="未">
      <formula>NOT(ISERROR(SEARCH("未",Z357)))</formula>
    </cfRule>
    <cfRule type="containsText" dxfId="1010" priority="1107" operator="containsText" text="未">
      <formula>NOT(ISERROR(SEARCH("未",Z357)))</formula>
    </cfRule>
  </conditionalFormatting>
  <conditionalFormatting sqref="Z465:Z466">
    <cfRule type="expression" dxfId="1009" priority="325" stopIfTrue="1">
      <formula>#REF!="未"</formula>
    </cfRule>
  </conditionalFormatting>
  <conditionalFormatting sqref="Z7:AA311">
    <cfRule type="containsText" dxfId="1008" priority="1855" operator="containsText" text="未">
      <formula>NOT(ISERROR(SEARCH("未",Z7)))</formula>
    </cfRule>
    <cfRule type="containsText" dxfId="1007" priority="1856" operator="containsText" text="完了">
      <formula>NOT(ISERROR(SEARCH("完了",Z7)))</formula>
    </cfRule>
  </conditionalFormatting>
  <conditionalFormatting sqref="Z312:AA316 AC316:AD316">
    <cfRule type="containsText" dxfId="1005" priority="2157" operator="containsText" text="未">
      <formula>NOT(ISERROR(SEARCH("未",Z312)))</formula>
    </cfRule>
    <cfRule type="containsText" dxfId="1004" priority="2158" operator="containsText" text="完了">
      <formula>NOT(ISERROR(SEARCH("完了",Z312)))</formula>
    </cfRule>
  </conditionalFormatting>
  <conditionalFormatting sqref="Z315:AA315 AC315:AF315 AC345:AF348 Z347:AA348">
    <cfRule type="containsText" dxfId="1001" priority="4336" operator="containsText" text="完了">
      <formula>NOT(ISERROR(SEARCH("完了",Z315)))</formula>
    </cfRule>
    <cfRule type="containsText" dxfId="1000" priority="4335" operator="containsText" text="未">
      <formula>NOT(ISERROR(SEARCH("未",Z315)))</formula>
    </cfRule>
  </conditionalFormatting>
  <conditionalFormatting sqref="Z315:AA315">
    <cfRule type="containsText" dxfId="999" priority="2441" operator="containsText" text="完了">
      <formula>NOT(ISERROR(SEARCH("完了",Z315)))</formula>
    </cfRule>
    <cfRule type="containsText" dxfId="998" priority="2440" operator="containsText" text="未">
      <formula>NOT(ISERROR(SEARCH("未",Z315)))</formula>
    </cfRule>
  </conditionalFormatting>
  <conditionalFormatting sqref="Z316:AA316 AC316:AD316">
    <cfRule type="containsText" dxfId="996" priority="2154" operator="containsText" text="未">
      <formula>NOT(ISERROR(SEARCH("未",Z316)))</formula>
    </cfRule>
    <cfRule type="containsText" dxfId="995" priority="2155" operator="containsText" text="完了">
      <formula>NOT(ISERROR(SEARCH("完了",Z316)))</formula>
    </cfRule>
  </conditionalFormatting>
  <conditionalFormatting sqref="Z316:AA318 AC317:AD317">
    <cfRule type="containsText" dxfId="994" priority="1469" operator="containsText" text="未">
      <formula>NOT(ISERROR(SEARCH("未",Z316)))</formula>
    </cfRule>
    <cfRule type="containsText" dxfId="993" priority="1470" operator="containsText" text="完了">
      <formula>NOT(ISERROR(SEARCH("完了",Z316)))</formula>
    </cfRule>
  </conditionalFormatting>
  <conditionalFormatting sqref="Z317:AA317 AC317">
    <cfRule type="containsText" dxfId="991" priority="1467" operator="containsText" text="完了">
      <formula>NOT(ISERROR(SEARCH("完了",Z317)))</formula>
    </cfRule>
    <cfRule type="containsText" dxfId="990" priority="1466" operator="containsText" text="未">
      <formula>NOT(ISERROR(SEARCH("未",Z317)))</formula>
    </cfRule>
  </conditionalFormatting>
  <conditionalFormatting sqref="Z318:AA318 AC318:AF318">
    <cfRule type="containsText" dxfId="987" priority="1476" operator="containsText" text="完了">
      <formula>NOT(ISERROR(SEARCH("完了",Z318)))</formula>
    </cfRule>
    <cfRule type="containsText" dxfId="986" priority="1478" operator="containsText" text="未">
      <formula>NOT(ISERROR(SEARCH("未",Z318)))</formula>
    </cfRule>
    <cfRule type="containsText" dxfId="985" priority="1475" operator="containsText" text="未">
      <formula>NOT(ISERROR(SEARCH("未",Z318)))</formula>
    </cfRule>
    <cfRule type="containsText" dxfId="984" priority="1479" operator="containsText" text="完了">
      <formula>NOT(ISERROR(SEARCH("完了",Z318)))</formula>
    </cfRule>
  </conditionalFormatting>
  <conditionalFormatting sqref="Z319:AA320 AC320:AF320">
    <cfRule type="containsText" dxfId="981" priority="1496" operator="containsText" text="未">
      <formula>NOT(ISERROR(SEARCH("未",Z319)))</formula>
    </cfRule>
    <cfRule type="containsText" dxfId="980" priority="1497" operator="containsText" text="完了">
      <formula>NOT(ISERROR(SEARCH("完了",Z319)))</formula>
    </cfRule>
  </conditionalFormatting>
  <conditionalFormatting sqref="Z320:AA320 AC320:AE320">
    <cfRule type="containsText" dxfId="978" priority="1494" operator="containsText" text="完了">
      <formula>NOT(ISERROR(SEARCH("完了",Z320)))</formula>
    </cfRule>
    <cfRule type="containsText" dxfId="977" priority="1493" operator="containsText" text="未">
      <formula>NOT(ISERROR(SEARCH("未",Z320)))</formula>
    </cfRule>
  </conditionalFormatting>
  <conditionalFormatting sqref="Z321:AA321">
    <cfRule type="containsText" dxfId="975" priority="1514" operator="containsText" text="未">
      <formula>NOT(ISERROR(SEARCH("未",Z321)))</formula>
    </cfRule>
    <cfRule type="containsText" dxfId="974" priority="1515" operator="containsText" text="完了">
      <formula>NOT(ISERROR(SEARCH("完了",Z321)))</formula>
    </cfRule>
  </conditionalFormatting>
  <conditionalFormatting sqref="Z322:AA322">
    <cfRule type="containsText" dxfId="972" priority="2060" operator="containsText" text="未">
      <formula>NOT(ISERROR(SEARCH("未",Z322)))</formula>
    </cfRule>
    <cfRule type="containsText" dxfId="971" priority="2064" operator="containsText" text="完了">
      <formula>NOT(ISERROR(SEARCH("完了",Z322)))</formula>
    </cfRule>
    <cfRule type="containsText" dxfId="970" priority="2063" operator="containsText" text="未">
      <formula>NOT(ISERROR(SEARCH("未",Z322)))</formula>
    </cfRule>
    <cfRule type="containsText" dxfId="968" priority="2061" operator="containsText" text="完了">
      <formula>NOT(ISERROR(SEARCH("完了",Z322)))</formula>
    </cfRule>
  </conditionalFormatting>
  <conditionalFormatting sqref="Z322:AA326 AC326:AF326">
    <cfRule type="containsText" dxfId="967" priority="1542" operator="containsText" text="完了">
      <formula>NOT(ISERROR(SEARCH("完了",Z322)))</formula>
    </cfRule>
    <cfRule type="containsText" dxfId="965" priority="1541" operator="containsText" text="未">
      <formula>NOT(ISERROR(SEARCH("未",Z322)))</formula>
    </cfRule>
  </conditionalFormatting>
  <conditionalFormatting sqref="Z326:AA326 AC326:AF326">
    <cfRule type="containsText" dxfId="964" priority="1539" operator="containsText" text="完了">
      <formula>NOT(ISERROR(SEARCH("完了",Z326)))</formula>
    </cfRule>
    <cfRule type="containsText" dxfId="962" priority="1538" operator="containsText" text="未">
      <formula>NOT(ISERROR(SEARCH("未",Z326)))</formula>
    </cfRule>
  </conditionalFormatting>
  <conditionalFormatting sqref="Z326:AA329 AC327:AD327">
    <cfRule type="containsText" dxfId="961" priority="1532" operator="containsText" text="未">
      <formula>NOT(ISERROR(SEARCH("未",Z326)))</formula>
    </cfRule>
    <cfRule type="containsText" dxfId="960" priority="1533" operator="containsText" text="完了">
      <formula>NOT(ISERROR(SEARCH("完了",Z326)))</formula>
    </cfRule>
  </conditionalFormatting>
  <conditionalFormatting sqref="Z327:AA327 AC327:AD327">
    <cfRule type="containsText" dxfId="957" priority="1529" operator="containsText" text="未">
      <formula>NOT(ISERROR(SEARCH("未",Z327)))</formula>
    </cfRule>
    <cfRule type="containsText" dxfId="956" priority="1530" operator="containsText" text="完了">
      <formula>NOT(ISERROR(SEARCH("完了",Z327)))</formula>
    </cfRule>
  </conditionalFormatting>
  <conditionalFormatting sqref="Z328:AA328 AC328">
    <cfRule type="containsText" dxfId="955" priority="1849" operator="containsText" text="未">
      <formula>NOT(ISERROR(SEARCH("未",Z328)))</formula>
    </cfRule>
    <cfRule type="containsText" dxfId="953" priority="1846" operator="containsText" text="未">
      <formula>NOT(ISERROR(SEARCH("未",Z328)))</formula>
    </cfRule>
    <cfRule type="containsText" dxfId="952" priority="1847" operator="containsText" text="完了">
      <formula>NOT(ISERROR(SEARCH("完了",Z328)))</formula>
    </cfRule>
    <cfRule type="containsText" dxfId="951" priority="1850" operator="containsText" text="完了">
      <formula>NOT(ISERROR(SEARCH("完了",Z328)))</formula>
    </cfRule>
  </conditionalFormatting>
  <conditionalFormatting sqref="Z330:AA330 AC330">
    <cfRule type="containsText" dxfId="950" priority="10236" operator="containsText" text="完了">
      <formula>NOT(ISERROR(SEARCH("完了",Z330)))</formula>
    </cfRule>
    <cfRule type="containsText" dxfId="949" priority="10237" operator="containsText" text="未">
      <formula>NOT(ISERROR(SEARCH("未",Z330)))</formula>
    </cfRule>
  </conditionalFormatting>
  <conditionalFormatting sqref="Z330:AA333 AC332:AF333">
    <cfRule type="containsText" dxfId="946" priority="1726" operator="containsText" text="未">
      <formula>NOT(ISERROR(SEARCH("未",Z330)))</formula>
    </cfRule>
    <cfRule type="containsText" dxfId="945" priority="1727" operator="containsText" text="完了">
      <formula>NOT(ISERROR(SEARCH("完了",Z330)))</formula>
    </cfRule>
  </conditionalFormatting>
  <conditionalFormatting sqref="Z332:AA332 AC332:AF332">
    <cfRule type="containsText" dxfId="943" priority="1723" operator="containsText" text="未">
      <formula>NOT(ISERROR(SEARCH("未",Z332)))</formula>
    </cfRule>
    <cfRule type="containsText" dxfId="942" priority="1724" operator="containsText" text="完了">
      <formula>NOT(ISERROR(SEARCH("完了",Z332)))</formula>
    </cfRule>
  </conditionalFormatting>
  <conditionalFormatting sqref="Z333:AA333 AC333:AE333">
    <cfRule type="containsText" dxfId="941" priority="1752" operator="containsText" text="完了">
      <formula>NOT(ISERROR(SEARCH("完了",Z333)))</formula>
    </cfRule>
    <cfRule type="containsText" dxfId="940" priority="1751" operator="containsText" text="未">
      <formula>NOT(ISERROR(SEARCH("未",Z333)))</formula>
    </cfRule>
    <cfRule type="containsText" dxfId="938" priority="1754" operator="containsText" text="未">
      <formula>NOT(ISERROR(SEARCH("未",Z333)))</formula>
    </cfRule>
    <cfRule type="containsText" dxfId="937" priority="1755" operator="containsText" text="完了">
      <formula>NOT(ISERROR(SEARCH("完了",Z333)))</formula>
    </cfRule>
  </conditionalFormatting>
  <conditionalFormatting sqref="Z334:AA335 AC334:AF335">
    <cfRule type="containsText" dxfId="935" priority="1718" operator="containsText" text="完了">
      <formula>NOT(ISERROR(SEARCH("完了",Z334)))</formula>
    </cfRule>
    <cfRule type="containsText" dxfId="933" priority="1717" operator="containsText" text="未">
      <formula>NOT(ISERROR(SEARCH("未",Z334)))</formula>
    </cfRule>
    <cfRule type="containsText" dxfId="931" priority="1714" operator="containsText" text="未">
      <formula>NOT(ISERROR(SEARCH("未",Z334)))</formula>
    </cfRule>
    <cfRule type="containsText" dxfId="930" priority="1715" operator="containsText" text="完了">
      <formula>NOT(ISERROR(SEARCH("完了",Z334)))</formula>
    </cfRule>
  </conditionalFormatting>
  <conditionalFormatting sqref="Z334:AA336 AC334:AF336">
    <cfRule type="containsText" dxfId="928" priority="1708" operator="containsText" text="未">
      <formula>NOT(ISERROR(SEARCH("未",Z334)))</formula>
    </cfRule>
    <cfRule type="containsText" dxfId="927" priority="1709" operator="containsText" text="完了">
      <formula>NOT(ISERROR(SEARCH("完了",Z334)))</formula>
    </cfRule>
  </conditionalFormatting>
  <conditionalFormatting sqref="Z335:AA335">
    <cfRule type="containsText" dxfId="926" priority="1839" operator="containsText" text="完了">
      <formula>NOT(ISERROR(SEARCH("完了",Z335)))</formula>
    </cfRule>
    <cfRule type="containsText" dxfId="925" priority="1838" operator="containsText" text="未">
      <formula>NOT(ISERROR(SEARCH("未",Z335)))</formula>
    </cfRule>
  </conditionalFormatting>
  <conditionalFormatting sqref="Z336:AA336 AC336:AF336">
    <cfRule type="containsText" dxfId="923" priority="1706" operator="containsText" text="完了">
      <formula>NOT(ISERROR(SEARCH("完了",Z336)))</formula>
    </cfRule>
    <cfRule type="containsText" dxfId="921" priority="1705" operator="containsText" text="未">
      <formula>NOT(ISERROR(SEARCH("未",Z336)))</formula>
    </cfRule>
  </conditionalFormatting>
  <conditionalFormatting sqref="Z336:AA337 AC337:AD337">
    <cfRule type="containsText" dxfId="920" priority="1667" operator="containsText" text="完了">
      <formula>NOT(ISERROR(SEARCH("完了",Z336)))</formula>
    </cfRule>
    <cfRule type="containsText" dxfId="918" priority="1666" operator="containsText" text="未">
      <formula>NOT(ISERROR(SEARCH("未",Z336)))</formula>
    </cfRule>
  </conditionalFormatting>
  <conditionalFormatting sqref="Z337:AA337 AC337:AD337">
    <cfRule type="containsText" dxfId="917" priority="1664" operator="containsText" text="完了">
      <formula>NOT(ISERROR(SEARCH("完了",Z337)))</formula>
    </cfRule>
    <cfRule type="containsText" dxfId="916" priority="1663" operator="containsText" text="未">
      <formula>NOT(ISERROR(SEARCH("未",Z337)))</formula>
    </cfRule>
    <cfRule type="containsText" dxfId="914" priority="1661" operator="containsText" text="完了">
      <formula>NOT(ISERROR(SEARCH("完了",Z337)))</formula>
    </cfRule>
    <cfRule type="containsText" dxfId="913" priority="1660" operator="containsText" text="未">
      <formula>NOT(ISERROR(SEARCH("未",Z337)))</formula>
    </cfRule>
  </conditionalFormatting>
  <conditionalFormatting sqref="Z337:AA338 AC338:AD338 AF338">
    <cfRule type="containsText" dxfId="912" priority="1604" operator="containsText" text="未">
      <formula>NOT(ISERROR(SEARCH("未",Z337)))</formula>
    </cfRule>
    <cfRule type="containsText" dxfId="911" priority="1605" operator="containsText" text="完了">
      <formula>NOT(ISERROR(SEARCH("完了",Z337)))</formula>
    </cfRule>
  </conditionalFormatting>
  <conditionalFormatting sqref="Z338:AA338 AC338:AD338 AF338">
    <cfRule type="containsText" dxfId="909" priority="1601" operator="containsText" text="未">
      <formula>NOT(ISERROR(SEARCH("未",Z338)))</formula>
    </cfRule>
    <cfRule type="containsText" dxfId="908" priority="1602" operator="containsText" text="完了">
      <formula>NOT(ISERROR(SEARCH("完了",Z338)))</formula>
    </cfRule>
  </conditionalFormatting>
  <conditionalFormatting sqref="Z340:AA342 AC340:AD342">
    <cfRule type="containsText" dxfId="906" priority="1443" operator="containsText" text="完了">
      <formula>NOT(ISERROR(SEARCH("完了",Z340)))</formula>
    </cfRule>
    <cfRule type="containsText" dxfId="904" priority="1442" operator="containsText" text="未">
      <formula>NOT(ISERROR(SEARCH("未",Z340)))</formula>
    </cfRule>
    <cfRule type="containsText" dxfId="903" priority="1445" operator="containsText" text="未">
      <formula>NOT(ISERROR(SEARCH("未",Z340)))</formula>
    </cfRule>
    <cfRule type="containsText" dxfId="902" priority="1446" operator="containsText" text="完了">
      <formula>NOT(ISERROR(SEARCH("完了",Z340)))</formula>
    </cfRule>
  </conditionalFormatting>
  <conditionalFormatting sqref="Z344:AA344 AC344:AF344">
    <cfRule type="containsText" dxfId="900" priority="1365" operator="containsText" text="完了">
      <formula>NOT(ISERROR(SEARCH("完了",Z344)))</formula>
    </cfRule>
    <cfRule type="containsText" dxfId="899" priority="1364" operator="containsText" text="未">
      <formula>NOT(ISERROR(SEARCH("未",Z344)))</formula>
    </cfRule>
  </conditionalFormatting>
  <conditionalFormatting sqref="Z346:AA347">
    <cfRule type="containsText" dxfId="897" priority="1253" operator="containsText" text="未">
      <formula>NOT(ISERROR(SEARCH("未",Z346)))</formula>
    </cfRule>
    <cfRule type="containsText" dxfId="896" priority="1254" operator="containsText" text="完了">
      <formula>NOT(ISERROR(SEARCH("完了",Z346)))</formula>
    </cfRule>
  </conditionalFormatting>
  <conditionalFormatting sqref="Z347:AA347 AC347:AD347">
    <cfRule type="containsText" dxfId="895" priority="1548" operator="containsText" text="完了">
      <formula>NOT(ISERROR(SEARCH("完了",Z347)))</formula>
    </cfRule>
    <cfRule type="containsText" dxfId="894" priority="1547" operator="containsText" text="未">
      <formula>NOT(ISERROR(SEARCH("未",Z347)))</formula>
    </cfRule>
  </conditionalFormatting>
  <conditionalFormatting sqref="Z347:AA347 AC347:AF347">
    <cfRule type="containsText" dxfId="892" priority="1551" operator="containsText" text="完了">
      <formula>NOT(ISERROR(SEARCH("完了",Z347)))</formula>
    </cfRule>
    <cfRule type="containsText" dxfId="891" priority="1550" operator="containsText" text="未">
      <formula>NOT(ISERROR(SEARCH("未",Z347)))</formula>
    </cfRule>
  </conditionalFormatting>
  <conditionalFormatting sqref="Z352:AA357">
    <cfRule type="containsText" dxfId="888" priority="1111" operator="containsText" text="完了">
      <formula>NOT(ISERROR(SEARCH("完了",Z352)))</formula>
    </cfRule>
    <cfRule type="containsText" dxfId="887" priority="1110" operator="containsText" text="未">
      <formula>NOT(ISERROR(SEARCH("未",Z352)))</formula>
    </cfRule>
  </conditionalFormatting>
  <conditionalFormatting sqref="Z358:AA358 AF358">
    <cfRule type="containsText" dxfId="886" priority="1093" operator="containsText" text="未">
      <formula>NOT(ISERROR(SEARCH("未",Z358)))</formula>
    </cfRule>
    <cfRule type="containsText" dxfId="885" priority="1094" operator="containsText" text="完了">
      <formula>NOT(ISERROR(SEARCH("完了",Z358)))</formula>
    </cfRule>
  </conditionalFormatting>
  <conditionalFormatting sqref="Z338:AB338">
    <cfRule type="containsText" dxfId="883" priority="732" operator="containsText" text="未">
      <formula>NOT(ISERROR(SEARCH("未",Z338)))</formula>
    </cfRule>
    <cfRule type="containsText" dxfId="882" priority="733" operator="containsText" text="完了">
      <formula>NOT(ISERROR(SEARCH("完了",Z338)))</formula>
    </cfRule>
  </conditionalFormatting>
  <conditionalFormatting sqref="Z349:AB351">
    <cfRule type="containsText" dxfId="881" priority="637" operator="containsText" text="完了">
      <formula>NOT(ISERROR(SEARCH("完了",Z349)))</formula>
    </cfRule>
    <cfRule type="containsText" dxfId="879" priority="636" operator="containsText" text="未">
      <formula>NOT(ISERROR(SEARCH("未",Z349)))</formula>
    </cfRule>
  </conditionalFormatting>
  <conditionalFormatting sqref="Z358:AB358">
    <cfRule type="containsText" dxfId="878" priority="615" operator="containsText" text="未">
      <formula>NOT(ISERROR(SEARCH("未",Z358)))</formula>
    </cfRule>
    <cfRule type="containsText" dxfId="877" priority="616" operator="containsText" text="完了">
      <formula>NOT(ISERROR(SEARCH("完了",Z358)))</formula>
    </cfRule>
  </conditionalFormatting>
  <conditionalFormatting sqref="Z358:AB359">
    <cfRule type="containsText" dxfId="875" priority="606" operator="containsText" text="未">
      <formula>NOT(ISERROR(SEARCH("未",Z358)))</formula>
    </cfRule>
    <cfRule type="containsText" dxfId="873" priority="607" operator="containsText" text="完了">
      <formula>NOT(ISERROR(SEARCH("完了",Z358)))</formula>
    </cfRule>
  </conditionalFormatting>
  <conditionalFormatting sqref="Z362:AB362">
    <cfRule type="containsText" dxfId="872" priority="598" operator="containsText" text="完了">
      <formula>NOT(ISERROR(SEARCH("完了",Z362)))</formula>
    </cfRule>
    <cfRule type="containsText" dxfId="871" priority="597" operator="containsText" text="未">
      <formula>NOT(ISERROR(SEARCH("未",Z362)))</formula>
    </cfRule>
  </conditionalFormatting>
  <conditionalFormatting sqref="Z470:AB470">
    <cfRule type="expression" dxfId="869" priority="258" stopIfTrue="1">
      <formula>#REF!="未"</formula>
    </cfRule>
  </conditionalFormatting>
  <conditionalFormatting sqref="Z317:AC317">
    <cfRule type="containsText" dxfId="868" priority="669" operator="containsText" text="未">
      <formula>NOT(ISERROR(SEARCH("未",Z317)))</formula>
    </cfRule>
    <cfRule type="containsText" dxfId="867" priority="670" operator="containsText" text="完了">
      <formula>NOT(ISERROR(SEARCH("完了",Z317)))</formula>
    </cfRule>
  </conditionalFormatting>
  <conditionalFormatting sqref="Z360:AC361">
    <cfRule type="containsText" dxfId="865" priority="592" operator="containsText" text="完了">
      <formula>NOT(ISERROR(SEARCH("完了",Z360)))</formula>
    </cfRule>
    <cfRule type="containsText" dxfId="864" priority="591" operator="containsText" text="未">
      <formula>NOT(ISERROR(SEARCH("未",Z360)))</formula>
    </cfRule>
  </conditionalFormatting>
  <conditionalFormatting sqref="Z327:AD327">
    <cfRule type="containsText" dxfId="861" priority="706" operator="containsText" text="完了">
      <formula>NOT(ISERROR(SEARCH("完了",Z327)))</formula>
    </cfRule>
    <cfRule type="containsText" dxfId="860" priority="705" operator="containsText" text="未">
      <formula>NOT(ISERROR(SEARCH("未",Z327)))</formula>
    </cfRule>
  </conditionalFormatting>
  <conditionalFormatting sqref="Z340:AD342">
    <cfRule type="containsText" dxfId="859" priority="661" operator="containsText" text="完了">
      <formula>NOT(ISERROR(SEARCH("完了",Z340)))</formula>
    </cfRule>
    <cfRule type="containsText" dxfId="858" priority="660" operator="containsText" text="未">
      <formula>NOT(ISERROR(SEARCH("未",Z340)))</formula>
    </cfRule>
  </conditionalFormatting>
  <conditionalFormatting sqref="Z473:AD473">
    <cfRule type="expression" dxfId="856" priority="140" stopIfTrue="1">
      <formula>#REF!="未"</formula>
    </cfRule>
  </conditionalFormatting>
  <conditionalFormatting sqref="Z320:AE320">
    <cfRule type="containsText" dxfId="855" priority="687" operator="containsText" text="未">
      <formula>NOT(ISERROR(SEARCH("未",Z320)))</formula>
    </cfRule>
    <cfRule type="containsText" dxfId="854" priority="688" operator="containsText" text="完了">
      <formula>NOT(ISERROR(SEARCH("完了",Z320)))</formula>
    </cfRule>
  </conditionalFormatting>
  <conditionalFormatting sqref="Z332:AF332">
    <cfRule type="containsText" dxfId="852" priority="784" operator="containsText" text="完了">
      <formula>NOT(ISERROR(SEARCH("完了",Z332)))</formula>
    </cfRule>
    <cfRule type="containsText" dxfId="851" priority="783" operator="containsText" text="未">
      <formula>NOT(ISERROR(SEARCH("未",Z332)))</formula>
    </cfRule>
  </conditionalFormatting>
  <conditionalFormatting sqref="Z344:AF344">
    <cfRule type="containsText" dxfId="849" priority="651" operator="containsText" text="未">
      <formula>NOT(ISERROR(SEARCH("未",Z344)))</formula>
    </cfRule>
    <cfRule type="containsText" dxfId="847" priority="652" operator="containsText" text="完了">
      <formula>NOT(ISERROR(SEARCH("完了",Z344)))</formula>
    </cfRule>
  </conditionalFormatting>
  <conditionalFormatting sqref="Z363:AF1048576">
    <cfRule type="containsText" dxfId="846" priority="119" operator="containsText" text="完了">
      <formula>NOT(ISERROR(SEARCH("完了",Z363)))</formula>
    </cfRule>
    <cfRule type="containsText" dxfId="845" priority="118" operator="containsText" text="未">
      <formula>NOT(ISERROR(SEARCH("未",Z363)))</formula>
    </cfRule>
  </conditionalFormatting>
  <conditionalFormatting sqref="Z474:AF474">
    <cfRule type="expression" dxfId="843" priority="186" stopIfTrue="1">
      <formula>#REF!="未"</formula>
    </cfRule>
  </conditionalFormatting>
  <conditionalFormatting sqref="Z476:AF476">
    <cfRule type="expression" dxfId="842" priority="161" stopIfTrue="1">
      <formula>#REF!="未"</formula>
    </cfRule>
  </conditionalFormatting>
  <conditionalFormatting sqref="Z478:AF479">
    <cfRule type="expression" dxfId="841" priority="144" stopIfTrue="1">
      <formula>#REF!="未"</formula>
    </cfRule>
  </conditionalFormatting>
  <conditionalFormatting sqref="Z482:AF483">
    <cfRule type="expression" dxfId="840" priority="90" stopIfTrue="1">
      <formula>#REF!="未"</formula>
    </cfRule>
  </conditionalFormatting>
  <conditionalFormatting sqref="Z484:AF484">
    <cfRule type="expression" dxfId="839" priority="120" stopIfTrue="1">
      <formula>#REF!="未"</formula>
    </cfRule>
  </conditionalFormatting>
  <conditionalFormatting sqref="Z485:AF496">
    <cfRule type="expression" dxfId="838" priority="30" stopIfTrue="1">
      <formula>#REF!="未"</formula>
    </cfRule>
  </conditionalFormatting>
  <conditionalFormatting sqref="Z502:AF502">
    <cfRule type="expression" dxfId="837" priority="7" stopIfTrue="1">
      <formula>#REF!="未"</formula>
    </cfRule>
  </conditionalFormatting>
  <conditionalFormatting sqref="AA321">
    <cfRule type="containsText" dxfId="835" priority="1511" operator="containsText" text="未">
      <formula>NOT(ISERROR(SEARCH("未",AA321)))</formula>
    </cfRule>
    <cfRule type="containsText" dxfId="834" priority="1512" operator="containsText" text="完了">
      <formula>NOT(ISERROR(SEARCH("完了",AA321)))</formula>
    </cfRule>
  </conditionalFormatting>
  <conditionalFormatting sqref="AA339 AC339:AD339">
    <cfRule type="containsText" dxfId="833" priority="1626" operator="containsText" text="完了">
      <formula>NOT(ISERROR(SEARCH("完了",AA339)))</formula>
    </cfRule>
    <cfRule type="containsText" dxfId="832" priority="1625" operator="containsText" text="未">
      <formula>NOT(ISERROR(SEARCH("未",AA339)))</formula>
    </cfRule>
    <cfRule type="containsText" dxfId="830" priority="1623" operator="containsText" text="完了">
      <formula>NOT(ISERROR(SEARCH("完了",AA339)))</formula>
    </cfRule>
    <cfRule type="containsText" dxfId="829" priority="1622" operator="containsText" text="未">
      <formula>NOT(ISERROR(SEARCH("未",AA339)))</formula>
    </cfRule>
    <cfRule type="containsText" dxfId="827" priority="1620" operator="containsText" text="完了">
      <formula>NOT(ISERROR(SEARCH("完了",AA339)))</formula>
    </cfRule>
    <cfRule type="containsText" dxfId="826" priority="1619" operator="containsText" text="未">
      <formula>NOT(ISERROR(SEARCH("未",AA339)))</formula>
    </cfRule>
  </conditionalFormatting>
  <conditionalFormatting sqref="AA346">
    <cfRule type="containsText" dxfId="824" priority="1260" operator="containsText" text="完了">
      <formula>NOT(ISERROR(SEARCH("完了",AA346)))</formula>
    </cfRule>
    <cfRule type="containsText" dxfId="822" priority="1266" operator="containsText" text="完了">
      <formula>NOT(ISERROR(SEARCH("完了",AA346)))</formula>
    </cfRule>
    <cfRule type="containsText" dxfId="821" priority="1259" operator="containsText" text="未">
      <formula>NOT(ISERROR(SEARCH("未",AA346)))</formula>
    </cfRule>
    <cfRule type="containsText" dxfId="820" priority="1265" operator="containsText" text="未">
      <formula>NOT(ISERROR(SEARCH("未",AA346)))</formula>
    </cfRule>
    <cfRule type="containsText" dxfId="818" priority="1263" operator="containsText" text="完了">
      <formula>NOT(ISERROR(SEARCH("完了",AA346)))</formula>
    </cfRule>
    <cfRule type="containsText" dxfId="817" priority="1262" operator="containsText" text="未">
      <formula>NOT(ISERROR(SEARCH("未",AA346)))</formula>
    </cfRule>
  </conditionalFormatting>
  <conditionalFormatting sqref="AA321:AB321">
    <cfRule type="containsText" dxfId="815" priority="699" operator="containsText" text="未">
      <formula>NOT(ISERROR(SEARCH("未",AA321)))</formula>
    </cfRule>
    <cfRule type="containsText" dxfId="814" priority="700" operator="containsText" text="完了">
      <formula>NOT(ISERROR(SEARCH("完了",AA321)))</formula>
    </cfRule>
  </conditionalFormatting>
  <conditionalFormatting sqref="AA339:AB339">
    <cfRule type="containsText" dxfId="813" priority="747" operator="containsText" text="未">
      <formula>NOT(ISERROR(SEARCH("未",AA339)))</formula>
    </cfRule>
    <cfRule type="containsText" dxfId="811" priority="748" operator="containsText" text="完了">
      <formula>NOT(ISERROR(SEARCH("完了",AA339)))</formula>
    </cfRule>
  </conditionalFormatting>
  <conditionalFormatting sqref="AB286:AB288">
    <cfRule type="containsText" dxfId="810" priority="921" operator="containsText" text="未">
      <formula>NOT(ISERROR(SEARCH("未",AB286)))</formula>
    </cfRule>
    <cfRule type="containsText" dxfId="809" priority="922" operator="containsText" text="完了">
      <formula>NOT(ISERROR(SEARCH("完了",AB286)))</formula>
    </cfRule>
  </conditionalFormatting>
  <conditionalFormatting sqref="AB290:AB311">
    <cfRule type="containsText" dxfId="808" priority="813" operator="containsText" text="未">
      <formula>NOT(ISERROR(SEARCH("未",AB290)))</formula>
    </cfRule>
    <cfRule type="containsText" dxfId="806" priority="814" operator="containsText" text="完了">
      <formula>NOT(ISERROR(SEARCH("完了",AB290)))</formula>
    </cfRule>
  </conditionalFormatting>
  <conditionalFormatting sqref="AB312:AB316">
    <cfRule type="containsText" dxfId="805" priority="847" operator="containsText" text="完了">
      <formula>NOT(ISERROR(SEARCH("完了",AB312)))</formula>
    </cfRule>
    <cfRule type="containsText" dxfId="804" priority="846" operator="containsText" text="未">
      <formula>NOT(ISERROR(SEARCH("未",AB312)))</formula>
    </cfRule>
  </conditionalFormatting>
  <conditionalFormatting sqref="AB315 AB345:AB348">
    <cfRule type="containsText" dxfId="801" priority="988" operator="containsText" text="完了">
      <formula>NOT(ISERROR(SEARCH("完了",AB315)))</formula>
    </cfRule>
    <cfRule type="containsText" dxfId="800" priority="987" operator="containsText" text="未">
      <formula>NOT(ISERROR(SEARCH("未",AB315)))</formula>
    </cfRule>
  </conditionalFormatting>
  <conditionalFormatting sqref="AB315">
    <cfRule type="containsText" dxfId="798" priority="880" operator="containsText" text="完了">
      <formula>NOT(ISERROR(SEARCH("完了",AB315)))</formula>
    </cfRule>
    <cfRule type="containsText" dxfId="797" priority="879" operator="containsText" text="未">
      <formula>NOT(ISERROR(SEARCH("未",AB315)))</formula>
    </cfRule>
  </conditionalFormatting>
  <conditionalFormatting sqref="AB316">
    <cfRule type="containsText" dxfId="796" priority="844" operator="containsText" text="完了">
      <formula>NOT(ISERROR(SEARCH("完了",AB316)))</formula>
    </cfRule>
    <cfRule type="containsText" dxfId="795" priority="843" operator="containsText" text="未">
      <formula>NOT(ISERROR(SEARCH("未",AB316)))</formula>
    </cfRule>
  </conditionalFormatting>
  <conditionalFormatting sqref="AB316:AB318">
    <cfRule type="containsText" dxfId="793" priority="673" operator="containsText" text="完了">
      <formula>NOT(ISERROR(SEARCH("完了",AB316)))</formula>
    </cfRule>
    <cfRule type="containsText" dxfId="792" priority="672" operator="containsText" text="未">
      <formula>NOT(ISERROR(SEARCH("未",AB316)))</formula>
    </cfRule>
  </conditionalFormatting>
  <conditionalFormatting sqref="AB317">
    <cfRule type="containsText" dxfId="790" priority="666" operator="containsText" text="未">
      <formula>NOT(ISERROR(SEARCH("未",AB317)))</formula>
    </cfRule>
    <cfRule type="containsText" dxfId="789" priority="667" operator="containsText" text="完了">
      <formula>NOT(ISERROR(SEARCH("完了",AB317)))</formula>
    </cfRule>
  </conditionalFormatting>
  <conditionalFormatting sqref="AB318">
    <cfRule type="containsText" dxfId="787" priority="679" operator="containsText" text="完了">
      <formula>NOT(ISERROR(SEARCH("完了",AB318)))</formula>
    </cfRule>
    <cfRule type="containsText" dxfId="786" priority="678" operator="containsText" text="未">
      <formula>NOT(ISERROR(SEARCH("未",AB318)))</formula>
    </cfRule>
  </conditionalFormatting>
  <conditionalFormatting sqref="AB319:AB321">
    <cfRule type="containsText" dxfId="783" priority="690" operator="containsText" text="未">
      <formula>NOT(ISERROR(SEARCH("未",AB319)))</formula>
    </cfRule>
    <cfRule type="containsText" dxfId="782" priority="691" operator="containsText" text="完了">
      <formula>NOT(ISERROR(SEARCH("完了",AB319)))</formula>
    </cfRule>
  </conditionalFormatting>
  <conditionalFormatting sqref="AB320">
    <cfRule type="containsText" dxfId="780" priority="685" operator="containsText" text="完了">
      <formula>NOT(ISERROR(SEARCH("完了",AB320)))</formula>
    </cfRule>
    <cfRule type="containsText" dxfId="779" priority="684" operator="containsText" text="未">
      <formula>NOT(ISERROR(SEARCH("未",AB320)))</formula>
    </cfRule>
  </conditionalFormatting>
  <conditionalFormatting sqref="AB321">
    <cfRule type="containsText" dxfId="777" priority="696" operator="containsText" text="未">
      <formula>NOT(ISERROR(SEARCH("未",AB321)))</formula>
    </cfRule>
    <cfRule type="containsText" dxfId="776" priority="697" operator="containsText" text="完了">
      <formula>NOT(ISERROR(SEARCH("完了",AB321)))</formula>
    </cfRule>
  </conditionalFormatting>
  <conditionalFormatting sqref="AB322">
    <cfRule type="containsText" dxfId="775" priority="838" operator="containsText" text="完了">
      <formula>NOT(ISERROR(SEARCH("完了",AB322)))</formula>
    </cfRule>
    <cfRule type="containsText" dxfId="773" priority="834" operator="containsText" text="未">
      <formula>NOT(ISERROR(SEARCH("未",AB322)))</formula>
    </cfRule>
    <cfRule type="containsText" dxfId="772" priority="835" operator="containsText" text="完了">
      <formula>NOT(ISERROR(SEARCH("完了",AB322)))</formula>
    </cfRule>
    <cfRule type="containsText" dxfId="770" priority="837" operator="containsText" text="未">
      <formula>NOT(ISERROR(SEARCH("未",AB322)))</formula>
    </cfRule>
  </conditionalFormatting>
  <conditionalFormatting sqref="AB322:AB326">
    <cfRule type="containsText" dxfId="769" priority="718" operator="containsText" text="完了">
      <formula>NOT(ISERROR(SEARCH("完了",AB322)))</formula>
    </cfRule>
    <cfRule type="containsText" dxfId="768" priority="717" operator="containsText" text="未">
      <formula>NOT(ISERROR(SEARCH("未",AB322)))</formula>
    </cfRule>
  </conditionalFormatting>
  <conditionalFormatting sqref="AB326:AB328">
    <cfRule type="containsText" dxfId="765" priority="708" operator="containsText" text="未">
      <formula>NOT(ISERROR(SEARCH("未",AB326)))</formula>
    </cfRule>
    <cfRule type="containsText" dxfId="764" priority="709" operator="containsText" text="完了">
      <formula>NOT(ISERROR(SEARCH("完了",AB326)))</formula>
    </cfRule>
  </conditionalFormatting>
  <conditionalFormatting sqref="AB327">
    <cfRule type="containsText" dxfId="763" priority="703" operator="containsText" text="完了">
      <formula>NOT(ISERROR(SEARCH("完了",AB327)))</formula>
    </cfRule>
    <cfRule type="containsText" dxfId="762" priority="702" operator="containsText" text="未">
      <formula>NOT(ISERROR(SEARCH("未",AB327)))</formula>
    </cfRule>
  </conditionalFormatting>
  <conditionalFormatting sqref="AB328">
    <cfRule type="containsText" dxfId="759" priority="807" operator="containsText" text="未">
      <formula>NOT(ISERROR(SEARCH("未",AB328)))</formula>
    </cfRule>
    <cfRule type="containsText" dxfId="758" priority="808" operator="containsText" text="完了">
      <formula>NOT(ISERROR(SEARCH("完了",AB328)))</formula>
    </cfRule>
    <cfRule type="containsText" dxfId="757" priority="810" operator="containsText" text="未">
      <formula>NOT(ISERROR(SEARCH("未",AB328)))</formula>
    </cfRule>
    <cfRule type="containsText" dxfId="756" priority="811" operator="containsText" text="完了">
      <formula>NOT(ISERROR(SEARCH("完了",AB328)))</formula>
    </cfRule>
  </conditionalFormatting>
  <conditionalFormatting sqref="AB329">
    <cfRule type="containsText" dxfId="754" priority="826" operator="containsText" text="完了">
      <formula>NOT(ISERROR(SEARCH("完了",AB329)))</formula>
    </cfRule>
  </conditionalFormatting>
  <conditionalFormatting sqref="AB329:AB330">
    <cfRule type="containsText" dxfId="753" priority="825" operator="containsText" text="未">
      <formula>NOT(ISERROR(SEARCH("未",AB329)))</formula>
    </cfRule>
  </conditionalFormatting>
  <conditionalFormatting sqref="AB330">
    <cfRule type="containsText" dxfId="752" priority="822" operator="containsText" text="未">
      <formula>NOT(ISERROR(SEARCH("未",AB330)))</formula>
    </cfRule>
    <cfRule type="containsText" dxfId="751" priority="823" operator="containsText" text="完了">
      <formula>NOT(ISERROR(SEARCH("完了",AB330)))</formula>
    </cfRule>
  </conditionalFormatting>
  <conditionalFormatting sqref="AB331:AB333">
    <cfRule type="containsText" dxfId="748" priority="786" operator="containsText" text="未">
      <formula>NOT(ISERROR(SEARCH("未",AB331)))</formula>
    </cfRule>
    <cfRule type="containsText" dxfId="747" priority="787" operator="containsText" text="完了">
      <formula>NOT(ISERROR(SEARCH("完了",AB331)))</formula>
    </cfRule>
  </conditionalFormatting>
  <conditionalFormatting sqref="AB332">
    <cfRule type="containsText" dxfId="746" priority="780" operator="containsText" text="未">
      <formula>NOT(ISERROR(SEARCH("未",AB332)))</formula>
    </cfRule>
    <cfRule type="containsText" dxfId="745" priority="781" operator="containsText" text="完了">
      <formula>NOT(ISERROR(SEARCH("完了",AB332)))</formula>
    </cfRule>
  </conditionalFormatting>
  <conditionalFormatting sqref="AB333">
    <cfRule type="containsText" dxfId="743" priority="792" operator="containsText" text="未">
      <formula>NOT(ISERROR(SEARCH("未",AB333)))</formula>
    </cfRule>
    <cfRule type="containsText" dxfId="741" priority="795" operator="containsText" text="未">
      <formula>NOT(ISERROR(SEARCH("未",AB333)))</formula>
    </cfRule>
    <cfRule type="containsText" dxfId="740" priority="796" operator="containsText" text="完了">
      <formula>NOT(ISERROR(SEARCH("完了",AB333)))</formula>
    </cfRule>
    <cfRule type="containsText" dxfId="739" priority="793" operator="containsText" text="完了">
      <formula>NOT(ISERROR(SEARCH("完了",AB333)))</formula>
    </cfRule>
  </conditionalFormatting>
  <conditionalFormatting sqref="AB334:AB335">
    <cfRule type="containsText" dxfId="737" priority="775" operator="containsText" text="完了">
      <formula>NOT(ISERROR(SEARCH("完了",AB334)))</formula>
    </cfRule>
    <cfRule type="containsText" dxfId="736" priority="774" operator="containsText" text="未">
      <formula>NOT(ISERROR(SEARCH("未",AB334)))</formula>
    </cfRule>
    <cfRule type="containsText" dxfId="733" priority="777" operator="containsText" text="未">
      <formula>NOT(ISERROR(SEARCH("未",AB334)))</formula>
    </cfRule>
    <cfRule type="containsText" dxfId="732" priority="778" operator="containsText" text="完了">
      <formula>NOT(ISERROR(SEARCH("完了",AB334)))</formula>
    </cfRule>
  </conditionalFormatting>
  <conditionalFormatting sqref="AB334:AB336">
    <cfRule type="containsText" dxfId="730" priority="769" operator="containsText" text="完了">
      <formula>NOT(ISERROR(SEARCH("完了",AB334)))</formula>
    </cfRule>
    <cfRule type="containsText" dxfId="729" priority="768" operator="containsText" text="未">
      <formula>NOT(ISERROR(SEARCH("未",AB334)))</formula>
    </cfRule>
  </conditionalFormatting>
  <conditionalFormatting sqref="AB335">
    <cfRule type="containsText" dxfId="728" priority="802" operator="containsText" text="完了">
      <formula>NOT(ISERROR(SEARCH("完了",AB335)))</formula>
    </cfRule>
    <cfRule type="containsText" dxfId="727" priority="801" operator="containsText" text="未">
      <formula>NOT(ISERROR(SEARCH("未",AB335)))</formula>
    </cfRule>
  </conditionalFormatting>
  <conditionalFormatting sqref="AB336">
    <cfRule type="containsText" dxfId="725" priority="766" operator="containsText" text="完了">
      <formula>NOT(ISERROR(SEARCH("完了",AB336)))</formula>
    </cfRule>
    <cfRule type="containsText" dxfId="724" priority="765" operator="containsText" text="未">
      <formula>NOT(ISERROR(SEARCH("未",AB336)))</formula>
    </cfRule>
  </conditionalFormatting>
  <conditionalFormatting sqref="AB336:AB337">
    <cfRule type="containsText" dxfId="721" priority="759" operator="containsText" text="未">
      <formula>NOT(ISERROR(SEARCH("未",AB336)))</formula>
    </cfRule>
    <cfRule type="containsText" dxfId="720" priority="760" operator="containsText" text="完了">
      <formula>NOT(ISERROR(SEARCH("完了",AB336)))</formula>
    </cfRule>
  </conditionalFormatting>
  <conditionalFormatting sqref="AB337">
    <cfRule type="containsText" dxfId="719" priority="757" operator="containsText" text="完了">
      <formula>NOT(ISERROR(SEARCH("完了",AB337)))</formula>
    </cfRule>
    <cfRule type="containsText" dxfId="716" priority="753" operator="containsText" text="未">
      <formula>NOT(ISERROR(SEARCH("未",AB337)))</formula>
    </cfRule>
    <cfRule type="containsText" dxfId="715" priority="754" operator="containsText" text="完了">
      <formula>NOT(ISERROR(SEARCH("完了",AB337)))</formula>
    </cfRule>
    <cfRule type="containsText" dxfId="714" priority="756" operator="containsText" text="未">
      <formula>NOT(ISERROR(SEARCH("未",AB337)))</formula>
    </cfRule>
  </conditionalFormatting>
  <conditionalFormatting sqref="AB337:AB339">
    <cfRule type="containsText" dxfId="713" priority="736" operator="containsText" text="完了">
      <formula>NOT(ISERROR(SEARCH("完了",AB337)))</formula>
    </cfRule>
    <cfRule type="containsText" dxfId="711" priority="735" operator="containsText" text="未">
      <formula>NOT(ISERROR(SEARCH("未",AB337)))</formula>
    </cfRule>
  </conditionalFormatting>
  <conditionalFormatting sqref="AB338">
    <cfRule type="containsText" dxfId="710" priority="730" operator="containsText" text="完了">
      <formula>NOT(ISERROR(SEARCH("完了",AB338)))</formula>
    </cfRule>
    <cfRule type="containsText" dxfId="709" priority="729" operator="containsText" text="未">
      <formula>NOT(ISERROR(SEARCH("未",AB338)))</formula>
    </cfRule>
  </conditionalFormatting>
  <conditionalFormatting sqref="AB339">
    <cfRule type="containsText" dxfId="705" priority="741" operator="containsText" text="未">
      <formula>NOT(ISERROR(SEARCH("未",AB339)))</formula>
    </cfRule>
    <cfRule type="containsText" dxfId="704" priority="742" operator="containsText" text="完了">
      <formula>NOT(ISERROR(SEARCH("完了",AB339)))</formula>
    </cfRule>
    <cfRule type="containsText" dxfId="703" priority="744" operator="containsText" text="未">
      <formula>NOT(ISERROR(SEARCH("未",AB339)))</formula>
    </cfRule>
    <cfRule type="containsText" dxfId="702" priority="745" operator="containsText" text="完了">
      <formula>NOT(ISERROR(SEARCH("完了",AB339)))</formula>
    </cfRule>
  </conditionalFormatting>
  <conditionalFormatting sqref="AB340:AB342">
    <cfRule type="containsText" dxfId="700" priority="658" operator="containsText" text="完了">
      <formula>NOT(ISERROR(SEARCH("完了",AB340)))</formula>
    </cfRule>
    <cfRule type="containsText" dxfId="699" priority="657" operator="containsText" text="未">
      <formula>NOT(ISERROR(SEARCH("未",AB340)))</formula>
    </cfRule>
    <cfRule type="containsText" dxfId="698" priority="655" operator="containsText" text="完了">
      <formula>NOT(ISERROR(SEARCH("完了",AB340)))</formula>
    </cfRule>
    <cfRule type="containsText" dxfId="697" priority="654" operator="containsText" text="未">
      <formula>NOT(ISERROR(SEARCH("未",AB340)))</formula>
    </cfRule>
  </conditionalFormatting>
  <conditionalFormatting sqref="AB340:AB343">
    <cfRule type="containsText" dxfId="695" priority="663" operator="containsText" text="未">
      <formula>NOT(ISERROR(SEARCH("未",AB340)))</formula>
    </cfRule>
    <cfRule type="containsText" dxfId="694" priority="664" operator="containsText" text="完了">
      <formula>NOT(ISERROR(SEARCH("完了",AB340)))</formula>
    </cfRule>
  </conditionalFormatting>
  <conditionalFormatting sqref="AB344">
    <cfRule type="containsText" dxfId="692" priority="649" operator="containsText" text="完了">
      <formula>NOT(ISERROR(SEARCH("完了",AB344)))</formula>
    </cfRule>
    <cfRule type="containsText" dxfId="690" priority="646" operator="containsText" text="完了">
      <formula>NOT(ISERROR(SEARCH("完了",AB344)))</formula>
    </cfRule>
    <cfRule type="containsText" dxfId="689" priority="645" operator="containsText" text="未">
      <formula>NOT(ISERROR(SEARCH("未",AB344)))</formula>
    </cfRule>
    <cfRule type="containsText" dxfId="687" priority="648" operator="containsText" text="未">
      <formula>NOT(ISERROR(SEARCH("未",AB344)))</formula>
    </cfRule>
  </conditionalFormatting>
  <conditionalFormatting sqref="AB347">
    <cfRule type="containsText" dxfId="685" priority="721" operator="containsText" text="完了">
      <formula>NOT(ISERROR(SEARCH("完了",AB347)))</formula>
    </cfRule>
    <cfRule type="containsText" dxfId="684" priority="720" operator="containsText" text="未">
      <formula>NOT(ISERROR(SEARCH("未",AB347)))</formula>
    </cfRule>
    <cfRule type="containsText" dxfId="682" priority="723" operator="containsText" text="未">
      <formula>NOT(ISERROR(SEARCH("未",AB347)))</formula>
    </cfRule>
    <cfRule type="containsText" dxfId="681" priority="724" operator="containsText" text="完了">
      <formula>NOT(ISERROR(SEARCH("完了",AB347)))</formula>
    </cfRule>
  </conditionalFormatting>
  <conditionalFormatting sqref="AB352:AB358">
    <cfRule type="containsText" dxfId="679" priority="618" operator="containsText" text="未">
      <formula>NOT(ISERROR(SEARCH("未",AB352)))</formula>
    </cfRule>
    <cfRule type="containsText" dxfId="678" priority="619" operator="containsText" text="完了">
      <formula>NOT(ISERROR(SEARCH("完了",AB352)))</formula>
    </cfRule>
  </conditionalFormatting>
  <conditionalFormatting sqref="AB358">
    <cfRule type="containsText" dxfId="676" priority="613" operator="containsText" text="完了">
      <formula>NOT(ISERROR(SEARCH("完了",AB358)))</formula>
    </cfRule>
    <cfRule type="containsText" dxfId="675" priority="612" operator="containsText" text="未">
      <formula>NOT(ISERROR(SEARCH("未",AB358)))</formula>
    </cfRule>
  </conditionalFormatting>
  <conditionalFormatting sqref="AB466">
    <cfRule type="expression" dxfId="674" priority="305" stopIfTrue="1">
      <formula>#REF!="未"</formula>
    </cfRule>
  </conditionalFormatting>
  <conditionalFormatting sqref="AB289:AD289">
    <cfRule type="containsText" dxfId="673" priority="930" operator="containsText" text="未">
      <formula>NOT(ISERROR(SEARCH("未",AB289)))</formula>
    </cfRule>
    <cfRule type="containsText" dxfId="672" priority="931" operator="containsText" text="完了">
      <formula>NOT(ISERROR(SEARCH("完了",AB289)))</formula>
    </cfRule>
  </conditionalFormatting>
  <conditionalFormatting sqref="AB347:AD347">
    <cfRule type="containsText" dxfId="670" priority="726" operator="containsText" text="未">
      <formula>NOT(ISERROR(SEARCH("未",AB347)))</formula>
    </cfRule>
    <cfRule type="containsText" dxfId="669" priority="727" operator="containsText" text="完了">
      <formula>NOT(ISERROR(SEARCH("完了",AB347)))</formula>
    </cfRule>
  </conditionalFormatting>
  <conditionalFormatting sqref="AB7:AF285">
    <cfRule type="containsText" dxfId="667" priority="934" operator="containsText" text="完了">
      <formula>NOT(ISERROR(SEARCH("完了",AB7)))</formula>
    </cfRule>
    <cfRule type="containsText" dxfId="666" priority="933" operator="containsText" text="未">
      <formula>NOT(ISERROR(SEARCH("未",AB7)))</formula>
    </cfRule>
  </conditionalFormatting>
  <conditionalFormatting sqref="AB318:AF318">
    <cfRule type="containsText" dxfId="664" priority="682" operator="containsText" text="完了">
      <formula>NOT(ISERROR(SEARCH("完了",AB318)))</formula>
    </cfRule>
    <cfRule type="containsText" dxfId="662" priority="681" operator="containsText" text="未">
      <formula>NOT(ISERROR(SEARCH("未",AB318)))</formula>
    </cfRule>
  </conditionalFormatting>
  <conditionalFormatting sqref="AB326:AF326">
    <cfRule type="containsText" dxfId="660" priority="714" operator="containsText" text="未">
      <formula>NOT(ISERROR(SEARCH("未",AB326)))</formula>
    </cfRule>
    <cfRule type="containsText" dxfId="659" priority="715" operator="containsText" text="完了">
      <formula>NOT(ISERROR(SEARCH("完了",AB326)))</formula>
    </cfRule>
  </conditionalFormatting>
  <conditionalFormatting sqref="AC328:AC329">
    <cfRule type="containsText" dxfId="656" priority="1700" operator="containsText" text="完了">
      <formula>NOT(ISERROR(SEARCH("完了",AC328)))</formula>
    </cfRule>
    <cfRule type="containsText" dxfId="655" priority="1699" operator="containsText" text="未">
      <formula>NOT(ISERROR(SEARCH("未",AC328)))</formula>
    </cfRule>
  </conditionalFormatting>
  <conditionalFormatting sqref="AC330 Z330:AA330">
    <cfRule type="containsText" dxfId="654" priority="10235" operator="containsText" text="未">
      <formula>NOT(ISERROR(SEARCH("未",Z330)))</formula>
    </cfRule>
  </conditionalFormatting>
  <conditionalFormatting sqref="AC288:AD288">
    <cfRule type="containsText" dxfId="653" priority="2845" operator="containsText" text="完了">
      <formula>NOT(ISERROR(SEARCH("完了",AC288)))</formula>
    </cfRule>
    <cfRule type="containsText" dxfId="652" priority="2844" operator="containsText" text="未">
      <formula>NOT(ISERROR(SEARCH("未",AC288)))</formula>
    </cfRule>
  </conditionalFormatting>
  <conditionalFormatting sqref="AC340:AD342 Z340:AA343">
    <cfRule type="containsText" dxfId="646" priority="1449" operator="containsText" text="完了">
      <formula>NOT(ISERROR(SEARCH("完了",Z340)))</formula>
    </cfRule>
    <cfRule type="containsText" dxfId="645" priority="1448" operator="containsText" text="未">
      <formula>NOT(ISERROR(SEARCH("未",Z340)))</formula>
    </cfRule>
  </conditionalFormatting>
  <conditionalFormatting sqref="AC286:AE287">
    <cfRule type="containsText" dxfId="644" priority="2839" operator="containsText" text="完了">
      <formula>NOT(ISERROR(SEARCH("完了",AC286)))</formula>
    </cfRule>
    <cfRule type="containsText" dxfId="643" priority="2838" operator="containsText" text="未">
      <formula>NOT(ISERROR(SEARCH("未",AC286)))</formula>
    </cfRule>
  </conditionalFormatting>
  <conditionalFormatting sqref="AC290:AE291">
    <cfRule type="containsText" dxfId="642" priority="2670" operator="containsText" text="未">
      <formula>NOT(ISERROR(SEARCH("未",AC290)))</formula>
    </cfRule>
    <cfRule type="containsText" dxfId="641" priority="2671" operator="containsText" text="完了">
      <formula>NOT(ISERROR(SEARCH("完了",AC290)))</formula>
    </cfRule>
  </conditionalFormatting>
  <conditionalFormatting sqref="AC292:AF311">
    <cfRule type="containsText" dxfId="638" priority="1451" operator="containsText" text="未">
      <formula>NOT(ISERROR(SEARCH("未",AC292)))</formula>
    </cfRule>
    <cfRule type="containsText" dxfId="637" priority="1452" operator="containsText" text="完了">
      <formula>NOT(ISERROR(SEARCH("完了",AC292)))</formula>
    </cfRule>
  </conditionalFormatting>
  <conditionalFormatting sqref="AC312:AF316">
    <cfRule type="containsText" dxfId="636" priority="2149" operator="containsText" text="完了">
      <formula>NOT(ISERROR(SEARCH("完了",AC312)))</formula>
    </cfRule>
    <cfRule type="containsText" dxfId="635" priority="2148" operator="containsText" text="未">
      <formula>NOT(ISERROR(SEARCH("未",AC312)))</formula>
    </cfRule>
  </conditionalFormatting>
  <conditionalFormatting sqref="AC315:AF315">
    <cfRule type="containsText" dxfId="633" priority="2438" operator="containsText" text="完了">
      <formula>NOT(ISERROR(SEARCH("完了",AC315)))</formula>
    </cfRule>
    <cfRule type="containsText" dxfId="632" priority="2437" operator="containsText" text="未">
      <formula>NOT(ISERROR(SEARCH("未",AC315)))</formula>
    </cfRule>
  </conditionalFormatting>
  <conditionalFormatting sqref="AC319:AF319">
    <cfRule type="containsText" dxfId="629" priority="1488" operator="containsText" text="完了">
      <formula>NOT(ISERROR(SEARCH("完了",AC319)))</formula>
    </cfRule>
    <cfRule type="containsText" dxfId="628" priority="1487" operator="containsText" text="未">
      <formula>NOT(ISERROR(SEARCH("未",AC319)))</formula>
    </cfRule>
  </conditionalFormatting>
  <conditionalFormatting sqref="AC321:AF321">
    <cfRule type="containsText" dxfId="626" priority="1505" operator="containsText" text="未">
      <formula>NOT(ISERROR(SEARCH("未",AC321)))</formula>
    </cfRule>
    <cfRule type="containsText" dxfId="625" priority="1506" operator="containsText" text="完了">
      <formula>NOT(ISERROR(SEARCH("完了",AC321)))</formula>
    </cfRule>
  </conditionalFormatting>
  <conditionalFormatting sqref="AC322:AF322">
    <cfRule type="containsText" dxfId="623" priority="2073" operator="containsText" text="完了">
      <formula>NOT(ISERROR(SEARCH("完了",AC322)))</formula>
    </cfRule>
    <cfRule type="containsText" dxfId="622" priority="2072" operator="containsText" text="未">
      <formula>NOT(ISERROR(SEARCH("未",AC322)))</formula>
    </cfRule>
    <cfRule type="containsText" dxfId="620" priority="2069" operator="containsText" text="未">
      <formula>NOT(ISERROR(SEARCH("未",AC322)))</formula>
    </cfRule>
    <cfRule type="containsText" dxfId="619" priority="2070" operator="containsText" text="完了">
      <formula>NOT(ISERROR(SEARCH("完了",AC322)))</formula>
    </cfRule>
  </conditionalFormatting>
  <conditionalFormatting sqref="AC322:AF323">
    <cfRule type="containsText" dxfId="618" priority="1524" operator="containsText" text="完了">
      <formula>NOT(ISERROR(SEARCH("完了",AC322)))</formula>
    </cfRule>
    <cfRule type="containsText" dxfId="616" priority="1523" operator="containsText" text="未">
      <formula>NOT(ISERROR(SEARCH("未",AC322)))</formula>
    </cfRule>
  </conditionalFormatting>
  <conditionalFormatting sqref="AC324:AF325">
    <cfRule type="containsText" dxfId="615" priority="1907" operator="containsText" text="完了">
      <formula>NOT(ISERROR(SEARCH("完了",AC324)))</formula>
    </cfRule>
    <cfRule type="containsText" dxfId="613" priority="1906" operator="containsText" text="未">
      <formula>NOT(ISERROR(SEARCH("未",AC324)))</formula>
    </cfRule>
  </conditionalFormatting>
  <conditionalFormatting sqref="AC330:AF330">
    <cfRule type="containsText" dxfId="611" priority="1973" operator="containsText" text="未">
      <formula>NOT(ISERROR(SEARCH("未",AC330)))</formula>
    </cfRule>
    <cfRule type="containsText" dxfId="610" priority="1974" operator="containsText" text="完了">
      <formula>NOT(ISERROR(SEARCH("完了",AC330)))</formula>
    </cfRule>
  </conditionalFormatting>
  <conditionalFormatting sqref="AC331:AF331">
    <cfRule type="containsText" dxfId="608" priority="1798" operator="containsText" text="未">
      <formula>NOT(ISERROR(SEARCH("未",AC331)))</formula>
    </cfRule>
    <cfRule type="containsText" dxfId="607" priority="1799" operator="containsText" text="完了">
      <formula>NOT(ISERROR(SEARCH("完了",AC331)))</formula>
    </cfRule>
  </conditionalFormatting>
  <conditionalFormatting sqref="AC335:AF335">
    <cfRule type="containsText" dxfId="605" priority="1835" operator="containsText" text="未">
      <formula>NOT(ISERROR(SEARCH("未",AC335)))</formula>
    </cfRule>
    <cfRule type="containsText" dxfId="604" priority="1836" operator="containsText" text="完了">
      <formula>NOT(ISERROR(SEARCH("完了",AC335)))</formula>
    </cfRule>
  </conditionalFormatting>
  <conditionalFormatting sqref="AC336:AF337">
    <cfRule type="containsText" dxfId="602" priority="1654" operator="containsText" text="未">
      <formula>NOT(ISERROR(SEARCH("未",AC336)))</formula>
    </cfRule>
    <cfRule type="containsText" dxfId="601" priority="1655" operator="containsText" text="完了">
      <formula>NOT(ISERROR(SEARCH("完了",AC336)))</formula>
    </cfRule>
  </conditionalFormatting>
  <conditionalFormatting sqref="AC338:AF338">
    <cfRule type="containsText" dxfId="599" priority="1596" operator="containsText" text="完了">
      <formula>NOT(ISERROR(SEARCH("完了",AC338)))</formula>
    </cfRule>
    <cfRule type="containsText" dxfId="598" priority="1595" operator="containsText" text="未">
      <formula>NOT(ISERROR(SEARCH("未",AC338)))</formula>
    </cfRule>
  </conditionalFormatting>
  <conditionalFormatting sqref="AC339:AF339">
    <cfRule type="containsText" dxfId="597" priority="1613" operator="containsText" text="未">
      <formula>NOT(ISERROR(SEARCH("未",AC339)))</formula>
    </cfRule>
    <cfRule type="containsText" dxfId="595" priority="1614" operator="containsText" text="完了">
      <formula>NOT(ISERROR(SEARCH("完了",AC339)))</formula>
    </cfRule>
  </conditionalFormatting>
  <conditionalFormatting sqref="AC343:AF343 AE347:AF347">
    <cfRule type="containsText" dxfId="593" priority="1568" operator="containsText" text="未">
      <formula>NOT(ISERROR(SEARCH("未",AC343)))</formula>
    </cfRule>
    <cfRule type="containsText" dxfId="592" priority="1569" operator="containsText" text="完了">
      <formula>NOT(ISERROR(SEARCH("完了",AC343)))</formula>
    </cfRule>
  </conditionalFormatting>
  <conditionalFormatting sqref="AC344:AF344 Z344:AA345">
    <cfRule type="containsText" dxfId="590" priority="1367" operator="containsText" text="未">
      <formula>NOT(ISERROR(SEARCH("未",Z344)))</formula>
    </cfRule>
    <cfRule type="containsText" dxfId="589" priority="1368" operator="containsText" text="完了">
      <formula>NOT(ISERROR(SEARCH("完了",Z344)))</formula>
    </cfRule>
  </conditionalFormatting>
  <conditionalFormatting sqref="AC349:AF349">
    <cfRule type="containsText" dxfId="588" priority="1318" operator="containsText" text="未">
      <formula>NOT(ISERROR(SEARCH("未",AC349)))</formula>
    </cfRule>
    <cfRule type="containsText" dxfId="587" priority="1319" operator="containsText" text="完了">
      <formula>NOT(ISERROR(SEARCH("完了",AC349)))</formula>
    </cfRule>
  </conditionalFormatting>
  <conditionalFormatting sqref="AC350:AF350">
    <cfRule type="containsText" dxfId="584" priority="1302" operator="containsText" text="未">
      <formula>NOT(ISERROR(SEARCH("未",AC350)))</formula>
    </cfRule>
    <cfRule type="containsText" dxfId="583" priority="1303" operator="containsText" text="完了">
      <formula>NOT(ISERROR(SEARCH("完了",AC350)))</formula>
    </cfRule>
  </conditionalFormatting>
  <conditionalFormatting sqref="AC351:AF351 AC353:AF353">
    <cfRule type="containsText" dxfId="581" priority="1278" operator="containsText" text="完了">
      <formula>NOT(ISERROR(SEARCH("完了",AC351)))</formula>
    </cfRule>
    <cfRule type="containsText" dxfId="580" priority="1277" operator="containsText" text="未">
      <formula>NOT(ISERROR(SEARCH("未",AC351)))</formula>
    </cfRule>
  </conditionalFormatting>
  <conditionalFormatting sqref="AC352:AF352">
    <cfRule type="containsText" dxfId="579" priority="1218" operator="containsText" text="完了">
      <formula>NOT(ISERROR(SEARCH("完了",AC352)))</formula>
    </cfRule>
    <cfRule type="containsText" dxfId="578" priority="1217" operator="containsText" text="未">
      <formula>NOT(ISERROR(SEARCH("未",AC352)))</formula>
    </cfRule>
  </conditionalFormatting>
  <conditionalFormatting sqref="AC354:AF355">
    <cfRule type="containsText" dxfId="575" priority="1166" operator="containsText" text="完了">
      <formula>NOT(ISERROR(SEARCH("完了",AC354)))</formula>
    </cfRule>
    <cfRule type="containsText" dxfId="574" priority="1165" operator="containsText" text="未">
      <formula>NOT(ISERROR(SEARCH("未",AC354)))</formula>
    </cfRule>
  </conditionalFormatting>
  <conditionalFormatting sqref="AC356:AF356">
    <cfRule type="containsText" dxfId="572" priority="1146" operator="containsText" text="未">
      <formula>NOT(ISERROR(SEARCH("未",AC356)))</formula>
    </cfRule>
    <cfRule type="containsText" dxfId="571" priority="1147" operator="containsText" text="完了">
      <formula>NOT(ISERROR(SEARCH("完了",AC356)))</formula>
    </cfRule>
  </conditionalFormatting>
  <conditionalFormatting sqref="AC357:AF359">
    <cfRule type="containsText" dxfId="570" priority="1069" operator="containsText" text="完了">
      <formula>NOT(ISERROR(SEARCH("完了",AC357)))</formula>
    </cfRule>
    <cfRule type="containsText" dxfId="568" priority="1068" operator="containsText" text="未">
      <formula>NOT(ISERROR(SEARCH("未",AC357)))</formula>
    </cfRule>
  </conditionalFormatting>
  <conditionalFormatting sqref="AC362:AF362">
    <cfRule type="containsText" dxfId="567" priority="1008" operator="containsText" text="未">
      <formula>NOT(ISERROR(SEARCH("未",AC362)))</formula>
    </cfRule>
    <cfRule type="containsText" dxfId="565" priority="1009" operator="containsText" text="完了">
      <formula>NOT(ISERROR(SEARCH("完了",AC362)))</formula>
    </cfRule>
  </conditionalFormatting>
  <conditionalFormatting sqref="AC475:AF475">
    <cfRule type="expression" dxfId="564" priority="167" stopIfTrue="1">
      <formula>#REF!="未"</formula>
    </cfRule>
  </conditionalFormatting>
  <conditionalFormatting sqref="AC481:AF481">
    <cfRule type="expression" dxfId="563" priority="85" stopIfTrue="1">
      <formula>#REF!="未"</formula>
    </cfRule>
  </conditionalFormatting>
  <conditionalFormatting sqref="AD321">
    <cfRule type="containsText" dxfId="561" priority="1499" operator="containsText" text="未">
      <formula>NOT(ISERROR(SEARCH("未",AD321)))</formula>
    </cfRule>
    <cfRule type="containsText" dxfId="560" priority="1500" operator="containsText" text="完了">
      <formula>NOT(ISERROR(SEARCH("完了",AD321)))</formula>
    </cfRule>
    <cfRule type="containsText" dxfId="558" priority="1502" operator="containsText" text="未">
      <formula>NOT(ISERROR(SEARCH("未",AD321)))</formula>
    </cfRule>
    <cfRule type="containsText" dxfId="557" priority="1503" operator="containsText" text="完了">
      <formula>NOT(ISERROR(SEARCH("完了",AD321)))</formula>
    </cfRule>
  </conditionalFormatting>
  <conditionalFormatting sqref="AD328:AF328">
    <cfRule type="containsText" dxfId="555" priority="2009" operator="containsText" text="未">
      <formula>NOT(ISERROR(SEARCH("未",AD328)))</formula>
    </cfRule>
    <cfRule type="containsText" dxfId="554" priority="2010" operator="containsText" text="完了">
      <formula>NOT(ISERROR(SEARCH("完了",AD328)))</formula>
    </cfRule>
  </conditionalFormatting>
  <conditionalFormatting sqref="AD329:AF329">
    <cfRule type="containsText" dxfId="553" priority="2024" operator="containsText" text="未">
      <formula>NOT(ISERROR(SEARCH("未",AD329)))</formula>
    </cfRule>
    <cfRule type="containsText" dxfId="551" priority="2025" operator="containsText" text="完了">
      <formula>NOT(ISERROR(SEARCH("完了",AD329)))</formula>
    </cfRule>
  </conditionalFormatting>
  <conditionalFormatting sqref="AD360:AF360">
    <cfRule type="containsText" dxfId="549" priority="1050" operator="containsText" text="未">
      <formula>NOT(ISERROR(SEARCH("未",AD360)))</formula>
    </cfRule>
    <cfRule type="containsText" dxfId="548" priority="1051" operator="containsText" text="完了">
      <formula>NOT(ISERROR(SEARCH("完了",AD360)))</formula>
    </cfRule>
  </conditionalFormatting>
  <conditionalFormatting sqref="AD361:AF361">
    <cfRule type="containsText" dxfId="546" priority="1027" operator="containsText" text="未">
      <formula>NOT(ISERROR(SEARCH("未",AD361)))</formula>
    </cfRule>
    <cfRule type="containsText" dxfId="545" priority="1028" operator="containsText" text="完了">
      <formula>NOT(ISERROR(SEARCH("完了",AD361)))</formula>
    </cfRule>
  </conditionalFormatting>
  <conditionalFormatting sqref="AE288:AE289">
    <cfRule type="containsText" dxfId="544" priority="2877" operator="containsText" text="完了">
      <formula>NOT(ISERROR(SEARCH("完了",AE288)))</formula>
    </cfRule>
    <cfRule type="containsText" dxfId="543" priority="2876" operator="containsText" text="未">
      <formula>NOT(ISERROR(SEARCH("未",AE288)))</formula>
    </cfRule>
  </conditionalFormatting>
  <conditionalFormatting sqref="AE338">
    <cfRule type="containsText" dxfId="542" priority="1587" operator="containsText" text="完了">
      <formula>NOT(ISERROR(SEARCH("完了",AE338)))</formula>
    </cfRule>
    <cfRule type="containsText" dxfId="541" priority="1592" operator="containsText" text="未">
      <formula>NOT(ISERROR(SEARCH("未",AE338)))</formula>
    </cfRule>
    <cfRule type="containsText" dxfId="540" priority="1586" operator="containsText" text="未">
      <formula>NOT(ISERROR(SEARCH("未",AE338)))</formula>
    </cfRule>
    <cfRule type="containsText" dxfId="537" priority="1590" operator="containsText" text="完了">
      <formula>NOT(ISERROR(SEARCH("完了",AE338)))</formula>
    </cfRule>
    <cfRule type="containsText" dxfId="536" priority="1589" operator="containsText" text="未">
      <formula>NOT(ISERROR(SEARCH("未",AE338)))</formula>
    </cfRule>
    <cfRule type="containsText" dxfId="534" priority="1593" operator="containsText" text="完了">
      <formula>NOT(ISERROR(SEARCH("完了",AE338)))</formula>
    </cfRule>
  </conditionalFormatting>
  <conditionalFormatting sqref="AE342">
    <cfRule type="containsText" dxfId="533" priority="1431" operator="containsText" text="完了">
      <formula>NOT(ISERROR(SEARCH("完了",AE342)))</formula>
    </cfRule>
    <cfRule type="containsText" dxfId="532" priority="1430" operator="containsText" text="未">
      <formula>NOT(ISERROR(SEARCH("未",AE342)))</formula>
    </cfRule>
    <cfRule type="containsText" dxfId="531" priority="1436" operator="containsText" text="未">
      <formula>NOT(ISERROR(SEARCH("未",AE342)))</formula>
    </cfRule>
    <cfRule type="containsText" dxfId="530" priority="1437" operator="containsText" text="完了">
      <formula>NOT(ISERROR(SEARCH("完了",AE342)))</formula>
    </cfRule>
    <cfRule type="containsText" dxfId="527" priority="1434" operator="containsText" text="完了">
      <formula>NOT(ISERROR(SEARCH("完了",AE342)))</formula>
    </cfRule>
    <cfRule type="containsText" dxfId="526" priority="1433" operator="containsText" text="未">
      <formula>NOT(ISERROR(SEARCH("未",AE342)))</formula>
    </cfRule>
  </conditionalFormatting>
  <conditionalFormatting sqref="AE316:AF316">
    <cfRule type="containsText" dxfId="523" priority="2145" operator="containsText" text="未">
      <formula>NOT(ISERROR(SEARCH("未",AE316)))</formula>
    </cfRule>
    <cfRule type="containsText" dxfId="522" priority="2146" operator="containsText" text="完了">
      <formula>NOT(ISERROR(SEARCH("完了",AE316)))</formula>
    </cfRule>
  </conditionalFormatting>
  <conditionalFormatting sqref="AE316:AF317">
    <cfRule type="containsText" dxfId="521" priority="1460" operator="containsText" text="未">
      <formula>NOT(ISERROR(SEARCH("未",AE316)))</formula>
    </cfRule>
    <cfRule type="containsText" dxfId="519" priority="1461" operator="containsText" text="完了">
      <formula>NOT(ISERROR(SEARCH("完了",AE316)))</formula>
    </cfRule>
  </conditionalFormatting>
  <conditionalFormatting sqref="AE317:AF317">
    <cfRule type="containsText" dxfId="517" priority="1455" operator="containsText" text="完了">
      <formula>NOT(ISERROR(SEARCH("完了",AE317)))</formula>
    </cfRule>
    <cfRule type="containsText" dxfId="515" priority="1457" operator="containsText" text="未">
      <formula>NOT(ISERROR(SEARCH("未",AE317)))</formula>
    </cfRule>
    <cfRule type="containsText" dxfId="514" priority="1458" operator="containsText" text="完了">
      <formula>NOT(ISERROR(SEARCH("完了",AE317)))</formula>
    </cfRule>
    <cfRule type="containsText" dxfId="513" priority="1454" operator="containsText" text="未">
      <formula>NOT(ISERROR(SEARCH("未",AE317)))</formula>
    </cfRule>
  </conditionalFormatting>
  <conditionalFormatting sqref="AE319:AF319">
    <cfRule type="containsText" dxfId="511" priority="1481" operator="containsText" text="未">
      <formula>NOT(ISERROR(SEARCH("未",AE319)))</formula>
    </cfRule>
    <cfRule type="containsText" dxfId="510" priority="1482" operator="containsText" text="完了">
      <formula>NOT(ISERROR(SEARCH("完了",AE319)))</formula>
    </cfRule>
    <cfRule type="containsText" dxfId="508" priority="1485" operator="containsText" text="完了">
      <formula>NOT(ISERROR(SEARCH("完了",AE319)))</formula>
    </cfRule>
    <cfRule type="containsText" dxfId="507" priority="1484" operator="containsText" text="未">
      <formula>NOT(ISERROR(SEARCH("未",AE319)))</formula>
    </cfRule>
  </conditionalFormatting>
  <conditionalFormatting sqref="AE321:AF321">
    <cfRule type="containsText" dxfId="506" priority="2092" operator="containsText" text="完了">
      <formula>NOT(ISERROR(SEARCH("完了",AE321)))</formula>
    </cfRule>
    <cfRule type="containsText" dxfId="504" priority="2094" operator="containsText" text="未">
      <formula>NOT(ISERROR(SEARCH("未",AE321)))</formula>
    </cfRule>
    <cfRule type="containsText" dxfId="503" priority="2095" operator="containsText" text="完了">
      <formula>NOT(ISERROR(SEARCH("完了",AE321)))</formula>
    </cfRule>
    <cfRule type="containsText" dxfId="502" priority="2091" operator="containsText" text="未">
      <formula>NOT(ISERROR(SEARCH("未",AE321)))</formula>
    </cfRule>
  </conditionalFormatting>
  <conditionalFormatting sqref="AE325:AF325">
    <cfRule type="containsText" dxfId="498" priority="1903" operator="containsText" text="未">
      <formula>NOT(ISERROR(SEARCH("未",AE325)))</formula>
    </cfRule>
    <cfRule type="containsText" dxfId="497" priority="1901" operator="containsText" text="完了">
      <formula>NOT(ISERROR(SEARCH("完了",AE325)))</formula>
    </cfRule>
    <cfRule type="containsText" dxfId="496" priority="1904" operator="containsText" text="完了">
      <formula>NOT(ISERROR(SEARCH("完了",AE325)))</formula>
    </cfRule>
    <cfRule type="containsText" dxfId="495" priority="1900" operator="containsText" text="未">
      <formula>NOT(ISERROR(SEARCH("未",AE325)))</formula>
    </cfRule>
  </conditionalFormatting>
  <conditionalFormatting sqref="AE327:AF328">
    <cfRule type="containsText" dxfId="494" priority="1982" operator="containsText" text="完了">
      <formula>NOT(ISERROR(SEARCH("完了",AE327)))</formula>
    </cfRule>
    <cfRule type="containsText" dxfId="493" priority="1981" operator="containsText" text="未">
      <formula>NOT(ISERROR(SEARCH("未",AE327)))</formula>
    </cfRule>
  </conditionalFormatting>
  <conditionalFormatting sqref="AE328:AF329">
    <cfRule type="containsText" dxfId="490" priority="2013" operator="containsText" text="完了">
      <formula>NOT(ISERROR(SEARCH("完了",AE328)))</formula>
    </cfRule>
    <cfRule type="containsText" dxfId="489" priority="2012" operator="containsText" text="未">
      <formula>NOT(ISERROR(SEARCH("未",AE328)))</formula>
    </cfRule>
  </conditionalFormatting>
  <conditionalFormatting sqref="AE329:AF329">
    <cfRule type="containsText" dxfId="488" priority="2021" operator="containsText" text="未">
      <formula>NOT(ISERROR(SEARCH("未",AE329)))</formula>
    </cfRule>
    <cfRule type="containsText" dxfId="486" priority="2022" operator="containsText" text="完了">
      <formula>NOT(ISERROR(SEARCH("完了",AE329)))</formula>
    </cfRule>
  </conditionalFormatting>
  <conditionalFormatting sqref="AE330:AF330">
    <cfRule type="containsText" dxfId="485" priority="1970" operator="containsText" text="未">
      <formula>NOT(ISERROR(SEARCH("未",AE330)))</formula>
    </cfRule>
    <cfRule type="containsText" dxfId="484" priority="1971" operator="containsText" text="完了">
      <formula>NOT(ISERROR(SEARCH("完了",AE330)))</formula>
    </cfRule>
  </conditionalFormatting>
  <conditionalFormatting sqref="AE330:AF331">
    <cfRule type="containsText" dxfId="482" priority="1802" operator="containsText" text="完了">
      <formula>NOT(ISERROR(SEARCH("完了",AE330)))</formula>
    </cfRule>
    <cfRule type="containsText" dxfId="481" priority="1801" operator="containsText" text="未">
      <formula>NOT(ISERROR(SEARCH("未",AE330)))</formula>
    </cfRule>
  </conditionalFormatting>
  <conditionalFormatting sqref="AE331:AF331">
    <cfRule type="containsText" dxfId="478" priority="1795" operator="containsText" text="未">
      <formula>NOT(ISERROR(SEARCH("未",AE331)))</formula>
    </cfRule>
    <cfRule type="containsText" dxfId="477" priority="1796" operator="containsText" text="完了">
      <formula>NOT(ISERROR(SEARCH("完了",AE331)))</formula>
    </cfRule>
  </conditionalFormatting>
  <conditionalFormatting sqref="AE335:AF335">
    <cfRule type="containsText" dxfId="476" priority="1829" operator="containsText" text="未">
      <formula>NOT(ISERROR(SEARCH("未",AE335)))</formula>
    </cfRule>
    <cfRule type="containsText" dxfId="475" priority="1832" operator="containsText" text="未">
      <formula>NOT(ISERROR(SEARCH("未",AE335)))</formula>
    </cfRule>
    <cfRule type="containsText" dxfId="474" priority="1830" operator="containsText" text="完了">
      <formula>NOT(ISERROR(SEARCH("完了",AE335)))</formula>
    </cfRule>
    <cfRule type="containsText" dxfId="472" priority="1833" operator="containsText" text="完了">
      <formula>NOT(ISERROR(SEARCH("完了",AE335)))</formula>
    </cfRule>
  </conditionalFormatting>
  <conditionalFormatting sqref="AE337:AF337">
    <cfRule type="containsText" dxfId="469" priority="1651" operator="containsText" text="未">
      <formula>NOT(ISERROR(SEARCH("未",AE337)))</formula>
    </cfRule>
    <cfRule type="containsText" dxfId="468" priority="1649" operator="containsText" text="完了">
      <formula>NOT(ISERROR(SEARCH("完了",AE337)))</formula>
    </cfRule>
    <cfRule type="containsText" dxfId="467" priority="1648" operator="containsText" text="未">
      <formula>NOT(ISERROR(SEARCH("未",AE337)))</formula>
    </cfRule>
    <cfRule type="containsText" dxfId="465" priority="1652" operator="containsText" text="完了">
      <formula>NOT(ISERROR(SEARCH("完了",AE337)))</formula>
    </cfRule>
  </conditionalFormatting>
  <conditionalFormatting sqref="AE339:AF339">
    <cfRule type="containsText" dxfId="464" priority="1610" operator="containsText" text="未">
      <formula>NOT(ISERROR(SEARCH("未",AE339)))</formula>
    </cfRule>
    <cfRule type="containsText" dxfId="462" priority="1611" operator="containsText" text="完了">
      <formula>NOT(ISERROR(SEARCH("完了",AE339)))</formula>
    </cfRule>
  </conditionalFormatting>
  <conditionalFormatting sqref="AE339:AF341">
    <cfRule type="containsText" dxfId="460" priority="1425" operator="containsText" text="完了">
      <formula>NOT(ISERROR(SEARCH("完了",AE339)))</formula>
    </cfRule>
    <cfRule type="containsText" dxfId="459" priority="1424" operator="containsText" text="未">
      <formula>NOT(ISERROR(SEARCH("未",AE339)))</formula>
    </cfRule>
  </conditionalFormatting>
  <conditionalFormatting sqref="AE340:AF341">
    <cfRule type="containsText" dxfId="458" priority="1422" operator="containsText" text="完了">
      <formula>NOT(ISERROR(SEARCH("完了",AE340)))</formula>
    </cfRule>
    <cfRule type="containsText" dxfId="457" priority="1421" operator="containsText" text="未">
      <formula>NOT(ISERROR(SEARCH("未",AE340)))</formula>
    </cfRule>
  </conditionalFormatting>
  <conditionalFormatting sqref="AE340:AF343">
    <cfRule type="containsText" dxfId="454" priority="1416" operator="containsText" text="完了">
      <formula>NOT(ISERROR(SEARCH("完了",AE340)))</formula>
    </cfRule>
    <cfRule type="containsText" dxfId="453" priority="1415" operator="containsText" text="未">
      <formula>NOT(ISERROR(SEARCH("未",AE340)))</formula>
    </cfRule>
  </conditionalFormatting>
  <conditionalFormatting sqref="AE343:AF343 AE347:AF347">
    <cfRule type="containsText" dxfId="452" priority="1566" operator="containsText" text="完了">
      <formula>NOT(ISERROR(SEARCH("完了",AE343)))</formula>
    </cfRule>
    <cfRule type="containsText" dxfId="451" priority="1565" operator="containsText" text="未">
      <formula>NOT(ISERROR(SEARCH("未",AE343)))</formula>
    </cfRule>
  </conditionalFormatting>
  <conditionalFormatting sqref="AE346:AF346">
    <cfRule type="containsText" dxfId="449" priority="1334" operator="containsText" text="未">
      <formula>NOT(ISERROR(SEARCH("未",AE346)))</formula>
    </cfRule>
    <cfRule type="containsText" dxfId="448" priority="1335" operator="containsText" text="完了">
      <formula>NOT(ISERROR(SEARCH("完了",AE346)))</formula>
    </cfRule>
    <cfRule type="containsText" dxfId="446" priority="1337" operator="containsText" text="未">
      <formula>NOT(ISERROR(SEARCH("未",AE346)))</formula>
    </cfRule>
    <cfRule type="containsText" dxfId="445" priority="1338" operator="containsText" text="完了">
      <formula>NOT(ISERROR(SEARCH("完了",AE346)))</formula>
    </cfRule>
    <cfRule type="containsText" dxfId="443" priority="1340" operator="containsText" text="未">
      <formula>NOT(ISERROR(SEARCH("未",AE346)))</formula>
    </cfRule>
    <cfRule type="containsText" dxfId="442" priority="1341" operator="containsText" text="完了">
      <formula>NOT(ISERROR(SEARCH("完了",AE346)))</formula>
    </cfRule>
  </conditionalFormatting>
  <conditionalFormatting sqref="AE348:AF348">
    <cfRule type="containsText" dxfId="440" priority="1328" operator="containsText" text="未">
      <formula>NOT(ISERROR(SEARCH("未",AE348)))</formula>
    </cfRule>
    <cfRule type="containsText" dxfId="439" priority="1329" operator="containsText" text="完了">
      <formula>NOT(ISERROR(SEARCH("完了",AE348)))</formula>
    </cfRule>
    <cfRule type="containsText" dxfId="436" priority="1331" operator="containsText" text="未">
      <formula>NOT(ISERROR(SEARCH("未",AE348)))</formula>
    </cfRule>
    <cfRule type="containsText" dxfId="435" priority="1332" operator="containsText" text="完了">
      <formula>NOT(ISERROR(SEARCH("完了",AE348)))</formula>
    </cfRule>
  </conditionalFormatting>
  <conditionalFormatting sqref="AE348:AF349">
    <cfRule type="containsText" dxfId="434" priority="1315" operator="containsText" text="未">
      <formula>NOT(ISERROR(SEARCH("未",AE348)))</formula>
    </cfRule>
    <cfRule type="containsText" dxfId="433" priority="1316" operator="containsText" text="完了">
      <formula>NOT(ISERROR(SEARCH("完了",AE348)))</formula>
    </cfRule>
  </conditionalFormatting>
  <conditionalFormatting sqref="AE349:AF349">
    <cfRule type="containsText" dxfId="431" priority="1312" operator="containsText" text="未">
      <formula>NOT(ISERROR(SEARCH("未",AE349)))</formula>
    </cfRule>
    <cfRule type="containsText" dxfId="430" priority="1313" operator="containsText" text="完了">
      <formula>NOT(ISERROR(SEARCH("完了",AE349)))</formula>
    </cfRule>
  </conditionalFormatting>
  <conditionalFormatting sqref="AE349:AF350">
    <cfRule type="containsText" dxfId="428" priority="1300" operator="containsText" text="完了">
      <formula>NOT(ISERROR(SEARCH("完了",AE349)))</formula>
    </cfRule>
    <cfRule type="containsText" dxfId="427" priority="1299" operator="containsText" text="未">
      <formula>NOT(ISERROR(SEARCH("未",AE349)))</formula>
    </cfRule>
  </conditionalFormatting>
  <conditionalFormatting sqref="AE350:AF350">
    <cfRule type="containsText" dxfId="425" priority="1296" operator="containsText" text="未">
      <formula>NOT(ISERROR(SEARCH("未",AE350)))</formula>
    </cfRule>
    <cfRule type="containsText" dxfId="423" priority="1297" operator="containsText" text="完了">
      <formula>NOT(ISERROR(SEARCH("完了",AE350)))</formula>
    </cfRule>
  </conditionalFormatting>
  <conditionalFormatting sqref="AE350:AF351 AE353:AF353">
    <cfRule type="containsText" dxfId="422" priority="1275" operator="containsText" text="完了">
      <formula>NOT(ISERROR(SEARCH("完了",AE350)))</formula>
    </cfRule>
    <cfRule type="containsText" dxfId="421" priority="1274" operator="containsText" text="未">
      <formula>NOT(ISERROR(SEARCH("未",AE350)))</formula>
    </cfRule>
  </conditionalFormatting>
  <conditionalFormatting sqref="AE351:AF351 AE353:AF353">
    <cfRule type="containsText" dxfId="419" priority="1272" operator="containsText" text="完了">
      <formula>NOT(ISERROR(SEARCH("完了",AE351)))</formula>
    </cfRule>
    <cfRule type="containsText" dxfId="418" priority="1271" operator="containsText" text="未">
      <formula>NOT(ISERROR(SEARCH("未",AE351)))</formula>
    </cfRule>
  </conditionalFormatting>
  <conditionalFormatting sqref="AE351:AF353">
    <cfRule type="containsText" dxfId="416" priority="1221" operator="containsText" text="完了">
      <formula>NOT(ISERROR(SEARCH("完了",AE351)))</formula>
    </cfRule>
    <cfRule type="containsText" dxfId="415" priority="1220" operator="containsText" text="未">
      <formula>NOT(ISERROR(SEARCH("未",AE351)))</formula>
    </cfRule>
  </conditionalFormatting>
  <conditionalFormatting sqref="AE352:AF352">
    <cfRule type="containsText" dxfId="413" priority="1215" operator="containsText" text="完了">
      <formula>NOT(ISERROR(SEARCH("完了",AE352)))</formula>
    </cfRule>
    <cfRule type="containsText" dxfId="412" priority="1214" operator="containsText" text="未">
      <formula>NOT(ISERROR(SEARCH("未",AE352)))</formula>
    </cfRule>
    <cfRule type="containsText" dxfId="410" priority="1212" operator="containsText" text="完了">
      <formula>NOT(ISERROR(SEARCH("完了",AE352)))</formula>
    </cfRule>
    <cfRule type="containsText" dxfId="409" priority="1211" operator="containsText" text="未">
      <formula>NOT(ISERROR(SEARCH("未",AE352)))</formula>
    </cfRule>
  </conditionalFormatting>
  <conditionalFormatting sqref="AE356:AF356">
    <cfRule type="containsText" dxfId="406" priority="1137" operator="containsText" text="未">
      <formula>NOT(ISERROR(SEARCH("未",AE356)))</formula>
    </cfRule>
    <cfRule type="containsText" dxfId="405" priority="1138" operator="containsText" text="完了">
      <formula>NOT(ISERROR(SEARCH("完了",AE356)))</formula>
    </cfRule>
    <cfRule type="containsText" dxfId="404" priority="1140" operator="containsText" text="未">
      <formula>NOT(ISERROR(SEARCH("未",AE356)))</formula>
    </cfRule>
    <cfRule type="containsText" dxfId="403" priority="1141" operator="containsText" text="完了">
      <formula>NOT(ISERROR(SEARCH("完了",AE356)))</formula>
    </cfRule>
    <cfRule type="containsText" dxfId="401" priority="1143" operator="containsText" text="未">
      <formula>NOT(ISERROR(SEARCH("未",AE356)))</formula>
    </cfRule>
    <cfRule type="containsText" dxfId="400" priority="1144" operator="containsText" text="完了">
      <formula>NOT(ISERROR(SEARCH("完了",AE356)))</formula>
    </cfRule>
  </conditionalFormatting>
  <conditionalFormatting sqref="AE359:AF359">
    <cfRule type="containsText" dxfId="398" priority="1063" operator="containsText" text="完了">
      <formula>NOT(ISERROR(SEARCH("完了",AE359)))</formula>
    </cfRule>
    <cfRule type="containsText" dxfId="397" priority="1062" operator="containsText" text="未">
      <formula>NOT(ISERROR(SEARCH("未",AE359)))</formula>
    </cfRule>
    <cfRule type="containsText" dxfId="395" priority="1066" operator="containsText" text="完了">
      <formula>NOT(ISERROR(SEARCH("完了",AE359)))</formula>
    </cfRule>
    <cfRule type="containsText" dxfId="393" priority="1065" operator="containsText" text="未">
      <formula>NOT(ISERROR(SEARCH("未",AE359)))</formula>
    </cfRule>
  </conditionalFormatting>
  <conditionalFormatting sqref="AE359:AF360">
    <cfRule type="containsText" dxfId="392" priority="1054" operator="containsText" text="完了">
      <formula>NOT(ISERROR(SEARCH("完了",AE359)))</formula>
    </cfRule>
    <cfRule type="containsText" dxfId="391" priority="1053" operator="containsText" text="未">
      <formula>NOT(ISERROR(SEARCH("未",AE359)))</formula>
    </cfRule>
  </conditionalFormatting>
  <conditionalFormatting sqref="AE360:AF360">
    <cfRule type="containsText" dxfId="389" priority="1048" operator="containsText" text="完了">
      <formula>NOT(ISERROR(SEARCH("完了",AE360)))</formula>
    </cfRule>
    <cfRule type="containsText" dxfId="387" priority="1047" operator="containsText" text="未">
      <formula>NOT(ISERROR(SEARCH("未",AE360)))</formula>
    </cfRule>
  </conditionalFormatting>
  <conditionalFormatting sqref="AE360:AF361">
    <cfRule type="containsText" dxfId="386" priority="1031" operator="containsText" text="完了">
      <formula>NOT(ISERROR(SEARCH("完了",AE360)))</formula>
    </cfRule>
    <cfRule type="containsText" dxfId="384" priority="1030" operator="containsText" text="未">
      <formula>NOT(ISERROR(SEARCH("未",AE360)))</formula>
    </cfRule>
  </conditionalFormatting>
  <conditionalFormatting sqref="AE361:AF361">
    <cfRule type="containsText" dxfId="383" priority="1025" operator="containsText" text="完了">
      <formula>NOT(ISERROR(SEARCH("完了",AE361)))</formula>
    </cfRule>
    <cfRule type="containsText" dxfId="382" priority="1024" operator="containsText" text="未">
      <formula>NOT(ISERROR(SEARCH("未",AE361)))</formula>
    </cfRule>
  </conditionalFormatting>
  <conditionalFormatting sqref="AE361:AF362">
    <cfRule type="containsText" dxfId="380" priority="1011" operator="containsText" text="未">
      <formula>NOT(ISERROR(SEARCH("未",AE361)))</formula>
    </cfRule>
    <cfRule type="containsText" dxfId="378" priority="1012" operator="containsText" text="完了">
      <formula>NOT(ISERROR(SEARCH("完了",AE361)))</formula>
    </cfRule>
  </conditionalFormatting>
  <conditionalFormatting sqref="AE362:AF362">
    <cfRule type="containsText" dxfId="376" priority="1005" operator="containsText" text="未">
      <formula>NOT(ISERROR(SEARCH("未",AE362)))</formula>
    </cfRule>
    <cfRule type="containsText" dxfId="375" priority="1006" operator="containsText" text="完了">
      <formula>NOT(ISERROR(SEARCH("完了",AE362)))</formula>
    </cfRule>
    <cfRule type="containsText" dxfId="373" priority="1002" operator="containsText" text="未">
      <formula>NOT(ISERROR(SEARCH("未",AE362)))</formula>
    </cfRule>
    <cfRule type="containsText" dxfId="372" priority="1003" operator="containsText" text="完了">
      <formula>NOT(ISERROR(SEARCH("完了",AE362)))</formula>
    </cfRule>
  </conditionalFormatting>
  <conditionalFormatting sqref="AE466:AF466">
    <cfRule type="expression" dxfId="371" priority="301" stopIfTrue="1">
      <formula>#REF!="未"</formula>
    </cfRule>
  </conditionalFormatting>
  <conditionalFormatting sqref="AE477:AF477">
    <cfRule type="expression" dxfId="370" priority="79" stopIfTrue="1">
      <formula>#REF!="未"</formula>
    </cfRule>
  </conditionalFormatting>
  <conditionalFormatting sqref="AE480:AF480">
    <cfRule type="expression" dxfId="369" priority="129" stopIfTrue="1">
      <formula>#REF!="未"</formula>
    </cfRule>
  </conditionalFormatting>
  <conditionalFormatting sqref="AF286:AF291">
    <cfRule type="containsText" dxfId="368" priority="2674" operator="containsText" text="完了">
      <formula>NOT(ISERROR(SEARCH("完了",AF286)))</formula>
    </cfRule>
    <cfRule type="containsText" dxfId="366" priority="2673" operator="containsText" text="未">
      <formula>NOT(ISERROR(SEARCH("未",AF286)))</formula>
    </cfRule>
  </conditionalFormatting>
  <conditionalFormatting sqref="AF323">
    <cfRule type="containsText" dxfId="364" priority="1517" operator="containsText" text="未">
      <formula>NOT(ISERROR(SEARCH("未",AF323)))</formula>
    </cfRule>
    <cfRule type="containsText" dxfId="363" priority="1518" operator="containsText" text="完了">
      <formula>NOT(ISERROR(SEARCH("完了",AF323)))</formula>
    </cfRule>
    <cfRule type="containsText" dxfId="361" priority="1520" operator="containsText" text="未">
      <formula>NOT(ISERROR(SEARCH("未",AF323)))</formula>
    </cfRule>
    <cfRule type="containsText" dxfId="360" priority="1521" operator="containsText" text="完了">
      <formula>NOT(ISERROR(SEARCH("完了",AF323)))</formula>
    </cfRule>
  </conditionalFormatting>
  <conditionalFormatting sqref="AF342">
    <cfRule type="containsText" dxfId="359" priority="1413" operator="containsText" text="完了">
      <formula>NOT(ISERROR(SEARCH("完了",AF342)))</formula>
    </cfRule>
    <cfRule type="containsText" dxfId="358" priority="1412" operator="containsText" text="未">
      <formula>NOT(ISERROR(SEARCH("未",AF342)))</formula>
    </cfRule>
    <cfRule type="containsText" dxfId="356" priority="1409" operator="containsText" text="未">
      <formula>NOT(ISERROR(SEARCH("未",AF342)))</formula>
    </cfRule>
    <cfRule type="containsText" dxfId="354" priority="1410" operator="containsText" text="完了">
      <formula>NOT(ISERROR(SEARCH("完了",AF342)))</formula>
    </cfRule>
  </conditionalFormatting>
  <conditionalFormatting sqref="AF354">
    <cfRule type="containsText" dxfId="353" priority="1187" operator="containsText" text="未">
      <formula>NOT(ISERROR(SEARCH("未",AF354)))</formula>
    </cfRule>
    <cfRule type="containsText" dxfId="352" priority="1188" operator="containsText" text="完了">
      <formula>NOT(ISERROR(SEARCH("完了",AF354)))</formula>
    </cfRule>
    <cfRule type="containsText" dxfId="350" priority="1182" operator="containsText" text="完了">
      <formula>NOT(ISERROR(SEARCH("完了",AF354)))</formula>
    </cfRule>
    <cfRule type="containsText" dxfId="349" priority="1181" operator="containsText" text="未">
      <formula>NOT(ISERROR(SEARCH("未",AF354)))</formula>
    </cfRule>
    <cfRule type="containsText" dxfId="347" priority="1184" operator="containsText" text="未">
      <formula>NOT(ISERROR(SEARCH("未",AF354)))</formula>
    </cfRule>
    <cfRule type="containsText" dxfId="346" priority="1185" operator="containsText" text="完了">
      <formula>NOT(ISERROR(SEARCH("完了",AF354)))</formula>
    </cfRule>
  </conditionalFormatting>
  <conditionalFormatting sqref="AF355">
    <cfRule type="containsText" dxfId="344" priority="1156" operator="containsText" text="未">
      <formula>NOT(ISERROR(SEARCH("未",AF355)))</formula>
    </cfRule>
    <cfRule type="containsText" dxfId="342" priority="1163" operator="containsText" text="完了">
      <formula>NOT(ISERROR(SEARCH("完了",AF355)))</formula>
    </cfRule>
    <cfRule type="containsText" dxfId="341" priority="1162" operator="containsText" text="未">
      <formula>NOT(ISERROR(SEARCH("未",AF355)))</formula>
    </cfRule>
    <cfRule type="containsText" dxfId="339" priority="1160" operator="containsText" text="完了">
      <formula>NOT(ISERROR(SEARCH("完了",AF355)))</formula>
    </cfRule>
    <cfRule type="containsText" dxfId="338" priority="1159" operator="containsText" text="未">
      <formula>NOT(ISERROR(SEARCH("未",AF355)))</formula>
    </cfRule>
    <cfRule type="containsText" dxfId="336" priority="1157" operator="containsText" text="完了">
      <formula>NOT(ISERROR(SEARCH("完了",AF355)))</formula>
    </cfRule>
  </conditionalFormatting>
  <conditionalFormatting sqref="AF357">
    <cfRule type="containsText" dxfId="335" priority="1122" operator="containsText" text="未">
      <formula>NOT(ISERROR(SEARCH("未",AF357)))</formula>
    </cfRule>
    <cfRule type="containsText" dxfId="334" priority="1126" operator="containsText" text="完了">
      <formula>NOT(ISERROR(SEARCH("完了",AF357)))</formula>
    </cfRule>
    <cfRule type="containsText" dxfId="333" priority="1125" operator="containsText" text="未">
      <formula>NOT(ISERROR(SEARCH("未",AF357)))</formula>
    </cfRule>
    <cfRule type="containsText" dxfId="331" priority="1123" operator="containsText" text="完了">
      <formula>NOT(ISERROR(SEARCH("完了",AF357)))</formula>
    </cfRule>
  </conditionalFormatting>
  <conditionalFormatting sqref="AF357:AF358 Z358:AA358">
    <cfRule type="containsText" dxfId="329" priority="1096" operator="containsText" text="未">
      <formula>NOT(ISERROR(SEARCH("未",Z357)))</formula>
    </cfRule>
    <cfRule type="containsText" dxfId="328" priority="1097" operator="containsText" text="完了">
      <formula>NOT(ISERROR(SEARCH("完了",Z357)))</formula>
    </cfRule>
  </conditionalFormatting>
  <conditionalFormatting sqref="AF358">
    <cfRule type="containsText" dxfId="325" priority="1090" operator="containsText" text="未">
      <formula>NOT(ISERROR(SEARCH("未",AF358)))</formula>
    </cfRule>
    <cfRule type="containsText" dxfId="324" priority="1091" operator="containsText" text="完了">
      <formula>NOT(ISERROR(SEARCH("完了",AF358)))</formula>
    </cfRule>
  </conditionalFormatting>
  <conditionalFormatting sqref="AI7:AI350">
    <cfRule type="cellIs" dxfId="322" priority="1348" operator="greaterThanOrEqual">
      <formula>1.01</formula>
    </cfRule>
  </conditionalFormatting>
  <conditionalFormatting sqref="AI7:AI454">
    <cfRule type="cellIs" dxfId="321" priority="514" operator="equal">
      <formula>1</formula>
    </cfRule>
  </conditionalFormatting>
  <conditionalFormatting sqref="AI456:AI468">
    <cfRule type="cellIs" dxfId="320" priority="84" operator="equal">
      <formula>1</formula>
    </cfRule>
  </conditionalFormatting>
  <conditionalFormatting sqref="AI470:AI474">
    <cfRule type="cellIs" dxfId="319" priority="175" operator="equal">
      <formula>1</formula>
    </cfRule>
  </conditionalFormatting>
  <conditionalFormatting sqref="AI476">
    <cfRule type="cellIs" dxfId="318" priority="157" operator="equal">
      <formula>1</formula>
    </cfRule>
  </conditionalFormatting>
  <conditionalFormatting sqref="AI478:AI490">
    <cfRule type="cellIs" dxfId="317" priority="68" operator="equal">
      <formula>1</formula>
    </cfRule>
  </conditionalFormatting>
  <conditionalFormatting sqref="AI501">
    <cfRule type="cellIs" dxfId="316" priority="10" operator="equal">
      <formula>1</formula>
    </cfRule>
  </conditionalFormatting>
  <conditionalFormatting sqref="AI455:AJ455">
    <cfRule type="cellIs" dxfId="315" priority="404" operator="equal">
      <formula>1</formula>
    </cfRule>
  </conditionalFormatting>
  <dataValidations count="12">
    <dataValidation showInputMessage="1" showErrorMessage="1" sqref="L180" xr:uid="{00000000-0002-0000-0000-000000000000}"/>
    <dataValidation type="list" showInputMessage="1" showErrorMessage="1" sqref="E180:E183" xr:uid="{00000000-0002-0000-0000-000001000000}">
      <formula1>種別</formula1>
    </dataValidation>
    <dataValidation type="list" showInputMessage="1" showErrorMessage="1" sqref="D210:D213 D206 D180:D188 D190:D196" xr:uid="{00000000-0002-0000-0000-000002000000}">
      <formula1>窯</formula1>
    </dataValidation>
    <dataValidation type="list" showInputMessage="1" showErrorMessage="1" sqref="D201" xr:uid="{00000000-0002-0000-0000-000003000000}">
      <formula1>ライン</formula1>
    </dataValidation>
    <dataValidation allowBlank="1" showInputMessage="1" sqref="F2:F6 I194:I208 I250:I277 I210:I248 I2:I5 I7:I192 I279:I340 I342:I378 I380:I381 F504:F1048576 I446:I1048576 G1:G1048576" xr:uid="{00000000-0002-0000-0000-000004000000}"/>
    <dataValidation type="list" allowBlank="1" showInputMessage="1" sqref="N155:N177 N15 N7:N12 N17:N26 N28:N30 N33:N36 N38:N44 N46:N56 N58:N95 N97:N99 N101:N125 N127 N129:N130 N132:N142 N144:N148 N150 N152:N153 N212:N240 N202:N210 N242:N465 N467:N503" xr:uid="{00000000-0002-0000-0000-000005000000}">
      <formula1>"初回, 再發"</formula1>
    </dataValidation>
    <dataValidation type="list" allowBlank="1" showInputMessage="1" sqref="AF274:AF277 AF284 AB274:AE278 AB7:AF273 Z279:Z280 AA279:AD279 Z285:AD285 Z283:AD283 AA280:AE281 Z7:AA278" xr:uid="{00000000-0002-0000-0000-000006000000}">
      <formula1>"完了,未,－"</formula1>
    </dataValidation>
    <dataValidation type="list" allowBlank="1" showInputMessage="1" sqref="AE279 AF278:AF283 Z281:Z282 AE282:AE298 AF285:AF298 AA282:AD282 AB286:AD298 Z284:AD284 Z286:AA454 AB299:AF454 Z455:AF495 AC497:AD499 AE497:AF503 Z496:AB499 Z500:AD503 AC496:AF496" xr:uid="{00000000-0002-0000-0000-000007000000}">
      <formula1>"完了,未,-"</formula1>
    </dataValidation>
    <dataValidation type="list" allowBlank="1" showInputMessage="1" showErrorMessage="1" sqref="H282 H284 H279 H286:H293 H295:H503" xr:uid="{00000000-0002-0000-0000-000008000000}">
      <formula1>"他拠点報告,ADT以外,ADT内対応"</formula1>
    </dataValidation>
    <dataValidation type="list" allowBlank="1" showInputMessage="1" sqref="F7:F503" xr:uid="{00000000-0002-0000-0000-000009000000}">
      <formula1>"系統系, 電氣系, 機械系, 檢查系, 機械系•電氣系, 其它"</formula1>
    </dataValidation>
    <dataValidation type="list" allowBlank="1" showInputMessage="1" showErrorMessage="1" sqref="C1:C1048576" xr:uid="{00000000-0002-0000-0000-00000A000000}">
      <formula1>"ADT,尼崎,高砂,AFK,ADCH"</formula1>
    </dataValidation>
    <dataValidation type="list" allowBlank="1" showInputMessage="1" sqref="R7:X503" xr:uid="{00000000-0002-0000-0000-00000B000000}">
      <formula1>"要,－,情報"</formula1>
    </dataValidation>
  </dataValidations>
  <hyperlinks>
    <hyperlink ref="AJ115" r:id="rId1" xr:uid="{00000000-0004-0000-0000-000000000000}"/>
    <hyperlink ref="J8" r:id="rId2" xr:uid="{00000000-0004-0000-0000-000001000000}"/>
    <hyperlink ref="I9" r:id="rId3" xr:uid="{00000000-0004-0000-0000-000002000000}"/>
    <hyperlink ref="I10" r:id="rId4" xr:uid="{00000000-0004-0000-0000-000003000000}"/>
    <hyperlink ref="I15" r:id="rId5" location="2LineX軸(電纜線焼毀)伺服機構異常-(C_E_J_K_Y_Z)CABLE Bear確認.xlsx" xr:uid="{00000000-0004-0000-0000-000004000000}"/>
    <hyperlink ref="I12" r:id="rId6" xr:uid="{00000000-0004-0000-0000-000005000000}"/>
    <hyperlink ref="I17" r:id="rId7" xr:uid="{00000000-0004-0000-0000-000006000000}"/>
    <hyperlink ref="J24" r:id="rId8" xr:uid="{00000000-0004-0000-0000-000007000000}"/>
    <hyperlink ref="J25" r:id="rId9" location="1真空Pump壓力異常-(C_E_J_K_Y_Z)真空Pump確認.xls" xr:uid="{00000000-0004-0000-0000-000008000000}"/>
    <hyperlink ref="I11" r:id="rId10" xr:uid="{00000000-0004-0000-0000-000009000000}"/>
    <hyperlink ref="J39" r:id="rId11" xr:uid="{00000000-0004-0000-0000-00000A000000}"/>
    <hyperlink ref="J52" r:id="rId12" xr:uid="{00000000-0004-0000-0000-00000B000000}"/>
    <hyperlink ref="J42" r:id="rId13" xr:uid="{00000000-0004-0000-0000-00000C000000}"/>
    <hyperlink ref="J90" r:id="rId14" xr:uid="{00000000-0004-0000-0000-00000D000000}"/>
    <hyperlink ref="I95" r:id="rId15" xr:uid="{00000000-0004-0000-0000-00000E000000}"/>
    <hyperlink ref="I98" r:id="rId16" xr:uid="{00000000-0004-0000-0000-00000F000000}"/>
    <hyperlink ref="I91" r:id="rId17" xr:uid="{00000000-0004-0000-0000-000010000000}"/>
    <hyperlink ref="I67" r:id="rId18" xr:uid="{00000000-0004-0000-0000-000011000000}"/>
    <hyperlink ref="I40" r:id="rId19" xr:uid="{00000000-0004-0000-0000-000012000000}"/>
    <hyperlink ref="I39" r:id="rId20" xr:uid="{00000000-0004-0000-0000-000013000000}"/>
    <hyperlink ref="I38" r:id="rId21" xr:uid="{00000000-0004-0000-0000-000014000000}"/>
    <hyperlink ref="I37" r:id="rId22" xr:uid="{00000000-0004-0000-0000-000015000000}"/>
    <hyperlink ref="I35" r:id="rId23" xr:uid="{00000000-0004-0000-0000-000016000000}"/>
    <hyperlink ref="I34" r:id="rId24" xr:uid="{00000000-0004-0000-0000-000017000000}"/>
    <hyperlink ref="I32" r:id="rId25" xr:uid="{00000000-0004-0000-0000-000018000000}"/>
    <hyperlink ref="I30" r:id="rId26" xr:uid="{00000000-0004-0000-0000-000019000000}"/>
    <hyperlink ref="I29" r:id="rId27" xr:uid="{00000000-0004-0000-0000-00001A000000}"/>
    <hyperlink ref="I28" r:id="rId28" xr:uid="{00000000-0004-0000-0000-00001B000000}"/>
    <hyperlink ref="I27" r:id="rId29" xr:uid="{00000000-0004-0000-0000-00001C000000}"/>
    <hyperlink ref="I26" r:id="rId30" xr:uid="{00000000-0004-0000-0000-00001D000000}"/>
    <hyperlink ref="I24" r:id="rId31" xr:uid="{00000000-0004-0000-0000-00001E000000}"/>
    <hyperlink ref="I8" r:id="rId32" xr:uid="{00000000-0004-0000-0000-00001F000000}"/>
    <hyperlink ref="I18" r:id="rId33" xr:uid="{00000000-0004-0000-0000-000020000000}"/>
    <hyperlink ref="I19" r:id="rId34" xr:uid="{00000000-0004-0000-0000-000021000000}"/>
    <hyperlink ref="I20" r:id="rId35" xr:uid="{00000000-0004-0000-0000-000022000000}"/>
    <hyperlink ref="I21" r:id="rId36" xr:uid="{00000000-0004-0000-0000-000023000000}"/>
    <hyperlink ref="J124" r:id="rId37" xr:uid="{00000000-0004-0000-0000-000024000000}"/>
    <hyperlink ref="I22" r:id="rId38" xr:uid="{00000000-0004-0000-0000-000025000000}"/>
    <hyperlink ref="I23" r:id="rId39" xr:uid="{00000000-0004-0000-0000-000026000000}"/>
    <hyperlink ref="I25" r:id="rId40" xr:uid="{00000000-0004-0000-0000-000027000000}"/>
    <hyperlink ref="I33" r:id="rId41" xr:uid="{00000000-0004-0000-0000-000028000000}"/>
    <hyperlink ref="I36" r:id="rId42" xr:uid="{00000000-0004-0000-0000-000029000000}"/>
    <hyperlink ref="J59" r:id="rId43" xr:uid="{00000000-0004-0000-0000-00002A000000}"/>
    <hyperlink ref="J130" r:id="rId44" xr:uid="{00000000-0004-0000-0000-00002B000000}"/>
    <hyperlink ref="I210" r:id="rId45" xr:uid="{00000000-0004-0000-0000-00002C000000}"/>
    <hyperlink ref="I217" r:id="rId46" xr:uid="{00000000-0004-0000-0000-00002D000000}"/>
    <hyperlink ref="J220" r:id="rId47" xr:uid="{00000000-0004-0000-0000-00002E000000}"/>
    <hyperlink ref="J227" r:id="rId48" xr:uid="{00000000-0004-0000-0000-00002F000000}"/>
    <hyperlink ref="J222" r:id="rId49" xr:uid="{00000000-0004-0000-0000-000030000000}"/>
    <hyperlink ref="I237" r:id="rId50" xr:uid="{00000000-0004-0000-0000-000031000000}"/>
    <hyperlink ref="I236" r:id="rId51" location="2風管接頭斷裂異常報告.xlsx" xr:uid="{00000000-0004-0000-0000-000032000000}"/>
    <hyperlink ref="I235" r:id="rId52" xr:uid="{00000000-0004-0000-0000-000033000000}"/>
    <hyperlink ref="I234" r:id="rId53" xr:uid="{00000000-0004-0000-0000-000034000000}"/>
    <hyperlink ref="I233" r:id="rId54" xr:uid="{00000000-0004-0000-0000-000035000000}"/>
    <hyperlink ref="I232" r:id="rId55" xr:uid="{00000000-0004-0000-0000-000036000000}"/>
    <hyperlink ref="I231" r:id="rId56" xr:uid="{00000000-0004-0000-0000-000037000000}"/>
    <hyperlink ref="I230" r:id="rId57" xr:uid="{00000000-0004-0000-0000-000038000000}"/>
    <hyperlink ref="I229" r:id="rId58" xr:uid="{00000000-0004-0000-0000-000039000000}"/>
    <hyperlink ref="I228" r:id="rId59" xr:uid="{00000000-0004-0000-0000-00003A000000}"/>
    <hyperlink ref="I227" r:id="rId60" xr:uid="{00000000-0004-0000-0000-00003B000000}"/>
    <hyperlink ref="I226" r:id="rId61" location="1駆動シャフト折損異常rev.1（修正）.xlsx" xr:uid="{00000000-0004-0000-0000-00003C000000}"/>
    <hyperlink ref="I203" r:id="rId62" xr:uid="{00000000-0004-0000-0000-00003D000000}"/>
    <hyperlink ref="I204" r:id="rId63" xr:uid="{00000000-0004-0000-0000-00003E000000}"/>
    <hyperlink ref="I205" r:id="rId64" xr:uid="{00000000-0004-0000-0000-00003F000000}"/>
    <hyperlink ref="I206" r:id="rId65" xr:uid="{00000000-0004-0000-0000-000040000000}"/>
    <hyperlink ref="I208" r:id="rId66" xr:uid="{00000000-0004-0000-0000-000041000000}"/>
    <hyperlink ref="I207" r:id="rId67" xr:uid="{00000000-0004-0000-0000-000042000000}"/>
    <hyperlink ref="I211" r:id="rId68" xr:uid="{00000000-0004-0000-0000-000043000000}"/>
    <hyperlink ref="I212" r:id="rId69" xr:uid="{00000000-0004-0000-0000-000044000000}"/>
    <hyperlink ref="I213" r:id="rId70" xr:uid="{00000000-0004-0000-0000-000045000000}"/>
    <hyperlink ref="I214" r:id="rId71" xr:uid="{00000000-0004-0000-0000-000046000000}"/>
    <hyperlink ref="I216" r:id="rId72" xr:uid="{00000000-0004-0000-0000-000047000000}"/>
    <hyperlink ref="I215" r:id="rId73" xr:uid="{00000000-0004-0000-0000-000048000000}"/>
    <hyperlink ref="I218" r:id="rId74" xr:uid="{00000000-0004-0000-0000-000049000000}"/>
    <hyperlink ref="I219" r:id="rId75" location="7過負荷停止.xlsx" xr:uid="{00000000-0004-0000-0000-00004A000000}"/>
    <hyperlink ref="I220" r:id="rId76" xr:uid="{00000000-0004-0000-0000-00004B000000}"/>
    <hyperlink ref="I221" r:id="rId77" xr:uid="{00000000-0004-0000-0000-00004C000000}"/>
    <hyperlink ref="I222" r:id="rId78" xr:uid="{00000000-0004-0000-0000-00004D000000}"/>
    <hyperlink ref="I223" r:id="rId79" xr:uid="{00000000-0004-0000-0000-00004E000000}"/>
    <hyperlink ref="I225" r:id="rId80" xr:uid="{00000000-0004-0000-0000-00004F000000}"/>
    <hyperlink ref="I187" r:id="rId81" xr:uid="{00000000-0004-0000-0000-000050000000}"/>
    <hyperlink ref="I202" r:id="rId82" xr:uid="{00000000-0004-0000-0000-000051000000}"/>
    <hyperlink ref="I201" r:id="rId83" xr:uid="{00000000-0004-0000-0000-000052000000}"/>
    <hyperlink ref="I200" r:id="rId84" xr:uid="{00000000-0004-0000-0000-000053000000}"/>
    <hyperlink ref="I199" r:id="rId85" xr:uid="{00000000-0004-0000-0000-000054000000}"/>
    <hyperlink ref="I197" r:id="rId86" xr:uid="{00000000-0004-0000-0000-000055000000}"/>
    <hyperlink ref="I198" r:id="rId87" xr:uid="{00000000-0004-0000-0000-000056000000}"/>
    <hyperlink ref="I196" r:id="rId88" xr:uid="{00000000-0004-0000-0000-000057000000}"/>
    <hyperlink ref="I195" r:id="rId89" xr:uid="{00000000-0004-0000-0000-000058000000}"/>
    <hyperlink ref="I194" r:id="rId90" xr:uid="{00000000-0004-0000-0000-000059000000}"/>
    <hyperlink ref="I192" r:id="rId91" xr:uid="{00000000-0004-0000-0000-00005A000000}"/>
    <hyperlink ref="I191" r:id="rId92" xr:uid="{00000000-0004-0000-0000-00005B000000}"/>
    <hyperlink ref="I190" r:id="rId93" xr:uid="{00000000-0004-0000-0000-00005C000000}"/>
    <hyperlink ref="I189" r:id="rId94" xr:uid="{00000000-0004-0000-0000-00005D000000}"/>
    <hyperlink ref="I188" r:id="rId95" xr:uid="{00000000-0004-0000-0000-00005E000000}"/>
    <hyperlink ref="I177" r:id="rId96" xr:uid="{00000000-0004-0000-0000-00005F000000}"/>
    <hyperlink ref="I166" r:id="rId97" xr:uid="{00000000-0004-0000-0000-000060000000}"/>
    <hyperlink ref="I179" r:id="rId98" xr:uid="{00000000-0004-0000-0000-000061000000}"/>
    <hyperlink ref="I167" r:id="rId99" xr:uid="{00000000-0004-0000-0000-000062000000}"/>
    <hyperlink ref="I168" r:id="rId100" xr:uid="{00000000-0004-0000-0000-000063000000}"/>
    <hyperlink ref="I169" r:id="rId101" xr:uid="{00000000-0004-0000-0000-000064000000}"/>
    <hyperlink ref="I170" r:id="rId102" xr:uid="{00000000-0004-0000-0000-000065000000}"/>
    <hyperlink ref="I171" r:id="rId103" xr:uid="{00000000-0004-0000-0000-000066000000}"/>
    <hyperlink ref="I172" r:id="rId104" xr:uid="{00000000-0004-0000-0000-000067000000}"/>
    <hyperlink ref="I173" r:id="rId105" xr:uid="{00000000-0004-0000-0000-000068000000}"/>
    <hyperlink ref="I174" r:id="rId106" xr:uid="{00000000-0004-0000-0000-000069000000}"/>
    <hyperlink ref="I175" r:id="rId107" xr:uid="{00000000-0004-0000-0000-00006A000000}"/>
    <hyperlink ref="I176" r:id="rId108" xr:uid="{00000000-0004-0000-0000-00006B000000}"/>
    <hyperlink ref="I185" r:id="rId109" xr:uid="{00000000-0004-0000-0000-00006C000000}"/>
    <hyperlink ref="I184" r:id="rId110" xr:uid="{00000000-0004-0000-0000-00006D000000}"/>
    <hyperlink ref="I183" r:id="rId111" xr:uid="{00000000-0004-0000-0000-00006E000000}"/>
    <hyperlink ref="I182" r:id="rId112" xr:uid="{00000000-0004-0000-0000-00006F000000}"/>
    <hyperlink ref="I181" r:id="rId113" xr:uid="{00000000-0004-0000-0000-000070000000}"/>
    <hyperlink ref="I178" r:id="rId114" xr:uid="{00000000-0004-0000-0000-000071000000}"/>
    <hyperlink ref="I180" r:id="rId115" xr:uid="{00000000-0004-0000-0000-000072000000}"/>
    <hyperlink ref="I165" r:id="rId116" xr:uid="{00000000-0004-0000-0000-000073000000}"/>
    <hyperlink ref="I164" r:id="rId117" xr:uid="{00000000-0004-0000-0000-000074000000}"/>
    <hyperlink ref="I163" r:id="rId118" xr:uid="{00000000-0004-0000-0000-000075000000}"/>
    <hyperlink ref="I161" r:id="rId119" xr:uid="{00000000-0004-0000-0000-000076000000}"/>
    <hyperlink ref="I160" r:id="rId120" xr:uid="{00000000-0004-0000-0000-000077000000}"/>
    <hyperlink ref="I162" r:id="rId121" xr:uid="{00000000-0004-0000-0000-000078000000}"/>
    <hyperlink ref="I159" r:id="rId122" xr:uid="{00000000-0004-0000-0000-000079000000}"/>
    <hyperlink ref="I158" r:id="rId123" xr:uid="{00000000-0004-0000-0000-00007A000000}"/>
    <hyperlink ref="I157" r:id="rId124" xr:uid="{00000000-0004-0000-0000-00007B000000}"/>
    <hyperlink ref="I156" r:id="rId125" xr:uid="{00000000-0004-0000-0000-00007C000000}"/>
    <hyperlink ref="I151" r:id="rId126" xr:uid="{00000000-0004-0000-0000-00007D000000}"/>
    <hyperlink ref="I152" r:id="rId127" xr:uid="{00000000-0004-0000-0000-00007E000000}"/>
    <hyperlink ref="I153" r:id="rId128" xr:uid="{00000000-0004-0000-0000-00007F000000}"/>
    <hyperlink ref="I149" r:id="rId129" xr:uid="{00000000-0004-0000-0000-000080000000}"/>
    <hyperlink ref="I150" r:id="rId130" xr:uid="{00000000-0004-0000-0000-000081000000}"/>
    <hyperlink ref="I155" r:id="rId131" xr:uid="{00000000-0004-0000-0000-000082000000}"/>
    <hyperlink ref="I154" r:id="rId132" xr:uid="{00000000-0004-0000-0000-000083000000}"/>
    <hyperlink ref="I94" r:id="rId133" xr:uid="{00000000-0004-0000-0000-000084000000}"/>
    <hyperlink ref="I59" r:id="rId134" xr:uid="{00000000-0004-0000-0000-000085000000}"/>
    <hyperlink ref="I56" r:id="rId135" xr:uid="{00000000-0004-0000-0000-000086000000}"/>
    <hyperlink ref="I48" r:id="rId136" xr:uid="{00000000-0004-0000-0000-000087000000}"/>
    <hyperlink ref="I46" r:id="rId137" xr:uid="{00000000-0004-0000-0000-000088000000}"/>
    <hyperlink ref="I45" r:id="rId138" xr:uid="{00000000-0004-0000-0000-000089000000}"/>
    <hyperlink ref="I148" r:id="rId139" xr:uid="{00000000-0004-0000-0000-00008A000000}"/>
    <hyperlink ref="I134" r:id="rId140" xr:uid="{00000000-0004-0000-0000-00008B000000}"/>
    <hyperlink ref="I147" r:id="rId141" xr:uid="{00000000-0004-0000-0000-00008C000000}"/>
    <hyperlink ref="I43" r:id="rId142" xr:uid="{00000000-0004-0000-0000-00008D000000}"/>
    <hyperlink ref="I42" r:id="rId143" xr:uid="{00000000-0004-0000-0000-00008E000000}"/>
    <hyperlink ref="I41" r:id="rId144" xr:uid="{00000000-0004-0000-0000-00008F000000}"/>
    <hyperlink ref="I31" r:id="rId145" xr:uid="{00000000-0004-0000-0000-000090000000}"/>
    <hyperlink ref="I138" r:id="rId146" xr:uid="{00000000-0004-0000-0000-000091000000}"/>
    <hyperlink ref="I146" r:id="rId147" xr:uid="{00000000-0004-0000-0000-000092000000}"/>
    <hyperlink ref="I116" r:id="rId148" xr:uid="{00000000-0004-0000-0000-000093000000}"/>
    <hyperlink ref="I47" r:id="rId149" xr:uid="{00000000-0004-0000-0000-000094000000}"/>
    <hyperlink ref="I49" r:id="rId150" location="15Camera異常.xls" xr:uid="{00000000-0004-0000-0000-000095000000}"/>
    <hyperlink ref="I50" r:id="rId151" xr:uid="{00000000-0004-0000-0000-000096000000}"/>
    <hyperlink ref="I51" r:id="rId152" xr:uid="{00000000-0004-0000-0000-000097000000}"/>
    <hyperlink ref="I52" r:id="rId153" xr:uid="{00000000-0004-0000-0000-000098000000}"/>
    <hyperlink ref="I53" r:id="rId154" xr:uid="{00000000-0004-0000-0000-000099000000}"/>
    <hyperlink ref="I54" r:id="rId155" xr:uid="{00000000-0004-0000-0000-00009A000000}"/>
    <hyperlink ref="I55" r:id="rId156" xr:uid="{00000000-0004-0000-0000-00009B000000}"/>
    <hyperlink ref="I57" r:id="rId157" xr:uid="{00000000-0004-0000-0000-00009C000000}"/>
    <hyperlink ref="I58" r:id="rId158" xr:uid="{00000000-0004-0000-0000-00009D000000}"/>
    <hyperlink ref="I60" r:id="rId159" xr:uid="{00000000-0004-0000-0000-00009E000000}"/>
    <hyperlink ref="I61" r:id="rId160" xr:uid="{00000000-0004-0000-0000-00009F000000}"/>
    <hyperlink ref="I62" r:id="rId161" xr:uid="{00000000-0004-0000-0000-0000A0000000}"/>
    <hyperlink ref="I63" r:id="rId162" xr:uid="{00000000-0004-0000-0000-0000A1000000}"/>
    <hyperlink ref="I64" r:id="rId163" xr:uid="{00000000-0004-0000-0000-0000A2000000}"/>
    <hyperlink ref="I65" r:id="rId164" xr:uid="{00000000-0004-0000-0000-0000A3000000}"/>
    <hyperlink ref="I70" r:id="rId165" xr:uid="{00000000-0004-0000-0000-0000A4000000}"/>
    <hyperlink ref="I73" r:id="rId166" xr:uid="{00000000-0004-0000-0000-0000A5000000}"/>
    <hyperlink ref="I80" r:id="rId167" xr:uid="{00000000-0004-0000-0000-0000A6000000}"/>
    <hyperlink ref="I81" r:id="rId168" xr:uid="{00000000-0004-0000-0000-0000A7000000}"/>
    <hyperlink ref="I86" r:id="rId169" xr:uid="{00000000-0004-0000-0000-0000A8000000}"/>
    <hyperlink ref="I88" r:id="rId170" xr:uid="{00000000-0004-0000-0000-0000A9000000}"/>
    <hyperlink ref="I89" r:id="rId171" xr:uid="{00000000-0004-0000-0000-0000AA000000}"/>
    <hyperlink ref="I90" r:id="rId172" xr:uid="{00000000-0004-0000-0000-0000AB000000}"/>
    <hyperlink ref="I99" r:id="rId173" xr:uid="{00000000-0004-0000-0000-0000AC000000}"/>
    <hyperlink ref="I100" r:id="rId174" xr:uid="{00000000-0004-0000-0000-0000AD000000}"/>
    <hyperlink ref="I113" r:id="rId175" xr:uid="{00000000-0004-0000-0000-0000AE000000}"/>
    <hyperlink ref="I114" r:id="rId176" xr:uid="{00000000-0004-0000-0000-0000AF000000}"/>
    <hyperlink ref="I115" r:id="rId177" xr:uid="{00000000-0004-0000-0000-0000B0000000}"/>
    <hyperlink ref="I117" r:id="rId178" xr:uid="{00000000-0004-0000-0000-0000B1000000}"/>
    <hyperlink ref="I145" r:id="rId179" xr:uid="{00000000-0004-0000-0000-0000B2000000}"/>
    <hyperlink ref="I139" r:id="rId180" xr:uid="{00000000-0004-0000-0000-0000B3000000}"/>
    <hyperlink ref="I144" r:id="rId181" xr:uid="{00000000-0004-0000-0000-0000B4000000}"/>
    <hyperlink ref="I141" r:id="rId182" xr:uid="{00000000-0004-0000-0000-0000B5000000}"/>
    <hyperlink ref="I143" r:id="rId183" xr:uid="{00000000-0004-0000-0000-0000B6000000}"/>
    <hyperlink ref="I142" r:id="rId184" xr:uid="{00000000-0004-0000-0000-0000B7000000}"/>
    <hyperlink ref="I137" r:id="rId185" xr:uid="{00000000-0004-0000-0000-0000B8000000}"/>
    <hyperlink ref="I136" r:id="rId186" xr:uid="{00000000-0004-0000-0000-0000B9000000}"/>
    <hyperlink ref="I135" r:id="rId187" xr:uid="{00000000-0004-0000-0000-0000BA000000}"/>
    <hyperlink ref="I140" r:id="rId188" xr:uid="{00000000-0004-0000-0000-0000BB000000}"/>
    <hyperlink ref="I133" r:id="rId189" xr:uid="{00000000-0004-0000-0000-0000BC000000}"/>
    <hyperlink ref="I132" r:id="rId190" xr:uid="{00000000-0004-0000-0000-0000BD000000}"/>
    <hyperlink ref="I131" r:id="rId191" xr:uid="{00000000-0004-0000-0000-0000BE000000}"/>
    <hyperlink ref="I130" r:id="rId192" xr:uid="{00000000-0004-0000-0000-0000BF000000}"/>
    <hyperlink ref="I129" r:id="rId193" xr:uid="{00000000-0004-0000-0000-0000C0000000}"/>
    <hyperlink ref="I128" r:id="rId194" xr:uid="{00000000-0004-0000-0000-0000C1000000}"/>
    <hyperlink ref="I127" r:id="rId195" xr:uid="{00000000-0004-0000-0000-0000C2000000}"/>
    <hyperlink ref="I126" r:id="rId196" xr:uid="{00000000-0004-0000-0000-0000C3000000}"/>
    <hyperlink ref="I125" r:id="rId197" xr:uid="{00000000-0004-0000-0000-0000C4000000}"/>
    <hyperlink ref="I124" r:id="rId198" xr:uid="{00000000-0004-0000-0000-0000C5000000}"/>
    <hyperlink ref="I123" r:id="rId199" xr:uid="{00000000-0004-0000-0000-0000C6000000}"/>
    <hyperlink ref="I122" r:id="rId200" xr:uid="{00000000-0004-0000-0000-0000C7000000}"/>
    <hyperlink ref="I121" r:id="rId201" xr:uid="{00000000-0004-0000-0000-0000C8000000}"/>
    <hyperlink ref="I120" r:id="rId202" xr:uid="{00000000-0004-0000-0000-0000C9000000}"/>
    <hyperlink ref="I119" r:id="rId203" xr:uid="{00000000-0004-0000-0000-0000CA000000}"/>
    <hyperlink ref="I118" r:id="rId204" xr:uid="{00000000-0004-0000-0000-0000CB000000}"/>
    <hyperlink ref="I112" r:id="rId205" xr:uid="{00000000-0004-0000-0000-0000CC000000}"/>
    <hyperlink ref="I111" r:id="rId206" xr:uid="{00000000-0004-0000-0000-0000CD000000}"/>
    <hyperlink ref="I110" r:id="rId207" xr:uid="{00000000-0004-0000-0000-0000CE000000}"/>
    <hyperlink ref="I109" r:id="rId208" xr:uid="{00000000-0004-0000-0000-0000CF000000}"/>
    <hyperlink ref="I108" r:id="rId209" xr:uid="{00000000-0004-0000-0000-0000D0000000}"/>
    <hyperlink ref="I107" r:id="rId210" xr:uid="{00000000-0004-0000-0000-0000D1000000}"/>
    <hyperlink ref="I106" r:id="rId211" xr:uid="{00000000-0004-0000-0000-0000D2000000}"/>
    <hyperlink ref="I105" r:id="rId212" xr:uid="{00000000-0004-0000-0000-0000D3000000}"/>
    <hyperlink ref="I104" r:id="rId213" xr:uid="{00000000-0004-0000-0000-0000D4000000}"/>
    <hyperlink ref="I103" r:id="rId214" xr:uid="{00000000-0004-0000-0000-0000D5000000}"/>
    <hyperlink ref="I102" r:id="rId215" xr:uid="{00000000-0004-0000-0000-0000D6000000}"/>
    <hyperlink ref="I101" r:id="rId216" xr:uid="{00000000-0004-0000-0000-0000D7000000}"/>
    <hyperlink ref="I93" r:id="rId217" xr:uid="{00000000-0004-0000-0000-0000D8000000}"/>
    <hyperlink ref="I97" r:id="rId218" xr:uid="{00000000-0004-0000-0000-0000D9000000}"/>
    <hyperlink ref="I96" r:id="rId219" xr:uid="{00000000-0004-0000-0000-0000DA000000}"/>
    <hyperlink ref="I92" r:id="rId220" xr:uid="{00000000-0004-0000-0000-0000DB000000}"/>
    <hyperlink ref="I87" r:id="rId221" xr:uid="{00000000-0004-0000-0000-0000DC000000}"/>
    <hyperlink ref="I85" r:id="rId222" xr:uid="{00000000-0004-0000-0000-0000DD000000}"/>
    <hyperlink ref="I84" r:id="rId223" xr:uid="{00000000-0004-0000-0000-0000DE000000}"/>
    <hyperlink ref="I83" r:id="rId224" xr:uid="{00000000-0004-0000-0000-0000DF000000}"/>
    <hyperlink ref="I82" r:id="rId225" xr:uid="{00000000-0004-0000-0000-0000E0000000}"/>
    <hyperlink ref="I79" r:id="rId226" xr:uid="{00000000-0004-0000-0000-0000E1000000}"/>
    <hyperlink ref="I78" r:id="rId227" xr:uid="{00000000-0004-0000-0000-0000E2000000}"/>
    <hyperlink ref="I77" r:id="rId228" xr:uid="{00000000-0004-0000-0000-0000E3000000}"/>
    <hyperlink ref="I76" r:id="rId229" xr:uid="{00000000-0004-0000-0000-0000E4000000}"/>
    <hyperlink ref="I74" r:id="rId230" xr:uid="{00000000-0004-0000-0000-0000E5000000}"/>
    <hyperlink ref="I71" r:id="rId231" xr:uid="{00000000-0004-0000-0000-0000E6000000}"/>
    <hyperlink ref="I66" r:id="rId232" xr:uid="{00000000-0004-0000-0000-0000E7000000}"/>
    <hyperlink ref="I69" r:id="rId233" xr:uid="{00000000-0004-0000-0000-0000E8000000}"/>
    <hyperlink ref="I239" r:id="rId234" xr:uid="{00000000-0004-0000-0000-0000E9000000}"/>
    <hyperlink ref="I240" r:id="rId235" xr:uid="{00000000-0004-0000-0000-0000EA000000}"/>
    <hyperlink ref="I241" r:id="rId236" xr:uid="{00000000-0004-0000-0000-0000EB000000}"/>
    <hyperlink ref="I246" r:id="rId237" xr:uid="{00000000-0004-0000-0000-0000EC000000}"/>
    <hyperlink ref="I245" r:id="rId238" xr:uid="{00000000-0004-0000-0000-0000ED000000}"/>
    <hyperlink ref="I248" r:id="rId239" xr:uid="{00000000-0004-0000-0000-0000EE000000}"/>
    <hyperlink ref="I243" r:id="rId240" xr:uid="{00000000-0004-0000-0000-0000EF000000}"/>
    <hyperlink ref="I244" r:id="rId241" xr:uid="{00000000-0004-0000-0000-0000F0000000}"/>
    <hyperlink ref="I249" r:id="rId242" xr:uid="{00000000-0004-0000-0000-0000F1000000}"/>
    <hyperlink ref="I238" r:id="rId243" xr:uid="{00000000-0004-0000-0000-0000F2000000}"/>
    <hyperlink ref="I247" r:id="rId244" xr:uid="{00000000-0004-0000-0000-0000F3000000}"/>
    <hyperlink ref="I242" r:id="rId245" xr:uid="{00000000-0004-0000-0000-0000F4000000}"/>
    <hyperlink ref="I224" r:id="rId246" xr:uid="{00000000-0004-0000-0000-0000F5000000}"/>
    <hyperlink ref="J224" r:id="rId247" xr:uid="{00000000-0004-0000-0000-0000F6000000}"/>
    <hyperlink ref="I255" r:id="rId248" xr:uid="{00000000-0004-0000-0000-0000F7000000}"/>
    <hyperlink ref="I250" r:id="rId249" xr:uid="{00000000-0004-0000-0000-0000F8000000}"/>
    <hyperlink ref="I252" r:id="rId250" xr:uid="{00000000-0004-0000-0000-0000F9000000}"/>
    <hyperlink ref="I253" r:id="rId251" xr:uid="{00000000-0004-0000-0000-0000FA000000}"/>
    <hyperlink ref="I193" r:id="rId252" xr:uid="{00000000-0004-0000-0000-0000FB000000}"/>
    <hyperlink ref="I251" r:id="rId253" xr:uid="{00000000-0004-0000-0000-0000FC000000}"/>
    <hyperlink ref="I254" r:id="rId254" xr:uid="{00000000-0004-0000-0000-0000FD000000}"/>
    <hyperlink ref="I258" r:id="rId255" xr:uid="{00000000-0004-0000-0000-0000FE000000}"/>
    <hyperlink ref="I261" r:id="rId256" xr:uid="{00000000-0004-0000-0000-0000FF000000}"/>
    <hyperlink ref="I256" r:id="rId257" xr:uid="{00000000-0004-0000-0000-000000010000}"/>
    <hyperlink ref="I257" r:id="rId258" xr:uid="{00000000-0004-0000-0000-000001010000}"/>
    <hyperlink ref="I259" r:id="rId259" xr:uid="{00000000-0004-0000-0000-000002010000}"/>
    <hyperlink ref="I260" r:id="rId260" xr:uid="{00000000-0004-0000-0000-000003010000}"/>
    <hyperlink ref="K2" r:id="rId261" xr:uid="{00000000-0004-0000-0000-000004010000}"/>
    <hyperlink ref="I263" r:id="rId262" xr:uid="{00000000-0004-0000-0000-000005010000}"/>
    <hyperlink ref="I264" r:id="rId263" xr:uid="{00000000-0004-0000-0000-000006010000}"/>
    <hyperlink ref="J263" r:id="rId264" xr:uid="{00000000-0004-0000-0000-000007010000}"/>
    <hyperlink ref="J259" r:id="rId265" xr:uid="{00000000-0004-0000-0000-000008010000}"/>
    <hyperlink ref="I265" r:id="rId266" xr:uid="{00000000-0004-0000-0000-000009010000}"/>
    <hyperlink ref="I266" r:id="rId267" xr:uid="{00000000-0004-0000-0000-00000A010000}"/>
    <hyperlink ref="I267" r:id="rId268" xr:uid="{00000000-0004-0000-0000-00000B010000}"/>
    <hyperlink ref="I269" r:id="rId269" xr:uid="{00000000-0004-0000-0000-00000C010000}"/>
    <hyperlink ref="I270" r:id="rId270" location="3 1Pos採板ロボット原点外れ.xlsx" xr:uid="{00000000-0004-0000-0000-00000D010000}"/>
    <hyperlink ref="I271" r:id="rId271" location="2振り分けCVサーボ異常rev.1.xlsx" xr:uid="{00000000-0004-0000-0000-00000E010000}"/>
    <hyperlink ref="I275" r:id="rId272" xr:uid="{00000000-0004-0000-0000-00000F010000}"/>
    <hyperlink ref="J208" r:id="rId273" xr:uid="{00000000-0004-0000-0000-000010010000}"/>
    <hyperlink ref="I209" r:id="rId274" xr:uid="{00000000-0004-0000-0000-000011010000}"/>
    <hyperlink ref="I262" r:id="rId275" xr:uid="{00000000-0004-0000-0000-000012010000}"/>
    <hyperlink ref="I273" r:id="rId276" xr:uid="{00000000-0004-0000-0000-000013010000}"/>
    <hyperlink ref="J273" r:id="rId277" xr:uid="{00000000-0004-0000-0000-000014010000}"/>
    <hyperlink ref="I268" r:id="rId278" xr:uid="{00000000-0004-0000-0000-000015010000}"/>
    <hyperlink ref="I278" r:id="rId279" xr:uid="{00000000-0004-0000-0000-000016010000}"/>
    <hyperlink ref="J278" r:id="rId280" xr:uid="{00000000-0004-0000-0000-000017010000}"/>
    <hyperlink ref="I274" r:id="rId281" xr:uid="{00000000-0004-0000-0000-000018010000}"/>
    <hyperlink ref="I276" r:id="rId282" xr:uid="{00000000-0004-0000-0000-000019010000}"/>
    <hyperlink ref="I277" r:id="rId283" xr:uid="{00000000-0004-0000-0000-00001A010000}"/>
    <hyperlink ref="I283" r:id="rId284" xr:uid="{00000000-0004-0000-0000-00001B010000}"/>
    <hyperlink ref="I285" r:id="rId285" location="58~64 CV停止異常.xlsx" xr:uid="{00000000-0004-0000-0000-00001C010000}"/>
    <hyperlink ref="I284" r:id="rId286" location="2 振分コンベアー異常報告.xlsx" xr:uid="{00000000-0004-0000-0000-00001D010000}"/>
    <hyperlink ref="I279" r:id="rId287" xr:uid="{00000000-0004-0000-0000-00001E010000}"/>
    <hyperlink ref="I282" r:id="rId288" xr:uid="{00000000-0004-0000-0000-00001F010000}"/>
    <hyperlink ref="I280" r:id="rId289" xr:uid="{00000000-0004-0000-0000-000020010000}"/>
    <hyperlink ref="I281" r:id="rId290" xr:uid="{00000000-0004-0000-0000-000021010000}"/>
    <hyperlink ref="J284" r:id="rId291" location="2 振分コンベアー異常報告OFF切CVプーリ芯出しついて.pptx" xr:uid="{00000000-0004-0000-0000-000022010000}"/>
    <hyperlink ref="I286" r:id="rId292" xr:uid="{00000000-0004-0000-0000-000023010000}"/>
    <hyperlink ref="I287" r:id="rId293" xr:uid="{00000000-0004-0000-0000-000024010000}"/>
    <hyperlink ref="I288" r:id="rId294" xr:uid="{00000000-0004-0000-0000-000025010000}"/>
    <hyperlink ref="I289" r:id="rId295" xr:uid="{00000000-0004-0000-0000-000026010000}"/>
    <hyperlink ref="I290" r:id="rId296" xr:uid="{00000000-0004-0000-0000-000027010000}"/>
    <hyperlink ref="I292" r:id="rId297" xr:uid="{00000000-0004-0000-0000-000028010000}"/>
    <hyperlink ref="I294" r:id="rId298" xr:uid="{00000000-0004-0000-0000-000029010000}"/>
    <hyperlink ref="I295" r:id="rId299" xr:uid="{00000000-0004-0000-0000-00002A010000}"/>
    <hyperlink ref="I291" r:id="rId300" location="6 Pos'採板ロボットS軸異常.xlsx" xr:uid="{00000000-0004-0000-0000-00002B010000}"/>
    <hyperlink ref="I296" r:id="rId301" xr:uid="{00000000-0004-0000-0000-00002C010000}"/>
    <hyperlink ref="J296" r:id="rId302" xr:uid="{00000000-0004-0000-0000-00002D010000}"/>
    <hyperlink ref="I297" r:id="rId303" xr:uid="{00000000-0004-0000-0000-00002E010000}"/>
    <hyperlink ref="I298" r:id="rId304" location="5ノイズ異常 rev.2.xlsx" xr:uid="{00000000-0004-0000-0000-00002F010000}"/>
    <hyperlink ref="I299" r:id="rId305" xr:uid="{00000000-0004-0000-0000-000030010000}"/>
    <hyperlink ref="I306" r:id="rId306" xr:uid="{00000000-0004-0000-0000-000031010000}"/>
    <hyperlink ref="I301" r:id="rId307" xr:uid="{00000000-0004-0000-0000-000032010000}"/>
    <hyperlink ref="I302" r:id="rId308" xr:uid="{00000000-0004-0000-0000-000033010000}"/>
    <hyperlink ref="I304" r:id="rId309" xr:uid="{00000000-0004-0000-0000-000034010000}"/>
    <hyperlink ref="I305" r:id="rId310" xr:uid="{00000000-0004-0000-0000-000035010000}"/>
    <hyperlink ref="I309" r:id="rId311" xr:uid="{00000000-0004-0000-0000-000036010000}"/>
    <hyperlink ref="I308" r:id="rId312" xr:uid="{00000000-0004-0000-0000-000037010000}"/>
    <hyperlink ref="I317" r:id="rId313" xr:uid="{00000000-0004-0000-0000-000038010000}"/>
    <hyperlink ref="I319" r:id="rId314" xr:uid="{00000000-0004-0000-0000-000039010000}"/>
    <hyperlink ref="J319" r:id="rId315" xr:uid="{00000000-0004-0000-0000-00003A010000}"/>
    <hyperlink ref="I293" r:id="rId316" xr:uid="{00000000-0004-0000-0000-00003B010000}"/>
    <hyperlink ref="I300" r:id="rId317" xr:uid="{00000000-0004-0000-0000-00003C010000}"/>
    <hyperlink ref="I303" r:id="rId318" xr:uid="{00000000-0004-0000-0000-00003D010000}"/>
    <hyperlink ref="I310" r:id="rId319" xr:uid="{00000000-0004-0000-0000-00003E010000}"/>
    <hyperlink ref="I312" r:id="rId320" xr:uid="{00000000-0004-0000-0000-00003F010000}"/>
    <hyperlink ref="I313" r:id="rId321" xr:uid="{00000000-0004-0000-0000-000040010000}"/>
    <hyperlink ref="I314" r:id="rId322" location="1ロール停止異常 のコピー.xlsx" xr:uid="{00000000-0004-0000-0000-000041010000}"/>
    <hyperlink ref="I315" r:id="rId323" xr:uid="{00000000-0004-0000-0000-000042010000}"/>
    <hyperlink ref="I316" r:id="rId324" xr:uid="{00000000-0004-0000-0000-000043010000}"/>
    <hyperlink ref="I318" r:id="rId325" xr:uid="{00000000-0004-0000-0000-000044010000}"/>
    <hyperlink ref="I320" r:id="rId326" xr:uid="{00000000-0004-0000-0000-000045010000}"/>
    <hyperlink ref="I322" r:id="rId327" xr:uid="{00000000-0004-0000-0000-000046010000}"/>
    <hyperlink ref="I324" r:id="rId328" xr:uid="{00000000-0004-0000-0000-000047010000}"/>
    <hyperlink ref="I326" r:id="rId329" xr:uid="{00000000-0004-0000-0000-000048010000}"/>
    <hyperlink ref="I307" r:id="rId330" xr:uid="{00000000-0004-0000-0000-000049010000}"/>
    <hyperlink ref="I329" r:id="rId331" xr:uid="{00000000-0004-0000-0000-00004A010000}"/>
    <hyperlink ref="I327" r:id="rId332" xr:uid="{00000000-0004-0000-0000-00004B010000}"/>
    <hyperlink ref="I330" r:id="rId333" xr:uid="{00000000-0004-0000-0000-00004C010000}"/>
    <hyperlink ref="I323" r:id="rId334" xr:uid="{00000000-0004-0000-0000-00004D010000}"/>
    <hyperlink ref="I325" r:id="rId335" xr:uid="{00000000-0004-0000-0000-00004E010000}"/>
    <hyperlink ref="J314" r:id="rId336" location="1ロール停止異常（ADT調査結果）設技検討結果.xlsx" xr:uid="{00000000-0004-0000-0000-00004F010000}"/>
    <hyperlink ref="I335" r:id="rId337" xr:uid="{00000000-0004-0000-0000-000050010000}"/>
    <hyperlink ref="I311" r:id="rId338" xr:uid="{00000000-0004-0000-0000-000051010000}"/>
    <hyperlink ref="I328" r:id="rId339" xr:uid="{00000000-0004-0000-0000-000052010000}"/>
    <hyperlink ref="I331" r:id="rId340" xr:uid="{00000000-0004-0000-0000-000053010000}"/>
    <hyperlink ref="I333" r:id="rId341" xr:uid="{00000000-0004-0000-0000-000054010000}"/>
    <hyperlink ref="I337" r:id="rId342" xr:uid="{00000000-0004-0000-0000-000055010000}"/>
    <hyperlink ref="I338" r:id="rId343" xr:uid="{00000000-0004-0000-0000-000056010000}"/>
    <hyperlink ref="I340" r:id="rId344" xr:uid="{00000000-0004-0000-0000-000057010000}"/>
    <hyperlink ref="I341" r:id="rId345" xr:uid="{00000000-0004-0000-0000-000058010000}"/>
    <hyperlink ref="I342" r:id="rId346" xr:uid="{00000000-0004-0000-0000-000059010000}"/>
    <hyperlink ref="I343" r:id="rId347" xr:uid="{00000000-0004-0000-0000-00005A010000}"/>
    <hyperlink ref="I345" r:id="rId348" xr:uid="{00000000-0004-0000-0000-00005B010000}"/>
    <hyperlink ref="I347" r:id="rId349" xr:uid="{00000000-0004-0000-0000-00005C010000}"/>
    <hyperlink ref="I344" r:id="rId350" xr:uid="{00000000-0004-0000-0000-00005D010000}"/>
    <hyperlink ref="I348" r:id="rId351" xr:uid="{00000000-0004-0000-0000-00005E010000}"/>
    <hyperlink ref="J344" r:id="rId352" xr:uid="{00000000-0004-0000-0000-00005F010000}"/>
    <hyperlink ref="I346" r:id="rId353" xr:uid="{00000000-0004-0000-0000-000060010000}"/>
    <hyperlink ref="I349" r:id="rId354" xr:uid="{00000000-0004-0000-0000-000061010000}"/>
    <hyperlink ref="I350" r:id="rId355" xr:uid="{00000000-0004-0000-0000-000062010000}"/>
    <hyperlink ref="I339" r:id="rId356" xr:uid="{00000000-0004-0000-0000-000063010000}"/>
    <hyperlink ref="I352" r:id="rId357" xr:uid="{00000000-0004-0000-0000-000064010000}"/>
    <hyperlink ref="I354" r:id="rId358" xr:uid="{00000000-0004-0000-0000-000065010000}"/>
    <hyperlink ref="I353" r:id="rId359" xr:uid="{00000000-0004-0000-0000-000066010000}"/>
    <hyperlink ref="I351" r:id="rId360" xr:uid="{00000000-0004-0000-0000-000067010000}"/>
    <hyperlink ref="J352" r:id="rId361" xr:uid="{00000000-0004-0000-0000-000068010000}"/>
    <hyperlink ref="I355" r:id="rId362" xr:uid="{00000000-0004-0000-0000-000069010000}"/>
    <hyperlink ref="I356" r:id="rId363" xr:uid="{00000000-0004-0000-0000-00006A010000}"/>
    <hyperlink ref="I357" r:id="rId364" xr:uid="{00000000-0004-0000-0000-00006B010000}"/>
    <hyperlink ref="I358" r:id="rId365" xr:uid="{00000000-0004-0000-0000-00006C010000}"/>
    <hyperlink ref="I359" r:id="rId366" xr:uid="{00000000-0004-0000-0000-00006D010000}"/>
    <hyperlink ref="I360" r:id="rId367" xr:uid="{00000000-0004-0000-0000-00006E010000}"/>
    <hyperlink ref="I361" r:id="rId368" xr:uid="{00000000-0004-0000-0000-00006F010000}"/>
    <hyperlink ref="I362" r:id="rId369" xr:uid="{00000000-0004-0000-0000-000070010000}"/>
    <hyperlink ref="J362" r:id="rId370" xr:uid="{00000000-0004-0000-0000-000071010000}"/>
    <hyperlink ref="I363" r:id="rId371" xr:uid="{00000000-0004-0000-0000-000072010000}"/>
    <hyperlink ref="I364" r:id="rId372" xr:uid="{00000000-0004-0000-0000-000073010000}"/>
    <hyperlink ref="I365" r:id="rId373" xr:uid="{00000000-0004-0000-0000-000074010000}"/>
    <hyperlink ref="I370" r:id="rId374" xr:uid="{00000000-0004-0000-0000-000075010000}"/>
    <hyperlink ref="J370" r:id="rId375" xr:uid="{00000000-0004-0000-0000-000076010000}"/>
    <hyperlink ref="I368" r:id="rId376" xr:uid="{00000000-0004-0000-0000-000077010000}"/>
    <hyperlink ref="I366" r:id="rId377" xr:uid="{00000000-0004-0000-0000-000078010000}"/>
    <hyperlink ref="I371" r:id="rId378" xr:uid="{00000000-0004-0000-0000-000079010000}"/>
    <hyperlink ref="J368" r:id="rId379" xr:uid="{00000000-0004-0000-0000-00007A010000}"/>
    <hyperlink ref="I374" r:id="rId380" xr:uid="{00000000-0004-0000-0000-00007B010000}"/>
    <hyperlink ref="I375" r:id="rId381" xr:uid="{00000000-0004-0000-0000-00007C010000}"/>
    <hyperlink ref="I376" r:id="rId382" xr:uid="{00000000-0004-0000-0000-00007D010000}"/>
    <hyperlink ref="I377" r:id="rId383" xr:uid="{00000000-0004-0000-0000-00007E010000}"/>
    <hyperlink ref="I378" r:id="rId384" xr:uid="{00000000-0004-0000-0000-00007F010000}"/>
    <hyperlink ref="J378" r:id="rId385" xr:uid="{00000000-0004-0000-0000-000080010000}"/>
    <hyperlink ref="J377" r:id="rId386" xr:uid="{00000000-0004-0000-0000-000081010000}"/>
    <hyperlink ref="I367" r:id="rId387" xr:uid="{00000000-0004-0000-0000-000082010000}"/>
    <hyperlink ref="I369" r:id="rId388" xr:uid="{00000000-0004-0000-0000-000083010000}"/>
    <hyperlink ref="J369" r:id="rId389" xr:uid="{00000000-0004-0000-0000-000084010000}"/>
    <hyperlink ref="I381" r:id="rId390" xr:uid="{00000000-0004-0000-0000-000085010000}"/>
    <hyperlink ref="I380" r:id="rId391" location="2 通信異常報告書.xlsx" xr:uid="{00000000-0004-0000-0000-000086010000}"/>
    <hyperlink ref="I372" r:id="rId392" location="2 Back Up Rollブラケットの破断(中日).xlsx" xr:uid="{00000000-0004-0000-0000-000087010000}"/>
    <hyperlink ref="J375" r:id="rId393" xr:uid="{00000000-0004-0000-0000-000088010000}"/>
    <hyperlink ref="I373" r:id="rId394" xr:uid="{00000000-0004-0000-0000-000089010000}"/>
    <hyperlink ref="I379" r:id="rId395" display="../../../../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1901%E4%BB%A5%E9%99%8D/20230415  ADT KF 1BR BD2 CV %E3%83%88%E3%83%A9%E3%83%83%E3%82%AD%E3%83%B3%E3%82%B0%E6%B6%88%E5%A4%B1%E7%95%B0%E5%B8%B8rev1.xlsx?d=w306cc5449fbd4665ad938f2ba236316d&amp;csf=1&amp;web=1&amp;e=9lhAOF" xr:uid="{00000000-0004-0000-0000-00008A010000}"/>
    <hyperlink ref="I383" r:id="rId396" display="../../../../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1901%E4%BB%A5%E9%99%8D/20230505_MF%E3%80%80WI%E3%83%BBTOM%E2%87%94PAM%E9%80%9A%E4%BF%A1%E7%95%B0%E5%B8%B8%E3%83%88%E3%83%A9%E3%83%96%E3%83%AB(%E4%B8%AD%E6%97%A5).xlsx?d=wf41b0bcea30f4434bde1c8ff80a73406&amp;csf=1&amp;web=1&amp;e=Qb0ZrK" xr:uid="{00000000-0004-0000-0000-00008B010000}"/>
    <hyperlink ref="I382" r:id="rId397" display="../../../../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1901%E4%BB%A5%E9%99%8D/20230504-CF%E5%8C%85%E8%A3%9D%E6%9C%AC%E7%B7%9A%E5%A2%9E%E9%80%9F%235 CAM CLUTCH%E7%95%B0%E5%B8%B8%E5%A0%B1%E5%91%8A%E6%9B%B8-rev.1.xlsx?d=w57c393f37a2f4dd293d8d1173f7c1ac0&amp;csf=1&amp;web=1&amp;e=A25slb" xr:uid="{00000000-0004-0000-0000-00008C010000}"/>
    <hyperlink ref="J382" r:id="rId398" display="../../../../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1901%E4%BB%A5%E9%99%8D/20230504-CF%E5%8C%85%E8%A3%9D%E6%9C%AC%E7%B7%9A%E5%A2%9E%E9%80%9F%235 CAM CLUTCH%E7%95%B0%E5%B8%B8%E5%A0%B1%E5%91%8A%E6%9B%B8-rev.1 (%E6%A9%9F%E6%A2%B0%E5%A0%B1%E5%91%8A%E6%9B%B8).xlsx?d=wf39146be06164226a1b43ad3c209162d&amp;csf=1&amp;web=1&amp;e=y6VQmc" xr:uid="{00000000-0004-0000-0000-00008D010000}"/>
    <hyperlink ref="I391" r:id="rId399" display="../../../../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1901%E4%BB%A5%E9%99%8D/20230607HF%E3%80%80HF %E6%9C%AC%E7%B7%9AHO%E3%82%B2%E3%83%BC%E3%83%88CV%E3%80%80%E3%82%AB%E3%83%A0%E3%82%AF%E3%83%A9%E3%83%83%E3%83%81%E7%95%B0%E5%B8%B8(%E4%B8%AD%E6%97%A5).xlsx?d=w89beefd62baf49ae9468b97c76d2a060&amp;csf=1&amp;web=1&amp;e=E1Qz8V" xr:uid="{00000000-0004-0000-0000-00008E010000}"/>
    <hyperlink ref="I384" r:id="rId400" display="../../../../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1901%E4%BB%A5%E9%99%8D/20230510 JF%E6%9C%AC%E7%B7%9AFT CV%E9%A9%85%E5%8B%95%E9%8F%88%E6%A2%9D%E6%96%B7%E8%A3%82%E7%95%B0%E5%B8%B8%E5%A0%B1%E5%91%8A (1).xlsx?d=w3d8134a49c8941c990824a01532f5569&amp;csf=1&amp;web=1&amp;e=X3e054" xr:uid="{00000000-0004-0000-0000-00008F010000}"/>
    <hyperlink ref="I396" r:id="rId401" display="../../../../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1901%E4%BB%A5%E9%99%8D/20230704%E3%80%90TPM5%E3%80%91%E3%80%90ADCH%E3%80%91%E3%80%90%E8%A8%AD%E5%82%99%E7%95%B0%E5%B8%B8%E5%A0%B1%E5%91%8A%E3%80%91NF NO.1%E6%A8%AA%E5%88%87%E6%9C%BA%E5%88%87%E3%82%8A%E5%9C%A7%E5%88%87%E3%82%8A%E6%9B%BF%E3%81%88%E9%9B%BB%E7%A3%81%E5%BC%81%E7%95%B0%E5%B8%B8 %E7%BF%BB%E8%AF%91.xlsx?d=w96c3a3d94d9e4ed1845b5844e6e5b9b7&amp;csf=1&amp;web=1&amp;e=MSUK3G" xr:uid="{00000000-0004-0000-0000-000090010000}"/>
    <hyperlink ref="I385" r:id="rId402" display="../../../../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1901%E4%BB%A5%E9%99%8D/20230520 ADTOFF%E3%80%80OFF7 %E7%A7%BB%E8%BC%89%E6%A9%9FNo.2X%E5%88%87%E6%A9%9F%E7%9A%AE%E5%B8%B6%E6%96%B7%E8%A3%82%E7%95%B0%E5%B8%B8%E5%A0%B1%E5%91%8A%EF%BC%88Rev.8 ) %E4%B8%AD%E6%97%A5.xlsx?d=wb9554fc129f64c39939862969b34d110&amp;csf=1&amp;web=1&amp;e=BhOZsC" xr:uid="{00000000-0004-0000-0000-000091010000}"/>
    <hyperlink ref="I387" r:id="rId403" display="../../../../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1901%E4%BB%A5%E9%99%8D/20230520 ADTOFF%E3%80%80OFF7 %E7%A7%BB%E8%BC%89%E6%A9%9FNo.2X%E5%88%87%E6%A9%9F%E7%9A%AE%E5%B8%B6%E6%96%B7%E8%A3%82%E7%95%B0%E5%B8%B8%E5%A0%B1%E5%91%8A%EF%BC%88Rev.8 ) %E4%B8%AD%E6%97%A5.xlsx?d=wb9554fc129f64c39939862969b34d110&amp;csf=1&amp;web=1&amp;e=BhOZsC" xr:uid="{00000000-0004-0000-0000-000092010000}"/>
    <hyperlink ref="I395" r:id="rId404" display="../../../../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1901%E4%BB%A5%E9%99%8D/20230702%E3%80%90TPM5%E3%80%91%E3%80%90ADCH%E3%80%91%E3%80%90%E8%A8%AD%E5%82%99%E7%95%B0%E5%B8%B8%E5%A0%B1%E5%91%8A%E3%80%91_2Br Br%E6%9D%BF%E5%8E%9A%E8%A8%88%E3%83%87%E3%83%BC%E3%82%BF%E7%95%B0%E5%B8%B8.xlsx?d=wd9ec9d5710424b0ebb0c8868ffea3a96&amp;csf=1&amp;web=1&amp;e=P2hIuA" xr:uid="{00000000-0004-0000-0000-000093010000}"/>
    <hyperlink ref="I388" r:id="rId405" display="../../../../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1901%E4%BB%A5%E9%99%8D/20230520 CF%E7%AA%AF6Pos%E6%8E%A1%E6%9D%BFROBOT CC LINK%E7%95%B0%E5%B8%B8%E5%A0%B1%E5%91%8A.xlsx?d=wd86f59f9374f4e30806006e7de06b326&amp;csf=1&amp;web=1&amp;e=1BFd5c" xr:uid="{00000000-0004-0000-0000-000094010000}"/>
    <hyperlink ref="I393" r:id="rId406" display="../../../../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1901%E4%BB%A5%E9%99%8D/20230626%E3%80%90TPM5%E3%80%91%E3%80%90ADCH%E3%80%91%E3%80%90%E8%A8%AD%E5%82%99%E7%95%B0%E5%B8%B8%E5%A0%B1%E5%91%8A%E3%80%91%E3%80%90%E6%9C%80%E7%B5%82%E7%89%88%E3%80%91NF%E7%AA%AFCold1Br_HO_%E3%83%95%E3%83%AC%E3%83%BC%E3%83%A0%E7%A0%B4%E6%96%AD%E3%83%88%E3%83%A9%E3%83%96%E3%83%AB%E7%BF%BB%E8%A8%B3 rev1.1.xlsx?d=wbc8d737584b1448baba5df77e56274d4&amp;csf=1&amp;web=1&amp;e=dIZeaO" xr:uid="{00000000-0004-0000-0000-000095010000}"/>
    <hyperlink ref="J393" r:id="rId407" display="../../../../00_%E7%A4%BE%E5%85%A7%E5%85%B1%E9%80%9A/001_%E8%A8%AD%E6%8A%80%E8%B3%87%E6%96%99%E4%BA%A4%E6%8F%9B/%E3%80%90TPM5%E3%80%91%E8%A3%BD%E9%80%A05%E6%8B%A0%E7%82%B9%E8%87%AA%E4%B8%BB%E4%BF%9D%E5%85%A8%E4%BC%9A%E8%AD%B0/%E3%80%90%E8%A8%AD%E5%82%99%E3%83%AD%E3%82%B9%E5%89%8A%E6%B8%9B%E3%83%81%E3%83%BC%E3%83%A0%E3%80%91/%E8%A8%AD%E5%82%99%E7%95%B0%E5%B8%B8%E7%A2%BA%E8%AA%8D%E5%AF%AB%E7%9C%9F/NF%E7%AA%AFCold1Br_HO_frame%E7%A0%B4%E6%96%B7%E7%95%B0%E5%B8%B8 %E3%80%90%E9%BB%9E%E6%AA%A2%E7%A2%BA%E8%AA%8D%E5%8D%80%E5%9F%9F%EF%BC%9AYF%E3%80%81CF%E3%80%81EF%E3%80%81JF%E3%80%81KF%E3%80%91/20230626 NF%E7%AA%AFCold1Br_HO_frame%E7%A0%B4%E6%96%B7%E7%95%B0%E5%B8%B8%E4%B9%8B%E9%BB%9E%E6%AA%A2%E7%A2%BA%E8%AA%8D%E5%AF%AB%E7%9C%9F %E3%80%90%E9%BB%9E%E6%AA%A2%E7%A2%BA%E8%AA%8D%E5%8D%80%E5%9F%9F%EF%BC%9AYF%E3%80%81CF%E3%80%81EF%E3%80%81JF%E3%80%81KF%E3%80%91.xlsx?d=w6c9e95ede5ac4446943d68542c85c3bc&amp;csf=1&amp;web=1&amp;e=rNqT09" xr:uid="{00000000-0004-0000-0000-000096010000}"/>
    <hyperlink ref="I397" r:id="rId408" display="../../../../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1901%E4%BB%A5%E9%99%8D/20230720%E3%80%90TPM5%E3%80%91%E3%80%90ADCH%E3%80%91%E3%80%90%E8%A8%AD%E5%82%99%E7%95%B0%E5%B8%B8%E5%A0%B1%E5%91%8A%E3%80%91MF_2Br %E6%8E%A1%E6%9D%BFCV INV%E7%95%B0%E5%B8%B8%E3%81%AB%E3%81%A6CV%E5%81%9C%E6%AD%A2%E3%83%88%E3%83%A9%E3%83%96%E3%83%AB.xlsx?d=w060c30be90674782a959153d314cd853&amp;csf=1&amp;web=1&amp;e=UW7RnH" xr:uid="{00000000-0004-0000-0000-000097010000}"/>
    <hyperlink ref="I390" r:id="rId409" display="../../../../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1901%E4%BB%A5%E9%99%8D/20230602%E3%80%90TPM5%E3%80%91%E3%80%90ADCH%E3%80%91%E3%80%90%E8%A8%AD%E5%82%99%E7%95%B0%E5%B8%B8%E5%A0%B1%E5%91%8A%E3%80%91_%E6%9C%AC%E7%B7%9A%E4%BC%B8%E7%B8%AECV%E5%8B%95%E4%BD%9C%E7%95%B0%E5%B8%B8.xlsx?d=w9ee55613343b4127a0e93fb88fb31928&amp;csf=1&amp;web=1&amp;e=RSe85k" xr:uid="{00000000-0004-0000-0000-000098010000}"/>
    <hyperlink ref="I399" r:id="rId410" display="../../../../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1901%E4%BB%A5%E9%99%8D/20230729 CF%E7%AA%AF1Br %E7%B4%99%E5%8D%B7CV INV%E7%95%B0%E5%B8%B8%E5%A0%B1%E5%91%8A.xlsx?d=wbd0ccf402ac449699a4a25d2561a0700&amp;csf=1&amp;web=1&amp;e=DNkYPt" xr:uid="{00000000-0004-0000-0000-000099010000}"/>
    <hyperlink ref="I398" r:id="rId411" display="../../../../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1901%E4%BB%A5%E9%99%8D/20230727 XF %E6%A8%AA%E6%8A%98%E3%83%AD%E3%83%BC%E3%83%AB%E8%A3%9C%E5%8A%A9%E3%83%90%E3%83%BC%E8%84%B1%E8%90%BD%E7%95%B0%E5%B8%B8%E5%A0%B1%E5%91%8A%E6%9B%B8--(%E4%B8%AD%E6%97%A5%E6%96%87).xlsx?d=w74841efd63aa47a1be893837c93ec6bb&amp;csf=1&amp;web=1&amp;e=9RqIxl" xr:uid="{00000000-0004-0000-0000-00009A010000}"/>
    <hyperlink ref="J398" r:id="rId412" display="../../../../00_%E7%A4%BE%E5%85%A7%E5%85%B1%E9%80%9A/001_%E8%A8%AD%E6%8A%80%E8%B3%87%E6%96%99%E4%BA%A4%E6%8F%9B/%E3%80%90TPM5%E3%80%91%E8%A3%BD%E9%80%A05%E6%8B%A0%E7%82%B9%E8%87%AA%E4%B8%BB%E4%BF%9D%E5%85%A8%E4%BC%9A%E8%AD%B0/%E3%80%90%E8%A8%AD%E5%82%99%E3%83%AD%E3%82%B9%E5%89%8A%E6%B8%9B%E3%83%81%E3%83%BC%E3%83%A0%E3%80%91/%E8%A8%AD%E5%82%99%E7%95%B0%E5%B8%B8%E7%A2%BA%E8%AA%8D%E5%AF%AB%E7%9C%9F/XF %E6%A8%AA%E6%8A%98%E3%82%8A%E3%83%AD%E3%83%BC%E3%83%AB%E8%A3%9C%E5%8A%A9%E3%83%90%E3%83%BC%E8%84%B1%E8%90%BD%E7%95%B0%E5%B8%B8 %E3%80%90%E9%BB%9E%E6%AA%A2%E7%A2%BA%E8%AA%8D%E5%8D%80%E5%9F%9F%EF%BC%9ACF%E3%80%81JF%E3%80%81KF%E3%80%91/20230727 XF%E7%AA%AF%E6%A8%AA%E6%8A%98%E3%82%8A%E3%83%AD%E3%83%BC%E3%83%AB%E8%A3%9C%E5%8A%A9%E3%83%90%E3%83%BC%E8%84%B1%E8%90%BD%E7%95%B0%E5%B8%B8%E4%B9%8B%E9%BB%9E%E6%AA%A2%E7%A2%BA%E8%AA%8D%E5%AF%AB%E7%9C%9F %E3%80%90%E9%BB%9E%E6%AA%A2%E7%A2%BA%E8%AA%8D%E5%8D%80%E5%9F%9F%EF%BC%9ACF%E3%80%81JF%E3%80%81KF%E3%80%91.xlsx?d=w364a424f280c4b7383e301f16501ac2f&amp;csf=1&amp;web=1&amp;e=WOHYuj" xr:uid="{00000000-0004-0000-0000-00009B010000}"/>
    <hyperlink ref="I389" r:id="rId413" display="../../../../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1901%E4%BB%A5%E9%99%8D/20230527 CF%E7%AA%AF1Br Cv %E5%BC%95%E5%85%A5%232 INV%E7%95%B0%E5%B8%B8%E5%A0%B1%E5%91%8A.xlsx?d=wcc30cb5c03f94550a91cdd1f76ad19d5&amp;csf=1&amp;web=1&amp;e=oZ6Jbg" xr:uid="{00000000-0004-0000-0000-00009C010000}"/>
    <hyperlink ref="I394" r:id="rId414" display="../../../../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1901%E4%BB%A5%E9%99%8D/20230630 ADTOFF%E3%80%80OFFNO.4 X%E5%88%87%E6%A9%9F%E3%83%A2%E3%83%BC%E3%82%BF%E3%83%BC%E3%81%AE%E3%82%A8%E3%83%B3%E3%82%B3%E3%83%BC%E3%83%80%E3%83%BC%E3%82%B1%E3%83%BC%E3%83%96%E3%83%AB%26%E5%8B%95%E5%8A%9B%E3%82%B1%E3%83%BC%E3%83%96%E3%83%AB%E7%95%B0%E5%B8%B8%EF%BC%88Rev.8 ).xlsx?d=w4194db1110ae407b9285e1e89f3cf42d&amp;csf=1&amp;web=1&amp;e=MsWoRd" xr:uid="{00000000-0004-0000-0000-00009D010000}"/>
    <hyperlink ref="I400" r:id="rId415" display="../../../../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1901%E4%BB%A5%E9%99%8D/20230803XF%E3%80%80%E6%A8%AA%E6%8A%98%E3%83%AD%E3%83%BC%E3%83%AB%E8%A3%9C%E5%8A%A9%E3%83%90%E3%83%BC%E8%84%B1%E8%90%BD(%E4%B8%AD%E6%97%A5%E6%96%87).xlsx?d=w81695fd2fcff4059b86241f921d32e7a&amp;csf=1&amp;web=1&amp;e=rSPTmI" xr:uid="{00000000-0004-0000-0000-00009E010000}"/>
    <hyperlink ref="I401" r:id="rId416" display="../../../../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1901%E4%BB%A5%E9%99%8D/20230809NF%E3%80%80%E5%BE%AA%E7%92%B0CV%234%E8%A9%B0%E3%81%BE%E3%82%8A%E3%81%AB%E4%BC%B4%E3%81%86%E6%9C%AC%E7%B7%9A%E3%82%AE%E3%83%AD%E3%83%81%E3%83%B3%E6%8D%A8%E3%81%A6%E6%9D%BF%E7%99%BA%E7%94%9F(%E4%B8%AD%E6%97%A5%E6%96%87).xlsx?d=w57aadaf901e741ba98dbdf4feeea2616&amp;csf=1&amp;web=1&amp;e=ReHhXd" xr:uid="{00000000-0004-0000-0000-00009F010000}"/>
    <hyperlink ref="I402" r:id="rId417" display="../../../../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1901%E4%BB%A5%E9%99%8D/20230811 YF%E5%8C%85%E8%A3%9D%E6%9C%AC%E7%B7%9AH0%E4%BD%9C%E5%8B%95%E7%95%B0%E5%B8%B8%E5%A0%B1%E5%91%8A%E6%9B%B8.xlsx?d=wbf8c383ee72f4d0baf74647cc806ff2e&amp;csf=1&amp;web=1&amp;e=6w4OuW" xr:uid="{00000000-0004-0000-0000-0000A0010000}"/>
    <hyperlink ref="I404" r:id="rId418" display="../../../../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1901%E4%BB%A5%E9%99%8D/20230815XF%E3%80%80%E7%9B%AE%E8%A6%96%E3%83%96%E3%83%BC%E3%82%B9%E5%86%85CV%E8%A7%92%E6%9D%90%E5%B7%BB%E3%81%8D%E8%BE%BC%E3%81%BE%E3%82%8C%E3%83%92%E3%83%A4%E3%83%AA(%E4%B8%AD%E6%97%A5%E6%96%87).xlsx?d=w6eb902d1fbac4480a03dcc46937d827e&amp;csf=1&amp;web=1&amp;e=9girrU" xr:uid="{00000000-0004-0000-0000-0000A1010000}"/>
    <hyperlink ref="I406" r:id="rId419" display="../../../../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1901%E4%BB%A5%E9%99%8D/20230831 EF 1BR ROBOT CV %E5%9B%BA%E5%AE%9A%E9%BD%92%E8%BC%AA%E5%BA%A7%E8%9E%BA%E7%B5%B2%E6%96%B7%E8%A3%82.xlsx?d=w6aea5f1b69154af4bb5ba53600b15b39&amp;csf=1&amp;web=1&amp;e=fKUH0W" xr:uid="{00000000-0004-0000-0000-0000A2010000}"/>
    <hyperlink ref="I405" r:id="rId420" display="../../../../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1901%E4%BB%A5%E9%99%8D/20230820 EF%E5%8C%85%E8%A3%9D%E6%A9%AB%E5%88%87%E6%A9%9F2%E8%99%9FBUR%E7%9A%AE%E5%B8%B6%E6%96%B7%E8%A3%82.xlsx?d=w5e7a9790d9924af6b0e27e17916c3107&amp;csf=1&amp;web=1&amp;e=FfncaO" xr:uid="{00000000-0004-0000-0000-0000A3010000}"/>
    <hyperlink ref="I386" r:id="rId421" display="../../../../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1901%E4%BB%A5%E9%99%8D/20230515 YF%E6%9C%AC%E7%B7%9A%E5%88%87%E6%8A%98%E8%A8%AD%E5%82%99%E7%95%B0%E5%B8%B8-%E6%9C%80%E7%B5%82%E7%89%88.xlsx?d=w8c23f3c3567743c5a1a599bae0edfa1f&amp;csf=1&amp;web=1&amp;e=7v1a7Z" xr:uid="{00000000-0004-0000-0000-0000A4010000}"/>
    <hyperlink ref="I408" r:id="rId422" display="../../../../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1901%E4%BB%A5%E9%99%8D/20230924NF%E3%80%8012POS%E6%8E%A1%E6%9D%BFCV%E4%BD%8D%E7%BD%AE%E6%B1%BA%E3%82%81%E7%95%B0%E5%B8%B8.xlsx?d=w54a4d872de53440f8526dc4cff603664&amp;csf=1&amp;web=1&amp;e=Oo5y0z" xr:uid="{00000000-0004-0000-0000-0000A5010000}"/>
    <hyperlink ref="I411" r:id="rId423" display="../../../../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1901%E4%BB%A5%E9%99%8D/20231023 EF%E7%AA%AF 2Br  %E5%BC%95%E5%85%A5%E6%AE%B5Sensor(X40E)%E7%95%B0%E5%B8%B8%E5%B0%8E%E8%87%B4%E6%9D%BF%E6%8A%98%E7%95%B0%E5%B8%B8.xlsx?d=w41f90442026c40129e98a427f4f6947e&amp;csf=1&amp;web=1&amp;e=cabdhh" xr:uid="{00000000-0004-0000-0000-0000A6010000}"/>
    <hyperlink ref="I412" r:id="rId424" display="../../../../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1901%E4%BB%A5%E9%99%8D/20231024 JF 2BR BUFFER%E6%8E%A1%E6%9D%BFCV PLC%E7%95%B6%E6%A9%9F%E7%95%B0%E5%B8%B8%E7%95%B0%E5%B8%B8%E5%A0%B1%E5%91%8A.xlsx?d=wfdfe52034f5244b28aa47dd747172504&amp;csf=1&amp;web=1&amp;e=Mo1Dhb" xr:uid="{00000000-0004-0000-0000-0000A7010000}"/>
    <hyperlink ref="I392" r:id="rId425" display="../../../../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1901%E4%BB%A5%E9%99%8D/20230714 YF 2POS P%E8%A9%B0%E6%A9%9F%E4%BC%BA%E6%9C%8D%E9%A6%AC%E9%81%94%E7%95%B0%E5%B8%B8(%E7%95%B0%E9%9F%B3%E5%A4%9A%E7%99%BC).xlsx?d=wb170d67e848f4183a49ed9c2a39ed05a&amp;csf=1&amp;web=1&amp;e=gWJAsD" xr:uid="{00000000-0004-0000-0000-0000A8010000}"/>
    <hyperlink ref="I409" r:id="rId426" display="../../../../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1901%E4%BB%A5%E9%99%8D/20230929KF%E3%80%801BR%E6%9D%B1%E9%80%9A%E8%A3%BDGSD%E6%A4%9C%E6%9F%BB%E6%A9%9FLED%E3%82%B9%E3%83%88%E3%83%AD%E3%83%9C%E5%85%89%E9%87%8F%E7%95%B0%E5%B8%B8%E6%AC%A0%E6%9D%BF.xlsx?d=w971bf7bb3fa941ae92945fb5e72e5cdd&amp;csf=1&amp;web=1&amp;e=TobAfg" xr:uid="{00000000-0004-0000-0000-0000A9010000}"/>
    <hyperlink ref="I403" r:id="rId427" display="../../../../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1901%E4%BB%A5%E9%99%8D/20230814 ADTOFF%E3%80%80OFF4 X%E5%88%87%E6%A9%9F%E6%B4%BB%E5%8B%95%E7%B7%9A%E6%A7%BD%E6%96%B7%E8%A3%82%E7%95%B0%E5%B8%B8%E5%A0%B1%E5%91%8A%EF%BC%88Rev.8 ).xlsx?d=w8d96056ce77348649bcdc1640add797a&amp;csf=1&amp;web=1&amp;e=LTNO2a" xr:uid="{00000000-0004-0000-0000-0000AA010000}"/>
    <hyperlink ref="I407" r:id="rId428" display="../../../../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1901%E4%BB%A5%E9%99%8D/20230924FF%E3%80%80%E6%9C%AC%E7%B7%9A%E4%B8%8B%E6%B5%81%E3%82%AF%E3%83%A9%E3%83%83%E3%83%81 %E3%82%B7%E3%83%95%E3%83%88%E3%83%95%E3%82%A9%E3%83%BC%E3%82%AF%E9%83%A8%E3%82%B7%E3%83%95%E3%82%BF%E3%83%BC%E8%84%B1%E8%90%BD.xlsx?d=w15b85d3738c44745a648c4f7e0628261&amp;csf=1&amp;web=1&amp;e=gxlWBz" xr:uid="{00000000-0004-0000-0000-0000AB010000}"/>
    <hyperlink ref="I410" r:id="rId429" display="../../../../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1901%E4%BB%A5%E9%99%8D/20231018NF%E3%80%80%E4%B8%8B%E9%83%A8%E9%89%84%E3%83%AD%E3%83%BC%E3%83%AB%E9%A7%86%E5%8B%95%E3%83%81%E3%82%A7%E3%83%BC%E3%83%B3%E8%84%B1%E8%90%BD.xlsx?d=w59619ae4eb774318ab239752ec61a896&amp;csf=1&amp;web=1&amp;e=76HAhL" xr:uid="{00000000-0004-0000-0000-0000AC010000}"/>
    <hyperlink ref="I416" r:id="rId430" display="../../../../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1901%E4%BB%A5%E9%99%8D/20231206 PF %E6%9C%AC%E7%B7%9AHO%E9%96%8B%E9%96%89%E9%A7%86%E5%8B%95%E7%94%A8%E3%83%AA%E3%83%B3%E3%82%AF%E3%82%A2%E3%83%BC%E3%83%A0%E3%81%AE%E8%84%B1%E8%90%BD%E7%95%B0%E5%B8%B8.xlsx?d=wb0a021c0b7aa43f79caa08e3c11c0272&amp;csf=1&amp;web=1&amp;e=KL0Knh" xr:uid="{00000000-0004-0000-0000-0000AD010000}"/>
    <hyperlink ref="I417" r:id="rId431" display="../../../../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1901%E4%BB%A5%E9%99%8D/20231214 YF%E5%8C%85%E8%A3%9D2P %E6%8E%A1%E6%9D%BFCV ROLL%E8%BB%B8%E8%8A%AF%E6%96%B7%E8%A3%82%E7%95%B0%E5%B8%B8%E5%A0%B1%E5%91%8A%E6%9B%B8(%E6%8F%90%E5%87%BA).xlsx?d=wfc162ead6f96475aa547e41085f660e5&amp;csf=1&amp;web=1&amp;e=6LEIxI" xr:uid="{00000000-0004-0000-0000-0000AE010000}"/>
    <hyperlink ref="I415" r:id="rId432" display="../../../../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1901%E4%BB%A5%E9%99%8D/20231119ADTOFF%E3%80%80OFF7  KOBU %E6%A8%82%E6%A8%82%E6%89%8B%E4%B8%BB%E6%94%AF%E6%9E%B6%E8%9E%BA%E7%B5%B2%E9%AC%86%E8%84%AB%E7%95%B0%E5%B8%B8.xlsx?d=w95818cdd167a4a209e859a539cc628d4&amp;csf=1&amp;web=1&amp;e=eSb2Gw" xr:uid="{00000000-0004-0000-0000-0000AF010000}"/>
    <hyperlink ref="I418" r:id="rId433" display="../../../../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1901%E4%BB%A5%E9%99%8D/20231227EF%E3%80%80TOM3%E7%94%BB%E8%99%95%2301_12CH-BOX%E7%95%B0%E5%B8%B8%E5%A0%B1%E5%91%8A.xlsx?d=w74f00d897fc84bc8bda7ce4935236dab&amp;csf=1&amp;web=1&amp;e=Tf0cfX" xr:uid="{00000000-0004-0000-0000-0000B0010000}"/>
    <hyperlink ref="I413" r:id="rId434" display="../../../../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2401%E4%BB%A5%E9%99%8D/20231106HF%E3%80%80TOM3 WI%E9%80%9A%E4%BF%A1%E7%95%B0%E5%B8%B8(%ED%86%B5%EC%8B%A0%EC%9D%B4%EC%83%81).xlsx?d=w615e6df0d99f4a3f929281ee7286d603&amp;csf=1&amp;web=1&amp;e=aetj00" xr:uid="{00000000-0004-0000-0000-0000B1010000}"/>
    <hyperlink ref="I420" r:id="rId435" display="../../../../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2401%E4%BB%A5%E9%99%8D/20240122 OF ACE%E5%81%9C%E6%AD%A2%E3%81%AB%E3%82%88%E3%82%8B%E7%94%9F%E7%94%A3%E5%81%9C%E6%AD%A2%E7%95%B0%E5%B8%B8.xlsx?d=w06b05f04b6cb45098a87c69e4a2bd4a6&amp;csf=1&amp;web=1&amp;e=t1IP9U" xr:uid="{00000000-0004-0000-0000-0000B2010000}"/>
    <hyperlink ref="I414" r:id="rId436" display="../../../../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2401%E4%BB%A5%E9%99%8D/20231107FF%E3%80%80%EF%BC%92Br%E5%A2%97%E9%80%9F%EF%BC%831%E3%83%AD%E3%83%BC%E3%83%AB%E3%82%B7%E3%83%A3%E3%83%95%E3%83%88%E6%8A%98%E6%90%8D.xlsx?d=w1f9c66e7320f4655a55a192a263fef75&amp;csf=1&amp;web=1&amp;e=kWKnve" xr:uid="{00000000-0004-0000-0000-0000B3010000}"/>
    <hyperlink ref="I419" r:id="rId437" display="../../../../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2401%E4%BB%A5%E9%99%8D/20240110HF%E3%80%80COLD %E6%9C%AC%E7%B7%9A%E4%BC%B8%E7%B8%AE SMAP CYL%27 %E6%98%87%E9%99%8D %E5%8B%95%E4%BD%9C%E7%95%B0%E5%B8%B8.xlsx?d=w7c74fb34d9cd4211aeacae8293e78f22&amp;csf=1&amp;web=1&amp;e=NMlNOi" xr:uid="{00000000-0004-0000-0000-0000B4010000}"/>
    <hyperlink ref="J419" r:id="rId438" display="../../../../00_%E7%A4%BE%E5%85%A7%E5%85%B1%E9%80%9A/001_%E8%A8%AD%E6%8A%80%E8%B3%87%E6%96%99%E4%BA%A4%E6%8F%9B/%E3%80%90TPM5%E3%80%91%E8%A3%BD%E9%80%A05%E6%8B%A0%E7%82%B9%E8%87%AA%E4%B8%BB%E4%BF%9D%E5%85%A8%E4%BC%9A%E8%AD%B0/%E3%80%90%E8%A8%AD%E5%82%99%E3%83%AD%E3%82%B9%E5%89%8A%E6%B8%9B%E3%83%81%E3%83%BC%E3%83%A0%E3%80%91/%E8%A8%AD%E5%82%99%E7%95%B0%E5%B8%B8%E7%A2%BA%E8%AA%8D%E5%AF%AB%E7%9C%9F/HF %E6%9C%AC%E7%B7%9ASMAP L%E5%81%B4%E5%8B%95%E4%BD%9C%E7%95%B0%E5%B8%B8%E3%80%90%E9%BB%9E%E6%AA%A2%E7%A2%BA%E8%AA%8D%E5%8D%80%E5%9F%9F%EF%BC%9AYF%E3%80%81CF%E3%80%81EF%E3%80%81JF%E3%80%81KF%E3%80%91/HF %E6%9C%AC%E7%B7%9ASMAP L%E5%81%B4%E5%8B%95%E4%BD%9C%E7%95%B0%E5%B8%B8%E4%B9%8B%E9%BB%9E%E6%AA%A2%E7%A2%BA%E8%AA%8D%E3%80%90%E9%BB%9E%E6%AA%A2%E7%A2%BA%E8%AA%8D%E5%8D%80%E5%9F%9F%EF%BC%9AYF%E3%80%81CF%E3%80%81EF%E3%80%81JF%E3%80%81KF%E3%80%91.xlsx?d=w86b74d7b1ad747019c461b4490f46cfb&amp;csf=1&amp;web=1&amp;e=Ivz37f" xr:uid="{00000000-0004-0000-0000-0000B5010000}"/>
    <hyperlink ref="I421" r:id="rId439" display="../../../../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2401%E4%BB%A5%E9%99%8D/20240127XF%E3%80%801Br%E7%B4%99%E5%B7%BB%E6%A9%9F%E3%82%B5%E3%82%A4%E3%82%AF%E3%83%AB%E9%81%8B%E8%BB%A2%E5%81%9C%E6%AD%A2%E7%95%B0%E5%B8%B8.xlsx?d=w8945549365714b059bd4ad4612297876&amp;csf=1&amp;web=1&amp;e=fF1Oji" xr:uid="{00000000-0004-0000-0000-0000B6010000}"/>
    <hyperlink ref="I422" r:id="rId440" display="../../../../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2401%E4%BB%A5%E9%99%8D/20240224 PF ON%E5%88%87%E3%82%8A%E6%A9%9F%E5%88%87%E3%82%8A%E5%8F%B0%E6%B8%85%E6%8E%83%E7%94%A8%E3%83%96%E3%83%A9%E3%82%B7%E3%81%AE%E8%84%B1%E8%90%BDrev1.xlsx?d=w7c7391893d9d4c59a9e7e375d58dfc32&amp;csf=1&amp;web=1&amp;e=qMwk2b" xr:uid="{00000000-0004-0000-0000-0000B7010000}"/>
    <hyperlink ref="I423" r:id="rId441" display="../../../../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2401%E4%BB%A5%E9%99%8D/20240209 MF %E5%BE%AA%E7%92%B0CONV%27%E7%95%B0%E5%B8%B8%E4%BB%B6 r2.xlsx?d=w42b2ad723b5f42dc8ee5c41ed00aaa88&amp;csf=1&amp;web=1&amp;e=jy87oI" xr:uid="{00000000-0004-0000-0000-0000B8010000}"/>
    <hyperlink ref="J421" r:id="rId442" display="../../../../00_%E7%A4%BE%E5%85%A7%E5%85%B1%E9%80%9A/001_%E8%A8%AD%E6%8A%80%E8%B3%87%E6%96%99%E4%BA%A4%E6%8F%9B/%E3%80%90TPM5%E3%80%91%E8%A3%BD%E9%80%A05%E6%8B%A0%E7%82%B9%E8%87%AA%E4%B8%BB%E4%BF%9D%E5%85%A8%E4%BC%9A%E8%AD%B0/%E3%80%90%E8%A8%AD%E5%82%99%E3%83%AD%E3%82%B9%E5%89%8A%E6%B8%9B%E3%83%81%E3%83%BC%E3%83%A0%E3%80%91/%E8%A8%AD%E5%82%99%E7%95%B0%E5%B8%B8%E7%A2%BA%E8%AA%8D%E5%AF%AB%E7%9C%9F/XF  1Br%E7%B4%99%E5%B7%BB%E6%A9%9F%E3%82%B5%E3%82%A4%E3%82%AF%E3%83%AB%E9%81%8B%E8%BB%A2%E5%81%9C%E6%AD%A2%E7%95%B0%E5%B8%B8%E3%80%90%E9%BB%9E%E6%AA%A2%E7%A2%BA%E8%AA%8D%E5%8D%80%E5%9F%9F%EF%BC%9AYF%E3%80%81CF%E3%80%81EF%E3%80%81JF%E3%80%81KF%E3%80%91/XF  1Br%E7%B4%99%E5%B7%BB%E6%A9%9F%E3%82%B5%E3%82%A4%E3%82%AF%E3%83%AB%E9%81%8B%E8%BB%A2%E5%81%9C%E6%AD%A2%E7%95%B0%E5%B8%B8%E4%B9%8B%E7%8F%BE%E7%8B%80%E7%A2%BA%E8%AA%8D%E3%80%90%E9%BB%9E%E6%AA%A2%E7%A2%BA%E8%AA%8D%E5%8D%80%E5%9F%9F%EF%BC%9AYF%E3%80%81CF%E3%80%81EF%E3%80%81JF%E3%80%81KF%E3%80%91.xlsx?d=w3f459d5985fe435ba375c926e1196c60&amp;csf=1&amp;web=1&amp;e=zxJdcm" xr:uid="{00000000-0004-0000-0000-0000B9010000}"/>
    <hyperlink ref="I427" r:id="rId443" display="../../../../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2401%E4%BB%A5%E9%99%8D/20240325 JF-2BR 6P ROBOT %E5%90%B8%E8%91%97%E5%BB%B6%E9%81%B2%E5%B0%8E%E8%87%B4%E7%95%B0%E5%B8%B8%E5%A0%B1%E5%91%8A%E6%9B%B8(%E4%B8%AD%E6%97%A5).xlsx?d=wf172259636a64d75a0467eeacb4a560a&amp;csf=1&amp;web=1&amp;e=r5zcgF" xr:uid="{00000000-0004-0000-0000-0000BA010000}"/>
    <hyperlink ref="I425" r:id="rId444" display="../../../../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2401%E4%BB%A5%E9%99%8D/20240320ADTOFF  OFFNo.7 Y%E5%88%87%E6%A9%9F%E8%B5%B0%E8%A1%8C%E7%9A%AE%E5%B8%B6%E6%96%B7%E8%A3%82%E6%95%85%E9%9A%9C%E7%95%B0%E5%B8%B8%E5%A0%B1%E5%91%8A%EF%BC%88Rev.8 ).xlsx?d=wb400ab469b1342a5bfed25e34639540c&amp;csf=1&amp;web=1&amp;e=3vUTb4" xr:uid="{00000000-0004-0000-0000-0000BB010000}"/>
    <hyperlink ref="I424" r:id="rId445" display="https://agcgr.sharepoint.com/sites/display_ADT-kama/PN11/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2401%E4%BB%A5%E9%99%8D/20240305HF%E3%80%80%E5%8F%8D%E8%BB%A2%E6%A9%9F1B %E5%8B%95%E4%BD%9C%E7%95%B0%E5%B8%B8.xlsx?d=w7b059fda217348ff90b6e39a77f55e7a&amp;csf=1&amp;web=1&amp;e=AtDKLs" xr:uid="{00000000-0004-0000-0000-0000BC010000}"/>
    <hyperlink ref="I428" r:id="rId446" display="../../../../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2401%E4%BB%A5%E9%99%8D/20240403 YF Guillotine Hammer Roll%E9%A9%85%E5%8B%95%E7%9A%AE%E5%B8%B6%E8%84%AB%E8%90%BD%E7%95%B0%E5%B8%B8%E5%A0%B1%E5%91%8A%EF%BC%88Rev.8 ).xlsx?d=w4c9637fef1b640d7843b11973a96fad8&amp;csf=1&amp;web=1&amp;e=sraKNZ" xr:uid="{00000000-0004-0000-0000-0000BD010000}"/>
    <hyperlink ref="J428" r:id="rId447" display="../../../../00_%E7%A4%BE%E5%85%A7%E5%85%B1%E9%80%9A/001_%E8%A8%AD%E6%8A%80%E8%B3%87%E6%96%99%E4%BA%A4%E6%8F%9B/%E3%80%90TPM5%E3%80%91%E8%A3%BD%E9%80%A05%E6%8B%A0%E7%82%B9%E8%87%AA%E4%B8%BB%E4%BF%9D%E5%85%A8%E4%BC%9A%E8%AD%B0/%E3%80%90%E8%A8%AD%E5%82%99%E3%83%AD%E3%82%B9%E5%89%8A%E6%B8%9B%E3%83%81%E3%83%BC%E3%83%A0%E3%80%91/%E8%A8%AD%E5%82%99%E7%95%B0%E5%B8%B8%E7%A2%BA%E8%AA%8D%E5%AF%AB%E7%9C%9F/YF Guillotine Hammer Roll%E9%A9%85%E5%8B%95%E7%9A%AE%E5%B8%B6%E8%84%AB%E8%90%BD%E3%80%90%E9%BB%9E%E6%AA%A2%E7%A2%BA%E8%AA%8D%E5%8D%80%E5%9F%9F%EF%BC%9AYF%E3%80%81CF%E3%80%81EF%E3%80%81JF%E3%80%81KF%E3%80%91/20240403 YF Guillotine Hammer Roll%E9%A9%85%E5%8B%95%E7%9A%AE%E5%B8%B6%E8%84%AB%E8%90%BD%E4%B9%8B%E7%9A%AE%E5%B8%B6%E5%B0%BA%E5%AF%B8%E8%A6%8F%E6%A0%BC%E3%80%81%E7%9A%AE%E5%B8%B6%E6%9B%B4%E6%8F%9B%E9%A0%BB%E5%BA%A6%E3%80%81%E5%BC%B5%E5%8A%9B%E5%99%A8%E5%A3%93%E5%8A%9B%E8%A1%A8%E9%A0%AD%E7%A2%BA%E8%AA%8D.xlsx?d=w313b7221fbcd4a56a97f5b6377380a90&amp;csf=1&amp;web=1&amp;e=5TXZfn" xr:uid="{00000000-0004-0000-0000-0000BE010000}"/>
    <hyperlink ref="I429" r:id="rId448" display="../../../../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2401%E4%BB%A5%E9%99%8D/20240412CF%E3%80%80WI%E6%A4%9C%E6%9F%BB%E6%A9%9F%E3%82%AB%E3%83%A1%E3%83%A9%E9%9B%BB%E6%BA%90%E6%95%85%E9%9A%9C%E7%95%B0%E5%B8%B8%E5%A0%B1%E5%91%8A%E6%9B%B8.xlsx?d=wff6350db8c294871bcc0cf940a897607&amp;csf=1&amp;web=1&amp;e=rH7PxH" xr:uid="{00000000-0004-0000-0000-0000BF010000}"/>
    <hyperlink ref="J427" r:id="rId449" display="../../../../00_%E7%A4%BE%E5%85%A7%E5%85%B1%E9%80%9A/001_%E8%A8%AD%E6%8A%80%E8%B3%87%E6%96%99%E4%BA%A4%E6%8F%9B/%E3%80%90TPM5%E3%80%91%E8%A3%BD%E9%80%A05%E6%8B%A0%E7%82%B9%E8%87%AA%E4%B8%BB%E4%BF%9D%E5%85%A8%E4%BC%9A%E8%AD%B0/%E3%80%90%E8%A8%AD%E5%82%99%E3%83%AD%E3%82%B9%E5%89%8A%E6%B8%9B%E3%83%81%E3%83%BC%E3%83%A0%E3%80%91/%E8%A8%AD%E5%82%99%E7%95%B0%E5%B8%B8%E7%A2%BA%E8%AA%8D%E5%AF%AB%E7%9C%9F/JF 2BR 6P ROBOT %E5%90%B8%E8%91%97%E5%BB%B6%E9%81%B2%E5%B0%8E%E8%87%B4%E7%95%B0%E5%B8%B8%E3%80%90%E9%BB%9E%E6%AA%A2%E7%A2%BA%E8%AA%8D%E5%8D%80%E5%9F%9F%EF%BC%9ACF%E3%80%81EF%E3%80%81JF%E3%80%81KF%E3%80%81TAS%E3%80%91/JF 2BR 6P ROBOT %E5%90%B8%E8%91%97%E5%BB%B6%E9%81%B2%E5%B0%8E%E8%87%B4%E7%95%B0%E5%B8%B8%E4%B9%8B%E7%8F%BE%E7%8B%80%E7%A2%BA%E8%AA%8D%E3%80%90%E9%BB%9E%E6%AA%A2%E7%A2%BA%E8%AA%8D%E5%8D%80%E5%9F%9F%EF%BC%9ACF%E3%80%81EF%E3%80%81JF%E3%80%81KF%E3%80%81TAS%E3%80%91.xlsx?d=w5db016f572544174863e8954c064de73&amp;csf=1&amp;web=1&amp;e=l3QgCK" xr:uid="{00000000-0004-0000-0000-0000C0010000}"/>
    <hyperlink ref="I430" r:id="rId450" display="../../../../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2401%E4%BB%A5%E9%99%8D/20240418 PF 1Br 13Pos CC-LINK%E7%95%B0%E5%B8%B8rev1.xlsx?d=wef67fb7438a5449c90a1bbd54f2c9459&amp;csf=1&amp;web=1&amp;e=Ru6add" xr:uid="{00000000-0004-0000-0000-0000C1010000}"/>
    <hyperlink ref="I426" r:id="rId451" display="../../../../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2401%E4%BB%A5%E9%99%8D/20240322 EF%E7%AA%AF 1Br %E6%9D%BF%E6%8F%83%EF%BC%832 %E6%9D%B1%E5%81%B4(%E5%B7%A6%E5%81%B4) %E6%B0%A3%E5%A3%93%E7%BC%B8%E6%BC%8F%E6%B0%A3%E7%95%B0%E5%B8%B8.xlsx?d=w63ccd055439443f89897608755fa048a&amp;csf=1&amp;web=1&amp;e=l97v5x" xr:uid="{00000000-0004-0000-0000-0000C2010000}"/>
    <hyperlink ref="I431" r:id="rId452" display="../../../../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2401%E4%BB%A5%E9%99%8D/20240513 PF 1BR BBPG %E3%82%AB%E3%83%83%E3%83%97%E3%83%AA%E3%83%B3%E3%82%B0%E7%A0%B4%E6%90%8D%E7%95%B0%E5%B8%B8rev0.xlsx?d=w138c9d02933d456ca246929cbf7a57b2&amp;csf=1&amp;web=1&amp;e=zwNmCL" xr:uid="{00000000-0004-0000-0000-0000C3010000}"/>
    <hyperlink ref="I433" r:id="rId453" display="../../../../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2401%E4%BB%A5%E9%99%8D/20240525 OF%E7%AA%AF%E7%94%BB%E5%83%8F%E5%87%A6%E7%90%86%237%E9%80%9A%E4%BF%A1%E7%95%B0%E5%B8%B8.xlsx?d=w568111e2473d4e3d91f715fa8aa00beb&amp;csf=1&amp;web=1&amp;e=DX8iGH" xr:uid="{00000000-0004-0000-0000-0000C4010000}"/>
    <hyperlink ref="J376" r:id="rId454" display="../../../../../PPN/21_%E6%A9%9F%E5%8B%95G/COLD%E5%8D%80/%E5%90%B3%E7%A6%AE%E5%AE%89/%E5%90%84%E7%AA%AF%E8%A8%AD%E5%82%99%E7%95%B0%E5%B8%B8%E5%A0%B1%E5%91%8A%E6%9B%B8/20230320 NF %E2%84%962%E6%A8%AA%E5%88%87%E3%82%8A%E6%A9%9FBUR%E3%82%B1%E3%83%BC%E3%83%96%E3%83%AB%E3%83%99%E3%82%A2%E8%84%B1%E8%90%BD%E6%96%AD%E7%B7%9A%E7%95%B0%E5%B8%B8/%E5%90%84%E7%AA%AF%E6%A9%AB%E5%88%87%E6%A9%9F BUR %E8%A8%AD%E5%82%99%E7%9B%B8%E9%97%9C%E5%9C%96%E7%89%87.xlsx?d=wccf7c754574d4115b6251c593998cc86&amp;csf=1&amp;web=1&amp;e=SKeeMa" xr:uid="{00000000-0004-0000-0000-0000C5010000}"/>
    <hyperlink ref="J407" r:id="rId455" display="../../../../00_%E7%A4%BE%E5%85%A7%E5%85%B1%E9%80%9A/001_%E8%A8%AD%E6%8A%80%E8%B3%87%E6%96%99%E4%BA%A4%E6%8F%9B/%E3%80%90TPM5%E3%80%91%E8%A3%BD%E9%80%A05%E6%8B%A0%E7%82%B9%E8%87%AA%E4%B8%BB%E4%BF%9D%E5%85%A8%E4%BC%9A%E8%AD%B0/%E3%80%90%E8%A8%AD%E5%82%99%E3%83%AD%E3%82%B9%E5%89%8A%E6%B8%9B%E3%83%81%E3%83%BC%E3%83%A0%E3%80%91/%E8%A8%AD%E5%82%99%E7%95%B0%E5%B8%B8%E7%A2%BA%E8%AA%8D%E5%AF%AB%E7%9C%9F/FF%20%E6%9C%AC%E7%B7%9A%E4%B8%8B%E6%B5%81%E3%82%AF%E3%83%A9%E3%83%83%E3%83%81%20%E3%82%B7%E3%83%95%E3%83%88%E3%83%95%E3%82%A9%E3%83%BC%E3%82%AF%E9%83%A8%E3%82%B7%E3%83%95%E3%82%BF%E3%83%BC%E8%84%B1%E8%90%BD%E7%95%B0%E5%B8%B8%20%E3%80%90%E9%BB%9E%E6%AA%A2%E7%A2%BA%E8%AA%8D%E5%8D%80%E5%9F%9F%EF%BC%9AYF%E3%80%81CF%E3%80%81EF%E3%80%81JF%E3%80%81KF%E3%80%91/20230924%20FF%20%E6%9C%AC%E7%B7%9A%E4%B8%8B%E6%B5%81%E3%82%AF%E3%83%A9%E3%83%83%E3%83%81%20%E3%82%B7%E3%83%95%E3%83%88%E3%83%95%E3%82%A9%E3%83%BC%E3%82%AF%E9%83%A8%E3%82%B7%E3%83%95%E3%82%BF%E3%83%BC%E8%84%B1%E8%90%BD%E7%95%B0%E5%B8%B8%E4%B9%8B%E9%BB%9E%E6%AA%A2%E7%A2%BA%E8%AA%8D%E5%AF%AB%E7%9C%9F%E3%80%90%E9%BB%9E%E6%AA%A2%E7%A2%BA%E8%AA%8D%E5%8D%80%E5%9F%9F%EF%BC%9AYF%E3%80%81CF%E3%80%81EF%E3%80%81JF%E3%80%81KF%E3%80%91.xlsx?d=w73874122f77b4b68ad6bb231f9d82139&amp;csf=1&amp;web=1&amp;e=eu4f5l" xr:uid="{00000000-0004-0000-0000-0000C6010000}"/>
    <hyperlink ref="I434" r:id="rId456" display="../../../../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2401%E4%BB%A5%E9%99%8D/20240527 JF 2BR HO%E8%B9%B4%E4%B8%8A GATE %E6%94%AF%E6%92%90%E8%BB%B8%E6%89%BF%E7%A0%B4%E6%90%8D%E7%95%B0%E5%B8%B8%E5%A0%B1%E5%91%8A%E6%9B%B8(%E4%B8%AD%E6%97%A5).xlsx?d=wb806926d9ce84c4395758d94916913ea&amp;csf=1&amp;web=1&amp;e=EZ6nzj" xr:uid="{00000000-0004-0000-0000-0000C7010000}"/>
    <hyperlink ref="J434" r:id="rId457" display="../../../../00_%E7%A4%BE%E5%85%A7%E5%85%B1%E9%80%9A/001_%E8%A8%AD%E6%8A%80%E8%B3%87%E6%96%99%E4%BA%A4%E6%8F%9B/%E3%80%90TPM5%E3%80%91%E8%A3%BD%E9%80%A05%E6%8B%A0%E7%82%B9%E8%87%AA%E4%B8%BB%E4%BF%9D%E5%85%A8%E4%BC%9A%E8%AD%B0/%E3%80%90%E8%A8%AD%E5%82%99%E3%83%AD%E3%82%B9%E5%89%8A%E6%B8%9B%E3%83%81%E3%83%BC%E3%83%A0%E3%80%91/%E8%A8%AD%E5%82%99%E7%95%B0%E5%B8%B8%E7%A2%BA%E8%AA%8D%E5%AF%AB%E7%9C%9F/JF 2BR HO%E8%B9%B4%E4%B8%8A GATE %E6%94%AF%E6%92%90%E8%BB%B8%E6%89%BF%E7%A0%B4%E6%90%8D%E3%80%90%E9%BB%9E%E6%AA%A2%E7%A2%BA%E8%AA%8D%E5%8D%80%E5%9F%9F%EF%BC%9AYF%E3%80%81CF%E3%80%81EF%E3%80%81JF%E3%80%81KF%E3%80%91/JF 2BR HO%E8%B9%B4%E4%B8%8A GATE %E6%94%AF%E6%92%90%E8%BB%B8%E6%89%BF%E7%A0%B4%E6%90%8D%E4%B9%8B%E7%8F%BE%E7%8B%80%E7%A2%BA%E8%AA%8D%E3%80%90%E9%BB%9E%E6%AA%A2%E7%A2%BA%E8%AA%8D%E5%8D%80%E5%9F%9F%EF%BC%9AYF%E3%80%81CF%E3%80%81EF%E3%80%81JF%E3%80%81KF%E3%80%91.xlsx?d=w9f058f019e164e089ebb127ae35cade6&amp;csf=1&amp;web=1&amp;e=aetop1" xr:uid="{00000000-0004-0000-0000-0000C8010000}"/>
    <hyperlink ref="I437" r:id="rId458" display="../../../../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2401%E4%BB%A5%E9%99%8D/20240602 EF%E7%AA%AF  OK Tank %E9%9C%87%E7%9B%AA%E5%99%A8%E5%9F%BA%E5%BA%A7%E9%BE%9C%E8%A3%82.xlsx?d=w420d08567d3445bb9443736bbba4c2b1&amp;csf=1&amp;web=1&amp;e=BpRkKl" xr:uid="{00000000-0004-0000-0000-0000C9010000}"/>
    <hyperlink ref="J437" r:id="rId459" display="../../../../00_%E7%A4%BE%E5%85%A7%E5%85%B1%E9%80%9A/001_%E8%A8%AD%E6%8A%80%E8%B3%87%E6%96%99%E4%BA%A4%E6%8F%9B/%E3%80%90TPM5%E3%80%91%E8%A3%BD%E9%80%A05%E6%8B%A0%E7%82%B9%E8%87%AA%E4%B8%BB%E4%BF%9D%E5%85%A8%E4%BC%9A%E8%AD%B0/%E3%80%90%E8%A8%AD%E5%82%99%E3%83%AD%E3%82%B9%E5%89%8A%E6%B8%9B%E3%83%81%E3%83%BC%E3%83%A0%E3%80%91/%E8%A8%AD%E5%82%99%E7%95%B0%E5%B8%B8%E7%A2%BA%E8%AA%8D%E5%AF%AB%E7%9C%9F/EF OK Tank %E9%9C%87%E7%9B%AA%E5%99%A8%E5%9F%BA%E5%BA%A7%E9%BE%9C%E8%A3%82%E3%80%90%E9%BB%9E%E6%AA%A2%E7%A2%BA%E8%AA%8D%E5%8D%80%E5%9F%9F%EF%BC%9AYF%E3%80%81CF%E3%80%81EF%E3%80%81JF%E3%80%81KF%E3%80%91/EF OK Tank %E9%9C%87%E7%9B%AA%E5%99%A8%E5%9F%BA%E5%BA%A7%E9%BE%9C%E8%A3%82%E4%B9%8B%E7%8F%BE%E7%8B%80%E7%A2%BA%E8%AA%8D%E3%80%90%E9%BB%9E%E6%AA%A2%E7%A2%BA%E8%AA%8D%E5%8D%80%E5%9F%9F%EF%BC%9AYF%E3%80%81CF%E3%80%81EF%E3%80%81JF%E3%80%81KF%E3%80%91.xlsx?d=wcb1b5b29a5ef42e0bde1a326aef2c3ea&amp;csf=1&amp;web=1&amp;e=LLoSG0" xr:uid="{00000000-0004-0000-0000-0000CA010000}"/>
    <hyperlink ref="I438" r:id="rId460" display="../../../../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2401%E4%BB%A5%E9%99%8D/20240608 CF%E7%AA%AF1BR  Hopper %E9%98%BB%E5%A1%9E%E7%95%B0%E5%B8%B8.xlsx?d=wfe3b253d95464f0f917316d37b59a466&amp;csf=1&amp;web=1&amp;e=VrDiEw" xr:uid="{00000000-0004-0000-0000-0000CB010000}"/>
    <hyperlink ref="I432" r:id="rId461" display="../../../../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2401%E4%BB%A5%E9%99%8D/20240516 YF MCPG%231%E6%B3%A2%E5%9E%8B%E7%95%B0%E5%B8%B8%E5%A0%B1%E5%91%8A%EF%BC%88Rev.8 ) (%E4%B8%AD%E6%97%A5).xlsx?d=wdbecc736266b441caf31d737f1957197&amp;csf=1&amp;web=1&amp;e=JcnqmX" xr:uid="{00000000-0004-0000-0000-0000CC010000}"/>
    <hyperlink ref="I439" r:id="rId462" display="../../../../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2401%E4%BB%A5%E9%99%8D/20240614 CF%E7%AA%AF%E6%9C%AC%E7%B7%9A Hopper %E6%B2%B9%E5%A3%93%E7%BC%B8%E6%BC%8F%E6%B2%B9%E7%95%B0%E5%B8%B8.xlsx?d=w86739fe7933f45198826b7c7d5bfd010&amp;csf=1&amp;web=1&amp;e=GTnl2s" xr:uid="{00000000-0004-0000-0000-0000CD010000}"/>
    <hyperlink ref="I435" r:id="rId463" display="../../../../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2401%E4%BB%A5%E9%99%8D/20240527 IF 1Br%E6%B4%97%E6%B5%84%E6%A9%9F%E5%81%9C%E6%AD%A2%E7%95%B0%E5%B8%B8(%EC%84%B8%EC%A0%95%EA%B8%B0%EC%A0%95%EC%A7%80%EC%9D%B4%EC%83%81).xlsx?d=we026910da47c4c01b2ccc56f83fca065&amp;csf=1&amp;web=1&amp;e=3XWh1R" xr:uid="{00000000-0004-0000-0000-0000CE010000}"/>
    <hyperlink ref="I436" r:id="rId464" display="../../../../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2401%E4%BB%A5%E9%99%8D/20240527CF%E3%80%80%E6%A8%AA%E5%88%87%E6%A9%9F%231%E5%BE%93%E5%8B%95%E5%81%B4%E3%83%97%E3%83%BC%E3%83%AA%E3%83%BC%E9%81%8B%E8%BB%A2%E4%B8%AD%E3%80%81%E3%82%BF%E3%82%A4%E3%83%9F%E3%83%B3%E3%82%B0%E3%83%99%E3%83%AB%E3%83%88%E8%84%B1%E8%90%BD-rev.1.xlsx?d=w244a473f1ed24094b95ca030e3ddb606&amp;csf=1&amp;web=1&amp;e=owCDaU" xr:uid="{00000000-0004-0000-0000-0000CF010000}"/>
    <hyperlink ref="J436" r:id="rId465" display="../../../../00_%E7%A4%BE%E5%85%A7%E5%85%B1%E9%80%9A/001_%E8%A8%AD%E6%8A%80%E8%B3%87%E6%96%99%E4%BA%A4%E6%8F%9B/%E3%80%90TPM5%E3%80%91%E8%A3%BD%E9%80%A05%E6%8B%A0%E7%82%B9%E8%87%AA%E4%B8%BB%E4%BF%9D%E5%85%A8%E4%BC%9A%E8%AD%B0/%E3%80%90%E8%A8%AD%E5%82%99%E3%83%AD%E3%82%B9%E5%89%8A%E6%B8%9B%E3%83%81%E3%83%BC%E3%83%A0%E3%80%91/%E8%A8%AD%E5%82%99%E7%95%B0%E5%B8%B8%E7%A2%BA%E8%AA%8D%E5%AF%AB%E7%9C%9F/CF%20%E6%A8%AA%E5%88%87%E6%A9%9F%231%E5%BE%93%E5%8B%95%E5%81%B4%E3%83%97%E3%83%BC%E3%83%AA%E3%83%BC%E9%81%8B%E8%BB%A2%E4%B8%AD%E3%80%81%E3%82%BF%E3%82%A4%E3%83%9F%E3%83%B3%E3%82%B0%E3%83%99%E3%83%AB%E3%83%88%E8%84%B1%E8%90%BD%E3%81%AE%E7%95%B0%E5%B8%B8%E3%80%90%E9%BB%9E%E6%AA%A2%E7%A2%BA%E8%AA%8D%E5%8D%80%E5%9F%9F%EF%BC%9AYF%E3%80%81CF%E3%80%81EF%E3%80%81JF%E3%80%81KF%E3%80%91/CF%20%E6%A8%AA%E5%88%87%E6%A9%9F%231%E5%BE%93%E5%8B%95%E5%81%B4%E3%83%97%E3%83%BC%E3%83%AA%E3%83%BC%E9%81%8B%E8%BB%A2%E4%B8%AD%E3%80%81%E3%82%BF%E3%82%A4%E3%83%9F%E3%83%B3%E3%82%B0%E3%83%99%E3%83%AB%E3%83%88%E8%84%B1%E8%90%BD%E3%81%AE%E7%95%B0%E5%B8%B8%E4%B9%8B%E7%8F%BE%E7%8B%80%E7%A2%BA%E8%AA%8D%E3%80%90%E9%BB%9E%E6%AA%A2%E7%A2%BA%E8%AA%8D%E5%8D%80%E5%9F%9F%EF%BC%9AYF%E3%80%81CF%E3%80%81EF%E3%80%81JF%E3%80%81KF%E3%80%91.xlsx?d=w09ab952adc74422c921817e4f5738f7f&amp;csf=1&amp;web=1&amp;e=KKhEY2" xr:uid="{00000000-0004-0000-0000-0000D0010000}"/>
    <hyperlink ref="I443" r:id="rId466" display="../../../../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2401%E4%BB%A5%E9%99%8D/20240810 EF%E7%AA%AF %E5%BE%AA%E7%92%B0%E7%B3%BBBE %E7%95%B0%E5%B8%B8%E5%81%9C%E6%AD%A2.xlsx?d=wf3a1fc261cac4665adb175b526e458f9&amp;csf=1&amp;web=1&amp;e=HiKwvV" xr:uid="{00000000-0004-0000-0000-0000D1010000}"/>
    <hyperlink ref="J441" r:id="rId467" display="../../../../00_%E7%A4%BE%E5%85%A7%E5%85%B1%E9%80%9A/001_%E8%A8%AD%E6%8A%80%E8%B3%87%E6%96%99%E4%BA%A4%E6%8F%9B/%E3%80%90TPM5%E3%80%91%E8%A3%BD%E9%80%A05%E6%8B%A0%E7%82%B9%E8%87%AA%E4%B8%BB%E4%BF%9D%E5%85%A8%E4%BC%9A%E8%AD%B0/%E3%80%90%E8%A8%AD%E5%82%99%E3%83%AD%E3%82%B9%E5%89%8A%E6%B8%9B%E3%83%81%E3%83%BC%E3%83%A0%E3%80%91/%E8%A8%AD%E5%82%99%E7%95%B0%E5%B8%B8%E7%A2%BA%E8%AA%8D%E5%AF%AB%E7%9C%9F/YF %E6%A9%AB%E5%88%87%EF%BC%831 BUR%E6%98%87%E9%99%8D%E9%9B%BB%E7%A3%81%E9%96%A5%E5%9F%BA%E5%BA%A7%E6%96%B7%E8%A3%82%E7%95%B0%E5%B8%B8%E3%80%90%E9%BB%9E%E6%AA%A2%E7%A2%BA%E8%AA%8D%E5%8D%80%E5%9F%9F%EF%BC%9AYF%E3%80%81CF%E3%80%81EF%E3%80%81JF%E3%80%81KF%E3%80%91/YF %E6%A9%AB%E5%88%87%EF%BC%831 BUR%E6%98%87%E9%99%8D%E9%9B%BB%E7%A3%81%E9%96%A5%E5%9F%BA%E5%BA%A7%E6%96%B7%E8%A3%82%E7%95%B0%E5%B8%B8%E4%B9%8B%E7%8F%BE%E7%8B%80%E7%A2%BA%E8%AA%8D%E3%80%90%E9%BB%9E%E6%AA%A2%E7%A2%BA%E8%AA%8D%E5%8D%80%E5%9F%9F%EF%BC%9AYF%E3%80%81CF%E3%80%81EF%E3%80%81JF%E3%80%81KF%E3%80%91.xlsx?d=wca177c18a24c4af3888f6a7e1a57dfc9&amp;csf=1&amp;web=1&amp;e=59gmQn" xr:uid="{00000000-0004-0000-0000-0000D2010000}"/>
    <hyperlink ref="I441" r:id="rId468" display="../../../../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2401%E4%BB%A5%E9%99%8D/20240725  YF %E6%A9%AB%E5%88%87%E6%A9%9F%231 BUR%E7%B7%9A%E6%A7%BD%E9%80%A3%E6%A1%BF%E8%84%AB%E8%90%BD.xlsx?d=w480b53fa9b654d228d12cbc88edc3963&amp;csf=1&amp;web=1&amp;e=vv4aeq" xr:uid="{00000000-0004-0000-0000-0000D3010000}"/>
    <hyperlink ref="J444" r:id="rId469" display="../../../../00_%E7%A4%BE%E5%85%A7%E5%85%B1%E9%80%9A/001_%E8%A8%AD%E6%8A%80%E8%B3%87%E6%96%99%E4%BA%A4%E6%8F%9B/%E3%80%90TPM5%E3%80%91%E8%A3%BD%E9%80%A05%E6%8B%A0%E7%82%B9%E8%87%AA%E4%B8%BB%E4%BF%9D%E5%85%A8%E4%BC%9A%E8%AD%B0/%E3%80%90%E8%A8%AD%E5%82%99%E3%83%AD%E3%82%B9%E5%89%8A%E6%B8%9B%E3%83%81%E3%83%BC%E3%83%A0%E3%80%91/%E8%A8%AD%E5%82%99%E7%95%B0%E5%B8%B8%E7%A2%BA%E8%AA%8D%E5%AF%AB%E7%9C%9F/YF%20%E5%8C%85%E8%A3%9D%E7%B4%99%E6%8D%B2%E6%A9%9F%E7%85%9E%E8%BB%8A%E7%A2%9F%E7%9B%A4%E5%9B%BA%E5%AE%9A%E8%9E%BA%E7%B5%B2%E9%AC%86%E8%84%AB%E7%95%B0%E5%B8%B8%E3%80%90%E9%BB%9E%E6%AA%A2%E7%A2%BA%E8%AA%8D%E5%8D%80%E5%9F%9F%EF%BC%9AYF%E3%80%81CF%E3%80%81EF%E3%80%81JF%E3%80%81KF%E3%80%91/YF%20%E5%8C%85%E8%A3%9D%E7%B4%99%E6%8D%B2%E6%A9%9F%E7%85%9E%E8%BB%8A%E7%A2%9F%E7%9B%A4%E5%9B%BA%E5%AE%9A%E8%9E%BA%E7%B5%B2%E9%AC%86%E8%84%AB%E7%95%B0%E5%B8%B8%E4%B9%8B%E7%8F%BE%E7%8B%80%E7%A2%BA%E8%AA%8D%E3%80%90%E9%BB%9E%E6%AA%A2%E7%A2%BA%E8%AA%8D%E5%8D%80%E5%9F%9F%EF%BC%9AYF%E3%80%81CF%E3%80%81EF%E3%80%81JF%E3%80%81KF%E3%80%91.xlsx?d=w0b8f5d6014e64916a005bc0a56f77a03&amp;csf=1&amp;web=1&amp;e=Y3BPTL" xr:uid="{00000000-0004-0000-0000-0000D4010000}"/>
    <hyperlink ref="I444" r:id="rId470" display="../../../../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2401%E4%BB%A5%E9%99%8D/20240811 YF%E5%8C%85%E8%A3%9D%E7%B4%99%E6%8D%B2%E6%A9%9F%E7%85%9E%E8%BB%8A%E7%A2%9F%E7%9B%A4%E5%9B%BA%E5%AE%9A%E8%9E%BA%E7%B5%B2%E9%AC%86%E8%84%AB%E7%95%B0%E5%B8%B8%E5%A0%B1%E5%91%8A.xlsx?d=w671303d4dc7a4a989d6f9de25560760c&amp;csf=1&amp;web=1&amp;e=DHXTgE" xr:uid="{00000000-0004-0000-0000-0000D5010000}"/>
    <hyperlink ref="I442" r:id="rId471" display="../../../../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2401%E4%BB%A5%E9%99%8D/20240804IF%E3%80%801Br %E6%B4%97%E6%B5%84%E6%A9%9FL%E5%81%B4%E5%A1%A9%E9%85%B8%E6%A7%BD%231 Roll%E5%81%9C%E6%AD%A2%E7%95%B0%E5%B8%B8 (%E4%B8%AD%E6%97%A5).xlsx?d=w844b807c1ae84281becc8554ac0a1256&amp;csf=1&amp;web=1&amp;e=ueRCNi" xr:uid="{00000000-0004-0000-0000-0000D6010000}"/>
    <hyperlink ref="J445" r:id="rId472" display="../../../../00_%E7%A4%BE%E5%85%A7%E5%85%B1%E9%80%9A/001_%E8%A8%AD%E6%8A%80%E8%B3%87%E6%96%99%E4%BA%A4%E6%8F%9B/%E3%80%90TPM5%E3%80%91%E8%A3%BD%E9%80%A05%E6%8B%A0%E7%82%B9%E8%87%AA%E4%B8%BB%E4%BF%9D%E5%85%A8%E4%BC%9A%E8%AD%B0/%E3%80%90%E8%A8%AD%E5%82%99%E3%83%AD%E3%82%B9%E5%89%8A%E6%B8%9B%E3%83%81%E3%83%BC%E3%83%A0%E3%80%91/%E8%A8%AD%E5%82%99%E7%95%B0%E5%B8%B8%E7%A2%BA%E8%AA%8D%E5%AF%AB%E7%9C%9F/EF 1P P%E8%A9%B0%E6%A9%9F%E5%8F%B3%E5%81%B4P%E8%A9%B0%E7%88%AA%E8%B5%B0%E8%A1%8C%E7%95%B0%E5%B8%B8%E3%80%90%E9%BB%9E%E6%AA%A2%E7%A2%BA%E8%AA%8D%E5%8D%80%E5%9F%9F%EF%BC%9AYF%E3%80%81CF%E3%80%81EF%E3%80%91/EF 1P P%E8%A9%B0%E6%A9%9F%E5%8F%B3%E5%81%B4P%E8%A9%B0%E7%88%AA%E8%B5%B0%E8%A1%8C%E7%95%B0%E5%B8%B8%E4%B9%8B%E7%8F%BE%E7%8B%80%E7%A2%BA%E8%AA%8D%E3%80%90%E9%BB%9E%E6%AA%A2%E7%A2%BA%E8%AA%8D%E5%8D%80%E5%9F%9F%EF%BC%9AYF%E3%80%81CF%E3%80%81EF%E3%80%91.xlsx?d=w3e7c2aba34354d17a7b3bfaf913f3a4c&amp;csf=1&amp;web=1&amp;e=7BAYnX" xr:uid="{00000000-0004-0000-0000-0000D7010000}"/>
    <hyperlink ref="I440" r:id="rId473" display="../../../../../01_%E9%83%A8%E5%85%A7%E5%85%B1%E9%80%9A/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2401%E4%BB%A5%E9%99%8D/20240718IF%E3%80%80TOM3%E3%82%B1%E3%83%BC%E3%83%96%E3%83%AB%E3%83%A9%E3%83%83%E3%82%AF%E5%86%85%E9%83%A8%E7%B5%90%E9%9C%B2(TOM3 Cable Rack %EB%82%B4%EB%B6%80 %EA%B2%B0%EB%A1%9C) (%E4%B8%AD%E6%97%A5).xlsx?d=w1deb1fa745b5414490f51a12e86863be&amp;csf=1&amp;web=1&amp;e=trUTEJ" xr:uid="{00000000-0004-0000-0000-0000D8010000}"/>
    <hyperlink ref="I445" r:id="rId474" display="../../../../00_%E7%A4%BE%E5%85%A7%E5%85%B1%E9%80%9A/001_%E8%A8%AD%E6%8A%80%E8%B3%87%E6%96%99%E4%BA%A4%E6%8F%9B/%E3%80%90TPM5%E3%80%91%E8%A3%BD%E9%80%A05%E6%8B%A0%E7%82%B9%E8%87%AA%E4%B8%BB%E4%BF%9D%E5%85%A8%E4%BC%9A%E8%AD%B0/%E3%80%90%E8%A8%AD%E5%82%99%E3%83%AD%E3%82%B9%E5%89%8A%E6%B8%9B%E3%83%81%E3%83%BC%E3%83%A0%E3%80%91/%E7%95%B0%E5%B8%B8%E5%A0%B1%E5%91%8A%E6%9B%B8%EF%BC%88%E5%85%B1%E6%9C%89%EF%BC%89%E3%83%95%E3%82%A9%E3%83%AB%E3%83%80/202401%E4%BB%A5%E9%99%8D/20240908 EF%E7%AA%AF 1P P%E8%A9%B0%E6%A9%9F%E5%8F%B3P%E8%A9%B0%E7%88%AA%E8%B5%B0%E8%A1%8C%E5%8B%95%E5%8A%9B%E7%95%B0%E5%B8%B8.xlsx?d=w8554ac86659749e0acb92804023e498d&amp;csf=1&amp;web=1&amp;e=1ZMu0L" xr:uid="{00000000-0004-0000-0000-0000D9010000}"/>
    <hyperlink ref="I446" r:id="rId475" xr:uid="{00000000-0004-0000-0000-0000DA010000}"/>
    <hyperlink ref="I447" r:id="rId476" xr:uid="{00000000-0004-0000-0000-0000DB010000}"/>
    <hyperlink ref="I448" r:id="rId477" xr:uid="{00000000-0004-0000-0000-0000DC010000}"/>
    <hyperlink ref="I449" r:id="rId478" xr:uid="{00000000-0004-0000-0000-0000DD010000}"/>
    <hyperlink ref="I450" r:id="rId479" xr:uid="{00000000-0004-0000-0000-0000DE010000}"/>
    <hyperlink ref="I451" r:id="rId480" xr:uid="{00000000-0004-0000-0000-0000DF010000}"/>
    <hyperlink ref="I452" r:id="rId481" xr:uid="{00000000-0004-0000-0000-0000E0010000}"/>
    <hyperlink ref="I453" r:id="rId482" xr:uid="{00000000-0004-0000-0000-0000E1010000}"/>
    <hyperlink ref="J454" r:id="rId483" xr:uid="{00000000-0004-0000-0000-0000E2010000}"/>
    <hyperlink ref="I454" r:id="rId484" xr:uid="{00000000-0004-0000-0000-0000E3010000}"/>
    <hyperlink ref="I455" r:id="rId485" xr:uid="{00000000-0004-0000-0000-0000E4010000}"/>
    <hyperlink ref="I456" r:id="rId486" xr:uid="{00000000-0004-0000-0000-0000E5010000}"/>
    <hyperlink ref="I457" r:id="rId487" xr:uid="{00000000-0004-0000-0000-0000E6010000}"/>
    <hyperlink ref="I458" r:id="rId488" xr:uid="{00000000-0004-0000-0000-0000E7010000}"/>
    <hyperlink ref="I459" r:id="rId489" xr:uid="{00000000-0004-0000-0000-0000E8010000}"/>
    <hyperlink ref="I460" r:id="rId490" xr:uid="{00000000-0004-0000-0000-0000E9010000}"/>
    <hyperlink ref="J460" r:id="rId491" xr:uid="{00000000-0004-0000-0000-0000EA010000}"/>
    <hyperlink ref="I461" r:id="rId492" xr:uid="{00000000-0004-0000-0000-0000EB010000}"/>
    <hyperlink ref="I462" r:id="rId493" xr:uid="{00000000-0004-0000-0000-0000EC010000}"/>
    <hyperlink ref="J463" r:id="rId494" xr:uid="{00000000-0004-0000-0000-0000ED010000}"/>
    <hyperlink ref="I463" r:id="rId495" xr:uid="{00000000-0004-0000-0000-0000EE010000}"/>
    <hyperlink ref="I464" r:id="rId496" xr:uid="{00000000-0004-0000-0000-0000EF010000}"/>
    <hyperlink ref="J438" r:id="rId497" xr:uid="{00000000-0004-0000-0000-0000F0010000}"/>
    <hyperlink ref="I465" r:id="rId498" xr:uid="{00000000-0004-0000-0000-0000F1010000}"/>
    <hyperlink ref="J467" r:id="rId499" xr:uid="{00000000-0004-0000-0000-0000F2010000}"/>
    <hyperlink ref="J468" r:id="rId500" xr:uid="{00000000-0004-0000-0000-0000F3010000}"/>
    <hyperlink ref="J470" r:id="rId501" xr:uid="{00000000-0004-0000-0000-0000F4010000}"/>
    <hyperlink ref="I468" r:id="rId502" xr:uid="{00000000-0004-0000-0000-0000F5010000}"/>
    <hyperlink ref="I474" r:id="rId503" xr:uid="{00000000-0004-0000-0000-0000F6010000}"/>
    <hyperlink ref="I466" r:id="rId504" xr:uid="{00000000-0004-0000-0000-0000F7010000}"/>
    <hyperlink ref="I469" r:id="rId505" xr:uid="{00000000-0004-0000-0000-0000F8010000}"/>
    <hyperlink ref="I472" r:id="rId506" xr:uid="{00000000-0004-0000-0000-0000F9010000}"/>
    <hyperlink ref="I475" r:id="rId507" xr:uid="{00000000-0004-0000-0000-0000FA010000}"/>
    <hyperlink ref="J475" r:id="rId508" xr:uid="{00000000-0004-0000-0000-0000FB010000}"/>
    <hyperlink ref="I476" r:id="rId509" xr:uid="{00000000-0004-0000-0000-0000FC010000}"/>
    <hyperlink ref="I478" r:id="rId510" xr:uid="{00000000-0004-0000-0000-0000FD010000}"/>
    <hyperlink ref="I479" r:id="rId511" xr:uid="{00000000-0004-0000-0000-0000FE010000}"/>
    <hyperlink ref="I471" r:id="rId512" xr:uid="{00000000-0004-0000-0000-0000FF010000}"/>
    <hyperlink ref="I473" r:id="rId513" xr:uid="{00000000-0004-0000-0000-000000020000}"/>
    <hyperlink ref="I480" r:id="rId514" xr:uid="{00000000-0004-0000-0000-000001020000}"/>
    <hyperlink ref="I481" r:id="rId515" xr:uid="{00000000-0004-0000-0000-000002020000}"/>
    <hyperlink ref="J481" r:id="rId516" xr:uid="{00000000-0004-0000-0000-000003020000}"/>
    <hyperlink ref="I482" r:id="rId517" xr:uid="{00000000-0004-0000-0000-000004020000}"/>
    <hyperlink ref="I483" r:id="rId518" xr:uid="{00000000-0004-0000-0000-000005020000}"/>
    <hyperlink ref="I484" r:id="rId519" xr:uid="{00000000-0004-0000-0000-000006020000}"/>
    <hyperlink ref="J471" r:id="rId520" xr:uid="{00000000-0004-0000-0000-000007020000}"/>
    <hyperlink ref="I467" r:id="rId521" xr:uid="{00000000-0004-0000-0000-000008020000}"/>
    <hyperlink ref="I470" r:id="rId522" xr:uid="{00000000-0004-0000-0000-000009020000}"/>
    <hyperlink ref="J483" r:id="rId523" xr:uid="{00000000-0004-0000-0000-00000A020000}"/>
    <hyperlink ref="J482" r:id="rId524" xr:uid="{00000000-0004-0000-0000-00000B020000}"/>
    <hyperlink ref="J484" r:id="rId525" xr:uid="{00000000-0004-0000-0000-00000C020000}"/>
    <hyperlink ref="I485" r:id="rId526" xr:uid="{00000000-0004-0000-0000-00000D020000}"/>
    <hyperlink ref="I477" r:id="rId527" xr:uid="{00000000-0004-0000-0000-00000F020000}"/>
    <hyperlink ref="I486" r:id="rId528" xr:uid="{13DBC669-7E3D-49AD-A55C-956A8A0BB787}"/>
    <hyperlink ref="I487" r:id="rId529" xr:uid="{5F78F2C4-3E9C-4F66-8803-9AC7015A892D}"/>
    <hyperlink ref="I488" r:id="rId530" xr:uid="{C17DFC96-DD99-41EF-884B-2457E43B83B2}"/>
    <hyperlink ref="I489" r:id="rId531" xr:uid="{C659E8A8-DED6-498E-927F-D31E3D3826A8}"/>
    <hyperlink ref="J489" r:id="rId532" xr:uid="{742C726D-2805-44FF-959B-6FB79CDDD8DD}"/>
    <hyperlink ref="I490" r:id="rId533" xr:uid="{37713BC9-850A-4062-9FF1-B524D7A3F208}"/>
    <hyperlink ref="I491" r:id="rId534" xr:uid="{A27D408E-D743-4285-B139-239324D5ED2E}"/>
    <hyperlink ref="I492" r:id="rId535" xr:uid="{9F170EBB-812E-420A-B3A2-EFFD0E875856}"/>
    <hyperlink ref="I493" r:id="rId536" xr:uid="{BAAB4AA3-26BB-4ED2-8C75-3BD18A6BDCDC}"/>
    <hyperlink ref="I494" r:id="rId537" xr:uid="{DFBB4CEB-FBEF-4953-932E-42DDC3BC9ECA}"/>
    <hyperlink ref="I495" r:id="rId538" xr:uid="{441718CF-60F9-4862-BAF3-787CEF15A723}"/>
    <hyperlink ref="I496" r:id="rId539" xr:uid="{110D1D1A-ADDC-4175-BDE0-E2D18D4F38BB}"/>
    <hyperlink ref="I497" r:id="rId540" xr:uid="{52D8BA5E-AE5E-4DFD-B360-D2CA605A3396}"/>
    <hyperlink ref="I500" r:id="rId541" xr:uid="{8E4E226A-3188-4C72-AD79-97FCF832C965}"/>
    <hyperlink ref="I499" r:id="rId542" xr:uid="{42333243-BDA1-4BED-AFD2-8CFB16D3351C}"/>
    <hyperlink ref="I498" r:id="rId543" xr:uid="{324A4BEB-0606-4413-81B0-292E95433FEC}"/>
    <hyperlink ref="J498" r:id="rId544" xr:uid="{B13B38C4-0E1B-492F-8712-DDE98BE7666F}"/>
    <hyperlink ref="I501" r:id="rId545" xr:uid="{35778693-3DE3-4D21-9347-BDD18F702B05}"/>
    <hyperlink ref="J501" r:id="rId546" xr:uid="{9D364105-FDB8-403E-9F63-06AB04E24B5F}"/>
    <hyperlink ref="I502" r:id="rId547" xr:uid="{1AA3E114-A374-4657-91C3-44C010E454A7}"/>
    <hyperlink ref="J502" r:id="rId548" xr:uid="{481E744D-BA45-49B5-A821-90CBA03FC4EA}"/>
    <hyperlink ref="I503" r:id="rId549" xr:uid="{C46E282A-4C01-4EC7-BC6C-5A1ACD5A3795}"/>
  </hyperlinks>
  <pageMargins left="0.7" right="0.7" top="0.75" bottom="0.75" header="0.3" footer="0.3"/>
  <pageSetup paperSize="9" orientation="portrait" r:id="rId550"/>
  <headerFooter>
    <oddHeader>&amp;C&amp;"Calibri"&amp;10&amp;K000000  AGC Group Internal Use Only &amp;1#_x000D_</oddHeader>
  </headerFooter>
  <drawing r:id="rId551"/>
  <legacyDrawing r:id="rId552"/>
  <extLst>
    <ext xmlns:x14="http://schemas.microsoft.com/office/spreadsheetml/2009/9/main" uri="{78C0D931-6437-407d-A8EE-F0AAD7539E65}">
      <x14:conditionalFormattings>
        <x14:conditionalFormatting xmlns:xm="http://schemas.microsoft.com/office/excel/2006/main">
          <x14:cfRule type="containsText" priority="2102" operator="containsText" id="{BE49BFF4-5BE6-4C84-9218-70BB964A20F3}">
            <xm:f>NOT(ISERROR(SEARCH("-",Z321)))</xm:f>
            <xm:f>"-"</xm:f>
            <x14:dxf>
              <font>
                <b/>
                <i val="0"/>
                <color theme="0"/>
              </font>
              <fill>
                <patternFill>
                  <bgColor rgb="FFFFC000"/>
                </patternFill>
              </fill>
            </x14:dxf>
          </x14:cfRule>
          <x14:cfRule type="containsText" priority="2099" operator="containsText" id="{CC4B4FDA-D4E2-4CA9-8622-02CC2BFB80CF}">
            <xm:f>NOT(ISERROR(SEARCH("-",Z321)))</xm:f>
            <xm:f>"-"</xm:f>
            <x14:dxf>
              <font>
                <b/>
                <i val="0"/>
                <color theme="0"/>
              </font>
              <fill>
                <patternFill>
                  <bgColor rgb="FFFFC000"/>
                </patternFill>
              </fill>
            </x14:dxf>
          </x14:cfRule>
          <xm:sqref>Z321 AC321</xm:sqref>
        </x14:conditionalFormatting>
        <x14:conditionalFormatting xmlns:xm="http://schemas.microsoft.com/office/excel/2006/main">
          <x14:cfRule type="containsText" priority="578" operator="containsText" id="{54E268A5-50D0-4E43-85BB-A42338D0BC4A}">
            <xm:f>NOT(ISERROR(SEARCH("-",Z339)))</xm:f>
            <xm:f>"-"</xm:f>
            <x14:dxf>
              <font>
                <b/>
                <i val="0"/>
                <color theme="0"/>
              </font>
              <fill>
                <patternFill>
                  <bgColor rgb="FFFFC000"/>
                </patternFill>
              </fill>
            </x14:dxf>
          </x14:cfRule>
          <x14:cfRule type="containsText" priority="587" operator="containsText" id="{6F5286E2-1BD4-4AD1-A653-B2F0AE164443}">
            <xm:f>NOT(ISERROR(SEARCH("-",Z339)))</xm:f>
            <xm:f>"-"</xm:f>
            <x14:dxf>
              <font>
                <b/>
                <i val="0"/>
                <color theme="0"/>
              </font>
              <fill>
                <patternFill>
                  <bgColor rgb="FFFFC000"/>
                </patternFill>
              </fill>
            </x14:dxf>
          </x14:cfRule>
          <x14:cfRule type="containsText" priority="581" operator="containsText" id="{B1021F4D-CEF2-473A-8E8F-806877B0582A}">
            <xm:f>NOT(ISERROR(SEARCH("-",Z339)))</xm:f>
            <xm:f>"-"</xm:f>
            <x14:dxf>
              <font>
                <b/>
                <i val="0"/>
                <color theme="0"/>
              </font>
              <fill>
                <patternFill>
                  <bgColor rgb="FFFFC000"/>
                </patternFill>
              </fill>
            </x14:dxf>
          </x14:cfRule>
          <x14:cfRule type="containsText" priority="584" operator="containsText" id="{43ADC50B-6E58-4297-B634-42F566449CD0}">
            <xm:f>NOT(ISERROR(SEARCH("-",Z339)))</xm:f>
            <xm:f>"-"</xm:f>
            <x14:dxf>
              <font>
                <b/>
                <i val="0"/>
                <color theme="0"/>
              </font>
              <fill>
                <patternFill>
                  <bgColor rgb="FFFFC000"/>
                </patternFill>
              </fill>
            </x14:dxf>
          </x14:cfRule>
          <xm:sqref>Z339</xm:sqref>
        </x14:conditionalFormatting>
        <x14:conditionalFormatting xmlns:xm="http://schemas.microsoft.com/office/excel/2006/main">
          <x14:cfRule type="containsText" priority="1249" operator="containsText" id="{BC51D880-B1C5-4152-B1A7-0C0CC214B925}">
            <xm:f>NOT(ISERROR(SEARCH("-",Z346)))</xm:f>
            <xm:f>"-"</xm:f>
            <x14:dxf>
              <font>
                <b/>
                <i val="0"/>
                <color theme="0"/>
              </font>
              <fill>
                <patternFill>
                  <bgColor rgb="FFFFC000"/>
                </patternFill>
              </fill>
            </x14:dxf>
          </x14:cfRule>
          <x14:cfRule type="containsText" priority="1243" operator="containsText" id="{5FAEFA59-9F2C-4D29-840F-17385BB242D5}">
            <xm:f>NOT(ISERROR(SEARCH("-",Z346)))</xm:f>
            <xm:f>"-"</xm:f>
            <x14:dxf>
              <font>
                <b/>
                <i val="0"/>
                <color theme="0"/>
              </font>
              <fill>
                <patternFill>
                  <bgColor rgb="FFFFC000"/>
                </patternFill>
              </fill>
            </x14:dxf>
          </x14:cfRule>
          <x14:cfRule type="containsText" priority="1246" operator="containsText" id="{DE63851D-9DCB-4632-A5E5-459FE0E56C4B}">
            <xm:f>NOT(ISERROR(SEARCH("-",Z346)))</xm:f>
            <xm:f>"-"</xm:f>
            <x14:dxf>
              <font>
                <b/>
                <i val="0"/>
                <color theme="0"/>
              </font>
              <fill>
                <patternFill>
                  <bgColor rgb="FFFFC000"/>
                </patternFill>
              </fill>
            </x14:dxf>
          </x14:cfRule>
          <xm:sqref>Z346</xm:sqref>
        </x14:conditionalFormatting>
        <x14:conditionalFormatting xmlns:xm="http://schemas.microsoft.com/office/excel/2006/main">
          <x14:cfRule type="containsText" priority="1198" operator="containsText" id="{CEC466CF-AE15-4BD0-A53A-4E185780FE8E}">
            <xm:f>NOT(ISERROR(SEARCH("-",Z354)))</xm:f>
            <xm:f>"-"</xm:f>
            <x14:dxf>
              <font>
                <b/>
                <i val="0"/>
                <color theme="0"/>
              </font>
              <fill>
                <patternFill>
                  <bgColor rgb="FFFFC000"/>
                </patternFill>
              </fill>
            </x14:dxf>
          </x14:cfRule>
          <x14:cfRule type="containsText" priority="1192" operator="containsText" id="{8C653582-09CD-4CF5-9C55-6D233E5B50DB}">
            <xm:f>NOT(ISERROR(SEARCH("-",Z354)))</xm:f>
            <xm:f>"-"</xm:f>
            <x14:dxf>
              <font>
                <b/>
                <i val="0"/>
                <color theme="0"/>
              </font>
              <fill>
                <patternFill>
                  <bgColor rgb="FFFFC000"/>
                </patternFill>
              </fill>
            </x14:dxf>
          </x14:cfRule>
          <x14:cfRule type="containsText" priority="1195" operator="containsText" id="{19DD7895-CB71-460C-B6CD-35C6981D9765}">
            <xm:f>NOT(ISERROR(SEARCH("-",Z354)))</xm:f>
            <xm:f>"-"</xm:f>
            <x14:dxf>
              <font>
                <b/>
                <i val="0"/>
                <color theme="0"/>
              </font>
              <fill>
                <patternFill>
                  <bgColor rgb="FFFFC000"/>
                </patternFill>
              </fill>
            </x14:dxf>
          </x14:cfRule>
          <xm:sqref>Z354</xm:sqref>
        </x14:conditionalFormatting>
        <x14:conditionalFormatting xmlns:xm="http://schemas.microsoft.com/office/excel/2006/main">
          <x14:cfRule type="containsText" priority="1103" operator="containsText" id="{CF79F466-0731-47CC-9B54-352C75EE9266}">
            <xm:f>NOT(ISERROR(SEARCH("-",Z357)))</xm:f>
            <xm:f>"-"</xm:f>
            <x14:dxf>
              <font>
                <b/>
                <i val="0"/>
                <color theme="0"/>
              </font>
              <fill>
                <patternFill>
                  <bgColor rgb="FFFFC000"/>
                </patternFill>
              </fill>
            </x14:dxf>
          </x14:cfRule>
          <x14:cfRule type="containsText" priority="1106" operator="containsText" id="{09E3C1B4-1B41-4971-8564-AFC63BF508DA}">
            <xm:f>NOT(ISERROR(SEARCH("-",Z357)))</xm:f>
            <xm:f>"-"</xm:f>
            <x14:dxf>
              <font>
                <b/>
                <i val="0"/>
                <color theme="0"/>
              </font>
              <fill>
                <patternFill>
                  <bgColor rgb="FFFFC000"/>
                </patternFill>
              </fill>
            </x14:dxf>
          </x14:cfRule>
          <x14:cfRule type="containsText" priority="1100" operator="containsText" id="{DF88C45A-B374-4902-91B3-0AF6FB32F084}">
            <xm:f>NOT(ISERROR(SEARCH("-",Z357)))</xm:f>
            <xm:f>"-"</xm:f>
            <x14:dxf>
              <font>
                <b/>
                <i val="0"/>
                <color theme="0"/>
              </font>
              <fill>
                <patternFill>
                  <bgColor rgb="FFFFC000"/>
                </patternFill>
              </fill>
            </x14:dxf>
          </x14:cfRule>
          <xm:sqref>Z357</xm:sqref>
        </x14:conditionalFormatting>
        <x14:conditionalFormatting xmlns:xm="http://schemas.microsoft.com/office/excel/2006/main">
          <x14:cfRule type="containsText" priority="1854" operator="containsText" id="{EB422ECA-DDF9-4A03-9EEB-B453A3C0F520}">
            <xm:f>NOT(ISERROR(SEARCH("-",Z7)))</xm:f>
            <xm:f>"-"</xm:f>
            <x14:dxf>
              <font>
                <b/>
                <i val="0"/>
                <color theme="0"/>
              </font>
              <fill>
                <patternFill>
                  <bgColor rgb="FFFFC000"/>
                </patternFill>
              </fill>
            </x14:dxf>
          </x14:cfRule>
          <xm:sqref>Z7:AA311</xm:sqref>
        </x14:conditionalFormatting>
        <x14:conditionalFormatting xmlns:xm="http://schemas.microsoft.com/office/excel/2006/main">
          <x14:cfRule type="containsText" priority="2156" operator="containsText" id="{5B940CC5-A250-41BF-B073-B2510F4EB430}">
            <xm:f>NOT(ISERROR(SEARCH("-",Z312)))</xm:f>
            <xm:f>"-"</xm:f>
            <x14:dxf>
              <font>
                <b/>
                <i val="0"/>
                <color theme="0"/>
              </font>
              <fill>
                <patternFill>
                  <bgColor rgb="FFFFC000"/>
                </patternFill>
              </fill>
            </x14:dxf>
          </x14:cfRule>
          <xm:sqref>Z312:AA316 AC316:AD316</xm:sqref>
        </x14:conditionalFormatting>
        <x14:conditionalFormatting xmlns:xm="http://schemas.microsoft.com/office/excel/2006/main">
          <x14:cfRule type="containsText" priority="4334" operator="containsText" id="{9AA0DF2A-B309-46B6-BF5F-3D27EBD3C310}">
            <xm:f>NOT(ISERROR(SEARCH("-",Z315)))</xm:f>
            <xm:f>"-"</xm:f>
            <x14:dxf>
              <font>
                <b/>
                <i val="0"/>
                <color theme="0"/>
              </font>
              <fill>
                <patternFill>
                  <bgColor rgb="FFFFC000"/>
                </patternFill>
              </fill>
            </x14:dxf>
          </x14:cfRule>
          <xm:sqref>Z315:AA315 AC315:AF315 AC345:AF348 Z347:AA348</xm:sqref>
        </x14:conditionalFormatting>
        <x14:conditionalFormatting xmlns:xm="http://schemas.microsoft.com/office/excel/2006/main">
          <x14:cfRule type="containsText" priority="2439" operator="containsText" id="{AA266236-A77E-4328-941A-184C0AD8EDB8}">
            <xm:f>NOT(ISERROR(SEARCH("-",Z315)))</xm:f>
            <xm:f>"-"</xm:f>
            <x14:dxf>
              <font>
                <b/>
                <i val="0"/>
                <color theme="0"/>
              </font>
              <fill>
                <patternFill>
                  <bgColor rgb="FFFFC000"/>
                </patternFill>
              </fill>
            </x14:dxf>
          </x14:cfRule>
          <xm:sqref>Z315:AA315</xm:sqref>
        </x14:conditionalFormatting>
        <x14:conditionalFormatting xmlns:xm="http://schemas.microsoft.com/office/excel/2006/main">
          <x14:cfRule type="containsText" priority="1468" operator="containsText" id="{0B2662CD-EB7F-4AA4-9A50-FD499D2923B8}">
            <xm:f>NOT(ISERROR(SEARCH("-",Z316)))</xm:f>
            <xm:f>"-"</xm:f>
            <x14:dxf>
              <font>
                <b/>
                <i val="0"/>
                <color theme="0"/>
              </font>
              <fill>
                <patternFill>
                  <bgColor rgb="FFFFC000"/>
                </patternFill>
              </fill>
            </x14:dxf>
          </x14:cfRule>
          <xm:sqref>Z316:AA318 AC317:AD317</xm:sqref>
        </x14:conditionalFormatting>
        <x14:conditionalFormatting xmlns:xm="http://schemas.microsoft.com/office/excel/2006/main">
          <x14:cfRule type="containsText" priority="1465" operator="containsText" id="{904C2BB3-16A5-4818-AC38-096ED96852AD}">
            <xm:f>NOT(ISERROR(SEARCH("-",Z317)))</xm:f>
            <xm:f>"-"</xm:f>
            <x14:dxf>
              <font>
                <b/>
                <i val="0"/>
                <color theme="0"/>
              </font>
              <fill>
                <patternFill>
                  <bgColor rgb="FFFFC000"/>
                </patternFill>
              </fill>
            </x14:dxf>
          </x14:cfRule>
          <xm:sqref>Z317:AA317 AC317</xm:sqref>
        </x14:conditionalFormatting>
        <x14:conditionalFormatting xmlns:xm="http://schemas.microsoft.com/office/excel/2006/main">
          <x14:cfRule type="containsText" priority="1474" operator="containsText" id="{C3B925E2-AB43-4008-890E-F473010B9F8F}">
            <xm:f>NOT(ISERROR(SEARCH("-",Z318)))</xm:f>
            <xm:f>"-"</xm:f>
            <x14:dxf>
              <font>
                <b/>
                <i val="0"/>
                <color theme="0"/>
              </font>
              <fill>
                <patternFill>
                  <bgColor rgb="FFFFC000"/>
                </patternFill>
              </fill>
            </x14:dxf>
          </x14:cfRule>
          <x14:cfRule type="containsText" priority="1477" operator="containsText" id="{5B806DF2-37E0-4FC3-89E5-45D3FB216ADF}">
            <xm:f>NOT(ISERROR(SEARCH("-",Z318)))</xm:f>
            <xm:f>"-"</xm:f>
            <x14:dxf>
              <font>
                <b/>
                <i val="0"/>
                <color theme="0"/>
              </font>
              <fill>
                <patternFill>
                  <bgColor rgb="FFFFC000"/>
                </patternFill>
              </fill>
            </x14:dxf>
          </x14:cfRule>
          <xm:sqref>Z318:AA318 AC318:AF318</xm:sqref>
        </x14:conditionalFormatting>
        <x14:conditionalFormatting xmlns:xm="http://schemas.microsoft.com/office/excel/2006/main">
          <x14:cfRule type="containsText" priority="1495" operator="containsText" id="{EF10841B-D22B-49D0-B8E0-C12F369C4F24}">
            <xm:f>NOT(ISERROR(SEARCH("-",Z319)))</xm:f>
            <xm:f>"-"</xm:f>
            <x14:dxf>
              <font>
                <b/>
                <i val="0"/>
                <color theme="0"/>
              </font>
              <fill>
                <patternFill>
                  <bgColor rgb="FFFFC000"/>
                </patternFill>
              </fill>
            </x14:dxf>
          </x14:cfRule>
          <xm:sqref>Z319:AA320 AC320:AF320</xm:sqref>
        </x14:conditionalFormatting>
        <x14:conditionalFormatting xmlns:xm="http://schemas.microsoft.com/office/excel/2006/main">
          <x14:cfRule type="containsText" priority="1492" operator="containsText" id="{4575B549-E62D-46CF-8814-9F6A7E940341}">
            <xm:f>NOT(ISERROR(SEARCH("-",Z320)))</xm:f>
            <xm:f>"-"</xm:f>
            <x14:dxf>
              <font>
                <b/>
                <i val="0"/>
                <color theme="0"/>
              </font>
              <fill>
                <patternFill>
                  <bgColor rgb="FFFFC000"/>
                </patternFill>
              </fill>
            </x14:dxf>
          </x14:cfRule>
          <xm:sqref>Z320:AA320 AC320:AE320</xm:sqref>
        </x14:conditionalFormatting>
        <x14:conditionalFormatting xmlns:xm="http://schemas.microsoft.com/office/excel/2006/main">
          <x14:cfRule type="containsText" priority="1513" operator="containsText" id="{A9E92E43-F9EF-4714-A169-E49CE27B74C8}">
            <xm:f>NOT(ISERROR(SEARCH("-",Z321)))</xm:f>
            <xm:f>"-"</xm:f>
            <x14:dxf>
              <font>
                <b/>
                <i val="0"/>
                <color theme="0"/>
              </font>
              <fill>
                <patternFill>
                  <bgColor rgb="FFFFC000"/>
                </patternFill>
              </fill>
            </x14:dxf>
          </x14:cfRule>
          <xm:sqref>Z321:AA321</xm:sqref>
        </x14:conditionalFormatting>
        <x14:conditionalFormatting xmlns:xm="http://schemas.microsoft.com/office/excel/2006/main">
          <x14:cfRule type="containsText" priority="2059" operator="containsText" id="{F7803032-47C8-40F7-996C-CD33C6A2C29D}">
            <xm:f>NOT(ISERROR(SEARCH("-",Z322)))</xm:f>
            <xm:f>"-"</xm:f>
            <x14:dxf>
              <font>
                <b/>
                <i val="0"/>
                <color theme="0"/>
              </font>
              <fill>
                <patternFill>
                  <bgColor rgb="FFFFC000"/>
                </patternFill>
              </fill>
            </x14:dxf>
          </x14:cfRule>
          <x14:cfRule type="containsText" priority="2062" operator="containsText" id="{FDF79E87-7292-4B99-B16E-49DAFC0E8300}">
            <xm:f>NOT(ISERROR(SEARCH("-",Z322)))</xm:f>
            <xm:f>"-"</xm:f>
            <x14:dxf>
              <font>
                <b/>
                <i val="0"/>
                <color theme="0"/>
              </font>
              <fill>
                <patternFill>
                  <bgColor rgb="FFFFC000"/>
                </patternFill>
              </fill>
            </x14:dxf>
          </x14:cfRule>
          <xm:sqref>Z322:AA322</xm:sqref>
        </x14:conditionalFormatting>
        <x14:conditionalFormatting xmlns:xm="http://schemas.microsoft.com/office/excel/2006/main">
          <x14:cfRule type="containsText" priority="1540" operator="containsText" id="{D6A06848-D390-43B2-AA16-8FFA364042DC}">
            <xm:f>NOT(ISERROR(SEARCH("-",Z322)))</xm:f>
            <xm:f>"-"</xm:f>
            <x14:dxf>
              <font>
                <b/>
                <i val="0"/>
                <color theme="0"/>
              </font>
              <fill>
                <patternFill>
                  <bgColor rgb="FFFFC000"/>
                </patternFill>
              </fill>
            </x14:dxf>
          </x14:cfRule>
          <xm:sqref>Z322:AA326 AC326:AF326</xm:sqref>
        </x14:conditionalFormatting>
        <x14:conditionalFormatting xmlns:xm="http://schemas.microsoft.com/office/excel/2006/main">
          <x14:cfRule type="containsText" priority="1537" operator="containsText" id="{B2E285D6-D24D-40BE-A762-206DB02A72B4}">
            <xm:f>NOT(ISERROR(SEARCH("-",Z326)))</xm:f>
            <xm:f>"-"</xm:f>
            <x14:dxf>
              <font>
                <b/>
                <i val="0"/>
                <color theme="0"/>
              </font>
              <fill>
                <patternFill>
                  <bgColor rgb="FFFFC000"/>
                </patternFill>
              </fill>
            </x14:dxf>
          </x14:cfRule>
          <xm:sqref>Z326:AA326 AC326:AF326</xm:sqref>
        </x14:conditionalFormatting>
        <x14:conditionalFormatting xmlns:xm="http://schemas.microsoft.com/office/excel/2006/main">
          <x14:cfRule type="containsText" priority="1531" operator="containsText" id="{C58FB2A7-E2C3-4621-849B-B60EAE78C73E}">
            <xm:f>NOT(ISERROR(SEARCH("-",Z326)))</xm:f>
            <xm:f>"-"</xm:f>
            <x14:dxf>
              <font>
                <b/>
                <i val="0"/>
                <color theme="0"/>
              </font>
              <fill>
                <patternFill>
                  <bgColor rgb="FFFFC000"/>
                </patternFill>
              </fill>
            </x14:dxf>
          </x14:cfRule>
          <xm:sqref>Z326:AA329 AC327:AD327</xm:sqref>
        </x14:conditionalFormatting>
        <x14:conditionalFormatting xmlns:xm="http://schemas.microsoft.com/office/excel/2006/main">
          <x14:cfRule type="containsText" priority="1528" operator="containsText" id="{84568FE3-BCDC-45C2-B82F-A3EE080A4781}">
            <xm:f>NOT(ISERROR(SEARCH("-",Z327)))</xm:f>
            <xm:f>"-"</xm:f>
            <x14:dxf>
              <font>
                <b/>
                <i val="0"/>
                <color theme="0"/>
              </font>
              <fill>
                <patternFill>
                  <bgColor rgb="FFFFC000"/>
                </patternFill>
              </fill>
            </x14:dxf>
          </x14:cfRule>
          <xm:sqref>Z327:AA327 AC327:AD327</xm:sqref>
        </x14:conditionalFormatting>
        <x14:conditionalFormatting xmlns:xm="http://schemas.microsoft.com/office/excel/2006/main">
          <x14:cfRule type="containsText" priority="1848" operator="containsText" id="{1F53C328-65D6-49BF-A766-01FB86E66F5D}">
            <xm:f>NOT(ISERROR(SEARCH("-",Z328)))</xm:f>
            <xm:f>"-"</xm:f>
            <x14:dxf>
              <font>
                <b/>
                <i val="0"/>
                <color theme="0"/>
              </font>
              <fill>
                <patternFill>
                  <bgColor rgb="FFFFC000"/>
                </patternFill>
              </fill>
            </x14:dxf>
          </x14:cfRule>
          <xm:sqref>Z328:AA328 AC328</xm:sqref>
        </x14:conditionalFormatting>
        <x14:conditionalFormatting xmlns:xm="http://schemas.microsoft.com/office/excel/2006/main">
          <x14:cfRule type="containsText" priority="10238" operator="containsText" id="{B2F65B54-4E8F-4AE6-A107-761318398556}">
            <xm:f>NOT(ISERROR(SEARCH("-",Z330)))</xm:f>
            <xm:f>"-"</xm:f>
            <x14:dxf>
              <font>
                <b/>
                <i val="0"/>
                <color theme="0"/>
              </font>
              <fill>
                <patternFill>
                  <bgColor rgb="FFFFC000"/>
                </patternFill>
              </fill>
            </x14:dxf>
          </x14:cfRule>
          <xm:sqref>Z330:AA330 AC330</xm:sqref>
        </x14:conditionalFormatting>
        <x14:conditionalFormatting xmlns:xm="http://schemas.microsoft.com/office/excel/2006/main">
          <x14:cfRule type="containsText" priority="1725" operator="containsText" id="{756D5FC7-E9DE-4215-A6D6-184C010F92DD}">
            <xm:f>NOT(ISERROR(SEARCH("-",Z330)))</xm:f>
            <xm:f>"-"</xm:f>
            <x14:dxf>
              <font>
                <b/>
                <i val="0"/>
                <color theme="0"/>
              </font>
              <fill>
                <patternFill>
                  <bgColor rgb="FFFFC000"/>
                </patternFill>
              </fill>
            </x14:dxf>
          </x14:cfRule>
          <xm:sqref>Z330:AA333 AC332:AF333</xm:sqref>
        </x14:conditionalFormatting>
        <x14:conditionalFormatting xmlns:xm="http://schemas.microsoft.com/office/excel/2006/main">
          <x14:cfRule type="containsText" priority="1722" operator="containsText" id="{237433D8-CF60-404A-850F-90F707B1108F}">
            <xm:f>NOT(ISERROR(SEARCH("-",Z332)))</xm:f>
            <xm:f>"-"</xm:f>
            <x14:dxf>
              <font>
                <b/>
                <i val="0"/>
                <color theme="0"/>
              </font>
              <fill>
                <patternFill>
                  <bgColor rgb="FFFFC000"/>
                </patternFill>
              </fill>
            </x14:dxf>
          </x14:cfRule>
          <xm:sqref>Z332:AA332 AC332:AF332</xm:sqref>
        </x14:conditionalFormatting>
        <x14:conditionalFormatting xmlns:xm="http://schemas.microsoft.com/office/excel/2006/main">
          <x14:cfRule type="containsText" priority="1753" operator="containsText" id="{A0CFAE17-69E3-485A-AB99-E155280E78DC}">
            <xm:f>NOT(ISERROR(SEARCH("-",Z333)))</xm:f>
            <xm:f>"-"</xm:f>
            <x14:dxf>
              <font>
                <b/>
                <i val="0"/>
                <color theme="0"/>
              </font>
              <fill>
                <patternFill>
                  <bgColor rgb="FFFFC000"/>
                </patternFill>
              </fill>
            </x14:dxf>
          </x14:cfRule>
          <x14:cfRule type="containsText" priority="1750" operator="containsText" id="{71C3099E-CDEF-4882-850B-F5369BF7400C}">
            <xm:f>NOT(ISERROR(SEARCH("-",Z333)))</xm:f>
            <xm:f>"-"</xm:f>
            <x14:dxf>
              <font>
                <b/>
                <i val="0"/>
                <color theme="0"/>
              </font>
              <fill>
                <patternFill>
                  <bgColor rgb="FFFFC000"/>
                </patternFill>
              </fill>
            </x14:dxf>
          </x14:cfRule>
          <xm:sqref>Z333:AA333 AC333:AE333</xm:sqref>
        </x14:conditionalFormatting>
        <x14:conditionalFormatting xmlns:xm="http://schemas.microsoft.com/office/excel/2006/main">
          <x14:cfRule type="containsText" priority="1716" operator="containsText" id="{D975226E-A0B4-4841-9D99-B6D24925CF27}">
            <xm:f>NOT(ISERROR(SEARCH("-",Z334)))</xm:f>
            <xm:f>"-"</xm:f>
            <x14:dxf>
              <font>
                <b/>
                <i val="0"/>
                <color theme="0"/>
              </font>
              <fill>
                <patternFill>
                  <bgColor rgb="FFFFC000"/>
                </patternFill>
              </fill>
            </x14:dxf>
          </x14:cfRule>
          <x14:cfRule type="containsText" priority="1713" operator="containsText" id="{F56CB720-2B19-4736-AB68-2BBD906234BF}">
            <xm:f>NOT(ISERROR(SEARCH("-",Z334)))</xm:f>
            <xm:f>"-"</xm:f>
            <x14:dxf>
              <font>
                <b/>
                <i val="0"/>
                <color theme="0"/>
              </font>
              <fill>
                <patternFill>
                  <bgColor rgb="FFFFC000"/>
                </patternFill>
              </fill>
            </x14:dxf>
          </x14:cfRule>
          <xm:sqref>Z334:AA335 AC334:AF335</xm:sqref>
        </x14:conditionalFormatting>
        <x14:conditionalFormatting xmlns:xm="http://schemas.microsoft.com/office/excel/2006/main">
          <x14:cfRule type="containsText" priority="1707" operator="containsText" id="{C037453E-CE04-4DC6-ABFE-39258478C094}">
            <xm:f>NOT(ISERROR(SEARCH("-",Z334)))</xm:f>
            <xm:f>"-"</xm:f>
            <x14:dxf>
              <font>
                <b/>
                <i val="0"/>
                <color theme="0"/>
              </font>
              <fill>
                <patternFill>
                  <bgColor rgb="FFFFC000"/>
                </patternFill>
              </fill>
            </x14:dxf>
          </x14:cfRule>
          <xm:sqref>Z334:AA336 AC334:AF336</xm:sqref>
        </x14:conditionalFormatting>
        <x14:conditionalFormatting xmlns:xm="http://schemas.microsoft.com/office/excel/2006/main">
          <x14:cfRule type="containsText" priority="1837" operator="containsText" id="{750E7B8A-F803-4D48-9F07-2DA5A17A201F}">
            <xm:f>NOT(ISERROR(SEARCH("-",Z335)))</xm:f>
            <xm:f>"-"</xm:f>
            <x14:dxf>
              <font>
                <b/>
                <i val="0"/>
                <color theme="0"/>
              </font>
              <fill>
                <patternFill>
                  <bgColor rgb="FFFFC000"/>
                </patternFill>
              </fill>
            </x14:dxf>
          </x14:cfRule>
          <xm:sqref>Z335:AA335</xm:sqref>
        </x14:conditionalFormatting>
        <x14:conditionalFormatting xmlns:xm="http://schemas.microsoft.com/office/excel/2006/main">
          <x14:cfRule type="containsText" priority="1704" operator="containsText" id="{BFF62E2F-AF68-4D49-A593-F1FA83CD7C21}">
            <xm:f>NOT(ISERROR(SEARCH("-",Z336)))</xm:f>
            <xm:f>"-"</xm:f>
            <x14:dxf>
              <font>
                <b/>
                <i val="0"/>
                <color theme="0"/>
              </font>
              <fill>
                <patternFill>
                  <bgColor rgb="FFFFC000"/>
                </patternFill>
              </fill>
            </x14:dxf>
          </x14:cfRule>
          <xm:sqref>Z336:AA336 AC336:AF336</xm:sqref>
        </x14:conditionalFormatting>
        <x14:conditionalFormatting xmlns:xm="http://schemas.microsoft.com/office/excel/2006/main">
          <x14:cfRule type="containsText" priority="1665" operator="containsText" id="{57512F87-6133-4751-BC48-B74C6D744C73}">
            <xm:f>NOT(ISERROR(SEARCH("-",Z336)))</xm:f>
            <xm:f>"-"</xm:f>
            <x14:dxf>
              <font>
                <b/>
                <i val="0"/>
                <color theme="0"/>
              </font>
              <fill>
                <patternFill>
                  <bgColor rgb="FFFFC000"/>
                </patternFill>
              </fill>
            </x14:dxf>
          </x14:cfRule>
          <xm:sqref>Z336:AA337 AC337:AD337</xm:sqref>
        </x14:conditionalFormatting>
        <x14:conditionalFormatting xmlns:xm="http://schemas.microsoft.com/office/excel/2006/main">
          <x14:cfRule type="containsText" priority="1662" operator="containsText" id="{1DDC4EA6-E0E4-4201-9682-596336D43482}">
            <xm:f>NOT(ISERROR(SEARCH("-",Z337)))</xm:f>
            <xm:f>"-"</xm:f>
            <x14:dxf>
              <font>
                <b/>
                <i val="0"/>
                <color theme="0"/>
              </font>
              <fill>
                <patternFill>
                  <bgColor rgb="FFFFC000"/>
                </patternFill>
              </fill>
            </x14:dxf>
          </x14:cfRule>
          <xm:sqref>Z337:AA337 AC337:AD337</xm:sqref>
        </x14:conditionalFormatting>
        <x14:conditionalFormatting xmlns:xm="http://schemas.microsoft.com/office/excel/2006/main">
          <x14:cfRule type="containsText" priority="1603" operator="containsText" id="{892269F6-48DF-4C58-B459-399D31E8F317}">
            <xm:f>NOT(ISERROR(SEARCH("-",Z337)))</xm:f>
            <xm:f>"-"</xm:f>
            <x14:dxf>
              <font>
                <b/>
                <i val="0"/>
                <color theme="0"/>
              </font>
              <fill>
                <patternFill>
                  <bgColor rgb="FFFFC000"/>
                </patternFill>
              </fill>
            </x14:dxf>
          </x14:cfRule>
          <xm:sqref>Z337:AA338 AC338:AD338 AF338</xm:sqref>
        </x14:conditionalFormatting>
        <x14:conditionalFormatting xmlns:xm="http://schemas.microsoft.com/office/excel/2006/main">
          <x14:cfRule type="containsText" priority="1441" operator="containsText" id="{CEF5051E-A7D4-49A5-A64F-FE916AEC56F1}">
            <xm:f>NOT(ISERROR(SEARCH("-",Z340)))</xm:f>
            <xm:f>"-"</xm:f>
            <x14:dxf>
              <font>
                <b/>
                <i val="0"/>
                <color theme="0"/>
              </font>
              <fill>
                <patternFill>
                  <bgColor rgb="FFFFC000"/>
                </patternFill>
              </fill>
            </x14:dxf>
          </x14:cfRule>
          <x14:cfRule type="containsText" priority="1444" operator="containsText" id="{3253C580-8ACA-4A18-8127-D07CCB823D9C}">
            <xm:f>NOT(ISERROR(SEARCH("-",Z340)))</xm:f>
            <xm:f>"-"</xm:f>
            <x14:dxf>
              <font>
                <b/>
                <i val="0"/>
                <color theme="0"/>
              </font>
              <fill>
                <patternFill>
                  <bgColor rgb="FFFFC000"/>
                </patternFill>
              </fill>
            </x14:dxf>
          </x14:cfRule>
          <xm:sqref>Z340:AA342 AC340:AD342</xm:sqref>
        </x14:conditionalFormatting>
        <x14:conditionalFormatting xmlns:xm="http://schemas.microsoft.com/office/excel/2006/main">
          <x14:cfRule type="containsText" priority="1363" operator="containsText" id="{0FF18D68-A481-4150-86FB-CED246D83749}">
            <xm:f>NOT(ISERROR(SEARCH("-",Z344)))</xm:f>
            <xm:f>"-"</xm:f>
            <x14:dxf>
              <font>
                <b/>
                <i val="0"/>
                <color theme="0"/>
              </font>
              <fill>
                <patternFill>
                  <bgColor rgb="FFFFC000"/>
                </patternFill>
              </fill>
            </x14:dxf>
          </x14:cfRule>
          <xm:sqref>Z344:AA344 AC344:AF344</xm:sqref>
        </x14:conditionalFormatting>
        <x14:conditionalFormatting xmlns:xm="http://schemas.microsoft.com/office/excel/2006/main">
          <x14:cfRule type="containsText" priority="1252" operator="containsText" id="{85F82025-ACC0-4033-B420-F29838B5D310}">
            <xm:f>NOT(ISERROR(SEARCH("-",Z346)))</xm:f>
            <xm:f>"-"</xm:f>
            <x14:dxf>
              <font>
                <b/>
                <i val="0"/>
                <color theme="0"/>
              </font>
              <fill>
                <patternFill>
                  <bgColor rgb="FFFFC000"/>
                </patternFill>
              </fill>
            </x14:dxf>
          </x14:cfRule>
          <xm:sqref>Z346:AA347</xm:sqref>
        </x14:conditionalFormatting>
        <x14:conditionalFormatting xmlns:xm="http://schemas.microsoft.com/office/excel/2006/main">
          <x14:cfRule type="containsText" priority="1546" operator="containsText" id="{5AA69172-8F82-43AB-8F6B-CA54986E284D}">
            <xm:f>NOT(ISERROR(SEARCH("-",Z347)))</xm:f>
            <xm:f>"-"</xm:f>
            <x14:dxf>
              <font>
                <b/>
                <i val="0"/>
                <color theme="0"/>
              </font>
              <fill>
                <patternFill>
                  <bgColor rgb="FFFFC000"/>
                </patternFill>
              </fill>
            </x14:dxf>
          </x14:cfRule>
          <xm:sqref>Z347:AA347 AC347:AD347</xm:sqref>
        </x14:conditionalFormatting>
        <x14:conditionalFormatting xmlns:xm="http://schemas.microsoft.com/office/excel/2006/main">
          <x14:cfRule type="containsText" priority="1549" operator="containsText" id="{888956F5-56AA-4ACF-A6EF-980A101489C1}">
            <xm:f>NOT(ISERROR(SEARCH("-",Z347)))</xm:f>
            <xm:f>"-"</xm:f>
            <x14:dxf>
              <font>
                <b/>
                <i val="0"/>
                <color theme="0"/>
              </font>
              <fill>
                <patternFill>
                  <bgColor rgb="FFFFC000"/>
                </patternFill>
              </fill>
            </x14:dxf>
          </x14:cfRule>
          <xm:sqref>Z347:AA347 AC347:AF347</xm:sqref>
        </x14:conditionalFormatting>
        <x14:conditionalFormatting xmlns:xm="http://schemas.microsoft.com/office/excel/2006/main">
          <x14:cfRule type="containsText" priority="1109" operator="containsText" id="{3C576624-5DDF-42E2-9BB5-BDD8909C3A3F}">
            <xm:f>NOT(ISERROR(SEARCH("-",Z352)))</xm:f>
            <xm:f>"-"</xm:f>
            <x14:dxf>
              <font>
                <b/>
                <i val="0"/>
                <color theme="0"/>
              </font>
              <fill>
                <patternFill>
                  <bgColor rgb="FFFFC000"/>
                </patternFill>
              </fill>
            </x14:dxf>
          </x14:cfRule>
          <xm:sqref>Z352:AA357</xm:sqref>
        </x14:conditionalFormatting>
        <x14:conditionalFormatting xmlns:xm="http://schemas.microsoft.com/office/excel/2006/main">
          <x14:cfRule type="containsText" priority="731" operator="containsText" id="{4D8C5BD7-FBBC-4824-B30C-74B68430497F}">
            <xm:f>NOT(ISERROR(SEARCH("-",Z338)))</xm:f>
            <xm:f>"-"</xm:f>
            <x14:dxf>
              <font>
                <b/>
                <i val="0"/>
                <color theme="0"/>
              </font>
              <fill>
                <patternFill>
                  <bgColor rgb="FFFFC000"/>
                </patternFill>
              </fill>
            </x14:dxf>
          </x14:cfRule>
          <xm:sqref>Z338:AB338</xm:sqref>
        </x14:conditionalFormatting>
        <x14:conditionalFormatting xmlns:xm="http://schemas.microsoft.com/office/excel/2006/main">
          <x14:cfRule type="containsText" priority="635" operator="containsText" id="{F68CCA8C-33C3-4601-A765-35C5204086F3}">
            <xm:f>NOT(ISERROR(SEARCH("-",Z349)))</xm:f>
            <xm:f>"-"</xm:f>
            <x14:dxf>
              <font>
                <b/>
                <i val="0"/>
                <color theme="0"/>
              </font>
              <fill>
                <patternFill>
                  <bgColor rgb="FFFFC000"/>
                </patternFill>
              </fill>
            </x14:dxf>
          </x14:cfRule>
          <xm:sqref>Z349:AB351</xm:sqref>
        </x14:conditionalFormatting>
        <x14:conditionalFormatting xmlns:xm="http://schemas.microsoft.com/office/excel/2006/main">
          <x14:cfRule type="containsText" priority="614" operator="containsText" id="{1175ABF1-74DD-4FEC-BA00-E3206A333998}">
            <xm:f>NOT(ISERROR(SEARCH("-",Z358)))</xm:f>
            <xm:f>"-"</xm:f>
            <x14:dxf>
              <font>
                <b/>
                <i val="0"/>
                <color theme="0"/>
              </font>
              <fill>
                <patternFill>
                  <bgColor rgb="FFFFC000"/>
                </patternFill>
              </fill>
            </x14:dxf>
          </x14:cfRule>
          <xm:sqref>Z358:AB358</xm:sqref>
        </x14:conditionalFormatting>
        <x14:conditionalFormatting xmlns:xm="http://schemas.microsoft.com/office/excel/2006/main">
          <x14:cfRule type="containsText" priority="605" operator="containsText" id="{0BB4DA58-9C7C-4880-B8B0-924EEEC8A563}">
            <xm:f>NOT(ISERROR(SEARCH("-",Z358)))</xm:f>
            <xm:f>"-"</xm:f>
            <x14:dxf>
              <font>
                <b/>
                <i val="0"/>
                <color theme="0"/>
              </font>
              <fill>
                <patternFill>
                  <bgColor rgb="FFFFC000"/>
                </patternFill>
              </fill>
            </x14:dxf>
          </x14:cfRule>
          <xm:sqref>Z358:AB359</xm:sqref>
        </x14:conditionalFormatting>
        <x14:conditionalFormatting xmlns:xm="http://schemas.microsoft.com/office/excel/2006/main">
          <x14:cfRule type="containsText" priority="596" operator="containsText" id="{FC004A25-FA57-4209-A0CD-58CD955099F1}">
            <xm:f>NOT(ISERROR(SEARCH("-",Z362)))</xm:f>
            <xm:f>"-"</xm:f>
            <x14:dxf>
              <font>
                <b/>
                <i val="0"/>
                <color theme="0"/>
              </font>
              <fill>
                <patternFill>
                  <bgColor rgb="FFFFC000"/>
                </patternFill>
              </fill>
            </x14:dxf>
          </x14:cfRule>
          <xm:sqref>Z362:AB362</xm:sqref>
        </x14:conditionalFormatting>
        <x14:conditionalFormatting xmlns:xm="http://schemas.microsoft.com/office/excel/2006/main">
          <x14:cfRule type="containsText" priority="668" operator="containsText" id="{5A0E4495-B7B6-4765-BE6D-04E75AE4AB17}">
            <xm:f>NOT(ISERROR(SEARCH("-",Z317)))</xm:f>
            <xm:f>"-"</xm:f>
            <x14:dxf>
              <font>
                <b/>
                <i val="0"/>
                <color theme="0"/>
              </font>
              <fill>
                <patternFill>
                  <bgColor rgb="FFFFC000"/>
                </patternFill>
              </fill>
            </x14:dxf>
          </x14:cfRule>
          <xm:sqref>Z317:AC317</xm:sqref>
        </x14:conditionalFormatting>
        <x14:conditionalFormatting xmlns:xm="http://schemas.microsoft.com/office/excel/2006/main">
          <x14:cfRule type="containsText" priority="590" operator="containsText" id="{87B704B3-3522-406F-883A-E89D2AE6B4C9}">
            <xm:f>NOT(ISERROR(SEARCH("-",Z360)))</xm:f>
            <xm:f>"-"</xm:f>
            <x14:dxf>
              <font>
                <b/>
                <i val="0"/>
                <color theme="0"/>
              </font>
              <fill>
                <patternFill>
                  <bgColor rgb="FFFFC000"/>
                </patternFill>
              </fill>
            </x14:dxf>
          </x14:cfRule>
          <xm:sqref>Z360:AC361</xm:sqref>
        </x14:conditionalFormatting>
        <x14:conditionalFormatting xmlns:xm="http://schemas.microsoft.com/office/excel/2006/main">
          <x14:cfRule type="containsText" priority="704" operator="containsText" id="{5B981F06-869A-4FDC-9643-A3F64C43CFB7}">
            <xm:f>NOT(ISERROR(SEARCH("-",Z327)))</xm:f>
            <xm:f>"-"</xm:f>
            <x14:dxf>
              <font>
                <b/>
                <i val="0"/>
                <color theme="0"/>
              </font>
              <fill>
                <patternFill>
                  <bgColor rgb="FFFFC000"/>
                </patternFill>
              </fill>
            </x14:dxf>
          </x14:cfRule>
          <xm:sqref>Z327:AD327</xm:sqref>
        </x14:conditionalFormatting>
        <x14:conditionalFormatting xmlns:xm="http://schemas.microsoft.com/office/excel/2006/main">
          <x14:cfRule type="containsText" priority="659" operator="containsText" id="{6792E524-5EE4-4F26-A8DA-41E28826BB3A}">
            <xm:f>NOT(ISERROR(SEARCH("-",Z340)))</xm:f>
            <xm:f>"-"</xm:f>
            <x14:dxf>
              <font>
                <b/>
                <i val="0"/>
                <color theme="0"/>
              </font>
              <fill>
                <patternFill>
                  <bgColor rgb="FFFFC000"/>
                </patternFill>
              </fill>
            </x14:dxf>
          </x14:cfRule>
          <xm:sqref>Z340:AD342</xm:sqref>
        </x14:conditionalFormatting>
        <x14:conditionalFormatting xmlns:xm="http://schemas.microsoft.com/office/excel/2006/main">
          <x14:cfRule type="containsText" priority="686" operator="containsText" id="{A80B8D66-5160-4C03-A523-681F4C3F83B5}">
            <xm:f>NOT(ISERROR(SEARCH("-",Z320)))</xm:f>
            <xm:f>"-"</xm:f>
            <x14:dxf>
              <font>
                <b/>
                <i val="0"/>
                <color theme="0"/>
              </font>
              <fill>
                <patternFill>
                  <bgColor rgb="FFFFC000"/>
                </patternFill>
              </fill>
            </x14:dxf>
          </x14:cfRule>
          <xm:sqref>Z320:AE320</xm:sqref>
        </x14:conditionalFormatting>
        <x14:conditionalFormatting xmlns:xm="http://schemas.microsoft.com/office/excel/2006/main">
          <x14:cfRule type="containsText" priority="782" operator="containsText" id="{5CE9A322-03F2-48EC-91C2-F187EB30FAC7}">
            <xm:f>NOT(ISERROR(SEARCH("-",Z332)))</xm:f>
            <xm:f>"-"</xm:f>
            <x14:dxf>
              <font>
                <b/>
                <i val="0"/>
                <color theme="0"/>
              </font>
              <fill>
                <patternFill>
                  <bgColor rgb="FFFFC000"/>
                </patternFill>
              </fill>
            </x14:dxf>
          </x14:cfRule>
          <xm:sqref>Z332:AF332</xm:sqref>
        </x14:conditionalFormatting>
        <x14:conditionalFormatting xmlns:xm="http://schemas.microsoft.com/office/excel/2006/main">
          <x14:cfRule type="containsText" priority="650" operator="containsText" id="{21722D21-DA73-494F-A987-09126CE5B352}">
            <xm:f>NOT(ISERROR(SEARCH("-",Z344)))</xm:f>
            <xm:f>"-"</xm:f>
            <x14:dxf>
              <font>
                <b/>
                <i val="0"/>
                <color theme="0"/>
              </font>
              <fill>
                <patternFill>
                  <bgColor rgb="FFFFC000"/>
                </patternFill>
              </fill>
            </x14:dxf>
          </x14:cfRule>
          <xm:sqref>Z344:AF344</xm:sqref>
        </x14:conditionalFormatting>
        <x14:conditionalFormatting xmlns:xm="http://schemas.microsoft.com/office/excel/2006/main">
          <x14:cfRule type="containsText" priority="117" operator="containsText" id="{0F65B3D0-00DA-4B1F-8727-2AA005DEC731}">
            <xm:f>NOT(ISERROR(SEARCH("-",Z363)))</xm:f>
            <xm:f>"-"</xm:f>
            <x14:dxf>
              <font>
                <b/>
                <i val="0"/>
                <color theme="0"/>
              </font>
              <fill>
                <patternFill>
                  <bgColor rgb="FFFFC000"/>
                </patternFill>
              </fill>
            </x14:dxf>
          </x14:cfRule>
          <xm:sqref>Z363:AF1048576</xm:sqref>
        </x14:conditionalFormatting>
        <x14:conditionalFormatting xmlns:xm="http://schemas.microsoft.com/office/excel/2006/main">
          <x14:cfRule type="containsText" priority="1510" operator="containsText" id="{186747CE-ECF3-4560-8963-77EDC85C0C1B}">
            <xm:f>NOT(ISERROR(SEARCH("-",AA321)))</xm:f>
            <xm:f>"-"</xm:f>
            <x14:dxf>
              <font>
                <b/>
                <i val="0"/>
                <color theme="0"/>
              </font>
              <fill>
                <patternFill>
                  <bgColor rgb="FFFFC000"/>
                </patternFill>
              </fill>
            </x14:dxf>
          </x14:cfRule>
          <xm:sqref>AA321</xm:sqref>
        </x14:conditionalFormatting>
        <x14:conditionalFormatting xmlns:xm="http://schemas.microsoft.com/office/excel/2006/main">
          <x14:cfRule type="containsText" priority="1624" operator="containsText" id="{2C53FC78-DACF-423F-A063-B3674FB1D738}">
            <xm:f>NOT(ISERROR(SEARCH("-",AA339)))</xm:f>
            <xm:f>"-"</xm:f>
            <x14:dxf>
              <font>
                <b/>
                <i val="0"/>
                <color theme="0"/>
              </font>
              <fill>
                <patternFill>
                  <bgColor rgb="FFFFC000"/>
                </patternFill>
              </fill>
            </x14:dxf>
          </x14:cfRule>
          <x14:cfRule type="containsText" priority="1621" operator="containsText" id="{FE8C5979-F8D9-4267-BC2E-C23C5C540518}">
            <xm:f>NOT(ISERROR(SEARCH("-",AA339)))</xm:f>
            <xm:f>"-"</xm:f>
            <x14:dxf>
              <font>
                <b/>
                <i val="0"/>
                <color theme="0"/>
              </font>
              <fill>
                <patternFill>
                  <bgColor rgb="FFFFC000"/>
                </patternFill>
              </fill>
            </x14:dxf>
          </x14:cfRule>
          <xm:sqref>AA339 AC339:AD339</xm:sqref>
        </x14:conditionalFormatting>
        <x14:conditionalFormatting xmlns:xm="http://schemas.microsoft.com/office/excel/2006/main">
          <x14:cfRule type="containsText" priority="1261" operator="containsText" id="{8126E65C-595B-48A0-A088-1DDA791594B6}">
            <xm:f>NOT(ISERROR(SEARCH("-",AA346)))</xm:f>
            <xm:f>"-"</xm:f>
            <x14:dxf>
              <font>
                <b/>
                <i val="0"/>
                <color theme="0"/>
              </font>
              <fill>
                <patternFill>
                  <bgColor rgb="FFFFC000"/>
                </patternFill>
              </fill>
            </x14:dxf>
          </x14:cfRule>
          <x14:cfRule type="containsText" priority="1258" operator="containsText" id="{F615D22E-10C3-4D81-8605-2186AA5AE236}">
            <xm:f>NOT(ISERROR(SEARCH("-",AA346)))</xm:f>
            <xm:f>"-"</xm:f>
            <x14:dxf>
              <font>
                <b/>
                <i val="0"/>
                <color theme="0"/>
              </font>
              <fill>
                <patternFill>
                  <bgColor rgb="FFFFC000"/>
                </patternFill>
              </fill>
            </x14:dxf>
          </x14:cfRule>
          <x14:cfRule type="containsText" priority="1264" operator="containsText" id="{56D990B5-1A70-412F-812C-C902F894F3DB}">
            <xm:f>NOT(ISERROR(SEARCH("-",AA346)))</xm:f>
            <xm:f>"-"</xm:f>
            <x14:dxf>
              <font>
                <b/>
                <i val="0"/>
                <color theme="0"/>
              </font>
              <fill>
                <patternFill>
                  <bgColor rgb="FFFFC000"/>
                </patternFill>
              </fill>
            </x14:dxf>
          </x14:cfRule>
          <xm:sqref>AA346</xm:sqref>
        </x14:conditionalFormatting>
        <x14:conditionalFormatting xmlns:xm="http://schemas.microsoft.com/office/excel/2006/main">
          <x14:cfRule type="containsText" priority="698" operator="containsText" id="{434C0EFA-E3B7-4BB8-AD40-69F63CAE3689}">
            <xm:f>NOT(ISERROR(SEARCH("-",AA321)))</xm:f>
            <xm:f>"-"</xm:f>
            <x14:dxf>
              <font>
                <b/>
                <i val="0"/>
                <color theme="0"/>
              </font>
              <fill>
                <patternFill>
                  <bgColor rgb="FFFFC000"/>
                </patternFill>
              </fill>
            </x14:dxf>
          </x14:cfRule>
          <xm:sqref>AA321:AB321</xm:sqref>
        </x14:conditionalFormatting>
        <x14:conditionalFormatting xmlns:xm="http://schemas.microsoft.com/office/excel/2006/main">
          <x14:cfRule type="containsText" priority="746" operator="containsText" id="{CAD64683-5B64-40EB-BF33-904E7BC9E00E}">
            <xm:f>NOT(ISERROR(SEARCH("-",AA339)))</xm:f>
            <xm:f>"-"</xm:f>
            <x14:dxf>
              <font>
                <b/>
                <i val="0"/>
                <color theme="0"/>
              </font>
              <fill>
                <patternFill>
                  <bgColor rgb="FFFFC000"/>
                </patternFill>
              </fill>
            </x14:dxf>
          </x14:cfRule>
          <xm:sqref>AA339:AB339</xm:sqref>
        </x14:conditionalFormatting>
        <x14:conditionalFormatting xmlns:xm="http://schemas.microsoft.com/office/excel/2006/main">
          <x14:cfRule type="containsText" priority="812" operator="containsText" id="{D1EB926F-E411-4DAC-B7EA-BA5E910845F4}">
            <xm:f>NOT(ISERROR(SEARCH("-",AB290)))</xm:f>
            <xm:f>"-"</xm:f>
            <x14:dxf>
              <font>
                <b/>
                <i val="0"/>
                <color theme="0"/>
              </font>
              <fill>
                <patternFill>
                  <bgColor rgb="FFFFC000"/>
                </patternFill>
              </fill>
            </x14:dxf>
          </x14:cfRule>
          <xm:sqref>AB290:AB311</xm:sqref>
        </x14:conditionalFormatting>
        <x14:conditionalFormatting xmlns:xm="http://schemas.microsoft.com/office/excel/2006/main">
          <x14:cfRule type="containsText" priority="845" operator="containsText" id="{DBFC2B0C-7CDB-49C2-8EDF-79B619FC740F}">
            <xm:f>NOT(ISERROR(SEARCH("-",AB312)))</xm:f>
            <xm:f>"-"</xm:f>
            <x14:dxf>
              <font>
                <b/>
                <i val="0"/>
                <color theme="0"/>
              </font>
              <fill>
                <patternFill>
                  <bgColor rgb="FFFFC000"/>
                </patternFill>
              </fill>
            </x14:dxf>
          </x14:cfRule>
          <xm:sqref>AB312:AB316</xm:sqref>
        </x14:conditionalFormatting>
        <x14:conditionalFormatting xmlns:xm="http://schemas.microsoft.com/office/excel/2006/main">
          <x14:cfRule type="containsText" priority="986" operator="containsText" id="{87469303-CF4D-4643-80AD-A25891247482}">
            <xm:f>NOT(ISERROR(SEARCH("-",AB315)))</xm:f>
            <xm:f>"-"</xm:f>
            <x14:dxf>
              <font>
                <b/>
                <i val="0"/>
                <color theme="0"/>
              </font>
              <fill>
                <patternFill>
                  <bgColor rgb="FFFFC000"/>
                </patternFill>
              </fill>
            </x14:dxf>
          </x14:cfRule>
          <xm:sqref>AB315 AB345:AB348</xm:sqref>
        </x14:conditionalFormatting>
        <x14:conditionalFormatting xmlns:xm="http://schemas.microsoft.com/office/excel/2006/main">
          <x14:cfRule type="containsText" priority="878" operator="containsText" id="{8E865B37-4D15-4032-B426-C19AECD5B379}">
            <xm:f>NOT(ISERROR(SEARCH("-",AB315)))</xm:f>
            <xm:f>"-"</xm:f>
            <x14:dxf>
              <font>
                <b/>
                <i val="0"/>
                <color theme="0"/>
              </font>
              <fill>
                <patternFill>
                  <bgColor rgb="FFFFC000"/>
                </patternFill>
              </fill>
            </x14:dxf>
          </x14:cfRule>
          <xm:sqref>AB315</xm:sqref>
        </x14:conditionalFormatting>
        <x14:conditionalFormatting xmlns:xm="http://schemas.microsoft.com/office/excel/2006/main">
          <x14:cfRule type="containsText" priority="842" operator="containsText" id="{61162933-A8D6-41C5-A1F4-A1B1928F96D6}">
            <xm:f>NOT(ISERROR(SEARCH("-",AB316)))</xm:f>
            <xm:f>"-"</xm:f>
            <x14:dxf>
              <font>
                <b/>
                <i val="0"/>
                <color theme="0"/>
              </font>
              <fill>
                <patternFill>
                  <bgColor rgb="FFFFC000"/>
                </patternFill>
              </fill>
            </x14:dxf>
          </x14:cfRule>
          <xm:sqref>AB316</xm:sqref>
        </x14:conditionalFormatting>
        <x14:conditionalFormatting xmlns:xm="http://schemas.microsoft.com/office/excel/2006/main">
          <x14:cfRule type="containsText" priority="671" operator="containsText" id="{6C74D5A1-0111-46CE-BF38-6C946B8DC96C}">
            <xm:f>NOT(ISERROR(SEARCH("-",AB316)))</xm:f>
            <xm:f>"-"</xm:f>
            <x14:dxf>
              <font>
                <b/>
                <i val="0"/>
                <color theme="0"/>
              </font>
              <fill>
                <patternFill>
                  <bgColor rgb="FFFFC000"/>
                </patternFill>
              </fill>
            </x14:dxf>
          </x14:cfRule>
          <xm:sqref>AB316:AB318</xm:sqref>
        </x14:conditionalFormatting>
        <x14:conditionalFormatting xmlns:xm="http://schemas.microsoft.com/office/excel/2006/main">
          <x14:cfRule type="containsText" priority="665" operator="containsText" id="{42E45FB6-31F9-4C1B-AAB9-6F3C89ECC95E}">
            <xm:f>NOT(ISERROR(SEARCH("-",AB317)))</xm:f>
            <xm:f>"-"</xm:f>
            <x14:dxf>
              <font>
                <b/>
                <i val="0"/>
                <color theme="0"/>
              </font>
              <fill>
                <patternFill>
                  <bgColor rgb="FFFFC000"/>
                </patternFill>
              </fill>
            </x14:dxf>
          </x14:cfRule>
          <xm:sqref>AB317</xm:sqref>
        </x14:conditionalFormatting>
        <x14:conditionalFormatting xmlns:xm="http://schemas.microsoft.com/office/excel/2006/main">
          <x14:cfRule type="containsText" priority="677" operator="containsText" id="{07231BFD-0FCD-4C7E-9DA3-2CC71CCB5400}">
            <xm:f>NOT(ISERROR(SEARCH("-",AB318)))</xm:f>
            <xm:f>"-"</xm:f>
            <x14:dxf>
              <font>
                <b/>
                <i val="0"/>
                <color theme="0"/>
              </font>
              <fill>
                <patternFill>
                  <bgColor rgb="FFFFC000"/>
                </patternFill>
              </fill>
            </x14:dxf>
          </x14:cfRule>
          <xm:sqref>AB318</xm:sqref>
        </x14:conditionalFormatting>
        <x14:conditionalFormatting xmlns:xm="http://schemas.microsoft.com/office/excel/2006/main">
          <x14:cfRule type="containsText" priority="689" operator="containsText" id="{FACF8A2F-94F0-4718-BD40-4FF204E7F07F}">
            <xm:f>NOT(ISERROR(SEARCH("-",AB319)))</xm:f>
            <xm:f>"-"</xm:f>
            <x14:dxf>
              <font>
                <b/>
                <i val="0"/>
                <color theme="0"/>
              </font>
              <fill>
                <patternFill>
                  <bgColor rgb="FFFFC000"/>
                </patternFill>
              </fill>
            </x14:dxf>
          </x14:cfRule>
          <xm:sqref>AB319:AB321</xm:sqref>
        </x14:conditionalFormatting>
        <x14:conditionalFormatting xmlns:xm="http://schemas.microsoft.com/office/excel/2006/main">
          <x14:cfRule type="containsText" priority="683" operator="containsText" id="{42BCCE76-DB5F-4C4B-9340-FD46D419DD9A}">
            <xm:f>NOT(ISERROR(SEARCH("-",AB320)))</xm:f>
            <xm:f>"-"</xm:f>
            <x14:dxf>
              <font>
                <b/>
                <i val="0"/>
                <color theme="0"/>
              </font>
              <fill>
                <patternFill>
                  <bgColor rgb="FFFFC000"/>
                </patternFill>
              </fill>
            </x14:dxf>
          </x14:cfRule>
          <xm:sqref>AB320</xm:sqref>
        </x14:conditionalFormatting>
        <x14:conditionalFormatting xmlns:xm="http://schemas.microsoft.com/office/excel/2006/main">
          <x14:cfRule type="containsText" priority="695" operator="containsText" id="{ACEBF549-4F5F-46B3-BF6A-9CA7D121A039}">
            <xm:f>NOT(ISERROR(SEARCH("-",AB321)))</xm:f>
            <xm:f>"-"</xm:f>
            <x14:dxf>
              <font>
                <b/>
                <i val="0"/>
                <color theme="0"/>
              </font>
              <fill>
                <patternFill>
                  <bgColor rgb="FFFFC000"/>
                </patternFill>
              </fill>
            </x14:dxf>
          </x14:cfRule>
          <xm:sqref>AB321</xm:sqref>
        </x14:conditionalFormatting>
        <x14:conditionalFormatting xmlns:xm="http://schemas.microsoft.com/office/excel/2006/main">
          <x14:cfRule type="containsText" priority="833" operator="containsText" id="{99DDD73A-35EC-4C37-87D6-C393079A8B19}">
            <xm:f>NOT(ISERROR(SEARCH("-",AB322)))</xm:f>
            <xm:f>"-"</xm:f>
            <x14:dxf>
              <font>
                <b/>
                <i val="0"/>
                <color theme="0"/>
              </font>
              <fill>
                <patternFill>
                  <bgColor rgb="FFFFC000"/>
                </patternFill>
              </fill>
            </x14:dxf>
          </x14:cfRule>
          <x14:cfRule type="containsText" priority="836" operator="containsText" id="{C52D70A1-EA3A-4773-8C6B-88896710F02C}">
            <xm:f>NOT(ISERROR(SEARCH("-",AB322)))</xm:f>
            <xm:f>"-"</xm:f>
            <x14:dxf>
              <font>
                <b/>
                <i val="0"/>
                <color theme="0"/>
              </font>
              <fill>
                <patternFill>
                  <bgColor rgb="FFFFC000"/>
                </patternFill>
              </fill>
            </x14:dxf>
          </x14:cfRule>
          <xm:sqref>AB322</xm:sqref>
        </x14:conditionalFormatting>
        <x14:conditionalFormatting xmlns:xm="http://schemas.microsoft.com/office/excel/2006/main">
          <x14:cfRule type="containsText" priority="716" operator="containsText" id="{29FEA6D1-7E05-4B99-AA64-53C4684F3BC3}">
            <xm:f>NOT(ISERROR(SEARCH("-",AB322)))</xm:f>
            <xm:f>"-"</xm:f>
            <x14:dxf>
              <font>
                <b/>
                <i val="0"/>
                <color theme="0"/>
              </font>
              <fill>
                <patternFill>
                  <bgColor rgb="FFFFC000"/>
                </patternFill>
              </fill>
            </x14:dxf>
          </x14:cfRule>
          <xm:sqref>AB322:AB326</xm:sqref>
        </x14:conditionalFormatting>
        <x14:conditionalFormatting xmlns:xm="http://schemas.microsoft.com/office/excel/2006/main">
          <x14:cfRule type="containsText" priority="707" operator="containsText" id="{ADAF21CD-1CAC-4F60-A95F-EB49A3BCDD8D}">
            <xm:f>NOT(ISERROR(SEARCH("-",AB326)))</xm:f>
            <xm:f>"-"</xm:f>
            <x14:dxf>
              <font>
                <b/>
                <i val="0"/>
                <color theme="0"/>
              </font>
              <fill>
                <patternFill>
                  <bgColor rgb="FFFFC000"/>
                </patternFill>
              </fill>
            </x14:dxf>
          </x14:cfRule>
          <xm:sqref>AB326:AB328</xm:sqref>
        </x14:conditionalFormatting>
        <x14:conditionalFormatting xmlns:xm="http://schemas.microsoft.com/office/excel/2006/main">
          <x14:cfRule type="containsText" priority="701" operator="containsText" id="{AEC2CFA9-2A53-473B-BCFC-C25AEDB8FA3C}">
            <xm:f>NOT(ISERROR(SEARCH("-",AB327)))</xm:f>
            <xm:f>"-"</xm:f>
            <x14:dxf>
              <font>
                <b/>
                <i val="0"/>
                <color theme="0"/>
              </font>
              <fill>
                <patternFill>
                  <bgColor rgb="FFFFC000"/>
                </patternFill>
              </fill>
            </x14:dxf>
          </x14:cfRule>
          <xm:sqref>AB327</xm:sqref>
        </x14:conditionalFormatting>
        <x14:conditionalFormatting xmlns:xm="http://schemas.microsoft.com/office/excel/2006/main">
          <x14:cfRule type="containsText" priority="806" operator="containsText" id="{5763D17F-03B6-4975-A9A5-DFE8C83060E8}">
            <xm:f>NOT(ISERROR(SEARCH("-",AB328)))</xm:f>
            <xm:f>"-"</xm:f>
            <x14:dxf>
              <font>
                <b/>
                <i val="0"/>
                <color theme="0"/>
              </font>
              <fill>
                <patternFill>
                  <bgColor rgb="FFFFC000"/>
                </patternFill>
              </fill>
            </x14:dxf>
          </x14:cfRule>
          <xm:sqref>AB328</xm:sqref>
        </x14:conditionalFormatting>
        <x14:conditionalFormatting xmlns:xm="http://schemas.microsoft.com/office/excel/2006/main">
          <x14:cfRule type="containsText" priority="809" operator="containsText" id="{DF8ABA96-30D2-4DD2-87EF-4BD60D33B3B3}">
            <xm:f>NOT(ISERROR(SEARCH("-",AB328)))</xm:f>
            <xm:f>"-"</xm:f>
            <x14:dxf>
              <font>
                <b/>
                <i val="0"/>
                <color theme="0"/>
              </font>
              <fill>
                <patternFill>
                  <bgColor rgb="FFFFC000"/>
                </patternFill>
              </fill>
            </x14:dxf>
          </x14:cfRule>
          <xm:sqref>AB328:AB330</xm:sqref>
        </x14:conditionalFormatting>
        <x14:conditionalFormatting xmlns:xm="http://schemas.microsoft.com/office/excel/2006/main">
          <x14:cfRule type="containsText" priority="992" operator="containsText" id="{D9EF1450-D6E7-4533-93AA-4BEE43B0B37E}">
            <xm:f>NOT(ISERROR(SEARCH("-",AB330)))</xm:f>
            <xm:f>"-"</xm:f>
            <x14:dxf>
              <font>
                <b/>
                <i val="0"/>
                <color theme="0"/>
              </font>
              <fill>
                <patternFill>
                  <bgColor rgb="FFFFC000"/>
                </patternFill>
              </fill>
            </x14:dxf>
          </x14:cfRule>
          <xm:sqref>AB330</xm:sqref>
        </x14:conditionalFormatting>
        <x14:conditionalFormatting xmlns:xm="http://schemas.microsoft.com/office/excel/2006/main">
          <x14:cfRule type="containsText" priority="785" operator="containsText" id="{65684337-50FB-4A98-AA16-7AB8BC79CE40}">
            <xm:f>NOT(ISERROR(SEARCH("-",AB331)))</xm:f>
            <xm:f>"-"</xm:f>
            <x14:dxf>
              <font>
                <b/>
                <i val="0"/>
                <color theme="0"/>
              </font>
              <fill>
                <patternFill>
                  <bgColor rgb="FFFFC000"/>
                </patternFill>
              </fill>
            </x14:dxf>
          </x14:cfRule>
          <xm:sqref>AB331:AB333</xm:sqref>
        </x14:conditionalFormatting>
        <x14:conditionalFormatting xmlns:xm="http://schemas.microsoft.com/office/excel/2006/main">
          <x14:cfRule type="containsText" priority="779" operator="containsText" id="{9ED5FDE4-08BC-4951-93AB-2F00BA19DBC5}">
            <xm:f>NOT(ISERROR(SEARCH("-",AB332)))</xm:f>
            <xm:f>"-"</xm:f>
            <x14:dxf>
              <font>
                <b/>
                <i val="0"/>
                <color theme="0"/>
              </font>
              <fill>
                <patternFill>
                  <bgColor rgb="FFFFC000"/>
                </patternFill>
              </fill>
            </x14:dxf>
          </x14:cfRule>
          <xm:sqref>AB332</xm:sqref>
        </x14:conditionalFormatting>
        <x14:conditionalFormatting xmlns:xm="http://schemas.microsoft.com/office/excel/2006/main">
          <x14:cfRule type="containsText" priority="794" operator="containsText" id="{4F07FB9B-2F21-4470-BE81-34DF0508F966}">
            <xm:f>NOT(ISERROR(SEARCH("-",AB333)))</xm:f>
            <xm:f>"-"</xm:f>
            <x14:dxf>
              <font>
                <b/>
                <i val="0"/>
                <color theme="0"/>
              </font>
              <fill>
                <patternFill>
                  <bgColor rgb="FFFFC000"/>
                </patternFill>
              </fill>
            </x14:dxf>
          </x14:cfRule>
          <x14:cfRule type="containsText" priority="791" operator="containsText" id="{04700E57-1C40-4C38-9CA2-E86E164664BB}">
            <xm:f>NOT(ISERROR(SEARCH("-",AB333)))</xm:f>
            <xm:f>"-"</xm:f>
            <x14:dxf>
              <font>
                <b/>
                <i val="0"/>
                <color theme="0"/>
              </font>
              <fill>
                <patternFill>
                  <bgColor rgb="FFFFC000"/>
                </patternFill>
              </fill>
            </x14:dxf>
          </x14:cfRule>
          <xm:sqref>AB333</xm:sqref>
        </x14:conditionalFormatting>
        <x14:conditionalFormatting xmlns:xm="http://schemas.microsoft.com/office/excel/2006/main">
          <x14:cfRule type="containsText" priority="776" operator="containsText" id="{4DE557D7-7646-4477-BC34-FDE9FFAD0051}">
            <xm:f>NOT(ISERROR(SEARCH("-",AB334)))</xm:f>
            <xm:f>"-"</xm:f>
            <x14:dxf>
              <font>
                <b/>
                <i val="0"/>
                <color theme="0"/>
              </font>
              <fill>
                <patternFill>
                  <bgColor rgb="FFFFC000"/>
                </patternFill>
              </fill>
            </x14:dxf>
          </x14:cfRule>
          <x14:cfRule type="containsText" priority="773" operator="containsText" id="{7E73F22B-EF90-47E2-896B-D7B2BADEAACE}">
            <xm:f>NOT(ISERROR(SEARCH("-",AB334)))</xm:f>
            <xm:f>"-"</xm:f>
            <x14:dxf>
              <font>
                <b/>
                <i val="0"/>
                <color theme="0"/>
              </font>
              <fill>
                <patternFill>
                  <bgColor rgb="FFFFC000"/>
                </patternFill>
              </fill>
            </x14:dxf>
          </x14:cfRule>
          <xm:sqref>AB334:AB335</xm:sqref>
        </x14:conditionalFormatting>
        <x14:conditionalFormatting xmlns:xm="http://schemas.microsoft.com/office/excel/2006/main">
          <x14:cfRule type="containsText" priority="767" operator="containsText" id="{175A6BCC-7F8A-45E8-A770-25E56BCBDC71}">
            <xm:f>NOT(ISERROR(SEARCH("-",AB334)))</xm:f>
            <xm:f>"-"</xm:f>
            <x14:dxf>
              <font>
                <b/>
                <i val="0"/>
                <color theme="0"/>
              </font>
              <fill>
                <patternFill>
                  <bgColor rgb="FFFFC000"/>
                </patternFill>
              </fill>
            </x14:dxf>
          </x14:cfRule>
          <xm:sqref>AB334:AB336</xm:sqref>
        </x14:conditionalFormatting>
        <x14:conditionalFormatting xmlns:xm="http://schemas.microsoft.com/office/excel/2006/main">
          <x14:cfRule type="containsText" priority="800" operator="containsText" id="{C8E5E277-94F2-425D-9AE5-57647C91FDE0}">
            <xm:f>NOT(ISERROR(SEARCH("-",AB335)))</xm:f>
            <xm:f>"-"</xm:f>
            <x14:dxf>
              <font>
                <b/>
                <i val="0"/>
                <color theme="0"/>
              </font>
              <fill>
                <patternFill>
                  <bgColor rgb="FFFFC000"/>
                </patternFill>
              </fill>
            </x14:dxf>
          </x14:cfRule>
          <xm:sqref>AB335</xm:sqref>
        </x14:conditionalFormatting>
        <x14:conditionalFormatting xmlns:xm="http://schemas.microsoft.com/office/excel/2006/main">
          <x14:cfRule type="containsText" priority="764" operator="containsText" id="{1DC758E8-172D-4160-9BCB-7BC941996C9E}">
            <xm:f>NOT(ISERROR(SEARCH("-",AB336)))</xm:f>
            <xm:f>"-"</xm:f>
            <x14:dxf>
              <font>
                <b/>
                <i val="0"/>
                <color theme="0"/>
              </font>
              <fill>
                <patternFill>
                  <bgColor rgb="FFFFC000"/>
                </patternFill>
              </fill>
            </x14:dxf>
          </x14:cfRule>
          <xm:sqref>AB336</xm:sqref>
        </x14:conditionalFormatting>
        <x14:conditionalFormatting xmlns:xm="http://schemas.microsoft.com/office/excel/2006/main">
          <x14:cfRule type="containsText" priority="758" operator="containsText" id="{41E58496-55FF-4898-BA92-D1B9CE57D336}">
            <xm:f>NOT(ISERROR(SEARCH("-",AB336)))</xm:f>
            <xm:f>"-"</xm:f>
            <x14:dxf>
              <font>
                <b/>
                <i val="0"/>
                <color theme="0"/>
              </font>
              <fill>
                <patternFill>
                  <bgColor rgb="FFFFC000"/>
                </patternFill>
              </fill>
            </x14:dxf>
          </x14:cfRule>
          <xm:sqref>AB336:AB337</xm:sqref>
        </x14:conditionalFormatting>
        <x14:conditionalFormatting xmlns:xm="http://schemas.microsoft.com/office/excel/2006/main">
          <x14:cfRule type="containsText" priority="755" operator="containsText" id="{9DCEA86F-BB3C-4FE9-86BB-2B27B7F9617F}">
            <xm:f>NOT(ISERROR(SEARCH("-",AB337)))</xm:f>
            <xm:f>"-"</xm:f>
            <x14:dxf>
              <font>
                <b/>
                <i val="0"/>
                <color theme="0"/>
              </font>
              <fill>
                <patternFill>
                  <bgColor rgb="FFFFC000"/>
                </patternFill>
              </fill>
            </x14:dxf>
          </x14:cfRule>
          <x14:cfRule type="containsText" priority="752" operator="containsText" id="{8FA509C8-C070-4A69-94C5-CB21AE86832A}">
            <xm:f>NOT(ISERROR(SEARCH("-",AB337)))</xm:f>
            <xm:f>"-"</xm:f>
            <x14:dxf>
              <font>
                <b/>
                <i val="0"/>
                <color theme="0"/>
              </font>
              <fill>
                <patternFill>
                  <bgColor rgb="FFFFC000"/>
                </patternFill>
              </fill>
            </x14:dxf>
          </x14:cfRule>
          <xm:sqref>AB337</xm:sqref>
        </x14:conditionalFormatting>
        <x14:conditionalFormatting xmlns:xm="http://schemas.microsoft.com/office/excel/2006/main">
          <x14:cfRule type="containsText" priority="734" operator="containsText" id="{B167A1E4-BF32-462D-8AE6-47DFDF0E7231}">
            <xm:f>NOT(ISERROR(SEARCH("-",AB337)))</xm:f>
            <xm:f>"-"</xm:f>
            <x14:dxf>
              <font>
                <b/>
                <i val="0"/>
                <color theme="0"/>
              </font>
              <fill>
                <patternFill>
                  <bgColor rgb="FFFFC000"/>
                </patternFill>
              </fill>
            </x14:dxf>
          </x14:cfRule>
          <xm:sqref>AB337:AB339</xm:sqref>
        </x14:conditionalFormatting>
        <x14:conditionalFormatting xmlns:xm="http://schemas.microsoft.com/office/excel/2006/main">
          <x14:cfRule type="containsText" priority="728" operator="containsText" id="{8A4561C4-9F62-4FD7-A974-84756735FED8}">
            <xm:f>NOT(ISERROR(SEARCH("-",AB338)))</xm:f>
            <xm:f>"-"</xm:f>
            <x14:dxf>
              <font>
                <b/>
                <i val="0"/>
                <color theme="0"/>
              </font>
              <fill>
                <patternFill>
                  <bgColor rgb="FFFFC000"/>
                </patternFill>
              </fill>
            </x14:dxf>
          </x14:cfRule>
          <xm:sqref>AB338</xm:sqref>
        </x14:conditionalFormatting>
        <x14:conditionalFormatting xmlns:xm="http://schemas.microsoft.com/office/excel/2006/main">
          <x14:cfRule type="containsText" priority="743" operator="containsText" id="{294EAF89-71F0-4EDF-A1F8-37681279E08D}">
            <xm:f>NOT(ISERROR(SEARCH("-",AB339)))</xm:f>
            <xm:f>"-"</xm:f>
            <x14:dxf>
              <font>
                <b/>
                <i val="0"/>
                <color theme="0"/>
              </font>
              <fill>
                <patternFill>
                  <bgColor rgb="FFFFC000"/>
                </patternFill>
              </fill>
            </x14:dxf>
          </x14:cfRule>
          <x14:cfRule type="containsText" priority="740" operator="containsText" id="{E6CF4421-990A-4340-B05C-28EA50435D08}">
            <xm:f>NOT(ISERROR(SEARCH("-",AB339)))</xm:f>
            <xm:f>"-"</xm:f>
            <x14:dxf>
              <font>
                <b/>
                <i val="0"/>
                <color theme="0"/>
              </font>
              <fill>
                <patternFill>
                  <bgColor rgb="FFFFC000"/>
                </patternFill>
              </fill>
            </x14:dxf>
          </x14:cfRule>
          <xm:sqref>AB339</xm:sqref>
        </x14:conditionalFormatting>
        <x14:conditionalFormatting xmlns:xm="http://schemas.microsoft.com/office/excel/2006/main">
          <x14:cfRule type="containsText" priority="653" operator="containsText" id="{AC93143B-F2B2-4C7B-BD32-B9CC1BDBD087}">
            <xm:f>NOT(ISERROR(SEARCH("-",AB340)))</xm:f>
            <xm:f>"-"</xm:f>
            <x14:dxf>
              <font>
                <b/>
                <i val="0"/>
                <color theme="0"/>
              </font>
              <fill>
                <patternFill>
                  <bgColor rgb="FFFFC000"/>
                </patternFill>
              </fill>
            </x14:dxf>
          </x14:cfRule>
          <x14:cfRule type="containsText" priority="656" operator="containsText" id="{716E0954-8777-4F48-917E-1224962598ED}">
            <xm:f>NOT(ISERROR(SEARCH("-",AB340)))</xm:f>
            <xm:f>"-"</xm:f>
            <x14:dxf>
              <font>
                <b/>
                <i val="0"/>
                <color theme="0"/>
              </font>
              <fill>
                <patternFill>
                  <bgColor rgb="FFFFC000"/>
                </patternFill>
              </fill>
            </x14:dxf>
          </x14:cfRule>
          <xm:sqref>AB340:AB342</xm:sqref>
        </x14:conditionalFormatting>
        <x14:conditionalFormatting xmlns:xm="http://schemas.microsoft.com/office/excel/2006/main">
          <x14:cfRule type="containsText" priority="662" operator="containsText" id="{9CBAD49B-4D10-4A77-8DB9-3FF7C03F5BEB}">
            <xm:f>NOT(ISERROR(SEARCH("-",AB340)))</xm:f>
            <xm:f>"-"</xm:f>
            <x14:dxf>
              <font>
                <b/>
                <i val="0"/>
                <color theme="0"/>
              </font>
              <fill>
                <patternFill>
                  <bgColor rgb="FFFFC000"/>
                </patternFill>
              </fill>
            </x14:dxf>
          </x14:cfRule>
          <xm:sqref>AB340:AB343</xm:sqref>
        </x14:conditionalFormatting>
        <x14:conditionalFormatting xmlns:xm="http://schemas.microsoft.com/office/excel/2006/main">
          <x14:cfRule type="containsText" priority="647" operator="containsText" id="{8C2F3D62-EAC9-4EBD-963A-E3F53CB81289}">
            <xm:f>NOT(ISERROR(SEARCH("-",AB344)))</xm:f>
            <xm:f>"-"</xm:f>
            <x14:dxf>
              <font>
                <b/>
                <i val="0"/>
                <color theme="0"/>
              </font>
              <fill>
                <patternFill>
                  <bgColor rgb="FFFFC000"/>
                </patternFill>
              </fill>
            </x14:dxf>
          </x14:cfRule>
          <x14:cfRule type="containsText" priority="644" operator="containsText" id="{71BF3486-37DF-4345-A974-2B30A0D11768}">
            <xm:f>NOT(ISERROR(SEARCH("-",AB344)))</xm:f>
            <xm:f>"-"</xm:f>
            <x14:dxf>
              <font>
                <b/>
                <i val="0"/>
                <color theme="0"/>
              </font>
              <fill>
                <patternFill>
                  <bgColor rgb="FFFFC000"/>
                </patternFill>
              </fill>
            </x14:dxf>
          </x14:cfRule>
          <xm:sqref>AB344</xm:sqref>
        </x14:conditionalFormatting>
        <x14:conditionalFormatting xmlns:xm="http://schemas.microsoft.com/office/excel/2006/main">
          <x14:cfRule type="containsText" priority="719" operator="containsText" id="{053262CC-F888-445B-A30B-A2CD43222C3E}">
            <xm:f>NOT(ISERROR(SEARCH("-",AB347)))</xm:f>
            <xm:f>"-"</xm:f>
            <x14:dxf>
              <font>
                <b/>
                <i val="0"/>
                <color theme="0"/>
              </font>
              <fill>
                <patternFill>
                  <bgColor rgb="FFFFC000"/>
                </patternFill>
              </fill>
            </x14:dxf>
          </x14:cfRule>
          <x14:cfRule type="containsText" priority="722" operator="containsText" id="{F76CE697-8EC7-44E4-8F9E-8CC904FC42C8}">
            <xm:f>NOT(ISERROR(SEARCH("-",AB347)))</xm:f>
            <xm:f>"-"</xm:f>
            <x14:dxf>
              <font>
                <b/>
                <i val="0"/>
                <color theme="0"/>
              </font>
              <fill>
                <patternFill>
                  <bgColor rgb="FFFFC000"/>
                </patternFill>
              </fill>
            </x14:dxf>
          </x14:cfRule>
          <xm:sqref>AB347</xm:sqref>
        </x14:conditionalFormatting>
        <x14:conditionalFormatting xmlns:xm="http://schemas.microsoft.com/office/excel/2006/main">
          <x14:cfRule type="containsText" priority="617" operator="containsText" id="{88593052-B650-4FF5-9EA3-00CB7236C7D3}">
            <xm:f>NOT(ISERROR(SEARCH("-",AB352)))</xm:f>
            <xm:f>"-"</xm:f>
            <x14:dxf>
              <font>
                <b/>
                <i val="0"/>
                <color theme="0"/>
              </font>
              <fill>
                <patternFill>
                  <bgColor rgb="FFFFC000"/>
                </patternFill>
              </fill>
            </x14:dxf>
          </x14:cfRule>
          <xm:sqref>AB352:AB358</xm:sqref>
        </x14:conditionalFormatting>
        <x14:conditionalFormatting xmlns:xm="http://schemas.microsoft.com/office/excel/2006/main">
          <x14:cfRule type="containsText" priority="611" operator="containsText" id="{C37E4F90-5145-4611-A165-ABED2023039C}">
            <xm:f>NOT(ISERROR(SEARCH("-",AB358)))</xm:f>
            <xm:f>"-"</xm:f>
            <x14:dxf>
              <font>
                <b/>
                <i val="0"/>
                <color theme="0"/>
              </font>
              <fill>
                <patternFill>
                  <bgColor rgb="FFFFC000"/>
                </patternFill>
              </fill>
            </x14:dxf>
          </x14:cfRule>
          <xm:sqref>AB358</xm:sqref>
        </x14:conditionalFormatting>
        <x14:conditionalFormatting xmlns:xm="http://schemas.microsoft.com/office/excel/2006/main">
          <x14:cfRule type="containsText" priority="725" operator="containsText" id="{579C55D8-FF01-4E8D-91EF-B309885ECD80}">
            <xm:f>NOT(ISERROR(SEARCH("-",AB347)))</xm:f>
            <xm:f>"-"</xm:f>
            <x14:dxf>
              <font>
                <b/>
                <i val="0"/>
                <color theme="0"/>
              </font>
              <fill>
                <patternFill>
                  <bgColor rgb="FFFFC000"/>
                </patternFill>
              </fill>
            </x14:dxf>
          </x14:cfRule>
          <xm:sqref>AB347:AD347</xm:sqref>
        </x14:conditionalFormatting>
        <x14:conditionalFormatting xmlns:xm="http://schemas.microsoft.com/office/excel/2006/main">
          <x14:cfRule type="containsText" priority="920" operator="containsText" id="{06F24F02-F2FB-4421-AB44-BB4A6033FB0B}">
            <xm:f>NOT(ISERROR(SEARCH("-",AB286)))</xm:f>
            <xm:f>"-"</xm:f>
            <x14:dxf>
              <font>
                <b/>
                <i val="0"/>
                <color theme="0"/>
              </font>
              <fill>
                <patternFill>
                  <bgColor rgb="FFFFC000"/>
                </patternFill>
              </fill>
            </x14:dxf>
          </x14:cfRule>
          <xm:sqref>AB286:AE289</xm:sqref>
        </x14:conditionalFormatting>
        <x14:conditionalFormatting xmlns:xm="http://schemas.microsoft.com/office/excel/2006/main">
          <x14:cfRule type="containsText" priority="932" operator="containsText" id="{F3B876AA-EF2E-49C7-AB81-0E8A12082C4E}">
            <xm:f>NOT(ISERROR(SEARCH("-",AB7)))</xm:f>
            <xm:f>"-"</xm:f>
            <x14:dxf>
              <font>
                <b/>
                <i val="0"/>
                <color theme="0"/>
              </font>
              <fill>
                <patternFill>
                  <bgColor rgb="FFFFC000"/>
                </patternFill>
              </fill>
            </x14:dxf>
          </x14:cfRule>
          <xm:sqref>AB7:AF285</xm:sqref>
        </x14:conditionalFormatting>
        <x14:conditionalFormatting xmlns:xm="http://schemas.microsoft.com/office/excel/2006/main">
          <x14:cfRule type="containsText" priority="680" operator="containsText" id="{82635AE9-D0CD-4B9C-B316-C3D85C8492F6}">
            <xm:f>NOT(ISERROR(SEARCH("-",AB318)))</xm:f>
            <xm:f>"-"</xm:f>
            <x14:dxf>
              <font>
                <b/>
                <i val="0"/>
                <color theme="0"/>
              </font>
              <fill>
                <patternFill>
                  <bgColor rgb="FFFFC000"/>
                </patternFill>
              </fill>
            </x14:dxf>
          </x14:cfRule>
          <xm:sqref>AB318:AF318</xm:sqref>
        </x14:conditionalFormatting>
        <x14:conditionalFormatting xmlns:xm="http://schemas.microsoft.com/office/excel/2006/main">
          <x14:cfRule type="containsText" priority="713" operator="containsText" id="{48A3B2AB-A1C5-4275-B624-3CDE375AB294}">
            <xm:f>NOT(ISERROR(SEARCH("-",AB326)))</xm:f>
            <xm:f>"-"</xm:f>
            <x14:dxf>
              <font>
                <b/>
                <i val="0"/>
                <color theme="0"/>
              </font>
              <fill>
                <patternFill>
                  <bgColor rgb="FFFFC000"/>
                </patternFill>
              </fill>
            </x14:dxf>
          </x14:cfRule>
          <xm:sqref>AB326:AF326</xm:sqref>
        </x14:conditionalFormatting>
        <x14:conditionalFormatting xmlns:xm="http://schemas.microsoft.com/office/excel/2006/main">
          <x14:cfRule type="containsText" priority="1845" operator="containsText" id="{C26B42D7-D486-4A19-BFCE-93688A2BBA59}">
            <xm:f>NOT(ISERROR(SEARCH("-",Z328)))</xm:f>
            <xm:f>"-"</xm:f>
            <x14:dxf>
              <font>
                <b/>
                <i val="0"/>
                <color theme="0"/>
              </font>
              <fill>
                <patternFill>
                  <bgColor rgb="FFFFC000"/>
                </patternFill>
              </fill>
            </x14:dxf>
          </x14:cfRule>
          <xm:sqref>AC328 Z328:AA328</xm:sqref>
        </x14:conditionalFormatting>
        <x14:conditionalFormatting xmlns:xm="http://schemas.microsoft.com/office/excel/2006/main">
          <x14:cfRule type="containsText" priority="1698" operator="containsText" id="{4FDE48B4-03FC-4995-B4A2-8DE0467FE058}">
            <xm:f>NOT(ISERROR(SEARCH("-",AC328)))</xm:f>
            <xm:f>"-"</xm:f>
            <x14:dxf>
              <font>
                <b/>
                <i val="0"/>
                <color theme="0"/>
              </font>
              <fill>
                <patternFill>
                  <bgColor rgb="FFFFC000"/>
                </patternFill>
              </fill>
            </x14:dxf>
          </x14:cfRule>
          <xm:sqref>AC328:AC329</xm:sqref>
        </x14:conditionalFormatting>
        <x14:conditionalFormatting xmlns:xm="http://schemas.microsoft.com/office/excel/2006/main">
          <x14:cfRule type="containsText" priority="2153" operator="containsText" id="{75E326C9-1346-49E0-984B-17339DEF9B31}">
            <xm:f>NOT(ISERROR(SEARCH("-",Z316)))</xm:f>
            <xm:f>"-"</xm:f>
            <x14:dxf>
              <font>
                <b/>
                <i val="0"/>
                <color theme="0"/>
              </font>
              <fill>
                <patternFill>
                  <bgColor rgb="FFFFC000"/>
                </patternFill>
              </fill>
            </x14:dxf>
          </x14:cfRule>
          <xm:sqref>AC316:AD316 Z316:AA316</xm:sqref>
        </x14:conditionalFormatting>
        <x14:conditionalFormatting xmlns:xm="http://schemas.microsoft.com/office/excel/2006/main">
          <x14:cfRule type="containsText" priority="1659" operator="containsText" id="{1E49FACD-92D9-4EF8-B1BA-0A03E7C5A916}">
            <xm:f>NOT(ISERROR(SEARCH("-",Z337)))</xm:f>
            <xm:f>"-"</xm:f>
            <x14:dxf>
              <font>
                <b/>
                <i val="0"/>
                <color theme="0"/>
              </font>
              <fill>
                <patternFill>
                  <bgColor rgb="FFFFC000"/>
                </patternFill>
              </fill>
            </x14:dxf>
          </x14:cfRule>
          <xm:sqref>AC337:AD337 Z337:AA337</xm:sqref>
        </x14:conditionalFormatting>
        <x14:conditionalFormatting xmlns:xm="http://schemas.microsoft.com/office/excel/2006/main">
          <x14:cfRule type="containsText" priority="1600" operator="containsText" id="{183BDA23-1832-48FD-9110-3007DCAE6D60}">
            <xm:f>NOT(ISERROR(SEARCH("-",Z338)))</xm:f>
            <xm:f>"-"</xm:f>
            <x14:dxf>
              <font>
                <b/>
                <i val="0"/>
                <color theme="0"/>
              </font>
              <fill>
                <patternFill>
                  <bgColor rgb="FFFFC000"/>
                </patternFill>
              </fill>
            </x14:dxf>
          </x14:cfRule>
          <xm:sqref>AC338:AD338 AF338 Z338:AA338</xm:sqref>
        </x14:conditionalFormatting>
        <x14:conditionalFormatting xmlns:xm="http://schemas.microsoft.com/office/excel/2006/main">
          <x14:cfRule type="containsText" priority="1618" operator="containsText" id="{1CF28C3A-53CD-4339-BB97-8D2ACD311015}">
            <xm:f>NOT(ISERROR(SEARCH("-",AA339)))</xm:f>
            <xm:f>"-"</xm:f>
            <x14:dxf>
              <font>
                <b/>
                <i val="0"/>
                <color theme="0"/>
              </font>
              <fill>
                <patternFill>
                  <bgColor rgb="FFFFC000"/>
                </patternFill>
              </fill>
            </x14:dxf>
          </x14:cfRule>
          <xm:sqref>AC339:AD339 AA339</xm:sqref>
        </x14:conditionalFormatting>
        <x14:conditionalFormatting xmlns:xm="http://schemas.microsoft.com/office/excel/2006/main">
          <x14:cfRule type="containsText" priority="1447" operator="containsText" id="{807939A5-03E5-47CB-86CB-56388F4DAB71}">
            <xm:f>NOT(ISERROR(SEARCH("-",Z340)))</xm:f>
            <xm:f>"-"</xm:f>
            <x14:dxf>
              <font>
                <b/>
                <i val="0"/>
                <color theme="0"/>
              </font>
              <fill>
                <patternFill>
                  <bgColor rgb="FFFFC000"/>
                </patternFill>
              </fill>
            </x14:dxf>
          </x14:cfRule>
          <xm:sqref>AC340:AD342 Z340:AA343</xm:sqref>
        </x14:conditionalFormatting>
        <x14:conditionalFormatting xmlns:xm="http://schemas.microsoft.com/office/excel/2006/main">
          <x14:cfRule type="containsText" priority="2669" operator="containsText" id="{1BEF9E2B-B84A-4B88-8DF8-A8682A171B6A}">
            <xm:f>NOT(ISERROR(SEARCH("-",AC290)))</xm:f>
            <xm:f>"-"</xm:f>
            <x14:dxf>
              <font>
                <b/>
                <i val="0"/>
                <color theme="0"/>
              </font>
              <fill>
                <patternFill>
                  <bgColor rgb="FFFFC000"/>
                </patternFill>
              </fill>
            </x14:dxf>
          </x14:cfRule>
          <xm:sqref>AC290:AE291</xm:sqref>
        </x14:conditionalFormatting>
        <x14:conditionalFormatting xmlns:xm="http://schemas.microsoft.com/office/excel/2006/main">
          <x14:cfRule type="containsText" priority="1450" operator="containsText" id="{336590FB-B82A-4DA6-B331-47A2BFD0D2B1}">
            <xm:f>NOT(ISERROR(SEARCH("-",AC292)))</xm:f>
            <xm:f>"-"</xm:f>
            <x14:dxf>
              <font>
                <b/>
                <i val="0"/>
                <color theme="0"/>
              </font>
              <fill>
                <patternFill>
                  <bgColor rgb="FFFFC000"/>
                </patternFill>
              </fill>
            </x14:dxf>
          </x14:cfRule>
          <xm:sqref>AC292:AF311</xm:sqref>
        </x14:conditionalFormatting>
        <x14:conditionalFormatting xmlns:xm="http://schemas.microsoft.com/office/excel/2006/main">
          <x14:cfRule type="containsText" priority="2147" operator="containsText" id="{D7867458-4CF9-41D8-8C9C-A45CDC70B32B}">
            <xm:f>NOT(ISERROR(SEARCH("-",AC312)))</xm:f>
            <xm:f>"-"</xm:f>
            <x14:dxf>
              <font>
                <b/>
                <i val="0"/>
                <color theme="0"/>
              </font>
              <fill>
                <patternFill>
                  <bgColor rgb="FFFFC000"/>
                </patternFill>
              </fill>
            </x14:dxf>
          </x14:cfRule>
          <xm:sqref>AC312:AF316</xm:sqref>
        </x14:conditionalFormatting>
        <x14:conditionalFormatting xmlns:xm="http://schemas.microsoft.com/office/excel/2006/main">
          <x14:cfRule type="containsText" priority="2436" operator="containsText" id="{B45FF490-6AFE-4418-9461-AD4CEC368133}">
            <xm:f>NOT(ISERROR(SEARCH("-",AC315)))</xm:f>
            <xm:f>"-"</xm:f>
            <x14:dxf>
              <font>
                <b/>
                <i val="0"/>
                <color theme="0"/>
              </font>
              <fill>
                <patternFill>
                  <bgColor rgb="FFFFC000"/>
                </patternFill>
              </fill>
            </x14:dxf>
          </x14:cfRule>
          <xm:sqref>AC315:AF315</xm:sqref>
        </x14:conditionalFormatting>
        <x14:conditionalFormatting xmlns:xm="http://schemas.microsoft.com/office/excel/2006/main">
          <x14:cfRule type="containsText" priority="1486" operator="containsText" id="{736C855C-E816-4D6A-80E6-7C4DEDAB10F1}">
            <xm:f>NOT(ISERROR(SEARCH("-",AC319)))</xm:f>
            <xm:f>"-"</xm:f>
            <x14:dxf>
              <font>
                <b/>
                <i val="0"/>
                <color theme="0"/>
              </font>
              <fill>
                <patternFill>
                  <bgColor rgb="FFFFC000"/>
                </patternFill>
              </fill>
            </x14:dxf>
          </x14:cfRule>
          <xm:sqref>AC319:AF319</xm:sqref>
        </x14:conditionalFormatting>
        <x14:conditionalFormatting xmlns:xm="http://schemas.microsoft.com/office/excel/2006/main">
          <x14:cfRule type="containsText" priority="1504" operator="containsText" id="{7FFAE215-34BD-49C3-96A0-D96FED150CE3}">
            <xm:f>NOT(ISERROR(SEARCH("-",AC321)))</xm:f>
            <xm:f>"-"</xm:f>
            <x14:dxf>
              <font>
                <b/>
                <i val="0"/>
                <color theme="0"/>
              </font>
              <fill>
                <patternFill>
                  <bgColor rgb="FFFFC000"/>
                </patternFill>
              </fill>
            </x14:dxf>
          </x14:cfRule>
          <xm:sqref>AC321:AF321</xm:sqref>
        </x14:conditionalFormatting>
        <x14:conditionalFormatting xmlns:xm="http://schemas.microsoft.com/office/excel/2006/main">
          <x14:cfRule type="containsText" priority="2068" operator="containsText" id="{31E57F86-2AF1-4460-A9CF-D2D863098EB8}">
            <xm:f>NOT(ISERROR(SEARCH("-",AC322)))</xm:f>
            <xm:f>"-"</xm:f>
            <x14:dxf>
              <font>
                <b/>
                <i val="0"/>
                <color theme="0"/>
              </font>
              <fill>
                <patternFill>
                  <bgColor rgb="FFFFC000"/>
                </patternFill>
              </fill>
            </x14:dxf>
          </x14:cfRule>
          <x14:cfRule type="containsText" priority="2071" operator="containsText" id="{22AF96BA-7FC2-446B-B8F3-0A84B6B828F1}">
            <xm:f>NOT(ISERROR(SEARCH("-",AC322)))</xm:f>
            <xm:f>"-"</xm:f>
            <x14:dxf>
              <font>
                <b/>
                <i val="0"/>
                <color theme="0"/>
              </font>
              <fill>
                <patternFill>
                  <bgColor rgb="FFFFC000"/>
                </patternFill>
              </fill>
            </x14:dxf>
          </x14:cfRule>
          <xm:sqref>AC322:AF322</xm:sqref>
        </x14:conditionalFormatting>
        <x14:conditionalFormatting xmlns:xm="http://schemas.microsoft.com/office/excel/2006/main">
          <x14:cfRule type="containsText" priority="1522" operator="containsText" id="{1A519737-76D6-4020-9BE1-31BBBEDD983E}">
            <xm:f>NOT(ISERROR(SEARCH("-",AC322)))</xm:f>
            <xm:f>"-"</xm:f>
            <x14:dxf>
              <font>
                <b/>
                <i val="0"/>
                <color theme="0"/>
              </font>
              <fill>
                <patternFill>
                  <bgColor rgb="FFFFC000"/>
                </patternFill>
              </fill>
            </x14:dxf>
          </x14:cfRule>
          <xm:sqref>AC322:AF323</xm:sqref>
        </x14:conditionalFormatting>
        <x14:conditionalFormatting xmlns:xm="http://schemas.microsoft.com/office/excel/2006/main">
          <x14:cfRule type="containsText" priority="1905" operator="containsText" id="{9E9A70F3-8C02-437D-B508-2E203D655F9D}">
            <xm:f>NOT(ISERROR(SEARCH("-",AC324)))</xm:f>
            <xm:f>"-"</xm:f>
            <x14:dxf>
              <font>
                <b/>
                <i val="0"/>
                <color theme="0"/>
              </font>
              <fill>
                <patternFill>
                  <bgColor rgb="FFFFC000"/>
                </patternFill>
              </fill>
            </x14:dxf>
          </x14:cfRule>
          <xm:sqref>AC324:AF325</xm:sqref>
        </x14:conditionalFormatting>
        <x14:conditionalFormatting xmlns:xm="http://schemas.microsoft.com/office/excel/2006/main">
          <x14:cfRule type="containsText" priority="1972" operator="containsText" id="{65B91923-A69B-433D-B965-D2EE9FDBB9DC}">
            <xm:f>NOT(ISERROR(SEARCH("-",AC330)))</xm:f>
            <xm:f>"-"</xm:f>
            <x14:dxf>
              <font>
                <b/>
                <i val="0"/>
                <color theme="0"/>
              </font>
              <fill>
                <patternFill>
                  <bgColor rgb="FFFFC000"/>
                </patternFill>
              </fill>
            </x14:dxf>
          </x14:cfRule>
          <xm:sqref>AC330:AF330</xm:sqref>
        </x14:conditionalFormatting>
        <x14:conditionalFormatting xmlns:xm="http://schemas.microsoft.com/office/excel/2006/main">
          <x14:cfRule type="containsText" priority="1797" operator="containsText" id="{91B619DE-985B-47AE-83F8-ED9695CA75F1}">
            <xm:f>NOT(ISERROR(SEARCH("-",AC331)))</xm:f>
            <xm:f>"-"</xm:f>
            <x14:dxf>
              <font>
                <b/>
                <i val="0"/>
                <color theme="0"/>
              </font>
              <fill>
                <patternFill>
                  <bgColor rgb="FFFFC000"/>
                </patternFill>
              </fill>
            </x14:dxf>
          </x14:cfRule>
          <xm:sqref>AC331:AF331</xm:sqref>
        </x14:conditionalFormatting>
        <x14:conditionalFormatting xmlns:xm="http://schemas.microsoft.com/office/excel/2006/main">
          <x14:cfRule type="containsText" priority="1834" operator="containsText" id="{77574834-40E1-46D9-A5A9-E946906A7603}">
            <xm:f>NOT(ISERROR(SEARCH("-",AC335)))</xm:f>
            <xm:f>"-"</xm:f>
            <x14:dxf>
              <font>
                <b/>
                <i val="0"/>
                <color theme="0"/>
              </font>
              <fill>
                <patternFill>
                  <bgColor rgb="FFFFC000"/>
                </patternFill>
              </fill>
            </x14:dxf>
          </x14:cfRule>
          <xm:sqref>AC335:AF335</xm:sqref>
        </x14:conditionalFormatting>
        <x14:conditionalFormatting xmlns:xm="http://schemas.microsoft.com/office/excel/2006/main">
          <x14:cfRule type="containsText" priority="1653" operator="containsText" id="{719274CE-3785-4489-BFD1-69669ADBEB20}">
            <xm:f>NOT(ISERROR(SEARCH("-",AC336)))</xm:f>
            <xm:f>"-"</xm:f>
            <x14:dxf>
              <font>
                <b/>
                <i val="0"/>
                <color theme="0"/>
              </font>
              <fill>
                <patternFill>
                  <bgColor rgb="FFFFC000"/>
                </patternFill>
              </fill>
            </x14:dxf>
          </x14:cfRule>
          <xm:sqref>AC336:AF337</xm:sqref>
        </x14:conditionalFormatting>
        <x14:conditionalFormatting xmlns:xm="http://schemas.microsoft.com/office/excel/2006/main">
          <x14:cfRule type="containsText" priority="1594" operator="containsText" id="{CE9BFDD2-846D-4F5F-B773-ADA41C8FB346}">
            <xm:f>NOT(ISERROR(SEARCH("-",AC338)))</xm:f>
            <xm:f>"-"</xm:f>
            <x14:dxf>
              <font>
                <b/>
                <i val="0"/>
                <color theme="0"/>
              </font>
              <fill>
                <patternFill>
                  <bgColor rgb="FFFFC000"/>
                </patternFill>
              </fill>
            </x14:dxf>
          </x14:cfRule>
          <xm:sqref>AC338:AF338</xm:sqref>
        </x14:conditionalFormatting>
        <x14:conditionalFormatting xmlns:xm="http://schemas.microsoft.com/office/excel/2006/main">
          <x14:cfRule type="containsText" priority="1612" operator="containsText" id="{0FDF471C-CCDC-4EC9-A2AC-CB8958D1952D}">
            <xm:f>NOT(ISERROR(SEARCH("-",AC339)))</xm:f>
            <xm:f>"-"</xm:f>
            <x14:dxf>
              <font>
                <b/>
                <i val="0"/>
                <color theme="0"/>
              </font>
              <fill>
                <patternFill>
                  <bgColor rgb="FFFFC000"/>
                </patternFill>
              </fill>
            </x14:dxf>
          </x14:cfRule>
          <xm:sqref>AC339:AF339</xm:sqref>
        </x14:conditionalFormatting>
        <x14:conditionalFormatting xmlns:xm="http://schemas.microsoft.com/office/excel/2006/main">
          <x14:cfRule type="containsText" priority="1567" operator="containsText" id="{75C9B610-B021-4C4D-BA67-E68F0899C12C}">
            <xm:f>NOT(ISERROR(SEARCH("-",AC343)))</xm:f>
            <xm:f>"-"</xm:f>
            <x14:dxf>
              <font>
                <b/>
                <i val="0"/>
                <color theme="0"/>
              </font>
              <fill>
                <patternFill>
                  <bgColor rgb="FFFFC000"/>
                </patternFill>
              </fill>
            </x14:dxf>
          </x14:cfRule>
          <xm:sqref>AC343:AF343 AE347:AF347</xm:sqref>
        </x14:conditionalFormatting>
        <x14:conditionalFormatting xmlns:xm="http://schemas.microsoft.com/office/excel/2006/main">
          <x14:cfRule type="containsText" priority="1366" operator="containsText" id="{1C5D291F-FA70-4953-97EC-ADEC84C1AB60}">
            <xm:f>NOT(ISERROR(SEARCH("-",Z344)))</xm:f>
            <xm:f>"-"</xm:f>
            <x14:dxf>
              <font>
                <b/>
                <i val="0"/>
                <color theme="0"/>
              </font>
              <fill>
                <patternFill>
                  <bgColor rgb="FFFFC000"/>
                </patternFill>
              </fill>
            </x14:dxf>
          </x14:cfRule>
          <xm:sqref>AC344:AF344 Z344:AA345</xm:sqref>
        </x14:conditionalFormatting>
        <x14:conditionalFormatting xmlns:xm="http://schemas.microsoft.com/office/excel/2006/main">
          <x14:cfRule type="containsText" priority="1317" operator="containsText" id="{B1423E4A-8822-4C48-AD5C-CEC99E2EDDCD}">
            <xm:f>NOT(ISERROR(SEARCH("-",AC349)))</xm:f>
            <xm:f>"-"</xm:f>
            <x14:dxf>
              <font>
                <b/>
                <i val="0"/>
                <color theme="0"/>
              </font>
              <fill>
                <patternFill>
                  <bgColor rgb="FFFFC000"/>
                </patternFill>
              </fill>
            </x14:dxf>
          </x14:cfRule>
          <xm:sqref>AC349:AF349</xm:sqref>
        </x14:conditionalFormatting>
        <x14:conditionalFormatting xmlns:xm="http://schemas.microsoft.com/office/excel/2006/main">
          <x14:cfRule type="containsText" priority="1301" operator="containsText" id="{2122F5EF-8A6D-4ACD-9808-F4E8C5802184}">
            <xm:f>NOT(ISERROR(SEARCH("-",AC350)))</xm:f>
            <xm:f>"-"</xm:f>
            <x14:dxf>
              <font>
                <b/>
                <i val="0"/>
                <color theme="0"/>
              </font>
              <fill>
                <patternFill>
                  <bgColor rgb="FFFFC000"/>
                </patternFill>
              </fill>
            </x14:dxf>
          </x14:cfRule>
          <xm:sqref>AC350:AF350</xm:sqref>
        </x14:conditionalFormatting>
        <x14:conditionalFormatting xmlns:xm="http://schemas.microsoft.com/office/excel/2006/main">
          <x14:cfRule type="containsText" priority="1276" operator="containsText" id="{F62500FB-5939-4CBA-B1B3-49F03FAD898E}">
            <xm:f>NOT(ISERROR(SEARCH("-",AC351)))</xm:f>
            <xm:f>"-"</xm:f>
            <x14:dxf>
              <font>
                <b/>
                <i val="0"/>
                <color theme="0"/>
              </font>
              <fill>
                <patternFill>
                  <bgColor rgb="FFFFC000"/>
                </patternFill>
              </fill>
            </x14:dxf>
          </x14:cfRule>
          <xm:sqref>AC351:AF351 AC353:AF353</xm:sqref>
        </x14:conditionalFormatting>
        <x14:conditionalFormatting xmlns:xm="http://schemas.microsoft.com/office/excel/2006/main">
          <x14:cfRule type="containsText" priority="1216" operator="containsText" id="{B8EFF6EB-07EE-4059-93E7-FB0489F39BA9}">
            <xm:f>NOT(ISERROR(SEARCH("-",AC352)))</xm:f>
            <xm:f>"-"</xm:f>
            <x14:dxf>
              <font>
                <b/>
                <i val="0"/>
                <color theme="0"/>
              </font>
              <fill>
                <patternFill>
                  <bgColor rgb="FFFFC000"/>
                </patternFill>
              </fill>
            </x14:dxf>
          </x14:cfRule>
          <xm:sqref>AC352:AF352</xm:sqref>
        </x14:conditionalFormatting>
        <x14:conditionalFormatting xmlns:xm="http://schemas.microsoft.com/office/excel/2006/main">
          <x14:cfRule type="containsText" priority="1164" operator="containsText" id="{365BB27C-C0BE-48D1-B83F-6310343A0D8B}">
            <xm:f>NOT(ISERROR(SEARCH("-",AC354)))</xm:f>
            <xm:f>"-"</xm:f>
            <x14:dxf>
              <font>
                <b/>
                <i val="0"/>
                <color theme="0"/>
              </font>
              <fill>
                <patternFill>
                  <bgColor rgb="FFFFC000"/>
                </patternFill>
              </fill>
            </x14:dxf>
          </x14:cfRule>
          <xm:sqref>AC354:AF355</xm:sqref>
        </x14:conditionalFormatting>
        <x14:conditionalFormatting xmlns:xm="http://schemas.microsoft.com/office/excel/2006/main">
          <x14:cfRule type="containsText" priority="1145" operator="containsText" id="{0B3B74C0-D731-444B-B781-63C138D42AF4}">
            <xm:f>NOT(ISERROR(SEARCH("-",AC356)))</xm:f>
            <xm:f>"-"</xm:f>
            <x14:dxf>
              <font>
                <b/>
                <i val="0"/>
                <color theme="0"/>
              </font>
              <fill>
                <patternFill>
                  <bgColor rgb="FFFFC000"/>
                </patternFill>
              </fill>
            </x14:dxf>
          </x14:cfRule>
          <xm:sqref>AC356:AF356</xm:sqref>
        </x14:conditionalFormatting>
        <x14:conditionalFormatting xmlns:xm="http://schemas.microsoft.com/office/excel/2006/main">
          <x14:cfRule type="containsText" priority="1067" operator="containsText" id="{86AC6D33-0148-4002-BD4F-B8DAD7069891}">
            <xm:f>NOT(ISERROR(SEARCH("-",AC357)))</xm:f>
            <xm:f>"-"</xm:f>
            <x14:dxf>
              <font>
                <b/>
                <i val="0"/>
                <color theme="0"/>
              </font>
              <fill>
                <patternFill>
                  <bgColor rgb="FFFFC000"/>
                </patternFill>
              </fill>
            </x14:dxf>
          </x14:cfRule>
          <xm:sqref>AC357:AF359</xm:sqref>
        </x14:conditionalFormatting>
        <x14:conditionalFormatting xmlns:xm="http://schemas.microsoft.com/office/excel/2006/main">
          <x14:cfRule type="containsText" priority="1007" operator="containsText" id="{1DB5700F-0D51-41FC-BC71-7812B231EF64}">
            <xm:f>NOT(ISERROR(SEARCH("-",AC362)))</xm:f>
            <xm:f>"-"</xm:f>
            <x14:dxf>
              <font>
                <b/>
                <i val="0"/>
                <color theme="0"/>
              </font>
              <fill>
                <patternFill>
                  <bgColor rgb="FFFFC000"/>
                </patternFill>
              </fill>
            </x14:dxf>
          </x14:cfRule>
          <xm:sqref>AC362:AF362</xm:sqref>
        </x14:conditionalFormatting>
        <x14:conditionalFormatting xmlns:xm="http://schemas.microsoft.com/office/excel/2006/main">
          <x14:cfRule type="containsText" priority="1498" operator="containsText" id="{DFE312AC-6D89-49F7-A514-FED3D5A5C7A1}">
            <xm:f>NOT(ISERROR(SEARCH("-",AD321)))</xm:f>
            <xm:f>"-"</xm:f>
            <x14:dxf>
              <font>
                <b/>
                <i val="0"/>
                <color theme="0"/>
              </font>
              <fill>
                <patternFill>
                  <bgColor rgb="FFFFC000"/>
                </patternFill>
              </fill>
            </x14:dxf>
          </x14:cfRule>
          <x14:cfRule type="containsText" priority="1501" operator="containsText" id="{42D31FF5-5B30-43CF-83E9-1AE0F3AD7189}">
            <xm:f>NOT(ISERROR(SEARCH("-",AD321)))</xm:f>
            <xm:f>"-"</xm:f>
            <x14:dxf>
              <font>
                <b/>
                <i val="0"/>
                <color theme="0"/>
              </font>
              <fill>
                <patternFill>
                  <bgColor rgb="FFFFC000"/>
                </patternFill>
              </fill>
            </x14:dxf>
          </x14:cfRule>
          <xm:sqref>AD321</xm:sqref>
        </x14:conditionalFormatting>
        <x14:conditionalFormatting xmlns:xm="http://schemas.microsoft.com/office/excel/2006/main">
          <x14:cfRule type="containsText" priority="2008" operator="containsText" id="{00320C4E-7445-447C-8195-CB214CE9CF68}">
            <xm:f>NOT(ISERROR(SEARCH("-",AD328)))</xm:f>
            <xm:f>"-"</xm:f>
            <x14:dxf>
              <font>
                <b/>
                <i val="0"/>
                <color theme="0"/>
              </font>
              <fill>
                <patternFill>
                  <bgColor rgb="FFFFC000"/>
                </patternFill>
              </fill>
            </x14:dxf>
          </x14:cfRule>
          <xm:sqref>AD328:AF328</xm:sqref>
        </x14:conditionalFormatting>
        <x14:conditionalFormatting xmlns:xm="http://schemas.microsoft.com/office/excel/2006/main">
          <x14:cfRule type="containsText" priority="2023" operator="containsText" id="{A69B3518-7DD1-4976-BC00-26EB13C62E6B}">
            <xm:f>NOT(ISERROR(SEARCH("-",AD329)))</xm:f>
            <xm:f>"-"</xm:f>
            <x14:dxf>
              <font>
                <b/>
                <i val="0"/>
                <color theme="0"/>
              </font>
              <fill>
                <patternFill>
                  <bgColor rgb="FFFFC000"/>
                </patternFill>
              </fill>
            </x14:dxf>
          </x14:cfRule>
          <xm:sqref>AD329:AF329</xm:sqref>
        </x14:conditionalFormatting>
        <x14:conditionalFormatting xmlns:xm="http://schemas.microsoft.com/office/excel/2006/main">
          <x14:cfRule type="containsText" priority="1049" operator="containsText" id="{83CE2635-54BB-4017-9B95-116B3F58F63D}">
            <xm:f>NOT(ISERROR(SEARCH("-",AD360)))</xm:f>
            <xm:f>"-"</xm:f>
            <x14:dxf>
              <font>
                <b/>
                <i val="0"/>
                <color theme="0"/>
              </font>
              <fill>
                <patternFill>
                  <bgColor rgb="FFFFC000"/>
                </patternFill>
              </fill>
            </x14:dxf>
          </x14:cfRule>
          <xm:sqref>AD360:AF360</xm:sqref>
        </x14:conditionalFormatting>
        <x14:conditionalFormatting xmlns:xm="http://schemas.microsoft.com/office/excel/2006/main">
          <x14:cfRule type="containsText" priority="1026" operator="containsText" id="{4417B351-640E-41FB-B904-357F4C25C2F2}">
            <xm:f>NOT(ISERROR(SEARCH("-",AD361)))</xm:f>
            <xm:f>"-"</xm:f>
            <x14:dxf>
              <font>
                <b/>
                <i val="0"/>
                <color theme="0"/>
              </font>
              <fill>
                <patternFill>
                  <bgColor rgb="FFFFC000"/>
                </patternFill>
              </fill>
            </x14:dxf>
          </x14:cfRule>
          <xm:sqref>AD361:AF361</xm:sqref>
        </x14:conditionalFormatting>
        <x14:conditionalFormatting xmlns:xm="http://schemas.microsoft.com/office/excel/2006/main">
          <x14:cfRule type="containsText" priority="1591" operator="containsText" id="{6772EA90-94B5-46F7-B821-88D72B8B938A}">
            <xm:f>NOT(ISERROR(SEARCH("-",AE338)))</xm:f>
            <xm:f>"-"</xm:f>
            <x14:dxf>
              <font>
                <b/>
                <i val="0"/>
                <color theme="0"/>
              </font>
              <fill>
                <patternFill>
                  <bgColor rgb="FFFFC000"/>
                </patternFill>
              </fill>
            </x14:dxf>
          </x14:cfRule>
          <x14:cfRule type="containsText" priority="1585" operator="containsText" id="{ECD34AB3-EC89-4C59-91FF-5C5C87E44E49}">
            <xm:f>NOT(ISERROR(SEARCH("-",AE338)))</xm:f>
            <xm:f>"-"</xm:f>
            <x14:dxf>
              <font>
                <b/>
                <i val="0"/>
                <color theme="0"/>
              </font>
              <fill>
                <patternFill>
                  <bgColor rgb="FFFFC000"/>
                </patternFill>
              </fill>
            </x14:dxf>
          </x14:cfRule>
          <x14:cfRule type="containsText" priority="1588" operator="containsText" id="{5E658E86-E47D-4C89-BA68-443F41A9B79F}">
            <xm:f>NOT(ISERROR(SEARCH("-",AE338)))</xm:f>
            <xm:f>"-"</xm:f>
            <x14:dxf>
              <font>
                <b/>
                <i val="0"/>
                <color theme="0"/>
              </font>
              <fill>
                <patternFill>
                  <bgColor rgb="FFFFC000"/>
                </patternFill>
              </fill>
            </x14:dxf>
          </x14:cfRule>
          <xm:sqref>AE338</xm:sqref>
        </x14:conditionalFormatting>
        <x14:conditionalFormatting xmlns:xm="http://schemas.microsoft.com/office/excel/2006/main">
          <x14:cfRule type="containsText" priority="1429" operator="containsText" id="{9101B010-2E6D-477B-8FB6-2548A6245C27}">
            <xm:f>NOT(ISERROR(SEARCH("-",AE342)))</xm:f>
            <xm:f>"-"</xm:f>
            <x14:dxf>
              <font>
                <b/>
                <i val="0"/>
                <color theme="0"/>
              </font>
              <fill>
                <patternFill>
                  <bgColor rgb="FFFFC000"/>
                </patternFill>
              </fill>
            </x14:dxf>
          </x14:cfRule>
          <x14:cfRule type="containsText" priority="1435" operator="containsText" id="{A700AFC2-1CFC-4C05-8AC0-3FC7E32EE0B9}">
            <xm:f>NOT(ISERROR(SEARCH("-",AE342)))</xm:f>
            <xm:f>"-"</xm:f>
            <x14:dxf>
              <font>
                <b/>
                <i val="0"/>
                <color theme="0"/>
              </font>
              <fill>
                <patternFill>
                  <bgColor rgb="FFFFC000"/>
                </patternFill>
              </fill>
            </x14:dxf>
          </x14:cfRule>
          <x14:cfRule type="containsText" priority="1432" operator="containsText" id="{4D10491E-0DB4-40C3-8198-772C8C04D511}">
            <xm:f>NOT(ISERROR(SEARCH("-",AE342)))</xm:f>
            <xm:f>"-"</xm:f>
            <x14:dxf>
              <font>
                <b/>
                <i val="0"/>
                <color theme="0"/>
              </font>
              <fill>
                <patternFill>
                  <bgColor rgb="FFFFC000"/>
                </patternFill>
              </fill>
            </x14:dxf>
          </x14:cfRule>
          <xm:sqref>AE342</xm:sqref>
        </x14:conditionalFormatting>
        <x14:conditionalFormatting xmlns:xm="http://schemas.microsoft.com/office/excel/2006/main">
          <x14:cfRule type="containsText" priority="2144" operator="containsText" id="{E08434B0-F487-4502-8410-7362CF4536BA}">
            <xm:f>NOT(ISERROR(SEARCH("-",AE316)))</xm:f>
            <xm:f>"-"</xm:f>
            <x14:dxf>
              <font>
                <b/>
                <i val="0"/>
                <color theme="0"/>
              </font>
              <fill>
                <patternFill>
                  <bgColor rgb="FFFFC000"/>
                </patternFill>
              </fill>
            </x14:dxf>
          </x14:cfRule>
          <xm:sqref>AE316:AF316</xm:sqref>
        </x14:conditionalFormatting>
        <x14:conditionalFormatting xmlns:xm="http://schemas.microsoft.com/office/excel/2006/main">
          <x14:cfRule type="containsText" priority="1459" operator="containsText" id="{18678FC6-4F91-484B-BE0C-F010C6C2CC2B}">
            <xm:f>NOT(ISERROR(SEARCH("-",AE316)))</xm:f>
            <xm:f>"-"</xm:f>
            <x14:dxf>
              <font>
                <b/>
                <i val="0"/>
                <color theme="0"/>
              </font>
              <fill>
                <patternFill>
                  <bgColor rgb="FFFFC000"/>
                </patternFill>
              </fill>
            </x14:dxf>
          </x14:cfRule>
          <xm:sqref>AE316:AF317</xm:sqref>
        </x14:conditionalFormatting>
        <x14:conditionalFormatting xmlns:xm="http://schemas.microsoft.com/office/excel/2006/main">
          <x14:cfRule type="containsText" priority="1453" operator="containsText" id="{E1420BE7-1289-4CC9-B07A-054D5CB1F2A0}">
            <xm:f>NOT(ISERROR(SEARCH("-",AE317)))</xm:f>
            <xm:f>"-"</xm:f>
            <x14:dxf>
              <font>
                <b/>
                <i val="0"/>
                <color theme="0"/>
              </font>
              <fill>
                <patternFill>
                  <bgColor rgb="FFFFC000"/>
                </patternFill>
              </fill>
            </x14:dxf>
          </x14:cfRule>
          <x14:cfRule type="containsText" priority="1456" operator="containsText" id="{16DB921B-F23A-46E7-A210-CA6168AB6AB4}">
            <xm:f>NOT(ISERROR(SEARCH("-",AE317)))</xm:f>
            <xm:f>"-"</xm:f>
            <x14:dxf>
              <font>
                <b/>
                <i val="0"/>
                <color theme="0"/>
              </font>
              <fill>
                <patternFill>
                  <bgColor rgb="FFFFC000"/>
                </patternFill>
              </fill>
            </x14:dxf>
          </x14:cfRule>
          <xm:sqref>AE317:AF317</xm:sqref>
        </x14:conditionalFormatting>
        <x14:conditionalFormatting xmlns:xm="http://schemas.microsoft.com/office/excel/2006/main">
          <x14:cfRule type="containsText" priority="1480" operator="containsText" id="{B32213AB-8DD9-4E28-ABF4-8FD2B886981D}">
            <xm:f>NOT(ISERROR(SEARCH("-",AE319)))</xm:f>
            <xm:f>"-"</xm:f>
            <x14:dxf>
              <font>
                <b/>
                <i val="0"/>
                <color theme="0"/>
              </font>
              <fill>
                <patternFill>
                  <bgColor rgb="FFFFC000"/>
                </patternFill>
              </fill>
            </x14:dxf>
          </x14:cfRule>
          <x14:cfRule type="containsText" priority="1483" operator="containsText" id="{AAE3128E-5FCF-48B4-AC08-A1D3E53142D2}">
            <xm:f>NOT(ISERROR(SEARCH("-",AE319)))</xm:f>
            <xm:f>"-"</xm:f>
            <x14:dxf>
              <font>
                <b/>
                <i val="0"/>
                <color theme="0"/>
              </font>
              <fill>
                <patternFill>
                  <bgColor rgb="FFFFC000"/>
                </patternFill>
              </fill>
            </x14:dxf>
          </x14:cfRule>
          <xm:sqref>AE319:AF319</xm:sqref>
        </x14:conditionalFormatting>
        <x14:conditionalFormatting xmlns:xm="http://schemas.microsoft.com/office/excel/2006/main">
          <x14:cfRule type="containsText" priority="2093" operator="containsText" id="{E08217D6-7179-4DB9-AFA3-B6C7D2F3E8A6}">
            <xm:f>NOT(ISERROR(SEARCH("-",AE321)))</xm:f>
            <xm:f>"-"</xm:f>
            <x14:dxf>
              <font>
                <b/>
                <i val="0"/>
                <color theme="0"/>
              </font>
              <fill>
                <patternFill>
                  <bgColor rgb="FFFFC000"/>
                </patternFill>
              </fill>
            </x14:dxf>
          </x14:cfRule>
          <x14:cfRule type="containsText" priority="2090" operator="containsText" id="{0052CC17-301F-4F96-8283-095410C152E3}">
            <xm:f>NOT(ISERROR(SEARCH("-",AE321)))</xm:f>
            <xm:f>"-"</xm:f>
            <x14:dxf>
              <font>
                <b/>
                <i val="0"/>
                <color theme="0"/>
              </font>
              <fill>
                <patternFill>
                  <bgColor rgb="FFFFC000"/>
                </patternFill>
              </fill>
            </x14:dxf>
          </x14:cfRule>
          <xm:sqref>AE321:AF321</xm:sqref>
        </x14:conditionalFormatting>
        <x14:conditionalFormatting xmlns:xm="http://schemas.microsoft.com/office/excel/2006/main">
          <x14:cfRule type="containsText" priority="1899" operator="containsText" id="{BA6A2944-56F8-423A-8867-6E27EC68AEE1}">
            <xm:f>NOT(ISERROR(SEARCH("-",AE325)))</xm:f>
            <xm:f>"-"</xm:f>
            <x14:dxf>
              <font>
                <b/>
                <i val="0"/>
                <color theme="0"/>
              </font>
              <fill>
                <patternFill>
                  <bgColor rgb="FFFFC000"/>
                </patternFill>
              </fill>
            </x14:dxf>
          </x14:cfRule>
          <x14:cfRule type="containsText" priority="1902" operator="containsText" id="{7F6F9DCD-685A-4FD1-A508-217A6E42E2F0}">
            <xm:f>NOT(ISERROR(SEARCH("-",AE325)))</xm:f>
            <xm:f>"-"</xm:f>
            <x14:dxf>
              <font>
                <b/>
                <i val="0"/>
                <color theme="0"/>
              </font>
              <fill>
                <patternFill>
                  <bgColor rgb="FFFFC000"/>
                </patternFill>
              </fill>
            </x14:dxf>
          </x14:cfRule>
          <xm:sqref>AE325:AF325</xm:sqref>
        </x14:conditionalFormatting>
        <x14:conditionalFormatting xmlns:xm="http://schemas.microsoft.com/office/excel/2006/main">
          <x14:cfRule type="containsText" priority="1980" operator="containsText" id="{59D33B5B-5E29-4728-A56B-452B8FC3E6E3}">
            <xm:f>NOT(ISERROR(SEARCH("-",AE327)))</xm:f>
            <xm:f>"-"</xm:f>
            <x14:dxf>
              <font>
                <b/>
                <i val="0"/>
                <color theme="0"/>
              </font>
              <fill>
                <patternFill>
                  <bgColor rgb="FFFFC000"/>
                </patternFill>
              </fill>
            </x14:dxf>
          </x14:cfRule>
          <xm:sqref>AE327:AF328</xm:sqref>
        </x14:conditionalFormatting>
        <x14:conditionalFormatting xmlns:xm="http://schemas.microsoft.com/office/excel/2006/main">
          <x14:cfRule type="containsText" priority="2011" operator="containsText" id="{C6526FB2-544C-4E22-B8F4-41C54AA30F77}">
            <xm:f>NOT(ISERROR(SEARCH("-",AE328)))</xm:f>
            <xm:f>"-"</xm:f>
            <x14:dxf>
              <font>
                <b/>
                <i val="0"/>
                <color theme="0"/>
              </font>
              <fill>
                <patternFill>
                  <bgColor rgb="FFFFC000"/>
                </patternFill>
              </fill>
            </x14:dxf>
          </x14:cfRule>
          <xm:sqref>AE328:AF329</xm:sqref>
        </x14:conditionalFormatting>
        <x14:conditionalFormatting xmlns:xm="http://schemas.microsoft.com/office/excel/2006/main">
          <x14:cfRule type="containsText" priority="2020" operator="containsText" id="{2F20BF40-B921-468D-9C53-FB7566C6D7E1}">
            <xm:f>NOT(ISERROR(SEARCH("-",AE329)))</xm:f>
            <xm:f>"-"</xm:f>
            <x14:dxf>
              <font>
                <b/>
                <i val="0"/>
                <color theme="0"/>
              </font>
              <fill>
                <patternFill>
                  <bgColor rgb="FFFFC000"/>
                </patternFill>
              </fill>
            </x14:dxf>
          </x14:cfRule>
          <xm:sqref>AE329:AF329</xm:sqref>
        </x14:conditionalFormatting>
        <x14:conditionalFormatting xmlns:xm="http://schemas.microsoft.com/office/excel/2006/main">
          <x14:cfRule type="containsText" priority="1969" operator="containsText" id="{D371979D-AE2E-42F7-9366-00C35BBC26C6}">
            <xm:f>NOT(ISERROR(SEARCH("-",AE330)))</xm:f>
            <xm:f>"-"</xm:f>
            <x14:dxf>
              <font>
                <b/>
                <i val="0"/>
                <color theme="0"/>
              </font>
              <fill>
                <patternFill>
                  <bgColor rgb="FFFFC000"/>
                </patternFill>
              </fill>
            </x14:dxf>
          </x14:cfRule>
          <xm:sqref>AE330:AF330</xm:sqref>
        </x14:conditionalFormatting>
        <x14:conditionalFormatting xmlns:xm="http://schemas.microsoft.com/office/excel/2006/main">
          <x14:cfRule type="containsText" priority="1800" operator="containsText" id="{B7D9F365-98C0-4B65-AFE4-7CBC5AFDB4FC}">
            <xm:f>NOT(ISERROR(SEARCH("-",AE330)))</xm:f>
            <xm:f>"-"</xm:f>
            <x14:dxf>
              <font>
                <b/>
                <i val="0"/>
                <color theme="0"/>
              </font>
              <fill>
                <patternFill>
                  <bgColor rgb="FFFFC000"/>
                </patternFill>
              </fill>
            </x14:dxf>
          </x14:cfRule>
          <xm:sqref>AE330:AF331</xm:sqref>
        </x14:conditionalFormatting>
        <x14:conditionalFormatting xmlns:xm="http://schemas.microsoft.com/office/excel/2006/main">
          <x14:cfRule type="containsText" priority="1794" operator="containsText" id="{8456A06C-9DFF-40BA-AB99-72C1CEFFF2D2}">
            <xm:f>NOT(ISERROR(SEARCH("-",AE331)))</xm:f>
            <xm:f>"-"</xm:f>
            <x14:dxf>
              <font>
                <b/>
                <i val="0"/>
                <color theme="0"/>
              </font>
              <fill>
                <patternFill>
                  <bgColor rgb="FFFFC000"/>
                </patternFill>
              </fill>
            </x14:dxf>
          </x14:cfRule>
          <xm:sqref>AE331:AF331</xm:sqref>
        </x14:conditionalFormatting>
        <x14:conditionalFormatting xmlns:xm="http://schemas.microsoft.com/office/excel/2006/main">
          <x14:cfRule type="containsText" priority="1831" operator="containsText" id="{49CAB9DA-C7C4-4293-A45E-91B850F9472B}">
            <xm:f>NOT(ISERROR(SEARCH("-",AE335)))</xm:f>
            <xm:f>"-"</xm:f>
            <x14:dxf>
              <font>
                <b/>
                <i val="0"/>
                <color theme="0"/>
              </font>
              <fill>
                <patternFill>
                  <bgColor rgb="FFFFC000"/>
                </patternFill>
              </fill>
            </x14:dxf>
          </x14:cfRule>
          <x14:cfRule type="containsText" priority="1828" operator="containsText" id="{671BDB05-3511-4727-A83D-3048250345DA}">
            <xm:f>NOT(ISERROR(SEARCH("-",AE335)))</xm:f>
            <xm:f>"-"</xm:f>
            <x14:dxf>
              <font>
                <b/>
                <i val="0"/>
                <color theme="0"/>
              </font>
              <fill>
                <patternFill>
                  <bgColor rgb="FFFFC000"/>
                </patternFill>
              </fill>
            </x14:dxf>
          </x14:cfRule>
          <xm:sqref>AE335:AF335</xm:sqref>
        </x14:conditionalFormatting>
        <x14:conditionalFormatting xmlns:xm="http://schemas.microsoft.com/office/excel/2006/main">
          <x14:cfRule type="containsText" priority="1647" operator="containsText" id="{76E61A88-93EB-4661-9404-1CFAA786B346}">
            <xm:f>NOT(ISERROR(SEARCH("-",AE337)))</xm:f>
            <xm:f>"-"</xm:f>
            <x14:dxf>
              <font>
                <b/>
                <i val="0"/>
                <color theme="0"/>
              </font>
              <fill>
                <patternFill>
                  <bgColor rgb="FFFFC000"/>
                </patternFill>
              </fill>
            </x14:dxf>
          </x14:cfRule>
          <x14:cfRule type="containsText" priority="1650" operator="containsText" id="{CA103EA0-7582-40EE-A96D-21B38DDC25C3}">
            <xm:f>NOT(ISERROR(SEARCH("-",AE337)))</xm:f>
            <xm:f>"-"</xm:f>
            <x14:dxf>
              <font>
                <b/>
                <i val="0"/>
                <color theme="0"/>
              </font>
              <fill>
                <patternFill>
                  <bgColor rgb="FFFFC000"/>
                </patternFill>
              </fill>
            </x14:dxf>
          </x14:cfRule>
          <xm:sqref>AE337:AF337</xm:sqref>
        </x14:conditionalFormatting>
        <x14:conditionalFormatting xmlns:xm="http://schemas.microsoft.com/office/excel/2006/main">
          <x14:cfRule type="containsText" priority="1609" operator="containsText" id="{C19D2DD6-A882-4776-8092-286F94DFA4FA}">
            <xm:f>NOT(ISERROR(SEARCH("-",AE339)))</xm:f>
            <xm:f>"-"</xm:f>
            <x14:dxf>
              <font>
                <b/>
                <i val="0"/>
                <color theme="0"/>
              </font>
              <fill>
                <patternFill>
                  <bgColor rgb="FFFFC000"/>
                </patternFill>
              </fill>
            </x14:dxf>
          </x14:cfRule>
          <xm:sqref>AE339:AF339</xm:sqref>
        </x14:conditionalFormatting>
        <x14:conditionalFormatting xmlns:xm="http://schemas.microsoft.com/office/excel/2006/main">
          <x14:cfRule type="containsText" priority="1423" operator="containsText" id="{5614634B-7F7C-4839-BB15-4F6E0DF92ADF}">
            <xm:f>NOT(ISERROR(SEARCH("-",AE339)))</xm:f>
            <xm:f>"-"</xm:f>
            <x14:dxf>
              <font>
                <b/>
                <i val="0"/>
                <color theme="0"/>
              </font>
              <fill>
                <patternFill>
                  <bgColor rgb="FFFFC000"/>
                </patternFill>
              </fill>
            </x14:dxf>
          </x14:cfRule>
          <xm:sqref>AE339:AF341</xm:sqref>
        </x14:conditionalFormatting>
        <x14:conditionalFormatting xmlns:xm="http://schemas.microsoft.com/office/excel/2006/main">
          <x14:cfRule type="containsText" priority="1420" operator="containsText" id="{E7049325-5AB3-479E-A383-79669054346C}">
            <xm:f>NOT(ISERROR(SEARCH("-",AE340)))</xm:f>
            <xm:f>"-"</xm:f>
            <x14:dxf>
              <font>
                <b/>
                <i val="0"/>
                <color theme="0"/>
              </font>
              <fill>
                <patternFill>
                  <bgColor rgb="FFFFC000"/>
                </patternFill>
              </fill>
            </x14:dxf>
          </x14:cfRule>
          <xm:sqref>AE340:AF341</xm:sqref>
        </x14:conditionalFormatting>
        <x14:conditionalFormatting xmlns:xm="http://schemas.microsoft.com/office/excel/2006/main">
          <x14:cfRule type="containsText" priority="1414" operator="containsText" id="{70D49BB6-AA7F-484B-BC5B-0DA0DBB12E1E}">
            <xm:f>NOT(ISERROR(SEARCH("-",AE340)))</xm:f>
            <xm:f>"-"</xm:f>
            <x14:dxf>
              <font>
                <b/>
                <i val="0"/>
                <color theme="0"/>
              </font>
              <fill>
                <patternFill>
                  <bgColor rgb="FFFFC000"/>
                </patternFill>
              </fill>
            </x14:dxf>
          </x14:cfRule>
          <xm:sqref>AE340:AF343</xm:sqref>
        </x14:conditionalFormatting>
        <x14:conditionalFormatting xmlns:xm="http://schemas.microsoft.com/office/excel/2006/main">
          <x14:cfRule type="containsText" priority="1333" operator="containsText" id="{D593C219-3247-4DA4-BAF9-7C78BDDCCA50}">
            <xm:f>NOT(ISERROR(SEARCH("-",AE346)))</xm:f>
            <xm:f>"-"</xm:f>
            <x14:dxf>
              <font>
                <b/>
                <i val="0"/>
                <color theme="0"/>
              </font>
              <fill>
                <patternFill>
                  <bgColor rgb="FFFFC000"/>
                </patternFill>
              </fill>
            </x14:dxf>
          </x14:cfRule>
          <x14:cfRule type="containsText" priority="1336" operator="containsText" id="{F193BEAE-9F15-4EF3-A963-405F1F10DCE8}">
            <xm:f>NOT(ISERROR(SEARCH("-",AE346)))</xm:f>
            <xm:f>"-"</xm:f>
            <x14:dxf>
              <font>
                <b/>
                <i val="0"/>
                <color theme="0"/>
              </font>
              <fill>
                <patternFill>
                  <bgColor rgb="FFFFC000"/>
                </patternFill>
              </fill>
            </x14:dxf>
          </x14:cfRule>
          <x14:cfRule type="containsText" priority="1339" operator="containsText" id="{D31EB5EA-A420-4390-9E41-254F18673CEC}">
            <xm:f>NOT(ISERROR(SEARCH("-",AE346)))</xm:f>
            <xm:f>"-"</xm:f>
            <x14:dxf>
              <font>
                <b/>
                <i val="0"/>
                <color theme="0"/>
              </font>
              <fill>
                <patternFill>
                  <bgColor rgb="FFFFC000"/>
                </patternFill>
              </fill>
            </x14:dxf>
          </x14:cfRule>
          <xm:sqref>AE346:AF346</xm:sqref>
        </x14:conditionalFormatting>
        <x14:conditionalFormatting xmlns:xm="http://schemas.microsoft.com/office/excel/2006/main">
          <x14:cfRule type="containsText" priority="1564" operator="containsText" id="{78F7D878-D612-419A-A623-B38777F9ADD7}">
            <xm:f>NOT(ISERROR(SEARCH("-",AE343)))</xm:f>
            <xm:f>"-"</xm:f>
            <x14:dxf>
              <font>
                <b/>
                <i val="0"/>
                <color theme="0"/>
              </font>
              <fill>
                <patternFill>
                  <bgColor rgb="FFFFC000"/>
                </patternFill>
              </fill>
            </x14:dxf>
          </x14:cfRule>
          <xm:sqref>AE347:AF347 AE343:AF343</xm:sqref>
        </x14:conditionalFormatting>
        <x14:conditionalFormatting xmlns:xm="http://schemas.microsoft.com/office/excel/2006/main">
          <x14:cfRule type="containsText" priority="1327" operator="containsText" id="{BAF1AC3D-8F11-4774-B908-D590EF3B3E44}">
            <xm:f>NOT(ISERROR(SEARCH("-",AE348)))</xm:f>
            <xm:f>"-"</xm:f>
            <x14:dxf>
              <font>
                <b/>
                <i val="0"/>
                <color theme="0"/>
              </font>
              <fill>
                <patternFill>
                  <bgColor rgb="FFFFC000"/>
                </patternFill>
              </fill>
            </x14:dxf>
          </x14:cfRule>
          <x14:cfRule type="containsText" priority="1330" operator="containsText" id="{D2BB0C90-9B86-4A89-B5C3-4E854DDF012F}">
            <xm:f>NOT(ISERROR(SEARCH("-",AE348)))</xm:f>
            <xm:f>"-"</xm:f>
            <x14:dxf>
              <font>
                <b/>
                <i val="0"/>
                <color theme="0"/>
              </font>
              <fill>
                <patternFill>
                  <bgColor rgb="FFFFC000"/>
                </patternFill>
              </fill>
            </x14:dxf>
          </x14:cfRule>
          <xm:sqref>AE348:AF348</xm:sqref>
        </x14:conditionalFormatting>
        <x14:conditionalFormatting xmlns:xm="http://schemas.microsoft.com/office/excel/2006/main">
          <x14:cfRule type="containsText" priority="1314" operator="containsText" id="{9C4A5A04-06E2-441E-A350-02455B6CA37C}">
            <xm:f>NOT(ISERROR(SEARCH("-",AE348)))</xm:f>
            <xm:f>"-"</xm:f>
            <x14:dxf>
              <font>
                <b/>
                <i val="0"/>
                <color theme="0"/>
              </font>
              <fill>
                <patternFill>
                  <bgColor rgb="FFFFC000"/>
                </patternFill>
              </fill>
            </x14:dxf>
          </x14:cfRule>
          <xm:sqref>AE348:AF349</xm:sqref>
        </x14:conditionalFormatting>
        <x14:conditionalFormatting xmlns:xm="http://schemas.microsoft.com/office/excel/2006/main">
          <x14:cfRule type="containsText" priority="1311" operator="containsText" id="{7152C54D-02B3-421E-93E9-B6B62A6DCAB9}">
            <xm:f>NOT(ISERROR(SEARCH("-",AE349)))</xm:f>
            <xm:f>"-"</xm:f>
            <x14:dxf>
              <font>
                <b/>
                <i val="0"/>
                <color theme="0"/>
              </font>
              <fill>
                <patternFill>
                  <bgColor rgb="FFFFC000"/>
                </patternFill>
              </fill>
            </x14:dxf>
          </x14:cfRule>
          <xm:sqref>AE349:AF349</xm:sqref>
        </x14:conditionalFormatting>
        <x14:conditionalFormatting xmlns:xm="http://schemas.microsoft.com/office/excel/2006/main">
          <x14:cfRule type="containsText" priority="1298" operator="containsText" id="{6ACC2F51-2F4A-47FE-942C-66BD21161ACB}">
            <xm:f>NOT(ISERROR(SEARCH("-",AE349)))</xm:f>
            <xm:f>"-"</xm:f>
            <x14:dxf>
              <font>
                <b/>
                <i val="0"/>
                <color theme="0"/>
              </font>
              <fill>
                <patternFill>
                  <bgColor rgb="FFFFC000"/>
                </patternFill>
              </fill>
            </x14:dxf>
          </x14:cfRule>
          <xm:sqref>AE349:AF350</xm:sqref>
        </x14:conditionalFormatting>
        <x14:conditionalFormatting xmlns:xm="http://schemas.microsoft.com/office/excel/2006/main">
          <x14:cfRule type="containsText" priority="1295" operator="containsText" id="{A083B4DB-546D-44C0-B138-C3BBF64FC6C3}">
            <xm:f>NOT(ISERROR(SEARCH("-",AE350)))</xm:f>
            <xm:f>"-"</xm:f>
            <x14:dxf>
              <font>
                <b/>
                <i val="0"/>
                <color theme="0"/>
              </font>
              <fill>
                <patternFill>
                  <bgColor rgb="FFFFC000"/>
                </patternFill>
              </fill>
            </x14:dxf>
          </x14:cfRule>
          <xm:sqref>AE350:AF350</xm:sqref>
        </x14:conditionalFormatting>
        <x14:conditionalFormatting xmlns:xm="http://schemas.microsoft.com/office/excel/2006/main">
          <x14:cfRule type="containsText" priority="1273" operator="containsText" id="{5DC19170-3BC1-4BF3-828C-477849A7BDA6}">
            <xm:f>NOT(ISERROR(SEARCH("-",AE350)))</xm:f>
            <xm:f>"-"</xm:f>
            <x14:dxf>
              <font>
                <b/>
                <i val="0"/>
                <color theme="0"/>
              </font>
              <fill>
                <patternFill>
                  <bgColor rgb="FFFFC000"/>
                </patternFill>
              </fill>
            </x14:dxf>
          </x14:cfRule>
          <xm:sqref>AE350:AF351 AE353:AF353</xm:sqref>
        </x14:conditionalFormatting>
        <x14:conditionalFormatting xmlns:xm="http://schemas.microsoft.com/office/excel/2006/main">
          <x14:cfRule type="containsText" priority="1270" operator="containsText" id="{969E0050-0D46-472B-BE34-361B8D536662}">
            <xm:f>NOT(ISERROR(SEARCH("-",AE351)))</xm:f>
            <xm:f>"-"</xm:f>
            <x14:dxf>
              <font>
                <b/>
                <i val="0"/>
                <color theme="0"/>
              </font>
              <fill>
                <patternFill>
                  <bgColor rgb="FFFFC000"/>
                </patternFill>
              </fill>
            </x14:dxf>
          </x14:cfRule>
          <xm:sqref>AE351:AF351 AE353:AF353</xm:sqref>
        </x14:conditionalFormatting>
        <x14:conditionalFormatting xmlns:xm="http://schemas.microsoft.com/office/excel/2006/main">
          <x14:cfRule type="containsText" priority="1219" operator="containsText" id="{CE6D035F-0B6B-4E8B-AC8A-44F8F8B615DF}">
            <xm:f>NOT(ISERROR(SEARCH("-",AE351)))</xm:f>
            <xm:f>"-"</xm:f>
            <x14:dxf>
              <font>
                <b/>
                <i val="0"/>
                <color theme="0"/>
              </font>
              <fill>
                <patternFill>
                  <bgColor rgb="FFFFC000"/>
                </patternFill>
              </fill>
            </x14:dxf>
          </x14:cfRule>
          <xm:sqref>AE351:AF353</xm:sqref>
        </x14:conditionalFormatting>
        <x14:conditionalFormatting xmlns:xm="http://schemas.microsoft.com/office/excel/2006/main">
          <x14:cfRule type="containsText" priority="1213" operator="containsText" id="{3B1A608F-C4F8-43C3-9D75-818677A55D9D}">
            <xm:f>NOT(ISERROR(SEARCH("-",AE352)))</xm:f>
            <xm:f>"-"</xm:f>
            <x14:dxf>
              <font>
                <b/>
                <i val="0"/>
                <color theme="0"/>
              </font>
              <fill>
                <patternFill>
                  <bgColor rgb="FFFFC000"/>
                </patternFill>
              </fill>
            </x14:dxf>
          </x14:cfRule>
          <x14:cfRule type="containsText" priority="1210" operator="containsText" id="{212644AF-AA46-4767-8BAD-65D8BD558582}">
            <xm:f>NOT(ISERROR(SEARCH("-",AE352)))</xm:f>
            <xm:f>"-"</xm:f>
            <x14:dxf>
              <font>
                <b/>
                <i val="0"/>
                <color theme="0"/>
              </font>
              <fill>
                <patternFill>
                  <bgColor rgb="FFFFC000"/>
                </patternFill>
              </fill>
            </x14:dxf>
          </x14:cfRule>
          <xm:sqref>AE352:AF352</xm:sqref>
        </x14:conditionalFormatting>
        <x14:conditionalFormatting xmlns:xm="http://schemas.microsoft.com/office/excel/2006/main">
          <x14:cfRule type="containsText" priority="1139" operator="containsText" id="{3495B059-DCF4-48FF-A244-6A39C2A98350}">
            <xm:f>NOT(ISERROR(SEARCH("-",AE356)))</xm:f>
            <xm:f>"-"</xm:f>
            <x14:dxf>
              <font>
                <b/>
                <i val="0"/>
                <color theme="0"/>
              </font>
              <fill>
                <patternFill>
                  <bgColor rgb="FFFFC000"/>
                </patternFill>
              </fill>
            </x14:dxf>
          </x14:cfRule>
          <x14:cfRule type="containsText" priority="1142" operator="containsText" id="{3AD340A0-5DBB-4565-BA2F-2D98D7FE064D}">
            <xm:f>NOT(ISERROR(SEARCH("-",AE356)))</xm:f>
            <xm:f>"-"</xm:f>
            <x14:dxf>
              <font>
                <b/>
                <i val="0"/>
                <color theme="0"/>
              </font>
              <fill>
                <patternFill>
                  <bgColor rgb="FFFFC000"/>
                </patternFill>
              </fill>
            </x14:dxf>
          </x14:cfRule>
          <x14:cfRule type="containsText" priority="1136" operator="containsText" id="{2DE3BD9E-892F-4A71-9371-DE2EB2ED3F27}">
            <xm:f>NOT(ISERROR(SEARCH("-",AE356)))</xm:f>
            <xm:f>"-"</xm:f>
            <x14:dxf>
              <font>
                <b/>
                <i val="0"/>
                <color theme="0"/>
              </font>
              <fill>
                <patternFill>
                  <bgColor rgb="FFFFC000"/>
                </patternFill>
              </fill>
            </x14:dxf>
          </x14:cfRule>
          <xm:sqref>AE356:AF356</xm:sqref>
        </x14:conditionalFormatting>
        <x14:conditionalFormatting xmlns:xm="http://schemas.microsoft.com/office/excel/2006/main">
          <x14:cfRule type="containsText" priority="1061" operator="containsText" id="{093323B4-6F94-4400-862D-4931CFC68EEF}">
            <xm:f>NOT(ISERROR(SEARCH("-",AE359)))</xm:f>
            <xm:f>"-"</xm:f>
            <x14:dxf>
              <font>
                <b/>
                <i val="0"/>
                <color theme="0"/>
              </font>
              <fill>
                <patternFill>
                  <bgColor rgb="FFFFC000"/>
                </patternFill>
              </fill>
            </x14:dxf>
          </x14:cfRule>
          <x14:cfRule type="containsText" priority="1064" operator="containsText" id="{35AA8EDB-2BC5-4A47-9635-B92EA3A82047}">
            <xm:f>NOT(ISERROR(SEARCH("-",AE359)))</xm:f>
            <xm:f>"-"</xm:f>
            <x14:dxf>
              <font>
                <b/>
                <i val="0"/>
                <color theme="0"/>
              </font>
              <fill>
                <patternFill>
                  <bgColor rgb="FFFFC000"/>
                </patternFill>
              </fill>
            </x14:dxf>
          </x14:cfRule>
          <xm:sqref>AE359:AF359</xm:sqref>
        </x14:conditionalFormatting>
        <x14:conditionalFormatting xmlns:xm="http://schemas.microsoft.com/office/excel/2006/main">
          <x14:cfRule type="containsText" priority="1052" operator="containsText" id="{9FEC9845-E498-465C-B58E-C75A3AB62C7D}">
            <xm:f>NOT(ISERROR(SEARCH("-",AE359)))</xm:f>
            <xm:f>"-"</xm:f>
            <x14:dxf>
              <font>
                <b/>
                <i val="0"/>
                <color theme="0"/>
              </font>
              <fill>
                <patternFill>
                  <bgColor rgb="FFFFC000"/>
                </patternFill>
              </fill>
            </x14:dxf>
          </x14:cfRule>
          <xm:sqref>AE359:AF360</xm:sqref>
        </x14:conditionalFormatting>
        <x14:conditionalFormatting xmlns:xm="http://schemas.microsoft.com/office/excel/2006/main">
          <x14:cfRule type="containsText" priority="1046" operator="containsText" id="{F1929871-2C0F-45FB-A2AE-205F4643F889}">
            <xm:f>NOT(ISERROR(SEARCH("-",AE360)))</xm:f>
            <xm:f>"-"</xm:f>
            <x14:dxf>
              <font>
                <b/>
                <i val="0"/>
                <color theme="0"/>
              </font>
              <fill>
                <patternFill>
                  <bgColor rgb="FFFFC000"/>
                </patternFill>
              </fill>
            </x14:dxf>
          </x14:cfRule>
          <xm:sqref>AE360:AF360</xm:sqref>
        </x14:conditionalFormatting>
        <x14:conditionalFormatting xmlns:xm="http://schemas.microsoft.com/office/excel/2006/main">
          <x14:cfRule type="containsText" priority="1029" operator="containsText" id="{7FC8378D-70C8-4DA4-8D07-51EF94A8A67E}">
            <xm:f>NOT(ISERROR(SEARCH("-",AE360)))</xm:f>
            <xm:f>"-"</xm:f>
            <x14:dxf>
              <font>
                <b/>
                <i val="0"/>
                <color theme="0"/>
              </font>
              <fill>
                <patternFill>
                  <bgColor rgb="FFFFC000"/>
                </patternFill>
              </fill>
            </x14:dxf>
          </x14:cfRule>
          <xm:sqref>AE360:AF361</xm:sqref>
        </x14:conditionalFormatting>
        <x14:conditionalFormatting xmlns:xm="http://schemas.microsoft.com/office/excel/2006/main">
          <x14:cfRule type="containsText" priority="1023" operator="containsText" id="{D652B337-EDAA-4888-A6E9-FDB849719202}">
            <xm:f>NOT(ISERROR(SEARCH("-",AE361)))</xm:f>
            <xm:f>"-"</xm:f>
            <x14:dxf>
              <font>
                <b/>
                <i val="0"/>
                <color theme="0"/>
              </font>
              <fill>
                <patternFill>
                  <bgColor rgb="FFFFC000"/>
                </patternFill>
              </fill>
            </x14:dxf>
          </x14:cfRule>
          <xm:sqref>AE361:AF361</xm:sqref>
        </x14:conditionalFormatting>
        <x14:conditionalFormatting xmlns:xm="http://schemas.microsoft.com/office/excel/2006/main">
          <x14:cfRule type="containsText" priority="1010" operator="containsText" id="{FF3FE170-00BC-4DD1-A3D9-DFF2EAF24305}">
            <xm:f>NOT(ISERROR(SEARCH("-",AE361)))</xm:f>
            <xm:f>"-"</xm:f>
            <x14:dxf>
              <font>
                <b/>
                <i val="0"/>
                <color theme="0"/>
              </font>
              <fill>
                <patternFill>
                  <bgColor rgb="FFFFC000"/>
                </patternFill>
              </fill>
            </x14:dxf>
          </x14:cfRule>
          <xm:sqref>AE361:AF362</xm:sqref>
        </x14:conditionalFormatting>
        <x14:conditionalFormatting xmlns:xm="http://schemas.microsoft.com/office/excel/2006/main">
          <x14:cfRule type="containsText" priority="1004" operator="containsText" id="{3092393F-42B4-4E2B-AF30-2827BB3F03C6}">
            <xm:f>NOT(ISERROR(SEARCH("-",AE362)))</xm:f>
            <xm:f>"-"</xm:f>
            <x14:dxf>
              <font>
                <b/>
                <i val="0"/>
                <color theme="0"/>
              </font>
              <fill>
                <patternFill>
                  <bgColor rgb="FFFFC000"/>
                </patternFill>
              </fill>
            </x14:dxf>
          </x14:cfRule>
          <x14:cfRule type="containsText" priority="1001" operator="containsText" id="{74AB098D-D178-4285-B45D-A97CAE88FEDC}">
            <xm:f>NOT(ISERROR(SEARCH("-",AE362)))</xm:f>
            <xm:f>"-"</xm:f>
            <x14:dxf>
              <font>
                <b/>
                <i val="0"/>
                <color theme="0"/>
              </font>
              <fill>
                <patternFill>
                  <bgColor rgb="FFFFC000"/>
                </patternFill>
              </fill>
            </x14:dxf>
          </x14:cfRule>
          <xm:sqref>AE362:AF362</xm:sqref>
        </x14:conditionalFormatting>
        <x14:conditionalFormatting xmlns:xm="http://schemas.microsoft.com/office/excel/2006/main">
          <x14:cfRule type="containsText" priority="2672" operator="containsText" id="{44EE67F3-4DD8-4876-AB15-EC3FBB2443C0}">
            <xm:f>NOT(ISERROR(SEARCH("-",AF286)))</xm:f>
            <xm:f>"-"</xm:f>
            <x14:dxf>
              <font>
                <b/>
                <i val="0"/>
                <color theme="0"/>
              </font>
              <fill>
                <patternFill>
                  <bgColor rgb="FFFFC000"/>
                </patternFill>
              </fill>
            </x14:dxf>
          </x14:cfRule>
          <xm:sqref>AF286:AF291</xm:sqref>
        </x14:conditionalFormatting>
        <x14:conditionalFormatting xmlns:xm="http://schemas.microsoft.com/office/excel/2006/main">
          <x14:cfRule type="containsText" priority="1516" operator="containsText" id="{98529007-498C-43DA-93CF-7D5FE8B7ADF0}">
            <xm:f>NOT(ISERROR(SEARCH("-",AF323)))</xm:f>
            <xm:f>"-"</xm:f>
            <x14:dxf>
              <font>
                <b/>
                <i val="0"/>
                <color theme="0"/>
              </font>
              <fill>
                <patternFill>
                  <bgColor rgb="FFFFC000"/>
                </patternFill>
              </fill>
            </x14:dxf>
          </x14:cfRule>
          <x14:cfRule type="containsText" priority="1519" operator="containsText" id="{110C7FAD-E3EE-4F75-B76C-0CDBE2A6839C}">
            <xm:f>NOT(ISERROR(SEARCH("-",AF323)))</xm:f>
            <xm:f>"-"</xm:f>
            <x14:dxf>
              <font>
                <b/>
                <i val="0"/>
                <color theme="0"/>
              </font>
              <fill>
                <patternFill>
                  <bgColor rgb="FFFFC000"/>
                </patternFill>
              </fill>
            </x14:dxf>
          </x14:cfRule>
          <xm:sqref>AF323</xm:sqref>
        </x14:conditionalFormatting>
        <x14:conditionalFormatting xmlns:xm="http://schemas.microsoft.com/office/excel/2006/main">
          <x14:cfRule type="containsText" priority="1411" operator="containsText" id="{6C3DE8C2-6EF8-4DEC-BA0F-1CCFAA7C8DB7}">
            <xm:f>NOT(ISERROR(SEARCH("-",AF342)))</xm:f>
            <xm:f>"-"</xm:f>
            <x14:dxf>
              <font>
                <b/>
                <i val="0"/>
                <color theme="0"/>
              </font>
              <fill>
                <patternFill>
                  <bgColor rgb="FFFFC000"/>
                </patternFill>
              </fill>
            </x14:dxf>
          </x14:cfRule>
          <x14:cfRule type="containsText" priority="1408" operator="containsText" id="{48542505-11B3-4BFF-A66E-07B0F2F8FAF8}">
            <xm:f>NOT(ISERROR(SEARCH("-",AF342)))</xm:f>
            <xm:f>"-"</xm:f>
            <x14:dxf>
              <font>
                <b/>
                <i val="0"/>
                <color theme="0"/>
              </font>
              <fill>
                <patternFill>
                  <bgColor rgb="FFFFC000"/>
                </patternFill>
              </fill>
            </x14:dxf>
          </x14:cfRule>
          <xm:sqref>AF342</xm:sqref>
        </x14:conditionalFormatting>
        <x14:conditionalFormatting xmlns:xm="http://schemas.microsoft.com/office/excel/2006/main">
          <x14:cfRule type="containsText" priority="1180" operator="containsText" id="{0B2719DE-0566-413D-A58F-B21DFCAE8164}">
            <xm:f>NOT(ISERROR(SEARCH("-",AF354)))</xm:f>
            <xm:f>"-"</xm:f>
            <x14:dxf>
              <font>
                <b/>
                <i val="0"/>
                <color theme="0"/>
              </font>
              <fill>
                <patternFill>
                  <bgColor rgb="FFFFC000"/>
                </patternFill>
              </fill>
            </x14:dxf>
          </x14:cfRule>
          <x14:cfRule type="containsText" priority="1183" operator="containsText" id="{11686D08-62C4-4120-BCA6-3B8B33BE95FC}">
            <xm:f>NOT(ISERROR(SEARCH("-",AF354)))</xm:f>
            <xm:f>"-"</xm:f>
            <x14:dxf>
              <font>
                <b/>
                <i val="0"/>
                <color theme="0"/>
              </font>
              <fill>
                <patternFill>
                  <bgColor rgb="FFFFC000"/>
                </patternFill>
              </fill>
            </x14:dxf>
          </x14:cfRule>
          <x14:cfRule type="containsText" priority="1186" operator="containsText" id="{5C7B7403-1547-4A38-9477-C16021B01CB2}">
            <xm:f>NOT(ISERROR(SEARCH("-",AF354)))</xm:f>
            <xm:f>"-"</xm:f>
            <x14:dxf>
              <font>
                <b/>
                <i val="0"/>
                <color theme="0"/>
              </font>
              <fill>
                <patternFill>
                  <bgColor rgb="FFFFC000"/>
                </patternFill>
              </fill>
            </x14:dxf>
          </x14:cfRule>
          <xm:sqref>AF354</xm:sqref>
        </x14:conditionalFormatting>
        <x14:conditionalFormatting xmlns:xm="http://schemas.microsoft.com/office/excel/2006/main">
          <x14:cfRule type="containsText" priority="1155" operator="containsText" id="{EC16E78C-901B-4CF2-A61D-EC1D0F79E134}">
            <xm:f>NOT(ISERROR(SEARCH("-",AF355)))</xm:f>
            <xm:f>"-"</xm:f>
            <x14:dxf>
              <font>
                <b/>
                <i val="0"/>
                <color theme="0"/>
              </font>
              <fill>
                <patternFill>
                  <bgColor rgb="FFFFC000"/>
                </patternFill>
              </fill>
            </x14:dxf>
          </x14:cfRule>
          <x14:cfRule type="containsText" priority="1161" operator="containsText" id="{B0D020AA-D7B8-4B9F-8BC5-2129E503400F}">
            <xm:f>NOT(ISERROR(SEARCH("-",AF355)))</xm:f>
            <xm:f>"-"</xm:f>
            <x14:dxf>
              <font>
                <b/>
                <i val="0"/>
                <color theme="0"/>
              </font>
              <fill>
                <patternFill>
                  <bgColor rgb="FFFFC000"/>
                </patternFill>
              </fill>
            </x14:dxf>
          </x14:cfRule>
          <x14:cfRule type="containsText" priority="1158" operator="containsText" id="{362F12FB-D1F8-4AC1-B63E-3204886D7552}">
            <xm:f>NOT(ISERROR(SEARCH("-",AF355)))</xm:f>
            <xm:f>"-"</xm:f>
            <x14:dxf>
              <font>
                <b/>
                <i val="0"/>
                <color theme="0"/>
              </font>
              <fill>
                <patternFill>
                  <bgColor rgb="FFFFC000"/>
                </patternFill>
              </fill>
            </x14:dxf>
          </x14:cfRule>
          <xm:sqref>AF355</xm:sqref>
        </x14:conditionalFormatting>
        <x14:conditionalFormatting xmlns:xm="http://schemas.microsoft.com/office/excel/2006/main">
          <x14:cfRule type="containsText" priority="1124" operator="containsText" id="{8A51B92A-36D1-48A2-AF5C-7F7DD213DAFF}">
            <xm:f>NOT(ISERROR(SEARCH("-",AF357)))</xm:f>
            <xm:f>"-"</xm:f>
            <x14:dxf>
              <font>
                <b/>
                <i val="0"/>
                <color theme="0"/>
              </font>
              <fill>
                <patternFill>
                  <bgColor rgb="FFFFC000"/>
                </patternFill>
              </fill>
            </x14:dxf>
          </x14:cfRule>
          <x14:cfRule type="containsText" priority="1121" operator="containsText" id="{78CA4676-F339-44CC-90C3-ABBC5234227B}">
            <xm:f>NOT(ISERROR(SEARCH("-",AF357)))</xm:f>
            <xm:f>"-"</xm:f>
            <x14:dxf>
              <font>
                <b/>
                <i val="0"/>
                <color theme="0"/>
              </font>
              <fill>
                <patternFill>
                  <bgColor rgb="FFFFC000"/>
                </patternFill>
              </fill>
            </x14:dxf>
          </x14:cfRule>
          <xm:sqref>AF357</xm:sqref>
        </x14:conditionalFormatting>
        <x14:conditionalFormatting xmlns:xm="http://schemas.microsoft.com/office/excel/2006/main">
          <x14:cfRule type="containsText" priority="1095" operator="containsText" id="{81A44C3B-3091-4BF7-A0F8-61C5B2E274C5}">
            <xm:f>NOT(ISERROR(SEARCH("-",Z357)))</xm:f>
            <xm:f>"-"</xm:f>
            <x14:dxf>
              <font>
                <b/>
                <i val="0"/>
                <color theme="0"/>
              </font>
              <fill>
                <patternFill>
                  <bgColor rgb="FFFFC000"/>
                </patternFill>
              </fill>
            </x14:dxf>
          </x14:cfRule>
          <xm:sqref>AF357:AF358 Z358:AA358</xm:sqref>
        </x14:conditionalFormatting>
        <x14:conditionalFormatting xmlns:xm="http://schemas.microsoft.com/office/excel/2006/main">
          <x14:cfRule type="containsText" priority="1092" operator="containsText" id="{8C9F0423-E4BB-4F97-B69A-9BAAE9F045AE}">
            <xm:f>NOT(ISERROR(SEARCH("-",Z358)))</xm:f>
            <xm:f>"-"</xm:f>
            <x14:dxf>
              <font>
                <b/>
                <i val="0"/>
                <color theme="0"/>
              </font>
              <fill>
                <patternFill>
                  <bgColor rgb="FFFFC000"/>
                </patternFill>
              </fill>
            </x14:dxf>
          </x14:cfRule>
          <xm:sqref>AF358 Z358:AA358</xm:sqref>
        </x14:conditionalFormatting>
        <x14:conditionalFormatting xmlns:xm="http://schemas.microsoft.com/office/excel/2006/main">
          <x14:cfRule type="containsText" priority="1089" operator="containsText" id="{055B3044-2C4F-4418-86F9-D49EE306812F}">
            <xm:f>NOT(ISERROR(SEARCH("-",AF358)))</xm:f>
            <xm:f>"-"</xm:f>
            <x14:dxf>
              <font>
                <b/>
                <i val="0"/>
                <color theme="0"/>
              </font>
              <fill>
                <patternFill>
                  <bgColor rgb="FFFFC000"/>
                </patternFill>
              </fill>
            </x14:dxf>
          </x14:cfRule>
          <xm:sqref>AF358</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tabColor rgb="FF00B050"/>
  </sheetPr>
  <dimension ref="A1:R1"/>
  <sheetViews>
    <sheetView topLeftCell="J25" zoomScaleNormal="100" workbookViewId="0">
      <selection activeCell="V21" sqref="V21"/>
    </sheetView>
  </sheetViews>
  <sheetFormatPr defaultColWidth="9" defaultRowHeight="13.5"/>
  <cols>
    <col min="1" max="16384" width="9" style="152"/>
  </cols>
  <sheetData>
    <row r="1" spans="1:18">
      <c r="A1" s="151" t="s">
        <v>2751</v>
      </c>
      <c r="P1" s="749">
        <v>42558</v>
      </c>
      <c r="Q1" s="750"/>
      <c r="R1" s="153" t="s">
        <v>2752</v>
      </c>
    </row>
  </sheetData>
  <mergeCells count="1">
    <mergeCell ref="P1:Q1"/>
  </mergeCells>
  <phoneticPr fontId="13" type="noConversion"/>
  <pageMargins left="0.7" right="0.7" top="0.75" bottom="0.75" header="0.3" footer="0.3"/>
  <pageSetup paperSize="9" orientation="portrait" r:id="rId1"/>
  <headerFooter>
    <oddHeader>&amp;C&amp;"Calibri"&amp;10&amp;K000000  AGC Group Internal Use Only &amp;1#_x000D_</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工作表4"/>
  <dimension ref="B9:E27"/>
  <sheetViews>
    <sheetView workbookViewId="0">
      <selection activeCell="B22" sqref="B22"/>
    </sheetView>
  </sheetViews>
  <sheetFormatPr defaultColWidth="9" defaultRowHeight="11.25"/>
  <cols>
    <col min="1" max="2" width="9" style="3"/>
    <col min="3" max="3" width="62.375" style="3" customWidth="1"/>
    <col min="4" max="4" width="24.375" style="3" bestFit="1" customWidth="1"/>
    <col min="5" max="16384" width="9" style="3"/>
  </cols>
  <sheetData>
    <row r="9" spans="2:5">
      <c r="B9" s="7" t="s">
        <v>2753</v>
      </c>
      <c r="C9" s="7" t="s">
        <v>2754</v>
      </c>
      <c r="D9" s="7" t="s">
        <v>2755</v>
      </c>
    </row>
    <row r="10" spans="2:5" ht="25.15" customHeight="1">
      <c r="B10" s="9">
        <v>15</v>
      </c>
      <c r="C10" s="10" t="s">
        <v>2756</v>
      </c>
      <c r="D10" s="9" t="s">
        <v>41</v>
      </c>
    </row>
    <row r="11" spans="2:5" ht="25.15" customHeight="1">
      <c r="B11" s="9">
        <v>20</v>
      </c>
      <c r="C11" s="10" t="s">
        <v>2757</v>
      </c>
      <c r="D11" s="9" t="s">
        <v>41</v>
      </c>
      <c r="E11" s="3" t="s">
        <v>2758</v>
      </c>
    </row>
    <row r="12" spans="2:5" ht="25.15" customHeight="1">
      <c r="B12" s="9">
        <v>22</v>
      </c>
      <c r="C12" s="11" t="s">
        <v>2759</v>
      </c>
      <c r="D12" s="9" t="s">
        <v>41</v>
      </c>
      <c r="E12" s="3" t="s">
        <v>2760</v>
      </c>
    </row>
    <row r="13" spans="2:5" ht="25.15" customHeight="1">
      <c r="B13" s="9">
        <v>28</v>
      </c>
      <c r="C13" s="11" t="s">
        <v>2761</v>
      </c>
      <c r="D13" s="9" t="s">
        <v>2762</v>
      </c>
      <c r="E13" s="3" t="s">
        <v>2763</v>
      </c>
    </row>
    <row r="14" spans="2:5" ht="25.15" customHeight="1">
      <c r="B14" s="9">
        <v>30</v>
      </c>
      <c r="C14" s="10" t="s">
        <v>2764</v>
      </c>
      <c r="D14" s="9" t="s">
        <v>2765</v>
      </c>
      <c r="E14" s="3" t="s">
        <v>2766</v>
      </c>
    </row>
    <row r="15" spans="2:5" ht="25.15" customHeight="1">
      <c r="B15" s="9">
        <v>32</v>
      </c>
      <c r="C15" s="11" t="s">
        <v>2767</v>
      </c>
      <c r="D15" s="9" t="s">
        <v>41</v>
      </c>
      <c r="E15" s="3" t="s">
        <v>2766</v>
      </c>
    </row>
    <row r="16" spans="2:5" ht="25.15" customHeight="1">
      <c r="B16" s="9">
        <v>34</v>
      </c>
      <c r="C16" s="10" t="s">
        <v>2768</v>
      </c>
      <c r="D16" s="9" t="s">
        <v>41</v>
      </c>
      <c r="E16" s="3" t="s">
        <v>2769</v>
      </c>
    </row>
    <row r="17" spans="2:5" ht="25.15" customHeight="1">
      <c r="B17" s="9">
        <v>38</v>
      </c>
      <c r="C17" s="11" t="s">
        <v>2770</v>
      </c>
      <c r="D17" s="9" t="s">
        <v>2771</v>
      </c>
      <c r="E17" s="3" t="s">
        <v>2772</v>
      </c>
    </row>
    <row r="18" spans="2:5" ht="24.75" customHeight="1">
      <c r="B18" s="5">
        <v>16</v>
      </c>
      <c r="C18" s="8" t="s">
        <v>2773</v>
      </c>
      <c r="D18" s="5"/>
    </row>
    <row r="19" spans="2:5" ht="24.75" customHeight="1">
      <c r="D19" s="6"/>
    </row>
    <row r="20" spans="2:5" ht="24.75" customHeight="1">
      <c r="B20" s="3" t="s">
        <v>2774</v>
      </c>
      <c r="D20" s="6"/>
    </row>
    <row r="21" spans="2:5" ht="24.75" customHeight="1">
      <c r="B21" s="3" t="s">
        <v>2775</v>
      </c>
      <c r="D21" s="6"/>
    </row>
    <row r="22" spans="2:5" ht="24.75" customHeight="1">
      <c r="D22" s="6"/>
    </row>
    <row r="23" spans="2:5" ht="24.75" customHeight="1">
      <c r="D23" s="6"/>
    </row>
    <row r="24" spans="2:5" ht="24.75" customHeight="1">
      <c r="D24" s="6"/>
    </row>
    <row r="25" spans="2:5" ht="24.75" customHeight="1">
      <c r="D25" s="6"/>
    </row>
    <row r="26" spans="2:5" ht="24.75" customHeight="1">
      <c r="D26" s="6"/>
    </row>
    <row r="27" spans="2:5">
      <c r="D27" s="6"/>
    </row>
  </sheetData>
  <phoneticPr fontId="2"/>
  <pageMargins left="0.7" right="0.7" top="0.75" bottom="0.75" header="0.3" footer="0.3"/>
  <pageSetup paperSize="9" orientation="portrait" r:id="rId1"/>
  <headerFooter>
    <oddHeader>&amp;C&amp;"Calibri"&amp;10&amp;K000000  AGC Group Internal Use Only &amp;1#_x000D_</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工作表5">
    <tabColor rgb="FFFFFF00"/>
  </sheetPr>
  <dimension ref="A1"/>
  <sheetViews>
    <sheetView workbookViewId="0">
      <selection activeCell="E40" sqref="E40"/>
    </sheetView>
  </sheetViews>
  <sheetFormatPr defaultRowHeight="13.5"/>
  <sheetData/>
  <phoneticPr fontId="13" type="noConversion"/>
  <pageMargins left="0.7" right="0.7" top="0.75" bottom="0.75" header="0.3" footer="0.3"/>
  <pageSetup paperSize="9" orientation="portrait" r:id="rId1"/>
  <headerFooter>
    <oddHeader>&amp;C&amp;"Calibri"&amp;10&amp;K000000  AGC Group Internal Use Only &amp;1#_x000D_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工作表6"/>
  <dimension ref="D10:E18"/>
  <sheetViews>
    <sheetView workbookViewId="0">
      <selection activeCell="E24" sqref="E24"/>
    </sheetView>
  </sheetViews>
  <sheetFormatPr defaultRowHeight="13.5"/>
  <cols>
    <col min="5" max="5" width="28" customWidth="1"/>
  </cols>
  <sheetData>
    <row r="10" spans="4:5" ht="15.75">
      <c r="D10" s="50" t="s">
        <v>2776</v>
      </c>
      <c r="E10" s="50" t="s">
        <v>2777</v>
      </c>
    </row>
    <row r="11" spans="4:5">
      <c r="D11" s="50" t="s">
        <v>37</v>
      </c>
      <c r="E11" s="50" t="s">
        <v>2778</v>
      </c>
    </row>
    <row r="12" spans="4:5">
      <c r="D12" s="50" t="s">
        <v>147</v>
      </c>
      <c r="E12" s="50" t="s">
        <v>2779</v>
      </c>
    </row>
    <row r="13" spans="4:5">
      <c r="D13" s="50" t="s">
        <v>38</v>
      </c>
      <c r="E13" s="50" t="s">
        <v>2780</v>
      </c>
    </row>
    <row r="14" spans="4:5">
      <c r="D14" s="50" t="s">
        <v>39</v>
      </c>
      <c r="E14" s="50" t="s">
        <v>2781</v>
      </c>
    </row>
    <row r="15" spans="4:5">
      <c r="D15" s="50" t="s">
        <v>40</v>
      </c>
      <c r="E15" s="50" t="s">
        <v>2782</v>
      </c>
    </row>
    <row r="16" spans="4:5">
      <c r="D16" s="50" t="s">
        <v>41</v>
      </c>
      <c r="E16" s="50" t="s">
        <v>2783</v>
      </c>
    </row>
    <row r="17" spans="4:5">
      <c r="D17" s="50" t="s">
        <v>2784</v>
      </c>
      <c r="E17" s="50" t="s">
        <v>2785</v>
      </c>
    </row>
    <row r="18" spans="4:5">
      <c r="D18" s="50" t="s">
        <v>2786</v>
      </c>
      <c r="E18" s="50" t="s">
        <v>2787</v>
      </c>
    </row>
  </sheetData>
  <phoneticPr fontId="2"/>
  <pageMargins left="0.7" right="0.7" top="0.75" bottom="0.75" header="0.3" footer="0.3"/>
  <pageSetup paperSize="9" orientation="portrait" r:id="rId1"/>
  <headerFooter>
    <oddHeader>&amp;C&amp;"Calibri"&amp;10&amp;K000000  AGC Group Internal Use Only &amp;1#_x000D_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工作表7">
    <tabColor rgb="FFFFFF00"/>
  </sheetPr>
  <dimension ref="A1:R1"/>
  <sheetViews>
    <sheetView zoomScaleNormal="100" workbookViewId="0"/>
  </sheetViews>
  <sheetFormatPr defaultColWidth="9" defaultRowHeight="13.5"/>
  <cols>
    <col min="1" max="16384" width="9" style="2"/>
  </cols>
  <sheetData>
    <row r="1" spans="1:18">
      <c r="A1" s="1" t="s">
        <v>2788</v>
      </c>
      <c r="P1" s="751">
        <v>41827</v>
      </c>
      <c r="Q1" s="752"/>
      <c r="R1" s="4" t="s">
        <v>2789</v>
      </c>
    </row>
  </sheetData>
  <mergeCells count="1">
    <mergeCell ref="P1:Q1"/>
  </mergeCells>
  <phoneticPr fontId="2"/>
  <pageMargins left="0.7" right="0.7" top="0.75" bottom="0.75" header="0.3" footer="0.3"/>
  <pageSetup paperSize="9" orientation="portrait" r:id="rId1"/>
  <headerFooter>
    <oddHeader>&amp;C&amp;"Calibri"&amp;10&amp;K000000  AGC Group Internal Use Only &amp;1#_x000D_</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工作表11"/>
  <dimension ref="A1:J45"/>
  <sheetViews>
    <sheetView workbookViewId="0">
      <selection activeCell="N20" sqref="N20"/>
    </sheetView>
  </sheetViews>
  <sheetFormatPr defaultColWidth="9" defaultRowHeight="13.5"/>
  <cols>
    <col min="1" max="1" width="9" style="233"/>
    <col min="2" max="3" width="14.375" style="233" customWidth="1"/>
    <col min="4" max="4" width="13.375" style="233" customWidth="1"/>
    <col min="5" max="6" width="9" style="233"/>
    <col min="7" max="10" width="10" style="233" customWidth="1"/>
    <col min="11" max="16384" width="9" style="233"/>
  </cols>
  <sheetData>
    <row r="1" spans="1:10" ht="20.25" customHeight="1">
      <c r="A1" s="232" t="s">
        <v>2790</v>
      </c>
      <c r="I1" s="757">
        <v>43115</v>
      </c>
      <c r="J1" s="757"/>
    </row>
    <row r="2" spans="1:10" ht="15.75" customHeight="1">
      <c r="I2" s="263"/>
      <c r="J2" s="263"/>
    </row>
    <row r="3" spans="1:10" ht="15.75" customHeight="1">
      <c r="F3" s="234"/>
      <c r="G3" s="233" t="s">
        <v>2791</v>
      </c>
      <c r="I3" s="263"/>
      <c r="J3" s="263"/>
    </row>
    <row r="4" spans="1:10" ht="15.75" customHeight="1">
      <c r="I4" s="263"/>
      <c r="J4" s="263"/>
    </row>
    <row r="5" spans="1:10" ht="15.75" customHeight="1">
      <c r="I5" s="263"/>
      <c r="J5" s="263"/>
    </row>
    <row r="6" spans="1:10">
      <c r="A6" s="233" t="s">
        <v>2792</v>
      </c>
    </row>
    <row r="7" spans="1:10">
      <c r="G7" s="235" t="s">
        <v>2793</v>
      </c>
    </row>
    <row r="8" spans="1:10" ht="29.25" customHeight="1">
      <c r="B8" s="236" t="s">
        <v>2794</v>
      </c>
      <c r="C8" s="236" t="s">
        <v>2795</v>
      </c>
      <c r="G8" s="236" t="s">
        <v>2794</v>
      </c>
      <c r="H8" s="237" t="s">
        <v>2796</v>
      </c>
      <c r="I8" s="236" t="s">
        <v>2797</v>
      </c>
    </row>
    <row r="9" spans="1:10" ht="29.25" customHeight="1">
      <c r="B9" s="236" t="s">
        <v>2794</v>
      </c>
      <c r="C9" s="236" t="s">
        <v>2798</v>
      </c>
      <c r="G9" s="234"/>
      <c r="H9" s="237" t="s">
        <v>2799</v>
      </c>
      <c r="I9" s="236" t="s">
        <v>2800</v>
      </c>
    </row>
    <row r="10" spans="1:10" ht="29.25" customHeight="1" thickBot="1">
      <c r="B10" s="235"/>
      <c r="C10" s="235"/>
      <c r="H10" s="238"/>
      <c r="I10" s="235"/>
    </row>
    <row r="11" spans="1:10" ht="29.25" customHeight="1">
      <c r="A11" s="758" t="s">
        <v>2801</v>
      </c>
      <c r="B11" s="761" t="s">
        <v>2802</v>
      </c>
      <c r="C11" s="762"/>
      <c r="D11" s="763"/>
      <c r="G11" s="239"/>
      <c r="H11" s="239" t="s">
        <v>2803</v>
      </c>
      <c r="I11" s="239" t="s">
        <v>2804</v>
      </c>
    </row>
    <row r="12" spans="1:10" ht="29.25" customHeight="1">
      <c r="A12" s="759"/>
      <c r="B12" s="764" t="s">
        <v>2805</v>
      </c>
      <c r="C12" s="765"/>
      <c r="D12" s="766"/>
      <c r="G12" s="239" t="s">
        <v>2793</v>
      </c>
      <c r="H12" s="240" t="s">
        <v>2806</v>
      </c>
      <c r="I12" s="239" t="s">
        <v>2807</v>
      </c>
    </row>
    <row r="13" spans="1:10" ht="29.25" customHeight="1" thickBot="1">
      <c r="A13" s="760"/>
      <c r="B13" s="767" t="s">
        <v>2808</v>
      </c>
      <c r="C13" s="768"/>
      <c r="D13" s="769"/>
      <c r="G13" s="235"/>
      <c r="H13" s="241"/>
      <c r="I13" s="235"/>
      <c r="J13" s="235"/>
    </row>
    <row r="14" spans="1:10" ht="25.5" customHeight="1" thickBot="1">
      <c r="A14" s="242" t="s">
        <v>2809</v>
      </c>
      <c r="B14" s="264" t="s">
        <v>2810</v>
      </c>
      <c r="C14" s="770" t="s">
        <v>2811</v>
      </c>
      <c r="D14" s="771"/>
    </row>
    <row r="15" spans="1:10" ht="25.5" customHeight="1">
      <c r="A15" s="753" t="s">
        <v>2812</v>
      </c>
      <c r="B15" s="243" t="s">
        <v>2813</v>
      </c>
      <c r="C15" s="244" t="s">
        <v>2814</v>
      </c>
      <c r="D15" s="244"/>
    </row>
    <row r="16" spans="1:10" ht="25.5" customHeight="1" thickBot="1">
      <c r="A16" s="754"/>
      <c r="B16" s="245" t="s">
        <v>2815</v>
      </c>
      <c r="C16" s="246" t="s">
        <v>2816</v>
      </c>
      <c r="D16" s="245"/>
      <c r="G16" s="235"/>
      <c r="H16" s="241"/>
      <c r="I16" s="235"/>
    </row>
    <row r="17" spans="1:10" ht="25.5" customHeight="1">
      <c r="A17" s="755" t="s">
        <v>2817</v>
      </c>
      <c r="B17" s="243" t="s">
        <v>2818</v>
      </c>
      <c r="C17" s="244" t="s">
        <v>2819</v>
      </c>
      <c r="D17" s="247"/>
      <c r="J17" s="235"/>
    </row>
    <row r="18" spans="1:10" ht="25.5" customHeight="1" thickBot="1">
      <c r="A18" s="756"/>
      <c r="B18" s="248" t="s">
        <v>2820</v>
      </c>
      <c r="C18" s="245" t="s">
        <v>2821</v>
      </c>
      <c r="D18" s="249"/>
      <c r="G18" s="250"/>
      <c r="H18" s="235"/>
    </row>
    <row r="19" spans="1:10" ht="25.5" customHeight="1" thickBot="1">
      <c r="A19" s="755" t="s">
        <v>2822</v>
      </c>
      <c r="B19" s="245" t="s">
        <v>2823</v>
      </c>
      <c r="C19" s="245" t="s">
        <v>2824</v>
      </c>
      <c r="D19" s="245"/>
    </row>
    <row r="20" spans="1:10" ht="25.5" customHeight="1" thickBot="1">
      <c r="A20" s="756"/>
      <c r="B20" s="248" t="s">
        <v>2825</v>
      </c>
      <c r="C20" s="246" t="s">
        <v>2826</v>
      </c>
      <c r="D20" s="245"/>
    </row>
    <row r="21" spans="1:10" ht="25.5" customHeight="1"/>
    <row r="22" spans="1:10" s="251" customFormat="1"/>
    <row r="23" spans="1:10" s="251" customFormat="1"/>
    <row r="24" spans="1:10" s="251" customFormat="1">
      <c r="G24" s="252" t="s">
        <v>2793</v>
      </c>
    </row>
    <row r="25" spans="1:10" s="251" customFormat="1" ht="24" customHeight="1">
      <c r="B25" s="253" t="s">
        <v>2794</v>
      </c>
      <c r="C25" s="253" t="s">
        <v>2827</v>
      </c>
      <c r="G25" s="253" t="s">
        <v>2794</v>
      </c>
      <c r="H25" s="253" t="s">
        <v>2828</v>
      </c>
      <c r="I25" s="253" t="s">
        <v>2829</v>
      </c>
    </row>
    <row r="26" spans="1:10" s="251" customFormat="1" ht="24" customHeight="1">
      <c r="B26" s="253" t="s">
        <v>2794</v>
      </c>
      <c r="C26" s="253" t="s">
        <v>2830</v>
      </c>
      <c r="G26" s="254"/>
      <c r="H26" s="253" t="s">
        <v>2831</v>
      </c>
      <c r="I26" s="253" t="s">
        <v>2832</v>
      </c>
    </row>
    <row r="27" spans="1:10" s="251" customFormat="1" ht="24" customHeight="1">
      <c r="G27" s="255"/>
      <c r="H27" s="255" t="s">
        <v>2833</v>
      </c>
      <c r="I27" s="255" t="s">
        <v>2834</v>
      </c>
      <c r="J27" s="255"/>
    </row>
    <row r="28" spans="1:10" s="251" customFormat="1" ht="24" customHeight="1">
      <c r="A28" s="256" t="s">
        <v>2835</v>
      </c>
      <c r="B28" s="257" t="s">
        <v>2836</v>
      </c>
      <c r="C28" s="257" t="s">
        <v>2837</v>
      </c>
      <c r="D28" s="257"/>
      <c r="G28" s="255" t="s">
        <v>2793</v>
      </c>
      <c r="H28" s="255" t="s">
        <v>2838</v>
      </c>
      <c r="I28" s="255" t="s">
        <v>2839</v>
      </c>
      <c r="J28" s="255" t="s">
        <v>2840</v>
      </c>
    </row>
    <row r="29" spans="1:10" s="251" customFormat="1" ht="24" customHeight="1">
      <c r="A29" s="256"/>
      <c r="B29" s="255" t="s">
        <v>2841</v>
      </c>
      <c r="C29" s="258" t="s">
        <v>2842</v>
      </c>
      <c r="D29" s="255"/>
    </row>
    <row r="30" spans="1:10" s="251" customFormat="1" ht="24" customHeight="1">
      <c r="A30" s="259" t="s">
        <v>2809</v>
      </c>
      <c r="B30" s="259" t="s">
        <v>2843</v>
      </c>
      <c r="C30" s="259" t="s">
        <v>2844</v>
      </c>
      <c r="D30" s="259" t="s">
        <v>2845</v>
      </c>
    </row>
    <row r="31" spans="1:10" s="251" customFormat="1" ht="24" customHeight="1">
      <c r="A31" s="256" t="s">
        <v>1061</v>
      </c>
      <c r="B31" s="256" t="s">
        <v>2846</v>
      </c>
      <c r="C31" s="256" t="s">
        <v>2847</v>
      </c>
      <c r="D31" s="260" t="s">
        <v>2848</v>
      </c>
    </row>
    <row r="32" spans="1:10" s="251" customFormat="1" ht="24" customHeight="1">
      <c r="A32" s="256" t="s">
        <v>100</v>
      </c>
      <c r="B32" s="256" t="s">
        <v>2849</v>
      </c>
      <c r="C32" s="256" t="s">
        <v>2850</v>
      </c>
      <c r="D32" s="260" t="s">
        <v>2851</v>
      </c>
    </row>
    <row r="33" spans="1:4" s="251" customFormat="1" ht="24" customHeight="1">
      <c r="A33" s="256" t="s">
        <v>997</v>
      </c>
      <c r="B33" s="256" t="s">
        <v>2852</v>
      </c>
      <c r="C33" s="256" t="s">
        <v>2853</v>
      </c>
      <c r="D33" s="260" t="s">
        <v>2854</v>
      </c>
    </row>
    <row r="34" spans="1:4" s="251" customFormat="1" ht="24" customHeight="1">
      <c r="A34" s="256" t="s">
        <v>847</v>
      </c>
      <c r="B34" s="256" t="s">
        <v>2855</v>
      </c>
      <c r="C34" s="256" t="s">
        <v>2856</v>
      </c>
      <c r="D34" s="260" t="s">
        <v>2857</v>
      </c>
    </row>
    <row r="35" spans="1:4" s="251" customFormat="1" ht="24" customHeight="1">
      <c r="A35" s="256" t="s">
        <v>1085</v>
      </c>
      <c r="B35" s="256" t="s">
        <v>2858</v>
      </c>
      <c r="C35" s="256" t="s">
        <v>2859</v>
      </c>
      <c r="D35" s="260" t="s">
        <v>2860</v>
      </c>
    </row>
    <row r="36" spans="1:4" s="251" customFormat="1" ht="24" customHeight="1">
      <c r="A36" s="256" t="s">
        <v>42</v>
      </c>
      <c r="B36" s="256" t="s">
        <v>2861</v>
      </c>
      <c r="C36" s="256" t="s">
        <v>2862</v>
      </c>
      <c r="D36" s="260" t="s">
        <v>2863</v>
      </c>
    </row>
    <row r="37" spans="1:4" s="251" customFormat="1" ht="24" customHeight="1"/>
    <row r="38" spans="1:4" ht="24" customHeight="1"/>
    <row r="39" spans="1:4" ht="24" customHeight="1"/>
    <row r="40" spans="1:4" ht="24" customHeight="1"/>
    <row r="41" spans="1:4" ht="24" customHeight="1"/>
    <row r="42" spans="1:4" ht="24" customHeight="1"/>
    <row r="43" spans="1:4" ht="24" customHeight="1"/>
    <row r="44" spans="1:4" ht="24" customHeight="1"/>
    <row r="45" spans="1:4" ht="24" customHeight="1"/>
  </sheetData>
  <mergeCells count="9">
    <mergeCell ref="A15:A16"/>
    <mergeCell ref="A17:A18"/>
    <mergeCell ref="A19:A20"/>
    <mergeCell ref="I1:J1"/>
    <mergeCell ref="A11:A13"/>
    <mergeCell ref="B11:D11"/>
    <mergeCell ref="B12:D12"/>
    <mergeCell ref="B13:D13"/>
    <mergeCell ref="C14:D14"/>
  </mergeCells>
  <phoneticPr fontId="13" type="noConversion"/>
  <pageMargins left="0.7" right="0.7" top="0.75" bottom="0.75" header="0.3" footer="0.3"/>
  <pageSetup paperSize="9" orientation="portrait" r:id="rId1"/>
  <headerFooter>
    <oddHeader>&amp;C&amp;"Calibri"&amp;10&amp;K000000  AGC Group Internal Use Only &amp;1#_x000D_</oddHeader>
  </headerFooter>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工作表8">
    <tabColor rgb="FF00B0F0"/>
  </sheetPr>
  <dimension ref="A1:DF177"/>
  <sheetViews>
    <sheetView zoomScale="85" zoomScaleNormal="85" workbookViewId="0">
      <selection activeCell="F174" sqref="F174"/>
    </sheetView>
  </sheetViews>
  <sheetFormatPr defaultColWidth="9" defaultRowHeight="11.25"/>
  <cols>
    <col min="1" max="1" width="6.875" style="14" customWidth="1"/>
    <col min="2" max="3" width="10.375" style="13" customWidth="1"/>
    <col min="4" max="4" width="8.375" style="13" customWidth="1"/>
    <col min="5" max="6" width="7.375" style="13" customWidth="1"/>
    <col min="7" max="14" width="7.375" style="13" hidden="1" customWidth="1"/>
    <col min="15" max="15" width="11.375" style="13" customWidth="1"/>
    <col min="16" max="16" width="21.375" style="13" bestFit="1" customWidth="1"/>
    <col min="17" max="17" width="25" style="13" bestFit="1" customWidth="1"/>
    <col min="18" max="18" width="28.375" style="13" customWidth="1"/>
    <col min="19" max="19" width="28.875" style="13" customWidth="1"/>
    <col min="20" max="20" width="3.375" style="14" customWidth="1"/>
    <col min="21" max="23" width="3.375" style="14" hidden="1" customWidth="1"/>
    <col min="24" max="24" width="3.375" style="14" customWidth="1"/>
    <col min="25" max="27" width="3.375" style="14" hidden="1" customWidth="1"/>
    <col min="28" max="28" width="3.375" style="14" customWidth="1"/>
    <col min="29" max="31" width="3.375" style="14" hidden="1" customWidth="1"/>
    <col min="32" max="32" width="3.375" style="14" customWidth="1"/>
    <col min="33" max="35" width="3.375" style="14" hidden="1" customWidth="1"/>
    <col min="36" max="36" width="3.375" style="14" customWidth="1"/>
    <col min="37" max="39" width="3.375" style="14" hidden="1" customWidth="1"/>
    <col min="40" max="40" width="3.375" style="14" customWidth="1"/>
    <col min="41" max="43" width="3.375" style="14" hidden="1" customWidth="1"/>
    <col min="44" max="44" width="3.375" style="14" customWidth="1"/>
    <col min="45" max="46" width="3.375" style="14" hidden="1" customWidth="1"/>
    <col min="47" max="47" width="4.375" style="14" hidden="1" customWidth="1"/>
    <col min="48" max="48" width="3.375" style="14" customWidth="1"/>
    <col min="49" max="51" width="3.375" style="14" hidden="1" customWidth="1"/>
    <col min="52" max="52" width="40.375" style="14" customWidth="1"/>
    <col min="53" max="53" width="8.375" style="14" hidden="1" customWidth="1"/>
    <col min="54" max="54" width="3.375" style="14" customWidth="1"/>
    <col min="55" max="57" width="3.375" style="14" hidden="1" customWidth="1"/>
    <col min="58" max="58" width="3.375" style="14" customWidth="1"/>
    <col min="59" max="61" width="3.375" style="14" hidden="1" customWidth="1"/>
    <col min="62" max="62" width="3.375" style="14" customWidth="1"/>
    <col min="63" max="65" width="3.375" style="14" hidden="1" customWidth="1"/>
    <col min="66" max="66" width="3.375" style="14" customWidth="1"/>
    <col min="67" max="69" width="3.375" style="14" hidden="1" customWidth="1"/>
    <col min="70" max="70" width="3.375" style="14" customWidth="1"/>
    <col min="71" max="73" width="3.375" style="14" hidden="1" customWidth="1"/>
    <col min="74" max="74" width="3.375" style="14" customWidth="1"/>
    <col min="75" max="77" width="3.375" style="14" hidden="1" customWidth="1"/>
    <col min="78" max="78" width="3.375" style="14" customWidth="1"/>
    <col min="79" max="81" width="3.375" style="14" hidden="1" customWidth="1"/>
    <col min="82" max="82" width="3.375" style="14" customWidth="1"/>
    <col min="83" max="85" width="3.375" style="14" hidden="1" customWidth="1"/>
    <col min="86" max="86" width="9.375" style="14" customWidth="1"/>
    <col min="87" max="87" width="5.375" style="204" customWidth="1"/>
    <col min="88" max="88" width="9.375" style="14" customWidth="1"/>
    <col min="89" max="89" width="5.375" style="204" customWidth="1"/>
    <col min="90" max="90" width="9.375" style="14" customWidth="1"/>
    <col min="91" max="94" width="8.375" style="14" customWidth="1"/>
    <col min="95" max="98" width="20.375" style="14" customWidth="1"/>
    <col min="99" max="99" width="23.375" style="14" customWidth="1"/>
    <col min="100" max="100" width="20.375" style="14" customWidth="1"/>
    <col min="101" max="101" width="21.375" style="14" customWidth="1"/>
    <col min="102" max="102" width="20.375" style="14" customWidth="1"/>
    <col min="103" max="103" width="11.375" style="14" customWidth="1"/>
    <col min="104" max="108" width="9" style="14"/>
    <col min="109" max="109" width="11.375" style="14" customWidth="1"/>
    <col min="110" max="16384" width="9" style="14"/>
  </cols>
  <sheetData>
    <row r="1" spans="1:109">
      <c r="A1" s="12" t="s">
        <v>2864</v>
      </c>
      <c r="B1" s="12"/>
      <c r="C1" s="12"/>
      <c r="D1" s="12"/>
      <c r="E1" s="12"/>
      <c r="F1" s="12"/>
      <c r="G1" s="12"/>
      <c r="H1" s="12">
        <f>SUM(H17:H152)</f>
        <v>0</v>
      </c>
      <c r="I1" s="12"/>
      <c r="J1" s="12"/>
      <c r="K1" s="12"/>
      <c r="L1" s="12"/>
      <c r="M1" s="12"/>
      <c r="N1" s="12"/>
      <c r="O1" s="12"/>
      <c r="P1" s="12"/>
      <c r="Q1" s="12"/>
      <c r="R1" s="12"/>
      <c r="S1" s="582" t="s">
        <v>2865</v>
      </c>
      <c r="T1" s="774" t="s">
        <v>2866</v>
      </c>
      <c r="U1" s="774"/>
      <c r="V1" s="774"/>
      <c r="W1" s="774"/>
      <c r="X1" s="774"/>
      <c r="Y1" s="774"/>
      <c r="Z1" s="774"/>
      <c r="AA1" s="774"/>
      <c r="AB1" s="774"/>
      <c r="AC1" s="774"/>
      <c r="AD1" s="774"/>
      <c r="AE1" s="774"/>
      <c r="AF1" s="774"/>
      <c r="AG1" s="774"/>
      <c r="AH1" s="774"/>
      <c r="AI1" s="774"/>
      <c r="AJ1" s="774"/>
      <c r="AK1" s="774"/>
      <c r="AL1" s="774"/>
      <c r="AM1" s="774"/>
      <c r="AN1" s="774"/>
      <c r="AO1" s="774"/>
      <c r="AP1" s="774"/>
      <c r="AQ1" s="774"/>
      <c r="AR1" s="774"/>
      <c r="AS1" s="774"/>
      <c r="AT1" s="774"/>
      <c r="AU1" s="774"/>
      <c r="AV1" s="774"/>
      <c r="AW1" s="774"/>
      <c r="AX1" s="774"/>
      <c r="AY1" s="774"/>
    </row>
    <row r="2" spans="1:109" ht="0.75" customHeight="1">
      <c r="A2" s="583" t="s">
        <v>2867</v>
      </c>
      <c r="B2" s="12"/>
      <c r="C2" s="12"/>
      <c r="D2" s="12"/>
      <c r="E2" s="12"/>
      <c r="F2" s="12"/>
      <c r="G2" s="12"/>
      <c r="H2" s="12"/>
      <c r="I2" s="12"/>
      <c r="J2" s="12"/>
      <c r="K2" s="12"/>
      <c r="L2" s="12"/>
      <c r="M2" s="12"/>
      <c r="N2" s="12"/>
      <c r="O2" s="12"/>
      <c r="P2" s="12"/>
      <c r="Q2" s="12"/>
      <c r="R2" s="12"/>
      <c r="S2" s="12"/>
      <c r="T2" s="774" t="s">
        <v>37</v>
      </c>
      <c r="U2" s="774"/>
      <c r="V2" s="774"/>
      <c r="W2" s="774"/>
      <c r="X2" s="774" t="s">
        <v>147</v>
      </c>
      <c r="Y2" s="774"/>
      <c r="Z2" s="774"/>
      <c r="AA2" s="774"/>
      <c r="AB2" s="774" t="s">
        <v>38</v>
      </c>
      <c r="AC2" s="774"/>
      <c r="AD2" s="774"/>
      <c r="AE2" s="774"/>
      <c r="AF2" s="774" t="s">
        <v>39</v>
      </c>
      <c r="AG2" s="774"/>
      <c r="AH2" s="774"/>
      <c r="AI2" s="774"/>
      <c r="AJ2" s="774" t="s">
        <v>40</v>
      </c>
      <c r="AK2" s="774"/>
      <c r="AL2" s="774"/>
      <c r="AM2" s="774"/>
      <c r="AN2" s="774" t="s">
        <v>41</v>
      </c>
      <c r="AO2" s="774"/>
      <c r="AP2" s="774"/>
      <c r="AQ2" s="774"/>
      <c r="AR2" s="774" t="s">
        <v>2784</v>
      </c>
      <c r="AS2" s="774"/>
      <c r="AT2" s="774"/>
      <c r="AU2" s="774"/>
      <c r="AV2" s="775" t="s">
        <v>2868</v>
      </c>
      <c r="AW2" s="775"/>
      <c r="AX2" s="775"/>
      <c r="AY2" s="775"/>
      <c r="CD2" s="15"/>
      <c r="CE2" s="15"/>
      <c r="CF2" s="15"/>
      <c r="CG2" s="15"/>
    </row>
    <row r="3" spans="1:109" ht="11.25" customHeight="1">
      <c r="A3" s="584"/>
      <c r="B3" s="64" t="s">
        <v>2869</v>
      </c>
      <c r="C3" s="64"/>
      <c r="D3" s="772" t="s">
        <v>2870</v>
      </c>
      <c r="E3" s="772"/>
      <c r="F3" s="67"/>
      <c r="G3" s="12"/>
      <c r="H3" s="67"/>
      <c r="I3" s="67"/>
      <c r="J3" s="67"/>
      <c r="K3" s="12"/>
      <c r="L3" s="67"/>
      <c r="M3" s="67"/>
      <c r="N3" s="67"/>
      <c r="O3" s="12"/>
      <c r="P3" s="12"/>
      <c r="Q3" s="12"/>
      <c r="R3" s="12"/>
      <c r="S3" s="585" t="s">
        <v>2871</v>
      </c>
      <c r="T3" s="773">
        <f>COUNTIF(T153:T453,"要")</f>
        <v>9</v>
      </c>
      <c r="U3" s="773"/>
      <c r="V3" s="773"/>
      <c r="W3" s="773"/>
      <c r="X3" s="773">
        <f>COUNTIF(X153:X453,"要")</f>
        <v>0</v>
      </c>
      <c r="Y3" s="773"/>
      <c r="Z3" s="773"/>
      <c r="AA3" s="773"/>
      <c r="AB3" s="773">
        <f>COUNTIF(AB153:AB453,"要")</f>
        <v>12</v>
      </c>
      <c r="AC3" s="773"/>
      <c r="AD3" s="773"/>
      <c r="AE3" s="773"/>
      <c r="AF3" s="773">
        <f>COUNTIF(AF153:AF453,"要")</f>
        <v>11</v>
      </c>
      <c r="AG3" s="773"/>
      <c r="AH3" s="773"/>
      <c r="AI3" s="773"/>
      <c r="AJ3" s="773">
        <f>COUNTIF(AJ153:AJ453,"要")</f>
        <v>12</v>
      </c>
      <c r="AK3" s="773"/>
      <c r="AL3" s="773"/>
      <c r="AM3" s="773"/>
      <c r="AN3" s="773">
        <f>COUNTIF(AN153:AN453,"要")</f>
        <v>12</v>
      </c>
      <c r="AO3" s="773"/>
      <c r="AP3" s="773"/>
      <c r="AQ3" s="773"/>
      <c r="AR3" s="773">
        <f>COUNTIF(AR153:AR453,"要")</f>
        <v>4</v>
      </c>
      <c r="AS3" s="773"/>
      <c r="AT3" s="773"/>
      <c r="AU3" s="773"/>
      <c r="AV3" s="773">
        <f>COUNTIF(AV153:AV453,"要")</f>
        <v>3</v>
      </c>
      <c r="AW3" s="773"/>
      <c r="AX3" s="773"/>
      <c r="AY3" s="773"/>
      <c r="AZ3" s="585"/>
    </row>
    <row r="4" spans="1:109" ht="11.25" customHeight="1">
      <c r="A4" s="64" t="s">
        <v>2872</v>
      </c>
      <c r="B4" s="36">
        <f>COUNTIF($J$153:$J$453,1)</f>
        <v>4</v>
      </c>
      <c r="C4" s="36"/>
      <c r="D4" s="210">
        <f>COUNTIF(L153:L453,2)</f>
        <v>4</v>
      </c>
      <c r="E4" s="586">
        <f>D4/B4</f>
        <v>1</v>
      </c>
      <c r="F4" s="12"/>
      <c r="G4" s="12"/>
      <c r="H4" s="12"/>
      <c r="I4" s="12"/>
      <c r="J4" s="12"/>
      <c r="K4" s="12"/>
      <c r="L4" s="12"/>
      <c r="M4" s="12"/>
      <c r="N4" s="12"/>
      <c r="O4" s="12"/>
      <c r="P4" s="12"/>
      <c r="Q4" s="12"/>
      <c r="R4" s="12"/>
      <c r="S4" s="585" t="s">
        <v>2873</v>
      </c>
      <c r="T4" s="773">
        <f>COUNTIF(BB153:BB453,"完了")</f>
        <v>8</v>
      </c>
      <c r="U4" s="773"/>
      <c r="V4" s="773"/>
      <c r="W4" s="773"/>
      <c r="X4" s="773">
        <f>COUNTIF(BF153:BF453,"完了")</f>
        <v>0</v>
      </c>
      <c r="Y4" s="773"/>
      <c r="Z4" s="773"/>
      <c r="AA4" s="773"/>
      <c r="AB4" s="773">
        <f>COUNTIF(BJ153:BJ453,"完了")</f>
        <v>11</v>
      </c>
      <c r="AC4" s="773"/>
      <c r="AD4" s="773"/>
      <c r="AE4" s="773"/>
      <c r="AF4" s="773">
        <f>COUNTIF(BN153:BN453,"完了")</f>
        <v>11</v>
      </c>
      <c r="AG4" s="773"/>
      <c r="AH4" s="773"/>
      <c r="AI4" s="773"/>
      <c r="AJ4" s="773">
        <f>COUNTIF(BR153:BR453,"完了")</f>
        <v>13</v>
      </c>
      <c r="AK4" s="773"/>
      <c r="AL4" s="773"/>
      <c r="AM4" s="773"/>
      <c r="AN4" s="773">
        <f>COUNTIF(BV153:BV453,"完了")</f>
        <v>13</v>
      </c>
      <c r="AO4" s="773"/>
      <c r="AP4" s="773"/>
      <c r="AQ4" s="773"/>
      <c r="AR4" s="773">
        <f>COUNTIF(BZ153:BZ453,"完了")</f>
        <v>4</v>
      </c>
      <c r="AS4" s="773"/>
      <c r="AT4" s="773"/>
      <c r="AU4" s="773"/>
      <c r="AV4" s="773">
        <f>COUNTIF(CD153:CD453,"完了")</f>
        <v>3</v>
      </c>
      <c r="AW4" s="773"/>
      <c r="AX4" s="773"/>
      <c r="AY4" s="773"/>
      <c r="AZ4" s="585"/>
    </row>
    <row r="5" spans="1:109" ht="10.5" customHeight="1">
      <c r="A5" s="64" t="s">
        <v>2874</v>
      </c>
      <c r="B5" s="36">
        <f>COUNTIF($J$153:$J$453,2)</f>
        <v>11</v>
      </c>
      <c r="C5" s="36"/>
      <c r="D5" s="210">
        <f>COUNTIF(L153:L453,3)</f>
        <v>11</v>
      </c>
      <c r="E5" s="586">
        <f>D5/B5</f>
        <v>1</v>
      </c>
      <c r="F5" s="12"/>
      <c r="G5" s="12"/>
      <c r="H5" s="12"/>
      <c r="I5" s="12"/>
      <c r="J5" s="12"/>
      <c r="K5" s="12"/>
      <c r="L5" s="12"/>
      <c r="M5" s="12"/>
      <c r="N5" s="12"/>
      <c r="O5" s="12"/>
      <c r="P5" s="12"/>
      <c r="Q5" s="12"/>
      <c r="R5" s="12"/>
      <c r="S5" s="585" t="s">
        <v>2875</v>
      </c>
      <c r="T5" s="776">
        <f>T4/T3</f>
        <v>0.88888888888888884</v>
      </c>
      <c r="U5" s="776"/>
      <c r="V5" s="776"/>
      <c r="W5" s="776"/>
      <c r="X5" s="776" t="e">
        <f>X4/X3</f>
        <v>#DIV/0!</v>
      </c>
      <c r="Y5" s="776"/>
      <c r="Z5" s="776"/>
      <c r="AA5" s="776"/>
      <c r="AB5" s="776">
        <f>AB4/AB3</f>
        <v>0.91666666666666663</v>
      </c>
      <c r="AC5" s="776"/>
      <c r="AD5" s="776"/>
      <c r="AE5" s="776"/>
      <c r="AF5" s="776">
        <f>AF4/AF3</f>
        <v>1</v>
      </c>
      <c r="AG5" s="776"/>
      <c r="AH5" s="776"/>
      <c r="AI5" s="776"/>
      <c r="AJ5" s="776">
        <f>AJ4/AJ3</f>
        <v>1.0833333333333333</v>
      </c>
      <c r="AK5" s="776"/>
      <c r="AL5" s="776"/>
      <c r="AM5" s="776"/>
      <c r="AN5" s="776">
        <f>AN4/AN3</f>
        <v>1.0833333333333333</v>
      </c>
      <c r="AO5" s="776"/>
      <c r="AP5" s="776"/>
      <c r="AQ5" s="776"/>
      <c r="AR5" s="776">
        <f>AR4/AR3</f>
        <v>1</v>
      </c>
      <c r="AS5" s="776"/>
      <c r="AT5" s="776"/>
      <c r="AU5" s="776"/>
      <c r="AV5" s="776">
        <f>AV4/AV3</f>
        <v>1</v>
      </c>
      <c r="AW5" s="776"/>
      <c r="AX5" s="776"/>
      <c r="AY5" s="776"/>
      <c r="AZ5" s="16"/>
      <c r="CL5" s="154" t="s">
        <v>2876</v>
      </c>
    </row>
    <row r="6" spans="1:109" ht="11.25" customHeight="1">
      <c r="A6" s="64" t="s">
        <v>2877</v>
      </c>
      <c r="B6" s="36">
        <f>COUNTIF(H$153:H$453,"1")</f>
        <v>15</v>
      </c>
      <c r="C6" s="36"/>
      <c r="D6" s="210">
        <f>D4+D5</f>
        <v>15</v>
      </c>
      <c r="E6" s="586">
        <f>D6/B6</f>
        <v>1</v>
      </c>
      <c r="F6" s="14"/>
      <c r="G6" s="12"/>
      <c r="H6" s="14"/>
      <c r="I6" s="14"/>
      <c r="J6" s="14"/>
      <c r="K6" s="14"/>
      <c r="L6" s="14"/>
      <c r="M6" s="14"/>
      <c r="N6" s="14"/>
      <c r="O6" s="12"/>
      <c r="P6" s="12"/>
      <c r="Q6" s="12"/>
      <c r="R6" s="12"/>
      <c r="S6" s="585"/>
      <c r="T6" s="777">
        <f>SUM(T4:AY4)/SUM(T3:AY3)</f>
        <v>1</v>
      </c>
      <c r="U6" s="777"/>
      <c r="V6" s="777"/>
      <c r="W6" s="777"/>
      <c r="X6" s="777"/>
      <c r="Y6" s="777"/>
      <c r="Z6" s="777"/>
      <c r="AA6" s="777"/>
      <c r="AB6" s="777"/>
      <c r="AC6" s="777"/>
      <c r="AD6" s="777"/>
      <c r="AE6" s="777"/>
      <c r="AF6" s="777"/>
      <c r="AG6" s="777"/>
      <c r="AH6" s="777"/>
      <c r="AI6" s="777"/>
      <c r="AJ6" s="777"/>
      <c r="AK6" s="777"/>
      <c r="AL6" s="777"/>
      <c r="AM6" s="777"/>
      <c r="AN6" s="777"/>
      <c r="AO6" s="777"/>
      <c r="AP6" s="777"/>
      <c r="AQ6" s="777"/>
      <c r="AR6" s="777"/>
      <c r="AS6" s="777"/>
      <c r="AT6" s="777"/>
      <c r="AU6" s="777"/>
      <c r="AV6" s="777"/>
      <c r="AW6" s="60"/>
      <c r="AX6" s="61"/>
      <c r="AY6" s="61"/>
      <c r="AZ6" s="16"/>
    </row>
    <row r="7" spans="1:109">
      <c r="B7" s="12"/>
      <c r="C7" s="12"/>
      <c r="D7" s="14"/>
      <c r="E7" s="14"/>
      <c r="F7" s="14"/>
      <c r="G7" s="14"/>
      <c r="H7" s="14"/>
      <c r="I7" s="14"/>
      <c r="J7" s="14"/>
      <c r="K7" s="14"/>
      <c r="L7" s="14"/>
      <c r="M7" s="14"/>
      <c r="N7" s="14"/>
      <c r="O7" s="12"/>
      <c r="P7" s="12"/>
      <c r="Q7" s="12"/>
      <c r="R7" s="12"/>
      <c r="S7" s="12"/>
      <c r="AW7" s="17"/>
      <c r="AX7" s="18"/>
      <c r="AY7" s="18"/>
      <c r="AZ7" s="16"/>
    </row>
    <row r="8" spans="1:109" ht="11.25" customHeight="1">
      <c r="A8" s="584"/>
      <c r="B8" s="64" t="s">
        <v>2869</v>
      </c>
      <c r="C8" s="110"/>
      <c r="D8" s="778" t="s">
        <v>2878</v>
      </c>
      <c r="E8" s="779"/>
      <c r="F8" s="67"/>
      <c r="G8" s="12"/>
      <c r="H8" s="12"/>
      <c r="I8" s="12"/>
      <c r="J8" s="12"/>
      <c r="K8" s="12"/>
      <c r="L8" s="12"/>
      <c r="M8" s="12"/>
      <c r="N8" s="12"/>
      <c r="O8" s="12"/>
      <c r="P8" s="12"/>
      <c r="Q8" s="12"/>
      <c r="R8" s="12"/>
      <c r="S8" s="585" t="s">
        <v>2879</v>
      </c>
      <c r="T8" s="773">
        <f>COUNTIF(W153:W453,2)</f>
        <v>6</v>
      </c>
      <c r="U8" s="773"/>
      <c r="V8" s="773"/>
      <c r="W8" s="773"/>
      <c r="X8" s="773">
        <f>COUNTIF(AA153:AA453,2)</f>
        <v>0</v>
      </c>
      <c r="Y8" s="773"/>
      <c r="Z8" s="773"/>
      <c r="AA8" s="773"/>
      <c r="AB8" s="773">
        <f>COUNTIF(AE153:AE453,2)</f>
        <v>9</v>
      </c>
      <c r="AC8" s="773"/>
      <c r="AD8" s="773"/>
      <c r="AE8" s="773"/>
      <c r="AF8" s="773">
        <f>COUNTIF(AI153:AI453,2)</f>
        <v>8</v>
      </c>
      <c r="AG8" s="773"/>
      <c r="AH8" s="773"/>
      <c r="AI8" s="773"/>
      <c r="AJ8" s="773">
        <f>COUNTIF(AM153:AM453,2)</f>
        <v>8</v>
      </c>
      <c r="AK8" s="773"/>
      <c r="AL8" s="773"/>
      <c r="AM8" s="773"/>
      <c r="AN8" s="773">
        <f>COUNTIF(AQ153:AQ453,2)</f>
        <v>8</v>
      </c>
      <c r="AO8" s="773"/>
      <c r="AP8" s="773"/>
      <c r="AQ8" s="773"/>
      <c r="AR8" s="773">
        <f>COUNTIF(AU153:AU453,2)</f>
        <v>3</v>
      </c>
      <c r="AS8" s="773"/>
      <c r="AT8" s="773"/>
      <c r="AU8" s="773"/>
      <c r="AV8" s="773">
        <f>COUNTIF(AY153:AY453,2)</f>
        <v>2</v>
      </c>
      <c r="AW8" s="773"/>
      <c r="AX8" s="773"/>
      <c r="AY8" s="773"/>
      <c r="BB8" s="62"/>
      <c r="CL8" s="154" t="s">
        <v>2880</v>
      </c>
    </row>
    <row r="9" spans="1:109" ht="11.25" customHeight="1">
      <c r="A9" s="64" t="s">
        <v>2872</v>
      </c>
      <c r="B9" s="36">
        <f>COUNTIF($J$153:$J$453,1)</f>
        <v>4</v>
      </c>
      <c r="C9" s="36"/>
      <c r="D9" s="65">
        <f>COUNTIF(N153:N453,2)</f>
        <v>4</v>
      </c>
      <c r="E9" s="587">
        <f>D9/B9</f>
        <v>1</v>
      </c>
      <c r="F9" s="12"/>
      <c r="G9" s="14"/>
      <c r="H9" s="14"/>
      <c r="I9" s="14"/>
      <c r="J9" s="14"/>
      <c r="K9" s="14"/>
      <c r="L9" s="14"/>
      <c r="M9" s="14"/>
      <c r="N9" s="14"/>
      <c r="O9" s="12"/>
      <c r="P9" s="12"/>
      <c r="Q9" s="12"/>
      <c r="R9" s="12"/>
      <c r="S9" s="585" t="s">
        <v>2881</v>
      </c>
      <c r="T9" s="773">
        <f>COUNTIF(BE153:BE453,2)</f>
        <v>5</v>
      </c>
      <c r="U9" s="773"/>
      <c r="V9" s="773"/>
      <c r="W9" s="773"/>
      <c r="X9" s="773">
        <f>COUNTIF(BI153:BI453,2)</f>
        <v>0</v>
      </c>
      <c r="Y9" s="773"/>
      <c r="Z9" s="773"/>
      <c r="AA9" s="773"/>
      <c r="AB9" s="773">
        <f>COUNTIF(BM153:BM453,2)</f>
        <v>8</v>
      </c>
      <c r="AC9" s="773"/>
      <c r="AD9" s="773"/>
      <c r="AE9" s="773"/>
      <c r="AF9" s="773">
        <f>COUNTIF(BQ153:BQ453,2)</f>
        <v>8</v>
      </c>
      <c r="AG9" s="773"/>
      <c r="AH9" s="773"/>
      <c r="AI9" s="773"/>
      <c r="AJ9" s="773">
        <f>COUNTIF(BU153:BU453,2)</f>
        <v>9</v>
      </c>
      <c r="AK9" s="773"/>
      <c r="AL9" s="773"/>
      <c r="AM9" s="773"/>
      <c r="AN9" s="773">
        <f>COUNTIF(BY153:BY453,2)</f>
        <v>9</v>
      </c>
      <c r="AO9" s="773"/>
      <c r="AP9" s="773"/>
      <c r="AQ9" s="773"/>
      <c r="AR9" s="773">
        <f>COUNTIF(CC153:CC453,2)</f>
        <v>3</v>
      </c>
      <c r="AS9" s="773"/>
      <c r="AT9" s="773"/>
      <c r="AU9" s="773"/>
      <c r="AV9" s="773">
        <f>COUNTIF(CG153:CG453,2)</f>
        <v>2</v>
      </c>
      <c r="AW9" s="773"/>
      <c r="AX9" s="773"/>
      <c r="AY9" s="773"/>
    </row>
    <row r="10" spans="1:109" ht="11.25" customHeight="1">
      <c r="A10" s="64" t="s">
        <v>2874</v>
      </c>
      <c r="B10" s="36">
        <f>COUNTIF($J$153:$J$453,2)</f>
        <v>11</v>
      </c>
      <c r="C10" s="36"/>
      <c r="D10" s="65">
        <f>COUNTIF(N153:N453,3)</f>
        <v>10</v>
      </c>
      <c r="E10" s="587">
        <f>D10/B10</f>
        <v>0.90909090909090906</v>
      </c>
      <c r="F10" s="12"/>
      <c r="G10" s="14"/>
      <c r="H10" s="14"/>
      <c r="I10" s="14"/>
      <c r="J10" s="14"/>
      <c r="K10" s="14"/>
      <c r="L10" s="14"/>
      <c r="M10" s="14"/>
      <c r="N10" s="14"/>
      <c r="O10" s="12"/>
      <c r="P10" s="12"/>
      <c r="Q10" s="12"/>
      <c r="R10" s="12"/>
      <c r="S10" s="585" t="s">
        <v>2882</v>
      </c>
      <c r="T10" s="776">
        <f>T9/T8</f>
        <v>0.83333333333333337</v>
      </c>
      <c r="U10" s="776"/>
      <c r="V10" s="776"/>
      <c r="W10" s="776"/>
      <c r="X10" s="776" t="e">
        <f>X9/X8</f>
        <v>#DIV/0!</v>
      </c>
      <c r="Y10" s="776"/>
      <c r="Z10" s="776"/>
      <c r="AA10" s="776"/>
      <c r="AB10" s="776">
        <f>AB9/AB8</f>
        <v>0.88888888888888884</v>
      </c>
      <c r="AC10" s="776"/>
      <c r="AD10" s="776"/>
      <c r="AE10" s="776"/>
      <c r="AF10" s="776">
        <f>AF9/AF8</f>
        <v>1</v>
      </c>
      <c r="AG10" s="776"/>
      <c r="AH10" s="776"/>
      <c r="AI10" s="776"/>
      <c r="AJ10" s="776">
        <f>AJ9/AJ8</f>
        <v>1.125</v>
      </c>
      <c r="AK10" s="776"/>
      <c r="AL10" s="776"/>
      <c r="AM10" s="776"/>
      <c r="AN10" s="776">
        <f>AN9/AN8</f>
        <v>1.125</v>
      </c>
      <c r="AO10" s="776"/>
      <c r="AP10" s="776"/>
      <c r="AQ10" s="776"/>
      <c r="AR10" s="776">
        <f>AR9/AR8</f>
        <v>1</v>
      </c>
      <c r="AS10" s="776"/>
      <c r="AT10" s="776"/>
      <c r="AU10" s="776"/>
      <c r="AV10" s="776">
        <f>AV9/AV8</f>
        <v>1</v>
      </c>
      <c r="AW10" s="776"/>
      <c r="AX10" s="776"/>
      <c r="AY10" s="776"/>
      <c r="AZ10" s="16"/>
    </row>
    <row r="11" spans="1:109" ht="11.25" customHeight="1" thickBot="1">
      <c r="A11" s="64" t="s">
        <v>2877</v>
      </c>
      <c r="B11" s="36">
        <f>COUNTIF(H$153:H$453,"1")</f>
        <v>15</v>
      </c>
      <c r="C11" s="36"/>
      <c r="D11" s="65">
        <f>D9+D10</f>
        <v>14</v>
      </c>
      <c r="E11" s="587">
        <f>D11/B11</f>
        <v>0.93333333333333335</v>
      </c>
      <c r="F11" s="14"/>
      <c r="G11" s="14"/>
      <c r="H11" s="14"/>
      <c r="I11" s="14"/>
      <c r="J11" s="14"/>
      <c r="K11" s="14"/>
      <c r="L11" s="14"/>
      <c r="M11" s="14"/>
      <c r="N11" s="14"/>
      <c r="O11" s="12"/>
      <c r="P11" s="12"/>
      <c r="Q11" s="12"/>
      <c r="R11" s="12"/>
      <c r="S11" s="12"/>
      <c r="T11" s="780">
        <f>SUM(T9:AY9)/SUM(T8:AY8)</f>
        <v>1</v>
      </c>
      <c r="U11" s="780"/>
      <c r="V11" s="780"/>
      <c r="W11" s="780"/>
      <c r="X11" s="780"/>
      <c r="Y11" s="780"/>
      <c r="Z11" s="780"/>
      <c r="AA11" s="780"/>
      <c r="AB11" s="780"/>
      <c r="AC11" s="780"/>
      <c r="AD11" s="780"/>
      <c r="AE11" s="780"/>
      <c r="AF11" s="780"/>
      <c r="AG11" s="780"/>
      <c r="AH11" s="780"/>
      <c r="AI11" s="780"/>
      <c r="AJ11" s="780"/>
      <c r="AK11" s="780"/>
      <c r="AL11" s="780"/>
      <c r="AM11" s="780"/>
      <c r="AN11" s="780"/>
      <c r="AO11" s="780"/>
      <c r="AP11" s="780"/>
      <c r="AQ11" s="780"/>
      <c r="AR11" s="780"/>
      <c r="AS11" s="780"/>
      <c r="AT11" s="780"/>
      <c r="AU11" s="780"/>
      <c r="AV11" s="780"/>
      <c r="AZ11" s="16"/>
    </row>
    <row r="12" spans="1:109" ht="20.100000000000001" customHeight="1">
      <c r="B12" s="14"/>
      <c r="C12" s="14"/>
      <c r="D12" s="14"/>
      <c r="E12" s="14"/>
      <c r="F12" s="14"/>
      <c r="G12" s="14"/>
      <c r="H12" s="14"/>
      <c r="I12" s="14"/>
      <c r="J12" s="14"/>
      <c r="K12" s="14"/>
      <c r="L12" s="14"/>
      <c r="M12" s="14"/>
      <c r="N12" s="14"/>
      <c r="O12" s="12"/>
      <c r="P12" s="12"/>
      <c r="Q12" s="12"/>
      <c r="R12" s="12"/>
      <c r="S12" s="588"/>
      <c r="T12" s="63"/>
      <c r="U12" s="63"/>
      <c r="V12" s="63"/>
      <c r="W12" s="63"/>
      <c r="X12" s="63"/>
      <c r="Y12" s="63"/>
      <c r="Z12" s="63"/>
      <c r="AA12" s="63"/>
      <c r="AB12" s="63"/>
      <c r="AC12" s="63"/>
      <c r="AD12" s="63"/>
      <c r="AE12" s="63"/>
      <c r="AF12" s="63"/>
      <c r="AG12" s="63"/>
      <c r="AH12" s="63"/>
      <c r="AI12" s="63"/>
      <c r="AJ12" s="63"/>
      <c r="AK12" s="63"/>
      <c r="AL12" s="63"/>
      <c r="AM12" s="63"/>
      <c r="AN12" s="63"/>
      <c r="AO12" s="63"/>
      <c r="AP12" s="63"/>
      <c r="AQ12" s="63"/>
      <c r="AR12" s="63"/>
      <c r="AS12" s="63"/>
      <c r="AT12" s="63"/>
      <c r="AU12" s="63"/>
      <c r="AV12" s="63"/>
      <c r="AZ12" s="16"/>
      <c r="CQ12" s="191" t="s">
        <v>2883</v>
      </c>
    </row>
    <row r="13" spans="1:109">
      <c r="A13" s="589"/>
      <c r="B13" s="14"/>
      <c r="C13" s="14"/>
      <c r="D13" s="14"/>
      <c r="E13" s="14"/>
      <c r="F13" s="14"/>
      <c r="G13" s="14"/>
      <c r="H13" s="14"/>
      <c r="I13" s="14"/>
      <c r="J13" s="14"/>
      <c r="K13" s="14"/>
      <c r="L13" s="14"/>
      <c r="M13" s="14"/>
      <c r="N13" s="14"/>
      <c r="O13" s="12"/>
      <c r="P13" s="12"/>
      <c r="Q13" s="12"/>
      <c r="R13" s="12"/>
      <c r="S13" s="12"/>
      <c r="T13" s="63"/>
      <c r="U13" s="63"/>
      <c r="V13" s="63"/>
      <c r="W13" s="63"/>
      <c r="X13" s="63"/>
      <c r="Y13" s="63"/>
      <c r="Z13" s="63"/>
      <c r="AA13" s="63"/>
      <c r="AB13" s="63"/>
      <c r="AC13" s="63"/>
      <c r="AD13" s="63"/>
      <c r="AE13" s="63"/>
      <c r="AF13" s="63"/>
      <c r="AG13" s="63"/>
      <c r="AH13" s="63"/>
      <c r="AI13" s="63"/>
      <c r="AJ13" s="63"/>
      <c r="AK13" s="63"/>
      <c r="AL13" s="63"/>
      <c r="AM13" s="63"/>
      <c r="AN13" s="63"/>
      <c r="AO13" s="63"/>
      <c r="AP13" s="63"/>
      <c r="AQ13" s="63"/>
      <c r="AR13" s="63"/>
      <c r="AS13" s="63"/>
      <c r="AT13" s="63"/>
      <c r="AU13" s="63"/>
      <c r="AV13" s="63"/>
      <c r="AZ13" s="16"/>
      <c r="CN13" s="190">
        <f>COUNTIF(CN153:CN252,"CLOSE")</f>
        <v>20</v>
      </c>
      <c r="CO13" s="190"/>
      <c r="CP13" s="190"/>
      <c r="CQ13" s="781">
        <f>CN13/C15</f>
        <v>0.95238095238095233</v>
      </c>
    </row>
    <row r="14" spans="1:109" ht="6.75" customHeight="1" thickBot="1">
      <c r="B14" s="14"/>
      <c r="C14" s="14"/>
      <c r="D14" s="14"/>
      <c r="E14" s="12"/>
      <c r="F14" s="12"/>
      <c r="G14" s="12"/>
      <c r="H14" s="12"/>
      <c r="I14" s="12"/>
      <c r="J14" s="12"/>
      <c r="K14" s="12"/>
      <c r="L14" s="12"/>
      <c r="M14" s="12"/>
      <c r="N14" s="12"/>
      <c r="O14" s="12"/>
      <c r="P14" s="12"/>
      <c r="Q14" s="12"/>
      <c r="R14" s="12"/>
      <c r="S14" s="12"/>
      <c r="AZ14" s="16"/>
      <c r="CQ14" s="782"/>
    </row>
    <row r="15" spans="1:109" ht="14.25" customHeight="1">
      <c r="B15" s="12"/>
      <c r="C15" s="12">
        <f>COUNTA(C153:C252)</f>
        <v>21</v>
      </c>
      <c r="D15" s="12"/>
      <c r="E15" s="12"/>
      <c r="F15" s="12"/>
      <c r="G15" s="12"/>
      <c r="H15" s="12"/>
      <c r="I15" s="12"/>
      <c r="J15" s="12"/>
      <c r="K15" s="12"/>
      <c r="L15" s="12"/>
      <c r="M15" s="12"/>
      <c r="N15" s="12"/>
      <c r="O15" s="12"/>
      <c r="P15" s="12"/>
      <c r="Q15" s="12"/>
      <c r="R15" s="12"/>
      <c r="S15" s="12"/>
      <c r="T15" s="774" t="s">
        <v>2884</v>
      </c>
      <c r="U15" s="774"/>
      <c r="V15" s="774"/>
      <c r="W15" s="774"/>
      <c r="X15" s="774"/>
      <c r="Y15" s="774"/>
      <c r="Z15" s="774"/>
      <c r="AA15" s="774"/>
      <c r="AB15" s="774"/>
      <c r="AC15" s="774"/>
      <c r="AD15" s="774"/>
      <c r="AE15" s="774"/>
      <c r="AF15" s="774"/>
      <c r="AG15" s="774"/>
      <c r="AH15" s="774"/>
      <c r="AI15" s="774"/>
      <c r="AJ15" s="774"/>
      <c r="AK15" s="774"/>
      <c r="AL15" s="774"/>
      <c r="AM15" s="774"/>
      <c r="AN15" s="774"/>
      <c r="AO15" s="774"/>
      <c r="AP15" s="774"/>
      <c r="AQ15" s="774"/>
      <c r="AR15" s="774"/>
      <c r="AS15" s="774"/>
      <c r="AT15" s="774"/>
      <c r="AU15" s="774"/>
      <c r="AV15" s="774"/>
      <c r="AW15" s="774"/>
      <c r="AX15" s="774"/>
      <c r="AY15" s="774"/>
      <c r="BB15" s="783" t="s">
        <v>2885</v>
      </c>
      <c r="BC15" s="784"/>
      <c r="BD15" s="784"/>
      <c r="BE15" s="784"/>
      <c r="BF15" s="784"/>
      <c r="BG15" s="784"/>
      <c r="BH15" s="784"/>
      <c r="BI15" s="784"/>
      <c r="BJ15" s="784"/>
      <c r="BK15" s="784"/>
      <c r="BL15" s="784"/>
      <c r="BM15" s="784"/>
      <c r="BN15" s="784"/>
      <c r="BO15" s="784"/>
      <c r="BP15" s="784"/>
      <c r="BQ15" s="784"/>
      <c r="BR15" s="784"/>
      <c r="BS15" s="784"/>
      <c r="BT15" s="784"/>
      <c r="BU15" s="784"/>
      <c r="BV15" s="784"/>
      <c r="BW15" s="784"/>
      <c r="BX15" s="784"/>
      <c r="BY15" s="784"/>
      <c r="BZ15" s="784"/>
      <c r="CA15" s="784"/>
      <c r="CB15" s="784"/>
      <c r="CC15" s="784"/>
      <c r="CD15" s="784"/>
      <c r="CE15" s="784"/>
      <c r="CF15" s="785"/>
      <c r="CG15" s="209"/>
      <c r="CH15" s="786" t="s">
        <v>2886</v>
      </c>
      <c r="CI15" s="774"/>
      <c r="CJ15" s="774"/>
      <c r="CK15" s="774"/>
      <c r="CL15" s="774"/>
      <c r="CM15" s="210" t="s">
        <v>2887</v>
      </c>
      <c r="CN15" s="65" t="s">
        <v>2888</v>
      </c>
      <c r="CO15" s="23"/>
      <c r="CP15" s="23"/>
      <c r="CQ15" s="787" t="s">
        <v>2889</v>
      </c>
      <c r="CR15" s="773"/>
      <c r="CS15" s="773"/>
      <c r="CT15" s="773"/>
      <c r="CU15" s="773"/>
      <c r="CV15" s="773"/>
      <c r="CW15" s="773"/>
      <c r="CX15" s="773"/>
      <c r="CY15" s="773"/>
      <c r="CZ15" s="773"/>
      <c r="DA15" s="773"/>
      <c r="DB15" s="773"/>
      <c r="DC15" s="773"/>
      <c r="DD15" s="773"/>
      <c r="DE15" s="773"/>
    </row>
    <row r="16" spans="1:109" ht="44.25" customHeight="1">
      <c r="A16" s="210" t="s">
        <v>2890</v>
      </c>
      <c r="B16" s="19" t="s">
        <v>2891</v>
      </c>
      <c r="C16" s="197" t="s">
        <v>2892</v>
      </c>
      <c r="D16" s="210" t="s">
        <v>2893</v>
      </c>
      <c r="E16" s="210" t="s">
        <v>2894</v>
      </c>
      <c r="F16" s="19" t="s">
        <v>2895</v>
      </c>
      <c r="G16" s="66" t="s">
        <v>2896</v>
      </c>
      <c r="H16" s="66" t="s">
        <v>2897</v>
      </c>
      <c r="I16" s="66" t="s">
        <v>2898</v>
      </c>
      <c r="J16" s="66" t="s">
        <v>2899</v>
      </c>
      <c r="K16" s="66" t="s">
        <v>2900</v>
      </c>
      <c r="L16" s="66" t="s">
        <v>2901</v>
      </c>
      <c r="M16" s="66" t="s">
        <v>2902</v>
      </c>
      <c r="N16" s="66" t="s">
        <v>2903</v>
      </c>
      <c r="O16" s="19" t="s">
        <v>2904</v>
      </c>
      <c r="P16" s="19" t="s">
        <v>2905</v>
      </c>
      <c r="Q16" s="19" t="s">
        <v>2906</v>
      </c>
      <c r="R16" s="19" t="s">
        <v>2907</v>
      </c>
      <c r="S16" s="19" t="s">
        <v>2908</v>
      </c>
      <c r="T16" s="210" t="s">
        <v>37</v>
      </c>
      <c r="U16" s="20" t="s">
        <v>37</v>
      </c>
      <c r="V16" s="20" t="s">
        <v>37</v>
      </c>
      <c r="W16" s="20" t="s">
        <v>37</v>
      </c>
      <c r="X16" s="210" t="s">
        <v>147</v>
      </c>
      <c r="Y16" s="20" t="s">
        <v>147</v>
      </c>
      <c r="Z16" s="20" t="s">
        <v>147</v>
      </c>
      <c r="AA16" s="20" t="s">
        <v>147</v>
      </c>
      <c r="AB16" s="210" t="s">
        <v>38</v>
      </c>
      <c r="AC16" s="20" t="s">
        <v>38</v>
      </c>
      <c r="AD16" s="20" t="s">
        <v>38</v>
      </c>
      <c r="AE16" s="20" t="s">
        <v>38</v>
      </c>
      <c r="AF16" s="210" t="s">
        <v>39</v>
      </c>
      <c r="AG16" s="20" t="s">
        <v>39</v>
      </c>
      <c r="AH16" s="20" t="s">
        <v>39</v>
      </c>
      <c r="AI16" s="20" t="s">
        <v>39</v>
      </c>
      <c r="AJ16" s="210" t="s">
        <v>40</v>
      </c>
      <c r="AK16" s="20" t="s">
        <v>40</v>
      </c>
      <c r="AL16" s="20" t="s">
        <v>40</v>
      </c>
      <c r="AM16" s="20" t="s">
        <v>40</v>
      </c>
      <c r="AN16" s="210" t="s">
        <v>41</v>
      </c>
      <c r="AO16" s="20" t="s">
        <v>41</v>
      </c>
      <c r="AP16" s="20" t="s">
        <v>41</v>
      </c>
      <c r="AQ16" s="20" t="s">
        <v>41</v>
      </c>
      <c r="AR16" s="210" t="s">
        <v>2784</v>
      </c>
      <c r="AS16" s="20" t="s">
        <v>2784</v>
      </c>
      <c r="AT16" s="20" t="s">
        <v>2784</v>
      </c>
      <c r="AU16" s="20" t="s">
        <v>2784</v>
      </c>
      <c r="AV16" s="211" t="s">
        <v>2868</v>
      </c>
      <c r="AW16" s="21" t="s">
        <v>2868</v>
      </c>
      <c r="AX16" s="21" t="s">
        <v>2868</v>
      </c>
      <c r="AY16" s="21" t="s">
        <v>2868</v>
      </c>
      <c r="AZ16" s="22" t="s">
        <v>2909</v>
      </c>
      <c r="BA16" s="19" t="s">
        <v>2910</v>
      </c>
      <c r="BB16" s="52" t="s">
        <v>37</v>
      </c>
      <c r="BC16" s="23" t="s">
        <v>1061</v>
      </c>
      <c r="BD16" s="23" t="s">
        <v>1061</v>
      </c>
      <c r="BE16" s="23" t="s">
        <v>37</v>
      </c>
      <c r="BF16" s="52" t="s">
        <v>147</v>
      </c>
      <c r="BG16" s="23" t="s">
        <v>2911</v>
      </c>
      <c r="BH16" s="23" t="s">
        <v>2911</v>
      </c>
      <c r="BI16" s="23" t="s">
        <v>147</v>
      </c>
      <c r="BJ16" s="53" t="s">
        <v>38</v>
      </c>
      <c r="BK16" s="23" t="s">
        <v>100</v>
      </c>
      <c r="BL16" s="23" t="s">
        <v>100</v>
      </c>
      <c r="BM16" s="23" t="s">
        <v>38</v>
      </c>
      <c r="BN16" s="53" t="s">
        <v>39</v>
      </c>
      <c r="BO16" s="23" t="s">
        <v>997</v>
      </c>
      <c r="BP16" s="23" t="s">
        <v>997</v>
      </c>
      <c r="BQ16" s="23" t="s">
        <v>39</v>
      </c>
      <c r="BR16" s="53" t="s">
        <v>40</v>
      </c>
      <c r="BS16" s="23" t="s">
        <v>847</v>
      </c>
      <c r="BT16" s="23" t="s">
        <v>847</v>
      </c>
      <c r="BU16" s="23" t="s">
        <v>40</v>
      </c>
      <c r="BV16" s="53" t="s">
        <v>41</v>
      </c>
      <c r="BW16" s="23" t="s">
        <v>1085</v>
      </c>
      <c r="BX16" s="23" t="s">
        <v>1085</v>
      </c>
      <c r="BY16" s="23" t="s">
        <v>41</v>
      </c>
      <c r="BZ16" s="54" t="s">
        <v>2784</v>
      </c>
      <c r="CA16" s="23" t="s">
        <v>42</v>
      </c>
      <c r="CB16" s="23" t="s">
        <v>42</v>
      </c>
      <c r="CC16" s="23" t="s">
        <v>2784</v>
      </c>
      <c r="CD16" s="55" t="s">
        <v>2868</v>
      </c>
      <c r="CE16" s="24" t="s">
        <v>2868</v>
      </c>
      <c r="CF16" s="24" t="s">
        <v>2868</v>
      </c>
      <c r="CG16" s="24" t="s">
        <v>2868</v>
      </c>
      <c r="CH16" s="19" t="s">
        <v>2912</v>
      </c>
      <c r="CI16" s="19" t="s">
        <v>2913</v>
      </c>
      <c r="CJ16" s="19" t="s">
        <v>2914</v>
      </c>
      <c r="CK16" s="22" t="s">
        <v>2915</v>
      </c>
      <c r="CL16" s="22" t="s">
        <v>2916</v>
      </c>
      <c r="CM16" s="212" t="s">
        <v>2917</v>
      </c>
      <c r="CN16" s="59" t="s">
        <v>2917</v>
      </c>
      <c r="CO16" s="205" t="s">
        <v>2918</v>
      </c>
      <c r="CP16" s="205" t="s">
        <v>2919</v>
      </c>
      <c r="CQ16" s="56" t="s">
        <v>37</v>
      </c>
      <c r="CR16" s="56" t="s">
        <v>147</v>
      </c>
      <c r="CS16" s="57" t="s">
        <v>38</v>
      </c>
      <c r="CT16" s="57" t="s">
        <v>39</v>
      </c>
      <c r="CU16" s="57" t="s">
        <v>40</v>
      </c>
      <c r="CV16" s="57" t="s">
        <v>41</v>
      </c>
      <c r="CW16" s="58" t="s">
        <v>2784</v>
      </c>
      <c r="CX16" s="58" t="s">
        <v>2786</v>
      </c>
      <c r="CY16" s="797" t="s">
        <v>2920</v>
      </c>
      <c r="CZ16" s="798"/>
      <c r="DA16" s="798"/>
      <c r="DB16" s="798"/>
      <c r="DC16" s="798"/>
      <c r="DD16" s="798"/>
      <c r="DE16" s="799"/>
    </row>
    <row r="17" spans="1:109" ht="69.75" customHeight="1">
      <c r="A17" s="25">
        <v>1</v>
      </c>
      <c r="B17" s="26">
        <v>41798</v>
      </c>
      <c r="C17" s="28">
        <f>MONTH(B17)</f>
        <v>6</v>
      </c>
      <c r="D17" s="25" t="s">
        <v>49</v>
      </c>
      <c r="E17" s="27" t="s">
        <v>50</v>
      </c>
      <c r="F17" s="27" t="s">
        <v>51</v>
      </c>
      <c r="G17" s="27">
        <f>COUNTIF(T17:AV17,"要")</f>
        <v>5</v>
      </c>
      <c r="H17" s="27" t="str">
        <f>IF(G17&gt;0,"1","0")</f>
        <v>1</v>
      </c>
      <c r="I17" s="27" t="str">
        <f>IF(AND(D17="ADT",H17="1"),"1","0")</f>
        <v>1</v>
      </c>
      <c r="J17" s="27">
        <f>H17+I17</f>
        <v>2</v>
      </c>
      <c r="K17" s="27">
        <f>IF(CM17="CLOSE",1,"")</f>
        <v>1</v>
      </c>
      <c r="L17" s="27">
        <f>J17+K17</f>
        <v>3</v>
      </c>
      <c r="M17" s="27">
        <f>IF(CN17="CLOSE",1,"")</f>
        <v>1</v>
      </c>
      <c r="N17" s="27">
        <f>J17+M17</f>
        <v>3</v>
      </c>
      <c r="O17" s="27" t="s">
        <v>2921</v>
      </c>
      <c r="P17" s="28" t="s">
        <v>2922</v>
      </c>
      <c r="Q17" s="29" t="s">
        <v>56</v>
      </c>
      <c r="R17" s="30" t="s">
        <v>2923</v>
      </c>
      <c r="S17" s="30" t="s">
        <v>58</v>
      </c>
      <c r="T17" s="31" t="s">
        <v>60</v>
      </c>
      <c r="U17" s="31" t="str">
        <f>IF($D17="ADT","1","")</f>
        <v>1</v>
      </c>
      <c r="V17" s="31" t="str">
        <f>IF(T17="要","1","")</f>
        <v>1</v>
      </c>
      <c r="W17" s="31">
        <f>U17+V17</f>
        <v>2</v>
      </c>
      <c r="X17" s="31" t="s">
        <v>60</v>
      </c>
      <c r="Y17" s="31" t="str">
        <f>IF($D17="ADT","1","")</f>
        <v>1</v>
      </c>
      <c r="Z17" s="31" t="str">
        <f>IF(X17="要","1","")</f>
        <v>1</v>
      </c>
      <c r="AA17" s="31">
        <f>Y17+Z17</f>
        <v>2</v>
      </c>
      <c r="AB17" s="31" t="s">
        <v>60</v>
      </c>
      <c r="AC17" s="31" t="str">
        <f>IF($D17="ADT","1","")</f>
        <v>1</v>
      </c>
      <c r="AD17" s="31" t="str">
        <f>IF(AB17="要","1","")</f>
        <v>1</v>
      </c>
      <c r="AE17" s="31">
        <f>AC17+AD17</f>
        <v>2</v>
      </c>
      <c r="AF17" s="31" t="s">
        <v>60</v>
      </c>
      <c r="AG17" s="31" t="str">
        <f>IF($D17="ADT","1","")</f>
        <v>1</v>
      </c>
      <c r="AH17" s="31" t="str">
        <f>IF(AF17="要","1","")</f>
        <v>1</v>
      </c>
      <c r="AI17" s="31">
        <f>AG17+AH17</f>
        <v>2</v>
      </c>
      <c r="AJ17" s="31" t="s">
        <v>529</v>
      </c>
      <c r="AK17" s="31" t="str">
        <f>IF($D17="ADT","1","")</f>
        <v>1</v>
      </c>
      <c r="AL17" s="31" t="str">
        <f>IF(AJ17="要","1","")</f>
        <v/>
      </c>
      <c r="AM17" s="31" t="e">
        <f>AK17+AL17</f>
        <v>#VALUE!</v>
      </c>
      <c r="AN17" s="31" t="s">
        <v>60</v>
      </c>
      <c r="AO17" s="31" t="str">
        <f>IF($D17="ADT","1","")</f>
        <v>1</v>
      </c>
      <c r="AP17" s="31" t="str">
        <f>IF(AN17="要","1","")</f>
        <v>1</v>
      </c>
      <c r="AQ17" s="31">
        <f>AO17+AP17</f>
        <v>2</v>
      </c>
      <c r="AR17" s="31" t="s">
        <v>529</v>
      </c>
      <c r="AS17" s="31" t="str">
        <f>IF($D17="ADT","1","")</f>
        <v>1</v>
      </c>
      <c r="AT17" s="31" t="str">
        <f>IF(AR17="要","1","")</f>
        <v/>
      </c>
      <c r="AU17" s="31" t="e">
        <f>AS17+AT17</f>
        <v>#VALUE!</v>
      </c>
      <c r="AV17" s="31" t="s">
        <v>529</v>
      </c>
      <c r="AW17" s="31" t="str">
        <f>IF($D17="ADT","1","")</f>
        <v>1</v>
      </c>
      <c r="AX17" s="31" t="str">
        <f>IF(AV17="要","1","")</f>
        <v/>
      </c>
      <c r="AY17" s="31" t="e">
        <f>AW17+AX17</f>
        <v>#VALUE!</v>
      </c>
      <c r="AZ17" s="32" t="s">
        <v>62</v>
      </c>
      <c r="BA17" s="33">
        <v>41851</v>
      </c>
      <c r="BB17" s="31" t="s">
        <v>63</v>
      </c>
      <c r="BC17" s="31" t="str">
        <f>IF($D17="ADT","1","")</f>
        <v>1</v>
      </c>
      <c r="BD17" s="31" t="str">
        <f>IF(BB17="完了","1","")</f>
        <v>1</v>
      </c>
      <c r="BE17" s="31">
        <f>BC17+BD17</f>
        <v>2</v>
      </c>
      <c r="BF17" s="31" t="s">
        <v>63</v>
      </c>
      <c r="BG17" s="31" t="str">
        <f>IF($D17="ADT","1","")</f>
        <v>1</v>
      </c>
      <c r="BH17" s="31" t="str">
        <f>IF(BF17="完了","1","")</f>
        <v>1</v>
      </c>
      <c r="BI17" s="31">
        <f>BG17+BH17</f>
        <v>2</v>
      </c>
      <c r="BJ17" s="31" t="s">
        <v>63</v>
      </c>
      <c r="BK17" s="31" t="str">
        <f>IF($D17="ADT","1","")</f>
        <v>1</v>
      </c>
      <c r="BL17" s="31" t="str">
        <f>IF(BJ17="完了","1","")</f>
        <v>1</v>
      </c>
      <c r="BM17" s="31">
        <f>BK17+BL17</f>
        <v>2</v>
      </c>
      <c r="BN17" s="31" t="s">
        <v>63</v>
      </c>
      <c r="BO17" s="31" t="str">
        <f>IF($D17="ADT","1","")</f>
        <v>1</v>
      </c>
      <c r="BP17" s="31" t="str">
        <f>IF(BN17="完了","1","")</f>
        <v>1</v>
      </c>
      <c r="BQ17" s="31">
        <f>BO17+BP17</f>
        <v>2</v>
      </c>
      <c r="BR17" s="31" t="s">
        <v>529</v>
      </c>
      <c r="BS17" s="31" t="str">
        <f>IF($D17="ADT","1","")</f>
        <v>1</v>
      </c>
      <c r="BT17" s="31" t="str">
        <f>IF(BR17="完了","1","")</f>
        <v/>
      </c>
      <c r="BU17" s="31" t="e">
        <f>BS17+BT17</f>
        <v>#VALUE!</v>
      </c>
      <c r="BV17" s="31" t="s">
        <v>63</v>
      </c>
      <c r="BW17" s="31" t="str">
        <f>IF($D17="ADT","1","")</f>
        <v>1</v>
      </c>
      <c r="BX17" s="31" t="str">
        <f>IF(BV17="完了","1","")</f>
        <v>1</v>
      </c>
      <c r="BY17" s="31">
        <f>BW17+BX17</f>
        <v>2</v>
      </c>
      <c r="BZ17" s="31" t="s">
        <v>529</v>
      </c>
      <c r="CA17" s="31" t="str">
        <f>IF($D17="ADT","1","")</f>
        <v>1</v>
      </c>
      <c r="CB17" s="31" t="str">
        <f>IF(BZ17="完了","1","")</f>
        <v/>
      </c>
      <c r="CC17" s="31" t="e">
        <f>CA17+CB17</f>
        <v>#VALUE!</v>
      </c>
      <c r="CD17" s="31" t="s">
        <v>529</v>
      </c>
      <c r="CE17" s="31" t="str">
        <f>IF($D17="ADT","1","")</f>
        <v>1</v>
      </c>
      <c r="CF17" s="31" t="str">
        <f>IF(CD17="完了","1","")</f>
        <v/>
      </c>
      <c r="CG17" s="31" t="e">
        <f>CE17+CF17</f>
        <v>#VALUE!</v>
      </c>
      <c r="CH17" s="158" t="s">
        <v>2924</v>
      </c>
      <c r="CI17" s="206">
        <v>0</v>
      </c>
      <c r="CJ17" s="108"/>
      <c r="CK17" s="206">
        <v>259</v>
      </c>
      <c r="CL17" s="160"/>
      <c r="CM17" s="35" t="str">
        <f>IF(AZ17="","","CLOSE")</f>
        <v>CLOSE</v>
      </c>
      <c r="CN17" s="35" t="str">
        <f>IF(F17="","",IF(COUNTIF(BB17:CE17,"未")=0,"CLOSE",""))</f>
        <v>CLOSE</v>
      </c>
      <c r="CO17" s="35">
        <v>10</v>
      </c>
      <c r="CP17" s="35"/>
      <c r="CQ17" s="35" t="s">
        <v>2917</v>
      </c>
      <c r="CR17" s="35" t="s">
        <v>2917</v>
      </c>
      <c r="CS17" s="35" t="s">
        <v>2917</v>
      </c>
      <c r="CT17" s="35" t="s">
        <v>2917</v>
      </c>
      <c r="CU17" s="35" t="s">
        <v>2917</v>
      </c>
      <c r="CV17" s="35" t="s">
        <v>2917</v>
      </c>
      <c r="CW17" s="35" t="s">
        <v>2917</v>
      </c>
      <c r="CX17" s="35" t="s">
        <v>2917</v>
      </c>
      <c r="CY17" s="791"/>
      <c r="CZ17" s="792"/>
      <c r="DA17" s="792"/>
      <c r="DB17" s="792"/>
      <c r="DC17" s="792"/>
      <c r="DD17" s="792"/>
      <c r="DE17" s="793"/>
    </row>
    <row r="18" spans="1:109" ht="69.75" customHeight="1">
      <c r="A18" s="25">
        <v>2</v>
      </c>
      <c r="B18" s="26">
        <v>41812</v>
      </c>
      <c r="C18" s="28">
        <f>MONTH(B18)</f>
        <v>6</v>
      </c>
      <c r="D18" s="25" t="s">
        <v>49</v>
      </c>
      <c r="E18" s="27" t="s">
        <v>50</v>
      </c>
      <c r="F18" s="27" t="s">
        <v>64</v>
      </c>
      <c r="G18" s="27">
        <f t="shared" ref="G18:G81" si="0">COUNTIF(T18:AV18,"要")</f>
        <v>5</v>
      </c>
      <c r="H18" s="27" t="str">
        <f t="shared" ref="H18:H81" si="1">IF(G18&gt;0,"1","0")</f>
        <v>1</v>
      </c>
      <c r="I18" s="27" t="str">
        <f t="shared" ref="I18:I81" si="2">IF(AND(D18="ADT",H18="1"),"1","0")</f>
        <v>1</v>
      </c>
      <c r="J18" s="27">
        <f t="shared" ref="J18:J81" si="3">H18+I18</f>
        <v>2</v>
      </c>
      <c r="K18" s="27">
        <f t="shared" ref="K18:K81" si="4">IF(CM18="CLOSE",1,"")</f>
        <v>1</v>
      </c>
      <c r="L18" s="27">
        <f t="shared" ref="L18:L81" si="5">J18+K18</f>
        <v>3</v>
      </c>
      <c r="M18" s="27">
        <f t="shared" ref="M18:M81" si="6">IF(CN18="CLOSE",1,"")</f>
        <v>1</v>
      </c>
      <c r="N18" s="27">
        <f t="shared" ref="N18:N81" si="7">J18+M18</f>
        <v>3</v>
      </c>
      <c r="O18" s="27" t="s">
        <v>2921</v>
      </c>
      <c r="P18" s="28" t="s">
        <v>65</v>
      </c>
      <c r="Q18" s="29" t="s">
        <v>68</v>
      </c>
      <c r="R18" s="30" t="s">
        <v>2925</v>
      </c>
      <c r="S18" s="30" t="s">
        <v>2926</v>
      </c>
      <c r="T18" s="31" t="s">
        <v>60</v>
      </c>
      <c r="U18" s="31" t="str">
        <f t="shared" ref="U18:U81" si="8">IF($D18="ADT","1","")</f>
        <v>1</v>
      </c>
      <c r="V18" s="31" t="str">
        <f t="shared" ref="V18:V81" si="9">IF(T18="要","1","")</f>
        <v>1</v>
      </c>
      <c r="W18" s="31">
        <f t="shared" ref="W18:W81" si="10">U18+V18</f>
        <v>2</v>
      </c>
      <c r="X18" s="31" t="s">
        <v>60</v>
      </c>
      <c r="Y18" s="31" t="str">
        <f t="shared" ref="Y18:Y81" si="11">IF($D18="ADT","1","")</f>
        <v>1</v>
      </c>
      <c r="Z18" s="31" t="str">
        <f t="shared" ref="Z18:Z81" si="12">IF(X18="要","1","")</f>
        <v>1</v>
      </c>
      <c r="AA18" s="31">
        <f t="shared" ref="AA18:AA81" si="13">Y18+Z18</f>
        <v>2</v>
      </c>
      <c r="AB18" s="31" t="s">
        <v>60</v>
      </c>
      <c r="AC18" s="31" t="str">
        <f t="shared" ref="AC18:AC81" si="14">IF($D18="ADT","1","")</f>
        <v>1</v>
      </c>
      <c r="AD18" s="31" t="str">
        <f t="shared" ref="AD18:AD81" si="15">IF(AB18="要","1","")</f>
        <v>1</v>
      </c>
      <c r="AE18" s="31">
        <f t="shared" ref="AE18:AE81" si="16">AC18+AD18</f>
        <v>2</v>
      </c>
      <c r="AF18" s="31" t="s">
        <v>60</v>
      </c>
      <c r="AG18" s="31" t="str">
        <f t="shared" ref="AG18:AG81" si="17">IF($D18="ADT","1","")</f>
        <v>1</v>
      </c>
      <c r="AH18" s="31" t="str">
        <f t="shared" ref="AH18:AH81" si="18">IF(AF18="要","1","")</f>
        <v>1</v>
      </c>
      <c r="AI18" s="31">
        <f t="shared" ref="AI18:AI81" si="19">AG18+AH18</f>
        <v>2</v>
      </c>
      <c r="AJ18" s="31" t="s">
        <v>529</v>
      </c>
      <c r="AK18" s="31" t="str">
        <f t="shared" ref="AK18:AK81" si="20">IF($D18="ADT","1","")</f>
        <v>1</v>
      </c>
      <c r="AL18" s="31" t="str">
        <f t="shared" ref="AL18:AL81" si="21">IF(AJ18="要","1","")</f>
        <v/>
      </c>
      <c r="AM18" s="31" t="e">
        <f t="shared" ref="AM18:AM81" si="22">AK18+AL18</f>
        <v>#VALUE!</v>
      </c>
      <c r="AN18" s="31" t="s">
        <v>60</v>
      </c>
      <c r="AO18" s="31" t="str">
        <f t="shared" ref="AO18:AO81" si="23">IF($D18="ADT","1","")</f>
        <v>1</v>
      </c>
      <c r="AP18" s="31" t="str">
        <f t="shared" ref="AP18:AP81" si="24">IF(AN18="要","1","")</f>
        <v>1</v>
      </c>
      <c r="AQ18" s="31">
        <f t="shared" ref="AQ18:AQ81" si="25">AO18+AP18</f>
        <v>2</v>
      </c>
      <c r="AR18" s="31" t="s">
        <v>529</v>
      </c>
      <c r="AS18" s="31" t="str">
        <f t="shared" ref="AS18:AS81" si="26">IF($D18="ADT","1","")</f>
        <v>1</v>
      </c>
      <c r="AT18" s="31" t="str">
        <f t="shared" ref="AT18:AT81" si="27">IF(AR18="要","1","")</f>
        <v/>
      </c>
      <c r="AU18" s="31" t="e">
        <f t="shared" ref="AU18:AU81" si="28">AS18+AT18</f>
        <v>#VALUE!</v>
      </c>
      <c r="AV18" s="27" t="s">
        <v>529</v>
      </c>
      <c r="AW18" s="31" t="str">
        <f t="shared" ref="AW18:AW81" si="29">IF($D18="ADT","1","")</f>
        <v>1</v>
      </c>
      <c r="AX18" s="31" t="str">
        <f t="shared" ref="AX18:AX81" si="30">IF(AV18="要","1","")</f>
        <v/>
      </c>
      <c r="AY18" s="31" t="e">
        <f t="shared" ref="AY18:AY81" si="31">AW18+AX18</f>
        <v>#VALUE!</v>
      </c>
      <c r="AZ18" s="30" t="s">
        <v>2927</v>
      </c>
      <c r="BA18" s="33">
        <v>41838</v>
      </c>
      <c r="BB18" s="31" t="s">
        <v>63</v>
      </c>
      <c r="BC18" s="31" t="str">
        <f t="shared" ref="BC18:BC81" si="32">IF($D18="ADT","1","")</f>
        <v>1</v>
      </c>
      <c r="BD18" s="31" t="str">
        <f t="shared" ref="BD18:BD81" si="33">IF(BB18="完了","1","")</f>
        <v>1</v>
      </c>
      <c r="BE18" s="31">
        <f t="shared" ref="BE18:BE81" si="34">BC18+BD18</f>
        <v>2</v>
      </c>
      <c r="BF18" s="31" t="s">
        <v>63</v>
      </c>
      <c r="BG18" s="31" t="str">
        <f t="shared" ref="BG18:BG81" si="35">IF($D18="ADT","1","")</f>
        <v>1</v>
      </c>
      <c r="BH18" s="31" t="str">
        <f t="shared" ref="BH18:BH81" si="36">IF(BF18="完了","1","")</f>
        <v>1</v>
      </c>
      <c r="BI18" s="31">
        <f t="shared" ref="BI18:BI81" si="37">BG18+BH18</f>
        <v>2</v>
      </c>
      <c r="BJ18" s="31" t="s">
        <v>63</v>
      </c>
      <c r="BK18" s="31" t="str">
        <f t="shared" ref="BK18:BK81" si="38">IF($D18="ADT","1","")</f>
        <v>1</v>
      </c>
      <c r="BL18" s="31" t="str">
        <f t="shared" ref="BL18:BL81" si="39">IF(BJ18="完了","1","")</f>
        <v>1</v>
      </c>
      <c r="BM18" s="31">
        <f t="shared" ref="BM18:BM81" si="40">BK18+BL18</f>
        <v>2</v>
      </c>
      <c r="BN18" s="31" t="s">
        <v>63</v>
      </c>
      <c r="BO18" s="31" t="str">
        <f t="shared" ref="BO18:BO81" si="41">IF($D18="ADT","1","")</f>
        <v>1</v>
      </c>
      <c r="BP18" s="31" t="str">
        <f t="shared" ref="BP18:BP81" si="42">IF(BN18="完了","1","")</f>
        <v>1</v>
      </c>
      <c r="BQ18" s="31">
        <f t="shared" ref="BQ18:BQ81" si="43">BO18+BP18</f>
        <v>2</v>
      </c>
      <c r="BR18" s="31" t="s">
        <v>529</v>
      </c>
      <c r="BS18" s="31" t="str">
        <f t="shared" ref="BS18:BS81" si="44">IF($D18="ADT","1","")</f>
        <v>1</v>
      </c>
      <c r="BT18" s="31" t="str">
        <f t="shared" ref="BT18:BT81" si="45">IF(BR18="完了","1","")</f>
        <v/>
      </c>
      <c r="BU18" s="31" t="e">
        <f t="shared" ref="BU18:BU81" si="46">BS18+BT18</f>
        <v>#VALUE!</v>
      </c>
      <c r="BV18" s="31" t="s">
        <v>63</v>
      </c>
      <c r="BW18" s="31" t="str">
        <f t="shared" ref="BW18:BW81" si="47">IF($D18="ADT","1","")</f>
        <v>1</v>
      </c>
      <c r="BX18" s="31" t="str">
        <f t="shared" ref="BX18:BX81" si="48">IF(BV18="完了","1","")</f>
        <v>1</v>
      </c>
      <c r="BY18" s="31">
        <f t="shared" ref="BY18:BY81" si="49">BW18+BX18</f>
        <v>2</v>
      </c>
      <c r="BZ18" s="31" t="s">
        <v>529</v>
      </c>
      <c r="CA18" s="31" t="str">
        <f t="shared" ref="CA18:CA81" si="50">IF($D18="ADT","1","")</f>
        <v>1</v>
      </c>
      <c r="CB18" s="31" t="str">
        <f t="shared" ref="CB18:CB81" si="51">IF(BZ18="完了","1","")</f>
        <v/>
      </c>
      <c r="CC18" s="31" t="e">
        <f t="shared" ref="CC18:CC81" si="52">CA18+CB18</f>
        <v>#VALUE!</v>
      </c>
      <c r="CD18" s="31" t="s">
        <v>529</v>
      </c>
      <c r="CE18" s="31" t="str">
        <f t="shared" ref="CE18:CE81" si="53">IF($D18="ADT","1","")</f>
        <v>1</v>
      </c>
      <c r="CF18" s="31" t="str">
        <f t="shared" ref="CF18:CF81" si="54">IF(CD18="完了","1","")</f>
        <v/>
      </c>
      <c r="CG18" s="31" t="e">
        <f t="shared" ref="CG18:CG81" si="55">CE18+CF18</f>
        <v>#VALUE!</v>
      </c>
      <c r="CH18" s="158" t="s">
        <v>66</v>
      </c>
      <c r="CI18" s="206">
        <v>0</v>
      </c>
      <c r="CJ18" s="158" t="s">
        <v>66</v>
      </c>
      <c r="CK18" s="206">
        <v>0</v>
      </c>
      <c r="CL18" s="168" t="s">
        <v>67</v>
      </c>
      <c r="CM18" s="35" t="str">
        <f t="shared" ref="CM18:CM82" si="56">IF(AZ18="","","CLOSE")</f>
        <v>CLOSE</v>
      </c>
      <c r="CN18" s="35" t="str">
        <f t="shared" ref="CN18:CN80" si="57">IF(F18="","",IF(COUNTIF(BB18:CE18,"未")=0,"CLOSE",""))</f>
        <v>CLOSE</v>
      </c>
      <c r="CO18" s="35">
        <v>0</v>
      </c>
      <c r="CP18" s="35"/>
      <c r="CQ18" s="35" t="s">
        <v>2917</v>
      </c>
      <c r="CR18" s="35" t="s">
        <v>2917</v>
      </c>
      <c r="CS18" s="35" t="s">
        <v>2917</v>
      </c>
      <c r="CT18" s="35" t="s">
        <v>2917</v>
      </c>
      <c r="CU18" s="35" t="s">
        <v>2917</v>
      </c>
      <c r="CV18" s="35" t="s">
        <v>2917</v>
      </c>
      <c r="CW18" s="35" t="s">
        <v>2917</v>
      </c>
      <c r="CX18" s="35" t="s">
        <v>2917</v>
      </c>
      <c r="CY18" s="788"/>
      <c r="CZ18" s="789"/>
      <c r="DA18" s="789"/>
      <c r="DB18" s="789"/>
      <c r="DC18" s="789"/>
      <c r="DD18" s="789"/>
      <c r="DE18" s="790"/>
    </row>
    <row r="19" spans="1:109" ht="69.75" customHeight="1">
      <c r="A19" s="25">
        <v>3</v>
      </c>
      <c r="B19" s="26">
        <v>41798</v>
      </c>
      <c r="C19" s="28">
        <f t="shared" ref="C19:C82" si="58">MONTH(B19)</f>
        <v>6</v>
      </c>
      <c r="D19" s="25" t="s">
        <v>72</v>
      </c>
      <c r="E19" s="27" t="s">
        <v>73</v>
      </c>
      <c r="F19" s="27" t="s">
        <v>74</v>
      </c>
      <c r="G19" s="27">
        <f t="shared" si="0"/>
        <v>7</v>
      </c>
      <c r="H19" s="27" t="str">
        <f t="shared" si="1"/>
        <v>1</v>
      </c>
      <c r="I19" s="27" t="str">
        <f t="shared" si="2"/>
        <v>0</v>
      </c>
      <c r="J19" s="27">
        <f t="shared" si="3"/>
        <v>1</v>
      </c>
      <c r="K19" s="27">
        <f t="shared" si="4"/>
        <v>1</v>
      </c>
      <c r="L19" s="27">
        <f t="shared" si="5"/>
        <v>2</v>
      </c>
      <c r="M19" s="27">
        <f t="shared" si="6"/>
        <v>1</v>
      </c>
      <c r="N19" s="27">
        <f t="shared" si="7"/>
        <v>2</v>
      </c>
      <c r="O19" s="27" t="s">
        <v>2928</v>
      </c>
      <c r="P19" s="28" t="s">
        <v>76</v>
      </c>
      <c r="Q19" s="29" t="s">
        <v>79</v>
      </c>
      <c r="R19" s="30" t="s">
        <v>2929</v>
      </c>
      <c r="S19" s="30" t="s">
        <v>81</v>
      </c>
      <c r="T19" s="31" t="s">
        <v>60</v>
      </c>
      <c r="U19" s="31" t="str">
        <f t="shared" si="8"/>
        <v/>
      </c>
      <c r="V19" s="31" t="str">
        <f t="shared" si="9"/>
        <v>1</v>
      </c>
      <c r="W19" s="198" t="e">
        <f t="shared" si="10"/>
        <v>#VALUE!</v>
      </c>
      <c r="X19" s="31" t="s">
        <v>60</v>
      </c>
      <c r="Y19" s="31" t="str">
        <f t="shared" si="11"/>
        <v/>
      </c>
      <c r="Z19" s="31" t="str">
        <f t="shared" si="12"/>
        <v>1</v>
      </c>
      <c r="AA19" s="31" t="e">
        <f t="shared" si="13"/>
        <v>#VALUE!</v>
      </c>
      <c r="AB19" s="31" t="s">
        <v>60</v>
      </c>
      <c r="AC19" s="31" t="str">
        <f t="shared" si="14"/>
        <v/>
      </c>
      <c r="AD19" s="31" t="str">
        <f t="shared" si="15"/>
        <v>1</v>
      </c>
      <c r="AE19" s="31" t="e">
        <f t="shared" si="16"/>
        <v>#VALUE!</v>
      </c>
      <c r="AF19" s="31" t="s">
        <v>60</v>
      </c>
      <c r="AG19" s="31" t="str">
        <f t="shared" si="17"/>
        <v/>
      </c>
      <c r="AH19" s="31" t="str">
        <f t="shared" si="18"/>
        <v>1</v>
      </c>
      <c r="AI19" s="31" t="e">
        <f t="shared" si="19"/>
        <v>#VALUE!</v>
      </c>
      <c r="AJ19" s="31" t="s">
        <v>60</v>
      </c>
      <c r="AK19" s="31" t="str">
        <f t="shared" si="20"/>
        <v/>
      </c>
      <c r="AL19" s="31" t="str">
        <f t="shared" si="21"/>
        <v>1</v>
      </c>
      <c r="AM19" s="31" t="e">
        <f t="shared" si="22"/>
        <v>#VALUE!</v>
      </c>
      <c r="AN19" s="31" t="s">
        <v>60</v>
      </c>
      <c r="AO19" s="31" t="str">
        <f t="shared" si="23"/>
        <v/>
      </c>
      <c r="AP19" s="31" t="str">
        <f t="shared" si="24"/>
        <v>1</v>
      </c>
      <c r="AQ19" s="31" t="e">
        <f t="shared" si="25"/>
        <v>#VALUE!</v>
      </c>
      <c r="AR19" s="31" t="s">
        <v>60</v>
      </c>
      <c r="AS19" s="31" t="str">
        <f t="shared" si="26"/>
        <v/>
      </c>
      <c r="AT19" s="31" t="str">
        <f t="shared" si="27"/>
        <v>1</v>
      </c>
      <c r="AU19" s="31" t="e">
        <f t="shared" si="28"/>
        <v>#VALUE!</v>
      </c>
      <c r="AV19" s="31" t="s">
        <v>529</v>
      </c>
      <c r="AW19" s="31" t="str">
        <f t="shared" si="29"/>
        <v/>
      </c>
      <c r="AX19" s="31" t="str">
        <f t="shared" si="30"/>
        <v/>
      </c>
      <c r="AY19" s="31" t="e">
        <f t="shared" si="31"/>
        <v>#VALUE!</v>
      </c>
      <c r="AZ19" s="32" t="s">
        <v>82</v>
      </c>
      <c r="BA19" s="33">
        <v>41820</v>
      </c>
      <c r="BB19" s="31" t="s">
        <v>63</v>
      </c>
      <c r="BC19" s="31" t="str">
        <f t="shared" si="32"/>
        <v/>
      </c>
      <c r="BD19" s="31" t="str">
        <f t="shared" si="33"/>
        <v>1</v>
      </c>
      <c r="BE19" s="31" t="e">
        <f t="shared" si="34"/>
        <v>#VALUE!</v>
      </c>
      <c r="BF19" s="31" t="s">
        <v>63</v>
      </c>
      <c r="BG19" s="31" t="str">
        <f t="shared" si="35"/>
        <v/>
      </c>
      <c r="BH19" s="31" t="str">
        <f t="shared" si="36"/>
        <v>1</v>
      </c>
      <c r="BI19" s="31" t="e">
        <f t="shared" si="37"/>
        <v>#VALUE!</v>
      </c>
      <c r="BJ19" s="31" t="s">
        <v>63</v>
      </c>
      <c r="BK19" s="31" t="str">
        <f t="shared" si="38"/>
        <v/>
      </c>
      <c r="BL19" s="31" t="str">
        <f t="shared" si="39"/>
        <v>1</v>
      </c>
      <c r="BM19" s="31" t="e">
        <f t="shared" si="40"/>
        <v>#VALUE!</v>
      </c>
      <c r="BN19" s="31" t="s">
        <v>63</v>
      </c>
      <c r="BO19" s="31" t="str">
        <f t="shared" si="41"/>
        <v/>
      </c>
      <c r="BP19" s="31" t="str">
        <f t="shared" si="42"/>
        <v>1</v>
      </c>
      <c r="BQ19" s="31" t="e">
        <f t="shared" si="43"/>
        <v>#VALUE!</v>
      </c>
      <c r="BR19" s="31" t="s">
        <v>63</v>
      </c>
      <c r="BS19" s="31" t="str">
        <f t="shared" si="44"/>
        <v/>
      </c>
      <c r="BT19" s="31" t="str">
        <f t="shared" si="45"/>
        <v>1</v>
      </c>
      <c r="BU19" s="31" t="e">
        <f t="shared" si="46"/>
        <v>#VALUE!</v>
      </c>
      <c r="BV19" s="31" t="s">
        <v>63</v>
      </c>
      <c r="BW19" s="31" t="str">
        <f t="shared" si="47"/>
        <v/>
      </c>
      <c r="BX19" s="31" t="str">
        <f t="shared" si="48"/>
        <v>1</v>
      </c>
      <c r="BY19" s="31" t="e">
        <f t="shared" si="49"/>
        <v>#VALUE!</v>
      </c>
      <c r="BZ19" s="31" t="s">
        <v>63</v>
      </c>
      <c r="CA19" s="31" t="str">
        <f t="shared" si="50"/>
        <v/>
      </c>
      <c r="CB19" s="31" t="str">
        <f t="shared" si="51"/>
        <v>1</v>
      </c>
      <c r="CC19" s="31" t="e">
        <f t="shared" si="52"/>
        <v>#VALUE!</v>
      </c>
      <c r="CD19" s="31" t="s">
        <v>529</v>
      </c>
      <c r="CE19" s="31" t="str">
        <f t="shared" si="53"/>
        <v/>
      </c>
      <c r="CF19" s="31" t="str">
        <f t="shared" si="54"/>
        <v/>
      </c>
      <c r="CG19" s="31" t="e">
        <f t="shared" si="55"/>
        <v>#VALUE!</v>
      </c>
      <c r="CH19" s="169" t="s">
        <v>2930</v>
      </c>
      <c r="CI19" s="206">
        <v>0</v>
      </c>
      <c r="CJ19" s="108"/>
      <c r="CK19" s="206">
        <v>2820</v>
      </c>
      <c r="CL19" s="160" t="s">
        <v>78</v>
      </c>
      <c r="CM19" s="35" t="str">
        <f t="shared" si="56"/>
        <v>CLOSE</v>
      </c>
      <c r="CN19" s="35" t="str">
        <f t="shared" si="57"/>
        <v>CLOSE</v>
      </c>
      <c r="CO19" s="35">
        <v>95</v>
      </c>
      <c r="CP19" s="35"/>
      <c r="CQ19" s="35" t="s">
        <v>2917</v>
      </c>
      <c r="CR19" s="35" t="s">
        <v>2917</v>
      </c>
      <c r="CS19" s="35" t="s">
        <v>2917</v>
      </c>
      <c r="CT19" s="35" t="s">
        <v>2917</v>
      </c>
      <c r="CU19" s="35" t="s">
        <v>2917</v>
      </c>
      <c r="CV19" s="35" t="s">
        <v>2917</v>
      </c>
      <c r="CW19" s="35" t="s">
        <v>2917</v>
      </c>
      <c r="CX19" s="35" t="s">
        <v>2917</v>
      </c>
      <c r="CY19" s="788"/>
      <c r="CZ19" s="789"/>
      <c r="DA19" s="789"/>
      <c r="DB19" s="789"/>
      <c r="DC19" s="789"/>
      <c r="DD19" s="789"/>
      <c r="DE19" s="790"/>
    </row>
    <row r="20" spans="1:109" ht="69.75" customHeight="1">
      <c r="A20" s="25">
        <v>4</v>
      </c>
      <c r="B20" s="26">
        <v>41820</v>
      </c>
      <c r="C20" s="28">
        <f t="shared" si="58"/>
        <v>6</v>
      </c>
      <c r="D20" s="25" t="s">
        <v>83</v>
      </c>
      <c r="E20" s="69" t="s">
        <v>84</v>
      </c>
      <c r="F20" s="27" t="s">
        <v>51</v>
      </c>
      <c r="G20" s="27">
        <f t="shared" si="0"/>
        <v>6</v>
      </c>
      <c r="H20" s="27" t="str">
        <f t="shared" si="1"/>
        <v>1</v>
      </c>
      <c r="I20" s="27" t="str">
        <f t="shared" si="2"/>
        <v>0</v>
      </c>
      <c r="J20" s="27">
        <f t="shared" si="3"/>
        <v>1</v>
      </c>
      <c r="K20" s="27">
        <f t="shared" si="4"/>
        <v>1</v>
      </c>
      <c r="L20" s="27">
        <f t="shared" si="5"/>
        <v>2</v>
      </c>
      <c r="M20" s="27">
        <f t="shared" si="6"/>
        <v>1</v>
      </c>
      <c r="N20" s="27">
        <f t="shared" si="7"/>
        <v>2</v>
      </c>
      <c r="O20" s="27" t="s">
        <v>2931</v>
      </c>
      <c r="P20" s="28" t="s">
        <v>86</v>
      </c>
      <c r="Q20" s="29" t="s">
        <v>88</v>
      </c>
      <c r="R20" s="30" t="s">
        <v>89</v>
      </c>
      <c r="S20" s="30" t="s">
        <v>90</v>
      </c>
      <c r="T20" s="31" t="s">
        <v>60</v>
      </c>
      <c r="U20" s="31" t="str">
        <f t="shared" si="8"/>
        <v/>
      </c>
      <c r="V20" s="31" t="str">
        <f t="shared" si="9"/>
        <v>1</v>
      </c>
      <c r="W20" s="31" t="e">
        <f t="shared" si="10"/>
        <v>#VALUE!</v>
      </c>
      <c r="X20" s="31" t="s">
        <v>60</v>
      </c>
      <c r="Y20" s="31" t="str">
        <f t="shared" si="11"/>
        <v/>
      </c>
      <c r="Z20" s="31" t="str">
        <f t="shared" si="12"/>
        <v>1</v>
      </c>
      <c r="AA20" s="31" t="e">
        <f t="shared" si="13"/>
        <v>#VALUE!</v>
      </c>
      <c r="AB20" s="31" t="s">
        <v>60</v>
      </c>
      <c r="AC20" s="31" t="str">
        <f t="shared" si="14"/>
        <v/>
      </c>
      <c r="AD20" s="31" t="str">
        <f t="shared" si="15"/>
        <v>1</v>
      </c>
      <c r="AE20" s="31" t="e">
        <f t="shared" si="16"/>
        <v>#VALUE!</v>
      </c>
      <c r="AF20" s="31" t="s">
        <v>60</v>
      </c>
      <c r="AG20" s="31" t="str">
        <f t="shared" si="17"/>
        <v/>
      </c>
      <c r="AH20" s="31" t="str">
        <f t="shared" si="18"/>
        <v>1</v>
      </c>
      <c r="AI20" s="31" t="e">
        <f t="shared" si="19"/>
        <v>#VALUE!</v>
      </c>
      <c r="AJ20" s="31" t="s">
        <v>60</v>
      </c>
      <c r="AK20" s="31" t="str">
        <f t="shared" si="20"/>
        <v/>
      </c>
      <c r="AL20" s="31" t="str">
        <f t="shared" si="21"/>
        <v>1</v>
      </c>
      <c r="AM20" s="31" t="e">
        <f t="shared" si="22"/>
        <v>#VALUE!</v>
      </c>
      <c r="AN20" s="31" t="s">
        <v>60</v>
      </c>
      <c r="AO20" s="31" t="str">
        <f t="shared" si="23"/>
        <v/>
      </c>
      <c r="AP20" s="31" t="str">
        <f t="shared" si="24"/>
        <v>1</v>
      </c>
      <c r="AQ20" s="31" t="e">
        <f t="shared" si="25"/>
        <v>#VALUE!</v>
      </c>
      <c r="AR20" s="31" t="s">
        <v>529</v>
      </c>
      <c r="AS20" s="31" t="str">
        <f t="shared" si="26"/>
        <v/>
      </c>
      <c r="AT20" s="31" t="str">
        <f t="shared" si="27"/>
        <v/>
      </c>
      <c r="AU20" s="31" t="e">
        <f t="shared" si="28"/>
        <v>#VALUE!</v>
      </c>
      <c r="AV20" s="27" t="s">
        <v>529</v>
      </c>
      <c r="AW20" s="31" t="str">
        <f t="shared" si="29"/>
        <v/>
      </c>
      <c r="AX20" s="31" t="str">
        <f t="shared" si="30"/>
        <v/>
      </c>
      <c r="AY20" s="31" t="e">
        <f t="shared" si="31"/>
        <v>#VALUE!</v>
      </c>
      <c r="AZ20" s="30" t="s">
        <v>90</v>
      </c>
      <c r="BA20" s="40"/>
      <c r="BB20" s="31" t="s">
        <v>63</v>
      </c>
      <c r="BC20" s="31" t="str">
        <f t="shared" si="32"/>
        <v/>
      </c>
      <c r="BD20" s="31" t="str">
        <f t="shared" si="33"/>
        <v>1</v>
      </c>
      <c r="BE20" s="31" t="e">
        <f t="shared" si="34"/>
        <v>#VALUE!</v>
      </c>
      <c r="BF20" s="31" t="s">
        <v>63</v>
      </c>
      <c r="BG20" s="31" t="str">
        <f t="shared" si="35"/>
        <v/>
      </c>
      <c r="BH20" s="31" t="str">
        <f t="shared" si="36"/>
        <v>1</v>
      </c>
      <c r="BI20" s="31" t="e">
        <f t="shared" si="37"/>
        <v>#VALUE!</v>
      </c>
      <c r="BJ20" s="31" t="s">
        <v>63</v>
      </c>
      <c r="BK20" s="31" t="str">
        <f t="shared" si="38"/>
        <v/>
      </c>
      <c r="BL20" s="31" t="str">
        <f t="shared" si="39"/>
        <v>1</v>
      </c>
      <c r="BM20" s="31" t="e">
        <f t="shared" si="40"/>
        <v>#VALUE!</v>
      </c>
      <c r="BN20" s="31" t="s">
        <v>63</v>
      </c>
      <c r="BO20" s="31" t="str">
        <f t="shared" si="41"/>
        <v/>
      </c>
      <c r="BP20" s="31" t="str">
        <f t="shared" si="42"/>
        <v>1</v>
      </c>
      <c r="BQ20" s="31" t="e">
        <f t="shared" si="43"/>
        <v>#VALUE!</v>
      </c>
      <c r="BR20" s="31" t="s">
        <v>63</v>
      </c>
      <c r="BS20" s="31" t="str">
        <f t="shared" si="44"/>
        <v/>
      </c>
      <c r="BT20" s="31" t="str">
        <f t="shared" si="45"/>
        <v>1</v>
      </c>
      <c r="BU20" s="31" t="e">
        <f t="shared" si="46"/>
        <v>#VALUE!</v>
      </c>
      <c r="BV20" s="31" t="s">
        <v>63</v>
      </c>
      <c r="BW20" s="31" t="str">
        <f t="shared" si="47"/>
        <v/>
      </c>
      <c r="BX20" s="31" t="str">
        <f t="shared" si="48"/>
        <v>1</v>
      </c>
      <c r="BY20" s="31" t="e">
        <f t="shared" si="49"/>
        <v>#VALUE!</v>
      </c>
      <c r="BZ20" s="31" t="s">
        <v>529</v>
      </c>
      <c r="CA20" s="31" t="str">
        <f t="shared" si="50"/>
        <v/>
      </c>
      <c r="CB20" s="31" t="str">
        <f t="shared" si="51"/>
        <v/>
      </c>
      <c r="CC20" s="31" t="e">
        <f t="shared" si="52"/>
        <v>#VALUE!</v>
      </c>
      <c r="CD20" s="31" t="s">
        <v>529</v>
      </c>
      <c r="CE20" s="31" t="str">
        <f t="shared" si="53"/>
        <v/>
      </c>
      <c r="CF20" s="31" t="str">
        <f t="shared" si="54"/>
        <v/>
      </c>
      <c r="CG20" s="31" t="e">
        <f t="shared" si="55"/>
        <v>#VALUE!</v>
      </c>
      <c r="CH20" s="158" t="s">
        <v>2932</v>
      </c>
      <c r="CI20" s="206">
        <v>0</v>
      </c>
      <c r="CJ20" s="108"/>
      <c r="CK20" s="206">
        <v>0</v>
      </c>
      <c r="CL20" s="158" t="s">
        <v>87</v>
      </c>
      <c r="CM20" s="35" t="str">
        <f t="shared" si="56"/>
        <v>CLOSE</v>
      </c>
      <c r="CN20" s="35" t="str">
        <f t="shared" si="57"/>
        <v>CLOSE</v>
      </c>
      <c r="CO20" s="35">
        <v>0</v>
      </c>
      <c r="CP20" s="35"/>
      <c r="CQ20" s="35" t="s">
        <v>2917</v>
      </c>
      <c r="CR20" s="35" t="s">
        <v>2917</v>
      </c>
      <c r="CS20" s="35" t="s">
        <v>2917</v>
      </c>
      <c r="CT20" s="35" t="s">
        <v>2917</v>
      </c>
      <c r="CU20" s="35" t="s">
        <v>2917</v>
      </c>
      <c r="CV20" s="70" t="s">
        <v>2933</v>
      </c>
      <c r="CW20" s="35" t="s">
        <v>2917</v>
      </c>
      <c r="CX20" s="35" t="s">
        <v>2917</v>
      </c>
      <c r="CY20" s="788"/>
      <c r="CZ20" s="789"/>
      <c r="DA20" s="789"/>
      <c r="DB20" s="789"/>
      <c r="DC20" s="789"/>
      <c r="DD20" s="789"/>
      <c r="DE20" s="790"/>
    </row>
    <row r="21" spans="1:109" ht="69.75" customHeight="1">
      <c r="A21" s="25">
        <v>5</v>
      </c>
      <c r="B21" s="26">
        <v>41823</v>
      </c>
      <c r="C21" s="28">
        <f t="shared" si="58"/>
        <v>7</v>
      </c>
      <c r="D21" s="25" t="s">
        <v>91</v>
      </c>
      <c r="E21" s="35" t="s">
        <v>38</v>
      </c>
      <c r="F21" s="27" t="s">
        <v>92</v>
      </c>
      <c r="G21" s="27">
        <f t="shared" si="0"/>
        <v>6</v>
      </c>
      <c r="H21" s="27" t="str">
        <f t="shared" si="1"/>
        <v>1</v>
      </c>
      <c r="I21" s="27" t="str">
        <f t="shared" si="2"/>
        <v>1</v>
      </c>
      <c r="J21" s="27">
        <f t="shared" si="3"/>
        <v>2</v>
      </c>
      <c r="K21" s="27">
        <f t="shared" si="4"/>
        <v>1</v>
      </c>
      <c r="L21" s="27">
        <f t="shared" si="5"/>
        <v>3</v>
      </c>
      <c r="M21" s="27">
        <f t="shared" si="6"/>
        <v>1</v>
      </c>
      <c r="N21" s="27">
        <f t="shared" si="7"/>
        <v>3</v>
      </c>
      <c r="O21" s="27" t="s">
        <v>2934</v>
      </c>
      <c r="P21" s="28" t="s">
        <v>2935</v>
      </c>
      <c r="Q21" s="29" t="s">
        <v>2936</v>
      </c>
      <c r="R21" s="30" t="s">
        <v>97</v>
      </c>
      <c r="S21" s="30" t="s">
        <v>98</v>
      </c>
      <c r="T21" s="31" t="s">
        <v>60</v>
      </c>
      <c r="U21" s="31" t="str">
        <f t="shared" si="8"/>
        <v>1</v>
      </c>
      <c r="V21" s="31" t="str">
        <f t="shared" si="9"/>
        <v>1</v>
      </c>
      <c r="W21" s="31">
        <f t="shared" si="10"/>
        <v>2</v>
      </c>
      <c r="X21" s="31" t="s">
        <v>60</v>
      </c>
      <c r="Y21" s="31" t="str">
        <f t="shared" si="11"/>
        <v>1</v>
      </c>
      <c r="Z21" s="31" t="str">
        <f t="shared" si="12"/>
        <v>1</v>
      </c>
      <c r="AA21" s="31">
        <f t="shared" si="13"/>
        <v>2</v>
      </c>
      <c r="AB21" s="31" t="s">
        <v>60</v>
      </c>
      <c r="AC21" s="31" t="str">
        <f t="shared" si="14"/>
        <v>1</v>
      </c>
      <c r="AD21" s="31" t="str">
        <f t="shared" si="15"/>
        <v>1</v>
      </c>
      <c r="AE21" s="31">
        <f t="shared" si="16"/>
        <v>2</v>
      </c>
      <c r="AF21" s="31" t="s">
        <v>60</v>
      </c>
      <c r="AG21" s="31" t="str">
        <f t="shared" si="17"/>
        <v>1</v>
      </c>
      <c r="AH21" s="31" t="str">
        <f t="shared" si="18"/>
        <v>1</v>
      </c>
      <c r="AI21" s="31">
        <f t="shared" si="19"/>
        <v>2</v>
      </c>
      <c r="AJ21" s="31" t="s">
        <v>60</v>
      </c>
      <c r="AK21" s="31" t="str">
        <f t="shared" si="20"/>
        <v>1</v>
      </c>
      <c r="AL21" s="31" t="str">
        <f t="shared" si="21"/>
        <v>1</v>
      </c>
      <c r="AM21" s="31">
        <f t="shared" si="22"/>
        <v>2</v>
      </c>
      <c r="AN21" s="31" t="s">
        <v>60</v>
      </c>
      <c r="AO21" s="31" t="str">
        <f t="shared" si="23"/>
        <v>1</v>
      </c>
      <c r="AP21" s="31" t="str">
        <f t="shared" si="24"/>
        <v>1</v>
      </c>
      <c r="AQ21" s="31">
        <f t="shared" si="25"/>
        <v>2</v>
      </c>
      <c r="AR21" s="31" t="s">
        <v>529</v>
      </c>
      <c r="AS21" s="31" t="str">
        <f t="shared" si="26"/>
        <v>1</v>
      </c>
      <c r="AT21" s="31" t="str">
        <f t="shared" si="27"/>
        <v/>
      </c>
      <c r="AU21" s="31" t="e">
        <f t="shared" si="28"/>
        <v>#VALUE!</v>
      </c>
      <c r="AV21" s="27" t="s">
        <v>529</v>
      </c>
      <c r="AW21" s="31" t="str">
        <f t="shared" si="29"/>
        <v>1</v>
      </c>
      <c r="AX21" s="31" t="str">
        <f t="shared" si="30"/>
        <v/>
      </c>
      <c r="AY21" s="31" t="e">
        <f t="shared" si="31"/>
        <v>#VALUE!</v>
      </c>
      <c r="AZ21" s="30" t="s">
        <v>2937</v>
      </c>
      <c r="BA21" s="33"/>
      <c r="BB21" s="31" t="s">
        <v>63</v>
      </c>
      <c r="BC21" s="31" t="str">
        <f t="shared" si="32"/>
        <v>1</v>
      </c>
      <c r="BD21" s="31" t="str">
        <f t="shared" si="33"/>
        <v>1</v>
      </c>
      <c r="BE21" s="31">
        <f t="shared" si="34"/>
        <v>2</v>
      </c>
      <c r="BF21" s="31" t="s">
        <v>63</v>
      </c>
      <c r="BG21" s="31" t="str">
        <f t="shared" si="35"/>
        <v>1</v>
      </c>
      <c r="BH21" s="31" t="str">
        <f t="shared" si="36"/>
        <v>1</v>
      </c>
      <c r="BI21" s="31">
        <f t="shared" si="37"/>
        <v>2</v>
      </c>
      <c r="BJ21" s="31" t="s">
        <v>63</v>
      </c>
      <c r="BK21" s="31" t="str">
        <f t="shared" si="38"/>
        <v>1</v>
      </c>
      <c r="BL21" s="31" t="str">
        <f t="shared" si="39"/>
        <v>1</v>
      </c>
      <c r="BM21" s="31">
        <f t="shared" si="40"/>
        <v>2</v>
      </c>
      <c r="BN21" s="31" t="s">
        <v>63</v>
      </c>
      <c r="BO21" s="31" t="str">
        <f t="shared" si="41"/>
        <v>1</v>
      </c>
      <c r="BP21" s="31" t="str">
        <f t="shared" si="42"/>
        <v>1</v>
      </c>
      <c r="BQ21" s="31">
        <f t="shared" si="43"/>
        <v>2</v>
      </c>
      <c r="BR21" s="31" t="s">
        <v>63</v>
      </c>
      <c r="BS21" s="31" t="str">
        <f t="shared" si="44"/>
        <v>1</v>
      </c>
      <c r="BT21" s="31" t="str">
        <f t="shared" si="45"/>
        <v>1</v>
      </c>
      <c r="BU21" s="31">
        <f t="shared" si="46"/>
        <v>2</v>
      </c>
      <c r="BV21" s="31" t="s">
        <v>63</v>
      </c>
      <c r="BW21" s="31" t="str">
        <f t="shared" si="47"/>
        <v>1</v>
      </c>
      <c r="BX21" s="31" t="str">
        <f t="shared" si="48"/>
        <v>1</v>
      </c>
      <c r="BY21" s="31">
        <f t="shared" si="49"/>
        <v>2</v>
      </c>
      <c r="BZ21" s="31" t="s">
        <v>529</v>
      </c>
      <c r="CA21" s="31" t="str">
        <f t="shared" si="50"/>
        <v>1</v>
      </c>
      <c r="CB21" s="31" t="str">
        <f t="shared" si="51"/>
        <v/>
      </c>
      <c r="CC21" s="31" t="e">
        <f t="shared" si="52"/>
        <v>#VALUE!</v>
      </c>
      <c r="CD21" s="31" t="s">
        <v>529</v>
      </c>
      <c r="CE21" s="31" t="str">
        <f t="shared" si="53"/>
        <v>1</v>
      </c>
      <c r="CF21" s="31" t="str">
        <f t="shared" si="54"/>
        <v/>
      </c>
      <c r="CG21" s="31" t="e">
        <f t="shared" si="55"/>
        <v>#VALUE!</v>
      </c>
      <c r="CH21" s="158" t="s">
        <v>2938</v>
      </c>
      <c r="CI21" s="206">
        <v>0</v>
      </c>
      <c r="CJ21" s="108"/>
      <c r="CK21" s="206">
        <v>5531</v>
      </c>
      <c r="CL21" s="158" t="s">
        <v>2939</v>
      </c>
      <c r="CM21" s="35" t="str">
        <f t="shared" si="56"/>
        <v>CLOSE</v>
      </c>
      <c r="CN21" s="35" t="str">
        <f t="shared" si="57"/>
        <v>CLOSE</v>
      </c>
      <c r="CO21" s="35">
        <v>259</v>
      </c>
      <c r="CP21" s="35"/>
      <c r="CQ21" s="35" t="s">
        <v>2917</v>
      </c>
      <c r="CR21" s="35" t="s">
        <v>2917</v>
      </c>
      <c r="CS21" s="35" t="s">
        <v>2917</v>
      </c>
      <c r="CT21" s="35" t="s">
        <v>2917</v>
      </c>
      <c r="CU21" s="35" t="s">
        <v>2917</v>
      </c>
      <c r="CV21" s="35" t="s">
        <v>2917</v>
      </c>
      <c r="CW21" s="35" t="s">
        <v>2917</v>
      </c>
      <c r="CX21" s="35" t="s">
        <v>2917</v>
      </c>
      <c r="CY21" s="788"/>
      <c r="CZ21" s="789"/>
      <c r="DA21" s="789"/>
      <c r="DB21" s="789"/>
      <c r="DC21" s="789"/>
      <c r="DD21" s="789"/>
      <c r="DE21" s="790"/>
    </row>
    <row r="22" spans="1:109" ht="69.75" customHeight="1">
      <c r="A22" s="25">
        <v>6</v>
      </c>
      <c r="B22" s="26">
        <v>41823</v>
      </c>
      <c r="C22" s="28">
        <f t="shared" si="58"/>
        <v>7</v>
      </c>
      <c r="D22" s="25" t="s">
        <v>49</v>
      </c>
      <c r="E22" s="35" t="s">
        <v>100</v>
      </c>
      <c r="F22" s="27" t="s">
        <v>92</v>
      </c>
      <c r="G22" s="27">
        <f t="shared" si="0"/>
        <v>6</v>
      </c>
      <c r="H22" s="27" t="str">
        <f t="shared" si="1"/>
        <v>1</v>
      </c>
      <c r="I22" s="27" t="str">
        <f t="shared" si="2"/>
        <v>1</v>
      </c>
      <c r="J22" s="27">
        <f t="shared" si="3"/>
        <v>2</v>
      </c>
      <c r="K22" s="27">
        <f t="shared" si="4"/>
        <v>1</v>
      </c>
      <c r="L22" s="27">
        <f t="shared" si="5"/>
        <v>3</v>
      </c>
      <c r="M22" s="27">
        <f t="shared" si="6"/>
        <v>1</v>
      </c>
      <c r="N22" s="27">
        <f t="shared" si="7"/>
        <v>3</v>
      </c>
      <c r="O22" s="27" t="s">
        <v>2934</v>
      </c>
      <c r="P22" s="28" t="s">
        <v>2935</v>
      </c>
      <c r="Q22" s="29" t="s">
        <v>2940</v>
      </c>
      <c r="R22" s="30" t="s">
        <v>97</v>
      </c>
      <c r="S22" s="30" t="s">
        <v>102</v>
      </c>
      <c r="T22" s="31" t="s">
        <v>60</v>
      </c>
      <c r="U22" s="31" t="str">
        <f t="shared" si="8"/>
        <v>1</v>
      </c>
      <c r="V22" s="31" t="str">
        <f t="shared" si="9"/>
        <v>1</v>
      </c>
      <c r="W22" s="31">
        <f t="shared" si="10"/>
        <v>2</v>
      </c>
      <c r="X22" s="31" t="s">
        <v>60</v>
      </c>
      <c r="Y22" s="31" t="str">
        <f t="shared" si="11"/>
        <v>1</v>
      </c>
      <c r="Z22" s="31" t="str">
        <f t="shared" si="12"/>
        <v>1</v>
      </c>
      <c r="AA22" s="31">
        <f t="shared" si="13"/>
        <v>2</v>
      </c>
      <c r="AB22" s="31" t="s">
        <v>60</v>
      </c>
      <c r="AC22" s="31" t="str">
        <f t="shared" si="14"/>
        <v>1</v>
      </c>
      <c r="AD22" s="31" t="str">
        <f t="shared" si="15"/>
        <v>1</v>
      </c>
      <c r="AE22" s="31">
        <f t="shared" si="16"/>
        <v>2</v>
      </c>
      <c r="AF22" s="31" t="s">
        <v>60</v>
      </c>
      <c r="AG22" s="31" t="str">
        <f t="shared" si="17"/>
        <v>1</v>
      </c>
      <c r="AH22" s="31" t="str">
        <f t="shared" si="18"/>
        <v>1</v>
      </c>
      <c r="AI22" s="31">
        <f t="shared" si="19"/>
        <v>2</v>
      </c>
      <c r="AJ22" s="31" t="s">
        <v>60</v>
      </c>
      <c r="AK22" s="31" t="str">
        <f t="shared" si="20"/>
        <v>1</v>
      </c>
      <c r="AL22" s="31" t="str">
        <f t="shared" si="21"/>
        <v>1</v>
      </c>
      <c r="AM22" s="31">
        <f t="shared" si="22"/>
        <v>2</v>
      </c>
      <c r="AN22" s="31" t="s">
        <v>60</v>
      </c>
      <c r="AO22" s="31" t="str">
        <f t="shared" si="23"/>
        <v>1</v>
      </c>
      <c r="AP22" s="31" t="str">
        <f t="shared" si="24"/>
        <v>1</v>
      </c>
      <c r="AQ22" s="31">
        <f t="shared" si="25"/>
        <v>2</v>
      </c>
      <c r="AR22" s="31" t="s">
        <v>529</v>
      </c>
      <c r="AS22" s="31" t="str">
        <f t="shared" si="26"/>
        <v>1</v>
      </c>
      <c r="AT22" s="31" t="str">
        <f t="shared" si="27"/>
        <v/>
      </c>
      <c r="AU22" s="31" t="e">
        <f t="shared" si="28"/>
        <v>#VALUE!</v>
      </c>
      <c r="AV22" s="27" t="s">
        <v>529</v>
      </c>
      <c r="AW22" s="31" t="str">
        <f t="shared" si="29"/>
        <v>1</v>
      </c>
      <c r="AX22" s="31" t="str">
        <f t="shared" si="30"/>
        <v/>
      </c>
      <c r="AY22" s="31" t="e">
        <f t="shared" si="31"/>
        <v>#VALUE!</v>
      </c>
      <c r="AZ22" s="30" t="s">
        <v>102</v>
      </c>
      <c r="BA22" s="33"/>
      <c r="BB22" s="31" t="s">
        <v>63</v>
      </c>
      <c r="BC22" s="31" t="str">
        <f t="shared" si="32"/>
        <v>1</v>
      </c>
      <c r="BD22" s="31" t="str">
        <f t="shared" si="33"/>
        <v>1</v>
      </c>
      <c r="BE22" s="31">
        <f t="shared" si="34"/>
        <v>2</v>
      </c>
      <c r="BF22" s="31" t="s">
        <v>63</v>
      </c>
      <c r="BG22" s="31" t="str">
        <f t="shared" si="35"/>
        <v>1</v>
      </c>
      <c r="BH22" s="31" t="str">
        <f t="shared" si="36"/>
        <v>1</v>
      </c>
      <c r="BI22" s="31">
        <f t="shared" si="37"/>
        <v>2</v>
      </c>
      <c r="BJ22" s="31" t="s">
        <v>63</v>
      </c>
      <c r="BK22" s="31" t="str">
        <f t="shared" si="38"/>
        <v>1</v>
      </c>
      <c r="BL22" s="31" t="str">
        <f t="shared" si="39"/>
        <v>1</v>
      </c>
      <c r="BM22" s="31">
        <f t="shared" si="40"/>
        <v>2</v>
      </c>
      <c r="BN22" s="31" t="s">
        <v>63</v>
      </c>
      <c r="BO22" s="31" t="str">
        <f t="shared" si="41"/>
        <v>1</v>
      </c>
      <c r="BP22" s="31" t="str">
        <f t="shared" si="42"/>
        <v>1</v>
      </c>
      <c r="BQ22" s="31">
        <f t="shared" si="43"/>
        <v>2</v>
      </c>
      <c r="BR22" s="31" t="s">
        <v>63</v>
      </c>
      <c r="BS22" s="31" t="str">
        <f t="shared" si="44"/>
        <v>1</v>
      </c>
      <c r="BT22" s="31" t="str">
        <f t="shared" si="45"/>
        <v>1</v>
      </c>
      <c r="BU22" s="31">
        <f t="shared" si="46"/>
        <v>2</v>
      </c>
      <c r="BV22" s="31" t="s">
        <v>63</v>
      </c>
      <c r="BW22" s="31" t="str">
        <f t="shared" si="47"/>
        <v>1</v>
      </c>
      <c r="BX22" s="31" t="str">
        <f t="shared" si="48"/>
        <v>1</v>
      </c>
      <c r="BY22" s="31">
        <f t="shared" si="49"/>
        <v>2</v>
      </c>
      <c r="BZ22" s="31" t="s">
        <v>529</v>
      </c>
      <c r="CA22" s="31" t="str">
        <f t="shared" si="50"/>
        <v>1</v>
      </c>
      <c r="CB22" s="31" t="str">
        <f t="shared" si="51"/>
        <v/>
      </c>
      <c r="CC22" s="31" t="e">
        <f t="shared" si="52"/>
        <v>#VALUE!</v>
      </c>
      <c r="CD22" s="31" t="s">
        <v>529</v>
      </c>
      <c r="CE22" s="31" t="str">
        <f t="shared" si="53"/>
        <v>1</v>
      </c>
      <c r="CF22" s="31" t="str">
        <f t="shared" si="54"/>
        <v/>
      </c>
      <c r="CG22" s="31" t="e">
        <f t="shared" si="55"/>
        <v>#VALUE!</v>
      </c>
      <c r="CH22" s="160" t="s">
        <v>2941</v>
      </c>
      <c r="CI22" s="206"/>
      <c r="CJ22" s="108"/>
      <c r="CK22" s="206"/>
      <c r="CL22" s="163" t="s">
        <v>2942</v>
      </c>
      <c r="CM22" s="35" t="str">
        <f t="shared" si="56"/>
        <v>CLOSE</v>
      </c>
      <c r="CN22" s="35" t="str">
        <f t="shared" si="57"/>
        <v>CLOSE</v>
      </c>
      <c r="CO22" s="51"/>
      <c r="CP22" s="51"/>
      <c r="CQ22" s="51" t="s">
        <v>2917</v>
      </c>
      <c r="CR22" s="35" t="s">
        <v>2917</v>
      </c>
      <c r="CS22" s="35" t="s">
        <v>2917</v>
      </c>
      <c r="CT22" s="35" t="s">
        <v>2917</v>
      </c>
      <c r="CU22" s="35" t="s">
        <v>2917</v>
      </c>
      <c r="CV22" s="35" t="s">
        <v>2917</v>
      </c>
      <c r="CW22" s="35" t="s">
        <v>2917</v>
      </c>
      <c r="CX22" s="35" t="s">
        <v>2917</v>
      </c>
      <c r="CY22" s="788"/>
      <c r="CZ22" s="789"/>
      <c r="DA22" s="789"/>
      <c r="DB22" s="789"/>
      <c r="DC22" s="789"/>
      <c r="DD22" s="789"/>
      <c r="DE22" s="790"/>
    </row>
    <row r="23" spans="1:109" ht="69.75" customHeight="1">
      <c r="A23" s="103">
        <v>7</v>
      </c>
      <c r="B23" s="104">
        <v>41823</v>
      </c>
      <c r="C23" s="106">
        <f t="shared" si="58"/>
        <v>7</v>
      </c>
      <c r="D23" s="103" t="s">
        <v>49</v>
      </c>
      <c r="E23" s="101" t="s">
        <v>39</v>
      </c>
      <c r="F23" s="105" t="s">
        <v>103</v>
      </c>
      <c r="G23" s="27">
        <f t="shared" si="0"/>
        <v>6</v>
      </c>
      <c r="H23" s="27" t="str">
        <f t="shared" si="1"/>
        <v>1</v>
      </c>
      <c r="I23" s="27" t="str">
        <f t="shared" si="2"/>
        <v>1</v>
      </c>
      <c r="J23" s="27">
        <f t="shared" si="3"/>
        <v>2</v>
      </c>
      <c r="K23" s="27">
        <f t="shared" si="4"/>
        <v>1</v>
      </c>
      <c r="L23" s="27">
        <f t="shared" si="5"/>
        <v>3</v>
      </c>
      <c r="M23" s="27">
        <f t="shared" si="6"/>
        <v>1</v>
      </c>
      <c r="N23" s="27">
        <f t="shared" si="7"/>
        <v>3</v>
      </c>
      <c r="O23" s="105" t="s">
        <v>2934</v>
      </c>
      <c r="P23" s="106" t="s">
        <v>2935</v>
      </c>
      <c r="Q23" s="107" t="s">
        <v>104</v>
      </c>
      <c r="R23" s="99" t="s">
        <v>105</v>
      </c>
      <c r="S23" s="99" t="s">
        <v>106</v>
      </c>
      <c r="T23" s="102" t="s">
        <v>60</v>
      </c>
      <c r="U23" s="31" t="str">
        <f t="shared" si="8"/>
        <v>1</v>
      </c>
      <c r="V23" s="31" t="str">
        <f t="shared" si="9"/>
        <v>1</v>
      </c>
      <c r="W23" s="31">
        <f t="shared" si="10"/>
        <v>2</v>
      </c>
      <c r="X23" s="102" t="s">
        <v>60</v>
      </c>
      <c r="Y23" s="31" t="str">
        <f t="shared" si="11"/>
        <v>1</v>
      </c>
      <c r="Z23" s="31" t="str">
        <f t="shared" si="12"/>
        <v>1</v>
      </c>
      <c r="AA23" s="31">
        <f t="shared" si="13"/>
        <v>2</v>
      </c>
      <c r="AB23" s="102" t="s">
        <v>60</v>
      </c>
      <c r="AC23" s="31" t="str">
        <f t="shared" si="14"/>
        <v>1</v>
      </c>
      <c r="AD23" s="31" t="str">
        <f t="shared" si="15"/>
        <v>1</v>
      </c>
      <c r="AE23" s="31">
        <f t="shared" si="16"/>
        <v>2</v>
      </c>
      <c r="AF23" s="102" t="s">
        <v>60</v>
      </c>
      <c r="AG23" s="31" t="str">
        <f t="shared" si="17"/>
        <v>1</v>
      </c>
      <c r="AH23" s="31" t="str">
        <f t="shared" si="18"/>
        <v>1</v>
      </c>
      <c r="AI23" s="31">
        <f t="shared" si="19"/>
        <v>2</v>
      </c>
      <c r="AJ23" s="102" t="s">
        <v>60</v>
      </c>
      <c r="AK23" s="31" t="str">
        <f t="shared" si="20"/>
        <v>1</v>
      </c>
      <c r="AL23" s="31" t="str">
        <f t="shared" si="21"/>
        <v>1</v>
      </c>
      <c r="AM23" s="31">
        <f t="shared" si="22"/>
        <v>2</v>
      </c>
      <c r="AN23" s="102" t="s">
        <v>60</v>
      </c>
      <c r="AO23" s="31" t="str">
        <f t="shared" si="23"/>
        <v>1</v>
      </c>
      <c r="AP23" s="31" t="str">
        <f t="shared" si="24"/>
        <v>1</v>
      </c>
      <c r="AQ23" s="31">
        <f t="shared" si="25"/>
        <v>2</v>
      </c>
      <c r="AR23" s="102" t="s">
        <v>529</v>
      </c>
      <c r="AS23" s="31" t="str">
        <f t="shared" si="26"/>
        <v>1</v>
      </c>
      <c r="AT23" s="31" t="str">
        <f t="shared" si="27"/>
        <v/>
      </c>
      <c r="AU23" s="31" t="e">
        <f t="shared" si="28"/>
        <v>#VALUE!</v>
      </c>
      <c r="AV23" s="102" t="s">
        <v>529</v>
      </c>
      <c r="AW23" s="31" t="str">
        <f t="shared" si="29"/>
        <v>1</v>
      </c>
      <c r="AX23" s="31" t="str">
        <f t="shared" si="30"/>
        <v/>
      </c>
      <c r="AY23" s="31" t="e">
        <f t="shared" si="31"/>
        <v>#VALUE!</v>
      </c>
      <c r="AZ23" s="100" t="s">
        <v>108</v>
      </c>
      <c r="BA23" s="118"/>
      <c r="BB23" s="102" t="s">
        <v>63</v>
      </c>
      <c r="BC23" s="31" t="str">
        <f t="shared" si="32"/>
        <v>1</v>
      </c>
      <c r="BD23" s="31" t="str">
        <f t="shared" si="33"/>
        <v>1</v>
      </c>
      <c r="BE23" s="31">
        <f t="shared" si="34"/>
        <v>2</v>
      </c>
      <c r="BF23" s="102" t="s">
        <v>63</v>
      </c>
      <c r="BG23" s="31" t="str">
        <f t="shared" si="35"/>
        <v>1</v>
      </c>
      <c r="BH23" s="31" t="str">
        <f t="shared" si="36"/>
        <v>1</v>
      </c>
      <c r="BI23" s="31">
        <f t="shared" si="37"/>
        <v>2</v>
      </c>
      <c r="BJ23" s="102" t="s">
        <v>63</v>
      </c>
      <c r="BK23" s="31" t="str">
        <f t="shared" si="38"/>
        <v>1</v>
      </c>
      <c r="BL23" s="31" t="str">
        <f t="shared" si="39"/>
        <v>1</v>
      </c>
      <c r="BM23" s="31">
        <f t="shared" si="40"/>
        <v>2</v>
      </c>
      <c r="BN23" s="102" t="s">
        <v>63</v>
      </c>
      <c r="BO23" s="31" t="str">
        <f t="shared" si="41"/>
        <v>1</v>
      </c>
      <c r="BP23" s="31" t="str">
        <f t="shared" si="42"/>
        <v>1</v>
      </c>
      <c r="BQ23" s="31">
        <f t="shared" si="43"/>
        <v>2</v>
      </c>
      <c r="BR23" s="102" t="s">
        <v>63</v>
      </c>
      <c r="BS23" s="31" t="str">
        <f t="shared" si="44"/>
        <v>1</v>
      </c>
      <c r="BT23" s="31" t="str">
        <f t="shared" si="45"/>
        <v>1</v>
      </c>
      <c r="BU23" s="31">
        <f t="shared" si="46"/>
        <v>2</v>
      </c>
      <c r="BV23" s="102" t="s">
        <v>63</v>
      </c>
      <c r="BW23" s="31" t="str">
        <f t="shared" si="47"/>
        <v>1</v>
      </c>
      <c r="BX23" s="31" t="str">
        <f t="shared" si="48"/>
        <v>1</v>
      </c>
      <c r="BY23" s="31">
        <f t="shared" si="49"/>
        <v>2</v>
      </c>
      <c r="BZ23" s="102" t="s">
        <v>529</v>
      </c>
      <c r="CA23" s="31" t="str">
        <f t="shared" si="50"/>
        <v>1</v>
      </c>
      <c r="CB23" s="31" t="str">
        <f t="shared" si="51"/>
        <v/>
      </c>
      <c r="CC23" s="31" t="e">
        <f t="shared" si="52"/>
        <v>#VALUE!</v>
      </c>
      <c r="CD23" s="102" t="s">
        <v>529</v>
      </c>
      <c r="CE23" s="31" t="str">
        <f t="shared" si="53"/>
        <v>1</v>
      </c>
      <c r="CF23" s="31" t="str">
        <f t="shared" si="54"/>
        <v/>
      </c>
      <c r="CG23" s="31" t="e">
        <f t="shared" si="55"/>
        <v>#VALUE!</v>
      </c>
      <c r="CH23" s="155" t="s">
        <v>2943</v>
      </c>
      <c r="CI23" s="223">
        <v>1</v>
      </c>
      <c r="CJ23" s="108"/>
      <c r="CK23" s="223">
        <v>0</v>
      </c>
      <c r="CL23" s="161"/>
      <c r="CM23" s="101" t="str">
        <f t="shared" si="56"/>
        <v>CLOSE</v>
      </c>
      <c r="CN23" s="101" t="str">
        <f t="shared" si="57"/>
        <v>CLOSE</v>
      </c>
      <c r="CO23" s="51">
        <v>120</v>
      </c>
      <c r="CP23" s="101"/>
      <c r="CQ23" s="100" t="s">
        <v>2944</v>
      </c>
      <c r="CR23" s="119" t="s">
        <v>2945</v>
      </c>
      <c r="CS23" s="120" t="s">
        <v>2917</v>
      </c>
      <c r="CT23" s="115" t="s">
        <v>2946</v>
      </c>
      <c r="CU23" s="101" t="s">
        <v>2917</v>
      </c>
      <c r="CV23" s="101" t="s">
        <v>2917</v>
      </c>
      <c r="CW23" s="101" t="s">
        <v>2917</v>
      </c>
      <c r="CX23" s="101" t="s">
        <v>2917</v>
      </c>
      <c r="CY23" s="791" t="s">
        <v>109</v>
      </c>
      <c r="CZ23" s="792"/>
      <c r="DA23" s="792"/>
      <c r="DB23" s="792"/>
      <c r="DC23" s="792"/>
      <c r="DD23" s="792"/>
      <c r="DE23" s="793"/>
    </row>
    <row r="24" spans="1:109" ht="69.75" customHeight="1">
      <c r="A24" s="136">
        <v>8</v>
      </c>
      <c r="B24" s="137">
        <v>41827</v>
      </c>
      <c r="C24" s="127">
        <f t="shared" si="58"/>
        <v>7</v>
      </c>
      <c r="D24" s="136" t="s">
        <v>91</v>
      </c>
      <c r="E24" s="128" t="s">
        <v>39</v>
      </c>
      <c r="F24" s="138" t="s">
        <v>74</v>
      </c>
      <c r="G24" s="27">
        <f t="shared" si="0"/>
        <v>6</v>
      </c>
      <c r="H24" s="27" t="str">
        <f t="shared" si="1"/>
        <v>1</v>
      </c>
      <c r="I24" s="27" t="str">
        <f t="shared" si="2"/>
        <v>1</v>
      </c>
      <c r="J24" s="27">
        <f t="shared" si="3"/>
        <v>2</v>
      </c>
      <c r="K24" s="27">
        <f t="shared" si="4"/>
        <v>1</v>
      </c>
      <c r="L24" s="27">
        <f t="shared" si="5"/>
        <v>3</v>
      </c>
      <c r="M24" s="27">
        <f t="shared" si="6"/>
        <v>1</v>
      </c>
      <c r="N24" s="27">
        <f t="shared" si="7"/>
        <v>3</v>
      </c>
      <c r="O24" s="138" t="s">
        <v>2934</v>
      </c>
      <c r="P24" s="127" t="s">
        <v>2947</v>
      </c>
      <c r="Q24" s="139" t="s">
        <v>110</v>
      </c>
      <c r="R24" s="140" t="s">
        <v>105</v>
      </c>
      <c r="S24" s="140" t="s">
        <v>111</v>
      </c>
      <c r="T24" s="132" t="s">
        <v>60</v>
      </c>
      <c r="U24" s="31" t="str">
        <f t="shared" si="8"/>
        <v>1</v>
      </c>
      <c r="V24" s="31" t="str">
        <f t="shared" si="9"/>
        <v>1</v>
      </c>
      <c r="W24" s="31">
        <f t="shared" si="10"/>
        <v>2</v>
      </c>
      <c r="X24" s="132" t="s">
        <v>60</v>
      </c>
      <c r="Y24" s="31" t="str">
        <f t="shared" si="11"/>
        <v>1</v>
      </c>
      <c r="Z24" s="31" t="str">
        <f t="shared" si="12"/>
        <v>1</v>
      </c>
      <c r="AA24" s="31">
        <f t="shared" si="13"/>
        <v>2</v>
      </c>
      <c r="AB24" s="132" t="s">
        <v>60</v>
      </c>
      <c r="AC24" s="31" t="str">
        <f t="shared" si="14"/>
        <v>1</v>
      </c>
      <c r="AD24" s="31" t="str">
        <f t="shared" si="15"/>
        <v>1</v>
      </c>
      <c r="AE24" s="31">
        <f t="shared" si="16"/>
        <v>2</v>
      </c>
      <c r="AF24" s="132" t="s">
        <v>60</v>
      </c>
      <c r="AG24" s="31" t="str">
        <f t="shared" si="17"/>
        <v>1</v>
      </c>
      <c r="AH24" s="31" t="str">
        <f t="shared" si="18"/>
        <v>1</v>
      </c>
      <c r="AI24" s="31">
        <f t="shared" si="19"/>
        <v>2</v>
      </c>
      <c r="AJ24" s="132" t="s">
        <v>60</v>
      </c>
      <c r="AK24" s="31" t="str">
        <f t="shared" si="20"/>
        <v>1</v>
      </c>
      <c r="AL24" s="31" t="str">
        <f t="shared" si="21"/>
        <v>1</v>
      </c>
      <c r="AM24" s="31">
        <f t="shared" si="22"/>
        <v>2</v>
      </c>
      <c r="AN24" s="132" t="s">
        <v>60</v>
      </c>
      <c r="AO24" s="31" t="str">
        <f t="shared" si="23"/>
        <v>1</v>
      </c>
      <c r="AP24" s="31" t="str">
        <f t="shared" si="24"/>
        <v>1</v>
      </c>
      <c r="AQ24" s="31">
        <f t="shared" si="25"/>
        <v>2</v>
      </c>
      <c r="AR24" s="132" t="s">
        <v>529</v>
      </c>
      <c r="AS24" s="31" t="str">
        <f t="shared" si="26"/>
        <v>1</v>
      </c>
      <c r="AT24" s="31" t="str">
        <f t="shared" si="27"/>
        <v/>
      </c>
      <c r="AU24" s="31" t="e">
        <f t="shared" si="28"/>
        <v>#VALUE!</v>
      </c>
      <c r="AV24" s="132" t="s">
        <v>529</v>
      </c>
      <c r="AW24" s="31" t="str">
        <f t="shared" si="29"/>
        <v>1</v>
      </c>
      <c r="AX24" s="31" t="str">
        <f t="shared" si="30"/>
        <v/>
      </c>
      <c r="AY24" s="31" t="e">
        <f t="shared" si="31"/>
        <v>#VALUE!</v>
      </c>
      <c r="AZ24" s="131" t="s">
        <v>2948</v>
      </c>
      <c r="BA24" s="40"/>
      <c r="BB24" s="132" t="s">
        <v>63</v>
      </c>
      <c r="BC24" s="31" t="str">
        <f t="shared" si="32"/>
        <v>1</v>
      </c>
      <c r="BD24" s="31" t="str">
        <f t="shared" si="33"/>
        <v>1</v>
      </c>
      <c r="BE24" s="31">
        <f t="shared" si="34"/>
        <v>2</v>
      </c>
      <c r="BF24" s="132" t="s">
        <v>63</v>
      </c>
      <c r="BG24" s="31" t="str">
        <f t="shared" si="35"/>
        <v>1</v>
      </c>
      <c r="BH24" s="31" t="str">
        <f t="shared" si="36"/>
        <v>1</v>
      </c>
      <c r="BI24" s="31">
        <f t="shared" si="37"/>
        <v>2</v>
      </c>
      <c r="BJ24" s="132" t="s">
        <v>63</v>
      </c>
      <c r="BK24" s="31" t="str">
        <f t="shared" si="38"/>
        <v>1</v>
      </c>
      <c r="BL24" s="31" t="str">
        <f t="shared" si="39"/>
        <v>1</v>
      </c>
      <c r="BM24" s="31">
        <f t="shared" si="40"/>
        <v>2</v>
      </c>
      <c r="BN24" s="132" t="s">
        <v>63</v>
      </c>
      <c r="BO24" s="31" t="str">
        <f t="shared" si="41"/>
        <v>1</v>
      </c>
      <c r="BP24" s="31" t="str">
        <f t="shared" si="42"/>
        <v>1</v>
      </c>
      <c r="BQ24" s="31">
        <f t="shared" si="43"/>
        <v>2</v>
      </c>
      <c r="BR24" s="132" t="s">
        <v>63</v>
      </c>
      <c r="BS24" s="31" t="str">
        <f t="shared" si="44"/>
        <v>1</v>
      </c>
      <c r="BT24" s="31" t="str">
        <f t="shared" si="45"/>
        <v>1</v>
      </c>
      <c r="BU24" s="31">
        <f t="shared" si="46"/>
        <v>2</v>
      </c>
      <c r="BV24" s="132" t="s">
        <v>63</v>
      </c>
      <c r="BW24" s="31" t="str">
        <f t="shared" si="47"/>
        <v>1</v>
      </c>
      <c r="BX24" s="31" t="str">
        <f t="shared" si="48"/>
        <v>1</v>
      </c>
      <c r="BY24" s="31">
        <f t="shared" si="49"/>
        <v>2</v>
      </c>
      <c r="BZ24" s="132" t="s">
        <v>529</v>
      </c>
      <c r="CA24" s="31" t="str">
        <f t="shared" si="50"/>
        <v>1</v>
      </c>
      <c r="CB24" s="31" t="str">
        <f t="shared" si="51"/>
        <v/>
      </c>
      <c r="CC24" s="31" t="e">
        <f t="shared" si="52"/>
        <v>#VALUE!</v>
      </c>
      <c r="CD24" s="132" t="s">
        <v>529</v>
      </c>
      <c r="CE24" s="31" t="str">
        <f t="shared" si="53"/>
        <v>1</v>
      </c>
      <c r="CF24" s="31" t="str">
        <f t="shared" si="54"/>
        <v/>
      </c>
      <c r="CG24" s="31" t="e">
        <f t="shared" si="55"/>
        <v>#VALUE!</v>
      </c>
      <c r="CH24" s="149" t="s">
        <v>2949</v>
      </c>
      <c r="CI24" s="208">
        <v>1</v>
      </c>
      <c r="CJ24" s="108"/>
      <c r="CK24" s="208">
        <v>2.8</v>
      </c>
      <c r="CL24" s="162"/>
      <c r="CM24" s="128" t="str">
        <f t="shared" si="56"/>
        <v>CLOSE</v>
      </c>
      <c r="CN24" s="128" t="str">
        <f t="shared" si="57"/>
        <v>CLOSE</v>
      </c>
      <c r="CO24" s="128"/>
      <c r="CP24" s="128"/>
      <c r="CQ24" s="131" t="s">
        <v>2950</v>
      </c>
      <c r="CR24" s="131" t="s">
        <v>2951</v>
      </c>
      <c r="CS24" s="128" t="s">
        <v>2917</v>
      </c>
      <c r="CT24" s="128" t="s">
        <v>2917</v>
      </c>
      <c r="CU24" s="128" t="s">
        <v>2917</v>
      </c>
      <c r="CV24" s="128" t="s">
        <v>2917</v>
      </c>
      <c r="CW24" s="128" t="s">
        <v>2917</v>
      </c>
      <c r="CX24" s="128" t="s">
        <v>2917</v>
      </c>
      <c r="CY24" s="794" t="s">
        <v>109</v>
      </c>
      <c r="CZ24" s="795"/>
      <c r="DA24" s="795"/>
      <c r="DB24" s="795"/>
      <c r="DC24" s="795"/>
      <c r="DD24" s="795"/>
      <c r="DE24" s="796"/>
    </row>
    <row r="25" spans="1:109" ht="69.75" customHeight="1">
      <c r="A25" s="25">
        <v>9</v>
      </c>
      <c r="B25" s="26">
        <v>41809</v>
      </c>
      <c r="C25" s="28">
        <f t="shared" si="58"/>
        <v>6</v>
      </c>
      <c r="D25" s="25" t="s">
        <v>72</v>
      </c>
      <c r="E25" s="32" t="s">
        <v>2952</v>
      </c>
      <c r="F25" s="27" t="s">
        <v>74</v>
      </c>
      <c r="G25" s="27">
        <f t="shared" si="0"/>
        <v>8</v>
      </c>
      <c r="H25" s="27" t="str">
        <f t="shared" si="1"/>
        <v>1</v>
      </c>
      <c r="I25" s="27" t="str">
        <f t="shared" si="2"/>
        <v>0</v>
      </c>
      <c r="J25" s="27">
        <f t="shared" si="3"/>
        <v>1</v>
      </c>
      <c r="K25" s="27">
        <f t="shared" si="4"/>
        <v>1</v>
      </c>
      <c r="L25" s="27">
        <f t="shared" si="5"/>
        <v>2</v>
      </c>
      <c r="M25" s="27">
        <f t="shared" si="6"/>
        <v>1</v>
      </c>
      <c r="N25" s="27">
        <f t="shared" si="7"/>
        <v>2</v>
      </c>
      <c r="O25" s="27" t="s">
        <v>2928</v>
      </c>
      <c r="P25" s="28" t="s">
        <v>2953</v>
      </c>
      <c r="Q25" s="29" t="s">
        <v>2954</v>
      </c>
      <c r="R25" s="30" t="s">
        <v>2955</v>
      </c>
      <c r="S25" s="30" t="s">
        <v>118</v>
      </c>
      <c r="T25" s="31" t="s">
        <v>60</v>
      </c>
      <c r="U25" s="31" t="str">
        <f t="shared" si="8"/>
        <v/>
      </c>
      <c r="V25" s="31" t="str">
        <f t="shared" si="9"/>
        <v>1</v>
      </c>
      <c r="W25" s="31" t="e">
        <f t="shared" si="10"/>
        <v>#VALUE!</v>
      </c>
      <c r="X25" s="31" t="s">
        <v>60</v>
      </c>
      <c r="Y25" s="31" t="str">
        <f t="shared" si="11"/>
        <v/>
      </c>
      <c r="Z25" s="31" t="str">
        <f t="shared" si="12"/>
        <v>1</v>
      </c>
      <c r="AA25" s="31" t="e">
        <f t="shared" si="13"/>
        <v>#VALUE!</v>
      </c>
      <c r="AB25" s="31" t="s">
        <v>60</v>
      </c>
      <c r="AC25" s="31" t="str">
        <f t="shared" si="14"/>
        <v/>
      </c>
      <c r="AD25" s="31" t="str">
        <f t="shared" si="15"/>
        <v>1</v>
      </c>
      <c r="AE25" s="31" t="e">
        <f t="shared" si="16"/>
        <v>#VALUE!</v>
      </c>
      <c r="AF25" s="31" t="s">
        <v>60</v>
      </c>
      <c r="AG25" s="31" t="str">
        <f t="shared" si="17"/>
        <v/>
      </c>
      <c r="AH25" s="31" t="str">
        <f t="shared" si="18"/>
        <v>1</v>
      </c>
      <c r="AI25" s="31" t="e">
        <f t="shared" si="19"/>
        <v>#VALUE!</v>
      </c>
      <c r="AJ25" s="31" t="s">
        <v>60</v>
      </c>
      <c r="AK25" s="31" t="str">
        <f t="shared" si="20"/>
        <v/>
      </c>
      <c r="AL25" s="31" t="str">
        <f t="shared" si="21"/>
        <v>1</v>
      </c>
      <c r="AM25" s="31" t="e">
        <f t="shared" si="22"/>
        <v>#VALUE!</v>
      </c>
      <c r="AN25" s="31" t="s">
        <v>60</v>
      </c>
      <c r="AO25" s="31" t="str">
        <f t="shared" si="23"/>
        <v/>
      </c>
      <c r="AP25" s="31" t="str">
        <f t="shared" si="24"/>
        <v>1</v>
      </c>
      <c r="AQ25" s="31" t="e">
        <f t="shared" si="25"/>
        <v>#VALUE!</v>
      </c>
      <c r="AR25" s="31" t="s">
        <v>60</v>
      </c>
      <c r="AS25" s="31" t="str">
        <f t="shared" si="26"/>
        <v/>
      </c>
      <c r="AT25" s="31" t="str">
        <f t="shared" si="27"/>
        <v>1</v>
      </c>
      <c r="AU25" s="31" t="e">
        <f t="shared" si="28"/>
        <v>#VALUE!</v>
      </c>
      <c r="AV25" s="31" t="s">
        <v>60</v>
      </c>
      <c r="AW25" s="31" t="str">
        <f t="shared" si="29"/>
        <v/>
      </c>
      <c r="AX25" s="31" t="str">
        <f t="shared" si="30"/>
        <v>1</v>
      </c>
      <c r="AY25" s="31" t="e">
        <f t="shared" si="31"/>
        <v>#VALUE!</v>
      </c>
      <c r="AZ25" s="32" t="s">
        <v>2956</v>
      </c>
      <c r="BA25" s="33">
        <v>41871</v>
      </c>
      <c r="BB25" s="31" t="s">
        <v>63</v>
      </c>
      <c r="BC25" s="31" t="str">
        <f t="shared" si="32"/>
        <v/>
      </c>
      <c r="BD25" s="31" t="str">
        <f t="shared" si="33"/>
        <v>1</v>
      </c>
      <c r="BE25" s="31" t="e">
        <f t="shared" si="34"/>
        <v>#VALUE!</v>
      </c>
      <c r="BF25" s="31" t="s">
        <v>63</v>
      </c>
      <c r="BG25" s="31" t="str">
        <f t="shared" si="35"/>
        <v/>
      </c>
      <c r="BH25" s="31" t="str">
        <f t="shared" si="36"/>
        <v>1</v>
      </c>
      <c r="BI25" s="31" t="e">
        <f t="shared" si="37"/>
        <v>#VALUE!</v>
      </c>
      <c r="BJ25" s="31" t="s">
        <v>63</v>
      </c>
      <c r="BK25" s="31" t="str">
        <f t="shared" si="38"/>
        <v/>
      </c>
      <c r="BL25" s="31" t="str">
        <f t="shared" si="39"/>
        <v>1</v>
      </c>
      <c r="BM25" s="31" t="e">
        <f t="shared" si="40"/>
        <v>#VALUE!</v>
      </c>
      <c r="BN25" s="31" t="s">
        <v>63</v>
      </c>
      <c r="BO25" s="31" t="str">
        <f t="shared" si="41"/>
        <v/>
      </c>
      <c r="BP25" s="31" t="str">
        <f t="shared" si="42"/>
        <v>1</v>
      </c>
      <c r="BQ25" s="31" t="e">
        <f t="shared" si="43"/>
        <v>#VALUE!</v>
      </c>
      <c r="BR25" s="31" t="s">
        <v>63</v>
      </c>
      <c r="BS25" s="31" t="str">
        <f t="shared" si="44"/>
        <v/>
      </c>
      <c r="BT25" s="31" t="str">
        <f t="shared" si="45"/>
        <v>1</v>
      </c>
      <c r="BU25" s="31" t="e">
        <f t="shared" si="46"/>
        <v>#VALUE!</v>
      </c>
      <c r="BV25" s="31" t="s">
        <v>63</v>
      </c>
      <c r="BW25" s="31" t="str">
        <f t="shared" si="47"/>
        <v/>
      </c>
      <c r="BX25" s="31" t="str">
        <f t="shared" si="48"/>
        <v>1</v>
      </c>
      <c r="BY25" s="31" t="e">
        <f t="shared" si="49"/>
        <v>#VALUE!</v>
      </c>
      <c r="BZ25" s="31" t="s">
        <v>63</v>
      </c>
      <c r="CA25" s="31" t="str">
        <f t="shared" si="50"/>
        <v/>
      </c>
      <c r="CB25" s="31" t="str">
        <f t="shared" si="51"/>
        <v>1</v>
      </c>
      <c r="CC25" s="31" t="e">
        <f t="shared" si="52"/>
        <v>#VALUE!</v>
      </c>
      <c r="CD25" s="31" t="s">
        <v>63</v>
      </c>
      <c r="CE25" s="31" t="str">
        <f t="shared" si="53"/>
        <v/>
      </c>
      <c r="CF25" s="31" t="str">
        <f t="shared" si="54"/>
        <v>1</v>
      </c>
      <c r="CG25" s="31" t="e">
        <f t="shared" si="55"/>
        <v>#VALUE!</v>
      </c>
      <c r="CH25" s="158" t="s">
        <v>2957</v>
      </c>
      <c r="CI25" s="206">
        <v>0</v>
      </c>
      <c r="CJ25" s="108"/>
      <c r="CK25" s="206">
        <v>615</v>
      </c>
      <c r="CL25" s="158" t="s">
        <v>115</v>
      </c>
      <c r="CM25" s="35" t="str">
        <f t="shared" si="56"/>
        <v>CLOSE</v>
      </c>
      <c r="CN25" s="35" t="str">
        <f t="shared" si="57"/>
        <v>CLOSE</v>
      </c>
      <c r="CO25" s="28">
        <v>165</v>
      </c>
      <c r="CP25" s="28"/>
      <c r="CQ25" s="28" t="s">
        <v>2917</v>
      </c>
      <c r="CR25" s="35" t="s">
        <v>2917</v>
      </c>
      <c r="CS25" s="35" t="s">
        <v>2917</v>
      </c>
      <c r="CT25" s="35" t="s">
        <v>2917</v>
      </c>
      <c r="CU25" s="35" t="s">
        <v>2917</v>
      </c>
      <c r="CV25" s="35" t="s">
        <v>2917</v>
      </c>
      <c r="CW25" s="35" t="s">
        <v>2917</v>
      </c>
      <c r="CX25" s="35" t="s">
        <v>2917</v>
      </c>
      <c r="CY25" s="788"/>
      <c r="CZ25" s="789"/>
      <c r="DA25" s="789"/>
      <c r="DB25" s="789"/>
      <c r="DC25" s="789"/>
      <c r="DD25" s="789"/>
      <c r="DE25" s="790"/>
    </row>
    <row r="26" spans="1:109" ht="69.75" customHeight="1">
      <c r="A26" s="25">
        <v>10</v>
      </c>
      <c r="B26" s="26">
        <v>41837</v>
      </c>
      <c r="C26" s="28">
        <f t="shared" si="58"/>
        <v>7</v>
      </c>
      <c r="D26" s="25" t="s">
        <v>91</v>
      </c>
      <c r="E26" s="35" t="s">
        <v>37</v>
      </c>
      <c r="F26" s="27" t="s">
        <v>120</v>
      </c>
      <c r="G26" s="27">
        <f t="shared" si="0"/>
        <v>6</v>
      </c>
      <c r="H26" s="27" t="str">
        <f t="shared" si="1"/>
        <v>1</v>
      </c>
      <c r="I26" s="27" t="str">
        <f t="shared" si="2"/>
        <v>1</v>
      </c>
      <c r="J26" s="27">
        <f t="shared" si="3"/>
        <v>2</v>
      </c>
      <c r="K26" s="27">
        <f t="shared" si="4"/>
        <v>1</v>
      </c>
      <c r="L26" s="27">
        <f t="shared" si="5"/>
        <v>3</v>
      </c>
      <c r="M26" s="27">
        <f t="shared" si="6"/>
        <v>1</v>
      </c>
      <c r="N26" s="27">
        <f t="shared" si="7"/>
        <v>3</v>
      </c>
      <c r="O26" s="27" t="s">
        <v>2958</v>
      </c>
      <c r="P26" s="28" t="s">
        <v>2959</v>
      </c>
      <c r="Q26" s="29" t="s">
        <v>123</v>
      </c>
      <c r="R26" s="30" t="s">
        <v>124</v>
      </c>
      <c r="S26" s="30" t="s">
        <v>2960</v>
      </c>
      <c r="T26" s="31" t="s">
        <v>60</v>
      </c>
      <c r="U26" s="31" t="str">
        <f t="shared" si="8"/>
        <v>1</v>
      </c>
      <c r="V26" s="31" t="str">
        <f t="shared" si="9"/>
        <v>1</v>
      </c>
      <c r="W26" s="31">
        <f t="shared" si="10"/>
        <v>2</v>
      </c>
      <c r="X26" s="31" t="s">
        <v>60</v>
      </c>
      <c r="Y26" s="31" t="str">
        <f t="shared" si="11"/>
        <v>1</v>
      </c>
      <c r="Z26" s="31" t="str">
        <f t="shared" si="12"/>
        <v>1</v>
      </c>
      <c r="AA26" s="31">
        <f t="shared" si="13"/>
        <v>2</v>
      </c>
      <c r="AB26" s="31" t="s">
        <v>60</v>
      </c>
      <c r="AC26" s="31" t="str">
        <f t="shared" si="14"/>
        <v>1</v>
      </c>
      <c r="AD26" s="31" t="str">
        <f t="shared" si="15"/>
        <v>1</v>
      </c>
      <c r="AE26" s="31">
        <f t="shared" si="16"/>
        <v>2</v>
      </c>
      <c r="AF26" s="31" t="s">
        <v>60</v>
      </c>
      <c r="AG26" s="31" t="str">
        <f t="shared" si="17"/>
        <v>1</v>
      </c>
      <c r="AH26" s="31" t="str">
        <f t="shared" si="18"/>
        <v>1</v>
      </c>
      <c r="AI26" s="31">
        <f t="shared" si="19"/>
        <v>2</v>
      </c>
      <c r="AJ26" s="31" t="s">
        <v>60</v>
      </c>
      <c r="AK26" s="31" t="str">
        <f t="shared" si="20"/>
        <v>1</v>
      </c>
      <c r="AL26" s="31" t="str">
        <f t="shared" si="21"/>
        <v>1</v>
      </c>
      <c r="AM26" s="31">
        <f t="shared" si="22"/>
        <v>2</v>
      </c>
      <c r="AN26" s="31" t="s">
        <v>60</v>
      </c>
      <c r="AO26" s="31" t="str">
        <f t="shared" si="23"/>
        <v>1</v>
      </c>
      <c r="AP26" s="31" t="str">
        <f t="shared" si="24"/>
        <v>1</v>
      </c>
      <c r="AQ26" s="31">
        <f t="shared" si="25"/>
        <v>2</v>
      </c>
      <c r="AR26" s="31" t="s">
        <v>529</v>
      </c>
      <c r="AS26" s="31" t="str">
        <f t="shared" si="26"/>
        <v>1</v>
      </c>
      <c r="AT26" s="31" t="str">
        <f t="shared" si="27"/>
        <v/>
      </c>
      <c r="AU26" s="31" t="e">
        <f t="shared" si="28"/>
        <v>#VALUE!</v>
      </c>
      <c r="AV26" s="31" t="s">
        <v>529</v>
      </c>
      <c r="AW26" s="31" t="str">
        <f t="shared" si="29"/>
        <v>1</v>
      </c>
      <c r="AX26" s="31" t="str">
        <f t="shared" si="30"/>
        <v/>
      </c>
      <c r="AY26" s="31" t="e">
        <f t="shared" si="31"/>
        <v>#VALUE!</v>
      </c>
      <c r="AZ26" s="32" t="s">
        <v>2961</v>
      </c>
      <c r="BA26" s="33">
        <v>41845</v>
      </c>
      <c r="BB26" s="31" t="s">
        <v>63</v>
      </c>
      <c r="BC26" s="31" t="str">
        <f t="shared" si="32"/>
        <v>1</v>
      </c>
      <c r="BD26" s="31" t="str">
        <f t="shared" si="33"/>
        <v>1</v>
      </c>
      <c r="BE26" s="31">
        <f t="shared" si="34"/>
        <v>2</v>
      </c>
      <c r="BF26" s="31" t="s">
        <v>63</v>
      </c>
      <c r="BG26" s="31" t="str">
        <f t="shared" si="35"/>
        <v>1</v>
      </c>
      <c r="BH26" s="31" t="str">
        <f t="shared" si="36"/>
        <v>1</v>
      </c>
      <c r="BI26" s="31">
        <f t="shared" si="37"/>
        <v>2</v>
      </c>
      <c r="BJ26" s="31" t="s">
        <v>63</v>
      </c>
      <c r="BK26" s="31" t="str">
        <f t="shared" si="38"/>
        <v>1</v>
      </c>
      <c r="BL26" s="31" t="str">
        <f t="shared" si="39"/>
        <v>1</v>
      </c>
      <c r="BM26" s="31">
        <f t="shared" si="40"/>
        <v>2</v>
      </c>
      <c r="BN26" s="31" t="s">
        <v>63</v>
      </c>
      <c r="BO26" s="31" t="str">
        <f t="shared" si="41"/>
        <v>1</v>
      </c>
      <c r="BP26" s="31" t="str">
        <f t="shared" si="42"/>
        <v>1</v>
      </c>
      <c r="BQ26" s="31">
        <f t="shared" si="43"/>
        <v>2</v>
      </c>
      <c r="BR26" s="31" t="s">
        <v>63</v>
      </c>
      <c r="BS26" s="31" t="str">
        <f t="shared" si="44"/>
        <v>1</v>
      </c>
      <c r="BT26" s="31" t="str">
        <f t="shared" si="45"/>
        <v>1</v>
      </c>
      <c r="BU26" s="31">
        <f t="shared" si="46"/>
        <v>2</v>
      </c>
      <c r="BV26" s="31" t="s">
        <v>63</v>
      </c>
      <c r="BW26" s="31" t="str">
        <f t="shared" si="47"/>
        <v>1</v>
      </c>
      <c r="BX26" s="31" t="str">
        <f t="shared" si="48"/>
        <v>1</v>
      </c>
      <c r="BY26" s="31">
        <f t="shared" si="49"/>
        <v>2</v>
      </c>
      <c r="BZ26" s="31" t="s">
        <v>529</v>
      </c>
      <c r="CA26" s="31" t="str">
        <f t="shared" si="50"/>
        <v>1</v>
      </c>
      <c r="CB26" s="31" t="str">
        <f t="shared" si="51"/>
        <v/>
      </c>
      <c r="CC26" s="31" t="e">
        <f t="shared" si="52"/>
        <v>#VALUE!</v>
      </c>
      <c r="CD26" s="31" t="s">
        <v>529</v>
      </c>
      <c r="CE26" s="31" t="str">
        <f t="shared" si="53"/>
        <v>1</v>
      </c>
      <c r="CF26" s="31" t="str">
        <f t="shared" si="54"/>
        <v/>
      </c>
      <c r="CG26" s="31" t="e">
        <f t="shared" si="55"/>
        <v>#VALUE!</v>
      </c>
      <c r="CH26" s="158" t="s">
        <v>2962</v>
      </c>
      <c r="CI26" s="206">
        <v>1</v>
      </c>
      <c r="CJ26" s="108"/>
      <c r="CK26" s="206">
        <v>0</v>
      </c>
      <c r="CL26" s="160"/>
      <c r="CM26" s="35" t="str">
        <f t="shared" si="56"/>
        <v>CLOSE</v>
      </c>
      <c r="CN26" s="35" t="str">
        <f t="shared" si="57"/>
        <v>CLOSE</v>
      </c>
      <c r="CO26" s="35">
        <v>0</v>
      </c>
      <c r="CP26" s="35"/>
      <c r="CQ26" s="35" t="s">
        <v>2917</v>
      </c>
      <c r="CR26" s="35" t="s">
        <v>2917</v>
      </c>
      <c r="CS26" s="35" t="s">
        <v>2917</v>
      </c>
      <c r="CT26" s="35" t="s">
        <v>2917</v>
      </c>
      <c r="CU26" s="35" t="s">
        <v>2917</v>
      </c>
      <c r="CV26" s="35" t="s">
        <v>2917</v>
      </c>
      <c r="CW26" s="35" t="s">
        <v>2917</v>
      </c>
      <c r="CX26" s="35" t="s">
        <v>2917</v>
      </c>
      <c r="CY26" s="788"/>
      <c r="CZ26" s="789"/>
      <c r="DA26" s="789"/>
      <c r="DB26" s="789"/>
      <c r="DC26" s="789"/>
      <c r="DD26" s="789"/>
      <c r="DE26" s="790"/>
    </row>
    <row r="27" spans="1:109" ht="69.75" customHeight="1">
      <c r="A27" s="25">
        <v>11</v>
      </c>
      <c r="B27" s="26">
        <v>41838</v>
      </c>
      <c r="C27" s="28">
        <f t="shared" si="58"/>
        <v>7</v>
      </c>
      <c r="D27" s="25" t="s">
        <v>91</v>
      </c>
      <c r="E27" s="35" t="s">
        <v>41</v>
      </c>
      <c r="F27" s="27" t="s">
        <v>74</v>
      </c>
      <c r="G27" s="27">
        <f t="shared" si="0"/>
        <v>6</v>
      </c>
      <c r="H27" s="27" t="str">
        <f t="shared" si="1"/>
        <v>1</v>
      </c>
      <c r="I27" s="27" t="str">
        <f t="shared" si="2"/>
        <v>1</v>
      </c>
      <c r="J27" s="27">
        <f t="shared" si="3"/>
        <v>2</v>
      </c>
      <c r="K27" s="27">
        <f t="shared" si="4"/>
        <v>1</v>
      </c>
      <c r="L27" s="27">
        <f t="shared" si="5"/>
        <v>3</v>
      </c>
      <c r="M27" s="27">
        <f t="shared" si="6"/>
        <v>1</v>
      </c>
      <c r="N27" s="27">
        <f t="shared" si="7"/>
        <v>3</v>
      </c>
      <c r="O27" s="27" t="s">
        <v>2934</v>
      </c>
      <c r="P27" s="27" t="s">
        <v>2963</v>
      </c>
      <c r="Q27" s="29" t="s">
        <v>129</v>
      </c>
      <c r="R27" s="30" t="s">
        <v>130</v>
      </c>
      <c r="S27" s="30" t="s">
        <v>131</v>
      </c>
      <c r="T27" s="31" t="s">
        <v>60</v>
      </c>
      <c r="U27" s="31" t="str">
        <f t="shared" si="8"/>
        <v>1</v>
      </c>
      <c r="V27" s="31" t="str">
        <f t="shared" si="9"/>
        <v>1</v>
      </c>
      <c r="W27" s="31">
        <f t="shared" si="10"/>
        <v>2</v>
      </c>
      <c r="X27" s="31" t="s">
        <v>60</v>
      </c>
      <c r="Y27" s="31" t="str">
        <f t="shared" si="11"/>
        <v>1</v>
      </c>
      <c r="Z27" s="31" t="str">
        <f t="shared" si="12"/>
        <v>1</v>
      </c>
      <c r="AA27" s="31">
        <f t="shared" si="13"/>
        <v>2</v>
      </c>
      <c r="AB27" s="31" t="s">
        <v>60</v>
      </c>
      <c r="AC27" s="31" t="str">
        <f t="shared" si="14"/>
        <v>1</v>
      </c>
      <c r="AD27" s="31" t="str">
        <f t="shared" si="15"/>
        <v>1</v>
      </c>
      <c r="AE27" s="31">
        <f t="shared" si="16"/>
        <v>2</v>
      </c>
      <c r="AF27" s="31" t="s">
        <v>60</v>
      </c>
      <c r="AG27" s="31" t="str">
        <f t="shared" si="17"/>
        <v>1</v>
      </c>
      <c r="AH27" s="31" t="str">
        <f t="shared" si="18"/>
        <v>1</v>
      </c>
      <c r="AI27" s="31">
        <f t="shared" si="19"/>
        <v>2</v>
      </c>
      <c r="AJ27" s="31" t="s">
        <v>60</v>
      </c>
      <c r="AK27" s="31" t="str">
        <f t="shared" si="20"/>
        <v>1</v>
      </c>
      <c r="AL27" s="31" t="str">
        <f t="shared" si="21"/>
        <v>1</v>
      </c>
      <c r="AM27" s="31">
        <f t="shared" si="22"/>
        <v>2</v>
      </c>
      <c r="AN27" s="31" t="s">
        <v>60</v>
      </c>
      <c r="AO27" s="31" t="str">
        <f t="shared" si="23"/>
        <v>1</v>
      </c>
      <c r="AP27" s="31" t="str">
        <f t="shared" si="24"/>
        <v>1</v>
      </c>
      <c r="AQ27" s="31">
        <f t="shared" si="25"/>
        <v>2</v>
      </c>
      <c r="AR27" s="31" t="s">
        <v>529</v>
      </c>
      <c r="AS27" s="31" t="str">
        <f t="shared" si="26"/>
        <v>1</v>
      </c>
      <c r="AT27" s="31" t="str">
        <f t="shared" si="27"/>
        <v/>
      </c>
      <c r="AU27" s="31" t="e">
        <f t="shared" si="28"/>
        <v>#VALUE!</v>
      </c>
      <c r="AV27" s="31" t="s">
        <v>529</v>
      </c>
      <c r="AW27" s="31" t="str">
        <f t="shared" si="29"/>
        <v>1</v>
      </c>
      <c r="AX27" s="31" t="str">
        <f t="shared" si="30"/>
        <v/>
      </c>
      <c r="AY27" s="31" t="e">
        <f t="shared" si="31"/>
        <v>#VALUE!</v>
      </c>
      <c r="AZ27" s="32" t="s">
        <v>2964</v>
      </c>
      <c r="BA27" s="33">
        <v>41852</v>
      </c>
      <c r="BB27" s="31" t="s">
        <v>63</v>
      </c>
      <c r="BC27" s="31" t="str">
        <f t="shared" si="32"/>
        <v>1</v>
      </c>
      <c r="BD27" s="31" t="str">
        <f t="shared" si="33"/>
        <v>1</v>
      </c>
      <c r="BE27" s="31">
        <f t="shared" si="34"/>
        <v>2</v>
      </c>
      <c r="BF27" s="31" t="s">
        <v>63</v>
      </c>
      <c r="BG27" s="31" t="str">
        <f t="shared" si="35"/>
        <v>1</v>
      </c>
      <c r="BH27" s="31" t="str">
        <f t="shared" si="36"/>
        <v>1</v>
      </c>
      <c r="BI27" s="31">
        <f t="shared" si="37"/>
        <v>2</v>
      </c>
      <c r="BJ27" s="31" t="s">
        <v>63</v>
      </c>
      <c r="BK27" s="31" t="str">
        <f t="shared" si="38"/>
        <v>1</v>
      </c>
      <c r="BL27" s="31" t="str">
        <f t="shared" si="39"/>
        <v>1</v>
      </c>
      <c r="BM27" s="31">
        <f t="shared" si="40"/>
        <v>2</v>
      </c>
      <c r="BN27" s="31" t="s">
        <v>63</v>
      </c>
      <c r="BO27" s="31" t="str">
        <f t="shared" si="41"/>
        <v>1</v>
      </c>
      <c r="BP27" s="31" t="str">
        <f t="shared" si="42"/>
        <v>1</v>
      </c>
      <c r="BQ27" s="31">
        <f t="shared" si="43"/>
        <v>2</v>
      </c>
      <c r="BR27" s="31" t="s">
        <v>63</v>
      </c>
      <c r="BS27" s="31" t="str">
        <f t="shared" si="44"/>
        <v>1</v>
      </c>
      <c r="BT27" s="31" t="str">
        <f t="shared" si="45"/>
        <v>1</v>
      </c>
      <c r="BU27" s="31">
        <f t="shared" si="46"/>
        <v>2</v>
      </c>
      <c r="BV27" s="31" t="s">
        <v>63</v>
      </c>
      <c r="BW27" s="31" t="str">
        <f t="shared" si="47"/>
        <v>1</v>
      </c>
      <c r="BX27" s="31" t="str">
        <f t="shared" si="48"/>
        <v>1</v>
      </c>
      <c r="BY27" s="31">
        <f t="shared" si="49"/>
        <v>2</v>
      </c>
      <c r="BZ27" s="31" t="s">
        <v>529</v>
      </c>
      <c r="CA27" s="31" t="str">
        <f t="shared" si="50"/>
        <v>1</v>
      </c>
      <c r="CB27" s="31" t="str">
        <f t="shared" si="51"/>
        <v/>
      </c>
      <c r="CC27" s="31" t="e">
        <f t="shared" si="52"/>
        <v>#VALUE!</v>
      </c>
      <c r="CD27" s="31" t="s">
        <v>529</v>
      </c>
      <c r="CE27" s="31" t="str">
        <f t="shared" si="53"/>
        <v>1</v>
      </c>
      <c r="CF27" s="31" t="str">
        <f t="shared" si="54"/>
        <v/>
      </c>
      <c r="CG27" s="31" t="e">
        <f t="shared" si="55"/>
        <v>#VALUE!</v>
      </c>
      <c r="CH27" s="160"/>
      <c r="CI27" s="206">
        <v>0</v>
      </c>
      <c r="CJ27" s="108"/>
      <c r="CK27" s="206">
        <v>0</v>
      </c>
      <c r="CL27" s="158" t="s">
        <v>128</v>
      </c>
      <c r="CM27" s="35" t="str">
        <f t="shared" si="56"/>
        <v>CLOSE</v>
      </c>
      <c r="CN27" s="35" t="str">
        <f t="shared" si="57"/>
        <v>CLOSE</v>
      </c>
      <c r="CO27" s="35">
        <v>0</v>
      </c>
      <c r="CP27" s="35"/>
      <c r="CQ27" s="35" t="s">
        <v>2917</v>
      </c>
      <c r="CR27" s="35" t="s">
        <v>2917</v>
      </c>
      <c r="CS27" s="35" t="s">
        <v>2917</v>
      </c>
      <c r="CT27" s="35" t="s">
        <v>2917</v>
      </c>
      <c r="CU27" s="35" t="s">
        <v>2917</v>
      </c>
      <c r="CV27" s="35" t="s">
        <v>2917</v>
      </c>
      <c r="CW27" s="35" t="s">
        <v>2917</v>
      </c>
      <c r="CX27" s="35" t="s">
        <v>2917</v>
      </c>
      <c r="CY27" s="788"/>
      <c r="CZ27" s="789"/>
      <c r="DA27" s="789"/>
      <c r="DB27" s="789"/>
      <c r="DC27" s="789"/>
      <c r="DD27" s="789"/>
      <c r="DE27" s="790"/>
    </row>
    <row r="28" spans="1:109" ht="69.75" customHeight="1">
      <c r="A28" s="25">
        <v>12</v>
      </c>
      <c r="B28" s="26">
        <v>41824</v>
      </c>
      <c r="C28" s="28">
        <f t="shared" si="58"/>
        <v>7</v>
      </c>
      <c r="D28" s="25" t="s">
        <v>72</v>
      </c>
      <c r="E28" s="35" t="s">
        <v>133</v>
      </c>
      <c r="F28" s="27" t="s">
        <v>134</v>
      </c>
      <c r="G28" s="27">
        <f t="shared" si="0"/>
        <v>2</v>
      </c>
      <c r="H28" s="27" t="str">
        <f t="shared" si="1"/>
        <v>1</v>
      </c>
      <c r="I28" s="27" t="str">
        <f t="shared" si="2"/>
        <v>0</v>
      </c>
      <c r="J28" s="27">
        <f t="shared" si="3"/>
        <v>1</v>
      </c>
      <c r="K28" s="27">
        <f t="shared" si="4"/>
        <v>1</v>
      </c>
      <c r="L28" s="27">
        <f t="shared" si="5"/>
        <v>2</v>
      </c>
      <c r="M28" s="27">
        <f t="shared" si="6"/>
        <v>1</v>
      </c>
      <c r="N28" s="27">
        <f t="shared" si="7"/>
        <v>2</v>
      </c>
      <c r="O28" s="27" t="s">
        <v>2931</v>
      </c>
      <c r="P28" s="28" t="s">
        <v>135</v>
      </c>
      <c r="Q28" s="29" t="s">
        <v>137</v>
      </c>
      <c r="R28" s="30" t="s">
        <v>138</v>
      </c>
      <c r="S28" s="30" t="s">
        <v>139</v>
      </c>
      <c r="T28" s="31" t="s">
        <v>60</v>
      </c>
      <c r="U28" s="31" t="str">
        <f t="shared" si="8"/>
        <v/>
      </c>
      <c r="V28" s="31" t="str">
        <f t="shared" si="9"/>
        <v>1</v>
      </c>
      <c r="W28" s="31" t="e">
        <f t="shared" si="10"/>
        <v>#VALUE!</v>
      </c>
      <c r="X28" s="31" t="s">
        <v>60</v>
      </c>
      <c r="Y28" s="31" t="str">
        <f t="shared" si="11"/>
        <v/>
      </c>
      <c r="Z28" s="31" t="str">
        <f t="shared" si="12"/>
        <v>1</v>
      </c>
      <c r="AA28" s="31" t="e">
        <f t="shared" si="13"/>
        <v>#VALUE!</v>
      </c>
      <c r="AB28" s="31" t="s">
        <v>2965</v>
      </c>
      <c r="AC28" s="31" t="str">
        <f t="shared" si="14"/>
        <v/>
      </c>
      <c r="AD28" s="31" t="str">
        <f t="shared" si="15"/>
        <v/>
      </c>
      <c r="AE28" s="31" t="e">
        <f t="shared" si="16"/>
        <v>#VALUE!</v>
      </c>
      <c r="AF28" s="31" t="s">
        <v>2965</v>
      </c>
      <c r="AG28" s="31" t="str">
        <f t="shared" si="17"/>
        <v/>
      </c>
      <c r="AH28" s="31" t="str">
        <f t="shared" si="18"/>
        <v/>
      </c>
      <c r="AI28" s="31" t="e">
        <f t="shared" si="19"/>
        <v>#VALUE!</v>
      </c>
      <c r="AJ28" s="31" t="s">
        <v>2965</v>
      </c>
      <c r="AK28" s="31" t="str">
        <f t="shared" si="20"/>
        <v/>
      </c>
      <c r="AL28" s="31" t="str">
        <f t="shared" si="21"/>
        <v/>
      </c>
      <c r="AM28" s="31" t="e">
        <f t="shared" si="22"/>
        <v>#VALUE!</v>
      </c>
      <c r="AN28" s="31" t="s">
        <v>2965</v>
      </c>
      <c r="AO28" s="31" t="str">
        <f t="shared" si="23"/>
        <v/>
      </c>
      <c r="AP28" s="31" t="str">
        <f t="shared" si="24"/>
        <v/>
      </c>
      <c r="AQ28" s="31" t="e">
        <f t="shared" si="25"/>
        <v>#VALUE!</v>
      </c>
      <c r="AR28" s="31" t="s">
        <v>529</v>
      </c>
      <c r="AS28" s="31" t="str">
        <f t="shared" si="26"/>
        <v/>
      </c>
      <c r="AT28" s="31" t="str">
        <f t="shared" si="27"/>
        <v/>
      </c>
      <c r="AU28" s="31" t="e">
        <f t="shared" si="28"/>
        <v>#VALUE!</v>
      </c>
      <c r="AV28" s="27" t="s">
        <v>529</v>
      </c>
      <c r="AW28" s="31" t="str">
        <f t="shared" si="29"/>
        <v/>
      </c>
      <c r="AX28" s="31" t="str">
        <f t="shared" si="30"/>
        <v/>
      </c>
      <c r="AY28" s="31" t="e">
        <f t="shared" si="31"/>
        <v>#VALUE!</v>
      </c>
      <c r="AZ28" s="30" t="s">
        <v>2966</v>
      </c>
      <c r="BA28" s="33"/>
      <c r="BB28" s="31" t="s">
        <v>63</v>
      </c>
      <c r="BC28" s="31" t="str">
        <f t="shared" si="32"/>
        <v/>
      </c>
      <c r="BD28" s="31" t="str">
        <f t="shared" si="33"/>
        <v>1</v>
      </c>
      <c r="BE28" s="31" t="e">
        <f t="shared" si="34"/>
        <v>#VALUE!</v>
      </c>
      <c r="BF28" s="31" t="s">
        <v>63</v>
      </c>
      <c r="BG28" s="31" t="str">
        <f t="shared" si="35"/>
        <v/>
      </c>
      <c r="BH28" s="31" t="str">
        <f t="shared" si="36"/>
        <v>1</v>
      </c>
      <c r="BI28" s="31" t="e">
        <f t="shared" si="37"/>
        <v>#VALUE!</v>
      </c>
      <c r="BJ28" s="31" t="s">
        <v>529</v>
      </c>
      <c r="BK28" s="31" t="str">
        <f t="shared" si="38"/>
        <v/>
      </c>
      <c r="BL28" s="31" t="str">
        <f t="shared" si="39"/>
        <v/>
      </c>
      <c r="BM28" s="31" t="e">
        <f t="shared" si="40"/>
        <v>#VALUE!</v>
      </c>
      <c r="BN28" s="31" t="s">
        <v>529</v>
      </c>
      <c r="BO28" s="31" t="str">
        <f t="shared" si="41"/>
        <v/>
      </c>
      <c r="BP28" s="31" t="str">
        <f t="shared" si="42"/>
        <v/>
      </c>
      <c r="BQ28" s="31" t="e">
        <f t="shared" si="43"/>
        <v>#VALUE!</v>
      </c>
      <c r="BR28" s="31" t="s">
        <v>529</v>
      </c>
      <c r="BS28" s="31" t="str">
        <f t="shared" si="44"/>
        <v/>
      </c>
      <c r="BT28" s="31" t="str">
        <f t="shared" si="45"/>
        <v/>
      </c>
      <c r="BU28" s="31" t="e">
        <f t="shared" si="46"/>
        <v>#VALUE!</v>
      </c>
      <c r="BV28" s="31" t="s">
        <v>529</v>
      </c>
      <c r="BW28" s="31" t="str">
        <f t="shared" si="47"/>
        <v/>
      </c>
      <c r="BX28" s="31" t="str">
        <f t="shared" si="48"/>
        <v/>
      </c>
      <c r="BY28" s="31" t="e">
        <f t="shared" si="49"/>
        <v>#VALUE!</v>
      </c>
      <c r="BZ28" s="31" t="s">
        <v>529</v>
      </c>
      <c r="CA28" s="31" t="str">
        <f t="shared" si="50"/>
        <v/>
      </c>
      <c r="CB28" s="31" t="str">
        <f t="shared" si="51"/>
        <v/>
      </c>
      <c r="CC28" s="31" t="e">
        <f t="shared" si="52"/>
        <v>#VALUE!</v>
      </c>
      <c r="CD28" s="31" t="s">
        <v>529</v>
      </c>
      <c r="CE28" s="31" t="str">
        <f t="shared" si="53"/>
        <v/>
      </c>
      <c r="CF28" s="31" t="str">
        <f t="shared" si="54"/>
        <v/>
      </c>
      <c r="CG28" s="31" t="e">
        <f t="shared" si="55"/>
        <v>#VALUE!</v>
      </c>
      <c r="CH28" s="158" t="s">
        <v>136</v>
      </c>
      <c r="CI28" s="206">
        <v>0</v>
      </c>
      <c r="CJ28" s="155" t="s">
        <v>136</v>
      </c>
      <c r="CK28" s="206">
        <v>0</v>
      </c>
      <c r="CL28" s="160"/>
      <c r="CM28" s="35" t="str">
        <f t="shared" si="56"/>
        <v>CLOSE</v>
      </c>
      <c r="CN28" s="35" t="str">
        <f t="shared" si="57"/>
        <v>CLOSE</v>
      </c>
      <c r="CO28" s="35">
        <v>18</v>
      </c>
      <c r="CP28" s="35"/>
      <c r="CQ28" s="35" t="s">
        <v>2917</v>
      </c>
      <c r="CR28" s="35" t="s">
        <v>2917</v>
      </c>
      <c r="CS28" s="35" t="s">
        <v>2917</v>
      </c>
      <c r="CT28" s="35" t="s">
        <v>2917</v>
      </c>
      <c r="CU28" s="35" t="s">
        <v>2917</v>
      </c>
      <c r="CV28" s="35" t="s">
        <v>2917</v>
      </c>
      <c r="CW28" s="35" t="s">
        <v>2917</v>
      </c>
      <c r="CX28" s="35" t="s">
        <v>2917</v>
      </c>
      <c r="CY28" s="788"/>
      <c r="CZ28" s="789"/>
      <c r="DA28" s="789"/>
      <c r="DB28" s="789"/>
      <c r="DC28" s="789"/>
      <c r="DD28" s="789"/>
      <c r="DE28" s="790"/>
    </row>
    <row r="29" spans="1:109" ht="69.75" customHeight="1">
      <c r="A29" s="25">
        <v>13</v>
      </c>
      <c r="B29" s="26">
        <v>41836</v>
      </c>
      <c r="C29" s="28">
        <f t="shared" si="58"/>
        <v>7</v>
      </c>
      <c r="D29" s="25" t="s">
        <v>91</v>
      </c>
      <c r="E29" s="35" t="s">
        <v>38</v>
      </c>
      <c r="F29" s="27" t="s">
        <v>141</v>
      </c>
      <c r="G29" s="27">
        <f t="shared" si="0"/>
        <v>2</v>
      </c>
      <c r="H29" s="27" t="str">
        <f t="shared" si="1"/>
        <v>1</v>
      </c>
      <c r="I29" s="27" t="str">
        <f t="shared" si="2"/>
        <v>1</v>
      </c>
      <c r="J29" s="27">
        <f t="shared" si="3"/>
        <v>2</v>
      </c>
      <c r="K29" s="27">
        <f t="shared" si="4"/>
        <v>1</v>
      </c>
      <c r="L29" s="27">
        <f t="shared" si="5"/>
        <v>3</v>
      </c>
      <c r="M29" s="27">
        <f t="shared" si="6"/>
        <v>1</v>
      </c>
      <c r="N29" s="27">
        <f t="shared" si="7"/>
        <v>3</v>
      </c>
      <c r="O29" s="27" t="s">
        <v>2934</v>
      </c>
      <c r="P29" s="27" t="s">
        <v>2967</v>
      </c>
      <c r="Q29" s="29" t="s">
        <v>143</v>
      </c>
      <c r="R29" s="30" t="s">
        <v>144</v>
      </c>
      <c r="S29" s="30" t="s">
        <v>145</v>
      </c>
      <c r="T29" s="38" t="s">
        <v>2965</v>
      </c>
      <c r="U29" s="31" t="str">
        <f t="shared" si="8"/>
        <v>1</v>
      </c>
      <c r="V29" s="31" t="str">
        <f t="shared" si="9"/>
        <v/>
      </c>
      <c r="W29" s="31" t="e">
        <f t="shared" si="10"/>
        <v>#VALUE!</v>
      </c>
      <c r="X29" s="38" t="s">
        <v>2965</v>
      </c>
      <c r="Y29" s="31" t="str">
        <f t="shared" si="11"/>
        <v>1</v>
      </c>
      <c r="Z29" s="31" t="str">
        <f t="shared" si="12"/>
        <v/>
      </c>
      <c r="AA29" s="31" t="e">
        <f t="shared" si="13"/>
        <v>#VALUE!</v>
      </c>
      <c r="AB29" s="38" t="s">
        <v>60</v>
      </c>
      <c r="AC29" s="31" t="str">
        <f t="shared" si="14"/>
        <v>1</v>
      </c>
      <c r="AD29" s="31" t="str">
        <f t="shared" si="15"/>
        <v>1</v>
      </c>
      <c r="AE29" s="31">
        <f t="shared" si="16"/>
        <v>2</v>
      </c>
      <c r="AF29" s="38" t="s">
        <v>60</v>
      </c>
      <c r="AG29" s="31" t="str">
        <f t="shared" si="17"/>
        <v>1</v>
      </c>
      <c r="AH29" s="31" t="str">
        <f t="shared" si="18"/>
        <v>1</v>
      </c>
      <c r="AI29" s="31">
        <f t="shared" si="19"/>
        <v>2</v>
      </c>
      <c r="AJ29" s="38" t="s">
        <v>2965</v>
      </c>
      <c r="AK29" s="31" t="str">
        <f t="shared" si="20"/>
        <v>1</v>
      </c>
      <c r="AL29" s="31" t="str">
        <f t="shared" si="21"/>
        <v/>
      </c>
      <c r="AM29" s="31" t="e">
        <f t="shared" si="22"/>
        <v>#VALUE!</v>
      </c>
      <c r="AN29" s="38" t="s">
        <v>2965</v>
      </c>
      <c r="AO29" s="31" t="str">
        <f t="shared" si="23"/>
        <v>1</v>
      </c>
      <c r="AP29" s="31" t="str">
        <f t="shared" si="24"/>
        <v/>
      </c>
      <c r="AQ29" s="31" t="e">
        <f t="shared" si="25"/>
        <v>#VALUE!</v>
      </c>
      <c r="AR29" s="38" t="s">
        <v>529</v>
      </c>
      <c r="AS29" s="31" t="str">
        <f t="shared" si="26"/>
        <v>1</v>
      </c>
      <c r="AT29" s="31" t="str">
        <f t="shared" si="27"/>
        <v/>
      </c>
      <c r="AU29" s="31" t="e">
        <f t="shared" si="28"/>
        <v>#VALUE!</v>
      </c>
      <c r="AV29" s="38" t="s">
        <v>529</v>
      </c>
      <c r="AW29" s="31" t="str">
        <f t="shared" si="29"/>
        <v>1</v>
      </c>
      <c r="AX29" s="31" t="str">
        <f t="shared" si="30"/>
        <v/>
      </c>
      <c r="AY29" s="31" t="e">
        <f t="shared" si="31"/>
        <v>#VALUE!</v>
      </c>
      <c r="AZ29" s="32" t="s">
        <v>146</v>
      </c>
      <c r="BA29" s="33"/>
      <c r="BB29" s="38" t="s">
        <v>529</v>
      </c>
      <c r="BC29" s="31" t="str">
        <f t="shared" si="32"/>
        <v>1</v>
      </c>
      <c r="BD29" s="31" t="str">
        <f t="shared" si="33"/>
        <v/>
      </c>
      <c r="BE29" s="31" t="e">
        <f t="shared" si="34"/>
        <v>#VALUE!</v>
      </c>
      <c r="BF29" s="38" t="s">
        <v>529</v>
      </c>
      <c r="BG29" s="31" t="str">
        <f t="shared" si="35"/>
        <v>1</v>
      </c>
      <c r="BH29" s="31" t="str">
        <f t="shared" si="36"/>
        <v/>
      </c>
      <c r="BI29" s="31" t="e">
        <f t="shared" si="37"/>
        <v>#VALUE!</v>
      </c>
      <c r="BJ29" s="38" t="s">
        <v>63</v>
      </c>
      <c r="BK29" s="31" t="str">
        <f t="shared" si="38"/>
        <v>1</v>
      </c>
      <c r="BL29" s="31" t="str">
        <f t="shared" si="39"/>
        <v>1</v>
      </c>
      <c r="BM29" s="31">
        <f t="shared" si="40"/>
        <v>2</v>
      </c>
      <c r="BN29" s="38" t="s">
        <v>63</v>
      </c>
      <c r="BO29" s="31" t="str">
        <f t="shared" si="41"/>
        <v>1</v>
      </c>
      <c r="BP29" s="31" t="str">
        <f t="shared" si="42"/>
        <v>1</v>
      </c>
      <c r="BQ29" s="31">
        <f t="shared" si="43"/>
        <v>2</v>
      </c>
      <c r="BR29" s="38" t="s">
        <v>529</v>
      </c>
      <c r="BS29" s="31" t="str">
        <f t="shared" si="44"/>
        <v>1</v>
      </c>
      <c r="BT29" s="31" t="str">
        <f t="shared" si="45"/>
        <v/>
      </c>
      <c r="BU29" s="31" t="e">
        <f t="shared" si="46"/>
        <v>#VALUE!</v>
      </c>
      <c r="BV29" s="38" t="s">
        <v>529</v>
      </c>
      <c r="BW29" s="31" t="str">
        <f t="shared" si="47"/>
        <v>1</v>
      </c>
      <c r="BX29" s="31" t="str">
        <f t="shared" si="48"/>
        <v/>
      </c>
      <c r="BY29" s="31" t="e">
        <f t="shared" si="49"/>
        <v>#VALUE!</v>
      </c>
      <c r="BZ29" s="38" t="s">
        <v>529</v>
      </c>
      <c r="CA29" s="31" t="str">
        <f t="shared" si="50"/>
        <v>1</v>
      </c>
      <c r="CB29" s="31" t="str">
        <f t="shared" si="51"/>
        <v/>
      </c>
      <c r="CC29" s="31" t="e">
        <f t="shared" si="52"/>
        <v>#VALUE!</v>
      </c>
      <c r="CD29" s="38" t="s">
        <v>529</v>
      </c>
      <c r="CE29" s="31" t="str">
        <f t="shared" si="53"/>
        <v>1</v>
      </c>
      <c r="CF29" s="31" t="str">
        <f t="shared" si="54"/>
        <v/>
      </c>
      <c r="CG29" s="31" t="e">
        <f t="shared" si="55"/>
        <v>#VALUE!</v>
      </c>
      <c r="CH29" s="158" t="s">
        <v>2968</v>
      </c>
      <c r="CI29" s="206">
        <v>0</v>
      </c>
      <c r="CJ29" s="155" t="s">
        <v>142</v>
      </c>
      <c r="CK29" s="206">
        <v>50</v>
      </c>
      <c r="CL29" s="160"/>
      <c r="CM29" s="35" t="str">
        <f t="shared" si="56"/>
        <v>CLOSE</v>
      </c>
      <c r="CN29" s="35" t="str">
        <f t="shared" si="57"/>
        <v>CLOSE</v>
      </c>
      <c r="CO29" s="35">
        <v>90</v>
      </c>
      <c r="CP29" s="35"/>
      <c r="CQ29" s="35" t="s">
        <v>2917</v>
      </c>
      <c r="CR29" s="35" t="s">
        <v>2917</v>
      </c>
      <c r="CS29" s="35" t="s">
        <v>2917</v>
      </c>
      <c r="CT29" s="35" t="s">
        <v>2917</v>
      </c>
      <c r="CU29" s="35" t="s">
        <v>2917</v>
      </c>
      <c r="CV29" s="35" t="s">
        <v>2917</v>
      </c>
      <c r="CW29" s="35" t="s">
        <v>2917</v>
      </c>
      <c r="CX29" s="35" t="s">
        <v>2917</v>
      </c>
      <c r="CY29" s="788"/>
      <c r="CZ29" s="789"/>
      <c r="DA29" s="789"/>
      <c r="DB29" s="789"/>
      <c r="DC29" s="789"/>
      <c r="DD29" s="789"/>
      <c r="DE29" s="790"/>
    </row>
    <row r="30" spans="1:109" ht="69.75" customHeight="1">
      <c r="A30" s="25">
        <v>14</v>
      </c>
      <c r="B30" s="26">
        <v>41856</v>
      </c>
      <c r="C30" s="28">
        <f t="shared" si="58"/>
        <v>8</v>
      </c>
      <c r="D30" s="25" t="s">
        <v>91</v>
      </c>
      <c r="E30" s="35" t="s">
        <v>147</v>
      </c>
      <c r="F30" s="27" t="s">
        <v>148</v>
      </c>
      <c r="G30" s="27">
        <f t="shared" si="0"/>
        <v>6</v>
      </c>
      <c r="H30" s="27" t="str">
        <f t="shared" si="1"/>
        <v>1</v>
      </c>
      <c r="I30" s="27" t="str">
        <f t="shared" si="2"/>
        <v>1</v>
      </c>
      <c r="J30" s="27">
        <f t="shared" si="3"/>
        <v>2</v>
      </c>
      <c r="K30" s="27">
        <f t="shared" si="4"/>
        <v>1</v>
      </c>
      <c r="L30" s="27">
        <f t="shared" si="5"/>
        <v>3</v>
      </c>
      <c r="M30" s="27">
        <f t="shared" si="6"/>
        <v>1</v>
      </c>
      <c r="N30" s="27">
        <f t="shared" si="7"/>
        <v>3</v>
      </c>
      <c r="O30" s="27" t="s">
        <v>2928</v>
      </c>
      <c r="P30" s="28" t="s">
        <v>2969</v>
      </c>
      <c r="Q30" s="29" t="s">
        <v>150</v>
      </c>
      <c r="R30" s="30" t="s">
        <v>151</v>
      </c>
      <c r="S30" s="30" t="s">
        <v>152</v>
      </c>
      <c r="T30" s="31" t="s">
        <v>60</v>
      </c>
      <c r="U30" s="31" t="str">
        <f t="shared" si="8"/>
        <v>1</v>
      </c>
      <c r="V30" s="31" t="str">
        <f t="shared" si="9"/>
        <v>1</v>
      </c>
      <c r="W30" s="31">
        <f t="shared" si="10"/>
        <v>2</v>
      </c>
      <c r="X30" s="31" t="s">
        <v>60</v>
      </c>
      <c r="Y30" s="31" t="str">
        <f t="shared" si="11"/>
        <v>1</v>
      </c>
      <c r="Z30" s="31" t="str">
        <f t="shared" si="12"/>
        <v>1</v>
      </c>
      <c r="AA30" s="31">
        <f t="shared" si="13"/>
        <v>2</v>
      </c>
      <c r="AB30" s="31" t="s">
        <v>60</v>
      </c>
      <c r="AC30" s="31" t="str">
        <f t="shared" si="14"/>
        <v>1</v>
      </c>
      <c r="AD30" s="31" t="str">
        <f t="shared" si="15"/>
        <v>1</v>
      </c>
      <c r="AE30" s="31">
        <f t="shared" si="16"/>
        <v>2</v>
      </c>
      <c r="AF30" s="31" t="s">
        <v>60</v>
      </c>
      <c r="AG30" s="31" t="str">
        <f t="shared" si="17"/>
        <v>1</v>
      </c>
      <c r="AH30" s="31" t="str">
        <f t="shared" si="18"/>
        <v>1</v>
      </c>
      <c r="AI30" s="31">
        <f t="shared" si="19"/>
        <v>2</v>
      </c>
      <c r="AJ30" s="31" t="s">
        <v>60</v>
      </c>
      <c r="AK30" s="31" t="str">
        <f t="shared" si="20"/>
        <v>1</v>
      </c>
      <c r="AL30" s="31" t="str">
        <f t="shared" si="21"/>
        <v>1</v>
      </c>
      <c r="AM30" s="31">
        <f t="shared" si="22"/>
        <v>2</v>
      </c>
      <c r="AN30" s="31" t="s">
        <v>60</v>
      </c>
      <c r="AO30" s="31" t="str">
        <f t="shared" si="23"/>
        <v>1</v>
      </c>
      <c r="AP30" s="31" t="str">
        <f t="shared" si="24"/>
        <v>1</v>
      </c>
      <c r="AQ30" s="31">
        <f t="shared" si="25"/>
        <v>2</v>
      </c>
      <c r="AR30" s="31" t="s">
        <v>529</v>
      </c>
      <c r="AS30" s="31" t="str">
        <f t="shared" si="26"/>
        <v>1</v>
      </c>
      <c r="AT30" s="31" t="str">
        <f t="shared" si="27"/>
        <v/>
      </c>
      <c r="AU30" s="31" t="e">
        <f t="shared" si="28"/>
        <v>#VALUE!</v>
      </c>
      <c r="AV30" s="27" t="s">
        <v>529</v>
      </c>
      <c r="AW30" s="31" t="str">
        <f t="shared" si="29"/>
        <v>1</v>
      </c>
      <c r="AX30" s="31" t="str">
        <f t="shared" si="30"/>
        <v/>
      </c>
      <c r="AY30" s="31" t="e">
        <f t="shared" si="31"/>
        <v>#VALUE!</v>
      </c>
      <c r="AZ30" s="30" t="s">
        <v>152</v>
      </c>
      <c r="BA30" s="33"/>
      <c r="BB30" s="31" t="s">
        <v>63</v>
      </c>
      <c r="BC30" s="31" t="str">
        <f t="shared" si="32"/>
        <v>1</v>
      </c>
      <c r="BD30" s="31" t="str">
        <f t="shared" si="33"/>
        <v>1</v>
      </c>
      <c r="BE30" s="31">
        <f t="shared" si="34"/>
        <v>2</v>
      </c>
      <c r="BF30" s="31" t="s">
        <v>63</v>
      </c>
      <c r="BG30" s="31" t="str">
        <f t="shared" si="35"/>
        <v>1</v>
      </c>
      <c r="BH30" s="31" t="str">
        <f t="shared" si="36"/>
        <v>1</v>
      </c>
      <c r="BI30" s="31">
        <f t="shared" si="37"/>
        <v>2</v>
      </c>
      <c r="BJ30" s="31" t="s">
        <v>63</v>
      </c>
      <c r="BK30" s="31" t="str">
        <f t="shared" si="38"/>
        <v>1</v>
      </c>
      <c r="BL30" s="31" t="str">
        <f t="shared" si="39"/>
        <v>1</v>
      </c>
      <c r="BM30" s="31">
        <f t="shared" si="40"/>
        <v>2</v>
      </c>
      <c r="BN30" s="31" t="s">
        <v>63</v>
      </c>
      <c r="BO30" s="31" t="str">
        <f t="shared" si="41"/>
        <v>1</v>
      </c>
      <c r="BP30" s="31" t="str">
        <f t="shared" si="42"/>
        <v>1</v>
      </c>
      <c r="BQ30" s="31">
        <f t="shared" si="43"/>
        <v>2</v>
      </c>
      <c r="BR30" s="31" t="s">
        <v>63</v>
      </c>
      <c r="BS30" s="31" t="str">
        <f t="shared" si="44"/>
        <v>1</v>
      </c>
      <c r="BT30" s="31" t="str">
        <f t="shared" si="45"/>
        <v>1</v>
      </c>
      <c r="BU30" s="31">
        <f t="shared" si="46"/>
        <v>2</v>
      </c>
      <c r="BV30" s="31" t="s">
        <v>63</v>
      </c>
      <c r="BW30" s="31" t="str">
        <f t="shared" si="47"/>
        <v>1</v>
      </c>
      <c r="BX30" s="31" t="str">
        <f t="shared" si="48"/>
        <v>1</v>
      </c>
      <c r="BY30" s="31">
        <f t="shared" si="49"/>
        <v>2</v>
      </c>
      <c r="BZ30" s="31" t="s">
        <v>529</v>
      </c>
      <c r="CA30" s="31" t="str">
        <f t="shared" si="50"/>
        <v>1</v>
      </c>
      <c r="CB30" s="31" t="str">
        <f t="shared" si="51"/>
        <v/>
      </c>
      <c r="CC30" s="31" t="e">
        <f t="shared" si="52"/>
        <v>#VALUE!</v>
      </c>
      <c r="CD30" s="31" t="s">
        <v>529</v>
      </c>
      <c r="CE30" s="31" t="str">
        <f t="shared" si="53"/>
        <v>1</v>
      </c>
      <c r="CF30" s="31" t="str">
        <f t="shared" si="54"/>
        <v/>
      </c>
      <c r="CG30" s="31" t="e">
        <f t="shared" si="55"/>
        <v>#VALUE!</v>
      </c>
      <c r="CH30" s="158" t="s">
        <v>2968</v>
      </c>
      <c r="CI30" s="206">
        <v>0</v>
      </c>
      <c r="CJ30" s="155" t="s">
        <v>149</v>
      </c>
      <c r="CK30" s="206">
        <v>0</v>
      </c>
      <c r="CL30" s="160"/>
      <c r="CM30" s="35" t="str">
        <f t="shared" si="56"/>
        <v>CLOSE</v>
      </c>
      <c r="CN30" s="35" t="str">
        <f t="shared" si="57"/>
        <v>CLOSE</v>
      </c>
      <c r="CO30" s="35">
        <v>0</v>
      </c>
      <c r="CP30" s="35"/>
      <c r="CQ30" s="35" t="s">
        <v>2917</v>
      </c>
      <c r="CR30" s="35" t="s">
        <v>2917</v>
      </c>
      <c r="CS30" s="35" t="s">
        <v>2917</v>
      </c>
      <c r="CT30" s="35" t="s">
        <v>2917</v>
      </c>
      <c r="CU30" s="35" t="s">
        <v>2917</v>
      </c>
      <c r="CV30" s="35" t="s">
        <v>2917</v>
      </c>
      <c r="CW30" s="35" t="s">
        <v>2917</v>
      </c>
      <c r="CX30" s="35" t="s">
        <v>2917</v>
      </c>
      <c r="CY30" s="788"/>
      <c r="CZ30" s="789"/>
      <c r="DA30" s="789"/>
      <c r="DB30" s="789"/>
      <c r="DC30" s="789"/>
      <c r="DD30" s="789"/>
      <c r="DE30" s="790"/>
    </row>
    <row r="31" spans="1:109" ht="69.75" customHeight="1">
      <c r="A31" s="25">
        <v>15</v>
      </c>
      <c r="B31" s="41">
        <v>41822</v>
      </c>
      <c r="C31" s="28">
        <f t="shared" si="58"/>
        <v>7</v>
      </c>
      <c r="D31" s="25" t="s">
        <v>2970</v>
      </c>
      <c r="E31" s="42" t="s">
        <v>2971</v>
      </c>
      <c r="F31" s="43" t="s">
        <v>134</v>
      </c>
      <c r="G31" s="27">
        <f t="shared" si="0"/>
        <v>8</v>
      </c>
      <c r="H31" s="27" t="str">
        <f t="shared" si="1"/>
        <v>1</v>
      </c>
      <c r="I31" s="27" t="str">
        <f t="shared" si="2"/>
        <v>0</v>
      </c>
      <c r="J31" s="27">
        <f t="shared" si="3"/>
        <v>1</v>
      </c>
      <c r="K31" s="27">
        <f t="shared" si="4"/>
        <v>1</v>
      </c>
      <c r="L31" s="27">
        <f t="shared" si="5"/>
        <v>2</v>
      </c>
      <c r="M31" s="27">
        <f t="shared" si="6"/>
        <v>1</v>
      </c>
      <c r="N31" s="27">
        <f t="shared" si="7"/>
        <v>2</v>
      </c>
      <c r="O31" s="43" t="s">
        <v>2934</v>
      </c>
      <c r="P31" s="25" t="s">
        <v>2972</v>
      </c>
      <c r="Q31" s="44" t="s">
        <v>156</v>
      </c>
      <c r="R31" s="45" t="s">
        <v>157</v>
      </c>
      <c r="S31" s="45" t="s">
        <v>158</v>
      </c>
      <c r="T31" s="31" t="s">
        <v>60</v>
      </c>
      <c r="U31" s="31" t="str">
        <f t="shared" si="8"/>
        <v/>
      </c>
      <c r="V31" s="31" t="str">
        <f t="shared" si="9"/>
        <v>1</v>
      </c>
      <c r="W31" s="31" t="e">
        <f t="shared" si="10"/>
        <v>#VALUE!</v>
      </c>
      <c r="X31" s="31" t="s">
        <v>60</v>
      </c>
      <c r="Y31" s="31" t="str">
        <f t="shared" si="11"/>
        <v/>
      </c>
      <c r="Z31" s="31" t="str">
        <f t="shared" si="12"/>
        <v>1</v>
      </c>
      <c r="AA31" s="31" t="e">
        <f t="shared" si="13"/>
        <v>#VALUE!</v>
      </c>
      <c r="AB31" s="31" t="s">
        <v>60</v>
      </c>
      <c r="AC31" s="31" t="str">
        <f t="shared" si="14"/>
        <v/>
      </c>
      <c r="AD31" s="31" t="str">
        <f t="shared" si="15"/>
        <v>1</v>
      </c>
      <c r="AE31" s="31" t="e">
        <f t="shared" si="16"/>
        <v>#VALUE!</v>
      </c>
      <c r="AF31" s="31" t="s">
        <v>60</v>
      </c>
      <c r="AG31" s="31" t="str">
        <f t="shared" si="17"/>
        <v/>
      </c>
      <c r="AH31" s="31" t="str">
        <f t="shared" si="18"/>
        <v>1</v>
      </c>
      <c r="AI31" s="31" t="e">
        <f t="shared" si="19"/>
        <v>#VALUE!</v>
      </c>
      <c r="AJ31" s="31" t="s">
        <v>60</v>
      </c>
      <c r="AK31" s="31" t="str">
        <f t="shared" si="20"/>
        <v/>
      </c>
      <c r="AL31" s="31" t="str">
        <f t="shared" si="21"/>
        <v>1</v>
      </c>
      <c r="AM31" s="31" t="e">
        <f t="shared" si="22"/>
        <v>#VALUE!</v>
      </c>
      <c r="AN31" s="31" t="s">
        <v>60</v>
      </c>
      <c r="AO31" s="31" t="str">
        <f t="shared" si="23"/>
        <v/>
      </c>
      <c r="AP31" s="31" t="str">
        <f t="shared" si="24"/>
        <v>1</v>
      </c>
      <c r="AQ31" s="31" t="e">
        <f t="shared" si="25"/>
        <v>#VALUE!</v>
      </c>
      <c r="AR31" s="31" t="s">
        <v>60</v>
      </c>
      <c r="AS31" s="31" t="str">
        <f t="shared" si="26"/>
        <v/>
      </c>
      <c r="AT31" s="31" t="str">
        <f t="shared" si="27"/>
        <v>1</v>
      </c>
      <c r="AU31" s="31" t="e">
        <f t="shared" si="28"/>
        <v>#VALUE!</v>
      </c>
      <c r="AV31" s="27" t="s">
        <v>60</v>
      </c>
      <c r="AW31" s="31" t="str">
        <f t="shared" si="29"/>
        <v/>
      </c>
      <c r="AX31" s="31" t="str">
        <f t="shared" si="30"/>
        <v>1</v>
      </c>
      <c r="AY31" s="31" t="e">
        <f t="shared" si="31"/>
        <v>#VALUE!</v>
      </c>
      <c r="AZ31" s="30" t="s">
        <v>159</v>
      </c>
      <c r="BA31" s="33"/>
      <c r="BB31" s="31" t="s">
        <v>63</v>
      </c>
      <c r="BC31" s="31" t="str">
        <f t="shared" si="32"/>
        <v/>
      </c>
      <c r="BD31" s="31" t="str">
        <f t="shared" si="33"/>
        <v>1</v>
      </c>
      <c r="BE31" s="31" t="e">
        <f t="shared" si="34"/>
        <v>#VALUE!</v>
      </c>
      <c r="BF31" s="31" t="s">
        <v>63</v>
      </c>
      <c r="BG31" s="31" t="str">
        <f t="shared" si="35"/>
        <v/>
      </c>
      <c r="BH31" s="31" t="str">
        <f t="shared" si="36"/>
        <v>1</v>
      </c>
      <c r="BI31" s="31" t="e">
        <f t="shared" si="37"/>
        <v>#VALUE!</v>
      </c>
      <c r="BJ31" s="31" t="s">
        <v>63</v>
      </c>
      <c r="BK31" s="31" t="str">
        <f t="shared" si="38"/>
        <v/>
      </c>
      <c r="BL31" s="31" t="str">
        <f t="shared" si="39"/>
        <v>1</v>
      </c>
      <c r="BM31" s="31" t="e">
        <f t="shared" si="40"/>
        <v>#VALUE!</v>
      </c>
      <c r="BN31" s="31" t="s">
        <v>63</v>
      </c>
      <c r="BO31" s="31" t="str">
        <f t="shared" si="41"/>
        <v/>
      </c>
      <c r="BP31" s="31" t="str">
        <f t="shared" si="42"/>
        <v>1</v>
      </c>
      <c r="BQ31" s="31" t="e">
        <f t="shared" si="43"/>
        <v>#VALUE!</v>
      </c>
      <c r="BR31" s="31" t="s">
        <v>63</v>
      </c>
      <c r="BS31" s="31" t="str">
        <f t="shared" si="44"/>
        <v/>
      </c>
      <c r="BT31" s="31" t="str">
        <f t="shared" si="45"/>
        <v>1</v>
      </c>
      <c r="BU31" s="31" t="e">
        <f t="shared" si="46"/>
        <v>#VALUE!</v>
      </c>
      <c r="BV31" s="31" t="s">
        <v>63</v>
      </c>
      <c r="BW31" s="31" t="str">
        <f t="shared" si="47"/>
        <v/>
      </c>
      <c r="BX31" s="31" t="str">
        <f t="shared" si="48"/>
        <v>1</v>
      </c>
      <c r="BY31" s="31" t="e">
        <f t="shared" si="49"/>
        <v>#VALUE!</v>
      </c>
      <c r="BZ31" s="31" t="s">
        <v>63</v>
      </c>
      <c r="CA31" s="31" t="str">
        <f t="shared" si="50"/>
        <v/>
      </c>
      <c r="CB31" s="31" t="str">
        <f t="shared" si="51"/>
        <v>1</v>
      </c>
      <c r="CC31" s="31" t="e">
        <f t="shared" si="52"/>
        <v>#VALUE!</v>
      </c>
      <c r="CD31" s="31" t="s">
        <v>63</v>
      </c>
      <c r="CE31" s="31" t="str">
        <f t="shared" si="53"/>
        <v/>
      </c>
      <c r="CF31" s="31" t="str">
        <f t="shared" si="54"/>
        <v>1</v>
      </c>
      <c r="CG31" s="31" t="e">
        <f t="shared" si="55"/>
        <v>#VALUE!</v>
      </c>
      <c r="CH31" s="158" t="s">
        <v>2973</v>
      </c>
      <c r="CI31" s="206">
        <v>0</v>
      </c>
      <c r="CJ31" s="155" t="s">
        <v>155</v>
      </c>
      <c r="CK31" s="206">
        <v>161</v>
      </c>
      <c r="CL31" s="160"/>
      <c r="CM31" s="35" t="str">
        <f t="shared" si="56"/>
        <v>CLOSE</v>
      </c>
      <c r="CN31" s="35" t="str">
        <f t="shared" si="57"/>
        <v>CLOSE</v>
      </c>
      <c r="CO31" s="35">
        <v>0</v>
      </c>
      <c r="CP31" s="35"/>
      <c r="CQ31" s="35" t="s">
        <v>2917</v>
      </c>
      <c r="CR31" s="35" t="s">
        <v>2917</v>
      </c>
      <c r="CS31" s="35" t="s">
        <v>2917</v>
      </c>
      <c r="CT31" s="35" t="s">
        <v>2917</v>
      </c>
      <c r="CU31" s="35" t="s">
        <v>2917</v>
      </c>
      <c r="CV31" s="35" t="s">
        <v>2917</v>
      </c>
      <c r="CW31" s="35" t="s">
        <v>2917</v>
      </c>
      <c r="CX31" s="35" t="s">
        <v>2917</v>
      </c>
      <c r="CY31" s="788"/>
      <c r="CZ31" s="789"/>
      <c r="DA31" s="789"/>
      <c r="DB31" s="789"/>
      <c r="DC31" s="789"/>
      <c r="DD31" s="789"/>
      <c r="DE31" s="790"/>
    </row>
    <row r="32" spans="1:109" ht="69.75" customHeight="1">
      <c r="A32" s="103">
        <v>16</v>
      </c>
      <c r="B32" s="104">
        <v>41841</v>
      </c>
      <c r="C32" s="106">
        <f t="shared" si="58"/>
        <v>7</v>
      </c>
      <c r="D32" s="103" t="s">
        <v>91</v>
      </c>
      <c r="E32" s="101" t="s">
        <v>50</v>
      </c>
      <c r="F32" s="105" t="s">
        <v>160</v>
      </c>
      <c r="G32" s="27">
        <f t="shared" si="0"/>
        <v>5</v>
      </c>
      <c r="H32" s="27" t="str">
        <f t="shared" si="1"/>
        <v>1</v>
      </c>
      <c r="I32" s="27" t="str">
        <f t="shared" si="2"/>
        <v>1</v>
      </c>
      <c r="J32" s="27">
        <f t="shared" si="3"/>
        <v>2</v>
      </c>
      <c r="K32" s="27">
        <f t="shared" si="4"/>
        <v>1</v>
      </c>
      <c r="L32" s="27">
        <f t="shared" si="5"/>
        <v>3</v>
      </c>
      <c r="M32" s="27">
        <f t="shared" si="6"/>
        <v>1</v>
      </c>
      <c r="N32" s="27">
        <f t="shared" si="7"/>
        <v>3</v>
      </c>
      <c r="O32" s="105" t="s">
        <v>2928</v>
      </c>
      <c r="P32" s="105" t="s">
        <v>2974</v>
      </c>
      <c r="Q32" s="107" t="s">
        <v>2975</v>
      </c>
      <c r="R32" s="99" t="s">
        <v>2976</v>
      </c>
      <c r="S32" s="99" t="s">
        <v>165</v>
      </c>
      <c r="T32" s="102" t="s">
        <v>2965</v>
      </c>
      <c r="U32" s="31" t="str">
        <f t="shared" si="8"/>
        <v>1</v>
      </c>
      <c r="V32" s="31" t="str">
        <f t="shared" si="9"/>
        <v/>
      </c>
      <c r="W32" s="31" t="e">
        <f t="shared" si="10"/>
        <v>#VALUE!</v>
      </c>
      <c r="X32" s="102" t="s">
        <v>2965</v>
      </c>
      <c r="Y32" s="31" t="str">
        <f t="shared" si="11"/>
        <v>1</v>
      </c>
      <c r="Z32" s="31" t="str">
        <f t="shared" si="12"/>
        <v/>
      </c>
      <c r="AA32" s="31" t="e">
        <f t="shared" si="13"/>
        <v>#VALUE!</v>
      </c>
      <c r="AB32" s="102" t="s">
        <v>60</v>
      </c>
      <c r="AC32" s="31" t="str">
        <f t="shared" si="14"/>
        <v>1</v>
      </c>
      <c r="AD32" s="31" t="str">
        <f t="shared" si="15"/>
        <v>1</v>
      </c>
      <c r="AE32" s="31">
        <f t="shared" si="16"/>
        <v>2</v>
      </c>
      <c r="AF32" s="102" t="s">
        <v>60</v>
      </c>
      <c r="AG32" s="31" t="str">
        <f t="shared" si="17"/>
        <v>1</v>
      </c>
      <c r="AH32" s="31" t="str">
        <f t="shared" si="18"/>
        <v>1</v>
      </c>
      <c r="AI32" s="31">
        <f t="shared" si="19"/>
        <v>2</v>
      </c>
      <c r="AJ32" s="102" t="s">
        <v>60</v>
      </c>
      <c r="AK32" s="31" t="str">
        <f t="shared" si="20"/>
        <v>1</v>
      </c>
      <c r="AL32" s="31" t="str">
        <f t="shared" si="21"/>
        <v>1</v>
      </c>
      <c r="AM32" s="31">
        <f t="shared" si="22"/>
        <v>2</v>
      </c>
      <c r="AN32" s="102" t="s">
        <v>60</v>
      </c>
      <c r="AO32" s="31" t="str">
        <f t="shared" si="23"/>
        <v>1</v>
      </c>
      <c r="AP32" s="31" t="str">
        <f t="shared" si="24"/>
        <v>1</v>
      </c>
      <c r="AQ32" s="31">
        <f t="shared" si="25"/>
        <v>2</v>
      </c>
      <c r="AR32" s="102" t="s">
        <v>60</v>
      </c>
      <c r="AS32" s="31" t="str">
        <f t="shared" si="26"/>
        <v>1</v>
      </c>
      <c r="AT32" s="31" t="str">
        <f t="shared" si="27"/>
        <v>1</v>
      </c>
      <c r="AU32" s="31">
        <f t="shared" si="28"/>
        <v>2</v>
      </c>
      <c r="AV32" s="102" t="s">
        <v>529</v>
      </c>
      <c r="AW32" s="31" t="str">
        <f t="shared" si="29"/>
        <v>1</v>
      </c>
      <c r="AX32" s="31" t="str">
        <f t="shared" si="30"/>
        <v/>
      </c>
      <c r="AY32" s="31" t="e">
        <f t="shared" si="31"/>
        <v>#VALUE!</v>
      </c>
      <c r="AZ32" s="100" t="s">
        <v>166</v>
      </c>
      <c r="BA32" s="118" t="s">
        <v>2977</v>
      </c>
      <c r="BB32" s="102" t="s">
        <v>529</v>
      </c>
      <c r="BC32" s="31" t="str">
        <f t="shared" si="32"/>
        <v>1</v>
      </c>
      <c r="BD32" s="31" t="str">
        <f t="shared" si="33"/>
        <v/>
      </c>
      <c r="BE32" s="31" t="e">
        <f t="shared" si="34"/>
        <v>#VALUE!</v>
      </c>
      <c r="BF32" s="102" t="s">
        <v>529</v>
      </c>
      <c r="BG32" s="31" t="str">
        <f t="shared" si="35"/>
        <v>1</v>
      </c>
      <c r="BH32" s="31" t="str">
        <f t="shared" si="36"/>
        <v/>
      </c>
      <c r="BI32" s="31" t="e">
        <f t="shared" si="37"/>
        <v>#VALUE!</v>
      </c>
      <c r="BJ32" s="120" t="s">
        <v>2978</v>
      </c>
      <c r="BK32" s="31" t="str">
        <f t="shared" si="38"/>
        <v>1</v>
      </c>
      <c r="BL32" s="31" t="str">
        <f t="shared" si="39"/>
        <v>1</v>
      </c>
      <c r="BM32" s="31">
        <f t="shared" si="40"/>
        <v>2</v>
      </c>
      <c r="BN32" s="102" t="s">
        <v>63</v>
      </c>
      <c r="BO32" s="31" t="str">
        <f t="shared" si="41"/>
        <v>1</v>
      </c>
      <c r="BP32" s="31" t="str">
        <f t="shared" si="42"/>
        <v>1</v>
      </c>
      <c r="BQ32" s="31">
        <f t="shared" si="43"/>
        <v>2</v>
      </c>
      <c r="BR32" s="102" t="s">
        <v>63</v>
      </c>
      <c r="BS32" s="31" t="str">
        <f t="shared" si="44"/>
        <v>1</v>
      </c>
      <c r="BT32" s="31" t="str">
        <f t="shared" si="45"/>
        <v>1</v>
      </c>
      <c r="BU32" s="31">
        <f t="shared" si="46"/>
        <v>2</v>
      </c>
      <c r="BV32" s="102" t="s">
        <v>63</v>
      </c>
      <c r="BW32" s="31" t="str">
        <f t="shared" si="47"/>
        <v>1</v>
      </c>
      <c r="BX32" s="31" t="str">
        <f t="shared" si="48"/>
        <v>1</v>
      </c>
      <c r="BY32" s="31">
        <f t="shared" si="49"/>
        <v>2</v>
      </c>
      <c r="BZ32" s="102" t="s">
        <v>63</v>
      </c>
      <c r="CA32" s="31" t="str">
        <f t="shared" si="50"/>
        <v>1</v>
      </c>
      <c r="CB32" s="31" t="str">
        <f t="shared" si="51"/>
        <v>1</v>
      </c>
      <c r="CC32" s="31">
        <f t="shared" si="52"/>
        <v>2</v>
      </c>
      <c r="CD32" s="102" t="s">
        <v>529</v>
      </c>
      <c r="CE32" s="31" t="str">
        <f t="shared" si="53"/>
        <v>1</v>
      </c>
      <c r="CF32" s="31" t="str">
        <f t="shared" si="54"/>
        <v/>
      </c>
      <c r="CG32" s="31" t="e">
        <f t="shared" si="55"/>
        <v>#VALUE!</v>
      </c>
      <c r="CH32" s="155" t="s">
        <v>2979</v>
      </c>
      <c r="CI32" s="223">
        <v>0</v>
      </c>
      <c r="CJ32" s="155" t="s">
        <v>162</v>
      </c>
      <c r="CK32" s="223">
        <v>106</v>
      </c>
      <c r="CL32" s="161"/>
      <c r="CM32" s="101" t="str">
        <f t="shared" si="56"/>
        <v>CLOSE</v>
      </c>
      <c r="CN32" s="101" t="str">
        <f t="shared" si="57"/>
        <v>CLOSE</v>
      </c>
      <c r="CO32" s="101">
        <v>5</v>
      </c>
      <c r="CP32" s="101"/>
      <c r="CQ32" s="101" t="s">
        <v>2917</v>
      </c>
      <c r="CR32" s="101" t="s">
        <v>2917</v>
      </c>
      <c r="CS32" s="101" t="s">
        <v>2980</v>
      </c>
      <c r="CT32" s="115" t="s">
        <v>2981</v>
      </c>
      <c r="CU32" s="102" t="s">
        <v>2982</v>
      </c>
      <c r="CV32" s="100" t="s">
        <v>2983</v>
      </c>
      <c r="CW32" s="102" t="s">
        <v>2984</v>
      </c>
      <c r="CX32" s="101" t="s">
        <v>2917</v>
      </c>
      <c r="CY32" s="800" t="s">
        <v>2985</v>
      </c>
      <c r="CZ32" s="801"/>
      <c r="DA32" s="801"/>
      <c r="DB32" s="801"/>
      <c r="DC32" s="801"/>
      <c r="DD32" s="801"/>
      <c r="DE32" s="802"/>
    </row>
    <row r="33" spans="1:109" ht="69.75" customHeight="1">
      <c r="A33" s="25">
        <v>17</v>
      </c>
      <c r="B33" s="26">
        <v>41863</v>
      </c>
      <c r="C33" s="28">
        <f t="shared" si="58"/>
        <v>8</v>
      </c>
      <c r="D33" s="25" t="s">
        <v>72</v>
      </c>
      <c r="E33" s="35" t="s">
        <v>168</v>
      </c>
      <c r="F33" s="27" t="s">
        <v>51</v>
      </c>
      <c r="G33" s="27">
        <f t="shared" si="0"/>
        <v>3</v>
      </c>
      <c r="H33" s="27" t="str">
        <f t="shared" si="1"/>
        <v>1</v>
      </c>
      <c r="I33" s="27" t="str">
        <f t="shared" si="2"/>
        <v>0</v>
      </c>
      <c r="J33" s="27">
        <f t="shared" si="3"/>
        <v>1</v>
      </c>
      <c r="K33" s="27">
        <f t="shared" si="4"/>
        <v>1</v>
      </c>
      <c r="L33" s="27">
        <f t="shared" si="5"/>
        <v>2</v>
      </c>
      <c r="M33" s="27">
        <f t="shared" si="6"/>
        <v>1</v>
      </c>
      <c r="N33" s="27">
        <f t="shared" si="7"/>
        <v>2</v>
      </c>
      <c r="O33" s="27" t="s">
        <v>2934</v>
      </c>
      <c r="P33" s="28" t="s">
        <v>2986</v>
      </c>
      <c r="Q33" s="29" t="s">
        <v>171</v>
      </c>
      <c r="R33" s="30" t="s">
        <v>172</v>
      </c>
      <c r="S33" s="30" t="s">
        <v>173</v>
      </c>
      <c r="T33" s="31" t="s">
        <v>2965</v>
      </c>
      <c r="U33" s="31" t="str">
        <f t="shared" si="8"/>
        <v/>
      </c>
      <c r="V33" s="31" t="str">
        <f t="shared" si="9"/>
        <v/>
      </c>
      <c r="W33" s="31" t="e">
        <f t="shared" si="10"/>
        <v>#VALUE!</v>
      </c>
      <c r="X33" s="31" t="s">
        <v>2965</v>
      </c>
      <c r="Y33" s="31" t="str">
        <f t="shared" si="11"/>
        <v/>
      </c>
      <c r="Z33" s="31" t="str">
        <f t="shared" si="12"/>
        <v/>
      </c>
      <c r="AA33" s="31" t="e">
        <f t="shared" si="13"/>
        <v>#VALUE!</v>
      </c>
      <c r="AB33" s="31" t="s">
        <v>60</v>
      </c>
      <c r="AC33" s="31" t="str">
        <f t="shared" si="14"/>
        <v/>
      </c>
      <c r="AD33" s="31" t="str">
        <f t="shared" si="15"/>
        <v>1</v>
      </c>
      <c r="AE33" s="31" t="e">
        <f t="shared" si="16"/>
        <v>#VALUE!</v>
      </c>
      <c r="AF33" s="31" t="s">
        <v>60</v>
      </c>
      <c r="AG33" s="31" t="str">
        <f t="shared" si="17"/>
        <v/>
      </c>
      <c r="AH33" s="31" t="str">
        <f t="shared" si="18"/>
        <v>1</v>
      </c>
      <c r="AI33" s="31" t="e">
        <f t="shared" si="19"/>
        <v>#VALUE!</v>
      </c>
      <c r="AJ33" s="31" t="s">
        <v>60</v>
      </c>
      <c r="AK33" s="31" t="str">
        <f t="shared" si="20"/>
        <v/>
      </c>
      <c r="AL33" s="31" t="str">
        <f t="shared" si="21"/>
        <v>1</v>
      </c>
      <c r="AM33" s="31" t="e">
        <f t="shared" si="22"/>
        <v>#VALUE!</v>
      </c>
      <c r="AN33" s="31" t="s">
        <v>2965</v>
      </c>
      <c r="AO33" s="31" t="str">
        <f t="shared" si="23"/>
        <v/>
      </c>
      <c r="AP33" s="31" t="str">
        <f t="shared" si="24"/>
        <v/>
      </c>
      <c r="AQ33" s="31" t="e">
        <f t="shared" si="25"/>
        <v>#VALUE!</v>
      </c>
      <c r="AR33" s="31" t="s">
        <v>2965</v>
      </c>
      <c r="AS33" s="31" t="str">
        <f t="shared" si="26"/>
        <v/>
      </c>
      <c r="AT33" s="31" t="str">
        <f t="shared" si="27"/>
        <v/>
      </c>
      <c r="AU33" s="31" t="e">
        <f t="shared" si="28"/>
        <v>#VALUE!</v>
      </c>
      <c r="AV33" s="27" t="s">
        <v>2965</v>
      </c>
      <c r="AW33" s="31" t="str">
        <f t="shared" si="29"/>
        <v/>
      </c>
      <c r="AX33" s="31" t="str">
        <f t="shared" si="30"/>
        <v/>
      </c>
      <c r="AY33" s="31" t="e">
        <f t="shared" si="31"/>
        <v>#VALUE!</v>
      </c>
      <c r="AZ33" s="30" t="s">
        <v>174</v>
      </c>
      <c r="BA33" s="33"/>
      <c r="BB33" s="31" t="s">
        <v>529</v>
      </c>
      <c r="BC33" s="31" t="str">
        <f t="shared" si="32"/>
        <v/>
      </c>
      <c r="BD33" s="31" t="str">
        <f t="shared" si="33"/>
        <v/>
      </c>
      <c r="BE33" s="31" t="e">
        <f t="shared" si="34"/>
        <v>#VALUE!</v>
      </c>
      <c r="BF33" s="31" t="s">
        <v>529</v>
      </c>
      <c r="BG33" s="31" t="str">
        <f t="shared" si="35"/>
        <v/>
      </c>
      <c r="BH33" s="31" t="str">
        <f t="shared" si="36"/>
        <v/>
      </c>
      <c r="BI33" s="31" t="e">
        <f t="shared" si="37"/>
        <v>#VALUE!</v>
      </c>
      <c r="BJ33" s="31" t="s">
        <v>63</v>
      </c>
      <c r="BK33" s="31" t="str">
        <f t="shared" si="38"/>
        <v/>
      </c>
      <c r="BL33" s="31" t="str">
        <f t="shared" si="39"/>
        <v>1</v>
      </c>
      <c r="BM33" s="31" t="e">
        <f t="shared" si="40"/>
        <v>#VALUE!</v>
      </c>
      <c r="BN33" s="31" t="s">
        <v>63</v>
      </c>
      <c r="BO33" s="31" t="str">
        <f t="shared" si="41"/>
        <v/>
      </c>
      <c r="BP33" s="31" t="str">
        <f t="shared" si="42"/>
        <v>1</v>
      </c>
      <c r="BQ33" s="31" t="e">
        <f t="shared" si="43"/>
        <v>#VALUE!</v>
      </c>
      <c r="BR33" s="31" t="s">
        <v>63</v>
      </c>
      <c r="BS33" s="31" t="str">
        <f t="shared" si="44"/>
        <v/>
      </c>
      <c r="BT33" s="31" t="str">
        <f t="shared" si="45"/>
        <v>1</v>
      </c>
      <c r="BU33" s="31" t="e">
        <f t="shared" si="46"/>
        <v>#VALUE!</v>
      </c>
      <c r="BV33" s="31" t="s">
        <v>529</v>
      </c>
      <c r="BW33" s="31" t="str">
        <f t="shared" si="47"/>
        <v/>
      </c>
      <c r="BX33" s="31" t="str">
        <f t="shared" si="48"/>
        <v/>
      </c>
      <c r="BY33" s="31" t="e">
        <f t="shared" si="49"/>
        <v>#VALUE!</v>
      </c>
      <c r="BZ33" s="31" t="s">
        <v>529</v>
      </c>
      <c r="CA33" s="31" t="str">
        <f t="shared" si="50"/>
        <v/>
      </c>
      <c r="CB33" s="31" t="str">
        <f t="shared" si="51"/>
        <v/>
      </c>
      <c r="CC33" s="31" t="e">
        <f t="shared" si="52"/>
        <v>#VALUE!</v>
      </c>
      <c r="CD33" s="31" t="s">
        <v>529</v>
      </c>
      <c r="CE33" s="31" t="str">
        <f t="shared" si="53"/>
        <v/>
      </c>
      <c r="CF33" s="31" t="str">
        <f t="shared" si="54"/>
        <v/>
      </c>
      <c r="CG33" s="31" t="e">
        <f t="shared" si="55"/>
        <v>#VALUE!</v>
      </c>
      <c r="CH33" s="158" t="s">
        <v>2987</v>
      </c>
      <c r="CI33" s="206">
        <v>0</v>
      </c>
      <c r="CJ33" s="155" t="s">
        <v>170</v>
      </c>
      <c r="CK33" s="206">
        <v>350</v>
      </c>
      <c r="CL33" s="160"/>
      <c r="CM33" s="35" t="str">
        <f t="shared" si="56"/>
        <v>CLOSE</v>
      </c>
      <c r="CN33" s="35" t="str">
        <f t="shared" si="57"/>
        <v>CLOSE</v>
      </c>
      <c r="CO33" s="35">
        <v>13</v>
      </c>
      <c r="CP33" s="35"/>
      <c r="CQ33" s="35" t="s">
        <v>2917</v>
      </c>
      <c r="CR33" s="35" t="s">
        <v>2917</v>
      </c>
      <c r="CS33" s="35" t="s">
        <v>2917</v>
      </c>
      <c r="CT33" s="35" t="s">
        <v>2917</v>
      </c>
      <c r="CU33" s="35" t="s">
        <v>2917</v>
      </c>
      <c r="CV33" s="35" t="s">
        <v>2917</v>
      </c>
      <c r="CW33" s="35" t="s">
        <v>2917</v>
      </c>
      <c r="CX33" s="35" t="s">
        <v>2917</v>
      </c>
      <c r="CY33" s="788"/>
      <c r="CZ33" s="789"/>
      <c r="DA33" s="789"/>
      <c r="DB33" s="789"/>
      <c r="DC33" s="789"/>
      <c r="DD33" s="789"/>
      <c r="DE33" s="790"/>
    </row>
    <row r="34" spans="1:109" ht="69.75" customHeight="1">
      <c r="A34" s="25">
        <v>18</v>
      </c>
      <c r="B34" s="26">
        <v>41854</v>
      </c>
      <c r="C34" s="28">
        <f t="shared" si="58"/>
        <v>8</v>
      </c>
      <c r="D34" s="25" t="s">
        <v>72</v>
      </c>
      <c r="E34" s="35" t="s">
        <v>2988</v>
      </c>
      <c r="F34" s="27" t="s">
        <v>134</v>
      </c>
      <c r="G34" s="27">
        <f t="shared" si="0"/>
        <v>8</v>
      </c>
      <c r="H34" s="27" t="str">
        <f t="shared" si="1"/>
        <v>1</v>
      </c>
      <c r="I34" s="27" t="str">
        <f t="shared" si="2"/>
        <v>0</v>
      </c>
      <c r="J34" s="27">
        <f t="shared" si="3"/>
        <v>1</v>
      </c>
      <c r="K34" s="27">
        <f t="shared" si="4"/>
        <v>1</v>
      </c>
      <c r="L34" s="27">
        <f t="shared" si="5"/>
        <v>2</v>
      </c>
      <c r="M34" s="27">
        <f t="shared" si="6"/>
        <v>1</v>
      </c>
      <c r="N34" s="27">
        <f t="shared" si="7"/>
        <v>2</v>
      </c>
      <c r="O34" s="27" t="s">
        <v>2928</v>
      </c>
      <c r="P34" s="27" t="s">
        <v>2989</v>
      </c>
      <c r="Q34" s="29" t="s">
        <v>2990</v>
      </c>
      <c r="R34" s="30" t="s">
        <v>177</v>
      </c>
      <c r="S34" s="30" t="s">
        <v>178</v>
      </c>
      <c r="T34" s="31" t="s">
        <v>60</v>
      </c>
      <c r="U34" s="31" t="str">
        <f t="shared" si="8"/>
        <v/>
      </c>
      <c r="V34" s="31" t="str">
        <f t="shared" si="9"/>
        <v>1</v>
      </c>
      <c r="W34" s="31" t="e">
        <f t="shared" si="10"/>
        <v>#VALUE!</v>
      </c>
      <c r="X34" s="31" t="s">
        <v>60</v>
      </c>
      <c r="Y34" s="31" t="str">
        <f t="shared" si="11"/>
        <v/>
      </c>
      <c r="Z34" s="31" t="str">
        <f t="shared" si="12"/>
        <v>1</v>
      </c>
      <c r="AA34" s="31" t="e">
        <f t="shared" si="13"/>
        <v>#VALUE!</v>
      </c>
      <c r="AB34" s="31" t="s">
        <v>60</v>
      </c>
      <c r="AC34" s="31" t="str">
        <f t="shared" si="14"/>
        <v/>
      </c>
      <c r="AD34" s="31" t="str">
        <f t="shared" si="15"/>
        <v>1</v>
      </c>
      <c r="AE34" s="31" t="e">
        <f t="shared" si="16"/>
        <v>#VALUE!</v>
      </c>
      <c r="AF34" s="31" t="s">
        <v>60</v>
      </c>
      <c r="AG34" s="31" t="str">
        <f t="shared" si="17"/>
        <v/>
      </c>
      <c r="AH34" s="31" t="str">
        <f t="shared" si="18"/>
        <v>1</v>
      </c>
      <c r="AI34" s="31" t="e">
        <f t="shared" si="19"/>
        <v>#VALUE!</v>
      </c>
      <c r="AJ34" s="31" t="s">
        <v>60</v>
      </c>
      <c r="AK34" s="31" t="str">
        <f t="shared" si="20"/>
        <v/>
      </c>
      <c r="AL34" s="31" t="str">
        <f t="shared" si="21"/>
        <v>1</v>
      </c>
      <c r="AM34" s="31" t="e">
        <f t="shared" si="22"/>
        <v>#VALUE!</v>
      </c>
      <c r="AN34" s="31" t="s">
        <v>60</v>
      </c>
      <c r="AO34" s="31" t="str">
        <f t="shared" si="23"/>
        <v/>
      </c>
      <c r="AP34" s="31" t="str">
        <f t="shared" si="24"/>
        <v>1</v>
      </c>
      <c r="AQ34" s="31" t="e">
        <f t="shared" si="25"/>
        <v>#VALUE!</v>
      </c>
      <c r="AR34" s="31" t="s">
        <v>60</v>
      </c>
      <c r="AS34" s="31" t="str">
        <f t="shared" si="26"/>
        <v/>
      </c>
      <c r="AT34" s="31" t="str">
        <f t="shared" si="27"/>
        <v>1</v>
      </c>
      <c r="AU34" s="31" t="e">
        <f t="shared" si="28"/>
        <v>#VALUE!</v>
      </c>
      <c r="AV34" s="31" t="s">
        <v>60</v>
      </c>
      <c r="AW34" s="31" t="str">
        <f t="shared" si="29"/>
        <v/>
      </c>
      <c r="AX34" s="31" t="str">
        <f t="shared" si="30"/>
        <v>1</v>
      </c>
      <c r="AY34" s="31" t="e">
        <f t="shared" si="31"/>
        <v>#VALUE!</v>
      </c>
      <c r="AZ34" s="32" t="s">
        <v>179</v>
      </c>
      <c r="BA34" s="33">
        <v>41882</v>
      </c>
      <c r="BB34" s="31" t="s">
        <v>63</v>
      </c>
      <c r="BC34" s="31" t="str">
        <f t="shared" si="32"/>
        <v/>
      </c>
      <c r="BD34" s="31" t="str">
        <f t="shared" si="33"/>
        <v>1</v>
      </c>
      <c r="BE34" s="31" t="e">
        <f t="shared" si="34"/>
        <v>#VALUE!</v>
      </c>
      <c r="BF34" s="31" t="s">
        <v>63</v>
      </c>
      <c r="BG34" s="31" t="str">
        <f t="shared" si="35"/>
        <v/>
      </c>
      <c r="BH34" s="31" t="str">
        <f t="shared" si="36"/>
        <v>1</v>
      </c>
      <c r="BI34" s="31" t="e">
        <f t="shared" si="37"/>
        <v>#VALUE!</v>
      </c>
      <c r="BJ34" s="31" t="s">
        <v>63</v>
      </c>
      <c r="BK34" s="31" t="str">
        <f t="shared" si="38"/>
        <v/>
      </c>
      <c r="BL34" s="31" t="str">
        <f t="shared" si="39"/>
        <v>1</v>
      </c>
      <c r="BM34" s="31" t="e">
        <f t="shared" si="40"/>
        <v>#VALUE!</v>
      </c>
      <c r="BN34" s="31" t="s">
        <v>63</v>
      </c>
      <c r="BO34" s="31" t="str">
        <f t="shared" si="41"/>
        <v/>
      </c>
      <c r="BP34" s="31" t="str">
        <f t="shared" si="42"/>
        <v>1</v>
      </c>
      <c r="BQ34" s="31" t="e">
        <f t="shared" si="43"/>
        <v>#VALUE!</v>
      </c>
      <c r="BR34" s="31" t="s">
        <v>63</v>
      </c>
      <c r="BS34" s="31" t="str">
        <f t="shared" si="44"/>
        <v/>
      </c>
      <c r="BT34" s="31" t="str">
        <f t="shared" si="45"/>
        <v>1</v>
      </c>
      <c r="BU34" s="31" t="e">
        <f t="shared" si="46"/>
        <v>#VALUE!</v>
      </c>
      <c r="BV34" s="31" t="s">
        <v>63</v>
      </c>
      <c r="BW34" s="31" t="str">
        <f t="shared" si="47"/>
        <v/>
      </c>
      <c r="BX34" s="31" t="str">
        <f t="shared" si="48"/>
        <v>1</v>
      </c>
      <c r="BY34" s="31" t="e">
        <f t="shared" si="49"/>
        <v>#VALUE!</v>
      </c>
      <c r="BZ34" s="31" t="s">
        <v>63</v>
      </c>
      <c r="CA34" s="31" t="str">
        <f t="shared" si="50"/>
        <v/>
      </c>
      <c r="CB34" s="31" t="str">
        <f t="shared" si="51"/>
        <v>1</v>
      </c>
      <c r="CC34" s="31" t="e">
        <f t="shared" si="52"/>
        <v>#VALUE!</v>
      </c>
      <c r="CD34" s="31" t="s">
        <v>63</v>
      </c>
      <c r="CE34" s="31" t="str">
        <f t="shared" si="53"/>
        <v/>
      </c>
      <c r="CF34" s="31" t="str">
        <f t="shared" si="54"/>
        <v>1</v>
      </c>
      <c r="CG34" s="31" t="e">
        <f t="shared" si="55"/>
        <v>#VALUE!</v>
      </c>
      <c r="CH34" s="158" t="s">
        <v>2987</v>
      </c>
      <c r="CI34" s="206">
        <v>0</v>
      </c>
      <c r="CJ34" s="158" t="s">
        <v>175</v>
      </c>
      <c r="CK34" s="206">
        <v>218</v>
      </c>
      <c r="CL34" s="158" t="s">
        <v>175</v>
      </c>
      <c r="CM34" s="35" t="str">
        <f t="shared" si="56"/>
        <v>CLOSE</v>
      </c>
      <c r="CN34" s="35" t="str">
        <f t="shared" si="57"/>
        <v>CLOSE</v>
      </c>
      <c r="CO34" s="35">
        <v>38</v>
      </c>
      <c r="CP34" s="35"/>
      <c r="CQ34" s="35" t="s">
        <v>2917</v>
      </c>
      <c r="CR34" s="35" t="s">
        <v>2917</v>
      </c>
      <c r="CS34" s="35" t="s">
        <v>2917</v>
      </c>
      <c r="CT34" s="35" t="s">
        <v>2917</v>
      </c>
      <c r="CU34" s="35" t="s">
        <v>2917</v>
      </c>
      <c r="CV34" s="35" t="s">
        <v>2917</v>
      </c>
      <c r="CW34" s="35" t="s">
        <v>2917</v>
      </c>
      <c r="CX34" s="35" t="s">
        <v>2917</v>
      </c>
      <c r="CY34" s="788"/>
      <c r="CZ34" s="789"/>
      <c r="DA34" s="789"/>
      <c r="DB34" s="789"/>
      <c r="DC34" s="789"/>
      <c r="DD34" s="789"/>
      <c r="DE34" s="790"/>
    </row>
    <row r="35" spans="1:109" ht="69.75" customHeight="1">
      <c r="A35" s="25">
        <v>19</v>
      </c>
      <c r="B35" s="26">
        <v>41837</v>
      </c>
      <c r="C35" s="28">
        <f t="shared" si="58"/>
        <v>7</v>
      </c>
      <c r="D35" s="25" t="s">
        <v>72</v>
      </c>
      <c r="E35" s="35" t="s">
        <v>2988</v>
      </c>
      <c r="F35" s="27" t="s">
        <v>134</v>
      </c>
      <c r="G35" s="27">
        <f t="shared" si="0"/>
        <v>8</v>
      </c>
      <c r="H35" s="27" t="str">
        <f t="shared" si="1"/>
        <v>1</v>
      </c>
      <c r="I35" s="27" t="str">
        <f t="shared" si="2"/>
        <v>0</v>
      </c>
      <c r="J35" s="27">
        <f t="shared" si="3"/>
        <v>1</v>
      </c>
      <c r="K35" s="27">
        <f t="shared" si="4"/>
        <v>1</v>
      </c>
      <c r="L35" s="27">
        <f t="shared" si="5"/>
        <v>2</v>
      </c>
      <c r="M35" s="27">
        <f t="shared" si="6"/>
        <v>1</v>
      </c>
      <c r="N35" s="27">
        <f t="shared" si="7"/>
        <v>2</v>
      </c>
      <c r="O35" s="27" t="s">
        <v>2934</v>
      </c>
      <c r="P35" s="27" t="s">
        <v>180</v>
      </c>
      <c r="Q35" s="29" t="s">
        <v>183</v>
      </c>
      <c r="R35" s="30" t="s">
        <v>2991</v>
      </c>
      <c r="S35" s="30" t="s">
        <v>185</v>
      </c>
      <c r="T35" s="31" t="s">
        <v>60</v>
      </c>
      <c r="U35" s="31" t="str">
        <f t="shared" si="8"/>
        <v/>
      </c>
      <c r="V35" s="31" t="str">
        <f t="shared" si="9"/>
        <v>1</v>
      </c>
      <c r="W35" s="31" t="e">
        <f t="shared" si="10"/>
        <v>#VALUE!</v>
      </c>
      <c r="X35" s="31" t="s">
        <v>60</v>
      </c>
      <c r="Y35" s="31" t="str">
        <f t="shared" si="11"/>
        <v/>
      </c>
      <c r="Z35" s="31" t="str">
        <f t="shared" si="12"/>
        <v>1</v>
      </c>
      <c r="AA35" s="31" t="e">
        <f t="shared" si="13"/>
        <v>#VALUE!</v>
      </c>
      <c r="AB35" s="31" t="s">
        <v>60</v>
      </c>
      <c r="AC35" s="31" t="str">
        <f t="shared" si="14"/>
        <v/>
      </c>
      <c r="AD35" s="31" t="str">
        <f t="shared" si="15"/>
        <v>1</v>
      </c>
      <c r="AE35" s="31" t="e">
        <f t="shared" si="16"/>
        <v>#VALUE!</v>
      </c>
      <c r="AF35" s="31" t="s">
        <v>60</v>
      </c>
      <c r="AG35" s="31" t="str">
        <f t="shared" si="17"/>
        <v/>
      </c>
      <c r="AH35" s="31" t="str">
        <f t="shared" si="18"/>
        <v>1</v>
      </c>
      <c r="AI35" s="31" t="e">
        <f t="shared" si="19"/>
        <v>#VALUE!</v>
      </c>
      <c r="AJ35" s="31" t="s">
        <v>60</v>
      </c>
      <c r="AK35" s="31" t="str">
        <f t="shared" si="20"/>
        <v/>
      </c>
      <c r="AL35" s="31" t="str">
        <f t="shared" si="21"/>
        <v>1</v>
      </c>
      <c r="AM35" s="31" t="e">
        <f t="shared" si="22"/>
        <v>#VALUE!</v>
      </c>
      <c r="AN35" s="31" t="s">
        <v>60</v>
      </c>
      <c r="AO35" s="31" t="str">
        <f t="shared" si="23"/>
        <v/>
      </c>
      <c r="AP35" s="31" t="str">
        <f t="shared" si="24"/>
        <v>1</v>
      </c>
      <c r="AQ35" s="31" t="e">
        <f t="shared" si="25"/>
        <v>#VALUE!</v>
      </c>
      <c r="AR35" s="31" t="s">
        <v>60</v>
      </c>
      <c r="AS35" s="31" t="str">
        <f t="shared" si="26"/>
        <v/>
      </c>
      <c r="AT35" s="31" t="str">
        <f t="shared" si="27"/>
        <v>1</v>
      </c>
      <c r="AU35" s="31" t="e">
        <f t="shared" si="28"/>
        <v>#VALUE!</v>
      </c>
      <c r="AV35" s="31" t="s">
        <v>60</v>
      </c>
      <c r="AW35" s="31" t="str">
        <f t="shared" si="29"/>
        <v/>
      </c>
      <c r="AX35" s="31" t="str">
        <f t="shared" si="30"/>
        <v>1</v>
      </c>
      <c r="AY35" s="31" t="e">
        <f t="shared" si="31"/>
        <v>#VALUE!</v>
      </c>
      <c r="AZ35" s="32" t="s">
        <v>2992</v>
      </c>
      <c r="BA35" s="33">
        <v>41873</v>
      </c>
      <c r="BB35" s="31" t="s">
        <v>63</v>
      </c>
      <c r="BC35" s="31" t="str">
        <f t="shared" si="32"/>
        <v/>
      </c>
      <c r="BD35" s="31" t="str">
        <f t="shared" si="33"/>
        <v>1</v>
      </c>
      <c r="BE35" s="31" t="e">
        <f t="shared" si="34"/>
        <v>#VALUE!</v>
      </c>
      <c r="BF35" s="31" t="s">
        <v>63</v>
      </c>
      <c r="BG35" s="31" t="str">
        <f t="shared" si="35"/>
        <v/>
      </c>
      <c r="BH35" s="31" t="str">
        <f t="shared" si="36"/>
        <v>1</v>
      </c>
      <c r="BI35" s="31" t="e">
        <f t="shared" si="37"/>
        <v>#VALUE!</v>
      </c>
      <c r="BJ35" s="31" t="s">
        <v>63</v>
      </c>
      <c r="BK35" s="31" t="str">
        <f t="shared" si="38"/>
        <v/>
      </c>
      <c r="BL35" s="31" t="str">
        <f t="shared" si="39"/>
        <v>1</v>
      </c>
      <c r="BM35" s="31" t="e">
        <f t="shared" si="40"/>
        <v>#VALUE!</v>
      </c>
      <c r="BN35" s="31" t="s">
        <v>63</v>
      </c>
      <c r="BO35" s="31" t="str">
        <f t="shared" si="41"/>
        <v/>
      </c>
      <c r="BP35" s="31" t="str">
        <f t="shared" si="42"/>
        <v>1</v>
      </c>
      <c r="BQ35" s="31" t="e">
        <f t="shared" si="43"/>
        <v>#VALUE!</v>
      </c>
      <c r="BR35" s="31" t="s">
        <v>63</v>
      </c>
      <c r="BS35" s="31" t="str">
        <f t="shared" si="44"/>
        <v/>
      </c>
      <c r="BT35" s="31" t="str">
        <f t="shared" si="45"/>
        <v>1</v>
      </c>
      <c r="BU35" s="31" t="e">
        <f t="shared" si="46"/>
        <v>#VALUE!</v>
      </c>
      <c r="BV35" s="31" t="s">
        <v>63</v>
      </c>
      <c r="BW35" s="31" t="str">
        <f t="shared" si="47"/>
        <v/>
      </c>
      <c r="BX35" s="31" t="str">
        <f t="shared" si="48"/>
        <v>1</v>
      </c>
      <c r="BY35" s="31" t="e">
        <f t="shared" si="49"/>
        <v>#VALUE!</v>
      </c>
      <c r="BZ35" s="31" t="s">
        <v>63</v>
      </c>
      <c r="CA35" s="31" t="str">
        <f t="shared" si="50"/>
        <v/>
      </c>
      <c r="CB35" s="31" t="str">
        <f t="shared" si="51"/>
        <v>1</v>
      </c>
      <c r="CC35" s="31" t="e">
        <f t="shared" si="52"/>
        <v>#VALUE!</v>
      </c>
      <c r="CD35" s="31" t="s">
        <v>63</v>
      </c>
      <c r="CE35" s="31" t="str">
        <f t="shared" si="53"/>
        <v/>
      </c>
      <c r="CF35" s="31" t="str">
        <f t="shared" si="54"/>
        <v>1</v>
      </c>
      <c r="CG35" s="31" t="e">
        <f t="shared" si="55"/>
        <v>#VALUE!</v>
      </c>
      <c r="CH35" s="158" t="s">
        <v>2993</v>
      </c>
      <c r="CI35" s="206">
        <v>0</v>
      </c>
      <c r="CJ35" s="155" t="s">
        <v>181</v>
      </c>
      <c r="CK35" s="206">
        <v>554</v>
      </c>
      <c r="CL35" s="165" t="s">
        <v>182</v>
      </c>
      <c r="CM35" s="35" t="str">
        <f t="shared" si="56"/>
        <v>CLOSE</v>
      </c>
      <c r="CN35" s="35" t="str">
        <f t="shared" si="57"/>
        <v>CLOSE</v>
      </c>
      <c r="CO35" s="35">
        <v>143</v>
      </c>
      <c r="CP35" s="35"/>
      <c r="CQ35" s="35" t="s">
        <v>2917</v>
      </c>
      <c r="CR35" s="35" t="s">
        <v>2917</v>
      </c>
      <c r="CS35" s="35" t="s">
        <v>2917</v>
      </c>
      <c r="CT35" s="35" t="s">
        <v>2917</v>
      </c>
      <c r="CU35" s="35" t="s">
        <v>2917</v>
      </c>
      <c r="CV35" s="35" t="s">
        <v>2917</v>
      </c>
      <c r="CW35" s="35" t="s">
        <v>2917</v>
      </c>
      <c r="CX35" s="35" t="s">
        <v>2917</v>
      </c>
      <c r="CY35" s="788"/>
      <c r="CZ35" s="789"/>
      <c r="DA35" s="789"/>
      <c r="DB35" s="789"/>
      <c r="DC35" s="789"/>
      <c r="DD35" s="789"/>
      <c r="DE35" s="790"/>
    </row>
    <row r="36" spans="1:109" ht="69.75" customHeight="1">
      <c r="A36" s="25">
        <v>20</v>
      </c>
      <c r="B36" s="26">
        <v>41843</v>
      </c>
      <c r="C36" s="28">
        <f t="shared" si="58"/>
        <v>7</v>
      </c>
      <c r="D36" s="25" t="s">
        <v>91</v>
      </c>
      <c r="E36" s="35" t="s">
        <v>147</v>
      </c>
      <c r="F36" s="27" t="s">
        <v>134</v>
      </c>
      <c r="G36" s="27">
        <f t="shared" si="0"/>
        <v>6</v>
      </c>
      <c r="H36" s="27" t="str">
        <f t="shared" si="1"/>
        <v>1</v>
      </c>
      <c r="I36" s="27" t="str">
        <f t="shared" si="2"/>
        <v>1</v>
      </c>
      <c r="J36" s="27">
        <f t="shared" si="3"/>
        <v>2</v>
      </c>
      <c r="K36" s="27">
        <f t="shared" si="4"/>
        <v>1</v>
      </c>
      <c r="L36" s="27">
        <f t="shared" si="5"/>
        <v>3</v>
      </c>
      <c r="M36" s="27">
        <f t="shared" si="6"/>
        <v>1</v>
      </c>
      <c r="N36" s="27">
        <f t="shared" si="7"/>
        <v>3</v>
      </c>
      <c r="O36" s="27" t="s">
        <v>2921</v>
      </c>
      <c r="P36" s="27" t="s">
        <v>2994</v>
      </c>
      <c r="Q36" s="29" t="s">
        <v>2995</v>
      </c>
      <c r="R36" s="30" t="s">
        <v>2996</v>
      </c>
      <c r="S36" s="30" t="s">
        <v>2997</v>
      </c>
      <c r="T36" s="31" t="s">
        <v>60</v>
      </c>
      <c r="U36" s="31" t="str">
        <f t="shared" si="8"/>
        <v>1</v>
      </c>
      <c r="V36" s="31" t="str">
        <f t="shared" si="9"/>
        <v>1</v>
      </c>
      <c r="W36" s="31">
        <f t="shared" si="10"/>
        <v>2</v>
      </c>
      <c r="X36" s="31" t="s">
        <v>60</v>
      </c>
      <c r="Y36" s="31" t="str">
        <f t="shared" si="11"/>
        <v>1</v>
      </c>
      <c r="Z36" s="31" t="str">
        <f t="shared" si="12"/>
        <v>1</v>
      </c>
      <c r="AA36" s="31">
        <f t="shared" si="13"/>
        <v>2</v>
      </c>
      <c r="AB36" s="31" t="s">
        <v>60</v>
      </c>
      <c r="AC36" s="31" t="str">
        <f t="shared" si="14"/>
        <v>1</v>
      </c>
      <c r="AD36" s="31" t="str">
        <f t="shared" si="15"/>
        <v>1</v>
      </c>
      <c r="AE36" s="31">
        <f t="shared" si="16"/>
        <v>2</v>
      </c>
      <c r="AF36" s="31" t="s">
        <v>60</v>
      </c>
      <c r="AG36" s="31" t="str">
        <f t="shared" si="17"/>
        <v>1</v>
      </c>
      <c r="AH36" s="31" t="str">
        <f t="shared" si="18"/>
        <v>1</v>
      </c>
      <c r="AI36" s="31">
        <f t="shared" si="19"/>
        <v>2</v>
      </c>
      <c r="AJ36" s="31" t="s">
        <v>60</v>
      </c>
      <c r="AK36" s="31" t="str">
        <f t="shared" si="20"/>
        <v>1</v>
      </c>
      <c r="AL36" s="31" t="str">
        <f t="shared" si="21"/>
        <v>1</v>
      </c>
      <c r="AM36" s="31">
        <f t="shared" si="22"/>
        <v>2</v>
      </c>
      <c r="AN36" s="31" t="s">
        <v>60</v>
      </c>
      <c r="AO36" s="31" t="str">
        <f t="shared" si="23"/>
        <v>1</v>
      </c>
      <c r="AP36" s="31" t="str">
        <f t="shared" si="24"/>
        <v>1</v>
      </c>
      <c r="AQ36" s="31">
        <f t="shared" si="25"/>
        <v>2</v>
      </c>
      <c r="AR36" s="31" t="s">
        <v>192</v>
      </c>
      <c r="AS36" s="31" t="str">
        <f t="shared" si="26"/>
        <v>1</v>
      </c>
      <c r="AT36" s="31" t="str">
        <f t="shared" si="27"/>
        <v/>
      </c>
      <c r="AU36" s="31" t="e">
        <f t="shared" si="28"/>
        <v>#VALUE!</v>
      </c>
      <c r="AV36" s="27" t="s">
        <v>192</v>
      </c>
      <c r="AW36" s="31" t="str">
        <f t="shared" si="29"/>
        <v>1</v>
      </c>
      <c r="AX36" s="31" t="str">
        <f t="shared" si="30"/>
        <v/>
      </c>
      <c r="AY36" s="31" t="e">
        <f t="shared" si="31"/>
        <v>#VALUE!</v>
      </c>
      <c r="AZ36" s="30" t="s">
        <v>2998</v>
      </c>
      <c r="BA36" s="33">
        <v>41882</v>
      </c>
      <c r="BB36" s="31" t="s">
        <v>63</v>
      </c>
      <c r="BC36" s="31" t="str">
        <f t="shared" si="32"/>
        <v>1</v>
      </c>
      <c r="BD36" s="31" t="str">
        <f t="shared" si="33"/>
        <v>1</v>
      </c>
      <c r="BE36" s="31">
        <f t="shared" si="34"/>
        <v>2</v>
      </c>
      <c r="BF36" s="31" t="s">
        <v>63</v>
      </c>
      <c r="BG36" s="31" t="str">
        <f t="shared" si="35"/>
        <v>1</v>
      </c>
      <c r="BH36" s="31" t="str">
        <f t="shared" si="36"/>
        <v>1</v>
      </c>
      <c r="BI36" s="31">
        <f t="shared" si="37"/>
        <v>2</v>
      </c>
      <c r="BJ36" s="31" t="s">
        <v>63</v>
      </c>
      <c r="BK36" s="31" t="str">
        <f t="shared" si="38"/>
        <v>1</v>
      </c>
      <c r="BL36" s="31" t="str">
        <f t="shared" si="39"/>
        <v>1</v>
      </c>
      <c r="BM36" s="31">
        <f t="shared" si="40"/>
        <v>2</v>
      </c>
      <c r="BN36" s="31" t="s">
        <v>63</v>
      </c>
      <c r="BO36" s="31" t="str">
        <f t="shared" si="41"/>
        <v>1</v>
      </c>
      <c r="BP36" s="31" t="str">
        <f t="shared" si="42"/>
        <v>1</v>
      </c>
      <c r="BQ36" s="31">
        <f t="shared" si="43"/>
        <v>2</v>
      </c>
      <c r="BR36" s="31" t="s">
        <v>63</v>
      </c>
      <c r="BS36" s="31" t="str">
        <f t="shared" si="44"/>
        <v>1</v>
      </c>
      <c r="BT36" s="31" t="str">
        <f t="shared" si="45"/>
        <v>1</v>
      </c>
      <c r="BU36" s="31">
        <f t="shared" si="46"/>
        <v>2</v>
      </c>
      <c r="BV36" s="31" t="s">
        <v>63</v>
      </c>
      <c r="BW36" s="31" t="str">
        <f t="shared" si="47"/>
        <v>1</v>
      </c>
      <c r="BX36" s="31" t="str">
        <f t="shared" si="48"/>
        <v>1</v>
      </c>
      <c r="BY36" s="31">
        <f t="shared" si="49"/>
        <v>2</v>
      </c>
      <c r="BZ36" s="31" t="s">
        <v>529</v>
      </c>
      <c r="CA36" s="31" t="str">
        <f t="shared" si="50"/>
        <v>1</v>
      </c>
      <c r="CB36" s="31" t="str">
        <f t="shared" si="51"/>
        <v/>
      </c>
      <c r="CC36" s="31" t="e">
        <f t="shared" si="52"/>
        <v>#VALUE!</v>
      </c>
      <c r="CD36" s="31" t="s">
        <v>529</v>
      </c>
      <c r="CE36" s="31" t="str">
        <f t="shared" si="53"/>
        <v>1</v>
      </c>
      <c r="CF36" s="31" t="str">
        <f t="shared" si="54"/>
        <v/>
      </c>
      <c r="CG36" s="31" t="e">
        <f t="shared" si="55"/>
        <v>#VALUE!</v>
      </c>
      <c r="CH36" s="158" t="s">
        <v>2973</v>
      </c>
      <c r="CI36" s="206">
        <v>0</v>
      </c>
      <c r="CJ36" s="158" t="s">
        <v>188</v>
      </c>
      <c r="CK36" s="206">
        <v>112</v>
      </c>
      <c r="CL36" s="160"/>
      <c r="CM36" s="35" t="str">
        <f t="shared" si="56"/>
        <v>CLOSE</v>
      </c>
      <c r="CN36" s="35" t="str">
        <f t="shared" si="57"/>
        <v>CLOSE</v>
      </c>
      <c r="CO36" s="35">
        <v>6</v>
      </c>
      <c r="CP36" s="35"/>
      <c r="CQ36" s="35" t="s">
        <v>2917</v>
      </c>
      <c r="CR36" s="35" t="s">
        <v>2917</v>
      </c>
      <c r="CS36" s="35" t="s">
        <v>2917</v>
      </c>
      <c r="CT36" s="35" t="s">
        <v>2917</v>
      </c>
      <c r="CU36" s="35" t="s">
        <v>2917</v>
      </c>
      <c r="CV36" s="35" t="s">
        <v>2917</v>
      </c>
      <c r="CW36" s="35" t="s">
        <v>2917</v>
      </c>
      <c r="CX36" s="35" t="s">
        <v>2917</v>
      </c>
      <c r="CY36" s="788"/>
      <c r="CZ36" s="789"/>
      <c r="DA36" s="789"/>
      <c r="DB36" s="789"/>
      <c r="DC36" s="789"/>
      <c r="DD36" s="789"/>
      <c r="DE36" s="790"/>
    </row>
    <row r="37" spans="1:109" ht="69.75" customHeight="1">
      <c r="A37" s="25">
        <v>21</v>
      </c>
      <c r="B37" s="26">
        <v>41857</v>
      </c>
      <c r="C37" s="28">
        <f t="shared" si="58"/>
        <v>8</v>
      </c>
      <c r="D37" s="25" t="s">
        <v>72</v>
      </c>
      <c r="E37" s="35" t="s">
        <v>194</v>
      </c>
      <c r="F37" s="27" t="s">
        <v>134</v>
      </c>
      <c r="G37" s="27">
        <f t="shared" si="0"/>
        <v>0</v>
      </c>
      <c r="H37" s="27" t="str">
        <f t="shared" si="1"/>
        <v>0</v>
      </c>
      <c r="I37" s="27" t="str">
        <f t="shared" si="2"/>
        <v>0</v>
      </c>
      <c r="J37" s="27">
        <f t="shared" si="3"/>
        <v>0</v>
      </c>
      <c r="K37" s="27">
        <f t="shared" si="4"/>
        <v>1</v>
      </c>
      <c r="L37" s="27">
        <f t="shared" si="5"/>
        <v>1</v>
      </c>
      <c r="M37" s="27">
        <f t="shared" si="6"/>
        <v>1</v>
      </c>
      <c r="N37" s="27">
        <f t="shared" si="7"/>
        <v>1</v>
      </c>
      <c r="O37" s="27" t="s">
        <v>2934</v>
      </c>
      <c r="P37" s="28" t="s">
        <v>2935</v>
      </c>
      <c r="Q37" s="29" t="s">
        <v>2999</v>
      </c>
      <c r="R37" s="30" t="s">
        <v>3000</v>
      </c>
      <c r="S37" s="30" t="s">
        <v>198</v>
      </c>
      <c r="T37" s="31" t="s">
        <v>192</v>
      </c>
      <c r="U37" s="31" t="str">
        <f t="shared" si="8"/>
        <v/>
      </c>
      <c r="V37" s="31" t="str">
        <f t="shared" si="9"/>
        <v/>
      </c>
      <c r="W37" s="31" t="e">
        <f t="shared" si="10"/>
        <v>#VALUE!</v>
      </c>
      <c r="X37" s="31" t="s">
        <v>192</v>
      </c>
      <c r="Y37" s="31" t="str">
        <f t="shared" si="11"/>
        <v/>
      </c>
      <c r="Z37" s="31" t="str">
        <f t="shared" si="12"/>
        <v/>
      </c>
      <c r="AA37" s="31" t="e">
        <f t="shared" si="13"/>
        <v>#VALUE!</v>
      </c>
      <c r="AB37" s="31" t="s">
        <v>192</v>
      </c>
      <c r="AC37" s="31" t="str">
        <f t="shared" si="14"/>
        <v/>
      </c>
      <c r="AD37" s="31" t="str">
        <f t="shared" si="15"/>
        <v/>
      </c>
      <c r="AE37" s="31" t="e">
        <f t="shared" si="16"/>
        <v>#VALUE!</v>
      </c>
      <c r="AF37" s="31" t="s">
        <v>192</v>
      </c>
      <c r="AG37" s="31" t="str">
        <f t="shared" si="17"/>
        <v/>
      </c>
      <c r="AH37" s="31" t="str">
        <f t="shared" si="18"/>
        <v/>
      </c>
      <c r="AI37" s="31" t="e">
        <f t="shared" si="19"/>
        <v>#VALUE!</v>
      </c>
      <c r="AJ37" s="31" t="s">
        <v>192</v>
      </c>
      <c r="AK37" s="31" t="str">
        <f t="shared" si="20"/>
        <v/>
      </c>
      <c r="AL37" s="31" t="str">
        <f t="shared" si="21"/>
        <v/>
      </c>
      <c r="AM37" s="31" t="e">
        <f t="shared" si="22"/>
        <v>#VALUE!</v>
      </c>
      <c r="AN37" s="31" t="s">
        <v>192</v>
      </c>
      <c r="AO37" s="31" t="str">
        <f t="shared" si="23"/>
        <v/>
      </c>
      <c r="AP37" s="31" t="str">
        <f t="shared" si="24"/>
        <v/>
      </c>
      <c r="AQ37" s="31" t="e">
        <f t="shared" si="25"/>
        <v>#VALUE!</v>
      </c>
      <c r="AR37" s="31" t="s">
        <v>192</v>
      </c>
      <c r="AS37" s="31" t="str">
        <f t="shared" si="26"/>
        <v/>
      </c>
      <c r="AT37" s="31" t="str">
        <f t="shared" si="27"/>
        <v/>
      </c>
      <c r="AU37" s="31" t="e">
        <f t="shared" si="28"/>
        <v>#VALUE!</v>
      </c>
      <c r="AV37" s="31" t="s">
        <v>192</v>
      </c>
      <c r="AW37" s="31" t="str">
        <f t="shared" si="29"/>
        <v/>
      </c>
      <c r="AX37" s="31" t="str">
        <f t="shared" si="30"/>
        <v/>
      </c>
      <c r="AY37" s="31" t="e">
        <f t="shared" si="31"/>
        <v>#VALUE!</v>
      </c>
      <c r="AZ37" s="30" t="s">
        <v>3001</v>
      </c>
      <c r="BA37" s="33"/>
      <c r="BB37" s="31" t="s">
        <v>529</v>
      </c>
      <c r="BC37" s="31" t="str">
        <f t="shared" si="32"/>
        <v/>
      </c>
      <c r="BD37" s="31" t="str">
        <f t="shared" si="33"/>
        <v/>
      </c>
      <c r="BE37" s="31" t="e">
        <f t="shared" si="34"/>
        <v>#VALUE!</v>
      </c>
      <c r="BF37" s="31" t="s">
        <v>529</v>
      </c>
      <c r="BG37" s="31" t="str">
        <f t="shared" si="35"/>
        <v/>
      </c>
      <c r="BH37" s="31" t="str">
        <f t="shared" si="36"/>
        <v/>
      </c>
      <c r="BI37" s="31" t="e">
        <f t="shared" si="37"/>
        <v>#VALUE!</v>
      </c>
      <c r="BJ37" s="31" t="s">
        <v>529</v>
      </c>
      <c r="BK37" s="31" t="str">
        <f t="shared" si="38"/>
        <v/>
      </c>
      <c r="BL37" s="31" t="str">
        <f t="shared" si="39"/>
        <v/>
      </c>
      <c r="BM37" s="31" t="e">
        <f t="shared" si="40"/>
        <v>#VALUE!</v>
      </c>
      <c r="BN37" s="31" t="s">
        <v>529</v>
      </c>
      <c r="BO37" s="31" t="str">
        <f t="shared" si="41"/>
        <v/>
      </c>
      <c r="BP37" s="31" t="str">
        <f t="shared" si="42"/>
        <v/>
      </c>
      <c r="BQ37" s="31" t="e">
        <f t="shared" si="43"/>
        <v>#VALUE!</v>
      </c>
      <c r="BR37" s="31" t="s">
        <v>529</v>
      </c>
      <c r="BS37" s="31" t="str">
        <f t="shared" si="44"/>
        <v/>
      </c>
      <c r="BT37" s="31" t="str">
        <f t="shared" si="45"/>
        <v/>
      </c>
      <c r="BU37" s="31" t="e">
        <f t="shared" si="46"/>
        <v>#VALUE!</v>
      </c>
      <c r="BV37" s="31" t="s">
        <v>529</v>
      </c>
      <c r="BW37" s="31" t="str">
        <f t="shared" si="47"/>
        <v/>
      </c>
      <c r="BX37" s="31" t="str">
        <f t="shared" si="48"/>
        <v/>
      </c>
      <c r="BY37" s="31" t="e">
        <f t="shared" si="49"/>
        <v>#VALUE!</v>
      </c>
      <c r="BZ37" s="31" t="s">
        <v>529</v>
      </c>
      <c r="CA37" s="31" t="str">
        <f t="shared" si="50"/>
        <v/>
      </c>
      <c r="CB37" s="31" t="str">
        <f t="shared" si="51"/>
        <v/>
      </c>
      <c r="CC37" s="31" t="e">
        <f t="shared" si="52"/>
        <v>#VALUE!</v>
      </c>
      <c r="CD37" s="31" t="s">
        <v>529</v>
      </c>
      <c r="CE37" s="31" t="str">
        <f t="shared" si="53"/>
        <v/>
      </c>
      <c r="CF37" s="31" t="str">
        <f t="shared" si="54"/>
        <v/>
      </c>
      <c r="CG37" s="31" t="e">
        <f t="shared" si="55"/>
        <v>#VALUE!</v>
      </c>
      <c r="CH37" s="158" t="s">
        <v>2973</v>
      </c>
      <c r="CI37" s="206">
        <v>1</v>
      </c>
      <c r="CJ37" s="158" t="s">
        <v>195</v>
      </c>
      <c r="CK37" s="206">
        <v>952</v>
      </c>
      <c r="CL37" s="160"/>
      <c r="CM37" s="35" t="str">
        <f t="shared" si="56"/>
        <v>CLOSE</v>
      </c>
      <c r="CN37" s="35" t="str">
        <f t="shared" si="57"/>
        <v>CLOSE</v>
      </c>
      <c r="CO37" s="35">
        <v>35</v>
      </c>
      <c r="CP37" s="35"/>
      <c r="CQ37" s="35" t="s">
        <v>2917</v>
      </c>
      <c r="CR37" s="35" t="s">
        <v>2917</v>
      </c>
      <c r="CS37" s="35" t="s">
        <v>2917</v>
      </c>
      <c r="CT37" s="35" t="s">
        <v>2917</v>
      </c>
      <c r="CU37" s="35" t="s">
        <v>2917</v>
      </c>
      <c r="CV37" s="35" t="s">
        <v>2917</v>
      </c>
      <c r="CW37" s="35" t="s">
        <v>2917</v>
      </c>
      <c r="CX37" s="35" t="s">
        <v>2917</v>
      </c>
      <c r="CY37" s="788"/>
      <c r="CZ37" s="789"/>
      <c r="DA37" s="789"/>
      <c r="DB37" s="789"/>
      <c r="DC37" s="789"/>
      <c r="DD37" s="789"/>
      <c r="DE37" s="790"/>
    </row>
    <row r="38" spans="1:109" ht="69.75" customHeight="1">
      <c r="A38" s="25">
        <v>22</v>
      </c>
      <c r="B38" s="26">
        <v>41859</v>
      </c>
      <c r="C38" s="28">
        <f t="shared" si="58"/>
        <v>8</v>
      </c>
      <c r="D38" s="25" t="s">
        <v>72</v>
      </c>
      <c r="E38" s="35" t="s">
        <v>200</v>
      </c>
      <c r="F38" s="27" t="s">
        <v>134</v>
      </c>
      <c r="G38" s="27">
        <f t="shared" si="0"/>
        <v>1</v>
      </c>
      <c r="H38" s="27" t="str">
        <f t="shared" si="1"/>
        <v>1</v>
      </c>
      <c r="I38" s="27" t="str">
        <f t="shared" si="2"/>
        <v>0</v>
      </c>
      <c r="J38" s="27">
        <f t="shared" si="3"/>
        <v>1</v>
      </c>
      <c r="K38" s="27">
        <f t="shared" si="4"/>
        <v>1</v>
      </c>
      <c r="L38" s="27">
        <f t="shared" si="5"/>
        <v>2</v>
      </c>
      <c r="M38" s="27">
        <f t="shared" si="6"/>
        <v>1</v>
      </c>
      <c r="N38" s="27">
        <f t="shared" si="7"/>
        <v>2</v>
      </c>
      <c r="O38" s="27" t="s">
        <v>2934</v>
      </c>
      <c r="P38" s="28" t="s">
        <v>2935</v>
      </c>
      <c r="Q38" s="29" t="s">
        <v>3002</v>
      </c>
      <c r="R38" s="30" t="s">
        <v>3003</v>
      </c>
      <c r="S38" s="30" t="s">
        <v>3004</v>
      </c>
      <c r="T38" s="31" t="s">
        <v>2965</v>
      </c>
      <c r="U38" s="31" t="str">
        <f t="shared" si="8"/>
        <v/>
      </c>
      <c r="V38" s="31" t="str">
        <f t="shared" si="9"/>
        <v/>
      </c>
      <c r="W38" s="31" t="e">
        <f t="shared" si="10"/>
        <v>#VALUE!</v>
      </c>
      <c r="X38" s="31" t="s">
        <v>2965</v>
      </c>
      <c r="Y38" s="31" t="str">
        <f t="shared" si="11"/>
        <v/>
      </c>
      <c r="Z38" s="31" t="str">
        <f t="shared" si="12"/>
        <v/>
      </c>
      <c r="AA38" s="31" t="e">
        <f t="shared" si="13"/>
        <v>#VALUE!</v>
      </c>
      <c r="AB38" s="31" t="s">
        <v>2965</v>
      </c>
      <c r="AC38" s="31" t="str">
        <f t="shared" si="14"/>
        <v/>
      </c>
      <c r="AD38" s="31" t="str">
        <f t="shared" si="15"/>
        <v/>
      </c>
      <c r="AE38" s="31" t="e">
        <f t="shared" si="16"/>
        <v>#VALUE!</v>
      </c>
      <c r="AF38" s="31" t="s">
        <v>2965</v>
      </c>
      <c r="AG38" s="31" t="str">
        <f t="shared" si="17"/>
        <v/>
      </c>
      <c r="AH38" s="31" t="str">
        <f t="shared" si="18"/>
        <v/>
      </c>
      <c r="AI38" s="31" t="e">
        <f t="shared" si="19"/>
        <v>#VALUE!</v>
      </c>
      <c r="AJ38" s="31" t="s">
        <v>2965</v>
      </c>
      <c r="AK38" s="31" t="str">
        <f t="shared" si="20"/>
        <v/>
      </c>
      <c r="AL38" s="31" t="str">
        <f t="shared" si="21"/>
        <v/>
      </c>
      <c r="AM38" s="31" t="e">
        <f t="shared" si="22"/>
        <v>#VALUE!</v>
      </c>
      <c r="AN38" s="31" t="s">
        <v>60</v>
      </c>
      <c r="AO38" s="31" t="str">
        <f t="shared" si="23"/>
        <v/>
      </c>
      <c r="AP38" s="31" t="str">
        <f t="shared" si="24"/>
        <v>1</v>
      </c>
      <c r="AQ38" s="31" t="e">
        <f t="shared" si="25"/>
        <v>#VALUE!</v>
      </c>
      <c r="AR38" s="31" t="s">
        <v>2965</v>
      </c>
      <c r="AS38" s="31" t="str">
        <f t="shared" si="26"/>
        <v/>
      </c>
      <c r="AT38" s="31" t="str">
        <f t="shared" si="27"/>
        <v/>
      </c>
      <c r="AU38" s="31" t="e">
        <f t="shared" si="28"/>
        <v>#VALUE!</v>
      </c>
      <c r="AV38" s="31" t="s">
        <v>2965</v>
      </c>
      <c r="AW38" s="31" t="str">
        <f t="shared" si="29"/>
        <v/>
      </c>
      <c r="AX38" s="31" t="str">
        <f t="shared" si="30"/>
        <v/>
      </c>
      <c r="AY38" s="31" t="e">
        <f t="shared" si="31"/>
        <v>#VALUE!</v>
      </c>
      <c r="AZ38" s="32" t="s">
        <v>205</v>
      </c>
      <c r="BA38" s="33"/>
      <c r="BB38" s="31" t="s">
        <v>529</v>
      </c>
      <c r="BC38" s="31" t="str">
        <f t="shared" si="32"/>
        <v/>
      </c>
      <c r="BD38" s="31" t="str">
        <f t="shared" si="33"/>
        <v/>
      </c>
      <c r="BE38" s="31" t="e">
        <f t="shared" si="34"/>
        <v>#VALUE!</v>
      </c>
      <c r="BF38" s="31" t="s">
        <v>529</v>
      </c>
      <c r="BG38" s="31" t="str">
        <f t="shared" si="35"/>
        <v/>
      </c>
      <c r="BH38" s="31" t="str">
        <f t="shared" si="36"/>
        <v/>
      </c>
      <c r="BI38" s="31" t="e">
        <f t="shared" si="37"/>
        <v>#VALUE!</v>
      </c>
      <c r="BJ38" s="31" t="s">
        <v>529</v>
      </c>
      <c r="BK38" s="31" t="str">
        <f t="shared" si="38"/>
        <v/>
      </c>
      <c r="BL38" s="31" t="str">
        <f t="shared" si="39"/>
        <v/>
      </c>
      <c r="BM38" s="31" t="e">
        <f t="shared" si="40"/>
        <v>#VALUE!</v>
      </c>
      <c r="BN38" s="31" t="s">
        <v>529</v>
      </c>
      <c r="BO38" s="31" t="str">
        <f t="shared" si="41"/>
        <v/>
      </c>
      <c r="BP38" s="31" t="str">
        <f t="shared" si="42"/>
        <v/>
      </c>
      <c r="BQ38" s="31" t="e">
        <f t="shared" si="43"/>
        <v>#VALUE!</v>
      </c>
      <c r="BR38" s="31" t="s">
        <v>529</v>
      </c>
      <c r="BS38" s="31" t="str">
        <f t="shared" si="44"/>
        <v/>
      </c>
      <c r="BT38" s="31" t="str">
        <f t="shared" si="45"/>
        <v/>
      </c>
      <c r="BU38" s="31" t="e">
        <f t="shared" si="46"/>
        <v>#VALUE!</v>
      </c>
      <c r="BV38" s="31" t="s">
        <v>63</v>
      </c>
      <c r="BW38" s="31" t="str">
        <f t="shared" si="47"/>
        <v/>
      </c>
      <c r="BX38" s="31" t="str">
        <f t="shared" si="48"/>
        <v>1</v>
      </c>
      <c r="BY38" s="31" t="e">
        <f t="shared" si="49"/>
        <v>#VALUE!</v>
      </c>
      <c r="BZ38" s="31" t="s">
        <v>529</v>
      </c>
      <c r="CA38" s="31" t="str">
        <f t="shared" si="50"/>
        <v/>
      </c>
      <c r="CB38" s="31" t="str">
        <f t="shared" si="51"/>
        <v/>
      </c>
      <c r="CC38" s="31" t="e">
        <f t="shared" si="52"/>
        <v>#VALUE!</v>
      </c>
      <c r="CD38" s="31" t="s">
        <v>529</v>
      </c>
      <c r="CE38" s="31" t="str">
        <f t="shared" si="53"/>
        <v/>
      </c>
      <c r="CF38" s="31" t="str">
        <f t="shared" si="54"/>
        <v/>
      </c>
      <c r="CG38" s="31" t="e">
        <f t="shared" si="55"/>
        <v>#VALUE!</v>
      </c>
      <c r="CH38" s="158" t="s">
        <v>2973</v>
      </c>
      <c r="CI38" s="206">
        <v>0</v>
      </c>
      <c r="CJ38" s="158" t="s">
        <v>201</v>
      </c>
      <c r="CK38" s="206">
        <v>1234</v>
      </c>
      <c r="CL38" s="160"/>
      <c r="CM38" s="35" t="str">
        <f t="shared" si="56"/>
        <v>CLOSE</v>
      </c>
      <c r="CN38" s="35" t="str">
        <f t="shared" si="57"/>
        <v>CLOSE</v>
      </c>
      <c r="CO38" s="35">
        <v>60</v>
      </c>
      <c r="CP38" s="35"/>
      <c r="CQ38" s="35" t="s">
        <v>2917</v>
      </c>
      <c r="CR38" s="35" t="s">
        <v>2917</v>
      </c>
      <c r="CS38" s="35" t="s">
        <v>2917</v>
      </c>
      <c r="CT38" s="35" t="s">
        <v>2917</v>
      </c>
      <c r="CU38" s="35" t="s">
        <v>2917</v>
      </c>
      <c r="CV38" s="35" t="s">
        <v>2917</v>
      </c>
      <c r="CW38" s="35" t="s">
        <v>2917</v>
      </c>
      <c r="CX38" s="35" t="s">
        <v>2917</v>
      </c>
      <c r="CY38" s="788"/>
      <c r="CZ38" s="789"/>
      <c r="DA38" s="789"/>
      <c r="DB38" s="789"/>
      <c r="DC38" s="789"/>
      <c r="DD38" s="789"/>
      <c r="DE38" s="790"/>
    </row>
    <row r="39" spans="1:109" ht="69.75" customHeight="1">
      <c r="A39" s="25">
        <v>23</v>
      </c>
      <c r="B39" s="26">
        <v>41855</v>
      </c>
      <c r="C39" s="28">
        <f t="shared" si="58"/>
        <v>8</v>
      </c>
      <c r="D39" s="25" t="s">
        <v>2970</v>
      </c>
      <c r="E39" s="35" t="s">
        <v>2971</v>
      </c>
      <c r="F39" s="27" t="s">
        <v>134</v>
      </c>
      <c r="G39" s="27">
        <f t="shared" si="0"/>
        <v>4</v>
      </c>
      <c r="H39" s="27" t="str">
        <f t="shared" si="1"/>
        <v>1</v>
      </c>
      <c r="I39" s="27" t="str">
        <f t="shared" si="2"/>
        <v>0</v>
      </c>
      <c r="J39" s="27">
        <f t="shared" si="3"/>
        <v>1</v>
      </c>
      <c r="K39" s="27">
        <f t="shared" si="4"/>
        <v>1</v>
      </c>
      <c r="L39" s="27">
        <f t="shared" si="5"/>
        <v>2</v>
      </c>
      <c r="M39" s="27">
        <f t="shared" si="6"/>
        <v>1</v>
      </c>
      <c r="N39" s="27">
        <f t="shared" si="7"/>
        <v>2</v>
      </c>
      <c r="O39" s="27" t="s">
        <v>2928</v>
      </c>
      <c r="P39" s="28" t="s">
        <v>3005</v>
      </c>
      <c r="Q39" s="29" t="s">
        <v>3006</v>
      </c>
      <c r="R39" s="30" t="s">
        <v>3007</v>
      </c>
      <c r="S39" s="30" t="s">
        <v>210</v>
      </c>
      <c r="T39" s="31" t="s">
        <v>2965</v>
      </c>
      <c r="U39" s="31" t="str">
        <f t="shared" si="8"/>
        <v/>
      </c>
      <c r="V39" s="31" t="str">
        <f t="shared" si="9"/>
        <v/>
      </c>
      <c r="W39" s="31" t="e">
        <f t="shared" si="10"/>
        <v>#VALUE!</v>
      </c>
      <c r="X39" s="31" t="s">
        <v>2965</v>
      </c>
      <c r="Y39" s="31" t="str">
        <f t="shared" si="11"/>
        <v/>
      </c>
      <c r="Z39" s="31" t="str">
        <f t="shared" si="12"/>
        <v/>
      </c>
      <c r="AA39" s="31" t="e">
        <f t="shared" si="13"/>
        <v>#VALUE!</v>
      </c>
      <c r="AB39" s="31" t="s">
        <v>2965</v>
      </c>
      <c r="AC39" s="31" t="str">
        <f t="shared" si="14"/>
        <v/>
      </c>
      <c r="AD39" s="31" t="str">
        <f t="shared" si="15"/>
        <v/>
      </c>
      <c r="AE39" s="31" t="e">
        <f t="shared" si="16"/>
        <v>#VALUE!</v>
      </c>
      <c r="AF39" s="31" t="s">
        <v>2965</v>
      </c>
      <c r="AG39" s="31" t="str">
        <f t="shared" si="17"/>
        <v/>
      </c>
      <c r="AH39" s="31" t="str">
        <f t="shared" si="18"/>
        <v/>
      </c>
      <c r="AI39" s="31" t="e">
        <f t="shared" si="19"/>
        <v>#VALUE!</v>
      </c>
      <c r="AJ39" s="31" t="s">
        <v>60</v>
      </c>
      <c r="AK39" s="31" t="str">
        <f t="shared" si="20"/>
        <v/>
      </c>
      <c r="AL39" s="31" t="str">
        <f t="shared" si="21"/>
        <v>1</v>
      </c>
      <c r="AM39" s="31" t="e">
        <f t="shared" si="22"/>
        <v>#VALUE!</v>
      </c>
      <c r="AN39" s="31" t="s">
        <v>60</v>
      </c>
      <c r="AO39" s="31" t="str">
        <f t="shared" si="23"/>
        <v/>
      </c>
      <c r="AP39" s="31" t="str">
        <f t="shared" si="24"/>
        <v>1</v>
      </c>
      <c r="AQ39" s="31" t="e">
        <f t="shared" si="25"/>
        <v>#VALUE!</v>
      </c>
      <c r="AR39" s="31" t="s">
        <v>60</v>
      </c>
      <c r="AS39" s="31" t="str">
        <f t="shared" si="26"/>
        <v/>
      </c>
      <c r="AT39" s="31" t="str">
        <f t="shared" si="27"/>
        <v>1</v>
      </c>
      <c r="AU39" s="31" t="e">
        <f t="shared" si="28"/>
        <v>#VALUE!</v>
      </c>
      <c r="AV39" s="31" t="s">
        <v>60</v>
      </c>
      <c r="AW39" s="31" t="str">
        <f t="shared" si="29"/>
        <v/>
      </c>
      <c r="AX39" s="31" t="str">
        <f t="shared" si="30"/>
        <v>1</v>
      </c>
      <c r="AY39" s="31" t="e">
        <f t="shared" si="31"/>
        <v>#VALUE!</v>
      </c>
      <c r="AZ39" s="32" t="s">
        <v>3008</v>
      </c>
      <c r="BA39" s="33"/>
      <c r="BB39" s="31" t="s">
        <v>529</v>
      </c>
      <c r="BC39" s="31" t="str">
        <f t="shared" si="32"/>
        <v/>
      </c>
      <c r="BD39" s="31" t="str">
        <f t="shared" si="33"/>
        <v/>
      </c>
      <c r="BE39" s="31" t="e">
        <f t="shared" si="34"/>
        <v>#VALUE!</v>
      </c>
      <c r="BF39" s="31" t="s">
        <v>529</v>
      </c>
      <c r="BG39" s="31" t="str">
        <f t="shared" si="35"/>
        <v/>
      </c>
      <c r="BH39" s="31" t="str">
        <f t="shared" si="36"/>
        <v/>
      </c>
      <c r="BI39" s="31" t="e">
        <f t="shared" si="37"/>
        <v>#VALUE!</v>
      </c>
      <c r="BJ39" s="31" t="s">
        <v>529</v>
      </c>
      <c r="BK39" s="31" t="str">
        <f t="shared" si="38"/>
        <v/>
      </c>
      <c r="BL39" s="31" t="str">
        <f t="shared" si="39"/>
        <v/>
      </c>
      <c r="BM39" s="31" t="e">
        <f t="shared" si="40"/>
        <v>#VALUE!</v>
      </c>
      <c r="BN39" s="31" t="s">
        <v>529</v>
      </c>
      <c r="BO39" s="31" t="str">
        <f t="shared" si="41"/>
        <v/>
      </c>
      <c r="BP39" s="31" t="str">
        <f t="shared" si="42"/>
        <v/>
      </c>
      <c r="BQ39" s="31" t="e">
        <f t="shared" si="43"/>
        <v>#VALUE!</v>
      </c>
      <c r="BR39" s="31" t="s">
        <v>63</v>
      </c>
      <c r="BS39" s="31" t="str">
        <f t="shared" si="44"/>
        <v/>
      </c>
      <c r="BT39" s="31" t="str">
        <f t="shared" si="45"/>
        <v>1</v>
      </c>
      <c r="BU39" s="31" t="e">
        <f t="shared" si="46"/>
        <v>#VALUE!</v>
      </c>
      <c r="BV39" s="31" t="s">
        <v>63</v>
      </c>
      <c r="BW39" s="31" t="str">
        <f t="shared" si="47"/>
        <v/>
      </c>
      <c r="BX39" s="31" t="str">
        <f t="shared" si="48"/>
        <v>1</v>
      </c>
      <c r="BY39" s="31" t="e">
        <f t="shared" si="49"/>
        <v>#VALUE!</v>
      </c>
      <c r="BZ39" s="31" t="s">
        <v>63</v>
      </c>
      <c r="CA39" s="31" t="str">
        <f t="shared" si="50"/>
        <v/>
      </c>
      <c r="CB39" s="31" t="str">
        <f t="shared" si="51"/>
        <v>1</v>
      </c>
      <c r="CC39" s="31" t="e">
        <f t="shared" si="52"/>
        <v>#VALUE!</v>
      </c>
      <c r="CD39" s="31" t="s">
        <v>63</v>
      </c>
      <c r="CE39" s="31" t="str">
        <f t="shared" si="53"/>
        <v/>
      </c>
      <c r="CF39" s="31" t="str">
        <f t="shared" si="54"/>
        <v>1</v>
      </c>
      <c r="CG39" s="31" t="e">
        <f t="shared" si="55"/>
        <v>#VALUE!</v>
      </c>
      <c r="CH39" s="158" t="s">
        <v>2973</v>
      </c>
      <c r="CI39" s="206">
        <v>0</v>
      </c>
      <c r="CJ39" s="158" t="s">
        <v>207</v>
      </c>
      <c r="CK39" s="206">
        <v>0</v>
      </c>
      <c r="CL39" s="160"/>
      <c r="CM39" s="35" t="str">
        <f t="shared" si="56"/>
        <v>CLOSE</v>
      </c>
      <c r="CN39" s="35" t="str">
        <f t="shared" si="57"/>
        <v>CLOSE</v>
      </c>
      <c r="CO39" s="35">
        <v>0</v>
      </c>
      <c r="CP39" s="35"/>
      <c r="CQ39" s="35" t="s">
        <v>2917</v>
      </c>
      <c r="CR39" s="35" t="s">
        <v>2917</v>
      </c>
      <c r="CS39" s="35" t="s">
        <v>2917</v>
      </c>
      <c r="CT39" s="35" t="s">
        <v>2917</v>
      </c>
      <c r="CU39" s="35" t="s">
        <v>2917</v>
      </c>
      <c r="CV39" s="35" t="s">
        <v>2917</v>
      </c>
      <c r="CW39" s="35" t="s">
        <v>2917</v>
      </c>
      <c r="CX39" s="35" t="s">
        <v>2917</v>
      </c>
      <c r="CY39" s="788"/>
      <c r="CZ39" s="789"/>
      <c r="DA39" s="789"/>
      <c r="DB39" s="789"/>
      <c r="DC39" s="789"/>
      <c r="DD39" s="789"/>
      <c r="DE39" s="790"/>
    </row>
    <row r="40" spans="1:109" ht="69.75" customHeight="1">
      <c r="A40" s="25">
        <v>24</v>
      </c>
      <c r="B40" s="26">
        <v>41851</v>
      </c>
      <c r="C40" s="28">
        <f t="shared" si="58"/>
        <v>7</v>
      </c>
      <c r="D40" s="25" t="s">
        <v>72</v>
      </c>
      <c r="E40" s="35" t="s">
        <v>2988</v>
      </c>
      <c r="F40" s="27" t="s">
        <v>134</v>
      </c>
      <c r="G40" s="27">
        <f t="shared" si="0"/>
        <v>8</v>
      </c>
      <c r="H40" s="27" t="str">
        <f t="shared" si="1"/>
        <v>1</v>
      </c>
      <c r="I40" s="27" t="str">
        <f t="shared" si="2"/>
        <v>0</v>
      </c>
      <c r="J40" s="27">
        <f t="shared" si="3"/>
        <v>1</v>
      </c>
      <c r="K40" s="27">
        <f t="shared" si="4"/>
        <v>1</v>
      </c>
      <c r="L40" s="27">
        <f t="shared" si="5"/>
        <v>2</v>
      </c>
      <c r="M40" s="27">
        <f t="shared" si="6"/>
        <v>1</v>
      </c>
      <c r="N40" s="27">
        <f t="shared" si="7"/>
        <v>2</v>
      </c>
      <c r="O40" s="27" t="s">
        <v>2928</v>
      </c>
      <c r="P40" s="27" t="s">
        <v>212</v>
      </c>
      <c r="Q40" s="29" t="s">
        <v>3009</v>
      </c>
      <c r="R40" s="30" t="s">
        <v>215</v>
      </c>
      <c r="S40" s="30" t="s">
        <v>3010</v>
      </c>
      <c r="T40" s="31" t="s">
        <v>60</v>
      </c>
      <c r="U40" s="31" t="str">
        <f t="shared" si="8"/>
        <v/>
      </c>
      <c r="V40" s="31" t="str">
        <f t="shared" si="9"/>
        <v>1</v>
      </c>
      <c r="W40" s="31" t="e">
        <f t="shared" si="10"/>
        <v>#VALUE!</v>
      </c>
      <c r="X40" s="31" t="s">
        <v>60</v>
      </c>
      <c r="Y40" s="31" t="str">
        <f t="shared" si="11"/>
        <v/>
      </c>
      <c r="Z40" s="31" t="str">
        <f t="shared" si="12"/>
        <v>1</v>
      </c>
      <c r="AA40" s="31" t="e">
        <f t="shared" si="13"/>
        <v>#VALUE!</v>
      </c>
      <c r="AB40" s="31" t="s">
        <v>60</v>
      </c>
      <c r="AC40" s="31" t="str">
        <f t="shared" si="14"/>
        <v/>
      </c>
      <c r="AD40" s="31" t="str">
        <f t="shared" si="15"/>
        <v>1</v>
      </c>
      <c r="AE40" s="31" t="e">
        <f t="shared" si="16"/>
        <v>#VALUE!</v>
      </c>
      <c r="AF40" s="31" t="s">
        <v>60</v>
      </c>
      <c r="AG40" s="31" t="str">
        <f t="shared" si="17"/>
        <v/>
      </c>
      <c r="AH40" s="31" t="str">
        <f t="shared" si="18"/>
        <v>1</v>
      </c>
      <c r="AI40" s="31" t="e">
        <f t="shared" si="19"/>
        <v>#VALUE!</v>
      </c>
      <c r="AJ40" s="31" t="s">
        <v>60</v>
      </c>
      <c r="AK40" s="31" t="str">
        <f t="shared" si="20"/>
        <v/>
      </c>
      <c r="AL40" s="31" t="str">
        <f t="shared" si="21"/>
        <v>1</v>
      </c>
      <c r="AM40" s="31" t="e">
        <f t="shared" si="22"/>
        <v>#VALUE!</v>
      </c>
      <c r="AN40" s="31" t="s">
        <v>60</v>
      </c>
      <c r="AO40" s="31" t="str">
        <f t="shared" si="23"/>
        <v/>
      </c>
      <c r="AP40" s="31" t="str">
        <f t="shared" si="24"/>
        <v>1</v>
      </c>
      <c r="AQ40" s="31" t="e">
        <f t="shared" si="25"/>
        <v>#VALUE!</v>
      </c>
      <c r="AR40" s="31" t="s">
        <v>60</v>
      </c>
      <c r="AS40" s="31" t="str">
        <f t="shared" si="26"/>
        <v/>
      </c>
      <c r="AT40" s="31" t="str">
        <f t="shared" si="27"/>
        <v>1</v>
      </c>
      <c r="AU40" s="31" t="e">
        <f t="shared" si="28"/>
        <v>#VALUE!</v>
      </c>
      <c r="AV40" s="31" t="s">
        <v>60</v>
      </c>
      <c r="AW40" s="31" t="str">
        <f t="shared" si="29"/>
        <v/>
      </c>
      <c r="AX40" s="31" t="str">
        <f t="shared" si="30"/>
        <v>1</v>
      </c>
      <c r="AY40" s="31" t="e">
        <f t="shared" si="31"/>
        <v>#VALUE!</v>
      </c>
      <c r="AZ40" s="32" t="s">
        <v>3011</v>
      </c>
      <c r="BA40" s="33"/>
      <c r="BB40" s="31" t="s">
        <v>63</v>
      </c>
      <c r="BC40" s="31" t="str">
        <f t="shared" si="32"/>
        <v/>
      </c>
      <c r="BD40" s="31" t="str">
        <f t="shared" si="33"/>
        <v>1</v>
      </c>
      <c r="BE40" s="31" t="e">
        <f t="shared" si="34"/>
        <v>#VALUE!</v>
      </c>
      <c r="BF40" s="31" t="s">
        <v>63</v>
      </c>
      <c r="BG40" s="31" t="str">
        <f t="shared" si="35"/>
        <v/>
      </c>
      <c r="BH40" s="31" t="str">
        <f t="shared" si="36"/>
        <v>1</v>
      </c>
      <c r="BI40" s="31" t="e">
        <f t="shared" si="37"/>
        <v>#VALUE!</v>
      </c>
      <c r="BJ40" s="31" t="s">
        <v>63</v>
      </c>
      <c r="BK40" s="31" t="str">
        <f t="shared" si="38"/>
        <v/>
      </c>
      <c r="BL40" s="31" t="str">
        <f t="shared" si="39"/>
        <v>1</v>
      </c>
      <c r="BM40" s="31" t="e">
        <f t="shared" si="40"/>
        <v>#VALUE!</v>
      </c>
      <c r="BN40" s="31" t="s">
        <v>63</v>
      </c>
      <c r="BO40" s="31" t="str">
        <f t="shared" si="41"/>
        <v/>
      </c>
      <c r="BP40" s="31" t="str">
        <f t="shared" si="42"/>
        <v>1</v>
      </c>
      <c r="BQ40" s="31" t="e">
        <f t="shared" si="43"/>
        <v>#VALUE!</v>
      </c>
      <c r="BR40" s="31" t="s">
        <v>63</v>
      </c>
      <c r="BS40" s="31" t="str">
        <f t="shared" si="44"/>
        <v/>
      </c>
      <c r="BT40" s="31" t="str">
        <f t="shared" si="45"/>
        <v>1</v>
      </c>
      <c r="BU40" s="31" t="e">
        <f t="shared" si="46"/>
        <v>#VALUE!</v>
      </c>
      <c r="BV40" s="31" t="s">
        <v>63</v>
      </c>
      <c r="BW40" s="31" t="str">
        <f t="shared" si="47"/>
        <v/>
      </c>
      <c r="BX40" s="31" t="str">
        <f t="shared" si="48"/>
        <v>1</v>
      </c>
      <c r="BY40" s="31" t="e">
        <f t="shared" si="49"/>
        <v>#VALUE!</v>
      </c>
      <c r="BZ40" s="31" t="s">
        <v>63</v>
      </c>
      <c r="CA40" s="31" t="str">
        <f t="shared" si="50"/>
        <v/>
      </c>
      <c r="CB40" s="31" t="str">
        <f t="shared" si="51"/>
        <v>1</v>
      </c>
      <c r="CC40" s="31" t="e">
        <f t="shared" si="52"/>
        <v>#VALUE!</v>
      </c>
      <c r="CD40" s="31" t="s">
        <v>63</v>
      </c>
      <c r="CE40" s="31" t="str">
        <f t="shared" si="53"/>
        <v/>
      </c>
      <c r="CF40" s="31" t="str">
        <f t="shared" si="54"/>
        <v>1</v>
      </c>
      <c r="CG40" s="31" t="e">
        <f t="shared" si="55"/>
        <v>#VALUE!</v>
      </c>
      <c r="CH40" s="158" t="s">
        <v>2973</v>
      </c>
      <c r="CI40" s="206">
        <v>0</v>
      </c>
      <c r="CJ40" s="158" t="s">
        <v>213</v>
      </c>
      <c r="CK40" s="206">
        <v>344</v>
      </c>
      <c r="CL40" s="160"/>
      <c r="CM40" s="35" t="str">
        <f t="shared" si="56"/>
        <v>CLOSE</v>
      </c>
      <c r="CN40" s="35" t="str">
        <f t="shared" si="57"/>
        <v>CLOSE</v>
      </c>
      <c r="CO40" s="35">
        <v>0</v>
      </c>
      <c r="CP40" s="35"/>
      <c r="CQ40" s="35" t="s">
        <v>2917</v>
      </c>
      <c r="CR40" s="35" t="s">
        <v>2917</v>
      </c>
      <c r="CS40" s="35" t="s">
        <v>2917</v>
      </c>
      <c r="CT40" s="35" t="s">
        <v>2917</v>
      </c>
      <c r="CU40" s="35" t="s">
        <v>2917</v>
      </c>
      <c r="CV40" s="35" t="s">
        <v>2917</v>
      </c>
      <c r="CW40" s="35" t="s">
        <v>2917</v>
      </c>
      <c r="CX40" s="35" t="s">
        <v>2917</v>
      </c>
      <c r="CY40" s="788"/>
      <c r="CZ40" s="789"/>
      <c r="DA40" s="789"/>
      <c r="DB40" s="789"/>
      <c r="DC40" s="789"/>
      <c r="DD40" s="789"/>
      <c r="DE40" s="790"/>
    </row>
    <row r="41" spans="1:109" ht="69.75" customHeight="1">
      <c r="A41" s="25">
        <v>25</v>
      </c>
      <c r="B41" s="26">
        <v>41857</v>
      </c>
      <c r="C41" s="28">
        <f t="shared" si="58"/>
        <v>8</v>
      </c>
      <c r="D41" s="25" t="s">
        <v>72</v>
      </c>
      <c r="E41" s="35" t="s">
        <v>194</v>
      </c>
      <c r="F41" s="27" t="s">
        <v>134</v>
      </c>
      <c r="G41" s="27">
        <f t="shared" si="0"/>
        <v>0</v>
      </c>
      <c r="H41" s="27" t="str">
        <f t="shared" si="1"/>
        <v>0</v>
      </c>
      <c r="I41" s="27" t="str">
        <f t="shared" si="2"/>
        <v>0</v>
      </c>
      <c r="J41" s="27">
        <f t="shared" si="3"/>
        <v>0</v>
      </c>
      <c r="K41" s="27">
        <f t="shared" si="4"/>
        <v>1</v>
      </c>
      <c r="L41" s="27">
        <f t="shared" si="5"/>
        <v>1</v>
      </c>
      <c r="M41" s="27">
        <f t="shared" si="6"/>
        <v>1</v>
      </c>
      <c r="N41" s="27">
        <f t="shared" si="7"/>
        <v>1</v>
      </c>
      <c r="O41" s="27" t="s">
        <v>2934</v>
      </c>
      <c r="P41" s="28" t="s">
        <v>2935</v>
      </c>
      <c r="Q41" s="29" t="s">
        <v>3012</v>
      </c>
      <c r="R41" s="30" t="s">
        <v>219</v>
      </c>
      <c r="S41" s="30" t="s">
        <v>220</v>
      </c>
      <c r="T41" s="31" t="s">
        <v>192</v>
      </c>
      <c r="U41" s="31" t="str">
        <f t="shared" si="8"/>
        <v/>
      </c>
      <c r="V41" s="31" t="str">
        <f t="shared" si="9"/>
        <v/>
      </c>
      <c r="W41" s="31" t="e">
        <f t="shared" si="10"/>
        <v>#VALUE!</v>
      </c>
      <c r="X41" s="31" t="s">
        <v>192</v>
      </c>
      <c r="Y41" s="31" t="str">
        <f t="shared" si="11"/>
        <v/>
      </c>
      <c r="Z41" s="31" t="str">
        <f t="shared" si="12"/>
        <v/>
      </c>
      <c r="AA41" s="31" t="e">
        <f t="shared" si="13"/>
        <v>#VALUE!</v>
      </c>
      <c r="AB41" s="31" t="s">
        <v>192</v>
      </c>
      <c r="AC41" s="31" t="str">
        <f t="shared" si="14"/>
        <v/>
      </c>
      <c r="AD41" s="31" t="str">
        <f t="shared" si="15"/>
        <v/>
      </c>
      <c r="AE41" s="31" t="e">
        <f t="shared" si="16"/>
        <v>#VALUE!</v>
      </c>
      <c r="AF41" s="31" t="s">
        <v>192</v>
      </c>
      <c r="AG41" s="31" t="str">
        <f t="shared" si="17"/>
        <v/>
      </c>
      <c r="AH41" s="31" t="str">
        <f t="shared" si="18"/>
        <v/>
      </c>
      <c r="AI41" s="31" t="e">
        <f t="shared" si="19"/>
        <v>#VALUE!</v>
      </c>
      <c r="AJ41" s="31" t="s">
        <v>192</v>
      </c>
      <c r="AK41" s="31" t="str">
        <f t="shared" si="20"/>
        <v/>
      </c>
      <c r="AL41" s="31" t="str">
        <f t="shared" si="21"/>
        <v/>
      </c>
      <c r="AM41" s="31" t="e">
        <f t="shared" si="22"/>
        <v>#VALUE!</v>
      </c>
      <c r="AN41" s="31" t="s">
        <v>192</v>
      </c>
      <c r="AO41" s="31" t="str">
        <f t="shared" si="23"/>
        <v/>
      </c>
      <c r="AP41" s="31" t="str">
        <f t="shared" si="24"/>
        <v/>
      </c>
      <c r="AQ41" s="31" t="e">
        <f t="shared" si="25"/>
        <v>#VALUE!</v>
      </c>
      <c r="AR41" s="31" t="s">
        <v>192</v>
      </c>
      <c r="AS41" s="31" t="str">
        <f t="shared" si="26"/>
        <v/>
      </c>
      <c r="AT41" s="31" t="str">
        <f t="shared" si="27"/>
        <v/>
      </c>
      <c r="AU41" s="31" t="e">
        <f t="shared" si="28"/>
        <v>#VALUE!</v>
      </c>
      <c r="AV41" s="31" t="s">
        <v>192</v>
      </c>
      <c r="AW41" s="31" t="str">
        <f t="shared" si="29"/>
        <v/>
      </c>
      <c r="AX41" s="31" t="str">
        <f t="shared" si="30"/>
        <v/>
      </c>
      <c r="AY41" s="31" t="e">
        <f t="shared" si="31"/>
        <v>#VALUE!</v>
      </c>
      <c r="AZ41" s="46" t="s">
        <v>221</v>
      </c>
      <c r="BA41" s="33"/>
      <c r="BB41" s="31" t="s">
        <v>529</v>
      </c>
      <c r="BC41" s="31" t="str">
        <f t="shared" si="32"/>
        <v/>
      </c>
      <c r="BD41" s="31" t="str">
        <f t="shared" si="33"/>
        <v/>
      </c>
      <c r="BE41" s="31" t="e">
        <f t="shared" si="34"/>
        <v>#VALUE!</v>
      </c>
      <c r="BF41" s="31" t="s">
        <v>529</v>
      </c>
      <c r="BG41" s="31" t="str">
        <f t="shared" si="35"/>
        <v/>
      </c>
      <c r="BH41" s="31" t="str">
        <f t="shared" si="36"/>
        <v/>
      </c>
      <c r="BI41" s="31" t="e">
        <f t="shared" si="37"/>
        <v>#VALUE!</v>
      </c>
      <c r="BJ41" s="31" t="s">
        <v>529</v>
      </c>
      <c r="BK41" s="31" t="str">
        <f t="shared" si="38"/>
        <v/>
      </c>
      <c r="BL41" s="31" t="str">
        <f t="shared" si="39"/>
        <v/>
      </c>
      <c r="BM41" s="31" t="e">
        <f t="shared" si="40"/>
        <v>#VALUE!</v>
      </c>
      <c r="BN41" s="31" t="s">
        <v>529</v>
      </c>
      <c r="BO41" s="31" t="str">
        <f t="shared" si="41"/>
        <v/>
      </c>
      <c r="BP41" s="31" t="str">
        <f t="shared" si="42"/>
        <v/>
      </c>
      <c r="BQ41" s="31" t="e">
        <f t="shared" si="43"/>
        <v>#VALUE!</v>
      </c>
      <c r="BR41" s="31" t="s">
        <v>529</v>
      </c>
      <c r="BS41" s="31" t="str">
        <f t="shared" si="44"/>
        <v/>
      </c>
      <c r="BT41" s="31" t="str">
        <f t="shared" si="45"/>
        <v/>
      </c>
      <c r="BU41" s="31" t="e">
        <f t="shared" si="46"/>
        <v>#VALUE!</v>
      </c>
      <c r="BV41" s="31" t="s">
        <v>529</v>
      </c>
      <c r="BW41" s="31" t="str">
        <f t="shared" si="47"/>
        <v/>
      </c>
      <c r="BX41" s="31" t="str">
        <f t="shared" si="48"/>
        <v/>
      </c>
      <c r="BY41" s="31" t="e">
        <f t="shared" si="49"/>
        <v>#VALUE!</v>
      </c>
      <c r="BZ41" s="31" t="s">
        <v>529</v>
      </c>
      <c r="CA41" s="31" t="str">
        <f t="shared" si="50"/>
        <v/>
      </c>
      <c r="CB41" s="31" t="str">
        <f t="shared" si="51"/>
        <v/>
      </c>
      <c r="CC41" s="31" t="e">
        <f t="shared" si="52"/>
        <v>#VALUE!</v>
      </c>
      <c r="CD41" s="31" t="s">
        <v>529</v>
      </c>
      <c r="CE41" s="31" t="str">
        <f t="shared" si="53"/>
        <v/>
      </c>
      <c r="CF41" s="31" t="str">
        <f t="shared" si="54"/>
        <v/>
      </c>
      <c r="CG41" s="31" t="e">
        <f t="shared" si="55"/>
        <v>#VALUE!</v>
      </c>
      <c r="CH41" s="158" t="s">
        <v>2973</v>
      </c>
      <c r="CI41" s="34"/>
      <c r="CJ41" s="158" t="s">
        <v>195</v>
      </c>
      <c r="CK41" s="34"/>
      <c r="CL41" s="160"/>
      <c r="CM41" s="35" t="str">
        <f t="shared" si="56"/>
        <v>CLOSE</v>
      </c>
      <c r="CN41" s="35" t="str">
        <f t="shared" si="57"/>
        <v>CLOSE</v>
      </c>
      <c r="CO41" s="35"/>
      <c r="CP41" s="35"/>
      <c r="CQ41" s="35" t="s">
        <v>2917</v>
      </c>
      <c r="CR41" s="35" t="s">
        <v>2917</v>
      </c>
      <c r="CS41" s="35" t="s">
        <v>2917</v>
      </c>
      <c r="CT41" s="35" t="s">
        <v>2917</v>
      </c>
      <c r="CU41" s="35" t="s">
        <v>2917</v>
      </c>
      <c r="CV41" s="35" t="s">
        <v>2917</v>
      </c>
      <c r="CW41" s="35" t="s">
        <v>2917</v>
      </c>
      <c r="CX41" s="35" t="s">
        <v>2917</v>
      </c>
      <c r="CY41" s="788"/>
      <c r="CZ41" s="789"/>
      <c r="DA41" s="789"/>
      <c r="DB41" s="789"/>
      <c r="DC41" s="789"/>
      <c r="DD41" s="789"/>
      <c r="DE41" s="790"/>
    </row>
    <row r="42" spans="1:109" ht="69.75" customHeight="1">
      <c r="A42" s="25">
        <v>26</v>
      </c>
      <c r="B42" s="26">
        <v>41862</v>
      </c>
      <c r="C42" s="28">
        <f t="shared" si="58"/>
        <v>8</v>
      </c>
      <c r="D42" s="25" t="s">
        <v>72</v>
      </c>
      <c r="E42" s="35" t="s">
        <v>133</v>
      </c>
      <c r="F42" s="27" t="s">
        <v>134</v>
      </c>
      <c r="G42" s="27">
        <f t="shared" si="0"/>
        <v>0</v>
      </c>
      <c r="H42" s="27" t="str">
        <f t="shared" si="1"/>
        <v>0</v>
      </c>
      <c r="I42" s="27" t="str">
        <f t="shared" si="2"/>
        <v>0</v>
      </c>
      <c r="J42" s="27">
        <f t="shared" si="3"/>
        <v>0</v>
      </c>
      <c r="K42" s="27">
        <f t="shared" si="4"/>
        <v>1</v>
      </c>
      <c r="L42" s="27">
        <f t="shared" si="5"/>
        <v>1</v>
      </c>
      <c r="M42" s="27">
        <f t="shared" si="6"/>
        <v>1</v>
      </c>
      <c r="N42" s="27">
        <f t="shared" si="7"/>
        <v>1</v>
      </c>
      <c r="O42" s="27" t="s">
        <v>2931</v>
      </c>
      <c r="P42" s="28" t="s">
        <v>135</v>
      </c>
      <c r="Q42" s="29" t="s">
        <v>137</v>
      </c>
      <c r="R42" s="30" t="s">
        <v>3013</v>
      </c>
      <c r="S42" s="30" t="s">
        <v>224</v>
      </c>
      <c r="T42" s="31" t="s">
        <v>192</v>
      </c>
      <c r="U42" s="31" t="str">
        <f t="shared" si="8"/>
        <v/>
      </c>
      <c r="V42" s="31" t="str">
        <f t="shared" si="9"/>
        <v/>
      </c>
      <c r="W42" s="31" t="e">
        <f t="shared" si="10"/>
        <v>#VALUE!</v>
      </c>
      <c r="X42" s="31" t="s">
        <v>192</v>
      </c>
      <c r="Y42" s="31" t="str">
        <f t="shared" si="11"/>
        <v/>
      </c>
      <c r="Z42" s="31" t="str">
        <f t="shared" si="12"/>
        <v/>
      </c>
      <c r="AA42" s="31" t="e">
        <f t="shared" si="13"/>
        <v>#VALUE!</v>
      </c>
      <c r="AB42" s="31" t="s">
        <v>2965</v>
      </c>
      <c r="AC42" s="31" t="str">
        <f t="shared" si="14"/>
        <v/>
      </c>
      <c r="AD42" s="31" t="str">
        <f t="shared" si="15"/>
        <v/>
      </c>
      <c r="AE42" s="31" t="e">
        <f t="shared" si="16"/>
        <v>#VALUE!</v>
      </c>
      <c r="AF42" s="31" t="s">
        <v>2965</v>
      </c>
      <c r="AG42" s="31" t="str">
        <f t="shared" si="17"/>
        <v/>
      </c>
      <c r="AH42" s="31" t="str">
        <f t="shared" si="18"/>
        <v/>
      </c>
      <c r="AI42" s="31" t="e">
        <f t="shared" si="19"/>
        <v>#VALUE!</v>
      </c>
      <c r="AJ42" s="31" t="s">
        <v>2965</v>
      </c>
      <c r="AK42" s="31" t="str">
        <f t="shared" si="20"/>
        <v/>
      </c>
      <c r="AL42" s="31" t="str">
        <f t="shared" si="21"/>
        <v/>
      </c>
      <c r="AM42" s="31" t="e">
        <f t="shared" si="22"/>
        <v>#VALUE!</v>
      </c>
      <c r="AN42" s="31" t="s">
        <v>2965</v>
      </c>
      <c r="AO42" s="31" t="str">
        <f t="shared" si="23"/>
        <v/>
      </c>
      <c r="AP42" s="31" t="str">
        <f t="shared" si="24"/>
        <v/>
      </c>
      <c r="AQ42" s="31" t="e">
        <f t="shared" si="25"/>
        <v>#VALUE!</v>
      </c>
      <c r="AR42" s="31" t="s">
        <v>2965</v>
      </c>
      <c r="AS42" s="31" t="str">
        <f t="shared" si="26"/>
        <v/>
      </c>
      <c r="AT42" s="31" t="str">
        <f t="shared" si="27"/>
        <v/>
      </c>
      <c r="AU42" s="31" t="e">
        <f t="shared" si="28"/>
        <v>#VALUE!</v>
      </c>
      <c r="AV42" s="27" t="s">
        <v>2965</v>
      </c>
      <c r="AW42" s="31" t="str">
        <f t="shared" si="29"/>
        <v/>
      </c>
      <c r="AX42" s="31" t="str">
        <f t="shared" si="30"/>
        <v/>
      </c>
      <c r="AY42" s="31" t="e">
        <f t="shared" si="31"/>
        <v>#VALUE!</v>
      </c>
      <c r="AZ42" s="30" t="s">
        <v>225</v>
      </c>
      <c r="BA42" s="33"/>
      <c r="BB42" s="31" t="s">
        <v>529</v>
      </c>
      <c r="BC42" s="31" t="str">
        <f t="shared" si="32"/>
        <v/>
      </c>
      <c r="BD42" s="31" t="str">
        <f t="shared" si="33"/>
        <v/>
      </c>
      <c r="BE42" s="31" t="e">
        <f t="shared" si="34"/>
        <v>#VALUE!</v>
      </c>
      <c r="BF42" s="31" t="s">
        <v>529</v>
      </c>
      <c r="BG42" s="31" t="str">
        <f t="shared" si="35"/>
        <v/>
      </c>
      <c r="BH42" s="31" t="str">
        <f t="shared" si="36"/>
        <v/>
      </c>
      <c r="BI42" s="31" t="e">
        <f t="shared" si="37"/>
        <v>#VALUE!</v>
      </c>
      <c r="BJ42" s="31" t="s">
        <v>529</v>
      </c>
      <c r="BK42" s="31" t="str">
        <f t="shared" si="38"/>
        <v/>
      </c>
      <c r="BL42" s="31" t="str">
        <f t="shared" si="39"/>
        <v/>
      </c>
      <c r="BM42" s="31" t="e">
        <f t="shared" si="40"/>
        <v>#VALUE!</v>
      </c>
      <c r="BN42" s="31" t="s">
        <v>529</v>
      </c>
      <c r="BO42" s="31" t="str">
        <f t="shared" si="41"/>
        <v/>
      </c>
      <c r="BP42" s="31" t="str">
        <f t="shared" si="42"/>
        <v/>
      </c>
      <c r="BQ42" s="31" t="e">
        <f t="shared" si="43"/>
        <v>#VALUE!</v>
      </c>
      <c r="BR42" s="31" t="s">
        <v>529</v>
      </c>
      <c r="BS42" s="31" t="str">
        <f t="shared" si="44"/>
        <v/>
      </c>
      <c r="BT42" s="31" t="str">
        <f t="shared" si="45"/>
        <v/>
      </c>
      <c r="BU42" s="31" t="e">
        <f t="shared" si="46"/>
        <v>#VALUE!</v>
      </c>
      <c r="BV42" s="31" t="s">
        <v>529</v>
      </c>
      <c r="BW42" s="31" t="str">
        <f t="shared" si="47"/>
        <v/>
      </c>
      <c r="BX42" s="31" t="str">
        <f t="shared" si="48"/>
        <v/>
      </c>
      <c r="BY42" s="31" t="e">
        <f t="shared" si="49"/>
        <v>#VALUE!</v>
      </c>
      <c r="BZ42" s="31" t="s">
        <v>529</v>
      </c>
      <c r="CA42" s="31" t="str">
        <f t="shared" si="50"/>
        <v/>
      </c>
      <c r="CB42" s="31" t="str">
        <f t="shared" si="51"/>
        <v/>
      </c>
      <c r="CC42" s="31" t="e">
        <f t="shared" si="52"/>
        <v>#VALUE!</v>
      </c>
      <c r="CD42" s="31" t="s">
        <v>529</v>
      </c>
      <c r="CE42" s="31" t="str">
        <f t="shared" si="53"/>
        <v/>
      </c>
      <c r="CF42" s="31" t="str">
        <f t="shared" si="54"/>
        <v/>
      </c>
      <c r="CG42" s="31" t="e">
        <f t="shared" si="55"/>
        <v>#VALUE!</v>
      </c>
      <c r="CH42" s="158" t="s">
        <v>2973</v>
      </c>
      <c r="CI42" s="206">
        <v>1</v>
      </c>
      <c r="CJ42" s="158" t="s">
        <v>222</v>
      </c>
      <c r="CK42" s="206">
        <v>0</v>
      </c>
      <c r="CL42" s="160"/>
      <c r="CM42" s="35" t="str">
        <f t="shared" si="56"/>
        <v>CLOSE</v>
      </c>
      <c r="CN42" s="35" t="str">
        <f t="shared" si="57"/>
        <v>CLOSE</v>
      </c>
      <c r="CO42" s="35">
        <v>0</v>
      </c>
      <c r="CP42" s="35"/>
      <c r="CQ42" s="35" t="s">
        <v>2917</v>
      </c>
      <c r="CR42" s="35" t="s">
        <v>2917</v>
      </c>
      <c r="CS42" s="35" t="s">
        <v>2917</v>
      </c>
      <c r="CT42" s="35" t="s">
        <v>2917</v>
      </c>
      <c r="CU42" s="35" t="s">
        <v>2917</v>
      </c>
      <c r="CV42" s="35" t="s">
        <v>2917</v>
      </c>
      <c r="CW42" s="35" t="s">
        <v>2917</v>
      </c>
      <c r="CX42" s="35" t="s">
        <v>2917</v>
      </c>
      <c r="CY42" s="788"/>
      <c r="CZ42" s="789"/>
      <c r="DA42" s="789"/>
      <c r="DB42" s="789"/>
      <c r="DC42" s="789"/>
      <c r="DD42" s="789"/>
      <c r="DE42" s="790"/>
    </row>
    <row r="43" spans="1:109" ht="69.75" customHeight="1">
      <c r="A43" s="25">
        <v>27</v>
      </c>
      <c r="B43" s="26">
        <v>41849</v>
      </c>
      <c r="C43" s="28">
        <f t="shared" si="58"/>
        <v>7</v>
      </c>
      <c r="D43" s="25" t="s">
        <v>72</v>
      </c>
      <c r="E43" s="35" t="s">
        <v>133</v>
      </c>
      <c r="F43" s="27" t="s">
        <v>51</v>
      </c>
      <c r="G43" s="27">
        <f t="shared" si="0"/>
        <v>0</v>
      </c>
      <c r="H43" s="27" t="str">
        <f t="shared" si="1"/>
        <v>0</v>
      </c>
      <c r="I43" s="27" t="str">
        <f t="shared" si="2"/>
        <v>0</v>
      </c>
      <c r="J43" s="27">
        <f t="shared" si="3"/>
        <v>0</v>
      </c>
      <c r="K43" s="27">
        <f t="shared" si="4"/>
        <v>1</v>
      </c>
      <c r="L43" s="27">
        <f t="shared" si="5"/>
        <v>1</v>
      </c>
      <c r="M43" s="27">
        <f t="shared" si="6"/>
        <v>1</v>
      </c>
      <c r="N43" s="27">
        <f t="shared" si="7"/>
        <v>1</v>
      </c>
      <c r="O43" s="27" t="s">
        <v>2928</v>
      </c>
      <c r="P43" s="28" t="s">
        <v>3014</v>
      </c>
      <c r="Q43" s="29" t="s">
        <v>227</v>
      </c>
      <c r="R43" s="30" t="s">
        <v>228</v>
      </c>
      <c r="S43" s="30" t="s">
        <v>229</v>
      </c>
      <c r="T43" s="31" t="s">
        <v>2965</v>
      </c>
      <c r="U43" s="31" t="str">
        <f t="shared" si="8"/>
        <v/>
      </c>
      <c r="V43" s="31" t="str">
        <f t="shared" si="9"/>
        <v/>
      </c>
      <c r="W43" s="31" t="e">
        <f t="shared" si="10"/>
        <v>#VALUE!</v>
      </c>
      <c r="X43" s="31" t="s">
        <v>2965</v>
      </c>
      <c r="Y43" s="31" t="str">
        <f t="shared" si="11"/>
        <v/>
      </c>
      <c r="Z43" s="31" t="str">
        <f t="shared" si="12"/>
        <v/>
      </c>
      <c r="AA43" s="31" t="e">
        <f t="shared" si="13"/>
        <v>#VALUE!</v>
      </c>
      <c r="AB43" s="31" t="s">
        <v>2965</v>
      </c>
      <c r="AC43" s="31" t="str">
        <f t="shared" si="14"/>
        <v/>
      </c>
      <c r="AD43" s="31" t="str">
        <f t="shared" si="15"/>
        <v/>
      </c>
      <c r="AE43" s="31" t="e">
        <f t="shared" si="16"/>
        <v>#VALUE!</v>
      </c>
      <c r="AF43" s="31" t="s">
        <v>2965</v>
      </c>
      <c r="AG43" s="31" t="str">
        <f t="shared" si="17"/>
        <v/>
      </c>
      <c r="AH43" s="31" t="str">
        <f t="shared" si="18"/>
        <v/>
      </c>
      <c r="AI43" s="31" t="e">
        <f t="shared" si="19"/>
        <v>#VALUE!</v>
      </c>
      <c r="AJ43" s="31" t="s">
        <v>2965</v>
      </c>
      <c r="AK43" s="31" t="str">
        <f t="shared" si="20"/>
        <v/>
      </c>
      <c r="AL43" s="31" t="str">
        <f t="shared" si="21"/>
        <v/>
      </c>
      <c r="AM43" s="31" t="e">
        <f t="shared" si="22"/>
        <v>#VALUE!</v>
      </c>
      <c r="AN43" s="31" t="s">
        <v>2965</v>
      </c>
      <c r="AO43" s="31" t="str">
        <f t="shared" si="23"/>
        <v/>
      </c>
      <c r="AP43" s="31" t="str">
        <f t="shared" si="24"/>
        <v/>
      </c>
      <c r="AQ43" s="31" t="e">
        <f t="shared" si="25"/>
        <v>#VALUE!</v>
      </c>
      <c r="AR43" s="31" t="s">
        <v>2965</v>
      </c>
      <c r="AS43" s="31" t="str">
        <f t="shared" si="26"/>
        <v/>
      </c>
      <c r="AT43" s="31" t="str">
        <f t="shared" si="27"/>
        <v/>
      </c>
      <c r="AU43" s="31" t="e">
        <f t="shared" si="28"/>
        <v>#VALUE!</v>
      </c>
      <c r="AV43" s="31" t="s">
        <v>2965</v>
      </c>
      <c r="AW43" s="31" t="str">
        <f t="shared" si="29"/>
        <v/>
      </c>
      <c r="AX43" s="31" t="str">
        <f t="shared" si="30"/>
        <v/>
      </c>
      <c r="AY43" s="31" t="e">
        <f t="shared" si="31"/>
        <v>#VALUE!</v>
      </c>
      <c r="AZ43" s="32" t="s">
        <v>230</v>
      </c>
      <c r="BA43" s="33"/>
      <c r="BB43" s="31" t="s">
        <v>529</v>
      </c>
      <c r="BC43" s="31" t="str">
        <f t="shared" si="32"/>
        <v/>
      </c>
      <c r="BD43" s="31" t="str">
        <f t="shared" si="33"/>
        <v/>
      </c>
      <c r="BE43" s="31" t="e">
        <f t="shared" si="34"/>
        <v>#VALUE!</v>
      </c>
      <c r="BF43" s="31" t="s">
        <v>529</v>
      </c>
      <c r="BG43" s="31" t="str">
        <f t="shared" si="35"/>
        <v/>
      </c>
      <c r="BH43" s="31" t="str">
        <f t="shared" si="36"/>
        <v/>
      </c>
      <c r="BI43" s="31" t="e">
        <f t="shared" si="37"/>
        <v>#VALUE!</v>
      </c>
      <c r="BJ43" s="31" t="s">
        <v>529</v>
      </c>
      <c r="BK43" s="31" t="str">
        <f t="shared" si="38"/>
        <v/>
      </c>
      <c r="BL43" s="31" t="str">
        <f t="shared" si="39"/>
        <v/>
      </c>
      <c r="BM43" s="31" t="e">
        <f t="shared" si="40"/>
        <v>#VALUE!</v>
      </c>
      <c r="BN43" s="31" t="s">
        <v>529</v>
      </c>
      <c r="BO43" s="31" t="str">
        <f t="shared" si="41"/>
        <v/>
      </c>
      <c r="BP43" s="31" t="str">
        <f t="shared" si="42"/>
        <v/>
      </c>
      <c r="BQ43" s="31" t="e">
        <f t="shared" si="43"/>
        <v>#VALUE!</v>
      </c>
      <c r="BR43" s="31" t="s">
        <v>529</v>
      </c>
      <c r="BS43" s="31" t="str">
        <f t="shared" si="44"/>
        <v/>
      </c>
      <c r="BT43" s="31" t="str">
        <f t="shared" si="45"/>
        <v/>
      </c>
      <c r="BU43" s="31" t="e">
        <f t="shared" si="46"/>
        <v>#VALUE!</v>
      </c>
      <c r="BV43" s="31" t="s">
        <v>529</v>
      </c>
      <c r="BW43" s="31" t="str">
        <f t="shared" si="47"/>
        <v/>
      </c>
      <c r="BX43" s="31" t="str">
        <f t="shared" si="48"/>
        <v/>
      </c>
      <c r="BY43" s="31" t="e">
        <f t="shared" si="49"/>
        <v>#VALUE!</v>
      </c>
      <c r="BZ43" s="31" t="s">
        <v>529</v>
      </c>
      <c r="CA43" s="31" t="str">
        <f t="shared" si="50"/>
        <v/>
      </c>
      <c r="CB43" s="31" t="str">
        <f t="shared" si="51"/>
        <v/>
      </c>
      <c r="CC43" s="31" t="e">
        <f t="shared" si="52"/>
        <v>#VALUE!</v>
      </c>
      <c r="CD43" s="31" t="s">
        <v>529</v>
      </c>
      <c r="CE43" s="31" t="str">
        <f t="shared" si="53"/>
        <v/>
      </c>
      <c r="CF43" s="31" t="str">
        <f t="shared" si="54"/>
        <v/>
      </c>
      <c r="CG43" s="31" t="e">
        <f t="shared" si="55"/>
        <v>#VALUE!</v>
      </c>
      <c r="CH43" s="158" t="s">
        <v>3015</v>
      </c>
      <c r="CI43" s="206">
        <v>0</v>
      </c>
      <c r="CJ43" s="155" t="s">
        <v>226</v>
      </c>
      <c r="CK43" s="206">
        <v>0</v>
      </c>
      <c r="CL43" s="160"/>
      <c r="CM43" s="35" t="str">
        <f t="shared" si="56"/>
        <v>CLOSE</v>
      </c>
      <c r="CN43" s="35" t="str">
        <f t="shared" si="57"/>
        <v>CLOSE</v>
      </c>
      <c r="CO43" s="35">
        <v>0</v>
      </c>
      <c r="CP43" s="35"/>
      <c r="CQ43" s="35" t="s">
        <v>2917</v>
      </c>
      <c r="CR43" s="35" t="s">
        <v>2917</v>
      </c>
      <c r="CS43" s="35" t="s">
        <v>2917</v>
      </c>
      <c r="CT43" s="35" t="s">
        <v>2917</v>
      </c>
      <c r="CU43" s="35" t="s">
        <v>2917</v>
      </c>
      <c r="CV43" s="35" t="s">
        <v>2917</v>
      </c>
      <c r="CW43" s="35" t="s">
        <v>2917</v>
      </c>
      <c r="CX43" s="35" t="s">
        <v>2917</v>
      </c>
      <c r="CY43" s="788"/>
      <c r="CZ43" s="789"/>
      <c r="DA43" s="789"/>
      <c r="DB43" s="789"/>
      <c r="DC43" s="789"/>
      <c r="DD43" s="789"/>
      <c r="DE43" s="790"/>
    </row>
    <row r="44" spans="1:109" ht="69.75" customHeight="1">
      <c r="A44" s="25">
        <v>28</v>
      </c>
      <c r="B44" s="26">
        <v>41878</v>
      </c>
      <c r="C44" s="28">
        <f t="shared" si="58"/>
        <v>8</v>
      </c>
      <c r="D44" s="25" t="s">
        <v>91</v>
      </c>
      <c r="E44" s="35" t="s">
        <v>50</v>
      </c>
      <c r="F44" s="27" t="s">
        <v>231</v>
      </c>
      <c r="G44" s="27">
        <f t="shared" si="0"/>
        <v>6</v>
      </c>
      <c r="H44" s="27" t="str">
        <f t="shared" si="1"/>
        <v>1</v>
      </c>
      <c r="I44" s="27" t="str">
        <f t="shared" si="2"/>
        <v>1</v>
      </c>
      <c r="J44" s="27">
        <f t="shared" si="3"/>
        <v>2</v>
      </c>
      <c r="K44" s="27">
        <f t="shared" si="4"/>
        <v>1</v>
      </c>
      <c r="L44" s="27">
        <f t="shared" si="5"/>
        <v>3</v>
      </c>
      <c r="M44" s="27">
        <f t="shared" si="6"/>
        <v>1</v>
      </c>
      <c r="N44" s="27">
        <f t="shared" si="7"/>
        <v>3</v>
      </c>
      <c r="O44" s="27" t="s">
        <v>2928</v>
      </c>
      <c r="P44" s="27" t="s">
        <v>3016</v>
      </c>
      <c r="Q44" s="29" t="s">
        <v>3017</v>
      </c>
      <c r="R44" s="29" t="s">
        <v>235</v>
      </c>
      <c r="S44" s="30" t="s">
        <v>236</v>
      </c>
      <c r="T44" s="31" t="s">
        <v>60</v>
      </c>
      <c r="U44" s="31" t="str">
        <f t="shared" si="8"/>
        <v>1</v>
      </c>
      <c r="V44" s="31" t="str">
        <f t="shared" si="9"/>
        <v>1</v>
      </c>
      <c r="W44" s="31">
        <f t="shared" si="10"/>
        <v>2</v>
      </c>
      <c r="X44" s="31" t="s">
        <v>60</v>
      </c>
      <c r="Y44" s="31" t="str">
        <f t="shared" si="11"/>
        <v>1</v>
      </c>
      <c r="Z44" s="31" t="str">
        <f t="shared" si="12"/>
        <v>1</v>
      </c>
      <c r="AA44" s="31">
        <f t="shared" si="13"/>
        <v>2</v>
      </c>
      <c r="AB44" s="31" t="s">
        <v>60</v>
      </c>
      <c r="AC44" s="31" t="str">
        <f t="shared" si="14"/>
        <v>1</v>
      </c>
      <c r="AD44" s="31" t="str">
        <f t="shared" si="15"/>
        <v>1</v>
      </c>
      <c r="AE44" s="31">
        <f t="shared" si="16"/>
        <v>2</v>
      </c>
      <c r="AF44" s="31" t="s">
        <v>60</v>
      </c>
      <c r="AG44" s="31" t="str">
        <f t="shared" si="17"/>
        <v>1</v>
      </c>
      <c r="AH44" s="31" t="str">
        <f t="shared" si="18"/>
        <v>1</v>
      </c>
      <c r="AI44" s="31">
        <f t="shared" si="19"/>
        <v>2</v>
      </c>
      <c r="AJ44" s="31" t="s">
        <v>60</v>
      </c>
      <c r="AK44" s="31" t="str">
        <f t="shared" si="20"/>
        <v>1</v>
      </c>
      <c r="AL44" s="31" t="str">
        <f t="shared" si="21"/>
        <v>1</v>
      </c>
      <c r="AM44" s="31">
        <f t="shared" si="22"/>
        <v>2</v>
      </c>
      <c r="AN44" s="31" t="s">
        <v>60</v>
      </c>
      <c r="AO44" s="31" t="str">
        <f t="shared" si="23"/>
        <v>1</v>
      </c>
      <c r="AP44" s="31" t="str">
        <f t="shared" si="24"/>
        <v>1</v>
      </c>
      <c r="AQ44" s="31">
        <f t="shared" si="25"/>
        <v>2</v>
      </c>
      <c r="AR44" s="31" t="s">
        <v>529</v>
      </c>
      <c r="AS44" s="31" t="str">
        <f t="shared" si="26"/>
        <v>1</v>
      </c>
      <c r="AT44" s="31" t="str">
        <f t="shared" si="27"/>
        <v/>
      </c>
      <c r="AU44" s="31" t="e">
        <f t="shared" si="28"/>
        <v>#VALUE!</v>
      </c>
      <c r="AV44" s="31" t="s">
        <v>529</v>
      </c>
      <c r="AW44" s="31" t="str">
        <f t="shared" si="29"/>
        <v>1</v>
      </c>
      <c r="AX44" s="31" t="str">
        <f t="shared" si="30"/>
        <v/>
      </c>
      <c r="AY44" s="31" t="e">
        <f t="shared" si="31"/>
        <v>#VALUE!</v>
      </c>
      <c r="AZ44" s="32" t="s">
        <v>3018</v>
      </c>
      <c r="BA44" s="33"/>
      <c r="BB44" s="31" t="s">
        <v>63</v>
      </c>
      <c r="BC44" s="31" t="str">
        <f t="shared" si="32"/>
        <v>1</v>
      </c>
      <c r="BD44" s="31" t="str">
        <f t="shared" si="33"/>
        <v>1</v>
      </c>
      <c r="BE44" s="31">
        <f t="shared" si="34"/>
        <v>2</v>
      </c>
      <c r="BF44" s="31" t="s">
        <v>63</v>
      </c>
      <c r="BG44" s="31" t="str">
        <f t="shared" si="35"/>
        <v>1</v>
      </c>
      <c r="BH44" s="31" t="str">
        <f t="shared" si="36"/>
        <v>1</v>
      </c>
      <c r="BI44" s="31">
        <f t="shared" si="37"/>
        <v>2</v>
      </c>
      <c r="BJ44" s="31" t="s">
        <v>63</v>
      </c>
      <c r="BK44" s="31" t="str">
        <f t="shared" si="38"/>
        <v>1</v>
      </c>
      <c r="BL44" s="31" t="str">
        <f t="shared" si="39"/>
        <v>1</v>
      </c>
      <c r="BM44" s="31">
        <f t="shared" si="40"/>
        <v>2</v>
      </c>
      <c r="BN44" s="31" t="s">
        <v>63</v>
      </c>
      <c r="BO44" s="31" t="str">
        <f t="shared" si="41"/>
        <v>1</v>
      </c>
      <c r="BP44" s="31" t="str">
        <f t="shared" si="42"/>
        <v>1</v>
      </c>
      <c r="BQ44" s="31">
        <f t="shared" si="43"/>
        <v>2</v>
      </c>
      <c r="BR44" s="31" t="s">
        <v>63</v>
      </c>
      <c r="BS44" s="31" t="str">
        <f t="shared" si="44"/>
        <v>1</v>
      </c>
      <c r="BT44" s="31" t="str">
        <f t="shared" si="45"/>
        <v>1</v>
      </c>
      <c r="BU44" s="31">
        <f t="shared" si="46"/>
        <v>2</v>
      </c>
      <c r="BV44" s="31" t="s">
        <v>63</v>
      </c>
      <c r="BW44" s="31" t="str">
        <f t="shared" si="47"/>
        <v>1</v>
      </c>
      <c r="BX44" s="31" t="str">
        <f t="shared" si="48"/>
        <v>1</v>
      </c>
      <c r="BY44" s="31">
        <f t="shared" si="49"/>
        <v>2</v>
      </c>
      <c r="BZ44" s="31" t="s">
        <v>529</v>
      </c>
      <c r="CA44" s="31" t="str">
        <f t="shared" si="50"/>
        <v>1</v>
      </c>
      <c r="CB44" s="31" t="str">
        <f t="shared" si="51"/>
        <v/>
      </c>
      <c r="CC44" s="31" t="e">
        <f t="shared" si="52"/>
        <v>#VALUE!</v>
      </c>
      <c r="CD44" s="31" t="s">
        <v>529</v>
      </c>
      <c r="CE44" s="31" t="str">
        <f t="shared" si="53"/>
        <v>1</v>
      </c>
      <c r="CF44" s="31" t="str">
        <f t="shared" si="54"/>
        <v/>
      </c>
      <c r="CG44" s="31" t="e">
        <f t="shared" si="55"/>
        <v>#VALUE!</v>
      </c>
      <c r="CH44" s="158" t="s">
        <v>3019</v>
      </c>
      <c r="CI44" s="206">
        <v>0</v>
      </c>
      <c r="CJ44" s="158" t="s">
        <v>233</v>
      </c>
      <c r="CK44" s="206">
        <v>172</v>
      </c>
      <c r="CL44" s="160"/>
      <c r="CM44" s="35" t="str">
        <f t="shared" si="56"/>
        <v>CLOSE</v>
      </c>
      <c r="CN44" s="35" t="str">
        <f t="shared" si="57"/>
        <v>CLOSE</v>
      </c>
      <c r="CO44" s="35">
        <v>9</v>
      </c>
      <c r="CP44" s="35"/>
      <c r="CQ44" s="35" t="s">
        <v>2917</v>
      </c>
      <c r="CR44" s="35" t="s">
        <v>2917</v>
      </c>
      <c r="CS44" s="35" t="s">
        <v>2917</v>
      </c>
      <c r="CT44" s="35" t="s">
        <v>2917</v>
      </c>
      <c r="CU44" s="35" t="s">
        <v>2917</v>
      </c>
      <c r="CV44" s="32" t="s">
        <v>3020</v>
      </c>
      <c r="CW44" s="35" t="s">
        <v>2917</v>
      </c>
      <c r="CX44" s="35" t="s">
        <v>2917</v>
      </c>
      <c r="CY44" s="791" t="s">
        <v>238</v>
      </c>
      <c r="CZ44" s="792"/>
      <c r="DA44" s="792"/>
      <c r="DB44" s="792"/>
      <c r="DC44" s="792"/>
      <c r="DD44" s="792"/>
      <c r="DE44" s="793"/>
    </row>
    <row r="45" spans="1:109" ht="95.25" customHeight="1">
      <c r="A45" s="103">
        <v>29</v>
      </c>
      <c r="B45" s="104">
        <v>41881</v>
      </c>
      <c r="C45" s="28">
        <f t="shared" si="58"/>
        <v>8</v>
      </c>
      <c r="D45" s="103" t="s">
        <v>91</v>
      </c>
      <c r="E45" s="101" t="s">
        <v>38</v>
      </c>
      <c r="F45" s="105" t="s">
        <v>92</v>
      </c>
      <c r="G45" s="27">
        <f t="shared" si="0"/>
        <v>5</v>
      </c>
      <c r="H45" s="27" t="str">
        <f t="shared" si="1"/>
        <v>1</v>
      </c>
      <c r="I45" s="27" t="str">
        <f t="shared" si="2"/>
        <v>1</v>
      </c>
      <c r="J45" s="27">
        <f t="shared" si="3"/>
        <v>2</v>
      </c>
      <c r="K45" s="27">
        <f t="shared" si="4"/>
        <v>1</v>
      </c>
      <c r="L45" s="27">
        <f t="shared" si="5"/>
        <v>3</v>
      </c>
      <c r="M45" s="27">
        <f t="shared" si="6"/>
        <v>1</v>
      </c>
      <c r="N45" s="27">
        <f t="shared" si="7"/>
        <v>3</v>
      </c>
      <c r="O45" s="105" t="s">
        <v>2934</v>
      </c>
      <c r="P45" s="106" t="s">
        <v>239</v>
      </c>
      <c r="Q45" s="107" t="s">
        <v>3021</v>
      </c>
      <c r="R45" s="99" t="s">
        <v>3022</v>
      </c>
      <c r="S45" s="99" t="s">
        <v>3023</v>
      </c>
      <c r="T45" s="38" t="s">
        <v>2965</v>
      </c>
      <c r="U45" s="31" t="str">
        <f t="shared" si="8"/>
        <v>1</v>
      </c>
      <c r="V45" s="31" t="str">
        <f t="shared" si="9"/>
        <v/>
      </c>
      <c r="W45" s="31" t="e">
        <f t="shared" si="10"/>
        <v>#VALUE!</v>
      </c>
      <c r="X45" s="38" t="s">
        <v>60</v>
      </c>
      <c r="Y45" s="31" t="str">
        <f t="shared" si="11"/>
        <v>1</v>
      </c>
      <c r="Z45" s="31" t="str">
        <f t="shared" si="12"/>
        <v>1</v>
      </c>
      <c r="AA45" s="31">
        <f t="shared" si="13"/>
        <v>2</v>
      </c>
      <c r="AB45" s="38" t="s">
        <v>60</v>
      </c>
      <c r="AC45" s="31" t="str">
        <f t="shared" si="14"/>
        <v>1</v>
      </c>
      <c r="AD45" s="31" t="str">
        <f t="shared" si="15"/>
        <v>1</v>
      </c>
      <c r="AE45" s="31">
        <f t="shared" si="16"/>
        <v>2</v>
      </c>
      <c r="AF45" s="38" t="s">
        <v>60</v>
      </c>
      <c r="AG45" s="31" t="str">
        <f t="shared" si="17"/>
        <v>1</v>
      </c>
      <c r="AH45" s="31" t="str">
        <f t="shared" si="18"/>
        <v>1</v>
      </c>
      <c r="AI45" s="31">
        <f t="shared" si="19"/>
        <v>2</v>
      </c>
      <c r="AJ45" s="38" t="s">
        <v>60</v>
      </c>
      <c r="AK45" s="31" t="str">
        <f t="shared" si="20"/>
        <v>1</v>
      </c>
      <c r="AL45" s="31" t="str">
        <f t="shared" si="21"/>
        <v>1</v>
      </c>
      <c r="AM45" s="31">
        <f t="shared" si="22"/>
        <v>2</v>
      </c>
      <c r="AN45" s="38" t="s">
        <v>60</v>
      </c>
      <c r="AO45" s="31" t="str">
        <f t="shared" si="23"/>
        <v>1</v>
      </c>
      <c r="AP45" s="31" t="str">
        <f t="shared" si="24"/>
        <v>1</v>
      </c>
      <c r="AQ45" s="31">
        <f t="shared" si="25"/>
        <v>2</v>
      </c>
      <c r="AR45" s="38" t="s">
        <v>529</v>
      </c>
      <c r="AS45" s="31" t="str">
        <f t="shared" si="26"/>
        <v>1</v>
      </c>
      <c r="AT45" s="31" t="str">
        <f t="shared" si="27"/>
        <v/>
      </c>
      <c r="AU45" s="31" t="e">
        <f t="shared" si="28"/>
        <v>#VALUE!</v>
      </c>
      <c r="AV45" s="38" t="s">
        <v>529</v>
      </c>
      <c r="AW45" s="31" t="str">
        <f t="shared" si="29"/>
        <v>1</v>
      </c>
      <c r="AX45" s="31" t="str">
        <f t="shared" si="30"/>
        <v/>
      </c>
      <c r="AY45" s="31" t="e">
        <f t="shared" si="31"/>
        <v>#VALUE!</v>
      </c>
      <c r="AZ45" s="100" t="s">
        <v>244</v>
      </c>
      <c r="BA45" s="40"/>
      <c r="BB45" s="38" t="s">
        <v>529</v>
      </c>
      <c r="BC45" s="31" t="str">
        <f t="shared" si="32"/>
        <v>1</v>
      </c>
      <c r="BD45" s="31" t="str">
        <f t="shared" si="33"/>
        <v/>
      </c>
      <c r="BE45" s="31" t="e">
        <f t="shared" si="34"/>
        <v>#VALUE!</v>
      </c>
      <c r="BF45" s="38" t="s">
        <v>63</v>
      </c>
      <c r="BG45" s="31" t="str">
        <f t="shared" si="35"/>
        <v>1</v>
      </c>
      <c r="BH45" s="31" t="str">
        <f t="shared" si="36"/>
        <v>1</v>
      </c>
      <c r="BI45" s="31">
        <f t="shared" si="37"/>
        <v>2</v>
      </c>
      <c r="BJ45" s="68" t="s">
        <v>2978</v>
      </c>
      <c r="BK45" s="31" t="str">
        <f t="shared" si="38"/>
        <v>1</v>
      </c>
      <c r="BL45" s="31" t="str">
        <f t="shared" si="39"/>
        <v>1</v>
      </c>
      <c r="BM45" s="31">
        <f t="shared" si="40"/>
        <v>2</v>
      </c>
      <c r="BN45" s="38" t="s">
        <v>63</v>
      </c>
      <c r="BO45" s="31" t="str">
        <f t="shared" si="41"/>
        <v>1</v>
      </c>
      <c r="BP45" s="31" t="str">
        <f t="shared" si="42"/>
        <v>1</v>
      </c>
      <c r="BQ45" s="31">
        <f t="shared" si="43"/>
        <v>2</v>
      </c>
      <c r="BR45" s="38" t="s">
        <v>63</v>
      </c>
      <c r="BS45" s="31" t="str">
        <f t="shared" si="44"/>
        <v>1</v>
      </c>
      <c r="BT45" s="31" t="str">
        <f t="shared" si="45"/>
        <v>1</v>
      </c>
      <c r="BU45" s="31">
        <f t="shared" si="46"/>
        <v>2</v>
      </c>
      <c r="BV45" s="38" t="s">
        <v>63</v>
      </c>
      <c r="BW45" s="31" t="str">
        <f t="shared" si="47"/>
        <v>1</v>
      </c>
      <c r="BX45" s="31" t="str">
        <f t="shared" si="48"/>
        <v>1</v>
      </c>
      <c r="BY45" s="31">
        <f t="shared" si="49"/>
        <v>2</v>
      </c>
      <c r="BZ45" s="38" t="s">
        <v>529</v>
      </c>
      <c r="CA45" s="31" t="str">
        <f t="shared" si="50"/>
        <v>1</v>
      </c>
      <c r="CB45" s="31" t="str">
        <f t="shared" si="51"/>
        <v/>
      </c>
      <c r="CC45" s="31" t="e">
        <f t="shared" si="52"/>
        <v>#VALUE!</v>
      </c>
      <c r="CD45" s="38" t="s">
        <v>529</v>
      </c>
      <c r="CE45" s="31" t="str">
        <f t="shared" si="53"/>
        <v>1</v>
      </c>
      <c r="CF45" s="31" t="str">
        <f t="shared" si="54"/>
        <v/>
      </c>
      <c r="CG45" s="31" t="e">
        <f t="shared" si="55"/>
        <v>#VALUE!</v>
      </c>
      <c r="CH45" s="155" t="s">
        <v>2973</v>
      </c>
      <c r="CI45" s="223">
        <v>0</v>
      </c>
      <c r="CJ45" s="155" t="s">
        <v>240</v>
      </c>
      <c r="CK45" s="223">
        <v>113</v>
      </c>
      <c r="CL45" s="161"/>
      <c r="CM45" s="101" t="str">
        <f t="shared" si="56"/>
        <v>CLOSE</v>
      </c>
      <c r="CN45" s="35" t="str">
        <f t="shared" si="57"/>
        <v>CLOSE</v>
      </c>
      <c r="CO45" s="35">
        <v>0</v>
      </c>
      <c r="CP45" s="35"/>
      <c r="CQ45" s="101" t="s">
        <v>2917</v>
      </c>
      <c r="CR45" s="102" t="s">
        <v>3024</v>
      </c>
      <c r="CS45" s="101" t="s">
        <v>2917</v>
      </c>
      <c r="CT45" s="100" t="s">
        <v>3025</v>
      </c>
      <c r="CU45" s="101" t="s">
        <v>2917</v>
      </c>
      <c r="CV45" s="101" t="s">
        <v>2917</v>
      </c>
      <c r="CW45" s="101" t="s">
        <v>2917</v>
      </c>
      <c r="CX45" s="101" t="s">
        <v>2917</v>
      </c>
      <c r="CY45" s="800" t="s">
        <v>3026</v>
      </c>
      <c r="CZ45" s="803"/>
      <c r="DA45" s="803"/>
      <c r="DB45" s="803"/>
      <c r="DC45" s="803"/>
      <c r="DD45" s="803"/>
      <c r="DE45" s="804"/>
    </row>
    <row r="46" spans="1:109" ht="69.75" customHeight="1">
      <c r="A46" s="25">
        <v>30</v>
      </c>
      <c r="B46" s="26">
        <v>41880</v>
      </c>
      <c r="C46" s="28">
        <f t="shared" si="58"/>
        <v>8</v>
      </c>
      <c r="D46" s="25" t="s">
        <v>72</v>
      </c>
      <c r="E46" s="35" t="s">
        <v>133</v>
      </c>
      <c r="F46" s="27" t="s">
        <v>51</v>
      </c>
      <c r="G46" s="27">
        <f t="shared" si="0"/>
        <v>3</v>
      </c>
      <c r="H46" s="27" t="str">
        <f t="shared" si="1"/>
        <v>1</v>
      </c>
      <c r="I46" s="27" t="str">
        <f t="shared" si="2"/>
        <v>0</v>
      </c>
      <c r="J46" s="27">
        <f t="shared" si="3"/>
        <v>1</v>
      </c>
      <c r="K46" s="27">
        <f t="shared" si="4"/>
        <v>1</v>
      </c>
      <c r="L46" s="27">
        <f t="shared" si="5"/>
        <v>2</v>
      </c>
      <c r="M46" s="27">
        <f t="shared" si="6"/>
        <v>1</v>
      </c>
      <c r="N46" s="27">
        <f t="shared" si="7"/>
        <v>2</v>
      </c>
      <c r="O46" s="27" t="s">
        <v>2934</v>
      </c>
      <c r="P46" s="27" t="s">
        <v>3027</v>
      </c>
      <c r="Q46" s="29" t="s">
        <v>248</v>
      </c>
      <c r="R46" s="30" t="s">
        <v>249</v>
      </c>
      <c r="S46" s="30" t="s">
        <v>250</v>
      </c>
      <c r="T46" s="38" t="s">
        <v>2965</v>
      </c>
      <c r="U46" s="31" t="str">
        <f t="shared" si="8"/>
        <v/>
      </c>
      <c r="V46" s="31" t="str">
        <f t="shared" si="9"/>
        <v/>
      </c>
      <c r="W46" s="31" t="e">
        <f t="shared" si="10"/>
        <v>#VALUE!</v>
      </c>
      <c r="X46" s="38" t="s">
        <v>2965</v>
      </c>
      <c r="Y46" s="31" t="str">
        <f t="shared" si="11"/>
        <v/>
      </c>
      <c r="Z46" s="31" t="str">
        <f t="shared" si="12"/>
        <v/>
      </c>
      <c r="AA46" s="31" t="e">
        <f t="shared" si="13"/>
        <v>#VALUE!</v>
      </c>
      <c r="AB46" s="38" t="s">
        <v>2965</v>
      </c>
      <c r="AC46" s="31" t="str">
        <f t="shared" si="14"/>
        <v/>
      </c>
      <c r="AD46" s="31" t="str">
        <f t="shared" si="15"/>
        <v/>
      </c>
      <c r="AE46" s="31" t="e">
        <f t="shared" si="16"/>
        <v>#VALUE!</v>
      </c>
      <c r="AF46" s="38" t="s">
        <v>2965</v>
      </c>
      <c r="AG46" s="31" t="str">
        <f t="shared" si="17"/>
        <v/>
      </c>
      <c r="AH46" s="31" t="str">
        <f t="shared" si="18"/>
        <v/>
      </c>
      <c r="AI46" s="31" t="e">
        <f t="shared" si="19"/>
        <v>#VALUE!</v>
      </c>
      <c r="AJ46" s="38" t="s">
        <v>60</v>
      </c>
      <c r="AK46" s="31" t="str">
        <f t="shared" si="20"/>
        <v/>
      </c>
      <c r="AL46" s="31" t="str">
        <f t="shared" si="21"/>
        <v>1</v>
      </c>
      <c r="AM46" s="31" t="e">
        <f t="shared" si="22"/>
        <v>#VALUE!</v>
      </c>
      <c r="AN46" s="38" t="s">
        <v>60</v>
      </c>
      <c r="AO46" s="31" t="str">
        <f t="shared" si="23"/>
        <v/>
      </c>
      <c r="AP46" s="31" t="str">
        <f t="shared" si="24"/>
        <v>1</v>
      </c>
      <c r="AQ46" s="31" t="e">
        <f t="shared" si="25"/>
        <v>#VALUE!</v>
      </c>
      <c r="AR46" s="38" t="s">
        <v>60</v>
      </c>
      <c r="AS46" s="31" t="str">
        <f t="shared" si="26"/>
        <v/>
      </c>
      <c r="AT46" s="31" t="str">
        <f t="shared" si="27"/>
        <v>1</v>
      </c>
      <c r="AU46" s="31" t="e">
        <f t="shared" si="28"/>
        <v>#VALUE!</v>
      </c>
      <c r="AV46" s="38" t="s">
        <v>529</v>
      </c>
      <c r="AW46" s="31" t="str">
        <f t="shared" si="29"/>
        <v/>
      </c>
      <c r="AX46" s="31" t="str">
        <f t="shared" si="30"/>
        <v/>
      </c>
      <c r="AY46" s="31" t="e">
        <f t="shared" si="31"/>
        <v>#VALUE!</v>
      </c>
      <c r="AZ46" s="32" t="s">
        <v>251</v>
      </c>
      <c r="BA46" s="33"/>
      <c r="BB46" s="38" t="s">
        <v>529</v>
      </c>
      <c r="BC46" s="31" t="str">
        <f t="shared" si="32"/>
        <v/>
      </c>
      <c r="BD46" s="31" t="str">
        <f t="shared" si="33"/>
        <v/>
      </c>
      <c r="BE46" s="31" t="e">
        <f t="shared" si="34"/>
        <v>#VALUE!</v>
      </c>
      <c r="BF46" s="38" t="s">
        <v>529</v>
      </c>
      <c r="BG46" s="31" t="str">
        <f t="shared" si="35"/>
        <v/>
      </c>
      <c r="BH46" s="31" t="str">
        <f t="shared" si="36"/>
        <v/>
      </c>
      <c r="BI46" s="31" t="e">
        <f t="shared" si="37"/>
        <v>#VALUE!</v>
      </c>
      <c r="BJ46" s="38" t="s">
        <v>529</v>
      </c>
      <c r="BK46" s="31" t="str">
        <f t="shared" si="38"/>
        <v/>
      </c>
      <c r="BL46" s="31" t="str">
        <f t="shared" si="39"/>
        <v/>
      </c>
      <c r="BM46" s="31" t="e">
        <f t="shared" si="40"/>
        <v>#VALUE!</v>
      </c>
      <c r="BN46" s="38" t="s">
        <v>529</v>
      </c>
      <c r="BO46" s="31" t="str">
        <f t="shared" si="41"/>
        <v/>
      </c>
      <c r="BP46" s="31" t="str">
        <f t="shared" si="42"/>
        <v/>
      </c>
      <c r="BQ46" s="31" t="e">
        <f t="shared" si="43"/>
        <v>#VALUE!</v>
      </c>
      <c r="BR46" s="38" t="s">
        <v>63</v>
      </c>
      <c r="BS46" s="31" t="str">
        <f t="shared" si="44"/>
        <v/>
      </c>
      <c r="BT46" s="31" t="str">
        <f t="shared" si="45"/>
        <v>1</v>
      </c>
      <c r="BU46" s="31" t="e">
        <f t="shared" si="46"/>
        <v>#VALUE!</v>
      </c>
      <c r="BV46" s="38" t="s">
        <v>63</v>
      </c>
      <c r="BW46" s="31" t="str">
        <f t="shared" si="47"/>
        <v/>
      </c>
      <c r="BX46" s="31" t="str">
        <f t="shared" si="48"/>
        <v>1</v>
      </c>
      <c r="BY46" s="31" t="e">
        <f t="shared" si="49"/>
        <v>#VALUE!</v>
      </c>
      <c r="BZ46" s="38" t="s">
        <v>63</v>
      </c>
      <c r="CA46" s="31" t="str">
        <f t="shared" si="50"/>
        <v/>
      </c>
      <c r="CB46" s="31" t="str">
        <f t="shared" si="51"/>
        <v>1</v>
      </c>
      <c r="CC46" s="31" t="e">
        <f t="shared" si="52"/>
        <v>#VALUE!</v>
      </c>
      <c r="CD46" s="38" t="s">
        <v>529</v>
      </c>
      <c r="CE46" s="31" t="str">
        <f t="shared" si="53"/>
        <v/>
      </c>
      <c r="CF46" s="31" t="str">
        <f t="shared" si="54"/>
        <v/>
      </c>
      <c r="CG46" s="31" t="e">
        <f t="shared" si="55"/>
        <v>#VALUE!</v>
      </c>
      <c r="CH46" s="158" t="s">
        <v>2973</v>
      </c>
      <c r="CI46" s="206">
        <v>0</v>
      </c>
      <c r="CJ46" s="155" t="s">
        <v>247</v>
      </c>
      <c r="CK46" s="206">
        <v>0</v>
      </c>
      <c r="CL46" s="160"/>
      <c r="CM46" s="35" t="str">
        <f t="shared" si="56"/>
        <v>CLOSE</v>
      </c>
      <c r="CN46" s="35" t="str">
        <f t="shared" si="57"/>
        <v>CLOSE</v>
      </c>
      <c r="CO46" s="35">
        <v>0</v>
      </c>
      <c r="CP46" s="35"/>
      <c r="CQ46" s="35" t="s">
        <v>2917</v>
      </c>
      <c r="CR46" s="35" t="s">
        <v>2917</v>
      </c>
      <c r="CS46" s="35" t="s">
        <v>2917</v>
      </c>
      <c r="CT46" s="35" t="s">
        <v>2917</v>
      </c>
      <c r="CU46" s="35" t="s">
        <v>2917</v>
      </c>
      <c r="CV46" s="35" t="s">
        <v>2917</v>
      </c>
      <c r="CW46" s="35" t="s">
        <v>2917</v>
      </c>
      <c r="CX46" s="35" t="s">
        <v>2917</v>
      </c>
      <c r="CY46" s="788"/>
      <c r="CZ46" s="789"/>
      <c r="DA46" s="789"/>
      <c r="DB46" s="789"/>
      <c r="DC46" s="789"/>
      <c r="DD46" s="789"/>
      <c r="DE46" s="790"/>
    </row>
    <row r="47" spans="1:109" ht="69.75" customHeight="1">
      <c r="A47" s="25">
        <v>31</v>
      </c>
      <c r="B47" s="26">
        <v>41884</v>
      </c>
      <c r="C47" s="28">
        <f t="shared" si="58"/>
        <v>9</v>
      </c>
      <c r="D47" s="25" t="s">
        <v>91</v>
      </c>
      <c r="E47" s="35" t="s">
        <v>39</v>
      </c>
      <c r="F47" s="27" t="s">
        <v>103</v>
      </c>
      <c r="G47" s="27">
        <f t="shared" si="0"/>
        <v>3</v>
      </c>
      <c r="H47" s="27" t="str">
        <f t="shared" si="1"/>
        <v>1</v>
      </c>
      <c r="I47" s="27" t="str">
        <f t="shared" si="2"/>
        <v>1</v>
      </c>
      <c r="J47" s="27">
        <f t="shared" si="3"/>
        <v>2</v>
      </c>
      <c r="K47" s="27">
        <f t="shared" si="4"/>
        <v>1</v>
      </c>
      <c r="L47" s="27">
        <f t="shared" si="5"/>
        <v>3</v>
      </c>
      <c r="M47" s="27">
        <f t="shared" si="6"/>
        <v>1</v>
      </c>
      <c r="N47" s="27">
        <f t="shared" si="7"/>
        <v>3</v>
      </c>
      <c r="O47" s="27" t="s">
        <v>2934</v>
      </c>
      <c r="P47" s="28" t="s">
        <v>2974</v>
      </c>
      <c r="Q47" s="29" t="s">
        <v>3028</v>
      </c>
      <c r="R47" s="30"/>
      <c r="S47" s="30" t="s">
        <v>3029</v>
      </c>
      <c r="T47" s="31" t="s">
        <v>2965</v>
      </c>
      <c r="U47" s="31" t="str">
        <f t="shared" si="8"/>
        <v>1</v>
      </c>
      <c r="V47" s="31" t="str">
        <f t="shared" si="9"/>
        <v/>
      </c>
      <c r="W47" s="31" t="e">
        <f t="shared" si="10"/>
        <v>#VALUE!</v>
      </c>
      <c r="X47" s="31" t="s">
        <v>2965</v>
      </c>
      <c r="Y47" s="31" t="str">
        <f t="shared" si="11"/>
        <v>1</v>
      </c>
      <c r="Z47" s="31" t="str">
        <f t="shared" si="12"/>
        <v/>
      </c>
      <c r="AA47" s="31" t="e">
        <f t="shared" si="13"/>
        <v>#VALUE!</v>
      </c>
      <c r="AB47" s="31" t="s">
        <v>60</v>
      </c>
      <c r="AC47" s="31" t="str">
        <f t="shared" si="14"/>
        <v>1</v>
      </c>
      <c r="AD47" s="31" t="str">
        <f t="shared" si="15"/>
        <v>1</v>
      </c>
      <c r="AE47" s="31">
        <f t="shared" si="16"/>
        <v>2</v>
      </c>
      <c r="AF47" s="31" t="s">
        <v>60</v>
      </c>
      <c r="AG47" s="31" t="str">
        <f t="shared" si="17"/>
        <v>1</v>
      </c>
      <c r="AH47" s="31" t="str">
        <f t="shared" si="18"/>
        <v>1</v>
      </c>
      <c r="AI47" s="31">
        <f t="shared" si="19"/>
        <v>2</v>
      </c>
      <c r="AJ47" s="31" t="s">
        <v>2965</v>
      </c>
      <c r="AK47" s="31" t="str">
        <f t="shared" si="20"/>
        <v>1</v>
      </c>
      <c r="AL47" s="31" t="str">
        <f t="shared" si="21"/>
        <v/>
      </c>
      <c r="AM47" s="31" t="e">
        <f t="shared" si="22"/>
        <v>#VALUE!</v>
      </c>
      <c r="AN47" s="31" t="s">
        <v>60</v>
      </c>
      <c r="AO47" s="31" t="str">
        <f t="shared" si="23"/>
        <v>1</v>
      </c>
      <c r="AP47" s="31" t="str">
        <f t="shared" si="24"/>
        <v>1</v>
      </c>
      <c r="AQ47" s="31">
        <f t="shared" si="25"/>
        <v>2</v>
      </c>
      <c r="AR47" s="31" t="s">
        <v>529</v>
      </c>
      <c r="AS47" s="31" t="str">
        <f t="shared" si="26"/>
        <v>1</v>
      </c>
      <c r="AT47" s="31" t="str">
        <f t="shared" si="27"/>
        <v/>
      </c>
      <c r="AU47" s="31" t="e">
        <f t="shared" si="28"/>
        <v>#VALUE!</v>
      </c>
      <c r="AV47" s="31" t="s">
        <v>529</v>
      </c>
      <c r="AW47" s="31" t="str">
        <f t="shared" si="29"/>
        <v>1</v>
      </c>
      <c r="AX47" s="31" t="str">
        <f t="shared" si="30"/>
        <v/>
      </c>
      <c r="AY47" s="31" t="e">
        <f t="shared" si="31"/>
        <v>#VALUE!</v>
      </c>
      <c r="AZ47" s="30" t="s">
        <v>3030</v>
      </c>
      <c r="BA47" s="33"/>
      <c r="BB47" s="31" t="s">
        <v>529</v>
      </c>
      <c r="BC47" s="31" t="str">
        <f t="shared" si="32"/>
        <v>1</v>
      </c>
      <c r="BD47" s="31" t="str">
        <f t="shared" si="33"/>
        <v/>
      </c>
      <c r="BE47" s="31" t="e">
        <f t="shared" si="34"/>
        <v>#VALUE!</v>
      </c>
      <c r="BF47" s="31" t="s">
        <v>529</v>
      </c>
      <c r="BG47" s="31" t="str">
        <f t="shared" si="35"/>
        <v>1</v>
      </c>
      <c r="BH47" s="31" t="str">
        <f t="shared" si="36"/>
        <v/>
      </c>
      <c r="BI47" s="31" t="e">
        <f t="shared" si="37"/>
        <v>#VALUE!</v>
      </c>
      <c r="BJ47" s="31" t="s">
        <v>63</v>
      </c>
      <c r="BK47" s="31" t="str">
        <f t="shared" si="38"/>
        <v>1</v>
      </c>
      <c r="BL47" s="31" t="str">
        <f t="shared" si="39"/>
        <v>1</v>
      </c>
      <c r="BM47" s="31">
        <f t="shared" si="40"/>
        <v>2</v>
      </c>
      <c r="BN47" s="31" t="s">
        <v>63</v>
      </c>
      <c r="BO47" s="31" t="str">
        <f t="shared" si="41"/>
        <v>1</v>
      </c>
      <c r="BP47" s="31" t="str">
        <f t="shared" si="42"/>
        <v>1</v>
      </c>
      <c r="BQ47" s="31">
        <f t="shared" si="43"/>
        <v>2</v>
      </c>
      <c r="BR47" s="31" t="s">
        <v>529</v>
      </c>
      <c r="BS47" s="31" t="str">
        <f t="shared" si="44"/>
        <v>1</v>
      </c>
      <c r="BT47" s="31" t="str">
        <f t="shared" si="45"/>
        <v/>
      </c>
      <c r="BU47" s="31" t="e">
        <f t="shared" si="46"/>
        <v>#VALUE!</v>
      </c>
      <c r="BV47" s="31" t="s">
        <v>63</v>
      </c>
      <c r="BW47" s="31" t="str">
        <f t="shared" si="47"/>
        <v>1</v>
      </c>
      <c r="BX47" s="31" t="str">
        <f t="shared" si="48"/>
        <v>1</v>
      </c>
      <c r="BY47" s="31">
        <f t="shared" si="49"/>
        <v>2</v>
      </c>
      <c r="BZ47" s="31" t="s">
        <v>529</v>
      </c>
      <c r="CA47" s="31" t="str">
        <f t="shared" si="50"/>
        <v>1</v>
      </c>
      <c r="CB47" s="31" t="str">
        <f t="shared" si="51"/>
        <v/>
      </c>
      <c r="CC47" s="31" t="e">
        <f t="shared" si="52"/>
        <v>#VALUE!</v>
      </c>
      <c r="CD47" s="31" t="s">
        <v>529</v>
      </c>
      <c r="CE47" s="31" t="str">
        <f t="shared" si="53"/>
        <v>1</v>
      </c>
      <c r="CF47" s="31" t="str">
        <f t="shared" si="54"/>
        <v/>
      </c>
      <c r="CG47" s="31" t="e">
        <f t="shared" si="55"/>
        <v>#VALUE!</v>
      </c>
      <c r="CH47" s="158" t="s">
        <v>2973</v>
      </c>
      <c r="CI47" s="206">
        <v>1</v>
      </c>
      <c r="CJ47" s="158" t="s">
        <v>252</v>
      </c>
      <c r="CK47" s="206">
        <v>29</v>
      </c>
      <c r="CL47" s="160"/>
      <c r="CM47" s="35" t="str">
        <f t="shared" si="56"/>
        <v>CLOSE</v>
      </c>
      <c r="CN47" s="35" t="str">
        <f t="shared" si="57"/>
        <v>CLOSE</v>
      </c>
      <c r="CO47" s="35">
        <v>6</v>
      </c>
      <c r="CP47" s="35"/>
      <c r="CQ47" s="35" t="s">
        <v>2917</v>
      </c>
      <c r="CR47" s="35" t="s">
        <v>2917</v>
      </c>
      <c r="CS47" s="35" t="s">
        <v>2917</v>
      </c>
      <c r="CT47" s="35" t="s">
        <v>2917</v>
      </c>
      <c r="CU47" s="35" t="s">
        <v>2917</v>
      </c>
      <c r="CV47" s="35" t="s">
        <v>2917</v>
      </c>
      <c r="CW47" s="35" t="s">
        <v>2917</v>
      </c>
      <c r="CX47" s="35" t="s">
        <v>2917</v>
      </c>
      <c r="CY47" s="788"/>
      <c r="CZ47" s="789"/>
      <c r="DA47" s="789"/>
      <c r="DB47" s="789"/>
      <c r="DC47" s="789"/>
      <c r="DD47" s="789"/>
      <c r="DE47" s="790"/>
    </row>
    <row r="48" spans="1:109" ht="69.75" customHeight="1">
      <c r="A48" s="25">
        <v>32</v>
      </c>
      <c r="B48" s="26">
        <v>41892</v>
      </c>
      <c r="C48" s="28">
        <f t="shared" si="58"/>
        <v>9</v>
      </c>
      <c r="D48" s="25" t="s">
        <v>91</v>
      </c>
      <c r="E48" s="35" t="s">
        <v>37</v>
      </c>
      <c r="F48" s="27" t="s">
        <v>256</v>
      </c>
      <c r="G48" s="27">
        <f t="shared" si="0"/>
        <v>5</v>
      </c>
      <c r="H48" s="27" t="str">
        <f t="shared" si="1"/>
        <v>1</v>
      </c>
      <c r="I48" s="27" t="str">
        <f t="shared" si="2"/>
        <v>1</v>
      </c>
      <c r="J48" s="27">
        <f t="shared" si="3"/>
        <v>2</v>
      </c>
      <c r="K48" s="27">
        <f t="shared" si="4"/>
        <v>1</v>
      </c>
      <c r="L48" s="27">
        <f t="shared" si="5"/>
        <v>3</v>
      </c>
      <c r="M48" s="27">
        <f t="shared" si="6"/>
        <v>1</v>
      </c>
      <c r="N48" s="27">
        <f t="shared" si="7"/>
        <v>3</v>
      </c>
      <c r="O48" s="27" t="s">
        <v>2934</v>
      </c>
      <c r="P48" s="28" t="s">
        <v>239</v>
      </c>
      <c r="Q48" s="29" t="s">
        <v>258</v>
      </c>
      <c r="R48" s="30"/>
      <c r="S48" s="30" t="s">
        <v>3031</v>
      </c>
      <c r="T48" s="31" t="s">
        <v>60</v>
      </c>
      <c r="U48" s="31" t="str">
        <f t="shared" si="8"/>
        <v>1</v>
      </c>
      <c r="V48" s="31" t="str">
        <f t="shared" si="9"/>
        <v>1</v>
      </c>
      <c r="W48" s="31">
        <f t="shared" si="10"/>
        <v>2</v>
      </c>
      <c r="X48" s="31" t="s">
        <v>529</v>
      </c>
      <c r="Y48" s="31" t="str">
        <f t="shared" si="11"/>
        <v>1</v>
      </c>
      <c r="Z48" s="31" t="str">
        <f t="shared" si="12"/>
        <v/>
      </c>
      <c r="AA48" s="31" t="e">
        <f t="shared" si="13"/>
        <v>#VALUE!</v>
      </c>
      <c r="AB48" s="31" t="s">
        <v>60</v>
      </c>
      <c r="AC48" s="31" t="str">
        <f t="shared" si="14"/>
        <v>1</v>
      </c>
      <c r="AD48" s="31" t="str">
        <f t="shared" si="15"/>
        <v>1</v>
      </c>
      <c r="AE48" s="31">
        <f t="shared" si="16"/>
        <v>2</v>
      </c>
      <c r="AF48" s="31" t="s">
        <v>60</v>
      </c>
      <c r="AG48" s="31" t="str">
        <f t="shared" si="17"/>
        <v>1</v>
      </c>
      <c r="AH48" s="31" t="str">
        <f t="shared" si="18"/>
        <v>1</v>
      </c>
      <c r="AI48" s="31">
        <f t="shared" si="19"/>
        <v>2</v>
      </c>
      <c r="AJ48" s="31" t="s">
        <v>60</v>
      </c>
      <c r="AK48" s="31" t="str">
        <f t="shared" si="20"/>
        <v>1</v>
      </c>
      <c r="AL48" s="31" t="str">
        <f t="shared" si="21"/>
        <v>1</v>
      </c>
      <c r="AM48" s="31">
        <f t="shared" si="22"/>
        <v>2</v>
      </c>
      <c r="AN48" s="31" t="s">
        <v>60</v>
      </c>
      <c r="AO48" s="31" t="str">
        <f t="shared" si="23"/>
        <v>1</v>
      </c>
      <c r="AP48" s="31" t="str">
        <f t="shared" si="24"/>
        <v>1</v>
      </c>
      <c r="AQ48" s="31">
        <f t="shared" si="25"/>
        <v>2</v>
      </c>
      <c r="AR48" s="31" t="s">
        <v>529</v>
      </c>
      <c r="AS48" s="31" t="str">
        <f t="shared" si="26"/>
        <v>1</v>
      </c>
      <c r="AT48" s="31" t="str">
        <f t="shared" si="27"/>
        <v/>
      </c>
      <c r="AU48" s="31" t="e">
        <f t="shared" si="28"/>
        <v>#VALUE!</v>
      </c>
      <c r="AV48" s="27" t="s">
        <v>529</v>
      </c>
      <c r="AW48" s="31" t="str">
        <f t="shared" si="29"/>
        <v>1</v>
      </c>
      <c r="AX48" s="31" t="str">
        <f t="shared" si="30"/>
        <v/>
      </c>
      <c r="AY48" s="31" t="e">
        <f t="shared" si="31"/>
        <v>#VALUE!</v>
      </c>
      <c r="AZ48" s="30" t="s">
        <v>3032</v>
      </c>
      <c r="BA48" s="33"/>
      <c r="BB48" s="31" t="s">
        <v>63</v>
      </c>
      <c r="BC48" s="31" t="str">
        <f t="shared" si="32"/>
        <v>1</v>
      </c>
      <c r="BD48" s="31" t="str">
        <f t="shared" si="33"/>
        <v>1</v>
      </c>
      <c r="BE48" s="31">
        <f t="shared" si="34"/>
        <v>2</v>
      </c>
      <c r="BF48" s="31" t="s">
        <v>529</v>
      </c>
      <c r="BG48" s="31" t="str">
        <f t="shared" si="35"/>
        <v>1</v>
      </c>
      <c r="BH48" s="31" t="str">
        <f t="shared" si="36"/>
        <v/>
      </c>
      <c r="BI48" s="31" t="e">
        <f t="shared" si="37"/>
        <v>#VALUE!</v>
      </c>
      <c r="BJ48" s="31" t="s">
        <v>63</v>
      </c>
      <c r="BK48" s="31" t="str">
        <f t="shared" si="38"/>
        <v>1</v>
      </c>
      <c r="BL48" s="31" t="str">
        <f t="shared" si="39"/>
        <v>1</v>
      </c>
      <c r="BM48" s="31">
        <f t="shared" si="40"/>
        <v>2</v>
      </c>
      <c r="BN48" s="31" t="s">
        <v>63</v>
      </c>
      <c r="BO48" s="31" t="str">
        <f t="shared" si="41"/>
        <v>1</v>
      </c>
      <c r="BP48" s="31" t="str">
        <f t="shared" si="42"/>
        <v>1</v>
      </c>
      <c r="BQ48" s="31">
        <f t="shared" si="43"/>
        <v>2</v>
      </c>
      <c r="BR48" s="31" t="s">
        <v>63</v>
      </c>
      <c r="BS48" s="31" t="str">
        <f t="shared" si="44"/>
        <v>1</v>
      </c>
      <c r="BT48" s="31" t="str">
        <f t="shared" si="45"/>
        <v>1</v>
      </c>
      <c r="BU48" s="31">
        <f t="shared" si="46"/>
        <v>2</v>
      </c>
      <c r="BV48" s="31" t="s">
        <v>63</v>
      </c>
      <c r="BW48" s="31" t="str">
        <f t="shared" si="47"/>
        <v>1</v>
      </c>
      <c r="BX48" s="31" t="str">
        <f t="shared" si="48"/>
        <v>1</v>
      </c>
      <c r="BY48" s="31">
        <f t="shared" si="49"/>
        <v>2</v>
      </c>
      <c r="BZ48" s="31" t="s">
        <v>529</v>
      </c>
      <c r="CA48" s="31" t="str">
        <f t="shared" si="50"/>
        <v>1</v>
      </c>
      <c r="CB48" s="31" t="str">
        <f t="shared" si="51"/>
        <v/>
      </c>
      <c r="CC48" s="31" t="e">
        <f t="shared" si="52"/>
        <v>#VALUE!</v>
      </c>
      <c r="CD48" s="31" t="s">
        <v>529</v>
      </c>
      <c r="CE48" s="31" t="str">
        <f t="shared" si="53"/>
        <v>1</v>
      </c>
      <c r="CF48" s="31" t="str">
        <f t="shared" si="54"/>
        <v/>
      </c>
      <c r="CG48" s="31" t="e">
        <f t="shared" si="55"/>
        <v>#VALUE!</v>
      </c>
      <c r="CH48" s="158" t="s">
        <v>3033</v>
      </c>
      <c r="CI48" s="206">
        <v>0</v>
      </c>
      <c r="CJ48" s="158" t="s">
        <v>257</v>
      </c>
      <c r="CK48" s="206">
        <v>92</v>
      </c>
      <c r="CL48" s="160"/>
      <c r="CM48" s="35" t="str">
        <f t="shared" si="56"/>
        <v>CLOSE</v>
      </c>
      <c r="CN48" s="35" t="str">
        <f t="shared" si="57"/>
        <v>CLOSE</v>
      </c>
      <c r="CO48" s="35">
        <v>3</v>
      </c>
      <c r="CP48" s="35"/>
      <c r="CQ48" s="35" t="s">
        <v>2917</v>
      </c>
      <c r="CR48" s="35" t="s">
        <v>2917</v>
      </c>
      <c r="CS48" s="35" t="s">
        <v>2917</v>
      </c>
      <c r="CT48" s="35" t="s">
        <v>2917</v>
      </c>
      <c r="CU48" s="35" t="s">
        <v>2917</v>
      </c>
      <c r="CV48" s="35" t="s">
        <v>2917</v>
      </c>
      <c r="CW48" s="35" t="s">
        <v>2917</v>
      </c>
      <c r="CX48" s="35" t="s">
        <v>2917</v>
      </c>
      <c r="CY48" s="788"/>
      <c r="CZ48" s="789"/>
      <c r="DA48" s="789"/>
      <c r="DB48" s="789"/>
      <c r="DC48" s="789"/>
      <c r="DD48" s="789"/>
      <c r="DE48" s="790"/>
    </row>
    <row r="49" spans="1:109" ht="69.75" customHeight="1">
      <c r="A49" s="25">
        <v>33</v>
      </c>
      <c r="B49" s="26">
        <v>41889</v>
      </c>
      <c r="C49" s="28">
        <f t="shared" si="58"/>
        <v>9</v>
      </c>
      <c r="D49" s="25" t="s">
        <v>2970</v>
      </c>
      <c r="E49" s="35" t="s">
        <v>3034</v>
      </c>
      <c r="F49" s="27" t="s">
        <v>51</v>
      </c>
      <c r="G49" s="27">
        <f t="shared" si="0"/>
        <v>1</v>
      </c>
      <c r="H49" s="27" t="str">
        <f t="shared" si="1"/>
        <v>1</v>
      </c>
      <c r="I49" s="27" t="str">
        <f t="shared" si="2"/>
        <v>0</v>
      </c>
      <c r="J49" s="27">
        <f t="shared" si="3"/>
        <v>1</v>
      </c>
      <c r="K49" s="27">
        <f t="shared" si="4"/>
        <v>1</v>
      </c>
      <c r="L49" s="27">
        <f t="shared" si="5"/>
        <v>2</v>
      </c>
      <c r="M49" s="27">
        <f t="shared" si="6"/>
        <v>1</v>
      </c>
      <c r="N49" s="27">
        <f t="shared" si="7"/>
        <v>2</v>
      </c>
      <c r="O49" s="27" t="s">
        <v>2934</v>
      </c>
      <c r="P49" s="27" t="s">
        <v>3035</v>
      </c>
      <c r="Q49" s="29" t="s">
        <v>263</v>
      </c>
      <c r="R49" s="30"/>
      <c r="S49" s="30" t="s">
        <v>3036</v>
      </c>
      <c r="T49" s="31" t="s">
        <v>2965</v>
      </c>
      <c r="U49" s="31" t="str">
        <f t="shared" si="8"/>
        <v/>
      </c>
      <c r="V49" s="31" t="str">
        <f t="shared" si="9"/>
        <v/>
      </c>
      <c r="W49" s="31" t="e">
        <f t="shared" si="10"/>
        <v>#VALUE!</v>
      </c>
      <c r="X49" s="31" t="s">
        <v>2965</v>
      </c>
      <c r="Y49" s="31" t="str">
        <f t="shared" si="11"/>
        <v/>
      </c>
      <c r="Z49" s="31" t="str">
        <f t="shared" si="12"/>
        <v/>
      </c>
      <c r="AA49" s="31" t="e">
        <f t="shared" si="13"/>
        <v>#VALUE!</v>
      </c>
      <c r="AB49" s="31" t="s">
        <v>2965</v>
      </c>
      <c r="AC49" s="31" t="str">
        <f t="shared" si="14"/>
        <v/>
      </c>
      <c r="AD49" s="31" t="str">
        <f t="shared" si="15"/>
        <v/>
      </c>
      <c r="AE49" s="31" t="e">
        <f t="shared" si="16"/>
        <v>#VALUE!</v>
      </c>
      <c r="AF49" s="31" t="s">
        <v>2965</v>
      </c>
      <c r="AG49" s="31" t="str">
        <f t="shared" si="17"/>
        <v/>
      </c>
      <c r="AH49" s="31" t="str">
        <f t="shared" si="18"/>
        <v/>
      </c>
      <c r="AI49" s="31" t="e">
        <f t="shared" si="19"/>
        <v>#VALUE!</v>
      </c>
      <c r="AJ49" s="31" t="s">
        <v>2965</v>
      </c>
      <c r="AK49" s="31" t="str">
        <f t="shared" si="20"/>
        <v/>
      </c>
      <c r="AL49" s="31" t="str">
        <f t="shared" si="21"/>
        <v/>
      </c>
      <c r="AM49" s="31" t="e">
        <f t="shared" si="22"/>
        <v>#VALUE!</v>
      </c>
      <c r="AN49" s="31" t="s">
        <v>2965</v>
      </c>
      <c r="AO49" s="31" t="str">
        <f t="shared" si="23"/>
        <v/>
      </c>
      <c r="AP49" s="31" t="str">
        <f t="shared" si="24"/>
        <v/>
      </c>
      <c r="AQ49" s="31" t="e">
        <f t="shared" si="25"/>
        <v>#VALUE!</v>
      </c>
      <c r="AR49" s="31" t="s">
        <v>2965</v>
      </c>
      <c r="AS49" s="31" t="str">
        <f t="shared" si="26"/>
        <v/>
      </c>
      <c r="AT49" s="31" t="str">
        <f t="shared" si="27"/>
        <v/>
      </c>
      <c r="AU49" s="31" t="e">
        <f t="shared" si="28"/>
        <v>#VALUE!</v>
      </c>
      <c r="AV49" s="31" t="s">
        <v>60</v>
      </c>
      <c r="AW49" s="31" t="str">
        <f t="shared" si="29"/>
        <v/>
      </c>
      <c r="AX49" s="31" t="str">
        <f t="shared" si="30"/>
        <v>1</v>
      </c>
      <c r="AY49" s="31" t="e">
        <f t="shared" si="31"/>
        <v>#VALUE!</v>
      </c>
      <c r="AZ49" s="30" t="s">
        <v>3036</v>
      </c>
      <c r="BA49" s="33"/>
      <c r="BB49" s="31" t="s">
        <v>529</v>
      </c>
      <c r="BC49" s="31" t="str">
        <f t="shared" si="32"/>
        <v/>
      </c>
      <c r="BD49" s="31" t="str">
        <f t="shared" si="33"/>
        <v/>
      </c>
      <c r="BE49" s="31" t="e">
        <f t="shared" si="34"/>
        <v>#VALUE!</v>
      </c>
      <c r="BF49" s="31" t="s">
        <v>529</v>
      </c>
      <c r="BG49" s="31" t="str">
        <f t="shared" si="35"/>
        <v/>
      </c>
      <c r="BH49" s="31" t="str">
        <f t="shared" si="36"/>
        <v/>
      </c>
      <c r="BI49" s="31" t="e">
        <f t="shared" si="37"/>
        <v>#VALUE!</v>
      </c>
      <c r="BJ49" s="31" t="s">
        <v>529</v>
      </c>
      <c r="BK49" s="31" t="str">
        <f t="shared" si="38"/>
        <v/>
      </c>
      <c r="BL49" s="31" t="str">
        <f t="shared" si="39"/>
        <v/>
      </c>
      <c r="BM49" s="31" t="e">
        <f t="shared" si="40"/>
        <v>#VALUE!</v>
      </c>
      <c r="BN49" s="31" t="s">
        <v>529</v>
      </c>
      <c r="BO49" s="31" t="str">
        <f t="shared" si="41"/>
        <v/>
      </c>
      <c r="BP49" s="31" t="str">
        <f t="shared" si="42"/>
        <v/>
      </c>
      <c r="BQ49" s="31" t="e">
        <f t="shared" si="43"/>
        <v>#VALUE!</v>
      </c>
      <c r="BR49" s="31" t="s">
        <v>529</v>
      </c>
      <c r="BS49" s="31" t="str">
        <f t="shared" si="44"/>
        <v/>
      </c>
      <c r="BT49" s="31" t="str">
        <f t="shared" si="45"/>
        <v/>
      </c>
      <c r="BU49" s="31" t="e">
        <f t="shared" si="46"/>
        <v>#VALUE!</v>
      </c>
      <c r="BV49" s="31" t="s">
        <v>529</v>
      </c>
      <c r="BW49" s="31" t="str">
        <f t="shared" si="47"/>
        <v/>
      </c>
      <c r="BX49" s="31" t="str">
        <f t="shared" si="48"/>
        <v/>
      </c>
      <c r="BY49" s="31" t="e">
        <f t="shared" si="49"/>
        <v>#VALUE!</v>
      </c>
      <c r="BZ49" s="31" t="s">
        <v>529</v>
      </c>
      <c r="CA49" s="31" t="str">
        <f t="shared" si="50"/>
        <v/>
      </c>
      <c r="CB49" s="31" t="str">
        <f t="shared" si="51"/>
        <v/>
      </c>
      <c r="CC49" s="31" t="e">
        <f t="shared" si="52"/>
        <v>#VALUE!</v>
      </c>
      <c r="CD49" s="31" t="s">
        <v>63</v>
      </c>
      <c r="CE49" s="31" t="str">
        <f t="shared" si="53"/>
        <v/>
      </c>
      <c r="CF49" s="31" t="str">
        <f t="shared" si="54"/>
        <v>1</v>
      </c>
      <c r="CG49" s="31" t="e">
        <f t="shared" si="55"/>
        <v>#VALUE!</v>
      </c>
      <c r="CH49" s="158" t="s">
        <v>3037</v>
      </c>
      <c r="CI49" s="206">
        <v>0</v>
      </c>
      <c r="CJ49" s="158" t="s">
        <v>261</v>
      </c>
      <c r="CK49" s="206">
        <v>0</v>
      </c>
      <c r="CL49" s="158" t="s">
        <v>262</v>
      </c>
      <c r="CM49" s="35" t="str">
        <f t="shared" si="56"/>
        <v>CLOSE</v>
      </c>
      <c r="CN49" s="35" t="str">
        <f t="shared" si="57"/>
        <v>CLOSE</v>
      </c>
      <c r="CO49" s="35">
        <v>180</v>
      </c>
      <c r="CP49" s="35"/>
      <c r="CQ49" s="35" t="s">
        <v>2917</v>
      </c>
      <c r="CR49" s="35" t="s">
        <v>2917</v>
      </c>
      <c r="CS49" s="35" t="s">
        <v>2917</v>
      </c>
      <c r="CT49" s="35" t="s">
        <v>2917</v>
      </c>
      <c r="CU49" s="35" t="s">
        <v>2917</v>
      </c>
      <c r="CV49" s="35" t="s">
        <v>2917</v>
      </c>
      <c r="CW49" s="35" t="s">
        <v>2917</v>
      </c>
      <c r="CX49" s="35" t="s">
        <v>2917</v>
      </c>
      <c r="CY49" s="788"/>
      <c r="CZ49" s="789"/>
      <c r="DA49" s="789"/>
      <c r="DB49" s="789"/>
      <c r="DC49" s="789"/>
      <c r="DD49" s="789"/>
      <c r="DE49" s="790"/>
    </row>
    <row r="50" spans="1:109" ht="69.75" customHeight="1">
      <c r="A50" s="25">
        <v>34</v>
      </c>
      <c r="B50" s="26">
        <v>41875</v>
      </c>
      <c r="C50" s="28">
        <f t="shared" si="58"/>
        <v>8</v>
      </c>
      <c r="D50" s="25" t="s">
        <v>2970</v>
      </c>
      <c r="E50" s="35" t="s">
        <v>2988</v>
      </c>
      <c r="F50" s="27" t="s">
        <v>231</v>
      </c>
      <c r="G50" s="27">
        <f t="shared" si="0"/>
        <v>3</v>
      </c>
      <c r="H50" s="27" t="str">
        <f t="shared" si="1"/>
        <v>1</v>
      </c>
      <c r="I50" s="27" t="str">
        <f t="shared" si="2"/>
        <v>0</v>
      </c>
      <c r="J50" s="27">
        <f t="shared" si="3"/>
        <v>1</v>
      </c>
      <c r="K50" s="27">
        <f t="shared" si="4"/>
        <v>1</v>
      </c>
      <c r="L50" s="27">
        <f t="shared" si="5"/>
        <v>2</v>
      </c>
      <c r="M50" s="27">
        <f t="shared" si="6"/>
        <v>1</v>
      </c>
      <c r="N50" s="27">
        <f t="shared" si="7"/>
        <v>2</v>
      </c>
      <c r="O50" s="27" t="s">
        <v>2934</v>
      </c>
      <c r="P50" s="27" t="s">
        <v>3038</v>
      </c>
      <c r="Q50" s="29" t="s">
        <v>266</v>
      </c>
      <c r="R50" s="30" t="s">
        <v>267</v>
      </c>
      <c r="S50" s="30" t="s">
        <v>268</v>
      </c>
      <c r="T50" s="31" t="s">
        <v>529</v>
      </c>
      <c r="U50" s="31" t="str">
        <f t="shared" si="8"/>
        <v/>
      </c>
      <c r="V50" s="31" t="str">
        <f t="shared" si="9"/>
        <v/>
      </c>
      <c r="W50" s="31" t="e">
        <f t="shared" si="10"/>
        <v>#VALUE!</v>
      </c>
      <c r="X50" s="31" t="s">
        <v>529</v>
      </c>
      <c r="Y50" s="31" t="str">
        <f t="shared" si="11"/>
        <v/>
      </c>
      <c r="Z50" s="31" t="str">
        <f t="shared" si="12"/>
        <v/>
      </c>
      <c r="AA50" s="31" t="e">
        <f t="shared" si="13"/>
        <v>#VALUE!</v>
      </c>
      <c r="AB50" s="31" t="s">
        <v>529</v>
      </c>
      <c r="AC50" s="31" t="str">
        <f t="shared" si="14"/>
        <v/>
      </c>
      <c r="AD50" s="31" t="str">
        <f t="shared" si="15"/>
        <v/>
      </c>
      <c r="AE50" s="31" t="e">
        <f t="shared" si="16"/>
        <v>#VALUE!</v>
      </c>
      <c r="AF50" s="31" t="s">
        <v>529</v>
      </c>
      <c r="AG50" s="31" t="str">
        <f t="shared" si="17"/>
        <v/>
      </c>
      <c r="AH50" s="31" t="str">
        <f t="shared" si="18"/>
        <v/>
      </c>
      <c r="AI50" s="31" t="e">
        <f t="shared" si="19"/>
        <v>#VALUE!</v>
      </c>
      <c r="AJ50" s="31" t="s">
        <v>60</v>
      </c>
      <c r="AK50" s="31" t="str">
        <f t="shared" si="20"/>
        <v/>
      </c>
      <c r="AL50" s="31" t="str">
        <f t="shared" si="21"/>
        <v>1</v>
      </c>
      <c r="AM50" s="31" t="e">
        <f t="shared" si="22"/>
        <v>#VALUE!</v>
      </c>
      <c r="AN50" s="31" t="s">
        <v>60</v>
      </c>
      <c r="AO50" s="31" t="str">
        <f t="shared" si="23"/>
        <v/>
      </c>
      <c r="AP50" s="31" t="str">
        <f t="shared" si="24"/>
        <v>1</v>
      </c>
      <c r="AQ50" s="31" t="e">
        <f t="shared" si="25"/>
        <v>#VALUE!</v>
      </c>
      <c r="AR50" s="31" t="s">
        <v>60</v>
      </c>
      <c r="AS50" s="31" t="str">
        <f t="shared" si="26"/>
        <v/>
      </c>
      <c r="AT50" s="31" t="str">
        <f t="shared" si="27"/>
        <v>1</v>
      </c>
      <c r="AU50" s="31" t="e">
        <f t="shared" si="28"/>
        <v>#VALUE!</v>
      </c>
      <c r="AV50" s="31" t="s">
        <v>529</v>
      </c>
      <c r="AW50" s="31" t="str">
        <f t="shared" si="29"/>
        <v/>
      </c>
      <c r="AX50" s="31" t="str">
        <f t="shared" si="30"/>
        <v/>
      </c>
      <c r="AY50" s="31" t="e">
        <f t="shared" si="31"/>
        <v>#VALUE!</v>
      </c>
      <c r="AZ50" s="30" t="s">
        <v>3039</v>
      </c>
      <c r="BA50" s="33"/>
      <c r="BB50" s="31" t="s">
        <v>529</v>
      </c>
      <c r="BC50" s="31" t="str">
        <f t="shared" si="32"/>
        <v/>
      </c>
      <c r="BD50" s="31" t="str">
        <f t="shared" si="33"/>
        <v/>
      </c>
      <c r="BE50" s="31" t="e">
        <f t="shared" si="34"/>
        <v>#VALUE!</v>
      </c>
      <c r="BF50" s="31" t="s">
        <v>529</v>
      </c>
      <c r="BG50" s="31" t="str">
        <f t="shared" si="35"/>
        <v/>
      </c>
      <c r="BH50" s="31" t="str">
        <f t="shared" si="36"/>
        <v/>
      </c>
      <c r="BI50" s="31" t="e">
        <f t="shared" si="37"/>
        <v>#VALUE!</v>
      </c>
      <c r="BJ50" s="31" t="s">
        <v>529</v>
      </c>
      <c r="BK50" s="31" t="str">
        <f t="shared" si="38"/>
        <v/>
      </c>
      <c r="BL50" s="31" t="str">
        <f t="shared" si="39"/>
        <v/>
      </c>
      <c r="BM50" s="31" t="e">
        <f t="shared" si="40"/>
        <v>#VALUE!</v>
      </c>
      <c r="BN50" s="31" t="s">
        <v>529</v>
      </c>
      <c r="BO50" s="31" t="str">
        <f t="shared" si="41"/>
        <v/>
      </c>
      <c r="BP50" s="31" t="str">
        <f t="shared" si="42"/>
        <v/>
      </c>
      <c r="BQ50" s="31" t="e">
        <f t="shared" si="43"/>
        <v>#VALUE!</v>
      </c>
      <c r="BR50" s="31" t="s">
        <v>63</v>
      </c>
      <c r="BS50" s="31" t="str">
        <f t="shared" si="44"/>
        <v/>
      </c>
      <c r="BT50" s="31" t="str">
        <f t="shared" si="45"/>
        <v>1</v>
      </c>
      <c r="BU50" s="31" t="e">
        <f t="shared" si="46"/>
        <v>#VALUE!</v>
      </c>
      <c r="BV50" s="31" t="s">
        <v>63</v>
      </c>
      <c r="BW50" s="31" t="str">
        <f t="shared" si="47"/>
        <v/>
      </c>
      <c r="BX50" s="31" t="str">
        <f t="shared" si="48"/>
        <v>1</v>
      </c>
      <c r="BY50" s="31" t="e">
        <f t="shared" si="49"/>
        <v>#VALUE!</v>
      </c>
      <c r="BZ50" s="31" t="s">
        <v>63</v>
      </c>
      <c r="CA50" s="31" t="str">
        <f t="shared" si="50"/>
        <v/>
      </c>
      <c r="CB50" s="31" t="str">
        <f t="shared" si="51"/>
        <v>1</v>
      </c>
      <c r="CC50" s="31" t="e">
        <f t="shared" si="52"/>
        <v>#VALUE!</v>
      </c>
      <c r="CD50" s="31" t="s">
        <v>529</v>
      </c>
      <c r="CE50" s="31" t="str">
        <f t="shared" si="53"/>
        <v/>
      </c>
      <c r="CF50" s="31" t="str">
        <f t="shared" si="54"/>
        <v/>
      </c>
      <c r="CG50" s="31" t="e">
        <f t="shared" si="55"/>
        <v>#VALUE!</v>
      </c>
      <c r="CH50" s="158" t="s">
        <v>3033</v>
      </c>
      <c r="CI50" s="206">
        <v>0</v>
      </c>
      <c r="CJ50" s="158" t="s">
        <v>265</v>
      </c>
      <c r="CK50" s="206">
        <v>2697</v>
      </c>
      <c r="CL50" s="160"/>
      <c r="CM50" s="35" t="str">
        <f t="shared" si="56"/>
        <v>CLOSE</v>
      </c>
      <c r="CN50" s="35" t="str">
        <f t="shared" si="57"/>
        <v>CLOSE</v>
      </c>
      <c r="CO50" s="35">
        <v>160</v>
      </c>
      <c r="CP50" s="35"/>
      <c r="CQ50" s="35" t="s">
        <v>2917</v>
      </c>
      <c r="CR50" s="35" t="s">
        <v>2917</v>
      </c>
      <c r="CS50" s="35" t="s">
        <v>2917</v>
      </c>
      <c r="CT50" s="35" t="s">
        <v>2917</v>
      </c>
      <c r="CU50" s="35" t="s">
        <v>2917</v>
      </c>
      <c r="CV50" s="35" t="s">
        <v>2917</v>
      </c>
      <c r="CW50" s="35" t="s">
        <v>2917</v>
      </c>
      <c r="CX50" s="35" t="s">
        <v>2917</v>
      </c>
      <c r="CY50" s="788"/>
      <c r="CZ50" s="789"/>
      <c r="DA50" s="789"/>
      <c r="DB50" s="789"/>
      <c r="DC50" s="789"/>
      <c r="DD50" s="789"/>
      <c r="DE50" s="790"/>
    </row>
    <row r="51" spans="1:109" ht="69.75" customHeight="1">
      <c r="A51" s="25">
        <v>35</v>
      </c>
      <c r="B51" s="26">
        <v>41877</v>
      </c>
      <c r="C51" s="28">
        <f t="shared" si="58"/>
        <v>8</v>
      </c>
      <c r="D51" s="25" t="s">
        <v>72</v>
      </c>
      <c r="E51" s="35" t="s">
        <v>2988</v>
      </c>
      <c r="F51" s="27" t="s">
        <v>231</v>
      </c>
      <c r="G51" s="27">
        <f t="shared" si="0"/>
        <v>0</v>
      </c>
      <c r="H51" s="27" t="str">
        <f t="shared" si="1"/>
        <v>0</v>
      </c>
      <c r="I51" s="27" t="str">
        <f t="shared" si="2"/>
        <v>0</v>
      </c>
      <c r="J51" s="27">
        <f t="shared" si="3"/>
        <v>0</v>
      </c>
      <c r="K51" s="27">
        <f t="shared" si="4"/>
        <v>1</v>
      </c>
      <c r="L51" s="27">
        <f t="shared" si="5"/>
        <v>1</v>
      </c>
      <c r="M51" s="27">
        <f t="shared" si="6"/>
        <v>1</v>
      </c>
      <c r="N51" s="27">
        <f t="shared" si="7"/>
        <v>1</v>
      </c>
      <c r="O51" s="27" t="s">
        <v>2928</v>
      </c>
      <c r="P51" s="27" t="s">
        <v>3040</v>
      </c>
      <c r="Q51" s="29" t="s">
        <v>3041</v>
      </c>
      <c r="R51" s="29" t="s">
        <v>3042</v>
      </c>
      <c r="S51" s="30" t="s">
        <v>274</v>
      </c>
      <c r="T51" s="31" t="s">
        <v>192</v>
      </c>
      <c r="U51" s="31" t="str">
        <f t="shared" si="8"/>
        <v/>
      </c>
      <c r="V51" s="31" t="str">
        <f t="shared" si="9"/>
        <v/>
      </c>
      <c r="W51" s="31" t="e">
        <f t="shared" si="10"/>
        <v>#VALUE!</v>
      </c>
      <c r="X51" s="31" t="s">
        <v>192</v>
      </c>
      <c r="Y51" s="31" t="str">
        <f t="shared" si="11"/>
        <v/>
      </c>
      <c r="Z51" s="31" t="str">
        <f t="shared" si="12"/>
        <v/>
      </c>
      <c r="AA51" s="31" t="e">
        <f t="shared" si="13"/>
        <v>#VALUE!</v>
      </c>
      <c r="AB51" s="31" t="s">
        <v>192</v>
      </c>
      <c r="AC51" s="31" t="str">
        <f t="shared" si="14"/>
        <v/>
      </c>
      <c r="AD51" s="31" t="str">
        <f t="shared" si="15"/>
        <v/>
      </c>
      <c r="AE51" s="31" t="e">
        <f t="shared" si="16"/>
        <v>#VALUE!</v>
      </c>
      <c r="AF51" s="31" t="s">
        <v>192</v>
      </c>
      <c r="AG51" s="31" t="str">
        <f t="shared" si="17"/>
        <v/>
      </c>
      <c r="AH51" s="31" t="str">
        <f t="shared" si="18"/>
        <v/>
      </c>
      <c r="AI51" s="31" t="e">
        <f t="shared" si="19"/>
        <v>#VALUE!</v>
      </c>
      <c r="AJ51" s="31" t="s">
        <v>192</v>
      </c>
      <c r="AK51" s="31" t="str">
        <f t="shared" si="20"/>
        <v/>
      </c>
      <c r="AL51" s="31" t="str">
        <f t="shared" si="21"/>
        <v/>
      </c>
      <c r="AM51" s="31" t="e">
        <f t="shared" si="22"/>
        <v>#VALUE!</v>
      </c>
      <c r="AN51" s="31" t="s">
        <v>192</v>
      </c>
      <c r="AO51" s="31" t="str">
        <f t="shared" si="23"/>
        <v/>
      </c>
      <c r="AP51" s="31" t="str">
        <f t="shared" si="24"/>
        <v/>
      </c>
      <c r="AQ51" s="31" t="e">
        <f t="shared" si="25"/>
        <v>#VALUE!</v>
      </c>
      <c r="AR51" s="31" t="s">
        <v>192</v>
      </c>
      <c r="AS51" s="31" t="str">
        <f t="shared" si="26"/>
        <v/>
      </c>
      <c r="AT51" s="31" t="str">
        <f t="shared" si="27"/>
        <v/>
      </c>
      <c r="AU51" s="31" t="e">
        <f t="shared" si="28"/>
        <v>#VALUE!</v>
      </c>
      <c r="AV51" s="31" t="s">
        <v>192</v>
      </c>
      <c r="AW51" s="31" t="str">
        <f t="shared" si="29"/>
        <v/>
      </c>
      <c r="AX51" s="31" t="str">
        <f t="shared" si="30"/>
        <v/>
      </c>
      <c r="AY51" s="31" t="e">
        <f t="shared" si="31"/>
        <v>#VALUE!</v>
      </c>
      <c r="AZ51" s="32" t="s">
        <v>275</v>
      </c>
      <c r="BA51" s="33"/>
      <c r="BB51" s="31" t="s">
        <v>529</v>
      </c>
      <c r="BC51" s="31" t="str">
        <f t="shared" si="32"/>
        <v/>
      </c>
      <c r="BD51" s="31" t="str">
        <f t="shared" si="33"/>
        <v/>
      </c>
      <c r="BE51" s="31" t="e">
        <f t="shared" si="34"/>
        <v>#VALUE!</v>
      </c>
      <c r="BF51" s="31" t="s">
        <v>529</v>
      </c>
      <c r="BG51" s="31" t="str">
        <f t="shared" si="35"/>
        <v/>
      </c>
      <c r="BH51" s="31" t="str">
        <f t="shared" si="36"/>
        <v/>
      </c>
      <c r="BI51" s="31" t="e">
        <f t="shared" si="37"/>
        <v>#VALUE!</v>
      </c>
      <c r="BJ51" s="31" t="s">
        <v>529</v>
      </c>
      <c r="BK51" s="31" t="str">
        <f t="shared" si="38"/>
        <v/>
      </c>
      <c r="BL51" s="31" t="str">
        <f t="shared" si="39"/>
        <v/>
      </c>
      <c r="BM51" s="31" t="e">
        <f t="shared" si="40"/>
        <v>#VALUE!</v>
      </c>
      <c r="BN51" s="31" t="s">
        <v>529</v>
      </c>
      <c r="BO51" s="31" t="str">
        <f t="shared" si="41"/>
        <v/>
      </c>
      <c r="BP51" s="31" t="str">
        <f t="shared" si="42"/>
        <v/>
      </c>
      <c r="BQ51" s="31" t="e">
        <f t="shared" si="43"/>
        <v>#VALUE!</v>
      </c>
      <c r="BR51" s="31" t="s">
        <v>529</v>
      </c>
      <c r="BS51" s="31" t="str">
        <f t="shared" si="44"/>
        <v/>
      </c>
      <c r="BT51" s="31" t="str">
        <f t="shared" si="45"/>
        <v/>
      </c>
      <c r="BU51" s="31" t="e">
        <f t="shared" si="46"/>
        <v>#VALUE!</v>
      </c>
      <c r="BV51" s="31" t="s">
        <v>529</v>
      </c>
      <c r="BW51" s="31" t="str">
        <f t="shared" si="47"/>
        <v/>
      </c>
      <c r="BX51" s="31" t="str">
        <f t="shared" si="48"/>
        <v/>
      </c>
      <c r="BY51" s="31" t="e">
        <f t="shared" si="49"/>
        <v>#VALUE!</v>
      </c>
      <c r="BZ51" s="31" t="s">
        <v>529</v>
      </c>
      <c r="CA51" s="31" t="str">
        <f t="shared" si="50"/>
        <v/>
      </c>
      <c r="CB51" s="31" t="str">
        <f t="shared" si="51"/>
        <v/>
      </c>
      <c r="CC51" s="31" t="e">
        <f t="shared" si="52"/>
        <v>#VALUE!</v>
      </c>
      <c r="CD51" s="31" t="s">
        <v>529</v>
      </c>
      <c r="CE51" s="31" t="str">
        <f t="shared" si="53"/>
        <v/>
      </c>
      <c r="CF51" s="31" t="str">
        <f t="shared" si="54"/>
        <v/>
      </c>
      <c r="CG51" s="31" t="e">
        <f t="shared" si="55"/>
        <v>#VALUE!</v>
      </c>
      <c r="CH51" s="158" t="s">
        <v>3033</v>
      </c>
      <c r="CI51" s="206">
        <v>0</v>
      </c>
      <c r="CJ51" s="158" t="s">
        <v>271</v>
      </c>
      <c r="CK51" s="206">
        <v>0</v>
      </c>
      <c r="CL51" s="160"/>
      <c r="CM51" s="35" t="str">
        <f t="shared" si="56"/>
        <v>CLOSE</v>
      </c>
      <c r="CN51" s="35" t="str">
        <f t="shared" si="57"/>
        <v>CLOSE</v>
      </c>
      <c r="CO51" s="35">
        <v>0</v>
      </c>
      <c r="CP51" s="35"/>
      <c r="CQ51" s="35" t="s">
        <v>2917</v>
      </c>
      <c r="CR51" s="35" t="s">
        <v>2917</v>
      </c>
      <c r="CS51" s="35" t="s">
        <v>2917</v>
      </c>
      <c r="CT51" s="35" t="s">
        <v>2917</v>
      </c>
      <c r="CU51" s="35" t="s">
        <v>2917</v>
      </c>
      <c r="CV51" s="35" t="s">
        <v>2917</v>
      </c>
      <c r="CW51" s="35" t="s">
        <v>2917</v>
      </c>
      <c r="CX51" s="35" t="s">
        <v>2917</v>
      </c>
      <c r="CY51" s="788"/>
      <c r="CZ51" s="789"/>
      <c r="DA51" s="789"/>
      <c r="DB51" s="789"/>
      <c r="DC51" s="789"/>
      <c r="DD51" s="789"/>
      <c r="DE51" s="790"/>
    </row>
    <row r="52" spans="1:109" ht="69.75" customHeight="1">
      <c r="A52" s="25">
        <v>36</v>
      </c>
      <c r="B52" s="26">
        <v>41894</v>
      </c>
      <c r="C52" s="28">
        <f t="shared" si="58"/>
        <v>9</v>
      </c>
      <c r="D52" s="25" t="s">
        <v>2970</v>
      </c>
      <c r="E52" s="35" t="s">
        <v>3043</v>
      </c>
      <c r="F52" s="27" t="s">
        <v>231</v>
      </c>
      <c r="G52" s="27">
        <f t="shared" si="0"/>
        <v>2</v>
      </c>
      <c r="H52" s="27" t="str">
        <f t="shared" si="1"/>
        <v>1</v>
      </c>
      <c r="I52" s="27" t="str">
        <f t="shared" si="2"/>
        <v>0</v>
      </c>
      <c r="J52" s="27">
        <f t="shared" si="3"/>
        <v>1</v>
      </c>
      <c r="K52" s="27">
        <f t="shared" si="4"/>
        <v>1</v>
      </c>
      <c r="L52" s="27">
        <f t="shared" si="5"/>
        <v>2</v>
      </c>
      <c r="M52" s="27">
        <f t="shared" si="6"/>
        <v>1</v>
      </c>
      <c r="N52" s="27">
        <f t="shared" si="7"/>
        <v>2</v>
      </c>
      <c r="O52" s="27" t="s">
        <v>2934</v>
      </c>
      <c r="P52" s="28" t="s">
        <v>3040</v>
      </c>
      <c r="Q52" s="29" t="s">
        <v>3044</v>
      </c>
      <c r="R52" s="30" t="s">
        <v>279</v>
      </c>
      <c r="S52" s="30" t="s">
        <v>3045</v>
      </c>
      <c r="T52" s="31" t="s">
        <v>529</v>
      </c>
      <c r="U52" s="31" t="str">
        <f t="shared" si="8"/>
        <v/>
      </c>
      <c r="V52" s="31" t="str">
        <f t="shared" si="9"/>
        <v/>
      </c>
      <c r="W52" s="31" t="e">
        <f t="shared" si="10"/>
        <v>#VALUE!</v>
      </c>
      <c r="X52" s="31" t="s">
        <v>529</v>
      </c>
      <c r="Y52" s="31" t="str">
        <f t="shared" si="11"/>
        <v/>
      </c>
      <c r="Z52" s="31" t="str">
        <f t="shared" si="12"/>
        <v/>
      </c>
      <c r="AA52" s="31" t="e">
        <f t="shared" si="13"/>
        <v>#VALUE!</v>
      </c>
      <c r="AB52" s="31" t="s">
        <v>2965</v>
      </c>
      <c r="AC52" s="31" t="str">
        <f t="shared" si="14"/>
        <v/>
      </c>
      <c r="AD52" s="31" t="str">
        <f t="shared" si="15"/>
        <v/>
      </c>
      <c r="AE52" s="31" t="e">
        <f t="shared" si="16"/>
        <v>#VALUE!</v>
      </c>
      <c r="AF52" s="31" t="s">
        <v>2965</v>
      </c>
      <c r="AG52" s="31" t="str">
        <f t="shared" si="17"/>
        <v/>
      </c>
      <c r="AH52" s="31" t="str">
        <f t="shared" si="18"/>
        <v/>
      </c>
      <c r="AI52" s="31" t="e">
        <f t="shared" si="19"/>
        <v>#VALUE!</v>
      </c>
      <c r="AJ52" s="31" t="s">
        <v>2965</v>
      </c>
      <c r="AK52" s="31" t="str">
        <f t="shared" si="20"/>
        <v/>
      </c>
      <c r="AL52" s="31" t="str">
        <f t="shared" si="21"/>
        <v/>
      </c>
      <c r="AM52" s="31" t="e">
        <f t="shared" si="22"/>
        <v>#VALUE!</v>
      </c>
      <c r="AN52" s="31" t="s">
        <v>2965</v>
      </c>
      <c r="AO52" s="31" t="str">
        <f t="shared" si="23"/>
        <v/>
      </c>
      <c r="AP52" s="31" t="str">
        <f t="shared" si="24"/>
        <v/>
      </c>
      <c r="AQ52" s="31" t="e">
        <f t="shared" si="25"/>
        <v>#VALUE!</v>
      </c>
      <c r="AR52" s="31" t="s">
        <v>60</v>
      </c>
      <c r="AS52" s="31" t="str">
        <f t="shared" si="26"/>
        <v/>
      </c>
      <c r="AT52" s="31" t="str">
        <f t="shared" si="27"/>
        <v>1</v>
      </c>
      <c r="AU52" s="31" t="e">
        <f t="shared" si="28"/>
        <v>#VALUE!</v>
      </c>
      <c r="AV52" s="31" t="s">
        <v>60</v>
      </c>
      <c r="AW52" s="31" t="str">
        <f t="shared" si="29"/>
        <v/>
      </c>
      <c r="AX52" s="31" t="str">
        <f t="shared" si="30"/>
        <v>1</v>
      </c>
      <c r="AY52" s="31" t="e">
        <f t="shared" si="31"/>
        <v>#VALUE!</v>
      </c>
      <c r="AZ52" s="32" t="s">
        <v>281</v>
      </c>
      <c r="BA52" s="33"/>
      <c r="BB52" s="31" t="s">
        <v>529</v>
      </c>
      <c r="BC52" s="31" t="str">
        <f t="shared" si="32"/>
        <v/>
      </c>
      <c r="BD52" s="31" t="str">
        <f t="shared" si="33"/>
        <v/>
      </c>
      <c r="BE52" s="31" t="e">
        <f t="shared" si="34"/>
        <v>#VALUE!</v>
      </c>
      <c r="BF52" s="31" t="s">
        <v>529</v>
      </c>
      <c r="BG52" s="31" t="str">
        <f t="shared" si="35"/>
        <v/>
      </c>
      <c r="BH52" s="31" t="str">
        <f t="shared" si="36"/>
        <v/>
      </c>
      <c r="BI52" s="31" t="e">
        <f t="shared" si="37"/>
        <v>#VALUE!</v>
      </c>
      <c r="BJ52" s="31" t="s">
        <v>529</v>
      </c>
      <c r="BK52" s="31" t="str">
        <f t="shared" si="38"/>
        <v/>
      </c>
      <c r="BL52" s="31" t="str">
        <f t="shared" si="39"/>
        <v/>
      </c>
      <c r="BM52" s="31" t="e">
        <f t="shared" si="40"/>
        <v>#VALUE!</v>
      </c>
      <c r="BN52" s="31" t="s">
        <v>529</v>
      </c>
      <c r="BO52" s="31" t="str">
        <f t="shared" si="41"/>
        <v/>
      </c>
      <c r="BP52" s="31" t="str">
        <f t="shared" si="42"/>
        <v/>
      </c>
      <c r="BQ52" s="31" t="e">
        <f t="shared" si="43"/>
        <v>#VALUE!</v>
      </c>
      <c r="BR52" s="31" t="s">
        <v>529</v>
      </c>
      <c r="BS52" s="31" t="str">
        <f t="shared" si="44"/>
        <v/>
      </c>
      <c r="BT52" s="31" t="str">
        <f t="shared" si="45"/>
        <v/>
      </c>
      <c r="BU52" s="31" t="e">
        <f t="shared" si="46"/>
        <v>#VALUE!</v>
      </c>
      <c r="BV52" s="31" t="s">
        <v>529</v>
      </c>
      <c r="BW52" s="31" t="str">
        <f t="shared" si="47"/>
        <v/>
      </c>
      <c r="BX52" s="31" t="str">
        <f t="shared" si="48"/>
        <v/>
      </c>
      <c r="BY52" s="31" t="e">
        <f t="shared" si="49"/>
        <v>#VALUE!</v>
      </c>
      <c r="BZ52" s="31" t="s">
        <v>63</v>
      </c>
      <c r="CA52" s="31" t="str">
        <f t="shared" si="50"/>
        <v/>
      </c>
      <c r="CB52" s="31" t="str">
        <f t="shared" si="51"/>
        <v>1</v>
      </c>
      <c r="CC52" s="31" t="e">
        <f t="shared" si="52"/>
        <v>#VALUE!</v>
      </c>
      <c r="CD52" s="31" t="s">
        <v>63</v>
      </c>
      <c r="CE52" s="31" t="str">
        <f t="shared" si="53"/>
        <v/>
      </c>
      <c r="CF52" s="31" t="str">
        <f t="shared" si="54"/>
        <v>1</v>
      </c>
      <c r="CG52" s="31" t="e">
        <f t="shared" si="55"/>
        <v>#VALUE!</v>
      </c>
      <c r="CH52" s="158" t="s">
        <v>3046</v>
      </c>
      <c r="CI52" s="206">
        <v>0</v>
      </c>
      <c r="CJ52" s="158" t="s">
        <v>276</v>
      </c>
      <c r="CK52" s="206">
        <v>1086</v>
      </c>
      <c r="CL52" s="158" t="s">
        <v>277</v>
      </c>
      <c r="CM52" s="35" t="str">
        <f t="shared" si="56"/>
        <v>CLOSE</v>
      </c>
      <c r="CN52" s="35" t="str">
        <f t="shared" si="57"/>
        <v>CLOSE</v>
      </c>
      <c r="CO52" s="35">
        <v>60</v>
      </c>
      <c r="CP52" s="35"/>
      <c r="CQ52" s="35" t="s">
        <v>2917</v>
      </c>
      <c r="CR52" s="35" t="s">
        <v>2917</v>
      </c>
      <c r="CS52" s="35" t="s">
        <v>2917</v>
      </c>
      <c r="CT52" s="35" t="s">
        <v>2917</v>
      </c>
      <c r="CU52" s="35" t="s">
        <v>2917</v>
      </c>
      <c r="CV52" s="35" t="s">
        <v>2917</v>
      </c>
      <c r="CW52" s="35" t="s">
        <v>2917</v>
      </c>
      <c r="CX52" s="35" t="s">
        <v>2917</v>
      </c>
      <c r="CY52" s="788"/>
      <c r="CZ52" s="789"/>
      <c r="DA52" s="789"/>
      <c r="DB52" s="789"/>
      <c r="DC52" s="789"/>
      <c r="DD52" s="789"/>
      <c r="DE52" s="790"/>
    </row>
    <row r="53" spans="1:109" ht="69.75" customHeight="1">
      <c r="A53" s="25">
        <v>37</v>
      </c>
      <c r="B53" s="26">
        <v>41890</v>
      </c>
      <c r="C53" s="28">
        <f t="shared" si="58"/>
        <v>9</v>
      </c>
      <c r="D53" s="25" t="s">
        <v>2970</v>
      </c>
      <c r="E53" s="35" t="s">
        <v>2971</v>
      </c>
      <c r="F53" s="27" t="s">
        <v>231</v>
      </c>
      <c r="G53" s="27">
        <f t="shared" si="0"/>
        <v>6</v>
      </c>
      <c r="H53" s="27" t="str">
        <f t="shared" si="1"/>
        <v>1</v>
      </c>
      <c r="I53" s="27" t="str">
        <f t="shared" si="2"/>
        <v>0</v>
      </c>
      <c r="J53" s="27">
        <f t="shared" si="3"/>
        <v>1</v>
      </c>
      <c r="K53" s="27">
        <f t="shared" si="4"/>
        <v>1</v>
      </c>
      <c r="L53" s="27">
        <f t="shared" si="5"/>
        <v>2</v>
      </c>
      <c r="M53" s="27">
        <f t="shared" si="6"/>
        <v>1</v>
      </c>
      <c r="N53" s="27">
        <f t="shared" si="7"/>
        <v>2</v>
      </c>
      <c r="O53" s="27" t="s">
        <v>2934</v>
      </c>
      <c r="P53" s="28" t="s">
        <v>3047</v>
      </c>
      <c r="Q53" s="29" t="s">
        <v>3048</v>
      </c>
      <c r="R53" s="29" t="s">
        <v>285</v>
      </c>
      <c r="S53" s="30" t="s">
        <v>286</v>
      </c>
      <c r="T53" s="38" t="s">
        <v>60</v>
      </c>
      <c r="U53" s="31" t="str">
        <f t="shared" si="8"/>
        <v/>
      </c>
      <c r="V53" s="31" t="str">
        <f t="shared" si="9"/>
        <v>1</v>
      </c>
      <c r="W53" s="31" t="e">
        <f t="shared" si="10"/>
        <v>#VALUE!</v>
      </c>
      <c r="X53" s="38" t="s">
        <v>60</v>
      </c>
      <c r="Y53" s="31" t="str">
        <f t="shared" si="11"/>
        <v/>
      </c>
      <c r="Z53" s="31" t="str">
        <f t="shared" si="12"/>
        <v>1</v>
      </c>
      <c r="AA53" s="31" t="e">
        <f t="shared" si="13"/>
        <v>#VALUE!</v>
      </c>
      <c r="AB53" s="38" t="s">
        <v>60</v>
      </c>
      <c r="AC53" s="31" t="str">
        <f t="shared" si="14"/>
        <v/>
      </c>
      <c r="AD53" s="31" t="str">
        <f t="shared" si="15"/>
        <v>1</v>
      </c>
      <c r="AE53" s="31" t="e">
        <f t="shared" si="16"/>
        <v>#VALUE!</v>
      </c>
      <c r="AF53" s="38" t="s">
        <v>60</v>
      </c>
      <c r="AG53" s="31" t="str">
        <f t="shared" si="17"/>
        <v/>
      </c>
      <c r="AH53" s="31" t="str">
        <f t="shared" si="18"/>
        <v>1</v>
      </c>
      <c r="AI53" s="31" t="e">
        <f t="shared" si="19"/>
        <v>#VALUE!</v>
      </c>
      <c r="AJ53" s="38" t="s">
        <v>60</v>
      </c>
      <c r="AK53" s="31" t="str">
        <f t="shared" si="20"/>
        <v/>
      </c>
      <c r="AL53" s="31" t="str">
        <f t="shared" si="21"/>
        <v>1</v>
      </c>
      <c r="AM53" s="31" t="e">
        <f t="shared" si="22"/>
        <v>#VALUE!</v>
      </c>
      <c r="AN53" s="38" t="s">
        <v>60</v>
      </c>
      <c r="AO53" s="31" t="str">
        <f t="shared" si="23"/>
        <v/>
      </c>
      <c r="AP53" s="31" t="str">
        <f t="shared" si="24"/>
        <v>1</v>
      </c>
      <c r="AQ53" s="31" t="e">
        <f t="shared" si="25"/>
        <v>#VALUE!</v>
      </c>
      <c r="AR53" s="38" t="s">
        <v>529</v>
      </c>
      <c r="AS53" s="31" t="str">
        <f t="shared" si="26"/>
        <v/>
      </c>
      <c r="AT53" s="31" t="str">
        <f t="shared" si="27"/>
        <v/>
      </c>
      <c r="AU53" s="31" t="e">
        <f t="shared" si="28"/>
        <v>#VALUE!</v>
      </c>
      <c r="AV53" s="38" t="s">
        <v>529</v>
      </c>
      <c r="AW53" s="31" t="str">
        <f t="shared" si="29"/>
        <v/>
      </c>
      <c r="AX53" s="31" t="str">
        <f t="shared" si="30"/>
        <v/>
      </c>
      <c r="AY53" s="31" t="e">
        <f t="shared" si="31"/>
        <v>#VALUE!</v>
      </c>
      <c r="AZ53" s="32" t="s">
        <v>287</v>
      </c>
      <c r="BA53" s="33"/>
      <c r="BB53" s="38" t="s">
        <v>63</v>
      </c>
      <c r="BC53" s="31" t="str">
        <f t="shared" si="32"/>
        <v/>
      </c>
      <c r="BD53" s="31" t="str">
        <f t="shared" si="33"/>
        <v>1</v>
      </c>
      <c r="BE53" s="31" t="e">
        <f t="shared" si="34"/>
        <v>#VALUE!</v>
      </c>
      <c r="BF53" s="38" t="s">
        <v>63</v>
      </c>
      <c r="BG53" s="31" t="str">
        <f t="shared" si="35"/>
        <v/>
      </c>
      <c r="BH53" s="31" t="str">
        <f t="shared" si="36"/>
        <v>1</v>
      </c>
      <c r="BI53" s="31" t="e">
        <f t="shared" si="37"/>
        <v>#VALUE!</v>
      </c>
      <c r="BJ53" s="38" t="s">
        <v>63</v>
      </c>
      <c r="BK53" s="31" t="str">
        <f t="shared" si="38"/>
        <v/>
      </c>
      <c r="BL53" s="31" t="str">
        <f t="shared" si="39"/>
        <v>1</v>
      </c>
      <c r="BM53" s="31" t="e">
        <f t="shared" si="40"/>
        <v>#VALUE!</v>
      </c>
      <c r="BN53" s="38" t="s">
        <v>63</v>
      </c>
      <c r="BO53" s="31" t="str">
        <f t="shared" si="41"/>
        <v/>
      </c>
      <c r="BP53" s="31" t="str">
        <f t="shared" si="42"/>
        <v>1</v>
      </c>
      <c r="BQ53" s="31" t="e">
        <f t="shared" si="43"/>
        <v>#VALUE!</v>
      </c>
      <c r="BR53" s="38" t="s">
        <v>63</v>
      </c>
      <c r="BS53" s="31" t="str">
        <f t="shared" si="44"/>
        <v/>
      </c>
      <c r="BT53" s="31" t="str">
        <f t="shared" si="45"/>
        <v>1</v>
      </c>
      <c r="BU53" s="31" t="e">
        <f t="shared" si="46"/>
        <v>#VALUE!</v>
      </c>
      <c r="BV53" s="38" t="s">
        <v>63</v>
      </c>
      <c r="BW53" s="31" t="str">
        <f t="shared" si="47"/>
        <v/>
      </c>
      <c r="BX53" s="31" t="str">
        <f t="shared" si="48"/>
        <v>1</v>
      </c>
      <c r="BY53" s="31" t="e">
        <f t="shared" si="49"/>
        <v>#VALUE!</v>
      </c>
      <c r="BZ53" s="38" t="s">
        <v>529</v>
      </c>
      <c r="CA53" s="31" t="str">
        <f t="shared" si="50"/>
        <v/>
      </c>
      <c r="CB53" s="31" t="str">
        <f t="shared" si="51"/>
        <v/>
      </c>
      <c r="CC53" s="31" t="e">
        <f t="shared" si="52"/>
        <v>#VALUE!</v>
      </c>
      <c r="CD53" s="38" t="s">
        <v>529</v>
      </c>
      <c r="CE53" s="31" t="str">
        <f t="shared" si="53"/>
        <v/>
      </c>
      <c r="CF53" s="31" t="str">
        <f t="shared" si="54"/>
        <v/>
      </c>
      <c r="CG53" s="31" t="e">
        <f t="shared" si="55"/>
        <v>#VALUE!</v>
      </c>
      <c r="CH53" s="158" t="s">
        <v>3049</v>
      </c>
      <c r="CI53" s="206">
        <v>0</v>
      </c>
      <c r="CJ53" s="158" t="s">
        <v>283</v>
      </c>
      <c r="CK53" s="206">
        <v>0</v>
      </c>
      <c r="CL53" s="160"/>
      <c r="CM53" s="35" t="str">
        <f t="shared" si="56"/>
        <v>CLOSE</v>
      </c>
      <c r="CN53" s="35" t="str">
        <f t="shared" si="57"/>
        <v>CLOSE</v>
      </c>
      <c r="CO53" s="35">
        <v>0</v>
      </c>
      <c r="CP53" s="35"/>
      <c r="CQ53" s="35" t="s">
        <v>2917</v>
      </c>
      <c r="CR53" s="35" t="s">
        <v>2917</v>
      </c>
      <c r="CS53" s="35" t="s">
        <v>2917</v>
      </c>
      <c r="CT53" s="35" t="s">
        <v>2917</v>
      </c>
      <c r="CU53" s="35" t="s">
        <v>2917</v>
      </c>
      <c r="CV53" s="35" t="s">
        <v>2917</v>
      </c>
      <c r="CW53" s="35" t="s">
        <v>2917</v>
      </c>
      <c r="CX53" s="35" t="s">
        <v>2917</v>
      </c>
      <c r="CY53" s="788"/>
      <c r="CZ53" s="789"/>
      <c r="DA53" s="789"/>
      <c r="DB53" s="789"/>
      <c r="DC53" s="789"/>
      <c r="DD53" s="789"/>
      <c r="DE53" s="790"/>
    </row>
    <row r="54" spans="1:109" ht="69.75" customHeight="1">
      <c r="A54" s="25">
        <v>38</v>
      </c>
      <c r="B54" s="26">
        <v>41906</v>
      </c>
      <c r="C54" s="28">
        <f t="shared" si="58"/>
        <v>9</v>
      </c>
      <c r="D54" s="25" t="s">
        <v>91</v>
      </c>
      <c r="E54" s="35" t="s">
        <v>147</v>
      </c>
      <c r="F54" s="27" t="s">
        <v>288</v>
      </c>
      <c r="G54" s="27">
        <f t="shared" si="0"/>
        <v>4</v>
      </c>
      <c r="H54" s="27" t="str">
        <f t="shared" si="1"/>
        <v>1</v>
      </c>
      <c r="I54" s="27" t="str">
        <f t="shared" si="2"/>
        <v>1</v>
      </c>
      <c r="J54" s="27">
        <f t="shared" si="3"/>
        <v>2</v>
      </c>
      <c r="K54" s="27">
        <f t="shared" si="4"/>
        <v>1</v>
      </c>
      <c r="L54" s="27">
        <f t="shared" si="5"/>
        <v>3</v>
      </c>
      <c r="M54" s="27">
        <f t="shared" si="6"/>
        <v>1</v>
      </c>
      <c r="N54" s="27">
        <f t="shared" si="7"/>
        <v>3</v>
      </c>
      <c r="O54" s="27" t="s">
        <v>2934</v>
      </c>
      <c r="P54" s="28" t="s">
        <v>3050</v>
      </c>
      <c r="Q54" s="29" t="s">
        <v>3051</v>
      </c>
      <c r="R54" s="30" t="s">
        <v>3052</v>
      </c>
      <c r="S54" s="30" t="s">
        <v>292</v>
      </c>
      <c r="T54" s="31" t="s">
        <v>529</v>
      </c>
      <c r="U54" s="31" t="str">
        <f t="shared" si="8"/>
        <v>1</v>
      </c>
      <c r="V54" s="31" t="str">
        <f t="shared" si="9"/>
        <v/>
      </c>
      <c r="W54" s="31" t="e">
        <f t="shared" si="10"/>
        <v>#VALUE!</v>
      </c>
      <c r="X54" s="31" t="s">
        <v>60</v>
      </c>
      <c r="Y54" s="31" t="str">
        <f t="shared" si="11"/>
        <v>1</v>
      </c>
      <c r="Z54" s="31" t="str">
        <f t="shared" si="12"/>
        <v>1</v>
      </c>
      <c r="AA54" s="31">
        <f t="shared" si="13"/>
        <v>2</v>
      </c>
      <c r="AB54" s="31" t="s">
        <v>60</v>
      </c>
      <c r="AC54" s="31" t="str">
        <f t="shared" si="14"/>
        <v>1</v>
      </c>
      <c r="AD54" s="31" t="str">
        <f t="shared" si="15"/>
        <v>1</v>
      </c>
      <c r="AE54" s="31">
        <f t="shared" si="16"/>
        <v>2</v>
      </c>
      <c r="AF54" s="31" t="s">
        <v>60</v>
      </c>
      <c r="AG54" s="31" t="str">
        <f t="shared" si="17"/>
        <v>1</v>
      </c>
      <c r="AH54" s="31" t="str">
        <f t="shared" si="18"/>
        <v>1</v>
      </c>
      <c r="AI54" s="31">
        <f t="shared" si="19"/>
        <v>2</v>
      </c>
      <c r="AJ54" s="31" t="s">
        <v>529</v>
      </c>
      <c r="AK54" s="31" t="str">
        <f t="shared" si="20"/>
        <v>1</v>
      </c>
      <c r="AL54" s="31" t="str">
        <f t="shared" si="21"/>
        <v/>
      </c>
      <c r="AM54" s="31" t="e">
        <f t="shared" si="22"/>
        <v>#VALUE!</v>
      </c>
      <c r="AN54" s="31" t="s">
        <v>60</v>
      </c>
      <c r="AO54" s="31" t="str">
        <f t="shared" si="23"/>
        <v>1</v>
      </c>
      <c r="AP54" s="31" t="str">
        <f t="shared" si="24"/>
        <v>1</v>
      </c>
      <c r="AQ54" s="31">
        <f t="shared" si="25"/>
        <v>2</v>
      </c>
      <c r="AR54" s="31" t="s">
        <v>529</v>
      </c>
      <c r="AS54" s="31" t="str">
        <f t="shared" si="26"/>
        <v>1</v>
      </c>
      <c r="AT54" s="31" t="str">
        <f t="shared" si="27"/>
        <v/>
      </c>
      <c r="AU54" s="31" t="e">
        <f t="shared" si="28"/>
        <v>#VALUE!</v>
      </c>
      <c r="AV54" s="31" t="s">
        <v>529</v>
      </c>
      <c r="AW54" s="31" t="str">
        <f t="shared" si="29"/>
        <v>1</v>
      </c>
      <c r="AX54" s="31" t="str">
        <f t="shared" si="30"/>
        <v/>
      </c>
      <c r="AY54" s="31" t="e">
        <f t="shared" si="31"/>
        <v>#VALUE!</v>
      </c>
      <c r="AZ54" s="32" t="s">
        <v>3053</v>
      </c>
      <c r="BA54" s="33"/>
      <c r="BB54" s="31" t="s">
        <v>529</v>
      </c>
      <c r="BC54" s="31" t="str">
        <f t="shared" si="32"/>
        <v>1</v>
      </c>
      <c r="BD54" s="31" t="str">
        <f t="shared" si="33"/>
        <v/>
      </c>
      <c r="BE54" s="31" t="e">
        <f t="shared" si="34"/>
        <v>#VALUE!</v>
      </c>
      <c r="BF54" s="31" t="s">
        <v>63</v>
      </c>
      <c r="BG54" s="31" t="str">
        <f t="shared" si="35"/>
        <v>1</v>
      </c>
      <c r="BH54" s="31" t="str">
        <f t="shared" si="36"/>
        <v>1</v>
      </c>
      <c r="BI54" s="31">
        <f t="shared" si="37"/>
        <v>2</v>
      </c>
      <c r="BJ54" s="31" t="s">
        <v>63</v>
      </c>
      <c r="BK54" s="31" t="str">
        <f t="shared" si="38"/>
        <v>1</v>
      </c>
      <c r="BL54" s="31" t="str">
        <f t="shared" si="39"/>
        <v>1</v>
      </c>
      <c r="BM54" s="31">
        <f t="shared" si="40"/>
        <v>2</v>
      </c>
      <c r="BN54" s="31" t="s">
        <v>63</v>
      </c>
      <c r="BO54" s="31" t="str">
        <f t="shared" si="41"/>
        <v>1</v>
      </c>
      <c r="BP54" s="31" t="str">
        <f t="shared" si="42"/>
        <v>1</v>
      </c>
      <c r="BQ54" s="31">
        <f t="shared" si="43"/>
        <v>2</v>
      </c>
      <c r="BR54" s="31" t="s">
        <v>529</v>
      </c>
      <c r="BS54" s="31" t="str">
        <f t="shared" si="44"/>
        <v>1</v>
      </c>
      <c r="BT54" s="31" t="str">
        <f t="shared" si="45"/>
        <v/>
      </c>
      <c r="BU54" s="31" t="e">
        <f t="shared" si="46"/>
        <v>#VALUE!</v>
      </c>
      <c r="BV54" s="31" t="s">
        <v>63</v>
      </c>
      <c r="BW54" s="31" t="str">
        <f t="shared" si="47"/>
        <v>1</v>
      </c>
      <c r="BX54" s="31" t="str">
        <f t="shared" si="48"/>
        <v>1</v>
      </c>
      <c r="BY54" s="31">
        <f t="shared" si="49"/>
        <v>2</v>
      </c>
      <c r="BZ54" s="31" t="s">
        <v>529</v>
      </c>
      <c r="CA54" s="31" t="str">
        <f t="shared" si="50"/>
        <v>1</v>
      </c>
      <c r="CB54" s="31" t="str">
        <f t="shared" si="51"/>
        <v/>
      </c>
      <c r="CC54" s="31" t="e">
        <f t="shared" si="52"/>
        <v>#VALUE!</v>
      </c>
      <c r="CD54" s="31" t="s">
        <v>529</v>
      </c>
      <c r="CE54" s="31" t="str">
        <f t="shared" si="53"/>
        <v>1</v>
      </c>
      <c r="CF54" s="31" t="str">
        <f t="shared" si="54"/>
        <v/>
      </c>
      <c r="CG54" s="31" t="e">
        <f t="shared" si="55"/>
        <v>#VALUE!</v>
      </c>
      <c r="CH54" s="158" t="s">
        <v>3054</v>
      </c>
      <c r="CI54" s="206">
        <v>0</v>
      </c>
      <c r="CJ54" s="108"/>
      <c r="CK54" s="206">
        <v>0</v>
      </c>
      <c r="CL54" s="160"/>
      <c r="CM54" s="35" t="str">
        <f t="shared" si="56"/>
        <v>CLOSE</v>
      </c>
      <c r="CN54" s="35" t="str">
        <f t="shared" si="57"/>
        <v>CLOSE</v>
      </c>
      <c r="CO54" s="35">
        <v>0</v>
      </c>
      <c r="CP54" s="35"/>
      <c r="CQ54" s="35" t="s">
        <v>2917</v>
      </c>
      <c r="CR54" s="35" t="s">
        <v>2917</v>
      </c>
      <c r="CS54" s="35" t="s">
        <v>2917</v>
      </c>
      <c r="CT54" s="35" t="s">
        <v>2917</v>
      </c>
      <c r="CU54" s="35" t="s">
        <v>2917</v>
      </c>
      <c r="CV54" s="35" t="s">
        <v>2917</v>
      </c>
      <c r="CW54" s="35" t="s">
        <v>2917</v>
      </c>
      <c r="CX54" s="35" t="s">
        <v>2917</v>
      </c>
      <c r="CY54" s="788"/>
      <c r="CZ54" s="789"/>
      <c r="DA54" s="789"/>
      <c r="DB54" s="789"/>
      <c r="DC54" s="789"/>
      <c r="DD54" s="789"/>
      <c r="DE54" s="790"/>
    </row>
    <row r="55" spans="1:109" ht="69.75" customHeight="1">
      <c r="A55" s="25">
        <v>39</v>
      </c>
      <c r="B55" s="26">
        <v>41895</v>
      </c>
      <c r="C55" s="28">
        <f t="shared" si="58"/>
        <v>9</v>
      </c>
      <c r="D55" s="25" t="s">
        <v>3055</v>
      </c>
      <c r="E55" s="35" t="s">
        <v>2971</v>
      </c>
      <c r="F55" s="27" t="s">
        <v>74</v>
      </c>
      <c r="G55" s="27">
        <f t="shared" si="0"/>
        <v>0</v>
      </c>
      <c r="H55" s="27" t="str">
        <f t="shared" si="1"/>
        <v>0</v>
      </c>
      <c r="I55" s="27" t="str">
        <f t="shared" si="2"/>
        <v>0</v>
      </c>
      <c r="J55" s="27">
        <f t="shared" si="3"/>
        <v>0</v>
      </c>
      <c r="K55" s="27">
        <f t="shared" si="4"/>
        <v>1</v>
      </c>
      <c r="L55" s="27">
        <f t="shared" si="5"/>
        <v>1</v>
      </c>
      <c r="M55" s="27">
        <f t="shared" si="6"/>
        <v>1</v>
      </c>
      <c r="N55" s="27">
        <f t="shared" si="7"/>
        <v>1</v>
      </c>
      <c r="O55" s="27" t="s">
        <v>2934</v>
      </c>
      <c r="P55" s="28" t="s">
        <v>3005</v>
      </c>
      <c r="Q55" s="29" t="s">
        <v>295</v>
      </c>
      <c r="R55" s="30" t="s">
        <v>3056</v>
      </c>
      <c r="S55" s="30" t="s">
        <v>3057</v>
      </c>
      <c r="T55" s="31" t="s">
        <v>192</v>
      </c>
      <c r="U55" s="31" t="str">
        <f t="shared" si="8"/>
        <v/>
      </c>
      <c r="V55" s="31" t="str">
        <f t="shared" si="9"/>
        <v/>
      </c>
      <c r="W55" s="31" t="e">
        <f t="shared" si="10"/>
        <v>#VALUE!</v>
      </c>
      <c r="X55" s="31" t="s">
        <v>192</v>
      </c>
      <c r="Y55" s="31" t="str">
        <f t="shared" si="11"/>
        <v/>
      </c>
      <c r="Z55" s="31" t="str">
        <f t="shared" si="12"/>
        <v/>
      </c>
      <c r="AA55" s="31" t="e">
        <f t="shared" si="13"/>
        <v>#VALUE!</v>
      </c>
      <c r="AB55" s="31" t="s">
        <v>192</v>
      </c>
      <c r="AC55" s="31" t="str">
        <f t="shared" si="14"/>
        <v/>
      </c>
      <c r="AD55" s="31" t="str">
        <f t="shared" si="15"/>
        <v/>
      </c>
      <c r="AE55" s="31" t="e">
        <f t="shared" si="16"/>
        <v>#VALUE!</v>
      </c>
      <c r="AF55" s="31" t="s">
        <v>192</v>
      </c>
      <c r="AG55" s="31" t="str">
        <f t="shared" si="17"/>
        <v/>
      </c>
      <c r="AH55" s="31" t="str">
        <f t="shared" si="18"/>
        <v/>
      </c>
      <c r="AI55" s="31" t="e">
        <f t="shared" si="19"/>
        <v>#VALUE!</v>
      </c>
      <c r="AJ55" s="31" t="s">
        <v>192</v>
      </c>
      <c r="AK55" s="31" t="str">
        <f t="shared" si="20"/>
        <v/>
      </c>
      <c r="AL55" s="31" t="str">
        <f t="shared" si="21"/>
        <v/>
      </c>
      <c r="AM55" s="31" t="e">
        <f t="shared" si="22"/>
        <v>#VALUE!</v>
      </c>
      <c r="AN55" s="31" t="s">
        <v>192</v>
      </c>
      <c r="AO55" s="31" t="str">
        <f t="shared" si="23"/>
        <v/>
      </c>
      <c r="AP55" s="31" t="str">
        <f t="shared" si="24"/>
        <v/>
      </c>
      <c r="AQ55" s="31" t="e">
        <f t="shared" si="25"/>
        <v>#VALUE!</v>
      </c>
      <c r="AR55" s="31" t="s">
        <v>192</v>
      </c>
      <c r="AS55" s="31" t="str">
        <f t="shared" si="26"/>
        <v/>
      </c>
      <c r="AT55" s="31" t="str">
        <f t="shared" si="27"/>
        <v/>
      </c>
      <c r="AU55" s="31" t="e">
        <f t="shared" si="28"/>
        <v>#VALUE!</v>
      </c>
      <c r="AV55" s="31" t="s">
        <v>192</v>
      </c>
      <c r="AW55" s="31" t="str">
        <f t="shared" si="29"/>
        <v/>
      </c>
      <c r="AX55" s="31" t="str">
        <f t="shared" si="30"/>
        <v/>
      </c>
      <c r="AY55" s="31" t="e">
        <f t="shared" si="31"/>
        <v>#VALUE!</v>
      </c>
      <c r="AZ55" s="32" t="s">
        <v>298</v>
      </c>
      <c r="BA55" s="33"/>
      <c r="BB55" s="31" t="s">
        <v>529</v>
      </c>
      <c r="BC55" s="31" t="str">
        <f t="shared" si="32"/>
        <v/>
      </c>
      <c r="BD55" s="31" t="str">
        <f t="shared" si="33"/>
        <v/>
      </c>
      <c r="BE55" s="31" t="e">
        <f t="shared" si="34"/>
        <v>#VALUE!</v>
      </c>
      <c r="BF55" s="31" t="s">
        <v>529</v>
      </c>
      <c r="BG55" s="31" t="str">
        <f t="shared" si="35"/>
        <v/>
      </c>
      <c r="BH55" s="31" t="str">
        <f t="shared" si="36"/>
        <v/>
      </c>
      <c r="BI55" s="31" t="e">
        <f t="shared" si="37"/>
        <v>#VALUE!</v>
      </c>
      <c r="BJ55" s="31" t="s">
        <v>529</v>
      </c>
      <c r="BK55" s="31" t="str">
        <f t="shared" si="38"/>
        <v/>
      </c>
      <c r="BL55" s="31" t="str">
        <f t="shared" si="39"/>
        <v/>
      </c>
      <c r="BM55" s="31" t="e">
        <f t="shared" si="40"/>
        <v>#VALUE!</v>
      </c>
      <c r="BN55" s="31" t="s">
        <v>529</v>
      </c>
      <c r="BO55" s="31" t="str">
        <f t="shared" si="41"/>
        <v/>
      </c>
      <c r="BP55" s="31" t="str">
        <f t="shared" si="42"/>
        <v/>
      </c>
      <c r="BQ55" s="31" t="e">
        <f t="shared" si="43"/>
        <v>#VALUE!</v>
      </c>
      <c r="BR55" s="31" t="s">
        <v>529</v>
      </c>
      <c r="BS55" s="31" t="str">
        <f t="shared" si="44"/>
        <v/>
      </c>
      <c r="BT55" s="31" t="str">
        <f t="shared" si="45"/>
        <v/>
      </c>
      <c r="BU55" s="31" t="e">
        <f t="shared" si="46"/>
        <v>#VALUE!</v>
      </c>
      <c r="BV55" s="31" t="s">
        <v>529</v>
      </c>
      <c r="BW55" s="31" t="str">
        <f t="shared" si="47"/>
        <v/>
      </c>
      <c r="BX55" s="31" t="str">
        <f t="shared" si="48"/>
        <v/>
      </c>
      <c r="BY55" s="31" t="e">
        <f t="shared" si="49"/>
        <v>#VALUE!</v>
      </c>
      <c r="BZ55" s="31" t="s">
        <v>529</v>
      </c>
      <c r="CA55" s="31" t="str">
        <f t="shared" si="50"/>
        <v/>
      </c>
      <c r="CB55" s="31" t="str">
        <f t="shared" si="51"/>
        <v/>
      </c>
      <c r="CC55" s="31" t="e">
        <f t="shared" si="52"/>
        <v>#VALUE!</v>
      </c>
      <c r="CD55" s="31" t="s">
        <v>529</v>
      </c>
      <c r="CE55" s="31" t="str">
        <f t="shared" si="53"/>
        <v/>
      </c>
      <c r="CF55" s="31" t="str">
        <f t="shared" si="54"/>
        <v/>
      </c>
      <c r="CG55" s="31" t="e">
        <f t="shared" si="55"/>
        <v>#VALUE!</v>
      </c>
      <c r="CH55" s="169" t="s">
        <v>3058</v>
      </c>
      <c r="CI55" s="206">
        <v>1</v>
      </c>
      <c r="CJ55" s="158" t="s">
        <v>294</v>
      </c>
      <c r="CK55" s="206">
        <v>147</v>
      </c>
      <c r="CL55" s="160"/>
      <c r="CM55" s="35" t="str">
        <f t="shared" si="56"/>
        <v>CLOSE</v>
      </c>
      <c r="CN55" s="35" t="str">
        <f t="shared" si="57"/>
        <v>CLOSE</v>
      </c>
      <c r="CO55" s="35">
        <v>235</v>
      </c>
      <c r="CP55" s="35"/>
      <c r="CQ55" s="35" t="s">
        <v>2917</v>
      </c>
      <c r="CR55" s="35" t="s">
        <v>2917</v>
      </c>
      <c r="CS55" s="35" t="s">
        <v>2917</v>
      </c>
      <c r="CT55" s="35" t="s">
        <v>2917</v>
      </c>
      <c r="CU55" s="35" t="s">
        <v>2917</v>
      </c>
      <c r="CV55" s="35" t="s">
        <v>2917</v>
      </c>
      <c r="CW55" s="35" t="s">
        <v>2917</v>
      </c>
      <c r="CX55" s="35" t="s">
        <v>2917</v>
      </c>
      <c r="CY55" s="788"/>
      <c r="CZ55" s="789"/>
      <c r="DA55" s="789"/>
      <c r="DB55" s="789"/>
      <c r="DC55" s="789"/>
      <c r="DD55" s="789"/>
      <c r="DE55" s="790"/>
    </row>
    <row r="56" spans="1:109" ht="69.75" customHeight="1">
      <c r="A56" s="25">
        <v>40</v>
      </c>
      <c r="B56" s="26">
        <v>41900</v>
      </c>
      <c r="C56" s="28">
        <f t="shared" si="58"/>
        <v>9</v>
      </c>
      <c r="D56" s="25" t="s">
        <v>2970</v>
      </c>
      <c r="E56" s="35" t="s">
        <v>2971</v>
      </c>
      <c r="F56" s="27" t="s">
        <v>74</v>
      </c>
      <c r="G56" s="27">
        <f t="shared" si="0"/>
        <v>0</v>
      </c>
      <c r="H56" s="27" t="str">
        <f t="shared" si="1"/>
        <v>0</v>
      </c>
      <c r="I56" s="27" t="str">
        <f t="shared" si="2"/>
        <v>0</v>
      </c>
      <c r="J56" s="27">
        <f t="shared" si="3"/>
        <v>0</v>
      </c>
      <c r="K56" s="27">
        <f t="shared" si="4"/>
        <v>1</v>
      </c>
      <c r="L56" s="27">
        <f t="shared" si="5"/>
        <v>1</v>
      </c>
      <c r="M56" s="27">
        <f t="shared" si="6"/>
        <v>1</v>
      </c>
      <c r="N56" s="27">
        <f t="shared" si="7"/>
        <v>1</v>
      </c>
      <c r="O56" s="27" t="s">
        <v>2928</v>
      </c>
      <c r="P56" s="28" t="s">
        <v>86</v>
      </c>
      <c r="Q56" s="29" t="s">
        <v>3059</v>
      </c>
      <c r="R56" s="30" t="s">
        <v>3060</v>
      </c>
      <c r="S56" s="30" t="s">
        <v>302</v>
      </c>
      <c r="T56" s="31" t="s">
        <v>192</v>
      </c>
      <c r="U56" s="31" t="str">
        <f t="shared" si="8"/>
        <v/>
      </c>
      <c r="V56" s="31" t="str">
        <f t="shared" si="9"/>
        <v/>
      </c>
      <c r="W56" s="31" t="e">
        <f t="shared" si="10"/>
        <v>#VALUE!</v>
      </c>
      <c r="X56" s="31" t="s">
        <v>192</v>
      </c>
      <c r="Y56" s="31" t="str">
        <f t="shared" si="11"/>
        <v/>
      </c>
      <c r="Z56" s="31" t="str">
        <f t="shared" si="12"/>
        <v/>
      </c>
      <c r="AA56" s="31" t="e">
        <f t="shared" si="13"/>
        <v>#VALUE!</v>
      </c>
      <c r="AB56" s="31" t="s">
        <v>192</v>
      </c>
      <c r="AC56" s="31" t="str">
        <f t="shared" si="14"/>
        <v/>
      </c>
      <c r="AD56" s="31" t="str">
        <f t="shared" si="15"/>
        <v/>
      </c>
      <c r="AE56" s="31" t="e">
        <f t="shared" si="16"/>
        <v>#VALUE!</v>
      </c>
      <c r="AF56" s="31" t="s">
        <v>192</v>
      </c>
      <c r="AG56" s="31" t="str">
        <f t="shared" si="17"/>
        <v/>
      </c>
      <c r="AH56" s="31" t="str">
        <f t="shared" si="18"/>
        <v/>
      </c>
      <c r="AI56" s="31" t="e">
        <f t="shared" si="19"/>
        <v>#VALUE!</v>
      </c>
      <c r="AJ56" s="31" t="s">
        <v>192</v>
      </c>
      <c r="AK56" s="31" t="str">
        <f t="shared" si="20"/>
        <v/>
      </c>
      <c r="AL56" s="31" t="str">
        <f t="shared" si="21"/>
        <v/>
      </c>
      <c r="AM56" s="31" t="e">
        <f t="shared" si="22"/>
        <v>#VALUE!</v>
      </c>
      <c r="AN56" s="31" t="s">
        <v>192</v>
      </c>
      <c r="AO56" s="31" t="str">
        <f t="shared" si="23"/>
        <v/>
      </c>
      <c r="AP56" s="31" t="str">
        <f t="shared" si="24"/>
        <v/>
      </c>
      <c r="AQ56" s="31" t="e">
        <f t="shared" si="25"/>
        <v>#VALUE!</v>
      </c>
      <c r="AR56" s="31" t="s">
        <v>192</v>
      </c>
      <c r="AS56" s="31" t="str">
        <f t="shared" si="26"/>
        <v/>
      </c>
      <c r="AT56" s="31" t="str">
        <f t="shared" si="27"/>
        <v/>
      </c>
      <c r="AU56" s="31" t="e">
        <f t="shared" si="28"/>
        <v>#VALUE!</v>
      </c>
      <c r="AV56" s="31" t="s">
        <v>192</v>
      </c>
      <c r="AW56" s="31" t="str">
        <f t="shared" si="29"/>
        <v/>
      </c>
      <c r="AX56" s="31" t="str">
        <f t="shared" si="30"/>
        <v/>
      </c>
      <c r="AY56" s="31" t="e">
        <f t="shared" si="31"/>
        <v>#VALUE!</v>
      </c>
      <c r="AZ56" s="32" t="s">
        <v>3061</v>
      </c>
      <c r="BA56" s="33"/>
      <c r="BB56" s="31" t="s">
        <v>529</v>
      </c>
      <c r="BC56" s="31" t="str">
        <f t="shared" si="32"/>
        <v/>
      </c>
      <c r="BD56" s="31" t="str">
        <f t="shared" si="33"/>
        <v/>
      </c>
      <c r="BE56" s="31" t="e">
        <f t="shared" si="34"/>
        <v>#VALUE!</v>
      </c>
      <c r="BF56" s="31" t="s">
        <v>529</v>
      </c>
      <c r="BG56" s="31" t="str">
        <f t="shared" si="35"/>
        <v/>
      </c>
      <c r="BH56" s="31" t="str">
        <f t="shared" si="36"/>
        <v/>
      </c>
      <c r="BI56" s="31" t="e">
        <f t="shared" si="37"/>
        <v>#VALUE!</v>
      </c>
      <c r="BJ56" s="31" t="s">
        <v>529</v>
      </c>
      <c r="BK56" s="31" t="str">
        <f t="shared" si="38"/>
        <v/>
      </c>
      <c r="BL56" s="31" t="str">
        <f t="shared" si="39"/>
        <v/>
      </c>
      <c r="BM56" s="31" t="e">
        <f t="shared" si="40"/>
        <v>#VALUE!</v>
      </c>
      <c r="BN56" s="31" t="s">
        <v>529</v>
      </c>
      <c r="BO56" s="31" t="str">
        <f t="shared" si="41"/>
        <v/>
      </c>
      <c r="BP56" s="31" t="str">
        <f t="shared" si="42"/>
        <v/>
      </c>
      <c r="BQ56" s="31" t="e">
        <f t="shared" si="43"/>
        <v>#VALUE!</v>
      </c>
      <c r="BR56" s="31" t="s">
        <v>529</v>
      </c>
      <c r="BS56" s="31" t="str">
        <f t="shared" si="44"/>
        <v/>
      </c>
      <c r="BT56" s="31" t="str">
        <f t="shared" si="45"/>
        <v/>
      </c>
      <c r="BU56" s="31" t="e">
        <f t="shared" si="46"/>
        <v>#VALUE!</v>
      </c>
      <c r="BV56" s="31" t="s">
        <v>529</v>
      </c>
      <c r="BW56" s="31" t="str">
        <f t="shared" si="47"/>
        <v/>
      </c>
      <c r="BX56" s="31" t="str">
        <f t="shared" si="48"/>
        <v/>
      </c>
      <c r="BY56" s="31" t="e">
        <f t="shared" si="49"/>
        <v>#VALUE!</v>
      </c>
      <c r="BZ56" s="31" t="s">
        <v>529</v>
      </c>
      <c r="CA56" s="31" t="str">
        <f t="shared" si="50"/>
        <v/>
      </c>
      <c r="CB56" s="31" t="str">
        <f t="shared" si="51"/>
        <v/>
      </c>
      <c r="CC56" s="31" t="e">
        <f t="shared" si="52"/>
        <v>#VALUE!</v>
      </c>
      <c r="CD56" s="31" t="s">
        <v>529</v>
      </c>
      <c r="CE56" s="31" t="str">
        <f t="shared" si="53"/>
        <v/>
      </c>
      <c r="CF56" s="31" t="str">
        <f t="shared" si="54"/>
        <v/>
      </c>
      <c r="CG56" s="31" t="e">
        <f t="shared" si="55"/>
        <v>#VALUE!</v>
      </c>
      <c r="CH56" s="158" t="s">
        <v>3062</v>
      </c>
      <c r="CI56" s="206">
        <v>0</v>
      </c>
      <c r="CJ56" s="158" t="s">
        <v>299</v>
      </c>
      <c r="CK56" s="206">
        <v>311</v>
      </c>
      <c r="CL56" s="160"/>
      <c r="CM56" s="35" t="str">
        <f t="shared" si="56"/>
        <v>CLOSE</v>
      </c>
      <c r="CN56" s="35" t="str">
        <f t="shared" si="57"/>
        <v>CLOSE</v>
      </c>
      <c r="CO56" s="35">
        <v>170</v>
      </c>
      <c r="CP56" s="35"/>
      <c r="CQ56" s="35" t="s">
        <v>2917</v>
      </c>
      <c r="CR56" s="35" t="s">
        <v>2917</v>
      </c>
      <c r="CS56" s="35" t="s">
        <v>2917</v>
      </c>
      <c r="CT56" s="35" t="s">
        <v>2917</v>
      </c>
      <c r="CU56" s="35" t="s">
        <v>2917</v>
      </c>
      <c r="CV56" s="35" t="s">
        <v>2917</v>
      </c>
      <c r="CW56" s="35" t="s">
        <v>2917</v>
      </c>
      <c r="CX56" s="35" t="s">
        <v>2917</v>
      </c>
      <c r="CY56" s="788"/>
      <c r="CZ56" s="789"/>
      <c r="DA56" s="789"/>
      <c r="DB56" s="789"/>
      <c r="DC56" s="789"/>
      <c r="DD56" s="789"/>
      <c r="DE56" s="790"/>
    </row>
    <row r="57" spans="1:109" ht="69.75" customHeight="1">
      <c r="A57" s="25">
        <v>41</v>
      </c>
      <c r="B57" s="26">
        <v>41919</v>
      </c>
      <c r="C57" s="28">
        <f t="shared" si="58"/>
        <v>10</v>
      </c>
      <c r="D57" s="25" t="s">
        <v>91</v>
      </c>
      <c r="E57" s="35" t="s">
        <v>39</v>
      </c>
      <c r="F57" s="27" t="s">
        <v>103</v>
      </c>
      <c r="G57" s="27">
        <f t="shared" si="0"/>
        <v>2</v>
      </c>
      <c r="H57" s="27" t="str">
        <f t="shared" si="1"/>
        <v>1</v>
      </c>
      <c r="I57" s="27" t="str">
        <f t="shared" si="2"/>
        <v>1</v>
      </c>
      <c r="J57" s="27">
        <f t="shared" si="3"/>
        <v>2</v>
      </c>
      <c r="K57" s="27">
        <f t="shared" si="4"/>
        <v>1</v>
      </c>
      <c r="L57" s="27">
        <f t="shared" si="5"/>
        <v>3</v>
      </c>
      <c r="M57" s="27">
        <f t="shared" si="6"/>
        <v>1</v>
      </c>
      <c r="N57" s="27">
        <f t="shared" si="7"/>
        <v>3</v>
      </c>
      <c r="O57" s="27" t="s">
        <v>3063</v>
      </c>
      <c r="P57" s="28" t="s">
        <v>3064</v>
      </c>
      <c r="Q57" s="29" t="s">
        <v>305</v>
      </c>
      <c r="R57" s="30" t="s">
        <v>3065</v>
      </c>
      <c r="S57" s="30" t="s">
        <v>3066</v>
      </c>
      <c r="T57" s="38" t="s">
        <v>192</v>
      </c>
      <c r="U57" s="31" t="str">
        <f t="shared" si="8"/>
        <v>1</v>
      </c>
      <c r="V57" s="31" t="str">
        <f t="shared" si="9"/>
        <v/>
      </c>
      <c r="W57" s="31" t="e">
        <f t="shared" si="10"/>
        <v>#VALUE!</v>
      </c>
      <c r="X57" s="38" t="s">
        <v>192</v>
      </c>
      <c r="Y57" s="31" t="str">
        <f t="shared" si="11"/>
        <v>1</v>
      </c>
      <c r="Z57" s="31" t="str">
        <f t="shared" si="12"/>
        <v/>
      </c>
      <c r="AA57" s="31" t="e">
        <f t="shared" si="13"/>
        <v>#VALUE!</v>
      </c>
      <c r="AB57" s="38" t="s">
        <v>60</v>
      </c>
      <c r="AC57" s="31" t="str">
        <f t="shared" si="14"/>
        <v>1</v>
      </c>
      <c r="AD57" s="31" t="str">
        <f t="shared" si="15"/>
        <v>1</v>
      </c>
      <c r="AE57" s="31">
        <f t="shared" si="16"/>
        <v>2</v>
      </c>
      <c r="AF57" s="38" t="s">
        <v>60</v>
      </c>
      <c r="AG57" s="31" t="str">
        <f t="shared" si="17"/>
        <v>1</v>
      </c>
      <c r="AH57" s="31" t="str">
        <f t="shared" si="18"/>
        <v>1</v>
      </c>
      <c r="AI57" s="31">
        <f t="shared" si="19"/>
        <v>2</v>
      </c>
      <c r="AJ57" s="38" t="s">
        <v>192</v>
      </c>
      <c r="AK57" s="31" t="str">
        <f t="shared" si="20"/>
        <v>1</v>
      </c>
      <c r="AL57" s="31" t="str">
        <f t="shared" si="21"/>
        <v/>
      </c>
      <c r="AM57" s="31" t="e">
        <f t="shared" si="22"/>
        <v>#VALUE!</v>
      </c>
      <c r="AN57" s="38" t="s">
        <v>192</v>
      </c>
      <c r="AO57" s="31" t="str">
        <f t="shared" si="23"/>
        <v>1</v>
      </c>
      <c r="AP57" s="31" t="str">
        <f t="shared" si="24"/>
        <v/>
      </c>
      <c r="AQ57" s="31" t="e">
        <f t="shared" si="25"/>
        <v>#VALUE!</v>
      </c>
      <c r="AR57" s="38" t="s">
        <v>529</v>
      </c>
      <c r="AS57" s="31" t="str">
        <f t="shared" si="26"/>
        <v>1</v>
      </c>
      <c r="AT57" s="31" t="str">
        <f t="shared" si="27"/>
        <v/>
      </c>
      <c r="AU57" s="31" t="e">
        <f t="shared" si="28"/>
        <v>#VALUE!</v>
      </c>
      <c r="AV57" s="38" t="s">
        <v>529</v>
      </c>
      <c r="AW57" s="31" t="str">
        <f t="shared" si="29"/>
        <v>1</v>
      </c>
      <c r="AX57" s="31" t="str">
        <f t="shared" si="30"/>
        <v/>
      </c>
      <c r="AY57" s="31" t="e">
        <f t="shared" si="31"/>
        <v>#VALUE!</v>
      </c>
      <c r="AZ57" s="32" t="s">
        <v>3067</v>
      </c>
      <c r="BA57" s="33"/>
      <c r="BB57" s="38" t="s">
        <v>529</v>
      </c>
      <c r="BC57" s="31" t="str">
        <f t="shared" si="32"/>
        <v>1</v>
      </c>
      <c r="BD57" s="31" t="str">
        <f t="shared" si="33"/>
        <v/>
      </c>
      <c r="BE57" s="31" t="e">
        <f t="shared" si="34"/>
        <v>#VALUE!</v>
      </c>
      <c r="BF57" s="38" t="s">
        <v>529</v>
      </c>
      <c r="BG57" s="31" t="str">
        <f t="shared" si="35"/>
        <v>1</v>
      </c>
      <c r="BH57" s="31" t="str">
        <f t="shared" si="36"/>
        <v/>
      </c>
      <c r="BI57" s="31" t="e">
        <f t="shared" si="37"/>
        <v>#VALUE!</v>
      </c>
      <c r="BJ57" s="38" t="s">
        <v>63</v>
      </c>
      <c r="BK57" s="31" t="str">
        <f t="shared" si="38"/>
        <v>1</v>
      </c>
      <c r="BL57" s="31" t="str">
        <f t="shared" si="39"/>
        <v>1</v>
      </c>
      <c r="BM57" s="31">
        <f t="shared" si="40"/>
        <v>2</v>
      </c>
      <c r="BN57" s="38" t="s">
        <v>63</v>
      </c>
      <c r="BO57" s="31" t="str">
        <f t="shared" si="41"/>
        <v>1</v>
      </c>
      <c r="BP57" s="31" t="str">
        <f t="shared" si="42"/>
        <v>1</v>
      </c>
      <c r="BQ57" s="31">
        <f t="shared" si="43"/>
        <v>2</v>
      </c>
      <c r="BR57" s="38" t="s">
        <v>529</v>
      </c>
      <c r="BS57" s="31" t="str">
        <f t="shared" si="44"/>
        <v>1</v>
      </c>
      <c r="BT57" s="31" t="str">
        <f t="shared" si="45"/>
        <v/>
      </c>
      <c r="BU57" s="31" t="e">
        <f t="shared" si="46"/>
        <v>#VALUE!</v>
      </c>
      <c r="BV57" s="38" t="s">
        <v>529</v>
      </c>
      <c r="BW57" s="31" t="str">
        <f t="shared" si="47"/>
        <v>1</v>
      </c>
      <c r="BX57" s="31" t="str">
        <f t="shared" si="48"/>
        <v/>
      </c>
      <c r="BY57" s="31" t="e">
        <f t="shared" si="49"/>
        <v>#VALUE!</v>
      </c>
      <c r="BZ57" s="38" t="s">
        <v>529</v>
      </c>
      <c r="CA57" s="31" t="str">
        <f t="shared" si="50"/>
        <v>1</v>
      </c>
      <c r="CB57" s="31" t="str">
        <f t="shared" si="51"/>
        <v/>
      </c>
      <c r="CC57" s="31" t="e">
        <f t="shared" si="52"/>
        <v>#VALUE!</v>
      </c>
      <c r="CD57" s="38" t="s">
        <v>529</v>
      </c>
      <c r="CE57" s="31" t="str">
        <f t="shared" si="53"/>
        <v>1</v>
      </c>
      <c r="CF57" s="31" t="str">
        <f t="shared" si="54"/>
        <v/>
      </c>
      <c r="CG57" s="31" t="e">
        <f t="shared" si="55"/>
        <v>#VALUE!</v>
      </c>
      <c r="CH57" s="158" t="s">
        <v>3033</v>
      </c>
      <c r="CI57" s="206">
        <v>0</v>
      </c>
      <c r="CJ57" s="158" t="s">
        <v>304</v>
      </c>
      <c r="CK57" s="206">
        <v>257</v>
      </c>
      <c r="CL57" s="160"/>
      <c r="CM57" s="35" t="str">
        <f t="shared" si="56"/>
        <v>CLOSE</v>
      </c>
      <c r="CN57" s="35" t="str">
        <f t="shared" si="57"/>
        <v>CLOSE</v>
      </c>
      <c r="CO57" s="35">
        <v>10</v>
      </c>
      <c r="CP57" s="35"/>
      <c r="CQ57" s="35" t="s">
        <v>2917</v>
      </c>
      <c r="CR57" s="35" t="s">
        <v>2917</v>
      </c>
      <c r="CS57" s="35" t="s">
        <v>2917</v>
      </c>
      <c r="CT57" s="35" t="s">
        <v>2917</v>
      </c>
      <c r="CU57" s="35" t="s">
        <v>2917</v>
      </c>
      <c r="CV57" s="35" t="s">
        <v>2917</v>
      </c>
      <c r="CW57" s="35" t="s">
        <v>2917</v>
      </c>
      <c r="CX57" s="35" t="s">
        <v>2917</v>
      </c>
      <c r="CY57" s="788"/>
      <c r="CZ57" s="789"/>
      <c r="DA57" s="789"/>
      <c r="DB57" s="789"/>
      <c r="DC57" s="789"/>
      <c r="DD57" s="789"/>
      <c r="DE57" s="790"/>
    </row>
    <row r="58" spans="1:109" ht="69.75" customHeight="1">
      <c r="A58" s="25">
        <v>42</v>
      </c>
      <c r="B58" s="26">
        <v>41914</v>
      </c>
      <c r="C58" s="28">
        <f t="shared" si="58"/>
        <v>10</v>
      </c>
      <c r="D58" s="25" t="s">
        <v>72</v>
      </c>
      <c r="E58" s="35" t="s">
        <v>194</v>
      </c>
      <c r="F58" s="27" t="s">
        <v>74</v>
      </c>
      <c r="G58" s="27">
        <f t="shared" si="0"/>
        <v>0</v>
      </c>
      <c r="H58" s="27" t="str">
        <f t="shared" si="1"/>
        <v>0</v>
      </c>
      <c r="I58" s="27" t="str">
        <f t="shared" si="2"/>
        <v>0</v>
      </c>
      <c r="J58" s="27">
        <f t="shared" si="3"/>
        <v>0</v>
      </c>
      <c r="K58" s="27">
        <f t="shared" si="4"/>
        <v>1</v>
      </c>
      <c r="L58" s="27">
        <f t="shared" si="5"/>
        <v>1</v>
      </c>
      <c r="M58" s="27">
        <f t="shared" si="6"/>
        <v>1</v>
      </c>
      <c r="N58" s="27">
        <f t="shared" si="7"/>
        <v>1</v>
      </c>
      <c r="O58" s="27" t="s">
        <v>2921</v>
      </c>
      <c r="P58" s="28" t="s">
        <v>53</v>
      </c>
      <c r="Q58" s="29" t="s">
        <v>310</v>
      </c>
      <c r="R58" s="30" t="s">
        <v>311</v>
      </c>
      <c r="S58" s="30" t="s">
        <v>312</v>
      </c>
      <c r="T58" s="31" t="s">
        <v>192</v>
      </c>
      <c r="U58" s="31" t="str">
        <f t="shared" si="8"/>
        <v/>
      </c>
      <c r="V58" s="31" t="str">
        <f t="shared" si="9"/>
        <v/>
      </c>
      <c r="W58" s="31" t="e">
        <f t="shared" si="10"/>
        <v>#VALUE!</v>
      </c>
      <c r="X58" s="31" t="s">
        <v>192</v>
      </c>
      <c r="Y58" s="31" t="str">
        <f t="shared" si="11"/>
        <v/>
      </c>
      <c r="Z58" s="31" t="str">
        <f t="shared" si="12"/>
        <v/>
      </c>
      <c r="AA58" s="31" t="e">
        <f t="shared" si="13"/>
        <v>#VALUE!</v>
      </c>
      <c r="AB58" s="31" t="s">
        <v>192</v>
      </c>
      <c r="AC58" s="31" t="str">
        <f t="shared" si="14"/>
        <v/>
      </c>
      <c r="AD58" s="31" t="str">
        <f t="shared" si="15"/>
        <v/>
      </c>
      <c r="AE58" s="31" t="e">
        <f t="shared" si="16"/>
        <v>#VALUE!</v>
      </c>
      <c r="AF58" s="31" t="s">
        <v>192</v>
      </c>
      <c r="AG58" s="31" t="str">
        <f t="shared" si="17"/>
        <v/>
      </c>
      <c r="AH58" s="31" t="str">
        <f t="shared" si="18"/>
        <v/>
      </c>
      <c r="AI58" s="31" t="e">
        <f t="shared" si="19"/>
        <v>#VALUE!</v>
      </c>
      <c r="AJ58" s="31" t="s">
        <v>192</v>
      </c>
      <c r="AK58" s="31" t="str">
        <f t="shared" si="20"/>
        <v/>
      </c>
      <c r="AL58" s="31" t="str">
        <f t="shared" si="21"/>
        <v/>
      </c>
      <c r="AM58" s="31" t="e">
        <f t="shared" si="22"/>
        <v>#VALUE!</v>
      </c>
      <c r="AN58" s="31" t="s">
        <v>192</v>
      </c>
      <c r="AO58" s="31" t="str">
        <f t="shared" si="23"/>
        <v/>
      </c>
      <c r="AP58" s="31" t="str">
        <f t="shared" si="24"/>
        <v/>
      </c>
      <c r="AQ58" s="31" t="e">
        <f t="shared" si="25"/>
        <v>#VALUE!</v>
      </c>
      <c r="AR58" s="31" t="s">
        <v>529</v>
      </c>
      <c r="AS58" s="31" t="str">
        <f t="shared" si="26"/>
        <v/>
      </c>
      <c r="AT58" s="31" t="str">
        <f t="shared" si="27"/>
        <v/>
      </c>
      <c r="AU58" s="31" t="e">
        <f t="shared" si="28"/>
        <v>#VALUE!</v>
      </c>
      <c r="AV58" s="31" t="s">
        <v>529</v>
      </c>
      <c r="AW58" s="31" t="str">
        <f t="shared" si="29"/>
        <v/>
      </c>
      <c r="AX58" s="31" t="str">
        <f t="shared" si="30"/>
        <v/>
      </c>
      <c r="AY58" s="31" t="e">
        <f t="shared" si="31"/>
        <v>#VALUE!</v>
      </c>
      <c r="AZ58" s="32" t="s">
        <v>3068</v>
      </c>
      <c r="BA58" s="33"/>
      <c r="BB58" s="31" t="s">
        <v>529</v>
      </c>
      <c r="BC58" s="31" t="str">
        <f t="shared" si="32"/>
        <v/>
      </c>
      <c r="BD58" s="31" t="str">
        <f t="shared" si="33"/>
        <v/>
      </c>
      <c r="BE58" s="31" t="e">
        <f t="shared" si="34"/>
        <v>#VALUE!</v>
      </c>
      <c r="BF58" s="31" t="s">
        <v>529</v>
      </c>
      <c r="BG58" s="31" t="str">
        <f t="shared" si="35"/>
        <v/>
      </c>
      <c r="BH58" s="31" t="str">
        <f t="shared" si="36"/>
        <v/>
      </c>
      <c r="BI58" s="31" t="e">
        <f t="shared" si="37"/>
        <v>#VALUE!</v>
      </c>
      <c r="BJ58" s="31" t="s">
        <v>529</v>
      </c>
      <c r="BK58" s="31" t="str">
        <f t="shared" si="38"/>
        <v/>
      </c>
      <c r="BL58" s="31" t="str">
        <f t="shared" si="39"/>
        <v/>
      </c>
      <c r="BM58" s="31" t="e">
        <f t="shared" si="40"/>
        <v>#VALUE!</v>
      </c>
      <c r="BN58" s="31" t="s">
        <v>529</v>
      </c>
      <c r="BO58" s="31" t="str">
        <f t="shared" si="41"/>
        <v/>
      </c>
      <c r="BP58" s="31" t="str">
        <f t="shared" si="42"/>
        <v/>
      </c>
      <c r="BQ58" s="31" t="e">
        <f t="shared" si="43"/>
        <v>#VALUE!</v>
      </c>
      <c r="BR58" s="31" t="s">
        <v>529</v>
      </c>
      <c r="BS58" s="31" t="str">
        <f t="shared" si="44"/>
        <v/>
      </c>
      <c r="BT58" s="31" t="str">
        <f t="shared" si="45"/>
        <v/>
      </c>
      <c r="BU58" s="31" t="e">
        <f t="shared" si="46"/>
        <v>#VALUE!</v>
      </c>
      <c r="BV58" s="31" t="s">
        <v>529</v>
      </c>
      <c r="BW58" s="31" t="str">
        <f t="shared" si="47"/>
        <v/>
      </c>
      <c r="BX58" s="31" t="str">
        <f t="shared" si="48"/>
        <v/>
      </c>
      <c r="BY58" s="31" t="e">
        <f t="shared" si="49"/>
        <v>#VALUE!</v>
      </c>
      <c r="BZ58" s="31" t="s">
        <v>529</v>
      </c>
      <c r="CA58" s="31" t="str">
        <f t="shared" si="50"/>
        <v/>
      </c>
      <c r="CB58" s="31" t="str">
        <f t="shared" si="51"/>
        <v/>
      </c>
      <c r="CC58" s="31" t="e">
        <f t="shared" si="52"/>
        <v>#VALUE!</v>
      </c>
      <c r="CD58" s="31" t="s">
        <v>529</v>
      </c>
      <c r="CE58" s="31" t="str">
        <f t="shared" si="53"/>
        <v/>
      </c>
      <c r="CF58" s="31" t="str">
        <f t="shared" si="54"/>
        <v/>
      </c>
      <c r="CG58" s="31" t="e">
        <f t="shared" si="55"/>
        <v>#VALUE!</v>
      </c>
      <c r="CH58" s="158" t="s">
        <v>3069</v>
      </c>
      <c r="CI58" s="206">
        <v>0</v>
      </c>
      <c r="CJ58" s="158" t="s">
        <v>309</v>
      </c>
      <c r="CK58" s="206">
        <v>136</v>
      </c>
      <c r="CL58" s="160"/>
      <c r="CM58" s="35" t="str">
        <f t="shared" si="56"/>
        <v>CLOSE</v>
      </c>
      <c r="CN58" s="35" t="str">
        <f t="shared" si="57"/>
        <v>CLOSE</v>
      </c>
      <c r="CO58" s="35">
        <v>0</v>
      </c>
      <c r="CP58" s="35"/>
      <c r="CQ58" s="35" t="s">
        <v>2917</v>
      </c>
      <c r="CR58" s="35" t="s">
        <v>2917</v>
      </c>
      <c r="CS58" s="35" t="s">
        <v>2917</v>
      </c>
      <c r="CT58" s="35" t="s">
        <v>2917</v>
      </c>
      <c r="CU58" s="35" t="s">
        <v>2917</v>
      </c>
      <c r="CV58" s="35" t="s">
        <v>2917</v>
      </c>
      <c r="CW58" s="35" t="s">
        <v>2917</v>
      </c>
      <c r="CX58" s="35" t="s">
        <v>2917</v>
      </c>
      <c r="CY58" s="788"/>
      <c r="CZ58" s="789"/>
      <c r="DA58" s="789"/>
      <c r="DB58" s="789"/>
      <c r="DC58" s="789"/>
      <c r="DD58" s="789"/>
      <c r="DE58" s="790"/>
    </row>
    <row r="59" spans="1:109" ht="69.75" customHeight="1">
      <c r="A59" s="25">
        <v>43</v>
      </c>
      <c r="B59" s="26">
        <v>41916</v>
      </c>
      <c r="C59" s="28">
        <f t="shared" si="58"/>
        <v>10</v>
      </c>
      <c r="D59" s="25" t="s">
        <v>72</v>
      </c>
      <c r="E59" s="35" t="s">
        <v>168</v>
      </c>
      <c r="F59" s="27" t="s">
        <v>314</v>
      </c>
      <c r="G59" s="27">
        <f t="shared" si="0"/>
        <v>0</v>
      </c>
      <c r="H59" s="27" t="str">
        <f t="shared" si="1"/>
        <v>0</v>
      </c>
      <c r="I59" s="27" t="str">
        <f t="shared" si="2"/>
        <v>0</v>
      </c>
      <c r="J59" s="27">
        <f t="shared" si="3"/>
        <v>0</v>
      </c>
      <c r="K59" s="27">
        <f t="shared" si="4"/>
        <v>1</v>
      </c>
      <c r="L59" s="27">
        <f t="shared" si="5"/>
        <v>1</v>
      </c>
      <c r="M59" s="27">
        <f t="shared" si="6"/>
        <v>1</v>
      </c>
      <c r="N59" s="27">
        <f t="shared" si="7"/>
        <v>1</v>
      </c>
      <c r="O59" s="27" t="s">
        <v>2921</v>
      </c>
      <c r="P59" s="28" t="s">
        <v>65</v>
      </c>
      <c r="Q59" s="29" t="s">
        <v>316</v>
      </c>
      <c r="R59" s="30" t="s">
        <v>317</v>
      </c>
      <c r="S59" s="30" t="s">
        <v>318</v>
      </c>
      <c r="T59" s="31" t="s">
        <v>192</v>
      </c>
      <c r="U59" s="31" t="str">
        <f t="shared" si="8"/>
        <v/>
      </c>
      <c r="V59" s="31" t="str">
        <f t="shared" si="9"/>
        <v/>
      </c>
      <c r="W59" s="31" t="e">
        <f t="shared" si="10"/>
        <v>#VALUE!</v>
      </c>
      <c r="X59" s="31" t="s">
        <v>192</v>
      </c>
      <c r="Y59" s="31" t="str">
        <f t="shared" si="11"/>
        <v/>
      </c>
      <c r="Z59" s="31" t="str">
        <f t="shared" si="12"/>
        <v/>
      </c>
      <c r="AA59" s="31" t="e">
        <f t="shared" si="13"/>
        <v>#VALUE!</v>
      </c>
      <c r="AB59" s="31" t="s">
        <v>192</v>
      </c>
      <c r="AC59" s="31" t="str">
        <f t="shared" si="14"/>
        <v/>
      </c>
      <c r="AD59" s="31" t="str">
        <f t="shared" si="15"/>
        <v/>
      </c>
      <c r="AE59" s="31" t="e">
        <f t="shared" si="16"/>
        <v>#VALUE!</v>
      </c>
      <c r="AF59" s="31" t="s">
        <v>192</v>
      </c>
      <c r="AG59" s="31" t="str">
        <f t="shared" si="17"/>
        <v/>
      </c>
      <c r="AH59" s="31" t="str">
        <f t="shared" si="18"/>
        <v/>
      </c>
      <c r="AI59" s="31" t="e">
        <f t="shared" si="19"/>
        <v>#VALUE!</v>
      </c>
      <c r="AJ59" s="31" t="s">
        <v>192</v>
      </c>
      <c r="AK59" s="31" t="str">
        <f t="shared" si="20"/>
        <v/>
      </c>
      <c r="AL59" s="31" t="str">
        <f t="shared" si="21"/>
        <v/>
      </c>
      <c r="AM59" s="31" t="e">
        <f t="shared" si="22"/>
        <v>#VALUE!</v>
      </c>
      <c r="AN59" s="31" t="s">
        <v>192</v>
      </c>
      <c r="AO59" s="31" t="str">
        <f t="shared" si="23"/>
        <v/>
      </c>
      <c r="AP59" s="31" t="str">
        <f t="shared" si="24"/>
        <v/>
      </c>
      <c r="AQ59" s="31" t="e">
        <f t="shared" si="25"/>
        <v>#VALUE!</v>
      </c>
      <c r="AR59" s="31" t="s">
        <v>529</v>
      </c>
      <c r="AS59" s="31" t="str">
        <f t="shared" si="26"/>
        <v/>
      </c>
      <c r="AT59" s="31" t="str">
        <f t="shared" si="27"/>
        <v/>
      </c>
      <c r="AU59" s="31" t="e">
        <f t="shared" si="28"/>
        <v>#VALUE!</v>
      </c>
      <c r="AV59" s="31" t="s">
        <v>529</v>
      </c>
      <c r="AW59" s="31" t="str">
        <f t="shared" si="29"/>
        <v/>
      </c>
      <c r="AX59" s="31" t="str">
        <f t="shared" si="30"/>
        <v/>
      </c>
      <c r="AY59" s="31" t="e">
        <f t="shared" si="31"/>
        <v>#VALUE!</v>
      </c>
      <c r="AZ59" s="32" t="s">
        <v>3070</v>
      </c>
      <c r="BA59" s="33"/>
      <c r="BB59" s="31" t="s">
        <v>529</v>
      </c>
      <c r="BC59" s="31" t="str">
        <f t="shared" si="32"/>
        <v/>
      </c>
      <c r="BD59" s="31" t="str">
        <f t="shared" si="33"/>
        <v/>
      </c>
      <c r="BE59" s="31" t="e">
        <f t="shared" si="34"/>
        <v>#VALUE!</v>
      </c>
      <c r="BF59" s="31" t="s">
        <v>529</v>
      </c>
      <c r="BG59" s="31" t="str">
        <f t="shared" si="35"/>
        <v/>
      </c>
      <c r="BH59" s="31" t="str">
        <f t="shared" si="36"/>
        <v/>
      </c>
      <c r="BI59" s="31" t="e">
        <f t="shared" si="37"/>
        <v>#VALUE!</v>
      </c>
      <c r="BJ59" s="31" t="s">
        <v>529</v>
      </c>
      <c r="BK59" s="31" t="str">
        <f t="shared" si="38"/>
        <v/>
      </c>
      <c r="BL59" s="31" t="str">
        <f t="shared" si="39"/>
        <v/>
      </c>
      <c r="BM59" s="31" t="e">
        <f t="shared" si="40"/>
        <v>#VALUE!</v>
      </c>
      <c r="BN59" s="31" t="s">
        <v>529</v>
      </c>
      <c r="BO59" s="31" t="str">
        <f t="shared" si="41"/>
        <v/>
      </c>
      <c r="BP59" s="31" t="str">
        <f t="shared" si="42"/>
        <v/>
      </c>
      <c r="BQ59" s="31" t="e">
        <f t="shared" si="43"/>
        <v>#VALUE!</v>
      </c>
      <c r="BR59" s="31" t="s">
        <v>529</v>
      </c>
      <c r="BS59" s="31" t="str">
        <f t="shared" si="44"/>
        <v/>
      </c>
      <c r="BT59" s="31" t="str">
        <f t="shared" si="45"/>
        <v/>
      </c>
      <c r="BU59" s="31" t="e">
        <f t="shared" si="46"/>
        <v>#VALUE!</v>
      </c>
      <c r="BV59" s="31" t="s">
        <v>529</v>
      </c>
      <c r="BW59" s="31" t="str">
        <f t="shared" si="47"/>
        <v/>
      </c>
      <c r="BX59" s="31" t="str">
        <f t="shared" si="48"/>
        <v/>
      </c>
      <c r="BY59" s="31" t="e">
        <f t="shared" si="49"/>
        <v>#VALUE!</v>
      </c>
      <c r="BZ59" s="31" t="s">
        <v>529</v>
      </c>
      <c r="CA59" s="31" t="str">
        <f t="shared" si="50"/>
        <v/>
      </c>
      <c r="CB59" s="31" t="str">
        <f t="shared" si="51"/>
        <v/>
      </c>
      <c r="CC59" s="31" t="e">
        <f t="shared" si="52"/>
        <v>#VALUE!</v>
      </c>
      <c r="CD59" s="31" t="s">
        <v>529</v>
      </c>
      <c r="CE59" s="31" t="str">
        <f t="shared" si="53"/>
        <v/>
      </c>
      <c r="CF59" s="31" t="str">
        <f t="shared" si="54"/>
        <v/>
      </c>
      <c r="CG59" s="31" t="e">
        <f t="shared" si="55"/>
        <v>#VALUE!</v>
      </c>
      <c r="CH59" s="158" t="s">
        <v>3071</v>
      </c>
      <c r="CI59" s="206">
        <v>0</v>
      </c>
      <c r="CJ59" s="158" t="s">
        <v>315</v>
      </c>
      <c r="CK59" s="206">
        <v>0</v>
      </c>
      <c r="CL59" s="160"/>
      <c r="CM59" s="35" t="str">
        <f t="shared" si="56"/>
        <v>CLOSE</v>
      </c>
      <c r="CN59" s="35" t="str">
        <f t="shared" si="57"/>
        <v>CLOSE</v>
      </c>
      <c r="CO59" s="35">
        <v>0</v>
      </c>
      <c r="CP59" s="35"/>
      <c r="CQ59" s="35" t="s">
        <v>2917</v>
      </c>
      <c r="CR59" s="35" t="s">
        <v>2917</v>
      </c>
      <c r="CS59" s="35" t="s">
        <v>2917</v>
      </c>
      <c r="CT59" s="35" t="s">
        <v>2917</v>
      </c>
      <c r="CU59" s="35" t="s">
        <v>2917</v>
      </c>
      <c r="CV59" s="35" t="s">
        <v>2917</v>
      </c>
      <c r="CW59" s="35" t="s">
        <v>2917</v>
      </c>
      <c r="CX59" s="35" t="s">
        <v>2917</v>
      </c>
      <c r="CY59" s="788"/>
      <c r="CZ59" s="789"/>
      <c r="DA59" s="789"/>
      <c r="DB59" s="789"/>
      <c r="DC59" s="789"/>
      <c r="DD59" s="789"/>
      <c r="DE59" s="790"/>
    </row>
    <row r="60" spans="1:109" ht="69.75" customHeight="1">
      <c r="A60" s="25">
        <v>44</v>
      </c>
      <c r="B60" s="26">
        <v>41925</v>
      </c>
      <c r="C60" s="28">
        <f t="shared" si="58"/>
        <v>10</v>
      </c>
      <c r="D60" s="25" t="s">
        <v>72</v>
      </c>
      <c r="E60" s="35" t="s">
        <v>133</v>
      </c>
      <c r="F60" s="27" t="s">
        <v>314</v>
      </c>
      <c r="G60" s="27">
        <f t="shared" si="0"/>
        <v>0</v>
      </c>
      <c r="H60" s="27" t="str">
        <f t="shared" si="1"/>
        <v>0</v>
      </c>
      <c r="I60" s="27" t="str">
        <f t="shared" si="2"/>
        <v>0</v>
      </c>
      <c r="J60" s="27">
        <f t="shared" si="3"/>
        <v>0</v>
      </c>
      <c r="K60" s="27">
        <f t="shared" si="4"/>
        <v>1</v>
      </c>
      <c r="L60" s="27">
        <f t="shared" si="5"/>
        <v>1</v>
      </c>
      <c r="M60" s="27">
        <f t="shared" si="6"/>
        <v>1</v>
      </c>
      <c r="N60" s="27">
        <f t="shared" si="7"/>
        <v>1</v>
      </c>
      <c r="O60" s="27" t="s">
        <v>2928</v>
      </c>
      <c r="P60" s="28" t="s">
        <v>3072</v>
      </c>
      <c r="Q60" s="29" t="s">
        <v>3073</v>
      </c>
      <c r="R60" s="30" t="s">
        <v>323</v>
      </c>
      <c r="S60" s="30" t="s">
        <v>324</v>
      </c>
      <c r="T60" s="31" t="s">
        <v>192</v>
      </c>
      <c r="U60" s="31" t="str">
        <f t="shared" si="8"/>
        <v/>
      </c>
      <c r="V60" s="31" t="str">
        <f t="shared" si="9"/>
        <v/>
      </c>
      <c r="W60" s="31" t="e">
        <f t="shared" si="10"/>
        <v>#VALUE!</v>
      </c>
      <c r="X60" s="31" t="s">
        <v>192</v>
      </c>
      <c r="Y60" s="31" t="str">
        <f t="shared" si="11"/>
        <v/>
      </c>
      <c r="Z60" s="31" t="str">
        <f t="shared" si="12"/>
        <v/>
      </c>
      <c r="AA60" s="31" t="e">
        <f t="shared" si="13"/>
        <v>#VALUE!</v>
      </c>
      <c r="AB60" s="31" t="s">
        <v>192</v>
      </c>
      <c r="AC60" s="31" t="str">
        <f t="shared" si="14"/>
        <v/>
      </c>
      <c r="AD60" s="31" t="str">
        <f t="shared" si="15"/>
        <v/>
      </c>
      <c r="AE60" s="31" t="e">
        <f t="shared" si="16"/>
        <v>#VALUE!</v>
      </c>
      <c r="AF60" s="31" t="s">
        <v>192</v>
      </c>
      <c r="AG60" s="31" t="str">
        <f t="shared" si="17"/>
        <v/>
      </c>
      <c r="AH60" s="31" t="str">
        <f t="shared" si="18"/>
        <v/>
      </c>
      <c r="AI60" s="31" t="e">
        <f t="shared" si="19"/>
        <v>#VALUE!</v>
      </c>
      <c r="AJ60" s="31" t="s">
        <v>192</v>
      </c>
      <c r="AK60" s="31" t="str">
        <f t="shared" si="20"/>
        <v/>
      </c>
      <c r="AL60" s="31" t="str">
        <f t="shared" si="21"/>
        <v/>
      </c>
      <c r="AM60" s="31" t="e">
        <f t="shared" si="22"/>
        <v>#VALUE!</v>
      </c>
      <c r="AN60" s="31" t="s">
        <v>192</v>
      </c>
      <c r="AO60" s="31" t="str">
        <f t="shared" si="23"/>
        <v/>
      </c>
      <c r="AP60" s="31" t="str">
        <f t="shared" si="24"/>
        <v/>
      </c>
      <c r="AQ60" s="31" t="e">
        <f t="shared" si="25"/>
        <v>#VALUE!</v>
      </c>
      <c r="AR60" s="31" t="s">
        <v>192</v>
      </c>
      <c r="AS60" s="31" t="str">
        <f t="shared" si="26"/>
        <v/>
      </c>
      <c r="AT60" s="31" t="str">
        <f t="shared" si="27"/>
        <v/>
      </c>
      <c r="AU60" s="31" t="e">
        <f t="shared" si="28"/>
        <v>#VALUE!</v>
      </c>
      <c r="AV60" s="31" t="s">
        <v>192</v>
      </c>
      <c r="AW60" s="31" t="str">
        <f t="shared" si="29"/>
        <v/>
      </c>
      <c r="AX60" s="31" t="str">
        <f t="shared" si="30"/>
        <v/>
      </c>
      <c r="AY60" s="31" t="e">
        <f t="shared" si="31"/>
        <v>#VALUE!</v>
      </c>
      <c r="AZ60" s="32" t="s">
        <v>3074</v>
      </c>
      <c r="BA60" s="33"/>
      <c r="BB60" s="31" t="s">
        <v>529</v>
      </c>
      <c r="BC60" s="31" t="str">
        <f t="shared" si="32"/>
        <v/>
      </c>
      <c r="BD60" s="31" t="str">
        <f t="shared" si="33"/>
        <v/>
      </c>
      <c r="BE60" s="31" t="e">
        <f t="shared" si="34"/>
        <v>#VALUE!</v>
      </c>
      <c r="BF60" s="31" t="s">
        <v>529</v>
      </c>
      <c r="BG60" s="31" t="str">
        <f t="shared" si="35"/>
        <v/>
      </c>
      <c r="BH60" s="31" t="str">
        <f t="shared" si="36"/>
        <v/>
      </c>
      <c r="BI60" s="31" t="e">
        <f t="shared" si="37"/>
        <v>#VALUE!</v>
      </c>
      <c r="BJ60" s="31" t="s">
        <v>529</v>
      </c>
      <c r="BK60" s="31" t="str">
        <f t="shared" si="38"/>
        <v/>
      </c>
      <c r="BL60" s="31" t="str">
        <f t="shared" si="39"/>
        <v/>
      </c>
      <c r="BM60" s="31" t="e">
        <f t="shared" si="40"/>
        <v>#VALUE!</v>
      </c>
      <c r="BN60" s="31" t="s">
        <v>529</v>
      </c>
      <c r="BO60" s="31" t="str">
        <f t="shared" si="41"/>
        <v/>
      </c>
      <c r="BP60" s="31" t="str">
        <f t="shared" si="42"/>
        <v/>
      </c>
      <c r="BQ60" s="31" t="e">
        <f t="shared" si="43"/>
        <v>#VALUE!</v>
      </c>
      <c r="BR60" s="31" t="s">
        <v>529</v>
      </c>
      <c r="BS60" s="31" t="str">
        <f t="shared" si="44"/>
        <v/>
      </c>
      <c r="BT60" s="31" t="str">
        <f t="shared" si="45"/>
        <v/>
      </c>
      <c r="BU60" s="31" t="e">
        <f t="shared" si="46"/>
        <v>#VALUE!</v>
      </c>
      <c r="BV60" s="31" t="s">
        <v>529</v>
      </c>
      <c r="BW60" s="31" t="str">
        <f t="shared" si="47"/>
        <v/>
      </c>
      <c r="BX60" s="31" t="str">
        <f t="shared" si="48"/>
        <v/>
      </c>
      <c r="BY60" s="31" t="e">
        <f t="shared" si="49"/>
        <v>#VALUE!</v>
      </c>
      <c r="BZ60" s="31" t="s">
        <v>529</v>
      </c>
      <c r="CA60" s="31" t="str">
        <f t="shared" si="50"/>
        <v/>
      </c>
      <c r="CB60" s="31" t="str">
        <f t="shared" si="51"/>
        <v/>
      </c>
      <c r="CC60" s="31" t="e">
        <f t="shared" si="52"/>
        <v>#VALUE!</v>
      </c>
      <c r="CD60" s="31" t="s">
        <v>529</v>
      </c>
      <c r="CE60" s="31" t="str">
        <f t="shared" si="53"/>
        <v/>
      </c>
      <c r="CF60" s="31" t="str">
        <f t="shared" si="54"/>
        <v/>
      </c>
      <c r="CG60" s="31" t="e">
        <f t="shared" si="55"/>
        <v>#VALUE!</v>
      </c>
      <c r="CH60" s="158" t="s">
        <v>3075</v>
      </c>
      <c r="CI60" s="206">
        <v>0</v>
      </c>
      <c r="CJ60" s="158" t="s">
        <v>321</v>
      </c>
      <c r="CK60" s="206">
        <v>0</v>
      </c>
      <c r="CL60" s="160"/>
      <c r="CM60" s="35" t="str">
        <f t="shared" si="56"/>
        <v>CLOSE</v>
      </c>
      <c r="CN60" s="35" t="str">
        <f t="shared" si="57"/>
        <v>CLOSE</v>
      </c>
      <c r="CO60" s="35">
        <v>0</v>
      </c>
      <c r="CP60" s="35"/>
      <c r="CQ60" s="35" t="s">
        <v>2917</v>
      </c>
      <c r="CR60" s="35" t="s">
        <v>2917</v>
      </c>
      <c r="CS60" s="35" t="s">
        <v>2917</v>
      </c>
      <c r="CT60" s="35" t="s">
        <v>2917</v>
      </c>
      <c r="CU60" s="35" t="s">
        <v>2917</v>
      </c>
      <c r="CV60" s="35" t="s">
        <v>2917</v>
      </c>
      <c r="CW60" s="35" t="s">
        <v>2917</v>
      </c>
      <c r="CX60" s="35" t="s">
        <v>2917</v>
      </c>
      <c r="CY60" s="788"/>
      <c r="CZ60" s="789"/>
      <c r="DA60" s="789"/>
      <c r="DB60" s="789"/>
      <c r="DC60" s="789"/>
      <c r="DD60" s="789"/>
      <c r="DE60" s="790"/>
    </row>
    <row r="61" spans="1:109" ht="69.75" customHeight="1">
      <c r="A61" s="25">
        <v>45</v>
      </c>
      <c r="B61" s="26">
        <v>41920</v>
      </c>
      <c r="C61" s="28">
        <f t="shared" si="58"/>
        <v>10</v>
      </c>
      <c r="D61" s="25" t="s">
        <v>2970</v>
      </c>
      <c r="E61" s="35" t="s">
        <v>3043</v>
      </c>
      <c r="F61" s="27" t="s">
        <v>314</v>
      </c>
      <c r="G61" s="27">
        <f t="shared" si="0"/>
        <v>0</v>
      </c>
      <c r="H61" s="27" t="str">
        <f t="shared" si="1"/>
        <v>0</v>
      </c>
      <c r="I61" s="27" t="str">
        <f t="shared" si="2"/>
        <v>0</v>
      </c>
      <c r="J61" s="27">
        <f t="shared" si="3"/>
        <v>0</v>
      </c>
      <c r="K61" s="27">
        <f t="shared" si="4"/>
        <v>1</v>
      </c>
      <c r="L61" s="27">
        <f t="shared" si="5"/>
        <v>1</v>
      </c>
      <c r="M61" s="27">
        <f t="shared" si="6"/>
        <v>1</v>
      </c>
      <c r="N61" s="27">
        <f t="shared" si="7"/>
        <v>1</v>
      </c>
      <c r="O61" s="27" t="s">
        <v>2928</v>
      </c>
      <c r="P61" s="28" t="s">
        <v>2974</v>
      </c>
      <c r="Q61" s="29" t="s">
        <v>3076</v>
      </c>
      <c r="R61" s="30" t="s">
        <v>328</v>
      </c>
      <c r="S61" s="30" t="s">
        <v>329</v>
      </c>
      <c r="T61" s="31" t="s">
        <v>192</v>
      </c>
      <c r="U61" s="31" t="str">
        <f t="shared" si="8"/>
        <v/>
      </c>
      <c r="V61" s="31" t="str">
        <f t="shared" si="9"/>
        <v/>
      </c>
      <c r="W61" s="31" t="e">
        <f t="shared" si="10"/>
        <v>#VALUE!</v>
      </c>
      <c r="X61" s="31" t="s">
        <v>192</v>
      </c>
      <c r="Y61" s="31" t="str">
        <f t="shared" si="11"/>
        <v/>
      </c>
      <c r="Z61" s="31" t="str">
        <f t="shared" si="12"/>
        <v/>
      </c>
      <c r="AA61" s="31" t="e">
        <f t="shared" si="13"/>
        <v>#VALUE!</v>
      </c>
      <c r="AB61" s="31" t="s">
        <v>192</v>
      </c>
      <c r="AC61" s="31" t="str">
        <f t="shared" si="14"/>
        <v/>
      </c>
      <c r="AD61" s="31" t="str">
        <f t="shared" si="15"/>
        <v/>
      </c>
      <c r="AE61" s="31" t="e">
        <f t="shared" si="16"/>
        <v>#VALUE!</v>
      </c>
      <c r="AF61" s="31" t="s">
        <v>192</v>
      </c>
      <c r="AG61" s="31" t="str">
        <f t="shared" si="17"/>
        <v/>
      </c>
      <c r="AH61" s="31" t="str">
        <f t="shared" si="18"/>
        <v/>
      </c>
      <c r="AI61" s="31" t="e">
        <f t="shared" si="19"/>
        <v>#VALUE!</v>
      </c>
      <c r="AJ61" s="31" t="s">
        <v>192</v>
      </c>
      <c r="AK61" s="31" t="str">
        <f t="shared" si="20"/>
        <v/>
      </c>
      <c r="AL61" s="31" t="str">
        <f t="shared" si="21"/>
        <v/>
      </c>
      <c r="AM61" s="31" t="e">
        <f t="shared" si="22"/>
        <v>#VALUE!</v>
      </c>
      <c r="AN61" s="31" t="s">
        <v>192</v>
      </c>
      <c r="AO61" s="31" t="str">
        <f t="shared" si="23"/>
        <v/>
      </c>
      <c r="AP61" s="31" t="str">
        <f t="shared" si="24"/>
        <v/>
      </c>
      <c r="AQ61" s="31" t="e">
        <f t="shared" si="25"/>
        <v>#VALUE!</v>
      </c>
      <c r="AR61" s="31" t="s">
        <v>192</v>
      </c>
      <c r="AS61" s="31" t="str">
        <f t="shared" si="26"/>
        <v/>
      </c>
      <c r="AT61" s="31" t="str">
        <f t="shared" si="27"/>
        <v/>
      </c>
      <c r="AU61" s="31" t="e">
        <f t="shared" si="28"/>
        <v>#VALUE!</v>
      </c>
      <c r="AV61" s="31" t="s">
        <v>192</v>
      </c>
      <c r="AW61" s="31" t="str">
        <f t="shared" si="29"/>
        <v/>
      </c>
      <c r="AX61" s="31" t="str">
        <f t="shared" si="30"/>
        <v/>
      </c>
      <c r="AY61" s="31" t="e">
        <f t="shared" si="31"/>
        <v>#VALUE!</v>
      </c>
      <c r="AZ61" s="32" t="s">
        <v>330</v>
      </c>
      <c r="BA61" s="33"/>
      <c r="BB61" s="31" t="s">
        <v>529</v>
      </c>
      <c r="BC61" s="31" t="str">
        <f t="shared" si="32"/>
        <v/>
      </c>
      <c r="BD61" s="31" t="str">
        <f t="shared" si="33"/>
        <v/>
      </c>
      <c r="BE61" s="31" t="e">
        <f t="shared" si="34"/>
        <v>#VALUE!</v>
      </c>
      <c r="BF61" s="31" t="s">
        <v>529</v>
      </c>
      <c r="BG61" s="31" t="str">
        <f t="shared" si="35"/>
        <v/>
      </c>
      <c r="BH61" s="31" t="str">
        <f t="shared" si="36"/>
        <v/>
      </c>
      <c r="BI61" s="31" t="e">
        <f t="shared" si="37"/>
        <v>#VALUE!</v>
      </c>
      <c r="BJ61" s="31" t="s">
        <v>529</v>
      </c>
      <c r="BK61" s="31" t="str">
        <f t="shared" si="38"/>
        <v/>
      </c>
      <c r="BL61" s="31" t="str">
        <f t="shared" si="39"/>
        <v/>
      </c>
      <c r="BM61" s="31" t="e">
        <f t="shared" si="40"/>
        <v>#VALUE!</v>
      </c>
      <c r="BN61" s="31" t="s">
        <v>529</v>
      </c>
      <c r="BO61" s="31" t="str">
        <f t="shared" si="41"/>
        <v/>
      </c>
      <c r="BP61" s="31" t="str">
        <f t="shared" si="42"/>
        <v/>
      </c>
      <c r="BQ61" s="31" t="e">
        <f t="shared" si="43"/>
        <v>#VALUE!</v>
      </c>
      <c r="BR61" s="31" t="s">
        <v>529</v>
      </c>
      <c r="BS61" s="31" t="str">
        <f t="shared" si="44"/>
        <v/>
      </c>
      <c r="BT61" s="31" t="str">
        <f t="shared" si="45"/>
        <v/>
      </c>
      <c r="BU61" s="31" t="e">
        <f t="shared" si="46"/>
        <v>#VALUE!</v>
      </c>
      <c r="BV61" s="31" t="s">
        <v>529</v>
      </c>
      <c r="BW61" s="31" t="str">
        <f t="shared" si="47"/>
        <v/>
      </c>
      <c r="BX61" s="31" t="str">
        <f t="shared" si="48"/>
        <v/>
      </c>
      <c r="BY61" s="31" t="e">
        <f t="shared" si="49"/>
        <v>#VALUE!</v>
      </c>
      <c r="BZ61" s="31" t="s">
        <v>529</v>
      </c>
      <c r="CA61" s="31" t="str">
        <f t="shared" si="50"/>
        <v/>
      </c>
      <c r="CB61" s="31" t="str">
        <f t="shared" si="51"/>
        <v/>
      </c>
      <c r="CC61" s="31" t="e">
        <f t="shared" si="52"/>
        <v>#VALUE!</v>
      </c>
      <c r="CD61" s="31" t="s">
        <v>529</v>
      </c>
      <c r="CE61" s="31" t="str">
        <f t="shared" si="53"/>
        <v/>
      </c>
      <c r="CF61" s="31" t="str">
        <f t="shared" si="54"/>
        <v/>
      </c>
      <c r="CG61" s="31" t="e">
        <f t="shared" si="55"/>
        <v>#VALUE!</v>
      </c>
      <c r="CH61" s="158" t="s">
        <v>3077</v>
      </c>
      <c r="CI61" s="206">
        <v>0</v>
      </c>
      <c r="CJ61" s="158" t="s">
        <v>326</v>
      </c>
      <c r="CK61" s="206">
        <v>0</v>
      </c>
      <c r="CL61" s="160"/>
      <c r="CM61" s="35" t="str">
        <f t="shared" si="56"/>
        <v>CLOSE</v>
      </c>
      <c r="CN61" s="35" t="str">
        <f t="shared" si="57"/>
        <v>CLOSE</v>
      </c>
      <c r="CO61" s="51">
        <v>0</v>
      </c>
      <c r="CP61" s="51"/>
      <c r="CQ61" s="51" t="s">
        <v>2917</v>
      </c>
      <c r="CR61" s="35" t="s">
        <v>2917</v>
      </c>
      <c r="CS61" s="35" t="s">
        <v>2917</v>
      </c>
      <c r="CT61" s="35" t="s">
        <v>2917</v>
      </c>
      <c r="CU61" s="35" t="s">
        <v>2917</v>
      </c>
      <c r="CV61" s="35" t="s">
        <v>2917</v>
      </c>
      <c r="CW61" s="35" t="s">
        <v>2917</v>
      </c>
      <c r="CX61" s="35" t="s">
        <v>2917</v>
      </c>
      <c r="CY61" s="788"/>
      <c r="CZ61" s="789"/>
      <c r="DA61" s="789"/>
      <c r="DB61" s="789"/>
      <c r="DC61" s="789"/>
      <c r="DD61" s="789"/>
      <c r="DE61" s="790"/>
    </row>
    <row r="62" spans="1:109" ht="69.75" customHeight="1">
      <c r="A62" s="103">
        <v>46</v>
      </c>
      <c r="B62" s="104">
        <v>41924</v>
      </c>
      <c r="C62" s="106">
        <f t="shared" si="58"/>
        <v>10</v>
      </c>
      <c r="D62" s="103" t="s">
        <v>2970</v>
      </c>
      <c r="E62" s="101" t="s">
        <v>2971</v>
      </c>
      <c r="F62" s="105" t="s">
        <v>314</v>
      </c>
      <c r="G62" s="27">
        <f t="shared" si="0"/>
        <v>6</v>
      </c>
      <c r="H62" s="27" t="str">
        <f t="shared" si="1"/>
        <v>1</v>
      </c>
      <c r="I62" s="27" t="str">
        <f t="shared" si="2"/>
        <v>0</v>
      </c>
      <c r="J62" s="27">
        <f t="shared" si="3"/>
        <v>1</v>
      </c>
      <c r="K62" s="27">
        <f t="shared" si="4"/>
        <v>1</v>
      </c>
      <c r="L62" s="27">
        <f t="shared" si="5"/>
        <v>2</v>
      </c>
      <c r="M62" s="27">
        <f t="shared" si="6"/>
        <v>1</v>
      </c>
      <c r="N62" s="27">
        <f t="shared" si="7"/>
        <v>2</v>
      </c>
      <c r="O62" s="105" t="s">
        <v>2934</v>
      </c>
      <c r="P62" s="106" t="s">
        <v>3078</v>
      </c>
      <c r="Q62" s="107" t="s">
        <v>334</v>
      </c>
      <c r="R62" s="99" t="s">
        <v>335</v>
      </c>
      <c r="S62" s="99" t="s">
        <v>336</v>
      </c>
      <c r="T62" s="102" t="s">
        <v>60</v>
      </c>
      <c r="U62" s="31" t="str">
        <f t="shared" si="8"/>
        <v/>
      </c>
      <c r="V62" s="31" t="str">
        <f t="shared" si="9"/>
        <v>1</v>
      </c>
      <c r="W62" s="31" t="e">
        <f t="shared" si="10"/>
        <v>#VALUE!</v>
      </c>
      <c r="X62" s="102" t="s">
        <v>60</v>
      </c>
      <c r="Y62" s="31" t="str">
        <f t="shared" si="11"/>
        <v/>
      </c>
      <c r="Z62" s="31" t="str">
        <f t="shared" si="12"/>
        <v>1</v>
      </c>
      <c r="AA62" s="31" t="e">
        <f t="shared" si="13"/>
        <v>#VALUE!</v>
      </c>
      <c r="AB62" s="102" t="s">
        <v>60</v>
      </c>
      <c r="AC62" s="31" t="str">
        <f t="shared" si="14"/>
        <v/>
      </c>
      <c r="AD62" s="31" t="str">
        <f t="shared" si="15"/>
        <v>1</v>
      </c>
      <c r="AE62" s="31" t="e">
        <f t="shared" si="16"/>
        <v>#VALUE!</v>
      </c>
      <c r="AF62" s="102" t="s">
        <v>60</v>
      </c>
      <c r="AG62" s="31" t="str">
        <f t="shared" si="17"/>
        <v/>
      </c>
      <c r="AH62" s="31" t="str">
        <f t="shared" si="18"/>
        <v>1</v>
      </c>
      <c r="AI62" s="31" t="e">
        <f t="shared" si="19"/>
        <v>#VALUE!</v>
      </c>
      <c r="AJ62" s="102" t="s">
        <v>60</v>
      </c>
      <c r="AK62" s="31" t="str">
        <f t="shared" si="20"/>
        <v/>
      </c>
      <c r="AL62" s="31" t="str">
        <f t="shared" si="21"/>
        <v>1</v>
      </c>
      <c r="AM62" s="31" t="e">
        <f t="shared" si="22"/>
        <v>#VALUE!</v>
      </c>
      <c r="AN62" s="102" t="s">
        <v>60</v>
      </c>
      <c r="AO62" s="31" t="str">
        <f t="shared" si="23"/>
        <v/>
      </c>
      <c r="AP62" s="31" t="str">
        <f t="shared" si="24"/>
        <v>1</v>
      </c>
      <c r="AQ62" s="31" t="e">
        <f t="shared" si="25"/>
        <v>#VALUE!</v>
      </c>
      <c r="AR62" s="102" t="s">
        <v>2965</v>
      </c>
      <c r="AS62" s="31" t="str">
        <f t="shared" si="26"/>
        <v/>
      </c>
      <c r="AT62" s="31" t="str">
        <f t="shared" si="27"/>
        <v/>
      </c>
      <c r="AU62" s="31" t="e">
        <f t="shared" si="28"/>
        <v>#VALUE!</v>
      </c>
      <c r="AV62" s="102" t="s">
        <v>2965</v>
      </c>
      <c r="AW62" s="31" t="str">
        <f t="shared" si="29"/>
        <v/>
      </c>
      <c r="AX62" s="31" t="str">
        <f t="shared" si="30"/>
        <v/>
      </c>
      <c r="AY62" s="31" t="e">
        <f t="shared" si="31"/>
        <v>#VALUE!</v>
      </c>
      <c r="AZ62" s="100" t="s">
        <v>3079</v>
      </c>
      <c r="BA62" s="118"/>
      <c r="BB62" s="102" t="s">
        <v>63</v>
      </c>
      <c r="BC62" s="31" t="str">
        <f t="shared" si="32"/>
        <v/>
      </c>
      <c r="BD62" s="31" t="str">
        <f t="shared" si="33"/>
        <v>1</v>
      </c>
      <c r="BE62" s="31" t="e">
        <f t="shared" si="34"/>
        <v>#VALUE!</v>
      </c>
      <c r="BF62" s="102" t="s">
        <v>63</v>
      </c>
      <c r="BG62" s="31" t="str">
        <f t="shared" si="35"/>
        <v/>
      </c>
      <c r="BH62" s="31" t="str">
        <f t="shared" si="36"/>
        <v>1</v>
      </c>
      <c r="BI62" s="31" t="e">
        <f t="shared" si="37"/>
        <v>#VALUE!</v>
      </c>
      <c r="BJ62" s="120" t="s">
        <v>2978</v>
      </c>
      <c r="BK62" s="31" t="str">
        <f t="shared" si="38"/>
        <v/>
      </c>
      <c r="BL62" s="31" t="str">
        <f t="shared" si="39"/>
        <v>1</v>
      </c>
      <c r="BM62" s="31" t="e">
        <f t="shared" si="40"/>
        <v>#VALUE!</v>
      </c>
      <c r="BN62" s="102" t="s">
        <v>63</v>
      </c>
      <c r="BO62" s="31" t="str">
        <f t="shared" si="41"/>
        <v/>
      </c>
      <c r="BP62" s="31" t="str">
        <f t="shared" si="42"/>
        <v>1</v>
      </c>
      <c r="BQ62" s="31" t="e">
        <f t="shared" si="43"/>
        <v>#VALUE!</v>
      </c>
      <c r="BR62" s="102" t="s">
        <v>63</v>
      </c>
      <c r="BS62" s="31" t="str">
        <f t="shared" si="44"/>
        <v/>
      </c>
      <c r="BT62" s="31" t="str">
        <f t="shared" si="45"/>
        <v>1</v>
      </c>
      <c r="BU62" s="31" t="e">
        <f t="shared" si="46"/>
        <v>#VALUE!</v>
      </c>
      <c r="BV62" s="102" t="s">
        <v>63</v>
      </c>
      <c r="BW62" s="31" t="str">
        <f t="shared" si="47"/>
        <v/>
      </c>
      <c r="BX62" s="31" t="str">
        <f t="shared" si="48"/>
        <v>1</v>
      </c>
      <c r="BY62" s="31" t="e">
        <f t="shared" si="49"/>
        <v>#VALUE!</v>
      </c>
      <c r="BZ62" s="102" t="s">
        <v>529</v>
      </c>
      <c r="CA62" s="31" t="str">
        <f t="shared" si="50"/>
        <v/>
      </c>
      <c r="CB62" s="31" t="str">
        <f t="shared" si="51"/>
        <v/>
      </c>
      <c r="CC62" s="31" t="e">
        <f t="shared" si="52"/>
        <v>#VALUE!</v>
      </c>
      <c r="CD62" s="102" t="s">
        <v>529</v>
      </c>
      <c r="CE62" s="31" t="str">
        <f t="shared" si="53"/>
        <v/>
      </c>
      <c r="CF62" s="31" t="str">
        <f t="shared" si="54"/>
        <v/>
      </c>
      <c r="CG62" s="31" t="e">
        <f t="shared" si="55"/>
        <v>#VALUE!</v>
      </c>
      <c r="CH62" s="155" t="s">
        <v>3080</v>
      </c>
      <c r="CI62" s="223">
        <v>0</v>
      </c>
      <c r="CJ62" s="155" t="s">
        <v>332</v>
      </c>
      <c r="CK62" s="223">
        <v>4012</v>
      </c>
      <c r="CL62" s="155" t="s">
        <v>333</v>
      </c>
      <c r="CM62" s="101" t="str">
        <f t="shared" si="56"/>
        <v>CLOSE</v>
      </c>
      <c r="CN62" s="101" t="str">
        <f t="shared" si="57"/>
        <v>CLOSE</v>
      </c>
      <c r="CO62" s="101">
        <v>195</v>
      </c>
      <c r="CP62" s="101"/>
      <c r="CQ62" s="100" t="s">
        <v>3081</v>
      </c>
      <c r="CR62" s="100" t="s">
        <v>3081</v>
      </c>
      <c r="CS62" s="101" t="s">
        <v>2917</v>
      </c>
      <c r="CT62" s="101" t="s">
        <v>2917</v>
      </c>
      <c r="CU62" s="101" t="s">
        <v>2917</v>
      </c>
      <c r="CV62" s="101" t="s">
        <v>2917</v>
      </c>
      <c r="CW62" s="101" t="s">
        <v>2917</v>
      </c>
      <c r="CX62" s="101" t="s">
        <v>2917</v>
      </c>
      <c r="CY62" s="800" t="s">
        <v>3082</v>
      </c>
      <c r="CZ62" s="801"/>
      <c r="DA62" s="801"/>
      <c r="DB62" s="801"/>
      <c r="DC62" s="801"/>
      <c r="DD62" s="801"/>
      <c r="DE62" s="802"/>
    </row>
    <row r="63" spans="1:109" ht="69.75" customHeight="1">
      <c r="A63" s="25">
        <v>47</v>
      </c>
      <c r="B63" s="26">
        <v>41929</v>
      </c>
      <c r="C63" s="28">
        <f t="shared" si="58"/>
        <v>10</v>
      </c>
      <c r="D63" s="25" t="s">
        <v>2970</v>
      </c>
      <c r="E63" s="35" t="s">
        <v>3043</v>
      </c>
      <c r="F63" s="27" t="s">
        <v>314</v>
      </c>
      <c r="G63" s="27">
        <f t="shared" si="0"/>
        <v>4</v>
      </c>
      <c r="H63" s="27" t="str">
        <f t="shared" si="1"/>
        <v>1</v>
      </c>
      <c r="I63" s="27" t="str">
        <f t="shared" si="2"/>
        <v>0</v>
      </c>
      <c r="J63" s="27">
        <f t="shared" si="3"/>
        <v>1</v>
      </c>
      <c r="K63" s="27">
        <f t="shared" si="4"/>
        <v>1</v>
      </c>
      <c r="L63" s="27">
        <f t="shared" si="5"/>
        <v>2</v>
      </c>
      <c r="M63" s="27">
        <f t="shared" si="6"/>
        <v>1</v>
      </c>
      <c r="N63" s="27">
        <f t="shared" si="7"/>
        <v>2</v>
      </c>
      <c r="O63" s="27" t="s">
        <v>2934</v>
      </c>
      <c r="P63" s="28" t="s">
        <v>3083</v>
      </c>
      <c r="Q63" s="29" t="s">
        <v>341</v>
      </c>
      <c r="R63" s="30" t="s">
        <v>342</v>
      </c>
      <c r="S63" s="30" t="s">
        <v>343</v>
      </c>
      <c r="T63" s="38" t="s">
        <v>192</v>
      </c>
      <c r="U63" s="31" t="str">
        <f t="shared" si="8"/>
        <v/>
      </c>
      <c r="V63" s="31" t="str">
        <f t="shared" si="9"/>
        <v/>
      </c>
      <c r="W63" s="31" t="e">
        <f t="shared" si="10"/>
        <v>#VALUE!</v>
      </c>
      <c r="X63" s="38" t="s">
        <v>192</v>
      </c>
      <c r="Y63" s="31" t="str">
        <f t="shared" si="11"/>
        <v/>
      </c>
      <c r="Z63" s="31" t="str">
        <f t="shared" si="12"/>
        <v/>
      </c>
      <c r="AA63" s="31" t="e">
        <f t="shared" si="13"/>
        <v>#VALUE!</v>
      </c>
      <c r="AB63" s="38" t="s">
        <v>2965</v>
      </c>
      <c r="AC63" s="31" t="str">
        <f t="shared" si="14"/>
        <v/>
      </c>
      <c r="AD63" s="31" t="str">
        <f t="shared" si="15"/>
        <v/>
      </c>
      <c r="AE63" s="31" t="e">
        <f t="shared" si="16"/>
        <v>#VALUE!</v>
      </c>
      <c r="AF63" s="38" t="s">
        <v>2965</v>
      </c>
      <c r="AG63" s="31" t="str">
        <f t="shared" si="17"/>
        <v/>
      </c>
      <c r="AH63" s="31" t="str">
        <f t="shared" si="18"/>
        <v/>
      </c>
      <c r="AI63" s="31" t="e">
        <f t="shared" si="19"/>
        <v>#VALUE!</v>
      </c>
      <c r="AJ63" s="38" t="s">
        <v>60</v>
      </c>
      <c r="AK63" s="31" t="str">
        <f t="shared" si="20"/>
        <v/>
      </c>
      <c r="AL63" s="31" t="str">
        <f t="shared" si="21"/>
        <v>1</v>
      </c>
      <c r="AM63" s="31" t="e">
        <f t="shared" si="22"/>
        <v>#VALUE!</v>
      </c>
      <c r="AN63" s="38" t="s">
        <v>60</v>
      </c>
      <c r="AO63" s="31" t="str">
        <f t="shared" si="23"/>
        <v/>
      </c>
      <c r="AP63" s="31" t="str">
        <f t="shared" si="24"/>
        <v>1</v>
      </c>
      <c r="AQ63" s="31" t="e">
        <f t="shared" si="25"/>
        <v>#VALUE!</v>
      </c>
      <c r="AR63" s="38" t="s">
        <v>60</v>
      </c>
      <c r="AS63" s="31" t="str">
        <f t="shared" si="26"/>
        <v/>
      </c>
      <c r="AT63" s="31" t="str">
        <f t="shared" si="27"/>
        <v>1</v>
      </c>
      <c r="AU63" s="31" t="e">
        <f t="shared" si="28"/>
        <v>#VALUE!</v>
      </c>
      <c r="AV63" s="38" t="s">
        <v>60</v>
      </c>
      <c r="AW63" s="31" t="str">
        <f t="shared" si="29"/>
        <v/>
      </c>
      <c r="AX63" s="31" t="str">
        <f t="shared" si="30"/>
        <v>1</v>
      </c>
      <c r="AY63" s="31" t="e">
        <f t="shared" si="31"/>
        <v>#VALUE!</v>
      </c>
      <c r="AZ63" s="32" t="s">
        <v>344</v>
      </c>
      <c r="BA63" s="33"/>
      <c r="BB63" s="38" t="s">
        <v>529</v>
      </c>
      <c r="BC63" s="31" t="str">
        <f t="shared" si="32"/>
        <v/>
      </c>
      <c r="BD63" s="31" t="str">
        <f t="shared" si="33"/>
        <v/>
      </c>
      <c r="BE63" s="31" t="e">
        <f t="shared" si="34"/>
        <v>#VALUE!</v>
      </c>
      <c r="BF63" s="38" t="s">
        <v>529</v>
      </c>
      <c r="BG63" s="31" t="str">
        <f t="shared" si="35"/>
        <v/>
      </c>
      <c r="BH63" s="31" t="str">
        <f t="shared" si="36"/>
        <v/>
      </c>
      <c r="BI63" s="31" t="e">
        <f t="shared" si="37"/>
        <v>#VALUE!</v>
      </c>
      <c r="BJ63" s="38" t="s">
        <v>529</v>
      </c>
      <c r="BK63" s="31" t="str">
        <f t="shared" si="38"/>
        <v/>
      </c>
      <c r="BL63" s="31" t="str">
        <f t="shared" si="39"/>
        <v/>
      </c>
      <c r="BM63" s="31" t="e">
        <f t="shared" si="40"/>
        <v>#VALUE!</v>
      </c>
      <c r="BN63" s="38" t="s">
        <v>529</v>
      </c>
      <c r="BO63" s="31" t="str">
        <f t="shared" si="41"/>
        <v/>
      </c>
      <c r="BP63" s="31" t="str">
        <f t="shared" si="42"/>
        <v/>
      </c>
      <c r="BQ63" s="31" t="e">
        <f t="shared" si="43"/>
        <v>#VALUE!</v>
      </c>
      <c r="BR63" s="38" t="s">
        <v>63</v>
      </c>
      <c r="BS63" s="31" t="str">
        <f t="shared" si="44"/>
        <v/>
      </c>
      <c r="BT63" s="31" t="str">
        <f t="shared" si="45"/>
        <v>1</v>
      </c>
      <c r="BU63" s="31" t="e">
        <f t="shared" si="46"/>
        <v>#VALUE!</v>
      </c>
      <c r="BV63" s="38" t="s">
        <v>63</v>
      </c>
      <c r="BW63" s="31" t="str">
        <f t="shared" si="47"/>
        <v/>
      </c>
      <c r="BX63" s="31" t="str">
        <f t="shared" si="48"/>
        <v>1</v>
      </c>
      <c r="BY63" s="31" t="e">
        <f t="shared" si="49"/>
        <v>#VALUE!</v>
      </c>
      <c r="BZ63" s="38" t="s">
        <v>63</v>
      </c>
      <c r="CA63" s="31" t="str">
        <f t="shared" si="50"/>
        <v/>
      </c>
      <c r="CB63" s="31" t="str">
        <f t="shared" si="51"/>
        <v>1</v>
      </c>
      <c r="CC63" s="31" t="e">
        <f t="shared" si="52"/>
        <v>#VALUE!</v>
      </c>
      <c r="CD63" s="38" t="s">
        <v>63</v>
      </c>
      <c r="CE63" s="31" t="str">
        <f t="shared" si="53"/>
        <v/>
      </c>
      <c r="CF63" s="31" t="str">
        <f t="shared" si="54"/>
        <v>1</v>
      </c>
      <c r="CG63" s="31" t="e">
        <f t="shared" si="55"/>
        <v>#VALUE!</v>
      </c>
      <c r="CH63" s="163" t="s">
        <v>3084</v>
      </c>
      <c r="CI63" s="206">
        <v>0</v>
      </c>
      <c r="CJ63" s="158" t="s">
        <v>340</v>
      </c>
      <c r="CK63" s="206">
        <v>2768</v>
      </c>
      <c r="CL63" s="160"/>
      <c r="CM63" s="35" t="str">
        <f t="shared" si="56"/>
        <v>CLOSE</v>
      </c>
      <c r="CN63" s="35" t="str">
        <f t="shared" si="57"/>
        <v>CLOSE</v>
      </c>
      <c r="CO63" s="28">
        <v>120</v>
      </c>
      <c r="CP63" s="28"/>
      <c r="CQ63" s="28" t="s">
        <v>2917</v>
      </c>
      <c r="CR63" s="35" t="s">
        <v>2917</v>
      </c>
      <c r="CS63" s="35" t="s">
        <v>2917</v>
      </c>
      <c r="CT63" s="35" t="s">
        <v>2917</v>
      </c>
      <c r="CU63" s="35" t="s">
        <v>2917</v>
      </c>
      <c r="CV63" s="35" t="s">
        <v>2917</v>
      </c>
      <c r="CW63" s="35" t="s">
        <v>2917</v>
      </c>
      <c r="CX63" s="35" t="s">
        <v>2917</v>
      </c>
      <c r="CY63" s="788"/>
      <c r="CZ63" s="789"/>
      <c r="DA63" s="789"/>
      <c r="DB63" s="789"/>
      <c r="DC63" s="789"/>
      <c r="DD63" s="789"/>
      <c r="DE63" s="790"/>
    </row>
    <row r="64" spans="1:109" ht="69.75" customHeight="1">
      <c r="A64" s="25">
        <v>48</v>
      </c>
      <c r="B64" s="26">
        <v>41930</v>
      </c>
      <c r="C64" s="28">
        <f t="shared" si="58"/>
        <v>10</v>
      </c>
      <c r="D64" s="25" t="s">
        <v>3055</v>
      </c>
      <c r="E64" s="35" t="s">
        <v>2971</v>
      </c>
      <c r="F64" s="27" t="s">
        <v>345</v>
      </c>
      <c r="G64" s="27">
        <f t="shared" si="0"/>
        <v>0</v>
      </c>
      <c r="H64" s="27" t="str">
        <f t="shared" si="1"/>
        <v>0</v>
      </c>
      <c r="I64" s="27" t="str">
        <f t="shared" si="2"/>
        <v>0</v>
      </c>
      <c r="J64" s="27">
        <f t="shared" si="3"/>
        <v>0</v>
      </c>
      <c r="K64" s="27">
        <f t="shared" si="4"/>
        <v>1</v>
      </c>
      <c r="L64" s="27">
        <f t="shared" si="5"/>
        <v>1</v>
      </c>
      <c r="M64" s="27">
        <f t="shared" si="6"/>
        <v>1</v>
      </c>
      <c r="N64" s="27">
        <f t="shared" si="7"/>
        <v>1</v>
      </c>
      <c r="O64" s="27" t="s">
        <v>2921</v>
      </c>
      <c r="P64" s="28" t="s">
        <v>53</v>
      </c>
      <c r="Q64" s="29" t="s">
        <v>347</v>
      </c>
      <c r="R64" s="30" t="s">
        <v>348</v>
      </c>
      <c r="S64" s="30" t="s">
        <v>349</v>
      </c>
      <c r="T64" s="31" t="s">
        <v>192</v>
      </c>
      <c r="U64" s="31" t="str">
        <f t="shared" si="8"/>
        <v/>
      </c>
      <c r="V64" s="31" t="str">
        <f t="shared" si="9"/>
        <v/>
      </c>
      <c r="W64" s="31" t="e">
        <f t="shared" si="10"/>
        <v>#VALUE!</v>
      </c>
      <c r="X64" s="31" t="s">
        <v>192</v>
      </c>
      <c r="Y64" s="31" t="str">
        <f t="shared" si="11"/>
        <v/>
      </c>
      <c r="Z64" s="31" t="str">
        <f t="shared" si="12"/>
        <v/>
      </c>
      <c r="AA64" s="31" t="e">
        <f t="shared" si="13"/>
        <v>#VALUE!</v>
      </c>
      <c r="AB64" s="31" t="s">
        <v>192</v>
      </c>
      <c r="AC64" s="31" t="str">
        <f t="shared" si="14"/>
        <v/>
      </c>
      <c r="AD64" s="31" t="str">
        <f t="shared" si="15"/>
        <v/>
      </c>
      <c r="AE64" s="31" t="e">
        <f t="shared" si="16"/>
        <v>#VALUE!</v>
      </c>
      <c r="AF64" s="31" t="s">
        <v>192</v>
      </c>
      <c r="AG64" s="31" t="str">
        <f t="shared" si="17"/>
        <v/>
      </c>
      <c r="AH64" s="31" t="str">
        <f t="shared" si="18"/>
        <v/>
      </c>
      <c r="AI64" s="31" t="e">
        <f t="shared" si="19"/>
        <v>#VALUE!</v>
      </c>
      <c r="AJ64" s="31" t="s">
        <v>192</v>
      </c>
      <c r="AK64" s="31" t="str">
        <f t="shared" si="20"/>
        <v/>
      </c>
      <c r="AL64" s="31" t="str">
        <f t="shared" si="21"/>
        <v/>
      </c>
      <c r="AM64" s="31" t="e">
        <f t="shared" si="22"/>
        <v>#VALUE!</v>
      </c>
      <c r="AN64" s="31" t="s">
        <v>192</v>
      </c>
      <c r="AO64" s="31" t="str">
        <f t="shared" si="23"/>
        <v/>
      </c>
      <c r="AP64" s="31" t="str">
        <f t="shared" si="24"/>
        <v/>
      </c>
      <c r="AQ64" s="31" t="e">
        <f t="shared" si="25"/>
        <v>#VALUE!</v>
      </c>
      <c r="AR64" s="31" t="s">
        <v>529</v>
      </c>
      <c r="AS64" s="31" t="str">
        <f t="shared" si="26"/>
        <v/>
      </c>
      <c r="AT64" s="31" t="str">
        <f t="shared" si="27"/>
        <v/>
      </c>
      <c r="AU64" s="31" t="e">
        <f t="shared" si="28"/>
        <v>#VALUE!</v>
      </c>
      <c r="AV64" s="31" t="s">
        <v>529</v>
      </c>
      <c r="AW64" s="31" t="str">
        <f t="shared" si="29"/>
        <v/>
      </c>
      <c r="AX64" s="31" t="str">
        <f t="shared" si="30"/>
        <v/>
      </c>
      <c r="AY64" s="31" t="e">
        <f t="shared" si="31"/>
        <v>#VALUE!</v>
      </c>
      <c r="AZ64" s="32" t="s">
        <v>350</v>
      </c>
      <c r="BA64" s="33"/>
      <c r="BB64" s="31" t="s">
        <v>529</v>
      </c>
      <c r="BC64" s="31" t="str">
        <f t="shared" si="32"/>
        <v/>
      </c>
      <c r="BD64" s="31" t="str">
        <f t="shared" si="33"/>
        <v/>
      </c>
      <c r="BE64" s="31" t="e">
        <f t="shared" si="34"/>
        <v>#VALUE!</v>
      </c>
      <c r="BF64" s="31" t="s">
        <v>529</v>
      </c>
      <c r="BG64" s="31" t="str">
        <f t="shared" si="35"/>
        <v/>
      </c>
      <c r="BH64" s="31" t="str">
        <f t="shared" si="36"/>
        <v/>
      </c>
      <c r="BI64" s="31" t="e">
        <f t="shared" si="37"/>
        <v>#VALUE!</v>
      </c>
      <c r="BJ64" s="31" t="s">
        <v>529</v>
      </c>
      <c r="BK64" s="31" t="str">
        <f t="shared" si="38"/>
        <v/>
      </c>
      <c r="BL64" s="31" t="str">
        <f t="shared" si="39"/>
        <v/>
      </c>
      <c r="BM64" s="31" t="e">
        <f t="shared" si="40"/>
        <v>#VALUE!</v>
      </c>
      <c r="BN64" s="31" t="s">
        <v>529</v>
      </c>
      <c r="BO64" s="31" t="str">
        <f t="shared" si="41"/>
        <v/>
      </c>
      <c r="BP64" s="31" t="str">
        <f t="shared" si="42"/>
        <v/>
      </c>
      <c r="BQ64" s="31" t="e">
        <f t="shared" si="43"/>
        <v>#VALUE!</v>
      </c>
      <c r="BR64" s="31" t="s">
        <v>529</v>
      </c>
      <c r="BS64" s="31" t="str">
        <f t="shared" si="44"/>
        <v/>
      </c>
      <c r="BT64" s="31" t="str">
        <f t="shared" si="45"/>
        <v/>
      </c>
      <c r="BU64" s="31" t="e">
        <f t="shared" si="46"/>
        <v>#VALUE!</v>
      </c>
      <c r="BV64" s="31" t="s">
        <v>529</v>
      </c>
      <c r="BW64" s="31" t="str">
        <f t="shared" si="47"/>
        <v/>
      </c>
      <c r="BX64" s="31" t="str">
        <f t="shared" si="48"/>
        <v/>
      </c>
      <c r="BY64" s="31" t="e">
        <f t="shared" si="49"/>
        <v>#VALUE!</v>
      </c>
      <c r="BZ64" s="31" t="s">
        <v>529</v>
      </c>
      <c r="CA64" s="31" t="str">
        <f t="shared" si="50"/>
        <v/>
      </c>
      <c r="CB64" s="31" t="str">
        <f t="shared" si="51"/>
        <v/>
      </c>
      <c r="CC64" s="31" t="e">
        <f t="shared" si="52"/>
        <v>#VALUE!</v>
      </c>
      <c r="CD64" s="31" t="s">
        <v>529</v>
      </c>
      <c r="CE64" s="31" t="str">
        <f t="shared" si="53"/>
        <v/>
      </c>
      <c r="CF64" s="31" t="str">
        <f t="shared" si="54"/>
        <v/>
      </c>
      <c r="CG64" s="31" t="e">
        <f t="shared" si="55"/>
        <v>#VALUE!</v>
      </c>
      <c r="CH64" s="163" t="s">
        <v>3085</v>
      </c>
      <c r="CI64" s="206">
        <v>0</v>
      </c>
      <c r="CJ64" s="158" t="s">
        <v>346</v>
      </c>
      <c r="CK64" s="206">
        <v>66</v>
      </c>
      <c r="CL64" s="160"/>
      <c r="CM64" s="35" t="str">
        <f t="shared" si="56"/>
        <v>CLOSE</v>
      </c>
      <c r="CN64" s="35" t="str">
        <f t="shared" si="57"/>
        <v>CLOSE</v>
      </c>
      <c r="CO64" s="35">
        <v>80</v>
      </c>
      <c r="CP64" s="35"/>
      <c r="CQ64" s="35" t="s">
        <v>2917</v>
      </c>
      <c r="CR64" s="35" t="s">
        <v>2917</v>
      </c>
      <c r="CS64" s="35" t="s">
        <v>2917</v>
      </c>
      <c r="CT64" s="35" t="s">
        <v>2917</v>
      </c>
      <c r="CU64" s="35" t="s">
        <v>2917</v>
      </c>
      <c r="CV64" s="35" t="s">
        <v>2917</v>
      </c>
      <c r="CW64" s="35" t="s">
        <v>2917</v>
      </c>
      <c r="CX64" s="35" t="s">
        <v>2917</v>
      </c>
      <c r="CY64" s="788"/>
      <c r="CZ64" s="789"/>
      <c r="DA64" s="789"/>
      <c r="DB64" s="789"/>
      <c r="DC64" s="789"/>
      <c r="DD64" s="789"/>
      <c r="DE64" s="790"/>
    </row>
    <row r="65" spans="1:109" ht="69.75" customHeight="1">
      <c r="A65" s="25">
        <v>49</v>
      </c>
      <c r="B65" s="26">
        <v>41932</v>
      </c>
      <c r="C65" s="28">
        <f t="shared" si="58"/>
        <v>10</v>
      </c>
      <c r="D65" s="25" t="s">
        <v>3055</v>
      </c>
      <c r="E65" s="35" t="s">
        <v>2971</v>
      </c>
      <c r="F65" s="27" t="s">
        <v>345</v>
      </c>
      <c r="G65" s="27">
        <f t="shared" si="0"/>
        <v>8</v>
      </c>
      <c r="H65" s="27" t="str">
        <f t="shared" si="1"/>
        <v>1</v>
      </c>
      <c r="I65" s="27" t="str">
        <f t="shared" si="2"/>
        <v>0</v>
      </c>
      <c r="J65" s="27">
        <f t="shared" si="3"/>
        <v>1</v>
      </c>
      <c r="K65" s="27">
        <f t="shared" si="4"/>
        <v>1</v>
      </c>
      <c r="L65" s="27">
        <f t="shared" si="5"/>
        <v>2</v>
      </c>
      <c r="M65" s="27">
        <f t="shared" si="6"/>
        <v>1</v>
      </c>
      <c r="N65" s="27">
        <f t="shared" si="7"/>
        <v>2</v>
      </c>
      <c r="O65" s="27" t="s">
        <v>2928</v>
      </c>
      <c r="P65" s="28" t="s">
        <v>351</v>
      </c>
      <c r="Q65" s="29" t="s">
        <v>353</v>
      </c>
      <c r="R65" s="30" t="s">
        <v>354</v>
      </c>
      <c r="S65" s="30" t="s">
        <v>355</v>
      </c>
      <c r="T65" s="31" t="s">
        <v>60</v>
      </c>
      <c r="U65" s="31" t="str">
        <f t="shared" si="8"/>
        <v/>
      </c>
      <c r="V65" s="31" t="str">
        <f t="shared" si="9"/>
        <v>1</v>
      </c>
      <c r="W65" s="31" t="e">
        <f t="shared" si="10"/>
        <v>#VALUE!</v>
      </c>
      <c r="X65" s="31" t="s">
        <v>60</v>
      </c>
      <c r="Y65" s="31" t="str">
        <f t="shared" si="11"/>
        <v/>
      </c>
      <c r="Z65" s="31" t="str">
        <f t="shared" si="12"/>
        <v>1</v>
      </c>
      <c r="AA65" s="31" t="e">
        <f t="shared" si="13"/>
        <v>#VALUE!</v>
      </c>
      <c r="AB65" s="31" t="s">
        <v>60</v>
      </c>
      <c r="AC65" s="31" t="str">
        <f t="shared" si="14"/>
        <v/>
      </c>
      <c r="AD65" s="31" t="str">
        <f t="shared" si="15"/>
        <v>1</v>
      </c>
      <c r="AE65" s="31" t="e">
        <f t="shared" si="16"/>
        <v>#VALUE!</v>
      </c>
      <c r="AF65" s="31" t="s">
        <v>60</v>
      </c>
      <c r="AG65" s="31" t="str">
        <f t="shared" si="17"/>
        <v/>
      </c>
      <c r="AH65" s="31" t="str">
        <f t="shared" si="18"/>
        <v>1</v>
      </c>
      <c r="AI65" s="31" t="e">
        <f t="shared" si="19"/>
        <v>#VALUE!</v>
      </c>
      <c r="AJ65" s="31" t="s">
        <v>60</v>
      </c>
      <c r="AK65" s="31" t="str">
        <f t="shared" si="20"/>
        <v/>
      </c>
      <c r="AL65" s="31" t="str">
        <f t="shared" si="21"/>
        <v>1</v>
      </c>
      <c r="AM65" s="31" t="e">
        <f t="shared" si="22"/>
        <v>#VALUE!</v>
      </c>
      <c r="AN65" s="31" t="s">
        <v>60</v>
      </c>
      <c r="AO65" s="31" t="str">
        <f t="shared" si="23"/>
        <v/>
      </c>
      <c r="AP65" s="31" t="str">
        <f t="shared" si="24"/>
        <v>1</v>
      </c>
      <c r="AQ65" s="31" t="e">
        <f t="shared" si="25"/>
        <v>#VALUE!</v>
      </c>
      <c r="AR65" s="31" t="s">
        <v>60</v>
      </c>
      <c r="AS65" s="31" t="str">
        <f t="shared" si="26"/>
        <v/>
      </c>
      <c r="AT65" s="31" t="str">
        <f t="shared" si="27"/>
        <v>1</v>
      </c>
      <c r="AU65" s="31" t="e">
        <f t="shared" si="28"/>
        <v>#VALUE!</v>
      </c>
      <c r="AV65" s="31" t="s">
        <v>60</v>
      </c>
      <c r="AW65" s="31" t="str">
        <f t="shared" si="29"/>
        <v/>
      </c>
      <c r="AX65" s="31" t="str">
        <f t="shared" si="30"/>
        <v>1</v>
      </c>
      <c r="AY65" s="31" t="e">
        <f t="shared" si="31"/>
        <v>#VALUE!</v>
      </c>
      <c r="AZ65" s="32" t="s">
        <v>356</v>
      </c>
      <c r="BA65" s="33"/>
      <c r="BB65" s="31" t="s">
        <v>63</v>
      </c>
      <c r="BC65" s="31" t="str">
        <f t="shared" si="32"/>
        <v/>
      </c>
      <c r="BD65" s="31" t="str">
        <f t="shared" si="33"/>
        <v>1</v>
      </c>
      <c r="BE65" s="31" t="e">
        <f t="shared" si="34"/>
        <v>#VALUE!</v>
      </c>
      <c r="BF65" s="31" t="s">
        <v>63</v>
      </c>
      <c r="BG65" s="31" t="str">
        <f t="shared" si="35"/>
        <v/>
      </c>
      <c r="BH65" s="31" t="str">
        <f t="shared" si="36"/>
        <v>1</v>
      </c>
      <c r="BI65" s="31" t="e">
        <f t="shared" si="37"/>
        <v>#VALUE!</v>
      </c>
      <c r="BJ65" s="31" t="s">
        <v>63</v>
      </c>
      <c r="BK65" s="31" t="str">
        <f t="shared" si="38"/>
        <v/>
      </c>
      <c r="BL65" s="31" t="str">
        <f t="shared" si="39"/>
        <v>1</v>
      </c>
      <c r="BM65" s="31" t="e">
        <f t="shared" si="40"/>
        <v>#VALUE!</v>
      </c>
      <c r="BN65" s="31" t="s">
        <v>63</v>
      </c>
      <c r="BO65" s="31" t="str">
        <f t="shared" si="41"/>
        <v/>
      </c>
      <c r="BP65" s="31" t="str">
        <f t="shared" si="42"/>
        <v>1</v>
      </c>
      <c r="BQ65" s="31" t="e">
        <f t="shared" si="43"/>
        <v>#VALUE!</v>
      </c>
      <c r="BR65" s="31" t="s">
        <v>63</v>
      </c>
      <c r="BS65" s="31" t="str">
        <f t="shared" si="44"/>
        <v/>
      </c>
      <c r="BT65" s="31" t="str">
        <f t="shared" si="45"/>
        <v>1</v>
      </c>
      <c r="BU65" s="31" t="e">
        <f t="shared" si="46"/>
        <v>#VALUE!</v>
      </c>
      <c r="BV65" s="31" t="s">
        <v>63</v>
      </c>
      <c r="BW65" s="31" t="str">
        <f t="shared" si="47"/>
        <v/>
      </c>
      <c r="BX65" s="31" t="str">
        <f t="shared" si="48"/>
        <v>1</v>
      </c>
      <c r="BY65" s="31" t="e">
        <f t="shared" si="49"/>
        <v>#VALUE!</v>
      </c>
      <c r="BZ65" s="31" t="s">
        <v>63</v>
      </c>
      <c r="CA65" s="31" t="str">
        <f t="shared" si="50"/>
        <v/>
      </c>
      <c r="CB65" s="31" t="str">
        <f t="shared" si="51"/>
        <v>1</v>
      </c>
      <c r="CC65" s="31" t="e">
        <f t="shared" si="52"/>
        <v>#VALUE!</v>
      </c>
      <c r="CD65" s="31" t="s">
        <v>63</v>
      </c>
      <c r="CE65" s="31" t="str">
        <f t="shared" si="53"/>
        <v/>
      </c>
      <c r="CF65" s="31" t="str">
        <f t="shared" si="54"/>
        <v>1</v>
      </c>
      <c r="CG65" s="31" t="e">
        <f t="shared" si="55"/>
        <v>#VALUE!</v>
      </c>
      <c r="CH65" s="163" t="s">
        <v>3086</v>
      </c>
      <c r="CI65" s="206">
        <v>0</v>
      </c>
      <c r="CJ65" s="158" t="s">
        <v>352</v>
      </c>
      <c r="CK65" s="206">
        <v>0</v>
      </c>
      <c r="CL65" s="160"/>
      <c r="CM65" s="35" t="str">
        <f t="shared" si="56"/>
        <v>CLOSE</v>
      </c>
      <c r="CN65" s="35" t="str">
        <f t="shared" si="57"/>
        <v>CLOSE</v>
      </c>
      <c r="CO65" s="35">
        <v>0</v>
      </c>
      <c r="CP65" s="35"/>
      <c r="CQ65" s="35" t="s">
        <v>2917</v>
      </c>
      <c r="CR65" s="35" t="s">
        <v>2917</v>
      </c>
      <c r="CS65" s="35" t="s">
        <v>2917</v>
      </c>
      <c r="CT65" s="35" t="s">
        <v>2917</v>
      </c>
      <c r="CU65" s="35" t="s">
        <v>2917</v>
      </c>
      <c r="CV65" s="35" t="s">
        <v>2917</v>
      </c>
      <c r="CW65" s="35" t="s">
        <v>2917</v>
      </c>
      <c r="CX65" s="35" t="s">
        <v>2917</v>
      </c>
      <c r="CY65" s="788"/>
      <c r="CZ65" s="789"/>
      <c r="DA65" s="789"/>
      <c r="DB65" s="789"/>
      <c r="DC65" s="789"/>
      <c r="DD65" s="789"/>
      <c r="DE65" s="790"/>
    </row>
    <row r="66" spans="1:109" ht="69.75" customHeight="1">
      <c r="A66" s="103">
        <v>50</v>
      </c>
      <c r="B66" s="104">
        <v>41935</v>
      </c>
      <c r="C66" s="106">
        <f t="shared" si="58"/>
        <v>10</v>
      </c>
      <c r="D66" s="103" t="s">
        <v>72</v>
      </c>
      <c r="E66" s="101" t="s">
        <v>194</v>
      </c>
      <c r="F66" s="105" t="s">
        <v>74</v>
      </c>
      <c r="G66" s="27">
        <f t="shared" si="0"/>
        <v>5</v>
      </c>
      <c r="H66" s="27" t="str">
        <f t="shared" si="1"/>
        <v>1</v>
      </c>
      <c r="I66" s="27" t="str">
        <f t="shared" si="2"/>
        <v>0</v>
      </c>
      <c r="J66" s="27">
        <f t="shared" si="3"/>
        <v>1</v>
      </c>
      <c r="K66" s="27">
        <f t="shared" si="4"/>
        <v>1</v>
      </c>
      <c r="L66" s="27">
        <f t="shared" si="5"/>
        <v>2</v>
      </c>
      <c r="M66" s="27">
        <f t="shared" si="6"/>
        <v>1</v>
      </c>
      <c r="N66" s="27">
        <f t="shared" si="7"/>
        <v>2</v>
      </c>
      <c r="O66" s="105" t="s">
        <v>2934</v>
      </c>
      <c r="P66" s="106" t="s">
        <v>239</v>
      </c>
      <c r="Q66" s="107" t="s">
        <v>358</v>
      </c>
      <c r="R66" s="107" t="s">
        <v>3087</v>
      </c>
      <c r="S66" s="99" t="s">
        <v>3088</v>
      </c>
      <c r="T66" s="38" t="s">
        <v>60</v>
      </c>
      <c r="U66" s="31" t="str">
        <f t="shared" si="8"/>
        <v/>
      </c>
      <c r="V66" s="31" t="str">
        <f t="shared" si="9"/>
        <v>1</v>
      </c>
      <c r="W66" s="31" t="e">
        <f t="shared" si="10"/>
        <v>#VALUE!</v>
      </c>
      <c r="X66" s="38" t="s">
        <v>2965</v>
      </c>
      <c r="Y66" s="31" t="str">
        <f t="shared" si="11"/>
        <v/>
      </c>
      <c r="Z66" s="31" t="str">
        <f t="shared" si="12"/>
        <v/>
      </c>
      <c r="AA66" s="31" t="e">
        <f t="shared" si="13"/>
        <v>#VALUE!</v>
      </c>
      <c r="AB66" s="38" t="s">
        <v>60</v>
      </c>
      <c r="AC66" s="31" t="str">
        <f t="shared" si="14"/>
        <v/>
      </c>
      <c r="AD66" s="31" t="str">
        <f t="shared" si="15"/>
        <v>1</v>
      </c>
      <c r="AE66" s="31" t="e">
        <f t="shared" si="16"/>
        <v>#VALUE!</v>
      </c>
      <c r="AF66" s="38" t="s">
        <v>60</v>
      </c>
      <c r="AG66" s="31" t="str">
        <f t="shared" si="17"/>
        <v/>
      </c>
      <c r="AH66" s="31" t="str">
        <f t="shared" si="18"/>
        <v>1</v>
      </c>
      <c r="AI66" s="31" t="e">
        <f t="shared" si="19"/>
        <v>#VALUE!</v>
      </c>
      <c r="AJ66" s="38" t="s">
        <v>60</v>
      </c>
      <c r="AK66" s="31" t="str">
        <f t="shared" si="20"/>
        <v/>
      </c>
      <c r="AL66" s="31" t="str">
        <f t="shared" si="21"/>
        <v>1</v>
      </c>
      <c r="AM66" s="31" t="e">
        <f t="shared" si="22"/>
        <v>#VALUE!</v>
      </c>
      <c r="AN66" s="38" t="s">
        <v>60</v>
      </c>
      <c r="AO66" s="31" t="str">
        <f t="shared" si="23"/>
        <v/>
      </c>
      <c r="AP66" s="31" t="str">
        <f t="shared" si="24"/>
        <v>1</v>
      </c>
      <c r="AQ66" s="31" t="e">
        <f t="shared" si="25"/>
        <v>#VALUE!</v>
      </c>
      <c r="AR66" s="38" t="s">
        <v>2965</v>
      </c>
      <c r="AS66" s="31" t="str">
        <f t="shared" si="26"/>
        <v/>
      </c>
      <c r="AT66" s="31" t="str">
        <f t="shared" si="27"/>
        <v/>
      </c>
      <c r="AU66" s="31" t="e">
        <f t="shared" si="28"/>
        <v>#VALUE!</v>
      </c>
      <c r="AV66" s="38" t="s">
        <v>2965</v>
      </c>
      <c r="AW66" s="31" t="str">
        <f t="shared" si="29"/>
        <v/>
      </c>
      <c r="AX66" s="31" t="str">
        <f t="shared" si="30"/>
        <v/>
      </c>
      <c r="AY66" s="31" t="e">
        <f t="shared" si="31"/>
        <v>#VALUE!</v>
      </c>
      <c r="AZ66" s="100" t="s">
        <v>3088</v>
      </c>
      <c r="BA66" s="40"/>
      <c r="BB66" s="38" t="s">
        <v>63</v>
      </c>
      <c r="BC66" s="31" t="str">
        <f t="shared" si="32"/>
        <v/>
      </c>
      <c r="BD66" s="31" t="str">
        <f t="shared" si="33"/>
        <v>1</v>
      </c>
      <c r="BE66" s="31" t="e">
        <f t="shared" si="34"/>
        <v>#VALUE!</v>
      </c>
      <c r="BF66" s="38" t="s">
        <v>529</v>
      </c>
      <c r="BG66" s="31" t="str">
        <f t="shared" si="35"/>
        <v/>
      </c>
      <c r="BH66" s="31" t="str">
        <f t="shared" si="36"/>
        <v/>
      </c>
      <c r="BI66" s="31" t="e">
        <f t="shared" si="37"/>
        <v>#VALUE!</v>
      </c>
      <c r="BJ66" s="68" t="s">
        <v>2978</v>
      </c>
      <c r="BK66" s="31" t="str">
        <f t="shared" si="38"/>
        <v/>
      </c>
      <c r="BL66" s="31" t="str">
        <f t="shared" si="39"/>
        <v>1</v>
      </c>
      <c r="BM66" s="31" t="e">
        <f t="shared" si="40"/>
        <v>#VALUE!</v>
      </c>
      <c r="BN66" s="38" t="s">
        <v>63</v>
      </c>
      <c r="BO66" s="31" t="str">
        <f t="shared" si="41"/>
        <v/>
      </c>
      <c r="BP66" s="31" t="str">
        <f t="shared" si="42"/>
        <v>1</v>
      </c>
      <c r="BQ66" s="31" t="e">
        <f t="shared" si="43"/>
        <v>#VALUE!</v>
      </c>
      <c r="BR66" s="38" t="s">
        <v>63</v>
      </c>
      <c r="BS66" s="31" t="str">
        <f t="shared" si="44"/>
        <v/>
      </c>
      <c r="BT66" s="31" t="str">
        <f t="shared" si="45"/>
        <v>1</v>
      </c>
      <c r="BU66" s="31" t="e">
        <f t="shared" si="46"/>
        <v>#VALUE!</v>
      </c>
      <c r="BV66" s="38" t="s">
        <v>63</v>
      </c>
      <c r="BW66" s="31" t="str">
        <f t="shared" si="47"/>
        <v/>
      </c>
      <c r="BX66" s="31" t="str">
        <f t="shared" si="48"/>
        <v>1</v>
      </c>
      <c r="BY66" s="31" t="e">
        <f t="shared" si="49"/>
        <v>#VALUE!</v>
      </c>
      <c r="BZ66" s="38" t="s">
        <v>529</v>
      </c>
      <c r="CA66" s="31" t="str">
        <f t="shared" si="50"/>
        <v/>
      </c>
      <c r="CB66" s="31" t="str">
        <f t="shared" si="51"/>
        <v/>
      </c>
      <c r="CC66" s="31" t="e">
        <f t="shared" si="52"/>
        <v>#VALUE!</v>
      </c>
      <c r="CD66" s="38" t="s">
        <v>529</v>
      </c>
      <c r="CE66" s="31" t="str">
        <f t="shared" si="53"/>
        <v/>
      </c>
      <c r="CF66" s="31" t="str">
        <f t="shared" si="54"/>
        <v/>
      </c>
      <c r="CG66" s="31" t="e">
        <f t="shared" si="55"/>
        <v>#VALUE!</v>
      </c>
      <c r="CH66" s="164" t="s">
        <v>3089</v>
      </c>
      <c r="CI66" s="223">
        <v>0</v>
      </c>
      <c r="CJ66" s="155" t="s">
        <v>357</v>
      </c>
      <c r="CK66" s="223">
        <v>335</v>
      </c>
      <c r="CL66" s="161"/>
      <c r="CM66" s="101" t="str">
        <f t="shared" si="56"/>
        <v>CLOSE</v>
      </c>
      <c r="CN66" s="35" t="str">
        <f t="shared" si="57"/>
        <v>CLOSE</v>
      </c>
      <c r="CO66" s="35">
        <v>92</v>
      </c>
      <c r="CP66" s="35"/>
      <c r="CQ66" s="101" t="s">
        <v>2917</v>
      </c>
      <c r="CR66" s="101" t="s">
        <v>2917</v>
      </c>
      <c r="CS66" s="101" t="s">
        <v>2917</v>
      </c>
      <c r="CT66" s="101" t="s">
        <v>2917</v>
      </c>
      <c r="CU66" s="101" t="s">
        <v>2917</v>
      </c>
      <c r="CV66" s="101" t="s">
        <v>2917</v>
      </c>
      <c r="CW66" s="101" t="s">
        <v>2917</v>
      </c>
      <c r="CX66" s="101" t="s">
        <v>2917</v>
      </c>
      <c r="CY66" s="800" t="s">
        <v>3090</v>
      </c>
      <c r="CZ66" s="801"/>
      <c r="DA66" s="801"/>
      <c r="DB66" s="801"/>
      <c r="DC66" s="801"/>
      <c r="DD66" s="801"/>
      <c r="DE66" s="802"/>
    </row>
    <row r="67" spans="1:109" ht="69.75" customHeight="1">
      <c r="A67" s="25">
        <v>51</v>
      </c>
      <c r="B67" s="26">
        <v>41944</v>
      </c>
      <c r="C67" s="28">
        <f t="shared" si="58"/>
        <v>11</v>
      </c>
      <c r="D67" s="25" t="s">
        <v>72</v>
      </c>
      <c r="E67" s="35" t="s">
        <v>2988</v>
      </c>
      <c r="F67" s="27" t="s">
        <v>345</v>
      </c>
      <c r="G67" s="27">
        <f t="shared" si="0"/>
        <v>0</v>
      </c>
      <c r="H67" s="27" t="str">
        <f t="shared" si="1"/>
        <v>0</v>
      </c>
      <c r="I67" s="27" t="str">
        <f t="shared" si="2"/>
        <v>0</v>
      </c>
      <c r="J67" s="27">
        <f t="shared" si="3"/>
        <v>0</v>
      </c>
      <c r="K67" s="27">
        <f t="shared" si="4"/>
        <v>1</v>
      </c>
      <c r="L67" s="27">
        <f t="shared" si="5"/>
        <v>1</v>
      </c>
      <c r="M67" s="27">
        <f t="shared" si="6"/>
        <v>1</v>
      </c>
      <c r="N67" s="27">
        <f t="shared" si="7"/>
        <v>1</v>
      </c>
      <c r="O67" s="27" t="s">
        <v>2934</v>
      </c>
      <c r="P67" s="28" t="s">
        <v>362</v>
      </c>
      <c r="Q67" s="29" t="s">
        <v>364</v>
      </c>
      <c r="R67" s="30" t="s">
        <v>365</v>
      </c>
      <c r="S67" s="30" t="s">
        <v>366</v>
      </c>
      <c r="T67" s="31" t="s">
        <v>192</v>
      </c>
      <c r="U67" s="31" t="str">
        <f t="shared" si="8"/>
        <v/>
      </c>
      <c r="V67" s="31" t="str">
        <f t="shared" si="9"/>
        <v/>
      </c>
      <c r="W67" s="31" t="e">
        <f t="shared" si="10"/>
        <v>#VALUE!</v>
      </c>
      <c r="X67" s="31" t="s">
        <v>192</v>
      </c>
      <c r="Y67" s="31" t="str">
        <f t="shared" si="11"/>
        <v/>
      </c>
      <c r="Z67" s="31" t="str">
        <f t="shared" si="12"/>
        <v/>
      </c>
      <c r="AA67" s="31" t="e">
        <f t="shared" si="13"/>
        <v>#VALUE!</v>
      </c>
      <c r="AB67" s="31" t="s">
        <v>192</v>
      </c>
      <c r="AC67" s="31" t="str">
        <f t="shared" si="14"/>
        <v/>
      </c>
      <c r="AD67" s="31" t="str">
        <f t="shared" si="15"/>
        <v/>
      </c>
      <c r="AE67" s="31" t="e">
        <f t="shared" si="16"/>
        <v>#VALUE!</v>
      </c>
      <c r="AF67" s="31" t="s">
        <v>192</v>
      </c>
      <c r="AG67" s="31" t="str">
        <f t="shared" si="17"/>
        <v/>
      </c>
      <c r="AH67" s="31" t="str">
        <f t="shared" si="18"/>
        <v/>
      </c>
      <c r="AI67" s="31" t="e">
        <f t="shared" si="19"/>
        <v>#VALUE!</v>
      </c>
      <c r="AJ67" s="31" t="s">
        <v>192</v>
      </c>
      <c r="AK67" s="31" t="str">
        <f t="shared" si="20"/>
        <v/>
      </c>
      <c r="AL67" s="31" t="str">
        <f t="shared" si="21"/>
        <v/>
      </c>
      <c r="AM67" s="31" t="e">
        <f t="shared" si="22"/>
        <v>#VALUE!</v>
      </c>
      <c r="AN67" s="31" t="s">
        <v>192</v>
      </c>
      <c r="AO67" s="31" t="str">
        <f t="shared" si="23"/>
        <v/>
      </c>
      <c r="AP67" s="31" t="str">
        <f t="shared" si="24"/>
        <v/>
      </c>
      <c r="AQ67" s="31" t="e">
        <f t="shared" si="25"/>
        <v>#VALUE!</v>
      </c>
      <c r="AR67" s="31" t="s">
        <v>192</v>
      </c>
      <c r="AS67" s="31" t="str">
        <f t="shared" si="26"/>
        <v/>
      </c>
      <c r="AT67" s="31" t="str">
        <f t="shared" si="27"/>
        <v/>
      </c>
      <c r="AU67" s="31" t="e">
        <f t="shared" si="28"/>
        <v>#VALUE!</v>
      </c>
      <c r="AV67" s="31" t="s">
        <v>192</v>
      </c>
      <c r="AW67" s="31" t="str">
        <f t="shared" si="29"/>
        <v/>
      </c>
      <c r="AX67" s="31" t="str">
        <f t="shared" si="30"/>
        <v/>
      </c>
      <c r="AY67" s="31" t="e">
        <f t="shared" si="31"/>
        <v>#VALUE!</v>
      </c>
      <c r="AZ67" s="32" t="s">
        <v>367</v>
      </c>
      <c r="BA67" s="33"/>
      <c r="BB67" s="31" t="s">
        <v>529</v>
      </c>
      <c r="BC67" s="31" t="str">
        <f t="shared" si="32"/>
        <v/>
      </c>
      <c r="BD67" s="31" t="str">
        <f t="shared" si="33"/>
        <v/>
      </c>
      <c r="BE67" s="31" t="e">
        <f t="shared" si="34"/>
        <v>#VALUE!</v>
      </c>
      <c r="BF67" s="31" t="s">
        <v>529</v>
      </c>
      <c r="BG67" s="31" t="str">
        <f t="shared" si="35"/>
        <v/>
      </c>
      <c r="BH67" s="31" t="str">
        <f t="shared" si="36"/>
        <v/>
      </c>
      <c r="BI67" s="31" t="e">
        <f t="shared" si="37"/>
        <v>#VALUE!</v>
      </c>
      <c r="BJ67" s="31" t="s">
        <v>529</v>
      </c>
      <c r="BK67" s="31" t="str">
        <f t="shared" si="38"/>
        <v/>
      </c>
      <c r="BL67" s="31" t="str">
        <f t="shared" si="39"/>
        <v/>
      </c>
      <c r="BM67" s="31" t="e">
        <f t="shared" si="40"/>
        <v>#VALUE!</v>
      </c>
      <c r="BN67" s="31" t="s">
        <v>529</v>
      </c>
      <c r="BO67" s="31" t="str">
        <f t="shared" si="41"/>
        <v/>
      </c>
      <c r="BP67" s="31" t="str">
        <f t="shared" si="42"/>
        <v/>
      </c>
      <c r="BQ67" s="31" t="e">
        <f t="shared" si="43"/>
        <v>#VALUE!</v>
      </c>
      <c r="BR67" s="31" t="s">
        <v>529</v>
      </c>
      <c r="BS67" s="31" t="str">
        <f t="shared" si="44"/>
        <v/>
      </c>
      <c r="BT67" s="31" t="str">
        <f t="shared" si="45"/>
        <v/>
      </c>
      <c r="BU67" s="31" t="e">
        <f t="shared" si="46"/>
        <v>#VALUE!</v>
      </c>
      <c r="BV67" s="31" t="s">
        <v>529</v>
      </c>
      <c r="BW67" s="31" t="str">
        <f t="shared" si="47"/>
        <v/>
      </c>
      <c r="BX67" s="31" t="str">
        <f t="shared" si="48"/>
        <v/>
      </c>
      <c r="BY67" s="31" t="e">
        <f t="shared" si="49"/>
        <v>#VALUE!</v>
      </c>
      <c r="BZ67" s="31" t="s">
        <v>529</v>
      </c>
      <c r="CA67" s="31" t="str">
        <f t="shared" si="50"/>
        <v/>
      </c>
      <c r="CB67" s="31" t="str">
        <f t="shared" si="51"/>
        <v/>
      </c>
      <c r="CC67" s="31" t="e">
        <f t="shared" si="52"/>
        <v>#VALUE!</v>
      </c>
      <c r="CD67" s="31" t="s">
        <v>529</v>
      </c>
      <c r="CE67" s="31" t="str">
        <f t="shared" si="53"/>
        <v/>
      </c>
      <c r="CF67" s="31" t="str">
        <f t="shared" si="54"/>
        <v/>
      </c>
      <c r="CG67" s="31" t="e">
        <f t="shared" si="55"/>
        <v>#VALUE!</v>
      </c>
      <c r="CH67" s="163" t="s">
        <v>3091</v>
      </c>
      <c r="CI67" s="206">
        <v>1</v>
      </c>
      <c r="CJ67" s="158" t="s">
        <v>363</v>
      </c>
      <c r="CK67" s="206">
        <v>2622</v>
      </c>
      <c r="CL67" s="160"/>
      <c r="CM67" s="35" t="str">
        <f t="shared" si="56"/>
        <v>CLOSE</v>
      </c>
      <c r="CN67" s="35" t="str">
        <f t="shared" si="57"/>
        <v>CLOSE</v>
      </c>
      <c r="CO67" s="35">
        <v>267</v>
      </c>
      <c r="CP67" s="35"/>
      <c r="CQ67" s="35" t="s">
        <v>2917</v>
      </c>
      <c r="CR67" s="35" t="s">
        <v>2917</v>
      </c>
      <c r="CS67" s="35" t="s">
        <v>2917</v>
      </c>
      <c r="CT67" s="35" t="s">
        <v>2917</v>
      </c>
      <c r="CU67" s="35" t="s">
        <v>2917</v>
      </c>
      <c r="CV67" s="35" t="s">
        <v>2917</v>
      </c>
      <c r="CW67" s="35" t="s">
        <v>2917</v>
      </c>
      <c r="CX67" s="35" t="s">
        <v>2917</v>
      </c>
      <c r="CY67" s="788"/>
      <c r="CZ67" s="789"/>
      <c r="DA67" s="789"/>
      <c r="DB67" s="789"/>
      <c r="DC67" s="789"/>
      <c r="DD67" s="789"/>
      <c r="DE67" s="790"/>
    </row>
    <row r="68" spans="1:109" ht="69.75" customHeight="1">
      <c r="A68" s="25">
        <v>52</v>
      </c>
      <c r="B68" s="26">
        <v>41968</v>
      </c>
      <c r="C68" s="28">
        <f t="shared" si="58"/>
        <v>11</v>
      </c>
      <c r="D68" s="25" t="s">
        <v>3055</v>
      </c>
      <c r="E68" s="35" t="s">
        <v>368</v>
      </c>
      <c r="F68" s="27" t="s">
        <v>345</v>
      </c>
      <c r="G68" s="27">
        <f t="shared" si="0"/>
        <v>4</v>
      </c>
      <c r="H68" s="27" t="str">
        <f t="shared" si="1"/>
        <v>1</v>
      </c>
      <c r="I68" s="27" t="str">
        <f t="shared" si="2"/>
        <v>0</v>
      </c>
      <c r="J68" s="27">
        <f t="shared" si="3"/>
        <v>1</v>
      </c>
      <c r="K68" s="27">
        <f t="shared" si="4"/>
        <v>1</v>
      </c>
      <c r="L68" s="27">
        <f t="shared" si="5"/>
        <v>2</v>
      </c>
      <c r="M68" s="27">
        <f t="shared" si="6"/>
        <v>1</v>
      </c>
      <c r="N68" s="27">
        <f t="shared" si="7"/>
        <v>2</v>
      </c>
      <c r="O68" s="27" t="s">
        <v>2934</v>
      </c>
      <c r="P68" s="28" t="s">
        <v>169</v>
      </c>
      <c r="Q68" s="29" t="s">
        <v>3092</v>
      </c>
      <c r="R68" s="30" t="s">
        <v>3093</v>
      </c>
      <c r="S68" s="30" t="s">
        <v>3094</v>
      </c>
      <c r="T68" s="31" t="s">
        <v>60</v>
      </c>
      <c r="U68" s="31" t="str">
        <f t="shared" si="8"/>
        <v/>
      </c>
      <c r="V68" s="31" t="str">
        <f t="shared" si="9"/>
        <v>1</v>
      </c>
      <c r="W68" s="31" t="e">
        <f t="shared" si="10"/>
        <v>#VALUE!</v>
      </c>
      <c r="X68" s="31" t="s">
        <v>60</v>
      </c>
      <c r="Y68" s="31" t="str">
        <f t="shared" si="11"/>
        <v/>
      </c>
      <c r="Z68" s="31" t="str">
        <f t="shared" si="12"/>
        <v>1</v>
      </c>
      <c r="AA68" s="31" t="e">
        <f t="shared" si="13"/>
        <v>#VALUE!</v>
      </c>
      <c r="AB68" s="31" t="s">
        <v>60</v>
      </c>
      <c r="AC68" s="31" t="str">
        <f t="shared" si="14"/>
        <v/>
      </c>
      <c r="AD68" s="31" t="str">
        <f t="shared" si="15"/>
        <v>1</v>
      </c>
      <c r="AE68" s="31" t="e">
        <f t="shared" si="16"/>
        <v>#VALUE!</v>
      </c>
      <c r="AF68" s="31" t="s">
        <v>60</v>
      </c>
      <c r="AG68" s="31" t="str">
        <f t="shared" si="17"/>
        <v/>
      </c>
      <c r="AH68" s="31" t="str">
        <f t="shared" si="18"/>
        <v>1</v>
      </c>
      <c r="AI68" s="31" t="e">
        <f t="shared" si="19"/>
        <v>#VALUE!</v>
      </c>
      <c r="AJ68" s="31" t="s">
        <v>529</v>
      </c>
      <c r="AK68" s="31" t="str">
        <f t="shared" si="20"/>
        <v/>
      </c>
      <c r="AL68" s="31" t="str">
        <f t="shared" si="21"/>
        <v/>
      </c>
      <c r="AM68" s="31" t="e">
        <f t="shared" si="22"/>
        <v>#VALUE!</v>
      </c>
      <c r="AN68" s="31" t="s">
        <v>529</v>
      </c>
      <c r="AO68" s="31" t="str">
        <f t="shared" si="23"/>
        <v/>
      </c>
      <c r="AP68" s="31" t="str">
        <f t="shared" si="24"/>
        <v/>
      </c>
      <c r="AQ68" s="31" t="e">
        <f t="shared" si="25"/>
        <v>#VALUE!</v>
      </c>
      <c r="AR68" s="31" t="s">
        <v>529</v>
      </c>
      <c r="AS68" s="31" t="str">
        <f t="shared" si="26"/>
        <v/>
      </c>
      <c r="AT68" s="31" t="str">
        <f t="shared" si="27"/>
        <v/>
      </c>
      <c r="AU68" s="31" t="e">
        <f t="shared" si="28"/>
        <v>#VALUE!</v>
      </c>
      <c r="AV68" s="31" t="s">
        <v>529</v>
      </c>
      <c r="AW68" s="31" t="str">
        <f t="shared" si="29"/>
        <v/>
      </c>
      <c r="AX68" s="31" t="str">
        <f t="shared" si="30"/>
        <v/>
      </c>
      <c r="AY68" s="31" t="e">
        <f t="shared" si="31"/>
        <v>#VALUE!</v>
      </c>
      <c r="AZ68" s="32" t="s">
        <v>3095</v>
      </c>
      <c r="BA68" s="33"/>
      <c r="BB68" s="38" t="s">
        <v>63</v>
      </c>
      <c r="BC68" s="31" t="str">
        <f t="shared" si="32"/>
        <v/>
      </c>
      <c r="BD68" s="31" t="str">
        <f t="shared" si="33"/>
        <v>1</v>
      </c>
      <c r="BE68" s="31" t="e">
        <f t="shared" si="34"/>
        <v>#VALUE!</v>
      </c>
      <c r="BF68" s="38" t="s">
        <v>63</v>
      </c>
      <c r="BG68" s="31" t="str">
        <f t="shared" si="35"/>
        <v/>
      </c>
      <c r="BH68" s="31" t="str">
        <f t="shared" si="36"/>
        <v>1</v>
      </c>
      <c r="BI68" s="31" t="e">
        <f t="shared" si="37"/>
        <v>#VALUE!</v>
      </c>
      <c r="BJ68" s="38" t="s">
        <v>63</v>
      </c>
      <c r="BK68" s="31" t="str">
        <f t="shared" si="38"/>
        <v/>
      </c>
      <c r="BL68" s="31" t="str">
        <f t="shared" si="39"/>
        <v>1</v>
      </c>
      <c r="BM68" s="31" t="e">
        <f t="shared" si="40"/>
        <v>#VALUE!</v>
      </c>
      <c r="BN68" s="38" t="s">
        <v>63</v>
      </c>
      <c r="BO68" s="31" t="str">
        <f t="shared" si="41"/>
        <v/>
      </c>
      <c r="BP68" s="31" t="str">
        <f t="shared" si="42"/>
        <v>1</v>
      </c>
      <c r="BQ68" s="31" t="e">
        <f t="shared" si="43"/>
        <v>#VALUE!</v>
      </c>
      <c r="BR68" s="38" t="s">
        <v>529</v>
      </c>
      <c r="BS68" s="31" t="str">
        <f t="shared" si="44"/>
        <v/>
      </c>
      <c r="BT68" s="31" t="str">
        <f t="shared" si="45"/>
        <v/>
      </c>
      <c r="BU68" s="31" t="e">
        <f t="shared" si="46"/>
        <v>#VALUE!</v>
      </c>
      <c r="BV68" s="38" t="s">
        <v>529</v>
      </c>
      <c r="BW68" s="31" t="str">
        <f t="shared" si="47"/>
        <v/>
      </c>
      <c r="BX68" s="31" t="str">
        <f t="shared" si="48"/>
        <v/>
      </c>
      <c r="BY68" s="31" t="e">
        <f t="shared" si="49"/>
        <v>#VALUE!</v>
      </c>
      <c r="BZ68" s="38" t="s">
        <v>529</v>
      </c>
      <c r="CA68" s="31" t="str">
        <f t="shared" si="50"/>
        <v/>
      </c>
      <c r="CB68" s="31" t="str">
        <f t="shared" si="51"/>
        <v/>
      </c>
      <c r="CC68" s="31" t="e">
        <f t="shared" si="52"/>
        <v>#VALUE!</v>
      </c>
      <c r="CD68" s="38" t="s">
        <v>529</v>
      </c>
      <c r="CE68" s="31" t="str">
        <f t="shared" si="53"/>
        <v/>
      </c>
      <c r="CF68" s="31" t="str">
        <f t="shared" si="54"/>
        <v/>
      </c>
      <c r="CG68" s="31" t="e">
        <f t="shared" si="55"/>
        <v>#VALUE!</v>
      </c>
      <c r="CH68" s="158" t="s">
        <v>3096</v>
      </c>
      <c r="CI68" s="206">
        <v>0</v>
      </c>
      <c r="CJ68" s="158" t="s">
        <v>369</v>
      </c>
      <c r="CK68" s="206">
        <v>444</v>
      </c>
      <c r="CL68" s="160"/>
      <c r="CM68" s="35" t="str">
        <f t="shared" si="56"/>
        <v>CLOSE</v>
      </c>
      <c r="CN68" s="35" t="str">
        <f t="shared" si="57"/>
        <v>CLOSE</v>
      </c>
      <c r="CO68" s="51">
        <v>450</v>
      </c>
      <c r="CP68" s="51"/>
      <c r="CQ68" s="51" t="s">
        <v>2917</v>
      </c>
      <c r="CR68" s="35" t="s">
        <v>2917</v>
      </c>
      <c r="CS68" s="35" t="s">
        <v>2917</v>
      </c>
      <c r="CT68" s="35" t="s">
        <v>2917</v>
      </c>
      <c r="CU68" s="35" t="s">
        <v>2917</v>
      </c>
      <c r="CV68" s="35" t="s">
        <v>2917</v>
      </c>
      <c r="CW68" s="35" t="s">
        <v>2917</v>
      </c>
      <c r="CX68" s="35" t="s">
        <v>2917</v>
      </c>
      <c r="CY68" s="788"/>
      <c r="CZ68" s="789"/>
      <c r="DA68" s="789"/>
      <c r="DB68" s="789"/>
      <c r="DC68" s="789"/>
      <c r="DD68" s="789"/>
      <c r="DE68" s="790"/>
    </row>
    <row r="69" spans="1:109" ht="86.25" customHeight="1">
      <c r="A69" s="103">
        <v>53</v>
      </c>
      <c r="B69" s="104">
        <v>41968</v>
      </c>
      <c r="C69" s="106">
        <f t="shared" si="58"/>
        <v>11</v>
      </c>
      <c r="D69" s="103" t="s">
        <v>72</v>
      </c>
      <c r="E69" s="101" t="s">
        <v>374</v>
      </c>
      <c r="F69" s="105" t="s">
        <v>345</v>
      </c>
      <c r="G69" s="27">
        <f t="shared" si="0"/>
        <v>4</v>
      </c>
      <c r="H69" s="27" t="str">
        <f t="shared" si="1"/>
        <v>1</v>
      </c>
      <c r="I69" s="27" t="str">
        <f t="shared" si="2"/>
        <v>0</v>
      </c>
      <c r="J69" s="27">
        <f t="shared" si="3"/>
        <v>1</v>
      </c>
      <c r="K69" s="27">
        <f t="shared" si="4"/>
        <v>1</v>
      </c>
      <c r="L69" s="27">
        <f t="shared" si="5"/>
        <v>2</v>
      </c>
      <c r="M69" s="27">
        <f t="shared" si="6"/>
        <v>1</v>
      </c>
      <c r="N69" s="27">
        <f t="shared" si="7"/>
        <v>2</v>
      </c>
      <c r="O69" s="105" t="s">
        <v>2928</v>
      </c>
      <c r="P69" s="106" t="s">
        <v>239</v>
      </c>
      <c r="Q69" s="107" t="s">
        <v>3097</v>
      </c>
      <c r="R69" s="99" t="s">
        <v>3098</v>
      </c>
      <c r="S69" s="99" t="s">
        <v>3099</v>
      </c>
      <c r="T69" s="102" t="s">
        <v>2965</v>
      </c>
      <c r="U69" s="31" t="str">
        <f t="shared" si="8"/>
        <v/>
      </c>
      <c r="V69" s="31" t="str">
        <f t="shared" si="9"/>
        <v/>
      </c>
      <c r="W69" s="31" t="e">
        <f t="shared" si="10"/>
        <v>#VALUE!</v>
      </c>
      <c r="X69" s="102" t="s">
        <v>2965</v>
      </c>
      <c r="Y69" s="31" t="str">
        <f t="shared" si="11"/>
        <v/>
      </c>
      <c r="Z69" s="31" t="str">
        <f t="shared" si="12"/>
        <v/>
      </c>
      <c r="AA69" s="31" t="e">
        <f t="shared" si="13"/>
        <v>#VALUE!</v>
      </c>
      <c r="AB69" s="102" t="s">
        <v>60</v>
      </c>
      <c r="AC69" s="31" t="str">
        <f t="shared" si="14"/>
        <v/>
      </c>
      <c r="AD69" s="31" t="str">
        <f t="shared" si="15"/>
        <v>1</v>
      </c>
      <c r="AE69" s="31" t="e">
        <f t="shared" si="16"/>
        <v>#VALUE!</v>
      </c>
      <c r="AF69" s="102" t="s">
        <v>60</v>
      </c>
      <c r="AG69" s="31" t="str">
        <f t="shared" si="17"/>
        <v/>
      </c>
      <c r="AH69" s="31" t="str">
        <f t="shared" si="18"/>
        <v>1</v>
      </c>
      <c r="AI69" s="31" t="e">
        <f t="shared" si="19"/>
        <v>#VALUE!</v>
      </c>
      <c r="AJ69" s="102" t="s">
        <v>60</v>
      </c>
      <c r="AK69" s="31" t="str">
        <f t="shared" si="20"/>
        <v/>
      </c>
      <c r="AL69" s="31" t="str">
        <f t="shared" si="21"/>
        <v>1</v>
      </c>
      <c r="AM69" s="31" t="e">
        <f t="shared" si="22"/>
        <v>#VALUE!</v>
      </c>
      <c r="AN69" s="102" t="s">
        <v>60</v>
      </c>
      <c r="AO69" s="31" t="str">
        <f t="shared" si="23"/>
        <v/>
      </c>
      <c r="AP69" s="31" t="str">
        <f t="shared" si="24"/>
        <v>1</v>
      </c>
      <c r="AQ69" s="31" t="e">
        <f t="shared" si="25"/>
        <v>#VALUE!</v>
      </c>
      <c r="AR69" s="102" t="s">
        <v>529</v>
      </c>
      <c r="AS69" s="31" t="str">
        <f t="shared" si="26"/>
        <v/>
      </c>
      <c r="AT69" s="31" t="str">
        <f t="shared" si="27"/>
        <v/>
      </c>
      <c r="AU69" s="31" t="e">
        <f t="shared" si="28"/>
        <v>#VALUE!</v>
      </c>
      <c r="AV69" s="102" t="s">
        <v>529</v>
      </c>
      <c r="AW69" s="31" t="str">
        <f t="shared" si="29"/>
        <v/>
      </c>
      <c r="AX69" s="31" t="str">
        <f t="shared" si="30"/>
        <v/>
      </c>
      <c r="AY69" s="31" t="e">
        <f t="shared" si="31"/>
        <v>#VALUE!</v>
      </c>
      <c r="AZ69" s="100" t="s">
        <v>3100</v>
      </c>
      <c r="BA69" s="118" t="s">
        <v>3101</v>
      </c>
      <c r="BB69" s="102" t="s">
        <v>529</v>
      </c>
      <c r="BC69" s="31" t="str">
        <f t="shared" si="32"/>
        <v/>
      </c>
      <c r="BD69" s="31" t="str">
        <f t="shared" si="33"/>
        <v/>
      </c>
      <c r="BE69" s="31" t="e">
        <f t="shared" si="34"/>
        <v>#VALUE!</v>
      </c>
      <c r="BF69" s="102" t="s">
        <v>529</v>
      </c>
      <c r="BG69" s="31" t="str">
        <f t="shared" si="35"/>
        <v/>
      </c>
      <c r="BH69" s="31" t="str">
        <f t="shared" si="36"/>
        <v/>
      </c>
      <c r="BI69" s="31" t="e">
        <f t="shared" si="37"/>
        <v>#VALUE!</v>
      </c>
      <c r="BJ69" s="102" t="s">
        <v>63</v>
      </c>
      <c r="BK69" s="31" t="str">
        <f t="shared" si="38"/>
        <v/>
      </c>
      <c r="BL69" s="31" t="str">
        <f t="shared" si="39"/>
        <v>1</v>
      </c>
      <c r="BM69" s="31" t="e">
        <f t="shared" si="40"/>
        <v>#VALUE!</v>
      </c>
      <c r="BN69" s="102" t="s">
        <v>63</v>
      </c>
      <c r="BO69" s="31" t="str">
        <f t="shared" si="41"/>
        <v/>
      </c>
      <c r="BP69" s="31" t="str">
        <f t="shared" si="42"/>
        <v>1</v>
      </c>
      <c r="BQ69" s="31" t="e">
        <f t="shared" si="43"/>
        <v>#VALUE!</v>
      </c>
      <c r="BR69" s="102" t="s">
        <v>63</v>
      </c>
      <c r="BS69" s="31" t="str">
        <f t="shared" si="44"/>
        <v/>
      </c>
      <c r="BT69" s="31" t="str">
        <f t="shared" si="45"/>
        <v>1</v>
      </c>
      <c r="BU69" s="31" t="e">
        <f t="shared" si="46"/>
        <v>#VALUE!</v>
      </c>
      <c r="BV69" s="102" t="s">
        <v>63</v>
      </c>
      <c r="BW69" s="31" t="str">
        <f t="shared" si="47"/>
        <v/>
      </c>
      <c r="BX69" s="31" t="str">
        <f t="shared" si="48"/>
        <v>1</v>
      </c>
      <c r="BY69" s="31" t="e">
        <f t="shared" si="49"/>
        <v>#VALUE!</v>
      </c>
      <c r="BZ69" s="102" t="s">
        <v>529</v>
      </c>
      <c r="CA69" s="31" t="str">
        <f t="shared" si="50"/>
        <v/>
      </c>
      <c r="CB69" s="31" t="str">
        <f t="shared" si="51"/>
        <v/>
      </c>
      <c r="CC69" s="31" t="e">
        <f t="shared" si="52"/>
        <v>#VALUE!</v>
      </c>
      <c r="CD69" s="102" t="s">
        <v>529</v>
      </c>
      <c r="CE69" s="31" t="str">
        <f t="shared" si="53"/>
        <v/>
      </c>
      <c r="CF69" s="31" t="str">
        <f t="shared" si="54"/>
        <v/>
      </c>
      <c r="CG69" s="31" t="e">
        <f t="shared" si="55"/>
        <v>#VALUE!</v>
      </c>
      <c r="CH69" s="155" t="s">
        <v>3102</v>
      </c>
      <c r="CI69" s="223">
        <v>0</v>
      </c>
      <c r="CJ69" s="155" t="s">
        <v>375</v>
      </c>
      <c r="CK69" s="223">
        <v>0</v>
      </c>
      <c r="CL69" s="155" t="s">
        <v>376</v>
      </c>
      <c r="CM69" s="101" t="str">
        <f t="shared" si="56"/>
        <v>CLOSE</v>
      </c>
      <c r="CN69" s="35" t="s">
        <v>2917</v>
      </c>
      <c r="CO69" s="51">
        <v>0</v>
      </c>
      <c r="CP69" s="51"/>
      <c r="CQ69" s="51" t="s">
        <v>2917</v>
      </c>
      <c r="CR69" s="35" t="s">
        <v>2917</v>
      </c>
      <c r="CS69" s="71" t="s">
        <v>2917</v>
      </c>
      <c r="CT69" s="39" t="s">
        <v>3103</v>
      </c>
      <c r="CU69" s="35" t="s">
        <v>2917</v>
      </c>
      <c r="CV69" s="32" t="s">
        <v>3104</v>
      </c>
      <c r="CW69" s="101" t="s">
        <v>2917</v>
      </c>
      <c r="CX69" s="101" t="s">
        <v>2917</v>
      </c>
      <c r="CY69" s="808" t="s">
        <v>3105</v>
      </c>
      <c r="CZ69" s="809"/>
      <c r="DA69" s="809"/>
      <c r="DB69" s="809"/>
      <c r="DC69" s="809"/>
      <c r="DD69" s="809"/>
      <c r="DE69" s="810"/>
    </row>
    <row r="70" spans="1:109" ht="69.75" customHeight="1">
      <c r="A70" s="72">
        <v>54</v>
      </c>
      <c r="B70" s="73">
        <v>41974</v>
      </c>
      <c r="C70" s="28">
        <f t="shared" si="58"/>
        <v>12</v>
      </c>
      <c r="D70" s="72" t="s">
        <v>3055</v>
      </c>
      <c r="E70" s="71" t="s">
        <v>3043</v>
      </c>
      <c r="F70" s="74" t="s">
        <v>74</v>
      </c>
      <c r="G70" s="27">
        <f t="shared" si="0"/>
        <v>4</v>
      </c>
      <c r="H70" s="27" t="str">
        <f t="shared" si="1"/>
        <v>1</v>
      </c>
      <c r="I70" s="27" t="str">
        <f t="shared" si="2"/>
        <v>0</v>
      </c>
      <c r="J70" s="27">
        <f t="shared" si="3"/>
        <v>1</v>
      </c>
      <c r="K70" s="27">
        <f t="shared" si="4"/>
        <v>1</v>
      </c>
      <c r="L70" s="27">
        <f t="shared" si="5"/>
        <v>2</v>
      </c>
      <c r="M70" s="27">
        <f t="shared" si="6"/>
        <v>1</v>
      </c>
      <c r="N70" s="27">
        <f t="shared" si="7"/>
        <v>2</v>
      </c>
      <c r="O70" s="74" t="s">
        <v>2934</v>
      </c>
      <c r="P70" s="75" t="s">
        <v>3106</v>
      </c>
      <c r="Q70" s="76" t="s">
        <v>3107</v>
      </c>
      <c r="R70" s="77" t="s">
        <v>3108</v>
      </c>
      <c r="S70" s="77" t="s">
        <v>386</v>
      </c>
      <c r="T70" s="78" t="s">
        <v>529</v>
      </c>
      <c r="U70" s="31" t="str">
        <f t="shared" si="8"/>
        <v/>
      </c>
      <c r="V70" s="31" t="str">
        <f t="shared" si="9"/>
        <v/>
      </c>
      <c r="W70" s="31" t="e">
        <f t="shared" si="10"/>
        <v>#VALUE!</v>
      </c>
      <c r="X70" s="78" t="s">
        <v>529</v>
      </c>
      <c r="Y70" s="31" t="str">
        <f t="shared" si="11"/>
        <v/>
      </c>
      <c r="Z70" s="31" t="str">
        <f t="shared" si="12"/>
        <v/>
      </c>
      <c r="AA70" s="31" t="e">
        <f t="shared" si="13"/>
        <v>#VALUE!</v>
      </c>
      <c r="AB70" s="78" t="s">
        <v>529</v>
      </c>
      <c r="AC70" s="31" t="str">
        <f t="shared" si="14"/>
        <v/>
      </c>
      <c r="AD70" s="31" t="str">
        <f t="shared" si="15"/>
        <v/>
      </c>
      <c r="AE70" s="31" t="e">
        <f t="shared" si="16"/>
        <v>#VALUE!</v>
      </c>
      <c r="AF70" s="78" t="s">
        <v>529</v>
      </c>
      <c r="AG70" s="31" t="str">
        <f t="shared" si="17"/>
        <v/>
      </c>
      <c r="AH70" s="31" t="str">
        <f t="shared" si="18"/>
        <v/>
      </c>
      <c r="AI70" s="31" t="e">
        <f t="shared" si="19"/>
        <v>#VALUE!</v>
      </c>
      <c r="AJ70" s="78" t="s">
        <v>60</v>
      </c>
      <c r="AK70" s="31" t="str">
        <f t="shared" si="20"/>
        <v/>
      </c>
      <c r="AL70" s="31" t="str">
        <f t="shared" si="21"/>
        <v>1</v>
      </c>
      <c r="AM70" s="31" t="e">
        <f t="shared" si="22"/>
        <v>#VALUE!</v>
      </c>
      <c r="AN70" s="78" t="s">
        <v>60</v>
      </c>
      <c r="AO70" s="31" t="str">
        <f t="shared" si="23"/>
        <v/>
      </c>
      <c r="AP70" s="31" t="str">
        <f t="shared" si="24"/>
        <v>1</v>
      </c>
      <c r="AQ70" s="31" t="e">
        <f t="shared" si="25"/>
        <v>#VALUE!</v>
      </c>
      <c r="AR70" s="78" t="s">
        <v>60</v>
      </c>
      <c r="AS70" s="31" t="str">
        <f t="shared" si="26"/>
        <v/>
      </c>
      <c r="AT70" s="31" t="str">
        <f t="shared" si="27"/>
        <v>1</v>
      </c>
      <c r="AU70" s="31" t="e">
        <f t="shared" si="28"/>
        <v>#VALUE!</v>
      </c>
      <c r="AV70" s="78" t="s">
        <v>60</v>
      </c>
      <c r="AW70" s="31" t="str">
        <f t="shared" si="29"/>
        <v/>
      </c>
      <c r="AX70" s="31" t="str">
        <f t="shared" si="30"/>
        <v>1</v>
      </c>
      <c r="AY70" s="31" t="e">
        <f t="shared" si="31"/>
        <v>#VALUE!</v>
      </c>
      <c r="AZ70" s="79" t="s">
        <v>387</v>
      </c>
      <c r="BA70" s="80"/>
      <c r="BB70" s="78" t="s">
        <v>529</v>
      </c>
      <c r="BC70" s="31" t="str">
        <f t="shared" si="32"/>
        <v/>
      </c>
      <c r="BD70" s="31" t="str">
        <f t="shared" si="33"/>
        <v/>
      </c>
      <c r="BE70" s="31" t="e">
        <f t="shared" si="34"/>
        <v>#VALUE!</v>
      </c>
      <c r="BF70" s="78" t="s">
        <v>529</v>
      </c>
      <c r="BG70" s="31" t="str">
        <f t="shared" si="35"/>
        <v/>
      </c>
      <c r="BH70" s="31" t="str">
        <f t="shared" si="36"/>
        <v/>
      </c>
      <c r="BI70" s="31" t="e">
        <f t="shared" si="37"/>
        <v>#VALUE!</v>
      </c>
      <c r="BJ70" s="78" t="s">
        <v>529</v>
      </c>
      <c r="BK70" s="31" t="str">
        <f t="shared" si="38"/>
        <v/>
      </c>
      <c r="BL70" s="31" t="str">
        <f t="shared" si="39"/>
        <v/>
      </c>
      <c r="BM70" s="31" t="e">
        <f t="shared" si="40"/>
        <v>#VALUE!</v>
      </c>
      <c r="BN70" s="78" t="s">
        <v>529</v>
      </c>
      <c r="BO70" s="31" t="str">
        <f t="shared" si="41"/>
        <v/>
      </c>
      <c r="BP70" s="31" t="str">
        <f t="shared" si="42"/>
        <v/>
      </c>
      <c r="BQ70" s="31" t="e">
        <f t="shared" si="43"/>
        <v>#VALUE!</v>
      </c>
      <c r="BR70" s="78" t="s">
        <v>63</v>
      </c>
      <c r="BS70" s="31" t="str">
        <f t="shared" si="44"/>
        <v/>
      </c>
      <c r="BT70" s="31" t="str">
        <f t="shared" si="45"/>
        <v>1</v>
      </c>
      <c r="BU70" s="31" t="e">
        <f t="shared" si="46"/>
        <v>#VALUE!</v>
      </c>
      <c r="BV70" s="78" t="s">
        <v>63</v>
      </c>
      <c r="BW70" s="31" t="str">
        <f t="shared" si="47"/>
        <v/>
      </c>
      <c r="BX70" s="31" t="str">
        <f t="shared" si="48"/>
        <v>1</v>
      </c>
      <c r="BY70" s="31" t="e">
        <f t="shared" si="49"/>
        <v>#VALUE!</v>
      </c>
      <c r="BZ70" s="78" t="s">
        <v>63</v>
      </c>
      <c r="CA70" s="31" t="str">
        <f t="shared" si="50"/>
        <v/>
      </c>
      <c r="CB70" s="31" t="str">
        <f t="shared" si="51"/>
        <v>1</v>
      </c>
      <c r="CC70" s="31" t="e">
        <f t="shared" si="52"/>
        <v>#VALUE!</v>
      </c>
      <c r="CD70" s="78" t="s">
        <v>63</v>
      </c>
      <c r="CE70" s="31" t="str">
        <f t="shared" si="53"/>
        <v/>
      </c>
      <c r="CF70" s="31" t="str">
        <f t="shared" si="54"/>
        <v>1</v>
      </c>
      <c r="CG70" s="31" t="e">
        <f t="shared" si="55"/>
        <v>#VALUE!</v>
      </c>
      <c r="CH70" s="157" t="s">
        <v>3109</v>
      </c>
      <c r="CI70" s="207">
        <v>0</v>
      </c>
      <c r="CJ70" s="157" t="s">
        <v>383</v>
      </c>
      <c r="CK70" s="207">
        <v>4339</v>
      </c>
      <c r="CL70" s="166"/>
      <c r="CM70" s="71" t="str">
        <f t="shared" si="56"/>
        <v>CLOSE</v>
      </c>
      <c r="CN70" s="35" t="str">
        <f t="shared" si="57"/>
        <v>CLOSE</v>
      </c>
      <c r="CO70" s="35">
        <v>192</v>
      </c>
      <c r="CP70" s="35"/>
      <c r="CQ70" s="71" t="s">
        <v>2917</v>
      </c>
      <c r="CR70" s="71" t="s">
        <v>2917</v>
      </c>
      <c r="CS70" s="71" t="s">
        <v>2917</v>
      </c>
      <c r="CT70" s="71" t="s">
        <v>2917</v>
      </c>
      <c r="CU70" s="35" t="s">
        <v>2917</v>
      </c>
      <c r="CV70" s="79" t="s">
        <v>3110</v>
      </c>
      <c r="CW70" s="71" t="s">
        <v>2917</v>
      </c>
      <c r="CX70" s="71" t="s">
        <v>2917</v>
      </c>
      <c r="CY70" s="788"/>
      <c r="CZ70" s="789"/>
      <c r="DA70" s="789"/>
      <c r="DB70" s="789"/>
      <c r="DC70" s="789"/>
      <c r="DD70" s="789"/>
      <c r="DE70" s="790"/>
    </row>
    <row r="71" spans="1:109" ht="87" customHeight="1">
      <c r="A71" s="72">
        <v>55</v>
      </c>
      <c r="B71" s="73">
        <v>41991</v>
      </c>
      <c r="C71" s="28">
        <f t="shared" si="58"/>
        <v>12</v>
      </c>
      <c r="D71" s="72" t="s">
        <v>3055</v>
      </c>
      <c r="E71" s="71" t="s">
        <v>3034</v>
      </c>
      <c r="F71" s="74" t="s">
        <v>74</v>
      </c>
      <c r="G71" s="27">
        <f t="shared" si="0"/>
        <v>4</v>
      </c>
      <c r="H71" s="27" t="str">
        <f t="shared" si="1"/>
        <v>1</v>
      </c>
      <c r="I71" s="27" t="str">
        <f t="shared" si="2"/>
        <v>0</v>
      </c>
      <c r="J71" s="27">
        <f t="shared" si="3"/>
        <v>1</v>
      </c>
      <c r="K71" s="27">
        <f t="shared" si="4"/>
        <v>1</v>
      </c>
      <c r="L71" s="27">
        <f t="shared" si="5"/>
        <v>2</v>
      </c>
      <c r="M71" s="27">
        <f t="shared" si="6"/>
        <v>1</v>
      </c>
      <c r="N71" s="27">
        <f t="shared" si="7"/>
        <v>2</v>
      </c>
      <c r="O71" s="74" t="s">
        <v>2934</v>
      </c>
      <c r="P71" s="75" t="s">
        <v>3111</v>
      </c>
      <c r="Q71" s="76" t="s">
        <v>389</v>
      </c>
      <c r="R71" s="77" t="s">
        <v>3112</v>
      </c>
      <c r="S71" s="77" t="s">
        <v>391</v>
      </c>
      <c r="T71" s="78" t="s">
        <v>529</v>
      </c>
      <c r="U71" s="31" t="str">
        <f t="shared" si="8"/>
        <v/>
      </c>
      <c r="V71" s="31" t="str">
        <f t="shared" si="9"/>
        <v/>
      </c>
      <c r="W71" s="31" t="e">
        <f t="shared" si="10"/>
        <v>#VALUE!</v>
      </c>
      <c r="X71" s="78" t="s">
        <v>529</v>
      </c>
      <c r="Y71" s="31" t="str">
        <f t="shared" si="11"/>
        <v/>
      </c>
      <c r="Z71" s="31" t="str">
        <f t="shared" si="12"/>
        <v/>
      </c>
      <c r="AA71" s="31" t="e">
        <f t="shared" si="13"/>
        <v>#VALUE!</v>
      </c>
      <c r="AB71" s="78" t="s">
        <v>529</v>
      </c>
      <c r="AC71" s="31" t="str">
        <f t="shared" si="14"/>
        <v/>
      </c>
      <c r="AD71" s="31" t="str">
        <f t="shared" si="15"/>
        <v/>
      </c>
      <c r="AE71" s="31" t="e">
        <f t="shared" si="16"/>
        <v>#VALUE!</v>
      </c>
      <c r="AF71" s="78" t="s">
        <v>529</v>
      </c>
      <c r="AG71" s="31" t="str">
        <f t="shared" si="17"/>
        <v/>
      </c>
      <c r="AH71" s="31" t="str">
        <f t="shared" si="18"/>
        <v/>
      </c>
      <c r="AI71" s="31" t="e">
        <f t="shared" si="19"/>
        <v>#VALUE!</v>
      </c>
      <c r="AJ71" s="78" t="s">
        <v>60</v>
      </c>
      <c r="AK71" s="31" t="str">
        <f t="shared" si="20"/>
        <v/>
      </c>
      <c r="AL71" s="31" t="str">
        <f t="shared" si="21"/>
        <v>1</v>
      </c>
      <c r="AM71" s="31" t="e">
        <f t="shared" si="22"/>
        <v>#VALUE!</v>
      </c>
      <c r="AN71" s="78" t="s">
        <v>60</v>
      </c>
      <c r="AO71" s="31" t="str">
        <f t="shared" si="23"/>
        <v/>
      </c>
      <c r="AP71" s="31" t="str">
        <f t="shared" si="24"/>
        <v>1</v>
      </c>
      <c r="AQ71" s="31" t="e">
        <f t="shared" si="25"/>
        <v>#VALUE!</v>
      </c>
      <c r="AR71" s="78" t="s">
        <v>60</v>
      </c>
      <c r="AS71" s="31" t="str">
        <f t="shared" si="26"/>
        <v/>
      </c>
      <c r="AT71" s="31" t="str">
        <f t="shared" si="27"/>
        <v>1</v>
      </c>
      <c r="AU71" s="31" t="e">
        <f t="shared" si="28"/>
        <v>#VALUE!</v>
      </c>
      <c r="AV71" s="78" t="s">
        <v>60</v>
      </c>
      <c r="AW71" s="31" t="str">
        <f t="shared" si="29"/>
        <v/>
      </c>
      <c r="AX71" s="31" t="str">
        <f t="shared" si="30"/>
        <v>1</v>
      </c>
      <c r="AY71" s="31" t="e">
        <f t="shared" si="31"/>
        <v>#VALUE!</v>
      </c>
      <c r="AZ71" s="79" t="s">
        <v>392</v>
      </c>
      <c r="BA71" s="80"/>
      <c r="BB71" s="78" t="s">
        <v>529</v>
      </c>
      <c r="BC71" s="31" t="str">
        <f t="shared" si="32"/>
        <v/>
      </c>
      <c r="BD71" s="31" t="str">
        <f t="shared" si="33"/>
        <v/>
      </c>
      <c r="BE71" s="31" t="e">
        <f t="shared" si="34"/>
        <v>#VALUE!</v>
      </c>
      <c r="BF71" s="78" t="s">
        <v>529</v>
      </c>
      <c r="BG71" s="31" t="str">
        <f t="shared" si="35"/>
        <v/>
      </c>
      <c r="BH71" s="31" t="str">
        <f t="shared" si="36"/>
        <v/>
      </c>
      <c r="BI71" s="31" t="e">
        <f t="shared" si="37"/>
        <v>#VALUE!</v>
      </c>
      <c r="BJ71" s="78" t="s">
        <v>529</v>
      </c>
      <c r="BK71" s="31" t="str">
        <f t="shared" si="38"/>
        <v/>
      </c>
      <c r="BL71" s="31" t="str">
        <f t="shared" si="39"/>
        <v/>
      </c>
      <c r="BM71" s="31" t="e">
        <f t="shared" si="40"/>
        <v>#VALUE!</v>
      </c>
      <c r="BN71" s="78" t="s">
        <v>529</v>
      </c>
      <c r="BO71" s="31" t="str">
        <f t="shared" si="41"/>
        <v/>
      </c>
      <c r="BP71" s="31" t="str">
        <f t="shared" si="42"/>
        <v/>
      </c>
      <c r="BQ71" s="31" t="e">
        <f t="shared" si="43"/>
        <v>#VALUE!</v>
      </c>
      <c r="BR71" s="78" t="s">
        <v>63</v>
      </c>
      <c r="BS71" s="31" t="str">
        <f t="shared" si="44"/>
        <v/>
      </c>
      <c r="BT71" s="31" t="str">
        <f t="shared" si="45"/>
        <v>1</v>
      </c>
      <c r="BU71" s="31" t="e">
        <f t="shared" si="46"/>
        <v>#VALUE!</v>
      </c>
      <c r="BV71" s="78" t="s">
        <v>63</v>
      </c>
      <c r="BW71" s="31" t="str">
        <f t="shared" si="47"/>
        <v/>
      </c>
      <c r="BX71" s="31" t="str">
        <f t="shared" si="48"/>
        <v>1</v>
      </c>
      <c r="BY71" s="31" t="e">
        <f t="shared" si="49"/>
        <v>#VALUE!</v>
      </c>
      <c r="BZ71" s="78" t="s">
        <v>63</v>
      </c>
      <c r="CA71" s="31" t="str">
        <f t="shared" si="50"/>
        <v/>
      </c>
      <c r="CB71" s="31" t="str">
        <f t="shared" si="51"/>
        <v>1</v>
      </c>
      <c r="CC71" s="31" t="e">
        <f t="shared" si="52"/>
        <v>#VALUE!</v>
      </c>
      <c r="CD71" s="78" t="s">
        <v>63</v>
      </c>
      <c r="CE71" s="31" t="str">
        <f t="shared" si="53"/>
        <v/>
      </c>
      <c r="CF71" s="31" t="str">
        <f t="shared" si="54"/>
        <v>1</v>
      </c>
      <c r="CG71" s="31" t="e">
        <f t="shared" si="55"/>
        <v>#VALUE!</v>
      </c>
      <c r="CH71" s="157" t="s">
        <v>3113</v>
      </c>
      <c r="CI71" s="207">
        <v>0</v>
      </c>
      <c r="CJ71" s="157" t="s">
        <v>388</v>
      </c>
      <c r="CK71" s="207">
        <v>570</v>
      </c>
      <c r="CL71" s="166"/>
      <c r="CM71" s="71" t="str">
        <f t="shared" si="56"/>
        <v>CLOSE</v>
      </c>
      <c r="CN71" s="35" t="str">
        <f t="shared" si="57"/>
        <v>CLOSE</v>
      </c>
      <c r="CO71" s="35">
        <v>159</v>
      </c>
      <c r="CP71" s="35"/>
      <c r="CQ71" s="71" t="s">
        <v>2917</v>
      </c>
      <c r="CR71" s="71" t="s">
        <v>2917</v>
      </c>
      <c r="CS71" s="71" t="s">
        <v>2917</v>
      </c>
      <c r="CT71" s="71" t="s">
        <v>2917</v>
      </c>
      <c r="CU71" s="35" t="s">
        <v>2917</v>
      </c>
      <c r="CV71" s="79" t="s">
        <v>3114</v>
      </c>
      <c r="CW71" s="71" t="s">
        <v>2917</v>
      </c>
      <c r="CX71" s="71" t="s">
        <v>2917</v>
      </c>
      <c r="CY71" s="788"/>
      <c r="CZ71" s="789"/>
      <c r="DA71" s="789"/>
      <c r="DB71" s="789"/>
      <c r="DC71" s="789"/>
      <c r="DD71" s="789"/>
      <c r="DE71" s="790"/>
    </row>
    <row r="72" spans="1:109" ht="69.75" customHeight="1">
      <c r="A72" s="72">
        <v>56</v>
      </c>
      <c r="B72" s="73">
        <v>41995</v>
      </c>
      <c r="C72" s="28">
        <f t="shared" si="58"/>
        <v>12</v>
      </c>
      <c r="D72" s="72" t="s">
        <v>393</v>
      </c>
      <c r="E72" s="71" t="s">
        <v>194</v>
      </c>
      <c r="F72" s="74" t="s">
        <v>345</v>
      </c>
      <c r="G72" s="27">
        <f t="shared" si="0"/>
        <v>3</v>
      </c>
      <c r="H72" s="27" t="str">
        <f t="shared" si="1"/>
        <v>1</v>
      </c>
      <c r="I72" s="27" t="str">
        <f t="shared" si="2"/>
        <v>0</v>
      </c>
      <c r="J72" s="27">
        <f t="shared" si="3"/>
        <v>1</v>
      </c>
      <c r="K72" s="27">
        <f t="shared" si="4"/>
        <v>1</v>
      </c>
      <c r="L72" s="27">
        <f t="shared" si="5"/>
        <v>2</v>
      </c>
      <c r="M72" s="27">
        <f t="shared" si="6"/>
        <v>1</v>
      </c>
      <c r="N72" s="27">
        <f t="shared" si="7"/>
        <v>2</v>
      </c>
      <c r="O72" s="74" t="s">
        <v>2934</v>
      </c>
      <c r="P72" s="75" t="s">
        <v>3027</v>
      </c>
      <c r="Q72" s="76" t="s">
        <v>395</v>
      </c>
      <c r="R72" s="77" t="s">
        <v>396</v>
      </c>
      <c r="S72" s="77" t="s">
        <v>397</v>
      </c>
      <c r="T72" s="78" t="s">
        <v>529</v>
      </c>
      <c r="U72" s="31" t="str">
        <f t="shared" si="8"/>
        <v/>
      </c>
      <c r="V72" s="31" t="str">
        <f t="shared" si="9"/>
        <v/>
      </c>
      <c r="W72" s="31" t="e">
        <f t="shared" si="10"/>
        <v>#VALUE!</v>
      </c>
      <c r="X72" s="78" t="s">
        <v>529</v>
      </c>
      <c r="Y72" s="31" t="str">
        <f t="shared" si="11"/>
        <v/>
      </c>
      <c r="Z72" s="31" t="str">
        <f t="shared" si="12"/>
        <v/>
      </c>
      <c r="AA72" s="31" t="e">
        <f t="shared" si="13"/>
        <v>#VALUE!</v>
      </c>
      <c r="AB72" s="78" t="s">
        <v>529</v>
      </c>
      <c r="AC72" s="31" t="str">
        <f t="shared" si="14"/>
        <v/>
      </c>
      <c r="AD72" s="31" t="str">
        <f t="shared" si="15"/>
        <v/>
      </c>
      <c r="AE72" s="31" t="e">
        <f t="shared" si="16"/>
        <v>#VALUE!</v>
      </c>
      <c r="AF72" s="78" t="s">
        <v>529</v>
      </c>
      <c r="AG72" s="31" t="str">
        <f t="shared" si="17"/>
        <v/>
      </c>
      <c r="AH72" s="31" t="str">
        <f t="shared" si="18"/>
        <v/>
      </c>
      <c r="AI72" s="31" t="e">
        <f t="shared" si="19"/>
        <v>#VALUE!</v>
      </c>
      <c r="AJ72" s="78" t="s">
        <v>60</v>
      </c>
      <c r="AK72" s="31" t="str">
        <f t="shared" si="20"/>
        <v/>
      </c>
      <c r="AL72" s="31" t="str">
        <f t="shared" si="21"/>
        <v>1</v>
      </c>
      <c r="AM72" s="31" t="e">
        <f t="shared" si="22"/>
        <v>#VALUE!</v>
      </c>
      <c r="AN72" s="78" t="s">
        <v>60</v>
      </c>
      <c r="AO72" s="31" t="str">
        <f t="shared" si="23"/>
        <v/>
      </c>
      <c r="AP72" s="31" t="str">
        <f t="shared" si="24"/>
        <v>1</v>
      </c>
      <c r="AQ72" s="31" t="e">
        <f t="shared" si="25"/>
        <v>#VALUE!</v>
      </c>
      <c r="AR72" s="78" t="s">
        <v>60</v>
      </c>
      <c r="AS72" s="31" t="str">
        <f t="shared" si="26"/>
        <v/>
      </c>
      <c r="AT72" s="31" t="str">
        <f t="shared" si="27"/>
        <v>1</v>
      </c>
      <c r="AU72" s="31" t="e">
        <f t="shared" si="28"/>
        <v>#VALUE!</v>
      </c>
      <c r="AV72" s="78" t="s">
        <v>529</v>
      </c>
      <c r="AW72" s="31" t="str">
        <f t="shared" si="29"/>
        <v/>
      </c>
      <c r="AX72" s="31" t="str">
        <f t="shared" si="30"/>
        <v/>
      </c>
      <c r="AY72" s="31" t="e">
        <f t="shared" si="31"/>
        <v>#VALUE!</v>
      </c>
      <c r="AZ72" s="79" t="s">
        <v>398</v>
      </c>
      <c r="BA72" s="80"/>
      <c r="BB72" s="78" t="s">
        <v>529</v>
      </c>
      <c r="BC72" s="31" t="str">
        <f t="shared" si="32"/>
        <v/>
      </c>
      <c r="BD72" s="31" t="str">
        <f t="shared" si="33"/>
        <v/>
      </c>
      <c r="BE72" s="31" t="e">
        <f t="shared" si="34"/>
        <v>#VALUE!</v>
      </c>
      <c r="BF72" s="78" t="s">
        <v>529</v>
      </c>
      <c r="BG72" s="31" t="str">
        <f t="shared" si="35"/>
        <v/>
      </c>
      <c r="BH72" s="31" t="str">
        <f t="shared" si="36"/>
        <v/>
      </c>
      <c r="BI72" s="31" t="e">
        <f t="shared" si="37"/>
        <v>#VALUE!</v>
      </c>
      <c r="BJ72" s="78" t="s">
        <v>529</v>
      </c>
      <c r="BK72" s="31" t="str">
        <f t="shared" si="38"/>
        <v/>
      </c>
      <c r="BL72" s="31" t="str">
        <f t="shared" si="39"/>
        <v/>
      </c>
      <c r="BM72" s="31" t="e">
        <f t="shared" si="40"/>
        <v>#VALUE!</v>
      </c>
      <c r="BN72" s="78" t="s">
        <v>529</v>
      </c>
      <c r="BO72" s="31" t="str">
        <f t="shared" si="41"/>
        <v/>
      </c>
      <c r="BP72" s="31" t="str">
        <f t="shared" si="42"/>
        <v/>
      </c>
      <c r="BQ72" s="31" t="e">
        <f t="shared" si="43"/>
        <v>#VALUE!</v>
      </c>
      <c r="BR72" s="78" t="s">
        <v>63</v>
      </c>
      <c r="BS72" s="31" t="str">
        <f t="shared" si="44"/>
        <v/>
      </c>
      <c r="BT72" s="31" t="str">
        <f t="shared" si="45"/>
        <v>1</v>
      </c>
      <c r="BU72" s="31" t="e">
        <f t="shared" si="46"/>
        <v>#VALUE!</v>
      </c>
      <c r="BV72" s="78" t="s">
        <v>63</v>
      </c>
      <c r="BW72" s="31" t="str">
        <f t="shared" si="47"/>
        <v/>
      </c>
      <c r="BX72" s="31" t="str">
        <f t="shared" si="48"/>
        <v>1</v>
      </c>
      <c r="BY72" s="31" t="e">
        <f t="shared" si="49"/>
        <v>#VALUE!</v>
      </c>
      <c r="BZ72" s="78" t="s">
        <v>63</v>
      </c>
      <c r="CA72" s="31" t="str">
        <f t="shared" si="50"/>
        <v/>
      </c>
      <c r="CB72" s="31" t="str">
        <f t="shared" si="51"/>
        <v>1</v>
      </c>
      <c r="CC72" s="31" t="e">
        <f t="shared" si="52"/>
        <v>#VALUE!</v>
      </c>
      <c r="CD72" s="78" t="s">
        <v>529</v>
      </c>
      <c r="CE72" s="31" t="str">
        <f t="shared" si="53"/>
        <v/>
      </c>
      <c r="CF72" s="31" t="str">
        <f t="shared" si="54"/>
        <v/>
      </c>
      <c r="CG72" s="31" t="e">
        <f t="shared" si="55"/>
        <v>#VALUE!</v>
      </c>
      <c r="CH72" s="157" t="s">
        <v>3115</v>
      </c>
      <c r="CI72" s="207">
        <v>0</v>
      </c>
      <c r="CJ72" s="157" t="s">
        <v>394</v>
      </c>
      <c r="CK72" s="207">
        <v>79</v>
      </c>
      <c r="CL72" s="166"/>
      <c r="CM72" s="71" t="str">
        <f>IF(AZ72="","","CLOSE")</f>
        <v>CLOSE</v>
      </c>
      <c r="CN72" s="35" t="str">
        <f t="shared" si="57"/>
        <v>CLOSE</v>
      </c>
      <c r="CO72" s="35">
        <v>3</v>
      </c>
      <c r="CP72" s="35"/>
      <c r="CQ72" s="71" t="s">
        <v>2917</v>
      </c>
      <c r="CR72" s="71" t="s">
        <v>2917</v>
      </c>
      <c r="CS72" s="71" t="s">
        <v>2917</v>
      </c>
      <c r="CT72" s="71" t="s">
        <v>2917</v>
      </c>
      <c r="CU72" s="35" t="s">
        <v>2917</v>
      </c>
      <c r="CV72" s="81"/>
      <c r="CW72" s="71" t="s">
        <v>2917</v>
      </c>
      <c r="CX72" s="71" t="s">
        <v>2917</v>
      </c>
      <c r="CY72" s="788"/>
      <c r="CZ72" s="789"/>
      <c r="DA72" s="789"/>
      <c r="DB72" s="789"/>
      <c r="DC72" s="789"/>
      <c r="DD72" s="789"/>
      <c r="DE72" s="790"/>
    </row>
    <row r="73" spans="1:109" ht="69.75" customHeight="1">
      <c r="A73" s="103">
        <v>57</v>
      </c>
      <c r="B73" s="104">
        <v>42008</v>
      </c>
      <c r="C73" s="106">
        <f t="shared" si="58"/>
        <v>1</v>
      </c>
      <c r="D73" s="103" t="s">
        <v>393</v>
      </c>
      <c r="E73" s="101" t="s">
        <v>200</v>
      </c>
      <c r="F73" s="105" t="s">
        <v>399</v>
      </c>
      <c r="G73" s="27">
        <f t="shared" si="0"/>
        <v>6</v>
      </c>
      <c r="H73" s="27" t="str">
        <f t="shared" si="1"/>
        <v>1</v>
      </c>
      <c r="I73" s="27" t="str">
        <f t="shared" si="2"/>
        <v>0</v>
      </c>
      <c r="J73" s="27">
        <f t="shared" si="3"/>
        <v>1</v>
      </c>
      <c r="K73" s="27">
        <f t="shared" si="4"/>
        <v>1</v>
      </c>
      <c r="L73" s="27">
        <f t="shared" si="5"/>
        <v>2</v>
      </c>
      <c r="M73" s="27">
        <f t="shared" si="6"/>
        <v>1</v>
      </c>
      <c r="N73" s="27">
        <f t="shared" si="7"/>
        <v>2</v>
      </c>
      <c r="O73" s="105" t="s">
        <v>2934</v>
      </c>
      <c r="P73" s="106" t="s">
        <v>3116</v>
      </c>
      <c r="Q73" s="107" t="s">
        <v>401</v>
      </c>
      <c r="R73" s="99" t="s">
        <v>402</v>
      </c>
      <c r="S73" s="99" t="s">
        <v>3117</v>
      </c>
      <c r="T73" s="38" t="s">
        <v>60</v>
      </c>
      <c r="U73" s="31" t="str">
        <f t="shared" si="8"/>
        <v/>
      </c>
      <c r="V73" s="31" t="str">
        <f t="shared" si="9"/>
        <v>1</v>
      </c>
      <c r="W73" s="31" t="e">
        <f t="shared" si="10"/>
        <v>#VALUE!</v>
      </c>
      <c r="X73" s="38" t="s">
        <v>60</v>
      </c>
      <c r="Y73" s="31" t="str">
        <f t="shared" si="11"/>
        <v/>
      </c>
      <c r="Z73" s="31" t="str">
        <f t="shared" si="12"/>
        <v>1</v>
      </c>
      <c r="AA73" s="31" t="e">
        <f t="shared" si="13"/>
        <v>#VALUE!</v>
      </c>
      <c r="AB73" s="38" t="s">
        <v>60</v>
      </c>
      <c r="AC73" s="31" t="str">
        <f t="shared" si="14"/>
        <v/>
      </c>
      <c r="AD73" s="31" t="str">
        <f t="shared" si="15"/>
        <v>1</v>
      </c>
      <c r="AE73" s="31" t="e">
        <f t="shared" si="16"/>
        <v>#VALUE!</v>
      </c>
      <c r="AF73" s="38" t="s">
        <v>60</v>
      </c>
      <c r="AG73" s="31" t="str">
        <f t="shared" si="17"/>
        <v/>
      </c>
      <c r="AH73" s="31" t="str">
        <f t="shared" si="18"/>
        <v>1</v>
      </c>
      <c r="AI73" s="31" t="e">
        <f t="shared" si="19"/>
        <v>#VALUE!</v>
      </c>
      <c r="AJ73" s="38" t="s">
        <v>60</v>
      </c>
      <c r="AK73" s="31" t="str">
        <f t="shared" si="20"/>
        <v/>
      </c>
      <c r="AL73" s="31" t="str">
        <f t="shared" si="21"/>
        <v>1</v>
      </c>
      <c r="AM73" s="31" t="e">
        <f t="shared" si="22"/>
        <v>#VALUE!</v>
      </c>
      <c r="AN73" s="38" t="s">
        <v>60</v>
      </c>
      <c r="AO73" s="31" t="str">
        <f t="shared" si="23"/>
        <v/>
      </c>
      <c r="AP73" s="31" t="str">
        <f t="shared" si="24"/>
        <v>1</v>
      </c>
      <c r="AQ73" s="31" t="e">
        <f t="shared" si="25"/>
        <v>#VALUE!</v>
      </c>
      <c r="AR73" s="38" t="s">
        <v>529</v>
      </c>
      <c r="AS73" s="31" t="str">
        <f t="shared" si="26"/>
        <v/>
      </c>
      <c r="AT73" s="31" t="str">
        <f t="shared" si="27"/>
        <v/>
      </c>
      <c r="AU73" s="31" t="e">
        <f t="shared" si="28"/>
        <v>#VALUE!</v>
      </c>
      <c r="AV73" s="38" t="s">
        <v>529</v>
      </c>
      <c r="AW73" s="31" t="str">
        <f t="shared" si="29"/>
        <v/>
      </c>
      <c r="AX73" s="31" t="str">
        <f t="shared" si="30"/>
        <v/>
      </c>
      <c r="AY73" s="31" t="e">
        <f t="shared" si="31"/>
        <v>#VALUE!</v>
      </c>
      <c r="AZ73" s="100" t="s">
        <v>404</v>
      </c>
      <c r="BA73" s="40"/>
      <c r="BB73" s="38" t="s">
        <v>63</v>
      </c>
      <c r="BC73" s="31" t="str">
        <f t="shared" si="32"/>
        <v/>
      </c>
      <c r="BD73" s="31" t="str">
        <f t="shared" si="33"/>
        <v>1</v>
      </c>
      <c r="BE73" s="31" t="e">
        <f t="shared" si="34"/>
        <v>#VALUE!</v>
      </c>
      <c r="BF73" s="38" t="s">
        <v>63</v>
      </c>
      <c r="BG73" s="31" t="str">
        <f t="shared" si="35"/>
        <v/>
      </c>
      <c r="BH73" s="31" t="str">
        <f t="shared" si="36"/>
        <v>1</v>
      </c>
      <c r="BI73" s="31" t="e">
        <f t="shared" si="37"/>
        <v>#VALUE!</v>
      </c>
      <c r="BJ73" s="38" t="s">
        <v>63</v>
      </c>
      <c r="BK73" s="31" t="str">
        <f t="shared" si="38"/>
        <v/>
      </c>
      <c r="BL73" s="31" t="str">
        <f t="shared" si="39"/>
        <v>1</v>
      </c>
      <c r="BM73" s="31" t="e">
        <f t="shared" si="40"/>
        <v>#VALUE!</v>
      </c>
      <c r="BN73" s="38" t="s">
        <v>63</v>
      </c>
      <c r="BO73" s="31" t="str">
        <f t="shared" si="41"/>
        <v/>
      </c>
      <c r="BP73" s="31" t="str">
        <f t="shared" si="42"/>
        <v>1</v>
      </c>
      <c r="BQ73" s="31" t="e">
        <f t="shared" si="43"/>
        <v>#VALUE!</v>
      </c>
      <c r="BR73" s="38" t="s">
        <v>63</v>
      </c>
      <c r="BS73" s="31" t="str">
        <f t="shared" si="44"/>
        <v/>
      </c>
      <c r="BT73" s="31" t="str">
        <f t="shared" si="45"/>
        <v>1</v>
      </c>
      <c r="BU73" s="31" t="e">
        <f t="shared" si="46"/>
        <v>#VALUE!</v>
      </c>
      <c r="BV73" s="38" t="s">
        <v>63</v>
      </c>
      <c r="BW73" s="31" t="str">
        <f t="shared" si="47"/>
        <v/>
      </c>
      <c r="BX73" s="31" t="str">
        <f t="shared" si="48"/>
        <v>1</v>
      </c>
      <c r="BY73" s="31" t="e">
        <f t="shared" si="49"/>
        <v>#VALUE!</v>
      </c>
      <c r="BZ73" s="38" t="s">
        <v>529</v>
      </c>
      <c r="CA73" s="31" t="str">
        <f t="shared" si="50"/>
        <v/>
      </c>
      <c r="CB73" s="31" t="str">
        <f t="shared" si="51"/>
        <v/>
      </c>
      <c r="CC73" s="31" t="e">
        <f t="shared" si="52"/>
        <v>#VALUE!</v>
      </c>
      <c r="CD73" s="38" t="s">
        <v>529</v>
      </c>
      <c r="CE73" s="31" t="str">
        <f t="shared" si="53"/>
        <v/>
      </c>
      <c r="CF73" s="31" t="str">
        <f t="shared" si="54"/>
        <v/>
      </c>
      <c r="CG73" s="31" t="e">
        <f t="shared" si="55"/>
        <v>#VALUE!</v>
      </c>
      <c r="CH73" s="155" t="s">
        <v>3118</v>
      </c>
      <c r="CI73" s="223">
        <v>0</v>
      </c>
      <c r="CJ73" s="155" t="s">
        <v>400</v>
      </c>
      <c r="CK73" s="223">
        <v>5025</v>
      </c>
      <c r="CL73" s="161"/>
      <c r="CM73" s="101" t="str">
        <f>IF(AZ73="","","CLOSE")</f>
        <v>CLOSE</v>
      </c>
      <c r="CN73" s="35" t="str">
        <f t="shared" si="57"/>
        <v>CLOSE</v>
      </c>
      <c r="CO73" s="35">
        <v>240</v>
      </c>
      <c r="CP73" s="35"/>
      <c r="CQ73" s="71" t="s">
        <v>2917</v>
      </c>
      <c r="CR73" s="71" t="s">
        <v>2917</v>
      </c>
      <c r="CS73" s="35" t="s">
        <v>2917</v>
      </c>
      <c r="CT73" s="35" t="s">
        <v>2917</v>
      </c>
      <c r="CU73" s="35" t="s">
        <v>2917</v>
      </c>
      <c r="CV73" s="71" t="s">
        <v>2917</v>
      </c>
      <c r="CW73" s="35" t="s">
        <v>2917</v>
      </c>
      <c r="CX73" s="35" t="s">
        <v>2917</v>
      </c>
      <c r="CY73" s="805"/>
      <c r="CZ73" s="806"/>
      <c r="DA73" s="806"/>
      <c r="DB73" s="806"/>
      <c r="DC73" s="806"/>
      <c r="DD73" s="806"/>
      <c r="DE73" s="807"/>
    </row>
    <row r="74" spans="1:109" ht="69.75" customHeight="1">
      <c r="A74" s="84">
        <v>58</v>
      </c>
      <c r="B74" s="83">
        <v>42019</v>
      </c>
      <c r="C74" s="28">
        <f t="shared" si="58"/>
        <v>1</v>
      </c>
      <c r="D74" s="84" t="s">
        <v>393</v>
      </c>
      <c r="E74" s="85" t="s">
        <v>2988</v>
      </c>
      <c r="F74" s="86" t="s">
        <v>399</v>
      </c>
      <c r="G74" s="27">
        <f t="shared" si="0"/>
        <v>1</v>
      </c>
      <c r="H74" s="27" t="str">
        <f t="shared" si="1"/>
        <v>1</v>
      </c>
      <c r="I74" s="27" t="str">
        <f t="shared" si="2"/>
        <v>0</v>
      </c>
      <c r="J74" s="27">
        <f t="shared" si="3"/>
        <v>1</v>
      </c>
      <c r="K74" s="27">
        <f t="shared" si="4"/>
        <v>1</v>
      </c>
      <c r="L74" s="27">
        <f t="shared" si="5"/>
        <v>2</v>
      </c>
      <c r="M74" s="27">
        <f t="shared" si="6"/>
        <v>1</v>
      </c>
      <c r="N74" s="27">
        <f t="shared" si="7"/>
        <v>2</v>
      </c>
      <c r="O74" s="86" t="s">
        <v>2934</v>
      </c>
      <c r="P74" s="87" t="s">
        <v>3119</v>
      </c>
      <c r="Q74" s="88" t="s">
        <v>406</v>
      </c>
      <c r="R74" s="89" t="s">
        <v>407</v>
      </c>
      <c r="S74" s="89" t="s">
        <v>408</v>
      </c>
      <c r="T74" s="90" t="s">
        <v>529</v>
      </c>
      <c r="U74" s="31" t="str">
        <f t="shared" si="8"/>
        <v/>
      </c>
      <c r="V74" s="31" t="str">
        <f t="shared" si="9"/>
        <v/>
      </c>
      <c r="W74" s="31" t="e">
        <f t="shared" si="10"/>
        <v>#VALUE!</v>
      </c>
      <c r="X74" s="90" t="s">
        <v>529</v>
      </c>
      <c r="Y74" s="31" t="str">
        <f t="shared" si="11"/>
        <v/>
      </c>
      <c r="Z74" s="31" t="str">
        <f t="shared" si="12"/>
        <v/>
      </c>
      <c r="AA74" s="31" t="e">
        <f t="shared" si="13"/>
        <v>#VALUE!</v>
      </c>
      <c r="AB74" s="90" t="s">
        <v>529</v>
      </c>
      <c r="AC74" s="31" t="str">
        <f t="shared" si="14"/>
        <v/>
      </c>
      <c r="AD74" s="31" t="str">
        <f t="shared" si="15"/>
        <v/>
      </c>
      <c r="AE74" s="31" t="e">
        <f t="shared" si="16"/>
        <v>#VALUE!</v>
      </c>
      <c r="AF74" s="90" t="s">
        <v>529</v>
      </c>
      <c r="AG74" s="31" t="str">
        <f t="shared" si="17"/>
        <v/>
      </c>
      <c r="AH74" s="31" t="str">
        <f t="shared" si="18"/>
        <v/>
      </c>
      <c r="AI74" s="31" t="e">
        <f t="shared" si="19"/>
        <v>#VALUE!</v>
      </c>
      <c r="AJ74" s="90" t="s">
        <v>529</v>
      </c>
      <c r="AK74" s="31" t="str">
        <f t="shared" si="20"/>
        <v/>
      </c>
      <c r="AL74" s="31" t="str">
        <f t="shared" si="21"/>
        <v/>
      </c>
      <c r="AM74" s="31" t="e">
        <f t="shared" si="22"/>
        <v>#VALUE!</v>
      </c>
      <c r="AN74" s="90" t="s">
        <v>529</v>
      </c>
      <c r="AO74" s="31" t="str">
        <f t="shared" si="23"/>
        <v/>
      </c>
      <c r="AP74" s="31" t="str">
        <f t="shared" si="24"/>
        <v/>
      </c>
      <c r="AQ74" s="31" t="e">
        <f t="shared" si="25"/>
        <v>#VALUE!</v>
      </c>
      <c r="AR74" s="90" t="s">
        <v>60</v>
      </c>
      <c r="AS74" s="31" t="str">
        <f t="shared" si="26"/>
        <v/>
      </c>
      <c r="AT74" s="31" t="str">
        <f t="shared" si="27"/>
        <v>1</v>
      </c>
      <c r="AU74" s="31" t="e">
        <f t="shared" si="28"/>
        <v>#VALUE!</v>
      </c>
      <c r="AV74" s="90" t="s">
        <v>529</v>
      </c>
      <c r="AW74" s="31" t="str">
        <f t="shared" si="29"/>
        <v/>
      </c>
      <c r="AX74" s="31" t="str">
        <f t="shared" si="30"/>
        <v/>
      </c>
      <c r="AY74" s="31" t="e">
        <f t="shared" si="31"/>
        <v>#VALUE!</v>
      </c>
      <c r="AZ74" s="91" t="s">
        <v>409</v>
      </c>
      <c r="BA74" s="47"/>
      <c r="BB74" s="48" t="s">
        <v>529</v>
      </c>
      <c r="BC74" s="31" t="str">
        <f t="shared" si="32"/>
        <v/>
      </c>
      <c r="BD74" s="31" t="str">
        <f t="shared" si="33"/>
        <v/>
      </c>
      <c r="BE74" s="31" t="e">
        <f t="shared" si="34"/>
        <v>#VALUE!</v>
      </c>
      <c r="BF74" s="48" t="s">
        <v>529</v>
      </c>
      <c r="BG74" s="31" t="str">
        <f t="shared" si="35"/>
        <v/>
      </c>
      <c r="BH74" s="31" t="str">
        <f t="shared" si="36"/>
        <v/>
      </c>
      <c r="BI74" s="31" t="e">
        <f t="shared" si="37"/>
        <v>#VALUE!</v>
      </c>
      <c r="BJ74" s="48" t="s">
        <v>529</v>
      </c>
      <c r="BK74" s="31" t="str">
        <f t="shared" si="38"/>
        <v/>
      </c>
      <c r="BL74" s="31" t="str">
        <f t="shared" si="39"/>
        <v/>
      </c>
      <c r="BM74" s="31" t="e">
        <f t="shared" si="40"/>
        <v>#VALUE!</v>
      </c>
      <c r="BN74" s="48" t="s">
        <v>529</v>
      </c>
      <c r="BO74" s="31" t="str">
        <f t="shared" si="41"/>
        <v/>
      </c>
      <c r="BP74" s="31" t="str">
        <f t="shared" si="42"/>
        <v/>
      </c>
      <c r="BQ74" s="31" t="e">
        <f t="shared" si="43"/>
        <v>#VALUE!</v>
      </c>
      <c r="BR74" s="48" t="s">
        <v>529</v>
      </c>
      <c r="BS74" s="31" t="str">
        <f t="shared" si="44"/>
        <v/>
      </c>
      <c r="BT74" s="31" t="str">
        <f t="shared" si="45"/>
        <v/>
      </c>
      <c r="BU74" s="31" t="e">
        <f t="shared" si="46"/>
        <v>#VALUE!</v>
      </c>
      <c r="BV74" s="48" t="s">
        <v>529</v>
      </c>
      <c r="BW74" s="31" t="str">
        <f t="shared" si="47"/>
        <v/>
      </c>
      <c r="BX74" s="31" t="str">
        <f t="shared" si="48"/>
        <v/>
      </c>
      <c r="BY74" s="31" t="e">
        <f t="shared" si="49"/>
        <v>#VALUE!</v>
      </c>
      <c r="BZ74" s="48" t="s">
        <v>63</v>
      </c>
      <c r="CA74" s="31" t="str">
        <f t="shared" si="50"/>
        <v/>
      </c>
      <c r="CB74" s="31" t="str">
        <f t="shared" si="51"/>
        <v>1</v>
      </c>
      <c r="CC74" s="31" t="e">
        <f t="shared" si="52"/>
        <v>#VALUE!</v>
      </c>
      <c r="CD74" s="48" t="s">
        <v>529</v>
      </c>
      <c r="CE74" s="31" t="str">
        <f t="shared" si="53"/>
        <v/>
      </c>
      <c r="CF74" s="31" t="str">
        <f t="shared" si="54"/>
        <v/>
      </c>
      <c r="CG74" s="31" t="e">
        <f t="shared" si="55"/>
        <v>#VALUE!</v>
      </c>
      <c r="CH74" s="156" t="s">
        <v>405</v>
      </c>
      <c r="CI74" s="224">
        <v>0</v>
      </c>
      <c r="CJ74" s="156" t="s">
        <v>405</v>
      </c>
      <c r="CK74" s="224">
        <v>2400</v>
      </c>
      <c r="CL74" s="159"/>
      <c r="CM74" s="71" t="str">
        <f>IF(AZ74="","","CLOSE")</f>
        <v>CLOSE</v>
      </c>
      <c r="CN74" s="35" t="str">
        <f t="shared" si="57"/>
        <v>CLOSE</v>
      </c>
      <c r="CO74" s="35">
        <v>110</v>
      </c>
      <c r="CP74" s="35"/>
      <c r="CQ74" s="71" t="s">
        <v>2917</v>
      </c>
      <c r="CR74" s="71" t="s">
        <v>2917</v>
      </c>
      <c r="CS74" s="71" t="s">
        <v>2917</v>
      </c>
      <c r="CT74" s="71" t="s">
        <v>2917</v>
      </c>
      <c r="CU74" s="71" t="s">
        <v>2917</v>
      </c>
      <c r="CV74" s="71" t="s">
        <v>2917</v>
      </c>
      <c r="CW74" s="71" t="s">
        <v>2917</v>
      </c>
      <c r="CX74" s="71" t="s">
        <v>2917</v>
      </c>
      <c r="CY74" s="805"/>
      <c r="CZ74" s="806"/>
      <c r="DA74" s="806"/>
      <c r="DB74" s="806"/>
      <c r="DC74" s="806"/>
      <c r="DD74" s="806"/>
      <c r="DE74" s="807"/>
    </row>
    <row r="75" spans="1:109" s="36" customFormat="1" ht="69.75" customHeight="1">
      <c r="A75" s="92">
        <v>59</v>
      </c>
      <c r="B75" s="590">
        <v>42020</v>
      </c>
      <c r="C75" s="28">
        <f t="shared" si="58"/>
        <v>1</v>
      </c>
      <c r="D75" s="92" t="s">
        <v>3120</v>
      </c>
      <c r="E75" s="92" t="s">
        <v>3121</v>
      </c>
      <c r="F75" s="92" t="s">
        <v>399</v>
      </c>
      <c r="G75" s="27">
        <f t="shared" si="0"/>
        <v>1</v>
      </c>
      <c r="H75" s="27" t="str">
        <f t="shared" si="1"/>
        <v>1</v>
      </c>
      <c r="I75" s="27" t="str">
        <f t="shared" si="2"/>
        <v>0</v>
      </c>
      <c r="J75" s="27">
        <f t="shared" si="3"/>
        <v>1</v>
      </c>
      <c r="K75" s="27">
        <f t="shared" si="4"/>
        <v>1</v>
      </c>
      <c r="L75" s="27">
        <f t="shared" si="5"/>
        <v>2</v>
      </c>
      <c r="M75" s="27">
        <f t="shared" si="6"/>
        <v>1</v>
      </c>
      <c r="N75" s="27">
        <f t="shared" si="7"/>
        <v>2</v>
      </c>
      <c r="O75" s="92" t="s">
        <v>3122</v>
      </c>
      <c r="P75" s="92" t="s">
        <v>410</v>
      </c>
      <c r="Q75" s="93" t="s">
        <v>412</v>
      </c>
      <c r="R75" s="93" t="s">
        <v>413</v>
      </c>
      <c r="S75" s="93" t="s">
        <v>414</v>
      </c>
      <c r="T75" s="90" t="s">
        <v>529</v>
      </c>
      <c r="U75" s="31" t="str">
        <f t="shared" si="8"/>
        <v/>
      </c>
      <c r="V75" s="31" t="str">
        <f t="shared" si="9"/>
        <v/>
      </c>
      <c r="W75" s="31" t="e">
        <f t="shared" si="10"/>
        <v>#VALUE!</v>
      </c>
      <c r="X75" s="90" t="s">
        <v>529</v>
      </c>
      <c r="Y75" s="31" t="str">
        <f t="shared" si="11"/>
        <v/>
      </c>
      <c r="Z75" s="31" t="str">
        <f t="shared" si="12"/>
        <v/>
      </c>
      <c r="AA75" s="31" t="e">
        <f t="shared" si="13"/>
        <v>#VALUE!</v>
      </c>
      <c r="AB75" s="90" t="s">
        <v>529</v>
      </c>
      <c r="AC75" s="31" t="str">
        <f t="shared" si="14"/>
        <v/>
      </c>
      <c r="AD75" s="31" t="str">
        <f t="shared" si="15"/>
        <v/>
      </c>
      <c r="AE75" s="31" t="e">
        <f t="shared" si="16"/>
        <v>#VALUE!</v>
      </c>
      <c r="AF75" s="90" t="s">
        <v>529</v>
      </c>
      <c r="AG75" s="31" t="str">
        <f t="shared" si="17"/>
        <v/>
      </c>
      <c r="AH75" s="31" t="str">
        <f t="shared" si="18"/>
        <v/>
      </c>
      <c r="AI75" s="31" t="e">
        <f t="shared" si="19"/>
        <v>#VALUE!</v>
      </c>
      <c r="AJ75" s="90" t="s">
        <v>529</v>
      </c>
      <c r="AK75" s="31" t="str">
        <f t="shared" si="20"/>
        <v/>
      </c>
      <c r="AL75" s="31" t="str">
        <f t="shared" si="21"/>
        <v/>
      </c>
      <c r="AM75" s="31" t="e">
        <f t="shared" si="22"/>
        <v>#VALUE!</v>
      </c>
      <c r="AN75" s="90" t="s">
        <v>529</v>
      </c>
      <c r="AO75" s="31" t="str">
        <f t="shared" si="23"/>
        <v/>
      </c>
      <c r="AP75" s="31" t="str">
        <f t="shared" si="24"/>
        <v/>
      </c>
      <c r="AQ75" s="31" t="e">
        <f t="shared" si="25"/>
        <v>#VALUE!</v>
      </c>
      <c r="AR75" s="90" t="s">
        <v>60</v>
      </c>
      <c r="AS75" s="31" t="str">
        <f t="shared" si="26"/>
        <v/>
      </c>
      <c r="AT75" s="31" t="str">
        <f t="shared" si="27"/>
        <v>1</v>
      </c>
      <c r="AU75" s="31" t="e">
        <f t="shared" si="28"/>
        <v>#VALUE!</v>
      </c>
      <c r="AV75" s="90" t="s">
        <v>529</v>
      </c>
      <c r="AW75" s="31" t="str">
        <f t="shared" si="29"/>
        <v/>
      </c>
      <c r="AX75" s="31" t="str">
        <f t="shared" si="30"/>
        <v/>
      </c>
      <c r="AY75" s="31" t="e">
        <f t="shared" si="31"/>
        <v>#VALUE!</v>
      </c>
      <c r="AZ75" s="94" t="s">
        <v>415</v>
      </c>
      <c r="BA75" s="92"/>
      <c r="BB75" s="90" t="s">
        <v>529</v>
      </c>
      <c r="BC75" s="31" t="str">
        <f t="shared" si="32"/>
        <v/>
      </c>
      <c r="BD75" s="31" t="str">
        <f t="shared" si="33"/>
        <v/>
      </c>
      <c r="BE75" s="31" t="e">
        <f t="shared" si="34"/>
        <v>#VALUE!</v>
      </c>
      <c r="BF75" s="90" t="s">
        <v>529</v>
      </c>
      <c r="BG75" s="31" t="str">
        <f t="shared" si="35"/>
        <v/>
      </c>
      <c r="BH75" s="31" t="str">
        <f t="shared" si="36"/>
        <v/>
      </c>
      <c r="BI75" s="31" t="e">
        <f t="shared" si="37"/>
        <v>#VALUE!</v>
      </c>
      <c r="BJ75" s="90" t="s">
        <v>529</v>
      </c>
      <c r="BK75" s="31" t="str">
        <f t="shared" si="38"/>
        <v/>
      </c>
      <c r="BL75" s="31" t="str">
        <f t="shared" si="39"/>
        <v/>
      </c>
      <c r="BM75" s="31" t="e">
        <f t="shared" si="40"/>
        <v>#VALUE!</v>
      </c>
      <c r="BN75" s="90" t="s">
        <v>529</v>
      </c>
      <c r="BO75" s="31" t="str">
        <f t="shared" si="41"/>
        <v/>
      </c>
      <c r="BP75" s="31" t="str">
        <f t="shared" si="42"/>
        <v/>
      </c>
      <c r="BQ75" s="31" t="e">
        <f t="shared" si="43"/>
        <v>#VALUE!</v>
      </c>
      <c r="BR75" s="90" t="s">
        <v>529</v>
      </c>
      <c r="BS75" s="31" t="str">
        <f t="shared" si="44"/>
        <v/>
      </c>
      <c r="BT75" s="31" t="str">
        <f t="shared" si="45"/>
        <v/>
      </c>
      <c r="BU75" s="31" t="e">
        <f t="shared" si="46"/>
        <v>#VALUE!</v>
      </c>
      <c r="BV75" s="90" t="s">
        <v>529</v>
      </c>
      <c r="BW75" s="31" t="str">
        <f t="shared" si="47"/>
        <v/>
      </c>
      <c r="BX75" s="31" t="str">
        <f t="shared" si="48"/>
        <v/>
      </c>
      <c r="BY75" s="31" t="e">
        <f t="shared" si="49"/>
        <v>#VALUE!</v>
      </c>
      <c r="BZ75" s="90" t="s">
        <v>63</v>
      </c>
      <c r="CA75" s="31" t="str">
        <f t="shared" si="50"/>
        <v/>
      </c>
      <c r="CB75" s="31" t="str">
        <f t="shared" si="51"/>
        <v>1</v>
      </c>
      <c r="CC75" s="31" t="e">
        <f t="shared" si="52"/>
        <v>#VALUE!</v>
      </c>
      <c r="CD75" s="90" t="s">
        <v>529</v>
      </c>
      <c r="CE75" s="31" t="str">
        <f t="shared" si="53"/>
        <v/>
      </c>
      <c r="CF75" s="31" t="str">
        <f t="shared" si="54"/>
        <v/>
      </c>
      <c r="CG75" s="31" t="e">
        <f t="shared" si="55"/>
        <v>#VALUE!</v>
      </c>
      <c r="CH75" s="156" t="s">
        <v>3123</v>
      </c>
      <c r="CI75" s="224">
        <v>0</v>
      </c>
      <c r="CJ75" s="156" t="s">
        <v>411</v>
      </c>
      <c r="CK75" s="224">
        <v>0</v>
      </c>
      <c r="CL75" s="159"/>
      <c r="CM75" s="71" t="str">
        <f t="shared" si="56"/>
        <v>CLOSE</v>
      </c>
      <c r="CN75" s="35" t="str">
        <f t="shared" si="57"/>
        <v>CLOSE</v>
      </c>
      <c r="CO75" s="35">
        <v>120</v>
      </c>
      <c r="CP75" s="35"/>
      <c r="CQ75" s="71" t="s">
        <v>2917</v>
      </c>
      <c r="CR75" s="71" t="s">
        <v>2917</v>
      </c>
      <c r="CS75" s="71" t="s">
        <v>2917</v>
      </c>
      <c r="CT75" s="71" t="s">
        <v>2917</v>
      </c>
      <c r="CU75" s="71" t="s">
        <v>2917</v>
      </c>
      <c r="CV75" s="71" t="s">
        <v>2917</v>
      </c>
      <c r="CW75" s="71" t="s">
        <v>2917</v>
      </c>
      <c r="CX75" s="71" t="s">
        <v>2917</v>
      </c>
      <c r="CY75" s="805"/>
      <c r="CZ75" s="806"/>
      <c r="DA75" s="806"/>
      <c r="DB75" s="806"/>
      <c r="DC75" s="806"/>
      <c r="DD75" s="806"/>
      <c r="DE75" s="807"/>
    </row>
    <row r="76" spans="1:109" s="49" customFormat="1" ht="69.75" customHeight="1">
      <c r="A76" s="92">
        <v>60</v>
      </c>
      <c r="B76" s="590">
        <v>42020</v>
      </c>
      <c r="C76" s="28">
        <f t="shared" si="58"/>
        <v>1</v>
      </c>
      <c r="D76" s="92" t="s">
        <v>3120</v>
      </c>
      <c r="E76" s="92" t="s">
        <v>3043</v>
      </c>
      <c r="F76" s="92" t="s">
        <v>399</v>
      </c>
      <c r="G76" s="27">
        <f t="shared" si="0"/>
        <v>4</v>
      </c>
      <c r="H76" s="27" t="str">
        <f t="shared" si="1"/>
        <v>1</v>
      </c>
      <c r="I76" s="27" t="str">
        <f t="shared" si="2"/>
        <v>0</v>
      </c>
      <c r="J76" s="27">
        <f t="shared" si="3"/>
        <v>1</v>
      </c>
      <c r="K76" s="27">
        <f t="shared" si="4"/>
        <v>1</v>
      </c>
      <c r="L76" s="27">
        <f t="shared" si="5"/>
        <v>2</v>
      </c>
      <c r="M76" s="27">
        <f t="shared" si="6"/>
        <v>1</v>
      </c>
      <c r="N76" s="27">
        <f t="shared" si="7"/>
        <v>2</v>
      </c>
      <c r="O76" s="95" t="s">
        <v>2934</v>
      </c>
      <c r="P76" s="87" t="s">
        <v>3119</v>
      </c>
      <c r="Q76" s="591" t="s">
        <v>417</v>
      </c>
      <c r="R76" s="93" t="s">
        <v>418</v>
      </c>
      <c r="S76" s="592" t="s">
        <v>419</v>
      </c>
      <c r="T76" s="90" t="s">
        <v>529</v>
      </c>
      <c r="U76" s="31" t="str">
        <f t="shared" si="8"/>
        <v/>
      </c>
      <c r="V76" s="31" t="str">
        <f t="shared" si="9"/>
        <v/>
      </c>
      <c r="W76" s="31" t="e">
        <f t="shared" si="10"/>
        <v>#VALUE!</v>
      </c>
      <c r="X76" s="90" t="s">
        <v>529</v>
      </c>
      <c r="Y76" s="31" t="str">
        <f t="shared" si="11"/>
        <v/>
      </c>
      <c r="Z76" s="31" t="str">
        <f t="shared" si="12"/>
        <v/>
      </c>
      <c r="AA76" s="31" t="e">
        <f t="shared" si="13"/>
        <v>#VALUE!</v>
      </c>
      <c r="AB76" s="90" t="s">
        <v>529</v>
      </c>
      <c r="AC76" s="31" t="str">
        <f t="shared" si="14"/>
        <v/>
      </c>
      <c r="AD76" s="31" t="str">
        <f t="shared" si="15"/>
        <v/>
      </c>
      <c r="AE76" s="31" t="e">
        <f t="shared" si="16"/>
        <v>#VALUE!</v>
      </c>
      <c r="AF76" s="90" t="s">
        <v>529</v>
      </c>
      <c r="AG76" s="31" t="str">
        <f t="shared" si="17"/>
        <v/>
      </c>
      <c r="AH76" s="31" t="str">
        <f t="shared" si="18"/>
        <v/>
      </c>
      <c r="AI76" s="31" t="e">
        <f t="shared" si="19"/>
        <v>#VALUE!</v>
      </c>
      <c r="AJ76" s="90" t="s">
        <v>60</v>
      </c>
      <c r="AK76" s="31" t="str">
        <f t="shared" si="20"/>
        <v/>
      </c>
      <c r="AL76" s="31" t="str">
        <f t="shared" si="21"/>
        <v>1</v>
      </c>
      <c r="AM76" s="31" t="e">
        <f t="shared" si="22"/>
        <v>#VALUE!</v>
      </c>
      <c r="AN76" s="90" t="s">
        <v>60</v>
      </c>
      <c r="AO76" s="31" t="str">
        <f t="shared" si="23"/>
        <v/>
      </c>
      <c r="AP76" s="31" t="str">
        <f t="shared" si="24"/>
        <v>1</v>
      </c>
      <c r="AQ76" s="31" t="e">
        <f t="shared" si="25"/>
        <v>#VALUE!</v>
      </c>
      <c r="AR76" s="90" t="s">
        <v>60</v>
      </c>
      <c r="AS76" s="31" t="str">
        <f t="shared" si="26"/>
        <v/>
      </c>
      <c r="AT76" s="31" t="str">
        <f t="shared" si="27"/>
        <v>1</v>
      </c>
      <c r="AU76" s="31" t="e">
        <f t="shared" si="28"/>
        <v>#VALUE!</v>
      </c>
      <c r="AV76" s="90" t="s">
        <v>60</v>
      </c>
      <c r="AW76" s="31" t="str">
        <f t="shared" si="29"/>
        <v/>
      </c>
      <c r="AX76" s="31" t="str">
        <f t="shared" si="30"/>
        <v>1</v>
      </c>
      <c r="AY76" s="31" t="e">
        <f t="shared" si="31"/>
        <v>#VALUE!</v>
      </c>
      <c r="AZ76" s="591" t="s">
        <v>420</v>
      </c>
      <c r="BA76" s="591"/>
      <c r="BB76" s="90" t="s">
        <v>529</v>
      </c>
      <c r="BC76" s="31" t="str">
        <f t="shared" si="32"/>
        <v/>
      </c>
      <c r="BD76" s="31" t="str">
        <f t="shared" si="33"/>
        <v/>
      </c>
      <c r="BE76" s="31" t="e">
        <f t="shared" si="34"/>
        <v>#VALUE!</v>
      </c>
      <c r="BF76" s="90" t="s">
        <v>529</v>
      </c>
      <c r="BG76" s="31" t="str">
        <f t="shared" si="35"/>
        <v/>
      </c>
      <c r="BH76" s="31" t="str">
        <f t="shared" si="36"/>
        <v/>
      </c>
      <c r="BI76" s="31" t="e">
        <f t="shared" si="37"/>
        <v>#VALUE!</v>
      </c>
      <c r="BJ76" s="90" t="s">
        <v>529</v>
      </c>
      <c r="BK76" s="31" t="str">
        <f t="shared" si="38"/>
        <v/>
      </c>
      <c r="BL76" s="31" t="str">
        <f t="shared" si="39"/>
        <v/>
      </c>
      <c r="BM76" s="31" t="e">
        <f t="shared" si="40"/>
        <v>#VALUE!</v>
      </c>
      <c r="BN76" s="90" t="s">
        <v>529</v>
      </c>
      <c r="BO76" s="31" t="str">
        <f t="shared" si="41"/>
        <v/>
      </c>
      <c r="BP76" s="31" t="str">
        <f t="shared" si="42"/>
        <v/>
      </c>
      <c r="BQ76" s="31" t="e">
        <f t="shared" si="43"/>
        <v>#VALUE!</v>
      </c>
      <c r="BR76" s="90" t="s">
        <v>63</v>
      </c>
      <c r="BS76" s="31" t="str">
        <f t="shared" si="44"/>
        <v/>
      </c>
      <c r="BT76" s="31" t="str">
        <f t="shared" si="45"/>
        <v>1</v>
      </c>
      <c r="BU76" s="31" t="e">
        <f t="shared" si="46"/>
        <v>#VALUE!</v>
      </c>
      <c r="BV76" s="90" t="s">
        <v>63</v>
      </c>
      <c r="BW76" s="31" t="str">
        <f t="shared" si="47"/>
        <v/>
      </c>
      <c r="BX76" s="31" t="str">
        <f t="shared" si="48"/>
        <v>1</v>
      </c>
      <c r="BY76" s="31" t="e">
        <f t="shared" si="49"/>
        <v>#VALUE!</v>
      </c>
      <c r="BZ76" s="90" t="s">
        <v>63</v>
      </c>
      <c r="CA76" s="31" t="str">
        <f t="shared" si="50"/>
        <v/>
      </c>
      <c r="CB76" s="31" t="str">
        <f t="shared" si="51"/>
        <v>1</v>
      </c>
      <c r="CC76" s="31" t="e">
        <f t="shared" si="52"/>
        <v>#VALUE!</v>
      </c>
      <c r="CD76" s="90" t="s">
        <v>63</v>
      </c>
      <c r="CE76" s="31" t="str">
        <f t="shared" si="53"/>
        <v/>
      </c>
      <c r="CF76" s="31" t="str">
        <f t="shared" si="54"/>
        <v>1</v>
      </c>
      <c r="CG76" s="31" t="e">
        <f t="shared" si="55"/>
        <v>#VALUE!</v>
      </c>
      <c r="CH76" s="156" t="s">
        <v>3124</v>
      </c>
      <c r="CI76" s="224">
        <v>0</v>
      </c>
      <c r="CJ76" s="156" t="s">
        <v>416</v>
      </c>
      <c r="CK76" s="224">
        <v>7561</v>
      </c>
      <c r="CL76" s="159"/>
      <c r="CM76" s="71" t="str">
        <f t="shared" si="56"/>
        <v>CLOSE</v>
      </c>
      <c r="CN76" s="35" t="str">
        <f t="shared" si="57"/>
        <v>CLOSE</v>
      </c>
      <c r="CO76" s="35">
        <v>300</v>
      </c>
      <c r="CP76" s="35"/>
      <c r="CQ76" s="71" t="s">
        <v>2917</v>
      </c>
      <c r="CR76" s="71" t="s">
        <v>2917</v>
      </c>
      <c r="CS76" s="71" t="s">
        <v>2917</v>
      </c>
      <c r="CT76" s="71" t="s">
        <v>2917</v>
      </c>
      <c r="CU76" s="71" t="s">
        <v>2917</v>
      </c>
      <c r="CV76" s="71" t="s">
        <v>2917</v>
      </c>
      <c r="CW76" s="71" t="s">
        <v>2917</v>
      </c>
      <c r="CX76" s="71" t="s">
        <v>2917</v>
      </c>
      <c r="CY76" s="805"/>
      <c r="CZ76" s="806"/>
      <c r="DA76" s="806"/>
      <c r="DB76" s="806"/>
      <c r="DC76" s="806"/>
      <c r="DD76" s="806"/>
      <c r="DE76" s="807"/>
    </row>
    <row r="77" spans="1:109" s="49" customFormat="1" ht="69.75" customHeight="1">
      <c r="A77" s="92">
        <v>61</v>
      </c>
      <c r="B77" s="590">
        <v>41983</v>
      </c>
      <c r="C77" s="28">
        <f t="shared" si="58"/>
        <v>12</v>
      </c>
      <c r="D77" s="92" t="s">
        <v>3120</v>
      </c>
      <c r="E77" s="92" t="s">
        <v>3043</v>
      </c>
      <c r="F77" s="92" t="s">
        <v>399</v>
      </c>
      <c r="G77" s="27">
        <f t="shared" si="0"/>
        <v>2</v>
      </c>
      <c r="H77" s="27" t="str">
        <f t="shared" si="1"/>
        <v>1</v>
      </c>
      <c r="I77" s="27" t="str">
        <f t="shared" si="2"/>
        <v>0</v>
      </c>
      <c r="J77" s="27">
        <f t="shared" si="3"/>
        <v>1</v>
      </c>
      <c r="K77" s="27">
        <f t="shared" si="4"/>
        <v>1</v>
      </c>
      <c r="L77" s="27">
        <f t="shared" si="5"/>
        <v>2</v>
      </c>
      <c r="M77" s="27">
        <f t="shared" si="6"/>
        <v>1</v>
      </c>
      <c r="N77" s="27">
        <f t="shared" si="7"/>
        <v>2</v>
      </c>
      <c r="O77" s="95" t="s">
        <v>2934</v>
      </c>
      <c r="P77" s="92" t="s">
        <v>339</v>
      </c>
      <c r="Q77" s="93" t="s">
        <v>422</v>
      </c>
      <c r="R77" s="591" t="s">
        <v>423</v>
      </c>
      <c r="S77" s="96" t="s">
        <v>424</v>
      </c>
      <c r="T77" s="90" t="s">
        <v>529</v>
      </c>
      <c r="U77" s="31" t="str">
        <f t="shared" si="8"/>
        <v/>
      </c>
      <c r="V77" s="31" t="str">
        <f t="shared" si="9"/>
        <v/>
      </c>
      <c r="W77" s="31" t="e">
        <f t="shared" si="10"/>
        <v>#VALUE!</v>
      </c>
      <c r="X77" s="90" t="s">
        <v>529</v>
      </c>
      <c r="Y77" s="31" t="str">
        <f t="shared" si="11"/>
        <v/>
      </c>
      <c r="Z77" s="31" t="str">
        <f t="shared" si="12"/>
        <v/>
      </c>
      <c r="AA77" s="31" t="e">
        <f t="shared" si="13"/>
        <v>#VALUE!</v>
      </c>
      <c r="AB77" s="90" t="s">
        <v>529</v>
      </c>
      <c r="AC77" s="31" t="str">
        <f t="shared" si="14"/>
        <v/>
      </c>
      <c r="AD77" s="31" t="str">
        <f t="shared" si="15"/>
        <v/>
      </c>
      <c r="AE77" s="31" t="e">
        <f t="shared" si="16"/>
        <v>#VALUE!</v>
      </c>
      <c r="AF77" s="90" t="s">
        <v>529</v>
      </c>
      <c r="AG77" s="31" t="str">
        <f t="shared" si="17"/>
        <v/>
      </c>
      <c r="AH77" s="31" t="str">
        <f t="shared" si="18"/>
        <v/>
      </c>
      <c r="AI77" s="31" t="e">
        <f t="shared" si="19"/>
        <v>#VALUE!</v>
      </c>
      <c r="AJ77" s="90" t="s">
        <v>192</v>
      </c>
      <c r="AK77" s="31" t="str">
        <f t="shared" si="20"/>
        <v/>
      </c>
      <c r="AL77" s="31" t="str">
        <f t="shared" si="21"/>
        <v/>
      </c>
      <c r="AM77" s="31" t="e">
        <f t="shared" si="22"/>
        <v>#VALUE!</v>
      </c>
      <c r="AN77" s="90" t="s">
        <v>192</v>
      </c>
      <c r="AO77" s="31" t="str">
        <f t="shared" si="23"/>
        <v/>
      </c>
      <c r="AP77" s="31" t="str">
        <f t="shared" si="24"/>
        <v/>
      </c>
      <c r="AQ77" s="31" t="e">
        <f t="shared" si="25"/>
        <v>#VALUE!</v>
      </c>
      <c r="AR77" s="90" t="s">
        <v>60</v>
      </c>
      <c r="AS77" s="31" t="str">
        <f t="shared" si="26"/>
        <v/>
      </c>
      <c r="AT77" s="31" t="str">
        <f t="shared" si="27"/>
        <v>1</v>
      </c>
      <c r="AU77" s="31" t="e">
        <f t="shared" si="28"/>
        <v>#VALUE!</v>
      </c>
      <c r="AV77" s="90" t="s">
        <v>60</v>
      </c>
      <c r="AW77" s="31" t="str">
        <f t="shared" si="29"/>
        <v/>
      </c>
      <c r="AX77" s="31" t="str">
        <f t="shared" si="30"/>
        <v>1</v>
      </c>
      <c r="AY77" s="31" t="e">
        <f t="shared" si="31"/>
        <v>#VALUE!</v>
      </c>
      <c r="AZ77" s="592" t="s">
        <v>425</v>
      </c>
      <c r="BA77" s="591"/>
      <c r="BB77" s="90" t="s">
        <v>529</v>
      </c>
      <c r="BC77" s="31" t="str">
        <f t="shared" si="32"/>
        <v/>
      </c>
      <c r="BD77" s="31" t="str">
        <f t="shared" si="33"/>
        <v/>
      </c>
      <c r="BE77" s="31" t="e">
        <f t="shared" si="34"/>
        <v>#VALUE!</v>
      </c>
      <c r="BF77" s="90" t="s">
        <v>529</v>
      </c>
      <c r="BG77" s="31" t="str">
        <f t="shared" si="35"/>
        <v/>
      </c>
      <c r="BH77" s="31" t="str">
        <f t="shared" si="36"/>
        <v/>
      </c>
      <c r="BI77" s="31" t="e">
        <f t="shared" si="37"/>
        <v>#VALUE!</v>
      </c>
      <c r="BJ77" s="90" t="s">
        <v>529</v>
      </c>
      <c r="BK77" s="31" t="str">
        <f t="shared" si="38"/>
        <v/>
      </c>
      <c r="BL77" s="31" t="str">
        <f t="shared" si="39"/>
        <v/>
      </c>
      <c r="BM77" s="31" t="e">
        <f t="shared" si="40"/>
        <v>#VALUE!</v>
      </c>
      <c r="BN77" s="90" t="s">
        <v>529</v>
      </c>
      <c r="BO77" s="31" t="str">
        <f t="shared" si="41"/>
        <v/>
      </c>
      <c r="BP77" s="31" t="str">
        <f t="shared" si="42"/>
        <v/>
      </c>
      <c r="BQ77" s="31" t="e">
        <f t="shared" si="43"/>
        <v>#VALUE!</v>
      </c>
      <c r="BR77" s="90" t="s">
        <v>529</v>
      </c>
      <c r="BS77" s="31" t="str">
        <f t="shared" si="44"/>
        <v/>
      </c>
      <c r="BT77" s="31" t="str">
        <f t="shared" si="45"/>
        <v/>
      </c>
      <c r="BU77" s="31" t="e">
        <f t="shared" si="46"/>
        <v>#VALUE!</v>
      </c>
      <c r="BV77" s="90" t="s">
        <v>529</v>
      </c>
      <c r="BW77" s="31" t="str">
        <f t="shared" si="47"/>
        <v/>
      </c>
      <c r="BX77" s="31" t="str">
        <f t="shared" si="48"/>
        <v/>
      </c>
      <c r="BY77" s="31" t="e">
        <f t="shared" si="49"/>
        <v>#VALUE!</v>
      </c>
      <c r="BZ77" s="90" t="s">
        <v>63</v>
      </c>
      <c r="CA77" s="31" t="str">
        <f t="shared" si="50"/>
        <v/>
      </c>
      <c r="CB77" s="31" t="str">
        <f t="shared" si="51"/>
        <v>1</v>
      </c>
      <c r="CC77" s="31" t="e">
        <f t="shared" si="52"/>
        <v>#VALUE!</v>
      </c>
      <c r="CD77" s="90" t="s">
        <v>63</v>
      </c>
      <c r="CE77" s="31" t="str">
        <f t="shared" si="53"/>
        <v/>
      </c>
      <c r="CF77" s="31" t="str">
        <f t="shared" si="54"/>
        <v>1</v>
      </c>
      <c r="CG77" s="31" t="e">
        <f t="shared" si="55"/>
        <v>#VALUE!</v>
      </c>
      <c r="CH77" s="156" t="s">
        <v>3125</v>
      </c>
      <c r="CI77" s="224">
        <v>0</v>
      </c>
      <c r="CJ77" s="156" t="s">
        <v>421</v>
      </c>
      <c r="CK77" s="224">
        <v>2712</v>
      </c>
      <c r="CL77" s="159"/>
      <c r="CM77" s="71" t="str">
        <f t="shared" si="56"/>
        <v>CLOSE</v>
      </c>
      <c r="CN77" s="35" t="str">
        <f t="shared" si="57"/>
        <v>CLOSE</v>
      </c>
      <c r="CO77" s="35">
        <v>120</v>
      </c>
      <c r="CP77" s="35"/>
      <c r="CQ77" s="71" t="s">
        <v>2917</v>
      </c>
      <c r="CR77" s="71" t="s">
        <v>2917</v>
      </c>
      <c r="CS77" s="71" t="s">
        <v>2917</v>
      </c>
      <c r="CT77" s="71" t="s">
        <v>2917</v>
      </c>
      <c r="CU77" s="71" t="s">
        <v>2917</v>
      </c>
      <c r="CV77" s="71" t="s">
        <v>2917</v>
      </c>
      <c r="CW77" s="71" t="s">
        <v>2917</v>
      </c>
      <c r="CX77" s="71" t="s">
        <v>2917</v>
      </c>
      <c r="CY77" s="805"/>
      <c r="CZ77" s="806"/>
      <c r="DA77" s="806"/>
      <c r="DB77" s="806"/>
      <c r="DC77" s="806"/>
      <c r="DD77" s="806"/>
      <c r="DE77" s="807"/>
    </row>
    <row r="78" spans="1:109" s="82" customFormat="1" ht="69.75" customHeight="1">
      <c r="A78" s="92">
        <v>62</v>
      </c>
      <c r="B78" s="590">
        <v>42038</v>
      </c>
      <c r="C78" s="28">
        <f t="shared" si="58"/>
        <v>2</v>
      </c>
      <c r="D78" s="92" t="s">
        <v>393</v>
      </c>
      <c r="E78" s="92" t="s">
        <v>374</v>
      </c>
      <c r="F78" s="92" t="s">
        <v>399</v>
      </c>
      <c r="G78" s="27">
        <f t="shared" si="0"/>
        <v>0</v>
      </c>
      <c r="H78" s="27" t="str">
        <f t="shared" si="1"/>
        <v>0</v>
      </c>
      <c r="I78" s="27" t="str">
        <f t="shared" si="2"/>
        <v>0</v>
      </c>
      <c r="J78" s="27">
        <f t="shared" si="3"/>
        <v>0</v>
      </c>
      <c r="K78" s="27">
        <f t="shared" si="4"/>
        <v>1</v>
      </c>
      <c r="L78" s="27">
        <f t="shared" si="5"/>
        <v>1</v>
      </c>
      <c r="M78" s="27">
        <f t="shared" si="6"/>
        <v>1</v>
      </c>
      <c r="N78" s="27">
        <f t="shared" si="7"/>
        <v>1</v>
      </c>
      <c r="O78" s="95" t="s">
        <v>2934</v>
      </c>
      <c r="P78" s="92" t="s">
        <v>2986</v>
      </c>
      <c r="Q78" s="591" t="s">
        <v>426</v>
      </c>
      <c r="R78" s="592" t="s">
        <v>427</v>
      </c>
      <c r="S78" s="592" t="s">
        <v>428</v>
      </c>
      <c r="T78" s="90" t="s">
        <v>529</v>
      </c>
      <c r="U78" s="31" t="str">
        <f t="shared" si="8"/>
        <v/>
      </c>
      <c r="V78" s="31" t="str">
        <f t="shared" si="9"/>
        <v/>
      </c>
      <c r="W78" s="31" t="e">
        <f t="shared" si="10"/>
        <v>#VALUE!</v>
      </c>
      <c r="X78" s="90" t="s">
        <v>529</v>
      </c>
      <c r="Y78" s="31" t="str">
        <f t="shared" si="11"/>
        <v/>
      </c>
      <c r="Z78" s="31" t="str">
        <f t="shared" si="12"/>
        <v/>
      </c>
      <c r="AA78" s="31" t="e">
        <f t="shared" si="13"/>
        <v>#VALUE!</v>
      </c>
      <c r="AB78" s="90" t="s">
        <v>192</v>
      </c>
      <c r="AC78" s="31" t="str">
        <f t="shared" si="14"/>
        <v/>
      </c>
      <c r="AD78" s="31" t="str">
        <f t="shared" si="15"/>
        <v/>
      </c>
      <c r="AE78" s="31" t="e">
        <f t="shared" si="16"/>
        <v>#VALUE!</v>
      </c>
      <c r="AF78" s="90" t="s">
        <v>192</v>
      </c>
      <c r="AG78" s="31" t="str">
        <f t="shared" si="17"/>
        <v/>
      </c>
      <c r="AH78" s="31" t="str">
        <f t="shared" si="18"/>
        <v/>
      </c>
      <c r="AI78" s="31" t="e">
        <f t="shared" si="19"/>
        <v>#VALUE!</v>
      </c>
      <c r="AJ78" s="90" t="s">
        <v>192</v>
      </c>
      <c r="AK78" s="31" t="str">
        <f t="shared" si="20"/>
        <v/>
      </c>
      <c r="AL78" s="31" t="str">
        <f t="shared" si="21"/>
        <v/>
      </c>
      <c r="AM78" s="31" t="e">
        <f t="shared" si="22"/>
        <v>#VALUE!</v>
      </c>
      <c r="AN78" s="90" t="s">
        <v>192</v>
      </c>
      <c r="AO78" s="31" t="str">
        <f t="shared" si="23"/>
        <v/>
      </c>
      <c r="AP78" s="31" t="str">
        <f t="shared" si="24"/>
        <v/>
      </c>
      <c r="AQ78" s="31" t="e">
        <f t="shared" si="25"/>
        <v>#VALUE!</v>
      </c>
      <c r="AR78" s="90" t="s">
        <v>192</v>
      </c>
      <c r="AS78" s="31" t="str">
        <f t="shared" si="26"/>
        <v/>
      </c>
      <c r="AT78" s="31" t="str">
        <f t="shared" si="27"/>
        <v/>
      </c>
      <c r="AU78" s="31" t="e">
        <f t="shared" si="28"/>
        <v>#VALUE!</v>
      </c>
      <c r="AV78" s="90" t="s">
        <v>192</v>
      </c>
      <c r="AW78" s="31" t="str">
        <f t="shared" si="29"/>
        <v/>
      </c>
      <c r="AX78" s="31" t="str">
        <f t="shared" si="30"/>
        <v/>
      </c>
      <c r="AY78" s="31" t="e">
        <f t="shared" si="31"/>
        <v>#VALUE!</v>
      </c>
      <c r="AZ78" s="592" t="s">
        <v>429</v>
      </c>
      <c r="BA78" s="591"/>
      <c r="BB78" s="90" t="s">
        <v>529</v>
      </c>
      <c r="BC78" s="31" t="str">
        <f t="shared" si="32"/>
        <v/>
      </c>
      <c r="BD78" s="31" t="str">
        <f t="shared" si="33"/>
        <v/>
      </c>
      <c r="BE78" s="31" t="e">
        <f t="shared" si="34"/>
        <v>#VALUE!</v>
      </c>
      <c r="BF78" s="90" t="s">
        <v>529</v>
      </c>
      <c r="BG78" s="31" t="str">
        <f t="shared" si="35"/>
        <v/>
      </c>
      <c r="BH78" s="31" t="str">
        <f t="shared" si="36"/>
        <v/>
      </c>
      <c r="BI78" s="31" t="e">
        <f t="shared" si="37"/>
        <v>#VALUE!</v>
      </c>
      <c r="BJ78" s="90" t="s">
        <v>529</v>
      </c>
      <c r="BK78" s="31" t="str">
        <f t="shared" si="38"/>
        <v/>
      </c>
      <c r="BL78" s="31" t="str">
        <f t="shared" si="39"/>
        <v/>
      </c>
      <c r="BM78" s="31" t="e">
        <f t="shared" si="40"/>
        <v>#VALUE!</v>
      </c>
      <c r="BN78" s="90" t="s">
        <v>529</v>
      </c>
      <c r="BO78" s="31" t="str">
        <f t="shared" si="41"/>
        <v/>
      </c>
      <c r="BP78" s="31" t="str">
        <f t="shared" si="42"/>
        <v/>
      </c>
      <c r="BQ78" s="31" t="e">
        <f t="shared" si="43"/>
        <v>#VALUE!</v>
      </c>
      <c r="BR78" s="90" t="s">
        <v>529</v>
      </c>
      <c r="BS78" s="31" t="str">
        <f t="shared" si="44"/>
        <v/>
      </c>
      <c r="BT78" s="31" t="str">
        <f t="shared" si="45"/>
        <v/>
      </c>
      <c r="BU78" s="31" t="e">
        <f t="shared" si="46"/>
        <v>#VALUE!</v>
      </c>
      <c r="BV78" s="90" t="s">
        <v>529</v>
      </c>
      <c r="BW78" s="31" t="str">
        <f t="shared" si="47"/>
        <v/>
      </c>
      <c r="BX78" s="31" t="str">
        <f t="shared" si="48"/>
        <v/>
      </c>
      <c r="BY78" s="31" t="e">
        <f t="shared" si="49"/>
        <v>#VALUE!</v>
      </c>
      <c r="BZ78" s="90" t="s">
        <v>529</v>
      </c>
      <c r="CA78" s="31" t="str">
        <f t="shared" si="50"/>
        <v/>
      </c>
      <c r="CB78" s="31" t="str">
        <f t="shared" si="51"/>
        <v/>
      </c>
      <c r="CC78" s="31" t="e">
        <f t="shared" si="52"/>
        <v>#VALUE!</v>
      </c>
      <c r="CD78" s="90" t="s">
        <v>529</v>
      </c>
      <c r="CE78" s="31" t="str">
        <f t="shared" si="53"/>
        <v/>
      </c>
      <c r="CF78" s="31" t="str">
        <f t="shared" si="54"/>
        <v/>
      </c>
      <c r="CG78" s="31" t="e">
        <f t="shared" si="55"/>
        <v>#VALUE!</v>
      </c>
      <c r="CH78" s="156" t="s">
        <v>3126</v>
      </c>
      <c r="CI78" s="593">
        <v>0</v>
      </c>
      <c r="CJ78" s="108"/>
      <c r="CK78" s="594">
        <v>424</v>
      </c>
      <c r="CL78" s="592"/>
      <c r="CM78" s="71" t="str">
        <f t="shared" si="56"/>
        <v>CLOSE</v>
      </c>
      <c r="CN78" s="35" t="str">
        <f t="shared" si="57"/>
        <v>CLOSE</v>
      </c>
      <c r="CO78" s="35">
        <v>0</v>
      </c>
      <c r="CP78" s="35"/>
      <c r="CQ78" s="71" t="s">
        <v>2917</v>
      </c>
      <c r="CR78" s="71" t="s">
        <v>2917</v>
      </c>
      <c r="CS78" s="71" t="s">
        <v>2917</v>
      </c>
      <c r="CT78" s="71" t="s">
        <v>2917</v>
      </c>
      <c r="CU78" s="71" t="s">
        <v>2917</v>
      </c>
      <c r="CV78" s="71" t="s">
        <v>2917</v>
      </c>
      <c r="CW78" s="71" t="s">
        <v>2917</v>
      </c>
      <c r="CX78" s="71" t="s">
        <v>2917</v>
      </c>
      <c r="CY78" s="805"/>
      <c r="CZ78" s="806"/>
      <c r="DA78" s="806"/>
      <c r="DB78" s="806"/>
      <c r="DC78" s="806"/>
      <c r="DD78" s="806"/>
      <c r="DE78" s="807"/>
    </row>
    <row r="79" spans="1:109" s="82" customFormat="1" ht="69.75" customHeight="1">
      <c r="A79" s="101">
        <v>63</v>
      </c>
      <c r="B79" s="595">
        <v>42032</v>
      </c>
      <c r="C79" s="106">
        <f t="shared" si="58"/>
        <v>1</v>
      </c>
      <c r="D79" s="101" t="s">
        <v>393</v>
      </c>
      <c r="E79" s="101" t="s">
        <v>2988</v>
      </c>
      <c r="F79" s="109" t="s">
        <v>74</v>
      </c>
      <c r="G79" s="27">
        <f t="shared" si="0"/>
        <v>4</v>
      </c>
      <c r="H79" s="27" t="str">
        <f t="shared" si="1"/>
        <v>1</v>
      </c>
      <c r="I79" s="27" t="str">
        <f t="shared" si="2"/>
        <v>0</v>
      </c>
      <c r="J79" s="27">
        <f t="shared" si="3"/>
        <v>1</v>
      </c>
      <c r="K79" s="27">
        <f t="shared" si="4"/>
        <v>1</v>
      </c>
      <c r="L79" s="27">
        <f t="shared" si="5"/>
        <v>2</v>
      </c>
      <c r="M79" s="27">
        <f t="shared" si="6"/>
        <v>1</v>
      </c>
      <c r="N79" s="27">
        <f t="shared" si="7"/>
        <v>2</v>
      </c>
      <c r="O79" s="105" t="s">
        <v>2934</v>
      </c>
      <c r="P79" s="101" t="s">
        <v>3127</v>
      </c>
      <c r="Q79" s="100" t="s">
        <v>432</v>
      </c>
      <c r="R79" s="113" t="s">
        <v>433</v>
      </c>
      <c r="S79" s="100" t="s">
        <v>3128</v>
      </c>
      <c r="T79" s="114" t="s">
        <v>192</v>
      </c>
      <c r="U79" s="31" t="str">
        <f t="shared" si="8"/>
        <v/>
      </c>
      <c r="V79" s="31" t="str">
        <f t="shared" si="9"/>
        <v/>
      </c>
      <c r="W79" s="31" t="e">
        <f t="shared" si="10"/>
        <v>#VALUE!</v>
      </c>
      <c r="X79" s="114" t="s">
        <v>192</v>
      </c>
      <c r="Y79" s="31" t="str">
        <f t="shared" si="11"/>
        <v/>
      </c>
      <c r="Z79" s="31" t="str">
        <f t="shared" si="12"/>
        <v/>
      </c>
      <c r="AA79" s="31" t="e">
        <f t="shared" si="13"/>
        <v>#VALUE!</v>
      </c>
      <c r="AB79" s="114" t="s">
        <v>192</v>
      </c>
      <c r="AC79" s="31" t="str">
        <f t="shared" si="14"/>
        <v/>
      </c>
      <c r="AD79" s="31" t="str">
        <f t="shared" si="15"/>
        <v/>
      </c>
      <c r="AE79" s="31" t="e">
        <f t="shared" si="16"/>
        <v>#VALUE!</v>
      </c>
      <c r="AF79" s="114" t="s">
        <v>192</v>
      </c>
      <c r="AG79" s="31" t="str">
        <f t="shared" si="17"/>
        <v/>
      </c>
      <c r="AH79" s="31" t="str">
        <f t="shared" si="18"/>
        <v/>
      </c>
      <c r="AI79" s="31" t="e">
        <f t="shared" si="19"/>
        <v>#VALUE!</v>
      </c>
      <c r="AJ79" s="114" t="s">
        <v>60</v>
      </c>
      <c r="AK79" s="31" t="str">
        <f t="shared" si="20"/>
        <v/>
      </c>
      <c r="AL79" s="31" t="str">
        <f t="shared" si="21"/>
        <v>1</v>
      </c>
      <c r="AM79" s="31" t="e">
        <f t="shared" si="22"/>
        <v>#VALUE!</v>
      </c>
      <c r="AN79" s="114" t="s">
        <v>60</v>
      </c>
      <c r="AO79" s="31" t="str">
        <f t="shared" si="23"/>
        <v/>
      </c>
      <c r="AP79" s="31" t="str">
        <f t="shared" si="24"/>
        <v>1</v>
      </c>
      <c r="AQ79" s="31" t="e">
        <f t="shared" si="25"/>
        <v>#VALUE!</v>
      </c>
      <c r="AR79" s="114" t="s">
        <v>60</v>
      </c>
      <c r="AS79" s="31" t="str">
        <f t="shared" si="26"/>
        <v/>
      </c>
      <c r="AT79" s="31" t="str">
        <f t="shared" si="27"/>
        <v>1</v>
      </c>
      <c r="AU79" s="31" t="e">
        <f t="shared" si="28"/>
        <v>#VALUE!</v>
      </c>
      <c r="AV79" s="114" t="s">
        <v>60</v>
      </c>
      <c r="AW79" s="31" t="str">
        <f t="shared" si="29"/>
        <v/>
      </c>
      <c r="AX79" s="31" t="str">
        <f t="shared" si="30"/>
        <v>1</v>
      </c>
      <c r="AY79" s="31" t="e">
        <f t="shared" si="31"/>
        <v>#VALUE!</v>
      </c>
      <c r="AZ79" s="115" t="s">
        <v>435</v>
      </c>
      <c r="BA79" s="112"/>
      <c r="BB79" s="114" t="s">
        <v>529</v>
      </c>
      <c r="BC79" s="31" t="str">
        <f t="shared" si="32"/>
        <v/>
      </c>
      <c r="BD79" s="31" t="str">
        <f t="shared" si="33"/>
        <v/>
      </c>
      <c r="BE79" s="31" t="e">
        <f t="shared" si="34"/>
        <v>#VALUE!</v>
      </c>
      <c r="BF79" s="114" t="s">
        <v>529</v>
      </c>
      <c r="BG79" s="31" t="str">
        <f t="shared" si="35"/>
        <v/>
      </c>
      <c r="BH79" s="31" t="str">
        <f t="shared" si="36"/>
        <v/>
      </c>
      <c r="BI79" s="31" t="e">
        <f t="shared" si="37"/>
        <v>#VALUE!</v>
      </c>
      <c r="BJ79" s="114" t="s">
        <v>529</v>
      </c>
      <c r="BK79" s="31" t="str">
        <f t="shared" si="38"/>
        <v/>
      </c>
      <c r="BL79" s="31" t="str">
        <f t="shared" si="39"/>
        <v/>
      </c>
      <c r="BM79" s="31" t="e">
        <f t="shared" si="40"/>
        <v>#VALUE!</v>
      </c>
      <c r="BN79" s="114" t="s">
        <v>529</v>
      </c>
      <c r="BO79" s="31" t="str">
        <f t="shared" si="41"/>
        <v/>
      </c>
      <c r="BP79" s="31" t="str">
        <f t="shared" si="42"/>
        <v/>
      </c>
      <c r="BQ79" s="31" t="e">
        <f t="shared" si="43"/>
        <v>#VALUE!</v>
      </c>
      <c r="BR79" s="114" t="s">
        <v>63</v>
      </c>
      <c r="BS79" s="31" t="str">
        <f t="shared" si="44"/>
        <v/>
      </c>
      <c r="BT79" s="31" t="str">
        <f t="shared" si="45"/>
        <v>1</v>
      </c>
      <c r="BU79" s="31" t="e">
        <f t="shared" si="46"/>
        <v>#VALUE!</v>
      </c>
      <c r="BV79" s="114" t="s">
        <v>63</v>
      </c>
      <c r="BW79" s="31" t="str">
        <f t="shared" si="47"/>
        <v/>
      </c>
      <c r="BX79" s="31" t="str">
        <f t="shared" si="48"/>
        <v>1</v>
      </c>
      <c r="BY79" s="31" t="e">
        <f t="shared" si="49"/>
        <v>#VALUE!</v>
      </c>
      <c r="BZ79" s="114" t="s">
        <v>63</v>
      </c>
      <c r="CA79" s="31" t="str">
        <f t="shared" si="50"/>
        <v/>
      </c>
      <c r="CB79" s="31" t="str">
        <f t="shared" si="51"/>
        <v>1</v>
      </c>
      <c r="CC79" s="31" t="e">
        <f t="shared" si="52"/>
        <v>#VALUE!</v>
      </c>
      <c r="CD79" s="114" t="s">
        <v>63</v>
      </c>
      <c r="CE79" s="31" t="str">
        <f t="shared" si="53"/>
        <v/>
      </c>
      <c r="CF79" s="31" t="str">
        <f t="shared" si="54"/>
        <v>1</v>
      </c>
      <c r="CG79" s="31" t="e">
        <f t="shared" si="55"/>
        <v>#VALUE!</v>
      </c>
      <c r="CH79" s="116" t="s">
        <v>3129</v>
      </c>
      <c r="CI79" s="596">
        <v>0</v>
      </c>
      <c r="CJ79" s="117" t="s">
        <v>431</v>
      </c>
      <c r="CK79" s="597">
        <v>598</v>
      </c>
      <c r="CL79" s="100"/>
      <c r="CM79" s="101" t="str">
        <f t="shared" si="56"/>
        <v>CLOSE</v>
      </c>
      <c r="CN79" s="35" t="s">
        <v>2917</v>
      </c>
      <c r="CO79" s="35">
        <v>62</v>
      </c>
      <c r="CP79" s="35"/>
      <c r="CQ79" s="71" t="s">
        <v>2917</v>
      </c>
      <c r="CR79" s="71" t="s">
        <v>2917</v>
      </c>
      <c r="CS79" s="71" t="s">
        <v>2917</v>
      </c>
      <c r="CT79" s="71" t="s">
        <v>2917</v>
      </c>
      <c r="CU79" s="101" t="s">
        <v>2917</v>
      </c>
      <c r="CV79" s="101" t="s">
        <v>2917</v>
      </c>
      <c r="CW79" s="71" t="s">
        <v>2917</v>
      </c>
      <c r="CX79" s="71" t="s">
        <v>2917</v>
      </c>
      <c r="CY79" s="805"/>
      <c r="CZ79" s="806"/>
      <c r="DA79" s="806"/>
      <c r="DB79" s="806"/>
      <c r="DC79" s="806"/>
      <c r="DD79" s="806"/>
      <c r="DE79" s="807"/>
    </row>
    <row r="80" spans="1:109" s="82" customFormat="1" ht="69.75" customHeight="1">
      <c r="A80" s="101">
        <v>64</v>
      </c>
      <c r="B80" s="595">
        <v>42037</v>
      </c>
      <c r="C80" s="106">
        <f t="shared" si="58"/>
        <v>2</v>
      </c>
      <c r="D80" s="101" t="s">
        <v>3120</v>
      </c>
      <c r="E80" s="101" t="s">
        <v>3130</v>
      </c>
      <c r="F80" s="109" t="s">
        <v>74</v>
      </c>
      <c r="G80" s="27">
        <f t="shared" si="0"/>
        <v>6</v>
      </c>
      <c r="H80" s="27" t="str">
        <f t="shared" si="1"/>
        <v>1</v>
      </c>
      <c r="I80" s="27" t="str">
        <f t="shared" si="2"/>
        <v>0</v>
      </c>
      <c r="J80" s="27">
        <f t="shared" si="3"/>
        <v>1</v>
      </c>
      <c r="K80" s="27">
        <f t="shared" si="4"/>
        <v>1</v>
      </c>
      <c r="L80" s="27">
        <f t="shared" si="5"/>
        <v>2</v>
      </c>
      <c r="M80" s="27">
        <f t="shared" si="6"/>
        <v>1</v>
      </c>
      <c r="N80" s="27">
        <f t="shared" si="7"/>
        <v>2</v>
      </c>
      <c r="O80" s="105" t="s">
        <v>2934</v>
      </c>
      <c r="P80" s="101" t="s">
        <v>239</v>
      </c>
      <c r="Q80" s="100" t="s">
        <v>3131</v>
      </c>
      <c r="R80" s="100" t="s">
        <v>438</v>
      </c>
      <c r="S80" s="100" t="s">
        <v>3132</v>
      </c>
      <c r="T80" s="114" t="s">
        <v>60</v>
      </c>
      <c r="U80" s="31" t="str">
        <f t="shared" si="8"/>
        <v/>
      </c>
      <c r="V80" s="31" t="str">
        <f t="shared" si="9"/>
        <v>1</v>
      </c>
      <c r="W80" s="31" t="e">
        <f t="shared" si="10"/>
        <v>#VALUE!</v>
      </c>
      <c r="X80" s="114" t="s">
        <v>60</v>
      </c>
      <c r="Y80" s="31" t="str">
        <f t="shared" si="11"/>
        <v/>
      </c>
      <c r="Z80" s="31" t="str">
        <f t="shared" si="12"/>
        <v>1</v>
      </c>
      <c r="AA80" s="31" t="e">
        <f t="shared" si="13"/>
        <v>#VALUE!</v>
      </c>
      <c r="AB80" s="114" t="s">
        <v>60</v>
      </c>
      <c r="AC80" s="31" t="str">
        <f t="shared" si="14"/>
        <v/>
      </c>
      <c r="AD80" s="31" t="str">
        <f t="shared" si="15"/>
        <v>1</v>
      </c>
      <c r="AE80" s="31" t="e">
        <f t="shared" si="16"/>
        <v>#VALUE!</v>
      </c>
      <c r="AF80" s="114" t="s">
        <v>60</v>
      </c>
      <c r="AG80" s="31" t="str">
        <f t="shared" si="17"/>
        <v/>
      </c>
      <c r="AH80" s="31" t="str">
        <f t="shared" si="18"/>
        <v>1</v>
      </c>
      <c r="AI80" s="31" t="e">
        <f t="shared" si="19"/>
        <v>#VALUE!</v>
      </c>
      <c r="AJ80" s="114" t="s">
        <v>60</v>
      </c>
      <c r="AK80" s="31" t="str">
        <f t="shared" si="20"/>
        <v/>
      </c>
      <c r="AL80" s="31" t="str">
        <f t="shared" si="21"/>
        <v>1</v>
      </c>
      <c r="AM80" s="31" t="e">
        <f t="shared" si="22"/>
        <v>#VALUE!</v>
      </c>
      <c r="AN80" s="114" t="s">
        <v>60</v>
      </c>
      <c r="AO80" s="31" t="str">
        <f t="shared" si="23"/>
        <v/>
      </c>
      <c r="AP80" s="31" t="str">
        <f t="shared" si="24"/>
        <v>1</v>
      </c>
      <c r="AQ80" s="31" t="e">
        <f t="shared" si="25"/>
        <v>#VALUE!</v>
      </c>
      <c r="AR80" s="114" t="s">
        <v>529</v>
      </c>
      <c r="AS80" s="31" t="str">
        <f t="shared" si="26"/>
        <v/>
      </c>
      <c r="AT80" s="31" t="str">
        <f t="shared" si="27"/>
        <v/>
      </c>
      <c r="AU80" s="31" t="e">
        <f t="shared" si="28"/>
        <v>#VALUE!</v>
      </c>
      <c r="AV80" s="114" t="s">
        <v>529</v>
      </c>
      <c r="AW80" s="31" t="str">
        <f t="shared" si="29"/>
        <v/>
      </c>
      <c r="AX80" s="31" t="str">
        <f t="shared" si="30"/>
        <v/>
      </c>
      <c r="AY80" s="31" t="e">
        <f t="shared" si="31"/>
        <v>#VALUE!</v>
      </c>
      <c r="AZ80" s="100" t="s">
        <v>440</v>
      </c>
      <c r="BA80" s="112"/>
      <c r="BB80" s="114" t="s">
        <v>63</v>
      </c>
      <c r="BC80" s="31" t="str">
        <f t="shared" si="32"/>
        <v/>
      </c>
      <c r="BD80" s="31" t="str">
        <f t="shared" si="33"/>
        <v>1</v>
      </c>
      <c r="BE80" s="31" t="e">
        <f t="shared" si="34"/>
        <v>#VALUE!</v>
      </c>
      <c r="BF80" s="114" t="s">
        <v>63</v>
      </c>
      <c r="BG80" s="31" t="str">
        <f t="shared" si="35"/>
        <v/>
      </c>
      <c r="BH80" s="31" t="str">
        <f t="shared" si="36"/>
        <v>1</v>
      </c>
      <c r="BI80" s="31" t="e">
        <f t="shared" si="37"/>
        <v>#VALUE!</v>
      </c>
      <c r="BJ80" s="114" t="s">
        <v>63</v>
      </c>
      <c r="BK80" s="31" t="str">
        <f t="shared" si="38"/>
        <v/>
      </c>
      <c r="BL80" s="31" t="str">
        <f t="shared" si="39"/>
        <v>1</v>
      </c>
      <c r="BM80" s="31" t="e">
        <f t="shared" si="40"/>
        <v>#VALUE!</v>
      </c>
      <c r="BN80" s="114" t="s">
        <v>63</v>
      </c>
      <c r="BO80" s="31" t="str">
        <f t="shared" si="41"/>
        <v/>
      </c>
      <c r="BP80" s="31" t="str">
        <f t="shared" si="42"/>
        <v>1</v>
      </c>
      <c r="BQ80" s="31" t="e">
        <f t="shared" si="43"/>
        <v>#VALUE!</v>
      </c>
      <c r="BR80" s="114" t="s">
        <v>63</v>
      </c>
      <c r="BS80" s="31" t="str">
        <f t="shared" si="44"/>
        <v/>
      </c>
      <c r="BT80" s="31" t="str">
        <f t="shared" si="45"/>
        <v>1</v>
      </c>
      <c r="BU80" s="31" t="e">
        <f t="shared" si="46"/>
        <v>#VALUE!</v>
      </c>
      <c r="BV80" s="114" t="s">
        <v>63</v>
      </c>
      <c r="BW80" s="31" t="str">
        <f t="shared" si="47"/>
        <v/>
      </c>
      <c r="BX80" s="31" t="str">
        <f t="shared" si="48"/>
        <v>1</v>
      </c>
      <c r="BY80" s="31" t="e">
        <f t="shared" si="49"/>
        <v>#VALUE!</v>
      </c>
      <c r="BZ80" s="114" t="s">
        <v>529</v>
      </c>
      <c r="CA80" s="31" t="str">
        <f t="shared" si="50"/>
        <v/>
      </c>
      <c r="CB80" s="31" t="str">
        <f t="shared" si="51"/>
        <v/>
      </c>
      <c r="CC80" s="31" t="e">
        <f t="shared" si="52"/>
        <v>#VALUE!</v>
      </c>
      <c r="CD80" s="114" t="s">
        <v>529</v>
      </c>
      <c r="CE80" s="31" t="str">
        <f t="shared" si="53"/>
        <v/>
      </c>
      <c r="CF80" s="31" t="str">
        <f t="shared" si="54"/>
        <v/>
      </c>
      <c r="CG80" s="31" t="e">
        <f t="shared" si="55"/>
        <v>#VALUE!</v>
      </c>
      <c r="CH80" s="116" t="s">
        <v>3133</v>
      </c>
      <c r="CI80" s="598">
        <v>0</v>
      </c>
      <c r="CJ80" s="117" t="s">
        <v>436</v>
      </c>
      <c r="CK80" s="597">
        <v>588</v>
      </c>
      <c r="CL80" s="100"/>
      <c r="CM80" s="101" t="s">
        <v>2917</v>
      </c>
      <c r="CN80" s="101" t="str">
        <f t="shared" si="57"/>
        <v>CLOSE</v>
      </c>
      <c r="CO80" s="101">
        <v>10</v>
      </c>
      <c r="CP80" s="101"/>
      <c r="CQ80" s="71" t="s">
        <v>2917</v>
      </c>
      <c r="CR80" s="101" t="s">
        <v>2917</v>
      </c>
      <c r="CS80" s="101" t="s">
        <v>2917</v>
      </c>
      <c r="CT80" s="101" t="s">
        <v>2917</v>
      </c>
      <c r="CU80" s="101" t="s">
        <v>2917</v>
      </c>
      <c r="CV80" s="101" t="s">
        <v>2917</v>
      </c>
      <c r="CW80" s="71" t="s">
        <v>2917</v>
      </c>
      <c r="CX80" s="71" t="s">
        <v>2917</v>
      </c>
      <c r="CY80" s="805"/>
      <c r="CZ80" s="806"/>
      <c r="DA80" s="806"/>
      <c r="DB80" s="806"/>
      <c r="DC80" s="806"/>
      <c r="DD80" s="806"/>
      <c r="DE80" s="807"/>
    </row>
    <row r="81" spans="1:109" s="82" customFormat="1" ht="69.75" customHeight="1">
      <c r="A81" s="101">
        <v>65</v>
      </c>
      <c r="B81" s="595">
        <v>42056</v>
      </c>
      <c r="C81" s="28">
        <f t="shared" si="58"/>
        <v>2</v>
      </c>
      <c r="D81" s="101" t="s">
        <v>49</v>
      </c>
      <c r="E81" s="101" t="s">
        <v>3134</v>
      </c>
      <c r="F81" s="109" t="s">
        <v>74</v>
      </c>
      <c r="G81" s="27">
        <f t="shared" si="0"/>
        <v>0</v>
      </c>
      <c r="H81" s="27" t="str">
        <f t="shared" si="1"/>
        <v>0</v>
      </c>
      <c r="I81" s="27" t="str">
        <f t="shared" si="2"/>
        <v>0</v>
      </c>
      <c r="J81" s="27">
        <f t="shared" si="3"/>
        <v>0</v>
      </c>
      <c r="K81" s="27">
        <f t="shared" si="4"/>
        <v>1</v>
      </c>
      <c r="L81" s="27">
        <f t="shared" si="5"/>
        <v>1</v>
      </c>
      <c r="M81" s="27">
        <f t="shared" si="6"/>
        <v>1</v>
      </c>
      <c r="N81" s="27">
        <f t="shared" si="7"/>
        <v>1</v>
      </c>
      <c r="O81" s="105" t="s">
        <v>2921</v>
      </c>
      <c r="P81" s="101" t="s">
        <v>3135</v>
      </c>
      <c r="Q81" s="100" t="s">
        <v>3136</v>
      </c>
      <c r="R81" s="100" t="s">
        <v>3137</v>
      </c>
      <c r="S81" s="100" t="s">
        <v>444</v>
      </c>
      <c r="T81" s="90" t="s">
        <v>192</v>
      </c>
      <c r="U81" s="31" t="str">
        <f t="shared" si="8"/>
        <v>1</v>
      </c>
      <c r="V81" s="31" t="str">
        <f t="shared" si="9"/>
        <v/>
      </c>
      <c r="W81" s="31" t="e">
        <f t="shared" si="10"/>
        <v>#VALUE!</v>
      </c>
      <c r="X81" s="90" t="s">
        <v>192</v>
      </c>
      <c r="Y81" s="31" t="str">
        <f t="shared" si="11"/>
        <v>1</v>
      </c>
      <c r="Z81" s="31" t="str">
        <f t="shared" si="12"/>
        <v/>
      </c>
      <c r="AA81" s="31" t="e">
        <f t="shared" si="13"/>
        <v>#VALUE!</v>
      </c>
      <c r="AB81" s="90" t="s">
        <v>192</v>
      </c>
      <c r="AC81" s="31" t="str">
        <f t="shared" si="14"/>
        <v>1</v>
      </c>
      <c r="AD81" s="31" t="str">
        <f t="shared" si="15"/>
        <v/>
      </c>
      <c r="AE81" s="31" t="e">
        <f t="shared" si="16"/>
        <v>#VALUE!</v>
      </c>
      <c r="AF81" s="90" t="s">
        <v>192</v>
      </c>
      <c r="AG81" s="31" t="str">
        <f t="shared" si="17"/>
        <v>1</v>
      </c>
      <c r="AH81" s="31" t="str">
        <f t="shared" si="18"/>
        <v/>
      </c>
      <c r="AI81" s="31" t="e">
        <f t="shared" si="19"/>
        <v>#VALUE!</v>
      </c>
      <c r="AJ81" s="90" t="s">
        <v>192</v>
      </c>
      <c r="AK81" s="31" t="str">
        <f t="shared" si="20"/>
        <v>1</v>
      </c>
      <c r="AL81" s="31" t="str">
        <f t="shared" si="21"/>
        <v/>
      </c>
      <c r="AM81" s="31" t="e">
        <f t="shared" si="22"/>
        <v>#VALUE!</v>
      </c>
      <c r="AN81" s="90" t="s">
        <v>192</v>
      </c>
      <c r="AO81" s="31" t="str">
        <f t="shared" si="23"/>
        <v>1</v>
      </c>
      <c r="AP81" s="31" t="str">
        <f t="shared" si="24"/>
        <v/>
      </c>
      <c r="AQ81" s="31" t="e">
        <f t="shared" si="25"/>
        <v>#VALUE!</v>
      </c>
      <c r="AR81" s="90" t="s">
        <v>529</v>
      </c>
      <c r="AS81" s="31" t="str">
        <f t="shared" si="26"/>
        <v>1</v>
      </c>
      <c r="AT81" s="31" t="str">
        <f t="shared" si="27"/>
        <v/>
      </c>
      <c r="AU81" s="31" t="e">
        <f t="shared" si="28"/>
        <v>#VALUE!</v>
      </c>
      <c r="AV81" s="90" t="s">
        <v>529</v>
      </c>
      <c r="AW81" s="31" t="str">
        <f t="shared" si="29"/>
        <v>1</v>
      </c>
      <c r="AX81" s="31" t="str">
        <f t="shared" si="30"/>
        <v/>
      </c>
      <c r="AY81" s="31" t="e">
        <f t="shared" si="31"/>
        <v>#VALUE!</v>
      </c>
      <c r="AZ81" s="100" t="s">
        <v>3138</v>
      </c>
      <c r="BA81" s="49"/>
      <c r="BB81" s="90" t="s">
        <v>529</v>
      </c>
      <c r="BC81" s="31" t="str">
        <f t="shared" si="32"/>
        <v>1</v>
      </c>
      <c r="BD81" s="31" t="str">
        <f t="shared" si="33"/>
        <v/>
      </c>
      <c r="BE81" s="31" t="e">
        <f t="shared" si="34"/>
        <v>#VALUE!</v>
      </c>
      <c r="BF81" s="90" t="s">
        <v>529</v>
      </c>
      <c r="BG81" s="31" t="str">
        <f t="shared" si="35"/>
        <v>1</v>
      </c>
      <c r="BH81" s="31" t="str">
        <f t="shared" si="36"/>
        <v/>
      </c>
      <c r="BI81" s="31" t="e">
        <f t="shared" si="37"/>
        <v>#VALUE!</v>
      </c>
      <c r="BJ81" s="90" t="s">
        <v>529</v>
      </c>
      <c r="BK81" s="31" t="str">
        <f t="shared" si="38"/>
        <v>1</v>
      </c>
      <c r="BL81" s="31" t="str">
        <f t="shared" si="39"/>
        <v/>
      </c>
      <c r="BM81" s="31" t="e">
        <f t="shared" si="40"/>
        <v>#VALUE!</v>
      </c>
      <c r="BN81" s="90" t="s">
        <v>529</v>
      </c>
      <c r="BO81" s="31" t="str">
        <f t="shared" si="41"/>
        <v>1</v>
      </c>
      <c r="BP81" s="31" t="str">
        <f t="shared" si="42"/>
        <v/>
      </c>
      <c r="BQ81" s="31" t="e">
        <f t="shared" si="43"/>
        <v>#VALUE!</v>
      </c>
      <c r="BR81" s="90" t="s">
        <v>529</v>
      </c>
      <c r="BS81" s="31" t="str">
        <f t="shared" si="44"/>
        <v>1</v>
      </c>
      <c r="BT81" s="31" t="str">
        <f t="shared" si="45"/>
        <v/>
      </c>
      <c r="BU81" s="31" t="e">
        <f t="shared" si="46"/>
        <v>#VALUE!</v>
      </c>
      <c r="BV81" s="90" t="s">
        <v>529</v>
      </c>
      <c r="BW81" s="31" t="str">
        <f t="shared" si="47"/>
        <v>1</v>
      </c>
      <c r="BX81" s="31" t="str">
        <f t="shared" si="48"/>
        <v/>
      </c>
      <c r="BY81" s="31" t="e">
        <f t="shared" si="49"/>
        <v>#VALUE!</v>
      </c>
      <c r="BZ81" s="90" t="s">
        <v>529</v>
      </c>
      <c r="CA81" s="31" t="str">
        <f t="shared" si="50"/>
        <v>1</v>
      </c>
      <c r="CB81" s="31" t="str">
        <f t="shared" si="51"/>
        <v/>
      </c>
      <c r="CC81" s="31" t="e">
        <f t="shared" si="52"/>
        <v>#VALUE!</v>
      </c>
      <c r="CD81" s="90" t="s">
        <v>529</v>
      </c>
      <c r="CE81" s="31" t="str">
        <f t="shared" si="53"/>
        <v>1</v>
      </c>
      <c r="CF81" s="31" t="str">
        <f t="shared" si="54"/>
        <v/>
      </c>
      <c r="CG81" s="31" t="e">
        <f t="shared" si="55"/>
        <v>#VALUE!</v>
      </c>
      <c r="CH81" s="116" t="s">
        <v>3139</v>
      </c>
      <c r="CI81" s="598">
        <v>0</v>
      </c>
      <c r="CJ81" s="155" t="s">
        <v>441</v>
      </c>
      <c r="CK81" s="597">
        <v>0</v>
      </c>
      <c r="CL81" s="100"/>
      <c r="CM81" s="101" t="str">
        <f t="shared" si="56"/>
        <v>CLOSE</v>
      </c>
      <c r="CN81" s="35" t="s">
        <v>2917</v>
      </c>
      <c r="CO81" s="35">
        <v>20</v>
      </c>
      <c r="CP81" s="35"/>
      <c r="CQ81" s="71" t="s">
        <v>2917</v>
      </c>
      <c r="CR81" s="71" t="s">
        <v>2917</v>
      </c>
      <c r="CS81" s="71" t="s">
        <v>2917</v>
      </c>
      <c r="CT81" s="71" t="s">
        <v>2917</v>
      </c>
      <c r="CU81" s="71" t="s">
        <v>2917</v>
      </c>
      <c r="CV81" s="71" t="s">
        <v>2917</v>
      </c>
      <c r="CW81" s="71" t="s">
        <v>2917</v>
      </c>
      <c r="CX81" s="71" t="s">
        <v>2917</v>
      </c>
      <c r="CY81" s="805"/>
      <c r="CZ81" s="806"/>
      <c r="DA81" s="806"/>
      <c r="DB81" s="806"/>
      <c r="DC81" s="806"/>
      <c r="DD81" s="806"/>
      <c r="DE81" s="807"/>
    </row>
    <row r="82" spans="1:109" s="82" customFormat="1" ht="69.75" customHeight="1">
      <c r="A82" s="101">
        <v>66</v>
      </c>
      <c r="B82" s="595">
        <v>42066</v>
      </c>
      <c r="C82" s="106">
        <f t="shared" si="58"/>
        <v>3</v>
      </c>
      <c r="D82" s="101" t="s">
        <v>49</v>
      </c>
      <c r="E82" s="101" t="s">
        <v>3140</v>
      </c>
      <c r="F82" s="109" t="s">
        <v>74</v>
      </c>
      <c r="G82" s="27">
        <f t="shared" ref="G82:G145" si="59">COUNTIF(T82:AV82,"要")</f>
        <v>6</v>
      </c>
      <c r="H82" s="27" t="str">
        <f t="shared" ref="H82:H145" si="60">IF(G82&gt;0,"1","0")</f>
        <v>1</v>
      </c>
      <c r="I82" s="27" t="str">
        <f t="shared" ref="I82:I145" si="61">IF(AND(D82="ADT",H82="1"),"1","0")</f>
        <v>1</v>
      </c>
      <c r="J82" s="27">
        <f t="shared" ref="J82:J145" si="62">H82+I82</f>
        <v>2</v>
      </c>
      <c r="K82" s="27">
        <f t="shared" ref="K82:K145" si="63">IF(CM82="CLOSE",1,"")</f>
        <v>1</v>
      </c>
      <c r="L82" s="27">
        <f t="shared" ref="L82:L145" si="64">J82+K82</f>
        <v>3</v>
      </c>
      <c r="M82" s="27">
        <f t="shared" ref="M82:M145" si="65">IF(CN82="CLOSE",1,"")</f>
        <v>1</v>
      </c>
      <c r="N82" s="27">
        <f t="shared" ref="N82:N145" si="66">J82+M82</f>
        <v>3</v>
      </c>
      <c r="O82" s="105" t="s">
        <v>2928</v>
      </c>
      <c r="P82" s="101" t="s">
        <v>3141</v>
      </c>
      <c r="Q82" s="100" t="s">
        <v>446</v>
      </c>
      <c r="R82" s="100" t="s">
        <v>447</v>
      </c>
      <c r="S82" s="100" t="s">
        <v>448</v>
      </c>
      <c r="T82" s="114" t="s">
        <v>60</v>
      </c>
      <c r="U82" s="31" t="str">
        <f t="shared" ref="U82:U145" si="67">IF($D82="ADT","1","")</f>
        <v>1</v>
      </c>
      <c r="V82" s="31" t="str">
        <f t="shared" ref="V82:V144" si="68">IF(T82="要","1","")</f>
        <v>1</v>
      </c>
      <c r="W82" s="31">
        <f t="shared" ref="W82:W144" si="69">U82+V82</f>
        <v>2</v>
      </c>
      <c r="X82" s="114" t="s">
        <v>60</v>
      </c>
      <c r="Y82" s="31" t="str">
        <f t="shared" ref="Y82:Y145" si="70">IF($D82="ADT","1","")</f>
        <v>1</v>
      </c>
      <c r="Z82" s="31" t="str">
        <f t="shared" ref="Z82:Z145" si="71">IF(X82="要","1","")</f>
        <v>1</v>
      </c>
      <c r="AA82" s="31">
        <f t="shared" ref="AA82:AA145" si="72">Y82+Z82</f>
        <v>2</v>
      </c>
      <c r="AB82" s="114" t="s">
        <v>60</v>
      </c>
      <c r="AC82" s="31" t="str">
        <f t="shared" ref="AC82:AC145" si="73">IF($D82="ADT","1","")</f>
        <v>1</v>
      </c>
      <c r="AD82" s="31" t="str">
        <f t="shared" ref="AD82:AD145" si="74">IF(AB82="要","1","")</f>
        <v>1</v>
      </c>
      <c r="AE82" s="31">
        <f t="shared" ref="AE82:AE145" si="75">AC82+AD82</f>
        <v>2</v>
      </c>
      <c r="AF82" s="114" t="s">
        <v>60</v>
      </c>
      <c r="AG82" s="31" t="str">
        <f t="shared" ref="AG82:AG145" si="76">IF($D82="ADT","1","")</f>
        <v>1</v>
      </c>
      <c r="AH82" s="31" t="str">
        <f t="shared" ref="AH82:AH145" si="77">IF(AF82="要","1","")</f>
        <v>1</v>
      </c>
      <c r="AI82" s="31">
        <f t="shared" ref="AI82:AI145" si="78">AG82+AH82</f>
        <v>2</v>
      </c>
      <c r="AJ82" s="114" t="s">
        <v>60</v>
      </c>
      <c r="AK82" s="31" t="str">
        <f t="shared" ref="AK82:AK145" si="79">IF($D82="ADT","1","")</f>
        <v>1</v>
      </c>
      <c r="AL82" s="31" t="str">
        <f t="shared" ref="AL82:AL145" si="80">IF(AJ82="要","1","")</f>
        <v>1</v>
      </c>
      <c r="AM82" s="31">
        <f t="shared" ref="AM82:AM145" si="81">AK82+AL82</f>
        <v>2</v>
      </c>
      <c r="AN82" s="114" t="s">
        <v>60</v>
      </c>
      <c r="AO82" s="31" t="str">
        <f t="shared" ref="AO82:AO145" si="82">IF($D82="ADT","1","")</f>
        <v>1</v>
      </c>
      <c r="AP82" s="31" t="str">
        <f t="shared" ref="AP82:AP145" si="83">IF(AN82="要","1","")</f>
        <v>1</v>
      </c>
      <c r="AQ82" s="31">
        <f t="shared" ref="AQ82:AQ145" si="84">AO82+AP82</f>
        <v>2</v>
      </c>
      <c r="AR82" s="114" t="s">
        <v>529</v>
      </c>
      <c r="AS82" s="31" t="str">
        <f t="shared" ref="AS82:AS145" si="85">IF($D82="ADT","1","")</f>
        <v>1</v>
      </c>
      <c r="AT82" s="31" t="str">
        <f t="shared" ref="AT82:AT145" si="86">IF(AR82="要","1","")</f>
        <v/>
      </c>
      <c r="AU82" s="31" t="e">
        <f t="shared" ref="AU82:AU145" si="87">AS82+AT82</f>
        <v>#VALUE!</v>
      </c>
      <c r="AV82" s="114" t="s">
        <v>529</v>
      </c>
      <c r="AW82" s="31" t="str">
        <f t="shared" ref="AW82:AW145" si="88">IF($D82="ADT","1","")</f>
        <v>1</v>
      </c>
      <c r="AX82" s="31" t="str">
        <f t="shared" ref="AX82:AX145" si="89">IF(AV82="要","1","")</f>
        <v/>
      </c>
      <c r="AY82" s="31" t="e">
        <f t="shared" ref="AY82:AY145" si="90">AW82+AX82</f>
        <v>#VALUE!</v>
      </c>
      <c r="AZ82" s="100" t="s">
        <v>449</v>
      </c>
      <c r="BA82" s="112"/>
      <c r="BB82" s="114" t="s">
        <v>63</v>
      </c>
      <c r="BC82" s="31" t="str">
        <f t="shared" ref="BC82:BC145" si="91">IF($D82="ADT","1","")</f>
        <v>1</v>
      </c>
      <c r="BD82" s="31" t="str">
        <f t="shared" ref="BD82:BD145" si="92">IF(BB82="完了","1","")</f>
        <v>1</v>
      </c>
      <c r="BE82" s="31">
        <f t="shared" ref="BE82:BE145" si="93">BC82+BD82</f>
        <v>2</v>
      </c>
      <c r="BF82" s="114" t="s">
        <v>63</v>
      </c>
      <c r="BG82" s="31" t="str">
        <f t="shared" ref="BG82:BG145" si="94">IF($D82="ADT","1","")</f>
        <v>1</v>
      </c>
      <c r="BH82" s="31" t="str">
        <f t="shared" ref="BH82:BH145" si="95">IF(BF82="完了","1","")</f>
        <v>1</v>
      </c>
      <c r="BI82" s="31">
        <f t="shared" ref="BI82:BI145" si="96">BG82+BH82</f>
        <v>2</v>
      </c>
      <c r="BJ82" s="114" t="s">
        <v>63</v>
      </c>
      <c r="BK82" s="31" t="str">
        <f t="shared" ref="BK82:BK145" si="97">IF($D82="ADT","1","")</f>
        <v>1</v>
      </c>
      <c r="BL82" s="31" t="str">
        <f t="shared" ref="BL82:BL145" si="98">IF(BJ82="完了","1","")</f>
        <v>1</v>
      </c>
      <c r="BM82" s="31">
        <f t="shared" ref="BM82:BM145" si="99">BK82+BL82</f>
        <v>2</v>
      </c>
      <c r="BN82" s="114" t="s">
        <v>63</v>
      </c>
      <c r="BO82" s="31" t="str">
        <f t="shared" ref="BO82:BO145" si="100">IF($D82="ADT","1","")</f>
        <v>1</v>
      </c>
      <c r="BP82" s="31" t="str">
        <f t="shared" ref="BP82:BP145" si="101">IF(BN82="完了","1","")</f>
        <v>1</v>
      </c>
      <c r="BQ82" s="31">
        <f t="shared" ref="BQ82:BQ145" si="102">BO82+BP82</f>
        <v>2</v>
      </c>
      <c r="BR82" s="114" t="s">
        <v>63</v>
      </c>
      <c r="BS82" s="31" t="str">
        <f t="shared" ref="BS82:BS145" si="103">IF($D82="ADT","1","")</f>
        <v>1</v>
      </c>
      <c r="BT82" s="31" t="str">
        <f t="shared" ref="BT82:BT145" si="104">IF(BR82="完了","1","")</f>
        <v>1</v>
      </c>
      <c r="BU82" s="31">
        <f t="shared" ref="BU82:BU145" si="105">BS82+BT82</f>
        <v>2</v>
      </c>
      <c r="BV82" s="114" t="s">
        <v>63</v>
      </c>
      <c r="BW82" s="31" t="str">
        <f t="shared" ref="BW82:BW145" si="106">IF($D82="ADT","1","")</f>
        <v>1</v>
      </c>
      <c r="BX82" s="31" t="str">
        <f t="shared" ref="BX82:BX145" si="107">IF(BV82="完了","1","")</f>
        <v>1</v>
      </c>
      <c r="BY82" s="31">
        <f t="shared" ref="BY82:BY145" si="108">BW82+BX82</f>
        <v>2</v>
      </c>
      <c r="BZ82" s="114" t="s">
        <v>529</v>
      </c>
      <c r="CA82" s="31" t="str">
        <f t="shared" ref="CA82:CA145" si="109">IF($D82="ADT","1","")</f>
        <v>1</v>
      </c>
      <c r="CB82" s="31" t="str">
        <f t="shared" ref="CB82:CB145" si="110">IF(BZ82="完了","1","")</f>
        <v/>
      </c>
      <c r="CC82" s="31" t="e">
        <f t="shared" ref="CC82:CC145" si="111">CA82+CB82</f>
        <v>#VALUE!</v>
      </c>
      <c r="CD82" s="114" t="s">
        <v>529</v>
      </c>
      <c r="CE82" s="31" t="str">
        <f t="shared" ref="CE82:CE145" si="112">IF($D82="ADT","1","")</f>
        <v>1</v>
      </c>
      <c r="CF82" s="31" t="str">
        <f t="shared" ref="CF82:CF145" si="113">IF(CD82="完了","1","")</f>
        <v/>
      </c>
      <c r="CG82" s="31" t="e">
        <f t="shared" ref="CG82:CG145" si="114">CE82+CF82</f>
        <v>#VALUE!</v>
      </c>
      <c r="CH82" s="116" t="s">
        <v>3142</v>
      </c>
      <c r="CI82" s="598">
        <v>0</v>
      </c>
      <c r="CJ82" s="108"/>
      <c r="CK82" s="597">
        <v>0</v>
      </c>
      <c r="CL82" s="100"/>
      <c r="CM82" s="101" t="str">
        <f t="shared" si="56"/>
        <v>CLOSE</v>
      </c>
      <c r="CN82" s="101" t="str">
        <f t="shared" ref="CN82:CN98" si="115">IF(F82="","",IF(COUNTIF(BB82:CE82,"未")=0,"CLOSE",""))</f>
        <v>CLOSE</v>
      </c>
      <c r="CO82" s="101">
        <v>0</v>
      </c>
      <c r="CP82" s="101"/>
      <c r="CQ82" s="101" t="s">
        <v>2917</v>
      </c>
      <c r="CR82" s="101" t="s">
        <v>2917</v>
      </c>
      <c r="CS82" s="101" t="s">
        <v>2917</v>
      </c>
      <c r="CT82" s="101" t="s">
        <v>2917</v>
      </c>
      <c r="CU82" s="101" t="s">
        <v>3143</v>
      </c>
      <c r="CV82" s="101" t="s">
        <v>3144</v>
      </c>
      <c r="CW82" s="71" t="s">
        <v>2917</v>
      </c>
      <c r="CX82" s="71" t="s">
        <v>2917</v>
      </c>
      <c r="CY82" s="805"/>
      <c r="CZ82" s="806"/>
      <c r="DA82" s="806"/>
      <c r="DB82" s="806"/>
      <c r="DC82" s="806"/>
      <c r="DD82" s="806"/>
      <c r="DE82" s="807"/>
    </row>
    <row r="83" spans="1:109" s="82" customFormat="1" ht="69.75" customHeight="1">
      <c r="A83" s="101">
        <v>67</v>
      </c>
      <c r="B83" s="595">
        <v>42068</v>
      </c>
      <c r="C83" s="106">
        <f t="shared" ref="C83:C146" si="116">MONTH(B83)</f>
        <v>3</v>
      </c>
      <c r="D83" s="101" t="s">
        <v>393</v>
      </c>
      <c r="E83" s="101" t="s">
        <v>3145</v>
      </c>
      <c r="F83" s="109" t="s">
        <v>74</v>
      </c>
      <c r="G83" s="27">
        <f t="shared" si="59"/>
        <v>3</v>
      </c>
      <c r="H83" s="27" t="str">
        <f t="shared" si="60"/>
        <v>1</v>
      </c>
      <c r="I83" s="27" t="str">
        <f t="shared" si="61"/>
        <v>0</v>
      </c>
      <c r="J83" s="27">
        <f t="shared" si="62"/>
        <v>1</v>
      </c>
      <c r="K83" s="27">
        <f t="shared" si="63"/>
        <v>1</v>
      </c>
      <c r="L83" s="27">
        <f t="shared" si="64"/>
        <v>2</v>
      </c>
      <c r="M83" s="27">
        <f t="shared" si="65"/>
        <v>1</v>
      </c>
      <c r="N83" s="27">
        <f t="shared" si="66"/>
        <v>2</v>
      </c>
      <c r="O83" s="105" t="s">
        <v>2934</v>
      </c>
      <c r="P83" s="101" t="s">
        <v>3146</v>
      </c>
      <c r="Q83" s="112" t="s">
        <v>451</v>
      </c>
      <c r="R83" s="100" t="s">
        <v>452</v>
      </c>
      <c r="S83" s="100" t="s">
        <v>453</v>
      </c>
      <c r="T83" s="114" t="s">
        <v>529</v>
      </c>
      <c r="U83" s="31" t="str">
        <f t="shared" si="67"/>
        <v/>
      </c>
      <c r="V83" s="31" t="str">
        <f t="shared" si="68"/>
        <v/>
      </c>
      <c r="W83" s="31" t="e">
        <f t="shared" si="69"/>
        <v>#VALUE!</v>
      </c>
      <c r="X83" s="114" t="s">
        <v>529</v>
      </c>
      <c r="Y83" s="31" t="str">
        <f t="shared" si="70"/>
        <v/>
      </c>
      <c r="Z83" s="31" t="str">
        <f t="shared" si="71"/>
        <v/>
      </c>
      <c r="AA83" s="31" t="e">
        <f t="shared" si="72"/>
        <v>#VALUE!</v>
      </c>
      <c r="AB83" s="114" t="s">
        <v>529</v>
      </c>
      <c r="AC83" s="31" t="str">
        <f t="shared" si="73"/>
        <v/>
      </c>
      <c r="AD83" s="31" t="str">
        <f t="shared" si="74"/>
        <v/>
      </c>
      <c r="AE83" s="31" t="e">
        <f t="shared" si="75"/>
        <v>#VALUE!</v>
      </c>
      <c r="AF83" s="114" t="s">
        <v>529</v>
      </c>
      <c r="AG83" s="31" t="str">
        <f t="shared" si="76"/>
        <v/>
      </c>
      <c r="AH83" s="31" t="str">
        <f t="shared" si="77"/>
        <v/>
      </c>
      <c r="AI83" s="31" t="e">
        <f t="shared" si="78"/>
        <v>#VALUE!</v>
      </c>
      <c r="AJ83" s="114" t="s">
        <v>60</v>
      </c>
      <c r="AK83" s="31" t="str">
        <f t="shared" si="79"/>
        <v/>
      </c>
      <c r="AL83" s="31" t="str">
        <f t="shared" si="80"/>
        <v>1</v>
      </c>
      <c r="AM83" s="31" t="e">
        <f t="shared" si="81"/>
        <v>#VALUE!</v>
      </c>
      <c r="AN83" s="114" t="s">
        <v>60</v>
      </c>
      <c r="AO83" s="31" t="str">
        <f t="shared" si="82"/>
        <v/>
      </c>
      <c r="AP83" s="31" t="str">
        <f t="shared" si="83"/>
        <v>1</v>
      </c>
      <c r="AQ83" s="31" t="e">
        <f t="shared" si="84"/>
        <v>#VALUE!</v>
      </c>
      <c r="AR83" s="114" t="s">
        <v>60</v>
      </c>
      <c r="AS83" s="31" t="str">
        <f t="shared" si="85"/>
        <v/>
      </c>
      <c r="AT83" s="31" t="str">
        <f t="shared" si="86"/>
        <v>1</v>
      </c>
      <c r="AU83" s="31" t="e">
        <f t="shared" si="87"/>
        <v>#VALUE!</v>
      </c>
      <c r="AV83" s="114" t="s">
        <v>529</v>
      </c>
      <c r="AW83" s="31" t="str">
        <f t="shared" si="88"/>
        <v/>
      </c>
      <c r="AX83" s="31" t="str">
        <f t="shared" si="89"/>
        <v/>
      </c>
      <c r="AY83" s="31" t="e">
        <f t="shared" si="90"/>
        <v>#VALUE!</v>
      </c>
      <c r="AZ83" s="100" t="s">
        <v>454</v>
      </c>
      <c r="BA83" s="112"/>
      <c r="BB83" s="114" t="s">
        <v>529</v>
      </c>
      <c r="BC83" s="31" t="str">
        <f t="shared" si="91"/>
        <v/>
      </c>
      <c r="BD83" s="31" t="str">
        <f t="shared" si="92"/>
        <v/>
      </c>
      <c r="BE83" s="31" t="e">
        <f t="shared" si="93"/>
        <v>#VALUE!</v>
      </c>
      <c r="BF83" s="114" t="s">
        <v>529</v>
      </c>
      <c r="BG83" s="31" t="str">
        <f t="shared" si="94"/>
        <v/>
      </c>
      <c r="BH83" s="31" t="str">
        <f t="shared" si="95"/>
        <v/>
      </c>
      <c r="BI83" s="31" t="e">
        <f t="shared" si="96"/>
        <v>#VALUE!</v>
      </c>
      <c r="BJ83" s="114" t="s">
        <v>529</v>
      </c>
      <c r="BK83" s="31" t="str">
        <f t="shared" si="97"/>
        <v/>
      </c>
      <c r="BL83" s="31" t="str">
        <f t="shared" si="98"/>
        <v/>
      </c>
      <c r="BM83" s="31" t="e">
        <f t="shared" si="99"/>
        <v>#VALUE!</v>
      </c>
      <c r="BN83" s="114" t="s">
        <v>529</v>
      </c>
      <c r="BO83" s="31" t="str">
        <f t="shared" si="100"/>
        <v/>
      </c>
      <c r="BP83" s="31" t="str">
        <f t="shared" si="101"/>
        <v/>
      </c>
      <c r="BQ83" s="31" t="e">
        <f t="shared" si="102"/>
        <v>#VALUE!</v>
      </c>
      <c r="BR83" s="114" t="s">
        <v>63</v>
      </c>
      <c r="BS83" s="31" t="str">
        <f t="shared" si="103"/>
        <v/>
      </c>
      <c r="BT83" s="31" t="str">
        <f t="shared" si="104"/>
        <v>1</v>
      </c>
      <c r="BU83" s="31" t="e">
        <f t="shared" si="105"/>
        <v>#VALUE!</v>
      </c>
      <c r="BV83" s="114" t="s">
        <v>63</v>
      </c>
      <c r="BW83" s="31" t="str">
        <f t="shared" si="106"/>
        <v/>
      </c>
      <c r="BX83" s="31" t="str">
        <f t="shared" si="107"/>
        <v>1</v>
      </c>
      <c r="BY83" s="31" t="e">
        <f t="shared" si="108"/>
        <v>#VALUE!</v>
      </c>
      <c r="BZ83" s="114" t="s">
        <v>63</v>
      </c>
      <c r="CA83" s="31" t="str">
        <f t="shared" si="109"/>
        <v/>
      </c>
      <c r="CB83" s="31" t="str">
        <f t="shared" si="110"/>
        <v>1</v>
      </c>
      <c r="CC83" s="31" t="e">
        <f t="shared" si="111"/>
        <v>#VALUE!</v>
      </c>
      <c r="CD83" s="114" t="s">
        <v>529</v>
      </c>
      <c r="CE83" s="31" t="str">
        <f t="shared" si="112"/>
        <v/>
      </c>
      <c r="CF83" s="31" t="str">
        <f t="shared" si="113"/>
        <v/>
      </c>
      <c r="CG83" s="31" t="e">
        <f t="shared" si="114"/>
        <v>#VALUE!</v>
      </c>
      <c r="CH83" s="116" t="s">
        <v>3147</v>
      </c>
      <c r="CI83" s="598">
        <v>0</v>
      </c>
      <c r="CJ83" s="117" t="s">
        <v>450</v>
      </c>
      <c r="CK83" s="597">
        <v>1268</v>
      </c>
      <c r="CL83" s="100"/>
      <c r="CM83" s="101" t="s">
        <v>2917</v>
      </c>
      <c r="CN83" s="35" t="s">
        <v>2917</v>
      </c>
      <c r="CO83" s="35">
        <v>84</v>
      </c>
      <c r="CP83" s="35"/>
      <c r="CQ83" s="71" t="s">
        <v>2917</v>
      </c>
      <c r="CR83" s="71" t="s">
        <v>2917</v>
      </c>
      <c r="CS83" s="71" t="s">
        <v>2917</v>
      </c>
      <c r="CT83" s="71" t="s">
        <v>2917</v>
      </c>
      <c r="CU83" s="102" t="s">
        <v>3148</v>
      </c>
      <c r="CV83" s="71" t="s">
        <v>2917</v>
      </c>
      <c r="CW83" s="71" t="s">
        <v>2917</v>
      </c>
      <c r="CX83" s="71" t="s">
        <v>2917</v>
      </c>
      <c r="CY83" s="805"/>
      <c r="CZ83" s="806"/>
      <c r="DA83" s="806"/>
      <c r="DB83" s="806"/>
      <c r="DC83" s="806"/>
      <c r="DD83" s="806"/>
      <c r="DE83" s="807"/>
    </row>
    <row r="84" spans="1:109" s="49" customFormat="1" ht="69.75" customHeight="1">
      <c r="A84" s="101">
        <v>68</v>
      </c>
      <c r="B84" s="595">
        <v>42075</v>
      </c>
      <c r="C84" s="106">
        <f t="shared" si="116"/>
        <v>3</v>
      </c>
      <c r="D84" s="101" t="s">
        <v>3120</v>
      </c>
      <c r="E84" s="101" t="s">
        <v>3149</v>
      </c>
      <c r="F84" s="109" t="s">
        <v>74</v>
      </c>
      <c r="G84" s="27">
        <f t="shared" si="59"/>
        <v>3</v>
      </c>
      <c r="H84" s="27" t="str">
        <f t="shared" si="60"/>
        <v>1</v>
      </c>
      <c r="I84" s="27" t="str">
        <f t="shared" si="61"/>
        <v>0</v>
      </c>
      <c r="J84" s="27">
        <f t="shared" si="62"/>
        <v>1</v>
      </c>
      <c r="K84" s="27">
        <f t="shared" si="63"/>
        <v>1</v>
      </c>
      <c r="L84" s="27">
        <f t="shared" si="64"/>
        <v>2</v>
      </c>
      <c r="M84" s="27">
        <f t="shared" si="65"/>
        <v>1</v>
      </c>
      <c r="N84" s="27">
        <f t="shared" si="66"/>
        <v>2</v>
      </c>
      <c r="O84" s="105" t="s">
        <v>2934</v>
      </c>
      <c r="P84" s="101" t="s">
        <v>3150</v>
      </c>
      <c r="Q84" s="100" t="s">
        <v>456</v>
      </c>
      <c r="R84" s="100" t="s">
        <v>457</v>
      </c>
      <c r="S84" s="100" t="s">
        <v>3151</v>
      </c>
      <c r="T84" s="114" t="s">
        <v>529</v>
      </c>
      <c r="U84" s="31" t="str">
        <f t="shared" si="67"/>
        <v/>
      </c>
      <c r="V84" s="31" t="str">
        <f t="shared" si="68"/>
        <v/>
      </c>
      <c r="W84" s="31" t="e">
        <f t="shared" si="69"/>
        <v>#VALUE!</v>
      </c>
      <c r="X84" s="114" t="s">
        <v>529</v>
      </c>
      <c r="Y84" s="31" t="str">
        <f t="shared" si="70"/>
        <v/>
      </c>
      <c r="Z84" s="31" t="str">
        <f t="shared" si="71"/>
        <v/>
      </c>
      <c r="AA84" s="31" t="e">
        <f t="shared" si="72"/>
        <v>#VALUE!</v>
      </c>
      <c r="AB84" s="114" t="s">
        <v>529</v>
      </c>
      <c r="AC84" s="31" t="str">
        <f t="shared" si="73"/>
        <v/>
      </c>
      <c r="AD84" s="31" t="str">
        <f t="shared" si="74"/>
        <v/>
      </c>
      <c r="AE84" s="31" t="e">
        <f t="shared" si="75"/>
        <v>#VALUE!</v>
      </c>
      <c r="AF84" s="114" t="s">
        <v>529</v>
      </c>
      <c r="AG84" s="31" t="str">
        <f t="shared" si="76"/>
        <v/>
      </c>
      <c r="AH84" s="31" t="str">
        <f t="shared" si="77"/>
        <v/>
      </c>
      <c r="AI84" s="31" t="e">
        <f t="shared" si="78"/>
        <v>#VALUE!</v>
      </c>
      <c r="AJ84" s="114" t="s">
        <v>60</v>
      </c>
      <c r="AK84" s="31" t="str">
        <f t="shared" si="79"/>
        <v/>
      </c>
      <c r="AL84" s="31" t="str">
        <f t="shared" si="80"/>
        <v>1</v>
      </c>
      <c r="AM84" s="31" t="e">
        <f t="shared" si="81"/>
        <v>#VALUE!</v>
      </c>
      <c r="AN84" s="114" t="s">
        <v>60</v>
      </c>
      <c r="AO84" s="31" t="str">
        <f t="shared" si="82"/>
        <v/>
      </c>
      <c r="AP84" s="31" t="str">
        <f t="shared" si="83"/>
        <v>1</v>
      </c>
      <c r="AQ84" s="31" t="e">
        <f t="shared" si="84"/>
        <v>#VALUE!</v>
      </c>
      <c r="AR84" s="114" t="s">
        <v>60</v>
      </c>
      <c r="AS84" s="31" t="str">
        <f t="shared" si="85"/>
        <v/>
      </c>
      <c r="AT84" s="31" t="str">
        <f t="shared" si="86"/>
        <v>1</v>
      </c>
      <c r="AU84" s="31" t="e">
        <f t="shared" si="87"/>
        <v>#VALUE!</v>
      </c>
      <c r="AV84" s="114" t="s">
        <v>529</v>
      </c>
      <c r="AW84" s="31" t="str">
        <f t="shared" si="88"/>
        <v/>
      </c>
      <c r="AX84" s="31" t="str">
        <f t="shared" si="89"/>
        <v/>
      </c>
      <c r="AY84" s="31" t="e">
        <f t="shared" si="90"/>
        <v>#VALUE!</v>
      </c>
      <c r="AZ84" s="112" t="s">
        <v>3152</v>
      </c>
      <c r="BA84" s="112"/>
      <c r="BB84" s="114" t="s">
        <v>529</v>
      </c>
      <c r="BC84" s="31" t="str">
        <f t="shared" si="91"/>
        <v/>
      </c>
      <c r="BD84" s="31" t="str">
        <f t="shared" si="92"/>
        <v/>
      </c>
      <c r="BE84" s="31" t="e">
        <f t="shared" si="93"/>
        <v>#VALUE!</v>
      </c>
      <c r="BF84" s="114" t="s">
        <v>529</v>
      </c>
      <c r="BG84" s="31" t="str">
        <f t="shared" si="94"/>
        <v/>
      </c>
      <c r="BH84" s="31" t="str">
        <f t="shared" si="95"/>
        <v/>
      </c>
      <c r="BI84" s="31" t="e">
        <f t="shared" si="96"/>
        <v>#VALUE!</v>
      </c>
      <c r="BJ84" s="114" t="s">
        <v>529</v>
      </c>
      <c r="BK84" s="31" t="str">
        <f t="shared" si="97"/>
        <v/>
      </c>
      <c r="BL84" s="31" t="str">
        <f t="shared" si="98"/>
        <v/>
      </c>
      <c r="BM84" s="31" t="e">
        <f t="shared" si="99"/>
        <v>#VALUE!</v>
      </c>
      <c r="BN84" s="114" t="s">
        <v>529</v>
      </c>
      <c r="BO84" s="31" t="str">
        <f t="shared" si="100"/>
        <v/>
      </c>
      <c r="BP84" s="31" t="str">
        <f t="shared" si="101"/>
        <v/>
      </c>
      <c r="BQ84" s="31" t="e">
        <f t="shared" si="102"/>
        <v>#VALUE!</v>
      </c>
      <c r="BR84" s="114" t="s">
        <v>63</v>
      </c>
      <c r="BS84" s="31" t="str">
        <f t="shared" si="103"/>
        <v/>
      </c>
      <c r="BT84" s="31" t="str">
        <f t="shared" si="104"/>
        <v>1</v>
      </c>
      <c r="BU84" s="31" t="e">
        <f t="shared" si="105"/>
        <v>#VALUE!</v>
      </c>
      <c r="BV84" s="114" t="s">
        <v>63</v>
      </c>
      <c r="BW84" s="31" t="str">
        <f t="shared" si="106"/>
        <v/>
      </c>
      <c r="BX84" s="31" t="str">
        <f t="shared" si="107"/>
        <v>1</v>
      </c>
      <c r="BY84" s="31" t="e">
        <f t="shared" si="108"/>
        <v>#VALUE!</v>
      </c>
      <c r="BZ84" s="114" t="s">
        <v>63</v>
      </c>
      <c r="CA84" s="31" t="str">
        <f t="shared" si="109"/>
        <v/>
      </c>
      <c r="CB84" s="31" t="str">
        <f t="shared" si="110"/>
        <v>1</v>
      </c>
      <c r="CC84" s="31" t="e">
        <f t="shared" si="111"/>
        <v>#VALUE!</v>
      </c>
      <c r="CD84" s="114" t="s">
        <v>529</v>
      </c>
      <c r="CE84" s="31" t="str">
        <f t="shared" si="112"/>
        <v/>
      </c>
      <c r="CF84" s="31" t="str">
        <f t="shared" si="113"/>
        <v/>
      </c>
      <c r="CG84" s="31" t="e">
        <f t="shared" si="114"/>
        <v>#VALUE!</v>
      </c>
      <c r="CH84" s="155" t="s">
        <v>3153</v>
      </c>
      <c r="CI84" s="112">
        <v>0</v>
      </c>
      <c r="CJ84" s="155" t="s">
        <v>455</v>
      </c>
      <c r="CK84" s="112">
        <v>5108</v>
      </c>
      <c r="CL84" s="100"/>
      <c r="CM84" s="101" t="str">
        <f t="shared" ref="CM84:CM146" si="117">IF(AZ84="","","CLOSE")</f>
        <v>CLOSE</v>
      </c>
      <c r="CN84" s="35" t="s">
        <v>2917</v>
      </c>
      <c r="CO84" s="35">
        <v>220</v>
      </c>
      <c r="CP84" s="35"/>
      <c r="CQ84" s="71" t="s">
        <v>2917</v>
      </c>
      <c r="CR84" s="71" t="s">
        <v>2917</v>
      </c>
      <c r="CS84" s="71" t="s">
        <v>2917</v>
      </c>
      <c r="CT84" s="71" t="s">
        <v>2917</v>
      </c>
      <c r="CU84" s="112" t="s">
        <v>3154</v>
      </c>
      <c r="CV84" s="112" t="s">
        <v>3155</v>
      </c>
      <c r="CW84" s="71" t="s">
        <v>2917</v>
      </c>
      <c r="CX84" s="71" t="s">
        <v>2917</v>
      </c>
      <c r="CY84" s="805"/>
      <c r="CZ84" s="806"/>
      <c r="DA84" s="806"/>
      <c r="DB84" s="806"/>
      <c r="DC84" s="806"/>
      <c r="DD84" s="806"/>
      <c r="DE84" s="807"/>
    </row>
    <row r="85" spans="1:109" s="49" customFormat="1" ht="69.75" customHeight="1">
      <c r="A85" s="101">
        <v>69</v>
      </c>
      <c r="B85" s="595">
        <v>42077</v>
      </c>
      <c r="C85" s="106">
        <f t="shared" si="116"/>
        <v>3</v>
      </c>
      <c r="D85" s="101" t="s">
        <v>49</v>
      </c>
      <c r="E85" s="101" t="s">
        <v>147</v>
      </c>
      <c r="F85" s="109" t="s">
        <v>74</v>
      </c>
      <c r="G85" s="27">
        <f t="shared" si="59"/>
        <v>6</v>
      </c>
      <c r="H85" s="27" t="str">
        <f t="shared" si="60"/>
        <v>1</v>
      </c>
      <c r="I85" s="27" t="str">
        <f t="shared" si="61"/>
        <v>1</v>
      </c>
      <c r="J85" s="27">
        <f t="shared" si="62"/>
        <v>2</v>
      </c>
      <c r="K85" s="27">
        <f t="shared" si="63"/>
        <v>1</v>
      </c>
      <c r="L85" s="27">
        <f t="shared" si="64"/>
        <v>3</v>
      </c>
      <c r="M85" s="27">
        <f t="shared" si="65"/>
        <v>1</v>
      </c>
      <c r="N85" s="27">
        <f t="shared" si="66"/>
        <v>3</v>
      </c>
      <c r="O85" s="105" t="s">
        <v>2934</v>
      </c>
      <c r="P85" s="101" t="s">
        <v>3156</v>
      </c>
      <c r="Q85" s="100" t="s">
        <v>460</v>
      </c>
      <c r="R85" s="100" t="s">
        <v>3157</v>
      </c>
      <c r="S85" s="100" t="s">
        <v>462</v>
      </c>
      <c r="T85" s="114" t="s">
        <v>60</v>
      </c>
      <c r="U85" s="31" t="str">
        <f t="shared" si="67"/>
        <v>1</v>
      </c>
      <c r="V85" s="31" t="str">
        <f t="shared" si="68"/>
        <v>1</v>
      </c>
      <c r="W85" s="31">
        <f t="shared" si="69"/>
        <v>2</v>
      </c>
      <c r="X85" s="114" t="s">
        <v>60</v>
      </c>
      <c r="Y85" s="31" t="str">
        <f t="shared" si="70"/>
        <v>1</v>
      </c>
      <c r="Z85" s="31" t="str">
        <f t="shared" si="71"/>
        <v>1</v>
      </c>
      <c r="AA85" s="31">
        <f t="shared" si="72"/>
        <v>2</v>
      </c>
      <c r="AB85" s="114" t="s">
        <v>60</v>
      </c>
      <c r="AC85" s="31" t="str">
        <f t="shared" si="73"/>
        <v>1</v>
      </c>
      <c r="AD85" s="31" t="str">
        <f t="shared" si="74"/>
        <v>1</v>
      </c>
      <c r="AE85" s="31">
        <f t="shared" si="75"/>
        <v>2</v>
      </c>
      <c r="AF85" s="114" t="s">
        <v>60</v>
      </c>
      <c r="AG85" s="31" t="str">
        <f t="shared" si="76"/>
        <v>1</v>
      </c>
      <c r="AH85" s="31" t="str">
        <f t="shared" si="77"/>
        <v>1</v>
      </c>
      <c r="AI85" s="31">
        <f t="shared" si="78"/>
        <v>2</v>
      </c>
      <c r="AJ85" s="114" t="s">
        <v>60</v>
      </c>
      <c r="AK85" s="31" t="str">
        <f t="shared" si="79"/>
        <v>1</v>
      </c>
      <c r="AL85" s="31" t="str">
        <f t="shared" si="80"/>
        <v>1</v>
      </c>
      <c r="AM85" s="31">
        <f t="shared" si="81"/>
        <v>2</v>
      </c>
      <c r="AN85" s="114" t="s">
        <v>60</v>
      </c>
      <c r="AO85" s="31" t="str">
        <f t="shared" si="82"/>
        <v>1</v>
      </c>
      <c r="AP85" s="31" t="str">
        <f t="shared" si="83"/>
        <v>1</v>
      </c>
      <c r="AQ85" s="31">
        <f t="shared" si="84"/>
        <v>2</v>
      </c>
      <c r="AR85" s="114" t="s">
        <v>529</v>
      </c>
      <c r="AS85" s="31" t="str">
        <f t="shared" si="85"/>
        <v>1</v>
      </c>
      <c r="AT85" s="31" t="str">
        <f t="shared" si="86"/>
        <v/>
      </c>
      <c r="AU85" s="31" t="e">
        <f t="shared" si="87"/>
        <v>#VALUE!</v>
      </c>
      <c r="AV85" s="114" t="s">
        <v>529</v>
      </c>
      <c r="AW85" s="31" t="str">
        <f t="shared" si="88"/>
        <v>1</v>
      </c>
      <c r="AX85" s="31" t="str">
        <f t="shared" si="89"/>
        <v/>
      </c>
      <c r="AY85" s="31" t="e">
        <f t="shared" si="90"/>
        <v>#VALUE!</v>
      </c>
      <c r="AZ85" s="112" t="s">
        <v>3158</v>
      </c>
      <c r="BA85" s="112"/>
      <c r="BB85" s="114" t="s">
        <v>63</v>
      </c>
      <c r="BC85" s="31" t="str">
        <f t="shared" si="91"/>
        <v>1</v>
      </c>
      <c r="BD85" s="31" t="str">
        <f t="shared" si="92"/>
        <v>1</v>
      </c>
      <c r="BE85" s="31">
        <f t="shared" si="93"/>
        <v>2</v>
      </c>
      <c r="BF85" s="114" t="s">
        <v>63</v>
      </c>
      <c r="BG85" s="31" t="str">
        <f t="shared" si="94"/>
        <v>1</v>
      </c>
      <c r="BH85" s="31" t="str">
        <f t="shared" si="95"/>
        <v>1</v>
      </c>
      <c r="BI85" s="31">
        <f t="shared" si="96"/>
        <v>2</v>
      </c>
      <c r="BJ85" s="114" t="s">
        <v>63</v>
      </c>
      <c r="BK85" s="31" t="str">
        <f t="shared" si="97"/>
        <v>1</v>
      </c>
      <c r="BL85" s="31" t="str">
        <f t="shared" si="98"/>
        <v>1</v>
      </c>
      <c r="BM85" s="31">
        <f t="shared" si="99"/>
        <v>2</v>
      </c>
      <c r="BN85" s="114" t="s">
        <v>63</v>
      </c>
      <c r="BO85" s="31" t="str">
        <f t="shared" si="100"/>
        <v>1</v>
      </c>
      <c r="BP85" s="31" t="str">
        <f t="shared" si="101"/>
        <v>1</v>
      </c>
      <c r="BQ85" s="31">
        <f t="shared" si="102"/>
        <v>2</v>
      </c>
      <c r="BR85" s="114" t="s">
        <v>63</v>
      </c>
      <c r="BS85" s="31" t="str">
        <f t="shared" si="103"/>
        <v>1</v>
      </c>
      <c r="BT85" s="31" t="str">
        <f t="shared" si="104"/>
        <v>1</v>
      </c>
      <c r="BU85" s="31">
        <f t="shared" si="105"/>
        <v>2</v>
      </c>
      <c r="BV85" s="114" t="s">
        <v>63</v>
      </c>
      <c r="BW85" s="31" t="str">
        <f t="shared" si="106"/>
        <v>1</v>
      </c>
      <c r="BX85" s="31" t="str">
        <f t="shared" si="107"/>
        <v>1</v>
      </c>
      <c r="BY85" s="31">
        <f t="shared" si="108"/>
        <v>2</v>
      </c>
      <c r="BZ85" s="114" t="s">
        <v>529</v>
      </c>
      <c r="CA85" s="31" t="str">
        <f t="shared" si="109"/>
        <v>1</v>
      </c>
      <c r="CB85" s="31" t="str">
        <f t="shared" si="110"/>
        <v/>
      </c>
      <c r="CC85" s="31" t="e">
        <f t="shared" si="111"/>
        <v>#VALUE!</v>
      </c>
      <c r="CD85" s="114" t="s">
        <v>529</v>
      </c>
      <c r="CE85" s="31" t="str">
        <f t="shared" si="112"/>
        <v>1</v>
      </c>
      <c r="CF85" s="31" t="str">
        <f t="shared" si="113"/>
        <v/>
      </c>
      <c r="CG85" s="31" t="e">
        <f t="shared" si="114"/>
        <v>#VALUE!</v>
      </c>
      <c r="CH85" s="155" t="s">
        <v>3159</v>
      </c>
      <c r="CI85" s="112">
        <v>0</v>
      </c>
      <c r="CJ85" s="108"/>
      <c r="CK85" s="112">
        <v>1452</v>
      </c>
      <c r="CL85" s="100"/>
      <c r="CM85" s="101" t="str">
        <f t="shared" si="117"/>
        <v>CLOSE</v>
      </c>
      <c r="CN85" s="35" t="s">
        <v>2917</v>
      </c>
      <c r="CO85" s="35">
        <v>55</v>
      </c>
      <c r="CP85" s="35"/>
      <c r="CQ85" s="71" t="s">
        <v>2917</v>
      </c>
      <c r="CR85" s="101" t="s">
        <v>2917</v>
      </c>
      <c r="CS85" s="101" t="s">
        <v>2917</v>
      </c>
      <c r="CT85" s="101" t="s">
        <v>2917</v>
      </c>
      <c r="CU85" s="71" t="s">
        <v>2917</v>
      </c>
      <c r="CV85" s="71" t="s">
        <v>2917</v>
      </c>
      <c r="CW85" s="71" t="s">
        <v>2917</v>
      </c>
      <c r="CX85" s="71" t="s">
        <v>2917</v>
      </c>
      <c r="CY85" s="213"/>
      <c r="CZ85" s="214"/>
      <c r="DA85" s="214"/>
      <c r="DB85" s="214"/>
      <c r="DC85" s="214"/>
      <c r="DD85" s="214"/>
      <c r="DE85" s="215"/>
    </row>
    <row r="86" spans="1:109" s="49" customFormat="1" ht="69.75" customHeight="1">
      <c r="A86" s="101">
        <v>70</v>
      </c>
      <c r="B86" s="595">
        <v>42097</v>
      </c>
      <c r="C86" s="106">
        <f t="shared" si="116"/>
        <v>4</v>
      </c>
      <c r="D86" s="101" t="s">
        <v>49</v>
      </c>
      <c r="E86" s="101" t="s">
        <v>41</v>
      </c>
      <c r="F86" s="109" t="s">
        <v>74</v>
      </c>
      <c r="G86" s="27">
        <f t="shared" si="59"/>
        <v>6</v>
      </c>
      <c r="H86" s="27" t="str">
        <f t="shared" si="60"/>
        <v>1</v>
      </c>
      <c r="I86" s="27" t="str">
        <f t="shared" si="61"/>
        <v>1</v>
      </c>
      <c r="J86" s="27">
        <f t="shared" si="62"/>
        <v>2</v>
      </c>
      <c r="K86" s="27">
        <f t="shared" si="63"/>
        <v>1</v>
      </c>
      <c r="L86" s="27">
        <f t="shared" si="64"/>
        <v>3</v>
      </c>
      <c r="M86" s="27">
        <f t="shared" si="65"/>
        <v>1</v>
      </c>
      <c r="N86" s="27">
        <f t="shared" si="66"/>
        <v>3</v>
      </c>
      <c r="O86" s="105" t="s">
        <v>2928</v>
      </c>
      <c r="P86" s="101" t="s">
        <v>3160</v>
      </c>
      <c r="Q86" s="100" t="s">
        <v>466</v>
      </c>
      <c r="R86" s="100" t="s">
        <v>467</v>
      </c>
      <c r="S86" s="100" t="s">
        <v>3161</v>
      </c>
      <c r="T86" s="114" t="s">
        <v>60</v>
      </c>
      <c r="U86" s="31" t="str">
        <f t="shared" si="67"/>
        <v>1</v>
      </c>
      <c r="V86" s="31" t="str">
        <f t="shared" si="68"/>
        <v>1</v>
      </c>
      <c r="W86" s="31">
        <f t="shared" si="69"/>
        <v>2</v>
      </c>
      <c r="X86" s="114" t="s">
        <v>60</v>
      </c>
      <c r="Y86" s="31" t="str">
        <f t="shared" si="70"/>
        <v>1</v>
      </c>
      <c r="Z86" s="31" t="str">
        <f t="shared" si="71"/>
        <v>1</v>
      </c>
      <c r="AA86" s="31">
        <f t="shared" si="72"/>
        <v>2</v>
      </c>
      <c r="AB86" s="114" t="s">
        <v>60</v>
      </c>
      <c r="AC86" s="31" t="str">
        <f t="shared" si="73"/>
        <v>1</v>
      </c>
      <c r="AD86" s="31" t="str">
        <f t="shared" si="74"/>
        <v>1</v>
      </c>
      <c r="AE86" s="31">
        <f t="shared" si="75"/>
        <v>2</v>
      </c>
      <c r="AF86" s="114" t="s">
        <v>60</v>
      </c>
      <c r="AG86" s="31" t="str">
        <f t="shared" si="76"/>
        <v>1</v>
      </c>
      <c r="AH86" s="31" t="str">
        <f t="shared" si="77"/>
        <v>1</v>
      </c>
      <c r="AI86" s="31">
        <f t="shared" si="78"/>
        <v>2</v>
      </c>
      <c r="AJ86" s="114" t="s">
        <v>60</v>
      </c>
      <c r="AK86" s="31" t="str">
        <f t="shared" si="79"/>
        <v>1</v>
      </c>
      <c r="AL86" s="31" t="str">
        <f t="shared" si="80"/>
        <v>1</v>
      </c>
      <c r="AM86" s="31">
        <f t="shared" si="81"/>
        <v>2</v>
      </c>
      <c r="AN86" s="114" t="s">
        <v>60</v>
      </c>
      <c r="AO86" s="31" t="str">
        <f t="shared" si="82"/>
        <v>1</v>
      </c>
      <c r="AP86" s="31" t="str">
        <f t="shared" si="83"/>
        <v>1</v>
      </c>
      <c r="AQ86" s="31">
        <f t="shared" si="84"/>
        <v>2</v>
      </c>
      <c r="AR86" s="114" t="s">
        <v>529</v>
      </c>
      <c r="AS86" s="31" t="str">
        <f t="shared" si="85"/>
        <v>1</v>
      </c>
      <c r="AT86" s="31" t="str">
        <f t="shared" si="86"/>
        <v/>
      </c>
      <c r="AU86" s="31" t="e">
        <f t="shared" si="87"/>
        <v>#VALUE!</v>
      </c>
      <c r="AV86" s="114" t="s">
        <v>529</v>
      </c>
      <c r="AW86" s="31" t="str">
        <f t="shared" si="88"/>
        <v>1</v>
      </c>
      <c r="AX86" s="31" t="str">
        <f t="shared" si="89"/>
        <v/>
      </c>
      <c r="AY86" s="31" t="e">
        <f t="shared" si="90"/>
        <v>#VALUE!</v>
      </c>
      <c r="AZ86" s="115" t="s">
        <v>469</v>
      </c>
      <c r="BA86" s="112"/>
      <c r="BB86" s="114" t="s">
        <v>63</v>
      </c>
      <c r="BC86" s="31" t="str">
        <f t="shared" si="91"/>
        <v>1</v>
      </c>
      <c r="BD86" s="31" t="str">
        <f t="shared" si="92"/>
        <v>1</v>
      </c>
      <c r="BE86" s="31">
        <f t="shared" si="93"/>
        <v>2</v>
      </c>
      <c r="BF86" s="114" t="s">
        <v>63</v>
      </c>
      <c r="BG86" s="31" t="str">
        <f t="shared" si="94"/>
        <v>1</v>
      </c>
      <c r="BH86" s="31" t="str">
        <f t="shared" si="95"/>
        <v>1</v>
      </c>
      <c r="BI86" s="31">
        <f t="shared" si="96"/>
        <v>2</v>
      </c>
      <c r="BJ86" s="114" t="s">
        <v>63</v>
      </c>
      <c r="BK86" s="31" t="str">
        <f t="shared" si="97"/>
        <v>1</v>
      </c>
      <c r="BL86" s="31" t="str">
        <f t="shared" si="98"/>
        <v>1</v>
      </c>
      <c r="BM86" s="31">
        <f t="shared" si="99"/>
        <v>2</v>
      </c>
      <c r="BN86" s="114" t="s">
        <v>63</v>
      </c>
      <c r="BO86" s="31" t="str">
        <f t="shared" si="100"/>
        <v>1</v>
      </c>
      <c r="BP86" s="31" t="str">
        <f t="shared" si="101"/>
        <v>1</v>
      </c>
      <c r="BQ86" s="31">
        <f t="shared" si="102"/>
        <v>2</v>
      </c>
      <c r="BR86" s="114" t="s">
        <v>63</v>
      </c>
      <c r="BS86" s="31" t="str">
        <f t="shared" si="103"/>
        <v>1</v>
      </c>
      <c r="BT86" s="31" t="str">
        <f t="shared" si="104"/>
        <v>1</v>
      </c>
      <c r="BU86" s="31">
        <f t="shared" si="105"/>
        <v>2</v>
      </c>
      <c r="BV86" s="114" t="s">
        <v>63</v>
      </c>
      <c r="BW86" s="31" t="str">
        <f t="shared" si="106"/>
        <v>1</v>
      </c>
      <c r="BX86" s="31" t="str">
        <f t="shared" si="107"/>
        <v>1</v>
      </c>
      <c r="BY86" s="31">
        <f t="shared" si="108"/>
        <v>2</v>
      </c>
      <c r="BZ86" s="114" t="s">
        <v>529</v>
      </c>
      <c r="CA86" s="31" t="str">
        <f t="shared" si="109"/>
        <v>1</v>
      </c>
      <c r="CB86" s="31" t="str">
        <f t="shared" si="110"/>
        <v/>
      </c>
      <c r="CC86" s="31" t="e">
        <f t="shared" si="111"/>
        <v>#VALUE!</v>
      </c>
      <c r="CD86" s="114" t="s">
        <v>529</v>
      </c>
      <c r="CE86" s="31" t="str">
        <f t="shared" si="112"/>
        <v>1</v>
      </c>
      <c r="CF86" s="31" t="str">
        <f t="shared" si="113"/>
        <v/>
      </c>
      <c r="CG86" s="31" t="e">
        <f t="shared" si="114"/>
        <v>#VALUE!</v>
      </c>
      <c r="CH86" s="155" t="s">
        <v>3162</v>
      </c>
      <c r="CI86" s="112">
        <v>0</v>
      </c>
      <c r="CJ86" s="155" t="s">
        <v>465</v>
      </c>
      <c r="CK86" s="112">
        <v>1183</v>
      </c>
      <c r="CL86" s="100"/>
      <c r="CM86" s="101" t="str">
        <f>IF(AZ86="","","CLOSE")</f>
        <v>CLOSE</v>
      </c>
      <c r="CN86" s="35" t="s">
        <v>2917</v>
      </c>
      <c r="CO86" s="35">
        <v>45</v>
      </c>
      <c r="CP86" s="35"/>
      <c r="CQ86" s="71" t="s">
        <v>2917</v>
      </c>
      <c r="CR86" s="101" t="s">
        <v>2917</v>
      </c>
      <c r="CS86" s="101" t="s">
        <v>2917</v>
      </c>
      <c r="CT86" s="101" t="s">
        <v>2917</v>
      </c>
      <c r="CU86" s="71" t="s">
        <v>2917</v>
      </c>
      <c r="CV86" s="71" t="s">
        <v>2917</v>
      </c>
      <c r="CW86" s="71" t="s">
        <v>2917</v>
      </c>
      <c r="CX86" s="71" t="s">
        <v>2917</v>
      </c>
      <c r="CY86" s="213"/>
      <c r="CZ86" s="214"/>
      <c r="DA86" s="214"/>
      <c r="DB86" s="214"/>
      <c r="DC86" s="214"/>
      <c r="DD86" s="214"/>
      <c r="DE86" s="215"/>
    </row>
    <row r="87" spans="1:109" s="49" customFormat="1" ht="69.75" customHeight="1">
      <c r="A87" s="101">
        <v>71</v>
      </c>
      <c r="B87" s="595">
        <v>42106</v>
      </c>
      <c r="C87" s="106">
        <f t="shared" si="116"/>
        <v>4</v>
      </c>
      <c r="D87" s="101" t="s">
        <v>393</v>
      </c>
      <c r="E87" s="101" t="s">
        <v>133</v>
      </c>
      <c r="F87" s="109" t="s">
        <v>74</v>
      </c>
      <c r="G87" s="27">
        <f t="shared" si="59"/>
        <v>6</v>
      </c>
      <c r="H87" s="27" t="str">
        <f t="shared" si="60"/>
        <v>1</v>
      </c>
      <c r="I87" s="27" t="str">
        <f t="shared" si="61"/>
        <v>0</v>
      </c>
      <c r="J87" s="27">
        <f t="shared" si="62"/>
        <v>1</v>
      </c>
      <c r="K87" s="27">
        <f t="shared" si="63"/>
        <v>1</v>
      </c>
      <c r="L87" s="27">
        <f t="shared" si="64"/>
        <v>2</v>
      </c>
      <c r="M87" s="27">
        <f t="shared" si="65"/>
        <v>1</v>
      </c>
      <c r="N87" s="27">
        <f t="shared" si="66"/>
        <v>2</v>
      </c>
      <c r="O87" s="105" t="s">
        <v>2928</v>
      </c>
      <c r="P87" s="101" t="s">
        <v>3116</v>
      </c>
      <c r="Q87" s="100" t="s">
        <v>471</v>
      </c>
      <c r="R87" s="100" t="s">
        <v>3163</v>
      </c>
      <c r="S87" s="100" t="s">
        <v>473</v>
      </c>
      <c r="T87" s="114" t="s">
        <v>60</v>
      </c>
      <c r="U87" s="31" t="str">
        <f t="shared" si="67"/>
        <v/>
      </c>
      <c r="V87" s="31" t="str">
        <f t="shared" si="68"/>
        <v>1</v>
      </c>
      <c r="W87" s="31" t="e">
        <f t="shared" si="69"/>
        <v>#VALUE!</v>
      </c>
      <c r="X87" s="114" t="s">
        <v>60</v>
      </c>
      <c r="Y87" s="31" t="str">
        <f t="shared" si="70"/>
        <v/>
      </c>
      <c r="Z87" s="31" t="str">
        <f t="shared" si="71"/>
        <v>1</v>
      </c>
      <c r="AA87" s="31" t="e">
        <f t="shared" si="72"/>
        <v>#VALUE!</v>
      </c>
      <c r="AB87" s="114" t="s">
        <v>60</v>
      </c>
      <c r="AC87" s="31" t="str">
        <f t="shared" si="73"/>
        <v/>
      </c>
      <c r="AD87" s="31" t="str">
        <f t="shared" si="74"/>
        <v>1</v>
      </c>
      <c r="AE87" s="31" t="e">
        <f t="shared" si="75"/>
        <v>#VALUE!</v>
      </c>
      <c r="AF87" s="114" t="s">
        <v>60</v>
      </c>
      <c r="AG87" s="31" t="str">
        <f t="shared" si="76"/>
        <v/>
      </c>
      <c r="AH87" s="31" t="str">
        <f t="shared" si="77"/>
        <v>1</v>
      </c>
      <c r="AI87" s="31" t="e">
        <f t="shared" si="78"/>
        <v>#VALUE!</v>
      </c>
      <c r="AJ87" s="114" t="s">
        <v>60</v>
      </c>
      <c r="AK87" s="31" t="str">
        <f t="shared" si="79"/>
        <v/>
      </c>
      <c r="AL87" s="31" t="str">
        <f t="shared" si="80"/>
        <v>1</v>
      </c>
      <c r="AM87" s="31" t="e">
        <f t="shared" si="81"/>
        <v>#VALUE!</v>
      </c>
      <c r="AN87" s="114" t="s">
        <v>60</v>
      </c>
      <c r="AO87" s="31" t="str">
        <f t="shared" si="82"/>
        <v/>
      </c>
      <c r="AP87" s="31" t="str">
        <f t="shared" si="83"/>
        <v>1</v>
      </c>
      <c r="AQ87" s="31" t="e">
        <f t="shared" si="84"/>
        <v>#VALUE!</v>
      </c>
      <c r="AR87" s="114" t="s">
        <v>529</v>
      </c>
      <c r="AS87" s="31" t="str">
        <f t="shared" si="85"/>
        <v/>
      </c>
      <c r="AT87" s="31" t="str">
        <f t="shared" si="86"/>
        <v/>
      </c>
      <c r="AU87" s="31" t="e">
        <f t="shared" si="87"/>
        <v>#VALUE!</v>
      </c>
      <c r="AV87" s="114" t="s">
        <v>529</v>
      </c>
      <c r="AW87" s="31" t="str">
        <f t="shared" si="88"/>
        <v/>
      </c>
      <c r="AX87" s="31" t="str">
        <f t="shared" si="89"/>
        <v/>
      </c>
      <c r="AY87" s="31" t="e">
        <f t="shared" si="90"/>
        <v>#VALUE!</v>
      </c>
      <c r="AZ87" s="115" t="s">
        <v>474</v>
      </c>
      <c r="BA87" s="112"/>
      <c r="BB87" s="114" t="s">
        <v>63</v>
      </c>
      <c r="BC87" s="31" t="str">
        <f t="shared" si="91"/>
        <v/>
      </c>
      <c r="BD87" s="31" t="str">
        <f t="shared" si="92"/>
        <v>1</v>
      </c>
      <c r="BE87" s="31" t="e">
        <f t="shared" si="93"/>
        <v>#VALUE!</v>
      </c>
      <c r="BF87" s="114" t="s">
        <v>63</v>
      </c>
      <c r="BG87" s="31" t="str">
        <f t="shared" si="94"/>
        <v/>
      </c>
      <c r="BH87" s="31" t="str">
        <f t="shared" si="95"/>
        <v>1</v>
      </c>
      <c r="BI87" s="31" t="e">
        <f t="shared" si="96"/>
        <v>#VALUE!</v>
      </c>
      <c r="BJ87" s="114" t="s">
        <v>63</v>
      </c>
      <c r="BK87" s="31" t="str">
        <f t="shared" si="97"/>
        <v/>
      </c>
      <c r="BL87" s="31" t="str">
        <f t="shared" si="98"/>
        <v>1</v>
      </c>
      <c r="BM87" s="31" t="e">
        <f t="shared" si="99"/>
        <v>#VALUE!</v>
      </c>
      <c r="BN87" s="114" t="s">
        <v>63</v>
      </c>
      <c r="BO87" s="31" t="str">
        <f t="shared" si="100"/>
        <v/>
      </c>
      <c r="BP87" s="31" t="str">
        <f t="shared" si="101"/>
        <v>1</v>
      </c>
      <c r="BQ87" s="31" t="e">
        <f t="shared" si="102"/>
        <v>#VALUE!</v>
      </c>
      <c r="BR87" s="114" t="s">
        <v>63</v>
      </c>
      <c r="BS87" s="31" t="str">
        <f t="shared" si="103"/>
        <v/>
      </c>
      <c r="BT87" s="31" t="str">
        <f t="shared" si="104"/>
        <v>1</v>
      </c>
      <c r="BU87" s="31" t="e">
        <f t="shared" si="105"/>
        <v>#VALUE!</v>
      </c>
      <c r="BV87" s="114" t="s">
        <v>63</v>
      </c>
      <c r="BW87" s="31" t="str">
        <f t="shared" si="106"/>
        <v/>
      </c>
      <c r="BX87" s="31" t="str">
        <f t="shared" si="107"/>
        <v>1</v>
      </c>
      <c r="BY87" s="31" t="e">
        <f t="shared" si="108"/>
        <v>#VALUE!</v>
      </c>
      <c r="BZ87" s="114" t="s">
        <v>529</v>
      </c>
      <c r="CA87" s="31" t="str">
        <f t="shared" si="109"/>
        <v/>
      </c>
      <c r="CB87" s="31" t="str">
        <f t="shared" si="110"/>
        <v/>
      </c>
      <c r="CC87" s="31" t="e">
        <f t="shared" si="111"/>
        <v>#VALUE!</v>
      </c>
      <c r="CD87" s="114" t="s">
        <v>529</v>
      </c>
      <c r="CE87" s="31" t="str">
        <f t="shared" si="112"/>
        <v/>
      </c>
      <c r="CF87" s="31" t="str">
        <f t="shared" si="113"/>
        <v/>
      </c>
      <c r="CG87" s="31" t="e">
        <f t="shared" si="114"/>
        <v>#VALUE!</v>
      </c>
      <c r="CH87" s="155" t="s">
        <v>3164</v>
      </c>
      <c r="CI87" s="112">
        <v>0</v>
      </c>
      <c r="CJ87" s="155" t="s">
        <v>470</v>
      </c>
      <c r="CK87" s="112">
        <v>598</v>
      </c>
      <c r="CL87" s="100"/>
      <c r="CM87" s="101" t="str">
        <f t="shared" si="117"/>
        <v>CLOSE</v>
      </c>
      <c r="CN87" s="35" t="s">
        <v>2917</v>
      </c>
      <c r="CO87" s="35">
        <v>12</v>
      </c>
      <c r="CP87" s="35"/>
      <c r="CQ87" s="71" t="s">
        <v>2917</v>
      </c>
      <c r="CR87" s="101" t="s">
        <v>2917</v>
      </c>
      <c r="CS87" s="101" t="s">
        <v>2917</v>
      </c>
      <c r="CT87" s="101" t="s">
        <v>2917</v>
      </c>
      <c r="CU87" s="71" t="s">
        <v>2917</v>
      </c>
      <c r="CV87" s="71" t="s">
        <v>2917</v>
      </c>
      <c r="CW87" s="71" t="s">
        <v>2917</v>
      </c>
      <c r="CX87" s="71" t="s">
        <v>2917</v>
      </c>
      <c r="CY87" s="805"/>
      <c r="CZ87" s="806"/>
      <c r="DA87" s="806"/>
      <c r="DB87" s="806"/>
      <c r="DC87" s="806"/>
      <c r="DD87" s="806"/>
      <c r="DE87" s="807"/>
    </row>
    <row r="88" spans="1:109" s="49" customFormat="1" ht="69.75" customHeight="1">
      <c r="A88" s="101">
        <v>72</v>
      </c>
      <c r="B88" s="595">
        <v>42114</v>
      </c>
      <c r="C88" s="106">
        <f t="shared" si="116"/>
        <v>4</v>
      </c>
      <c r="D88" s="101" t="s">
        <v>393</v>
      </c>
      <c r="E88" s="101" t="s">
        <v>73</v>
      </c>
      <c r="F88" s="109" t="s">
        <v>74</v>
      </c>
      <c r="G88" s="27">
        <f t="shared" si="59"/>
        <v>6</v>
      </c>
      <c r="H88" s="27" t="str">
        <f t="shared" si="60"/>
        <v>1</v>
      </c>
      <c r="I88" s="27" t="str">
        <f t="shared" si="61"/>
        <v>0</v>
      </c>
      <c r="J88" s="27">
        <f t="shared" si="62"/>
        <v>1</v>
      </c>
      <c r="K88" s="27">
        <f t="shared" si="63"/>
        <v>1</v>
      </c>
      <c r="L88" s="27">
        <f t="shared" si="64"/>
        <v>2</v>
      </c>
      <c r="M88" s="27">
        <f t="shared" si="65"/>
        <v>1</v>
      </c>
      <c r="N88" s="27">
        <f t="shared" si="66"/>
        <v>2</v>
      </c>
      <c r="O88" s="105" t="s">
        <v>2934</v>
      </c>
      <c r="P88" s="101" t="s">
        <v>3165</v>
      </c>
      <c r="Q88" s="100" t="s">
        <v>476</v>
      </c>
      <c r="R88" s="100" t="s">
        <v>3166</v>
      </c>
      <c r="S88" s="100" t="s">
        <v>3167</v>
      </c>
      <c r="T88" s="114" t="s">
        <v>60</v>
      </c>
      <c r="U88" s="31" t="str">
        <f t="shared" si="67"/>
        <v/>
      </c>
      <c r="V88" s="31" t="str">
        <f t="shared" si="68"/>
        <v>1</v>
      </c>
      <c r="W88" s="31" t="e">
        <f t="shared" si="69"/>
        <v>#VALUE!</v>
      </c>
      <c r="X88" s="114" t="s">
        <v>60</v>
      </c>
      <c r="Y88" s="31" t="str">
        <f t="shared" si="70"/>
        <v/>
      </c>
      <c r="Z88" s="31" t="str">
        <f t="shared" si="71"/>
        <v>1</v>
      </c>
      <c r="AA88" s="31" t="e">
        <f t="shared" si="72"/>
        <v>#VALUE!</v>
      </c>
      <c r="AB88" s="114" t="s">
        <v>60</v>
      </c>
      <c r="AC88" s="31" t="str">
        <f t="shared" si="73"/>
        <v/>
      </c>
      <c r="AD88" s="31" t="str">
        <f t="shared" si="74"/>
        <v>1</v>
      </c>
      <c r="AE88" s="31" t="e">
        <f t="shared" si="75"/>
        <v>#VALUE!</v>
      </c>
      <c r="AF88" s="114" t="s">
        <v>60</v>
      </c>
      <c r="AG88" s="31" t="str">
        <f t="shared" si="76"/>
        <v/>
      </c>
      <c r="AH88" s="31" t="str">
        <f t="shared" si="77"/>
        <v>1</v>
      </c>
      <c r="AI88" s="31" t="e">
        <f t="shared" si="78"/>
        <v>#VALUE!</v>
      </c>
      <c r="AJ88" s="114" t="s">
        <v>60</v>
      </c>
      <c r="AK88" s="31" t="str">
        <f t="shared" si="79"/>
        <v/>
      </c>
      <c r="AL88" s="31" t="str">
        <f t="shared" si="80"/>
        <v>1</v>
      </c>
      <c r="AM88" s="31" t="e">
        <f t="shared" si="81"/>
        <v>#VALUE!</v>
      </c>
      <c r="AN88" s="114" t="s">
        <v>60</v>
      </c>
      <c r="AO88" s="31" t="str">
        <f t="shared" si="82"/>
        <v/>
      </c>
      <c r="AP88" s="31" t="str">
        <f t="shared" si="83"/>
        <v>1</v>
      </c>
      <c r="AQ88" s="31" t="e">
        <f t="shared" si="84"/>
        <v>#VALUE!</v>
      </c>
      <c r="AR88" s="114" t="s">
        <v>529</v>
      </c>
      <c r="AS88" s="31" t="str">
        <f t="shared" si="85"/>
        <v/>
      </c>
      <c r="AT88" s="31" t="str">
        <f t="shared" si="86"/>
        <v/>
      </c>
      <c r="AU88" s="31" t="e">
        <f t="shared" si="87"/>
        <v>#VALUE!</v>
      </c>
      <c r="AV88" s="114" t="s">
        <v>529</v>
      </c>
      <c r="AW88" s="31" t="str">
        <f t="shared" si="88"/>
        <v/>
      </c>
      <c r="AX88" s="31" t="str">
        <f t="shared" si="89"/>
        <v/>
      </c>
      <c r="AY88" s="31" t="e">
        <f t="shared" si="90"/>
        <v>#VALUE!</v>
      </c>
      <c r="AZ88" s="115" t="s">
        <v>474</v>
      </c>
      <c r="BA88" s="112"/>
      <c r="BB88" s="114" t="s">
        <v>63</v>
      </c>
      <c r="BC88" s="31" t="str">
        <f t="shared" si="91"/>
        <v/>
      </c>
      <c r="BD88" s="31" t="str">
        <f t="shared" si="92"/>
        <v>1</v>
      </c>
      <c r="BE88" s="31" t="e">
        <f t="shared" si="93"/>
        <v>#VALUE!</v>
      </c>
      <c r="BF88" s="114" t="s">
        <v>63</v>
      </c>
      <c r="BG88" s="31" t="str">
        <f t="shared" si="94"/>
        <v/>
      </c>
      <c r="BH88" s="31" t="str">
        <f t="shared" si="95"/>
        <v>1</v>
      </c>
      <c r="BI88" s="31" t="e">
        <f t="shared" si="96"/>
        <v>#VALUE!</v>
      </c>
      <c r="BJ88" s="114" t="s">
        <v>63</v>
      </c>
      <c r="BK88" s="31" t="str">
        <f t="shared" si="97"/>
        <v/>
      </c>
      <c r="BL88" s="31" t="str">
        <f t="shared" si="98"/>
        <v>1</v>
      </c>
      <c r="BM88" s="31" t="e">
        <f t="shared" si="99"/>
        <v>#VALUE!</v>
      </c>
      <c r="BN88" s="114" t="s">
        <v>63</v>
      </c>
      <c r="BO88" s="31" t="str">
        <f t="shared" si="100"/>
        <v/>
      </c>
      <c r="BP88" s="31" t="str">
        <f t="shared" si="101"/>
        <v>1</v>
      </c>
      <c r="BQ88" s="31" t="e">
        <f t="shared" si="102"/>
        <v>#VALUE!</v>
      </c>
      <c r="BR88" s="114" t="s">
        <v>63</v>
      </c>
      <c r="BS88" s="31" t="str">
        <f t="shared" si="103"/>
        <v/>
      </c>
      <c r="BT88" s="31" t="str">
        <f t="shared" si="104"/>
        <v>1</v>
      </c>
      <c r="BU88" s="31" t="e">
        <f t="shared" si="105"/>
        <v>#VALUE!</v>
      </c>
      <c r="BV88" s="114" t="s">
        <v>63</v>
      </c>
      <c r="BW88" s="31" t="str">
        <f t="shared" si="106"/>
        <v/>
      </c>
      <c r="BX88" s="31" t="str">
        <f t="shared" si="107"/>
        <v>1</v>
      </c>
      <c r="BY88" s="31" t="e">
        <f t="shared" si="108"/>
        <v>#VALUE!</v>
      </c>
      <c r="BZ88" s="114" t="s">
        <v>529</v>
      </c>
      <c r="CA88" s="31" t="str">
        <f t="shared" si="109"/>
        <v/>
      </c>
      <c r="CB88" s="31" t="str">
        <f t="shared" si="110"/>
        <v/>
      </c>
      <c r="CC88" s="31" t="e">
        <f t="shared" si="111"/>
        <v>#VALUE!</v>
      </c>
      <c r="CD88" s="114" t="s">
        <v>529</v>
      </c>
      <c r="CE88" s="31" t="str">
        <f t="shared" si="112"/>
        <v/>
      </c>
      <c r="CF88" s="31" t="str">
        <f t="shared" si="113"/>
        <v/>
      </c>
      <c r="CG88" s="31" t="e">
        <f t="shared" si="114"/>
        <v>#VALUE!</v>
      </c>
      <c r="CH88" s="155" t="s">
        <v>3168</v>
      </c>
      <c r="CI88" s="112">
        <v>0</v>
      </c>
      <c r="CJ88" s="155" t="s">
        <v>475</v>
      </c>
      <c r="CK88" s="112">
        <v>391</v>
      </c>
      <c r="CL88" s="100"/>
      <c r="CM88" s="101" t="str">
        <f t="shared" si="117"/>
        <v>CLOSE</v>
      </c>
      <c r="CN88" s="101" t="str">
        <f t="shared" si="115"/>
        <v>CLOSE</v>
      </c>
      <c r="CO88" s="101">
        <v>20</v>
      </c>
      <c r="CP88" s="101"/>
      <c r="CQ88" s="71" t="s">
        <v>2917</v>
      </c>
      <c r="CR88" s="101" t="s">
        <v>2917</v>
      </c>
      <c r="CS88" s="101" t="s">
        <v>2917</v>
      </c>
      <c r="CT88" s="101" t="s">
        <v>2917</v>
      </c>
      <c r="CU88" s="71" t="s">
        <v>2917</v>
      </c>
      <c r="CV88" s="71" t="s">
        <v>2917</v>
      </c>
      <c r="CW88" s="71" t="s">
        <v>2917</v>
      </c>
      <c r="CX88" s="71" t="s">
        <v>2917</v>
      </c>
      <c r="CY88" s="805"/>
      <c r="CZ88" s="806"/>
      <c r="DA88" s="806"/>
      <c r="DB88" s="806"/>
      <c r="DC88" s="806"/>
      <c r="DD88" s="806"/>
      <c r="DE88" s="807"/>
    </row>
    <row r="89" spans="1:109" s="49" customFormat="1" ht="69.75" customHeight="1">
      <c r="A89" s="101">
        <v>73</v>
      </c>
      <c r="B89" s="595">
        <v>42110</v>
      </c>
      <c r="C89" s="106">
        <f t="shared" si="116"/>
        <v>4</v>
      </c>
      <c r="D89" s="101" t="s">
        <v>393</v>
      </c>
      <c r="E89" s="101" t="s">
        <v>374</v>
      </c>
      <c r="F89" s="109" t="s">
        <v>74</v>
      </c>
      <c r="G89" s="27">
        <f t="shared" si="59"/>
        <v>6</v>
      </c>
      <c r="H89" s="27" t="str">
        <f t="shared" si="60"/>
        <v>1</v>
      </c>
      <c r="I89" s="27" t="str">
        <f t="shared" si="61"/>
        <v>0</v>
      </c>
      <c r="J89" s="27">
        <f t="shared" si="62"/>
        <v>1</v>
      </c>
      <c r="K89" s="27">
        <f t="shared" si="63"/>
        <v>1</v>
      </c>
      <c r="L89" s="27">
        <f t="shared" si="64"/>
        <v>2</v>
      </c>
      <c r="M89" s="27">
        <f t="shared" si="65"/>
        <v>1</v>
      </c>
      <c r="N89" s="27">
        <f t="shared" si="66"/>
        <v>2</v>
      </c>
      <c r="O89" s="105" t="s">
        <v>2928</v>
      </c>
      <c r="P89" s="101" t="s">
        <v>3169</v>
      </c>
      <c r="Q89" s="100" t="s">
        <v>481</v>
      </c>
      <c r="R89" s="100" t="s">
        <v>3170</v>
      </c>
      <c r="S89" s="100" t="s">
        <v>3171</v>
      </c>
      <c r="T89" s="114" t="s">
        <v>60</v>
      </c>
      <c r="U89" s="31" t="str">
        <f t="shared" si="67"/>
        <v/>
      </c>
      <c r="V89" s="31" t="str">
        <f t="shared" si="68"/>
        <v>1</v>
      </c>
      <c r="W89" s="31" t="e">
        <f t="shared" si="69"/>
        <v>#VALUE!</v>
      </c>
      <c r="X89" s="114" t="s">
        <v>60</v>
      </c>
      <c r="Y89" s="31" t="str">
        <f t="shared" si="70"/>
        <v/>
      </c>
      <c r="Z89" s="31" t="str">
        <f t="shared" si="71"/>
        <v>1</v>
      </c>
      <c r="AA89" s="31" t="e">
        <f t="shared" si="72"/>
        <v>#VALUE!</v>
      </c>
      <c r="AB89" s="114" t="s">
        <v>60</v>
      </c>
      <c r="AC89" s="31" t="str">
        <f t="shared" si="73"/>
        <v/>
      </c>
      <c r="AD89" s="31" t="str">
        <f t="shared" si="74"/>
        <v>1</v>
      </c>
      <c r="AE89" s="31" t="e">
        <f t="shared" si="75"/>
        <v>#VALUE!</v>
      </c>
      <c r="AF89" s="114" t="s">
        <v>60</v>
      </c>
      <c r="AG89" s="31" t="str">
        <f t="shared" si="76"/>
        <v/>
      </c>
      <c r="AH89" s="31" t="str">
        <f t="shared" si="77"/>
        <v>1</v>
      </c>
      <c r="AI89" s="31" t="e">
        <f t="shared" si="78"/>
        <v>#VALUE!</v>
      </c>
      <c r="AJ89" s="114" t="s">
        <v>60</v>
      </c>
      <c r="AK89" s="31" t="str">
        <f t="shared" si="79"/>
        <v/>
      </c>
      <c r="AL89" s="31" t="str">
        <f t="shared" si="80"/>
        <v>1</v>
      </c>
      <c r="AM89" s="31" t="e">
        <f t="shared" si="81"/>
        <v>#VALUE!</v>
      </c>
      <c r="AN89" s="114" t="s">
        <v>60</v>
      </c>
      <c r="AO89" s="31" t="str">
        <f t="shared" si="82"/>
        <v/>
      </c>
      <c r="AP89" s="31" t="str">
        <f t="shared" si="83"/>
        <v>1</v>
      </c>
      <c r="AQ89" s="31" t="e">
        <f t="shared" si="84"/>
        <v>#VALUE!</v>
      </c>
      <c r="AR89" s="114" t="s">
        <v>529</v>
      </c>
      <c r="AS89" s="31" t="str">
        <f t="shared" si="85"/>
        <v/>
      </c>
      <c r="AT89" s="31" t="str">
        <f t="shared" si="86"/>
        <v/>
      </c>
      <c r="AU89" s="31" t="e">
        <f t="shared" si="87"/>
        <v>#VALUE!</v>
      </c>
      <c r="AV89" s="114" t="s">
        <v>529</v>
      </c>
      <c r="AW89" s="31" t="str">
        <f t="shared" si="88"/>
        <v/>
      </c>
      <c r="AX89" s="31" t="str">
        <f t="shared" si="89"/>
        <v/>
      </c>
      <c r="AY89" s="31" t="e">
        <f t="shared" si="90"/>
        <v>#VALUE!</v>
      </c>
      <c r="AZ89" s="115" t="s">
        <v>484</v>
      </c>
      <c r="BA89" s="112"/>
      <c r="BB89" s="114" t="s">
        <v>63</v>
      </c>
      <c r="BC89" s="31" t="str">
        <f t="shared" si="91"/>
        <v/>
      </c>
      <c r="BD89" s="31" t="str">
        <f t="shared" si="92"/>
        <v>1</v>
      </c>
      <c r="BE89" s="31" t="e">
        <f t="shared" si="93"/>
        <v>#VALUE!</v>
      </c>
      <c r="BF89" s="114" t="s">
        <v>63</v>
      </c>
      <c r="BG89" s="31" t="str">
        <f t="shared" si="94"/>
        <v/>
      </c>
      <c r="BH89" s="31" t="str">
        <f t="shared" si="95"/>
        <v>1</v>
      </c>
      <c r="BI89" s="31" t="e">
        <f t="shared" si="96"/>
        <v>#VALUE!</v>
      </c>
      <c r="BJ89" s="114" t="s">
        <v>63</v>
      </c>
      <c r="BK89" s="31" t="str">
        <f t="shared" si="97"/>
        <v/>
      </c>
      <c r="BL89" s="31" t="str">
        <f t="shared" si="98"/>
        <v>1</v>
      </c>
      <c r="BM89" s="31" t="e">
        <f t="shared" si="99"/>
        <v>#VALUE!</v>
      </c>
      <c r="BN89" s="114" t="s">
        <v>63</v>
      </c>
      <c r="BO89" s="31" t="str">
        <f t="shared" si="100"/>
        <v/>
      </c>
      <c r="BP89" s="31" t="str">
        <f t="shared" si="101"/>
        <v>1</v>
      </c>
      <c r="BQ89" s="31" t="e">
        <f t="shared" si="102"/>
        <v>#VALUE!</v>
      </c>
      <c r="BR89" s="114" t="s">
        <v>63</v>
      </c>
      <c r="BS89" s="31" t="str">
        <f t="shared" si="103"/>
        <v/>
      </c>
      <c r="BT89" s="31" t="str">
        <f t="shared" si="104"/>
        <v>1</v>
      </c>
      <c r="BU89" s="31" t="e">
        <f t="shared" si="105"/>
        <v>#VALUE!</v>
      </c>
      <c r="BV89" s="114" t="s">
        <v>63</v>
      </c>
      <c r="BW89" s="31" t="str">
        <f t="shared" si="106"/>
        <v/>
      </c>
      <c r="BX89" s="31" t="str">
        <f t="shared" si="107"/>
        <v>1</v>
      </c>
      <c r="BY89" s="31" t="e">
        <f t="shared" si="108"/>
        <v>#VALUE!</v>
      </c>
      <c r="BZ89" s="114" t="s">
        <v>529</v>
      </c>
      <c r="CA89" s="31" t="str">
        <f t="shared" si="109"/>
        <v/>
      </c>
      <c r="CB89" s="31" t="str">
        <f t="shared" si="110"/>
        <v/>
      </c>
      <c r="CC89" s="31" t="e">
        <f t="shared" si="111"/>
        <v>#VALUE!</v>
      </c>
      <c r="CD89" s="114" t="s">
        <v>529</v>
      </c>
      <c r="CE89" s="31" t="str">
        <f t="shared" si="112"/>
        <v/>
      </c>
      <c r="CF89" s="31" t="str">
        <f t="shared" si="113"/>
        <v/>
      </c>
      <c r="CG89" s="31" t="e">
        <f t="shared" si="114"/>
        <v>#VALUE!</v>
      </c>
      <c r="CH89" s="155" t="s">
        <v>3172</v>
      </c>
      <c r="CI89" s="112">
        <v>0</v>
      </c>
      <c r="CJ89" s="155" t="s">
        <v>480</v>
      </c>
      <c r="CK89" s="112">
        <v>311</v>
      </c>
      <c r="CL89" s="100"/>
      <c r="CM89" s="101" t="str">
        <f t="shared" si="117"/>
        <v>CLOSE</v>
      </c>
      <c r="CN89" s="101" t="str">
        <f t="shared" si="115"/>
        <v>CLOSE</v>
      </c>
      <c r="CO89" s="101">
        <v>20</v>
      </c>
      <c r="CP89" s="101"/>
      <c r="CQ89" s="101" t="s">
        <v>2917</v>
      </c>
      <c r="CR89" s="101" t="s">
        <v>2917</v>
      </c>
      <c r="CS89" s="101" t="s">
        <v>2917</v>
      </c>
      <c r="CT89" s="101" t="s">
        <v>2917</v>
      </c>
      <c r="CU89" s="101" t="s">
        <v>2917</v>
      </c>
      <c r="CV89" s="101" t="s">
        <v>2917</v>
      </c>
      <c r="CW89" s="101" t="s">
        <v>2917</v>
      </c>
      <c r="CX89" s="101" t="s">
        <v>2917</v>
      </c>
      <c r="CY89" s="805"/>
      <c r="CZ89" s="806"/>
      <c r="DA89" s="806"/>
      <c r="DB89" s="806"/>
      <c r="DC89" s="806"/>
      <c r="DD89" s="806"/>
      <c r="DE89" s="807"/>
    </row>
    <row r="90" spans="1:109" s="49" customFormat="1" ht="69.75" customHeight="1">
      <c r="A90" s="101">
        <v>74</v>
      </c>
      <c r="B90" s="595">
        <v>42117</v>
      </c>
      <c r="C90" s="106">
        <f t="shared" si="116"/>
        <v>4</v>
      </c>
      <c r="D90" s="101" t="s">
        <v>393</v>
      </c>
      <c r="E90" s="101" t="s">
        <v>194</v>
      </c>
      <c r="F90" s="109" t="s">
        <v>74</v>
      </c>
      <c r="G90" s="27">
        <f t="shared" si="59"/>
        <v>6</v>
      </c>
      <c r="H90" s="27" t="str">
        <f t="shared" si="60"/>
        <v>1</v>
      </c>
      <c r="I90" s="27" t="str">
        <f t="shared" si="61"/>
        <v>0</v>
      </c>
      <c r="J90" s="27">
        <f t="shared" si="62"/>
        <v>1</v>
      </c>
      <c r="K90" s="27">
        <f t="shared" si="63"/>
        <v>1</v>
      </c>
      <c r="L90" s="27">
        <f t="shared" si="64"/>
        <v>2</v>
      </c>
      <c r="M90" s="27">
        <f t="shared" si="65"/>
        <v>1</v>
      </c>
      <c r="N90" s="27">
        <f t="shared" si="66"/>
        <v>2</v>
      </c>
      <c r="O90" s="105" t="s">
        <v>2934</v>
      </c>
      <c r="P90" s="101" t="s">
        <v>3173</v>
      </c>
      <c r="Q90" s="100" t="s">
        <v>486</v>
      </c>
      <c r="R90" s="100" t="s">
        <v>3174</v>
      </c>
      <c r="S90" s="100" t="s">
        <v>488</v>
      </c>
      <c r="T90" s="114" t="s">
        <v>60</v>
      </c>
      <c r="U90" s="31" t="str">
        <f t="shared" si="67"/>
        <v/>
      </c>
      <c r="V90" s="31" t="str">
        <f t="shared" si="68"/>
        <v>1</v>
      </c>
      <c r="W90" s="31" t="e">
        <f t="shared" si="69"/>
        <v>#VALUE!</v>
      </c>
      <c r="X90" s="114" t="s">
        <v>60</v>
      </c>
      <c r="Y90" s="31" t="str">
        <f t="shared" si="70"/>
        <v/>
      </c>
      <c r="Z90" s="31" t="str">
        <f t="shared" si="71"/>
        <v>1</v>
      </c>
      <c r="AA90" s="31" t="e">
        <f t="shared" si="72"/>
        <v>#VALUE!</v>
      </c>
      <c r="AB90" s="114" t="s">
        <v>60</v>
      </c>
      <c r="AC90" s="31" t="str">
        <f t="shared" si="73"/>
        <v/>
      </c>
      <c r="AD90" s="31" t="str">
        <f t="shared" si="74"/>
        <v>1</v>
      </c>
      <c r="AE90" s="31" t="e">
        <f t="shared" si="75"/>
        <v>#VALUE!</v>
      </c>
      <c r="AF90" s="114" t="s">
        <v>60</v>
      </c>
      <c r="AG90" s="31" t="str">
        <f t="shared" si="76"/>
        <v/>
      </c>
      <c r="AH90" s="31" t="str">
        <f t="shared" si="77"/>
        <v>1</v>
      </c>
      <c r="AI90" s="31" t="e">
        <f t="shared" si="78"/>
        <v>#VALUE!</v>
      </c>
      <c r="AJ90" s="114" t="s">
        <v>60</v>
      </c>
      <c r="AK90" s="31" t="str">
        <f t="shared" si="79"/>
        <v/>
      </c>
      <c r="AL90" s="31" t="str">
        <f t="shared" si="80"/>
        <v>1</v>
      </c>
      <c r="AM90" s="31" t="e">
        <f t="shared" si="81"/>
        <v>#VALUE!</v>
      </c>
      <c r="AN90" s="114" t="s">
        <v>60</v>
      </c>
      <c r="AO90" s="31" t="str">
        <f t="shared" si="82"/>
        <v/>
      </c>
      <c r="AP90" s="31" t="str">
        <f t="shared" si="83"/>
        <v>1</v>
      </c>
      <c r="AQ90" s="31" t="e">
        <f t="shared" si="84"/>
        <v>#VALUE!</v>
      </c>
      <c r="AR90" s="114" t="s">
        <v>529</v>
      </c>
      <c r="AS90" s="31" t="str">
        <f t="shared" si="85"/>
        <v/>
      </c>
      <c r="AT90" s="31" t="str">
        <f t="shared" si="86"/>
        <v/>
      </c>
      <c r="AU90" s="31" t="e">
        <f t="shared" si="87"/>
        <v>#VALUE!</v>
      </c>
      <c r="AV90" s="114" t="s">
        <v>529</v>
      </c>
      <c r="AW90" s="31" t="str">
        <f t="shared" si="88"/>
        <v/>
      </c>
      <c r="AX90" s="31" t="str">
        <f t="shared" si="89"/>
        <v/>
      </c>
      <c r="AY90" s="31" t="e">
        <f t="shared" si="90"/>
        <v>#VALUE!</v>
      </c>
      <c r="AZ90" s="115" t="s">
        <v>3175</v>
      </c>
      <c r="BA90" s="112"/>
      <c r="BB90" s="114" t="s">
        <v>63</v>
      </c>
      <c r="BC90" s="31" t="str">
        <f t="shared" si="91"/>
        <v/>
      </c>
      <c r="BD90" s="31" t="str">
        <f t="shared" si="92"/>
        <v>1</v>
      </c>
      <c r="BE90" s="31" t="e">
        <f t="shared" si="93"/>
        <v>#VALUE!</v>
      </c>
      <c r="BF90" s="114" t="s">
        <v>63</v>
      </c>
      <c r="BG90" s="31" t="str">
        <f t="shared" si="94"/>
        <v/>
      </c>
      <c r="BH90" s="31" t="str">
        <f t="shared" si="95"/>
        <v>1</v>
      </c>
      <c r="BI90" s="31" t="e">
        <f t="shared" si="96"/>
        <v>#VALUE!</v>
      </c>
      <c r="BJ90" s="114" t="s">
        <v>63</v>
      </c>
      <c r="BK90" s="31" t="str">
        <f t="shared" si="97"/>
        <v/>
      </c>
      <c r="BL90" s="31" t="str">
        <f t="shared" si="98"/>
        <v>1</v>
      </c>
      <c r="BM90" s="31" t="e">
        <f t="shared" si="99"/>
        <v>#VALUE!</v>
      </c>
      <c r="BN90" s="114" t="s">
        <v>63</v>
      </c>
      <c r="BO90" s="31" t="str">
        <f t="shared" si="100"/>
        <v/>
      </c>
      <c r="BP90" s="31" t="str">
        <f t="shared" si="101"/>
        <v>1</v>
      </c>
      <c r="BQ90" s="31" t="e">
        <f t="shared" si="102"/>
        <v>#VALUE!</v>
      </c>
      <c r="BR90" s="114" t="s">
        <v>63</v>
      </c>
      <c r="BS90" s="31" t="str">
        <f t="shared" si="103"/>
        <v/>
      </c>
      <c r="BT90" s="31" t="str">
        <f t="shared" si="104"/>
        <v>1</v>
      </c>
      <c r="BU90" s="31" t="e">
        <f t="shared" si="105"/>
        <v>#VALUE!</v>
      </c>
      <c r="BV90" s="114" t="s">
        <v>63</v>
      </c>
      <c r="BW90" s="31" t="str">
        <f t="shared" si="106"/>
        <v/>
      </c>
      <c r="BX90" s="31" t="str">
        <f t="shared" si="107"/>
        <v>1</v>
      </c>
      <c r="BY90" s="31" t="e">
        <f t="shared" si="108"/>
        <v>#VALUE!</v>
      </c>
      <c r="BZ90" s="114" t="s">
        <v>529</v>
      </c>
      <c r="CA90" s="31" t="str">
        <f t="shared" si="109"/>
        <v/>
      </c>
      <c r="CB90" s="31" t="str">
        <f t="shared" si="110"/>
        <v/>
      </c>
      <c r="CC90" s="31" t="e">
        <f t="shared" si="111"/>
        <v>#VALUE!</v>
      </c>
      <c r="CD90" s="114" t="s">
        <v>529</v>
      </c>
      <c r="CE90" s="31" t="str">
        <f t="shared" si="112"/>
        <v/>
      </c>
      <c r="CF90" s="31" t="str">
        <f t="shared" si="113"/>
        <v/>
      </c>
      <c r="CG90" s="31" t="e">
        <f t="shared" si="114"/>
        <v>#VALUE!</v>
      </c>
      <c r="CH90" s="155" t="s">
        <v>3176</v>
      </c>
      <c r="CI90" s="112">
        <v>0</v>
      </c>
      <c r="CJ90" s="155" t="s">
        <v>3177</v>
      </c>
      <c r="CK90" s="112">
        <v>1642</v>
      </c>
      <c r="CL90" s="100"/>
      <c r="CM90" s="101" t="str">
        <f t="shared" si="117"/>
        <v>CLOSE</v>
      </c>
      <c r="CN90" s="101" t="str">
        <f t="shared" si="115"/>
        <v>CLOSE</v>
      </c>
      <c r="CO90" s="101">
        <v>64</v>
      </c>
      <c r="CP90" s="101"/>
      <c r="CQ90" s="71" t="s">
        <v>2917</v>
      </c>
      <c r="CR90" s="71" t="s">
        <v>2917</v>
      </c>
      <c r="CS90" s="71" t="s">
        <v>2917</v>
      </c>
      <c r="CT90" s="71" t="s">
        <v>2917</v>
      </c>
      <c r="CU90" s="101" t="s">
        <v>2917</v>
      </c>
      <c r="CV90" s="71" t="s">
        <v>2917</v>
      </c>
      <c r="CW90" s="71" t="s">
        <v>2917</v>
      </c>
      <c r="CX90" s="71" t="s">
        <v>2917</v>
      </c>
      <c r="CY90" s="805"/>
      <c r="CZ90" s="806"/>
      <c r="DA90" s="806"/>
      <c r="DB90" s="806"/>
      <c r="DC90" s="806"/>
      <c r="DD90" s="806"/>
      <c r="DE90" s="807"/>
    </row>
    <row r="91" spans="1:109" s="49" customFormat="1" ht="69.75" customHeight="1">
      <c r="A91" s="101">
        <v>75</v>
      </c>
      <c r="B91" s="595">
        <v>42131</v>
      </c>
      <c r="C91" s="106">
        <f t="shared" si="116"/>
        <v>5</v>
      </c>
      <c r="D91" s="101" t="s">
        <v>3178</v>
      </c>
      <c r="E91" s="101" t="s">
        <v>491</v>
      </c>
      <c r="F91" s="109" t="s">
        <v>74</v>
      </c>
      <c r="G91" s="27">
        <f t="shared" si="59"/>
        <v>6</v>
      </c>
      <c r="H91" s="27" t="str">
        <f t="shared" si="60"/>
        <v>1</v>
      </c>
      <c r="I91" s="27" t="str">
        <f t="shared" si="61"/>
        <v>0</v>
      </c>
      <c r="J91" s="27">
        <f t="shared" si="62"/>
        <v>1</v>
      </c>
      <c r="K91" s="27">
        <f t="shared" si="63"/>
        <v>1</v>
      </c>
      <c r="L91" s="27">
        <f t="shared" si="64"/>
        <v>2</v>
      </c>
      <c r="M91" s="27">
        <f t="shared" si="65"/>
        <v>1</v>
      </c>
      <c r="N91" s="27">
        <f t="shared" si="66"/>
        <v>2</v>
      </c>
      <c r="O91" s="105" t="s">
        <v>2934</v>
      </c>
      <c r="P91" s="101" t="s">
        <v>3179</v>
      </c>
      <c r="Q91" s="100" t="s">
        <v>494</v>
      </c>
      <c r="R91" s="100" t="s">
        <v>495</v>
      </c>
      <c r="S91" s="100" t="s">
        <v>496</v>
      </c>
      <c r="T91" s="114" t="s">
        <v>60</v>
      </c>
      <c r="U91" s="31" t="str">
        <f t="shared" si="67"/>
        <v/>
      </c>
      <c r="V91" s="31" t="str">
        <f t="shared" si="68"/>
        <v>1</v>
      </c>
      <c r="W91" s="31" t="e">
        <f t="shared" si="69"/>
        <v>#VALUE!</v>
      </c>
      <c r="X91" s="114" t="s">
        <v>60</v>
      </c>
      <c r="Y91" s="31" t="str">
        <f t="shared" si="70"/>
        <v/>
      </c>
      <c r="Z91" s="31" t="str">
        <f t="shared" si="71"/>
        <v>1</v>
      </c>
      <c r="AA91" s="31" t="e">
        <f t="shared" si="72"/>
        <v>#VALUE!</v>
      </c>
      <c r="AB91" s="114" t="s">
        <v>60</v>
      </c>
      <c r="AC91" s="31" t="str">
        <f t="shared" si="73"/>
        <v/>
      </c>
      <c r="AD91" s="31" t="str">
        <f t="shared" si="74"/>
        <v>1</v>
      </c>
      <c r="AE91" s="31" t="e">
        <f t="shared" si="75"/>
        <v>#VALUE!</v>
      </c>
      <c r="AF91" s="114" t="s">
        <v>60</v>
      </c>
      <c r="AG91" s="31" t="str">
        <f t="shared" si="76"/>
        <v/>
      </c>
      <c r="AH91" s="31" t="str">
        <f t="shared" si="77"/>
        <v>1</v>
      </c>
      <c r="AI91" s="31" t="e">
        <f t="shared" si="78"/>
        <v>#VALUE!</v>
      </c>
      <c r="AJ91" s="114" t="s">
        <v>60</v>
      </c>
      <c r="AK91" s="31" t="str">
        <f t="shared" si="79"/>
        <v/>
      </c>
      <c r="AL91" s="31" t="str">
        <f t="shared" si="80"/>
        <v>1</v>
      </c>
      <c r="AM91" s="31" t="e">
        <f t="shared" si="81"/>
        <v>#VALUE!</v>
      </c>
      <c r="AN91" s="114" t="s">
        <v>60</v>
      </c>
      <c r="AO91" s="31" t="str">
        <f t="shared" si="82"/>
        <v/>
      </c>
      <c r="AP91" s="31" t="str">
        <f t="shared" si="83"/>
        <v>1</v>
      </c>
      <c r="AQ91" s="31" t="e">
        <f t="shared" si="84"/>
        <v>#VALUE!</v>
      </c>
      <c r="AR91" s="114" t="s">
        <v>529</v>
      </c>
      <c r="AS91" s="31" t="str">
        <f t="shared" si="85"/>
        <v/>
      </c>
      <c r="AT91" s="31" t="str">
        <f t="shared" si="86"/>
        <v/>
      </c>
      <c r="AU91" s="31" t="e">
        <f t="shared" si="87"/>
        <v>#VALUE!</v>
      </c>
      <c r="AV91" s="114" t="s">
        <v>529</v>
      </c>
      <c r="AW91" s="31" t="str">
        <f t="shared" si="88"/>
        <v/>
      </c>
      <c r="AX91" s="31" t="str">
        <f t="shared" si="89"/>
        <v/>
      </c>
      <c r="AY91" s="31" t="e">
        <f t="shared" si="90"/>
        <v>#VALUE!</v>
      </c>
      <c r="AZ91" s="115" t="s">
        <v>497</v>
      </c>
      <c r="BA91" s="112"/>
      <c r="BB91" s="114" t="s">
        <v>63</v>
      </c>
      <c r="BC91" s="31" t="str">
        <f t="shared" si="91"/>
        <v/>
      </c>
      <c r="BD91" s="31" t="str">
        <f t="shared" si="92"/>
        <v>1</v>
      </c>
      <c r="BE91" s="31" t="e">
        <f t="shared" si="93"/>
        <v>#VALUE!</v>
      </c>
      <c r="BF91" s="114" t="s">
        <v>63</v>
      </c>
      <c r="BG91" s="31" t="str">
        <f t="shared" si="94"/>
        <v/>
      </c>
      <c r="BH91" s="31" t="str">
        <f t="shared" si="95"/>
        <v>1</v>
      </c>
      <c r="BI91" s="31" t="e">
        <f t="shared" si="96"/>
        <v>#VALUE!</v>
      </c>
      <c r="BJ91" s="114" t="s">
        <v>63</v>
      </c>
      <c r="BK91" s="31" t="str">
        <f t="shared" si="97"/>
        <v/>
      </c>
      <c r="BL91" s="31" t="str">
        <f t="shared" si="98"/>
        <v>1</v>
      </c>
      <c r="BM91" s="31" t="e">
        <f t="shared" si="99"/>
        <v>#VALUE!</v>
      </c>
      <c r="BN91" s="114" t="s">
        <v>63</v>
      </c>
      <c r="BO91" s="31" t="str">
        <f t="shared" si="100"/>
        <v/>
      </c>
      <c r="BP91" s="31" t="str">
        <f t="shared" si="101"/>
        <v>1</v>
      </c>
      <c r="BQ91" s="31" t="e">
        <f t="shared" si="102"/>
        <v>#VALUE!</v>
      </c>
      <c r="BR91" s="114" t="s">
        <v>63</v>
      </c>
      <c r="BS91" s="31" t="str">
        <f t="shared" si="103"/>
        <v/>
      </c>
      <c r="BT91" s="31" t="str">
        <f t="shared" si="104"/>
        <v>1</v>
      </c>
      <c r="BU91" s="31" t="e">
        <f t="shared" si="105"/>
        <v>#VALUE!</v>
      </c>
      <c r="BV91" s="114" t="s">
        <v>63</v>
      </c>
      <c r="BW91" s="31" t="str">
        <f t="shared" si="106"/>
        <v/>
      </c>
      <c r="BX91" s="31" t="str">
        <f t="shared" si="107"/>
        <v>1</v>
      </c>
      <c r="BY91" s="31" t="e">
        <f t="shared" si="108"/>
        <v>#VALUE!</v>
      </c>
      <c r="BZ91" s="114" t="s">
        <v>529</v>
      </c>
      <c r="CA91" s="31" t="str">
        <f t="shared" si="109"/>
        <v/>
      </c>
      <c r="CB91" s="31" t="str">
        <f t="shared" si="110"/>
        <v/>
      </c>
      <c r="CC91" s="31" t="e">
        <f t="shared" si="111"/>
        <v>#VALUE!</v>
      </c>
      <c r="CD91" s="114" t="s">
        <v>529</v>
      </c>
      <c r="CE91" s="31" t="str">
        <f t="shared" si="112"/>
        <v/>
      </c>
      <c r="CF91" s="31" t="str">
        <f t="shared" si="113"/>
        <v/>
      </c>
      <c r="CG91" s="31" t="e">
        <f t="shared" si="114"/>
        <v>#VALUE!</v>
      </c>
      <c r="CH91" s="155" t="s">
        <v>3180</v>
      </c>
      <c r="CI91" s="112">
        <v>0</v>
      </c>
      <c r="CJ91" s="155" t="s">
        <v>493</v>
      </c>
      <c r="CK91" s="112">
        <v>884</v>
      </c>
      <c r="CL91" s="100"/>
      <c r="CM91" s="101" t="str">
        <f t="shared" si="117"/>
        <v>CLOSE</v>
      </c>
      <c r="CN91" s="101" t="str">
        <f t="shared" si="115"/>
        <v>CLOSE</v>
      </c>
      <c r="CO91" s="101">
        <v>120</v>
      </c>
      <c r="CP91" s="101"/>
      <c r="CQ91" s="101" t="s">
        <v>2917</v>
      </c>
      <c r="CR91" s="101" t="s">
        <v>2917</v>
      </c>
      <c r="CS91" s="101" t="s">
        <v>2917</v>
      </c>
      <c r="CT91" s="101" t="s">
        <v>3181</v>
      </c>
      <c r="CU91" s="101" t="s">
        <v>2917</v>
      </c>
      <c r="CV91" s="101" t="s">
        <v>2917</v>
      </c>
      <c r="CW91" s="101" t="s">
        <v>2917</v>
      </c>
      <c r="CX91" s="101" t="s">
        <v>2917</v>
      </c>
      <c r="CY91" s="805"/>
      <c r="CZ91" s="806"/>
      <c r="DA91" s="806"/>
      <c r="DB91" s="806"/>
      <c r="DC91" s="806"/>
      <c r="DD91" s="806"/>
      <c r="DE91" s="807"/>
    </row>
    <row r="92" spans="1:109" s="49" customFormat="1" ht="69.75" customHeight="1">
      <c r="A92" s="101">
        <v>76</v>
      </c>
      <c r="B92" s="595">
        <v>42135</v>
      </c>
      <c r="C92" s="106">
        <f t="shared" si="116"/>
        <v>5</v>
      </c>
      <c r="D92" s="101" t="s">
        <v>3120</v>
      </c>
      <c r="E92" s="101" t="s">
        <v>3149</v>
      </c>
      <c r="F92" s="109" t="s">
        <v>74</v>
      </c>
      <c r="G92" s="27">
        <f t="shared" si="59"/>
        <v>2</v>
      </c>
      <c r="H92" s="27" t="str">
        <f t="shared" si="60"/>
        <v>1</v>
      </c>
      <c r="I92" s="27" t="str">
        <f t="shared" si="61"/>
        <v>0</v>
      </c>
      <c r="J92" s="27">
        <f t="shared" si="62"/>
        <v>1</v>
      </c>
      <c r="K92" s="27">
        <f t="shared" si="63"/>
        <v>1</v>
      </c>
      <c r="L92" s="27">
        <f t="shared" si="64"/>
        <v>2</v>
      </c>
      <c r="M92" s="27">
        <f t="shared" si="65"/>
        <v>1</v>
      </c>
      <c r="N92" s="27">
        <f t="shared" si="66"/>
        <v>2</v>
      </c>
      <c r="O92" s="105" t="s">
        <v>2934</v>
      </c>
      <c r="P92" s="101" t="s">
        <v>3182</v>
      </c>
      <c r="Q92" s="100" t="s">
        <v>499</v>
      </c>
      <c r="R92" s="100" t="s">
        <v>500</v>
      </c>
      <c r="S92" s="100" t="s">
        <v>501</v>
      </c>
      <c r="T92" s="114" t="s">
        <v>529</v>
      </c>
      <c r="U92" s="31" t="str">
        <f t="shared" si="67"/>
        <v/>
      </c>
      <c r="V92" s="31" t="str">
        <f t="shared" si="68"/>
        <v/>
      </c>
      <c r="W92" s="31" t="e">
        <f t="shared" si="69"/>
        <v>#VALUE!</v>
      </c>
      <c r="X92" s="114" t="s">
        <v>529</v>
      </c>
      <c r="Y92" s="31" t="str">
        <f t="shared" si="70"/>
        <v/>
      </c>
      <c r="Z92" s="31" t="str">
        <f t="shared" si="71"/>
        <v/>
      </c>
      <c r="AA92" s="31" t="e">
        <f t="shared" si="72"/>
        <v>#VALUE!</v>
      </c>
      <c r="AB92" s="114" t="s">
        <v>529</v>
      </c>
      <c r="AC92" s="31" t="str">
        <f t="shared" si="73"/>
        <v/>
      </c>
      <c r="AD92" s="31" t="str">
        <f t="shared" si="74"/>
        <v/>
      </c>
      <c r="AE92" s="31" t="e">
        <f t="shared" si="75"/>
        <v>#VALUE!</v>
      </c>
      <c r="AF92" s="114" t="s">
        <v>529</v>
      </c>
      <c r="AG92" s="31" t="str">
        <f t="shared" si="76"/>
        <v/>
      </c>
      <c r="AH92" s="31" t="str">
        <f t="shared" si="77"/>
        <v/>
      </c>
      <c r="AI92" s="31" t="e">
        <f t="shared" si="78"/>
        <v>#VALUE!</v>
      </c>
      <c r="AJ92" s="114" t="s">
        <v>529</v>
      </c>
      <c r="AK92" s="31" t="str">
        <f t="shared" si="79"/>
        <v/>
      </c>
      <c r="AL92" s="31" t="str">
        <f t="shared" si="80"/>
        <v/>
      </c>
      <c r="AM92" s="31" t="e">
        <f t="shared" si="81"/>
        <v>#VALUE!</v>
      </c>
      <c r="AN92" s="114" t="s">
        <v>529</v>
      </c>
      <c r="AO92" s="31" t="str">
        <f t="shared" si="82"/>
        <v/>
      </c>
      <c r="AP92" s="31" t="str">
        <f t="shared" si="83"/>
        <v/>
      </c>
      <c r="AQ92" s="31" t="e">
        <f t="shared" si="84"/>
        <v>#VALUE!</v>
      </c>
      <c r="AR92" s="114" t="s">
        <v>60</v>
      </c>
      <c r="AS92" s="31" t="str">
        <f t="shared" si="85"/>
        <v/>
      </c>
      <c r="AT92" s="31" t="str">
        <f t="shared" si="86"/>
        <v>1</v>
      </c>
      <c r="AU92" s="31" t="e">
        <f t="shared" si="87"/>
        <v>#VALUE!</v>
      </c>
      <c r="AV92" s="114" t="s">
        <v>60</v>
      </c>
      <c r="AW92" s="31" t="str">
        <f t="shared" si="88"/>
        <v/>
      </c>
      <c r="AX92" s="31" t="str">
        <f t="shared" si="89"/>
        <v>1</v>
      </c>
      <c r="AY92" s="31" t="e">
        <f t="shared" si="90"/>
        <v>#VALUE!</v>
      </c>
      <c r="AZ92" s="115" t="s">
        <v>502</v>
      </c>
      <c r="BA92" s="112"/>
      <c r="BB92" s="114" t="s">
        <v>529</v>
      </c>
      <c r="BC92" s="31" t="str">
        <f t="shared" si="91"/>
        <v/>
      </c>
      <c r="BD92" s="31" t="str">
        <f t="shared" si="92"/>
        <v/>
      </c>
      <c r="BE92" s="31" t="e">
        <f t="shared" si="93"/>
        <v>#VALUE!</v>
      </c>
      <c r="BF92" s="114" t="s">
        <v>529</v>
      </c>
      <c r="BG92" s="31" t="str">
        <f t="shared" si="94"/>
        <v/>
      </c>
      <c r="BH92" s="31" t="str">
        <f t="shared" si="95"/>
        <v/>
      </c>
      <c r="BI92" s="31" t="e">
        <f t="shared" si="96"/>
        <v>#VALUE!</v>
      </c>
      <c r="BJ92" s="114" t="s">
        <v>529</v>
      </c>
      <c r="BK92" s="31" t="str">
        <f t="shared" si="97"/>
        <v/>
      </c>
      <c r="BL92" s="31" t="str">
        <f t="shared" si="98"/>
        <v/>
      </c>
      <c r="BM92" s="31" t="e">
        <f t="shared" si="99"/>
        <v>#VALUE!</v>
      </c>
      <c r="BN92" s="114" t="s">
        <v>529</v>
      </c>
      <c r="BO92" s="31" t="str">
        <f t="shared" si="100"/>
        <v/>
      </c>
      <c r="BP92" s="31" t="str">
        <f t="shared" si="101"/>
        <v/>
      </c>
      <c r="BQ92" s="31" t="e">
        <f t="shared" si="102"/>
        <v>#VALUE!</v>
      </c>
      <c r="BR92" s="114" t="s">
        <v>529</v>
      </c>
      <c r="BS92" s="31" t="str">
        <f t="shared" si="103"/>
        <v/>
      </c>
      <c r="BT92" s="31" t="str">
        <f t="shared" si="104"/>
        <v/>
      </c>
      <c r="BU92" s="31" t="e">
        <f t="shared" si="105"/>
        <v>#VALUE!</v>
      </c>
      <c r="BV92" s="114" t="s">
        <v>529</v>
      </c>
      <c r="BW92" s="31" t="str">
        <f t="shared" si="106"/>
        <v/>
      </c>
      <c r="BX92" s="31" t="str">
        <f t="shared" si="107"/>
        <v/>
      </c>
      <c r="BY92" s="31" t="e">
        <f t="shared" si="108"/>
        <v>#VALUE!</v>
      </c>
      <c r="BZ92" s="114" t="s">
        <v>63</v>
      </c>
      <c r="CA92" s="31" t="str">
        <f t="shared" si="109"/>
        <v/>
      </c>
      <c r="CB92" s="31" t="str">
        <f t="shared" si="110"/>
        <v>1</v>
      </c>
      <c r="CC92" s="31" t="e">
        <f t="shared" si="111"/>
        <v>#VALUE!</v>
      </c>
      <c r="CD92" s="114" t="s">
        <v>63</v>
      </c>
      <c r="CE92" s="31" t="str">
        <f t="shared" si="112"/>
        <v/>
      </c>
      <c r="CF92" s="31" t="str">
        <f t="shared" si="113"/>
        <v>1</v>
      </c>
      <c r="CG92" s="31" t="e">
        <f t="shared" si="114"/>
        <v>#VALUE!</v>
      </c>
      <c r="CH92" s="155" t="s">
        <v>3183</v>
      </c>
      <c r="CI92" s="112">
        <v>0</v>
      </c>
      <c r="CJ92" s="155" t="s">
        <v>498</v>
      </c>
      <c r="CK92" s="112">
        <v>0</v>
      </c>
      <c r="CL92" s="100"/>
      <c r="CM92" s="101" t="str">
        <f t="shared" si="117"/>
        <v>CLOSE</v>
      </c>
      <c r="CN92" s="101" t="str">
        <f t="shared" si="115"/>
        <v>CLOSE</v>
      </c>
      <c r="CO92" s="101">
        <v>125</v>
      </c>
      <c r="CP92" s="101"/>
      <c r="CQ92" s="112"/>
      <c r="CR92" s="100"/>
      <c r="CS92" s="112"/>
      <c r="CT92" s="112"/>
      <c r="CU92" s="112"/>
      <c r="CV92" s="112"/>
      <c r="CW92" s="115" t="s">
        <v>3184</v>
      </c>
      <c r="CX92" s="115" t="s">
        <v>3184</v>
      </c>
      <c r="CY92" s="805"/>
      <c r="CZ92" s="806"/>
      <c r="DA92" s="806"/>
      <c r="DB92" s="806"/>
      <c r="DC92" s="806"/>
      <c r="DD92" s="806"/>
      <c r="DE92" s="807"/>
    </row>
    <row r="93" spans="1:109" s="49" customFormat="1" ht="69.75" customHeight="1">
      <c r="A93" s="101">
        <v>77</v>
      </c>
      <c r="B93" s="595">
        <v>42137</v>
      </c>
      <c r="C93" s="106">
        <f t="shared" si="116"/>
        <v>5</v>
      </c>
      <c r="D93" s="101" t="s">
        <v>3178</v>
      </c>
      <c r="E93" s="101" t="s">
        <v>491</v>
      </c>
      <c r="F93" s="109" t="s">
        <v>74</v>
      </c>
      <c r="G93" s="27">
        <f t="shared" si="59"/>
        <v>6</v>
      </c>
      <c r="H93" s="27" t="str">
        <f t="shared" si="60"/>
        <v>1</v>
      </c>
      <c r="I93" s="27" t="str">
        <f t="shared" si="61"/>
        <v>0</v>
      </c>
      <c r="J93" s="27">
        <f t="shared" si="62"/>
        <v>1</v>
      </c>
      <c r="K93" s="27">
        <f t="shared" si="63"/>
        <v>1</v>
      </c>
      <c r="L93" s="27">
        <f t="shared" si="64"/>
        <v>2</v>
      </c>
      <c r="M93" s="27">
        <f t="shared" si="65"/>
        <v>1</v>
      </c>
      <c r="N93" s="27">
        <f t="shared" si="66"/>
        <v>2</v>
      </c>
      <c r="O93" s="105" t="s">
        <v>2934</v>
      </c>
      <c r="P93" s="101" t="s">
        <v>3185</v>
      </c>
      <c r="Q93" s="100" t="s">
        <v>504</v>
      </c>
      <c r="R93" s="100" t="s">
        <v>3186</v>
      </c>
      <c r="S93" s="100" t="s">
        <v>506</v>
      </c>
      <c r="T93" s="114" t="s">
        <v>60</v>
      </c>
      <c r="U93" s="31" t="str">
        <f t="shared" si="67"/>
        <v/>
      </c>
      <c r="V93" s="31" t="str">
        <f t="shared" si="68"/>
        <v>1</v>
      </c>
      <c r="W93" s="31" t="e">
        <f t="shared" si="69"/>
        <v>#VALUE!</v>
      </c>
      <c r="X93" s="114" t="s">
        <v>60</v>
      </c>
      <c r="Y93" s="31" t="str">
        <f t="shared" si="70"/>
        <v/>
      </c>
      <c r="Z93" s="31" t="str">
        <f t="shared" si="71"/>
        <v>1</v>
      </c>
      <c r="AA93" s="31" t="e">
        <f t="shared" si="72"/>
        <v>#VALUE!</v>
      </c>
      <c r="AB93" s="114" t="s">
        <v>60</v>
      </c>
      <c r="AC93" s="31" t="str">
        <f t="shared" si="73"/>
        <v/>
      </c>
      <c r="AD93" s="31" t="str">
        <f t="shared" si="74"/>
        <v>1</v>
      </c>
      <c r="AE93" s="31" t="e">
        <f t="shared" si="75"/>
        <v>#VALUE!</v>
      </c>
      <c r="AF93" s="114" t="s">
        <v>60</v>
      </c>
      <c r="AG93" s="31" t="str">
        <f t="shared" si="76"/>
        <v/>
      </c>
      <c r="AH93" s="31" t="str">
        <f t="shared" si="77"/>
        <v>1</v>
      </c>
      <c r="AI93" s="31" t="e">
        <f t="shared" si="78"/>
        <v>#VALUE!</v>
      </c>
      <c r="AJ93" s="114" t="s">
        <v>60</v>
      </c>
      <c r="AK93" s="31" t="str">
        <f t="shared" si="79"/>
        <v/>
      </c>
      <c r="AL93" s="31" t="str">
        <f t="shared" si="80"/>
        <v>1</v>
      </c>
      <c r="AM93" s="31" t="e">
        <f t="shared" si="81"/>
        <v>#VALUE!</v>
      </c>
      <c r="AN93" s="114" t="s">
        <v>60</v>
      </c>
      <c r="AO93" s="31" t="str">
        <f t="shared" si="82"/>
        <v/>
      </c>
      <c r="AP93" s="31" t="str">
        <f t="shared" si="83"/>
        <v>1</v>
      </c>
      <c r="AQ93" s="31" t="e">
        <f t="shared" si="84"/>
        <v>#VALUE!</v>
      </c>
      <c r="AR93" s="114" t="s">
        <v>529</v>
      </c>
      <c r="AS93" s="31" t="str">
        <f t="shared" si="85"/>
        <v/>
      </c>
      <c r="AT93" s="31" t="str">
        <f t="shared" si="86"/>
        <v/>
      </c>
      <c r="AU93" s="31" t="e">
        <f t="shared" si="87"/>
        <v>#VALUE!</v>
      </c>
      <c r="AV93" s="114" t="s">
        <v>529</v>
      </c>
      <c r="AW93" s="31" t="str">
        <f t="shared" si="88"/>
        <v/>
      </c>
      <c r="AX93" s="31" t="str">
        <f t="shared" si="89"/>
        <v/>
      </c>
      <c r="AY93" s="31" t="e">
        <f t="shared" si="90"/>
        <v>#VALUE!</v>
      </c>
      <c r="AZ93" s="115" t="s">
        <v>507</v>
      </c>
      <c r="BA93" s="112"/>
      <c r="BB93" s="114" t="s">
        <v>63</v>
      </c>
      <c r="BC93" s="31" t="str">
        <f t="shared" si="91"/>
        <v/>
      </c>
      <c r="BD93" s="31" t="str">
        <f t="shared" si="92"/>
        <v>1</v>
      </c>
      <c r="BE93" s="31" t="e">
        <f t="shared" si="93"/>
        <v>#VALUE!</v>
      </c>
      <c r="BF93" s="114" t="s">
        <v>63</v>
      </c>
      <c r="BG93" s="31" t="str">
        <f t="shared" si="94"/>
        <v/>
      </c>
      <c r="BH93" s="31" t="str">
        <f t="shared" si="95"/>
        <v>1</v>
      </c>
      <c r="BI93" s="31" t="e">
        <f t="shared" si="96"/>
        <v>#VALUE!</v>
      </c>
      <c r="BJ93" s="114" t="s">
        <v>63</v>
      </c>
      <c r="BK93" s="31" t="str">
        <f t="shared" si="97"/>
        <v/>
      </c>
      <c r="BL93" s="31" t="str">
        <f t="shared" si="98"/>
        <v>1</v>
      </c>
      <c r="BM93" s="31" t="e">
        <f t="shared" si="99"/>
        <v>#VALUE!</v>
      </c>
      <c r="BN93" s="114" t="s">
        <v>63</v>
      </c>
      <c r="BO93" s="31" t="str">
        <f t="shared" si="100"/>
        <v/>
      </c>
      <c r="BP93" s="31" t="str">
        <f t="shared" si="101"/>
        <v>1</v>
      </c>
      <c r="BQ93" s="31" t="e">
        <f t="shared" si="102"/>
        <v>#VALUE!</v>
      </c>
      <c r="BR93" s="114" t="s">
        <v>63</v>
      </c>
      <c r="BS93" s="31" t="str">
        <f t="shared" si="103"/>
        <v/>
      </c>
      <c r="BT93" s="31" t="str">
        <f t="shared" si="104"/>
        <v>1</v>
      </c>
      <c r="BU93" s="31" t="e">
        <f t="shared" si="105"/>
        <v>#VALUE!</v>
      </c>
      <c r="BV93" s="114" t="s">
        <v>63</v>
      </c>
      <c r="BW93" s="31" t="str">
        <f t="shared" si="106"/>
        <v/>
      </c>
      <c r="BX93" s="31" t="str">
        <f t="shared" si="107"/>
        <v>1</v>
      </c>
      <c r="BY93" s="31" t="e">
        <f t="shared" si="108"/>
        <v>#VALUE!</v>
      </c>
      <c r="BZ93" s="114" t="s">
        <v>529</v>
      </c>
      <c r="CA93" s="31" t="str">
        <f t="shared" si="109"/>
        <v/>
      </c>
      <c r="CB93" s="31" t="str">
        <f t="shared" si="110"/>
        <v/>
      </c>
      <c r="CC93" s="31" t="e">
        <f t="shared" si="111"/>
        <v>#VALUE!</v>
      </c>
      <c r="CD93" s="114" t="s">
        <v>529</v>
      </c>
      <c r="CE93" s="31" t="str">
        <f t="shared" si="112"/>
        <v/>
      </c>
      <c r="CF93" s="31" t="str">
        <f t="shared" si="113"/>
        <v/>
      </c>
      <c r="CG93" s="31" t="e">
        <f t="shared" si="114"/>
        <v>#VALUE!</v>
      </c>
      <c r="CH93" s="155" t="s">
        <v>3187</v>
      </c>
      <c r="CI93" s="112">
        <v>0</v>
      </c>
      <c r="CJ93" s="155" t="s">
        <v>503</v>
      </c>
      <c r="CK93" s="112">
        <v>225</v>
      </c>
      <c r="CL93" s="100"/>
      <c r="CM93" s="101" t="str">
        <f t="shared" si="117"/>
        <v>CLOSE</v>
      </c>
      <c r="CN93" s="101" t="str">
        <f t="shared" si="115"/>
        <v>CLOSE</v>
      </c>
      <c r="CO93" s="101">
        <v>40</v>
      </c>
      <c r="CP93" s="101"/>
      <c r="CQ93" s="112"/>
      <c r="CR93" s="100"/>
      <c r="CS93" s="112"/>
      <c r="CT93" s="112"/>
      <c r="CU93" s="112"/>
      <c r="CV93" s="112"/>
      <c r="CW93" s="112"/>
      <c r="CX93" s="112"/>
      <c r="CY93" s="805"/>
      <c r="CZ93" s="806"/>
      <c r="DA93" s="806"/>
      <c r="DB93" s="806"/>
      <c r="DC93" s="806"/>
      <c r="DD93" s="806"/>
      <c r="DE93" s="807"/>
    </row>
    <row r="94" spans="1:109" s="49" customFormat="1" ht="69.75" customHeight="1">
      <c r="A94" s="101">
        <v>78</v>
      </c>
      <c r="B94" s="595">
        <v>42166</v>
      </c>
      <c r="C94" s="106">
        <f t="shared" si="116"/>
        <v>6</v>
      </c>
      <c r="D94" s="101" t="s">
        <v>3120</v>
      </c>
      <c r="E94" s="101" t="s">
        <v>3149</v>
      </c>
      <c r="F94" s="109" t="s">
        <v>74</v>
      </c>
      <c r="G94" s="27">
        <f t="shared" si="59"/>
        <v>1</v>
      </c>
      <c r="H94" s="27" t="str">
        <f t="shared" si="60"/>
        <v>1</v>
      </c>
      <c r="I94" s="27" t="str">
        <f t="shared" si="61"/>
        <v>0</v>
      </c>
      <c r="J94" s="27">
        <f t="shared" si="62"/>
        <v>1</v>
      </c>
      <c r="K94" s="27">
        <f t="shared" si="63"/>
        <v>1</v>
      </c>
      <c r="L94" s="27">
        <f t="shared" si="64"/>
        <v>2</v>
      </c>
      <c r="M94" s="27">
        <f t="shared" si="65"/>
        <v>1</v>
      </c>
      <c r="N94" s="27">
        <f t="shared" si="66"/>
        <v>2</v>
      </c>
      <c r="O94" s="105" t="s">
        <v>2934</v>
      </c>
      <c r="P94" s="101" t="s">
        <v>3188</v>
      </c>
      <c r="Q94" s="100" t="s">
        <v>509</v>
      </c>
      <c r="R94" s="100" t="s">
        <v>3189</v>
      </c>
      <c r="S94" s="100" t="s">
        <v>3190</v>
      </c>
      <c r="T94" s="114" t="s">
        <v>529</v>
      </c>
      <c r="U94" s="31" t="str">
        <f t="shared" si="67"/>
        <v/>
      </c>
      <c r="V94" s="31" t="str">
        <f t="shared" si="68"/>
        <v/>
      </c>
      <c r="W94" s="31" t="e">
        <f t="shared" si="69"/>
        <v>#VALUE!</v>
      </c>
      <c r="X94" s="114" t="s">
        <v>529</v>
      </c>
      <c r="Y94" s="31" t="str">
        <f t="shared" si="70"/>
        <v/>
      </c>
      <c r="Z94" s="31" t="str">
        <f t="shared" si="71"/>
        <v/>
      </c>
      <c r="AA94" s="31" t="e">
        <f t="shared" si="72"/>
        <v>#VALUE!</v>
      </c>
      <c r="AB94" s="114" t="s">
        <v>529</v>
      </c>
      <c r="AC94" s="31" t="str">
        <f t="shared" si="73"/>
        <v/>
      </c>
      <c r="AD94" s="31" t="str">
        <f t="shared" si="74"/>
        <v/>
      </c>
      <c r="AE94" s="31" t="e">
        <f t="shared" si="75"/>
        <v>#VALUE!</v>
      </c>
      <c r="AF94" s="114" t="s">
        <v>529</v>
      </c>
      <c r="AG94" s="31" t="str">
        <f t="shared" si="76"/>
        <v/>
      </c>
      <c r="AH94" s="31" t="str">
        <f t="shared" si="77"/>
        <v/>
      </c>
      <c r="AI94" s="31" t="e">
        <f t="shared" si="78"/>
        <v>#VALUE!</v>
      </c>
      <c r="AJ94" s="114" t="s">
        <v>529</v>
      </c>
      <c r="AK94" s="31" t="str">
        <f t="shared" si="79"/>
        <v/>
      </c>
      <c r="AL94" s="31" t="str">
        <f t="shared" si="80"/>
        <v/>
      </c>
      <c r="AM94" s="31" t="e">
        <f t="shared" si="81"/>
        <v>#VALUE!</v>
      </c>
      <c r="AN94" s="114" t="s">
        <v>529</v>
      </c>
      <c r="AO94" s="31" t="str">
        <f t="shared" si="82"/>
        <v/>
      </c>
      <c r="AP94" s="31" t="str">
        <f t="shared" si="83"/>
        <v/>
      </c>
      <c r="AQ94" s="31" t="e">
        <f t="shared" si="84"/>
        <v>#VALUE!</v>
      </c>
      <c r="AR94" s="114" t="s">
        <v>60</v>
      </c>
      <c r="AS94" s="31" t="str">
        <f t="shared" si="85"/>
        <v/>
      </c>
      <c r="AT94" s="31" t="str">
        <f t="shared" si="86"/>
        <v>1</v>
      </c>
      <c r="AU94" s="31" t="e">
        <f t="shared" si="87"/>
        <v>#VALUE!</v>
      </c>
      <c r="AV94" s="114" t="s">
        <v>529</v>
      </c>
      <c r="AW94" s="31" t="str">
        <f t="shared" si="88"/>
        <v/>
      </c>
      <c r="AX94" s="31" t="str">
        <f t="shared" si="89"/>
        <v/>
      </c>
      <c r="AY94" s="31" t="e">
        <f t="shared" si="90"/>
        <v>#VALUE!</v>
      </c>
      <c r="AZ94" s="115" t="s">
        <v>3191</v>
      </c>
      <c r="BA94" s="112"/>
      <c r="BB94" s="114" t="s">
        <v>529</v>
      </c>
      <c r="BC94" s="31" t="str">
        <f t="shared" si="91"/>
        <v/>
      </c>
      <c r="BD94" s="31" t="str">
        <f t="shared" si="92"/>
        <v/>
      </c>
      <c r="BE94" s="31" t="e">
        <f t="shared" si="93"/>
        <v>#VALUE!</v>
      </c>
      <c r="BF94" s="114" t="s">
        <v>529</v>
      </c>
      <c r="BG94" s="31" t="str">
        <f t="shared" si="94"/>
        <v/>
      </c>
      <c r="BH94" s="31" t="str">
        <f t="shared" si="95"/>
        <v/>
      </c>
      <c r="BI94" s="31" t="e">
        <f t="shared" si="96"/>
        <v>#VALUE!</v>
      </c>
      <c r="BJ94" s="114" t="s">
        <v>529</v>
      </c>
      <c r="BK94" s="31" t="str">
        <f t="shared" si="97"/>
        <v/>
      </c>
      <c r="BL94" s="31" t="str">
        <f t="shared" si="98"/>
        <v/>
      </c>
      <c r="BM94" s="31" t="e">
        <f t="shared" si="99"/>
        <v>#VALUE!</v>
      </c>
      <c r="BN94" s="114" t="s">
        <v>529</v>
      </c>
      <c r="BO94" s="31" t="str">
        <f t="shared" si="100"/>
        <v/>
      </c>
      <c r="BP94" s="31" t="str">
        <f t="shared" si="101"/>
        <v/>
      </c>
      <c r="BQ94" s="31" t="e">
        <f t="shared" si="102"/>
        <v>#VALUE!</v>
      </c>
      <c r="BR94" s="114" t="s">
        <v>529</v>
      </c>
      <c r="BS94" s="31" t="str">
        <f t="shared" si="103"/>
        <v/>
      </c>
      <c r="BT94" s="31" t="str">
        <f t="shared" si="104"/>
        <v/>
      </c>
      <c r="BU94" s="31" t="e">
        <f t="shared" si="105"/>
        <v>#VALUE!</v>
      </c>
      <c r="BV94" s="114" t="s">
        <v>529</v>
      </c>
      <c r="BW94" s="31" t="str">
        <f t="shared" si="106"/>
        <v/>
      </c>
      <c r="BX94" s="31" t="str">
        <f t="shared" si="107"/>
        <v/>
      </c>
      <c r="BY94" s="31" t="e">
        <f t="shared" si="108"/>
        <v>#VALUE!</v>
      </c>
      <c r="BZ94" s="114" t="s">
        <v>63</v>
      </c>
      <c r="CA94" s="31" t="str">
        <f t="shared" si="109"/>
        <v/>
      </c>
      <c r="CB94" s="31" t="str">
        <f t="shared" si="110"/>
        <v>1</v>
      </c>
      <c r="CC94" s="31" t="e">
        <f t="shared" si="111"/>
        <v>#VALUE!</v>
      </c>
      <c r="CD94" s="114" t="s">
        <v>529</v>
      </c>
      <c r="CE94" s="31" t="str">
        <f t="shared" si="112"/>
        <v/>
      </c>
      <c r="CF94" s="31" t="str">
        <f t="shared" si="113"/>
        <v/>
      </c>
      <c r="CG94" s="31" t="e">
        <f t="shared" si="114"/>
        <v>#VALUE!</v>
      </c>
      <c r="CH94" s="155" t="s">
        <v>3192</v>
      </c>
      <c r="CI94" s="112">
        <v>0</v>
      </c>
      <c r="CJ94" s="155" t="s">
        <v>508</v>
      </c>
      <c r="CK94" s="112">
        <v>10712</v>
      </c>
      <c r="CL94" s="100"/>
      <c r="CM94" s="101" t="str">
        <f t="shared" si="117"/>
        <v>CLOSE</v>
      </c>
      <c r="CN94" s="101" t="str">
        <f t="shared" si="115"/>
        <v>CLOSE</v>
      </c>
      <c r="CO94" s="101">
        <v>474</v>
      </c>
      <c r="CP94" s="101"/>
      <c r="CQ94" s="112"/>
      <c r="CR94" s="100"/>
      <c r="CS94" s="112"/>
      <c r="CT94" s="112"/>
      <c r="CU94" s="112"/>
      <c r="CV94" s="112"/>
      <c r="CW94" s="112"/>
      <c r="CX94" s="112"/>
      <c r="CY94" s="805"/>
      <c r="CZ94" s="806"/>
      <c r="DA94" s="806"/>
      <c r="DB94" s="806"/>
      <c r="DC94" s="806"/>
      <c r="DD94" s="806"/>
      <c r="DE94" s="807"/>
    </row>
    <row r="95" spans="1:109" s="49" customFormat="1" ht="108.75" customHeight="1">
      <c r="A95" s="101">
        <v>79</v>
      </c>
      <c r="B95" s="595">
        <v>42172</v>
      </c>
      <c r="C95" s="106">
        <f t="shared" si="116"/>
        <v>6</v>
      </c>
      <c r="D95" s="101" t="s">
        <v>72</v>
      </c>
      <c r="E95" s="101" t="s">
        <v>3145</v>
      </c>
      <c r="F95" s="109" t="s">
        <v>74</v>
      </c>
      <c r="G95" s="27">
        <f t="shared" si="59"/>
        <v>1</v>
      </c>
      <c r="H95" s="27" t="str">
        <f t="shared" si="60"/>
        <v>1</v>
      </c>
      <c r="I95" s="27" t="str">
        <f t="shared" si="61"/>
        <v>0</v>
      </c>
      <c r="J95" s="27">
        <f t="shared" si="62"/>
        <v>1</v>
      </c>
      <c r="K95" s="27">
        <f t="shared" si="63"/>
        <v>1</v>
      </c>
      <c r="L95" s="27">
        <f t="shared" si="64"/>
        <v>2</v>
      </c>
      <c r="M95" s="27">
        <f t="shared" si="65"/>
        <v>1</v>
      </c>
      <c r="N95" s="27">
        <f t="shared" si="66"/>
        <v>2</v>
      </c>
      <c r="O95" s="105" t="s">
        <v>2934</v>
      </c>
      <c r="P95" s="101" t="s">
        <v>3193</v>
      </c>
      <c r="Q95" s="100" t="s">
        <v>514</v>
      </c>
      <c r="R95" s="100" t="s">
        <v>3194</v>
      </c>
      <c r="S95" s="100" t="s">
        <v>516</v>
      </c>
      <c r="T95" s="114" t="s">
        <v>529</v>
      </c>
      <c r="U95" s="31" t="str">
        <f t="shared" si="67"/>
        <v/>
      </c>
      <c r="V95" s="31" t="str">
        <f t="shared" si="68"/>
        <v/>
      </c>
      <c r="W95" s="31" t="e">
        <f t="shared" si="69"/>
        <v>#VALUE!</v>
      </c>
      <c r="X95" s="114" t="s">
        <v>529</v>
      </c>
      <c r="Y95" s="31" t="str">
        <f t="shared" si="70"/>
        <v/>
      </c>
      <c r="Z95" s="31" t="str">
        <f t="shared" si="71"/>
        <v/>
      </c>
      <c r="AA95" s="31" t="e">
        <f t="shared" si="72"/>
        <v>#VALUE!</v>
      </c>
      <c r="AB95" s="114" t="s">
        <v>529</v>
      </c>
      <c r="AC95" s="31" t="str">
        <f t="shared" si="73"/>
        <v/>
      </c>
      <c r="AD95" s="31" t="str">
        <f t="shared" si="74"/>
        <v/>
      </c>
      <c r="AE95" s="31" t="e">
        <f t="shared" si="75"/>
        <v>#VALUE!</v>
      </c>
      <c r="AF95" s="114" t="s">
        <v>529</v>
      </c>
      <c r="AG95" s="31" t="str">
        <f t="shared" si="76"/>
        <v/>
      </c>
      <c r="AH95" s="31" t="str">
        <f t="shared" si="77"/>
        <v/>
      </c>
      <c r="AI95" s="31" t="e">
        <f t="shared" si="78"/>
        <v>#VALUE!</v>
      </c>
      <c r="AJ95" s="114" t="s">
        <v>529</v>
      </c>
      <c r="AK95" s="31" t="str">
        <f t="shared" si="79"/>
        <v/>
      </c>
      <c r="AL95" s="31" t="str">
        <f t="shared" si="80"/>
        <v/>
      </c>
      <c r="AM95" s="31" t="e">
        <f t="shared" si="81"/>
        <v>#VALUE!</v>
      </c>
      <c r="AN95" s="114" t="s">
        <v>529</v>
      </c>
      <c r="AO95" s="31" t="str">
        <f t="shared" si="82"/>
        <v/>
      </c>
      <c r="AP95" s="31" t="str">
        <f t="shared" si="83"/>
        <v/>
      </c>
      <c r="AQ95" s="31" t="e">
        <f t="shared" si="84"/>
        <v>#VALUE!</v>
      </c>
      <c r="AR95" s="114" t="s">
        <v>60</v>
      </c>
      <c r="AS95" s="31" t="str">
        <f t="shared" si="85"/>
        <v/>
      </c>
      <c r="AT95" s="31" t="str">
        <f t="shared" si="86"/>
        <v>1</v>
      </c>
      <c r="AU95" s="31" t="e">
        <f t="shared" si="87"/>
        <v>#VALUE!</v>
      </c>
      <c r="AV95" s="114" t="s">
        <v>529</v>
      </c>
      <c r="AW95" s="31" t="str">
        <f t="shared" si="88"/>
        <v/>
      </c>
      <c r="AX95" s="31" t="str">
        <f t="shared" si="89"/>
        <v/>
      </c>
      <c r="AY95" s="31" t="e">
        <f t="shared" si="90"/>
        <v>#VALUE!</v>
      </c>
      <c r="AZ95" s="100" t="s">
        <v>516</v>
      </c>
      <c r="BA95" s="112"/>
      <c r="BB95" s="114" t="s">
        <v>529</v>
      </c>
      <c r="BC95" s="31" t="str">
        <f t="shared" si="91"/>
        <v/>
      </c>
      <c r="BD95" s="31" t="str">
        <f t="shared" si="92"/>
        <v/>
      </c>
      <c r="BE95" s="31" t="e">
        <f t="shared" si="93"/>
        <v>#VALUE!</v>
      </c>
      <c r="BF95" s="114" t="s">
        <v>529</v>
      </c>
      <c r="BG95" s="31" t="str">
        <f t="shared" si="94"/>
        <v/>
      </c>
      <c r="BH95" s="31" t="str">
        <f t="shared" si="95"/>
        <v/>
      </c>
      <c r="BI95" s="31" t="e">
        <f t="shared" si="96"/>
        <v>#VALUE!</v>
      </c>
      <c r="BJ95" s="114" t="s">
        <v>529</v>
      </c>
      <c r="BK95" s="31" t="str">
        <f t="shared" si="97"/>
        <v/>
      </c>
      <c r="BL95" s="31" t="str">
        <f t="shared" si="98"/>
        <v/>
      </c>
      <c r="BM95" s="31" t="e">
        <f t="shared" si="99"/>
        <v>#VALUE!</v>
      </c>
      <c r="BN95" s="114" t="s">
        <v>529</v>
      </c>
      <c r="BO95" s="31" t="str">
        <f t="shared" si="100"/>
        <v/>
      </c>
      <c r="BP95" s="31" t="str">
        <f t="shared" si="101"/>
        <v/>
      </c>
      <c r="BQ95" s="31" t="e">
        <f t="shared" si="102"/>
        <v>#VALUE!</v>
      </c>
      <c r="BR95" s="114" t="s">
        <v>529</v>
      </c>
      <c r="BS95" s="31" t="str">
        <f t="shared" si="103"/>
        <v/>
      </c>
      <c r="BT95" s="31" t="str">
        <f t="shared" si="104"/>
        <v/>
      </c>
      <c r="BU95" s="31" t="e">
        <f t="shared" si="105"/>
        <v>#VALUE!</v>
      </c>
      <c r="BV95" s="114" t="s">
        <v>529</v>
      </c>
      <c r="BW95" s="31" t="str">
        <f t="shared" si="106"/>
        <v/>
      </c>
      <c r="BX95" s="31" t="str">
        <f t="shared" si="107"/>
        <v/>
      </c>
      <c r="BY95" s="31" t="e">
        <f t="shared" si="108"/>
        <v>#VALUE!</v>
      </c>
      <c r="BZ95" s="114" t="s">
        <v>63</v>
      </c>
      <c r="CA95" s="31" t="str">
        <f t="shared" si="109"/>
        <v/>
      </c>
      <c r="CB95" s="31" t="str">
        <f t="shared" si="110"/>
        <v>1</v>
      </c>
      <c r="CC95" s="31" t="e">
        <f t="shared" si="111"/>
        <v>#VALUE!</v>
      </c>
      <c r="CD95" s="114" t="s">
        <v>529</v>
      </c>
      <c r="CE95" s="31" t="str">
        <f t="shared" si="112"/>
        <v/>
      </c>
      <c r="CF95" s="31" t="str">
        <f t="shared" si="113"/>
        <v/>
      </c>
      <c r="CG95" s="31" t="e">
        <f t="shared" si="114"/>
        <v>#VALUE!</v>
      </c>
      <c r="CH95" s="155" t="s">
        <v>3195</v>
      </c>
      <c r="CI95" s="112">
        <v>0</v>
      </c>
      <c r="CJ95" s="155" t="s">
        <v>513</v>
      </c>
      <c r="CK95" s="112">
        <v>1724</v>
      </c>
      <c r="CL95" s="100"/>
      <c r="CM95" s="101" t="str">
        <f t="shared" si="117"/>
        <v>CLOSE</v>
      </c>
      <c r="CN95" s="101" t="str">
        <f t="shared" si="115"/>
        <v>CLOSE</v>
      </c>
      <c r="CO95" s="101">
        <v>111</v>
      </c>
      <c r="CP95" s="101"/>
      <c r="CQ95" s="112"/>
      <c r="CR95" s="100"/>
      <c r="CS95" s="112"/>
      <c r="CT95" s="112"/>
      <c r="CU95" s="112"/>
      <c r="CV95" s="112"/>
      <c r="CW95" s="115" t="s">
        <v>3196</v>
      </c>
      <c r="CX95" s="112"/>
      <c r="CY95" s="805"/>
      <c r="CZ95" s="806"/>
      <c r="DA95" s="806"/>
      <c r="DB95" s="806"/>
      <c r="DC95" s="806"/>
      <c r="DD95" s="806"/>
      <c r="DE95" s="807"/>
    </row>
    <row r="96" spans="1:109" s="49" customFormat="1" ht="69.75" customHeight="1">
      <c r="A96" s="101">
        <v>80</v>
      </c>
      <c r="B96" s="595">
        <v>42175</v>
      </c>
      <c r="C96" s="106">
        <f t="shared" si="116"/>
        <v>6</v>
      </c>
      <c r="D96" s="101" t="s">
        <v>72</v>
      </c>
      <c r="E96" s="101" t="s">
        <v>3197</v>
      </c>
      <c r="F96" s="109" t="s">
        <v>74</v>
      </c>
      <c r="G96" s="27">
        <f t="shared" si="59"/>
        <v>1</v>
      </c>
      <c r="H96" s="27" t="str">
        <f t="shared" si="60"/>
        <v>1</v>
      </c>
      <c r="I96" s="27" t="str">
        <f t="shared" si="61"/>
        <v>0</v>
      </c>
      <c r="J96" s="27">
        <f t="shared" si="62"/>
        <v>1</v>
      </c>
      <c r="K96" s="27">
        <f t="shared" si="63"/>
        <v>1</v>
      </c>
      <c r="L96" s="27">
        <f t="shared" si="64"/>
        <v>2</v>
      </c>
      <c r="M96" s="27">
        <f t="shared" si="65"/>
        <v>1</v>
      </c>
      <c r="N96" s="27">
        <f t="shared" si="66"/>
        <v>2</v>
      </c>
      <c r="O96" s="105" t="s">
        <v>2934</v>
      </c>
      <c r="P96" s="101" t="s">
        <v>3198</v>
      </c>
      <c r="Q96" s="100" t="s">
        <v>518</v>
      </c>
      <c r="R96" s="100" t="s">
        <v>3199</v>
      </c>
      <c r="S96" s="100" t="s">
        <v>520</v>
      </c>
      <c r="T96" s="114" t="s">
        <v>529</v>
      </c>
      <c r="U96" s="31" t="str">
        <f t="shared" si="67"/>
        <v/>
      </c>
      <c r="V96" s="31" t="str">
        <f t="shared" si="68"/>
        <v/>
      </c>
      <c r="W96" s="31" t="e">
        <f t="shared" si="69"/>
        <v>#VALUE!</v>
      </c>
      <c r="X96" s="114" t="s">
        <v>529</v>
      </c>
      <c r="Y96" s="31" t="str">
        <f t="shared" si="70"/>
        <v/>
      </c>
      <c r="Z96" s="31" t="str">
        <f t="shared" si="71"/>
        <v/>
      </c>
      <c r="AA96" s="31" t="e">
        <f t="shared" si="72"/>
        <v>#VALUE!</v>
      </c>
      <c r="AB96" s="114" t="s">
        <v>529</v>
      </c>
      <c r="AC96" s="31" t="str">
        <f t="shared" si="73"/>
        <v/>
      </c>
      <c r="AD96" s="31" t="str">
        <f t="shared" si="74"/>
        <v/>
      </c>
      <c r="AE96" s="31" t="e">
        <f t="shared" si="75"/>
        <v>#VALUE!</v>
      </c>
      <c r="AF96" s="114" t="s">
        <v>529</v>
      </c>
      <c r="AG96" s="31" t="str">
        <f t="shared" si="76"/>
        <v/>
      </c>
      <c r="AH96" s="31" t="str">
        <f t="shared" si="77"/>
        <v/>
      </c>
      <c r="AI96" s="31" t="e">
        <f t="shared" si="78"/>
        <v>#VALUE!</v>
      </c>
      <c r="AJ96" s="114" t="s">
        <v>529</v>
      </c>
      <c r="AK96" s="31" t="str">
        <f t="shared" si="79"/>
        <v/>
      </c>
      <c r="AL96" s="31" t="str">
        <f t="shared" si="80"/>
        <v/>
      </c>
      <c r="AM96" s="31" t="e">
        <f t="shared" si="81"/>
        <v>#VALUE!</v>
      </c>
      <c r="AN96" s="114" t="s">
        <v>529</v>
      </c>
      <c r="AO96" s="31" t="str">
        <f t="shared" si="82"/>
        <v/>
      </c>
      <c r="AP96" s="31" t="str">
        <f t="shared" si="83"/>
        <v/>
      </c>
      <c r="AQ96" s="31" t="e">
        <f t="shared" si="84"/>
        <v>#VALUE!</v>
      </c>
      <c r="AR96" s="114" t="s">
        <v>529</v>
      </c>
      <c r="AS96" s="31" t="str">
        <f t="shared" si="85"/>
        <v/>
      </c>
      <c r="AT96" s="31" t="str">
        <f t="shared" si="86"/>
        <v/>
      </c>
      <c r="AU96" s="31" t="e">
        <f t="shared" si="87"/>
        <v>#VALUE!</v>
      </c>
      <c r="AV96" s="114" t="s">
        <v>60</v>
      </c>
      <c r="AW96" s="31" t="str">
        <f t="shared" si="88"/>
        <v/>
      </c>
      <c r="AX96" s="31" t="str">
        <f t="shared" si="89"/>
        <v>1</v>
      </c>
      <c r="AY96" s="31" t="e">
        <f t="shared" si="90"/>
        <v>#VALUE!</v>
      </c>
      <c r="AZ96" s="115" t="s">
        <v>521</v>
      </c>
      <c r="BA96" s="112"/>
      <c r="BB96" s="114" t="s">
        <v>529</v>
      </c>
      <c r="BC96" s="31" t="str">
        <f t="shared" si="91"/>
        <v/>
      </c>
      <c r="BD96" s="31" t="str">
        <f t="shared" si="92"/>
        <v/>
      </c>
      <c r="BE96" s="31" t="e">
        <f t="shared" si="93"/>
        <v>#VALUE!</v>
      </c>
      <c r="BF96" s="114" t="s">
        <v>529</v>
      </c>
      <c r="BG96" s="31" t="str">
        <f t="shared" si="94"/>
        <v/>
      </c>
      <c r="BH96" s="31" t="str">
        <f t="shared" si="95"/>
        <v/>
      </c>
      <c r="BI96" s="31" t="e">
        <f t="shared" si="96"/>
        <v>#VALUE!</v>
      </c>
      <c r="BJ96" s="114" t="s">
        <v>529</v>
      </c>
      <c r="BK96" s="31" t="str">
        <f t="shared" si="97"/>
        <v/>
      </c>
      <c r="BL96" s="31" t="str">
        <f t="shared" si="98"/>
        <v/>
      </c>
      <c r="BM96" s="31" t="e">
        <f t="shared" si="99"/>
        <v>#VALUE!</v>
      </c>
      <c r="BN96" s="114" t="s">
        <v>529</v>
      </c>
      <c r="BO96" s="31" t="str">
        <f t="shared" si="100"/>
        <v/>
      </c>
      <c r="BP96" s="31" t="str">
        <f t="shared" si="101"/>
        <v/>
      </c>
      <c r="BQ96" s="31" t="e">
        <f t="shared" si="102"/>
        <v>#VALUE!</v>
      </c>
      <c r="BR96" s="114" t="s">
        <v>529</v>
      </c>
      <c r="BS96" s="31" t="str">
        <f t="shared" si="103"/>
        <v/>
      </c>
      <c r="BT96" s="31" t="str">
        <f t="shared" si="104"/>
        <v/>
      </c>
      <c r="BU96" s="31" t="e">
        <f t="shared" si="105"/>
        <v>#VALUE!</v>
      </c>
      <c r="BV96" s="114" t="s">
        <v>529</v>
      </c>
      <c r="BW96" s="31" t="str">
        <f t="shared" si="106"/>
        <v/>
      </c>
      <c r="BX96" s="31" t="str">
        <f t="shared" si="107"/>
        <v/>
      </c>
      <c r="BY96" s="31" t="e">
        <f t="shared" si="108"/>
        <v>#VALUE!</v>
      </c>
      <c r="BZ96" s="114" t="s">
        <v>529</v>
      </c>
      <c r="CA96" s="31" t="str">
        <f t="shared" si="109"/>
        <v/>
      </c>
      <c r="CB96" s="31" t="str">
        <f t="shared" si="110"/>
        <v/>
      </c>
      <c r="CC96" s="31" t="e">
        <f t="shared" si="111"/>
        <v>#VALUE!</v>
      </c>
      <c r="CD96" s="114" t="s">
        <v>63</v>
      </c>
      <c r="CE96" s="31" t="str">
        <f t="shared" si="112"/>
        <v/>
      </c>
      <c r="CF96" s="31" t="str">
        <f t="shared" si="113"/>
        <v>1</v>
      </c>
      <c r="CG96" s="31" t="e">
        <f t="shared" si="114"/>
        <v>#VALUE!</v>
      </c>
      <c r="CH96" s="155" t="s">
        <v>3200</v>
      </c>
      <c r="CI96" s="112">
        <v>0</v>
      </c>
      <c r="CJ96" s="155" t="s">
        <v>517</v>
      </c>
      <c r="CK96" s="112">
        <v>629</v>
      </c>
      <c r="CL96" s="100"/>
      <c r="CM96" s="101" t="str">
        <f t="shared" si="117"/>
        <v>CLOSE</v>
      </c>
      <c r="CN96" s="101" t="str">
        <f t="shared" si="115"/>
        <v>CLOSE</v>
      </c>
      <c r="CO96" s="101">
        <v>65</v>
      </c>
      <c r="CP96" s="101"/>
      <c r="CQ96" s="112"/>
      <c r="CR96" s="100"/>
      <c r="CS96" s="112"/>
      <c r="CT96" s="112"/>
      <c r="CU96" s="112"/>
      <c r="CV96" s="112"/>
      <c r="CW96" s="112"/>
      <c r="CX96" s="121" t="s">
        <v>3201</v>
      </c>
      <c r="CY96" s="805"/>
      <c r="CZ96" s="806"/>
      <c r="DA96" s="806"/>
      <c r="DB96" s="806"/>
      <c r="DC96" s="806"/>
      <c r="DD96" s="806"/>
      <c r="DE96" s="807"/>
    </row>
    <row r="97" spans="1:109" s="49" customFormat="1" ht="69.75" customHeight="1">
      <c r="A97" s="101">
        <v>81</v>
      </c>
      <c r="B97" s="595">
        <v>42175</v>
      </c>
      <c r="C97" s="106">
        <f t="shared" si="116"/>
        <v>6</v>
      </c>
      <c r="D97" s="101" t="s">
        <v>72</v>
      </c>
      <c r="E97" s="101" t="s">
        <v>3202</v>
      </c>
      <c r="F97" s="109" t="s">
        <v>74</v>
      </c>
      <c r="G97" s="27">
        <f t="shared" si="59"/>
        <v>1</v>
      </c>
      <c r="H97" s="27" t="str">
        <f t="shared" si="60"/>
        <v>1</v>
      </c>
      <c r="I97" s="27" t="str">
        <f t="shared" si="61"/>
        <v>0</v>
      </c>
      <c r="J97" s="27">
        <f t="shared" si="62"/>
        <v>1</v>
      </c>
      <c r="K97" s="27">
        <f t="shared" si="63"/>
        <v>1</v>
      </c>
      <c r="L97" s="27">
        <f t="shared" si="64"/>
        <v>2</v>
      </c>
      <c r="M97" s="27">
        <f t="shared" si="65"/>
        <v>1</v>
      </c>
      <c r="N97" s="27">
        <f t="shared" si="66"/>
        <v>2</v>
      </c>
      <c r="O97" s="105" t="s">
        <v>2934</v>
      </c>
      <c r="P97" s="101" t="s">
        <v>3203</v>
      </c>
      <c r="Q97" s="100" t="s">
        <v>523</v>
      </c>
      <c r="R97" s="100" t="s">
        <v>3199</v>
      </c>
      <c r="S97" s="100" t="s">
        <v>520</v>
      </c>
      <c r="T97" s="114" t="s">
        <v>529</v>
      </c>
      <c r="U97" s="31" t="str">
        <f t="shared" si="67"/>
        <v/>
      </c>
      <c r="V97" s="31" t="str">
        <f t="shared" si="68"/>
        <v/>
      </c>
      <c r="W97" s="31" t="e">
        <f t="shared" si="69"/>
        <v>#VALUE!</v>
      </c>
      <c r="X97" s="114" t="s">
        <v>529</v>
      </c>
      <c r="Y97" s="31" t="str">
        <f t="shared" si="70"/>
        <v/>
      </c>
      <c r="Z97" s="31" t="str">
        <f t="shared" si="71"/>
        <v/>
      </c>
      <c r="AA97" s="31" t="e">
        <f t="shared" si="72"/>
        <v>#VALUE!</v>
      </c>
      <c r="AB97" s="114" t="s">
        <v>529</v>
      </c>
      <c r="AC97" s="31" t="str">
        <f t="shared" si="73"/>
        <v/>
      </c>
      <c r="AD97" s="31" t="str">
        <f t="shared" si="74"/>
        <v/>
      </c>
      <c r="AE97" s="31" t="e">
        <f t="shared" si="75"/>
        <v>#VALUE!</v>
      </c>
      <c r="AF97" s="114" t="s">
        <v>529</v>
      </c>
      <c r="AG97" s="31" t="str">
        <f t="shared" si="76"/>
        <v/>
      </c>
      <c r="AH97" s="31" t="str">
        <f t="shared" si="77"/>
        <v/>
      </c>
      <c r="AI97" s="31" t="e">
        <f t="shared" si="78"/>
        <v>#VALUE!</v>
      </c>
      <c r="AJ97" s="114" t="s">
        <v>529</v>
      </c>
      <c r="AK97" s="31" t="str">
        <f t="shared" si="79"/>
        <v/>
      </c>
      <c r="AL97" s="31" t="str">
        <f t="shared" si="80"/>
        <v/>
      </c>
      <c r="AM97" s="31" t="e">
        <f t="shared" si="81"/>
        <v>#VALUE!</v>
      </c>
      <c r="AN97" s="114" t="s">
        <v>529</v>
      </c>
      <c r="AO97" s="31" t="str">
        <f t="shared" si="82"/>
        <v/>
      </c>
      <c r="AP97" s="31" t="str">
        <f t="shared" si="83"/>
        <v/>
      </c>
      <c r="AQ97" s="31" t="e">
        <f t="shared" si="84"/>
        <v>#VALUE!</v>
      </c>
      <c r="AR97" s="114" t="s">
        <v>529</v>
      </c>
      <c r="AS97" s="31" t="str">
        <f t="shared" si="85"/>
        <v/>
      </c>
      <c r="AT97" s="31" t="str">
        <f t="shared" si="86"/>
        <v/>
      </c>
      <c r="AU97" s="31" t="e">
        <f t="shared" si="87"/>
        <v>#VALUE!</v>
      </c>
      <c r="AV97" s="114" t="s">
        <v>60</v>
      </c>
      <c r="AW97" s="31" t="str">
        <f t="shared" si="88"/>
        <v/>
      </c>
      <c r="AX97" s="31" t="str">
        <f t="shared" si="89"/>
        <v>1</v>
      </c>
      <c r="AY97" s="31" t="e">
        <f t="shared" si="90"/>
        <v>#VALUE!</v>
      </c>
      <c r="AZ97" s="115" t="s">
        <v>521</v>
      </c>
      <c r="BA97" s="112"/>
      <c r="BB97" s="114" t="s">
        <v>529</v>
      </c>
      <c r="BC97" s="31" t="str">
        <f t="shared" si="91"/>
        <v/>
      </c>
      <c r="BD97" s="31" t="str">
        <f t="shared" si="92"/>
        <v/>
      </c>
      <c r="BE97" s="31" t="e">
        <f t="shared" si="93"/>
        <v>#VALUE!</v>
      </c>
      <c r="BF97" s="114" t="s">
        <v>529</v>
      </c>
      <c r="BG97" s="31" t="str">
        <f t="shared" si="94"/>
        <v/>
      </c>
      <c r="BH97" s="31" t="str">
        <f t="shared" si="95"/>
        <v/>
      </c>
      <c r="BI97" s="31" t="e">
        <f t="shared" si="96"/>
        <v>#VALUE!</v>
      </c>
      <c r="BJ97" s="114" t="s">
        <v>529</v>
      </c>
      <c r="BK97" s="31" t="str">
        <f t="shared" si="97"/>
        <v/>
      </c>
      <c r="BL97" s="31" t="str">
        <f t="shared" si="98"/>
        <v/>
      </c>
      <c r="BM97" s="31" t="e">
        <f t="shared" si="99"/>
        <v>#VALUE!</v>
      </c>
      <c r="BN97" s="114" t="s">
        <v>529</v>
      </c>
      <c r="BO97" s="31" t="str">
        <f t="shared" si="100"/>
        <v/>
      </c>
      <c r="BP97" s="31" t="str">
        <f t="shared" si="101"/>
        <v/>
      </c>
      <c r="BQ97" s="31" t="e">
        <f t="shared" si="102"/>
        <v>#VALUE!</v>
      </c>
      <c r="BR97" s="114" t="s">
        <v>529</v>
      </c>
      <c r="BS97" s="31" t="str">
        <f t="shared" si="103"/>
        <v/>
      </c>
      <c r="BT97" s="31" t="str">
        <f t="shared" si="104"/>
        <v/>
      </c>
      <c r="BU97" s="31" t="e">
        <f t="shared" si="105"/>
        <v>#VALUE!</v>
      </c>
      <c r="BV97" s="114" t="s">
        <v>529</v>
      </c>
      <c r="BW97" s="31" t="str">
        <f t="shared" si="106"/>
        <v/>
      </c>
      <c r="BX97" s="31" t="str">
        <f t="shared" si="107"/>
        <v/>
      </c>
      <c r="BY97" s="31" t="e">
        <f t="shared" si="108"/>
        <v>#VALUE!</v>
      </c>
      <c r="BZ97" s="114" t="s">
        <v>529</v>
      </c>
      <c r="CA97" s="31" t="str">
        <f t="shared" si="109"/>
        <v/>
      </c>
      <c r="CB97" s="31" t="str">
        <f t="shared" si="110"/>
        <v/>
      </c>
      <c r="CC97" s="31" t="e">
        <f t="shared" si="111"/>
        <v>#VALUE!</v>
      </c>
      <c r="CD97" s="114" t="s">
        <v>63</v>
      </c>
      <c r="CE97" s="31" t="str">
        <f t="shared" si="112"/>
        <v/>
      </c>
      <c r="CF97" s="31" t="str">
        <f t="shared" si="113"/>
        <v>1</v>
      </c>
      <c r="CG97" s="31" t="e">
        <f t="shared" si="114"/>
        <v>#VALUE!</v>
      </c>
      <c r="CH97" s="155" t="s">
        <v>3204</v>
      </c>
      <c r="CI97" s="112">
        <v>0</v>
      </c>
      <c r="CJ97" s="155" t="s">
        <v>522</v>
      </c>
      <c r="CK97" s="112">
        <v>309</v>
      </c>
      <c r="CL97" s="100"/>
      <c r="CM97" s="101" t="str">
        <f t="shared" si="117"/>
        <v>CLOSE</v>
      </c>
      <c r="CN97" s="101" t="str">
        <f t="shared" si="115"/>
        <v>CLOSE</v>
      </c>
      <c r="CO97" s="101">
        <v>45</v>
      </c>
      <c r="CP97" s="101"/>
      <c r="CQ97" s="112"/>
      <c r="CR97" s="100"/>
      <c r="CS97" s="112"/>
      <c r="CT97" s="112"/>
      <c r="CU97" s="112"/>
      <c r="CV97" s="112"/>
      <c r="CW97" s="115" t="s">
        <v>3205</v>
      </c>
      <c r="CX97" s="115" t="s">
        <v>3205</v>
      </c>
      <c r="CY97" s="805"/>
      <c r="CZ97" s="806"/>
      <c r="DA97" s="806"/>
      <c r="DB97" s="806"/>
      <c r="DC97" s="806"/>
      <c r="DD97" s="806"/>
      <c r="DE97" s="807"/>
    </row>
    <row r="98" spans="1:109" s="49" customFormat="1" ht="69.75" customHeight="1">
      <c r="A98" s="101">
        <v>82</v>
      </c>
      <c r="B98" s="595">
        <v>42219</v>
      </c>
      <c r="C98" s="106">
        <f t="shared" si="116"/>
        <v>8</v>
      </c>
      <c r="D98" s="101" t="s">
        <v>393</v>
      </c>
      <c r="E98" s="101" t="s">
        <v>368</v>
      </c>
      <c r="F98" s="109" t="s">
        <v>74</v>
      </c>
      <c r="G98" s="27">
        <f t="shared" si="59"/>
        <v>7</v>
      </c>
      <c r="H98" s="27" t="str">
        <f t="shared" si="60"/>
        <v>1</v>
      </c>
      <c r="I98" s="27" t="str">
        <f t="shared" si="61"/>
        <v>0</v>
      </c>
      <c r="J98" s="27">
        <f t="shared" si="62"/>
        <v>1</v>
      </c>
      <c r="K98" s="27">
        <f t="shared" si="63"/>
        <v>1</v>
      </c>
      <c r="L98" s="27">
        <f t="shared" si="64"/>
        <v>2</v>
      </c>
      <c r="M98" s="27">
        <f t="shared" si="65"/>
        <v>1</v>
      </c>
      <c r="N98" s="27">
        <f t="shared" si="66"/>
        <v>2</v>
      </c>
      <c r="O98" s="105" t="s">
        <v>2934</v>
      </c>
      <c r="P98" s="101" t="s">
        <v>3206</v>
      </c>
      <c r="Q98" s="100" t="s">
        <v>3206</v>
      </c>
      <c r="R98" s="100" t="s">
        <v>526</v>
      </c>
      <c r="S98" s="100" t="s">
        <v>3207</v>
      </c>
      <c r="T98" s="114" t="s">
        <v>60</v>
      </c>
      <c r="U98" s="31" t="str">
        <f t="shared" si="67"/>
        <v/>
      </c>
      <c r="V98" s="31" t="str">
        <f t="shared" si="68"/>
        <v>1</v>
      </c>
      <c r="W98" s="31" t="e">
        <f t="shared" si="69"/>
        <v>#VALUE!</v>
      </c>
      <c r="X98" s="114" t="s">
        <v>60</v>
      </c>
      <c r="Y98" s="31" t="str">
        <f t="shared" si="70"/>
        <v/>
      </c>
      <c r="Z98" s="31" t="str">
        <f t="shared" si="71"/>
        <v>1</v>
      </c>
      <c r="AA98" s="31" t="e">
        <f t="shared" si="72"/>
        <v>#VALUE!</v>
      </c>
      <c r="AB98" s="114" t="s">
        <v>60</v>
      </c>
      <c r="AC98" s="31" t="str">
        <f t="shared" si="73"/>
        <v/>
      </c>
      <c r="AD98" s="31" t="str">
        <f t="shared" si="74"/>
        <v>1</v>
      </c>
      <c r="AE98" s="31" t="e">
        <f t="shared" si="75"/>
        <v>#VALUE!</v>
      </c>
      <c r="AF98" s="114" t="s">
        <v>60</v>
      </c>
      <c r="AG98" s="31" t="str">
        <f t="shared" si="76"/>
        <v/>
      </c>
      <c r="AH98" s="31" t="str">
        <f t="shared" si="77"/>
        <v>1</v>
      </c>
      <c r="AI98" s="31" t="e">
        <f t="shared" si="78"/>
        <v>#VALUE!</v>
      </c>
      <c r="AJ98" s="114" t="s">
        <v>60</v>
      </c>
      <c r="AK98" s="31" t="str">
        <f t="shared" si="79"/>
        <v/>
      </c>
      <c r="AL98" s="31" t="str">
        <f t="shared" si="80"/>
        <v>1</v>
      </c>
      <c r="AM98" s="31" t="e">
        <f t="shared" si="81"/>
        <v>#VALUE!</v>
      </c>
      <c r="AN98" s="114" t="s">
        <v>60</v>
      </c>
      <c r="AO98" s="31" t="str">
        <f t="shared" si="82"/>
        <v/>
      </c>
      <c r="AP98" s="31" t="str">
        <f t="shared" si="83"/>
        <v>1</v>
      </c>
      <c r="AQ98" s="31" t="e">
        <f t="shared" si="84"/>
        <v>#VALUE!</v>
      </c>
      <c r="AR98" s="114" t="s">
        <v>60</v>
      </c>
      <c r="AS98" s="31" t="str">
        <f t="shared" si="85"/>
        <v/>
      </c>
      <c r="AT98" s="31" t="str">
        <f t="shared" si="86"/>
        <v>1</v>
      </c>
      <c r="AU98" s="31" t="e">
        <f t="shared" si="87"/>
        <v>#VALUE!</v>
      </c>
      <c r="AV98" s="114" t="s">
        <v>192</v>
      </c>
      <c r="AW98" s="31" t="str">
        <f t="shared" si="88"/>
        <v/>
      </c>
      <c r="AX98" s="31" t="str">
        <f t="shared" si="89"/>
        <v/>
      </c>
      <c r="AY98" s="31" t="e">
        <f t="shared" si="90"/>
        <v>#VALUE!</v>
      </c>
      <c r="AZ98" s="115" t="s">
        <v>528</v>
      </c>
      <c r="BA98" s="112"/>
      <c r="BB98" s="114" t="s">
        <v>63</v>
      </c>
      <c r="BC98" s="31" t="str">
        <f t="shared" si="91"/>
        <v/>
      </c>
      <c r="BD98" s="31" t="str">
        <f t="shared" si="92"/>
        <v>1</v>
      </c>
      <c r="BE98" s="31" t="e">
        <f t="shared" si="93"/>
        <v>#VALUE!</v>
      </c>
      <c r="BF98" s="114" t="s">
        <v>63</v>
      </c>
      <c r="BG98" s="31" t="str">
        <f t="shared" si="94"/>
        <v/>
      </c>
      <c r="BH98" s="31" t="str">
        <f t="shared" si="95"/>
        <v>1</v>
      </c>
      <c r="BI98" s="31" t="e">
        <f t="shared" si="96"/>
        <v>#VALUE!</v>
      </c>
      <c r="BJ98" s="114" t="s">
        <v>63</v>
      </c>
      <c r="BK98" s="31" t="str">
        <f t="shared" si="97"/>
        <v/>
      </c>
      <c r="BL98" s="31" t="str">
        <f t="shared" si="98"/>
        <v>1</v>
      </c>
      <c r="BM98" s="31" t="e">
        <f t="shared" si="99"/>
        <v>#VALUE!</v>
      </c>
      <c r="BN98" s="114" t="s">
        <v>63</v>
      </c>
      <c r="BO98" s="31" t="str">
        <f t="shared" si="100"/>
        <v/>
      </c>
      <c r="BP98" s="31" t="str">
        <f t="shared" si="101"/>
        <v>1</v>
      </c>
      <c r="BQ98" s="31" t="e">
        <f t="shared" si="102"/>
        <v>#VALUE!</v>
      </c>
      <c r="BR98" s="114" t="s">
        <v>63</v>
      </c>
      <c r="BS98" s="31" t="str">
        <f t="shared" si="103"/>
        <v/>
      </c>
      <c r="BT98" s="31" t="str">
        <f t="shared" si="104"/>
        <v>1</v>
      </c>
      <c r="BU98" s="31" t="e">
        <f t="shared" si="105"/>
        <v>#VALUE!</v>
      </c>
      <c r="BV98" s="114" t="s">
        <v>63</v>
      </c>
      <c r="BW98" s="31" t="str">
        <f t="shared" si="106"/>
        <v/>
      </c>
      <c r="BX98" s="31" t="str">
        <f t="shared" si="107"/>
        <v>1</v>
      </c>
      <c r="BY98" s="31" t="e">
        <f t="shared" si="108"/>
        <v>#VALUE!</v>
      </c>
      <c r="BZ98" s="114" t="s">
        <v>63</v>
      </c>
      <c r="CA98" s="31" t="str">
        <f t="shared" si="109"/>
        <v/>
      </c>
      <c r="CB98" s="31" t="str">
        <f t="shared" si="110"/>
        <v>1</v>
      </c>
      <c r="CC98" s="31" t="e">
        <f t="shared" si="111"/>
        <v>#VALUE!</v>
      </c>
      <c r="CD98" s="114" t="s">
        <v>529</v>
      </c>
      <c r="CE98" s="31" t="str">
        <f t="shared" si="112"/>
        <v/>
      </c>
      <c r="CF98" s="31" t="str">
        <f t="shared" si="113"/>
        <v/>
      </c>
      <c r="CG98" s="31" t="e">
        <f t="shared" si="114"/>
        <v>#VALUE!</v>
      </c>
      <c r="CH98" s="155" t="s">
        <v>3208</v>
      </c>
      <c r="CI98" s="112">
        <v>0</v>
      </c>
      <c r="CJ98" s="155" t="s">
        <v>525</v>
      </c>
      <c r="CK98" s="112">
        <v>0</v>
      </c>
      <c r="CL98" s="100"/>
      <c r="CM98" s="101" t="str">
        <f t="shared" si="117"/>
        <v>CLOSE</v>
      </c>
      <c r="CN98" s="101" t="str">
        <f t="shared" si="115"/>
        <v>CLOSE</v>
      </c>
      <c r="CO98" s="101">
        <v>0</v>
      </c>
      <c r="CP98" s="101"/>
      <c r="CQ98" s="112"/>
      <c r="CR98" s="100"/>
      <c r="CS98" s="112"/>
      <c r="CT98" s="112"/>
      <c r="CU98" s="112"/>
      <c r="CV98" s="112"/>
      <c r="CW98" s="112"/>
      <c r="CX98" s="112"/>
      <c r="CY98" s="805"/>
      <c r="CZ98" s="806"/>
      <c r="DA98" s="806"/>
      <c r="DB98" s="806"/>
      <c r="DC98" s="806"/>
      <c r="DD98" s="806"/>
      <c r="DE98" s="807"/>
    </row>
    <row r="99" spans="1:109" s="49" customFormat="1" ht="90.75" customHeight="1">
      <c r="A99" s="101">
        <v>83</v>
      </c>
      <c r="B99" s="595">
        <v>42228</v>
      </c>
      <c r="C99" s="106">
        <f t="shared" si="116"/>
        <v>8</v>
      </c>
      <c r="D99" s="101" t="s">
        <v>72</v>
      </c>
      <c r="E99" s="101" t="s">
        <v>3145</v>
      </c>
      <c r="F99" s="109" t="s">
        <v>74</v>
      </c>
      <c r="G99" s="27">
        <f t="shared" si="59"/>
        <v>5</v>
      </c>
      <c r="H99" s="27" t="str">
        <f t="shared" si="60"/>
        <v>1</v>
      </c>
      <c r="I99" s="27" t="str">
        <f t="shared" si="61"/>
        <v>0</v>
      </c>
      <c r="J99" s="27">
        <f t="shared" si="62"/>
        <v>1</v>
      </c>
      <c r="K99" s="27">
        <f t="shared" si="63"/>
        <v>1</v>
      </c>
      <c r="L99" s="27">
        <f t="shared" si="64"/>
        <v>2</v>
      </c>
      <c r="M99" s="27">
        <f t="shared" si="65"/>
        <v>1</v>
      </c>
      <c r="N99" s="27">
        <f t="shared" si="66"/>
        <v>2</v>
      </c>
      <c r="O99" s="105" t="s">
        <v>3209</v>
      </c>
      <c r="P99" s="101" t="s">
        <v>3210</v>
      </c>
      <c r="Q99" s="100" t="s">
        <v>3211</v>
      </c>
      <c r="R99" s="100" t="s">
        <v>532</v>
      </c>
      <c r="S99" s="100" t="s">
        <v>3212</v>
      </c>
      <c r="T99" s="114" t="s">
        <v>192</v>
      </c>
      <c r="U99" s="31" t="str">
        <f t="shared" si="67"/>
        <v/>
      </c>
      <c r="V99" s="31" t="str">
        <f t="shared" si="68"/>
        <v/>
      </c>
      <c r="W99" s="31" t="e">
        <f t="shared" si="69"/>
        <v>#VALUE!</v>
      </c>
      <c r="X99" s="114" t="s">
        <v>192</v>
      </c>
      <c r="Y99" s="31" t="str">
        <f t="shared" si="70"/>
        <v/>
      </c>
      <c r="Z99" s="31" t="str">
        <f t="shared" si="71"/>
        <v/>
      </c>
      <c r="AA99" s="31" t="e">
        <f t="shared" si="72"/>
        <v>#VALUE!</v>
      </c>
      <c r="AB99" s="114" t="s">
        <v>60</v>
      </c>
      <c r="AC99" s="31" t="str">
        <f t="shared" si="73"/>
        <v/>
      </c>
      <c r="AD99" s="31" t="str">
        <f t="shared" si="74"/>
        <v>1</v>
      </c>
      <c r="AE99" s="31" t="e">
        <f t="shared" si="75"/>
        <v>#VALUE!</v>
      </c>
      <c r="AF99" s="114" t="s">
        <v>60</v>
      </c>
      <c r="AG99" s="31" t="str">
        <f t="shared" si="76"/>
        <v/>
      </c>
      <c r="AH99" s="31" t="str">
        <f t="shared" si="77"/>
        <v>1</v>
      </c>
      <c r="AI99" s="31" t="e">
        <f t="shared" si="78"/>
        <v>#VALUE!</v>
      </c>
      <c r="AJ99" s="114" t="s">
        <v>60</v>
      </c>
      <c r="AK99" s="31" t="str">
        <f t="shared" si="79"/>
        <v/>
      </c>
      <c r="AL99" s="31" t="str">
        <f t="shared" si="80"/>
        <v>1</v>
      </c>
      <c r="AM99" s="31" t="e">
        <f t="shared" si="81"/>
        <v>#VALUE!</v>
      </c>
      <c r="AN99" s="114" t="s">
        <v>60</v>
      </c>
      <c r="AO99" s="31" t="str">
        <f t="shared" si="82"/>
        <v/>
      </c>
      <c r="AP99" s="31" t="str">
        <f t="shared" si="83"/>
        <v>1</v>
      </c>
      <c r="AQ99" s="31" t="e">
        <f t="shared" si="84"/>
        <v>#VALUE!</v>
      </c>
      <c r="AR99" s="114" t="s">
        <v>60</v>
      </c>
      <c r="AS99" s="31" t="str">
        <f t="shared" si="85"/>
        <v/>
      </c>
      <c r="AT99" s="31" t="str">
        <f t="shared" si="86"/>
        <v>1</v>
      </c>
      <c r="AU99" s="31" t="e">
        <f t="shared" si="87"/>
        <v>#VALUE!</v>
      </c>
      <c r="AV99" s="114" t="s">
        <v>192</v>
      </c>
      <c r="AW99" s="31" t="str">
        <f t="shared" si="88"/>
        <v/>
      </c>
      <c r="AX99" s="31" t="str">
        <f t="shared" si="89"/>
        <v/>
      </c>
      <c r="AY99" s="31" t="e">
        <f t="shared" si="90"/>
        <v>#VALUE!</v>
      </c>
      <c r="AZ99" s="115" t="s">
        <v>3213</v>
      </c>
      <c r="BB99" s="114" t="s">
        <v>529</v>
      </c>
      <c r="BC99" s="31" t="str">
        <f t="shared" si="91"/>
        <v/>
      </c>
      <c r="BD99" s="31" t="str">
        <f t="shared" si="92"/>
        <v/>
      </c>
      <c r="BE99" s="31" t="e">
        <f t="shared" si="93"/>
        <v>#VALUE!</v>
      </c>
      <c r="BF99" s="114" t="s">
        <v>529</v>
      </c>
      <c r="BG99" s="31" t="str">
        <f t="shared" si="94"/>
        <v/>
      </c>
      <c r="BH99" s="31" t="str">
        <f t="shared" si="95"/>
        <v/>
      </c>
      <c r="BI99" s="31" t="e">
        <f t="shared" si="96"/>
        <v>#VALUE!</v>
      </c>
      <c r="BJ99" s="114" t="s">
        <v>63</v>
      </c>
      <c r="BK99" s="31" t="str">
        <f t="shared" si="97"/>
        <v/>
      </c>
      <c r="BL99" s="31" t="str">
        <f t="shared" si="98"/>
        <v>1</v>
      </c>
      <c r="BM99" s="31" t="e">
        <f t="shared" si="99"/>
        <v>#VALUE!</v>
      </c>
      <c r="BN99" s="114" t="s">
        <v>63</v>
      </c>
      <c r="BO99" s="31" t="str">
        <f t="shared" si="100"/>
        <v/>
      </c>
      <c r="BP99" s="31" t="str">
        <f t="shared" si="101"/>
        <v>1</v>
      </c>
      <c r="BQ99" s="31" t="e">
        <f t="shared" si="102"/>
        <v>#VALUE!</v>
      </c>
      <c r="BR99" s="114" t="s">
        <v>63</v>
      </c>
      <c r="BS99" s="31" t="str">
        <f t="shared" si="103"/>
        <v/>
      </c>
      <c r="BT99" s="31" t="str">
        <f t="shared" si="104"/>
        <v>1</v>
      </c>
      <c r="BU99" s="31" t="e">
        <f t="shared" si="105"/>
        <v>#VALUE!</v>
      </c>
      <c r="BV99" s="114" t="s">
        <v>63</v>
      </c>
      <c r="BW99" s="31" t="str">
        <f t="shared" si="106"/>
        <v/>
      </c>
      <c r="BX99" s="31" t="str">
        <f t="shared" si="107"/>
        <v>1</v>
      </c>
      <c r="BY99" s="31" t="e">
        <f t="shared" si="108"/>
        <v>#VALUE!</v>
      </c>
      <c r="BZ99" s="114" t="s">
        <v>63</v>
      </c>
      <c r="CA99" s="31" t="str">
        <f t="shared" si="109"/>
        <v/>
      </c>
      <c r="CB99" s="31" t="str">
        <f t="shared" si="110"/>
        <v>1</v>
      </c>
      <c r="CC99" s="31" t="e">
        <f t="shared" si="111"/>
        <v>#VALUE!</v>
      </c>
      <c r="CD99" s="114" t="s">
        <v>529</v>
      </c>
      <c r="CE99" s="31" t="str">
        <f t="shared" si="112"/>
        <v/>
      </c>
      <c r="CF99" s="31" t="str">
        <f t="shared" si="113"/>
        <v/>
      </c>
      <c r="CG99" s="31" t="e">
        <f t="shared" si="114"/>
        <v>#VALUE!</v>
      </c>
      <c r="CH99" s="155" t="s">
        <v>3214</v>
      </c>
      <c r="CI99" s="112">
        <v>0</v>
      </c>
      <c r="CJ99" s="155" t="s">
        <v>530</v>
      </c>
      <c r="CK99" s="112">
        <v>1441</v>
      </c>
      <c r="CL99" s="100"/>
      <c r="CM99" s="101" t="str">
        <f t="shared" si="117"/>
        <v>CLOSE</v>
      </c>
      <c r="CN99" s="101" t="s">
        <v>2917</v>
      </c>
      <c r="CO99" s="101">
        <v>130</v>
      </c>
      <c r="CP99" s="101"/>
      <c r="CQ99" s="112"/>
      <c r="CR99" s="100"/>
      <c r="CS99" s="121" t="s">
        <v>3215</v>
      </c>
      <c r="CT99" s="112" t="s">
        <v>3216</v>
      </c>
      <c r="CU99" s="100" t="s">
        <v>3217</v>
      </c>
      <c r="CV99" s="121" t="s">
        <v>3215</v>
      </c>
      <c r="CW99" s="126" t="s">
        <v>3218</v>
      </c>
      <c r="CX99" s="101" t="s">
        <v>2917</v>
      </c>
      <c r="CY99" s="805"/>
      <c r="CZ99" s="806"/>
      <c r="DA99" s="806"/>
      <c r="DB99" s="806"/>
      <c r="DC99" s="806"/>
      <c r="DD99" s="806"/>
      <c r="DE99" s="807"/>
    </row>
    <row r="100" spans="1:109" s="49" customFormat="1" ht="69.75" customHeight="1">
      <c r="A100" s="128">
        <v>84</v>
      </c>
      <c r="B100" s="599">
        <v>42285</v>
      </c>
      <c r="C100" s="127">
        <f t="shared" si="116"/>
        <v>10</v>
      </c>
      <c r="D100" s="128" t="s">
        <v>3120</v>
      </c>
      <c r="E100" s="128" t="s">
        <v>368</v>
      </c>
      <c r="F100" s="129" t="s">
        <v>74</v>
      </c>
      <c r="G100" s="27">
        <f t="shared" si="59"/>
        <v>6</v>
      </c>
      <c r="H100" s="27" t="str">
        <f t="shared" si="60"/>
        <v>1</v>
      </c>
      <c r="I100" s="27" t="str">
        <f t="shared" si="61"/>
        <v>0</v>
      </c>
      <c r="J100" s="27">
        <f t="shared" si="62"/>
        <v>1</v>
      </c>
      <c r="K100" s="27">
        <f t="shared" si="63"/>
        <v>1</v>
      </c>
      <c r="L100" s="27">
        <f t="shared" si="64"/>
        <v>2</v>
      </c>
      <c r="M100" s="27">
        <f t="shared" si="65"/>
        <v>1</v>
      </c>
      <c r="N100" s="27">
        <f t="shared" si="66"/>
        <v>2</v>
      </c>
      <c r="O100" s="138" t="s">
        <v>2934</v>
      </c>
      <c r="P100" s="128" t="s">
        <v>3219</v>
      </c>
      <c r="Q100" s="128" t="s">
        <v>3220</v>
      </c>
      <c r="R100" s="131" t="s">
        <v>3221</v>
      </c>
      <c r="S100" s="131" t="s">
        <v>3222</v>
      </c>
      <c r="T100" s="122" t="s">
        <v>60</v>
      </c>
      <c r="U100" s="31" t="str">
        <f t="shared" si="67"/>
        <v/>
      </c>
      <c r="V100" s="31" t="str">
        <f t="shared" si="68"/>
        <v>1</v>
      </c>
      <c r="W100" s="31" t="e">
        <f t="shared" si="69"/>
        <v>#VALUE!</v>
      </c>
      <c r="X100" s="122" t="s">
        <v>60</v>
      </c>
      <c r="Y100" s="31" t="str">
        <f t="shared" si="70"/>
        <v/>
      </c>
      <c r="Z100" s="31" t="str">
        <f t="shared" si="71"/>
        <v>1</v>
      </c>
      <c r="AA100" s="31" t="e">
        <f t="shared" si="72"/>
        <v>#VALUE!</v>
      </c>
      <c r="AB100" s="122" t="s">
        <v>60</v>
      </c>
      <c r="AC100" s="31" t="str">
        <f t="shared" si="73"/>
        <v/>
      </c>
      <c r="AD100" s="31" t="str">
        <f t="shared" si="74"/>
        <v>1</v>
      </c>
      <c r="AE100" s="31" t="e">
        <f t="shared" si="75"/>
        <v>#VALUE!</v>
      </c>
      <c r="AF100" s="122" t="s">
        <v>60</v>
      </c>
      <c r="AG100" s="31" t="str">
        <f t="shared" si="76"/>
        <v/>
      </c>
      <c r="AH100" s="31" t="str">
        <f t="shared" si="77"/>
        <v>1</v>
      </c>
      <c r="AI100" s="31" t="e">
        <f t="shared" si="78"/>
        <v>#VALUE!</v>
      </c>
      <c r="AJ100" s="122" t="s">
        <v>60</v>
      </c>
      <c r="AK100" s="31" t="str">
        <f t="shared" si="79"/>
        <v/>
      </c>
      <c r="AL100" s="31" t="str">
        <f t="shared" si="80"/>
        <v>1</v>
      </c>
      <c r="AM100" s="31" t="e">
        <f t="shared" si="81"/>
        <v>#VALUE!</v>
      </c>
      <c r="AN100" s="122" t="s">
        <v>60</v>
      </c>
      <c r="AO100" s="31" t="str">
        <f t="shared" si="82"/>
        <v/>
      </c>
      <c r="AP100" s="31" t="str">
        <f t="shared" si="83"/>
        <v>1</v>
      </c>
      <c r="AQ100" s="31" t="e">
        <f t="shared" si="84"/>
        <v>#VALUE!</v>
      </c>
      <c r="AR100" s="122" t="s">
        <v>2965</v>
      </c>
      <c r="AS100" s="31" t="str">
        <f t="shared" si="85"/>
        <v/>
      </c>
      <c r="AT100" s="31" t="str">
        <f t="shared" si="86"/>
        <v/>
      </c>
      <c r="AU100" s="31" t="e">
        <f t="shared" si="87"/>
        <v>#VALUE!</v>
      </c>
      <c r="AV100" s="122" t="s">
        <v>2965</v>
      </c>
      <c r="AW100" s="31" t="str">
        <f t="shared" si="88"/>
        <v/>
      </c>
      <c r="AX100" s="31" t="str">
        <f t="shared" si="89"/>
        <v/>
      </c>
      <c r="AY100" s="31" t="e">
        <f t="shared" si="90"/>
        <v>#VALUE!</v>
      </c>
      <c r="AZ100" s="133" t="s">
        <v>541</v>
      </c>
      <c r="BA100" s="134"/>
      <c r="BB100" s="122" t="s">
        <v>63</v>
      </c>
      <c r="BC100" s="31" t="str">
        <f t="shared" si="91"/>
        <v/>
      </c>
      <c r="BD100" s="31" t="str">
        <f t="shared" si="92"/>
        <v>1</v>
      </c>
      <c r="BE100" s="31" t="e">
        <f t="shared" si="93"/>
        <v>#VALUE!</v>
      </c>
      <c r="BF100" s="122" t="s">
        <v>63</v>
      </c>
      <c r="BG100" s="31" t="str">
        <f t="shared" si="94"/>
        <v/>
      </c>
      <c r="BH100" s="31" t="str">
        <f t="shared" si="95"/>
        <v>1</v>
      </c>
      <c r="BI100" s="31" t="e">
        <f t="shared" si="96"/>
        <v>#VALUE!</v>
      </c>
      <c r="BJ100" s="122" t="s">
        <v>63</v>
      </c>
      <c r="BK100" s="31" t="str">
        <f t="shared" si="97"/>
        <v/>
      </c>
      <c r="BL100" s="31" t="str">
        <f t="shared" si="98"/>
        <v>1</v>
      </c>
      <c r="BM100" s="31" t="e">
        <f t="shared" si="99"/>
        <v>#VALUE!</v>
      </c>
      <c r="BN100" s="122" t="s">
        <v>63</v>
      </c>
      <c r="BO100" s="31" t="str">
        <f t="shared" si="100"/>
        <v/>
      </c>
      <c r="BP100" s="31" t="str">
        <f t="shared" si="101"/>
        <v>1</v>
      </c>
      <c r="BQ100" s="31" t="e">
        <f t="shared" si="102"/>
        <v>#VALUE!</v>
      </c>
      <c r="BR100" s="122" t="s">
        <v>63</v>
      </c>
      <c r="BS100" s="31" t="str">
        <f t="shared" si="103"/>
        <v/>
      </c>
      <c r="BT100" s="31" t="str">
        <f t="shared" si="104"/>
        <v>1</v>
      </c>
      <c r="BU100" s="31" t="e">
        <f t="shared" si="105"/>
        <v>#VALUE!</v>
      </c>
      <c r="BV100" s="122" t="s">
        <v>63</v>
      </c>
      <c r="BW100" s="31" t="str">
        <f t="shared" si="106"/>
        <v/>
      </c>
      <c r="BX100" s="31" t="str">
        <f t="shared" si="107"/>
        <v>1</v>
      </c>
      <c r="BY100" s="31" t="e">
        <f t="shared" si="108"/>
        <v>#VALUE!</v>
      </c>
      <c r="BZ100" s="122" t="s">
        <v>529</v>
      </c>
      <c r="CA100" s="31" t="str">
        <f t="shared" si="109"/>
        <v/>
      </c>
      <c r="CB100" s="31" t="str">
        <f t="shared" si="110"/>
        <v/>
      </c>
      <c r="CC100" s="31" t="e">
        <f t="shared" si="111"/>
        <v>#VALUE!</v>
      </c>
      <c r="CD100" s="122" t="s">
        <v>529</v>
      </c>
      <c r="CE100" s="31" t="str">
        <f t="shared" si="112"/>
        <v/>
      </c>
      <c r="CF100" s="31" t="str">
        <f t="shared" si="113"/>
        <v/>
      </c>
      <c r="CG100" s="31" t="e">
        <f t="shared" si="114"/>
        <v>#VALUE!</v>
      </c>
      <c r="CH100" s="149" t="s">
        <v>3223</v>
      </c>
      <c r="CI100" s="134">
        <v>0</v>
      </c>
      <c r="CJ100" s="149" t="s">
        <v>536</v>
      </c>
      <c r="CK100" s="134">
        <v>0</v>
      </c>
      <c r="CL100" s="149" t="s">
        <v>537</v>
      </c>
      <c r="CM100" s="128" t="str">
        <f t="shared" si="117"/>
        <v>CLOSE</v>
      </c>
      <c r="CN100" s="128" t="s">
        <v>2917</v>
      </c>
      <c r="CO100" s="128">
        <v>0</v>
      </c>
      <c r="CP100" s="128"/>
      <c r="CQ100" s="131" t="s">
        <v>3224</v>
      </c>
      <c r="CR100" s="133" t="s">
        <v>3225</v>
      </c>
      <c r="CS100" s="134"/>
      <c r="CT100" s="134"/>
      <c r="CU100" s="134"/>
      <c r="CV100" s="134"/>
      <c r="CW100" s="134"/>
      <c r="CX100" s="134"/>
      <c r="CY100" s="811"/>
      <c r="CZ100" s="812"/>
      <c r="DA100" s="812"/>
      <c r="DB100" s="812"/>
      <c r="DC100" s="812"/>
      <c r="DD100" s="812"/>
      <c r="DE100" s="813"/>
    </row>
    <row r="101" spans="1:109" s="49" customFormat="1" ht="69.75" customHeight="1">
      <c r="A101" s="101">
        <v>85</v>
      </c>
      <c r="B101" s="595">
        <v>42285</v>
      </c>
      <c r="C101" s="106">
        <f t="shared" si="116"/>
        <v>10</v>
      </c>
      <c r="D101" s="101" t="s">
        <v>3120</v>
      </c>
      <c r="E101" s="101" t="s">
        <v>368</v>
      </c>
      <c r="F101" s="109" t="s">
        <v>74</v>
      </c>
      <c r="G101" s="27">
        <f t="shared" si="59"/>
        <v>0</v>
      </c>
      <c r="H101" s="27" t="str">
        <f t="shared" si="60"/>
        <v>0</v>
      </c>
      <c r="I101" s="27" t="str">
        <f t="shared" si="61"/>
        <v>0</v>
      </c>
      <c r="J101" s="27">
        <f t="shared" si="62"/>
        <v>0</v>
      </c>
      <c r="K101" s="27">
        <f t="shared" si="63"/>
        <v>1</v>
      </c>
      <c r="L101" s="27">
        <f t="shared" si="64"/>
        <v>1</v>
      </c>
      <c r="M101" s="27">
        <f t="shared" si="65"/>
        <v>1</v>
      </c>
      <c r="N101" s="27">
        <f t="shared" si="66"/>
        <v>1</v>
      </c>
      <c r="O101" s="105" t="s">
        <v>2928</v>
      </c>
      <c r="P101" s="101" t="s">
        <v>543</v>
      </c>
      <c r="Q101" s="101" t="s">
        <v>543</v>
      </c>
      <c r="R101" s="100" t="s">
        <v>3226</v>
      </c>
      <c r="S101" s="100" t="s">
        <v>3227</v>
      </c>
      <c r="T101" s="114" t="s">
        <v>192</v>
      </c>
      <c r="U101" s="31" t="str">
        <f t="shared" si="67"/>
        <v/>
      </c>
      <c r="V101" s="31" t="str">
        <f t="shared" si="68"/>
        <v/>
      </c>
      <c r="W101" s="31" t="e">
        <f t="shared" si="69"/>
        <v>#VALUE!</v>
      </c>
      <c r="X101" s="114" t="s">
        <v>192</v>
      </c>
      <c r="Y101" s="31" t="str">
        <f t="shared" si="70"/>
        <v/>
      </c>
      <c r="Z101" s="31" t="str">
        <f t="shared" si="71"/>
        <v/>
      </c>
      <c r="AA101" s="31" t="e">
        <f t="shared" si="72"/>
        <v>#VALUE!</v>
      </c>
      <c r="AB101" s="114" t="s">
        <v>192</v>
      </c>
      <c r="AC101" s="31" t="str">
        <f t="shared" si="73"/>
        <v/>
      </c>
      <c r="AD101" s="31" t="str">
        <f t="shared" si="74"/>
        <v/>
      </c>
      <c r="AE101" s="31" t="e">
        <f t="shared" si="75"/>
        <v>#VALUE!</v>
      </c>
      <c r="AF101" s="114" t="s">
        <v>192</v>
      </c>
      <c r="AG101" s="31" t="str">
        <f t="shared" si="76"/>
        <v/>
      </c>
      <c r="AH101" s="31" t="str">
        <f t="shared" si="77"/>
        <v/>
      </c>
      <c r="AI101" s="31" t="e">
        <f t="shared" si="78"/>
        <v>#VALUE!</v>
      </c>
      <c r="AJ101" s="114" t="s">
        <v>192</v>
      </c>
      <c r="AK101" s="31" t="str">
        <f t="shared" si="79"/>
        <v/>
      </c>
      <c r="AL101" s="31" t="str">
        <f t="shared" si="80"/>
        <v/>
      </c>
      <c r="AM101" s="31" t="e">
        <f t="shared" si="81"/>
        <v>#VALUE!</v>
      </c>
      <c r="AN101" s="114" t="s">
        <v>192</v>
      </c>
      <c r="AO101" s="31" t="str">
        <f t="shared" si="82"/>
        <v/>
      </c>
      <c r="AP101" s="31" t="str">
        <f t="shared" si="83"/>
        <v/>
      </c>
      <c r="AQ101" s="31" t="e">
        <f t="shared" si="84"/>
        <v>#VALUE!</v>
      </c>
      <c r="AR101" s="114" t="s">
        <v>192</v>
      </c>
      <c r="AS101" s="31" t="str">
        <f t="shared" si="85"/>
        <v/>
      </c>
      <c r="AT101" s="31" t="str">
        <f t="shared" si="86"/>
        <v/>
      </c>
      <c r="AU101" s="31" t="e">
        <f t="shared" si="87"/>
        <v>#VALUE!</v>
      </c>
      <c r="AV101" s="114" t="s">
        <v>192</v>
      </c>
      <c r="AW101" s="31" t="str">
        <f t="shared" si="88"/>
        <v/>
      </c>
      <c r="AX101" s="31" t="str">
        <f t="shared" si="89"/>
        <v/>
      </c>
      <c r="AY101" s="31" t="e">
        <f t="shared" si="90"/>
        <v>#VALUE!</v>
      </c>
      <c r="AZ101" s="115" t="s">
        <v>350</v>
      </c>
      <c r="BA101" s="112"/>
      <c r="BB101" s="114" t="s">
        <v>529</v>
      </c>
      <c r="BC101" s="31" t="str">
        <f t="shared" si="91"/>
        <v/>
      </c>
      <c r="BD101" s="31" t="str">
        <f t="shared" si="92"/>
        <v/>
      </c>
      <c r="BE101" s="31" t="e">
        <f t="shared" si="93"/>
        <v>#VALUE!</v>
      </c>
      <c r="BF101" s="114" t="s">
        <v>529</v>
      </c>
      <c r="BG101" s="31" t="str">
        <f t="shared" si="94"/>
        <v/>
      </c>
      <c r="BH101" s="31" t="str">
        <f t="shared" si="95"/>
        <v/>
      </c>
      <c r="BI101" s="31" t="e">
        <f t="shared" si="96"/>
        <v>#VALUE!</v>
      </c>
      <c r="BJ101" s="114" t="s">
        <v>529</v>
      </c>
      <c r="BK101" s="31" t="str">
        <f t="shared" si="97"/>
        <v/>
      </c>
      <c r="BL101" s="31" t="str">
        <f t="shared" si="98"/>
        <v/>
      </c>
      <c r="BM101" s="31" t="e">
        <f t="shared" si="99"/>
        <v>#VALUE!</v>
      </c>
      <c r="BN101" s="114" t="s">
        <v>529</v>
      </c>
      <c r="BO101" s="31" t="str">
        <f t="shared" si="100"/>
        <v/>
      </c>
      <c r="BP101" s="31" t="str">
        <f t="shared" si="101"/>
        <v/>
      </c>
      <c r="BQ101" s="31" t="e">
        <f t="shared" si="102"/>
        <v>#VALUE!</v>
      </c>
      <c r="BR101" s="114" t="s">
        <v>529</v>
      </c>
      <c r="BS101" s="31" t="str">
        <f t="shared" si="103"/>
        <v/>
      </c>
      <c r="BT101" s="31" t="str">
        <f t="shared" si="104"/>
        <v/>
      </c>
      <c r="BU101" s="31" t="e">
        <f t="shared" si="105"/>
        <v>#VALUE!</v>
      </c>
      <c r="BV101" s="114" t="s">
        <v>529</v>
      </c>
      <c r="BW101" s="31" t="str">
        <f t="shared" si="106"/>
        <v/>
      </c>
      <c r="BX101" s="31" t="str">
        <f t="shared" si="107"/>
        <v/>
      </c>
      <c r="BY101" s="31" t="e">
        <f t="shared" si="108"/>
        <v>#VALUE!</v>
      </c>
      <c r="BZ101" s="114" t="s">
        <v>529</v>
      </c>
      <c r="CA101" s="31" t="str">
        <f t="shared" si="109"/>
        <v/>
      </c>
      <c r="CB101" s="31" t="str">
        <f t="shared" si="110"/>
        <v/>
      </c>
      <c r="CC101" s="31" t="e">
        <f t="shared" si="111"/>
        <v>#VALUE!</v>
      </c>
      <c r="CD101" s="114" t="s">
        <v>529</v>
      </c>
      <c r="CE101" s="31" t="str">
        <f t="shared" si="112"/>
        <v/>
      </c>
      <c r="CF101" s="31" t="str">
        <f t="shared" si="113"/>
        <v/>
      </c>
      <c r="CG101" s="31" t="e">
        <f t="shared" si="114"/>
        <v>#VALUE!</v>
      </c>
      <c r="CH101" s="155" t="s">
        <v>3228</v>
      </c>
      <c r="CI101" s="112">
        <v>0</v>
      </c>
      <c r="CJ101" s="155" t="s">
        <v>542</v>
      </c>
      <c r="CK101" s="112">
        <v>1600</v>
      </c>
      <c r="CL101" s="155"/>
      <c r="CM101" s="101" t="str">
        <f t="shared" si="117"/>
        <v>CLOSE</v>
      </c>
      <c r="CN101" s="101" t="str">
        <f>IF(F101="","",IF(COUNTIF(BB101:CE101,"未")=0,"CLOSE",""))</f>
        <v>CLOSE</v>
      </c>
      <c r="CO101" s="101">
        <v>30</v>
      </c>
      <c r="CP101" s="101"/>
      <c r="CQ101" s="112"/>
      <c r="CR101" s="100"/>
      <c r="CS101" s="112"/>
      <c r="CT101" s="112"/>
      <c r="CU101" s="112"/>
      <c r="CV101" s="112"/>
      <c r="CW101" s="112"/>
      <c r="CX101" s="112"/>
      <c r="CY101" s="811"/>
      <c r="CZ101" s="812"/>
      <c r="DA101" s="812"/>
      <c r="DB101" s="812"/>
      <c r="DC101" s="812"/>
      <c r="DD101" s="812"/>
      <c r="DE101" s="813"/>
    </row>
    <row r="102" spans="1:109" s="49" customFormat="1" ht="69.75" customHeight="1">
      <c r="A102" s="128">
        <v>86</v>
      </c>
      <c r="B102" s="599">
        <v>42295</v>
      </c>
      <c r="C102" s="127">
        <f t="shared" si="116"/>
        <v>10</v>
      </c>
      <c r="D102" s="128" t="s">
        <v>3120</v>
      </c>
      <c r="E102" s="128" t="s">
        <v>3149</v>
      </c>
      <c r="F102" s="129" t="s">
        <v>74</v>
      </c>
      <c r="G102" s="27">
        <f t="shared" si="59"/>
        <v>2</v>
      </c>
      <c r="H102" s="27" t="str">
        <f t="shared" si="60"/>
        <v>1</v>
      </c>
      <c r="I102" s="27" t="str">
        <f t="shared" si="61"/>
        <v>0</v>
      </c>
      <c r="J102" s="27">
        <f t="shared" si="62"/>
        <v>1</v>
      </c>
      <c r="K102" s="27">
        <f t="shared" si="63"/>
        <v>1</v>
      </c>
      <c r="L102" s="27">
        <f t="shared" si="64"/>
        <v>2</v>
      </c>
      <c r="M102" s="27">
        <f t="shared" si="65"/>
        <v>1</v>
      </c>
      <c r="N102" s="27">
        <f t="shared" si="66"/>
        <v>2</v>
      </c>
      <c r="O102" s="138" t="s">
        <v>2934</v>
      </c>
      <c r="P102" s="130" t="s">
        <v>546</v>
      </c>
      <c r="Q102" s="130" t="s">
        <v>3229</v>
      </c>
      <c r="R102" s="131" t="s">
        <v>3230</v>
      </c>
      <c r="S102" s="131" t="s">
        <v>3231</v>
      </c>
      <c r="T102" s="122" t="s">
        <v>529</v>
      </c>
      <c r="U102" s="31" t="str">
        <f t="shared" si="67"/>
        <v/>
      </c>
      <c r="V102" s="31" t="str">
        <f t="shared" si="68"/>
        <v/>
      </c>
      <c r="W102" s="31" t="e">
        <f t="shared" si="69"/>
        <v>#VALUE!</v>
      </c>
      <c r="X102" s="122" t="s">
        <v>529</v>
      </c>
      <c r="Y102" s="31" t="str">
        <f t="shared" si="70"/>
        <v/>
      </c>
      <c r="Z102" s="31" t="str">
        <f t="shared" si="71"/>
        <v/>
      </c>
      <c r="AA102" s="31" t="e">
        <f t="shared" si="72"/>
        <v>#VALUE!</v>
      </c>
      <c r="AB102" s="122" t="s">
        <v>529</v>
      </c>
      <c r="AC102" s="31" t="str">
        <f t="shared" si="73"/>
        <v/>
      </c>
      <c r="AD102" s="31" t="str">
        <f t="shared" si="74"/>
        <v/>
      </c>
      <c r="AE102" s="31" t="e">
        <f t="shared" si="75"/>
        <v>#VALUE!</v>
      </c>
      <c r="AF102" s="122" t="s">
        <v>529</v>
      </c>
      <c r="AG102" s="31" t="str">
        <f t="shared" si="76"/>
        <v/>
      </c>
      <c r="AH102" s="31" t="str">
        <f t="shared" si="77"/>
        <v/>
      </c>
      <c r="AI102" s="31" t="e">
        <f t="shared" si="78"/>
        <v>#VALUE!</v>
      </c>
      <c r="AJ102" s="122" t="s">
        <v>529</v>
      </c>
      <c r="AK102" s="31" t="str">
        <f t="shared" si="79"/>
        <v/>
      </c>
      <c r="AL102" s="31" t="str">
        <f t="shared" si="80"/>
        <v/>
      </c>
      <c r="AM102" s="31" t="e">
        <f t="shared" si="81"/>
        <v>#VALUE!</v>
      </c>
      <c r="AN102" s="122" t="s">
        <v>529</v>
      </c>
      <c r="AO102" s="31" t="str">
        <f t="shared" si="82"/>
        <v/>
      </c>
      <c r="AP102" s="31" t="str">
        <f t="shared" si="83"/>
        <v/>
      </c>
      <c r="AQ102" s="31" t="e">
        <f t="shared" si="84"/>
        <v>#VALUE!</v>
      </c>
      <c r="AR102" s="122" t="s">
        <v>60</v>
      </c>
      <c r="AS102" s="31" t="str">
        <f t="shared" si="85"/>
        <v/>
      </c>
      <c r="AT102" s="31" t="str">
        <f t="shared" si="86"/>
        <v>1</v>
      </c>
      <c r="AU102" s="31" t="e">
        <f t="shared" si="87"/>
        <v>#VALUE!</v>
      </c>
      <c r="AV102" s="122" t="s">
        <v>60</v>
      </c>
      <c r="AW102" s="31" t="str">
        <f t="shared" si="88"/>
        <v/>
      </c>
      <c r="AX102" s="31" t="str">
        <f t="shared" si="89"/>
        <v>1</v>
      </c>
      <c r="AY102" s="31" t="e">
        <f t="shared" si="90"/>
        <v>#VALUE!</v>
      </c>
      <c r="AZ102" s="133" t="s">
        <v>551</v>
      </c>
      <c r="BA102" s="134"/>
      <c r="BB102" s="122" t="s">
        <v>529</v>
      </c>
      <c r="BC102" s="31" t="str">
        <f t="shared" si="91"/>
        <v/>
      </c>
      <c r="BD102" s="31" t="str">
        <f t="shared" si="92"/>
        <v/>
      </c>
      <c r="BE102" s="31" t="e">
        <f t="shared" si="93"/>
        <v>#VALUE!</v>
      </c>
      <c r="BF102" s="122" t="s">
        <v>529</v>
      </c>
      <c r="BG102" s="31" t="str">
        <f t="shared" si="94"/>
        <v/>
      </c>
      <c r="BH102" s="31" t="str">
        <f t="shared" si="95"/>
        <v/>
      </c>
      <c r="BI102" s="31" t="e">
        <f t="shared" si="96"/>
        <v>#VALUE!</v>
      </c>
      <c r="BJ102" s="122" t="s">
        <v>529</v>
      </c>
      <c r="BK102" s="31" t="str">
        <f t="shared" si="97"/>
        <v/>
      </c>
      <c r="BL102" s="31" t="str">
        <f t="shared" si="98"/>
        <v/>
      </c>
      <c r="BM102" s="31" t="e">
        <f t="shared" si="99"/>
        <v>#VALUE!</v>
      </c>
      <c r="BN102" s="122" t="s">
        <v>529</v>
      </c>
      <c r="BO102" s="31" t="str">
        <f t="shared" si="100"/>
        <v/>
      </c>
      <c r="BP102" s="31" t="str">
        <f t="shared" si="101"/>
        <v/>
      </c>
      <c r="BQ102" s="31" t="e">
        <f t="shared" si="102"/>
        <v>#VALUE!</v>
      </c>
      <c r="BR102" s="122" t="s">
        <v>529</v>
      </c>
      <c r="BS102" s="31" t="str">
        <f t="shared" si="103"/>
        <v/>
      </c>
      <c r="BT102" s="31" t="str">
        <f t="shared" si="104"/>
        <v/>
      </c>
      <c r="BU102" s="31" t="e">
        <f t="shared" si="105"/>
        <v>#VALUE!</v>
      </c>
      <c r="BV102" s="122" t="s">
        <v>529</v>
      </c>
      <c r="BW102" s="31" t="str">
        <f t="shared" si="106"/>
        <v/>
      </c>
      <c r="BX102" s="31" t="str">
        <f t="shared" si="107"/>
        <v/>
      </c>
      <c r="BY102" s="31" t="e">
        <f t="shared" si="108"/>
        <v>#VALUE!</v>
      </c>
      <c r="BZ102" s="122" t="s">
        <v>63</v>
      </c>
      <c r="CA102" s="31" t="str">
        <f t="shared" si="109"/>
        <v/>
      </c>
      <c r="CB102" s="31" t="str">
        <f t="shared" si="110"/>
        <v>1</v>
      </c>
      <c r="CC102" s="31" t="e">
        <f t="shared" si="111"/>
        <v>#VALUE!</v>
      </c>
      <c r="CD102" s="122" t="s">
        <v>63</v>
      </c>
      <c r="CE102" s="31" t="str">
        <f t="shared" si="112"/>
        <v/>
      </c>
      <c r="CF102" s="31" t="str">
        <f t="shared" si="113"/>
        <v>1</v>
      </c>
      <c r="CG102" s="31" t="e">
        <f t="shared" si="114"/>
        <v>#VALUE!</v>
      </c>
      <c r="CH102" s="149" t="s">
        <v>3232</v>
      </c>
      <c r="CI102" s="134">
        <v>0</v>
      </c>
      <c r="CJ102" s="149" t="s">
        <v>547</v>
      </c>
      <c r="CK102" s="134">
        <v>18923</v>
      </c>
      <c r="CL102" s="149"/>
      <c r="CM102" s="128" t="str">
        <f t="shared" si="117"/>
        <v>CLOSE</v>
      </c>
      <c r="CN102" s="128" t="str">
        <f>IF(F102="","",IF(COUNTIF(BB102:CE102,"未")=0,"CLOSE",""))</f>
        <v>CLOSE</v>
      </c>
      <c r="CO102" s="128">
        <v>440</v>
      </c>
      <c r="CP102" s="128"/>
      <c r="CQ102" s="134"/>
      <c r="CR102" s="131"/>
      <c r="CS102" s="134"/>
      <c r="CT102" s="134"/>
      <c r="CU102" s="134"/>
      <c r="CV102" s="134"/>
      <c r="CW102" s="133" t="s">
        <v>3233</v>
      </c>
      <c r="CX102" s="131" t="s">
        <v>3234</v>
      </c>
      <c r="CY102" s="811"/>
      <c r="CZ102" s="812"/>
      <c r="DA102" s="812"/>
      <c r="DB102" s="812"/>
      <c r="DC102" s="812"/>
      <c r="DD102" s="812"/>
      <c r="DE102" s="813"/>
    </row>
    <row r="103" spans="1:109" s="49" customFormat="1" ht="69.75" customHeight="1">
      <c r="A103" s="101">
        <v>87</v>
      </c>
      <c r="B103" s="595">
        <v>42266</v>
      </c>
      <c r="C103" s="106">
        <f t="shared" si="116"/>
        <v>9</v>
      </c>
      <c r="D103" s="101" t="s">
        <v>49</v>
      </c>
      <c r="E103" s="101" t="s">
        <v>37</v>
      </c>
      <c r="F103" s="109" t="s">
        <v>74</v>
      </c>
      <c r="G103" s="27">
        <f t="shared" si="59"/>
        <v>0</v>
      </c>
      <c r="H103" s="27" t="str">
        <f t="shared" si="60"/>
        <v>0</v>
      </c>
      <c r="I103" s="27" t="str">
        <f t="shared" si="61"/>
        <v>0</v>
      </c>
      <c r="J103" s="27">
        <f t="shared" si="62"/>
        <v>0</v>
      </c>
      <c r="K103" s="27">
        <f t="shared" si="63"/>
        <v>1</v>
      </c>
      <c r="L103" s="27">
        <f t="shared" si="64"/>
        <v>1</v>
      </c>
      <c r="M103" s="27">
        <f t="shared" si="65"/>
        <v>1</v>
      </c>
      <c r="N103" s="27">
        <f t="shared" si="66"/>
        <v>1</v>
      </c>
      <c r="O103" s="105" t="s">
        <v>2934</v>
      </c>
      <c r="P103" s="124" t="s">
        <v>3235</v>
      </c>
      <c r="Q103" s="125" t="s">
        <v>553</v>
      </c>
      <c r="R103" s="100" t="s">
        <v>554</v>
      </c>
      <c r="S103" s="100" t="s">
        <v>555</v>
      </c>
      <c r="T103" s="114" t="s">
        <v>192</v>
      </c>
      <c r="U103" s="31" t="str">
        <f t="shared" si="67"/>
        <v>1</v>
      </c>
      <c r="V103" s="31" t="str">
        <f t="shared" si="68"/>
        <v/>
      </c>
      <c r="W103" s="31" t="e">
        <f t="shared" si="69"/>
        <v>#VALUE!</v>
      </c>
      <c r="X103" s="114" t="s">
        <v>192</v>
      </c>
      <c r="Y103" s="31" t="str">
        <f t="shared" si="70"/>
        <v>1</v>
      </c>
      <c r="Z103" s="31" t="str">
        <f t="shared" si="71"/>
        <v/>
      </c>
      <c r="AA103" s="31" t="e">
        <f t="shared" si="72"/>
        <v>#VALUE!</v>
      </c>
      <c r="AB103" s="114" t="s">
        <v>192</v>
      </c>
      <c r="AC103" s="31" t="str">
        <f t="shared" si="73"/>
        <v>1</v>
      </c>
      <c r="AD103" s="31" t="str">
        <f t="shared" si="74"/>
        <v/>
      </c>
      <c r="AE103" s="31" t="e">
        <f t="shared" si="75"/>
        <v>#VALUE!</v>
      </c>
      <c r="AF103" s="114" t="s">
        <v>192</v>
      </c>
      <c r="AG103" s="31" t="str">
        <f t="shared" si="76"/>
        <v>1</v>
      </c>
      <c r="AH103" s="31" t="str">
        <f t="shared" si="77"/>
        <v/>
      </c>
      <c r="AI103" s="31" t="e">
        <f t="shared" si="78"/>
        <v>#VALUE!</v>
      </c>
      <c r="AJ103" s="114" t="s">
        <v>192</v>
      </c>
      <c r="AK103" s="31" t="str">
        <f t="shared" si="79"/>
        <v>1</v>
      </c>
      <c r="AL103" s="31" t="str">
        <f t="shared" si="80"/>
        <v/>
      </c>
      <c r="AM103" s="31" t="e">
        <f t="shared" si="81"/>
        <v>#VALUE!</v>
      </c>
      <c r="AN103" s="114" t="s">
        <v>192</v>
      </c>
      <c r="AO103" s="31" t="str">
        <f t="shared" si="82"/>
        <v>1</v>
      </c>
      <c r="AP103" s="31" t="str">
        <f t="shared" si="83"/>
        <v/>
      </c>
      <c r="AQ103" s="31" t="e">
        <f t="shared" si="84"/>
        <v>#VALUE!</v>
      </c>
      <c r="AR103" s="114" t="s">
        <v>192</v>
      </c>
      <c r="AS103" s="31" t="str">
        <f t="shared" si="85"/>
        <v>1</v>
      </c>
      <c r="AT103" s="31" t="str">
        <f t="shared" si="86"/>
        <v/>
      </c>
      <c r="AU103" s="31" t="e">
        <f t="shared" si="87"/>
        <v>#VALUE!</v>
      </c>
      <c r="AV103" s="114" t="s">
        <v>192</v>
      </c>
      <c r="AW103" s="31" t="str">
        <f t="shared" si="88"/>
        <v>1</v>
      </c>
      <c r="AX103" s="31" t="str">
        <f t="shared" si="89"/>
        <v/>
      </c>
      <c r="AY103" s="31" t="e">
        <f t="shared" si="90"/>
        <v>#VALUE!</v>
      </c>
      <c r="AZ103" s="115" t="s">
        <v>350</v>
      </c>
      <c r="BA103" s="112"/>
      <c r="BB103" s="114" t="s">
        <v>529</v>
      </c>
      <c r="BC103" s="31" t="str">
        <f t="shared" si="91"/>
        <v>1</v>
      </c>
      <c r="BD103" s="31" t="str">
        <f t="shared" si="92"/>
        <v/>
      </c>
      <c r="BE103" s="31" t="e">
        <f t="shared" si="93"/>
        <v>#VALUE!</v>
      </c>
      <c r="BF103" s="114" t="s">
        <v>529</v>
      </c>
      <c r="BG103" s="31" t="str">
        <f t="shared" si="94"/>
        <v>1</v>
      </c>
      <c r="BH103" s="31" t="str">
        <f t="shared" si="95"/>
        <v/>
      </c>
      <c r="BI103" s="31" t="e">
        <f t="shared" si="96"/>
        <v>#VALUE!</v>
      </c>
      <c r="BJ103" s="114" t="s">
        <v>529</v>
      </c>
      <c r="BK103" s="31" t="str">
        <f t="shared" si="97"/>
        <v>1</v>
      </c>
      <c r="BL103" s="31" t="str">
        <f t="shared" si="98"/>
        <v/>
      </c>
      <c r="BM103" s="31" t="e">
        <f t="shared" si="99"/>
        <v>#VALUE!</v>
      </c>
      <c r="BN103" s="114" t="s">
        <v>529</v>
      </c>
      <c r="BO103" s="31" t="str">
        <f t="shared" si="100"/>
        <v>1</v>
      </c>
      <c r="BP103" s="31" t="str">
        <f t="shared" si="101"/>
        <v/>
      </c>
      <c r="BQ103" s="31" t="e">
        <f t="shared" si="102"/>
        <v>#VALUE!</v>
      </c>
      <c r="BR103" s="114" t="s">
        <v>529</v>
      </c>
      <c r="BS103" s="31" t="str">
        <f t="shared" si="103"/>
        <v>1</v>
      </c>
      <c r="BT103" s="31" t="str">
        <f t="shared" si="104"/>
        <v/>
      </c>
      <c r="BU103" s="31" t="e">
        <f t="shared" si="105"/>
        <v>#VALUE!</v>
      </c>
      <c r="BV103" s="114" t="s">
        <v>529</v>
      </c>
      <c r="BW103" s="31" t="str">
        <f t="shared" si="106"/>
        <v>1</v>
      </c>
      <c r="BX103" s="31" t="str">
        <f t="shared" si="107"/>
        <v/>
      </c>
      <c r="BY103" s="31" t="e">
        <f t="shared" si="108"/>
        <v>#VALUE!</v>
      </c>
      <c r="BZ103" s="114" t="s">
        <v>529</v>
      </c>
      <c r="CA103" s="31" t="str">
        <f t="shared" si="109"/>
        <v>1</v>
      </c>
      <c r="CB103" s="31" t="str">
        <f t="shared" si="110"/>
        <v/>
      </c>
      <c r="CC103" s="31" t="e">
        <f t="shared" si="111"/>
        <v>#VALUE!</v>
      </c>
      <c r="CD103" s="114" t="s">
        <v>529</v>
      </c>
      <c r="CE103" s="31" t="str">
        <f t="shared" si="112"/>
        <v>1</v>
      </c>
      <c r="CF103" s="31" t="str">
        <f t="shared" si="113"/>
        <v/>
      </c>
      <c r="CG103" s="31" t="e">
        <f t="shared" si="114"/>
        <v>#VALUE!</v>
      </c>
      <c r="CH103" s="155" t="s">
        <v>3236</v>
      </c>
      <c r="CI103" s="112">
        <v>0</v>
      </c>
      <c r="CJ103" s="155" t="s">
        <v>552</v>
      </c>
      <c r="CK103" s="112">
        <v>71</v>
      </c>
      <c r="CL103" s="155"/>
      <c r="CM103" s="101" t="str">
        <f t="shared" si="117"/>
        <v>CLOSE</v>
      </c>
      <c r="CN103" s="101" t="str">
        <f>IF(F103="","",IF(COUNTIF(BB103:CE103,"未")=0,"CLOSE",""))</f>
        <v>CLOSE</v>
      </c>
      <c r="CO103" s="101">
        <v>5</v>
      </c>
      <c r="CP103" s="101"/>
      <c r="CQ103" s="112"/>
      <c r="CR103" s="100"/>
      <c r="CS103" s="112"/>
      <c r="CT103" s="112"/>
      <c r="CU103" s="112"/>
      <c r="CV103" s="112"/>
      <c r="CW103" s="112"/>
      <c r="CX103" s="115" t="s">
        <v>3237</v>
      </c>
      <c r="CY103" s="811"/>
      <c r="CZ103" s="812"/>
      <c r="DA103" s="812"/>
      <c r="DB103" s="812"/>
      <c r="DC103" s="812"/>
      <c r="DD103" s="812"/>
      <c r="DE103" s="813"/>
    </row>
    <row r="104" spans="1:109" s="49" customFormat="1" ht="108">
      <c r="A104" s="128">
        <v>88</v>
      </c>
      <c r="B104" s="599">
        <v>42275</v>
      </c>
      <c r="C104" s="127">
        <f t="shared" si="116"/>
        <v>9</v>
      </c>
      <c r="D104" s="128" t="s">
        <v>49</v>
      </c>
      <c r="E104" s="128" t="s">
        <v>147</v>
      </c>
      <c r="F104" s="129" t="s">
        <v>74</v>
      </c>
      <c r="G104" s="27">
        <f t="shared" si="59"/>
        <v>5</v>
      </c>
      <c r="H104" s="27" t="str">
        <f t="shared" si="60"/>
        <v>1</v>
      </c>
      <c r="I104" s="27" t="str">
        <f t="shared" si="61"/>
        <v>1</v>
      </c>
      <c r="J104" s="27">
        <f t="shared" si="62"/>
        <v>2</v>
      </c>
      <c r="K104" s="27">
        <f t="shared" si="63"/>
        <v>1</v>
      </c>
      <c r="L104" s="27">
        <f t="shared" si="64"/>
        <v>3</v>
      </c>
      <c r="M104" s="27">
        <f t="shared" si="65"/>
        <v>1</v>
      </c>
      <c r="N104" s="27">
        <f t="shared" si="66"/>
        <v>3</v>
      </c>
      <c r="O104" s="138" t="s">
        <v>3209</v>
      </c>
      <c r="P104" s="141" t="s">
        <v>3238</v>
      </c>
      <c r="Q104" s="141" t="s">
        <v>557</v>
      </c>
      <c r="R104" s="131" t="s">
        <v>558</v>
      </c>
      <c r="S104" s="131" t="s">
        <v>559</v>
      </c>
      <c r="T104" s="122" t="s">
        <v>60</v>
      </c>
      <c r="U104" s="31" t="str">
        <f t="shared" si="67"/>
        <v>1</v>
      </c>
      <c r="V104" s="31" t="str">
        <f t="shared" si="68"/>
        <v>1</v>
      </c>
      <c r="W104" s="31">
        <f t="shared" si="69"/>
        <v>2</v>
      </c>
      <c r="X104" s="122" t="s">
        <v>2965</v>
      </c>
      <c r="Y104" s="31" t="str">
        <f t="shared" si="70"/>
        <v>1</v>
      </c>
      <c r="Z104" s="31" t="str">
        <f t="shared" si="71"/>
        <v/>
      </c>
      <c r="AA104" s="31" t="e">
        <f t="shared" si="72"/>
        <v>#VALUE!</v>
      </c>
      <c r="AB104" s="122" t="s">
        <v>60</v>
      </c>
      <c r="AC104" s="31" t="str">
        <f t="shared" si="73"/>
        <v>1</v>
      </c>
      <c r="AD104" s="31" t="str">
        <f t="shared" si="74"/>
        <v>1</v>
      </c>
      <c r="AE104" s="31">
        <f t="shared" si="75"/>
        <v>2</v>
      </c>
      <c r="AF104" s="122" t="s">
        <v>60</v>
      </c>
      <c r="AG104" s="31" t="str">
        <f t="shared" si="76"/>
        <v>1</v>
      </c>
      <c r="AH104" s="31" t="str">
        <f t="shared" si="77"/>
        <v>1</v>
      </c>
      <c r="AI104" s="31">
        <f t="shared" si="78"/>
        <v>2</v>
      </c>
      <c r="AJ104" s="122" t="s">
        <v>60</v>
      </c>
      <c r="AK104" s="31" t="str">
        <f t="shared" si="79"/>
        <v>1</v>
      </c>
      <c r="AL104" s="31" t="str">
        <f t="shared" si="80"/>
        <v>1</v>
      </c>
      <c r="AM104" s="31">
        <f t="shared" si="81"/>
        <v>2</v>
      </c>
      <c r="AN104" s="122" t="s">
        <v>60</v>
      </c>
      <c r="AO104" s="31" t="str">
        <f t="shared" si="82"/>
        <v>1</v>
      </c>
      <c r="AP104" s="31" t="str">
        <f t="shared" si="83"/>
        <v>1</v>
      </c>
      <c r="AQ104" s="31">
        <f t="shared" si="84"/>
        <v>2</v>
      </c>
      <c r="AR104" s="122" t="s">
        <v>192</v>
      </c>
      <c r="AS104" s="31" t="str">
        <f t="shared" si="85"/>
        <v>1</v>
      </c>
      <c r="AT104" s="31" t="str">
        <f t="shared" si="86"/>
        <v/>
      </c>
      <c r="AU104" s="31" t="e">
        <f t="shared" si="87"/>
        <v>#VALUE!</v>
      </c>
      <c r="AV104" s="122" t="s">
        <v>192</v>
      </c>
      <c r="AW104" s="31" t="str">
        <f t="shared" si="88"/>
        <v>1</v>
      </c>
      <c r="AX104" s="31" t="str">
        <f t="shared" si="89"/>
        <v/>
      </c>
      <c r="AY104" s="31" t="e">
        <f t="shared" si="90"/>
        <v>#VALUE!</v>
      </c>
      <c r="AZ104" s="133" t="s">
        <v>560</v>
      </c>
      <c r="BA104" s="134"/>
      <c r="BB104" s="122" t="s">
        <v>63</v>
      </c>
      <c r="BC104" s="31" t="str">
        <f t="shared" si="91"/>
        <v>1</v>
      </c>
      <c r="BD104" s="31" t="str">
        <f t="shared" si="92"/>
        <v>1</v>
      </c>
      <c r="BE104" s="31">
        <f t="shared" si="93"/>
        <v>2</v>
      </c>
      <c r="BF104" s="122" t="s">
        <v>529</v>
      </c>
      <c r="BG104" s="31" t="str">
        <f t="shared" si="94"/>
        <v>1</v>
      </c>
      <c r="BH104" s="31" t="str">
        <f t="shared" si="95"/>
        <v/>
      </c>
      <c r="BI104" s="31" t="e">
        <f t="shared" si="96"/>
        <v>#VALUE!</v>
      </c>
      <c r="BJ104" s="122" t="s">
        <v>63</v>
      </c>
      <c r="BK104" s="31" t="str">
        <f t="shared" si="97"/>
        <v>1</v>
      </c>
      <c r="BL104" s="31" t="str">
        <f t="shared" si="98"/>
        <v>1</v>
      </c>
      <c r="BM104" s="31">
        <f t="shared" si="99"/>
        <v>2</v>
      </c>
      <c r="BN104" s="122" t="s">
        <v>63</v>
      </c>
      <c r="BO104" s="31" t="str">
        <f t="shared" si="100"/>
        <v>1</v>
      </c>
      <c r="BP104" s="31" t="str">
        <f t="shared" si="101"/>
        <v>1</v>
      </c>
      <c r="BQ104" s="31">
        <f t="shared" si="102"/>
        <v>2</v>
      </c>
      <c r="BR104" s="122" t="s">
        <v>63</v>
      </c>
      <c r="BS104" s="31" t="str">
        <f t="shared" si="103"/>
        <v>1</v>
      </c>
      <c r="BT104" s="31" t="str">
        <f t="shared" si="104"/>
        <v>1</v>
      </c>
      <c r="BU104" s="31">
        <f t="shared" si="105"/>
        <v>2</v>
      </c>
      <c r="BV104" s="122" t="s">
        <v>63</v>
      </c>
      <c r="BW104" s="31" t="str">
        <f t="shared" si="106"/>
        <v>1</v>
      </c>
      <c r="BX104" s="31" t="str">
        <f t="shared" si="107"/>
        <v>1</v>
      </c>
      <c r="BY104" s="31">
        <f t="shared" si="108"/>
        <v>2</v>
      </c>
      <c r="BZ104" s="122" t="s">
        <v>529</v>
      </c>
      <c r="CA104" s="31" t="str">
        <f t="shared" si="109"/>
        <v>1</v>
      </c>
      <c r="CB104" s="31" t="str">
        <f t="shared" si="110"/>
        <v/>
      </c>
      <c r="CC104" s="31" t="e">
        <f t="shared" si="111"/>
        <v>#VALUE!</v>
      </c>
      <c r="CD104" s="122" t="s">
        <v>529</v>
      </c>
      <c r="CE104" s="31" t="str">
        <f t="shared" si="112"/>
        <v>1</v>
      </c>
      <c r="CF104" s="31" t="str">
        <f t="shared" si="113"/>
        <v/>
      </c>
      <c r="CG104" s="31" t="e">
        <f t="shared" si="114"/>
        <v>#VALUE!</v>
      </c>
      <c r="CH104" s="149" t="s">
        <v>3239</v>
      </c>
      <c r="CI104" s="134">
        <v>0</v>
      </c>
      <c r="CJ104" s="149" t="s">
        <v>556</v>
      </c>
      <c r="CK104" s="134">
        <v>372.39</v>
      </c>
      <c r="CL104" s="149"/>
      <c r="CM104" s="128" t="str">
        <f t="shared" si="117"/>
        <v>CLOSE</v>
      </c>
      <c r="CN104" s="128" t="str">
        <f>IF(F104="","",IF(COUNTIF(BB104:CE104,"未")=0,"CLOSE",""))</f>
        <v>CLOSE</v>
      </c>
      <c r="CO104" s="128"/>
      <c r="CP104" s="128"/>
      <c r="CQ104" s="131" t="s">
        <v>3240</v>
      </c>
      <c r="CR104" s="131"/>
      <c r="CS104" s="134"/>
      <c r="CT104" s="134"/>
      <c r="CU104" s="131" t="s">
        <v>3241</v>
      </c>
      <c r="CV104" s="134"/>
      <c r="CW104" s="131" t="s">
        <v>3242</v>
      </c>
      <c r="CX104" s="131" t="s">
        <v>3243</v>
      </c>
      <c r="CY104" s="811"/>
      <c r="CZ104" s="812"/>
      <c r="DA104" s="812"/>
      <c r="DB104" s="812"/>
      <c r="DC104" s="812"/>
      <c r="DD104" s="812"/>
      <c r="DE104" s="813"/>
    </row>
    <row r="105" spans="1:109" s="49" customFormat="1" ht="120">
      <c r="A105" s="128">
        <v>89</v>
      </c>
      <c r="B105" s="599">
        <v>42318</v>
      </c>
      <c r="C105" s="127">
        <f t="shared" si="116"/>
        <v>11</v>
      </c>
      <c r="D105" s="128" t="s">
        <v>393</v>
      </c>
      <c r="E105" s="128" t="s">
        <v>168</v>
      </c>
      <c r="F105" s="129" t="s">
        <v>74</v>
      </c>
      <c r="G105" s="27">
        <f t="shared" si="59"/>
        <v>6</v>
      </c>
      <c r="H105" s="27" t="str">
        <f t="shared" si="60"/>
        <v>1</v>
      </c>
      <c r="I105" s="27" t="str">
        <f t="shared" si="61"/>
        <v>0</v>
      </c>
      <c r="J105" s="27">
        <f t="shared" si="62"/>
        <v>1</v>
      </c>
      <c r="K105" s="27">
        <f t="shared" si="63"/>
        <v>1</v>
      </c>
      <c r="L105" s="27">
        <f t="shared" si="64"/>
        <v>2</v>
      </c>
      <c r="M105" s="27">
        <f t="shared" si="65"/>
        <v>1</v>
      </c>
      <c r="N105" s="27">
        <f t="shared" si="66"/>
        <v>2</v>
      </c>
      <c r="O105" s="138" t="s">
        <v>2934</v>
      </c>
      <c r="P105" s="141" t="s">
        <v>561</v>
      </c>
      <c r="Q105" s="132" t="s">
        <v>563</v>
      </c>
      <c r="R105" s="131" t="s">
        <v>564</v>
      </c>
      <c r="S105" s="131" t="s">
        <v>565</v>
      </c>
      <c r="T105" s="122" t="s">
        <v>60</v>
      </c>
      <c r="U105" s="31" t="str">
        <f t="shared" si="67"/>
        <v/>
      </c>
      <c r="V105" s="31" t="str">
        <f t="shared" si="68"/>
        <v>1</v>
      </c>
      <c r="W105" s="31" t="e">
        <f t="shared" si="69"/>
        <v>#VALUE!</v>
      </c>
      <c r="X105" s="122" t="s">
        <v>60</v>
      </c>
      <c r="Y105" s="31" t="str">
        <f t="shared" si="70"/>
        <v/>
      </c>
      <c r="Z105" s="31" t="str">
        <f t="shared" si="71"/>
        <v>1</v>
      </c>
      <c r="AA105" s="31" t="e">
        <f t="shared" si="72"/>
        <v>#VALUE!</v>
      </c>
      <c r="AB105" s="122" t="s">
        <v>60</v>
      </c>
      <c r="AC105" s="31" t="str">
        <f t="shared" si="73"/>
        <v/>
      </c>
      <c r="AD105" s="31" t="str">
        <f t="shared" si="74"/>
        <v>1</v>
      </c>
      <c r="AE105" s="31" t="e">
        <f t="shared" si="75"/>
        <v>#VALUE!</v>
      </c>
      <c r="AF105" s="122" t="s">
        <v>60</v>
      </c>
      <c r="AG105" s="31" t="str">
        <f t="shared" si="76"/>
        <v/>
      </c>
      <c r="AH105" s="31" t="str">
        <f t="shared" si="77"/>
        <v>1</v>
      </c>
      <c r="AI105" s="31" t="e">
        <f t="shared" si="78"/>
        <v>#VALUE!</v>
      </c>
      <c r="AJ105" s="122" t="s">
        <v>60</v>
      </c>
      <c r="AK105" s="31" t="str">
        <f t="shared" si="79"/>
        <v/>
      </c>
      <c r="AL105" s="31" t="str">
        <f t="shared" si="80"/>
        <v>1</v>
      </c>
      <c r="AM105" s="31" t="e">
        <f t="shared" si="81"/>
        <v>#VALUE!</v>
      </c>
      <c r="AN105" s="122" t="s">
        <v>60</v>
      </c>
      <c r="AO105" s="31" t="str">
        <f t="shared" si="82"/>
        <v/>
      </c>
      <c r="AP105" s="31" t="str">
        <f t="shared" si="83"/>
        <v>1</v>
      </c>
      <c r="AQ105" s="31" t="e">
        <f t="shared" si="84"/>
        <v>#VALUE!</v>
      </c>
      <c r="AR105" s="122" t="s">
        <v>529</v>
      </c>
      <c r="AS105" s="31" t="str">
        <f t="shared" si="85"/>
        <v/>
      </c>
      <c r="AT105" s="31" t="str">
        <f t="shared" si="86"/>
        <v/>
      </c>
      <c r="AU105" s="31" t="e">
        <f t="shared" si="87"/>
        <v>#VALUE!</v>
      </c>
      <c r="AV105" s="122" t="s">
        <v>529</v>
      </c>
      <c r="AW105" s="31" t="str">
        <f t="shared" si="88"/>
        <v/>
      </c>
      <c r="AX105" s="31" t="str">
        <f t="shared" si="89"/>
        <v/>
      </c>
      <c r="AY105" s="31" t="e">
        <f t="shared" si="90"/>
        <v>#VALUE!</v>
      </c>
      <c r="AZ105" s="133" t="s">
        <v>566</v>
      </c>
      <c r="BB105" s="122" t="s">
        <v>63</v>
      </c>
      <c r="BC105" s="31" t="str">
        <f t="shared" si="91"/>
        <v/>
      </c>
      <c r="BD105" s="31" t="str">
        <f t="shared" si="92"/>
        <v>1</v>
      </c>
      <c r="BE105" s="31" t="e">
        <f t="shared" si="93"/>
        <v>#VALUE!</v>
      </c>
      <c r="BF105" s="122" t="s">
        <v>63</v>
      </c>
      <c r="BG105" s="31" t="str">
        <f t="shared" si="94"/>
        <v/>
      </c>
      <c r="BH105" s="31" t="str">
        <f t="shared" si="95"/>
        <v>1</v>
      </c>
      <c r="BI105" s="31" t="e">
        <f t="shared" si="96"/>
        <v>#VALUE!</v>
      </c>
      <c r="BJ105" s="122" t="s">
        <v>63</v>
      </c>
      <c r="BK105" s="31" t="str">
        <f t="shared" si="97"/>
        <v/>
      </c>
      <c r="BL105" s="31" t="str">
        <f t="shared" si="98"/>
        <v>1</v>
      </c>
      <c r="BM105" s="31" t="e">
        <f t="shared" si="99"/>
        <v>#VALUE!</v>
      </c>
      <c r="BN105" s="122" t="s">
        <v>63</v>
      </c>
      <c r="BO105" s="31" t="str">
        <f t="shared" si="100"/>
        <v/>
      </c>
      <c r="BP105" s="31" t="str">
        <f t="shared" si="101"/>
        <v>1</v>
      </c>
      <c r="BQ105" s="31" t="e">
        <f t="shared" si="102"/>
        <v>#VALUE!</v>
      </c>
      <c r="BR105" s="122" t="s">
        <v>63</v>
      </c>
      <c r="BS105" s="31" t="str">
        <f t="shared" si="103"/>
        <v/>
      </c>
      <c r="BT105" s="31" t="str">
        <f t="shared" si="104"/>
        <v>1</v>
      </c>
      <c r="BU105" s="31" t="e">
        <f t="shared" si="105"/>
        <v>#VALUE!</v>
      </c>
      <c r="BV105" s="122" t="s">
        <v>63</v>
      </c>
      <c r="BW105" s="31" t="str">
        <f t="shared" si="106"/>
        <v/>
      </c>
      <c r="BX105" s="31" t="str">
        <f t="shared" si="107"/>
        <v>1</v>
      </c>
      <c r="BY105" s="31" t="e">
        <f t="shared" si="108"/>
        <v>#VALUE!</v>
      </c>
      <c r="BZ105" s="122" t="s">
        <v>529</v>
      </c>
      <c r="CA105" s="31" t="str">
        <f t="shared" si="109"/>
        <v/>
      </c>
      <c r="CB105" s="31" t="str">
        <f t="shared" si="110"/>
        <v/>
      </c>
      <c r="CC105" s="31" t="e">
        <f t="shared" si="111"/>
        <v>#VALUE!</v>
      </c>
      <c r="CD105" s="122" t="s">
        <v>529</v>
      </c>
      <c r="CE105" s="31" t="str">
        <f t="shared" si="112"/>
        <v/>
      </c>
      <c r="CF105" s="31" t="str">
        <f t="shared" si="113"/>
        <v/>
      </c>
      <c r="CG105" s="31" t="e">
        <f t="shared" si="114"/>
        <v>#VALUE!</v>
      </c>
      <c r="CH105" s="149" t="s">
        <v>3244</v>
      </c>
      <c r="CI105" s="134">
        <v>0</v>
      </c>
      <c r="CJ105" s="149" t="s">
        <v>3245</v>
      </c>
      <c r="CK105" s="134">
        <v>4498</v>
      </c>
      <c r="CL105" s="149"/>
      <c r="CM105" s="128" t="str">
        <f t="shared" si="117"/>
        <v>CLOSE</v>
      </c>
      <c r="CN105" s="128" t="s">
        <v>2917</v>
      </c>
      <c r="CO105" s="128">
        <v>175</v>
      </c>
      <c r="CP105" s="128"/>
      <c r="CQ105" s="134" t="s">
        <v>3246</v>
      </c>
      <c r="CR105" s="131"/>
      <c r="CS105" s="134"/>
      <c r="CT105" s="134"/>
      <c r="CU105" s="131" t="s">
        <v>3247</v>
      </c>
      <c r="CV105" s="134"/>
      <c r="CW105" s="134"/>
      <c r="CX105" s="134"/>
      <c r="CY105" s="811"/>
      <c r="CZ105" s="812"/>
      <c r="DA105" s="812"/>
      <c r="DB105" s="812"/>
      <c r="DC105" s="812"/>
      <c r="DD105" s="812"/>
      <c r="DE105" s="813"/>
    </row>
    <row r="106" spans="1:109" s="49" customFormat="1" ht="69.75" customHeight="1">
      <c r="A106" s="101">
        <v>90</v>
      </c>
      <c r="B106" s="595">
        <v>42330</v>
      </c>
      <c r="C106" s="106">
        <f t="shared" si="116"/>
        <v>11</v>
      </c>
      <c r="D106" s="101" t="s">
        <v>49</v>
      </c>
      <c r="E106" s="101" t="s">
        <v>40</v>
      </c>
      <c r="F106" s="109" t="s">
        <v>74</v>
      </c>
      <c r="G106" s="27">
        <f t="shared" si="59"/>
        <v>0</v>
      </c>
      <c r="H106" s="27" t="str">
        <f t="shared" si="60"/>
        <v>0</v>
      </c>
      <c r="I106" s="27" t="str">
        <f t="shared" si="61"/>
        <v>0</v>
      </c>
      <c r="J106" s="27">
        <f t="shared" si="62"/>
        <v>0</v>
      </c>
      <c r="K106" s="27">
        <f t="shared" si="63"/>
        <v>1</v>
      </c>
      <c r="L106" s="27">
        <f t="shared" si="64"/>
        <v>1</v>
      </c>
      <c r="M106" s="27">
        <f t="shared" si="65"/>
        <v>1</v>
      </c>
      <c r="N106" s="27">
        <f t="shared" si="66"/>
        <v>1</v>
      </c>
      <c r="O106" s="105" t="s">
        <v>2921</v>
      </c>
      <c r="P106" s="101" t="s">
        <v>3135</v>
      </c>
      <c r="Q106" s="125" t="s">
        <v>568</v>
      </c>
      <c r="R106" s="100" t="s">
        <v>569</v>
      </c>
      <c r="S106" s="100" t="s">
        <v>3248</v>
      </c>
      <c r="T106" s="114" t="s">
        <v>192</v>
      </c>
      <c r="U106" s="31" t="str">
        <f t="shared" si="67"/>
        <v>1</v>
      </c>
      <c r="V106" s="31" t="str">
        <f t="shared" si="68"/>
        <v/>
      </c>
      <c r="W106" s="31" t="e">
        <f t="shared" si="69"/>
        <v>#VALUE!</v>
      </c>
      <c r="X106" s="114" t="s">
        <v>192</v>
      </c>
      <c r="Y106" s="31" t="str">
        <f t="shared" si="70"/>
        <v>1</v>
      </c>
      <c r="Z106" s="31" t="str">
        <f t="shared" si="71"/>
        <v/>
      </c>
      <c r="AA106" s="31" t="e">
        <f t="shared" si="72"/>
        <v>#VALUE!</v>
      </c>
      <c r="AB106" s="114" t="s">
        <v>192</v>
      </c>
      <c r="AC106" s="31" t="str">
        <f t="shared" si="73"/>
        <v>1</v>
      </c>
      <c r="AD106" s="31" t="str">
        <f t="shared" si="74"/>
        <v/>
      </c>
      <c r="AE106" s="31" t="e">
        <f t="shared" si="75"/>
        <v>#VALUE!</v>
      </c>
      <c r="AF106" s="114" t="s">
        <v>192</v>
      </c>
      <c r="AG106" s="31" t="str">
        <f t="shared" si="76"/>
        <v>1</v>
      </c>
      <c r="AH106" s="31" t="str">
        <f t="shared" si="77"/>
        <v/>
      </c>
      <c r="AI106" s="31" t="e">
        <f t="shared" si="78"/>
        <v>#VALUE!</v>
      </c>
      <c r="AJ106" s="114" t="s">
        <v>192</v>
      </c>
      <c r="AK106" s="31" t="str">
        <f t="shared" si="79"/>
        <v>1</v>
      </c>
      <c r="AL106" s="31" t="str">
        <f t="shared" si="80"/>
        <v/>
      </c>
      <c r="AM106" s="31" t="e">
        <f t="shared" si="81"/>
        <v>#VALUE!</v>
      </c>
      <c r="AN106" s="114" t="s">
        <v>192</v>
      </c>
      <c r="AO106" s="31" t="str">
        <f t="shared" si="82"/>
        <v>1</v>
      </c>
      <c r="AP106" s="31" t="str">
        <f t="shared" si="83"/>
        <v/>
      </c>
      <c r="AQ106" s="31" t="e">
        <f t="shared" si="84"/>
        <v>#VALUE!</v>
      </c>
      <c r="AR106" s="114" t="s">
        <v>192</v>
      </c>
      <c r="AS106" s="31" t="str">
        <f t="shared" si="85"/>
        <v>1</v>
      </c>
      <c r="AT106" s="31" t="str">
        <f t="shared" si="86"/>
        <v/>
      </c>
      <c r="AU106" s="31" t="e">
        <f t="shared" si="87"/>
        <v>#VALUE!</v>
      </c>
      <c r="AV106" s="114" t="s">
        <v>529</v>
      </c>
      <c r="AW106" s="31" t="str">
        <f t="shared" si="88"/>
        <v>1</v>
      </c>
      <c r="AX106" s="31" t="str">
        <f t="shared" si="89"/>
        <v/>
      </c>
      <c r="AY106" s="31" t="e">
        <f t="shared" si="90"/>
        <v>#VALUE!</v>
      </c>
      <c r="AZ106" s="115" t="s">
        <v>350</v>
      </c>
      <c r="BA106" s="112"/>
      <c r="BB106" s="114" t="s">
        <v>529</v>
      </c>
      <c r="BC106" s="31" t="str">
        <f t="shared" si="91"/>
        <v>1</v>
      </c>
      <c r="BD106" s="31" t="str">
        <f t="shared" si="92"/>
        <v/>
      </c>
      <c r="BE106" s="31" t="e">
        <f t="shared" si="93"/>
        <v>#VALUE!</v>
      </c>
      <c r="BF106" s="114" t="s">
        <v>529</v>
      </c>
      <c r="BG106" s="31" t="str">
        <f t="shared" si="94"/>
        <v>1</v>
      </c>
      <c r="BH106" s="31" t="str">
        <f t="shared" si="95"/>
        <v/>
      </c>
      <c r="BI106" s="31" t="e">
        <f t="shared" si="96"/>
        <v>#VALUE!</v>
      </c>
      <c r="BJ106" s="114" t="s">
        <v>529</v>
      </c>
      <c r="BK106" s="31" t="str">
        <f t="shared" si="97"/>
        <v>1</v>
      </c>
      <c r="BL106" s="31" t="str">
        <f t="shared" si="98"/>
        <v/>
      </c>
      <c r="BM106" s="31" t="e">
        <f t="shared" si="99"/>
        <v>#VALUE!</v>
      </c>
      <c r="BN106" s="114" t="s">
        <v>529</v>
      </c>
      <c r="BO106" s="31" t="str">
        <f t="shared" si="100"/>
        <v>1</v>
      </c>
      <c r="BP106" s="31" t="str">
        <f t="shared" si="101"/>
        <v/>
      </c>
      <c r="BQ106" s="31" t="e">
        <f t="shared" si="102"/>
        <v>#VALUE!</v>
      </c>
      <c r="BR106" s="114" t="s">
        <v>529</v>
      </c>
      <c r="BS106" s="31" t="str">
        <f t="shared" si="103"/>
        <v>1</v>
      </c>
      <c r="BT106" s="31" t="str">
        <f t="shared" si="104"/>
        <v/>
      </c>
      <c r="BU106" s="31" t="e">
        <f t="shared" si="105"/>
        <v>#VALUE!</v>
      </c>
      <c r="BV106" s="114" t="s">
        <v>529</v>
      </c>
      <c r="BW106" s="31" t="str">
        <f t="shared" si="106"/>
        <v>1</v>
      </c>
      <c r="BX106" s="31" t="str">
        <f t="shared" si="107"/>
        <v/>
      </c>
      <c r="BY106" s="31" t="e">
        <f t="shared" si="108"/>
        <v>#VALUE!</v>
      </c>
      <c r="BZ106" s="114" t="s">
        <v>529</v>
      </c>
      <c r="CA106" s="31" t="str">
        <f t="shared" si="109"/>
        <v>1</v>
      </c>
      <c r="CB106" s="31" t="str">
        <f t="shared" si="110"/>
        <v/>
      </c>
      <c r="CC106" s="31" t="e">
        <f t="shared" si="111"/>
        <v>#VALUE!</v>
      </c>
      <c r="CD106" s="114" t="s">
        <v>529</v>
      </c>
      <c r="CE106" s="31" t="str">
        <f t="shared" si="112"/>
        <v>1</v>
      </c>
      <c r="CF106" s="31" t="str">
        <f t="shared" si="113"/>
        <v/>
      </c>
      <c r="CG106" s="31" t="e">
        <f t="shared" si="114"/>
        <v>#VALUE!</v>
      </c>
      <c r="CH106" s="155" t="s">
        <v>3249</v>
      </c>
      <c r="CI106" s="112">
        <v>1</v>
      </c>
      <c r="CJ106" s="155" t="s">
        <v>567</v>
      </c>
      <c r="CK106" s="112">
        <v>46</v>
      </c>
      <c r="CL106" s="155"/>
      <c r="CM106" s="101" t="str">
        <f t="shared" si="117"/>
        <v>CLOSE</v>
      </c>
      <c r="CN106" s="101" t="s">
        <v>2917</v>
      </c>
      <c r="CO106" s="101">
        <v>0</v>
      </c>
      <c r="CP106" s="101"/>
      <c r="CQ106" s="112"/>
      <c r="CR106" s="100"/>
      <c r="CS106" s="112"/>
      <c r="CT106" s="112"/>
      <c r="CU106" s="112"/>
      <c r="CV106" s="112"/>
      <c r="CW106" s="112"/>
      <c r="CX106" s="112"/>
      <c r="CY106" s="805"/>
      <c r="CZ106" s="806"/>
      <c r="DA106" s="806"/>
      <c r="DB106" s="806"/>
      <c r="DC106" s="806"/>
      <c r="DD106" s="806"/>
      <c r="DE106" s="807"/>
    </row>
    <row r="107" spans="1:109" s="49" customFormat="1" ht="90" customHeight="1">
      <c r="A107" s="128">
        <v>91</v>
      </c>
      <c r="B107" s="599">
        <v>42290</v>
      </c>
      <c r="C107" s="127">
        <f t="shared" si="116"/>
        <v>10</v>
      </c>
      <c r="D107" s="128" t="s">
        <v>3178</v>
      </c>
      <c r="E107" s="128" t="s">
        <v>2971</v>
      </c>
      <c r="F107" s="129" t="s">
        <v>571</v>
      </c>
      <c r="G107" s="27">
        <f t="shared" si="59"/>
        <v>3</v>
      </c>
      <c r="H107" s="27" t="str">
        <f t="shared" si="60"/>
        <v>1</v>
      </c>
      <c r="I107" s="27" t="str">
        <f t="shared" si="61"/>
        <v>0</v>
      </c>
      <c r="J107" s="27">
        <f t="shared" si="62"/>
        <v>1</v>
      </c>
      <c r="K107" s="27">
        <f t="shared" si="63"/>
        <v>1</v>
      </c>
      <c r="L107" s="27">
        <f t="shared" si="64"/>
        <v>2</v>
      </c>
      <c r="M107" s="27">
        <f t="shared" si="65"/>
        <v>1</v>
      </c>
      <c r="N107" s="27">
        <f t="shared" si="66"/>
        <v>2</v>
      </c>
      <c r="O107" s="138" t="s">
        <v>2928</v>
      </c>
      <c r="P107" s="141" t="s">
        <v>3250</v>
      </c>
      <c r="Q107" s="142" t="s">
        <v>573</v>
      </c>
      <c r="R107" s="131" t="s">
        <v>3251</v>
      </c>
      <c r="S107" s="131" t="s">
        <v>3252</v>
      </c>
      <c r="T107" s="122" t="s">
        <v>192</v>
      </c>
      <c r="U107" s="31" t="str">
        <f t="shared" si="67"/>
        <v/>
      </c>
      <c r="V107" s="31" t="str">
        <f t="shared" si="68"/>
        <v/>
      </c>
      <c r="W107" s="31" t="e">
        <f t="shared" si="69"/>
        <v>#VALUE!</v>
      </c>
      <c r="X107" s="122" t="s">
        <v>192</v>
      </c>
      <c r="Y107" s="31" t="str">
        <f t="shared" si="70"/>
        <v/>
      </c>
      <c r="Z107" s="31" t="str">
        <f t="shared" si="71"/>
        <v/>
      </c>
      <c r="AA107" s="31" t="e">
        <f t="shared" si="72"/>
        <v>#VALUE!</v>
      </c>
      <c r="AB107" s="122" t="s">
        <v>192</v>
      </c>
      <c r="AC107" s="31" t="str">
        <f t="shared" si="73"/>
        <v/>
      </c>
      <c r="AD107" s="31" t="str">
        <f t="shared" si="74"/>
        <v/>
      </c>
      <c r="AE107" s="31" t="e">
        <f t="shared" si="75"/>
        <v>#VALUE!</v>
      </c>
      <c r="AF107" s="122" t="s">
        <v>192</v>
      </c>
      <c r="AG107" s="31" t="str">
        <f t="shared" si="76"/>
        <v/>
      </c>
      <c r="AH107" s="31" t="str">
        <f t="shared" si="77"/>
        <v/>
      </c>
      <c r="AI107" s="31" t="e">
        <f t="shared" si="78"/>
        <v>#VALUE!</v>
      </c>
      <c r="AJ107" s="122" t="s">
        <v>60</v>
      </c>
      <c r="AK107" s="31" t="str">
        <f t="shared" si="79"/>
        <v/>
      </c>
      <c r="AL107" s="31" t="str">
        <f t="shared" si="80"/>
        <v>1</v>
      </c>
      <c r="AM107" s="31" t="e">
        <f t="shared" si="81"/>
        <v>#VALUE!</v>
      </c>
      <c r="AN107" s="122" t="s">
        <v>60</v>
      </c>
      <c r="AO107" s="31" t="str">
        <f t="shared" si="82"/>
        <v/>
      </c>
      <c r="AP107" s="31" t="str">
        <f t="shared" si="83"/>
        <v>1</v>
      </c>
      <c r="AQ107" s="31" t="e">
        <f t="shared" si="84"/>
        <v>#VALUE!</v>
      </c>
      <c r="AR107" s="122" t="s">
        <v>60</v>
      </c>
      <c r="AS107" s="31" t="str">
        <f t="shared" si="85"/>
        <v/>
      </c>
      <c r="AT107" s="31" t="str">
        <f t="shared" si="86"/>
        <v>1</v>
      </c>
      <c r="AU107" s="31" t="e">
        <f t="shared" si="87"/>
        <v>#VALUE!</v>
      </c>
      <c r="AV107" s="122" t="s">
        <v>529</v>
      </c>
      <c r="AW107" s="31" t="str">
        <f t="shared" si="88"/>
        <v/>
      </c>
      <c r="AX107" s="31" t="str">
        <f t="shared" si="89"/>
        <v/>
      </c>
      <c r="AY107" s="31" t="e">
        <f t="shared" si="90"/>
        <v>#VALUE!</v>
      </c>
      <c r="AZ107" s="133" t="s">
        <v>3253</v>
      </c>
      <c r="BB107" s="122"/>
      <c r="BC107" s="31" t="str">
        <f t="shared" si="91"/>
        <v/>
      </c>
      <c r="BD107" s="31" t="str">
        <f t="shared" si="92"/>
        <v/>
      </c>
      <c r="BE107" s="31" t="e">
        <f t="shared" si="93"/>
        <v>#VALUE!</v>
      </c>
      <c r="BF107" s="122"/>
      <c r="BG107" s="31" t="str">
        <f t="shared" si="94"/>
        <v/>
      </c>
      <c r="BH107" s="31" t="str">
        <f t="shared" si="95"/>
        <v/>
      </c>
      <c r="BI107" s="31" t="e">
        <f t="shared" si="96"/>
        <v>#VALUE!</v>
      </c>
      <c r="BJ107" s="122"/>
      <c r="BK107" s="31" t="str">
        <f t="shared" si="97"/>
        <v/>
      </c>
      <c r="BL107" s="31" t="str">
        <f t="shared" si="98"/>
        <v/>
      </c>
      <c r="BM107" s="31" t="e">
        <f t="shared" si="99"/>
        <v>#VALUE!</v>
      </c>
      <c r="BN107" s="122"/>
      <c r="BO107" s="31" t="str">
        <f t="shared" si="100"/>
        <v/>
      </c>
      <c r="BP107" s="31" t="str">
        <f t="shared" si="101"/>
        <v/>
      </c>
      <c r="BQ107" s="31" t="e">
        <f t="shared" si="102"/>
        <v>#VALUE!</v>
      </c>
      <c r="BR107" s="122" t="s">
        <v>63</v>
      </c>
      <c r="BS107" s="31" t="str">
        <f t="shared" si="103"/>
        <v/>
      </c>
      <c r="BT107" s="31" t="str">
        <f t="shared" si="104"/>
        <v>1</v>
      </c>
      <c r="BU107" s="31" t="e">
        <f t="shared" si="105"/>
        <v>#VALUE!</v>
      </c>
      <c r="BV107" s="122" t="s">
        <v>63</v>
      </c>
      <c r="BW107" s="31" t="str">
        <f t="shared" si="106"/>
        <v/>
      </c>
      <c r="BX107" s="31" t="str">
        <f t="shared" si="107"/>
        <v>1</v>
      </c>
      <c r="BY107" s="31" t="e">
        <f t="shared" si="108"/>
        <v>#VALUE!</v>
      </c>
      <c r="BZ107" s="122" t="s">
        <v>63</v>
      </c>
      <c r="CA107" s="31" t="str">
        <f t="shared" si="109"/>
        <v/>
      </c>
      <c r="CB107" s="31" t="str">
        <f t="shared" si="110"/>
        <v>1</v>
      </c>
      <c r="CC107" s="31" t="e">
        <f t="shared" si="111"/>
        <v>#VALUE!</v>
      </c>
      <c r="CD107" s="122" t="s">
        <v>529</v>
      </c>
      <c r="CE107" s="31" t="str">
        <f t="shared" si="112"/>
        <v/>
      </c>
      <c r="CF107" s="31" t="str">
        <f t="shared" si="113"/>
        <v/>
      </c>
      <c r="CG107" s="31" t="e">
        <f t="shared" si="114"/>
        <v>#VALUE!</v>
      </c>
      <c r="CH107" s="149" t="s">
        <v>3254</v>
      </c>
      <c r="CI107" s="134">
        <v>0</v>
      </c>
      <c r="CJ107" s="149" t="s">
        <v>572</v>
      </c>
      <c r="CK107" s="134">
        <v>3602</v>
      </c>
      <c r="CL107" s="149"/>
      <c r="CM107" s="128" t="str">
        <f t="shared" si="117"/>
        <v>CLOSE</v>
      </c>
      <c r="CN107" s="128" t="s">
        <v>2917</v>
      </c>
      <c r="CO107" s="128">
        <v>131</v>
      </c>
      <c r="CP107" s="128"/>
      <c r="CQ107" s="134"/>
      <c r="CR107" s="131"/>
      <c r="CS107" s="134"/>
      <c r="CT107" s="134"/>
      <c r="CU107" s="131" t="s">
        <v>3255</v>
      </c>
      <c r="CV107" s="130" t="s">
        <v>3256</v>
      </c>
      <c r="CW107" s="131" t="s">
        <v>3257</v>
      </c>
      <c r="CX107" s="134"/>
      <c r="CY107" s="811"/>
      <c r="CZ107" s="812"/>
      <c r="DA107" s="812"/>
      <c r="DB107" s="812"/>
      <c r="DC107" s="812"/>
      <c r="DD107" s="812"/>
      <c r="DE107" s="813"/>
    </row>
    <row r="108" spans="1:109" s="49" customFormat="1" ht="134.25" customHeight="1">
      <c r="A108" s="128">
        <v>92</v>
      </c>
      <c r="B108" s="599">
        <v>42334</v>
      </c>
      <c r="C108" s="127">
        <f t="shared" si="116"/>
        <v>11</v>
      </c>
      <c r="D108" s="128" t="s">
        <v>393</v>
      </c>
      <c r="E108" s="128" t="s">
        <v>200</v>
      </c>
      <c r="F108" s="129" t="s">
        <v>571</v>
      </c>
      <c r="G108" s="27">
        <f t="shared" si="59"/>
        <v>3</v>
      </c>
      <c r="H108" s="27" t="str">
        <f t="shared" si="60"/>
        <v>1</v>
      </c>
      <c r="I108" s="27" t="str">
        <f t="shared" si="61"/>
        <v>0</v>
      </c>
      <c r="J108" s="27">
        <f t="shared" si="62"/>
        <v>1</v>
      </c>
      <c r="K108" s="27">
        <f t="shared" si="63"/>
        <v>1</v>
      </c>
      <c r="L108" s="27">
        <f t="shared" si="64"/>
        <v>2</v>
      </c>
      <c r="M108" s="27">
        <f t="shared" si="65"/>
        <v>1</v>
      </c>
      <c r="N108" s="27">
        <f t="shared" si="66"/>
        <v>2</v>
      </c>
      <c r="O108" s="138" t="s">
        <v>2934</v>
      </c>
      <c r="P108" s="141" t="s">
        <v>3258</v>
      </c>
      <c r="Q108" s="130" t="s">
        <v>578</v>
      </c>
      <c r="R108" s="131" t="s">
        <v>3259</v>
      </c>
      <c r="S108" s="131" t="s">
        <v>3260</v>
      </c>
      <c r="T108" s="122" t="s">
        <v>529</v>
      </c>
      <c r="U108" s="31" t="str">
        <f t="shared" si="67"/>
        <v/>
      </c>
      <c r="V108" s="31" t="str">
        <f t="shared" si="68"/>
        <v/>
      </c>
      <c r="W108" s="31" t="e">
        <f t="shared" si="69"/>
        <v>#VALUE!</v>
      </c>
      <c r="X108" s="122" t="s">
        <v>529</v>
      </c>
      <c r="Y108" s="31" t="str">
        <f t="shared" si="70"/>
        <v/>
      </c>
      <c r="Z108" s="31" t="str">
        <f t="shared" si="71"/>
        <v/>
      </c>
      <c r="AA108" s="31" t="e">
        <f t="shared" si="72"/>
        <v>#VALUE!</v>
      </c>
      <c r="AB108" s="122" t="s">
        <v>529</v>
      </c>
      <c r="AC108" s="31" t="str">
        <f t="shared" si="73"/>
        <v/>
      </c>
      <c r="AD108" s="31" t="str">
        <f t="shared" si="74"/>
        <v/>
      </c>
      <c r="AE108" s="31" t="e">
        <f t="shared" si="75"/>
        <v>#VALUE!</v>
      </c>
      <c r="AF108" s="122" t="s">
        <v>529</v>
      </c>
      <c r="AG108" s="31" t="str">
        <f t="shared" si="76"/>
        <v/>
      </c>
      <c r="AH108" s="31" t="str">
        <f t="shared" si="77"/>
        <v/>
      </c>
      <c r="AI108" s="31" t="e">
        <f t="shared" si="78"/>
        <v>#VALUE!</v>
      </c>
      <c r="AJ108" s="122" t="s">
        <v>60</v>
      </c>
      <c r="AK108" s="31" t="str">
        <f t="shared" si="79"/>
        <v/>
      </c>
      <c r="AL108" s="31" t="str">
        <f t="shared" si="80"/>
        <v>1</v>
      </c>
      <c r="AM108" s="31" t="e">
        <f t="shared" si="81"/>
        <v>#VALUE!</v>
      </c>
      <c r="AN108" s="122" t="s">
        <v>60</v>
      </c>
      <c r="AO108" s="31" t="str">
        <f t="shared" si="82"/>
        <v/>
      </c>
      <c r="AP108" s="31" t="str">
        <f t="shared" si="83"/>
        <v>1</v>
      </c>
      <c r="AQ108" s="31" t="e">
        <f t="shared" si="84"/>
        <v>#VALUE!</v>
      </c>
      <c r="AR108" s="122" t="s">
        <v>60</v>
      </c>
      <c r="AS108" s="31" t="str">
        <f t="shared" si="85"/>
        <v/>
      </c>
      <c r="AT108" s="31" t="str">
        <f t="shared" si="86"/>
        <v>1</v>
      </c>
      <c r="AU108" s="31" t="e">
        <f t="shared" si="87"/>
        <v>#VALUE!</v>
      </c>
      <c r="AV108" s="122" t="s">
        <v>529</v>
      </c>
      <c r="AW108" s="31" t="str">
        <f t="shared" si="88"/>
        <v/>
      </c>
      <c r="AX108" s="31" t="str">
        <f t="shared" si="89"/>
        <v/>
      </c>
      <c r="AY108" s="31" t="e">
        <f t="shared" si="90"/>
        <v>#VALUE!</v>
      </c>
      <c r="AZ108" s="133" t="s">
        <v>581</v>
      </c>
      <c r="BB108" s="122"/>
      <c r="BC108" s="31" t="str">
        <f t="shared" si="91"/>
        <v/>
      </c>
      <c r="BD108" s="31" t="str">
        <f t="shared" si="92"/>
        <v/>
      </c>
      <c r="BE108" s="31" t="e">
        <f t="shared" si="93"/>
        <v>#VALUE!</v>
      </c>
      <c r="BF108" s="122"/>
      <c r="BG108" s="31" t="str">
        <f t="shared" si="94"/>
        <v/>
      </c>
      <c r="BH108" s="31" t="str">
        <f t="shared" si="95"/>
        <v/>
      </c>
      <c r="BI108" s="31" t="e">
        <f t="shared" si="96"/>
        <v>#VALUE!</v>
      </c>
      <c r="BJ108" s="122"/>
      <c r="BK108" s="31" t="str">
        <f t="shared" si="97"/>
        <v/>
      </c>
      <c r="BL108" s="31" t="str">
        <f t="shared" si="98"/>
        <v/>
      </c>
      <c r="BM108" s="31" t="e">
        <f t="shared" si="99"/>
        <v>#VALUE!</v>
      </c>
      <c r="BN108" s="122"/>
      <c r="BO108" s="31" t="str">
        <f t="shared" si="100"/>
        <v/>
      </c>
      <c r="BP108" s="31" t="str">
        <f t="shared" si="101"/>
        <v/>
      </c>
      <c r="BQ108" s="31" t="e">
        <f t="shared" si="102"/>
        <v>#VALUE!</v>
      </c>
      <c r="BR108" s="122" t="s">
        <v>63</v>
      </c>
      <c r="BS108" s="31" t="str">
        <f t="shared" si="103"/>
        <v/>
      </c>
      <c r="BT108" s="31" t="str">
        <f t="shared" si="104"/>
        <v>1</v>
      </c>
      <c r="BU108" s="31" t="e">
        <f t="shared" si="105"/>
        <v>#VALUE!</v>
      </c>
      <c r="BV108" s="122" t="s">
        <v>63</v>
      </c>
      <c r="BW108" s="31" t="str">
        <f t="shared" si="106"/>
        <v/>
      </c>
      <c r="BX108" s="31" t="str">
        <f t="shared" si="107"/>
        <v>1</v>
      </c>
      <c r="BY108" s="31" t="e">
        <f t="shared" si="108"/>
        <v>#VALUE!</v>
      </c>
      <c r="BZ108" s="122" t="s">
        <v>63</v>
      </c>
      <c r="CA108" s="31" t="str">
        <f t="shared" si="109"/>
        <v/>
      </c>
      <c r="CB108" s="31" t="str">
        <f t="shared" si="110"/>
        <v>1</v>
      </c>
      <c r="CC108" s="31" t="e">
        <f t="shared" si="111"/>
        <v>#VALUE!</v>
      </c>
      <c r="CD108" s="122" t="s">
        <v>529</v>
      </c>
      <c r="CE108" s="31" t="str">
        <f t="shared" si="112"/>
        <v/>
      </c>
      <c r="CF108" s="31" t="str">
        <f t="shared" si="113"/>
        <v/>
      </c>
      <c r="CG108" s="31" t="e">
        <f t="shared" si="114"/>
        <v>#VALUE!</v>
      </c>
      <c r="CH108" s="149" t="s">
        <v>3261</v>
      </c>
      <c r="CI108" s="128">
        <v>0</v>
      </c>
      <c r="CJ108" s="149" t="s">
        <v>577</v>
      </c>
      <c r="CK108" s="128">
        <v>327</v>
      </c>
      <c r="CL108" s="149"/>
      <c r="CM108" s="128" t="str">
        <f t="shared" si="117"/>
        <v>CLOSE</v>
      </c>
      <c r="CN108" s="128" t="s">
        <v>2917</v>
      </c>
      <c r="CO108" s="128"/>
      <c r="CP108" s="128"/>
      <c r="CQ108" s="134"/>
      <c r="CR108" s="131"/>
      <c r="CS108" s="134"/>
      <c r="CT108" s="134"/>
      <c r="CU108" s="131" t="s">
        <v>3262</v>
      </c>
      <c r="CV108" s="131" t="s">
        <v>3263</v>
      </c>
      <c r="CW108" s="143" t="s">
        <v>3264</v>
      </c>
      <c r="CX108" s="128"/>
      <c r="CY108" s="811"/>
      <c r="CZ108" s="812"/>
      <c r="DA108" s="812"/>
      <c r="DB108" s="812"/>
      <c r="DC108" s="812"/>
      <c r="DD108" s="812"/>
      <c r="DE108" s="813"/>
    </row>
    <row r="109" spans="1:109" s="49" customFormat="1" ht="114" customHeight="1">
      <c r="A109" s="128">
        <v>93</v>
      </c>
      <c r="B109" s="599">
        <v>42303</v>
      </c>
      <c r="C109" s="127">
        <f t="shared" si="116"/>
        <v>10</v>
      </c>
      <c r="D109" s="128" t="s">
        <v>49</v>
      </c>
      <c r="E109" s="128" t="s">
        <v>147</v>
      </c>
      <c r="F109" s="129" t="s">
        <v>571</v>
      </c>
      <c r="G109" s="27">
        <f t="shared" si="59"/>
        <v>4</v>
      </c>
      <c r="H109" s="27" t="str">
        <f t="shared" si="60"/>
        <v>1</v>
      </c>
      <c r="I109" s="27" t="str">
        <f t="shared" si="61"/>
        <v>1</v>
      </c>
      <c r="J109" s="27">
        <f t="shared" si="62"/>
        <v>2</v>
      </c>
      <c r="K109" s="27">
        <f t="shared" si="63"/>
        <v>1</v>
      </c>
      <c r="L109" s="27">
        <f t="shared" si="64"/>
        <v>3</v>
      </c>
      <c r="M109" s="27">
        <f t="shared" si="65"/>
        <v>1</v>
      </c>
      <c r="N109" s="27">
        <f t="shared" si="66"/>
        <v>3</v>
      </c>
      <c r="O109" s="138" t="s">
        <v>2934</v>
      </c>
      <c r="P109" s="141" t="s">
        <v>3265</v>
      </c>
      <c r="Q109" s="130" t="s">
        <v>583</v>
      </c>
      <c r="R109" s="131" t="s">
        <v>3266</v>
      </c>
      <c r="S109" s="131" t="s">
        <v>3267</v>
      </c>
      <c r="T109" s="122" t="s">
        <v>60</v>
      </c>
      <c r="U109" s="31" t="str">
        <f t="shared" si="67"/>
        <v>1</v>
      </c>
      <c r="V109" s="31" t="str">
        <f t="shared" si="68"/>
        <v>1</v>
      </c>
      <c r="W109" s="31">
        <f t="shared" si="69"/>
        <v>2</v>
      </c>
      <c r="X109" s="122" t="s">
        <v>60</v>
      </c>
      <c r="Y109" s="31" t="str">
        <f t="shared" si="70"/>
        <v>1</v>
      </c>
      <c r="Z109" s="31" t="str">
        <f t="shared" si="71"/>
        <v>1</v>
      </c>
      <c r="AA109" s="31">
        <f t="shared" si="72"/>
        <v>2</v>
      </c>
      <c r="AB109" s="122" t="s">
        <v>60</v>
      </c>
      <c r="AC109" s="31" t="str">
        <f t="shared" si="73"/>
        <v>1</v>
      </c>
      <c r="AD109" s="31" t="str">
        <f t="shared" si="74"/>
        <v>1</v>
      </c>
      <c r="AE109" s="31">
        <f t="shared" si="75"/>
        <v>2</v>
      </c>
      <c r="AF109" s="122" t="s">
        <v>60</v>
      </c>
      <c r="AG109" s="31" t="str">
        <f t="shared" si="76"/>
        <v>1</v>
      </c>
      <c r="AH109" s="31" t="str">
        <f t="shared" si="77"/>
        <v>1</v>
      </c>
      <c r="AI109" s="31">
        <f t="shared" si="78"/>
        <v>2</v>
      </c>
      <c r="AJ109" s="122" t="s">
        <v>192</v>
      </c>
      <c r="AK109" s="31" t="str">
        <f t="shared" si="79"/>
        <v>1</v>
      </c>
      <c r="AL109" s="31" t="str">
        <f t="shared" si="80"/>
        <v/>
      </c>
      <c r="AM109" s="31" t="e">
        <f t="shared" si="81"/>
        <v>#VALUE!</v>
      </c>
      <c r="AN109" s="122" t="s">
        <v>192</v>
      </c>
      <c r="AO109" s="31" t="str">
        <f t="shared" si="82"/>
        <v>1</v>
      </c>
      <c r="AP109" s="31" t="str">
        <f t="shared" si="83"/>
        <v/>
      </c>
      <c r="AQ109" s="31" t="e">
        <f t="shared" si="84"/>
        <v>#VALUE!</v>
      </c>
      <c r="AR109" s="122" t="s">
        <v>529</v>
      </c>
      <c r="AS109" s="31" t="str">
        <f t="shared" si="85"/>
        <v>1</v>
      </c>
      <c r="AT109" s="31" t="str">
        <f t="shared" si="86"/>
        <v/>
      </c>
      <c r="AU109" s="31" t="e">
        <f t="shared" si="87"/>
        <v>#VALUE!</v>
      </c>
      <c r="AV109" s="122" t="s">
        <v>529</v>
      </c>
      <c r="AW109" s="31" t="str">
        <f t="shared" si="88"/>
        <v>1</v>
      </c>
      <c r="AX109" s="31" t="str">
        <f t="shared" si="89"/>
        <v/>
      </c>
      <c r="AY109" s="31" t="e">
        <f t="shared" si="90"/>
        <v>#VALUE!</v>
      </c>
      <c r="AZ109" s="133" t="s">
        <v>586</v>
      </c>
      <c r="BB109" s="122" t="s">
        <v>63</v>
      </c>
      <c r="BC109" s="31" t="str">
        <f t="shared" si="91"/>
        <v>1</v>
      </c>
      <c r="BD109" s="31" t="str">
        <f t="shared" si="92"/>
        <v>1</v>
      </c>
      <c r="BE109" s="31">
        <f t="shared" si="93"/>
        <v>2</v>
      </c>
      <c r="BF109" s="122" t="s">
        <v>63</v>
      </c>
      <c r="BG109" s="31" t="str">
        <f t="shared" si="94"/>
        <v>1</v>
      </c>
      <c r="BH109" s="31" t="str">
        <f t="shared" si="95"/>
        <v>1</v>
      </c>
      <c r="BI109" s="31">
        <f t="shared" si="96"/>
        <v>2</v>
      </c>
      <c r="BJ109" s="122" t="s">
        <v>63</v>
      </c>
      <c r="BK109" s="31" t="str">
        <f t="shared" si="97"/>
        <v>1</v>
      </c>
      <c r="BL109" s="31" t="str">
        <f t="shared" si="98"/>
        <v>1</v>
      </c>
      <c r="BM109" s="31">
        <f t="shared" si="99"/>
        <v>2</v>
      </c>
      <c r="BN109" s="122" t="s">
        <v>63</v>
      </c>
      <c r="BO109" s="31" t="str">
        <f t="shared" si="100"/>
        <v>1</v>
      </c>
      <c r="BP109" s="31" t="str">
        <f t="shared" si="101"/>
        <v>1</v>
      </c>
      <c r="BQ109" s="31">
        <f t="shared" si="102"/>
        <v>2</v>
      </c>
      <c r="BR109" s="122"/>
      <c r="BS109" s="31" t="str">
        <f t="shared" si="103"/>
        <v>1</v>
      </c>
      <c r="BT109" s="31" t="str">
        <f t="shared" si="104"/>
        <v/>
      </c>
      <c r="BU109" s="31" t="e">
        <f t="shared" si="105"/>
        <v>#VALUE!</v>
      </c>
      <c r="BV109" s="122"/>
      <c r="BW109" s="31" t="str">
        <f t="shared" si="106"/>
        <v>1</v>
      </c>
      <c r="BX109" s="31" t="str">
        <f t="shared" si="107"/>
        <v/>
      </c>
      <c r="BY109" s="31" t="e">
        <f t="shared" si="108"/>
        <v>#VALUE!</v>
      </c>
      <c r="BZ109" s="122"/>
      <c r="CA109" s="31" t="str">
        <f t="shared" si="109"/>
        <v>1</v>
      </c>
      <c r="CB109" s="31" t="str">
        <f t="shared" si="110"/>
        <v/>
      </c>
      <c r="CC109" s="31" t="e">
        <f t="shared" si="111"/>
        <v>#VALUE!</v>
      </c>
      <c r="CD109" s="122"/>
      <c r="CE109" s="31" t="str">
        <f t="shared" si="112"/>
        <v>1</v>
      </c>
      <c r="CF109" s="31" t="str">
        <f t="shared" si="113"/>
        <v/>
      </c>
      <c r="CG109" s="31" t="e">
        <f t="shared" si="114"/>
        <v>#VALUE!</v>
      </c>
      <c r="CH109" s="149" t="s">
        <v>3268</v>
      </c>
      <c r="CI109" s="134">
        <v>0</v>
      </c>
      <c r="CJ109" s="149" t="s">
        <v>582</v>
      </c>
      <c r="CK109" s="134">
        <v>1283.5</v>
      </c>
      <c r="CL109" s="149"/>
      <c r="CM109" s="128" t="str">
        <f t="shared" si="117"/>
        <v>CLOSE</v>
      </c>
      <c r="CN109" s="128" t="s">
        <v>2917</v>
      </c>
      <c r="CO109" s="128"/>
      <c r="CP109" s="128"/>
      <c r="CQ109" s="134"/>
      <c r="CR109" s="131"/>
      <c r="CS109" s="134"/>
      <c r="CT109" s="134"/>
      <c r="CU109" s="131"/>
      <c r="CV109" s="131"/>
      <c r="CW109" s="143"/>
      <c r="CX109" s="128"/>
      <c r="CY109" s="216"/>
      <c r="CZ109" s="217"/>
      <c r="DA109" s="217"/>
      <c r="DB109" s="217"/>
      <c r="DC109" s="217"/>
      <c r="DD109" s="217"/>
      <c r="DE109" s="218"/>
    </row>
    <row r="110" spans="1:109" s="49" customFormat="1" ht="93.75" customHeight="1">
      <c r="A110" s="128">
        <v>94</v>
      </c>
      <c r="B110" s="599">
        <v>42331</v>
      </c>
      <c r="C110" s="127">
        <f t="shared" si="116"/>
        <v>11</v>
      </c>
      <c r="D110" s="128" t="s">
        <v>49</v>
      </c>
      <c r="E110" s="128" t="s">
        <v>40</v>
      </c>
      <c r="F110" s="129" t="s">
        <v>571</v>
      </c>
      <c r="G110" s="27">
        <f t="shared" si="59"/>
        <v>6</v>
      </c>
      <c r="H110" s="27" t="str">
        <f t="shared" si="60"/>
        <v>1</v>
      </c>
      <c r="I110" s="27" t="str">
        <f t="shared" si="61"/>
        <v>1</v>
      </c>
      <c r="J110" s="27">
        <f t="shared" si="62"/>
        <v>2</v>
      </c>
      <c r="K110" s="27">
        <f t="shared" si="63"/>
        <v>1</v>
      </c>
      <c r="L110" s="27">
        <f t="shared" si="64"/>
        <v>3</v>
      </c>
      <c r="M110" s="27">
        <f t="shared" si="65"/>
        <v>1</v>
      </c>
      <c r="N110" s="27">
        <f t="shared" si="66"/>
        <v>3</v>
      </c>
      <c r="O110" s="138" t="s">
        <v>2921</v>
      </c>
      <c r="P110" s="128" t="s">
        <v>53</v>
      </c>
      <c r="Q110" s="130" t="s">
        <v>587</v>
      </c>
      <c r="R110" s="131" t="s">
        <v>3269</v>
      </c>
      <c r="S110" s="131" t="s">
        <v>3270</v>
      </c>
      <c r="T110" s="122" t="s">
        <v>60</v>
      </c>
      <c r="U110" s="31" t="str">
        <f t="shared" si="67"/>
        <v>1</v>
      </c>
      <c r="V110" s="31" t="str">
        <f t="shared" si="68"/>
        <v>1</v>
      </c>
      <c r="W110" s="31">
        <f t="shared" si="69"/>
        <v>2</v>
      </c>
      <c r="X110" s="122" t="s">
        <v>60</v>
      </c>
      <c r="Y110" s="31" t="str">
        <f t="shared" si="70"/>
        <v>1</v>
      </c>
      <c r="Z110" s="31" t="str">
        <f t="shared" si="71"/>
        <v>1</v>
      </c>
      <c r="AA110" s="31">
        <f t="shared" si="72"/>
        <v>2</v>
      </c>
      <c r="AB110" s="122" t="s">
        <v>60</v>
      </c>
      <c r="AC110" s="31" t="str">
        <f t="shared" si="73"/>
        <v>1</v>
      </c>
      <c r="AD110" s="31" t="str">
        <f t="shared" si="74"/>
        <v>1</v>
      </c>
      <c r="AE110" s="31">
        <f t="shared" si="75"/>
        <v>2</v>
      </c>
      <c r="AF110" s="122" t="s">
        <v>60</v>
      </c>
      <c r="AG110" s="31" t="str">
        <f t="shared" si="76"/>
        <v>1</v>
      </c>
      <c r="AH110" s="31" t="str">
        <f t="shared" si="77"/>
        <v>1</v>
      </c>
      <c r="AI110" s="31">
        <f t="shared" si="78"/>
        <v>2</v>
      </c>
      <c r="AJ110" s="122" t="s">
        <v>60</v>
      </c>
      <c r="AK110" s="31" t="str">
        <f t="shared" si="79"/>
        <v>1</v>
      </c>
      <c r="AL110" s="31" t="str">
        <f t="shared" si="80"/>
        <v>1</v>
      </c>
      <c r="AM110" s="31">
        <f t="shared" si="81"/>
        <v>2</v>
      </c>
      <c r="AN110" s="122" t="s">
        <v>60</v>
      </c>
      <c r="AO110" s="31" t="str">
        <f t="shared" si="82"/>
        <v>1</v>
      </c>
      <c r="AP110" s="31" t="str">
        <f t="shared" si="83"/>
        <v>1</v>
      </c>
      <c r="AQ110" s="31">
        <f t="shared" si="84"/>
        <v>2</v>
      </c>
      <c r="AR110" s="122" t="s">
        <v>192</v>
      </c>
      <c r="AS110" s="31" t="str">
        <f t="shared" si="85"/>
        <v>1</v>
      </c>
      <c r="AT110" s="31" t="str">
        <f t="shared" si="86"/>
        <v/>
      </c>
      <c r="AU110" s="31" t="e">
        <f t="shared" si="87"/>
        <v>#VALUE!</v>
      </c>
      <c r="AV110" s="122" t="s">
        <v>192</v>
      </c>
      <c r="AW110" s="31" t="str">
        <f t="shared" si="88"/>
        <v>1</v>
      </c>
      <c r="AX110" s="31" t="str">
        <f t="shared" si="89"/>
        <v/>
      </c>
      <c r="AY110" s="31" t="e">
        <f t="shared" si="90"/>
        <v>#VALUE!</v>
      </c>
      <c r="AZ110" s="133" t="s">
        <v>590</v>
      </c>
      <c r="BB110" s="122" t="s">
        <v>63</v>
      </c>
      <c r="BC110" s="31" t="str">
        <f t="shared" si="91"/>
        <v>1</v>
      </c>
      <c r="BD110" s="31" t="str">
        <f t="shared" si="92"/>
        <v>1</v>
      </c>
      <c r="BE110" s="31">
        <f t="shared" si="93"/>
        <v>2</v>
      </c>
      <c r="BF110" s="122" t="s">
        <v>63</v>
      </c>
      <c r="BG110" s="31" t="str">
        <f t="shared" si="94"/>
        <v>1</v>
      </c>
      <c r="BH110" s="31" t="str">
        <f t="shared" si="95"/>
        <v>1</v>
      </c>
      <c r="BI110" s="31">
        <f t="shared" si="96"/>
        <v>2</v>
      </c>
      <c r="BJ110" s="122" t="s">
        <v>63</v>
      </c>
      <c r="BK110" s="31" t="str">
        <f t="shared" si="97"/>
        <v>1</v>
      </c>
      <c r="BL110" s="31" t="str">
        <f t="shared" si="98"/>
        <v>1</v>
      </c>
      <c r="BM110" s="31">
        <f t="shared" si="99"/>
        <v>2</v>
      </c>
      <c r="BN110" s="122" t="s">
        <v>63</v>
      </c>
      <c r="BO110" s="31" t="str">
        <f t="shared" si="100"/>
        <v>1</v>
      </c>
      <c r="BP110" s="31" t="str">
        <f t="shared" si="101"/>
        <v>1</v>
      </c>
      <c r="BQ110" s="31">
        <f t="shared" si="102"/>
        <v>2</v>
      </c>
      <c r="BR110" s="122" t="s">
        <v>63</v>
      </c>
      <c r="BS110" s="31" t="str">
        <f t="shared" si="103"/>
        <v>1</v>
      </c>
      <c r="BT110" s="31" t="str">
        <f t="shared" si="104"/>
        <v>1</v>
      </c>
      <c r="BU110" s="31">
        <f t="shared" si="105"/>
        <v>2</v>
      </c>
      <c r="BV110" s="122" t="s">
        <v>63</v>
      </c>
      <c r="BW110" s="31" t="str">
        <f t="shared" si="106"/>
        <v>1</v>
      </c>
      <c r="BX110" s="31" t="str">
        <f t="shared" si="107"/>
        <v>1</v>
      </c>
      <c r="BY110" s="31">
        <f t="shared" si="108"/>
        <v>2</v>
      </c>
      <c r="BZ110" s="122" t="s">
        <v>529</v>
      </c>
      <c r="CA110" s="31" t="str">
        <f t="shared" si="109"/>
        <v>1</v>
      </c>
      <c r="CB110" s="31" t="str">
        <f t="shared" si="110"/>
        <v/>
      </c>
      <c r="CC110" s="31" t="e">
        <f t="shared" si="111"/>
        <v>#VALUE!</v>
      </c>
      <c r="CD110" s="122" t="s">
        <v>529</v>
      </c>
      <c r="CE110" s="31" t="str">
        <f t="shared" si="112"/>
        <v>1</v>
      </c>
      <c r="CF110" s="31" t="str">
        <f t="shared" si="113"/>
        <v/>
      </c>
      <c r="CG110" s="31" t="e">
        <f t="shared" si="114"/>
        <v>#VALUE!</v>
      </c>
      <c r="CH110" s="149" t="s">
        <v>3249</v>
      </c>
      <c r="CI110" s="134">
        <v>1</v>
      </c>
      <c r="CJ110" s="149" t="s">
        <v>567</v>
      </c>
      <c r="CK110" s="134">
        <v>46</v>
      </c>
      <c r="CL110" s="149"/>
      <c r="CM110" s="128" t="str">
        <f t="shared" si="117"/>
        <v>CLOSE</v>
      </c>
      <c r="CN110" s="128" t="s">
        <v>2917</v>
      </c>
      <c r="CO110" s="128">
        <v>0</v>
      </c>
      <c r="CP110" s="128"/>
      <c r="CQ110" s="134"/>
      <c r="CR110" s="131"/>
      <c r="CS110" s="134"/>
      <c r="CT110" s="134"/>
      <c r="CU110" s="131" t="s">
        <v>3271</v>
      </c>
      <c r="CV110" s="131"/>
      <c r="CW110" s="143"/>
      <c r="CX110" s="128"/>
      <c r="CY110" s="216"/>
      <c r="CZ110" s="217"/>
      <c r="DA110" s="217"/>
      <c r="DB110" s="217"/>
      <c r="DC110" s="217"/>
      <c r="DD110" s="217"/>
      <c r="DE110" s="218"/>
    </row>
    <row r="111" spans="1:109" s="49" customFormat="1" ht="134.25" customHeight="1">
      <c r="A111" s="128">
        <v>95</v>
      </c>
      <c r="B111" s="599">
        <v>42351</v>
      </c>
      <c r="C111" s="127">
        <f t="shared" si="116"/>
        <v>12</v>
      </c>
      <c r="D111" s="128" t="s">
        <v>49</v>
      </c>
      <c r="E111" s="128" t="s">
        <v>40</v>
      </c>
      <c r="F111" s="129" t="s">
        <v>571</v>
      </c>
      <c r="G111" s="27">
        <f t="shared" si="59"/>
        <v>0</v>
      </c>
      <c r="H111" s="27" t="str">
        <f t="shared" si="60"/>
        <v>0</v>
      </c>
      <c r="I111" s="27" t="str">
        <f t="shared" si="61"/>
        <v>0</v>
      </c>
      <c r="J111" s="27">
        <f t="shared" si="62"/>
        <v>0</v>
      </c>
      <c r="K111" s="27">
        <f t="shared" si="63"/>
        <v>1</v>
      </c>
      <c r="L111" s="27">
        <f t="shared" si="64"/>
        <v>1</v>
      </c>
      <c r="M111" s="27">
        <f t="shared" si="65"/>
        <v>1</v>
      </c>
      <c r="N111" s="27">
        <f t="shared" si="66"/>
        <v>1</v>
      </c>
      <c r="O111" s="138" t="s">
        <v>2921</v>
      </c>
      <c r="P111" s="128" t="s">
        <v>53</v>
      </c>
      <c r="Q111" s="130" t="s">
        <v>592</v>
      </c>
      <c r="R111" s="131" t="s">
        <v>3272</v>
      </c>
      <c r="S111" s="144" t="s">
        <v>3273</v>
      </c>
      <c r="T111" s="122" t="s">
        <v>192</v>
      </c>
      <c r="U111" s="31" t="str">
        <f t="shared" si="67"/>
        <v>1</v>
      </c>
      <c r="V111" s="31" t="str">
        <f t="shared" si="68"/>
        <v/>
      </c>
      <c r="W111" s="31" t="e">
        <f t="shared" si="69"/>
        <v>#VALUE!</v>
      </c>
      <c r="X111" s="122" t="s">
        <v>192</v>
      </c>
      <c r="Y111" s="31" t="str">
        <f t="shared" si="70"/>
        <v>1</v>
      </c>
      <c r="Z111" s="31" t="str">
        <f t="shared" si="71"/>
        <v/>
      </c>
      <c r="AA111" s="31" t="e">
        <f t="shared" si="72"/>
        <v>#VALUE!</v>
      </c>
      <c r="AB111" s="122" t="s">
        <v>192</v>
      </c>
      <c r="AC111" s="31" t="str">
        <f t="shared" si="73"/>
        <v>1</v>
      </c>
      <c r="AD111" s="31" t="str">
        <f t="shared" si="74"/>
        <v/>
      </c>
      <c r="AE111" s="31" t="e">
        <f t="shared" si="75"/>
        <v>#VALUE!</v>
      </c>
      <c r="AF111" s="122" t="s">
        <v>192</v>
      </c>
      <c r="AG111" s="31" t="str">
        <f t="shared" si="76"/>
        <v>1</v>
      </c>
      <c r="AH111" s="31" t="str">
        <f t="shared" si="77"/>
        <v/>
      </c>
      <c r="AI111" s="31" t="e">
        <f t="shared" si="78"/>
        <v>#VALUE!</v>
      </c>
      <c r="AJ111" s="122" t="s">
        <v>192</v>
      </c>
      <c r="AK111" s="31" t="str">
        <f t="shared" si="79"/>
        <v>1</v>
      </c>
      <c r="AL111" s="31" t="str">
        <f t="shared" si="80"/>
        <v/>
      </c>
      <c r="AM111" s="31" t="e">
        <f t="shared" si="81"/>
        <v>#VALUE!</v>
      </c>
      <c r="AN111" s="122" t="s">
        <v>192</v>
      </c>
      <c r="AO111" s="31" t="str">
        <f t="shared" si="82"/>
        <v>1</v>
      </c>
      <c r="AP111" s="31" t="str">
        <f t="shared" si="83"/>
        <v/>
      </c>
      <c r="AQ111" s="31" t="e">
        <f t="shared" si="84"/>
        <v>#VALUE!</v>
      </c>
      <c r="AR111" s="122" t="s">
        <v>192</v>
      </c>
      <c r="AS111" s="31" t="str">
        <f t="shared" si="85"/>
        <v>1</v>
      </c>
      <c r="AT111" s="31" t="str">
        <f t="shared" si="86"/>
        <v/>
      </c>
      <c r="AU111" s="31" t="e">
        <f t="shared" si="87"/>
        <v>#VALUE!</v>
      </c>
      <c r="AV111" s="122" t="s">
        <v>192</v>
      </c>
      <c r="AW111" s="31" t="str">
        <f t="shared" si="88"/>
        <v>1</v>
      </c>
      <c r="AX111" s="31" t="str">
        <f t="shared" si="89"/>
        <v/>
      </c>
      <c r="AY111" s="31" t="e">
        <f t="shared" si="90"/>
        <v>#VALUE!</v>
      </c>
      <c r="AZ111" s="133" t="s">
        <v>350</v>
      </c>
      <c r="BB111" s="122" t="s">
        <v>529</v>
      </c>
      <c r="BC111" s="31" t="str">
        <f t="shared" si="91"/>
        <v>1</v>
      </c>
      <c r="BD111" s="31" t="str">
        <f t="shared" si="92"/>
        <v/>
      </c>
      <c r="BE111" s="31" t="e">
        <f t="shared" si="93"/>
        <v>#VALUE!</v>
      </c>
      <c r="BF111" s="122" t="s">
        <v>529</v>
      </c>
      <c r="BG111" s="31" t="str">
        <f t="shared" si="94"/>
        <v>1</v>
      </c>
      <c r="BH111" s="31" t="str">
        <f t="shared" si="95"/>
        <v/>
      </c>
      <c r="BI111" s="31" t="e">
        <f t="shared" si="96"/>
        <v>#VALUE!</v>
      </c>
      <c r="BJ111" s="122" t="s">
        <v>529</v>
      </c>
      <c r="BK111" s="31" t="str">
        <f t="shared" si="97"/>
        <v>1</v>
      </c>
      <c r="BL111" s="31" t="str">
        <f t="shared" si="98"/>
        <v/>
      </c>
      <c r="BM111" s="31" t="e">
        <f t="shared" si="99"/>
        <v>#VALUE!</v>
      </c>
      <c r="BN111" s="122" t="s">
        <v>529</v>
      </c>
      <c r="BO111" s="31" t="str">
        <f t="shared" si="100"/>
        <v>1</v>
      </c>
      <c r="BP111" s="31" t="str">
        <f t="shared" si="101"/>
        <v/>
      </c>
      <c r="BQ111" s="31" t="e">
        <f t="shared" si="102"/>
        <v>#VALUE!</v>
      </c>
      <c r="BR111" s="122" t="s">
        <v>529</v>
      </c>
      <c r="BS111" s="31" t="str">
        <f t="shared" si="103"/>
        <v>1</v>
      </c>
      <c r="BT111" s="31" t="str">
        <f t="shared" si="104"/>
        <v/>
      </c>
      <c r="BU111" s="31" t="e">
        <f t="shared" si="105"/>
        <v>#VALUE!</v>
      </c>
      <c r="BV111" s="122" t="s">
        <v>529</v>
      </c>
      <c r="BW111" s="31" t="str">
        <f t="shared" si="106"/>
        <v>1</v>
      </c>
      <c r="BX111" s="31" t="str">
        <f t="shared" si="107"/>
        <v/>
      </c>
      <c r="BY111" s="31" t="e">
        <f t="shared" si="108"/>
        <v>#VALUE!</v>
      </c>
      <c r="BZ111" s="122" t="s">
        <v>529</v>
      </c>
      <c r="CA111" s="31" t="str">
        <f t="shared" si="109"/>
        <v>1</v>
      </c>
      <c r="CB111" s="31" t="str">
        <f t="shared" si="110"/>
        <v/>
      </c>
      <c r="CC111" s="31" t="e">
        <f t="shared" si="111"/>
        <v>#VALUE!</v>
      </c>
      <c r="CD111" s="122" t="s">
        <v>529</v>
      </c>
      <c r="CE111" s="31" t="str">
        <f t="shared" si="112"/>
        <v>1</v>
      </c>
      <c r="CF111" s="31" t="str">
        <f t="shared" si="113"/>
        <v/>
      </c>
      <c r="CG111" s="31" t="e">
        <f t="shared" si="114"/>
        <v>#VALUE!</v>
      </c>
      <c r="CH111" s="149" t="s">
        <v>3274</v>
      </c>
      <c r="CI111" s="134">
        <v>0</v>
      </c>
      <c r="CJ111" s="149" t="s">
        <v>591</v>
      </c>
      <c r="CK111" s="134">
        <v>9</v>
      </c>
      <c r="CL111" s="149"/>
      <c r="CM111" s="128" t="str">
        <f t="shared" si="117"/>
        <v>CLOSE</v>
      </c>
      <c r="CN111" s="128" t="s">
        <v>2917</v>
      </c>
      <c r="CO111" s="128">
        <v>0</v>
      </c>
      <c r="CP111" s="128"/>
      <c r="CQ111" s="134"/>
      <c r="CR111" s="131"/>
      <c r="CS111" s="134"/>
      <c r="CT111" s="134"/>
      <c r="CU111" s="131" t="s">
        <v>3275</v>
      </c>
      <c r="CV111" s="131"/>
      <c r="CW111" s="143"/>
      <c r="CX111" s="128"/>
      <c r="CY111" s="216"/>
      <c r="CZ111" s="217"/>
      <c r="DA111" s="217"/>
      <c r="DB111" s="217"/>
      <c r="DC111" s="217"/>
      <c r="DD111" s="217"/>
      <c r="DE111" s="218"/>
    </row>
    <row r="112" spans="1:109" s="49" customFormat="1" ht="134.25" customHeight="1">
      <c r="A112" s="128">
        <v>96</v>
      </c>
      <c r="B112" s="599">
        <v>42359</v>
      </c>
      <c r="C112" s="127">
        <f t="shared" si="116"/>
        <v>12</v>
      </c>
      <c r="D112" s="128" t="s">
        <v>393</v>
      </c>
      <c r="E112" s="128" t="s">
        <v>168</v>
      </c>
      <c r="F112" s="129" t="s">
        <v>571</v>
      </c>
      <c r="G112" s="27">
        <f t="shared" si="59"/>
        <v>6</v>
      </c>
      <c r="H112" s="27" t="str">
        <f t="shared" si="60"/>
        <v>1</v>
      </c>
      <c r="I112" s="27" t="str">
        <f t="shared" si="61"/>
        <v>0</v>
      </c>
      <c r="J112" s="27">
        <f t="shared" si="62"/>
        <v>1</v>
      </c>
      <c r="K112" s="27">
        <f t="shared" si="63"/>
        <v>1</v>
      </c>
      <c r="L112" s="27">
        <f t="shared" si="64"/>
        <v>2</v>
      </c>
      <c r="M112" s="27">
        <f t="shared" si="65"/>
        <v>1</v>
      </c>
      <c r="N112" s="27">
        <f t="shared" si="66"/>
        <v>2</v>
      </c>
      <c r="O112" s="138" t="s">
        <v>2934</v>
      </c>
      <c r="P112" s="141" t="s">
        <v>3276</v>
      </c>
      <c r="Q112" s="130" t="s">
        <v>596</v>
      </c>
      <c r="R112" s="131" t="s">
        <v>3277</v>
      </c>
      <c r="S112" s="131" t="s">
        <v>598</v>
      </c>
      <c r="T112" s="122" t="s">
        <v>60</v>
      </c>
      <c r="U112" s="31" t="str">
        <f t="shared" si="67"/>
        <v/>
      </c>
      <c r="V112" s="31" t="str">
        <f t="shared" si="68"/>
        <v>1</v>
      </c>
      <c r="W112" s="31" t="e">
        <f t="shared" si="69"/>
        <v>#VALUE!</v>
      </c>
      <c r="X112" s="122" t="s">
        <v>60</v>
      </c>
      <c r="Y112" s="31" t="str">
        <f t="shared" si="70"/>
        <v/>
      </c>
      <c r="Z112" s="31" t="str">
        <f t="shared" si="71"/>
        <v>1</v>
      </c>
      <c r="AA112" s="31" t="e">
        <f t="shared" si="72"/>
        <v>#VALUE!</v>
      </c>
      <c r="AB112" s="122" t="s">
        <v>60</v>
      </c>
      <c r="AC112" s="31" t="str">
        <f t="shared" si="73"/>
        <v/>
      </c>
      <c r="AD112" s="31" t="str">
        <f t="shared" si="74"/>
        <v>1</v>
      </c>
      <c r="AE112" s="31" t="e">
        <f t="shared" si="75"/>
        <v>#VALUE!</v>
      </c>
      <c r="AF112" s="122" t="s">
        <v>60</v>
      </c>
      <c r="AG112" s="31" t="str">
        <f t="shared" si="76"/>
        <v/>
      </c>
      <c r="AH112" s="31" t="str">
        <f t="shared" si="77"/>
        <v>1</v>
      </c>
      <c r="AI112" s="31" t="e">
        <f t="shared" si="78"/>
        <v>#VALUE!</v>
      </c>
      <c r="AJ112" s="122" t="s">
        <v>60</v>
      </c>
      <c r="AK112" s="31" t="str">
        <f t="shared" si="79"/>
        <v/>
      </c>
      <c r="AL112" s="31" t="str">
        <f t="shared" si="80"/>
        <v>1</v>
      </c>
      <c r="AM112" s="31" t="e">
        <f t="shared" si="81"/>
        <v>#VALUE!</v>
      </c>
      <c r="AN112" s="122" t="s">
        <v>60</v>
      </c>
      <c r="AO112" s="31" t="str">
        <f t="shared" si="82"/>
        <v/>
      </c>
      <c r="AP112" s="31" t="str">
        <f t="shared" si="83"/>
        <v>1</v>
      </c>
      <c r="AQ112" s="31" t="e">
        <f t="shared" si="84"/>
        <v>#VALUE!</v>
      </c>
      <c r="AR112" s="122" t="s">
        <v>529</v>
      </c>
      <c r="AS112" s="31" t="str">
        <f t="shared" si="85"/>
        <v/>
      </c>
      <c r="AT112" s="31" t="str">
        <f t="shared" si="86"/>
        <v/>
      </c>
      <c r="AU112" s="31" t="e">
        <f t="shared" si="87"/>
        <v>#VALUE!</v>
      </c>
      <c r="AV112" s="122" t="s">
        <v>529</v>
      </c>
      <c r="AW112" s="31" t="str">
        <f t="shared" si="88"/>
        <v/>
      </c>
      <c r="AX112" s="31" t="str">
        <f t="shared" si="89"/>
        <v/>
      </c>
      <c r="AY112" s="31" t="e">
        <f t="shared" si="90"/>
        <v>#VALUE!</v>
      </c>
      <c r="AZ112" s="133" t="s">
        <v>599</v>
      </c>
      <c r="BA112" s="134"/>
      <c r="BB112" s="122" t="s">
        <v>63</v>
      </c>
      <c r="BC112" s="31" t="str">
        <f t="shared" si="91"/>
        <v/>
      </c>
      <c r="BD112" s="31" t="str">
        <f t="shared" si="92"/>
        <v>1</v>
      </c>
      <c r="BE112" s="31" t="e">
        <f t="shared" si="93"/>
        <v>#VALUE!</v>
      </c>
      <c r="BF112" s="122" t="s">
        <v>63</v>
      </c>
      <c r="BG112" s="31" t="str">
        <f t="shared" si="94"/>
        <v/>
      </c>
      <c r="BH112" s="31" t="str">
        <f t="shared" si="95"/>
        <v>1</v>
      </c>
      <c r="BI112" s="31" t="e">
        <f t="shared" si="96"/>
        <v>#VALUE!</v>
      </c>
      <c r="BJ112" s="122" t="s">
        <v>63</v>
      </c>
      <c r="BK112" s="31" t="str">
        <f t="shared" si="97"/>
        <v/>
      </c>
      <c r="BL112" s="31" t="str">
        <f t="shared" si="98"/>
        <v>1</v>
      </c>
      <c r="BM112" s="31" t="e">
        <f t="shared" si="99"/>
        <v>#VALUE!</v>
      </c>
      <c r="BN112" s="122" t="s">
        <v>63</v>
      </c>
      <c r="BO112" s="31" t="str">
        <f t="shared" si="100"/>
        <v/>
      </c>
      <c r="BP112" s="31" t="str">
        <f t="shared" si="101"/>
        <v>1</v>
      </c>
      <c r="BQ112" s="31" t="e">
        <f t="shared" si="102"/>
        <v>#VALUE!</v>
      </c>
      <c r="BR112" s="122" t="s">
        <v>63</v>
      </c>
      <c r="BS112" s="31" t="str">
        <f t="shared" si="103"/>
        <v/>
      </c>
      <c r="BT112" s="31" t="str">
        <f t="shared" si="104"/>
        <v>1</v>
      </c>
      <c r="BU112" s="31" t="e">
        <f t="shared" si="105"/>
        <v>#VALUE!</v>
      </c>
      <c r="BV112" s="122" t="s">
        <v>63</v>
      </c>
      <c r="BW112" s="31" t="str">
        <f t="shared" si="106"/>
        <v/>
      </c>
      <c r="BX112" s="31" t="str">
        <f t="shared" si="107"/>
        <v>1</v>
      </c>
      <c r="BY112" s="31" t="e">
        <f t="shared" si="108"/>
        <v>#VALUE!</v>
      </c>
      <c r="BZ112" s="122" t="s">
        <v>529</v>
      </c>
      <c r="CA112" s="31" t="str">
        <f t="shared" si="109"/>
        <v/>
      </c>
      <c r="CB112" s="31" t="str">
        <f t="shared" si="110"/>
        <v/>
      </c>
      <c r="CC112" s="31" t="e">
        <f t="shared" si="111"/>
        <v>#VALUE!</v>
      </c>
      <c r="CD112" s="122" t="s">
        <v>529</v>
      </c>
      <c r="CE112" s="31" t="str">
        <f t="shared" si="112"/>
        <v/>
      </c>
      <c r="CF112" s="31" t="str">
        <f t="shared" si="113"/>
        <v/>
      </c>
      <c r="CG112" s="31" t="e">
        <f t="shared" si="114"/>
        <v>#VALUE!</v>
      </c>
      <c r="CH112" s="149" t="s">
        <v>3278</v>
      </c>
      <c r="CI112" s="134">
        <v>0</v>
      </c>
      <c r="CJ112" s="149" t="s">
        <v>595</v>
      </c>
      <c r="CK112" s="134">
        <v>1414</v>
      </c>
      <c r="CL112" s="149"/>
      <c r="CM112" s="128" t="str">
        <f t="shared" si="117"/>
        <v>CLOSE</v>
      </c>
      <c r="CN112" s="128" t="str">
        <f>IF(F112="","",IF(COUNTIF(BB112:CE112,"未")=0,"CLOSE",""))</f>
        <v>CLOSE</v>
      </c>
      <c r="CO112" s="128">
        <v>55</v>
      </c>
      <c r="CP112" s="128"/>
      <c r="CQ112" s="134"/>
      <c r="CR112" s="131"/>
      <c r="CS112" s="134"/>
      <c r="CT112" s="134"/>
      <c r="CU112" s="131"/>
      <c r="CV112" s="131"/>
      <c r="CW112" s="148" t="s">
        <v>3279</v>
      </c>
      <c r="CX112" s="148" t="s">
        <v>3279</v>
      </c>
      <c r="CY112" s="216"/>
      <c r="CZ112" s="217"/>
      <c r="DA112" s="217"/>
      <c r="DB112" s="217"/>
      <c r="DC112" s="217"/>
      <c r="DD112" s="217"/>
      <c r="DE112" s="218"/>
    </row>
    <row r="113" spans="1:109" s="49" customFormat="1" ht="83.25" customHeight="1">
      <c r="A113" s="101">
        <v>97</v>
      </c>
      <c r="B113" s="595">
        <v>42381</v>
      </c>
      <c r="C113" s="106">
        <f t="shared" si="116"/>
        <v>1</v>
      </c>
      <c r="D113" s="101" t="s">
        <v>3120</v>
      </c>
      <c r="E113" s="101" t="s">
        <v>3149</v>
      </c>
      <c r="F113" s="109" t="s">
        <v>571</v>
      </c>
      <c r="G113" s="27">
        <f t="shared" si="59"/>
        <v>4</v>
      </c>
      <c r="H113" s="27" t="str">
        <f t="shared" si="60"/>
        <v>1</v>
      </c>
      <c r="I113" s="27" t="str">
        <f t="shared" si="61"/>
        <v>0</v>
      </c>
      <c r="J113" s="27">
        <f t="shared" si="62"/>
        <v>1</v>
      </c>
      <c r="K113" s="27">
        <f t="shared" si="63"/>
        <v>1</v>
      </c>
      <c r="L113" s="27">
        <f t="shared" si="64"/>
        <v>2</v>
      </c>
      <c r="M113" s="27">
        <f t="shared" si="65"/>
        <v>1</v>
      </c>
      <c r="N113" s="27">
        <f t="shared" si="66"/>
        <v>2</v>
      </c>
      <c r="O113" s="105" t="s">
        <v>2934</v>
      </c>
      <c r="P113" s="125" t="s">
        <v>3280</v>
      </c>
      <c r="Q113" s="124" t="s">
        <v>3281</v>
      </c>
      <c r="R113" s="100" t="s">
        <v>602</v>
      </c>
      <c r="S113" s="100" t="s">
        <v>3282</v>
      </c>
      <c r="T113" s="114" t="s">
        <v>529</v>
      </c>
      <c r="U113" s="31" t="str">
        <f t="shared" si="67"/>
        <v/>
      </c>
      <c r="V113" s="31" t="str">
        <f t="shared" si="68"/>
        <v/>
      </c>
      <c r="W113" s="31" t="e">
        <f t="shared" si="69"/>
        <v>#VALUE!</v>
      </c>
      <c r="X113" s="114" t="s">
        <v>529</v>
      </c>
      <c r="Y113" s="31" t="str">
        <f t="shared" si="70"/>
        <v/>
      </c>
      <c r="Z113" s="31" t="str">
        <f t="shared" si="71"/>
        <v/>
      </c>
      <c r="AA113" s="31" t="e">
        <f t="shared" si="72"/>
        <v>#VALUE!</v>
      </c>
      <c r="AB113" s="114" t="s">
        <v>529</v>
      </c>
      <c r="AC113" s="31" t="str">
        <f t="shared" si="73"/>
        <v/>
      </c>
      <c r="AD113" s="31" t="str">
        <f t="shared" si="74"/>
        <v/>
      </c>
      <c r="AE113" s="31" t="e">
        <f t="shared" si="75"/>
        <v>#VALUE!</v>
      </c>
      <c r="AF113" s="114" t="s">
        <v>529</v>
      </c>
      <c r="AG113" s="31" t="str">
        <f t="shared" si="76"/>
        <v/>
      </c>
      <c r="AH113" s="31" t="str">
        <f t="shared" si="77"/>
        <v/>
      </c>
      <c r="AI113" s="31" t="e">
        <f t="shared" si="78"/>
        <v>#VALUE!</v>
      </c>
      <c r="AJ113" s="114" t="s">
        <v>60</v>
      </c>
      <c r="AK113" s="31" t="str">
        <f t="shared" si="79"/>
        <v/>
      </c>
      <c r="AL113" s="31" t="str">
        <f t="shared" si="80"/>
        <v>1</v>
      </c>
      <c r="AM113" s="31" t="e">
        <f t="shared" si="81"/>
        <v>#VALUE!</v>
      </c>
      <c r="AN113" s="114" t="s">
        <v>60</v>
      </c>
      <c r="AO113" s="31" t="str">
        <f t="shared" si="82"/>
        <v/>
      </c>
      <c r="AP113" s="31" t="str">
        <f t="shared" si="83"/>
        <v>1</v>
      </c>
      <c r="AQ113" s="31" t="e">
        <f t="shared" si="84"/>
        <v>#VALUE!</v>
      </c>
      <c r="AR113" s="114" t="s">
        <v>60</v>
      </c>
      <c r="AS113" s="31" t="str">
        <f t="shared" si="85"/>
        <v/>
      </c>
      <c r="AT113" s="31" t="str">
        <f t="shared" si="86"/>
        <v>1</v>
      </c>
      <c r="AU113" s="31" t="e">
        <f t="shared" si="87"/>
        <v>#VALUE!</v>
      </c>
      <c r="AV113" s="114" t="s">
        <v>60</v>
      </c>
      <c r="AW113" s="31" t="str">
        <f t="shared" si="88"/>
        <v/>
      </c>
      <c r="AX113" s="31" t="str">
        <f t="shared" si="89"/>
        <v>1</v>
      </c>
      <c r="AY113" s="31" t="e">
        <f t="shared" si="90"/>
        <v>#VALUE!</v>
      </c>
      <c r="AZ113" s="115" t="s">
        <v>586</v>
      </c>
      <c r="BA113" s="112"/>
      <c r="BB113" s="114"/>
      <c r="BC113" s="31" t="str">
        <f t="shared" si="91"/>
        <v/>
      </c>
      <c r="BD113" s="31" t="str">
        <f t="shared" si="92"/>
        <v/>
      </c>
      <c r="BE113" s="31" t="e">
        <f t="shared" si="93"/>
        <v>#VALUE!</v>
      </c>
      <c r="BF113" s="114"/>
      <c r="BG113" s="31" t="str">
        <f t="shared" si="94"/>
        <v/>
      </c>
      <c r="BH113" s="31" t="str">
        <f t="shared" si="95"/>
        <v/>
      </c>
      <c r="BI113" s="31" t="e">
        <f t="shared" si="96"/>
        <v>#VALUE!</v>
      </c>
      <c r="BJ113" s="114"/>
      <c r="BK113" s="31" t="str">
        <f t="shared" si="97"/>
        <v/>
      </c>
      <c r="BL113" s="31" t="str">
        <f t="shared" si="98"/>
        <v/>
      </c>
      <c r="BM113" s="31" t="e">
        <f t="shared" si="99"/>
        <v>#VALUE!</v>
      </c>
      <c r="BN113" s="114"/>
      <c r="BO113" s="31" t="str">
        <f t="shared" si="100"/>
        <v/>
      </c>
      <c r="BP113" s="31" t="str">
        <f t="shared" si="101"/>
        <v/>
      </c>
      <c r="BQ113" s="31" t="e">
        <f t="shared" si="102"/>
        <v>#VALUE!</v>
      </c>
      <c r="BR113" s="114" t="s">
        <v>63</v>
      </c>
      <c r="BS113" s="31" t="str">
        <f t="shared" si="103"/>
        <v/>
      </c>
      <c r="BT113" s="31" t="str">
        <f t="shared" si="104"/>
        <v>1</v>
      </c>
      <c r="BU113" s="31" t="e">
        <f t="shared" si="105"/>
        <v>#VALUE!</v>
      </c>
      <c r="BV113" s="114" t="s">
        <v>63</v>
      </c>
      <c r="BW113" s="31" t="str">
        <f t="shared" si="106"/>
        <v/>
      </c>
      <c r="BX113" s="31" t="str">
        <f t="shared" si="107"/>
        <v>1</v>
      </c>
      <c r="BY113" s="31" t="e">
        <f t="shared" si="108"/>
        <v>#VALUE!</v>
      </c>
      <c r="BZ113" s="114" t="s">
        <v>63</v>
      </c>
      <c r="CA113" s="31" t="str">
        <f t="shared" si="109"/>
        <v/>
      </c>
      <c r="CB113" s="31" t="str">
        <f t="shared" si="110"/>
        <v>1</v>
      </c>
      <c r="CC113" s="31" t="e">
        <f t="shared" si="111"/>
        <v>#VALUE!</v>
      </c>
      <c r="CD113" s="114" t="s">
        <v>63</v>
      </c>
      <c r="CE113" s="31" t="str">
        <f t="shared" si="112"/>
        <v/>
      </c>
      <c r="CF113" s="31" t="str">
        <f t="shared" si="113"/>
        <v>1</v>
      </c>
      <c r="CG113" s="31" t="e">
        <f t="shared" si="114"/>
        <v>#VALUE!</v>
      </c>
      <c r="CH113" s="155" t="s">
        <v>3283</v>
      </c>
      <c r="CI113" s="112">
        <v>0</v>
      </c>
      <c r="CJ113" s="155" t="s">
        <v>3284</v>
      </c>
      <c r="CK113" s="112">
        <v>3158</v>
      </c>
      <c r="CL113" s="155"/>
      <c r="CM113" s="101" t="str">
        <f t="shared" si="117"/>
        <v>CLOSE</v>
      </c>
      <c r="CN113" s="101" t="s">
        <v>2917</v>
      </c>
      <c r="CO113" s="101">
        <v>120</v>
      </c>
      <c r="CP113" s="101"/>
      <c r="CQ113" s="112"/>
      <c r="CR113" s="100"/>
      <c r="CS113" s="112"/>
      <c r="CT113" s="112"/>
      <c r="CU113" s="112"/>
      <c r="CV113" s="112"/>
      <c r="CW113" s="115" t="s">
        <v>3285</v>
      </c>
      <c r="CX113" s="115" t="s">
        <v>3285</v>
      </c>
      <c r="CY113" s="814"/>
      <c r="CZ113" s="815"/>
      <c r="DA113" s="815"/>
      <c r="DB113" s="815"/>
      <c r="DC113" s="815"/>
      <c r="DD113" s="815"/>
      <c r="DE113" s="816"/>
    </row>
    <row r="114" spans="1:109" s="49" customFormat="1" ht="112.5" customHeight="1">
      <c r="A114" s="101">
        <v>98</v>
      </c>
      <c r="B114" s="595">
        <v>42374</v>
      </c>
      <c r="C114" s="106">
        <f t="shared" si="116"/>
        <v>1</v>
      </c>
      <c r="D114" s="101" t="s">
        <v>393</v>
      </c>
      <c r="E114" s="102" t="s">
        <v>3286</v>
      </c>
      <c r="F114" s="109" t="s">
        <v>571</v>
      </c>
      <c r="G114" s="27">
        <f t="shared" si="59"/>
        <v>3</v>
      </c>
      <c r="H114" s="27" t="str">
        <f t="shared" si="60"/>
        <v>1</v>
      </c>
      <c r="I114" s="27" t="str">
        <f t="shared" si="61"/>
        <v>0</v>
      </c>
      <c r="J114" s="27">
        <f t="shared" si="62"/>
        <v>1</v>
      </c>
      <c r="K114" s="27">
        <f t="shared" si="63"/>
        <v>1</v>
      </c>
      <c r="L114" s="27">
        <f t="shared" si="64"/>
        <v>2</v>
      </c>
      <c r="M114" s="27">
        <f t="shared" si="65"/>
        <v>1</v>
      </c>
      <c r="N114" s="27">
        <f t="shared" si="66"/>
        <v>2</v>
      </c>
      <c r="O114" s="105" t="s">
        <v>2934</v>
      </c>
      <c r="P114" s="125" t="s">
        <v>3146</v>
      </c>
      <c r="Q114" s="124" t="s">
        <v>605</v>
      </c>
      <c r="R114" s="100" t="s">
        <v>3287</v>
      </c>
      <c r="S114" s="100" t="s">
        <v>3288</v>
      </c>
      <c r="T114" s="114" t="s">
        <v>529</v>
      </c>
      <c r="U114" s="31" t="str">
        <f t="shared" si="67"/>
        <v/>
      </c>
      <c r="V114" s="31" t="str">
        <f t="shared" si="68"/>
        <v/>
      </c>
      <c r="W114" s="31" t="e">
        <f t="shared" si="69"/>
        <v>#VALUE!</v>
      </c>
      <c r="X114" s="114" t="s">
        <v>529</v>
      </c>
      <c r="Y114" s="31" t="str">
        <f t="shared" si="70"/>
        <v/>
      </c>
      <c r="Z114" s="31" t="str">
        <f t="shared" si="71"/>
        <v/>
      </c>
      <c r="AA114" s="31" t="e">
        <f t="shared" si="72"/>
        <v>#VALUE!</v>
      </c>
      <c r="AB114" s="114" t="s">
        <v>529</v>
      </c>
      <c r="AC114" s="31" t="str">
        <f t="shared" si="73"/>
        <v/>
      </c>
      <c r="AD114" s="31" t="str">
        <f t="shared" si="74"/>
        <v/>
      </c>
      <c r="AE114" s="31" t="e">
        <f t="shared" si="75"/>
        <v>#VALUE!</v>
      </c>
      <c r="AF114" s="114" t="s">
        <v>529</v>
      </c>
      <c r="AG114" s="31" t="str">
        <f t="shared" si="76"/>
        <v/>
      </c>
      <c r="AH114" s="31" t="str">
        <f t="shared" si="77"/>
        <v/>
      </c>
      <c r="AI114" s="31" t="e">
        <f t="shared" si="78"/>
        <v>#VALUE!</v>
      </c>
      <c r="AJ114" s="114" t="s">
        <v>60</v>
      </c>
      <c r="AK114" s="31" t="str">
        <f t="shared" si="79"/>
        <v/>
      </c>
      <c r="AL114" s="31" t="str">
        <f t="shared" si="80"/>
        <v>1</v>
      </c>
      <c r="AM114" s="31" t="e">
        <f t="shared" si="81"/>
        <v>#VALUE!</v>
      </c>
      <c r="AN114" s="114" t="s">
        <v>60</v>
      </c>
      <c r="AO114" s="31" t="str">
        <f t="shared" si="82"/>
        <v/>
      </c>
      <c r="AP114" s="31" t="str">
        <f t="shared" si="83"/>
        <v>1</v>
      </c>
      <c r="AQ114" s="31" t="e">
        <f t="shared" si="84"/>
        <v>#VALUE!</v>
      </c>
      <c r="AR114" s="114" t="s">
        <v>60</v>
      </c>
      <c r="AS114" s="31" t="str">
        <f t="shared" si="85"/>
        <v/>
      </c>
      <c r="AT114" s="31" t="str">
        <f t="shared" si="86"/>
        <v>1</v>
      </c>
      <c r="AU114" s="31" t="e">
        <f t="shared" si="87"/>
        <v>#VALUE!</v>
      </c>
      <c r="AV114" s="114" t="s">
        <v>529</v>
      </c>
      <c r="AW114" s="31" t="str">
        <f t="shared" si="88"/>
        <v/>
      </c>
      <c r="AX114" s="31" t="str">
        <f t="shared" si="89"/>
        <v/>
      </c>
      <c r="AY114" s="31" t="e">
        <f t="shared" si="90"/>
        <v>#VALUE!</v>
      </c>
      <c r="AZ114" s="115" t="s">
        <v>608</v>
      </c>
      <c r="BA114" s="112"/>
      <c r="BB114" s="114"/>
      <c r="BC114" s="31" t="str">
        <f t="shared" si="91"/>
        <v/>
      </c>
      <c r="BD114" s="31" t="str">
        <f t="shared" si="92"/>
        <v/>
      </c>
      <c r="BE114" s="31" t="e">
        <f t="shared" si="93"/>
        <v>#VALUE!</v>
      </c>
      <c r="BF114" s="114"/>
      <c r="BG114" s="31" t="str">
        <f t="shared" si="94"/>
        <v/>
      </c>
      <c r="BH114" s="31" t="str">
        <f t="shared" si="95"/>
        <v/>
      </c>
      <c r="BI114" s="31" t="e">
        <f t="shared" si="96"/>
        <v>#VALUE!</v>
      </c>
      <c r="BJ114" s="114"/>
      <c r="BK114" s="31" t="str">
        <f t="shared" si="97"/>
        <v/>
      </c>
      <c r="BL114" s="31" t="str">
        <f t="shared" si="98"/>
        <v/>
      </c>
      <c r="BM114" s="31" t="e">
        <f t="shared" si="99"/>
        <v>#VALUE!</v>
      </c>
      <c r="BN114" s="114"/>
      <c r="BO114" s="31" t="str">
        <f t="shared" si="100"/>
        <v/>
      </c>
      <c r="BP114" s="31" t="str">
        <f t="shared" si="101"/>
        <v/>
      </c>
      <c r="BQ114" s="31" t="e">
        <f t="shared" si="102"/>
        <v>#VALUE!</v>
      </c>
      <c r="BR114" s="114" t="s">
        <v>63</v>
      </c>
      <c r="BS114" s="31" t="str">
        <f t="shared" si="103"/>
        <v/>
      </c>
      <c r="BT114" s="31" t="str">
        <f t="shared" si="104"/>
        <v>1</v>
      </c>
      <c r="BU114" s="31" t="e">
        <f t="shared" si="105"/>
        <v>#VALUE!</v>
      </c>
      <c r="BV114" s="114" t="s">
        <v>63</v>
      </c>
      <c r="BW114" s="31" t="str">
        <f t="shared" si="106"/>
        <v/>
      </c>
      <c r="BX114" s="31" t="str">
        <f t="shared" si="107"/>
        <v>1</v>
      </c>
      <c r="BY114" s="31" t="e">
        <f t="shared" si="108"/>
        <v>#VALUE!</v>
      </c>
      <c r="BZ114" s="114" t="s">
        <v>63</v>
      </c>
      <c r="CA114" s="31" t="str">
        <f t="shared" si="109"/>
        <v/>
      </c>
      <c r="CB114" s="31" t="str">
        <f t="shared" si="110"/>
        <v>1</v>
      </c>
      <c r="CC114" s="31" t="e">
        <f t="shared" si="111"/>
        <v>#VALUE!</v>
      </c>
      <c r="CD114" s="114" t="s">
        <v>529</v>
      </c>
      <c r="CE114" s="31" t="str">
        <f t="shared" si="112"/>
        <v/>
      </c>
      <c r="CF114" s="31" t="str">
        <f t="shared" si="113"/>
        <v/>
      </c>
      <c r="CG114" s="31" t="e">
        <f t="shared" si="114"/>
        <v>#VALUE!</v>
      </c>
      <c r="CH114" s="155" t="s">
        <v>3289</v>
      </c>
      <c r="CI114" s="112">
        <v>0</v>
      </c>
      <c r="CJ114" s="155" t="s">
        <v>604</v>
      </c>
      <c r="CK114" s="112">
        <v>859</v>
      </c>
      <c r="CL114" s="155"/>
      <c r="CM114" s="101" t="str">
        <f t="shared" si="117"/>
        <v>CLOSE</v>
      </c>
      <c r="CN114" s="101" t="s">
        <v>2917</v>
      </c>
      <c r="CO114" s="101">
        <v>175</v>
      </c>
      <c r="CP114" s="101"/>
      <c r="CQ114" s="112"/>
      <c r="CR114" s="100"/>
      <c r="CS114" s="112"/>
      <c r="CT114" s="112"/>
      <c r="CU114" s="112"/>
      <c r="CV114" s="112"/>
      <c r="CW114" s="115" t="s">
        <v>3290</v>
      </c>
      <c r="CX114" s="112"/>
      <c r="CY114" s="219"/>
      <c r="CZ114" s="220"/>
      <c r="DA114" s="220"/>
      <c r="DB114" s="220"/>
      <c r="DC114" s="220"/>
      <c r="DD114" s="220"/>
      <c r="DE114" s="221"/>
    </row>
    <row r="115" spans="1:109" s="49" customFormat="1" ht="83.25" customHeight="1">
      <c r="A115" s="101">
        <v>99</v>
      </c>
      <c r="B115" s="595">
        <v>42388</v>
      </c>
      <c r="C115" s="106">
        <f t="shared" si="116"/>
        <v>1</v>
      </c>
      <c r="D115" s="101" t="s">
        <v>3178</v>
      </c>
      <c r="E115" s="101" t="s">
        <v>491</v>
      </c>
      <c r="F115" s="109" t="s">
        <v>571</v>
      </c>
      <c r="G115" s="27">
        <f t="shared" si="59"/>
        <v>6</v>
      </c>
      <c r="H115" s="27" t="str">
        <f t="shared" si="60"/>
        <v>1</v>
      </c>
      <c r="I115" s="27" t="str">
        <f t="shared" si="61"/>
        <v>0</v>
      </c>
      <c r="J115" s="27">
        <f t="shared" si="62"/>
        <v>1</v>
      </c>
      <c r="K115" s="27">
        <f t="shared" si="63"/>
        <v>1</v>
      </c>
      <c r="L115" s="27">
        <f t="shared" si="64"/>
        <v>2</v>
      </c>
      <c r="M115" s="27">
        <f t="shared" si="65"/>
        <v>1</v>
      </c>
      <c r="N115" s="27">
        <f t="shared" si="66"/>
        <v>2</v>
      </c>
      <c r="O115" s="105" t="s">
        <v>2934</v>
      </c>
      <c r="P115" s="125" t="s">
        <v>3291</v>
      </c>
      <c r="Q115" s="124" t="s">
        <v>610</v>
      </c>
      <c r="R115" s="100" t="s">
        <v>611</v>
      </c>
      <c r="S115" s="100" t="s">
        <v>612</v>
      </c>
      <c r="T115" s="114" t="s">
        <v>60</v>
      </c>
      <c r="U115" s="31" t="str">
        <f t="shared" si="67"/>
        <v/>
      </c>
      <c r="V115" s="31" t="str">
        <f t="shared" si="68"/>
        <v>1</v>
      </c>
      <c r="W115" s="31" t="e">
        <f t="shared" si="69"/>
        <v>#VALUE!</v>
      </c>
      <c r="X115" s="114" t="s">
        <v>60</v>
      </c>
      <c r="Y115" s="31" t="str">
        <f t="shared" si="70"/>
        <v/>
      </c>
      <c r="Z115" s="31" t="str">
        <f t="shared" si="71"/>
        <v>1</v>
      </c>
      <c r="AA115" s="31" t="e">
        <f t="shared" si="72"/>
        <v>#VALUE!</v>
      </c>
      <c r="AB115" s="114" t="s">
        <v>60</v>
      </c>
      <c r="AC115" s="31" t="str">
        <f t="shared" si="73"/>
        <v/>
      </c>
      <c r="AD115" s="31" t="str">
        <f t="shared" si="74"/>
        <v>1</v>
      </c>
      <c r="AE115" s="31" t="e">
        <f t="shared" si="75"/>
        <v>#VALUE!</v>
      </c>
      <c r="AF115" s="114" t="s">
        <v>60</v>
      </c>
      <c r="AG115" s="31" t="str">
        <f t="shared" si="76"/>
        <v/>
      </c>
      <c r="AH115" s="31" t="str">
        <f t="shared" si="77"/>
        <v>1</v>
      </c>
      <c r="AI115" s="31" t="e">
        <f t="shared" si="78"/>
        <v>#VALUE!</v>
      </c>
      <c r="AJ115" s="114" t="s">
        <v>60</v>
      </c>
      <c r="AK115" s="31" t="str">
        <f t="shared" si="79"/>
        <v/>
      </c>
      <c r="AL115" s="31" t="str">
        <f t="shared" si="80"/>
        <v>1</v>
      </c>
      <c r="AM115" s="31" t="e">
        <f t="shared" si="81"/>
        <v>#VALUE!</v>
      </c>
      <c r="AN115" s="114" t="s">
        <v>60</v>
      </c>
      <c r="AO115" s="31" t="str">
        <f t="shared" si="82"/>
        <v/>
      </c>
      <c r="AP115" s="31" t="str">
        <f t="shared" si="83"/>
        <v>1</v>
      </c>
      <c r="AQ115" s="31" t="e">
        <f t="shared" si="84"/>
        <v>#VALUE!</v>
      </c>
      <c r="AR115" s="114" t="s">
        <v>529</v>
      </c>
      <c r="AS115" s="31" t="str">
        <f t="shared" si="85"/>
        <v/>
      </c>
      <c r="AT115" s="31" t="str">
        <f t="shared" si="86"/>
        <v/>
      </c>
      <c r="AU115" s="31" t="e">
        <f t="shared" si="87"/>
        <v>#VALUE!</v>
      </c>
      <c r="AV115" s="114" t="s">
        <v>529</v>
      </c>
      <c r="AW115" s="31" t="str">
        <f t="shared" si="88"/>
        <v/>
      </c>
      <c r="AX115" s="31" t="str">
        <f t="shared" si="89"/>
        <v/>
      </c>
      <c r="AY115" s="31" t="e">
        <f t="shared" si="90"/>
        <v>#VALUE!</v>
      </c>
      <c r="AZ115" s="115" t="s">
        <v>599</v>
      </c>
      <c r="BA115" s="112"/>
      <c r="BB115" s="114" t="s">
        <v>63</v>
      </c>
      <c r="BC115" s="31" t="str">
        <f t="shared" si="91"/>
        <v/>
      </c>
      <c r="BD115" s="31" t="str">
        <f t="shared" si="92"/>
        <v>1</v>
      </c>
      <c r="BE115" s="31" t="e">
        <f t="shared" si="93"/>
        <v>#VALUE!</v>
      </c>
      <c r="BF115" s="114" t="s">
        <v>63</v>
      </c>
      <c r="BG115" s="31" t="str">
        <f t="shared" si="94"/>
        <v/>
      </c>
      <c r="BH115" s="31" t="str">
        <f t="shared" si="95"/>
        <v>1</v>
      </c>
      <c r="BI115" s="31" t="e">
        <f t="shared" si="96"/>
        <v>#VALUE!</v>
      </c>
      <c r="BJ115" s="114" t="s">
        <v>63</v>
      </c>
      <c r="BK115" s="31" t="str">
        <f t="shared" si="97"/>
        <v/>
      </c>
      <c r="BL115" s="31" t="str">
        <f t="shared" si="98"/>
        <v>1</v>
      </c>
      <c r="BM115" s="31" t="e">
        <f t="shared" si="99"/>
        <v>#VALUE!</v>
      </c>
      <c r="BN115" s="114" t="s">
        <v>63</v>
      </c>
      <c r="BO115" s="31" t="str">
        <f t="shared" si="100"/>
        <v/>
      </c>
      <c r="BP115" s="31" t="str">
        <f t="shared" si="101"/>
        <v>1</v>
      </c>
      <c r="BQ115" s="31" t="e">
        <f t="shared" si="102"/>
        <v>#VALUE!</v>
      </c>
      <c r="BR115" s="114" t="s">
        <v>63</v>
      </c>
      <c r="BS115" s="31" t="str">
        <f t="shared" si="103"/>
        <v/>
      </c>
      <c r="BT115" s="31" t="str">
        <f t="shared" si="104"/>
        <v>1</v>
      </c>
      <c r="BU115" s="31" t="e">
        <f t="shared" si="105"/>
        <v>#VALUE!</v>
      </c>
      <c r="BV115" s="114" t="s">
        <v>63</v>
      </c>
      <c r="BW115" s="31" t="str">
        <f t="shared" si="106"/>
        <v/>
      </c>
      <c r="BX115" s="31" t="str">
        <f t="shared" si="107"/>
        <v>1</v>
      </c>
      <c r="BY115" s="31" t="e">
        <f t="shared" si="108"/>
        <v>#VALUE!</v>
      </c>
      <c r="BZ115" s="114" t="s">
        <v>529</v>
      </c>
      <c r="CA115" s="31" t="str">
        <f t="shared" si="109"/>
        <v/>
      </c>
      <c r="CB115" s="31" t="str">
        <f t="shared" si="110"/>
        <v/>
      </c>
      <c r="CC115" s="31" t="e">
        <f t="shared" si="111"/>
        <v>#VALUE!</v>
      </c>
      <c r="CD115" s="114" t="s">
        <v>529</v>
      </c>
      <c r="CE115" s="31" t="str">
        <f t="shared" si="112"/>
        <v/>
      </c>
      <c r="CF115" s="31" t="str">
        <f t="shared" si="113"/>
        <v/>
      </c>
      <c r="CG115" s="31" t="e">
        <f t="shared" si="114"/>
        <v>#VALUE!</v>
      </c>
      <c r="CH115" s="155" t="s">
        <v>3292</v>
      </c>
      <c r="CI115" s="112">
        <v>0</v>
      </c>
      <c r="CJ115" s="155" t="s">
        <v>609</v>
      </c>
      <c r="CK115" s="112">
        <v>66</v>
      </c>
      <c r="CL115" s="155"/>
      <c r="CM115" s="101" t="str">
        <f t="shared" si="117"/>
        <v>CLOSE</v>
      </c>
      <c r="CN115" s="101" t="str">
        <f>IF(F115="","",IF(COUNTIF(BB115:CE115,"未")=0,"CLOSE",""))</f>
        <v>CLOSE</v>
      </c>
      <c r="CO115" s="101">
        <v>5.5</v>
      </c>
      <c r="CP115" s="101"/>
      <c r="CQ115" s="100"/>
      <c r="CR115" s="100" t="s">
        <v>3293</v>
      </c>
      <c r="CS115" s="100" t="s">
        <v>3294</v>
      </c>
      <c r="CT115" s="121" t="s">
        <v>3295</v>
      </c>
      <c r="CU115" s="112"/>
      <c r="CV115" s="112"/>
      <c r="CW115" s="121" t="s">
        <v>3296</v>
      </c>
      <c r="CX115" s="121" t="s">
        <v>3296</v>
      </c>
      <c r="CY115" s="213"/>
      <c r="CZ115" s="214"/>
      <c r="DA115" s="214"/>
      <c r="DB115" s="214"/>
      <c r="DC115" s="214"/>
      <c r="DD115" s="214"/>
      <c r="DE115" s="215"/>
    </row>
    <row r="116" spans="1:109" s="112" customFormat="1" ht="83.25" customHeight="1">
      <c r="A116" s="101">
        <v>100</v>
      </c>
      <c r="B116" s="595">
        <v>42404</v>
      </c>
      <c r="C116" s="106">
        <f t="shared" si="116"/>
        <v>2</v>
      </c>
      <c r="D116" s="101" t="s">
        <v>3178</v>
      </c>
      <c r="E116" s="101" t="s">
        <v>3145</v>
      </c>
      <c r="F116" s="109" t="s">
        <v>571</v>
      </c>
      <c r="G116" s="27">
        <f t="shared" si="59"/>
        <v>5</v>
      </c>
      <c r="H116" s="27" t="str">
        <f t="shared" si="60"/>
        <v>1</v>
      </c>
      <c r="I116" s="27" t="str">
        <f t="shared" si="61"/>
        <v>0</v>
      </c>
      <c r="J116" s="27">
        <f t="shared" si="62"/>
        <v>1</v>
      </c>
      <c r="K116" s="27">
        <f t="shared" si="63"/>
        <v>1</v>
      </c>
      <c r="L116" s="27">
        <f t="shared" si="64"/>
        <v>2</v>
      </c>
      <c r="M116" s="27">
        <f t="shared" si="65"/>
        <v>1</v>
      </c>
      <c r="N116" s="27">
        <f t="shared" si="66"/>
        <v>2</v>
      </c>
      <c r="O116" s="105" t="s">
        <v>2928</v>
      </c>
      <c r="P116" s="125" t="s">
        <v>613</v>
      </c>
      <c r="Q116" s="124" t="s">
        <v>615</v>
      </c>
      <c r="R116" s="100" t="s">
        <v>3297</v>
      </c>
      <c r="S116" s="100" t="s">
        <v>3298</v>
      </c>
      <c r="T116" s="114" t="s">
        <v>529</v>
      </c>
      <c r="U116" s="31" t="str">
        <f t="shared" si="67"/>
        <v/>
      </c>
      <c r="V116" s="31" t="str">
        <f t="shared" si="68"/>
        <v/>
      </c>
      <c r="W116" s="31" t="e">
        <f t="shared" si="69"/>
        <v>#VALUE!</v>
      </c>
      <c r="X116" s="114" t="s">
        <v>529</v>
      </c>
      <c r="Y116" s="31" t="str">
        <f t="shared" si="70"/>
        <v/>
      </c>
      <c r="Z116" s="31" t="str">
        <f t="shared" si="71"/>
        <v/>
      </c>
      <c r="AA116" s="31" t="e">
        <f t="shared" si="72"/>
        <v>#VALUE!</v>
      </c>
      <c r="AB116" s="114" t="s">
        <v>60</v>
      </c>
      <c r="AC116" s="31" t="str">
        <f t="shared" si="73"/>
        <v/>
      </c>
      <c r="AD116" s="31" t="str">
        <f t="shared" si="74"/>
        <v>1</v>
      </c>
      <c r="AE116" s="31" t="e">
        <f t="shared" si="75"/>
        <v>#VALUE!</v>
      </c>
      <c r="AF116" s="114" t="s">
        <v>60</v>
      </c>
      <c r="AG116" s="31" t="str">
        <f t="shared" si="76"/>
        <v/>
      </c>
      <c r="AH116" s="31" t="str">
        <f t="shared" si="77"/>
        <v>1</v>
      </c>
      <c r="AI116" s="31" t="e">
        <f t="shared" si="78"/>
        <v>#VALUE!</v>
      </c>
      <c r="AJ116" s="114" t="s">
        <v>60</v>
      </c>
      <c r="AK116" s="31" t="str">
        <f t="shared" si="79"/>
        <v/>
      </c>
      <c r="AL116" s="31" t="str">
        <f t="shared" si="80"/>
        <v>1</v>
      </c>
      <c r="AM116" s="31" t="e">
        <f t="shared" si="81"/>
        <v>#VALUE!</v>
      </c>
      <c r="AN116" s="114" t="s">
        <v>60</v>
      </c>
      <c r="AO116" s="31" t="str">
        <f t="shared" si="82"/>
        <v/>
      </c>
      <c r="AP116" s="31" t="str">
        <f t="shared" si="83"/>
        <v>1</v>
      </c>
      <c r="AQ116" s="31" t="e">
        <f t="shared" si="84"/>
        <v>#VALUE!</v>
      </c>
      <c r="AR116" s="114" t="s">
        <v>60</v>
      </c>
      <c r="AS116" s="31" t="str">
        <f t="shared" si="85"/>
        <v/>
      </c>
      <c r="AT116" s="31" t="str">
        <f t="shared" si="86"/>
        <v>1</v>
      </c>
      <c r="AU116" s="31" t="e">
        <f t="shared" si="87"/>
        <v>#VALUE!</v>
      </c>
      <c r="AV116" s="114" t="s">
        <v>529</v>
      </c>
      <c r="AW116" s="31" t="str">
        <f t="shared" si="88"/>
        <v/>
      </c>
      <c r="AX116" s="31" t="str">
        <f t="shared" si="89"/>
        <v/>
      </c>
      <c r="AY116" s="31" t="e">
        <f t="shared" si="90"/>
        <v>#VALUE!</v>
      </c>
      <c r="AZ116" s="115" t="s">
        <v>618</v>
      </c>
      <c r="BB116" s="114"/>
      <c r="BC116" s="31" t="str">
        <f t="shared" si="91"/>
        <v/>
      </c>
      <c r="BD116" s="31" t="str">
        <f t="shared" si="92"/>
        <v/>
      </c>
      <c r="BE116" s="31" t="e">
        <f t="shared" si="93"/>
        <v>#VALUE!</v>
      </c>
      <c r="BF116" s="114"/>
      <c r="BG116" s="31" t="str">
        <f t="shared" si="94"/>
        <v/>
      </c>
      <c r="BH116" s="31" t="str">
        <f t="shared" si="95"/>
        <v/>
      </c>
      <c r="BI116" s="31" t="e">
        <f t="shared" si="96"/>
        <v>#VALUE!</v>
      </c>
      <c r="BJ116" s="114" t="s">
        <v>63</v>
      </c>
      <c r="BK116" s="31" t="str">
        <f t="shared" si="97"/>
        <v/>
      </c>
      <c r="BL116" s="31" t="str">
        <f t="shared" si="98"/>
        <v>1</v>
      </c>
      <c r="BM116" s="31" t="e">
        <f t="shared" si="99"/>
        <v>#VALUE!</v>
      </c>
      <c r="BN116" s="114" t="s">
        <v>63</v>
      </c>
      <c r="BO116" s="31" t="str">
        <f t="shared" si="100"/>
        <v/>
      </c>
      <c r="BP116" s="31" t="str">
        <f t="shared" si="101"/>
        <v>1</v>
      </c>
      <c r="BQ116" s="31" t="e">
        <f t="shared" si="102"/>
        <v>#VALUE!</v>
      </c>
      <c r="BR116" s="114" t="s">
        <v>63</v>
      </c>
      <c r="BS116" s="31" t="str">
        <f t="shared" si="103"/>
        <v/>
      </c>
      <c r="BT116" s="31" t="str">
        <f t="shared" si="104"/>
        <v>1</v>
      </c>
      <c r="BU116" s="31" t="e">
        <f t="shared" si="105"/>
        <v>#VALUE!</v>
      </c>
      <c r="BV116" s="114" t="s">
        <v>63</v>
      </c>
      <c r="BW116" s="31" t="str">
        <f t="shared" si="106"/>
        <v/>
      </c>
      <c r="BX116" s="31" t="str">
        <f t="shared" si="107"/>
        <v>1</v>
      </c>
      <c r="BY116" s="31" t="e">
        <f t="shared" si="108"/>
        <v>#VALUE!</v>
      </c>
      <c r="BZ116" s="114" t="s">
        <v>63</v>
      </c>
      <c r="CA116" s="31" t="str">
        <f t="shared" si="109"/>
        <v/>
      </c>
      <c r="CB116" s="31" t="str">
        <f t="shared" si="110"/>
        <v>1</v>
      </c>
      <c r="CC116" s="31" t="e">
        <f t="shared" si="111"/>
        <v>#VALUE!</v>
      </c>
      <c r="CD116" s="114" t="s">
        <v>529</v>
      </c>
      <c r="CE116" s="31" t="str">
        <f t="shared" si="112"/>
        <v/>
      </c>
      <c r="CF116" s="31" t="str">
        <f t="shared" si="113"/>
        <v/>
      </c>
      <c r="CG116" s="31" t="e">
        <f t="shared" si="114"/>
        <v>#VALUE!</v>
      </c>
      <c r="CH116" s="155" t="s">
        <v>3299</v>
      </c>
      <c r="CI116" s="112">
        <v>0</v>
      </c>
      <c r="CJ116" s="155" t="s">
        <v>614</v>
      </c>
      <c r="CK116" s="112">
        <v>1289</v>
      </c>
      <c r="CL116" s="155"/>
      <c r="CM116" s="101" t="str">
        <f t="shared" si="117"/>
        <v>CLOSE</v>
      </c>
      <c r="CN116" s="101" t="s">
        <v>2917</v>
      </c>
      <c r="CO116" s="101">
        <v>148</v>
      </c>
      <c r="CP116" s="101"/>
      <c r="CR116" s="100"/>
      <c r="CS116" s="100" t="s">
        <v>3300</v>
      </c>
      <c r="CT116" s="100" t="s">
        <v>3301</v>
      </c>
      <c r="CU116" s="100" t="s">
        <v>3302</v>
      </c>
      <c r="CV116" s="100" t="s">
        <v>3303</v>
      </c>
      <c r="CW116" s="100" t="s">
        <v>3304</v>
      </c>
      <c r="CY116" s="213"/>
      <c r="CZ116" s="214"/>
      <c r="DA116" s="214"/>
      <c r="DB116" s="214"/>
      <c r="DC116" s="214"/>
      <c r="DD116" s="214"/>
      <c r="DE116" s="215"/>
    </row>
    <row r="117" spans="1:109" s="112" customFormat="1" ht="101.25" customHeight="1">
      <c r="A117" s="101">
        <v>101</v>
      </c>
      <c r="B117" s="595">
        <v>42405</v>
      </c>
      <c r="C117" s="106">
        <f t="shared" si="116"/>
        <v>2</v>
      </c>
      <c r="D117" s="101" t="s">
        <v>3178</v>
      </c>
      <c r="E117" s="101" t="s">
        <v>491</v>
      </c>
      <c r="F117" s="109" t="s">
        <v>571</v>
      </c>
      <c r="G117" s="27">
        <f t="shared" si="59"/>
        <v>0</v>
      </c>
      <c r="H117" s="27" t="str">
        <f t="shared" si="60"/>
        <v>0</v>
      </c>
      <c r="I117" s="27" t="str">
        <f t="shared" si="61"/>
        <v>0</v>
      </c>
      <c r="J117" s="27">
        <f t="shared" si="62"/>
        <v>0</v>
      </c>
      <c r="K117" s="27">
        <f t="shared" si="63"/>
        <v>1</v>
      </c>
      <c r="L117" s="27">
        <f t="shared" si="64"/>
        <v>1</v>
      </c>
      <c r="M117" s="27">
        <f t="shared" si="65"/>
        <v>1</v>
      </c>
      <c r="N117" s="27">
        <f t="shared" si="66"/>
        <v>1</v>
      </c>
      <c r="O117" s="105" t="s">
        <v>2934</v>
      </c>
      <c r="P117" s="125" t="s">
        <v>3305</v>
      </c>
      <c r="Q117" s="124" t="s">
        <v>620</v>
      </c>
      <c r="R117" s="100" t="s">
        <v>3306</v>
      </c>
      <c r="S117" s="100" t="s">
        <v>3307</v>
      </c>
      <c r="T117" s="114" t="s">
        <v>192</v>
      </c>
      <c r="U117" s="31" t="str">
        <f t="shared" si="67"/>
        <v/>
      </c>
      <c r="V117" s="31" t="str">
        <f t="shared" si="68"/>
        <v/>
      </c>
      <c r="W117" s="31" t="e">
        <f t="shared" si="69"/>
        <v>#VALUE!</v>
      </c>
      <c r="X117" s="114" t="s">
        <v>192</v>
      </c>
      <c r="Y117" s="31" t="str">
        <f t="shared" si="70"/>
        <v/>
      </c>
      <c r="Z117" s="31" t="str">
        <f t="shared" si="71"/>
        <v/>
      </c>
      <c r="AA117" s="31" t="e">
        <f t="shared" si="72"/>
        <v>#VALUE!</v>
      </c>
      <c r="AB117" s="114" t="s">
        <v>192</v>
      </c>
      <c r="AC117" s="31" t="str">
        <f t="shared" si="73"/>
        <v/>
      </c>
      <c r="AD117" s="31" t="str">
        <f t="shared" si="74"/>
        <v/>
      </c>
      <c r="AE117" s="31" t="e">
        <f t="shared" si="75"/>
        <v>#VALUE!</v>
      </c>
      <c r="AF117" s="114" t="s">
        <v>192</v>
      </c>
      <c r="AG117" s="31" t="str">
        <f t="shared" si="76"/>
        <v/>
      </c>
      <c r="AH117" s="31" t="str">
        <f t="shared" si="77"/>
        <v/>
      </c>
      <c r="AI117" s="31" t="e">
        <f t="shared" si="78"/>
        <v>#VALUE!</v>
      </c>
      <c r="AJ117" s="114" t="s">
        <v>192</v>
      </c>
      <c r="AK117" s="31" t="str">
        <f t="shared" si="79"/>
        <v/>
      </c>
      <c r="AL117" s="31" t="str">
        <f t="shared" si="80"/>
        <v/>
      </c>
      <c r="AM117" s="31" t="e">
        <f t="shared" si="81"/>
        <v>#VALUE!</v>
      </c>
      <c r="AN117" s="114" t="s">
        <v>192</v>
      </c>
      <c r="AO117" s="31" t="str">
        <f t="shared" si="82"/>
        <v/>
      </c>
      <c r="AP117" s="31" t="str">
        <f t="shared" si="83"/>
        <v/>
      </c>
      <c r="AQ117" s="31" t="e">
        <f t="shared" si="84"/>
        <v>#VALUE!</v>
      </c>
      <c r="AR117" s="114" t="s">
        <v>192</v>
      </c>
      <c r="AS117" s="31" t="str">
        <f t="shared" si="85"/>
        <v/>
      </c>
      <c r="AT117" s="31" t="str">
        <f t="shared" si="86"/>
        <v/>
      </c>
      <c r="AU117" s="31" t="e">
        <f t="shared" si="87"/>
        <v>#VALUE!</v>
      </c>
      <c r="AV117" s="114" t="s">
        <v>192</v>
      </c>
      <c r="AW117" s="31" t="str">
        <f t="shared" si="88"/>
        <v/>
      </c>
      <c r="AX117" s="31" t="str">
        <f t="shared" si="89"/>
        <v/>
      </c>
      <c r="AY117" s="31" t="e">
        <f t="shared" si="90"/>
        <v>#VALUE!</v>
      </c>
      <c r="AZ117" s="115" t="s">
        <v>623</v>
      </c>
      <c r="BB117" s="114" t="s">
        <v>529</v>
      </c>
      <c r="BC117" s="31" t="str">
        <f t="shared" si="91"/>
        <v/>
      </c>
      <c r="BD117" s="31" t="str">
        <f t="shared" si="92"/>
        <v/>
      </c>
      <c r="BE117" s="31" t="e">
        <f t="shared" si="93"/>
        <v>#VALUE!</v>
      </c>
      <c r="BF117" s="114" t="s">
        <v>529</v>
      </c>
      <c r="BG117" s="31" t="str">
        <f t="shared" si="94"/>
        <v/>
      </c>
      <c r="BH117" s="31" t="str">
        <f t="shared" si="95"/>
        <v/>
      </c>
      <c r="BI117" s="31" t="e">
        <f t="shared" si="96"/>
        <v>#VALUE!</v>
      </c>
      <c r="BJ117" s="114" t="s">
        <v>529</v>
      </c>
      <c r="BK117" s="31" t="str">
        <f t="shared" si="97"/>
        <v/>
      </c>
      <c r="BL117" s="31" t="str">
        <f t="shared" si="98"/>
        <v/>
      </c>
      <c r="BM117" s="31" t="e">
        <f t="shared" si="99"/>
        <v>#VALUE!</v>
      </c>
      <c r="BN117" s="114" t="s">
        <v>529</v>
      </c>
      <c r="BO117" s="31" t="str">
        <f t="shared" si="100"/>
        <v/>
      </c>
      <c r="BP117" s="31" t="str">
        <f t="shared" si="101"/>
        <v/>
      </c>
      <c r="BQ117" s="31" t="e">
        <f t="shared" si="102"/>
        <v>#VALUE!</v>
      </c>
      <c r="BR117" s="114" t="s">
        <v>529</v>
      </c>
      <c r="BS117" s="31" t="str">
        <f t="shared" si="103"/>
        <v/>
      </c>
      <c r="BT117" s="31" t="str">
        <f t="shared" si="104"/>
        <v/>
      </c>
      <c r="BU117" s="31" t="e">
        <f t="shared" si="105"/>
        <v>#VALUE!</v>
      </c>
      <c r="BV117" s="114" t="s">
        <v>529</v>
      </c>
      <c r="BW117" s="31" t="str">
        <f t="shared" si="106"/>
        <v/>
      </c>
      <c r="BX117" s="31" t="str">
        <f t="shared" si="107"/>
        <v/>
      </c>
      <c r="BY117" s="31" t="e">
        <f t="shared" si="108"/>
        <v>#VALUE!</v>
      </c>
      <c r="BZ117" s="114" t="s">
        <v>529</v>
      </c>
      <c r="CA117" s="31" t="str">
        <f t="shared" si="109"/>
        <v/>
      </c>
      <c r="CB117" s="31" t="str">
        <f t="shared" si="110"/>
        <v/>
      </c>
      <c r="CC117" s="31" t="e">
        <f t="shared" si="111"/>
        <v>#VALUE!</v>
      </c>
      <c r="CD117" s="114" t="s">
        <v>529</v>
      </c>
      <c r="CE117" s="31" t="str">
        <f t="shared" si="112"/>
        <v/>
      </c>
      <c r="CF117" s="31" t="str">
        <f t="shared" si="113"/>
        <v/>
      </c>
      <c r="CG117" s="31" t="e">
        <f t="shared" si="114"/>
        <v>#VALUE!</v>
      </c>
      <c r="CH117" s="155" t="s">
        <v>3308</v>
      </c>
      <c r="CI117" s="112">
        <v>0</v>
      </c>
      <c r="CJ117" s="155" t="s">
        <v>619</v>
      </c>
      <c r="CK117" s="112">
        <v>1731</v>
      </c>
      <c r="CL117" s="155"/>
      <c r="CM117" s="101" t="str">
        <f t="shared" si="117"/>
        <v>CLOSE</v>
      </c>
      <c r="CN117" s="101" t="s">
        <v>2917</v>
      </c>
      <c r="CO117" s="101">
        <v>57.5</v>
      </c>
      <c r="CP117" s="101"/>
      <c r="CR117" s="100"/>
      <c r="CY117" s="213"/>
      <c r="CZ117" s="214"/>
      <c r="DA117" s="214"/>
      <c r="DB117" s="214"/>
      <c r="DC117" s="214"/>
      <c r="DD117" s="214"/>
      <c r="DE117" s="215"/>
    </row>
    <row r="118" spans="1:109" s="112" customFormat="1" ht="83.25" customHeight="1">
      <c r="A118" s="101">
        <v>102</v>
      </c>
      <c r="B118" s="595">
        <v>42423</v>
      </c>
      <c r="C118" s="106">
        <f t="shared" si="116"/>
        <v>2</v>
      </c>
      <c r="D118" s="101" t="s">
        <v>3178</v>
      </c>
      <c r="E118" s="101" t="s">
        <v>491</v>
      </c>
      <c r="F118" s="109" t="s">
        <v>571</v>
      </c>
      <c r="G118" s="27">
        <f t="shared" si="59"/>
        <v>0</v>
      </c>
      <c r="H118" s="27" t="str">
        <f t="shared" si="60"/>
        <v>0</v>
      </c>
      <c r="I118" s="27" t="str">
        <f t="shared" si="61"/>
        <v>0</v>
      </c>
      <c r="J118" s="27">
        <f t="shared" si="62"/>
        <v>0</v>
      </c>
      <c r="K118" s="27">
        <f t="shared" si="63"/>
        <v>1</v>
      </c>
      <c r="L118" s="27">
        <f t="shared" si="64"/>
        <v>1</v>
      </c>
      <c r="M118" s="27">
        <f t="shared" si="65"/>
        <v>1</v>
      </c>
      <c r="N118" s="27">
        <f t="shared" si="66"/>
        <v>1</v>
      </c>
      <c r="O118" s="105" t="s">
        <v>2934</v>
      </c>
      <c r="P118" s="125" t="s">
        <v>3309</v>
      </c>
      <c r="Q118" s="124" t="s">
        <v>625</v>
      </c>
      <c r="R118" s="100" t="s">
        <v>3310</v>
      </c>
      <c r="S118" s="100" t="s">
        <v>3311</v>
      </c>
      <c r="T118" s="114" t="s">
        <v>192</v>
      </c>
      <c r="U118" s="31" t="str">
        <f t="shared" si="67"/>
        <v/>
      </c>
      <c r="V118" s="31" t="str">
        <f t="shared" si="68"/>
        <v/>
      </c>
      <c r="W118" s="31" t="e">
        <f t="shared" si="69"/>
        <v>#VALUE!</v>
      </c>
      <c r="X118" s="114" t="s">
        <v>192</v>
      </c>
      <c r="Y118" s="31" t="str">
        <f t="shared" si="70"/>
        <v/>
      </c>
      <c r="Z118" s="31" t="str">
        <f t="shared" si="71"/>
        <v/>
      </c>
      <c r="AA118" s="31" t="e">
        <f t="shared" si="72"/>
        <v>#VALUE!</v>
      </c>
      <c r="AB118" s="114" t="s">
        <v>192</v>
      </c>
      <c r="AC118" s="31" t="str">
        <f t="shared" si="73"/>
        <v/>
      </c>
      <c r="AD118" s="31" t="str">
        <f t="shared" si="74"/>
        <v/>
      </c>
      <c r="AE118" s="31" t="e">
        <f t="shared" si="75"/>
        <v>#VALUE!</v>
      </c>
      <c r="AF118" s="114" t="s">
        <v>192</v>
      </c>
      <c r="AG118" s="31" t="str">
        <f t="shared" si="76"/>
        <v/>
      </c>
      <c r="AH118" s="31" t="str">
        <f t="shared" si="77"/>
        <v/>
      </c>
      <c r="AI118" s="31" t="e">
        <f t="shared" si="78"/>
        <v>#VALUE!</v>
      </c>
      <c r="AJ118" s="114" t="s">
        <v>192</v>
      </c>
      <c r="AK118" s="31" t="str">
        <f t="shared" si="79"/>
        <v/>
      </c>
      <c r="AL118" s="31" t="str">
        <f t="shared" si="80"/>
        <v/>
      </c>
      <c r="AM118" s="31" t="e">
        <f t="shared" si="81"/>
        <v>#VALUE!</v>
      </c>
      <c r="AN118" s="114" t="s">
        <v>192</v>
      </c>
      <c r="AO118" s="31" t="str">
        <f t="shared" si="82"/>
        <v/>
      </c>
      <c r="AP118" s="31" t="str">
        <f t="shared" si="83"/>
        <v/>
      </c>
      <c r="AQ118" s="31" t="e">
        <f t="shared" si="84"/>
        <v>#VALUE!</v>
      </c>
      <c r="AR118" s="114" t="s">
        <v>192</v>
      </c>
      <c r="AS118" s="31" t="str">
        <f t="shared" si="85"/>
        <v/>
      </c>
      <c r="AT118" s="31" t="str">
        <f t="shared" si="86"/>
        <v/>
      </c>
      <c r="AU118" s="31" t="e">
        <f t="shared" si="87"/>
        <v>#VALUE!</v>
      </c>
      <c r="AV118" s="114" t="s">
        <v>192</v>
      </c>
      <c r="AW118" s="31" t="str">
        <f t="shared" si="88"/>
        <v/>
      </c>
      <c r="AX118" s="31" t="str">
        <f t="shared" si="89"/>
        <v/>
      </c>
      <c r="AY118" s="31" t="e">
        <f t="shared" si="90"/>
        <v>#VALUE!</v>
      </c>
      <c r="AZ118" s="115" t="s">
        <v>3312</v>
      </c>
      <c r="BB118" s="114" t="s">
        <v>529</v>
      </c>
      <c r="BC118" s="31" t="str">
        <f t="shared" si="91"/>
        <v/>
      </c>
      <c r="BD118" s="31" t="str">
        <f t="shared" si="92"/>
        <v/>
      </c>
      <c r="BE118" s="31" t="e">
        <f t="shared" si="93"/>
        <v>#VALUE!</v>
      </c>
      <c r="BF118" s="114" t="s">
        <v>529</v>
      </c>
      <c r="BG118" s="31" t="str">
        <f t="shared" si="94"/>
        <v/>
      </c>
      <c r="BH118" s="31" t="str">
        <f t="shared" si="95"/>
        <v/>
      </c>
      <c r="BI118" s="31" t="e">
        <f t="shared" si="96"/>
        <v>#VALUE!</v>
      </c>
      <c r="BJ118" s="114" t="s">
        <v>529</v>
      </c>
      <c r="BK118" s="31" t="str">
        <f t="shared" si="97"/>
        <v/>
      </c>
      <c r="BL118" s="31" t="str">
        <f t="shared" si="98"/>
        <v/>
      </c>
      <c r="BM118" s="31" t="e">
        <f t="shared" si="99"/>
        <v>#VALUE!</v>
      </c>
      <c r="BN118" s="114" t="s">
        <v>529</v>
      </c>
      <c r="BO118" s="31" t="str">
        <f t="shared" si="100"/>
        <v/>
      </c>
      <c r="BP118" s="31" t="str">
        <f t="shared" si="101"/>
        <v/>
      </c>
      <c r="BQ118" s="31" t="e">
        <f t="shared" si="102"/>
        <v>#VALUE!</v>
      </c>
      <c r="BR118" s="114" t="s">
        <v>529</v>
      </c>
      <c r="BS118" s="31" t="str">
        <f t="shared" si="103"/>
        <v/>
      </c>
      <c r="BT118" s="31" t="str">
        <f t="shared" si="104"/>
        <v/>
      </c>
      <c r="BU118" s="31" t="e">
        <f t="shared" si="105"/>
        <v>#VALUE!</v>
      </c>
      <c r="BV118" s="114" t="s">
        <v>529</v>
      </c>
      <c r="BW118" s="31" t="str">
        <f t="shared" si="106"/>
        <v/>
      </c>
      <c r="BX118" s="31" t="str">
        <f t="shared" si="107"/>
        <v/>
      </c>
      <c r="BY118" s="31" t="e">
        <f t="shared" si="108"/>
        <v>#VALUE!</v>
      </c>
      <c r="BZ118" s="114" t="s">
        <v>529</v>
      </c>
      <c r="CA118" s="31" t="str">
        <f t="shared" si="109"/>
        <v/>
      </c>
      <c r="CB118" s="31" t="str">
        <f t="shared" si="110"/>
        <v/>
      </c>
      <c r="CC118" s="31" t="e">
        <f t="shared" si="111"/>
        <v>#VALUE!</v>
      </c>
      <c r="CD118" s="114" t="s">
        <v>529</v>
      </c>
      <c r="CE118" s="31" t="str">
        <f t="shared" si="112"/>
        <v/>
      </c>
      <c r="CF118" s="31" t="str">
        <f t="shared" si="113"/>
        <v/>
      </c>
      <c r="CG118" s="31" t="e">
        <f t="shared" si="114"/>
        <v>#VALUE!</v>
      </c>
      <c r="CH118" s="155" t="s">
        <v>3313</v>
      </c>
      <c r="CI118" s="112">
        <v>0</v>
      </c>
      <c r="CJ118" s="155" t="s">
        <v>624</v>
      </c>
      <c r="CK118" s="112">
        <v>0</v>
      </c>
      <c r="CL118" s="155"/>
      <c r="CM118" s="101" t="str">
        <f t="shared" si="117"/>
        <v>CLOSE</v>
      </c>
      <c r="CN118" s="101" t="s">
        <v>2917</v>
      </c>
      <c r="CO118" s="101">
        <v>0</v>
      </c>
      <c r="CP118" s="101"/>
      <c r="CR118" s="100"/>
      <c r="CY118" s="213"/>
      <c r="CZ118" s="214"/>
      <c r="DA118" s="214"/>
      <c r="DB118" s="214"/>
      <c r="DC118" s="214"/>
      <c r="DD118" s="214"/>
      <c r="DE118" s="215"/>
    </row>
    <row r="119" spans="1:109" s="112" customFormat="1" ht="90" customHeight="1">
      <c r="A119" s="101">
        <v>103</v>
      </c>
      <c r="B119" s="595">
        <v>42442</v>
      </c>
      <c r="C119" s="106">
        <f t="shared" si="116"/>
        <v>3</v>
      </c>
      <c r="D119" s="101" t="s">
        <v>3120</v>
      </c>
      <c r="E119" s="101" t="s">
        <v>368</v>
      </c>
      <c r="F119" s="109" t="s">
        <v>571</v>
      </c>
      <c r="G119" s="27">
        <f t="shared" si="59"/>
        <v>6</v>
      </c>
      <c r="H119" s="27" t="str">
        <f t="shared" si="60"/>
        <v>1</v>
      </c>
      <c r="I119" s="27" t="str">
        <f t="shared" si="61"/>
        <v>0</v>
      </c>
      <c r="J119" s="27">
        <f t="shared" si="62"/>
        <v>1</v>
      </c>
      <c r="K119" s="27">
        <f t="shared" si="63"/>
        <v>1</v>
      </c>
      <c r="L119" s="27">
        <f t="shared" si="64"/>
        <v>2</v>
      </c>
      <c r="M119" s="27">
        <f t="shared" si="65"/>
        <v>1</v>
      </c>
      <c r="N119" s="27">
        <f t="shared" si="66"/>
        <v>2</v>
      </c>
      <c r="O119" s="105" t="s">
        <v>2934</v>
      </c>
      <c r="P119" s="125" t="s">
        <v>3314</v>
      </c>
      <c r="Q119" s="124" t="s">
        <v>630</v>
      </c>
      <c r="R119" s="100" t="s">
        <v>3315</v>
      </c>
      <c r="S119" s="100" t="s">
        <v>3316</v>
      </c>
      <c r="T119" s="114" t="s">
        <v>60</v>
      </c>
      <c r="U119" s="31" t="str">
        <f t="shared" si="67"/>
        <v/>
      </c>
      <c r="V119" s="31" t="str">
        <f t="shared" si="68"/>
        <v>1</v>
      </c>
      <c r="W119" s="31" t="e">
        <f t="shared" si="69"/>
        <v>#VALUE!</v>
      </c>
      <c r="X119" s="114" t="s">
        <v>60</v>
      </c>
      <c r="Y119" s="31" t="str">
        <f t="shared" si="70"/>
        <v/>
      </c>
      <c r="Z119" s="31" t="str">
        <f t="shared" si="71"/>
        <v>1</v>
      </c>
      <c r="AA119" s="31" t="e">
        <f t="shared" si="72"/>
        <v>#VALUE!</v>
      </c>
      <c r="AB119" s="114" t="s">
        <v>60</v>
      </c>
      <c r="AC119" s="31" t="str">
        <f t="shared" si="73"/>
        <v/>
      </c>
      <c r="AD119" s="31" t="str">
        <f t="shared" si="74"/>
        <v>1</v>
      </c>
      <c r="AE119" s="31" t="e">
        <f t="shared" si="75"/>
        <v>#VALUE!</v>
      </c>
      <c r="AF119" s="114" t="s">
        <v>60</v>
      </c>
      <c r="AG119" s="31" t="str">
        <f t="shared" si="76"/>
        <v/>
      </c>
      <c r="AH119" s="31" t="str">
        <f t="shared" si="77"/>
        <v>1</v>
      </c>
      <c r="AI119" s="31" t="e">
        <f t="shared" si="78"/>
        <v>#VALUE!</v>
      </c>
      <c r="AJ119" s="114" t="s">
        <v>60</v>
      </c>
      <c r="AK119" s="31" t="str">
        <f t="shared" si="79"/>
        <v/>
      </c>
      <c r="AL119" s="31" t="str">
        <f t="shared" si="80"/>
        <v>1</v>
      </c>
      <c r="AM119" s="31" t="e">
        <f t="shared" si="81"/>
        <v>#VALUE!</v>
      </c>
      <c r="AN119" s="114" t="s">
        <v>60</v>
      </c>
      <c r="AO119" s="31" t="str">
        <f t="shared" si="82"/>
        <v/>
      </c>
      <c r="AP119" s="31" t="str">
        <f t="shared" si="83"/>
        <v>1</v>
      </c>
      <c r="AQ119" s="31" t="e">
        <f t="shared" si="84"/>
        <v>#VALUE!</v>
      </c>
      <c r="AR119" s="114" t="s">
        <v>529</v>
      </c>
      <c r="AS119" s="31" t="str">
        <f t="shared" si="85"/>
        <v/>
      </c>
      <c r="AT119" s="31" t="str">
        <f t="shared" si="86"/>
        <v/>
      </c>
      <c r="AU119" s="31" t="e">
        <f t="shared" si="87"/>
        <v>#VALUE!</v>
      </c>
      <c r="AV119" s="114" t="s">
        <v>529</v>
      </c>
      <c r="AW119" s="31" t="str">
        <f t="shared" si="88"/>
        <v/>
      </c>
      <c r="AX119" s="31" t="str">
        <f t="shared" si="89"/>
        <v/>
      </c>
      <c r="AY119" s="31" t="e">
        <f t="shared" si="90"/>
        <v>#VALUE!</v>
      </c>
      <c r="AZ119" s="115" t="s">
        <v>633</v>
      </c>
      <c r="BB119" s="114" t="s">
        <v>63</v>
      </c>
      <c r="BC119" s="31" t="str">
        <f t="shared" si="91"/>
        <v/>
      </c>
      <c r="BD119" s="31" t="str">
        <f t="shared" si="92"/>
        <v>1</v>
      </c>
      <c r="BE119" s="31" t="e">
        <f t="shared" si="93"/>
        <v>#VALUE!</v>
      </c>
      <c r="BF119" s="114" t="s">
        <v>63</v>
      </c>
      <c r="BG119" s="31" t="str">
        <f t="shared" si="94"/>
        <v/>
      </c>
      <c r="BH119" s="31" t="str">
        <f t="shared" si="95"/>
        <v>1</v>
      </c>
      <c r="BI119" s="31" t="e">
        <f t="shared" si="96"/>
        <v>#VALUE!</v>
      </c>
      <c r="BJ119" s="114" t="s">
        <v>63</v>
      </c>
      <c r="BK119" s="31" t="str">
        <f t="shared" si="97"/>
        <v/>
      </c>
      <c r="BL119" s="31" t="str">
        <f t="shared" si="98"/>
        <v>1</v>
      </c>
      <c r="BM119" s="31" t="e">
        <f t="shared" si="99"/>
        <v>#VALUE!</v>
      </c>
      <c r="BN119" s="114" t="s">
        <v>63</v>
      </c>
      <c r="BO119" s="31" t="str">
        <f t="shared" si="100"/>
        <v/>
      </c>
      <c r="BP119" s="31" t="str">
        <f t="shared" si="101"/>
        <v>1</v>
      </c>
      <c r="BQ119" s="31" t="e">
        <f t="shared" si="102"/>
        <v>#VALUE!</v>
      </c>
      <c r="BR119" s="114" t="s">
        <v>63</v>
      </c>
      <c r="BS119" s="31" t="str">
        <f t="shared" si="103"/>
        <v/>
      </c>
      <c r="BT119" s="31" t="str">
        <f t="shared" si="104"/>
        <v>1</v>
      </c>
      <c r="BU119" s="31" t="e">
        <f t="shared" si="105"/>
        <v>#VALUE!</v>
      </c>
      <c r="BV119" s="114" t="s">
        <v>63</v>
      </c>
      <c r="BW119" s="31" t="str">
        <f t="shared" si="106"/>
        <v/>
      </c>
      <c r="BX119" s="31" t="str">
        <f t="shared" si="107"/>
        <v>1</v>
      </c>
      <c r="BY119" s="31" t="e">
        <f t="shared" si="108"/>
        <v>#VALUE!</v>
      </c>
      <c r="BZ119" s="114" t="s">
        <v>529</v>
      </c>
      <c r="CA119" s="31" t="str">
        <f t="shared" si="109"/>
        <v/>
      </c>
      <c r="CB119" s="31" t="str">
        <f t="shared" si="110"/>
        <v/>
      </c>
      <c r="CC119" s="31" t="e">
        <f t="shared" si="111"/>
        <v>#VALUE!</v>
      </c>
      <c r="CD119" s="114" t="s">
        <v>529</v>
      </c>
      <c r="CE119" s="31" t="str">
        <f t="shared" si="112"/>
        <v/>
      </c>
      <c r="CF119" s="31" t="str">
        <f t="shared" si="113"/>
        <v/>
      </c>
      <c r="CG119" s="31" t="e">
        <f t="shared" si="114"/>
        <v>#VALUE!</v>
      </c>
      <c r="CH119" s="155" t="s">
        <v>3317</v>
      </c>
      <c r="CI119" s="112">
        <v>0</v>
      </c>
      <c r="CJ119" s="155" t="s">
        <v>629</v>
      </c>
      <c r="CK119" s="112">
        <v>3523</v>
      </c>
      <c r="CL119" s="155"/>
      <c r="CM119" s="101" t="str">
        <f t="shared" si="117"/>
        <v>CLOSE</v>
      </c>
      <c r="CN119" s="101" t="s">
        <v>2917</v>
      </c>
      <c r="CO119" s="101"/>
      <c r="CP119" s="101"/>
      <c r="CR119" s="124" t="s">
        <v>3318</v>
      </c>
      <c r="CW119" s="100" t="s">
        <v>3319</v>
      </c>
      <c r="CX119" s="109" t="s">
        <v>3320</v>
      </c>
      <c r="CY119" s="213"/>
      <c r="CZ119" s="214"/>
      <c r="DA119" s="214"/>
      <c r="DB119" s="214"/>
      <c r="DC119" s="214"/>
      <c r="DD119" s="214"/>
      <c r="DE119" s="215"/>
    </row>
    <row r="120" spans="1:109" s="134" customFormat="1" ht="120">
      <c r="A120" s="128">
        <v>104</v>
      </c>
      <c r="B120" s="599">
        <v>42454</v>
      </c>
      <c r="C120" s="127">
        <f t="shared" si="116"/>
        <v>3</v>
      </c>
      <c r="D120" s="128" t="s">
        <v>49</v>
      </c>
      <c r="E120" s="128" t="s">
        <v>41</v>
      </c>
      <c r="F120" s="129" t="s">
        <v>634</v>
      </c>
      <c r="G120" s="27">
        <f t="shared" si="59"/>
        <v>8</v>
      </c>
      <c r="H120" s="27" t="str">
        <f t="shared" si="60"/>
        <v>1</v>
      </c>
      <c r="I120" s="27" t="str">
        <f t="shared" si="61"/>
        <v>1</v>
      </c>
      <c r="J120" s="27">
        <f t="shared" si="62"/>
        <v>2</v>
      </c>
      <c r="K120" s="27">
        <f t="shared" si="63"/>
        <v>1</v>
      </c>
      <c r="L120" s="27">
        <f t="shared" si="64"/>
        <v>3</v>
      </c>
      <c r="M120" s="27">
        <f t="shared" si="65"/>
        <v>1</v>
      </c>
      <c r="N120" s="27">
        <f t="shared" si="66"/>
        <v>3</v>
      </c>
      <c r="O120" s="138" t="s">
        <v>2934</v>
      </c>
      <c r="P120" s="141" t="s">
        <v>3321</v>
      </c>
      <c r="Q120" s="130" t="s">
        <v>636</v>
      </c>
      <c r="R120" s="131" t="s">
        <v>637</v>
      </c>
      <c r="S120" s="131" t="s">
        <v>3322</v>
      </c>
      <c r="T120" s="122" t="s">
        <v>60</v>
      </c>
      <c r="U120" s="31" t="str">
        <f t="shared" si="67"/>
        <v>1</v>
      </c>
      <c r="V120" s="31" t="str">
        <f t="shared" si="68"/>
        <v>1</v>
      </c>
      <c r="W120" s="31">
        <f t="shared" si="69"/>
        <v>2</v>
      </c>
      <c r="X120" s="122" t="s">
        <v>60</v>
      </c>
      <c r="Y120" s="31" t="str">
        <f t="shared" si="70"/>
        <v>1</v>
      </c>
      <c r="Z120" s="31" t="str">
        <f t="shared" si="71"/>
        <v>1</v>
      </c>
      <c r="AA120" s="31">
        <f t="shared" si="72"/>
        <v>2</v>
      </c>
      <c r="AB120" s="122" t="s">
        <v>60</v>
      </c>
      <c r="AC120" s="31" t="str">
        <f t="shared" si="73"/>
        <v>1</v>
      </c>
      <c r="AD120" s="31" t="str">
        <f t="shared" si="74"/>
        <v>1</v>
      </c>
      <c r="AE120" s="31">
        <f t="shared" si="75"/>
        <v>2</v>
      </c>
      <c r="AF120" s="122" t="s">
        <v>60</v>
      </c>
      <c r="AG120" s="31" t="str">
        <f t="shared" si="76"/>
        <v>1</v>
      </c>
      <c r="AH120" s="31" t="str">
        <f t="shared" si="77"/>
        <v>1</v>
      </c>
      <c r="AI120" s="31">
        <f t="shared" si="78"/>
        <v>2</v>
      </c>
      <c r="AJ120" s="122" t="s">
        <v>60</v>
      </c>
      <c r="AK120" s="31" t="str">
        <f t="shared" si="79"/>
        <v>1</v>
      </c>
      <c r="AL120" s="31" t="str">
        <f t="shared" si="80"/>
        <v>1</v>
      </c>
      <c r="AM120" s="31">
        <f t="shared" si="81"/>
        <v>2</v>
      </c>
      <c r="AN120" s="122" t="s">
        <v>60</v>
      </c>
      <c r="AO120" s="31" t="str">
        <f t="shared" si="82"/>
        <v>1</v>
      </c>
      <c r="AP120" s="31" t="str">
        <f t="shared" si="83"/>
        <v>1</v>
      </c>
      <c r="AQ120" s="31">
        <f t="shared" si="84"/>
        <v>2</v>
      </c>
      <c r="AR120" s="122" t="s">
        <v>60</v>
      </c>
      <c r="AS120" s="31" t="str">
        <f t="shared" si="85"/>
        <v>1</v>
      </c>
      <c r="AT120" s="31" t="str">
        <f t="shared" si="86"/>
        <v>1</v>
      </c>
      <c r="AU120" s="31">
        <f t="shared" si="87"/>
        <v>2</v>
      </c>
      <c r="AV120" s="122" t="s">
        <v>60</v>
      </c>
      <c r="AW120" s="31" t="str">
        <f t="shared" si="88"/>
        <v>1</v>
      </c>
      <c r="AX120" s="31" t="str">
        <f t="shared" si="89"/>
        <v>1</v>
      </c>
      <c r="AY120" s="31">
        <f t="shared" si="90"/>
        <v>2</v>
      </c>
      <c r="AZ120" s="133" t="s">
        <v>633</v>
      </c>
      <c r="BB120" s="122" t="s">
        <v>63</v>
      </c>
      <c r="BC120" s="31" t="str">
        <f t="shared" si="91"/>
        <v>1</v>
      </c>
      <c r="BD120" s="31" t="str">
        <f t="shared" si="92"/>
        <v>1</v>
      </c>
      <c r="BE120" s="31">
        <f t="shared" si="93"/>
        <v>2</v>
      </c>
      <c r="BF120" s="122" t="s">
        <v>63</v>
      </c>
      <c r="BG120" s="31" t="str">
        <f t="shared" si="94"/>
        <v>1</v>
      </c>
      <c r="BH120" s="31" t="str">
        <f t="shared" si="95"/>
        <v>1</v>
      </c>
      <c r="BI120" s="31">
        <f t="shared" si="96"/>
        <v>2</v>
      </c>
      <c r="BJ120" s="122" t="s">
        <v>63</v>
      </c>
      <c r="BK120" s="31" t="str">
        <f t="shared" si="97"/>
        <v>1</v>
      </c>
      <c r="BL120" s="31" t="str">
        <f t="shared" si="98"/>
        <v>1</v>
      </c>
      <c r="BM120" s="31">
        <f t="shared" si="99"/>
        <v>2</v>
      </c>
      <c r="BN120" s="122" t="s">
        <v>63</v>
      </c>
      <c r="BO120" s="31" t="str">
        <f t="shared" si="100"/>
        <v>1</v>
      </c>
      <c r="BP120" s="31" t="str">
        <f t="shared" si="101"/>
        <v>1</v>
      </c>
      <c r="BQ120" s="31">
        <f t="shared" si="102"/>
        <v>2</v>
      </c>
      <c r="BR120" s="122" t="s">
        <v>63</v>
      </c>
      <c r="BS120" s="31" t="str">
        <f t="shared" si="103"/>
        <v>1</v>
      </c>
      <c r="BT120" s="31" t="str">
        <f t="shared" si="104"/>
        <v>1</v>
      </c>
      <c r="BU120" s="31">
        <f t="shared" si="105"/>
        <v>2</v>
      </c>
      <c r="BV120" s="122" t="s">
        <v>63</v>
      </c>
      <c r="BW120" s="31" t="str">
        <f t="shared" si="106"/>
        <v>1</v>
      </c>
      <c r="BX120" s="31" t="str">
        <f t="shared" si="107"/>
        <v>1</v>
      </c>
      <c r="BY120" s="31">
        <f t="shared" si="108"/>
        <v>2</v>
      </c>
      <c r="BZ120" s="122" t="s">
        <v>63</v>
      </c>
      <c r="CA120" s="31" t="str">
        <f t="shared" si="109"/>
        <v>1</v>
      </c>
      <c r="CB120" s="31" t="str">
        <f t="shared" si="110"/>
        <v>1</v>
      </c>
      <c r="CC120" s="31">
        <f t="shared" si="111"/>
        <v>2</v>
      </c>
      <c r="CD120" s="122" t="s">
        <v>63</v>
      </c>
      <c r="CE120" s="31" t="str">
        <f t="shared" si="112"/>
        <v>1</v>
      </c>
      <c r="CF120" s="31" t="str">
        <f t="shared" si="113"/>
        <v>1</v>
      </c>
      <c r="CG120" s="31">
        <f t="shared" si="114"/>
        <v>2</v>
      </c>
      <c r="CH120" s="149" t="s">
        <v>3323</v>
      </c>
      <c r="CI120" s="134">
        <v>0</v>
      </c>
      <c r="CJ120" s="149" t="s">
        <v>635</v>
      </c>
      <c r="CK120" s="134">
        <v>532</v>
      </c>
      <c r="CL120" s="149"/>
      <c r="CM120" s="128" t="str">
        <f t="shared" si="117"/>
        <v>CLOSE</v>
      </c>
      <c r="CN120" s="128" t="str">
        <f t="shared" ref="CN120:CN143" si="118">IF(F120="","",IF(COUNTIF(BB120:CE120,"未")=0,"CLOSE",""))</f>
        <v>CLOSE</v>
      </c>
      <c r="CO120" s="128">
        <v>162</v>
      </c>
      <c r="CP120" s="128"/>
      <c r="CQ120" s="134" t="s">
        <v>3324</v>
      </c>
      <c r="CR120" s="131" t="s">
        <v>3325</v>
      </c>
      <c r="CW120" s="131" t="s">
        <v>3326</v>
      </c>
      <c r="CX120" s="131" t="s">
        <v>3327</v>
      </c>
      <c r="CY120" s="216"/>
      <c r="CZ120" s="217"/>
      <c r="DA120" s="217"/>
      <c r="DB120" s="217"/>
      <c r="DC120" s="217"/>
      <c r="DD120" s="217"/>
      <c r="DE120" s="218"/>
    </row>
    <row r="121" spans="1:109" s="134" customFormat="1" ht="146.25">
      <c r="A121" s="128">
        <v>105</v>
      </c>
      <c r="B121" s="599">
        <v>42496</v>
      </c>
      <c r="C121" s="127">
        <f t="shared" si="116"/>
        <v>5</v>
      </c>
      <c r="D121" s="128" t="s">
        <v>49</v>
      </c>
      <c r="E121" s="128" t="s">
        <v>147</v>
      </c>
      <c r="F121" s="129" t="s">
        <v>634</v>
      </c>
      <c r="G121" s="27">
        <f t="shared" si="59"/>
        <v>0</v>
      </c>
      <c r="H121" s="27" t="str">
        <f t="shared" si="60"/>
        <v>0</v>
      </c>
      <c r="I121" s="27" t="str">
        <f t="shared" si="61"/>
        <v>0</v>
      </c>
      <c r="J121" s="27">
        <f t="shared" si="62"/>
        <v>0</v>
      </c>
      <c r="K121" s="27">
        <f t="shared" si="63"/>
        <v>1</v>
      </c>
      <c r="L121" s="27">
        <f t="shared" si="64"/>
        <v>1</v>
      </c>
      <c r="M121" s="27">
        <f t="shared" si="65"/>
        <v>1</v>
      </c>
      <c r="N121" s="27">
        <f t="shared" si="66"/>
        <v>1</v>
      </c>
      <c r="O121" s="138" t="s">
        <v>2928</v>
      </c>
      <c r="P121" s="141" t="s">
        <v>3328</v>
      </c>
      <c r="Q121" s="130" t="s">
        <v>641</v>
      </c>
      <c r="R121" s="131" t="s">
        <v>3329</v>
      </c>
      <c r="S121" s="131" t="s">
        <v>643</v>
      </c>
      <c r="T121" s="122" t="s">
        <v>192</v>
      </c>
      <c r="U121" s="31" t="str">
        <f t="shared" si="67"/>
        <v>1</v>
      </c>
      <c r="V121" s="31" t="str">
        <f t="shared" si="68"/>
        <v/>
      </c>
      <c r="W121" s="31" t="e">
        <f t="shared" si="69"/>
        <v>#VALUE!</v>
      </c>
      <c r="X121" s="122" t="s">
        <v>192</v>
      </c>
      <c r="Y121" s="31" t="str">
        <f t="shared" si="70"/>
        <v>1</v>
      </c>
      <c r="Z121" s="31" t="str">
        <f t="shared" si="71"/>
        <v/>
      </c>
      <c r="AA121" s="31" t="e">
        <f t="shared" si="72"/>
        <v>#VALUE!</v>
      </c>
      <c r="AB121" s="122" t="s">
        <v>192</v>
      </c>
      <c r="AC121" s="31" t="str">
        <f t="shared" si="73"/>
        <v>1</v>
      </c>
      <c r="AD121" s="31" t="str">
        <f t="shared" si="74"/>
        <v/>
      </c>
      <c r="AE121" s="31" t="e">
        <f t="shared" si="75"/>
        <v>#VALUE!</v>
      </c>
      <c r="AF121" s="122" t="s">
        <v>192</v>
      </c>
      <c r="AG121" s="31" t="str">
        <f t="shared" si="76"/>
        <v>1</v>
      </c>
      <c r="AH121" s="31" t="str">
        <f t="shared" si="77"/>
        <v/>
      </c>
      <c r="AI121" s="31" t="e">
        <f t="shared" si="78"/>
        <v>#VALUE!</v>
      </c>
      <c r="AJ121" s="122" t="s">
        <v>192</v>
      </c>
      <c r="AK121" s="31" t="str">
        <f t="shared" si="79"/>
        <v>1</v>
      </c>
      <c r="AL121" s="31" t="str">
        <f t="shared" si="80"/>
        <v/>
      </c>
      <c r="AM121" s="31" t="e">
        <f t="shared" si="81"/>
        <v>#VALUE!</v>
      </c>
      <c r="AN121" s="122" t="s">
        <v>192</v>
      </c>
      <c r="AO121" s="31" t="str">
        <f t="shared" si="82"/>
        <v>1</v>
      </c>
      <c r="AP121" s="31" t="str">
        <f t="shared" si="83"/>
        <v/>
      </c>
      <c r="AQ121" s="31" t="e">
        <f t="shared" si="84"/>
        <v>#VALUE!</v>
      </c>
      <c r="AR121" s="122" t="s">
        <v>529</v>
      </c>
      <c r="AS121" s="31" t="str">
        <f t="shared" si="85"/>
        <v>1</v>
      </c>
      <c r="AT121" s="31" t="str">
        <f t="shared" si="86"/>
        <v/>
      </c>
      <c r="AU121" s="31" t="e">
        <f t="shared" si="87"/>
        <v>#VALUE!</v>
      </c>
      <c r="AV121" s="122" t="s">
        <v>529</v>
      </c>
      <c r="AW121" s="31" t="str">
        <f t="shared" si="88"/>
        <v>1</v>
      </c>
      <c r="AX121" s="31" t="str">
        <f t="shared" si="89"/>
        <v/>
      </c>
      <c r="AY121" s="31" t="e">
        <f t="shared" si="90"/>
        <v>#VALUE!</v>
      </c>
      <c r="AZ121" s="133" t="s">
        <v>644</v>
      </c>
      <c r="BB121" s="122" t="s">
        <v>529</v>
      </c>
      <c r="BC121" s="31" t="str">
        <f t="shared" si="91"/>
        <v>1</v>
      </c>
      <c r="BD121" s="31" t="str">
        <f t="shared" si="92"/>
        <v/>
      </c>
      <c r="BE121" s="31" t="e">
        <f t="shared" si="93"/>
        <v>#VALUE!</v>
      </c>
      <c r="BF121" s="122" t="s">
        <v>529</v>
      </c>
      <c r="BG121" s="31" t="str">
        <f t="shared" si="94"/>
        <v>1</v>
      </c>
      <c r="BH121" s="31" t="str">
        <f t="shared" si="95"/>
        <v/>
      </c>
      <c r="BI121" s="31" t="e">
        <f t="shared" si="96"/>
        <v>#VALUE!</v>
      </c>
      <c r="BJ121" s="122" t="s">
        <v>529</v>
      </c>
      <c r="BK121" s="31" t="str">
        <f t="shared" si="97"/>
        <v>1</v>
      </c>
      <c r="BL121" s="31" t="str">
        <f t="shared" si="98"/>
        <v/>
      </c>
      <c r="BM121" s="31" t="e">
        <f t="shared" si="99"/>
        <v>#VALUE!</v>
      </c>
      <c r="BN121" s="122" t="s">
        <v>529</v>
      </c>
      <c r="BO121" s="31" t="str">
        <f t="shared" si="100"/>
        <v>1</v>
      </c>
      <c r="BP121" s="31" t="str">
        <f t="shared" si="101"/>
        <v/>
      </c>
      <c r="BQ121" s="31" t="e">
        <f t="shared" si="102"/>
        <v>#VALUE!</v>
      </c>
      <c r="BR121" s="122" t="s">
        <v>529</v>
      </c>
      <c r="BS121" s="31" t="str">
        <f t="shared" si="103"/>
        <v>1</v>
      </c>
      <c r="BT121" s="31" t="str">
        <f t="shared" si="104"/>
        <v/>
      </c>
      <c r="BU121" s="31" t="e">
        <f t="shared" si="105"/>
        <v>#VALUE!</v>
      </c>
      <c r="BV121" s="122" t="s">
        <v>529</v>
      </c>
      <c r="BW121" s="31" t="str">
        <f t="shared" si="106"/>
        <v>1</v>
      </c>
      <c r="BX121" s="31" t="str">
        <f t="shared" si="107"/>
        <v/>
      </c>
      <c r="BY121" s="31" t="e">
        <f t="shared" si="108"/>
        <v>#VALUE!</v>
      </c>
      <c r="BZ121" s="122" t="s">
        <v>529</v>
      </c>
      <c r="CA121" s="31" t="str">
        <f t="shared" si="109"/>
        <v>1</v>
      </c>
      <c r="CB121" s="31" t="str">
        <f t="shared" si="110"/>
        <v/>
      </c>
      <c r="CC121" s="31" t="e">
        <f t="shared" si="111"/>
        <v>#VALUE!</v>
      </c>
      <c r="CD121" s="122" t="s">
        <v>529</v>
      </c>
      <c r="CE121" s="31" t="str">
        <f t="shared" si="112"/>
        <v>1</v>
      </c>
      <c r="CF121" s="31" t="str">
        <f t="shared" si="113"/>
        <v/>
      </c>
      <c r="CG121" s="31" t="e">
        <f t="shared" si="114"/>
        <v>#VALUE!</v>
      </c>
      <c r="CH121" s="149" t="s">
        <v>3330</v>
      </c>
      <c r="CI121" s="134">
        <v>0</v>
      </c>
      <c r="CJ121" s="149" t="s">
        <v>640</v>
      </c>
      <c r="CK121" s="134">
        <v>820</v>
      </c>
      <c r="CL121" s="149"/>
      <c r="CM121" s="128" t="str">
        <f t="shared" si="117"/>
        <v>CLOSE</v>
      </c>
      <c r="CN121" s="128" t="str">
        <f t="shared" si="118"/>
        <v>CLOSE</v>
      </c>
      <c r="CO121" s="128">
        <v>39</v>
      </c>
      <c r="CP121" s="128"/>
      <c r="CR121" s="131"/>
      <c r="CW121" s="131"/>
      <c r="CX121" s="131"/>
      <c r="CY121" s="216"/>
      <c r="CZ121" s="217"/>
      <c r="DA121" s="217"/>
      <c r="DB121" s="217"/>
      <c r="DC121" s="217"/>
      <c r="DD121" s="217"/>
      <c r="DE121" s="218"/>
    </row>
    <row r="122" spans="1:109" s="134" customFormat="1" ht="90" customHeight="1">
      <c r="A122" s="128">
        <v>106</v>
      </c>
      <c r="B122" s="599">
        <v>42507</v>
      </c>
      <c r="C122" s="127">
        <f t="shared" si="116"/>
        <v>5</v>
      </c>
      <c r="D122" s="128" t="s">
        <v>3331</v>
      </c>
      <c r="E122" s="128" t="s">
        <v>133</v>
      </c>
      <c r="F122" s="129" t="s">
        <v>645</v>
      </c>
      <c r="G122" s="27">
        <f t="shared" si="59"/>
        <v>6</v>
      </c>
      <c r="H122" s="27" t="str">
        <f t="shared" si="60"/>
        <v>1</v>
      </c>
      <c r="I122" s="27" t="str">
        <f t="shared" si="61"/>
        <v>0</v>
      </c>
      <c r="J122" s="27">
        <f t="shared" si="62"/>
        <v>1</v>
      </c>
      <c r="K122" s="27">
        <f t="shared" si="63"/>
        <v>1</v>
      </c>
      <c r="L122" s="27">
        <f t="shared" si="64"/>
        <v>2</v>
      </c>
      <c r="M122" s="27">
        <f t="shared" si="65"/>
        <v>1</v>
      </c>
      <c r="N122" s="27">
        <f t="shared" si="66"/>
        <v>2</v>
      </c>
      <c r="O122" s="138" t="s">
        <v>2934</v>
      </c>
      <c r="P122" s="141" t="s">
        <v>3332</v>
      </c>
      <c r="Q122" s="130" t="s">
        <v>647</v>
      </c>
      <c r="R122" s="131" t="s">
        <v>648</v>
      </c>
      <c r="S122" s="131" t="s">
        <v>649</v>
      </c>
      <c r="T122" s="122" t="s">
        <v>60</v>
      </c>
      <c r="U122" s="31" t="str">
        <f t="shared" si="67"/>
        <v/>
      </c>
      <c r="V122" s="31" t="str">
        <f t="shared" si="68"/>
        <v>1</v>
      </c>
      <c r="W122" s="31" t="e">
        <f t="shared" si="69"/>
        <v>#VALUE!</v>
      </c>
      <c r="X122" s="122" t="s">
        <v>60</v>
      </c>
      <c r="Y122" s="31" t="str">
        <f t="shared" si="70"/>
        <v/>
      </c>
      <c r="Z122" s="31" t="str">
        <f t="shared" si="71"/>
        <v>1</v>
      </c>
      <c r="AA122" s="31" t="e">
        <f t="shared" si="72"/>
        <v>#VALUE!</v>
      </c>
      <c r="AB122" s="122" t="s">
        <v>60</v>
      </c>
      <c r="AC122" s="31" t="str">
        <f t="shared" si="73"/>
        <v/>
      </c>
      <c r="AD122" s="31" t="str">
        <f t="shared" si="74"/>
        <v>1</v>
      </c>
      <c r="AE122" s="31" t="e">
        <f t="shared" si="75"/>
        <v>#VALUE!</v>
      </c>
      <c r="AF122" s="122" t="s">
        <v>60</v>
      </c>
      <c r="AG122" s="31" t="str">
        <f t="shared" si="76"/>
        <v/>
      </c>
      <c r="AH122" s="31" t="str">
        <f t="shared" si="77"/>
        <v>1</v>
      </c>
      <c r="AI122" s="31" t="e">
        <f t="shared" si="78"/>
        <v>#VALUE!</v>
      </c>
      <c r="AJ122" s="122" t="s">
        <v>60</v>
      </c>
      <c r="AK122" s="31" t="str">
        <f t="shared" si="79"/>
        <v/>
      </c>
      <c r="AL122" s="31" t="str">
        <f t="shared" si="80"/>
        <v>1</v>
      </c>
      <c r="AM122" s="31" t="e">
        <f t="shared" si="81"/>
        <v>#VALUE!</v>
      </c>
      <c r="AN122" s="122" t="s">
        <v>60</v>
      </c>
      <c r="AO122" s="31" t="str">
        <f t="shared" si="82"/>
        <v/>
      </c>
      <c r="AP122" s="31" t="str">
        <f t="shared" si="83"/>
        <v>1</v>
      </c>
      <c r="AQ122" s="31" t="e">
        <f t="shared" si="84"/>
        <v>#VALUE!</v>
      </c>
      <c r="AR122" s="122" t="s">
        <v>192</v>
      </c>
      <c r="AS122" s="31" t="str">
        <f t="shared" si="85"/>
        <v/>
      </c>
      <c r="AT122" s="31" t="str">
        <f t="shared" si="86"/>
        <v/>
      </c>
      <c r="AU122" s="31" t="e">
        <f t="shared" si="87"/>
        <v>#VALUE!</v>
      </c>
      <c r="AV122" s="122" t="s">
        <v>192</v>
      </c>
      <c r="AW122" s="31" t="str">
        <f t="shared" si="88"/>
        <v/>
      </c>
      <c r="AX122" s="31" t="str">
        <f t="shared" si="89"/>
        <v/>
      </c>
      <c r="AY122" s="31" t="e">
        <f t="shared" si="90"/>
        <v>#VALUE!</v>
      </c>
      <c r="AZ122" s="133" t="s">
        <v>650</v>
      </c>
      <c r="BB122" s="122" t="s">
        <v>63</v>
      </c>
      <c r="BC122" s="31" t="str">
        <f t="shared" si="91"/>
        <v/>
      </c>
      <c r="BD122" s="31" t="str">
        <f t="shared" si="92"/>
        <v>1</v>
      </c>
      <c r="BE122" s="31" t="e">
        <f t="shared" si="93"/>
        <v>#VALUE!</v>
      </c>
      <c r="BF122" s="122" t="s">
        <v>63</v>
      </c>
      <c r="BG122" s="31" t="str">
        <f t="shared" si="94"/>
        <v/>
      </c>
      <c r="BH122" s="31" t="str">
        <f t="shared" si="95"/>
        <v>1</v>
      </c>
      <c r="BI122" s="31" t="e">
        <f t="shared" si="96"/>
        <v>#VALUE!</v>
      </c>
      <c r="BJ122" s="122" t="s">
        <v>63</v>
      </c>
      <c r="BK122" s="31" t="str">
        <f t="shared" si="97"/>
        <v/>
      </c>
      <c r="BL122" s="31" t="str">
        <f t="shared" si="98"/>
        <v>1</v>
      </c>
      <c r="BM122" s="31" t="e">
        <f t="shared" si="99"/>
        <v>#VALUE!</v>
      </c>
      <c r="BN122" s="122" t="s">
        <v>63</v>
      </c>
      <c r="BO122" s="31" t="str">
        <f t="shared" si="100"/>
        <v/>
      </c>
      <c r="BP122" s="31" t="str">
        <f t="shared" si="101"/>
        <v>1</v>
      </c>
      <c r="BQ122" s="31" t="e">
        <f t="shared" si="102"/>
        <v>#VALUE!</v>
      </c>
      <c r="BR122" s="122" t="s">
        <v>63</v>
      </c>
      <c r="BS122" s="31" t="str">
        <f t="shared" si="103"/>
        <v/>
      </c>
      <c r="BT122" s="31" t="str">
        <f t="shared" si="104"/>
        <v>1</v>
      </c>
      <c r="BU122" s="31" t="e">
        <f t="shared" si="105"/>
        <v>#VALUE!</v>
      </c>
      <c r="BV122" s="122" t="s">
        <v>63</v>
      </c>
      <c r="BW122" s="31" t="str">
        <f t="shared" si="106"/>
        <v/>
      </c>
      <c r="BX122" s="31" t="str">
        <f t="shared" si="107"/>
        <v>1</v>
      </c>
      <c r="BY122" s="31" t="e">
        <f t="shared" si="108"/>
        <v>#VALUE!</v>
      </c>
      <c r="BZ122" s="122" t="s">
        <v>529</v>
      </c>
      <c r="CA122" s="31" t="str">
        <f t="shared" si="109"/>
        <v/>
      </c>
      <c r="CB122" s="31" t="str">
        <f t="shared" si="110"/>
        <v/>
      </c>
      <c r="CC122" s="31" t="e">
        <f t="shared" si="111"/>
        <v>#VALUE!</v>
      </c>
      <c r="CD122" s="122" t="s">
        <v>529</v>
      </c>
      <c r="CE122" s="31" t="str">
        <f t="shared" si="112"/>
        <v/>
      </c>
      <c r="CF122" s="31" t="str">
        <f t="shared" si="113"/>
        <v/>
      </c>
      <c r="CG122" s="31" t="e">
        <f t="shared" si="114"/>
        <v>#VALUE!</v>
      </c>
      <c r="CH122" s="149" t="s">
        <v>3333</v>
      </c>
      <c r="CI122" s="134">
        <v>0</v>
      </c>
      <c r="CJ122" s="149" t="s">
        <v>646</v>
      </c>
      <c r="CK122" s="134">
        <v>0</v>
      </c>
      <c r="CL122" s="149"/>
      <c r="CM122" s="128" t="str">
        <f t="shared" si="117"/>
        <v>CLOSE</v>
      </c>
      <c r="CN122" s="128" t="str">
        <f t="shared" si="118"/>
        <v>CLOSE</v>
      </c>
      <c r="CO122" s="128">
        <v>0</v>
      </c>
      <c r="CP122" s="128"/>
      <c r="CQ122" s="131" t="s">
        <v>3334</v>
      </c>
      <c r="CR122" s="131" t="s">
        <v>3335</v>
      </c>
      <c r="CW122" s="131"/>
      <c r="CX122" s="131"/>
      <c r="CY122" s="216"/>
      <c r="CZ122" s="217"/>
      <c r="DA122" s="217"/>
      <c r="DB122" s="217"/>
      <c r="DC122" s="217"/>
      <c r="DD122" s="217"/>
      <c r="DE122" s="218"/>
    </row>
    <row r="123" spans="1:109" s="134" customFormat="1" ht="90" customHeight="1">
      <c r="A123" s="128">
        <v>107</v>
      </c>
      <c r="B123" s="599">
        <v>42509</v>
      </c>
      <c r="C123" s="127">
        <f t="shared" si="116"/>
        <v>5</v>
      </c>
      <c r="D123" s="128" t="s">
        <v>393</v>
      </c>
      <c r="E123" s="128" t="s">
        <v>133</v>
      </c>
      <c r="F123" s="129" t="s">
        <v>645</v>
      </c>
      <c r="G123" s="27">
        <f t="shared" si="59"/>
        <v>0</v>
      </c>
      <c r="H123" s="27" t="str">
        <f t="shared" si="60"/>
        <v>0</v>
      </c>
      <c r="I123" s="27" t="str">
        <f t="shared" si="61"/>
        <v>0</v>
      </c>
      <c r="J123" s="27">
        <f t="shared" si="62"/>
        <v>0</v>
      </c>
      <c r="K123" s="27">
        <f t="shared" si="63"/>
        <v>1</v>
      </c>
      <c r="L123" s="27">
        <f t="shared" si="64"/>
        <v>1</v>
      </c>
      <c r="M123" s="27">
        <f t="shared" si="65"/>
        <v>1</v>
      </c>
      <c r="N123" s="27">
        <f t="shared" si="66"/>
        <v>1</v>
      </c>
      <c r="O123" s="138" t="s">
        <v>2928</v>
      </c>
      <c r="P123" s="141" t="s">
        <v>3336</v>
      </c>
      <c r="Q123" s="130" t="s">
        <v>652</v>
      </c>
      <c r="R123" s="131" t="s">
        <v>653</v>
      </c>
      <c r="S123" s="131" t="s">
        <v>654</v>
      </c>
      <c r="T123" s="122" t="s">
        <v>529</v>
      </c>
      <c r="U123" s="31" t="str">
        <f t="shared" si="67"/>
        <v/>
      </c>
      <c r="V123" s="31" t="str">
        <f t="shared" si="68"/>
        <v/>
      </c>
      <c r="W123" s="31" t="e">
        <f t="shared" si="69"/>
        <v>#VALUE!</v>
      </c>
      <c r="X123" s="122" t="s">
        <v>529</v>
      </c>
      <c r="Y123" s="31" t="str">
        <f t="shared" si="70"/>
        <v/>
      </c>
      <c r="Z123" s="31" t="str">
        <f t="shared" si="71"/>
        <v/>
      </c>
      <c r="AA123" s="31" t="e">
        <f t="shared" si="72"/>
        <v>#VALUE!</v>
      </c>
      <c r="AB123" s="122" t="s">
        <v>192</v>
      </c>
      <c r="AC123" s="31" t="str">
        <f t="shared" si="73"/>
        <v/>
      </c>
      <c r="AD123" s="31" t="str">
        <f t="shared" si="74"/>
        <v/>
      </c>
      <c r="AE123" s="31" t="e">
        <f t="shared" si="75"/>
        <v>#VALUE!</v>
      </c>
      <c r="AF123" s="122" t="s">
        <v>192</v>
      </c>
      <c r="AG123" s="31" t="str">
        <f t="shared" si="76"/>
        <v/>
      </c>
      <c r="AH123" s="31" t="str">
        <f t="shared" si="77"/>
        <v/>
      </c>
      <c r="AI123" s="31" t="e">
        <f t="shared" si="78"/>
        <v>#VALUE!</v>
      </c>
      <c r="AJ123" s="122" t="s">
        <v>192</v>
      </c>
      <c r="AK123" s="31" t="str">
        <f t="shared" si="79"/>
        <v/>
      </c>
      <c r="AL123" s="31" t="str">
        <f t="shared" si="80"/>
        <v/>
      </c>
      <c r="AM123" s="31" t="e">
        <f t="shared" si="81"/>
        <v>#VALUE!</v>
      </c>
      <c r="AN123" s="122" t="s">
        <v>192</v>
      </c>
      <c r="AO123" s="31" t="str">
        <f t="shared" si="82"/>
        <v/>
      </c>
      <c r="AP123" s="31" t="str">
        <f t="shared" si="83"/>
        <v/>
      </c>
      <c r="AQ123" s="31" t="e">
        <f t="shared" si="84"/>
        <v>#VALUE!</v>
      </c>
      <c r="AR123" s="122" t="s">
        <v>192</v>
      </c>
      <c r="AS123" s="31" t="str">
        <f t="shared" si="85"/>
        <v/>
      </c>
      <c r="AT123" s="31" t="str">
        <f t="shared" si="86"/>
        <v/>
      </c>
      <c r="AU123" s="31" t="e">
        <f t="shared" si="87"/>
        <v>#VALUE!</v>
      </c>
      <c r="AV123" s="122" t="s">
        <v>529</v>
      </c>
      <c r="AW123" s="31" t="str">
        <f t="shared" si="88"/>
        <v/>
      </c>
      <c r="AX123" s="31" t="str">
        <f t="shared" si="89"/>
        <v/>
      </c>
      <c r="AY123" s="31" t="e">
        <f t="shared" si="90"/>
        <v>#VALUE!</v>
      </c>
      <c r="AZ123" s="133" t="s">
        <v>655</v>
      </c>
      <c r="BB123" s="122" t="s">
        <v>529</v>
      </c>
      <c r="BC123" s="31" t="str">
        <f t="shared" si="91"/>
        <v/>
      </c>
      <c r="BD123" s="31" t="str">
        <f t="shared" si="92"/>
        <v/>
      </c>
      <c r="BE123" s="31" t="e">
        <f t="shared" si="93"/>
        <v>#VALUE!</v>
      </c>
      <c r="BF123" s="122" t="s">
        <v>529</v>
      </c>
      <c r="BG123" s="31" t="str">
        <f t="shared" si="94"/>
        <v/>
      </c>
      <c r="BH123" s="31" t="str">
        <f t="shared" si="95"/>
        <v/>
      </c>
      <c r="BI123" s="31" t="e">
        <f t="shared" si="96"/>
        <v>#VALUE!</v>
      </c>
      <c r="BJ123" s="122" t="s">
        <v>529</v>
      </c>
      <c r="BK123" s="31" t="str">
        <f t="shared" si="97"/>
        <v/>
      </c>
      <c r="BL123" s="31" t="str">
        <f t="shared" si="98"/>
        <v/>
      </c>
      <c r="BM123" s="31" t="e">
        <f t="shared" si="99"/>
        <v>#VALUE!</v>
      </c>
      <c r="BN123" s="122" t="s">
        <v>529</v>
      </c>
      <c r="BO123" s="31" t="str">
        <f t="shared" si="100"/>
        <v/>
      </c>
      <c r="BP123" s="31" t="str">
        <f t="shared" si="101"/>
        <v/>
      </c>
      <c r="BQ123" s="31" t="e">
        <f t="shared" si="102"/>
        <v>#VALUE!</v>
      </c>
      <c r="BR123" s="122" t="s">
        <v>529</v>
      </c>
      <c r="BS123" s="31" t="str">
        <f t="shared" si="103"/>
        <v/>
      </c>
      <c r="BT123" s="31" t="str">
        <f t="shared" si="104"/>
        <v/>
      </c>
      <c r="BU123" s="31" t="e">
        <f t="shared" si="105"/>
        <v>#VALUE!</v>
      </c>
      <c r="BV123" s="122" t="s">
        <v>529</v>
      </c>
      <c r="BW123" s="31" t="str">
        <f t="shared" si="106"/>
        <v/>
      </c>
      <c r="BX123" s="31" t="str">
        <f t="shared" si="107"/>
        <v/>
      </c>
      <c r="BY123" s="31" t="e">
        <f t="shared" si="108"/>
        <v>#VALUE!</v>
      </c>
      <c r="BZ123" s="122" t="s">
        <v>529</v>
      </c>
      <c r="CA123" s="31" t="str">
        <f t="shared" si="109"/>
        <v/>
      </c>
      <c r="CB123" s="31" t="str">
        <f t="shared" si="110"/>
        <v/>
      </c>
      <c r="CC123" s="31" t="e">
        <f t="shared" si="111"/>
        <v>#VALUE!</v>
      </c>
      <c r="CD123" s="122" t="s">
        <v>529</v>
      </c>
      <c r="CE123" s="31" t="str">
        <f t="shared" si="112"/>
        <v/>
      </c>
      <c r="CF123" s="31" t="str">
        <f t="shared" si="113"/>
        <v/>
      </c>
      <c r="CG123" s="31" t="e">
        <f t="shared" si="114"/>
        <v>#VALUE!</v>
      </c>
      <c r="CH123" s="149" t="s">
        <v>3337</v>
      </c>
      <c r="CI123" s="134">
        <v>0</v>
      </c>
      <c r="CJ123" s="149" t="s">
        <v>651</v>
      </c>
      <c r="CK123" s="134">
        <v>0</v>
      </c>
      <c r="CL123" s="149"/>
      <c r="CM123" s="128" t="str">
        <f t="shared" si="117"/>
        <v>CLOSE</v>
      </c>
      <c r="CN123" s="128" t="str">
        <f t="shared" si="118"/>
        <v>CLOSE</v>
      </c>
      <c r="CO123" s="128">
        <v>0</v>
      </c>
      <c r="CP123" s="128"/>
      <c r="CR123" s="131"/>
      <c r="CW123" s="131"/>
      <c r="CX123" s="131"/>
      <c r="CY123" s="216"/>
      <c r="CZ123" s="217"/>
      <c r="DA123" s="217"/>
      <c r="DB123" s="217"/>
      <c r="DC123" s="217"/>
      <c r="DD123" s="217"/>
      <c r="DE123" s="218"/>
    </row>
    <row r="124" spans="1:109" s="134" customFormat="1" ht="90" customHeight="1">
      <c r="A124" s="128">
        <v>108</v>
      </c>
      <c r="B124" s="599">
        <v>42511</v>
      </c>
      <c r="C124" s="127">
        <f>MONTH(B124)</f>
        <v>5</v>
      </c>
      <c r="D124" s="128" t="s">
        <v>393</v>
      </c>
      <c r="E124" s="128" t="s">
        <v>194</v>
      </c>
      <c r="F124" s="129" t="s">
        <v>645</v>
      </c>
      <c r="G124" s="27">
        <f t="shared" si="59"/>
        <v>4</v>
      </c>
      <c r="H124" s="27" t="str">
        <f t="shared" si="60"/>
        <v>1</v>
      </c>
      <c r="I124" s="27" t="str">
        <f t="shared" si="61"/>
        <v>0</v>
      </c>
      <c r="J124" s="27">
        <f t="shared" si="62"/>
        <v>1</v>
      </c>
      <c r="K124" s="27">
        <f t="shared" si="63"/>
        <v>1</v>
      </c>
      <c r="L124" s="27">
        <f t="shared" si="64"/>
        <v>2</v>
      </c>
      <c r="M124" s="27">
        <f t="shared" si="65"/>
        <v>1</v>
      </c>
      <c r="N124" s="27">
        <f t="shared" si="66"/>
        <v>2</v>
      </c>
      <c r="O124" s="138" t="s">
        <v>2934</v>
      </c>
      <c r="P124" s="141" t="s">
        <v>3338</v>
      </c>
      <c r="Q124" s="130" t="s">
        <v>657</v>
      </c>
      <c r="R124" s="131" t="s">
        <v>658</v>
      </c>
      <c r="S124" s="131" t="s">
        <v>659</v>
      </c>
      <c r="T124" s="122" t="s">
        <v>60</v>
      </c>
      <c r="U124" s="31" t="str">
        <f t="shared" si="67"/>
        <v/>
      </c>
      <c r="V124" s="31" t="str">
        <f t="shared" si="68"/>
        <v>1</v>
      </c>
      <c r="W124" s="31" t="e">
        <f t="shared" si="69"/>
        <v>#VALUE!</v>
      </c>
      <c r="X124" s="122" t="s">
        <v>60</v>
      </c>
      <c r="Y124" s="31" t="str">
        <f t="shared" si="70"/>
        <v/>
      </c>
      <c r="Z124" s="31" t="str">
        <f t="shared" si="71"/>
        <v>1</v>
      </c>
      <c r="AA124" s="31" t="e">
        <f t="shared" si="72"/>
        <v>#VALUE!</v>
      </c>
      <c r="AB124" s="122" t="s">
        <v>60</v>
      </c>
      <c r="AC124" s="31" t="str">
        <f t="shared" si="73"/>
        <v/>
      </c>
      <c r="AD124" s="31" t="str">
        <f t="shared" si="74"/>
        <v>1</v>
      </c>
      <c r="AE124" s="31" t="e">
        <f t="shared" si="75"/>
        <v>#VALUE!</v>
      </c>
      <c r="AF124" s="122" t="s">
        <v>60</v>
      </c>
      <c r="AG124" s="31" t="str">
        <f t="shared" si="76"/>
        <v/>
      </c>
      <c r="AH124" s="31" t="str">
        <f t="shared" si="77"/>
        <v>1</v>
      </c>
      <c r="AI124" s="31" t="e">
        <f t="shared" si="78"/>
        <v>#VALUE!</v>
      </c>
      <c r="AJ124" s="122" t="s">
        <v>529</v>
      </c>
      <c r="AK124" s="31" t="str">
        <f t="shared" si="79"/>
        <v/>
      </c>
      <c r="AL124" s="31" t="str">
        <f t="shared" si="80"/>
        <v/>
      </c>
      <c r="AM124" s="31" t="e">
        <f t="shared" si="81"/>
        <v>#VALUE!</v>
      </c>
      <c r="AN124" s="122" t="s">
        <v>529</v>
      </c>
      <c r="AO124" s="31" t="str">
        <f t="shared" si="82"/>
        <v/>
      </c>
      <c r="AP124" s="31" t="str">
        <f t="shared" si="83"/>
        <v/>
      </c>
      <c r="AQ124" s="31" t="e">
        <f t="shared" si="84"/>
        <v>#VALUE!</v>
      </c>
      <c r="AR124" s="122" t="s">
        <v>529</v>
      </c>
      <c r="AS124" s="31" t="str">
        <f t="shared" si="85"/>
        <v/>
      </c>
      <c r="AT124" s="31" t="str">
        <f t="shared" si="86"/>
        <v/>
      </c>
      <c r="AU124" s="31" t="e">
        <f t="shared" si="87"/>
        <v>#VALUE!</v>
      </c>
      <c r="AV124" s="122" t="s">
        <v>529</v>
      </c>
      <c r="AW124" s="31" t="str">
        <f t="shared" si="88"/>
        <v/>
      </c>
      <c r="AX124" s="31" t="str">
        <f t="shared" si="89"/>
        <v/>
      </c>
      <c r="AY124" s="31" t="e">
        <f t="shared" si="90"/>
        <v>#VALUE!</v>
      </c>
      <c r="AZ124" s="133" t="s">
        <v>660</v>
      </c>
      <c r="BB124" s="122" t="s">
        <v>63</v>
      </c>
      <c r="BC124" s="31" t="str">
        <f t="shared" si="91"/>
        <v/>
      </c>
      <c r="BD124" s="31" t="str">
        <f t="shared" si="92"/>
        <v>1</v>
      </c>
      <c r="BE124" s="31" t="e">
        <f t="shared" si="93"/>
        <v>#VALUE!</v>
      </c>
      <c r="BF124" s="122" t="s">
        <v>63</v>
      </c>
      <c r="BG124" s="31" t="str">
        <f t="shared" si="94"/>
        <v/>
      </c>
      <c r="BH124" s="31" t="str">
        <f t="shared" si="95"/>
        <v>1</v>
      </c>
      <c r="BI124" s="31" t="e">
        <f t="shared" si="96"/>
        <v>#VALUE!</v>
      </c>
      <c r="BJ124" s="122" t="s">
        <v>63</v>
      </c>
      <c r="BK124" s="31" t="str">
        <f t="shared" si="97"/>
        <v/>
      </c>
      <c r="BL124" s="31" t="str">
        <f t="shared" si="98"/>
        <v>1</v>
      </c>
      <c r="BM124" s="31" t="e">
        <f t="shared" si="99"/>
        <v>#VALUE!</v>
      </c>
      <c r="BN124" s="122" t="s">
        <v>63</v>
      </c>
      <c r="BO124" s="31" t="str">
        <f t="shared" si="100"/>
        <v/>
      </c>
      <c r="BP124" s="31" t="str">
        <f t="shared" si="101"/>
        <v>1</v>
      </c>
      <c r="BQ124" s="31" t="e">
        <f t="shared" si="102"/>
        <v>#VALUE!</v>
      </c>
      <c r="BR124" s="122" t="s">
        <v>529</v>
      </c>
      <c r="BS124" s="31" t="str">
        <f t="shared" si="103"/>
        <v/>
      </c>
      <c r="BT124" s="31" t="str">
        <f t="shared" si="104"/>
        <v/>
      </c>
      <c r="BU124" s="31" t="e">
        <f t="shared" si="105"/>
        <v>#VALUE!</v>
      </c>
      <c r="BV124" s="122" t="s">
        <v>529</v>
      </c>
      <c r="BW124" s="31" t="str">
        <f t="shared" si="106"/>
        <v/>
      </c>
      <c r="BX124" s="31" t="str">
        <f t="shared" si="107"/>
        <v/>
      </c>
      <c r="BY124" s="31" t="e">
        <f t="shared" si="108"/>
        <v>#VALUE!</v>
      </c>
      <c r="BZ124" s="122" t="s">
        <v>529</v>
      </c>
      <c r="CA124" s="31" t="str">
        <f t="shared" si="109"/>
        <v/>
      </c>
      <c r="CB124" s="31" t="str">
        <f t="shared" si="110"/>
        <v/>
      </c>
      <c r="CC124" s="31" t="e">
        <f t="shared" si="111"/>
        <v>#VALUE!</v>
      </c>
      <c r="CD124" s="122" t="s">
        <v>529</v>
      </c>
      <c r="CE124" s="31" t="str">
        <f t="shared" si="112"/>
        <v/>
      </c>
      <c r="CF124" s="31" t="str">
        <f t="shared" si="113"/>
        <v/>
      </c>
      <c r="CG124" s="31" t="e">
        <f t="shared" si="114"/>
        <v>#VALUE!</v>
      </c>
      <c r="CH124" s="149" t="s">
        <v>3339</v>
      </c>
      <c r="CI124" s="134">
        <v>0</v>
      </c>
      <c r="CJ124" s="149" t="s">
        <v>656</v>
      </c>
      <c r="CK124" s="134">
        <v>0</v>
      </c>
      <c r="CL124" s="149"/>
      <c r="CM124" s="128" t="str">
        <f t="shared" si="117"/>
        <v>CLOSE</v>
      </c>
      <c r="CN124" s="128" t="str">
        <f t="shared" si="118"/>
        <v>CLOSE</v>
      </c>
      <c r="CO124" s="128">
        <v>0</v>
      </c>
      <c r="CP124" s="128"/>
      <c r="CR124" s="131"/>
      <c r="CW124" s="133" t="s">
        <v>3340</v>
      </c>
      <c r="CX124" s="133" t="s">
        <v>3340</v>
      </c>
      <c r="CY124" s="216"/>
      <c r="CZ124" s="217"/>
      <c r="DA124" s="217"/>
      <c r="DB124" s="217"/>
      <c r="DC124" s="217"/>
      <c r="DD124" s="217"/>
      <c r="DE124" s="218"/>
    </row>
    <row r="125" spans="1:109" s="49" customFormat="1" ht="90" customHeight="1">
      <c r="A125" s="36">
        <v>109</v>
      </c>
      <c r="B125" s="599">
        <v>42516</v>
      </c>
      <c r="C125" s="127">
        <f t="shared" si="116"/>
        <v>5</v>
      </c>
      <c r="D125" s="128" t="s">
        <v>3120</v>
      </c>
      <c r="E125" s="128" t="s">
        <v>368</v>
      </c>
      <c r="F125" s="129" t="s">
        <v>571</v>
      </c>
      <c r="G125" s="27">
        <f t="shared" si="59"/>
        <v>5</v>
      </c>
      <c r="H125" s="27" t="str">
        <f t="shared" si="60"/>
        <v>1</v>
      </c>
      <c r="I125" s="27" t="str">
        <f t="shared" si="61"/>
        <v>0</v>
      </c>
      <c r="J125" s="27">
        <f t="shared" si="62"/>
        <v>1</v>
      </c>
      <c r="K125" s="27">
        <f t="shared" si="63"/>
        <v>1</v>
      </c>
      <c r="L125" s="27">
        <f t="shared" si="64"/>
        <v>2</v>
      </c>
      <c r="M125" s="27">
        <f t="shared" si="65"/>
        <v>1</v>
      </c>
      <c r="N125" s="27">
        <f t="shared" si="66"/>
        <v>2</v>
      </c>
      <c r="O125" s="138" t="s">
        <v>2928</v>
      </c>
      <c r="P125" s="141" t="s">
        <v>3341</v>
      </c>
      <c r="Q125" s="130" t="s">
        <v>662</v>
      </c>
      <c r="R125" s="131" t="s">
        <v>663</v>
      </c>
      <c r="S125" s="131" t="s">
        <v>664</v>
      </c>
      <c r="T125" s="122" t="s">
        <v>192</v>
      </c>
      <c r="U125" s="31" t="str">
        <f t="shared" si="67"/>
        <v/>
      </c>
      <c r="V125" s="31" t="str">
        <f t="shared" si="68"/>
        <v/>
      </c>
      <c r="W125" s="31" t="e">
        <f t="shared" si="69"/>
        <v>#VALUE!</v>
      </c>
      <c r="X125" s="122" t="s">
        <v>192</v>
      </c>
      <c r="Y125" s="31" t="str">
        <f t="shared" si="70"/>
        <v/>
      </c>
      <c r="Z125" s="31" t="str">
        <f t="shared" si="71"/>
        <v/>
      </c>
      <c r="AA125" s="31" t="e">
        <f t="shared" si="72"/>
        <v>#VALUE!</v>
      </c>
      <c r="AB125" s="122" t="s">
        <v>60</v>
      </c>
      <c r="AC125" s="31" t="str">
        <f t="shared" si="73"/>
        <v/>
      </c>
      <c r="AD125" s="31" t="str">
        <f t="shared" si="74"/>
        <v>1</v>
      </c>
      <c r="AE125" s="31" t="e">
        <f t="shared" si="75"/>
        <v>#VALUE!</v>
      </c>
      <c r="AF125" s="122" t="s">
        <v>60</v>
      </c>
      <c r="AG125" s="31" t="str">
        <f t="shared" si="76"/>
        <v/>
      </c>
      <c r="AH125" s="31" t="str">
        <f t="shared" si="77"/>
        <v>1</v>
      </c>
      <c r="AI125" s="31" t="e">
        <f t="shared" si="78"/>
        <v>#VALUE!</v>
      </c>
      <c r="AJ125" s="122" t="s">
        <v>60</v>
      </c>
      <c r="AK125" s="31" t="str">
        <f t="shared" si="79"/>
        <v/>
      </c>
      <c r="AL125" s="31" t="str">
        <f t="shared" si="80"/>
        <v>1</v>
      </c>
      <c r="AM125" s="31" t="e">
        <f t="shared" si="81"/>
        <v>#VALUE!</v>
      </c>
      <c r="AN125" s="122" t="s">
        <v>60</v>
      </c>
      <c r="AO125" s="31" t="str">
        <f t="shared" si="82"/>
        <v/>
      </c>
      <c r="AP125" s="31" t="str">
        <f t="shared" si="83"/>
        <v>1</v>
      </c>
      <c r="AQ125" s="31" t="e">
        <f t="shared" si="84"/>
        <v>#VALUE!</v>
      </c>
      <c r="AR125" s="122" t="s">
        <v>60</v>
      </c>
      <c r="AS125" s="31" t="str">
        <f t="shared" si="85"/>
        <v/>
      </c>
      <c r="AT125" s="31" t="str">
        <f t="shared" si="86"/>
        <v>1</v>
      </c>
      <c r="AU125" s="31" t="e">
        <f t="shared" si="87"/>
        <v>#VALUE!</v>
      </c>
      <c r="AV125" s="122" t="s">
        <v>192</v>
      </c>
      <c r="AW125" s="31" t="str">
        <f t="shared" si="88"/>
        <v/>
      </c>
      <c r="AX125" s="31" t="str">
        <f t="shared" si="89"/>
        <v/>
      </c>
      <c r="AY125" s="31" t="e">
        <f t="shared" si="90"/>
        <v>#VALUE!</v>
      </c>
      <c r="AZ125" s="133" t="s">
        <v>665</v>
      </c>
      <c r="BA125" s="134"/>
      <c r="BB125" s="122" t="s">
        <v>529</v>
      </c>
      <c r="BC125" s="31" t="str">
        <f t="shared" si="91"/>
        <v/>
      </c>
      <c r="BD125" s="31" t="str">
        <f t="shared" si="92"/>
        <v/>
      </c>
      <c r="BE125" s="31" t="e">
        <f t="shared" si="93"/>
        <v>#VALUE!</v>
      </c>
      <c r="BF125" s="122" t="s">
        <v>529</v>
      </c>
      <c r="BG125" s="31" t="str">
        <f t="shared" si="94"/>
        <v/>
      </c>
      <c r="BH125" s="31" t="str">
        <f t="shared" si="95"/>
        <v/>
      </c>
      <c r="BI125" s="31" t="e">
        <f t="shared" si="96"/>
        <v>#VALUE!</v>
      </c>
      <c r="BJ125" s="122" t="s">
        <v>63</v>
      </c>
      <c r="BK125" s="31" t="str">
        <f t="shared" si="97"/>
        <v/>
      </c>
      <c r="BL125" s="31" t="str">
        <f t="shared" si="98"/>
        <v>1</v>
      </c>
      <c r="BM125" s="31" t="e">
        <f t="shared" si="99"/>
        <v>#VALUE!</v>
      </c>
      <c r="BN125" s="122" t="s">
        <v>63</v>
      </c>
      <c r="BO125" s="31" t="str">
        <f t="shared" si="100"/>
        <v/>
      </c>
      <c r="BP125" s="31" t="str">
        <f t="shared" si="101"/>
        <v>1</v>
      </c>
      <c r="BQ125" s="31" t="e">
        <f t="shared" si="102"/>
        <v>#VALUE!</v>
      </c>
      <c r="BR125" s="122" t="s">
        <v>63</v>
      </c>
      <c r="BS125" s="31" t="str">
        <f t="shared" si="103"/>
        <v/>
      </c>
      <c r="BT125" s="31" t="str">
        <f t="shared" si="104"/>
        <v>1</v>
      </c>
      <c r="BU125" s="31" t="e">
        <f t="shared" si="105"/>
        <v>#VALUE!</v>
      </c>
      <c r="BV125" s="122" t="s">
        <v>63</v>
      </c>
      <c r="BW125" s="31" t="str">
        <f t="shared" si="106"/>
        <v/>
      </c>
      <c r="BX125" s="31" t="str">
        <f t="shared" si="107"/>
        <v>1</v>
      </c>
      <c r="BY125" s="31" t="e">
        <f t="shared" si="108"/>
        <v>#VALUE!</v>
      </c>
      <c r="BZ125" s="122" t="s">
        <v>63</v>
      </c>
      <c r="CA125" s="31" t="str">
        <f t="shared" si="109"/>
        <v/>
      </c>
      <c r="CB125" s="31" t="str">
        <f t="shared" si="110"/>
        <v>1</v>
      </c>
      <c r="CC125" s="31" t="e">
        <f t="shared" si="111"/>
        <v>#VALUE!</v>
      </c>
      <c r="CD125" s="122" t="s">
        <v>529</v>
      </c>
      <c r="CE125" s="31" t="str">
        <f t="shared" si="112"/>
        <v/>
      </c>
      <c r="CF125" s="31" t="str">
        <f t="shared" si="113"/>
        <v/>
      </c>
      <c r="CG125" s="31" t="e">
        <f t="shared" si="114"/>
        <v>#VALUE!</v>
      </c>
      <c r="CH125" s="149" t="s">
        <v>3342</v>
      </c>
      <c r="CI125" s="128">
        <v>0</v>
      </c>
      <c r="CJ125" s="167" t="s">
        <v>661</v>
      </c>
      <c r="CK125" s="128">
        <v>83</v>
      </c>
      <c r="CL125" s="149"/>
      <c r="CM125" s="128" t="str">
        <f t="shared" si="117"/>
        <v>CLOSE</v>
      </c>
      <c r="CN125" s="36" t="str">
        <f t="shared" si="118"/>
        <v>CLOSE</v>
      </c>
      <c r="CO125" s="36"/>
      <c r="CP125" s="36"/>
      <c r="CQ125" s="134"/>
      <c r="CR125" s="131"/>
      <c r="CS125" s="134"/>
      <c r="CT125" s="134"/>
      <c r="CU125" s="134" t="s">
        <v>3343</v>
      </c>
      <c r="CV125" s="134"/>
      <c r="CW125" s="131" t="s">
        <v>3344</v>
      </c>
      <c r="CX125" s="129" t="s">
        <v>3320</v>
      </c>
      <c r="CY125" s="150" t="s">
        <v>666</v>
      </c>
      <c r="CZ125" s="217"/>
      <c r="DA125" s="217"/>
      <c r="DB125" s="217"/>
      <c r="DC125" s="217"/>
      <c r="DD125" s="217"/>
      <c r="DE125" s="218"/>
    </row>
    <row r="126" spans="1:109" s="49" customFormat="1" ht="90" customHeight="1">
      <c r="A126" s="36">
        <v>110</v>
      </c>
      <c r="B126" s="170">
        <v>42522</v>
      </c>
      <c r="C126" s="23">
        <f t="shared" si="116"/>
        <v>6</v>
      </c>
      <c r="D126" s="36" t="s">
        <v>393</v>
      </c>
      <c r="E126" s="36" t="s">
        <v>374</v>
      </c>
      <c r="F126" s="97" t="s">
        <v>645</v>
      </c>
      <c r="G126" s="27">
        <f t="shared" si="59"/>
        <v>6</v>
      </c>
      <c r="H126" s="27" t="str">
        <f t="shared" si="60"/>
        <v>1</v>
      </c>
      <c r="I126" s="27" t="str">
        <f t="shared" si="61"/>
        <v>0</v>
      </c>
      <c r="J126" s="27">
        <f t="shared" si="62"/>
        <v>1</v>
      </c>
      <c r="K126" s="27">
        <f t="shared" si="63"/>
        <v>1</v>
      </c>
      <c r="L126" s="27">
        <f t="shared" si="64"/>
        <v>2</v>
      </c>
      <c r="M126" s="27">
        <f t="shared" si="65"/>
        <v>1</v>
      </c>
      <c r="N126" s="27">
        <f t="shared" si="66"/>
        <v>2</v>
      </c>
      <c r="O126" s="37" t="s">
        <v>2934</v>
      </c>
      <c r="P126" s="123" t="s">
        <v>3345</v>
      </c>
      <c r="Q126" s="135" t="s">
        <v>3346</v>
      </c>
      <c r="R126" s="39" t="s">
        <v>3347</v>
      </c>
      <c r="S126" s="147" t="s">
        <v>3348</v>
      </c>
      <c r="T126" s="90" t="s">
        <v>60</v>
      </c>
      <c r="U126" s="31" t="str">
        <f t="shared" si="67"/>
        <v/>
      </c>
      <c r="V126" s="31" t="str">
        <f t="shared" si="68"/>
        <v>1</v>
      </c>
      <c r="W126" s="31" t="e">
        <f t="shared" si="69"/>
        <v>#VALUE!</v>
      </c>
      <c r="X126" s="90" t="s">
        <v>60</v>
      </c>
      <c r="Y126" s="31" t="str">
        <f t="shared" si="70"/>
        <v/>
      </c>
      <c r="Z126" s="31" t="str">
        <f t="shared" si="71"/>
        <v>1</v>
      </c>
      <c r="AA126" s="31" t="e">
        <f t="shared" si="72"/>
        <v>#VALUE!</v>
      </c>
      <c r="AB126" s="90" t="s">
        <v>60</v>
      </c>
      <c r="AC126" s="31" t="str">
        <f t="shared" si="73"/>
        <v/>
      </c>
      <c r="AD126" s="31" t="str">
        <f t="shared" si="74"/>
        <v>1</v>
      </c>
      <c r="AE126" s="31" t="e">
        <f t="shared" si="75"/>
        <v>#VALUE!</v>
      </c>
      <c r="AF126" s="90" t="s">
        <v>60</v>
      </c>
      <c r="AG126" s="31" t="str">
        <f t="shared" si="76"/>
        <v/>
      </c>
      <c r="AH126" s="31" t="str">
        <f t="shared" si="77"/>
        <v>1</v>
      </c>
      <c r="AI126" s="31" t="e">
        <f t="shared" si="78"/>
        <v>#VALUE!</v>
      </c>
      <c r="AJ126" s="90" t="s">
        <v>60</v>
      </c>
      <c r="AK126" s="31" t="str">
        <f t="shared" si="79"/>
        <v/>
      </c>
      <c r="AL126" s="31" t="str">
        <f t="shared" si="80"/>
        <v>1</v>
      </c>
      <c r="AM126" s="31" t="e">
        <f t="shared" si="81"/>
        <v>#VALUE!</v>
      </c>
      <c r="AN126" s="90" t="s">
        <v>60</v>
      </c>
      <c r="AO126" s="31" t="str">
        <f t="shared" si="82"/>
        <v/>
      </c>
      <c r="AP126" s="31" t="str">
        <f t="shared" si="83"/>
        <v>1</v>
      </c>
      <c r="AQ126" s="31" t="e">
        <f t="shared" si="84"/>
        <v>#VALUE!</v>
      </c>
      <c r="AR126" s="90" t="s">
        <v>529</v>
      </c>
      <c r="AS126" s="31" t="str">
        <f t="shared" si="85"/>
        <v/>
      </c>
      <c r="AT126" s="31" t="str">
        <f t="shared" si="86"/>
        <v/>
      </c>
      <c r="AU126" s="31" t="e">
        <f t="shared" si="87"/>
        <v>#VALUE!</v>
      </c>
      <c r="AV126" s="90" t="s">
        <v>529</v>
      </c>
      <c r="AW126" s="31" t="str">
        <f t="shared" si="88"/>
        <v/>
      </c>
      <c r="AX126" s="31" t="str">
        <f t="shared" si="89"/>
        <v/>
      </c>
      <c r="AY126" s="31" t="e">
        <f t="shared" si="90"/>
        <v>#VALUE!</v>
      </c>
      <c r="AZ126" s="111" t="s">
        <v>3349</v>
      </c>
      <c r="BB126" s="90" t="s">
        <v>63</v>
      </c>
      <c r="BC126" s="31" t="str">
        <f t="shared" si="91"/>
        <v/>
      </c>
      <c r="BD126" s="31" t="str">
        <f t="shared" si="92"/>
        <v>1</v>
      </c>
      <c r="BE126" s="31" t="e">
        <f t="shared" si="93"/>
        <v>#VALUE!</v>
      </c>
      <c r="BF126" s="90" t="s">
        <v>63</v>
      </c>
      <c r="BG126" s="31" t="str">
        <f t="shared" si="94"/>
        <v/>
      </c>
      <c r="BH126" s="31" t="str">
        <f t="shared" si="95"/>
        <v>1</v>
      </c>
      <c r="BI126" s="31" t="e">
        <f t="shared" si="96"/>
        <v>#VALUE!</v>
      </c>
      <c r="BJ126" s="90" t="s">
        <v>63</v>
      </c>
      <c r="BK126" s="31" t="str">
        <f t="shared" si="97"/>
        <v/>
      </c>
      <c r="BL126" s="31" t="str">
        <f t="shared" si="98"/>
        <v>1</v>
      </c>
      <c r="BM126" s="31" t="e">
        <f t="shared" si="99"/>
        <v>#VALUE!</v>
      </c>
      <c r="BN126" s="90" t="s">
        <v>63</v>
      </c>
      <c r="BO126" s="31" t="str">
        <f t="shared" si="100"/>
        <v/>
      </c>
      <c r="BP126" s="31" t="str">
        <f t="shared" si="101"/>
        <v>1</v>
      </c>
      <c r="BQ126" s="31" t="e">
        <f t="shared" si="102"/>
        <v>#VALUE!</v>
      </c>
      <c r="BR126" s="90" t="s">
        <v>63</v>
      </c>
      <c r="BS126" s="31" t="str">
        <f t="shared" si="103"/>
        <v/>
      </c>
      <c r="BT126" s="31" t="str">
        <f t="shared" si="104"/>
        <v>1</v>
      </c>
      <c r="BU126" s="31" t="e">
        <f t="shared" si="105"/>
        <v>#VALUE!</v>
      </c>
      <c r="BV126" s="90" t="s">
        <v>63</v>
      </c>
      <c r="BW126" s="31" t="str">
        <f t="shared" si="106"/>
        <v/>
      </c>
      <c r="BX126" s="31" t="str">
        <f t="shared" si="107"/>
        <v>1</v>
      </c>
      <c r="BY126" s="31" t="e">
        <f t="shared" si="108"/>
        <v>#VALUE!</v>
      </c>
      <c r="BZ126" s="90" t="s">
        <v>529</v>
      </c>
      <c r="CA126" s="31" t="str">
        <f t="shared" si="109"/>
        <v/>
      </c>
      <c r="CB126" s="31" t="str">
        <f t="shared" si="110"/>
        <v/>
      </c>
      <c r="CC126" s="31" t="e">
        <f t="shared" si="111"/>
        <v>#VALUE!</v>
      </c>
      <c r="CD126" s="90" t="s">
        <v>529</v>
      </c>
      <c r="CE126" s="31" t="str">
        <f t="shared" si="112"/>
        <v/>
      </c>
      <c r="CF126" s="31" t="str">
        <f t="shared" si="113"/>
        <v/>
      </c>
      <c r="CG126" s="31" t="e">
        <f t="shared" si="114"/>
        <v>#VALUE!</v>
      </c>
      <c r="CH126" s="146" t="s">
        <v>3350</v>
      </c>
      <c r="CI126" s="49">
        <v>0</v>
      </c>
      <c r="CJ126" s="146" t="s">
        <v>667</v>
      </c>
      <c r="CK126" s="49">
        <v>62.54</v>
      </c>
      <c r="CL126" s="146"/>
      <c r="CM126" s="36" t="str">
        <f t="shared" si="117"/>
        <v>CLOSE</v>
      </c>
      <c r="CN126" s="36" t="str">
        <f t="shared" si="118"/>
        <v>CLOSE</v>
      </c>
      <c r="CO126" s="36">
        <v>2.89</v>
      </c>
      <c r="CP126" s="36"/>
      <c r="CR126" s="39" t="s">
        <v>3351</v>
      </c>
      <c r="CS126" s="39" t="s">
        <v>3352</v>
      </c>
      <c r="CW126" s="39"/>
      <c r="CX126" s="97"/>
      <c r="CY126" s="145"/>
      <c r="CZ126" s="220"/>
      <c r="DA126" s="220"/>
      <c r="DB126" s="220"/>
      <c r="DC126" s="220"/>
      <c r="DD126" s="220"/>
      <c r="DE126" s="221"/>
    </row>
    <row r="127" spans="1:109" s="134" customFormat="1" ht="90" customHeight="1">
      <c r="A127" s="128">
        <v>111</v>
      </c>
      <c r="B127" s="599">
        <v>42543</v>
      </c>
      <c r="C127" s="127">
        <f t="shared" si="116"/>
        <v>6</v>
      </c>
      <c r="D127" s="128" t="s">
        <v>3120</v>
      </c>
      <c r="E127" s="128" t="s">
        <v>368</v>
      </c>
      <c r="F127" s="129" t="s">
        <v>645</v>
      </c>
      <c r="G127" s="27">
        <f t="shared" si="59"/>
        <v>6</v>
      </c>
      <c r="H127" s="27" t="str">
        <f t="shared" si="60"/>
        <v>1</v>
      </c>
      <c r="I127" s="27" t="str">
        <f t="shared" si="61"/>
        <v>0</v>
      </c>
      <c r="J127" s="27">
        <f t="shared" si="62"/>
        <v>1</v>
      </c>
      <c r="K127" s="27">
        <f t="shared" si="63"/>
        <v>1</v>
      </c>
      <c r="L127" s="27">
        <f t="shared" si="64"/>
        <v>2</v>
      </c>
      <c r="M127" s="27">
        <f t="shared" si="65"/>
        <v>1</v>
      </c>
      <c r="N127" s="27">
        <f t="shared" si="66"/>
        <v>2</v>
      </c>
      <c r="O127" s="138" t="s">
        <v>2934</v>
      </c>
      <c r="P127" s="141" t="s">
        <v>3314</v>
      </c>
      <c r="Q127" s="130" t="s">
        <v>673</v>
      </c>
      <c r="R127" s="131" t="s">
        <v>674</v>
      </c>
      <c r="S127" s="131" t="s">
        <v>675</v>
      </c>
      <c r="T127" s="122" t="s">
        <v>60</v>
      </c>
      <c r="U127" s="31" t="str">
        <f t="shared" si="67"/>
        <v/>
      </c>
      <c r="V127" s="31" t="str">
        <f t="shared" si="68"/>
        <v>1</v>
      </c>
      <c r="W127" s="31" t="e">
        <f t="shared" si="69"/>
        <v>#VALUE!</v>
      </c>
      <c r="X127" s="122" t="s">
        <v>60</v>
      </c>
      <c r="Y127" s="31" t="str">
        <f t="shared" si="70"/>
        <v/>
      </c>
      <c r="Z127" s="31" t="str">
        <f t="shared" si="71"/>
        <v>1</v>
      </c>
      <c r="AA127" s="31" t="e">
        <f t="shared" si="72"/>
        <v>#VALUE!</v>
      </c>
      <c r="AB127" s="122" t="s">
        <v>60</v>
      </c>
      <c r="AC127" s="31" t="str">
        <f t="shared" si="73"/>
        <v/>
      </c>
      <c r="AD127" s="31" t="str">
        <f t="shared" si="74"/>
        <v>1</v>
      </c>
      <c r="AE127" s="31" t="e">
        <f t="shared" si="75"/>
        <v>#VALUE!</v>
      </c>
      <c r="AF127" s="122" t="s">
        <v>60</v>
      </c>
      <c r="AG127" s="31" t="str">
        <f t="shared" si="76"/>
        <v/>
      </c>
      <c r="AH127" s="31" t="str">
        <f t="shared" si="77"/>
        <v>1</v>
      </c>
      <c r="AI127" s="31" t="e">
        <f t="shared" si="78"/>
        <v>#VALUE!</v>
      </c>
      <c r="AJ127" s="122" t="s">
        <v>60</v>
      </c>
      <c r="AK127" s="31" t="str">
        <f t="shared" si="79"/>
        <v/>
      </c>
      <c r="AL127" s="31" t="str">
        <f t="shared" si="80"/>
        <v>1</v>
      </c>
      <c r="AM127" s="31" t="e">
        <f t="shared" si="81"/>
        <v>#VALUE!</v>
      </c>
      <c r="AN127" s="122" t="s">
        <v>60</v>
      </c>
      <c r="AO127" s="31" t="str">
        <f t="shared" si="82"/>
        <v/>
      </c>
      <c r="AP127" s="31" t="str">
        <f t="shared" si="83"/>
        <v>1</v>
      </c>
      <c r="AQ127" s="31" t="e">
        <f t="shared" si="84"/>
        <v>#VALUE!</v>
      </c>
      <c r="AR127" s="122" t="s">
        <v>529</v>
      </c>
      <c r="AS127" s="31" t="str">
        <f t="shared" si="85"/>
        <v/>
      </c>
      <c r="AT127" s="31" t="str">
        <f t="shared" si="86"/>
        <v/>
      </c>
      <c r="AU127" s="31" t="e">
        <f t="shared" si="87"/>
        <v>#VALUE!</v>
      </c>
      <c r="AV127" s="122" t="s">
        <v>529</v>
      </c>
      <c r="AW127" s="31" t="str">
        <f t="shared" si="88"/>
        <v/>
      </c>
      <c r="AX127" s="31" t="str">
        <f t="shared" si="89"/>
        <v/>
      </c>
      <c r="AY127" s="31" t="e">
        <f t="shared" si="90"/>
        <v>#VALUE!</v>
      </c>
      <c r="AZ127" s="133" t="s">
        <v>676</v>
      </c>
      <c r="BB127" s="122" t="s">
        <v>63</v>
      </c>
      <c r="BC127" s="31" t="str">
        <f t="shared" si="91"/>
        <v/>
      </c>
      <c r="BD127" s="31" t="str">
        <f t="shared" si="92"/>
        <v>1</v>
      </c>
      <c r="BE127" s="31" t="e">
        <f t="shared" si="93"/>
        <v>#VALUE!</v>
      </c>
      <c r="BF127" s="122" t="s">
        <v>63</v>
      </c>
      <c r="BG127" s="31" t="str">
        <f t="shared" si="94"/>
        <v/>
      </c>
      <c r="BH127" s="31" t="str">
        <f t="shared" si="95"/>
        <v>1</v>
      </c>
      <c r="BI127" s="31" t="e">
        <f t="shared" si="96"/>
        <v>#VALUE!</v>
      </c>
      <c r="BJ127" s="122" t="s">
        <v>63</v>
      </c>
      <c r="BK127" s="31" t="str">
        <f t="shared" si="97"/>
        <v/>
      </c>
      <c r="BL127" s="31" t="str">
        <f t="shared" si="98"/>
        <v>1</v>
      </c>
      <c r="BM127" s="31" t="e">
        <f t="shared" si="99"/>
        <v>#VALUE!</v>
      </c>
      <c r="BN127" s="122" t="s">
        <v>63</v>
      </c>
      <c r="BO127" s="31" t="str">
        <f t="shared" si="100"/>
        <v/>
      </c>
      <c r="BP127" s="31" t="str">
        <f t="shared" si="101"/>
        <v>1</v>
      </c>
      <c r="BQ127" s="31" t="e">
        <f t="shared" si="102"/>
        <v>#VALUE!</v>
      </c>
      <c r="BR127" s="122" t="s">
        <v>63</v>
      </c>
      <c r="BS127" s="31" t="str">
        <f t="shared" si="103"/>
        <v/>
      </c>
      <c r="BT127" s="31" t="str">
        <f t="shared" si="104"/>
        <v>1</v>
      </c>
      <c r="BU127" s="31" t="e">
        <f t="shared" si="105"/>
        <v>#VALUE!</v>
      </c>
      <c r="BV127" s="122" t="s">
        <v>63</v>
      </c>
      <c r="BW127" s="31" t="str">
        <f t="shared" si="106"/>
        <v/>
      </c>
      <c r="BX127" s="31" t="str">
        <f t="shared" si="107"/>
        <v>1</v>
      </c>
      <c r="BY127" s="31" t="e">
        <f t="shared" si="108"/>
        <v>#VALUE!</v>
      </c>
      <c r="BZ127" s="122" t="s">
        <v>529</v>
      </c>
      <c r="CA127" s="31" t="str">
        <f t="shared" si="109"/>
        <v/>
      </c>
      <c r="CB127" s="31" t="str">
        <f t="shared" si="110"/>
        <v/>
      </c>
      <c r="CC127" s="31" t="e">
        <f t="shared" si="111"/>
        <v>#VALUE!</v>
      </c>
      <c r="CD127" s="122" t="s">
        <v>529</v>
      </c>
      <c r="CE127" s="31" t="str">
        <f t="shared" si="112"/>
        <v/>
      </c>
      <c r="CF127" s="31" t="str">
        <f t="shared" si="113"/>
        <v/>
      </c>
      <c r="CG127" s="31" t="e">
        <f t="shared" si="114"/>
        <v>#VALUE!</v>
      </c>
      <c r="CH127" s="172" t="s">
        <v>3353</v>
      </c>
      <c r="CI127" s="134">
        <v>0</v>
      </c>
      <c r="CJ127" s="149" t="s">
        <v>672</v>
      </c>
      <c r="CK127" s="134">
        <v>0</v>
      </c>
      <c r="CL127" s="149"/>
      <c r="CM127" s="128" t="str">
        <f t="shared" si="117"/>
        <v>CLOSE</v>
      </c>
      <c r="CN127" s="128" t="str">
        <f t="shared" si="118"/>
        <v>CLOSE</v>
      </c>
      <c r="CO127" s="128"/>
      <c r="CP127" s="128"/>
      <c r="CR127" s="131"/>
      <c r="CW127" s="134" t="s">
        <v>3354</v>
      </c>
      <c r="CX127" s="134" t="s">
        <v>3354</v>
      </c>
      <c r="CY127" s="216"/>
      <c r="CZ127" s="217"/>
      <c r="DA127" s="217"/>
      <c r="DB127" s="217"/>
      <c r="DC127" s="217"/>
      <c r="DD127" s="217"/>
      <c r="DE127" s="218"/>
    </row>
    <row r="128" spans="1:109" s="134" customFormat="1" ht="90" customHeight="1">
      <c r="A128" s="128">
        <v>112</v>
      </c>
      <c r="B128" s="599">
        <v>42548</v>
      </c>
      <c r="C128" s="127">
        <f t="shared" si="116"/>
        <v>6</v>
      </c>
      <c r="D128" s="128" t="s">
        <v>3120</v>
      </c>
      <c r="E128" s="128" t="s">
        <v>368</v>
      </c>
      <c r="F128" s="129" t="s">
        <v>645</v>
      </c>
      <c r="G128" s="27">
        <f t="shared" si="59"/>
        <v>8</v>
      </c>
      <c r="H128" s="27" t="str">
        <f t="shared" si="60"/>
        <v>1</v>
      </c>
      <c r="I128" s="27" t="str">
        <f t="shared" si="61"/>
        <v>0</v>
      </c>
      <c r="J128" s="27">
        <f t="shared" si="62"/>
        <v>1</v>
      </c>
      <c r="K128" s="27">
        <f t="shared" si="63"/>
        <v>1</v>
      </c>
      <c r="L128" s="27">
        <f t="shared" si="64"/>
        <v>2</v>
      </c>
      <c r="M128" s="27">
        <f t="shared" si="65"/>
        <v>1</v>
      </c>
      <c r="N128" s="27">
        <f t="shared" si="66"/>
        <v>2</v>
      </c>
      <c r="O128" s="138" t="s">
        <v>3355</v>
      </c>
      <c r="P128" s="130" t="s">
        <v>3356</v>
      </c>
      <c r="Q128" s="130" t="s">
        <v>678</v>
      </c>
      <c r="R128" s="131" t="s">
        <v>679</v>
      </c>
      <c r="S128" s="131" t="s">
        <v>680</v>
      </c>
      <c r="T128" s="122" t="s">
        <v>60</v>
      </c>
      <c r="U128" s="31" t="str">
        <f t="shared" si="67"/>
        <v/>
      </c>
      <c r="V128" s="31" t="str">
        <f t="shared" si="68"/>
        <v>1</v>
      </c>
      <c r="W128" s="31" t="e">
        <f t="shared" si="69"/>
        <v>#VALUE!</v>
      </c>
      <c r="X128" s="122" t="s">
        <v>60</v>
      </c>
      <c r="Y128" s="31" t="str">
        <f t="shared" si="70"/>
        <v/>
      </c>
      <c r="Z128" s="31" t="str">
        <f t="shared" si="71"/>
        <v>1</v>
      </c>
      <c r="AA128" s="31" t="e">
        <f t="shared" si="72"/>
        <v>#VALUE!</v>
      </c>
      <c r="AB128" s="122" t="s">
        <v>60</v>
      </c>
      <c r="AC128" s="31" t="str">
        <f t="shared" si="73"/>
        <v/>
      </c>
      <c r="AD128" s="31" t="str">
        <f t="shared" si="74"/>
        <v>1</v>
      </c>
      <c r="AE128" s="31" t="e">
        <f t="shared" si="75"/>
        <v>#VALUE!</v>
      </c>
      <c r="AF128" s="122" t="s">
        <v>60</v>
      </c>
      <c r="AG128" s="31" t="str">
        <f t="shared" si="76"/>
        <v/>
      </c>
      <c r="AH128" s="31" t="str">
        <f t="shared" si="77"/>
        <v>1</v>
      </c>
      <c r="AI128" s="31" t="e">
        <f t="shared" si="78"/>
        <v>#VALUE!</v>
      </c>
      <c r="AJ128" s="122" t="s">
        <v>60</v>
      </c>
      <c r="AK128" s="31" t="str">
        <f t="shared" si="79"/>
        <v/>
      </c>
      <c r="AL128" s="31" t="str">
        <f t="shared" si="80"/>
        <v>1</v>
      </c>
      <c r="AM128" s="31" t="e">
        <f t="shared" si="81"/>
        <v>#VALUE!</v>
      </c>
      <c r="AN128" s="122" t="s">
        <v>60</v>
      </c>
      <c r="AO128" s="31" t="str">
        <f t="shared" si="82"/>
        <v/>
      </c>
      <c r="AP128" s="31" t="str">
        <f t="shared" si="83"/>
        <v>1</v>
      </c>
      <c r="AQ128" s="31" t="e">
        <f t="shared" si="84"/>
        <v>#VALUE!</v>
      </c>
      <c r="AR128" s="122" t="s">
        <v>60</v>
      </c>
      <c r="AS128" s="31" t="str">
        <f t="shared" si="85"/>
        <v/>
      </c>
      <c r="AT128" s="31" t="str">
        <f t="shared" si="86"/>
        <v>1</v>
      </c>
      <c r="AU128" s="31" t="e">
        <f t="shared" si="87"/>
        <v>#VALUE!</v>
      </c>
      <c r="AV128" s="122" t="s">
        <v>60</v>
      </c>
      <c r="AW128" s="31" t="str">
        <f t="shared" si="88"/>
        <v/>
      </c>
      <c r="AX128" s="31" t="str">
        <f t="shared" si="89"/>
        <v>1</v>
      </c>
      <c r="AY128" s="31" t="e">
        <f t="shared" si="90"/>
        <v>#VALUE!</v>
      </c>
      <c r="AZ128" s="133" t="s">
        <v>681</v>
      </c>
      <c r="BB128" s="122" t="s">
        <v>63</v>
      </c>
      <c r="BC128" s="31" t="str">
        <f t="shared" si="91"/>
        <v/>
      </c>
      <c r="BD128" s="31" t="str">
        <f t="shared" si="92"/>
        <v>1</v>
      </c>
      <c r="BE128" s="31" t="e">
        <f t="shared" si="93"/>
        <v>#VALUE!</v>
      </c>
      <c r="BF128" s="122" t="s">
        <v>63</v>
      </c>
      <c r="BG128" s="31" t="str">
        <f t="shared" si="94"/>
        <v/>
      </c>
      <c r="BH128" s="31" t="str">
        <f t="shared" si="95"/>
        <v>1</v>
      </c>
      <c r="BI128" s="31" t="e">
        <f t="shared" si="96"/>
        <v>#VALUE!</v>
      </c>
      <c r="BJ128" s="122" t="s">
        <v>63</v>
      </c>
      <c r="BK128" s="31" t="str">
        <f t="shared" si="97"/>
        <v/>
      </c>
      <c r="BL128" s="31" t="str">
        <f t="shared" si="98"/>
        <v>1</v>
      </c>
      <c r="BM128" s="31" t="e">
        <f t="shared" si="99"/>
        <v>#VALUE!</v>
      </c>
      <c r="BN128" s="122" t="s">
        <v>63</v>
      </c>
      <c r="BO128" s="31" t="str">
        <f t="shared" si="100"/>
        <v/>
      </c>
      <c r="BP128" s="31" t="str">
        <f t="shared" si="101"/>
        <v>1</v>
      </c>
      <c r="BQ128" s="31" t="e">
        <f t="shared" si="102"/>
        <v>#VALUE!</v>
      </c>
      <c r="BR128" s="122" t="s">
        <v>63</v>
      </c>
      <c r="BS128" s="31" t="str">
        <f t="shared" si="103"/>
        <v/>
      </c>
      <c r="BT128" s="31" t="str">
        <f t="shared" si="104"/>
        <v>1</v>
      </c>
      <c r="BU128" s="31" t="e">
        <f t="shared" si="105"/>
        <v>#VALUE!</v>
      </c>
      <c r="BV128" s="122" t="s">
        <v>63</v>
      </c>
      <c r="BW128" s="31" t="str">
        <f t="shared" si="106"/>
        <v/>
      </c>
      <c r="BX128" s="31" t="str">
        <f t="shared" si="107"/>
        <v>1</v>
      </c>
      <c r="BY128" s="31" t="e">
        <f t="shared" si="108"/>
        <v>#VALUE!</v>
      </c>
      <c r="BZ128" s="122" t="s">
        <v>63</v>
      </c>
      <c r="CA128" s="31" t="str">
        <f t="shared" si="109"/>
        <v/>
      </c>
      <c r="CB128" s="31" t="str">
        <f t="shared" si="110"/>
        <v>1</v>
      </c>
      <c r="CC128" s="31" t="e">
        <f t="shared" si="111"/>
        <v>#VALUE!</v>
      </c>
      <c r="CD128" s="122" t="s">
        <v>63</v>
      </c>
      <c r="CE128" s="31" t="str">
        <f t="shared" si="112"/>
        <v/>
      </c>
      <c r="CF128" s="31" t="str">
        <f t="shared" si="113"/>
        <v>1</v>
      </c>
      <c r="CG128" s="31" t="e">
        <f t="shared" si="114"/>
        <v>#VALUE!</v>
      </c>
      <c r="CH128" s="149" t="s">
        <v>3357</v>
      </c>
      <c r="CI128" s="134">
        <v>0</v>
      </c>
      <c r="CJ128" s="149" t="s">
        <v>677</v>
      </c>
      <c r="CK128" s="134">
        <v>0</v>
      </c>
      <c r="CL128" s="149"/>
      <c r="CM128" s="128" t="str">
        <f t="shared" si="117"/>
        <v>CLOSE</v>
      </c>
      <c r="CN128" s="128" t="str">
        <f t="shared" si="118"/>
        <v>CLOSE</v>
      </c>
      <c r="CO128" s="128">
        <v>0</v>
      </c>
      <c r="CP128" s="128"/>
      <c r="CR128" s="131" t="s">
        <v>3358</v>
      </c>
      <c r="CU128" s="173" t="s">
        <v>3359</v>
      </c>
      <c r="CW128" s="131" t="s">
        <v>3360</v>
      </c>
      <c r="CX128" s="134" t="s">
        <v>3361</v>
      </c>
      <c r="CY128" s="216"/>
      <c r="CZ128" s="217"/>
      <c r="DA128" s="217"/>
      <c r="DB128" s="217"/>
      <c r="DC128" s="217"/>
      <c r="DD128" s="217"/>
      <c r="DE128" s="218"/>
    </row>
    <row r="129" spans="1:109" s="134" customFormat="1" ht="83.25" customHeight="1">
      <c r="A129" s="128">
        <v>113</v>
      </c>
      <c r="B129" s="599">
        <v>42556</v>
      </c>
      <c r="C129" s="127">
        <f t="shared" si="116"/>
        <v>7</v>
      </c>
      <c r="D129" s="128" t="s">
        <v>49</v>
      </c>
      <c r="E129" s="128" t="s">
        <v>38</v>
      </c>
      <c r="F129" s="129" t="s">
        <v>634</v>
      </c>
      <c r="G129" s="27">
        <f t="shared" si="59"/>
        <v>6</v>
      </c>
      <c r="H129" s="27" t="str">
        <f t="shared" si="60"/>
        <v>1</v>
      </c>
      <c r="I129" s="27" t="str">
        <f t="shared" si="61"/>
        <v>1</v>
      </c>
      <c r="J129" s="27">
        <f t="shared" si="62"/>
        <v>2</v>
      </c>
      <c r="K129" s="27">
        <f t="shared" si="63"/>
        <v>1</v>
      </c>
      <c r="L129" s="27">
        <f t="shared" si="64"/>
        <v>3</v>
      </c>
      <c r="M129" s="27">
        <f t="shared" si="65"/>
        <v>1</v>
      </c>
      <c r="N129" s="27">
        <f t="shared" si="66"/>
        <v>3</v>
      </c>
      <c r="O129" s="138" t="s">
        <v>2934</v>
      </c>
      <c r="P129" s="141" t="s">
        <v>3362</v>
      </c>
      <c r="Q129" s="130" t="s">
        <v>3363</v>
      </c>
      <c r="R129" s="131" t="s">
        <v>3364</v>
      </c>
      <c r="S129" s="131" t="s">
        <v>685</v>
      </c>
      <c r="T129" s="122" t="s">
        <v>60</v>
      </c>
      <c r="U129" s="31" t="str">
        <f t="shared" si="67"/>
        <v>1</v>
      </c>
      <c r="V129" s="31" t="str">
        <f t="shared" si="68"/>
        <v>1</v>
      </c>
      <c r="W129" s="31">
        <f t="shared" si="69"/>
        <v>2</v>
      </c>
      <c r="X129" s="122" t="s">
        <v>60</v>
      </c>
      <c r="Y129" s="31" t="str">
        <f t="shared" si="70"/>
        <v>1</v>
      </c>
      <c r="Z129" s="31" t="str">
        <f t="shared" si="71"/>
        <v>1</v>
      </c>
      <c r="AA129" s="31">
        <f t="shared" si="72"/>
        <v>2</v>
      </c>
      <c r="AB129" s="122" t="s">
        <v>60</v>
      </c>
      <c r="AC129" s="31" t="str">
        <f t="shared" si="73"/>
        <v>1</v>
      </c>
      <c r="AD129" s="31" t="str">
        <f t="shared" si="74"/>
        <v>1</v>
      </c>
      <c r="AE129" s="31">
        <f t="shared" si="75"/>
        <v>2</v>
      </c>
      <c r="AF129" s="122" t="s">
        <v>60</v>
      </c>
      <c r="AG129" s="31" t="str">
        <f t="shared" si="76"/>
        <v>1</v>
      </c>
      <c r="AH129" s="31" t="str">
        <f t="shared" si="77"/>
        <v>1</v>
      </c>
      <c r="AI129" s="31">
        <f t="shared" si="78"/>
        <v>2</v>
      </c>
      <c r="AJ129" s="122" t="s">
        <v>60</v>
      </c>
      <c r="AK129" s="31" t="str">
        <f t="shared" si="79"/>
        <v>1</v>
      </c>
      <c r="AL129" s="31" t="str">
        <f t="shared" si="80"/>
        <v>1</v>
      </c>
      <c r="AM129" s="31">
        <f t="shared" si="81"/>
        <v>2</v>
      </c>
      <c r="AN129" s="122" t="s">
        <v>60</v>
      </c>
      <c r="AO129" s="31" t="str">
        <f t="shared" si="82"/>
        <v>1</v>
      </c>
      <c r="AP129" s="31" t="str">
        <f t="shared" si="83"/>
        <v>1</v>
      </c>
      <c r="AQ129" s="31">
        <f t="shared" si="84"/>
        <v>2</v>
      </c>
      <c r="AR129" s="122" t="s">
        <v>529</v>
      </c>
      <c r="AS129" s="31" t="str">
        <f t="shared" si="85"/>
        <v>1</v>
      </c>
      <c r="AT129" s="31" t="str">
        <f t="shared" si="86"/>
        <v/>
      </c>
      <c r="AU129" s="31" t="e">
        <f t="shared" si="87"/>
        <v>#VALUE!</v>
      </c>
      <c r="AV129" s="122" t="s">
        <v>529</v>
      </c>
      <c r="AW129" s="31" t="str">
        <f t="shared" si="88"/>
        <v>1</v>
      </c>
      <c r="AX129" s="31" t="str">
        <f t="shared" si="89"/>
        <v/>
      </c>
      <c r="AY129" s="31" t="e">
        <f t="shared" si="90"/>
        <v>#VALUE!</v>
      </c>
      <c r="AZ129" s="133" t="s">
        <v>686</v>
      </c>
      <c r="BB129" s="122" t="s">
        <v>63</v>
      </c>
      <c r="BC129" s="31" t="str">
        <f t="shared" si="91"/>
        <v>1</v>
      </c>
      <c r="BD129" s="31" t="str">
        <f t="shared" si="92"/>
        <v>1</v>
      </c>
      <c r="BE129" s="31">
        <f t="shared" si="93"/>
        <v>2</v>
      </c>
      <c r="BF129" s="122" t="s">
        <v>63</v>
      </c>
      <c r="BG129" s="31" t="str">
        <f t="shared" si="94"/>
        <v>1</v>
      </c>
      <c r="BH129" s="31" t="str">
        <f t="shared" si="95"/>
        <v>1</v>
      </c>
      <c r="BI129" s="31">
        <f t="shared" si="96"/>
        <v>2</v>
      </c>
      <c r="BJ129" s="122" t="s">
        <v>63</v>
      </c>
      <c r="BK129" s="31" t="str">
        <f t="shared" si="97"/>
        <v>1</v>
      </c>
      <c r="BL129" s="31" t="str">
        <f t="shared" si="98"/>
        <v>1</v>
      </c>
      <c r="BM129" s="31">
        <f t="shared" si="99"/>
        <v>2</v>
      </c>
      <c r="BN129" s="122" t="s">
        <v>63</v>
      </c>
      <c r="BO129" s="31" t="str">
        <f t="shared" si="100"/>
        <v>1</v>
      </c>
      <c r="BP129" s="31" t="str">
        <f t="shared" si="101"/>
        <v>1</v>
      </c>
      <c r="BQ129" s="31">
        <f t="shared" si="102"/>
        <v>2</v>
      </c>
      <c r="BR129" s="122" t="s">
        <v>63</v>
      </c>
      <c r="BS129" s="31" t="str">
        <f t="shared" si="103"/>
        <v>1</v>
      </c>
      <c r="BT129" s="31" t="str">
        <f t="shared" si="104"/>
        <v>1</v>
      </c>
      <c r="BU129" s="31">
        <f t="shared" si="105"/>
        <v>2</v>
      </c>
      <c r="BV129" s="122" t="s">
        <v>63</v>
      </c>
      <c r="BW129" s="31" t="str">
        <f t="shared" si="106"/>
        <v>1</v>
      </c>
      <c r="BX129" s="31" t="str">
        <f t="shared" si="107"/>
        <v>1</v>
      </c>
      <c r="BY129" s="31">
        <f t="shared" si="108"/>
        <v>2</v>
      </c>
      <c r="BZ129" s="122" t="s">
        <v>529</v>
      </c>
      <c r="CA129" s="31" t="str">
        <f t="shared" si="109"/>
        <v>1</v>
      </c>
      <c r="CB129" s="31" t="str">
        <f t="shared" si="110"/>
        <v/>
      </c>
      <c r="CC129" s="31" t="e">
        <f t="shared" si="111"/>
        <v>#VALUE!</v>
      </c>
      <c r="CD129" s="122" t="s">
        <v>529</v>
      </c>
      <c r="CE129" s="31" t="str">
        <f t="shared" si="112"/>
        <v>1</v>
      </c>
      <c r="CF129" s="31" t="str">
        <f t="shared" si="113"/>
        <v/>
      </c>
      <c r="CG129" s="31" t="e">
        <f t="shared" si="114"/>
        <v>#VALUE!</v>
      </c>
      <c r="CH129" s="174"/>
      <c r="CI129" s="134">
        <v>0</v>
      </c>
      <c r="CJ129" s="149" t="s">
        <v>682</v>
      </c>
      <c r="CK129" s="134">
        <v>0</v>
      </c>
      <c r="CL129" s="149"/>
      <c r="CM129" s="128" t="str">
        <f t="shared" si="117"/>
        <v>CLOSE</v>
      </c>
      <c r="CN129" s="128" t="str">
        <f t="shared" si="118"/>
        <v>CLOSE</v>
      </c>
      <c r="CO129" s="128">
        <v>0</v>
      </c>
      <c r="CP129" s="128"/>
      <c r="CR129" s="131" t="s">
        <v>3358</v>
      </c>
      <c r="CU129" s="131" t="s">
        <v>3365</v>
      </c>
      <c r="CW129" s="131" t="s">
        <v>3366</v>
      </c>
      <c r="CX129" s="131" t="s">
        <v>3366</v>
      </c>
      <c r="CY129" s="216"/>
      <c r="CZ129" s="217"/>
      <c r="DA129" s="217"/>
      <c r="DB129" s="217"/>
      <c r="DC129" s="217"/>
      <c r="DD129" s="217"/>
      <c r="DE129" s="218"/>
    </row>
    <row r="130" spans="1:109" s="134" customFormat="1" ht="83.25" customHeight="1">
      <c r="A130" s="128">
        <v>114</v>
      </c>
      <c r="B130" s="599">
        <v>42555</v>
      </c>
      <c r="C130" s="127">
        <f t="shared" si="116"/>
        <v>7</v>
      </c>
      <c r="D130" s="128" t="s">
        <v>49</v>
      </c>
      <c r="E130" s="128" t="s">
        <v>40</v>
      </c>
      <c r="F130" s="129" t="s">
        <v>634</v>
      </c>
      <c r="G130" s="27">
        <f t="shared" si="59"/>
        <v>5</v>
      </c>
      <c r="H130" s="27" t="str">
        <f t="shared" si="60"/>
        <v>1</v>
      </c>
      <c r="I130" s="27" t="str">
        <f t="shared" si="61"/>
        <v>1</v>
      </c>
      <c r="J130" s="27">
        <f t="shared" si="62"/>
        <v>2</v>
      </c>
      <c r="K130" s="27">
        <f t="shared" si="63"/>
        <v>1</v>
      </c>
      <c r="L130" s="27">
        <f t="shared" si="64"/>
        <v>3</v>
      </c>
      <c r="M130" s="27">
        <f t="shared" si="65"/>
        <v>1</v>
      </c>
      <c r="N130" s="27">
        <f t="shared" si="66"/>
        <v>3</v>
      </c>
      <c r="O130" s="138" t="s">
        <v>2934</v>
      </c>
      <c r="P130" s="141" t="s">
        <v>3367</v>
      </c>
      <c r="Q130" s="130" t="s">
        <v>3368</v>
      </c>
      <c r="R130" s="131" t="s">
        <v>689</v>
      </c>
      <c r="S130" s="131" t="s">
        <v>690</v>
      </c>
      <c r="T130" s="122" t="s">
        <v>192</v>
      </c>
      <c r="U130" s="31" t="str">
        <f t="shared" si="67"/>
        <v>1</v>
      </c>
      <c r="V130" s="31" t="str">
        <f t="shared" si="68"/>
        <v/>
      </c>
      <c r="W130" s="31" t="e">
        <f t="shared" si="69"/>
        <v>#VALUE!</v>
      </c>
      <c r="X130" s="122" t="s">
        <v>60</v>
      </c>
      <c r="Y130" s="31" t="str">
        <f t="shared" si="70"/>
        <v>1</v>
      </c>
      <c r="Z130" s="31" t="str">
        <f t="shared" si="71"/>
        <v>1</v>
      </c>
      <c r="AA130" s="31">
        <f t="shared" si="72"/>
        <v>2</v>
      </c>
      <c r="AB130" s="122" t="s">
        <v>60</v>
      </c>
      <c r="AC130" s="31" t="str">
        <f t="shared" si="73"/>
        <v>1</v>
      </c>
      <c r="AD130" s="31" t="str">
        <f t="shared" si="74"/>
        <v>1</v>
      </c>
      <c r="AE130" s="31">
        <f t="shared" si="75"/>
        <v>2</v>
      </c>
      <c r="AF130" s="122" t="s">
        <v>60</v>
      </c>
      <c r="AG130" s="31" t="str">
        <f t="shared" si="76"/>
        <v>1</v>
      </c>
      <c r="AH130" s="31" t="str">
        <f t="shared" si="77"/>
        <v>1</v>
      </c>
      <c r="AI130" s="31">
        <f t="shared" si="78"/>
        <v>2</v>
      </c>
      <c r="AJ130" s="122" t="s">
        <v>60</v>
      </c>
      <c r="AK130" s="31" t="str">
        <f t="shared" si="79"/>
        <v>1</v>
      </c>
      <c r="AL130" s="31" t="str">
        <f t="shared" si="80"/>
        <v>1</v>
      </c>
      <c r="AM130" s="31">
        <f t="shared" si="81"/>
        <v>2</v>
      </c>
      <c r="AN130" s="122" t="s">
        <v>60</v>
      </c>
      <c r="AO130" s="31" t="str">
        <f t="shared" si="82"/>
        <v>1</v>
      </c>
      <c r="AP130" s="31" t="str">
        <f t="shared" si="83"/>
        <v>1</v>
      </c>
      <c r="AQ130" s="31">
        <f t="shared" si="84"/>
        <v>2</v>
      </c>
      <c r="AR130" s="122" t="s">
        <v>529</v>
      </c>
      <c r="AS130" s="31" t="str">
        <f t="shared" si="85"/>
        <v>1</v>
      </c>
      <c r="AT130" s="31" t="str">
        <f t="shared" si="86"/>
        <v/>
      </c>
      <c r="AU130" s="31" t="e">
        <f t="shared" si="87"/>
        <v>#VALUE!</v>
      </c>
      <c r="AV130" s="122" t="s">
        <v>529</v>
      </c>
      <c r="AW130" s="31" t="str">
        <f t="shared" si="88"/>
        <v>1</v>
      </c>
      <c r="AX130" s="31" t="str">
        <f t="shared" si="89"/>
        <v/>
      </c>
      <c r="AY130" s="31" t="e">
        <f t="shared" si="90"/>
        <v>#VALUE!</v>
      </c>
      <c r="AZ130" s="133" t="s">
        <v>691</v>
      </c>
      <c r="BB130" s="122" t="s">
        <v>529</v>
      </c>
      <c r="BC130" s="31" t="str">
        <f t="shared" si="91"/>
        <v>1</v>
      </c>
      <c r="BD130" s="31" t="str">
        <f t="shared" si="92"/>
        <v/>
      </c>
      <c r="BE130" s="31" t="e">
        <f t="shared" si="93"/>
        <v>#VALUE!</v>
      </c>
      <c r="BF130" s="122" t="s">
        <v>63</v>
      </c>
      <c r="BG130" s="31" t="str">
        <f t="shared" si="94"/>
        <v>1</v>
      </c>
      <c r="BH130" s="31" t="str">
        <f t="shared" si="95"/>
        <v>1</v>
      </c>
      <c r="BI130" s="31">
        <f t="shared" si="96"/>
        <v>2</v>
      </c>
      <c r="BJ130" s="122" t="s">
        <v>63</v>
      </c>
      <c r="BK130" s="31" t="str">
        <f t="shared" si="97"/>
        <v>1</v>
      </c>
      <c r="BL130" s="31" t="str">
        <f t="shared" si="98"/>
        <v>1</v>
      </c>
      <c r="BM130" s="31">
        <f t="shared" si="99"/>
        <v>2</v>
      </c>
      <c r="BN130" s="122" t="s">
        <v>63</v>
      </c>
      <c r="BO130" s="31" t="str">
        <f t="shared" si="100"/>
        <v>1</v>
      </c>
      <c r="BP130" s="31" t="str">
        <f t="shared" si="101"/>
        <v>1</v>
      </c>
      <c r="BQ130" s="31">
        <f t="shared" si="102"/>
        <v>2</v>
      </c>
      <c r="BR130" s="122" t="s">
        <v>63</v>
      </c>
      <c r="BS130" s="31" t="str">
        <f t="shared" si="103"/>
        <v>1</v>
      </c>
      <c r="BT130" s="31" t="str">
        <f t="shared" si="104"/>
        <v>1</v>
      </c>
      <c r="BU130" s="31">
        <f t="shared" si="105"/>
        <v>2</v>
      </c>
      <c r="BV130" s="122" t="s">
        <v>63</v>
      </c>
      <c r="BW130" s="31" t="str">
        <f t="shared" si="106"/>
        <v>1</v>
      </c>
      <c r="BX130" s="31" t="str">
        <f t="shared" si="107"/>
        <v>1</v>
      </c>
      <c r="BY130" s="31">
        <f t="shared" si="108"/>
        <v>2</v>
      </c>
      <c r="BZ130" s="122" t="s">
        <v>529</v>
      </c>
      <c r="CA130" s="31" t="str">
        <f t="shared" si="109"/>
        <v>1</v>
      </c>
      <c r="CB130" s="31" t="str">
        <f t="shared" si="110"/>
        <v/>
      </c>
      <c r="CC130" s="31" t="e">
        <f t="shared" si="111"/>
        <v>#VALUE!</v>
      </c>
      <c r="CD130" s="122" t="s">
        <v>529</v>
      </c>
      <c r="CE130" s="31" t="str">
        <f t="shared" si="112"/>
        <v>1</v>
      </c>
      <c r="CF130" s="31" t="str">
        <f t="shared" si="113"/>
        <v/>
      </c>
      <c r="CG130" s="31" t="e">
        <f t="shared" si="114"/>
        <v>#VALUE!</v>
      </c>
      <c r="CH130" s="149" t="s">
        <v>3369</v>
      </c>
      <c r="CI130" s="134">
        <v>0</v>
      </c>
      <c r="CJ130" s="149" t="s">
        <v>687</v>
      </c>
      <c r="CK130" s="134">
        <v>4425</v>
      </c>
      <c r="CL130" s="149"/>
      <c r="CM130" s="128" t="str">
        <f t="shared" si="117"/>
        <v>CLOSE</v>
      </c>
      <c r="CN130" s="128" t="str">
        <f t="shared" si="118"/>
        <v>CLOSE</v>
      </c>
      <c r="CO130" s="128">
        <v>139</v>
      </c>
      <c r="CP130" s="128"/>
      <c r="CQ130" s="134" t="s">
        <v>3370</v>
      </c>
      <c r="CR130" s="131" t="s">
        <v>3371</v>
      </c>
      <c r="CS130" s="131" t="s">
        <v>3372</v>
      </c>
      <c r="CT130" s="134" t="s">
        <v>3373</v>
      </c>
      <c r="CU130" s="131" t="s">
        <v>3374</v>
      </c>
      <c r="CV130" s="131" t="s">
        <v>3375</v>
      </c>
      <c r="CW130" s="131"/>
      <c r="CX130" s="131"/>
      <c r="CY130" s="216"/>
      <c r="CZ130" s="217"/>
      <c r="DA130" s="217"/>
      <c r="DB130" s="217"/>
      <c r="DC130" s="217"/>
      <c r="DD130" s="217"/>
      <c r="DE130" s="218"/>
    </row>
    <row r="131" spans="1:109" s="134" customFormat="1" ht="109.5" customHeight="1">
      <c r="A131" s="128">
        <v>115</v>
      </c>
      <c r="B131" s="599">
        <v>42559</v>
      </c>
      <c r="C131" s="127">
        <f t="shared" si="116"/>
        <v>7</v>
      </c>
      <c r="D131" s="128" t="s">
        <v>393</v>
      </c>
      <c r="E131" s="128" t="s">
        <v>194</v>
      </c>
      <c r="F131" s="129" t="s">
        <v>645</v>
      </c>
      <c r="G131" s="27">
        <f t="shared" si="59"/>
        <v>6</v>
      </c>
      <c r="H131" s="27" t="str">
        <f t="shared" si="60"/>
        <v>1</v>
      </c>
      <c r="I131" s="27" t="str">
        <f t="shared" si="61"/>
        <v>0</v>
      </c>
      <c r="J131" s="27">
        <f t="shared" si="62"/>
        <v>1</v>
      </c>
      <c r="K131" s="27">
        <f t="shared" si="63"/>
        <v>1</v>
      </c>
      <c r="L131" s="27">
        <f t="shared" si="64"/>
        <v>2</v>
      </c>
      <c r="M131" s="27">
        <f t="shared" si="65"/>
        <v>1</v>
      </c>
      <c r="N131" s="27">
        <f t="shared" si="66"/>
        <v>2</v>
      </c>
      <c r="O131" s="138" t="s">
        <v>2934</v>
      </c>
      <c r="P131" s="141" t="s">
        <v>3376</v>
      </c>
      <c r="Q131" s="130" t="s">
        <v>693</v>
      </c>
      <c r="R131" s="131" t="s">
        <v>3377</v>
      </c>
      <c r="S131" s="131" t="s">
        <v>3378</v>
      </c>
      <c r="T131" s="122" t="s">
        <v>60</v>
      </c>
      <c r="U131" s="31" t="str">
        <f t="shared" si="67"/>
        <v/>
      </c>
      <c r="V131" s="31" t="str">
        <f t="shared" si="68"/>
        <v>1</v>
      </c>
      <c r="W131" s="31" t="e">
        <f t="shared" si="69"/>
        <v>#VALUE!</v>
      </c>
      <c r="X131" s="122" t="s">
        <v>60</v>
      </c>
      <c r="Y131" s="31" t="str">
        <f t="shared" si="70"/>
        <v/>
      </c>
      <c r="Z131" s="31" t="str">
        <f t="shared" si="71"/>
        <v>1</v>
      </c>
      <c r="AA131" s="31" t="e">
        <f t="shared" si="72"/>
        <v>#VALUE!</v>
      </c>
      <c r="AB131" s="122" t="s">
        <v>60</v>
      </c>
      <c r="AC131" s="31" t="str">
        <f t="shared" si="73"/>
        <v/>
      </c>
      <c r="AD131" s="31" t="str">
        <f t="shared" si="74"/>
        <v>1</v>
      </c>
      <c r="AE131" s="31" t="e">
        <f t="shared" si="75"/>
        <v>#VALUE!</v>
      </c>
      <c r="AF131" s="122" t="s">
        <v>60</v>
      </c>
      <c r="AG131" s="31" t="str">
        <f t="shared" si="76"/>
        <v/>
      </c>
      <c r="AH131" s="31" t="str">
        <f t="shared" si="77"/>
        <v>1</v>
      </c>
      <c r="AI131" s="31" t="e">
        <f t="shared" si="78"/>
        <v>#VALUE!</v>
      </c>
      <c r="AJ131" s="122" t="s">
        <v>60</v>
      </c>
      <c r="AK131" s="31" t="str">
        <f t="shared" si="79"/>
        <v/>
      </c>
      <c r="AL131" s="31" t="str">
        <f t="shared" si="80"/>
        <v>1</v>
      </c>
      <c r="AM131" s="31" t="e">
        <f t="shared" si="81"/>
        <v>#VALUE!</v>
      </c>
      <c r="AN131" s="122" t="s">
        <v>60</v>
      </c>
      <c r="AO131" s="31" t="str">
        <f t="shared" si="82"/>
        <v/>
      </c>
      <c r="AP131" s="31" t="str">
        <f t="shared" si="83"/>
        <v>1</v>
      </c>
      <c r="AQ131" s="31" t="e">
        <f t="shared" si="84"/>
        <v>#VALUE!</v>
      </c>
      <c r="AR131" s="122" t="s">
        <v>529</v>
      </c>
      <c r="AS131" s="31" t="str">
        <f t="shared" si="85"/>
        <v/>
      </c>
      <c r="AT131" s="31" t="str">
        <f t="shared" si="86"/>
        <v/>
      </c>
      <c r="AU131" s="31" t="e">
        <f t="shared" si="87"/>
        <v>#VALUE!</v>
      </c>
      <c r="AV131" s="122" t="s">
        <v>529</v>
      </c>
      <c r="AW131" s="31" t="str">
        <f t="shared" si="88"/>
        <v/>
      </c>
      <c r="AX131" s="31" t="str">
        <f t="shared" si="89"/>
        <v/>
      </c>
      <c r="AY131" s="31" t="e">
        <f t="shared" si="90"/>
        <v>#VALUE!</v>
      </c>
      <c r="AZ131" s="133" t="s">
        <v>696</v>
      </c>
      <c r="BB131" s="122" t="s">
        <v>63</v>
      </c>
      <c r="BC131" s="31" t="str">
        <f t="shared" si="91"/>
        <v/>
      </c>
      <c r="BD131" s="31" t="str">
        <f t="shared" si="92"/>
        <v>1</v>
      </c>
      <c r="BE131" s="31" t="e">
        <f t="shared" si="93"/>
        <v>#VALUE!</v>
      </c>
      <c r="BF131" s="122" t="s">
        <v>63</v>
      </c>
      <c r="BG131" s="31" t="str">
        <f t="shared" si="94"/>
        <v/>
      </c>
      <c r="BH131" s="31" t="str">
        <f t="shared" si="95"/>
        <v>1</v>
      </c>
      <c r="BI131" s="31" t="e">
        <f t="shared" si="96"/>
        <v>#VALUE!</v>
      </c>
      <c r="BJ131" s="122" t="s">
        <v>63</v>
      </c>
      <c r="BK131" s="31" t="str">
        <f t="shared" si="97"/>
        <v/>
      </c>
      <c r="BL131" s="31" t="str">
        <f t="shared" si="98"/>
        <v>1</v>
      </c>
      <c r="BM131" s="31" t="e">
        <f t="shared" si="99"/>
        <v>#VALUE!</v>
      </c>
      <c r="BN131" s="122" t="s">
        <v>63</v>
      </c>
      <c r="BO131" s="31" t="str">
        <f t="shared" si="100"/>
        <v/>
      </c>
      <c r="BP131" s="31" t="str">
        <f t="shared" si="101"/>
        <v>1</v>
      </c>
      <c r="BQ131" s="31" t="e">
        <f t="shared" si="102"/>
        <v>#VALUE!</v>
      </c>
      <c r="BR131" s="122" t="s">
        <v>63</v>
      </c>
      <c r="BS131" s="31" t="str">
        <f t="shared" si="103"/>
        <v/>
      </c>
      <c r="BT131" s="31" t="str">
        <f t="shared" si="104"/>
        <v>1</v>
      </c>
      <c r="BU131" s="31" t="e">
        <f t="shared" si="105"/>
        <v>#VALUE!</v>
      </c>
      <c r="BV131" s="122" t="s">
        <v>63</v>
      </c>
      <c r="BW131" s="31" t="str">
        <f t="shared" si="106"/>
        <v/>
      </c>
      <c r="BX131" s="31" t="str">
        <f t="shared" si="107"/>
        <v>1</v>
      </c>
      <c r="BY131" s="31" t="e">
        <f t="shared" si="108"/>
        <v>#VALUE!</v>
      </c>
      <c r="BZ131" s="122" t="s">
        <v>529</v>
      </c>
      <c r="CA131" s="31" t="str">
        <f t="shared" si="109"/>
        <v/>
      </c>
      <c r="CB131" s="31" t="str">
        <f t="shared" si="110"/>
        <v/>
      </c>
      <c r="CC131" s="31" t="e">
        <f t="shared" si="111"/>
        <v>#VALUE!</v>
      </c>
      <c r="CD131" s="122" t="s">
        <v>529</v>
      </c>
      <c r="CE131" s="31" t="str">
        <f t="shared" si="112"/>
        <v/>
      </c>
      <c r="CF131" s="31" t="str">
        <f t="shared" si="113"/>
        <v/>
      </c>
      <c r="CG131" s="31" t="e">
        <f t="shared" si="114"/>
        <v>#VALUE!</v>
      </c>
      <c r="CH131" s="149" t="s">
        <v>3379</v>
      </c>
      <c r="CI131" s="134">
        <v>0</v>
      </c>
      <c r="CJ131" s="149" t="s">
        <v>692</v>
      </c>
      <c r="CK131" s="134">
        <v>181</v>
      </c>
      <c r="CL131" s="149"/>
      <c r="CM131" s="128" t="str">
        <f t="shared" si="117"/>
        <v>CLOSE</v>
      </c>
      <c r="CN131" s="128" t="str">
        <f t="shared" si="118"/>
        <v>CLOSE</v>
      </c>
      <c r="CO131" s="128">
        <v>6</v>
      </c>
      <c r="CP131" s="128"/>
      <c r="CR131" s="131"/>
      <c r="CY131" s="216"/>
      <c r="CZ131" s="217"/>
      <c r="DA131" s="217"/>
      <c r="DB131" s="217"/>
      <c r="DC131" s="217"/>
      <c r="DD131" s="217"/>
      <c r="DE131" s="218"/>
    </row>
    <row r="132" spans="1:109" s="49" customFormat="1" ht="121.5" customHeight="1">
      <c r="A132" s="36">
        <v>116</v>
      </c>
      <c r="B132" s="170">
        <v>42572</v>
      </c>
      <c r="C132" s="23">
        <f t="shared" si="116"/>
        <v>7</v>
      </c>
      <c r="D132" s="36" t="s">
        <v>49</v>
      </c>
      <c r="E132" s="36" t="s">
        <v>41</v>
      </c>
      <c r="F132" s="97" t="s">
        <v>634</v>
      </c>
      <c r="G132" s="27">
        <f t="shared" si="59"/>
        <v>5</v>
      </c>
      <c r="H132" s="27" t="str">
        <f t="shared" si="60"/>
        <v>1</v>
      </c>
      <c r="I132" s="27" t="str">
        <f t="shared" si="61"/>
        <v>1</v>
      </c>
      <c r="J132" s="27">
        <f t="shared" si="62"/>
        <v>2</v>
      </c>
      <c r="K132" s="27">
        <f t="shared" si="63"/>
        <v>1</v>
      </c>
      <c r="L132" s="27">
        <f t="shared" si="64"/>
        <v>3</v>
      </c>
      <c r="M132" s="27">
        <f t="shared" si="65"/>
        <v>1</v>
      </c>
      <c r="N132" s="27">
        <f t="shared" si="66"/>
        <v>3</v>
      </c>
      <c r="O132" s="37" t="s">
        <v>2934</v>
      </c>
      <c r="P132" s="123" t="s">
        <v>3380</v>
      </c>
      <c r="Q132" s="135" t="s">
        <v>698</v>
      </c>
      <c r="R132" s="135" t="s">
        <v>3381</v>
      </c>
      <c r="S132" s="39" t="s">
        <v>700</v>
      </c>
      <c r="T132" s="90" t="s">
        <v>529</v>
      </c>
      <c r="U132" s="31" t="str">
        <f t="shared" si="67"/>
        <v>1</v>
      </c>
      <c r="V132" s="31" t="str">
        <f t="shared" si="68"/>
        <v/>
      </c>
      <c r="W132" s="31" t="e">
        <f t="shared" si="69"/>
        <v>#VALUE!</v>
      </c>
      <c r="X132" s="90" t="s">
        <v>529</v>
      </c>
      <c r="Y132" s="31" t="str">
        <f t="shared" si="70"/>
        <v>1</v>
      </c>
      <c r="Z132" s="31" t="str">
        <f t="shared" si="71"/>
        <v/>
      </c>
      <c r="AA132" s="31" t="e">
        <f t="shared" si="72"/>
        <v>#VALUE!</v>
      </c>
      <c r="AB132" s="90" t="s">
        <v>60</v>
      </c>
      <c r="AC132" s="31" t="str">
        <f t="shared" si="73"/>
        <v>1</v>
      </c>
      <c r="AD132" s="31" t="str">
        <f t="shared" si="74"/>
        <v>1</v>
      </c>
      <c r="AE132" s="31">
        <f t="shared" si="75"/>
        <v>2</v>
      </c>
      <c r="AF132" s="90" t="s">
        <v>60</v>
      </c>
      <c r="AG132" s="31" t="str">
        <f t="shared" si="76"/>
        <v>1</v>
      </c>
      <c r="AH132" s="31" t="str">
        <f t="shared" si="77"/>
        <v>1</v>
      </c>
      <c r="AI132" s="31">
        <f t="shared" si="78"/>
        <v>2</v>
      </c>
      <c r="AJ132" s="90" t="s">
        <v>60</v>
      </c>
      <c r="AK132" s="31" t="str">
        <f t="shared" si="79"/>
        <v>1</v>
      </c>
      <c r="AL132" s="31" t="str">
        <f t="shared" si="80"/>
        <v>1</v>
      </c>
      <c r="AM132" s="31">
        <f t="shared" si="81"/>
        <v>2</v>
      </c>
      <c r="AN132" s="90" t="s">
        <v>60</v>
      </c>
      <c r="AO132" s="31" t="str">
        <f t="shared" si="82"/>
        <v>1</v>
      </c>
      <c r="AP132" s="31" t="str">
        <f t="shared" si="83"/>
        <v>1</v>
      </c>
      <c r="AQ132" s="31">
        <f t="shared" si="84"/>
        <v>2</v>
      </c>
      <c r="AR132" s="90" t="s">
        <v>60</v>
      </c>
      <c r="AS132" s="31" t="str">
        <f t="shared" si="85"/>
        <v>1</v>
      </c>
      <c r="AT132" s="31" t="str">
        <f t="shared" si="86"/>
        <v>1</v>
      </c>
      <c r="AU132" s="31">
        <f t="shared" si="87"/>
        <v>2</v>
      </c>
      <c r="AV132" s="90" t="s">
        <v>529</v>
      </c>
      <c r="AW132" s="31" t="str">
        <f t="shared" si="88"/>
        <v>1</v>
      </c>
      <c r="AX132" s="31" t="str">
        <f t="shared" si="89"/>
        <v/>
      </c>
      <c r="AY132" s="31" t="e">
        <f t="shared" si="90"/>
        <v>#VALUE!</v>
      </c>
      <c r="AZ132" s="111" t="s">
        <v>701</v>
      </c>
      <c r="BB132" s="90" t="s">
        <v>529</v>
      </c>
      <c r="BC132" s="31" t="str">
        <f t="shared" si="91"/>
        <v>1</v>
      </c>
      <c r="BD132" s="31" t="str">
        <f t="shared" si="92"/>
        <v/>
      </c>
      <c r="BE132" s="31" t="e">
        <f t="shared" si="93"/>
        <v>#VALUE!</v>
      </c>
      <c r="BF132" s="90" t="s">
        <v>529</v>
      </c>
      <c r="BG132" s="31" t="str">
        <f t="shared" si="94"/>
        <v>1</v>
      </c>
      <c r="BH132" s="31" t="str">
        <f t="shared" si="95"/>
        <v/>
      </c>
      <c r="BI132" s="31" t="e">
        <f t="shared" si="96"/>
        <v>#VALUE!</v>
      </c>
      <c r="BJ132" s="90" t="s">
        <v>63</v>
      </c>
      <c r="BK132" s="31" t="str">
        <f t="shared" si="97"/>
        <v>1</v>
      </c>
      <c r="BL132" s="31" t="str">
        <f t="shared" si="98"/>
        <v>1</v>
      </c>
      <c r="BM132" s="31">
        <f t="shared" si="99"/>
        <v>2</v>
      </c>
      <c r="BN132" s="90" t="s">
        <v>63</v>
      </c>
      <c r="BO132" s="31" t="str">
        <f t="shared" si="100"/>
        <v>1</v>
      </c>
      <c r="BP132" s="31" t="str">
        <f t="shared" si="101"/>
        <v>1</v>
      </c>
      <c r="BQ132" s="31">
        <f t="shared" si="102"/>
        <v>2</v>
      </c>
      <c r="BR132" s="90" t="s">
        <v>63</v>
      </c>
      <c r="BS132" s="31" t="str">
        <f t="shared" si="103"/>
        <v>1</v>
      </c>
      <c r="BT132" s="31" t="str">
        <f t="shared" si="104"/>
        <v>1</v>
      </c>
      <c r="BU132" s="31">
        <f t="shared" si="105"/>
        <v>2</v>
      </c>
      <c r="BV132" s="90" t="s">
        <v>63</v>
      </c>
      <c r="BW132" s="31" t="str">
        <f t="shared" si="106"/>
        <v>1</v>
      </c>
      <c r="BX132" s="31" t="str">
        <f t="shared" si="107"/>
        <v>1</v>
      </c>
      <c r="BY132" s="31">
        <f t="shared" si="108"/>
        <v>2</v>
      </c>
      <c r="BZ132" s="90" t="s">
        <v>63</v>
      </c>
      <c r="CA132" s="31" t="str">
        <f t="shared" si="109"/>
        <v>1</v>
      </c>
      <c r="CB132" s="31" t="str">
        <f t="shared" si="110"/>
        <v>1</v>
      </c>
      <c r="CC132" s="31">
        <f t="shared" si="111"/>
        <v>2</v>
      </c>
      <c r="CD132" s="90" t="s">
        <v>529</v>
      </c>
      <c r="CE132" s="31" t="str">
        <f t="shared" si="112"/>
        <v>1</v>
      </c>
      <c r="CF132" s="31" t="str">
        <f t="shared" si="113"/>
        <v/>
      </c>
      <c r="CG132" s="31" t="e">
        <f t="shared" si="114"/>
        <v>#VALUE!</v>
      </c>
      <c r="CH132" s="146" t="s">
        <v>3382</v>
      </c>
      <c r="CI132" s="49">
        <v>0</v>
      </c>
      <c r="CJ132" s="146" t="s">
        <v>697</v>
      </c>
      <c r="CK132" s="49">
        <v>101</v>
      </c>
      <c r="CL132" s="146"/>
      <c r="CM132" s="36" t="str">
        <f t="shared" si="117"/>
        <v>CLOSE</v>
      </c>
      <c r="CN132" s="36" t="str">
        <f t="shared" si="118"/>
        <v>CLOSE</v>
      </c>
      <c r="CO132" s="36">
        <v>21</v>
      </c>
      <c r="CP132" s="36"/>
      <c r="CR132" s="39"/>
      <c r="CU132" s="39" t="s">
        <v>3383</v>
      </c>
      <c r="CY132" s="219"/>
      <c r="CZ132" s="220"/>
      <c r="DA132" s="220"/>
      <c r="DB132" s="220"/>
      <c r="DC132" s="220"/>
      <c r="DD132" s="220"/>
      <c r="DE132" s="221"/>
    </row>
    <row r="133" spans="1:109" s="134" customFormat="1" ht="135">
      <c r="A133" s="128">
        <v>117</v>
      </c>
      <c r="B133" s="599">
        <v>42554</v>
      </c>
      <c r="C133" s="127">
        <f t="shared" si="116"/>
        <v>7</v>
      </c>
      <c r="D133" s="128" t="s">
        <v>49</v>
      </c>
      <c r="E133" s="128" t="s">
        <v>40</v>
      </c>
      <c r="F133" s="129" t="s">
        <v>634</v>
      </c>
      <c r="G133" s="27">
        <f t="shared" si="59"/>
        <v>3</v>
      </c>
      <c r="H133" s="27" t="str">
        <f t="shared" si="60"/>
        <v>1</v>
      </c>
      <c r="I133" s="27" t="str">
        <f t="shared" si="61"/>
        <v>1</v>
      </c>
      <c r="J133" s="27">
        <f t="shared" si="62"/>
        <v>2</v>
      </c>
      <c r="K133" s="27">
        <f t="shared" si="63"/>
        <v>1</v>
      </c>
      <c r="L133" s="27">
        <f t="shared" si="64"/>
        <v>3</v>
      </c>
      <c r="M133" s="27">
        <f t="shared" si="65"/>
        <v>1</v>
      </c>
      <c r="N133" s="27">
        <f t="shared" si="66"/>
        <v>3</v>
      </c>
      <c r="O133" s="138" t="s">
        <v>2934</v>
      </c>
      <c r="P133" s="141" t="s">
        <v>3384</v>
      </c>
      <c r="Q133" s="130" t="s">
        <v>703</v>
      </c>
      <c r="R133" s="131" t="s">
        <v>3385</v>
      </c>
      <c r="S133" s="131" t="s">
        <v>705</v>
      </c>
      <c r="T133" s="122" t="s">
        <v>529</v>
      </c>
      <c r="U133" s="31" t="str">
        <f t="shared" si="67"/>
        <v>1</v>
      </c>
      <c r="V133" s="31" t="str">
        <f t="shared" si="68"/>
        <v/>
      </c>
      <c r="W133" s="31" t="e">
        <f t="shared" si="69"/>
        <v>#VALUE!</v>
      </c>
      <c r="X133" s="122" t="s">
        <v>529</v>
      </c>
      <c r="Y133" s="31" t="str">
        <f t="shared" si="70"/>
        <v>1</v>
      </c>
      <c r="Z133" s="31" t="str">
        <f t="shared" si="71"/>
        <v/>
      </c>
      <c r="AA133" s="31" t="e">
        <f t="shared" si="72"/>
        <v>#VALUE!</v>
      </c>
      <c r="AB133" s="122" t="s">
        <v>529</v>
      </c>
      <c r="AC133" s="31" t="str">
        <f t="shared" si="73"/>
        <v>1</v>
      </c>
      <c r="AD133" s="31" t="str">
        <f t="shared" si="74"/>
        <v/>
      </c>
      <c r="AE133" s="31" t="e">
        <f t="shared" si="75"/>
        <v>#VALUE!</v>
      </c>
      <c r="AF133" s="122" t="s">
        <v>529</v>
      </c>
      <c r="AG133" s="31" t="str">
        <f t="shared" si="76"/>
        <v>1</v>
      </c>
      <c r="AH133" s="31" t="str">
        <f t="shared" si="77"/>
        <v/>
      </c>
      <c r="AI133" s="31" t="e">
        <f t="shared" si="78"/>
        <v>#VALUE!</v>
      </c>
      <c r="AJ133" s="122" t="s">
        <v>60</v>
      </c>
      <c r="AK133" s="31" t="str">
        <f t="shared" si="79"/>
        <v>1</v>
      </c>
      <c r="AL133" s="31" t="str">
        <f t="shared" si="80"/>
        <v>1</v>
      </c>
      <c r="AM133" s="31">
        <f t="shared" si="81"/>
        <v>2</v>
      </c>
      <c r="AN133" s="122" t="s">
        <v>60</v>
      </c>
      <c r="AO133" s="31" t="str">
        <f t="shared" si="82"/>
        <v>1</v>
      </c>
      <c r="AP133" s="31" t="str">
        <f t="shared" si="83"/>
        <v>1</v>
      </c>
      <c r="AQ133" s="31">
        <f t="shared" si="84"/>
        <v>2</v>
      </c>
      <c r="AR133" s="122" t="s">
        <v>60</v>
      </c>
      <c r="AS133" s="31" t="str">
        <f t="shared" si="85"/>
        <v>1</v>
      </c>
      <c r="AT133" s="31" t="str">
        <f t="shared" si="86"/>
        <v>1</v>
      </c>
      <c r="AU133" s="31">
        <f t="shared" si="87"/>
        <v>2</v>
      </c>
      <c r="AV133" s="122" t="s">
        <v>529</v>
      </c>
      <c r="AW133" s="31" t="str">
        <f t="shared" si="88"/>
        <v>1</v>
      </c>
      <c r="AX133" s="31" t="str">
        <f t="shared" si="89"/>
        <v/>
      </c>
      <c r="AY133" s="31" t="e">
        <f t="shared" si="90"/>
        <v>#VALUE!</v>
      </c>
      <c r="AZ133" s="133" t="s">
        <v>706</v>
      </c>
      <c r="BB133" s="122" t="s">
        <v>529</v>
      </c>
      <c r="BC133" s="31" t="str">
        <f t="shared" si="91"/>
        <v>1</v>
      </c>
      <c r="BD133" s="31" t="str">
        <f t="shared" si="92"/>
        <v/>
      </c>
      <c r="BE133" s="31" t="e">
        <f t="shared" si="93"/>
        <v>#VALUE!</v>
      </c>
      <c r="BF133" s="122" t="s">
        <v>529</v>
      </c>
      <c r="BG133" s="31" t="str">
        <f t="shared" si="94"/>
        <v>1</v>
      </c>
      <c r="BH133" s="31" t="str">
        <f t="shared" si="95"/>
        <v/>
      </c>
      <c r="BI133" s="31" t="e">
        <f t="shared" si="96"/>
        <v>#VALUE!</v>
      </c>
      <c r="BJ133" s="122" t="s">
        <v>529</v>
      </c>
      <c r="BK133" s="31" t="str">
        <f t="shared" si="97"/>
        <v>1</v>
      </c>
      <c r="BL133" s="31" t="str">
        <f t="shared" si="98"/>
        <v/>
      </c>
      <c r="BM133" s="31" t="e">
        <f t="shared" si="99"/>
        <v>#VALUE!</v>
      </c>
      <c r="BN133" s="122" t="s">
        <v>529</v>
      </c>
      <c r="BO133" s="31" t="str">
        <f t="shared" si="100"/>
        <v>1</v>
      </c>
      <c r="BP133" s="31" t="str">
        <f t="shared" si="101"/>
        <v/>
      </c>
      <c r="BQ133" s="31" t="e">
        <f t="shared" si="102"/>
        <v>#VALUE!</v>
      </c>
      <c r="BR133" s="122" t="s">
        <v>63</v>
      </c>
      <c r="BS133" s="31" t="str">
        <f t="shared" si="103"/>
        <v>1</v>
      </c>
      <c r="BT133" s="31" t="str">
        <f t="shared" si="104"/>
        <v>1</v>
      </c>
      <c r="BU133" s="31">
        <f t="shared" si="105"/>
        <v>2</v>
      </c>
      <c r="BV133" s="122" t="s">
        <v>63</v>
      </c>
      <c r="BW133" s="31" t="str">
        <f t="shared" si="106"/>
        <v>1</v>
      </c>
      <c r="BX133" s="31" t="str">
        <f t="shared" si="107"/>
        <v>1</v>
      </c>
      <c r="BY133" s="31">
        <f t="shared" si="108"/>
        <v>2</v>
      </c>
      <c r="BZ133" s="122" t="s">
        <v>63</v>
      </c>
      <c r="CA133" s="31" t="str">
        <f t="shared" si="109"/>
        <v>1</v>
      </c>
      <c r="CB133" s="31" t="str">
        <f t="shared" si="110"/>
        <v>1</v>
      </c>
      <c r="CC133" s="31">
        <f t="shared" si="111"/>
        <v>2</v>
      </c>
      <c r="CD133" s="122" t="s">
        <v>529</v>
      </c>
      <c r="CE133" s="31" t="str">
        <f t="shared" si="112"/>
        <v>1</v>
      </c>
      <c r="CF133" s="31" t="str">
        <f t="shared" si="113"/>
        <v/>
      </c>
      <c r="CG133" s="31" t="e">
        <f t="shared" si="114"/>
        <v>#VALUE!</v>
      </c>
      <c r="CH133" s="149" t="s">
        <v>3386</v>
      </c>
      <c r="CI133" s="134">
        <v>0</v>
      </c>
      <c r="CJ133" s="149" t="s">
        <v>702</v>
      </c>
      <c r="CK133" s="134">
        <v>1699</v>
      </c>
      <c r="CL133" s="174"/>
      <c r="CM133" s="128" t="str">
        <f t="shared" si="117"/>
        <v>CLOSE</v>
      </c>
      <c r="CN133" s="128" t="str">
        <f t="shared" si="118"/>
        <v>CLOSE</v>
      </c>
      <c r="CO133" s="128">
        <v>210</v>
      </c>
      <c r="CP133" s="128"/>
      <c r="CR133" s="131"/>
      <c r="CY133" s="216"/>
      <c r="CZ133" s="217"/>
      <c r="DA133" s="217"/>
      <c r="DB133" s="217"/>
      <c r="DC133" s="217"/>
      <c r="DD133" s="217"/>
      <c r="DE133" s="218"/>
    </row>
    <row r="134" spans="1:109" s="134" customFormat="1" ht="83.25" customHeight="1">
      <c r="A134" s="128">
        <v>118</v>
      </c>
      <c r="B134" s="599">
        <v>42570</v>
      </c>
      <c r="C134" s="127">
        <f t="shared" si="116"/>
        <v>7</v>
      </c>
      <c r="D134" s="128" t="s">
        <v>3120</v>
      </c>
      <c r="E134" s="128" t="s">
        <v>2971</v>
      </c>
      <c r="F134" s="129" t="s">
        <v>645</v>
      </c>
      <c r="G134" s="27">
        <f t="shared" si="59"/>
        <v>0</v>
      </c>
      <c r="H134" s="27" t="str">
        <f t="shared" si="60"/>
        <v>0</v>
      </c>
      <c r="I134" s="27" t="str">
        <f t="shared" si="61"/>
        <v>0</v>
      </c>
      <c r="J134" s="27">
        <f t="shared" si="62"/>
        <v>0</v>
      </c>
      <c r="K134" s="27">
        <f t="shared" si="63"/>
        <v>1</v>
      </c>
      <c r="L134" s="27">
        <f t="shared" si="64"/>
        <v>1</v>
      </c>
      <c r="M134" s="27">
        <f t="shared" si="65"/>
        <v>1</v>
      </c>
      <c r="N134" s="27">
        <f t="shared" si="66"/>
        <v>1</v>
      </c>
      <c r="O134" s="138" t="s">
        <v>2931</v>
      </c>
      <c r="P134" s="141" t="s">
        <v>3387</v>
      </c>
      <c r="Q134" s="130" t="s">
        <v>709</v>
      </c>
      <c r="R134" s="131" t="s">
        <v>710</v>
      </c>
      <c r="S134" s="131" t="s">
        <v>3388</v>
      </c>
      <c r="T134" s="122" t="s">
        <v>192</v>
      </c>
      <c r="U134" s="31" t="str">
        <f t="shared" si="67"/>
        <v/>
      </c>
      <c r="V134" s="31" t="str">
        <f t="shared" si="68"/>
        <v/>
      </c>
      <c r="W134" s="31" t="e">
        <f t="shared" si="69"/>
        <v>#VALUE!</v>
      </c>
      <c r="X134" s="122" t="s">
        <v>192</v>
      </c>
      <c r="Y134" s="31" t="str">
        <f t="shared" si="70"/>
        <v/>
      </c>
      <c r="Z134" s="31" t="str">
        <f t="shared" si="71"/>
        <v/>
      </c>
      <c r="AA134" s="31" t="e">
        <f t="shared" si="72"/>
        <v>#VALUE!</v>
      </c>
      <c r="AB134" s="122" t="s">
        <v>192</v>
      </c>
      <c r="AC134" s="31" t="str">
        <f t="shared" si="73"/>
        <v/>
      </c>
      <c r="AD134" s="31" t="str">
        <f t="shared" si="74"/>
        <v/>
      </c>
      <c r="AE134" s="31" t="e">
        <f t="shared" si="75"/>
        <v>#VALUE!</v>
      </c>
      <c r="AF134" s="122" t="s">
        <v>192</v>
      </c>
      <c r="AG134" s="31" t="str">
        <f t="shared" si="76"/>
        <v/>
      </c>
      <c r="AH134" s="31" t="str">
        <f t="shared" si="77"/>
        <v/>
      </c>
      <c r="AI134" s="31" t="e">
        <f t="shared" si="78"/>
        <v>#VALUE!</v>
      </c>
      <c r="AJ134" s="122" t="s">
        <v>192</v>
      </c>
      <c r="AK134" s="31" t="str">
        <f t="shared" si="79"/>
        <v/>
      </c>
      <c r="AL134" s="31" t="str">
        <f t="shared" si="80"/>
        <v/>
      </c>
      <c r="AM134" s="31" t="e">
        <f t="shared" si="81"/>
        <v>#VALUE!</v>
      </c>
      <c r="AN134" s="122" t="s">
        <v>192</v>
      </c>
      <c r="AO134" s="31" t="str">
        <f t="shared" si="82"/>
        <v/>
      </c>
      <c r="AP134" s="31" t="str">
        <f t="shared" si="83"/>
        <v/>
      </c>
      <c r="AQ134" s="31" t="e">
        <f t="shared" si="84"/>
        <v>#VALUE!</v>
      </c>
      <c r="AR134" s="122" t="s">
        <v>192</v>
      </c>
      <c r="AS134" s="31" t="str">
        <f t="shared" si="85"/>
        <v/>
      </c>
      <c r="AT134" s="31" t="str">
        <f t="shared" si="86"/>
        <v/>
      </c>
      <c r="AU134" s="31" t="e">
        <f t="shared" si="87"/>
        <v>#VALUE!</v>
      </c>
      <c r="AV134" s="122" t="s">
        <v>192</v>
      </c>
      <c r="AW134" s="31" t="str">
        <f t="shared" si="88"/>
        <v/>
      </c>
      <c r="AX134" s="31" t="str">
        <f t="shared" si="89"/>
        <v/>
      </c>
      <c r="AY134" s="31" t="e">
        <f t="shared" si="90"/>
        <v>#VALUE!</v>
      </c>
      <c r="AZ134" s="133" t="s">
        <v>712</v>
      </c>
      <c r="BB134" s="122" t="s">
        <v>529</v>
      </c>
      <c r="BC134" s="31" t="str">
        <f t="shared" si="91"/>
        <v/>
      </c>
      <c r="BD134" s="31" t="str">
        <f t="shared" si="92"/>
        <v/>
      </c>
      <c r="BE134" s="31" t="e">
        <f t="shared" si="93"/>
        <v>#VALUE!</v>
      </c>
      <c r="BF134" s="122" t="s">
        <v>529</v>
      </c>
      <c r="BG134" s="31" t="str">
        <f t="shared" si="94"/>
        <v/>
      </c>
      <c r="BH134" s="31" t="str">
        <f t="shared" si="95"/>
        <v/>
      </c>
      <c r="BI134" s="31" t="e">
        <f t="shared" si="96"/>
        <v>#VALUE!</v>
      </c>
      <c r="BJ134" s="122" t="s">
        <v>529</v>
      </c>
      <c r="BK134" s="31" t="str">
        <f t="shared" si="97"/>
        <v/>
      </c>
      <c r="BL134" s="31" t="str">
        <f t="shared" si="98"/>
        <v/>
      </c>
      <c r="BM134" s="31" t="e">
        <f t="shared" si="99"/>
        <v>#VALUE!</v>
      </c>
      <c r="BN134" s="122" t="s">
        <v>529</v>
      </c>
      <c r="BO134" s="31" t="str">
        <f t="shared" si="100"/>
        <v/>
      </c>
      <c r="BP134" s="31" t="str">
        <f t="shared" si="101"/>
        <v/>
      </c>
      <c r="BQ134" s="31" t="e">
        <f t="shared" si="102"/>
        <v>#VALUE!</v>
      </c>
      <c r="BR134" s="122" t="s">
        <v>529</v>
      </c>
      <c r="BS134" s="31" t="str">
        <f t="shared" si="103"/>
        <v/>
      </c>
      <c r="BT134" s="31" t="str">
        <f t="shared" si="104"/>
        <v/>
      </c>
      <c r="BU134" s="31" t="e">
        <f t="shared" si="105"/>
        <v>#VALUE!</v>
      </c>
      <c r="BV134" s="122" t="s">
        <v>529</v>
      </c>
      <c r="BW134" s="31" t="str">
        <f t="shared" si="106"/>
        <v/>
      </c>
      <c r="BX134" s="31" t="str">
        <f t="shared" si="107"/>
        <v/>
      </c>
      <c r="BY134" s="31" t="e">
        <f t="shared" si="108"/>
        <v>#VALUE!</v>
      </c>
      <c r="BZ134" s="122" t="s">
        <v>529</v>
      </c>
      <c r="CA134" s="31" t="str">
        <f t="shared" si="109"/>
        <v/>
      </c>
      <c r="CB134" s="31" t="str">
        <f t="shared" si="110"/>
        <v/>
      </c>
      <c r="CC134" s="31" t="e">
        <f t="shared" si="111"/>
        <v>#VALUE!</v>
      </c>
      <c r="CD134" s="122" t="s">
        <v>529</v>
      </c>
      <c r="CE134" s="31" t="str">
        <f t="shared" si="112"/>
        <v/>
      </c>
      <c r="CF134" s="31" t="str">
        <f t="shared" si="113"/>
        <v/>
      </c>
      <c r="CG134" s="31" t="e">
        <f t="shared" si="114"/>
        <v>#VALUE!</v>
      </c>
      <c r="CH134" s="149" t="s">
        <v>3389</v>
      </c>
      <c r="CI134" s="134">
        <v>0</v>
      </c>
      <c r="CJ134" s="149" t="s">
        <v>707</v>
      </c>
      <c r="CK134" s="134">
        <v>180</v>
      </c>
      <c r="CL134" s="149" t="s">
        <v>708</v>
      </c>
      <c r="CM134" s="128" t="str">
        <f t="shared" si="117"/>
        <v>CLOSE</v>
      </c>
      <c r="CN134" s="128" t="str">
        <f t="shared" si="118"/>
        <v>CLOSE</v>
      </c>
      <c r="CO134" s="128">
        <v>6</v>
      </c>
      <c r="CP134" s="128"/>
      <c r="CR134" s="131"/>
      <c r="CY134" s="216"/>
      <c r="CZ134" s="217"/>
      <c r="DA134" s="217"/>
      <c r="DB134" s="217"/>
      <c r="DC134" s="217"/>
      <c r="DD134" s="217"/>
      <c r="DE134" s="218"/>
    </row>
    <row r="135" spans="1:109" s="49" customFormat="1" ht="83.25" customHeight="1">
      <c r="A135" s="36">
        <v>119</v>
      </c>
      <c r="B135" s="170">
        <v>42559</v>
      </c>
      <c r="C135" s="23">
        <f t="shared" si="116"/>
        <v>7</v>
      </c>
      <c r="D135" s="36" t="s">
        <v>49</v>
      </c>
      <c r="E135" s="36" t="s">
        <v>37</v>
      </c>
      <c r="F135" s="97" t="s">
        <v>634</v>
      </c>
      <c r="G135" s="27">
        <f t="shared" si="59"/>
        <v>6</v>
      </c>
      <c r="H135" s="27" t="str">
        <f t="shared" si="60"/>
        <v>1</v>
      </c>
      <c r="I135" s="27" t="str">
        <f t="shared" si="61"/>
        <v>1</v>
      </c>
      <c r="J135" s="27">
        <f t="shared" si="62"/>
        <v>2</v>
      </c>
      <c r="K135" s="27">
        <f t="shared" si="63"/>
        <v>1</v>
      </c>
      <c r="L135" s="27">
        <f t="shared" si="64"/>
        <v>3</v>
      </c>
      <c r="M135" s="27">
        <f t="shared" si="65"/>
        <v>1</v>
      </c>
      <c r="N135" s="27">
        <f t="shared" si="66"/>
        <v>3</v>
      </c>
      <c r="O135" s="37" t="s">
        <v>2928</v>
      </c>
      <c r="P135" s="123" t="s">
        <v>3390</v>
      </c>
      <c r="Q135" s="135" t="s">
        <v>714</v>
      </c>
      <c r="R135" s="39" t="s">
        <v>715</v>
      </c>
      <c r="S135" s="39" t="s">
        <v>716</v>
      </c>
      <c r="T135" s="90" t="s">
        <v>60</v>
      </c>
      <c r="U135" s="31" t="str">
        <f t="shared" si="67"/>
        <v>1</v>
      </c>
      <c r="V135" s="31" t="str">
        <f t="shared" si="68"/>
        <v>1</v>
      </c>
      <c r="W135" s="31">
        <f t="shared" si="69"/>
        <v>2</v>
      </c>
      <c r="X135" s="90" t="s">
        <v>60</v>
      </c>
      <c r="Y135" s="31" t="str">
        <f t="shared" si="70"/>
        <v>1</v>
      </c>
      <c r="Z135" s="31" t="str">
        <f t="shared" si="71"/>
        <v>1</v>
      </c>
      <c r="AA135" s="31">
        <f t="shared" si="72"/>
        <v>2</v>
      </c>
      <c r="AB135" s="90" t="s">
        <v>60</v>
      </c>
      <c r="AC135" s="31" t="str">
        <f t="shared" si="73"/>
        <v>1</v>
      </c>
      <c r="AD135" s="31" t="str">
        <f t="shared" si="74"/>
        <v>1</v>
      </c>
      <c r="AE135" s="31">
        <f t="shared" si="75"/>
        <v>2</v>
      </c>
      <c r="AF135" s="90" t="s">
        <v>60</v>
      </c>
      <c r="AG135" s="31" t="str">
        <f t="shared" si="76"/>
        <v>1</v>
      </c>
      <c r="AH135" s="31" t="str">
        <f t="shared" si="77"/>
        <v>1</v>
      </c>
      <c r="AI135" s="31">
        <f t="shared" si="78"/>
        <v>2</v>
      </c>
      <c r="AJ135" s="90" t="s">
        <v>60</v>
      </c>
      <c r="AK135" s="31" t="str">
        <f t="shared" si="79"/>
        <v>1</v>
      </c>
      <c r="AL135" s="31" t="str">
        <f t="shared" si="80"/>
        <v>1</v>
      </c>
      <c r="AM135" s="31">
        <f t="shared" si="81"/>
        <v>2</v>
      </c>
      <c r="AN135" s="90" t="s">
        <v>60</v>
      </c>
      <c r="AO135" s="31" t="str">
        <f t="shared" si="82"/>
        <v>1</v>
      </c>
      <c r="AP135" s="31" t="str">
        <f t="shared" si="83"/>
        <v>1</v>
      </c>
      <c r="AQ135" s="31">
        <f t="shared" si="84"/>
        <v>2</v>
      </c>
      <c r="AR135" s="90" t="s">
        <v>192</v>
      </c>
      <c r="AS135" s="31" t="str">
        <f t="shared" si="85"/>
        <v>1</v>
      </c>
      <c r="AT135" s="31" t="str">
        <f t="shared" si="86"/>
        <v/>
      </c>
      <c r="AU135" s="31" t="e">
        <f t="shared" si="87"/>
        <v>#VALUE!</v>
      </c>
      <c r="AV135" s="90" t="s">
        <v>192</v>
      </c>
      <c r="AW135" s="31" t="str">
        <f t="shared" si="88"/>
        <v>1</v>
      </c>
      <c r="AX135" s="31" t="str">
        <f t="shared" si="89"/>
        <v/>
      </c>
      <c r="AY135" s="31" t="e">
        <f t="shared" si="90"/>
        <v>#VALUE!</v>
      </c>
      <c r="AZ135" s="111" t="s">
        <v>3391</v>
      </c>
      <c r="BB135" s="90" t="s">
        <v>63</v>
      </c>
      <c r="BC135" s="31" t="str">
        <f t="shared" si="91"/>
        <v>1</v>
      </c>
      <c r="BD135" s="31" t="str">
        <f t="shared" si="92"/>
        <v>1</v>
      </c>
      <c r="BE135" s="31">
        <f t="shared" si="93"/>
        <v>2</v>
      </c>
      <c r="BF135" s="90" t="s">
        <v>63</v>
      </c>
      <c r="BG135" s="31" t="str">
        <f t="shared" si="94"/>
        <v>1</v>
      </c>
      <c r="BH135" s="31" t="str">
        <f t="shared" si="95"/>
        <v>1</v>
      </c>
      <c r="BI135" s="31">
        <f t="shared" si="96"/>
        <v>2</v>
      </c>
      <c r="BJ135" s="90" t="s">
        <v>63</v>
      </c>
      <c r="BK135" s="31" t="str">
        <f t="shared" si="97"/>
        <v>1</v>
      </c>
      <c r="BL135" s="31" t="str">
        <f t="shared" si="98"/>
        <v>1</v>
      </c>
      <c r="BM135" s="31">
        <f t="shared" si="99"/>
        <v>2</v>
      </c>
      <c r="BN135" s="90" t="s">
        <v>63</v>
      </c>
      <c r="BO135" s="31" t="str">
        <f t="shared" si="100"/>
        <v>1</v>
      </c>
      <c r="BP135" s="31" t="str">
        <f t="shared" si="101"/>
        <v>1</v>
      </c>
      <c r="BQ135" s="31">
        <f t="shared" si="102"/>
        <v>2</v>
      </c>
      <c r="BR135" s="90" t="s">
        <v>63</v>
      </c>
      <c r="BS135" s="31" t="str">
        <f t="shared" si="103"/>
        <v>1</v>
      </c>
      <c r="BT135" s="31" t="str">
        <f t="shared" si="104"/>
        <v>1</v>
      </c>
      <c r="BU135" s="31">
        <f t="shared" si="105"/>
        <v>2</v>
      </c>
      <c r="BV135" s="90" t="s">
        <v>63</v>
      </c>
      <c r="BW135" s="31" t="str">
        <f t="shared" si="106"/>
        <v>1</v>
      </c>
      <c r="BX135" s="31" t="str">
        <f t="shared" si="107"/>
        <v>1</v>
      </c>
      <c r="BY135" s="31">
        <f t="shared" si="108"/>
        <v>2</v>
      </c>
      <c r="BZ135" s="90" t="s">
        <v>529</v>
      </c>
      <c r="CA135" s="31" t="str">
        <f t="shared" si="109"/>
        <v>1</v>
      </c>
      <c r="CB135" s="31" t="str">
        <f t="shared" si="110"/>
        <v/>
      </c>
      <c r="CC135" s="31" t="e">
        <f t="shared" si="111"/>
        <v>#VALUE!</v>
      </c>
      <c r="CD135" s="90" t="s">
        <v>529</v>
      </c>
      <c r="CE135" s="31" t="str">
        <f t="shared" si="112"/>
        <v>1</v>
      </c>
      <c r="CF135" s="31" t="str">
        <f t="shared" si="113"/>
        <v/>
      </c>
      <c r="CG135" s="31" t="e">
        <f t="shared" si="114"/>
        <v>#VALUE!</v>
      </c>
      <c r="CH135" s="146" t="s">
        <v>713</v>
      </c>
      <c r="CI135" s="49">
        <v>0</v>
      </c>
      <c r="CJ135" s="146" t="s">
        <v>713</v>
      </c>
      <c r="CK135" s="49">
        <v>428</v>
      </c>
      <c r="CL135" s="98"/>
      <c r="CM135" s="36" t="str">
        <f t="shared" si="117"/>
        <v>CLOSE</v>
      </c>
      <c r="CN135" s="36" t="str">
        <f t="shared" si="118"/>
        <v>CLOSE</v>
      </c>
      <c r="CO135" s="36">
        <v>47</v>
      </c>
      <c r="CP135" s="36"/>
      <c r="CR135" s="39"/>
      <c r="CY135" s="219"/>
      <c r="CZ135" s="220"/>
      <c r="DA135" s="220"/>
      <c r="DB135" s="220"/>
      <c r="DC135" s="220"/>
      <c r="DD135" s="220"/>
      <c r="DE135" s="221"/>
    </row>
    <row r="136" spans="1:109" s="49" customFormat="1" ht="69.75" customHeight="1">
      <c r="A136" s="36">
        <v>120</v>
      </c>
      <c r="B136" s="170">
        <v>42577</v>
      </c>
      <c r="C136" s="23">
        <f t="shared" si="116"/>
        <v>7</v>
      </c>
      <c r="D136" s="36" t="s">
        <v>49</v>
      </c>
      <c r="E136" s="36" t="s">
        <v>37</v>
      </c>
      <c r="F136" s="97" t="s">
        <v>634</v>
      </c>
      <c r="G136" s="27">
        <f t="shared" si="59"/>
        <v>6</v>
      </c>
      <c r="H136" s="27" t="str">
        <f t="shared" si="60"/>
        <v>1</v>
      </c>
      <c r="I136" s="27" t="str">
        <f t="shared" si="61"/>
        <v>1</v>
      </c>
      <c r="J136" s="27">
        <f t="shared" si="62"/>
        <v>2</v>
      </c>
      <c r="K136" s="27">
        <f t="shared" si="63"/>
        <v>1</v>
      </c>
      <c r="L136" s="27">
        <f t="shared" si="64"/>
        <v>3</v>
      </c>
      <c r="M136" s="27">
        <f t="shared" si="65"/>
        <v>1</v>
      </c>
      <c r="N136" s="27">
        <f t="shared" si="66"/>
        <v>3</v>
      </c>
      <c r="O136" s="37" t="s">
        <v>2934</v>
      </c>
      <c r="P136" s="123" t="s">
        <v>3392</v>
      </c>
      <c r="Q136" s="123" t="s">
        <v>719</v>
      </c>
      <c r="R136" s="39" t="s">
        <v>3393</v>
      </c>
      <c r="S136" s="39" t="s">
        <v>721</v>
      </c>
      <c r="T136" s="90" t="s">
        <v>60</v>
      </c>
      <c r="U136" s="31" t="str">
        <f t="shared" si="67"/>
        <v>1</v>
      </c>
      <c r="V136" s="31" t="str">
        <f t="shared" si="68"/>
        <v>1</v>
      </c>
      <c r="W136" s="31">
        <f t="shared" si="69"/>
        <v>2</v>
      </c>
      <c r="X136" s="90" t="s">
        <v>60</v>
      </c>
      <c r="Y136" s="31" t="str">
        <f t="shared" si="70"/>
        <v>1</v>
      </c>
      <c r="Z136" s="31" t="str">
        <f t="shared" si="71"/>
        <v>1</v>
      </c>
      <c r="AA136" s="31">
        <f t="shared" si="72"/>
        <v>2</v>
      </c>
      <c r="AB136" s="90" t="s">
        <v>60</v>
      </c>
      <c r="AC136" s="31" t="str">
        <f t="shared" si="73"/>
        <v>1</v>
      </c>
      <c r="AD136" s="31" t="str">
        <f t="shared" si="74"/>
        <v>1</v>
      </c>
      <c r="AE136" s="31">
        <f t="shared" si="75"/>
        <v>2</v>
      </c>
      <c r="AF136" s="90" t="s">
        <v>60</v>
      </c>
      <c r="AG136" s="31" t="str">
        <f t="shared" si="76"/>
        <v>1</v>
      </c>
      <c r="AH136" s="31" t="str">
        <f t="shared" si="77"/>
        <v>1</v>
      </c>
      <c r="AI136" s="31">
        <f t="shared" si="78"/>
        <v>2</v>
      </c>
      <c r="AJ136" s="90" t="s">
        <v>60</v>
      </c>
      <c r="AK136" s="31" t="str">
        <f t="shared" si="79"/>
        <v>1</v>
      </c>
      <c r="AL136" s="31" t="str">
        <f t="shared" si="80"/>
        <v>1</v>
      </c>
      <c r="AM136" s="31">
        <f t="shared" si="81"/>
        <v>2</v>
      </c>
      <c r="AN136" s="90" t="s">
        <v>60</v>
      </c>
      <c r="AO136" s="31" t="str">
        <f t="shared" si="82"/>
        <v>1</v>
      </c>
      <c r="AP136" s="31" t="str">
        <f t="shared" si="83"/>
        <v>1</v>
      </c>
      <c r="AQ136" s="31">
        <f t="shared" si="84"/>
        <v>2</v>
      </c>
      <c r="AR136" s="90" t="s">
        <v>192</v>
      </c>
      <c r="AS136" s="31" t="str">
        <f t="shared" si="85"/>
        <v>1</v>
      </c>
      <c r="AT136" s="31" t="str">
        <f t="shared" si="86"/>
        <v/>
      </c>
      <c r="AU136" s="31" t="e">
        <f t="shared" si="87"/>
        <v>#VALUE!</v>
      </c>
      <c r="AV136" s="90" t="s">
        <v>192</v>
      </c>
      <c r="AW136" s="31" t="str">
        <f t="shared" si="88"/>
        <v>1</v>
      </c>
      <c r="AX136" s="31" t="str">
        <f t="shared" si="89"/>
        <v/>
      </c>
      <c r="AY136" s="31" t="e">
        <f t="shared" si="90"/>
        <v>#VALUE!</v>
      </c>
      <c r="AZ136" s="111" t="s">
        <v>722</v>
      </c>
      <c r="BB136" s="90" t="s">
        <v>63</v>
      </c>
      <c r="BC136" s="31" t="str">
        <f t="shared" si="91"/>
        <v>1</v>
      </c>
      <c r="BD136" s="31" t="str">
        <f t="shared" si="92"/>
        <v>1</v>
      </c>
      <c r="BE136" s="31">
        <f t="shared" si="93"/>
        <v>2</v>
      </c>
      <c r="BF136" s="90" t="s">
        <v>63</v>
      </c>
      <c r="BG136" s="31" t="str">
        <f t="shared" si="94"/>
        <v>1</v>
      </c>
      <c r="BH136" s="31" t="str">
        <f t="shared" si="95"/>
        <v>1</v>
      </c>
      <c r="BI136" s="31">
        <f t="shared" si="96"/>
        <v>2</v>
      </c>
      <c r="BJ136" s="90" t="s">
        <v>63</v>
      </c>
      <c r="BK136" s="31" t="str">
        <f t="shared" si="97"/>
        <v>1</v>
      </c>
      <c r="BL136" s="31" t="str">
        <f t="shared" si="98"/>
        <v>1</v>
      </c>
      <c r="BM136" s="31">
        <f t="shared" si="99"/>
        <v>2</v>
      </c>
      <c r="BN136" s="90" t="s">
        <v>63</v>
      </c>
      <c r="BO136" s="31" t="str">
        <f t="shared" si="100"/>
        <v>1</v>
      </c>
      <c r="BP136" s="31" t="str">
        <f t="shared" si="101"/>
        <v>1</v>
      </c>
      <c r="BQ136" s="31">
        <f t="shared" si="102"/>
        <v>2</v>
      </c>
      <c r="BR136" s="90" t="s">
        <v>63</v>
      </c>
      <c r="BS136" s="31" t="str">
        <f t="shared" si="103"/>
        <v>1</v>
      </c>
      <c r="BT136" s="31" t="str">
        <f t="shared" si="104"/>
        <v>1</v>
      </c>
      <c r="BU136" s="31">
        <f t="shared" si="105"/>
        <v>2</v>
      </c>
      <c r="BV136" s="90" t="s">
        <v>63</v>
      </c>
      <c r="BW136" s="31" t="str">
        <f t="shared" si="106"/>
        <v>1</v>
      </c>
      <c r="BX136" s="31" t="str">
        <f t="shared" si="107"/>
        <v>1</v>
      </c>
      <c r="BY136" s="31">
        <f t="shared" si="108"/>
        <v>2</v>
      </c>
      <c r="BZ136" s="90" t="s">
        <v>529</v>
      </c>
      <c r="CA136" s="31" t="str">
        <f t="shared" si="109"/>
        <v>1</v>
      </c>
      <c r="CB136" s="31" t="str">
        <f t="shared" si="110"/>
        <v/>
      </c>
      <c r="CC136" s="31" t="e">
        <f t="shared" si="111"/>
        <v>#VALUE!</v>
      </c>
      <c r="CD136" s="90" t="s">
        <v>529</v>
      </c>
      <c r="CE136" s="31" t="str">
        <f t="shared" si="112"/>
        <v>1</v>
      </c>
      <c r="CF136" s="31" t="str">
        <f t="shared" si="113"/>
        <v/>
      </c>
      <c r="CG136" s="31" t="e">
        <f t="shared" si="114"/>
        <v>#VALUE!</v>
      </c>
      <c r="CH136" s="146" t="s">
        <v>3394</v>
      </c>
      <c r="CI136" s="49">
        <v>1</v>
      </c>
      <c r="CJ136" s="146" t="s">
        <v>718</v>
      </c>
      <c r="CK136" s="49">
        <v>342</v>
      </c>
      <c r="CL136" s="98"/>
      <c r="CM136" s="36" t="str">
        <f t="shared" si="117"/>
        <v>CLOSE</v>
      </c>
      <c r="CN136" s="36" t="str">
        <f t="shared" si="118"/>
        <v>CLOSE</v>
      </c>
      <c r="CO136" s="36">
        <v>30</v>
      </c>
      <c r="CP136" s="36"/>
      <c r="CR136" s="39"/>
      <c r="CY136" s="814"/>
      <c r="CZ136" s="815"/>
      <c r="DA136" s="815"/>
      <c r="DB136" s="815"/>
      <c r="DC136" s="815"/>
      <c r="DD136" s="815"/>
      <c r="DE136" s="816"/>
    </row>
    <row r="137" spans="1:109" s="49" customFormat="1" ht="120">
      <c r="A137" s="36">
        <v>121</v>
      </c>
      <c r="B137" s="170">
        <v>42579</v>
      </c>
      <c r="C137" s="23">
        <f t="shared" si="116"/>
        <v>7</v>
      </c>
      <c r="D137" s="36" t="s">
        <v>393</v>
      </c>
      <c r="E137" s="36" t="s">
        <v>133</v>
      </c>
      <c r="F137" s="97" t="s">
        <v>645</v>
      </c>
      <c r="G137" s="27">
        <f t="shared" si="59"/>
        <v>7</v>
      </c>
      <c r="H137" s="27" t="str">
        <f t="shared" si="60"/>
        <v>1</v>
      </c>
      <c r="I137" s="27" t="str">
        <f t="shared" si="61"/>
        <v>0</v>
      </c>
      <c r="J137" s="27">
        <f t="shared" si="62"/>
        <v>1</v>
      </c>
      <c r="K137" s="27">
        <f t="shared" si="63"/>
        <v>1</v>
      </c>
      <c r="L137" s="27">
        <f t="shared" si="64"/>
        <v>2</v>
      </c>
      <c r="M137" s="27">
        <f t="shared" si="65"/>
        <v>1</v>
      </c>
      <c r="N137" s="27">
        <f t="shared" si="66"/>
        <v>2</v>
      </c>
      <c r="O137" s="37" t="s">
        <v>2928</v>
      </c>
      <c r="P137" s="123" t="s">
        <v>3395</v>
      </c>
      <c r="Q137" s="123" t="s">
        <v>724</v>
      </c>
      <c r="R137" s="39" t="s">
        <v>3396</v>
      </c>
      <c r="S137" s="39" t="s">
        <v>3397</v>
      </c>
      <c r="T137" s="90" t="s">
        <v>60</v>
      </c>
      <c r="U137" s="31" t="str">
        <f t="shared" si="67"/>
        <v/>
      </c>
      <c r="V137" s="31" t="str">
        <f t="shared" si="68"/>
        <v>1</v>
      </c>
      <c r="W137" s="31" t="e">
        <f t="shared" si="69"/>
        <v>#VALUE!</v>
      </c>
      <c r="X137" s="90" t="s">
        <v>60</v>
      </c>
      <c r="Y137" s="31" t="str">
        <f t="shared" si="70"/>
        <v/>
      </c>
      <c r="Z137" s="31" t="str">
        <f t="shared" si="71"/>
        <v>1</v>
      </c>
      <c r="AA137" s="31" t="e">
        <f t="shared" si="72"/>
        <v>#VALUE!</v>
      </c>
      <c r="AB137" s="90" t="s">
        <v>60</v>
      </c>
      <c r="AC137" s="31" t="str">
        <f t="shared" si="73"/>
        <v/>
      </c>
      <c r="AD137" s="31" t="str">
        <f t="shared" si="74"/>
        <v>1</v>
      </c>
      <c r="AE137" s="31" t="e">
        <f t="shared" si="75"/>
        <v>#VALUE!</v>
      </c>
      <c r="AF137" s="90" t="s">
        <v>60</v>
      </c>
      <c r="AG137" s="31" t="str">
        <f t="shared" si="76"/>
        <v/>
      </c>
      <c r="AH137" s="31" t="str">
        <f t="shared" si="77"/>
        <v>1</v>
      </c>
      <c r="AI137" s="31" t="e">
        <f t="shared" si="78"/>
        <v>#VALUE!</v>
      </c>
      <c r="AJ137" s="90" t="s">
        <v>60</v>
      </c>
      <c r="AK137" s="31" t="str">
        <f t="shared" si="79"/>
        <v/>
      </c>
      <c r="AL137" s="31" t="str">
        <f t="shared" si="80"/>
        <v>1</v>
      </c>
      <c r="AM137" s="31" t="e">
        <f t="shared" si="81"/>
        <v>#VALUE!</v>
      </c>
      <c r="AN137" s="90" t="s">
        <v>60</v>
      </c>
      <c r="AO137" s="31" t="str">
        <f t="shared" si="82"/>
        <v/>
      </c>
      <c r="AP137" s="31" t="str">
        <f t="shared" si="83"/>
        <v>1</v>
      </c>
      <c r="AQ137" s="31" t="e">
        <f t="shared" si="84"/>
        <v>#VALUE!</v>
      </c>
      <c r="AR137" s="90" t="s">
        <v>60</v>
      </c>
      <c r="AS137" s="31" t="str">
        <f t="shared" si="85"/>
        <v/>
      </c>
      <c r="AT137" s="31" t="str">
        <f t="shared" si="86"/>
        <v>1</v>
      </c>
      <c r="AU137" s="31" t="e">
        <f t="shared" si="87"/>
        <v>#VALUE!</v>
      </c>
      <c r="AV137" s="90" t="s">
        <v>529</v>
      </c>
      <c r="AW137" s="31" t="str">
        <f t="shared" si="88"/>
        <v/>
      </c>
      <c r="AX137" s="31" t="str">
        <f t="shared" si="89"/>
        <v/>
      </c>
      <c r="AY137" s="31" t="e">
        <f t="shared" si="90"/>
        <v>#VALUE!</v>
      </c>
      <c r="AZ137" s="175" t="s">
        <v>727</v>
      </c>
      <c r="BB137" s="90" t="s">
        <v>63</v>
      </c>
      <c r="BC137" s="31" t="str">
        <f t="shared" si="91"/>
        <v/>
      </c>
      <c r="BD137" s="31" t="str">
        <f t="shared" si="92"/>
        <v>1</v>
      </c>
      <c r="BE137" s="31" t="e">
        <f t="shared" si="93"/>
        <v>#VALUE!</v>
      </c>
      <c r="BF137" s="90" t="s">
        <v>63</v>
      </c>
      <c r="BG137" s="31" t="str">
        <f t="shared" si="94"/>
        <v/>
      </c>
      <c r="BH137" s="31" t="str">
        <f t="shared" si="95"/>
        <v>1</v>
      </c>
      <c r="BI137" s="31" t="e">
        <f t="shared" si="96"/>
        <v>#VALUE!</v>
      </c>
      <c r="BJ137" s="90" t="s">
        <v>63</v>
      </c>
      <c r="BK137" s="31" t="str">
        <f t="shared" si="97"/>
        <v/>
      </c>
      <c r="BL137" s="31" t="str">
        <f t="shared" si="98"/>
        <v>1</v>
      </c>
      <c r="BM137" s="31" t="e">
        <f t="shared" si="99"/>
        <v>#VALUE!</v>
      </c>
      <c r="BN137" s="90" t="s">
        <v>63</v>
      </c>
      <c r="BO137" s="31" t="str">
        <f t="shared" si="100"/>
        <v/>
      </c>
      <c r="BP137" s="31" t="str">
        <f t="shared" si="101"/>
        <v>1</v>
      </c>
      <c r="BQ137" s="31" t="e">
        <f t="shared" si="102"/>
        <v>#VALUE!</v>
      </c>
      <c r="BR137" s="90" t="s">
        <v>63</v>
      </c>
      <c r="BS137" s="31" t="str">
        <f t="shared" si="103"/>
        <v/>
      </c>
      <c r="BT137" s="31" t="str">
        <f t="shared" si="104"/>
        <v>1</v>
      </c>
      <c r="BU137" s="31" t="e">
        <f t="shared" si="105"/>
        <v>#VALUE!</v>
      </c>
      <c r="BV137" s="90" t="s">
        <v>63</v>
      </c>
      <c r="BW137" s="31" t="str">
        <f t="shared" si="106"/>
        <v/>
      </c>
      <c r="BX137" s="31" t="str">
        <f t="shared" si="107"/>
        <v>1</v>
      </c>
      <c r="BY137" s="31" t="e">
        <f t="shared" si="108"/>
        <v>#VALUE!</v>
      </c>
      <c r="BZ137" s="90" t="s">
        <v>63</v>
      </c>
      <c r="CA137" s="31" t="str">
        <f t="shared" si="109"/>
        <v/>
      </c>
      <c r="CB137" s="31" t="str">
        <f t="shared" si="110"/>
        <v>1</v>
      </c>
      <c r="CC137" s="31" t="e">
        <f t="shared" si="111"/>
        <v>#VALUE!</v>
      </c>
      <c r="CD137" s="90" t="s">
        <v>529</v>
      </c>
      <c r="CE137" s="31" t="str">
        <f t="shared" si="112"/>
        <v/>
      </c>
      <c r="CF137" s="31" t="str">
        <f t="shared" si="113"/>
        <v/>
      </c>
      <c r="CG137" s="31" t="e">
        <f t="shared" si="114"/>
        <v>#VALUE!</v>
      </c>
      <c r="CH137" s="146" t="s">
        <v>3398</v>
      </c>
      <c r="CI137" s="49">
        <v>0</v>
      </c>
      <c r="CJ137" s="146" t="s">
        <v>723</v>
      </c>
      <c r="CK137" s="49">
        <v>0</v>
      </c>
      <c r="CL137" s="98"/>
      <c r="CM137" s="36" t="str">
        <f t="shared" si="117"/>
        <v>CLOSE</v>
      </c>
      <c r="CN137" s="36" t="str">
        <f t="shared" si="118"/>
        <v>CLOSE</v>
      </c>
      <c r="CO137" s="36">
        <v>0</v>
      </c>
      <c r="CP137" s="36"/>
      <c r="CR137" s="39"/>
      <c r="CY137" s="814"/>
      <c r="CZ137" s="815"/>
      <c r="DA137" s="815"/>
      <c r="DB137" s="815"/>
      <c r="DC137" s="815"/>
      <c r="DD137" s="815"/>
      <c r="DE137" s="816"/>
    </row>
    <row r="138" spans="1:109" s="49" customFormat="1" ht="108">
      <c r="A138" s="36">
        <v>122</v>
      </c>
      <c r="B138" s="170">
        <v>42581</v>
      </c>
      <c r="C138" s="23">
        <f>MONTH(B138)</f>
        <v>7</v>
      </c>
      <c r="D138" s="36" t="s">
        <v>49</v>
      </c>
      <c r="E138" s="36" t="s">
        <v>147</v>
      </c>
      <c r="F138" s="97" t="s">
        <v>634</v>
      </c>
      <c r="G138" s="27">
        <f t="shared" si="59"/>
        <v>4</v>
      </c>
      <c r="H138" s="27" t="str">
        <f t="shared" si="60"/>
        <v>1</v>
      </c>
      <c r="I138" s="27" t="str">
        <f t="shared" si="61"/>
        <v>1</v>
      </c>
      <c r="J138" s="27">
        <f t="shared" si="62"/>
        <v>2</v>
      </c>
      <c r="K138" s="27">
        <f t="shared" si="63"/>
        <v>1</v>
      </c>
      <c r="L138" s="27">
        <f t="shared" si="64"/>
        <v>3</v>
      </c>
      <c r="M138" s="27">
        <f t="shared" si="65"/>
        <v>1</v>
      </c>
      <c r="N138" s="27">
        <f t="shared" si="66"/>
        <v>3</v>
      </c>
      <c r="O138" s="37" t="s">
        <v>2934</v>
      </c>
      <c r="P138" s="123" t="s">
        <v>3399</v>
      </c>
      <c r="Q138" s="123" t="s">
        <v>3400</v>
      </c>
      <c r="R138" s="39" t="s">
        <v>731</v>
      </c>
      <c r="S138" s="39" t="s">
        <v>732</v>
      </c>
      <c r="T138" s="90" t="s">
        <v>60</v>
      </c>
      <c r="U138" s="31" t="str">
        <f t="shared" si="67"/>
        <v>1</v>
      </c>
      <c r="V138" s="31" t="str">
        <f t="shared" si="68"/>
        <v>1</v>
      </c>
      <c r="W138" s="31">
        <f t="shared" si="69"/>
        <v>2</v>
      </c>
      <c r="X138" s="90" t="s">
        <v>60</v>
      </c>
      <c r="Y138" s="31" t="str">
        <f t="shared" si="70"/>
        <v>1</v>
      </c>
      <c r="Z138" s="31" t="str">
        <f t="shared" si="71"/>
        <v>1</v>
      </c>
      <c r="AA138" s="31">
        <f t="shared" si="72"/>
        <v>2</v>
      </c>
      <c r="AB138" s="90" t="s">
        <v>60</v>
      </c>
      <c r="AC138" s="31" t="str">
        <f t="shared" si="73"/>
        <v>1</v>
      </c>
      <c r="AD138" s="31" t="str">
        <f t="shared" si="74"/>
        <v>1</v>
      </c>
      <c r="AE138" s="31">
        <f t="shared" si="75"/>
        <v>2</v>
      </c>
      <c r="AF138" s="90" t="s">
        <v>60</v>
      </c>
      <c r="AG138" s="31" t="str">
        <f t="shared" si="76"/>
        <v>1</v>
      </c>
      <c r="AH138" s="31" t="str">
        <f t="shared" si="77"/>
        <v>1</v>
      </c>
      <c r="AI138" s="31">
        <f t="shared" si="78"/>
        <v>2</v>
      </c>
      <c r="AJ138" s="90" t="s">
        <v>192</v>
      </c>
      <c r="AK138" s="31" t="str">
        <f t="shared" si="79"/>
        <v>1</v>
      </c>
      <c r="AL138" s="31" t="str">
        <f t="shared" si="80"/>
        <v/>
      </c>
      <c r="AM138" s="31" t="e">
        <f t="shared" si="81"/>
        <v>#VALUE!</v>
      </c>
      <c r="AN138" s="90" t="s">
        <v>192</v>
      </c>
      <c r="AO138" s="31" t="str">
        <f t="shared" si="82"/>
        <v>1</v>
      </c>
      <c r="AP138" s="31" t="str">
        <f t="shared" si="83"/>
        <v/>
      </c>
      <c r="AQ138" s="31" t="e">
        <f t="shared" si="84"/>
        <v>#VALUE!</v>
      </c>
      <c r="AR138" s="90" t="s">
        <v>192</v>
      </c>
      <c r="AS138" s="31" t="str">
        <f t="shared" si="85"/>
        <v>1</v>
      </c>
      <c r="AT138" s="31" t="str">
        <f t="shared" si="86"/>
        <v/>
      </c>
      <c r="AU138" s="31" t="e">
        <f t="shared" si="87"/>
        <v>#VALUE!</v>
      </c>
      <c r="AV138" s="90" t="s">
        <v>192</v>
      </c>
      <c r="AW138" s="31" t="str">
        <f t="shared" si="88"/>
        <v>1</v>
      </c>
      <c r="AX138" s="31" t="str">
        <f t="shared" si="89"/>
        <v/>
      </c>
      <c r="AY138" s="31" t="e">
        <f t="shared" si="90"/>
        <v>#VALUE!</v>
      </c>
      <c r="AZ138" s="175" t="s">
        <v>3401</v>
      </c>
      <c r="BB138" s="90" t="s">
        <v>63</v>
      </c>
      <c r="BC138" s="31" t="str">
        <f t="shared" si="91"/>
        <v>1</v>
      </c>
      <c r="BD138" s="31" t="str">
        <f t="shared" si="92"/>
        <v>1</v>
      </c>
      <c r="BE138" s="31">
        <f t="shared" si="93"/>
        <v>2</v>
      </c>
      <c r="BF138" s="90" t="s">
        <v>63</v>
      </c>
      <c r="BG138" s="31" t="str">
        <f t="shared" si="94"/>
        <v>1</v>
      </c>
      <c r="BH138" s="31" t="str">
        <f t="shared" si="95"/>
        <v>1</v>
      </c>
      <c r="BI138" s="31">
        <f t="shared" si="96"/>
        <v>2</v>
      </c>
      <c r="BJ138" s="90" t="s">
        <v>63</v>
      </c>
      <c r="BK138" s="31" t="str">
        <f t="shared" si="97"/>
        <v>1</v>
      </c>
      <c r="BL138" s="31" t="str">
        <f t="shared" si="98"/>
        <v>1</v>
      </c>
      <c r="BM138" s="31">
        <f t="shared" si="99"/>
        <v>2</v>
      </c>
      <c r="BN138" s="90" t="s">
        <v>63</v>
      </c>
      <c r="BO138" s="31" t="str">
        <f t="shared" si="100"/>
        <v>1</v>
      </c>
      <c r="BP138" s="31" t="str">
        <f t="shared" si="101"/>
        <v>1</v>
      </c>
      <c r="BQ138" s="31">
        <f t="shared" si="102"/>
        <v>2</v>
      </c>
      <c r="BR138" s="90" t="s">
        <v>529</v>
      </c>
      <c r="BS138" s="31" t="str">
        <f t="shared" si="103"/>
        <v>1</v>
      </c>
      <c r="BT138" s="31" t="str">
        <f t="shared" si="104"/>
        <v/>
      </c>
      <c r="BU138" s="31" t="e">
        <f t="shared" si="105"/>
        <v>#VALUE!</v>
      </c>
      <c r="BV138" s="90" t="s">
        <v>529</v>
      </c>
      <c r="BW138" s="31" t="str">
        <f t="shared" si="106"/>
        <v>1</v>
      </c>
      <c r="BX138" s="31" t="str">
        <f t="shared" si="107"/>
        <v/>
      </c>
      <c r="BY138" s="31" t="e">
        <f t="shared" si="108"/>
        <v>#VALUE!</v>
      </c>
      <c r="BZ138" s="90" t="s">
        <v>529</v>
      </c>
      <c r="CA138" s="31" t="str">
        <f t="shared" si="109"/>
        <v>1</v>
      </c>
      <c r="CB138" s="31" t="str">
        <f t="shared" si="110"/>
        <v/>
      </c>
      <c r="CC138" s="31" t="e">
        <f t="shared" si="111"/>
        <v>#VALUE!</v>
      </c>
      <c r="CD138" s="90" t="s">
        <v>529</v>
      </c>
      <c r="CE138" s="31" t="str">
        <f t="shared" si="112"/>
        <v>1</v>
      </c>
      <c r="CF138" s="31" t="str">
        <f t="shared" si="113"/>
        <v/>
      </c>
      <c r="CG138" s="31" t="e">
        <f t="shared" si="114"/>
        <v>#VALUE!</v>
      </c>
      <c r="CH138" s="146" t="s">
        <v>3402</v>
      </c>
      <c r="CI138" s="49">
        <v>1</v>
      </c>
      <c r="CJ138" s="146" t="s">
        <v>729</v>
      </c>
      <c r="CK138" s="49">
        <v>154.30000000000001</v>
      </c>
      <c r="CL138" s="98"/>
      <c r="CM138" s="36" t="str">
        <f>IF(AZ138="","","CLOSE")</f>
        <v>CLOSE</v>
      </c>
      <c r="CN138" s="36" t="str">
        <f>IF(F138="","",IF(COUNTIF(BB138:CE138,"未")=0,"CLOSE",""))</f>
        <v>CLOSE</v>
      </c>
      <c r="CO138" s="36">
        <v>54</v>
      </c>
      <c r="CP138" s="36"/>
      <c r="CR138" s="39"/>
      <c r="CY138" s="814"/>
      <c r="CZ138" s="815"/>
      <c r="DA138" s="815"/>
      <c r="DB138" s="815"/>
      <c r="DC138" s="815"/>
      <c r="DD138" s="815"/>
      <c r="DE138" s="816"/>
    </row>
    <row r="139" spans="1:109" s="49" customFormat="1" ht="120">
      <c r="A139" s="36">
        <v>123</v>
      </c>
      <c r="B139" s="170">
        <v>42581</v>
      </c>
      <c r="C139" s="23">
        <f>MONTH(B139)</f>
        <v>7</v>
      </c>
      <c r="D139" s="36" t="s">
        <v>3120</v>
      </c>
      <c r="E139" s="36" t="s">
        <v>368</v>
      </c>
      <c r="F139" s="97" t="s">
        <v>645</v>
      </c>
      <c r="G139" s="27">
        <f t="shared" si="59"/>
        <v>6</v>
      </c>
      <c r="H139" s="27" t="str">
        <f t="shared" si="60"/>
        <v>1</v>
      </c>
      <c r="I139" s="27" t="str">
        <f t="shared" si="61"/>
        <v>0</v>
      </c>
      <c r="J139" s="27">
        <f t="shared" si="62"/>
        <v>1</v>
      </c>
      <c r="K139" s="27">
        <f t="shared" si="63"/>
        <v>1</v>
      </c>
      <c r="L139" s="27">
        <f t="shared" si="64"/>
        <v>2</v>
      </c>
      <c r="M139" s="27">
        <f t="shared" si="65"/>
        <v>1</v>
      </c>
      <c r="N139" s="27">
        <f t="shared" si="66"/>
        <v>2</v>
      </c>
      <c r="O139" s="37" t="s">
        <v>2934</v>
      </c>
      <c r="P139" s="123" t="s">
        <v>3314</v>
      </c>
      <c r="Q139" s="123" t="s">
        <v>719</v>
      </c>
      <c r="R139" s="39" t="s">
        <v>3403</v>
      </c>
      <c r="S139" s="39" t="s">
        <v>736</v>
      </c>
      <c r="T139" s="90" t="s">
        <v>60</v>
      </c>
      <c r="U139" s="31" t="str">
        <f t="shared" si="67"/>
        <v/>
      </c>
      <c r="V139" s="31" t="str">
        <f t="shared" si="68"/>
        <v>1</v>
      </c>
      <c r="W139" s="31" t="e">
        <f t="shared" si="69"/>
        <v>#VALUE!</v>
      </c>
      <c r="X139" s="90" t="s">
        <v>60</v>
      </c>
      <c r="Y139" s="31" t="str">
        <f t="shared" si="70"/>
        <v/>
      </c>
      <c r="Z139" s="31" t="str">
        <f t="shared" si="71"/>
        <v>1</v>
      </c>
      <c r="AA139" s="31" t="e">
        <f t="shared" si="72"/>
        <v>#VALUE!</v>
      </c>
      <c r="AB139" s="90" t="s">
        <v>60</v>
      </c>
      <c r="AC139" s="31" t="str">
        <f t="shared" si="73"/>
        <v/>
      </c>
      <c r="AD139" s="31" t="str">
        <f t="shared" si="74"/>
        <v>1</v>
      </c>
      <c r="AE139" s="31" t="e">
        <f t="shared" si="75"/>
        <v>#VALUE!</v>
      </c>
      <c r="AF139" s="90" t="s">
        <v>60</v>
      </c>
      <c r="AG139" s="31" t="str">
        <f t="shared" si="76"/>
        <v/>
      </c>
      <c r="AH139" s="31" t="str">
        <f t="shared" si="77"/>
        <v>1</v>
      </c>
      <c r="AI139" s="31" t="e">
        <f t="shared" si="78"/>
        <v>#VALUE!</v>
      </c>
      <c r="AJ139" s="90" t="s">
        <v>60</v>
      </c>
      <c r="AK139" s="31" t="str">
        <f t="shared" si="79"/>
        <v/>
      </c>
      <c r="AL139" s="31" t="str">
        <f t="shared" si="80"/>
        <v>1</v>
      </c>
      <c r="AM139" s="31" t="e">
        <f t="shared" si="81"/>
        <v>#VALUE!</v>
      </c>
      <c r="AN139" s="90" t="s">
        <v>60</v>
      </c>
      <c r="AO139" s="31" t="str">
        <f t="shared" si="82"/>
        <v/>
      </c>
      <c r="AP139" s="31" t="str">
        <f t="shared" si="83"/>
        <v>1</v>
      </c>
      <c r="AQ139" s="31" t="e">
        <f t="shared" si="84"/>
        <v>#VALUE!</v>
      </c>
      <c r="AR139" s="90" t="s">
        <v>529</v>
      </c>
      <c r="AS139" s="31" t="str">
        <f t="shared" si="85"/>
        <v/>
      </c>
      <c r="AT139" s="31" t="str">
        <f t="shared" si="86"/>
        <v/>
      </c>
      <c r="AU139" s="31" t="e">
        <f t="shared" si="87"/>
        <v>#VALUE!</v>
      </c>
      <c r="AV139" s="90" t="s">
        <v>529</v>
      </c>
      <c r="AW139" s="31" t="str">
        <f t="shared" si="88"/>
        <v/>
      </c>
      <c r="AX139" s="31" t="str">
        <f t="shared" si="89"/>
        <v/>
      </c>
      <c r="AY139" s="31" t="e">
        <f t="shared" si="90"/>
        <v>#VALUE!</v>
      </c>
      <c r="AZ139" s="111" t="s">
        <v>737</v>
      </c>
      <c r="BB139" s="90" t="s">
        <v>63</v>
      </c>
      <c r="BC139" s="31" t="str">
        <f t="shared" si="91"/>
        <v/>
      </c>
      <c r="BD139" s="31" t="str">
        <f t="shared" si="92"/>
        <v>1</v>
      </c>
      <c r="BE139" s="31" t="e">
        <f t="shared" si="93"/>
        <v>#VALUE!</v>
      </c>
      <c r="BF139" s="90" t="s">
        <v>63</v>
      </c>
      <c r="BG139" s="31" t="str">
        <f t="shared" si="94"/>
        <v/>
      </c>
      <c r="BH139" s="31" t="str">
        <f t="shared" si="95"/>
        <v>1</v>
      </c>
      <c r="BI139" s="31" t="e">
        <f t="shared" si="96"/>
        <v>#VALUE!</v>
      </c>
      <c r="BJ139" s="90" t="s">
        <v>63</v>
      </c>
      <c r="BK139" s="31" t="str">
        <f t="shared" si="97"/>
        <v/>
      </c>
      <c r="BL139" s="31" t="str">
        <f t="shared" si="98"/>
        <v>1</v>
      </c>
      <c r="BM139" s="31" t="e">
        <f t="shared" si="99"/>
        <v>#VALUE!</v>
      </c>
      <c r="BN139" s="90" t="s">
        <v>63</v>
      </c>
      <c r="BO139" s="31" t="str">
        <f t="shared" si="100"/>
        <v/>
      </c>
      <c r="BP139" s="31" t="str">
        <f t="shared" si="101"/>
        <v>1</v>
      </c>
      <c r="BQ139" s="31" t="e">
        <f t="shared" si="102"/>
        <v>#VALUE!</v>
      </c>
      <c r="BR139" s="90" t="s">
        <v>63</v>
      </c>
      <c r="BS139" s="31" t="str">
        <f t="shared" si="103"/>
        <v/>
      </c>
      <c r="BT139" s="31" t="str">
        <f t="shared" si="104"/>
        <v>1</v>
      </c>
      <c r="BU139" s="31" t="e">
        <f t="shared" si="105"/>
        <v>#VALUE!</v>
      </c>
      <c r="BV139" s="90" t="s">
        <v>63</v>
      </c>
      <c r="BW139" s="31" t="str">
        <f t="shared" si="106"/>
        <v/>
      </c>
      <c r="BX139" s="31" t="str">
        <f t="shared" si="107"/>
        <v>1</v>
      </c>
      <c r="BY139" s="31" t="e">
        <f t="shared" si="108"/>
        <v>#VALUE!</v>
      </c>
      <c r="BZ139" s="90" t="s">
        <v>529</v>
      </c>
      <c r="CA139" s="31" t="str">
        <f t="shared" si="109"/>
        <v/>
      </c>
      <c r="CB139" s="31" t="str">
        <f t="shared" si="110"/>
        <v/>
      </c>
      <c r="CC139" s="31" t="e">
        <f t="shared" si="111"/>
        <v>#VALUE!</v>
      </c>
      <c r="CD139" s="90" t="s">
        <v>529</v>
      </c>
      <c r="CE139" s="31" t="str">
        <f t="shared" si="112"/>
        <v/>
      </c>
      <c r="CF139" s="31" t="str">
        <f t="shared" si="113"/>
        <v/>
      </c>
      <c r="CG139" s="31" t="e">
        <f t="shared" si="114"/>
        <v>#VALUE!</v>
      </c>
      <c r="CH139" s="146" t="s">
        <v>3404</v>
      </c>
      <c r="CI139" s="49">
        <v>0</v>
      </c>
      <c r="CJ139" s="146" t="s">
        <v>734</v>
      </c>
      <c r="CK139" s="49">
        <v>224</v>
      </c>
      <c r="CL139" s="98"/>
      <c r="CM139" s="36" t="str">
        <f>IF(AZ139="","","CLOSE")</f>
        <v>CLOSE</v>
      </c>
      <c r="CN139" s="36" t="str">
        <f>IF(F139="","",IF(COUNTIF(BB139:CE139,"未")=0,"CLOSE",""))</f>
        <v>CLOSE</v>
      </c>
      <c r="CO139" s="36"/>
      <c r="CP139" s="36"/>
      <c r="CR139" s="39"/>
      <c r="CY139" s="814"/>
      <c r="CZ139" s="815"/>
      <c r="DA139" s="815"/>
      <c r="DB139" s="815"/>
      <c r="DC139" s="815"/>
      <c r="DD139" s="815"/>
      <c r="DE139" s="816"/>
    </row>
    <row r="140" spans="1:109" s="49" customFormat="1" ht="69.75" customHeight="1">
      <c r="A140" s="36">
        <v>124</v>
      </c>
      <c r="B140" s="170">
        <v>42582</v>
      </c>
      <c r="C140" s="23">
        <f t="shared" si="116"/>
        <v>7</v>
      </c>
      <c r="D140" s="36" t="s">
        <v>49</v>
      </c>
      <c r="E140" s="36" t="s">
        <v>37</v>
      </c>
      <c r="F140" s="97" t="s">
        <v>634</v>
      </c>
      <c r="G140" s="27">
        <f t="shared" si="59"/>
        <v>1</v>
      </c>
      <c r="H140" s="27" t="str">
        <f t="shared" si="60"/>
        <v>1</v>
      </c>
      <c r="I140" s="27" t="str">
        <f t="shared" si="61"/>
        <v>1</v>
      </c>
      <c r="J140" s="27">
        <f t="shared" si="62"/>
        <v>2</v>
      </c>
      <c r="K140" s="27">
        <f t="shared" si="63"/>
        <v>1</v>
      </c>
      <c r="L140" s="27">
        <f t="shared" si="64"/>
        <v>3</v>
      </c>
      <c r="M140" s="27">
        <f t="shared" si="65"/>
        <v>1</v>
      </c>
      <c r="N140" s="27">
        <f t="shared" si="66"/>
        <v>3</v>
      </c>
      <c r="O140" s="37" t="s">
        <v>2934</v>
      </c>
      <c r="P140" s="123" t="s">
        <v>3405</v>
      </c>
      <c r="Q140" s="135" t="s">
        <v>740</v>
      </c>
      <c r="R140" s="39" t="s">
        <v>3406</v>
      </c>
      <c r="S140" s="39" t="s">
        <v>742</v>
      </c>
      <c r="T140" s="90" t="s">
        <v>60</v>
      </c>
      <c r="U140" s="31" t="str">
        <f t="shared" si="67"/>
        <v>1</v>
      </c>
      <c r="V140" s="31" t="str">
        <f t="shared" si="68"/>
        <v>1</v>
      </c>
      <c r="W140" s="31">
        <f t="shared" si="69"/>
        <v>2</v>
      </c>
      <c r="X140" s="90" t="s">
        <v>192</v>
      </c>
      <c r="Y140" s="31" t="str">
        <f t="shared" si="70"/>
        <v>1</v>
      </c>
      <c r="Z140" s="31" t="str">
        <f t="shared" si="71"/>
        <v/>
      </c>
      <c r="AA140" s="31" t="e">
        <f t="shared" si="72"/>
        <v>#VALUE!</v>
      </c>
      <c r="AB140" s="90" t="s">
        <v>192</v>
      </c>
      <c r="AC140" s="31" t="str">
        <f t="shared" si="73"/>
        <v>1</v>
      </c>
      <c r="AD140" s="31" t="str">
        <f t="shared" si="74"/>
        <v/>
      </c>
      <c r="AE140" s="31" t="e">
        <f t="shared" si="75"/>
        <v>#VALUE!</v>
      </c>
      <c r="AF140" s="90" t="s">
        <v>192</v>
      </c>
      <c r="AG140" s="31" t="str">
        <f t="shared" si="76"/>
        <v>1</v>
      </c>
      <c r="AH140" s="31" t="str">
        <f t="shared" si="77"/>
        <v/>
      </c>
      <c r="AI140" s="31" t="e">
        <f t="shared" si="78"/>
        <v>#VALUE!</v>
      </c>
      <c r="AJ140" s="90" t="s">
        <v>192</v>
      </c>
      <c r="AK140" s="31" t="str">
        <f t="shared" si="79"/>
        <v>1</v>
      </c>
      <c r="AL140" s="31" t="str">
        <f t="shared" si="80"/>
        <v/>
      </c>
      <c r="AM140" s="31" t="e">
        <f t="shared" si="81"/>
        <v>#VALUE!</v>
      </c>
      <c r="AN140" s="90" t="s">
        <v>192</v>
      </c>
      <c r="AO140" s="31" t="str">
        <f t="shared" si="82"/>
        <v>1</v>
      </c>
      <c r="AP140" s="31" t="str">
        <f t="shared" si="83"/>
        <v/>
      </c>
      <c r="AQ140" s="31" t="e">
        <f t="shared" si="84"/>
        <v>#VALUE!</v>
      </c>
      <c r="AR140" s="90" t="s">
        <v>529</v>
      </c>
      <c r="AS140" s="31" t="str">
        <f t="shared" si="85"/>
        <v>1</v>
      </c>
      <c r="AT140" s="31" t="str">
        <f t="shared" si="86"/>
        <v/>
      </c>
      <c r="AU140" s="31" t="e">
        <f t="shared" si="87"/>
        <v>#VALUE!</v>
      </c>
      <c r="AV140" s="90" t="s">
        <v>529</v>
      </c>
      <c r="AW140" s="31" t="str">
        <f t="shared" si="88"/>
        <v>1</v>
      </c>
      <c r="AX140" s="31" t="str">
        <f t="shared" si="89"/>
        <v/>
      </c>
      <c r="AY140" s="31" t="e">
        <f t="shared" si="90"/>
        <v>#VALUE!</v>
      </c>
      <c r="AZ140" s="111" t="s">
        <v>743</v>
      </c>
      <c r="BB140" s="90" t="s">
        <v>63</v>
      </c>
      <c r="BC140" s="31" t="str">
        <f t="shared" si="91"/>
        <v>1</v>
      </c>
      <c r="BD140" s="31" t="str">
        <f t="shared" si="92"/>
        <v>1</v>
      </c>
      <c r="BE140" s="31">
        <f t="shared" si="93"/>
        <v>2</v>
      </c>
      <c r="BF140" s="90" t="s">
        <v>529</v>
      </c>
      <c r="BG140" s="31" t="str">
        <f t="shared" si="94"/>
        <v>1</v>
      </c>
      <c r="BH140" s="31" t="str">
        <f t="shared" si="95"/>
        <v/>
      </c>
      <c r="BI140" s="31" t="e">
        <f t="shared" si="96"/>
        <v>#VALUE!</v>
      </c>
      <c r="BJ140" s="90" t="s">
        <v>529</v>
      </c>
      <c r="BK140" s="31" t="str">
        <f t="shared" si="97"/>
        <v>1</v>
      </c>
      <c r="BL140" s="31" t="str">
        <f t="shared" si="98"/>
        <v/>
      </c>
      <c r="BM140" s="31" t="e">
        <f t="shared" si="99"/>
        <v>#VALUE!</v>
      </c>
      <c r="BN140" s="90" t="s">
        <v>529</v>
      </c>
      <c r="BO140" s="31" t="str">
        <f t="shared" si="100"/>
        <v>1</v>
      </c>
      <c r="BP140" s="31" t="str">
        <f t="shared" si="101"/>
        <v/>
      </c>
      <c r="BQ140" s="31" t="e">
        <f t="shared" si="102"/>
        <v>#VALUE!</v>
      </c>
      <c r="BR140" s="90" t="s">
        <v>529</v>
      </c>
      <c r="BS140" s="31" t="str">
        <f t="shared" si="103"/>
        <v>1</v>
      </c>
      <c r="BT140" s="31" t="str">
        <f t="shared" si="104"/>
        <v/>
      </c>
      <c r="BU140" s="31" t="e">
        <f t="shared" si="105"/>
        <v>#VALUE!</v>
      </c>
      <c r="BV140" s="90" t="s">
        <v>529</v>
      </c>
      <c r="BW140" s="31" t="str">
        <f t="shared" si="106"/>
        <v>1</v>
      </c>
      <c r="BX140" s="31" t="str">
        <f t="shared" si="107"/>
        <v/>
      </c>
      <c r="BY140" s="31" t="e">
        <f t="shared" si="108"/>
        <v>#VALUE!</v>
      </c>
      <c r="BZ140" s="90" t="s">
        <v>529</v>
      </c>
      <c r="CA140" s="31" t="str">
        <f t="shared" si="109"/>
        <v>1</v>
      </c>
      <c r="CB140" s="31" t="str">
        <f t="shared" si="110"/>
        <v/>
      </c>
      <c r="CC140" s="31" t="e">
        <f t="shared" si="111"/>
        <v>#VALUE!</v>
      </c>
      <c r="CD140" s="90" t="s">
        <v>529</v>
      </c>
      <c r="CE140" s="31" t="str">
        <f t="shared" si="112"/>
        <v>1</v>
      </c>
      <c r="CF140" s="31" t="str">
        <f t="shared" si="113"/>
        <v/>
      </c>
      <c r="CG140" s="31" t="e">
        <f t="shared" si="114"/>
        <v>#VALUE!</v>
      </c>
      <c r="CH140" s="146" t="s">
        <v>3407</v>
      </c>
      <c r="CI140" s="49">
        <v>0</v>
      </c>
      <c r="CJ140" s="146" t="s">
        <v>738</v>
      </c>
      <c r="CK140" s="49">
        <v>45</v>
      </c>
      <c r="CL140" s="146" t="s">
        <v>739</v>
      </c>
      <c r="CM140" s="36" t="str">
        <f t="shared" si="117"/>
        <v>CLOSE</v>
      </c>
      <c r="CN140" s="36" t="str">
        <f t="shared" si="118"/>
        <v>CLOSE</v>
      </c>
      <c r="CO140" s="36">
        <v>420</v>
      </c>
      <c r="CP140" s="36"/>
      <c r="CR140" s="39"/>
      <c r="CY140" s="814"/>
      <c r="CZ140" s="815"/>
      <c r="DA140" s="815"/>
      <c r="DB140" s="815"/>
      <c r="DC140" s="815"/>
      <c r="DD140" s="815"/>
      <c r="DE140" s="816"/>
    </row>
    <row r="141" spans="1:109" s="49" customFormat="1" ht="95.25" customHeight="1">
      <c r="A141" s="36">
        <v>125</v>
      </c>
      <c r="B141" s="170">
        <v>42587</v>
      </c>
      <c r="C141" s="23">
        <f t="shared" si="116"/>
        <v>8</v>
      </c>
      <c r="D141" s="36" t="s">
        <v>49</v>
      </c>
      <c r="E141" s="36" t="s">
        <v>37</v>
      </c>
      <c r="F141" s="97" t="s">
        <v>634</v>
      </c>
      <c r="G141" s="27">
        <f t="shared" si="59"/>
        <v>0</v>
      </c>
      <c r="H141" s="27" t="str">
        <f t="shared" si="60"/>
        <v>0</v>
      </c>
      <c r="I141" s="27" t="str">
        <f t="shared" si="61"/>
        <v>0</v>
      </c>
      <c r="J141" s="27">
        <f t="shared" si="62"/>
        <v>0</v>
      </c>
      <c r="K141" s="27">
        <f t="shared" si="63"/>
        <v>1</v>
      </c>
      <c r="L141" s="27">
        <f t="shared" si="64"/>
        <v>1</v>
      </c>
      <c r="M141" s="27">
        <f t="shared" si="65"/>
        <v>1</v>
      </c>
      <c r="N141" s="27">
        <f t="shared" si="66"/>
        <v>1</v>
      </c>
      <c r="O141" s="37" t="s">
        <v>2921</v>
      </c>
      <c r="P141" s="36" t="s">
        <v>53</v>
      </c>
      <c r="Q141" s="123" t="s">
        <v>745</v>
      </c>
      <c r="R141" s="39" t="s">
        <v>746</v>
      </c>
      <c r="S141" s="39" t="s">
        <v>3408</v>
      </c>
      <c r="T141" s="90" t="s">
        <v>192</v>
      </c>
      <c r="U141" s="31" t="str">
        <f t="shared" si="67"/>
        <v>1</v>
      </c>
      <c r="V141" s="31" t="str">
        <f t="shared" si="68"/>
        <v/>
      </c>
      <c r="W141" s="31" t="e">
        <f t="shared" si="69"/>
        <v>#VALUE!</v>
      </c>
      <c r="X141" s="90" t="s">
        <v>192</v>
      </c>
      <c r="Y141" s="31" t="str">
        <f t="shared" si="70"/>
        <v>1</v>
      </c>
      <c r="Z141" s="31" t="str">
        <f t="shared" si="71"/>
        <v/>
      </c>
      <c r="AA141" s="31" t="e">
        <f t="shared" si="72"/>
        <v>#VALUE!</v>
      </c>
      <c r="AB141" s="90" t="s">
        <v>192</v>
      </c>
      <c r="AC141" s="31" t="str">
        <f t="shared" si="73"/>
        <v>1</v>
      </c>
      <c r="AD141" s="31" t="str">
        <f t="shared" si="74"/>
        <v/>
      </c>
      <c r="AE141" s="31" t="e">
        <f t="shared" si="75"/>
        <v>#VALUE!</v>
      </c>
      <c r="AF141" s="90" t="s">
        <v>192</v>
      </c>
      <c r="AG141" s="31" t="str">
        <f t="shared" si="76"/>
        <v>1</v>
      </c>
      <c r="AH141" s="31" t="str">
        <f t="shared" si="77"/>
        <v/>
      </c>
      <c r="AI141" s="31" t="e">
        <f t="shared" si="78"/>
        <v>#VALUE!</v>
      </c>
      <c r="AJ141" s="90" t="s">
        <v>192</v>
      </c>
      <c r="AK141" s="31" t="str">
        <f t="shared" si="79"/>
        <v>1</v>
      </c>
      <c r="AL141" s="31" t="str">
        <f t="shared" si="80"/>
        <v/>
      </c>
      <c r="AM141" s="31" t="e">
        <f t="shared" si="81"/>
        <v>#VALUE!</v>
      </c>
      <c r="AN141" s="90" t="s">
        <v>192</v>
      </c>
      <c r="AO141" s="31" t="str">
        <f t="shared" si="82"/>
        <v>1</v>
      </c>
      <c r="AP141" s="31" t="str">
        <f t="shared" si="83"/>
        <v/>
      </c>
      <c r="AQ141" s="31" t="e">
        <f t="shared" si="84"/>
        <v>#VALUE!</v>
      </c>
      <c r="AR141" s="90" t="s">
        <v>192</v>
      </c>
      <c r="AS141" s="31" t="str">
        <f t="shared" si="85"/>
        <v>1</v>
      </c>
      <c r="AT141" s="31" t="str">
        <f t="shared" si="86"/>
        <v/>
      </c>
      <c r="AU141" s="31" t="e">
        <f t="shared" si="87"/>
        <v>#VALUE!</v>
      </c>
      <c r="AV141" s="90" t="s">
        <v>529</v>
      </c>
      <c r="AW141" s="31" t="str">
        <f t="shared" si="88"/>
        <v>1</v>
      </c>
      <c r="AX141" s="31" t="str">
        <f t="shared" si="89"/>
        <v/>
      </c>
      <c r="AY141" s="31" t="e">
        <f t="shared" si="90"/>
        <v>#VALUE!</v>
      </c>
      <c r="AZ141" s="111" t="s">
        <v>3409</v>
      </c>
      <c r="BB141" s="90" t="s">
        <v>529</v>
      </c>
      <c r="BC141" s="31" t="str">
        <f t="shared" si="91"/>
        <v>1</v>
      </c>
      <c r="BD141" s="31" t="str">
        <f t="shared" si="92"/>
        <v/>
      </c>
      <c r="BE141" s="31" t="e">
        <f t="shared" si="93"/>
        <v>#VALUE!</v>
      </c>
      <c r="BF141" s="90" t="s">
        <v>529</v>
      </c>
      <c r="BG141" s="31" t="str">
        <f t="shared" si="94"/>
        <v>1</v>
      </c>
      <c r="BH141" s="31" t="str">
        <f t="shared" si="95"/>
        <v/>
      </c>
      <c r="BI141" s="31" t="e">
        <f t="shared" si="96"/>
        <v>#VALUE!</v>
      </c>
      <c r="BJ141" s="90" t="s">
        <v>529</v>
      </c>
      <c r="BK141" s="31" t="str">
        <f t="shared" si="97"/>
        <v>1</v>
      </c>
      <c r="BL141" s="31" t="str">
        <f t="shared" si="98"/>
        <v/>
      </c>
      <c r="BM141" s="31" t="e">
        <f t="shared" si="99"/>
        <v>#VALUE!</v>
      </c>
      <c r="BN141" s="90" t="s">
        <v>529</v>
      </c>
      <c r="BO141" s="31" t="str">
        <f t="shared" si="100"/>
        <v>1</v>
      </c>
      <c r="BP141" s="31" t="str">
        <f t="shared" si="101"/>
        <v/>
      </c>
      <c r="BQ141" s="31" t="e">
        <f t="shared" si="102"/>
        <v>#VALUE!</v>
      </c>
      <c r="BR141" s="90" t="s">
        <v>529</v>
      </c>
      <c r="BS141" s="31" t="str">
        <f t="shared" si="103"/>
        <v>1</v>
      </c>
      <c r="BT141" s="31" t="str">
        <f t="shared" si="104"/>
        <v/>
      </c>
      <c r="BU141" s="31" t="e">
        <f t="shared" si="105"/>
        <v>#VALUE!</v>
      </c>
      <c r="BV141" s="90" t="s">
        <v>529</v>
      </c>
      <c r="BW141" s="31" t="str">
        <f t="shared" si="106"/>
        <v>1</v>
      </c>
      <c r="BX141" s="31" t="str">
        <f t="shared" si="107"/>
        <v/>
      </c>
      <c r="BY141" s="31" t="e">
        <f t="shared" si="108"/>
        <v>#VALUE!</v>
      </c>
      <c r="BZ141" s="90" t="s">
        <v>529</v>
      </c>
      <c r="CA141" s="31" t="str">
        <f t="shared" si="109"/>
        <v>1</v>
      </c>
      <c r="CB141" s="31" t="str">
        <f t="shared" si="110"/>
        <v/>
      </c>
      <c r="CC141" s="31" t="e">
        <f t="shared" si="111"/>
        <v>#VALUE!</v>
      </c>
      <c r="CD141" s="90" t="s">
        <v>529</v>
      </c>
      <c r="CE141" s="31" t="str">
        <f t="shared" si="112"/>
        <v>1</v>
      </c>
      <c r="CF141" s="31" t="str">
        <f t="shared" si="113"/>
        <v/>
      </c>
      <c r="CG141" s="31" t="e">
        <f t="shared" si="114"/>
        <v>#VALUE!</v>
      </c>
      <c r="CH141" s="146" t="s">
        <v>3410</v>
      </c>
      <c r="CI141" s="49">
        <v>1</v>
      </c>
      <c r="CJ141" s="146" t="s">
        <v>744</v>
      </c>
      <c r="CK141" s="49">
        <v>1251</v>
      </c>
      <c r="CL141" s="98"/>
      <c r="CM141" s="36" t="str">
        <f t="shared" si="117"/>
        <v>CLOSE</v>
      </c>
      <c r="CN141" s="36" t="str">
        <f t="shared" si="118"/>
        <v>CLOSE</v>
      </c>
      <c r="CO141" s="36">
        <v>0</v>
      </c>
      <c r="CP141" s="36"/>
      <c r="CR141" s="39"/>
      <c r="CY141" s="814"/>
      <c r="CZ141" s="815"/>
      <c r="DA141" s="815"/>
      <c r="DB141" s="815"/>
      <c r="DC141" s="815"/>
      <c r="DD141" s="815"/>
      <c r="DE141" s="816"/>
    </row>
    <row r="142" spans="1:109" s="36" customFormat="1" ht="409.5">
      <c r="A142" s="36">
        <v>126</v>
      </c>
      <c r="B142" s="170">
        <v>42587</v>
      </c>
      <c r="C142" s="36">
        <f t="shared" si="116"/>
        <v>8</v>
      </c>
      <c r="D142" s="36" t="s">
        <v>3120</v>
      </c>
      <c r="E142" s="36" t="s">
        <v>3034</v>
      </c>
      <c r="F142" s="97" t="s">
        <v>645</v>
      </c>
      <c r="G142" s="27">
        <f t="shared" si="59"/>
        <v>1</v>
      </c>
      <c r="H142" s="27" t="str">
        <f t="shared" si="60"/>
        <v>1</v>
      </c>
      <c r="I142" s="27" t="str">
        <f t="shared" si="61"/>
        <v>0</v>
      </c>
      <c r="J142" s="27">
        <f t="shared" si="62"/>
        <v>1</v>
      </c>
      <c r="K142" s="27">
        <f t="shared" si="63"/>
        <v>1</v>
      </c>
      <c r="L142" s="27">
        <f t="shared" si="64"/>
        <v>2</v>
      </c>
      <c r="M142" s="27">
        <f t="shared" si="65"/>
        <v>1</v>
      </c>
      <c r="N142" s="27">
        <f t="shared" si="66"/>
        <v>2</v>
      </c>
      <c r="O142" s="37" t="s">
        <v>2934</v>
      </c>
      <c r="P142" s="36" t="s">
        <v>3411</v>
      </c>
      <c r="Q142" s="123" t="s">
        <v>750</v>
      </c>
      <c r="R142" s="135" t="s">
        <v>3412</v>
      </c>
      <c r="S142" s="135" t="s">
        <v>752</v>
      </c>
      <c r="T142" s="90" t="s">
        <v>529</v>
      </c>
      <c r="U142" s="31" t="str">
        <f t="shared" si="67"/>
        <v/>
      </c>
      <c r="V142" s="31" t="str">
        <f t="shared" si="68"/>
        <v/>
      </c>
      <c r="W142" s="31" t="e">
        <f t="shared" si="69"/>
        <v>#VALUE!</v>
      </c>
      <c r="X142" s="90" t="s">
        <v>529</v>
      </c>
      <c r="Y142" s="31" t="str">
        <f t="shared" si="70"/>
        <v/>
      </c>
      <c r="Z142" s="31" t="str">
        <f t="shared" si="71"/>
        <v/>
      </c>
      <c r="AA142" s="31" t="e">
        <f t="shared" si="72"/>
        <v>#VALUE!</v>
      </c>
      <c r="AB142" s="90" t="s">
        <v>529</v>
      </c>
      <c r="AC142" s="31" t="str">
        <f t="shared" si="73"/>
        <v/>
      </c>
      <c r="AD142" s="31" t="str">
        <f t="shared" si="74"/>
        <v/>
      </c>
      <c r="AE142" s="31" t="e">
        <f t="shared" si="75"/>
        <v>#VALUE!</v>
      </c>
      <c r="AF142" s="90" t="s">
        <v>529</v>
      </c>
      <c r="AG142" s="31" t="str">
        <f t="shared" si="76"/>
        <v/>
      </c>
      <c r="AH142" s="31" t="str">
        <f t="shared" si="77"/>
        <v/>
      </c>
      <c r="AI142" s="31" t="e">
        <f t="shared" si="78"/>
        <v>#VALUE!</v>
      </c>
      <c r="AJ142" s="90" t="s">
        <v>529</v>
      </c>
      <c r="AK142" s="31" t="str">
        <f t="shared" si="79"/>
        <v/>
      </c>
      <c r="AL142" s="31" t="str">
        <f t="shared" si="80"/>
        <v/>
      </c>
      <c r="AM142" s="31" t="e">
        <f t="shared" si="81"/>
        <v>#VALUE!</v>
      </c>
      <c r="AN142" s="90" t="s">
        <v>529</v>
      </c>
      <c r="AO142" s="31" t="str">
        <f t="shared" si="82"/>
        <v/>
      </c>
      <c r="AP142" s="31" t="str">
        <f t="shared" si="83"/>
        <v/>
      </c>
      <c r="AQ142" s="31" t="e">
        <f t="shared" si="84"/>
        <v>#VALUE!</v>
      </c>
      <c r="AR142" s="90" t="s">
        <v>529</v>
      </c>
      <c r="AS142" s="31" t="str">
        <f t="shared" si="85"/>
        <v/>
      </c>
      <c r="AT142" s="31" t="str">
        <f t="shared" si="86"/>
        <v/>
      </c>
      <c r="AU142" s="31" t="e">
        <f t="shared" si="87"/>
        <v>#VALUE!</v>
      </c>
      <c r="AV142" s="90" t="s">
        <v>60</v>
      </c>
      <c r="AW142" s="31" t="str">
        <f t="shared" si="88"/>
        <v/>
      </c>
      <c r="AX142" s="31" t="str">
        <f t="shared" si="89"/>
        <v>1</v>
      </c>
      <c r="AY142" s="31" t="e">
        <f t="shared" si="90"/>
        <v>#VALUE!</v>
      </c>
      <c r="AZ142" s="176" t="s">
        <v>753</v>
      </c>
      <c r="BB142" s="90" t="s">
        <v>529</v>
      </c>
      <c r="BC142" s="31" t="str">
        <f t="shared" si="91"/>
        <v/>
      </c>
      <c r="BD142" s="31" t="str">
        <f t="shared" si="92"/>
        <v/>
      </c>
      <c r="BE142" s="31" t="e">
        <f t="shared" si="93"/>
        <v>#VALUE!</v>
      </c>
      <c r="BF142" s="90" t="s">
        <v>529</v>
      </c>
      <c r="BG142" s="31" t="str">
        <f t="shared" si="94"/>
        <v/>
      </c>
      <c r="BH142" s="31" t="str">
        <f t="shared" si="95"/>
        <v/>
      </c>
      <c r="BI142" s="31" t="e">
        <f t="shared" si="96"/>
        <v>#VALUE!</v>
      </c>
      <c r="BJ142" s="90" t="s">
        <v>529</v>
      </c>
      <c r="BK142" s="31" t="str">
        <f t="shared" si="97"/>
        <v/>
      </c>
      <c r="BL142" s="31" t="str">
        <f t="shared" si="98"/>
        <v/>
      </c>
      <c r="BM142" s="31" t="e">
        <f t="shared" si="99"/>
        <v>#VALUE!</v>
      </c>
      <c r="BN142" s="90" t="s">
        <v>529</v>
      </c>
      <c r="BO142" s="31" t="str">
        <f t="shared" si="100"/>
        <v/>
      </c>
      <c r="BP142" s="31" t="str">
        <f t="shared" si="101"/>
        <v/>
      </c>
      <c r="BQ142" s="31" t="e">
        <f t="shared" si="102"/>
        <v>#VALUE!</v>
      </c>
      <c r="BR142" s="90" t="s">
        <v>529</v>
      </c>
      <c r="BS142" s="31" t="str">
        <f t="shared" si="103"/>
        <v/>
      </c>
      <c r="BT142" s="31" t="str">
        <f t="shared" si="104"/>
        <v/>
      </c>
      <c r="BU142" s="31" t="e">
        <f t="shared" si="105"/>
        <v>#VALUE!</v>
      </c>
      <c r="BV142" s="90" t="s">
        <v>529</v>
      </c>
      <c r="BW142" s="31" t="str">
        <f t="shared" si="106"/>
        <v/>
      </c>
      <c r="BX142" s="31" t="str">
        <f t="shared" si="107"/>
        <v/>
      </c>
      <c r="BY142" s="31" t="e">
        <f t="shared" si="108"/>
        <v>#VALUE!</v>
      </c>
      <c r="BZ142" s="90" t="s">
        <v>529</v>
      </c>
      <c r="CA142" s="31" t="str">
        <f t="shared" si="109"/>
        <v/>
      </c>
      <c r="CB142" s="31" t="str">
        <f t="shared" si="110"/>
        <v/>
      </c>
      <c r="CC142" s="31" t="e">
        <f t="shared" si="111"/>
        <v>#VALUE!</v>
      </c>
      <c r="CD142" s="90" t="s">
        <v>63</v>
      </c>
      <c r="CE142" s="31" t="str">
        <f t="shared" si="112"/>
        <v/>
      </c>
      <c r="CF142" s="31" t="str">
        <f t="shared" si="113"/>
        <v>1</v>
      </c>
      <c r="CG142" s="31" t="e">
        <f t="shared" si="114"/>
        <v>#VALUE!</v>
      </c>
      <c r="CH142" s="171" t="s">
        <v>3413</v>
      </c>
      <c r="CI142" s="36">
        <v>0</v>
      </c>
      <c r="CJ142" s="171" t="s">
        <v>749</v>
      </c>
      <c r="CK142" s="36">
        <v>1431</v>
      </c>
      <c r="CM142" s="36" t="str">
        <f t="shared" si="117"/>
        <v>CLOSE</v>
      </c>
      <c r="CN142" s="36" t="str">
        <f t="shared" si="118"/>
        <v>CLOSE</v>
      </c>
      <c r="CO142" s="36">
        <v>233</v>
      </c>
      <c r="CR142" s="38"/>
      <c r="CX142" s="68" t="s">
        <v>3414</v>
      </c>
      <c r="CY142" s="820"/>
      <c r="CZ142" s="821"/>
      <c r="DA142" s="821"/>
      <c r="DB142" s="821"/>
      <c r="DC142" s="821"/>
      <c r="DD142" s="821"/>
      <c r="DE142" s="822"/>
    </row>
    <row r="143" spans="1:109" s="36" customFormat="1" ht="81.75" customHeight="1">
      <c r="A143" s="36">
        <v>127</v>
      </c>
      <c r="B143" s="170">
        <v>42599</v>
      </c>
      <c r="C143" s="36">
        <f t="shared" si="116"/>
        <v>8</v>
      </c>
      <c r="D143" s="36" t="s">
        <v>393</v>
      </c>
      <c r="E143" s="36" t="s">
        <v>200</v>
      </c>
      <c r="F143" s="97" t="s">
        <v>645</v>
      </c>
      <c r="G143" s="27">
        <f t="shared" si="59"/>
        <v>6</v>
      </c>
      <c r="H143" s="27" t="str">
        <f t="shared" si="60"/>
        <v>1</v>
      </c>
      <c r="I143" s="27" t="str">
        <f t="shared" si="61"/>
        <v>0</v>
      </c>
      <c r="J143" s="27">
        <f t="shared" si="62"/>
        <v>1</v>
      </c>
      <c r="K143" s="27">
        <f t="shared" si="63"/>
        <v>1</v>
      </c>
      <c r="L143" s="27">
        <f t="shared" si="64"/>
        <v>2</v>
      </c>
      <c r="M143" s="27">
        <f t="shared" si="65"/>
        <v>1</v>
      </c>
      <c r="N143" s="27">
        <f t="shared" si="66"/>
        <v>2</v>
      </c>
      <c r="O143" s="37" t="s">
        <v>2931</v>
      </c>
      <c r="P143" s="36" t="s">
        <v>135</v>
      </c>
      <c r="Q143" s="123" t="s">
        <v>755</v>
      </c>
      <c r="R143" s="135" t="s">
        <v>3415</v>
      </c>
      <c r="S143" s="135" t="s">
        <v>757</v>
      </c>
      <c r="T143" s="90" t="s">
        <v>60</v>
      </c>
      <c r="U143" s="31" t="str">
        <f t="shared" si="67"/>
        <v/>
      </c>
      <c r="V143" s="31" t="str">
        <f t="shared" si="68"/>
        <v>1</v>
      </c>
      <c r="W143" s="31" t="e">
        <f t="shared" si="69"/>
        <v>#VALUE!</v>
      </c>
      <c r="X143" s="90" t="s">
        <v>60</v>
      </c>
      <c r="Y143" s="31" t="str">
        <f t="shared" si="70"/>
        <v/>
      </c>
      <c r="Z143" s="31" t="str">
        <f t="shared" si="71"/>
        <v>1</v>
      </c>
      <c r="AA143" s="31" t="e">
        <f t="shared" si="72"/>
        <v>#VALUE!</v>
      </c>
      <c r="AB143" s="90" t="s">
        <v>60</v>
      </c>
      <c r="AC143" s="31" t="str">
        <f t="shared" si="73"/>
        <v/>
      </c>
      <c r="AD143" s="31" t="str">
        <f t="shared" si="74"/>
        <v>1</v>
      </c>
      <c r="AE143" s="31" t="e">
        <f t="shared" si="75"/>
        <v>#VALUE!</v>
      </c>
      <c r="AF143" s="90" t="s">
        <v>60</v>
      </c>
      <c r="AG143" s="31" t="str">
        <f t="shared" si="76"/>
        <v/>
      </c>
      <c r="AH143" s="31" t="str">
        <f t="shared" si="77"/>
        <v>1</v>
      </c>
      <c r="AI143" s="31" t="e">
        <f t="shared" si="78"/>
        <v>#VALUE!</v>
      </c>
      <c r="AJ143" s="90" t="s">
        <v>60</v>
      </c>
      <c r="AK143" s="31" t="str">
        <f t="shared" si="79"/>
        <v/>
      </c>
      <c r="AL143" s="31" t="str">
        <f t="shared" si="80"/>
        <v>1</v>
      </c>
      <c r="AM143" s="31" t="e">
        <f t="shared" si="81"/>
        <v>#VALUE!</v>
      </c>
      <c r="AN143" s="90" t="s">
        <v>60</v>
      </c>
      <c r="AO143" s="31" t="str">
        <f t="shared" si="82"/>
        <v/>
      </c>
      <c r="AP143" s="31" t="str">
        <f t="shared" si="83"/>
        <v>1</v>
      </c>
      <c r="AQ143" s="31" t="e">
        <f t="shared" si="84"/>
        <v>#VALUE!</v>
      </c>
      <c r="AR143" s="90" t="s">
        <v>529</v>
      </c>
      <c r="AS143" s="31" t="str">
        <f t="shared" si="85"/>
        <v/>
      </c>
      <c r="AT143" s="31" t="str">
        <f t="shared" si="86"/>
        <v/>
      </c>
      <c r="AU143" s="31" t="e">
        <f t="shared" si="87"/>
        <v>#VALUE!</v>
      </c>
      <c r="AV143" s="90" t="s">
        <v>529</v>
      </c>
      <c r="AW143" s="31" t="str">
        <f t="shared" si="88"/>
        <v/>
      </c>
      <c r="AX143" s="31" t="str">
        <f t="shared" si="89"/>
        <v/>
      </c>
      <c r="AY143" s="31" t="e">
        <f t="shared" si="90"/>
        <v>#VALUE!</v>
      </c>
      <c r="AZ143" s="176" t="s">
        <v>758</v>
      </c>
      <c r="BB143" s="90" t="s">
        <v>63</v>
      </c>
      <c r="BC143" s="31" t="str">
        <f t="shared" si="91"/>
        <v/>
      </c>
      <c r="BD143" s="31" t="str">
        <f t="shared" si="92"/>
        <v>1</v>
      </c>
      <c r="BE143" s="31" t="e">
        <f t="shared" si="93"/>
        <v>#VALUE!</v>
      </c>
      <c r="BF143" s="90" t="s">
        <v>63</v>
      </c>
      <c r="BG143" s="31" t="str">
        <f t="shared" si="94"/>
        <v/>
      </c>
      <c r="BH143" s="31" t="str">
        <f t="shared" si="95"/>
        <v>1</v>
      </c>
      <c r="BI143" s="31" t="e">
        <f t="shared" si="96"/>
        <v>#VALUE!</v>
      </c>
      <c r="BJ143" s="90" t="s">
        <v>63</v>
      </c>
      <c r="BK143" s="31" t="str">
        <f t="shared" si="97"/>
        <v/>
      </c>
      <c r="BL143" s="31" t="str">
        <f t="shared" si="98"/>
        <v>1</v>
      </c>
      <c r="BM143" s="31" t="e">
        <f t="shared" si="99"/>
        <v>#VALUE!</v>
      </c>
      <c r="BN143" s="90" t="s">
        <v>63</v>
      </c>
      <c r="BO143" s="31" t="str">
        <f t="shared" si="100"/>
        <v/>
      </c>
      <c r="BP143" s="31" t="str">
        <f t="shared" si="101"/>
        <v>1</v>
      </c>
      <c r="BQ143" s="31" t="e">
        <f t="shared" si="102"/>
        <v>#VALUE!</v>
      </c>
      <c r="BR143" s="90" t="s">
        <v>63</v>
      </c>
      <c r="BS143" s="31" t="str">
        <f t="shared" si="103"/>
        <v/>
      </c>
      <c r="BT143" s="31" t="str">
        <f t="shared" si="104"/>
        <v>1</v>
      </c>
      <c r="BU143" s="31" t="e">
        <f t="shared" si="105"/>
        <v>#VALUE!</v>
      </c>
      <c r="BV143" s="90" t="s">
        <v>63</v>
      </c>
      <c r="BW143" s="31" t="str">
        <f t="shared" si="106"/>
        <v/>
      </c>
      <c r="BX143" s="31" t="str">
        <f t="shared" si="107"/>
        <v>1</v>
      </c>
      <c r="BY143" s="31" t="e">
        <f t="shared" si="108"/>
        <v>#VALUE!</v>
      </c>
      <c r="BZ143" s="90" t="s">
        <v>529</v>
      </c>
      <c r="CA143" s="31" t="str">
        <f t="shared" si="109"/>
        <v/>
      </c>
      <c r="CB143" s="31" t="str">
        <f t="shared" si="110"/>
        <v/>
      </c>
      <c r="CC143" s="31" t="e">
        <f t="shared" si="111"/>
        <v>#VALUE!</v>
      </c>
      <c r="CD143" s="90" t="s">
        <v>529</v>
      </c>
      <c r="CE143" s="31" t="str">
        <f t="shared" si="112"/>
        <v/>
      </c>
      <c r="CF143" s="31" t="str">
        <f t="shared" si="113"/>
        <v/>
      </c>
      <c r="CG143" s="31" t="e">
        <f t="shared" si="114"/>
        <v>#VALUE!</v>
      </c>
      <c r="CH143" s="171" t="s">
        <v>3416</v>
      </c>
      <c r="CI143" s="36">
        <v>0</v>
      </c>
      <c r="CJ143" s="171" t="s">
        <v>754</v>
      </c>
      <c r="CK143" s="36">
        <v>856</v>
      </c>
      <c r="CM143" s="36" t="str">
        <f t="shared" si="117"/>
        <v>CLOSE</v>
      </c>
      <c r="CN143" s="36" t="str">
        <f t="shared" si="118"/>
        <v>CLOSE</v>
      </c>
      <c r="CO143" s="36">
        <v>36</v>
      </c>
      <c r="CR143" s="38"/>
      <c r="CX143" s="68"/>
      <c r="CY143" s="820"/>
      <c r="CZ143" s="821"/>
      <c r="DA143" s="821"/>
      <c r="DB143" s="821"/>
      <c r="DC143" s="821"/>
      <c r="DD143" s="821"/>
      <c r="DE143" s="822"/>
    </row>
    <row r="144" spans="1:109" s="36" customFormat="1" ht="81.75" customHeight="1">
      <c r="A144" s="36">
        <v>128</v>
      </c>
      <c r="B144" s="170">
        <v>42597</v>
      </c>
      <c r="C144" s="36">
        <f t="shared" si="116"/>
        <v>8</v>
      </c>
      <c r="D144" s="36" t="s">
        <v>393</v>
      </c>
      <c r="E144" s="36" t="s">
        <v>2988</v>
      </c>
      <c r="F144" s="97" t="s">
        <v>645</v>
      </c>
      <c r="G144" s="27">
        <f t="shared" si="59"/>
        <v>8</v>
      </c>
      <c r="H144" s="27" t="str">
        <f t="shared" si="60"/>
        <v>1</v>
      </c>
      <c r="I144" s="27" t="str">
        <f t="shared" si="61"/>
        <v>0</v>
      </c>
      <c r="J144" s="27">
        <f t="shared" si="62"/>
        <v>1</v>
      </c>
      <c r="K144" s="27">
        <f t="shared" si="63"/>
        <v>1</v>
      </c>
      <c r="L144" s="27">
        <f t="shared" si="64"/>
        <v>2</v>
      </c>
      <c r="M144" s="27">
        <f t="shared" si="65"/>
        <v>1</v>
      </c>
      <c r="N144" s="27">
        <f t="shared" si="66"/>
        <v>2</v>
      </c>
      <c r="O144" s="37" t="s">
        <v>2934</v>
      </c>
      <c r="P144" s="123" t="s">
        <v>3417</v>
      </c>
      <c r="Q144" s="123" t="s">
        <v>760</v>
      </c>
      <c r="R144" s="135" t="s">
        <v>3418</v>
      </c>
      <c r="S144" s="135" t="s">
        <v>762</v>
      </c>
      <c r="T144" s="90" t="s">
        <v>60</v>
      </c>
      <c r="U144" s="31" t="str">
        <f t="shared" si="67"/>
        <v/>
      </c>
      <c r="V144" s="31" t="str">
        <f t="shared" si="68"/>
        <v>1</v>
      </c>
      <c r="W144" s="31" t="e">
        <f t="shared" si="69"/>
        <v>#VALUE!</v>
      </c>
      <c r="X144" s="90" t="s">
        <v>60</v>
      </c>
      <c r="Y144" s="31" t="str">
        <f t="shared" si="70"/>
        <v/>
      </c>
      <c r="Z144" s="31" t="str">
        <f t="shared" si="71"/>
        <v>1</v>
      </c>
      <c r="AA144" s="31" t="e">
        <f t="shared" si="72"/>
        <v>#VALUE!</v>
      </c>
      <c r="AB144" s="90" t="s">
        <v>60</v>
      </c>
      <c r="AC144" s="31" t="str">
        <f t="shared" si="73"/>
        <v/>
      </c>
      <c r="AD144" s="31" t="str">
        <f t="shared" si="74"/>
        <v>1</v>
      </c>
      <c r="AE144" s="31" t="e">
        <f t="shared" si="75"/>
        <v>#VALUE!</v>
      </c>
      <c r="AF144" s="90" t="s">
        <v>60</v>
      </c>
      <c r="AG144" s="31" t="str">
        <f t="shared" si="76"/>
        <v/>
      </c>
      <c r="AH144" s="31" t="str">
        <f t="shared" si="77"/>
        <v>1</v>
      </c>
      <c r="AI144" s="31" t="e">
        <f t="shared" si="78"/>
        <v>#VALUE!</v>
      </c>
      <c r="AJ144" s="90" t="s">
        <v>60</v>
      </c>
      <c r="AK144" s="31" t="str">
        <f t="shared" si="79"/>
        <v/>
      </c>
      <c r="AL144" s="31" t="str">
        <f t="shared" si="80"/>
        <v>1</v>
      </c>
      <c r="AM144" s="31" t="e">
        <f t="shared" si="81"/>
        <v>#VALUE!</v>
      </c>
      <c r="AN144" s="90" t="s">
        <v>60</v>
      </c>
      <c r="AO144" s="31" t="str">
        <f t="shared" si="82"/>
        <v/>
      </c>
      <c r="AP144" s="31" t="str">
        <f t="shared" si="83"/>
        <v>1</v>
      </c>
      <c r="AQ144" s="31" t="e">
        <f t="shared" si="84"/>
        <v>#VALUE!</v>
      </c>
      <c r="AR144" s="90" t="s">
        <v>60</v>
      </c>
      <c r="AS144" s="31" t="str">
        <f t="shared" si="85"/>
        <v/>
      </c>
      <c r="AT144" s="31" t="str">
        <f t="shared" si="86"/>
        <v>1</v>
      </c>
      <c r="AU144" s="31" t="e">
        <f t="shared" si="87"/>
        <v>#VALUE!</v>
      </c>
      <c r="AV144" s="90" t="s">
        <v>60</v>
      </c>
      <c r="AW144" s="31" t="str">
        <f t="shared" si="88"/>
        <v/>
      </c>
      <c r="AX144" s="31" t="str">
        <f t="shared" si="89"/>
        <v>1</v>
      </c>
      <c r="AY144" s="31" t="e">
        <f t="shared" si="90"/>
        <v>#VALUE!</v>
      </c>
      <c r="AZ144" s="176" t="s">
        <v>3419</v>
      </c>
      <c r="BB144" s="90" t="s">
        <v>63</v>
      </c>
      <c r="BC144" s="31" t="str">
        <f t="shared" si="91"/>
        <v/>
      </c>
      <c r="BD144" s="31" t="str">
        <f t="shared" si="92"/>
        <v>1</v>
      </c>
      <c r="BE144" s="31" t="e">
        <f t="shared" si="93"/>
        <v>#VALUE!</v>
      </c>
      <c r="BF144" s="90" t="s">
        <v>63</v>
      </c>
      <c r="BG144" s="31" t="str">
        <f t="shared" si="94"/>
        <v/>
      </c>
      <c r="BH144" s="31" t="str">
        <f t="shared" si="95"/>
        <v>1</v>
      </c>
      <c r="BI144" s="31" t="e">
        <f t="shared" si="96"/>
        <v>#VALUE!</v>
      </c>
      <c r="BJ144" s="90" t="s">
        <v>63</v>
      </c>
      <c r="BK144" s="31" t="str">
        <f t="shared" si="97"/>
        <v/>
      </c>
      <c r="BL144" s="31" t="str">
        <f t="shared" si="98"/>
        <v>1</v>
      </c>
      <c r="BM144" s="31" t="e">
        <f t="shared" si="99"/>
        <v>#VALUE!</v>
      </c>
      <c r="BN144" s="90" t="s">
        <v>63</v>
      </c>
      <c r="BO144" s="31" t="str">
        <f t="shared" si="100"/>
        <v/>
      </c>
      <c r="BP144" s="31" t="str">
        <f t="shared" si="101"/>
        <v>1</v>
      </c>
      <c r="BQ144" s="31" t="e">
        <f t="shared" si="102"/>
        <v>#VALUE!</v>
      </c>
      <c r="BR144" s="90" t="s">
        <v>63</v>
      </c>
      <c r="BS144" s="31" t="str">
        <f t="shared" si="103"/>
        <v/>
      </c>
      <c r="BT144" s="31" t="str">
        <f t="shared" si="104"/>
        <v>1</v>
      </c>
      <c r="BU144" s="31" t="e">
        <f t="shared" si="105"/>
        <v>#VALUE!</v>
      </c>
      <c r="BV144" s="90" t="s">
        <v>63</v>
      </c>
      <c r="BW144" s="31" t="str">
        <f t="shared" si="106"/>
        <v/>
      </c>
      <c r="BX144" s="31" t="str">
        <f t="shared" si="107"/>
        <v>1</v>
      </c>
      <c r="BY144" s="31" t="e">
        <f t="shared" si="108"/>
        <v>#VALUE!</v>
      </c>
      <c r="BZ144" s="90" t="s">
        <v>63</v>
      </c>
      <c r="CA144" s="31" t="str">
        <f t="shared" si="109"/>
        <v/>
      </c>
      <c r="CB144" s="31" t="str">
        <f t="shared" si="110"/>
        <v>1</v>
      </c>
      <c r="CC144" s="31" t="e">
        <f t="shared" si="111"/>
        <v>#VALUE!</v>
      </c>
      <c r="CD144" s="90" t="s">
        <v>63</v>
      </c>
      <c r="CE144" s="31" t="str">
        <f t="shared" si="112"/>
        <v/>
      </c>
      <c r="CF144" s="31" t="str">
        <f t="shared" si="113"/>
        <v>1</v>
      </c>
      <c r="CG144" s="31" t="e">
        <f t="shared" si="114"/>
        <v>#VALUE!</v>
      </c>
      <c r="CH144" s="171" t="s">
        <v>3420</v>
      </c>
      <c r="CI144" s="36">
        <v>0</v>
      </c>
      <c r="CJ144" s="171" t="s">
        <v>759</v>
      </c>
      <c r="CK144" s="36">
        <v>68</v>
      </c>
      <c r="CM144" s="36" t="str">
        <f t="shared" si="117"/>
        <v>CLOSE</v>
      </c>
      <c r="CN144" s="36" t="str">
        <f>IF(F144="","",IF(COUNTIF(BB144:CE144,"未")=0,"CLOSE",""))</f>
        <v>CLOSE</v>
      </c>
      <c r="CO144" s="36">
        <v>12</v>
      </c>
      <c r="CR144" s="38"/>
      <c r="CX144" s="68"/>
      <c r="CY144" s="820"/>
      <c r="CZ144" s="821"/>
      <c r="DA144" s="821"/>
      <c r="DB144" s="821"/>
      <c r="DC144" s="821"/>
      <c r="DD144" s="821"/>
      <c r="DE144" s="822"/>
    </row>
    <row r="145" spans="1:110" s="36" customFormat="1" ht="172.5" customHeight="1">
      <c r="A145" s="36">
        <v>129</v>
      </c>
      <c r="B145" s="170">
        <v>42612</v>
      </c>
      <c r="C145" s="36">
        <f t="shared" si="116"/>
        <v>8</v>
      </c>
      <c r="D145" s="36" t="s">
        <v>49</v>
      </c>
      <c r="E145" s="36" t="s">
        <v>40</v>
      </c>
      <c r="F145" s="97" t="s">
        <v>634</v>
      </c>
      <c r="G145" s="27">
        <f t="shared" si="59"/>
        <v>5</v>
      </c>
      <c r="H145" s="27" t="str">
        <f t="shared" si="60"/>
        <v>1</v>
      </c>
      <c r="I145" s="27" t="str">
        <f t="shared" si="61"/>
        <v>1</v>
      </c>
      <c r="J145" s="27">
        <f t="shared" si="62"/>
        <v>2</v>
      </c>
      <c r="K145" s="27">
        <f t="shared" si="63"/>
        <v>1</v>
      </c>
      <c r="L145" s="27">
        <f t="shared" si="64"/>
        <v>3</v>
      </c>
      <c r="M145" s="27">
        <f t="shared" si="65"/>
        <v>1</v>
      </c>
      <c r="N145" s="27">
        <f t="shared" si="66"/>
        <v>3</v>
      </c>
      <c r="O145" s="37" t="s">
        <v>2928</v>
      </c>
      <c r="P145" s="36" t="s">
        <v>3421</v>
      </c>
      <c r="Q145" s="123" t="s">
        <v>765</v>
      </c>
      <c r="R145" s="135" t="s">
        <v>3422</v>
      </c>
      <c r="S145" s="135" t="s">
        <v>3423</v>
      </c>
      <c r="T145" s="90" t="s">
        <v>529</v>
      </c>
      <c r="U145" s="31" t="str">
        <f t="shared" si="67"/>
        <v>1</v>
      </c>
      <c r="V145" s="31" t="str">
        <f>IF(T145="要","1","")</f>
        <v/>
      </c>
      <c r="W145" s="31" t="e">
        <f>U145+V145</f>
        <v>#VALUE!</v>
      </c>
      <c r="X145" s="90" t="s">
        <v>529</v>
      </c>
      <c r="Y145" s="31" t="str">
        <f t="shared" si="70"/>
        <v>1</v>
      </c>
      <c r="Z145" s="31" t="str">
        <f t="shared" si="71"/>
        <v/>
      </c>
      <c r="AA145" s="31" t="e">
        <f t="shared" si="72"/>
        <v>#VALUE!</v>
      </c>
      <c r="AB145" s="90" t="s">
        <v>60</v>
      </c>
      <c r="AC145" s="31" t="str">
        <f t="shared" si="73"/>
        <v>1</v>
      </c>
      <c r="AD145" s="31" t="str">
        <f t="shared" si="74"/>
        <v>1</v>
      </c>
      <c r="AE145" s="31">
        <f t="shared" si="75"/>
        <v>2</v>
      </c>
      <c r="AF145" s="90" t="s">
        <v>60</v>
      </c>
      <c r="AG145" s="31" t="str">
        <f t="shared" si="76"/>
        <v>1</v>
      </c>
      <c r="AH145" s="31" t="str">
        <f t="shared" si="77"/>
        <v>1</v>
      </c>
      <c r="AI145" s="31">
        <f t="shared" si="78"/>
        <v>2</v>
      </c>
      <c r="AJ145" s="90" t="s">
        <v>60</v>
      </c>
      <c r="AK145" s="31" t="str">
        <f t="shared" si="79"/>
        <v>1</v>
      </c>
      <c r="AL145" s="31" t="str">
        <f t="shared" si="80"/>
        <v>1</v>
      </c>
      <c r="AM145" s="31">
        <f t="shared" si="81"/>
        <v>2</v>
      </c>
      <c r="AN145" s="90" t="s">
        <v>60</v>
      </c>
      <c r="AO145" s="31" t="str">
        <f t="shared" si="82"/>
        <v>1</v>
      </c>
      <c r="AP145" s="31" t="str">
        <f t="shared" si="83"/>
        <v>1</v>
      </c>
      <c r="AQ145" s="31">
        <f t="shared" si="84"/>
        <v>2</v>
      </c>
      <c r="AR145" s="90" t="s">
        <v>60</v>
      </c>
      <c r="AS145" s="31" t="str">
        <f t="shared" si="85"/>
        <v>1</v>
      </c>
      <c r="AT145" s="31" t="str">
        <f t="shared" si="86"/>
        <v>1</v>
      </c>
      <c r="AU145" s="31">
        <f t="shared" si="87"/>
        <v>2</v>
      </c>
      <c r="AV145" s="90" t="s">
        <v>529</v>
      </c>
      <c r="AW145" s="31" t="str">
        <f t="shared" si="88"/>
        <v>1</v>
      </c>
      <c r="AX145" s="31" t="str">
        <f t="shared" si="89"/>
        <v/>
      </c>
      <c r="AY145" s="31" t="e">
        <f t="shared" si="90"/>
        <v>#VALUE!</v>
      </c>
      <c r="AZ145" s="176" t="s">
        <v>768</v>
      </c>
      <c r="BB145" s="90" t="s">
        <v>529</v>
      </c>
      <c r="BC145" s="31" t="str">
        <f t="shared" si="91"/>
        <v>1</v>
      </c>
      <c r="BD145" s="31" t="str">
        <f t="shared" si="92"/>
        <v/>
      </c>
      <c r="BE145" s="31" t="e">
        <f t="shared" si="93"/>
        <v>#VALUE!</v>
      </c>
      <c r="BF145" s="90" t="s">
        <v>529</v>
      </c>
      <c r="BG145" s="31" t="str">
        <f t="shared" si="94"/>
        <v>1</v>
      </c>
      <c r="BH145" s="31" t="str">
        <f t="shared" si="95"/>
        <v/>
      </c>
      <c r="BI145" s="31" t="e">
        <f t="shared" si="96"/>
        <v>#VALUE!</v>
      </c>
      <c r="BJ145" s="90" t="s">
        <v>63</v>
      </c>
      <c r="BK145" s="31" t="str">
        <f t="shared" si="97"/>
        <v>1</v>
      </c>
      <c r="BL145" s="31" t="str">
        <f t="shared" si="98"/>
        <v>1</v>
      </c>
      <c r="BM145" s="31">
        <f t="shared" si="99"/>
        <v>2</v>
      </c>
      <c r="BN145" s="90" t="s">
        <v>63</v>
      </c>
      <c r="BO145" s="31" t="str">
        <f t="shared" si="100"/>
        <v>1</v>
      </c>
      <c r="BP145" s="31" t="str">
        <f t="shared" si="101"/>
        <v>1</v>
      </c>
      <c r="BQ145" s="31">
        <f t="shared" si="102"/>
        <v>2</v>
      </c>
      <c r="BR145" s="90" t="s">
        <v>63</v>
      </c>
      <c r="BS145" s="31" t="str">
        <f t="shared" si="103"/>
        <v>1</v>
      </c>
      <c r="BT145" s="31" t="str">
        <f t="shared" si="104"/>
        <v>1</v>
      </c>
      <c r="BU145" s="31">
        <f t="shared" si="105"/>
        <v>2</v>
      </c>
      <c r="BV145" s="90" t="s">
        <v>63</v>
      </c>
      <c r="BW145" s="31" t="str">
        <f t="shared" si="106"/>
        <v>1</v>
      </c>
      <c r="BX145" s="31" t="str">
        <f t="shared" si="107"/>
        <v>1</v>
      </c>
      <c r="BY145" s="31">
        <f t="shared" si="108"/>
        <v>2</v>
      </c>
      <c r="BZ145" s="90" t="s">
        <v>63</v>
      </c>
      <c r="CA145" s="31" t="str">
        <f t="shared" si="109"/>
        <v>1</v>
      </c>
      <c r="CB145" s="31" t="str">
        <f t="shared" si="110"/>
        <v>1</v>
      </c>
      <c r="CC145" s="31">
        <f t="shared" si="111"/>
        <v>2</v>
      </c>
      <c r="CD145" s="90" t="s">
        <v>529</v>
      </c>
      <c r="CE145" s="31" t="str">
        <f t="shared" si="112"/>
        <v>1</v>
      </c>
      <c r="CF145" s="31" t="str">
        <f t="shared" si="113"/>
        <v/>
      </c>
      <c r="CG145" s="31" t="e">
        <f t="shared" si="114"/>
        <v>#VALUE!</v>
      </c>
      <c r="CH145" s="171" t="s">
        <v>3424</v>
      </c>
      <c r="CI145" s="36">
        <v>0</v>
      </c>
      <c r="CJ145" s="171" t="s">
        <v>764</v>
      </c>
      <c r="CK145" s="36">
        <v>1793</v>
      </c>
      <c r="CM145" s="36" t="str">
        <f>IF(AZ145="","","CLOSE")</f>
        <v>CLOSE</v>
      </c>
      <c r="CN145" s="36" t="str">
        <f>IF(F145="","",IF(COUNTIF(BB145:CE145,"未")=0,"CLOSE",""))</f>
        <v>CLOSE</v>
      </c>
      <c r="CO145" s="36">
        <v>249</v>
      </c>
      <c r="CR145" s="38"/>
      <c r="CX145" s="68"/>
      <c r="CY145" s="820"/>
      <c r="CZ145" s="821"/>
      <c r="DA145" s="821"/>
      <c r="DB145" s="821"/>
      <c r="DC145" s="821"/>
      <c r="DD145" s="821"/>
      <c r="DE145" s="822"/>
    </row>
    <row r="146" spans="1:110" s="178" customFormat="1" ht="69.75" customHeight="1">
      <c r="A146" s="36">
        <v>130</v>
      </c>
      <c r="B146" s="179">
        <v>42641</v>
      </c>
      <c r="C146" s="178">
        <f t="shared" si="116"/>
        <v>9</v>
      </c>
      <c r="D146" s="178" t="s">
        <v>49</v>
      </c>
      <c r="E146" s="178" t="s">
        <v>37</v>
      </c>
      <c r="F146" s="97" t="s">
        <v>634</v>
      </c>
      <c r="G146" s="27">
        <f t="shared" ref="G146:G152" si="119">COUNTIF(T146:AV146,"要")</f>
        <v>4</v>
      </c>
      <c r="H146" s="27" t="str">
        <f t="shared" ref="H146:H152" si="120">IF(G146&gt;0,"1","0")</f>
        <v>1</v>
      </c>
      <c r="I146" s="27" t="str">
        <f t="shared" ref="I146:I152" si="121">IF(AND(D146="ADT",H146="1"),"1","0")</f>
        <v>1</v>
      </c>
      <c r="J146" s="27">
        <f t="shared" ref="J146:J152" si="122">H146+I146</f>
        <v>2</v>
      </c>
      <c r="K146" s="27">
        <f t="shared" ref="K146:K152" si="123">IF(CM146="CLOSE",1,"")</f>
        <v>1</v>
      </c>
      <c r="L146" s="27">
        <f t="shared" ref="L146:L152" si="124">J146+K146</f>
        <v>3</v>
      </c>
      <c r="M146" s="27">
        <f t="shared" ref="M146:M152" si="125">IF(CN146="CLOSE",1,"")</f>
        <v>1</v>
      </c>
      <c r="N146" s="27">
        <f t="shared" ref="N146:N152" si="126">J146+M146</f>
        <v>3</v>
      </c>
      <c r="O146" s="37" t="s">
        <v>2934</v>
      </c>
      <c r="P146" s="181" t="s">
        <v>3425</v>
      </c>
      <c r="Q146" s="181" t="s">
        <v>770</v>
      </c>
      <c r="R146" s="182" t="s">
        <v>771</v>
      </c>
      <c r="S146" s="182" t="s">
        <v>772</v>
      </c>
      <c r="T146" s="177" t="s">
        <v>60</v>
      </c>
      <c r="U146" s="31" t="str">
        <f t="shared" ref="U146:U152" si="127">IF($D146="ADT","1","")</f>
        <v>1</v>
      </c>
      <c r="V146" s="31" t="str">
        <f t="shared" ref="V146" si="128">IF(T146="要","1","")</f>
        <v>1</v>
      </c>
      <c r="W146" s="31">
        <f t="shared" ref="W146" si="129">U146+V146</f>
        <v>2</v>
      </c>
      <c r="X146" s="177" t="s">
        <v>60</v>
      </c>
      <c r="Y146" s="31" t="str">
        <f t="shared" ref="Y146:Y147" si="130">IF($D146="ADT","1","")</f>
        <v>1</v>
      </c>
      <c r="Z146" s="31" t="str">
        <f t="shared" ref="Z146" si="131">IF(X146="要","1","")</f>
        <v>1</v>
      </c>
      <c r="AA146" s="31">
        <f t="shared" ref="AA146" si="132">Y146+Z146</f>
        <v>2</v>
      </c>
      <c r="AB146" s="177" t="s">
        <v>60</v>
      </c>
      <c r="AC146" s="31" t="str">
        <f t="shared" ref="AC146:AC152" si="133">IF($D146="ADT","1","")</f>
        <v>1</v>
      </c>
      <c r="AD146" s="31" t="str">
        <f t="shared" ref="AD146:AD152" si="134">IF(AB146="要","1","")</f>
        <v>1</v>
      </c>
      <c r="AE146" s="31">
        <f t="shared" ref="AE146:AE152" si="135">AC146+AD146</f>
        <v>2</v>
      </c>
      <c r="AF146" s="177" t="s">
        <v>60</v>
      </c>
      <c r="AG146" s="31" t="str">
        <f t="shared" ref="AG146:AG152" si="136">IF($D146="ADT","1","")</f>
        <v>1</v>
      </c>
      <c r="AH146" s="31" t="str">
        <f t="shared" ref="AH146:AH152" si="137">IF(AF146="要","1","")</f>
        <v>1</v>
      </c>
      <c r="AI146" s="31">
        <f t="shared" ref="AI146:AI152" si="138">AG146+AH146</f>
        <v>2</v>
      </c>
      <c r="AJ146" s="177" t="s">
        <v>529</v>
      </c>
      <c r="AK146" s="31" t="str">
        <f t="shared" ref="AK146:AK152" si="139">IF($D146="ADT","1","")</f>
        <v>1</v>
      </c>
      <c r="AL146" s="31" t="str">
        <f t="shared" ref="AL146:AL152" si="140">IF(AJ146="要","1","")</f>
        <v/>
      </c>
      <c r="AM146" s="31" t="e">
        <f t="shared" ref="AM146:AM152" si="141">AK146+AL146</f>
        <v>#VALUE!</v>
      </c>
      <c r="AN146" s="177" t="s">
        <v>529</v>
      </c>
      <c r="AO146" s="31" t="str">
        <f t="shared" ref="AO146:AO152" si="142">IF($D146="ADT","1","")</f>
        <v>1</v>
      </c>
      <c r="AP146" s="31" t="str">
        <f t="shared" ref="AP146:AP152" si="143">IF(AN146="要","1","")</f>
        <v/>
      </c>
      <c r="AQ146" s="31" t="e">
        <f t="shared" ref="AQ146:AQ152" si="144">AO146+AP146</f>
        <v>#VALUE!</v>
      </c>
      <c r="AR146" s="177" t="s">
        <v>529</v>
      </c>
      <c r="AS146" s="31" t="str">
        <f t="shared" ref="AS146:AS152" si="145">IF($D146="ADT","1","")</f>
        <v>1</v>
      </c>
      <c r="AT146" s="31" t="str">
        <f t="shared" ref="AT146:AT152" si="146">IF(AR146="要","1","")</f>
        <v/>
      </c>
      <c r="AU146" s="31" t="e">
        <f t="shared" ref="AU146:AU152" si="147">AS146+AT146</f>
        <v>#VALUE!</v>
      </c>
      <c r="AV146" s="177" t="s">
        <v>529</v>
      </c>
      <c r="AW146" s="31" t="str">
        <f t="shared" ref="AW146:AW152" si="148">IF($D146="ADT","1","")</f>
        <v>1</v>
      </c>
      <c r="AX146" s="31" t="str">
        <f t="shared" ref="AX146:AX152" si="149">IF(AV146="要","1","")</f>
        <v/>
      </c>
      <c r="AY146" s="31" t="e">
        <f t="shared" ref="AY146:AY152" si="150">AW146+AX146</f>
        <v>#VALUE!</v>
      </c>
      <c r="AZ146" s="181" t="s">
        <v>3426</v>
      </c>
      <c r="BA146" s="49"/>
      <c r="BB146" s="177" t="s">
        <v>63</v>
      </c>
      <c r="BC146" s="31" t="str">
        <f t="shared" ref="BC146:BC152" si="151">IF($D146="ADT","1","")</f>
        <v>1</v>
      </c>
      <c r="BD146" s="31" t="str">
        <f t="shared" ref="BD146:BD152" si="152">IF(BB146="完了","1","")</f>
        <v>1</v>
      </c>
      <c r="BE146" s="31">
        <f t="shared" ref="BE146:BE152" si="153">BC146+BD146</f>
        <v>2</v>
      </c>
      <c r="BF146" s="177" t="s">
        <v>63</v>
      </c>
      <c r="BG146" s="31" t="str">
        <f t="shared" ref="BG146:BG152" si="154">IF($D146="ADT","1","")</f>
        <v>1</v>
      </c>
      <c r="BH146" s="31" t="str">
        <f t="shared" ref="BH146:BH149" si="155">IF(BF146="完了","1","")</f>
        <v>1</v>
      </c>
      <c r="BI146" s="31">
        <f t="shared" ref="BI146:BI149" si="156">BG146+BH146</f>
        <v>2</v>
      </c>
      <c r="BJ146" s="177" t="s">
        <v>63</v>
      </c>
      <c r="BK146" s="31" t="str">
        <f t="shared" ref="BK146:BK152" si="157">IF($D146="ADT","1","")</f>
        <v>1</v>
      </c>
      <c r="BL146" s="31" t="str">
        <f t="shared" ref="BL146:BL152" si="158">IF(BJ146="完了","1","")</f>
        <v>1</v>
      </c>
      <c r="BM146" s="31">
        <f t="shared" ref="BM146:BM152" si="159">BK146+BL146</f>
        <v>2</v>
      </c>
      <c r="BN146" s="177" t="s">
        <v>63</v>
      </c>
      <c r="BO146" s="31" t="str">
        <f t="shared" ref="BO146:BO152" si="160">IF($D146="ADT","1","")</f>
        <v>1</v>
      </c>
      <c r="BP146" s="31" t="str">
        <f t="shared" ref="BP146:BP152" si="161">IF(BN146="完了","1","")</f>
        <v>1</v>
      </c>
      <c r="BQ146" s="31">
        <f t="shared" ref="BQ146:BQ152" si="162">BO146+BP146</f>
        <v>2</v>
      </c>
      <c r="BR146" s="177" t="s">
        <v>529</v>
      </c>
      <c r="BS146" s="31" t="str">
        <f t="shared" ref="BS146:BS152" si="163">IF($D146="ADT","1","")</f>
        <v>1</v>
      </c>
      <c r="BT146" s="31" t="str">
        <f t="shared" ref="BT146:BT152" si="164">IF(BR146="完了","1","")</f>
        <v/>
      </c>
      <c r="BU146" s="31" t="e">
        <f t="shared" ref="BU146:BU152" si="165">BS146+BT146</f>
        <v>#VALUE!</v>
      </c>
      <c r="BV146" s="177" t="s">
        <v>529</v>
      </c>
      <c r="BW146" s="31" t="str">
        <f t="shared" ref="BW146:BW152" si="166">IF($D146="ADT","1","")</f>
        <v>1</v>
      </c>
      <c r="BX146" s="31" t="str">
        <f t="shared" ref="BX146:BX152" si="167">IF(BV146="完了","1","")</f>
        <v/>
      </c>
      <c r="BY146" s="31" t="e">
        <f t="shared" ref="BY146:BY152" si="168">BW146+BX146</f>
        <v>#VALUE!</v>
      </c>
      <c r="BZ146" s="177" t="s">
        <v>529</v>
      </c>
      <c r="CA146" s="31" t="str">
        <f t="shared" ref="CA146:CA152" si="169">IF($D146="ADT","1","")</f>
        <v>1</v>
      </c>
      <c r="CB146" s="31" t="str">
        <f t="shared" ref="CB146:CB152" si="170">IF(BZ146="完了","1","")</f>
        <v/>
      </c>
      <c r="CC146" s="31" t="e">
        <f t="shared" ref="CC146:CC152" si="171">CA146+CB146</f>
        <v>#VALUE!</v>
      </c>
      <c r="CD146" s="177" t="s">
        <v>529</v>
      </c>
      <c r="CE146" s="31" t="str">
        <f t="shared" ref="CE146:CE152" si="172">IF($D146="ADT","1","")</f>
        <v>1</v>
      </c>
      <c r="CF146" s="31" t="str">
        <f t="shared" ref="CF146:CF152" si="173">IF(CD146="完了","1","")</f>
        <v/>
      </c>
      <c r="CG146" s="31" t="e">
        <f t="shared" ref="CG146:CG152" si="174">CE146+CF146</f>
        <v>#VALUE!</v>
      </c>
      <c r="CH146" s="171" t="s">
        <v>3427</v>
      </c>
      <c r="CI146" s="178">
        <v>0</v>
      </c>
      <c r="CJ146" s="171" t="s">
        <v>769</v>
      </c>
      <c r="CK146" s="178">
        <v>154</v>
      </c>
      <c r="CM146" s="178" t="str">
        <f t="shared" si="117"/>
        <v>CLOSE</v>
      </c>
      <c r="CN146" s="178" t="str">
        <f t="shared" ref="CN146:CN149" si="175">IF(F146="","",IF(COUNTIF(BB146:CE146,"未")=0,"CLOSE",""))</f>
        <v>CLOSE</v>
      </c>
      <c r="CO146" s="178">
        <v>240</v>
      </c>
      <c r="CR146" s="180"/>
      <c r="CY146" s="817"/>
      <c r="CZ146" s="818"/>
      <c r="DA146" s="818"/>
      <c r="DB146" s="818"/>
      <c r="DC146" s="818"/>
      <c r="DD146" s="818"/>
      <c r="DE146" s="819"/>
    </row>
    <row r="147" spans="1:110" s="178" customFormat="1" ht="115.5">
      <c r="A147" s="36">
        <v>131</v>
      </c>
      <c r="B147" s="179">
        <v>42651</v>
      </c>
      <c r="C147" s="178">
        <f t="shared" ref="C147:C152" si="176">MONTH(B147)</f>
        <v>10</v>
      </c>
      <c r="D147" s="178" t="s">
        <v>49</v>
      </c>
      <c r="E147" s="178" t="s">
        <v>38</v>
      </c>
      <c r="F147" s="97" t="s">
        <v>634</v>
      </c>
      <c r="G147" s="27">
        <f t="shared" si="119"/>
        <v>5</v>
      </c>
      <c r="H147" s="27" t="str">
        <f t="shared" si="120"/>
        <v>1</v>
      </c>
      <c r="I147" s="27" t="str">
        <f t="shared" si="121"/>
        <v>1</v>
      </c>
      <c r="J147" s="27">
        <f t="shared" si="122"/>
        <v>2</v>
      </c>
      <c r="K147" s="27">
        <f t="shared" si="123"/>
        <v>1</v>
      </c>
      <c r="L147" s="27">
        <f t="shared" si="124"/>
        <v>3</v>
      </c>
      <c r="M147" s="27">
        <f t="shared" si="125"/>
        <v>1</v>
      </c>
      <c r="N147" s="27">
        <f t="shared" si="126"/>
        <v>3</v>
      </c>
      <c r="O147" s="37" t="s">
        <v>2928</v>
      </c>
      <c r="P147" s="178" t="s">
        <v>3428</v>
      </c>
      <c r="Q147" s="181" t="s">
        <v>776</v>
      </c>
      <c r="R147" s="185" t="s">
        <v>3429</v>
      </c>
      <c r="S147" s="185" t="s">
        <v>778</v>
      </c>
      <c r="T147" s="177" t="s">
        <v>60</v>
      </c>
      <c r="U147" s="31" t="str">
        <f t="shared" si="127"/>
        <v>1</v>
      </c>
      <c r="V147" s="31" t="str">
        <f>IF(T147="要","1","")</f>
        <v>1</v>
      </c>
      <c r="W147" s="31">
        <f>U147+V147</f>
        <v>2</v>
      </c>
      <c r="X147" s="177" t="s">
        <v>529</v>
      </c>
      <c r="Y147" s="31" t="str">
        <f t="shared" si="130"/>
        <v>1</v>
      </c>
      <c r="Z147" s="31" t="str">
        <f>IF(X147="要","1","")</f>
        <v/>
      </c>
      <c r="AA147" s="31" t="e">
        <f>Y147+Z147</f>
        <v>#VALUE!</v>
      </c>
      <c r="AB147" s="177" t="s">
        <v>60</v>
      </c>
      <c r="AC147" s="31" t="str">
        <f t="shared" si="133"/>
        <v>1</v>
      </c>
      <c r="AD147" s="31" t="str">
        <f t="shared" si="134"/>
        <v>1</v>
      </c>
      <c r="AE147" s="31">
        <f t="shared" si="135"/>
        <v>2</v>
      </c>
      <c r="AF147" s="177" t="s">
        <v>60</v>
      </c>
      <c r="AG147" s="31" t="str">
        <f t="shared" si="136"/>
        <v>1</v>
      </c>
      <c r="AH147" s="31" t="str">
        <f t="shared" si="137"/>
        <v>1</v>
      </c>
      <c r="AI147" s="31">
        <f t="shared" si="138"/>
        <v>2</v>
      </c>
      <c r="AJ147" s="177" t="s">
        <v>60</v>
      </c>
      <c r="AK147" s="31" t="str">
        <f t="shared" si="139"/>
        <v>1</v>
      </c>
      <c r="AL147" s="31" t="str">
        <f t="shared" si="140"/>
        <v>1</v>
      </c>
      <c r="AM147" s="31">
        <f t="shared" si="141"/>
        <v>2</v>
      </c>
      <c r="AN147" s="177" t="s">
        <v>60</v>
      </c>
      <c r="AO147" s="31" t="str">
        <f t="shared" si="142"/>
        <v>1</v>
      </c>
      <c r="AP147" s="31" t="str">
        <f t="shared" si="143"/>
        <v>1</v>
      </c>
      <c r="AQ147" s="31">
        <f t="shared" si="144"/>
        <v>2</v>
      </c>
      <c r="AR147" s="177" t="s">
        <v>529</v>
      </c>
      <c r="AS147" s="31" t="str">
        <f t="shared" si="145"/>
        <v>1</v>
      </c>
      <c r="AT147" s="31" t="str">
        <f t="shared" si="146"/>
        <v/>
      </c>
      <c r="AU147" s="31" t="e">
        <f t="shared" si="147"/>
        <v>#VALUE!</v>
      </c>
      <c r="AV147" s="177" t="s">
        <v>529</v>
      </c>
      <c r="AW147" s="31" t="str">
        <f t="shared" si="148"/>
        <v>1</v>
      </c>
      <c r="AX147" s="31" t="str">
        <f t="shared" si="149"/>
        <v/>
      </c>
      <c r="AY147" s="31" t="e">
        <f t="shared" si="150"/>
        <v>#VALUE!</v>
      </c>
      <c r="AZ147" s="182" t="s">
        <v>779</v>
      </c>
      <c r="BA147" s="49"/>
      <c r="BB147" s="177" t="s">
        <v>63</v>
      </c>
      <c r="BC147" s="31" t="str">
        <f t="shared" si="151"/>
        <v>1</v>
      </c>
      <c r="BD147" s="31" t="str">
        <f t="shared" si="152"/>
        <v>1</v>
      </c>
      <c r="BE147" s="31">
        <f t="shared" si="153"/>
        <v>2</v>
      </c>
      <c r="BF147" s="177" t="s">
        <v>529</v>
      </c>
      <c r="BG147" s="31" t="str">
        <f t="shared" si="154"/>
        <v>1</v>
      </c>
      <c r="BH147" s="31" t="str">
        <f t="shared" si="155"/>
        <v/>
      </c>
      <c r="BI147" s="31" t="e">
        <f t="shared" si="156"/>
        <v>#VALUE!</v>
      </c>
      <c r="BJ147" s="177" t="s">
        <v>63</v>
      </c>
      <c r="BK147" s="31" t="str">
        <f t="shared" si="157"/>
        <v>1</v>
      </c>
      <c r="BL147" s="31" t="str">
        <f t="shared" si="158"/>
        <v>1</v>
      </c>
      <c r="BM147" s="31">
        <f t="shared" si="159"/>
        <v>2</v>
      </c>
      <c r="BN147" s="177" t="s">
        <v>63</v>
      </c>
      <c r="BO147" s="31" t="str">
        <f t="shared" si="160"/>
        <v>1</v>
      </c>
      <c r="BP147" s="31" t="str">
        <f t="shared" si="161"/>
        <v>1</v>
      </c>
      <c r="BQ147" s="31">
        <f t="shared" si="162"/>
        <v>2</v>
      </c>
      <c r="BR147" s="177" t="s">
        <v>63</v>
      </c>
      <c r="BS147" s="31" t="str">
        <f t="shared" si="163"/>
        <v>1</v>
      </c>
      <c r="BT147" s="31" t="str">
        <f t="shared" si="164"/>
        <v>1</v>
      </c>
      <c r="BU147" s="31">
        <f t="shared" si="165"/>
        <v>2</v>
      </c>
      <c r="BV147" s="177" t="s">
        <v>63</v>
      </c>
      <c r="BW147" s="31" t="str">
        <f t="shared" si="166"/>
        <v>1</v>
      </c>
      <c r="BX147" s="31" t="str">
        <f t="shared" si="167"/>
        <v>1</v>
      </c>
      <c r="BY147" s="31">
        <f t="shared" si="168"/>
        <v>2</v>
      </c>
      <c r="BZ147" s="177" t="s">
        <v>529</v>
      </c>
      <c r="CA147" s="31" t="str">
        <f t="shared" si="169"/>
        <v>1</v>
      </c>
      <c r="CB147" s="31" t="str">
        <f t="shared" si="170"/>
        <v/>
      </c>
      <c r="CC147" s="31" t="e">
        <f t="shared" si="171"/>
        <v>#VALUE!</v>
      </c>
      <c r="CD147" s="177" t="s">
        <v>529</v>
      </c>
      <c r="CE147" s="31" t="str">
        <f t="shared" si="172"/>
        <v>1</v>
      </c>
      <c r="CF147" s="31" t="str">
        <f t="shared" si="173"/>
        <v/>
      </c>
      <c r="CG147" s="31" t="e">
        <f t="shared" si="174"/>
        <v>#VALUE!</v>
      </c>
      <c r="CH147" s="171" t="s">
        <v>3430</v>
      </c>
      <c r="CI147" s="178">
        <v>0</v>
      </c>
      <c r="CJ147" s="171" t="s">
        <v>775</v>
      </c>
      <c r="CK147" s="178">
        <v>0</v>
      </c>
      <c r="CM147" s="178" t="str">
        <f>IF(AZ147="","","CLOSE")</f>
        <v>CLOSE</v>
      </c>
      <c r="CN147" s="178" t="str">
        <f t="shared" si="175"/>
        <v>CLOSE</v>
      </c>
      <c r="CO147" s="178">
        <v>840</v>
      </c>
      <c r="CR147" s="180"/>
      <c r="CY147" s="817"/>
      <c r="CZ147" s="818"/>
      <c r="DA147" s="818"/>
      <c r="DB147" s="818"/>
      <c r="DC147" s="818"/>
      <c r="DD147" s="818"/>
      <c r="DE147" s="819"/>
    </row>
    <row r="148" spans="1:110" s="188" customFormat="1" ht="120">
      <c r="A148" s="36">
        <v>132</v>
      </c>
      <c r="B148" s="179">
        <v>42660</v>
      </c>
      <c r="C148" s="178">
        <f t="shared" si="176"/>
        <v>10</v>
      </c>
      <c r="D148" s="178" t="s">
        <v>3120</v>
      </c>
      <c r="E148" s="178" t="s">
        <v>2971</v>
      </c>
      <c r="F148" s="97" t="s">
        <v>645</v>
      </c>
      <c r="G148" s="27">
        <f t="shared" si="119"/>
        <v>0</v>
      </c>
      <c r="H148" s="27" t="str">
        <f t="shared" si="120"/>
        <v>0</v>
      </c>
      <c r="I148" s="27" t="str">
        <f t="shared" si="121"/>
        <v>0</v>
      </c>
      <c r="J148" s="27">
        <f t="shared" si="122"/>
        <v>0</v>
      </c>
      <c r="K148" s="27">
        <f t="shared" si="123"/>
        <v>1</v>
      </c>
      <c r="L148" s="27">
        <f t="shared" si="124"/>
        <v>1</v>
      </c>
      <c r="M148" s="27">
        <f t="shared" si="125"/>
        <v>1</v>
      </c>
      <c r="N148" s="27">
        <f t="shared" si="126"/>
        <v>1</v>
      </c>
      <c r="O148" s="37" t="s">
        <v>3063</v>
      </c>
      <c r="P148" s="181" t="s">
        <v>3146</v>
      </c>
      <c r="Q148" s="181" t="s">
        <v>781</v>
      </c>
      <c r="R148" s="185" t="s">
        <v>3431</v>
      </c>
      <c r="S148" s="185" t="s">
        <v>783</v>
      </c>
      <c r="T148" s="177" t="s">
        <v>192</v>
      </c>
      <c r="U148" s="31" t="str">
        <f t="shared" si="127"/>
        <v/>
      </c>
      <c r="V148" s="31" t="str">
        <f>IF(T148="要","1","")</f>
        <v/>
      </c>
      <c r="W148" s="31" t="e">
        <f>U148+V148</f>
        <v>#VALUE!</v>
      </c>
      <c r="X148" s="177" t="s">
        <v>192</v>
      </c>
      <c r="Y148" s="186"/>
      <c r="Z148" s="186"/>
      <c r="AA148" s="186"/>
      <c r="AB148" s="177" t="s">
        <v>192</v>
      </c>
      <c r="AC148" s="31" t="str">
        <f t="shared" si="133"/>
        <v/>
      </c>
      <c r="AD148" s="31" t="str">
        <f t="shared" si="134"/>
        <v/>
      </c>
      <c r="AE148" s="31" t="e">
        <f t="shared" si="135"/>
        <v>#VALUE!</v>
      </c>
      <c r="AF148" s="177" t="s">
        <v>192</v>
      </c>
      <c r="AG148" s="31" t="str">
        <f t="shared" si="136"/>
        <v/>
      </c>
      <c r="AH148" s="31" t="str">
        <f t="shared" si="137"/>
        <v/>
      </c>
      <c r="AI148" s="31" t="e">
        <f t="shared" si="138"/>
        <v>#VALUE!</v>
      </c>
      <c r="AJ148" s="177" t="s">
        <v>192</v>
      </c>
      <c r="AK148" s="31" t="str">
        <f t="shared" si="139"/>
        <v/>
      </c>
      <c r="AL148" s="31" t="str">
        <f t="shared" si="140"/>
        <v/>
      </c>
      <c r="AM148" s="31" t="e">
        <f t="shared" si="141"/>
        <v>#VALUE!</v>
      </c>
      <c r="AN148" s="177" t="s">
        <v>192</v>
      </c>
      <c r="AO148" s="31" t="str">
        <f t="shared" si="142"/>
        <v/>
      </c>
      <c r="AP148" s="31" t="str">
        <f t="shared" si="143"/>
        <v/>
      </c>
      <c r="AQ148" s="31" t="e">
        <f t="shared" si="144"/>
        <v>#VALUE!</v>
      </c>
      <c r="AR148" s="177" t="s">
        <v>192</v>
      </c>
      <c r="AS148" s="31" t="str">
        <f t="shared" si="145"/>
        <v/>
      </c>
      <c r="AT148" s="31" t="str">
        <f t="shared" si="146"/>
        <v/>
      </c>
      <c r="AU148" s="31" t="e">
        <f t="shared" si="147"/>
        <v>#VALUE!</v>
      </c>
      <c r="AV148" s="177" t="s">
        <v>529</v>
      </c>
      <c r="AW148" s="31" t="str">
        <f t="shared" si="148"/>
        <v/>
      </c>
      <c r="AX148" s="31" t="str">
        <f t="shared" si="149"/>
        <v/>
      </c>
      <c r="AY148" s="31" t="e">
        <f t="shared" si="150"/>
        <v>#VALUE!</v>
      </c>
      <c r="AZ148" s="189" t="s">
        <v>784</v>
      </c>
      <c r="BA148" s="187"/>
      <c r="BB148" s="177" t="s">
        <v>529</v>
      </c>
      <c r="BC148" s="31" t="str">
        <f t="shared" si="151"/>
        <v/>
      </c>
      <c r="BD148" s="31" t="str">
        <f t="shared" si="152"/>
        <v/>
      </c>
      <c r="BE148" s="31" t="e">
        <f t="shared" si="153"/>
        <v>#VALUE!</v>
      </c>
      <c r="BF148" s="177" t="s">
        <v>529</v>
      </c>
      <c r="BG148" s="31" t="str">
        <f t="shared" si="154"/>
        <v/>
      </c>
      <c r="BH148" s="31" t="str">
        <f t="shared" si="155"/>
        <v/>
      </c>
      <c r="BI148" s="31" t="e">
        <f t="shared" si="156"/>
        <v>#VALUE!</v>
      </c>
      <c r="BJ148" s="177" t="s">
        <v>529</v>
      </c>
      <c r="BK148" s="31" t="str">
        <f t="shared" si="157"/>
        <v/>
      </c>
      <c r="BL148" s="31" t="str">
        <f t="shared" si="158"/>
        <v/>
      </c>
      <c r="BM148" s="31" t="e">
        <f t="shared" si="159"/>
        <v>#VALUE!</v>
      </c>
      <c r="BN148" s="177" t="s">
        <v>529</v>
      </c>
      <c r="BO148" s="31" t="str">
        <f t="shared" si="160"/>
        <v/>
      </c>
      <c r="BP148" s="31" t="str">
        <f t="shared" si="161"/>
        <v/>
      </c>
      <c r="BQ148" s="31" t="e">
        <f t="shared" si="162"/>
        <v>#VALUE!</v>
      </c>
      <c r="BR148" s="177" t="s">
        <v>529</v>
      </c>
      <c r="BS148" s="31" t="str">
        <f t="shared" si="163"/>
        <v/>
      </c>
      <c r="BT148" s="31" t="str">
        <f t="shared" si="164"/>
        <v/>
      </c>
      <c r="BU148" s="31" t="e">
        <f t="shared" si="165"/>
        <v>#VALUE!</v>
      </c>
      <c r="BV148" s="177" t="s">
        <v>529</v>
      </c>
      <c r="BW148" s="31" t="str">
        <f t="shared" si="166"/>
        <v/>
      </c>
      <c r="BX148" s="31" t="str">
        <f t="shared" si="167"/>
        <v/>
      </c>
      <c r="BY148" s="31" t="e">
        <f t="shared" si="168"/>
        <v>#VALUE!</v>
      </c>
      <c r="BZ148" s="177" t="s">
        <v>529</v>
      </c>
      <c r="CA148" s="31" t="str">
        <f t="shared" si="169"/>
        <v/>
      </c>
      <c r="CB148" s="31" t="str">
        <f t="shared" si="170"/>
        <v/>
      </c>
      <c r="CC148" s="31" t="e">
        <f t="shared" si="171"/>
        <v>#VALUE!</v>
      </c>
      <c r="CD148" s="177" t="s">
        <v>529</v>
      </c>
      <c r="CE148" s="31" t="str">
        <f t="shared" si="172"/>
        <v/>
      </c>
      <c r="CF148" s="31" t="str">
        <f t="shared" si="173"/>
        <v/>
      </c>
      <c r="CG148" s="31" t="e">
        <f t="shared" si="174"/>
        <v>#VALUE!</v>
      </c>
      <c r="CH148" s="171" t="s">
        <v>3432</v>
      </c>
      <c r="CI148" s="178">
        <v>0</v>
      </c>
      <c r="CJ148" s="171" t="s">
        <v>780</v>
      </c>
      <c r="CK148" s="178">
        <v>102</v>
      </c>
      <c r="CL148" s="178"/>
      <c r="CM148" s="178" t="str">
        <f>IF(AZ148="","","CLOSE")</f>
        <v>CLOSE</v>
      </c>
      <c r="CN148" s="178" t="str">
        <f>IF(F148="","",IF(COUNTIF(BB148:CE148,"未")=0,"CLOSE",""))</f>
        <v>CLOSE</v>
      </c>
      <c r="CO148" s="178">
        <v>0</v>
      </c>
      <c r="CP148" s="178"/>
      <c r="CQ148" s="178"/>
      <c r="CR148" s="180"/>
      <c r="CS148" s="178"/>
      <c r="CT148" s="178"/>
      <c r="CU148" s="178"/>
      <c r="CV148" s="178"/>
      <c r="CW148" s="178"/>
      <c r="CX148" s="178"/>
      <c r="CY148" s="817"/>
      <c r="CZ148" s="818"/>
      <c r="DA148" s="818"/>
      <c r="DB148" s="818"/>
      <c r="DC148" s="818"/>
      <c r="DD148" s="818"/>
      <c r="DE148" s="819"/>
    </row>
    <row r="149" spans="1:110" ht="143.25" customHeight="1">
      <c r="A149" s="36">
        <v>133</v>
      </c>
      <c r="B149" s="179">
        <v>42677</v>
      </c>
      <c r="C149" s="178">
        <f t="shared" si="176"/>
        <v>11</v>
      </c>
      <c r="D149" s="178" t="s">
        <v>3120</v>
      </c>
      <c r="E149" s="178" t="s">
        <v>2971</v>
      </c>
      <c r="F149" s="97" t="s">
        <v>645</v>
      </c>
      <c r="G149" s="27">
        <f t="shared" si="119"/>
        <v>6</v>
      </c>
      <c r="H149" s="27" t="str">
        <f t="shared" si="120"/>
        <v>1</v>
      </c>
      <c r="I149" s="27" t="str">
        <f t="shared" si="121"/>
        <v>0</v>
      </c>
      <c r="J149" s="27">
        <f t="shared" si="122"/>
        <v>1</v>
      </c>
      <c r="K149" s="27">
        <f t="shared" si="123"/>
        <v>1</v>
      </c>
      <c r="L149" s="27">
        <f t="shared" si="124"/>
        <v>2</v>
      </c>
      <c r="M149" s="27">
        <f t="shared" si="125"/>
        <v>1</v>
      </c>
      <c r="N149" s="27">
        <f t="shared" si="126"/>
        <v>2</v>
      </c>
      <c r="O149" s="37" t="s">
        <v>3209</v>
      </c>
      <c r="P149" s="178" t="s">
        <v>3433</v>
      </c>
      <c r="Q149" s="181" t="s">
        <v>786</v>
      </c>
      <c r="R149" s="182" t="s">
        <v>3434</v>
      </c>
      <c r="S149" s="182" t="s">
        <v>3435</v>
      </c>
      <c r="T149" s="184" t="s">
        <v>60</v>
      </c>
      <c r="U149" s="31" t="str">
        <f t="shared" si="127"/>
        <v/>
      </c>
      <c r="V149" s="31" t="str">
        <f t="shared" ref="V149:V152" si="177">IF(T149="要","1","")</f>
        <v>1</v>
      </c>
      <c r="W149" s="31" t="e">
        <f t="shared" ref="W149:W152" si="178">U149+V149</f>
        <v>#VALUE!</v>
      </c>
      <c r="X149" s="184" t="s">
        <v>60</v>
      </c>
      <c r="Y149" s="177" t="s">
        <v>529</v>
      </c>
      <c r="Z149" s="177" t="s">
        <v>529</v>
      </c>
      <c r="AA149" s="177" t="s">
        <v>529</v>
      </c>
      <c r="AB149" s="184" t="s">
        <v>192</v>
      </c>
      <c r="AC149" s="31" t="str">
        <f t="shared" si="133"/>
        <v/>
      </c>
      <c r="AD149" s="31" t="str">
        <f t="shared" si="134"/>
        <v/>
      </c>
      <c r="AE149" s="31" t="e">
        <f t="shared" si="135"/>
        <v>#VALUE!</v>
      </c>
      <c r="AF149" s="184" t="s">
        <v>192</v>
      </c>
      <c r="AG149" s="31" t="str">
        <f t="shared" si="136"/>
        <v/>
      </c>
      <c r="AH149" s="31" t="str">
        <f t="shared" si="137"/>
        <v/>
      </c>
      <c r="AI149" s="31" t="e">
        <f t="shared" si="138"/>
        <v>#VALUE!</v>
      </c>
      <c r="AJ149" s="184" t="s">
        <v>60</v>
      </c>
      <c r="AK149" s="31" t="str">
        <f t="shared" si="139"/>
        <v/>
      </c>
      <c r="AL149" s="31" t="str">
        <f t="shared" si="140"/>
        <v>1</v>
      </c>
      <c r="AM149" s="31" t="e">
        <f t="shared" si="141"/>
        <v>#VALUE!</v>
      </c>
      <c r="AN149" s="184" t="s">
        <v>60</v>
      </c>
      <c r="AO149" s="31" t="str">
        <f t="shared" si="142"/>
        <v/>
      </c>
      <c r="AP149" s="31" t="str">
        <f t="shared" si="143"/>
        <v>1</v>
      </c>
      <c r="AQ149" s="31" t="e">
        <f t="shared" si="144"/>
        <v>#VALUE!</v>
      </c>
      <c r="AR149" s="184" t="s">
        <v>60</v>
      </c>
      <c r="AS149" s="31" t="str">
        <f t="shared" si="145"/>
        <v/>
      </c>
      <c r="AT149" s="31" t="str">
        <f t="shared" si="146"/>
        <v>1</v>
      </c>
      <c r="AU149" s="31" t="e">
        <f t="shared" si="147"/>
        <v>#VALUE!</v>
      </c>
      <c r="AV149" s="184" t="s">
        <v>60</v>
      </c>
      <c r="AW149" s="31" t="str">
        <f t="shared" si="148"/>
        <v/>
      </c>
      <c r="AX149" s="31" t="str">
        <f t="shared" si="149"/>
        <v>1</v>
      </c>
      <c r="AY149" s="31" t="e">
        <f t="shared" si="150"/>
        <v>#VALUE!</v>
      </c>
      <c r="AZ149" s="183" t="s">
        <v>3436</v>
      </c>
      <c r="BA149" s="222"/>
      <c r="BB149" s="177" t="s">
        <v>63</v>
      </c>
      <c r="BC149" s="31" t="str">
        <f t="shared" si="151"/>
        <v/>
      </c>
      <c r="BD149" s="31" t="str">
        <f t="shared" si="152"/>
        <v>1</v>
      </c>
      <c r="BE149" s="31" t="e">
        <f t="shared" si="153"/>
        <v>#VALUE!</v>
      </c>
      <c r="BF149" s="177" t="s">
        <v>63</v>
      </c>
      <c r="BG149" s="31" t="str">
        <f t="shared" si="154"/>
        <v/>
      </c>
      <c r="BH149" s="31" t="str">
        <f t="shared" si="155"/>
        <v>1</v>
      </c>
      <c r="BI149" s="31" t="e">
        <f t="shared" si="156"/>
        <v>#VALUE!</v>
      </c>
      <c r="BJ149" s="177" t="s">
        <v>529</v>
      </c>
      <c r="BK149" s="31" t="str">
        <f t="shared" si="157"/>
        <v/>
      </c>
      <c r="BL149" s="31" t="str">
        <f t="shared" si="158"/>
        <v/>
      </c>
      <c r="BM149" s="31" t="e">
        <f t="shared" si="159"/>
        <v>#VALUE!</v>
      </c>
      <c r="BN149" s="177" t="s">
        <v>529</v>
      </c>
      <c r="BO149" s="31" t="str">
        <f t="shared" si="160"/>
        <v/>
      </c>
      <c r="BP149" s="31" t="str">
        <f t="shared" si="161"/>
        <v/>
      </c>
      <c r="BQ149" s="31" t="e">
        <f t="shared" si="162"/>
        <v>#VALUE!</v>
      </c>
      <c r="BR149" s="177" t="s">
        <v>63</v>
      </c>
      <c r="BS149" s="31" t="str">
        <f t="shared" si="163"/>
        <v/>
      </c>
      <c r="BT149" s="31" t="str">
        <f t="shared" si="164"/>
        <v>1</v>
      </c>
      <c r="BU149" s="31" t="e">
        <f t="shared" si="165"/>
        <v>#VALUE!</v>
      </c>
      <c r="BV149" s="177" t="s">
        <v>63</v>
      </c>
      <c r="BW149" s="31" t="str">
        <f t="shared" si="166"/>
        <v/>
      </c>
      <c r="BX149" s="31" t="str">
        <f t="shared" si="167"/>
        <v>1</v>
      </c>
      <c r="BY149" s="31" t="e">
        <f t="shared" si="168"/>
        <v>#VALUE!</v>
      </c>
      <c r="BZ149" s="177" t="s">
        <v>63</v>
      </c>
      <c r="CA149" s="31" t="str">
        <f t="shared" si="169"/>
        <v/>
      </c>
      <c r="CB149" s="31" t="str">
        <f t="shared" si="170"/>
        <v>1</v>
      </c>
      <c r="CC149" s="31" t="e">
        <f t="shared" si="171"/>
        <v>#VALUE!</v>
      </c>
      <c r="CD149" s="177" t="s">
        <v>63</v>
      </c>
      <c r="CE149" s="31" t="str">
        <f t="shared" si="172"/>
        <v/>
      </c>
      <c r="CF149" s="31" t="str">
        <f t="shared" si="173"/>
        <v>1</v>
      </c>
      <c r="CG149" s="31" t="e">
        <f t="shared" si="174"/>
        <v>#VALUE!</v>
      </c>
      <c r="CH149" s="171" t="s">
        <v>3437</v>
      </c>
      <c r="CI149" s="178">
        <v>0</v>
      </c>
      <c r="CJ149" s="171" t="s">
        <v>785</v>
      </c>
      <c r="CK149" s="178">
        <v>112</v>
      </c>
      <c r="CL149" s="178"/>
      <c r="CM149" s="178" t="str">
        <f t="shared" ref="CM149" si="179">IF(AZ149="","","CLOSE")</f>
        <v>CLOSE</v>
      </c>
      <c r="CN149" s="178" t="str">
        <f t="shared" si="175"/>
        <v>CLOSE</v>
      </c>
      <c r="CO149" s="178">
        <v>0</v>
      </c>
      <c r="CP149" s="178"/>
      <c r="CQ149" s="178"/>
      <c r="CR149" s="178"/>
      <c r="CS149" s="178"/>
      <c r="CT149" s="178"/>
      <c r="CU149" s="178"/>
      <c r="CV149" s="178"/>
      <c r="CW149" s="171" t="s">
        <v>666</v>
      </c>
      <c r="CX149" s="178"/>
      <c r="CY149" s="178"/>
      <c r="CZ149" s="178"/>
      <c r="DA149" s="178"/>
      <c r="DB149" s="178"/>
      <c r="DC149" s="178"/>
      <c r="DD149" s="178"/>
      <c r="DE149" s="178"/>
    </row>
    <row r="150" spans="1:110" ht="270" customHeight="1">
      <c r="A150" s="36">
        <v>134</v>
      </c>
      <c r="B150" s="179">
        <v>42680</v>
      </c>
      <c r="C150" s="178">
        <f t="shared" si="176"/>
        <v>11</v>
      </c>
      <c r="D150" s="178" t="s">
        <v>3120</v>
      </c>
      <c r="E150" s="178" t="s">
        <v>3149</v>
      </c>
      <c r="F150" s="97" t="s">
        <v>645</v>
      </c>
      <c r="G150" s="27">
        <f t="shared" si="119"/>
        <v>1</v>
      </c>
      <c r="H150" s="27" t="str">
        <f t="shared" si="120"/>
        <v>1</v>
      </c>
      <c r="I150" s="27" t="str">
        <f t="shared" si="121"/>
        <v>0</v>
      </c>
      <c r="J150" s="27">
        <f t="shared" si="122"/>
        <v>1</v>
      </c>
      <c r="K150" s="27">
        <f t="shared" si="123"/>
        <v>1</v>
      </c>
      <c r="L150" s="27">
        <f t="shared" si="124"/>
        <v>2</v>
      </c>
      <c r="M150" s="27">
        <f t="shared" si="125"/>
        <v>1</v>
      </c>
      <c r="N150" s="27">
        <f t="shared" si="126"/>
        <v>2</v>
      </c>
      <c r="O150" s="182" t="s">
        <v>3438</v>
      </c>
      <c r="P150" s="180" t="s">
        <v>3439</v>
      </c>
      <c r="Q150" s="182" t="s">
        <v>792</v>
      </c>
      <c r="R150" s="182" t="s">
        <v>3440</v>
      </c>
      <c r="S150" s="182" t="s">
        <v>3441</v>
      </c>
      <c r="T150" s="184" t="s">
        <v>192</v>
      </c>
      <c r="U150" s="31" t="str">
        <f t="shared" si="127"/>
        <v/>
      </c>
      <c r="V150" s="31" t="str">
        <f t="shared" si="177"/>
        <v/>
      </c>
      <c r="W150" s="31" t="e">
        <f t="shared" si="178"/>
        <v>#VALUE!</v>
      </c>
      <c r="X150" s="184" t="s">
        <v>192</v>
      </c>
      <c r="Y150" s="177" t="s">
        <v>529</v>
      </c>
      <c r="Z150" s="177" t="s">
        <v>529</v>
      </c>
      <c r="AA150" s="177" t="s">
        <v>529</v>
      </c>
      <c r="AB150" s="184" t="s">
        <v>192</v>
      </c>
      <c r="AC150" s="31" t="str">
        <f t="shared" si="133"/>
        <v/>
      </c>
      <c r="AD150" s="31" t="str">
        <f t="shared" si="134"/>
        <v/>
      </c>
      <c r="AE150" s="31" t="e">
        <f t="shared" si="135"/>
        <v>#VALUE!</v>
      </c>
      <c r="AF150" s="184" t="s">
        <v>192</v>
      </c>
      <c r="AG150" s="31" t="str">
        <f t="shared" si="136"/>
        <v/>
      </c>
      <c r="AH150" s="31" t="str">
        <f t="shared" si="137"/>
        <v/>
      </c>
      <c r="AI150" s="31" t="e">
        <f t="shared" si="138"/>
        <v>#VALUE!</v>
      </c>
      <c r="AJ150" s="184" t="s">
        <v>192</v>
      </c>
      <c r="AK150" s="31" t="str">
        <f t="shared" si="139"/>
        <v/>
      </c>
      <c r="AL150" s="31" t="str">
        <f t="shared" si="140"/>
        <v/>
      </c>
      <c r="AM150" s="31" t="e">
        <f t="shared" si="141"/>
        <v>#VALUE!</v>
      </c>
      <c r="AN150" s="184" t="s">
        <v>192</v>
      </c>
      <c r="AO150" s="31" t="str">
        <f t="shared" si="142"/>
        <v/>
      </c>
      <c r="AP150" s="31" t="str">
        <f t="shared" si="143"/>
        <v/>
      </c>
      <c r="AQ150" s="31" t="e">
        <f t="shared" si="144"/>
        <v>#VALUE!</v>
      </c>
      <c r="AR150" s="184" t="s">
        <v>60</v>
      </c>
      <c r="AS150" s="31" t="str">
        <f t="shared" si="145"/>
        <v/>
      </c>
      <c r="AT150" s="31" t="str">
        <f t="shared" si="146"/>
        <v>1</v>
      </c>
      <c r="AU150" s="31" t="e">
        <f t="shared" si="147"/>
        <v>#VALUE!</v>
      </c>
      <c r="AV150" s="184" t="s">
        <v>192</v>
      </c>
      <c r="AW150" s="31" t="str">
        <f t="shared" si="148"/>
        <v/>
      </c>
      <c r="AX150" s="31" t="str">
        <f t="shared" si="149"/>
        <v/>
      </c>
      <c r="AY150" s="31" t="e">
        <f t="shared" si="150"/>
        <v>#VALUE!</v>
      </c>
      <c r="AZ150" s="183" t="s">
        <v>3442</v>
      </c>
      <c r="BA150" s="222"/>
      <c r="BB150" s="177" t="s">
        <v>529</v>
      </c>
      <c r="BC150" s="31" t="str">
        <f t="shared" si="151"/>
        <v/>
      </c>
      <c r="BD150" s="31" t="str">
        <f t="shared" si="152"/>
        <v/>
      </c>
      <c r="BE150" s="31" t="e">
        <f t="shared" si="153"/>
        <v>#VALUE!</v>
      </c>
      <c r="BF150" s="177" t="s">
        <v>529</v>
      </c>
      <c r="BG150" s="31" t="str">
        <f t="shared" si="154"/>
        <v/>
      </c>
      <c r="BH150" s="31" t="str">
        <f>IF(BF150="完了","1","")</f>
        <v/>
      </c>
      <c r="BI150" s="31" t="e">
        <f>BG150+BH150</f>
        <v>#VALUE!</v>
      </c>
      <c r="BJ150" s="177" t="s">
        <v>529</v>
      </c>
      <c r="BK150" s="31" t="str">
        <f t="shared" si="157"/>
        <v/>
      </c>
      <c r="BL150" s="31" t="str">
        <f t="shared" si="158"/>
        <v/>
      </c>
      <c r="BM150" s="31" t="e">
        <f t="shared" si="159"/>
        <v>#VALUE!</v>
      </c>
      <c r="BN150" s="177" t="s">
        <v>529</v>
      </c>
      <c r="BO150" s="31" t="str">
        <f t="shared" si="160"/>
        <v/>
      </c>
      <c r="BP150" s="31" t="str">
        <f t="shared" si="161"/>
        <v/>
      </c>
      <c r="BQ150" s="31" t="e">
        <f t="shared" si="162"/>
        <v>#VALUE!</v>
      </c>
      <c r="BR150" s="177" t="s">
        <v>529</v>
      </c>
      <c r="BS150" s="31" t="str">
        <f t="shared" si="163"/>
        <v/>
      </c>
      <c r="BT150" s="31" t="str">
        <f t="shared" si="164"/>
        <v/>
      </c>
      <c r="BU150" s="31" t="e">
        <f t="shared" si="165"/>
        <v>#VALUE!</v>
      </c>
      <c r="BV150" s="177" t="s">
        <v>529</v>
      </c>
      <c r="BW150" s="31" t="str">
        <f t="shared" si="166"/>
        <v/>
      </c>
      <c r="BX150" s="31" t="str">
        <f t="shared" si="167"/>
        <v/>
      </c>
      <c r="BY150" s="31" t="e">
        <f t="shared" si="168"/>
        <v>#VALUE!</v>
      </c>
      <c r="BZ150" s="177" t="s">
        <v>63</v>
      </c>
      <c r="CA150" s="31" t="str">
        <f t="shared" si="169"/>
        <v/>
      </c>
      <c r="CB150" s="31" t="str">
        <f t="shared" si="170"/>
        <v>1</v>
      </c>
      <c r="CC150" s="31" t="e">
        <f t="shared" si="171"/>
        <v>#VALUE!</v>
      </c>
      <c r="CD150" s="177" t="s">
        <v>529</v>
      </c>
      <c r="CE150" s="31" t="str">
        <f t="shared" si="172"/>
        <v/>
      </c>
      <c r="CF150" s="31" t="str">
        <f t="shared" si="173"/>
        <v/>
      </c>
      <c r="CG150" s="31" t="e">
        <f t="shared" si="174"/>
        <v>#VALUE!</v>
      </c>
      <c r="CH150" s="171" t="s">
        <v>3443</v>
      </c>
      <c r="CI150" s="178">
        <v>0</v>
      </c>
      <c r="CJ150" s="171" t="s">
        <v>791</v>
      </c>
      <c r="CK150" s="178">
        <v>10625</v>
      </c>
      <c r="CL150" s="178"/>
      <c r="CM150" s="178" t="str">
        <f t="shared" ref="CM150:CM157" si="180">IF(AZ150="","","CLOSE")</f>
        <v>CLOSE</v>
      </c>
      <c r="CN150" s="178" t="str">
        <f t="shared" ref="CN150:CN157" si="181">IF(F150="","",IF(COUNTIF(BB150:CE150,"未")=0,"CLOSE",""))</f>
        <v>CLOSE</v>
      </c>
      <c r="CO150" s="178">
        <v>405</v>
      </c>
      <c r="CP150" s="178"/>
      <c r="CQ150" s="178"/>
      <c r="CR150" s="178"/>
      <c r="CS150" s="178"/>
      <c r="CT150" s="178"/>
      <c r="CU150" s="178"/>
      <c r="CV150" s="178"/>
      <c r="CW150" s="171" t="s">
        <v>666</v>
      </c>
      <c r="CX150" s="178"/>
      <c r="CY150" s="178"/>
      <c r="CZ150" s="178"/>
      <c r="DA150" s="178"/>
      <c r="DB150" s="178"/>
      <c r="DC150" s="178"/>
      <c r="DD150" s="178"/>
      <c r="DE150" s="178"/>
    </row>
    <row r="151" spans="1:110" ht="134.25" customHeight="1">
      <c r="A151" s="36">
        <v>135</v>
      </c>
      <c r="B151" s="179">
        <v>42692</v>
      </c>
      <c r="C151" s="178">
        <f t="shared" si="176"/>
        <v>11</v>
      </c>
      <c r="D151" s="178" t="s">
        <v>3444</v>
      </c>
      <c r="E151" s="178" t="s">
        <v>3149</v>
      </c>
      <c r="F151" s="97" t="s">
        <v>645</v>
      </c>
      <c r="G151" s="27">
        <f t="shared" si="119"/>
        <v>6</v>
      </c>
      <c r="H151" s="27" t="str">
        <f t="shared" si="120"/>
        <v>1</v>
      </c>
      <c r="I151" s="27" t="str">
        <f t="shared" si="121"/>
        <v>0</v>
      </c>
      <c r="J151" s="27">
        <f t="shared" si="122"/>
        <v>1</v>
      </c>
      <c r="K151" s="27">
        <f t="shared" si="123"/>
        <v>1</v>
      </c>
      <c r="L151" s="27">
        <f t="shared" si="124"/>
        <v>2</v>
      </c>
      <c r="M151" s="27">
        <f t="shared" si="125"/>
        <v>1</v>
      </c>
      <c r="N151" s="27">
        <f t="shared" si="126"/>
        <v>2</v>
      </c>
      <c r="O151" s="182" t="s">
        <v>3438</v>
      </c>
      <c r="P151" s="180" t="s">
        <v>3439</v>
      </c>
      <c r="Q151" s="182" t="s">
        <v>797</v>
      </c>
      <c r="R151" s="182" t="s">
        <v>798</v>
      </c>
      <c r="S151" s="182" t="s">
        <v>799</v>
      </c>
      <c r="T151" s="184" t="s">
        <v>60</v>
      </c>
      <c r="U151" s="31" t="str">
        <f t="shared" si="127"/>
        <v/>
      </c>
      <c r="V151" s="31" t="str">
        <f t="shared" si="177"/>
        <v>1</v>
      </c>
      <c r="W151" s="31" t="e">
        <f t="shared" si="178"/>
        <v>#VALUE!</v>
      </c>
      <c r="X151" s="177" t="s">
        <v>529</v>
      </c>
      <c r="Y151" s="177" t="s">
        <v>529</v>
      </c>
      <c r="Z151" s="177" t="s">
        <v>529</v>
      </c>
      <c r="AA151" s="177" t="s">
        <v>529</v>
      </c>
      <c r="AB151" s="184" t="s">
        <v>60</v>
      </c>
      <c r="AC151" s="31" t="str">
        <f t="shared" si="133"/>
        <v/>
      </c>
      <c r="AD151" s="31" t="str">
        <f t="shared" si="134"/>
        <v>1</v>
      </c>
      <c r="AE151" s="31" t="e">
        <f t="shared" si="135"/>
        <v>#VALUE!</v>
      </c>
      <c r="AF151" s="184" t="s">
        <v>60</v>
      </c>
      <c r="AG151" s="31" t="str">
        <f t="shared" si="136"/>
        <v/>
      </c>
      <c r="AH151" s="31" t="str">
        <f t="shared" si="137"/>
        <v>1</v>
      </c>
      <c r="AI151" s="31" t="e">
        <f t="shared" si="138"/>
        <v>#VALUE!</v>
      </c>
      <c r="AJ151" s="184" t="s">
        <v>60</v>
      </c>
      <c r="AK151" s="31" t="str">
        <f t="shared" si="139"/>
        <v/>
      </c>
      <c r="AL151" s="31" t="str">
        <f t="shared" si="140"/>
        <v>1</v>
      </c>
      <c r="AM151" s="31" t="e">
        <f t="shared" si="141"/>
        <v>#VALUE!</v>
      </c>
      <c r="AN151" s="184" t="s">
        <v>60</v>
      </c>
      <c r="AO151" s="31" t="str">
        <f t="shared" si="142"/>
        <v/>
      </c>
      <c r="AP151" s="31" t="str">
        <f t="shared" si="143"/>
        <v>1</v>
      </c>
      <c r="AQ151" s="31" t="e">
        <f t="shared" si="144"/>
        <v>#VALUE!</v>
      </c>
      <c r="AR151" s="184" t="s">
        <v>60</v>
      </c>
      <c r="AS151" s="31" t="str">
        <f t="shared" si="145"/>
        <v/>
      </c>
      <c r="AT151" s="31" t="str">
        <f t="shared" si="146"/>
        <v>1</v>
      </c>
      <c r="AU151" s="31" t="e">
        <f t="shared" si="147"/>
        <v>#VALUE!</v>
      </c>
      <c r="AV151" s="184" t="s">
        <v>192</v>
      </c>
      <c r="AW151" s="31" t="str">
        <f t="shared" si="148"/>
        <v/>
      </c>
      <c r="AX151" s="31" t="str">
        <f t="shared" si="149"/>
        <v/>
      </c>
      <c r="AY151" s="31" t="e">
        <f t="shared" si="150"/>
        <v>#VALUE!</v>
      </c>
      <c r="AZ151" s="183" t="s">
        <v>3445</v>
      </c>
      <c r="BA151" s="222"/>
      <c r="BB151" s="177" t="s">
        <v>63</v>
      </c>
      <c r="BC151" s="31" t="str">
        <f t="shared" si="151"/>
        <v/>
      </c>
      <c r="BD151" s="31" t="str">
        <f t="shared" si="152"/>
        <v>1</v>
      </c>
      <c r="BE151" s="31" t="e">
        <f t="shared" si="153"/>
        <v>#VALUE!</v>
      </c>
      <c r="BF151" s="177" t="s">
        <v>529</v>
      </c>
      <c r="BG151" s="31" t="str">
        <f t="shared" si="154"/>
        <v/>
      </c>
      <c r="BH151" s="31" t="str">
        <f>IF(BF151="完了","1","")</f>
        <v/>
      </c>
      <c r="BI151" s="31" t="e">
        <f>BG151+BH151</f>
        <v>#VALUE!</v>
      </c>
      <c r="BJ151" s="177" t="s">
        <v>63</v>
      </c>
      <c r="BK151" s="31" t="str">
        <f t="shared" si="157"/>
        <v/>
      </c>
      <c r="BL151" s="31" t="str">
        <f t="shared" si="158"/>
        <v>1</v>
      </c>
      <c r="BM151" s="31" t="e">
        <f t="shared" si="159"/>
        <v>#VALUE!</v>
      </c>
      <c r="BN151" s="177" t="s">
        <v>63</v>
      </c>
      <c r="BO151" s="31" t="str">
        <f t="shared" si="160"/>
        <v/>
      </c>
      <c r="BP151" s="31" t="str">
        <f t="shared" si="161"/>
        <v>1</v>
      </c>
      <c r="BQ151" s="31" t="e">
        <f t="shared" si="162"/>
        <v>#VALUE!</v>
      </c>
      <c r="BR151" s="177" t="s">
        <v>63</v>
      </c>
      <c r="BS151" s="31" t="str">
        <f t="shared" si="163"/>
        <v/>
      </c>
      <c r="BT151" s="31" t="str">
        <f t="shared" si="164"/>
        <v>1</v>
      </c>
      <c r="BU151" s="31" t="e">
        <f t="shared" si="165"/>
        <v>#VALUE!</v>
      </c>
      <c r="BV151" s="177" t="s">
        <v>63</v>
      </c>
      <c r="BW151" s="31" t="str">
        <f t="shared" si="166"/>
        <v/>
      </c>
      <c r="BX151" s="31" t="str">
        <f t="shared" si="167"/>
        <v>1</v>
      </c>
      <c r="BY151" s="31" t="e">
        <f t="shared" si="168"/>
        <v>#VALUE!</v>
      </c>
      <c r="BZ151" s="177" t="s">
        <v>63</v>
      </c>
      <c r="CA151" s="31" t="str">
        <f t="shared" si="169"/>
        <v/>
      </c>
      <c r="CB151" s="31" t="str">
        <f t="shared" si="170"/>
        <v>1</v>
      </c>
      <c r="CC151" s="31" t="e">
        <f t="shared" si="171"/>
        <v>#VALUE!</v>
      </c>
      <c r="CD151" s="177" t="s">
        <v>63</v>
      </c>
      <c r="CE151" s="31" t="str">
        <f t="shared" si="172"/>
        <v/>
      </c>
      <c r="CF151" s="31" t="str">
        <f t="shared" si="173"/>
        <v>1</v>
      </c>
      <c r="CG151" s="31" t="e">
        <f t="shared" si="174"/>
        <v>#VALUE!</v>
      </c>
      <c r="CH151" s="171" t="s">
        <v>3446</v>
      </c>
      <c r="CI151" s="178">
        <v>0</v>
      </c>
      <c r="CJ151" s="171" t="s">
        <v>796</v>
      </c>
      <c r="CK151" s="178">
        <v>10414</v>
      </c>
      <c r="CL151" s="178"/>
      <c r="CM151" s="178" t="str">
        <f t="shared" si="180"/>
        <v>CLOSE</v>
      </c>
      <c r="CN151" s="178" t="str">
        <f t="shared" si="181"/>
        <v>CLOSE</v>
      </c>
      <c r="CO151" s="178">
        <v>397</v>
      </c>
      <c r="CP151" s="178"/>
      <c r="CQ151" s="178"/>
      <c r="CR151" s="178"/>
      <c r="CS151" s="178"/>
      <c r="CT151" s="178"/>
      <c r="CU151" s="178"/>
      <c r="CV151" s="178"/>
      <c r="CW151" s="171" t="s">
        <v>666</v>
      </c>
      <c r="CX151" s="178"/>
      <c r="CY151" s="178"/>
      <c r="CZ151" s="178"/>
      <c r="DA151" s="178"/>
      <c r="DB151" s="178"/>
      <c r="DC151" s="178"/>
      <c r="DD151" s="178"/>
      <c r="DE151" s="178"/>
    </row>
    <row r="152" spans="1:110" ht="250.5" customHeight="1">
      <c r="A152" s="36">
        <v>136</v>
      </c>
      <c r="B152" s="179">
        <v>42707</v>
      </c>
      <c r="C152" s="178">
        <f t="shared" si="176"/>
        <v>12</v>
      </c>
      <c r="D152" s="178" t="s">
        <v>49</v>
      </c>
      <c r="E152" s="178" t="s">
        <v>41</v>
      </c>
      <c r="F152" s="97" t="s">
        <v>634</v>
      </c>
      <c r="G152" s="27">
        <f t="shared" si="119"/>
        <v>6</v>
      </c>
      <c r="H152" s="27" t="str">
        <f t="shared" si="120"/>
        <v>1</v>
      </c>
      <c r="I152" s="27" t="str">
        <f t="shared" si="121"/>
        <v>1</v>
      </c>
      <c r="J152" s="27">
        <f t="shared" si="122"/>
        <v>2</v>
      </c>
      <c r="K152" s="27">
        <f t="shared" si="123"/>
        <v>1</v>
      </c>
      <c r="L152" s="27">
        <f t="shared" si="124"/>
        <v>3</v>
      </c>
      <c r="M152" s="27">
        <f t="shared" si="125"/>
        <v>1</v>
      </c>
      <c r="N152" s="27">
        <f t="shared" si="126"/>
        <v>3</v>
      </c>
      <c r="O152" s="180" t="s">
        <v>3209</v>
      </c>
      <c r="P152" s="180" t="s">
        <v>3119</v>
      </c>
      <c r="Q152" s="182" t="s">
        <v>802</v>
      </c>
      <c r="R152" s="182" t="s">
        <v>3447</v>
      </c>
      <c r="S152" s="192" t="s">
        <v>3448</v>
      </c>
      <c r="T152" s="184" t="s">
        <v>60</v>
      </c>
      <c r="U152" s="31" t="str">
        <f t="shared" si="127"/>
        <v>1</v>
      </c>
      <c r="V152" s="31" t="str">
        <f t="shared" si="177"/>
        <v>1</v>
      </c>
      <c r="W152" s="31">
        <f t="shared" si="178"/>
        <v>2</v>
      </c>
      <c r="X152" s="177" t="s">
        <v>529</v>
      </c>
      <c r="Y152" s="177" t="s">
        <v>529</v>
      </c>
      <c r="Z152" s="177" t="s">
        <v>529</v>
      </c>
      <c r="AA152" s="177" t="s">
        <v>529</v>
      </c>
      <c r="AB152" s="184" t="s">
        <v>60</v>
      </c>
      <c r="AC152" s="31" t="str">
        <f t="shared" si="133"/>
        <v>1</v>
      </c>
      <c r="AD152" s="31" t="str">
        <f t="shared" si="134"/>
        <v>1</v>
      </c>
      <c r="AE152" s="31">
        <f t="shared" si="135"/>
        <v>2</v>
      </c>
      <c r="AF152" s="184" t="s">
        <v>60</v>
      </c>
      <c r="AG152" s="31" t="str">
        <f t="shared" si="136"/>
        <v>1</v>
      </c>
      <c r="AH152" s="31" t="str">
        <f t="shared" si="137"/>
        <v>1</v>
      </c>
      <c r="AI152" s="31">
        <f t="shared" si="138"/>
        <v>2</v>
      </c>
      <c r="AJ152" s="184" t="s">
        <v>60</v>
      </c>
      <c r="AK152" s="31" t="str">
        <f t="shared" si="139"/>
        <v>1</v>
      </c>
      <c r="AL152" s="31" t="str">
        <f t="shared" si="140"/>
        <v>1</v>
      </c>
      <c r="AM152" s="31">
        <f t="shared" si="141"/>
        <v>2</v>
      </c>
      <c r="AN152" s="184" t="s">
        <v>60</v>
      </c>
      <c r="AO152" s="31" t="str">
        <f t="shared" si="142"/>
        <v>1</v>
      </c>
      <c r="AP152" s="31" t="str">
        <f t="shared" si="143"/>
        <v>1</v>
      </c>
      <c r="AQ152" s="31">
        <f t="shared" si="144"/>
        <v>2</v>
      </c>
      <c r="AR152" s="184" t="s">
        <v>60</v>
      </c>
      <c r="AS152" s="31" t="str">
        <f t="shared" si="145"/>
        <v>1</v>
      </c>
      <c r="AT152" s="31" t="str">
        <f t="shared" si="146"/>
        <v>1</v>
      </c>
      <c r="AU152" s="31">
        <f t="shared" si="147"/>
        <v>2</v>
      </c>
      <c r="AV152" s="184" t="s">
        <v>192</v>
      </c>
      <c r="AW152" s="31" t="str">
        <f t="shared" si="148"/>
        <v>1</v>
      </c>
      <c r="AX152" s="31" t="str">
        <f t="shared" si="149"/>
        <v/>
      </c>
      <c r="AY152" s="31" t="e">
        <f t="shared" si="150"/>
        <v>#VALUE!</v>
      </c>
      <c r="AZ152" s="183" t="s">
        <v>805</v>
      </c>
      <c r="BA152" s="222"/>
      <c r="BB152" s="177" t="s">
        <v>63</v>
      </c>
      <c r="BC152" s="31" t="str">
        <f t="shared" si="151"/>
        <v>1</v>
      </c>
      <c r="BD152" s="31" t="str">
        <f t="shared" si="152"/>
        <v>1</v>
      </c>
      <c r="BE152" s="31">
        <f t="shared" si="153"/>
        <v>2</v>
      </c>
      <c r="BF152" s="177" t="s">
        <v>529</v>
      </c>
      <c r="BG152" s="31" t="str">
        <f t="shared" si="154"/>
        <v>1</v>
      </c>
      <c r="BH152" s="31" t="str">
        <f>IF(BF152="完了","1","")</f>
        <v/>
      </c>
      <c r="BI152" s="31" t="e">
        <f>BG152+BH152</f>
        <v>#VALUE!</v>
      </c>
      <c r="BJ152" s="177" t="s">
        <v>63</v>
      </c>
      <c r="BK152" s="31" t="str">
        <f t="shared" si="157"/>
        <v>1</v>
      </c>
      <c r="BL152" s="31" t="str">
        <f t="shared" si="158"/>
        <v>1</v>
      </c>
      <c r="BM152" s="31">
        <f t="shared" si="159"/>
        <v>2</v>
      </c>
      <c r="BN152" s="177" t="s">
        <v>63</v>
      </c>
      <c r="BO152" s="31" t="str">
        <f t="shared" si="160"/>
        <v>1</v>
      </c>
      <c r="BP152" s="31" t="str">
        <f t="shared" si="161"/>
        <v>1</v>
      </c>
      <c r="BQ152" s="31">
        <f t="shared" si="162"/>
        <v>2</v>
      </c>
      <c r="BR152" s="177" t="s">
        <v>63</v>
      </c>
      <c r="BS152" s="31" t="str">
        <f t="shared" si="163"/>
        <v>1</v>
      </c>
      <c r="BT152" s="31" t="str">
        <f t="shared" si="164"/>
        <v>1</v>
      </c>
      <c r="BU152" s="31">
        <f t="shared" si="165"/>
        <v>2</v>
      </c>
      <c r="BV152" s="177" t="s">
        <v>63</v>
      </c>
      <c r="BW152" s="31" t="str">
        <f t="shared" si="166"/>
        <v>1</v>
      </c>
      <c r="BX152" s="31" t="str">
        <f t="shared" si="167"/>
        <v>1</v>
      </c>
      <c r="BY152" s="31">
        <f t="shared" si="168"/>
        <v>2</v>
      </c>
      <c r="BZ152" s="177" t="s">
        <v>63</v>
      </c>
      <c r="CA152" s="31" t="str">
        <f t="shared" si="169"/>
        <v>1</v>
      </c>
      <c r="CB152" s="31" t="str">
        <f t="shared" si="170"/>
        <v>1</v>
      </c>
      <c r="CC152" s="31">
        <f t="shared" si="171"/>
        <v>2</v>
      </c>
      <c r="CD152" s="177" t="s">
        <v>529</v>
      </c>
      <c r="CE152" s="31" t="str">
        <f t="shared" si="172"/>
        <v>1</v>
      </c>
      <c r="CF152" s="31" t="str">
        <f t="shared" si="173"/>
        <v/>
      </c>
      <c r="CG152" s="31" t="e">
        <f t="shared" si="174"/>
        <v>#VALUE!</v>
      </c>
      <c r="CH152" s="171" t="s">
        <v>3449</v>
      </c>
      <c r="CI152" s="178">
        <v>0</v>
      </c>
      <c r="CJ152" s="171" t="s">
        <v>801</v>
      </c>
      <c r="CK152" s="178">
        <v>1066</v>
      </c>
      <c r="CL152" s="178"/>
      <c r="CM152" s="178" t="str">
        <f t="shared" si="180"/>
        <v>CLOSE</v>
      </c>
      <c r="CN152" s="178" t="str">
        <f t="shared" si="181"/>
        <v>CLOSE</v>
      </c>
      <c r="CO152" s="178">
        <v>1116</v>
      </c>
      <c r="CP152" s="178"/>
      <c r="CQ152" s="178"/>
      <c r="CR152" s="178"/>
      <c r="CS152" s="178"/>
      <c r="CT152" s="178"/>
      <c r="CU152" s="178"/>
      <c r="CV152" s="178"/>
      <c r="CW152" s="171"/>
      <c r="CX152" s="178"/>
      <c r="CY152" s="178"/>
      <c r="CZ152" s="178"/>
      <c r="DA152" s="178"/>
      <c r="DB152" s="178"/>
      <c r="DC152" s="178"/>
      <c r="DD152" s="178"/>
      <c r="DE152" s="178"/>
    </row>
    <row r="153" spans="1:110" s="203" customFormat="1" ht="174.75" customHeight="1">
      <c r="A153" s="195">
        <v>1</v>
      </c>
      <c r="B153" s="179">
        <v>42764</v>
      </c>
      <c r="C153" s="23">
        <f t="shared" ref="C153:C173" si="182">MONTH(B153)</f>
        <v>1</v>
      </c>
      <c r="D153" s="178" t="s">
        <v>49</v>
      </c>
      <c r="E153" s="178" t="s">
        <v>40</v>
      </c>
      <c r="F153" s="178" t="s">
        <v>806</v>
      </c>
      <c r="G153" s="27">
        <f t="shared" ref="G153:G173" si="183">COUNTIF(T153:AV153,"要")</f>
        <v>10</v>
      </c>
      <c r="H153" s="27" t="str">
        <f t="shared" ref="H153:H173" si="184">IF(G153&gt;0,"1","0")</f>
        <v>1</v>
      </c>
      <c r="I153" s="27" t="str">
        <f t="shared" ref="I153:I173" si="185">IF(AND(D153="ADT",H153="1"),"1","0")</f>
        <v>1</v>
      </c>
      <c r="J153" s="27">
        <f t="shared" ref="J153:J173" si="186">H153+I153</f>
        <v>2</v>
      </c>
      <c r="K153" s="27">
        <f t="shared" ref="K153:K173" si="187">IF(CM153="CLOSE",1,"")</f>
        <v>1</v>
      </c>
      <c r="L153" s="27">
        <f t="shared" ref="L153:L173" si="188">J153+K153</f>
        <v>3</v>
      </c>
      <c r="M153" s="27">
        <f t="shared" ref="M153:M173" si="189">IF(CN153="CLOSE",1,"")</f>
        <v>1</v>
      </c>
      <c r="N153" s="27">
        <f t="shared" ref="N153:N173" si="190">J153+M153</f>
        <v>3</v>
      </c>
      <c r="O153" s="178" t="s">
        <v>3063</v>
      </c>
      <c r="P153" s="178" t="s">
        <v>3450</v>
      </c>
      <c r="Q153" s="193" t="s">
        <v>808</v>
      </c>
      <c r="R153" s="194" t="s">
        <v>3451</v>
      </c>
      <c r="S153" s="194" t="s">
        <v>3452</v>
      </c>
      <c r="T153" s="184" t="s">
        <v>60</v>
      </c>
      <c r="U153" s="31" t="str">
        <f t="shared" ref="U153:U173" si="191">IF($D153="ADT","1","")</f>
        <v>1</v>
      </c>
      <c r="V153" s="31" t="str">
        <f t="shared" ref="V153:V173" si="192">IF(T153="要","1","")</f>
        <v>1</v>
      </c>
      <c r="W153" s="31">
        <f t="shared" ref="W153:W173" si="193">U153+V153</f>
        <v>2</v>
      </c>
      <c r="X153" s="184" t="s">
        <v>529</v>
      </c>
      <c r="Y153" s="184" t="s">
        <v>60</v>
      </c>
      <c r="Z153" s="184" t="s">
        <v>60</v>
      </c>
      <c r="AA153" s="184" t="s">
        <v>60</v>
      </c>
      <c r="AB153" s="184" t="s">
        <v>60</v>
      </c>
      <c r="AC153" s="31" t="str">
        <f t="shared" ref="AC153:AC173" si="194">IF($D153="ADT","1","")</f>
        <v>1</v>
      </c>
      <c r="AD153" s="31" t="str">
        <f t="shared" ref="AD153:AD173" si="195">IF(AB153="要","1","")</f>
        <v>1</v>
      </c>
      <c r="AE153" s="31">
        <f t="shared" ref="AE153:AE173" si="196">AC153+AD153</f>
        <v>2</v>
      </c>
      <c r="AF153" s="184" t="s">
        <v>60</v>
      </c>
      <c r="AG153" s="31" t="str">
        <f t="shared" ref="AG153:AG173" si="197">IF($D153="ADT","1","")</f>
        <v>1</v>
      </c>
      <c r="AH153" s="31" t="str">
        <f t="shared" ref="AH153:AH173" si="198">IF(AF153="要","1","")</f>
        <v>1</v>
      </c>
      <c r="AI153" s="31">
        <f t="shared" ref="AI153:AI173" si="199">AG153+AH153</f>
        <v>2</v>
      </c>
      <c r="AJ153" s="184" t="s">
        <v>60</v>
      </c>
      <c r="AK153" s="31" t="str">
        <f t="shared" ref="AK153:AK173" si="200">IF($D153="ADT","1","")</f>
        <v>1</v>
      </c>
      <c r="AL153" s="31" t="str">
        <f t="shared" ref="AL153:AL173" si="201">IF(AJ153="要","1","")</f>
        <v>1</v>
      </c>
      <c r="AM153" s="31">
        <f t="shared" ref="AM153:AM173" si="202">AK153+AL153</f>
        <v>2</v>
      </c>
      <c r="AN153" s="184" t="s">
        <v>60</v>
      </c>
      <c r="AO153" s="31" t="str">
        <f t="shared" ref="AO153:AO173" si="203">IF($D153="ADT","1","")</f>
        <v>1</v>
      </c>
      <c r="AP153" s="31" t="str">
        <f t="shared" ref="AP153:AP173" si="204">IF(AN153="要","1","")</f>
        <v>1</v>
      </c>
      <c r="AQ153" s="31">
        <f t="shared" ref="AQ153:AQ173" si="205">AO153+AP153</f>
        <v>2</v>
      </c>
      <c r="AR153" s="184" t="s">
        <v>60</v>
      </c>
      <c r="AS153" s="31" t="str">
        <f t="shared" ref="AS153:AS173" si="206">IF($D153="ADT","1","")</f>
        <v>1</v>
      </c>
      <c r="AT153" s="31" t="str">
        <f t="shared" ref="AT153:AT173" si="207">IF(AR153="要","1","")</f>
        <v>1</v>
      </c>
      <c r="AU153" s="31">
        <f t="shared" ref="AU153:AU173" si="208">AS153+AT153</f>
        <v>2</v>
      </c>
      <c r="AV153" s="184" t="s">
        <v>60</v>
      </c>
      <c r="AW153" s="31" t="str">
        <f t="shared" ref="AW153:AW173" si="209">IF($D153="ADT","1","")</f>
        <v>1</v>
      </c>
      <c r="AX153" s="31" t="str">
        <f t="shared" ref="AX153:AX173" si="210">IF(AV153="要","1","")</f>
        <v>1</v>
      </c>
      <c r="AY153" s="31">
        <f t="shared" ref="AY153:AY173" si="211">AW153+AX153</f>
        <v>2</v>
      </c>
      <c r="AZ153" s="194" t="s">
        <v>3453</v>
      </c>
      <c r="BA153" s="14"/>
      <c r="BB153" s="184" t="s">
        <v>2978</v>
      </c>
      <c r="BC153" s="102" t="str">
        <f t="shared" ref="BC153:BC173" si="212">IF($D153="ADT","1","")</f>
        <v>1</v>
      </c>
      <c r="BD153" s="102" t="str">
        <f t="shared" ref="BD153:BD173" si="213">IF(BB153="完了","1","")</f>
        <v>1</v>
      </c>
      <c r="BE153" s="102">
        <f t="shared" ref="BE153:BE173" si="214">BC153+BD153</f>
        <v>2</v>
      </c>
      <c r="BF153" s="184" t="s">
        <v>529</v>
      </c>
      <c r="BG153" s="31" t="str">
        <f t="shared" ref="BG153:BG173" si="215">IF($D153="ADT","1","")</f>
        <v>1</v>
      </c>
      <c r="BH153" s="31" t="str">
        <f t="shared" ref="BH153:BH173" si="216">IF(BF153="完了","1","")</f>
        <v/>
      </c>
      <c r="BI153" s="31" t="e">
        <f t="shared" ref="BI153:BI173" si="217">BG153+BH153</f>
        <v>#VALUE!</v>
      </c>
      <c r="BJ153" s="184" t="s">
        <v>63</v>
      </c>
      <c r="BK153" s="102" t="str">
        <f t="shared" ref="BK153:BK173" si="218">IF($D153="ADT","1","")</f>
        <v>1</v>
      </c>
      <c r="BL153" s="102" t="str">
        <f t="shared" ref="BL153:BL173" si="219">IF(BJ153="完了","1","")</f>
        <v>1</v>
      </c>
      <c r="BM153" s="102">
        <f t="shared" ref="BM153:BM173" si="220">BK153+BL153</f>
        <v>2</v>
      </c>
      <c r="BN153" s="184" t="s">
        <v>63</v>
      </c>
      <c r="BO153" s="102" t="str">
        <f t="shared" ref="BO153:BO173" si="221">IF($D153="ADT","1","")</f>
        <v>1</v>
      </c>
      <c r="BP153" s="102" t="str">
        <f t="shared" ref="BP153:BP173" si="222">IF(BN153="完了","1","")</f>
        <v>1</v>
      </c>
      <c r="BQ153" s="102">
        <f t="shared" ref="BQ153:BQ173" si="223">BO153+BP153</f>
        <v>2</v>
      </c>
      <c r="BR153" s="184" t="s">
        <v>63</v>
      </c>
      <c r="BS153" s="31" t="str">
        <f t="shared" ref="BS153:BS173" si="224">IF($D153="ADT","1","")</f>
        <v>1</v>
      </c>
      <c r="BT153" s="31" t="str">
        <f t="shared" ref="BT153:BT173" si="225">IF(BR153="完了","1","")</f>
        <v>1</v>
      </c>
      <c r="BU153" s="31">
        <f t="shared" ref="BU153:BU173" si="226">BS153+BT153</f>
        <v>2</v>
      </c>
      <c r="BV153" s="184" t="s">
        <v>63</v>
      </c>
      <c r="BW153" s="31" t="str">
        <f t="shared" ref="BW153:BW173" si="227">IF($D153="ADT","1","")</f>
        <v>1</v>
      </c>
      <c r="BX153" s="31" t="str">
        <f t="shared" ref="BX153:BX173" si="228">IF(BV153="完了","1","")</f>
        <v>1</v>
      </c>
      <c r="BY153" s="31">
        <f t="shared" ref="BY153:BY173" si="229">BW153+BX153</f>
        <v>2</v>
      </c>
      <c r="BZ153" s="184" t="s">
        <v>63</v>
      </c>
      <c r="CA153" s="102" t="str">
        <f t="shared" ref="CA153:CA173" si="230">IF($D153="ADT","1","")</f>
        <v>1</v>
      </c>
      <c r="CB153" s="102" t="str">
        <f t="shared" ref="CB153:CB173" si="231">IF(BZ153="完了","1","")</f>
        <v>1</v>
      </c>
      <c r="CC153" s="102">
        <f t="shared" ref="CC153:CC173" si="232">CA153+CB153</f>
        <v>2</v>
      </c>
      <c r="CD153" s="184" t="s">
        <v>63</v>
      </c>
      <c r="CE153" s="31" t="str">
        <f t="shared" ref="CE153:CE173" si="233">IF($D153="ADT","1","")</f>
        <v>1</v>
      </c>
      <c r="CF153" s="31" t="str">
        <f t="shared" ref="CF153:CF173" si="234">IF(CD153="完了","1","")</f>
        <v>1</v>
      </c>
      <c r="CG153" s="31">
        <f t="shared" ref="CG153:CG173" si="235">CE153+CF153</f>
        <v>2</v>
      </c>
      <c r="CH153" s="171" t="s">
        <v>3454</v>
      </c>
      <c r="CI153" s="193">
        <v>1</v>
      </c>
      <c r="CJ153" s="171" t="s">
        <v>3455</v>
      </c>
      <c r="CK153" s="193">
        <v>1213</v>
      </c>
      <c r="CL153" s="193"/>
      <c r="CM153" s="178" t="str">
        <f t="shared" si="180"/>
        <v>CLOSE</v>
      </c>
      <c r="CN153" s="178" t="str">
        <f t="shared" si="181"/>
        <v>CLOSE</v>
      </c>
      <c r="CO153" s="178">
        <v>79</v>
      </c>
      <c r="CP153" s="178"/>
      <c r="CQ153" s="193"/>
      <c r="CR153" s="193"/>
      <c r="CS153" s="193"/>
      <c r="CT153" s="193"/>
      <c r="CU153" s="193"/>
      <c r="CV153" s="193"/>
      <c r="CW153" s="193"/>
      <c r="CX153" s="193"/>
      <c r="CY153" s="193"/>
      <c r="CZ153" s="193"/>
      <c r="DA153" s="193"/>
      <c r="DB153" s="193"/>
      <c r="DC153" s="193"/>
      <c r="DD153" s="193"/>
      <c r="DE153" s="193"/>
      <c r="DF153" s="202"/>
    </row>
    <row r="154" spans="1:110" ht="134.25" customHeight="1">
      <c r="A154" s="195">
        <f>A153+1</f>
        <v>2</v>
      </c>
      <c r="B154" s="179">
        <v>42768</v>
      </c>
      <c r="C154" s="23">
        <f t="shared" si="182"/>
        <v>2</v>
      </c>
      <c r="D154" s="178" t="s">
        <v>49</v>
      </c>
      <c r="E154" s="178" t="s">
        <v>37</v>
      </c>
      <c r="F154" s="178" t="s">
        <v>806</v>
      </c>
      <c r="G154" s="27">
        <f t="shared" si="183"/>
        <v>5</v>
      </c>
      <c r="H154" s="27" t="str">
        <f t="shared" si="184"/>
        <v>1</v>
      </c>
      <c r="I154" s="27" t="str">
        <f t="shared" si="185"/>
        <v>1</v>
      </c>
      <c r="J154" s="27">
        <f t="shared" si="186"/>
        <v>2</v>
      </c>
      <c r="K154" s="27">
        <f t="shared" si="187"/>
        <v>1</v>
      </c>
      <c r="L154" s="27">
        <f t="shared" si="188"/>
        <v>3</v>
      </c>
      <c r="M154" s="27">
        <f t="shared" si="189"/>
        <v>1</v>
      </c>
      <c r="N154" s="27">
        <f t="shared" si="190"/>
        <v>3</v>
      </c>
      <c r="O154" s="178" t="s">
        <v>3063</v>
      </c>
      <c r="P154" s="178" t="s">
        <v>3456</v>
      </c>
      <c r="Q154" s="193" t="s">
        <v>3457</v>
      </c>
      <c r="R154" s="194" t="s">
        <v>3458</v>
      </c>
      <c r="S154" s="194" t="s">
        <v>815</v>
      </c>
      <c r="T154" s="184" t="s">
        <v>60</v>
      </c>
      <c r="U154" s="31" t="str">
        <f t="shared" si="191"/>
        <v>1</v>
      </c>
      <c r="V154" s="31" t="str">
        <f t="shared" si="192"/>
        <v>1</v>
      </c>
      <c r="W154" s="31">
        <f t="shared" si="193"/>
        <v>2</v>
      </c>
      <c r="X154" s="184" t="s">
        <v>529</v>
      </c>
      <c r="AB154" s="184" t="s">
        <v>60</v>
      </c>
      <c r="AC154" s="31" t="str">
        <f t="shared" si="194"/>
        <v>1</v>
      </c>
      <c r="AD154" s="31" t="str">
        <f t="shared" si="195"/>
        <v>1</v>
      </c>
      <c r="AE154" s="31">
        <f t="shared" si="196"/>
        <v>2</v>
      </c>
      <c r="AF154" s="184" t="s">
        <v>60</v>
      </c>
      <c r="AG154" s="31" t="str">
        <f t="shared" si="197"/>
        <v>1</v>
      </c>
      <c r="AH154" s="31" t="str">
        <f t="shared" si="198"/>
        <v>1</v>
      </c>
      <c r="AI154" s="31">
        <f t="shared" si="199"/>
        <v>2</v>
      </c>
      <c r="AJ154" s="184" t="s">
        <v>60</v>
      </c>
      <c r="AK154" s="31" t="str">
        <f t="shared" si="200"/>
        <v>1</v>
      </c>
      <c r="AL154" s="31" t="str">
        <f t="shared" si="201"/>
        <v>1</v>
      </c>
      <c r="AM154" s="31">
        <f t="shared" si="202"/>
        <v>2</v>
      </c>
      <c r="AN154" s="184" t="s">
        <v>60</v>
      </c>
      <c r="AO154" s="31" t="str">
        <f t="shared" si="203"/>
        <v>1</v>
      </c>
      <c r="AP154" s="31" t="str">
        <f t="shared" si="204"/>
        <v>1</v>
      </c>
      <c r="AQ154" s="31">
        <f t="shared" si="205"/>
        <v>2</v>
      </c>
      <c r="AR154" s="184" t="s">
        <v>192</v>
      </c>
      <c r="AS154" s="31" t="str">
        <f t="shared" si="206"/>
        <v>1</v>
      </c>
      <c r="AT154" s="31" t="str">
        <f t="shared" si="207"/>
        <v/>
      </c>
      <c r="AU154" s="31" t="e">
        <f t="shared" si="208"/>
        <v>#VALUE!</v>
      </c>
      <c r="AV154" s="184" t="s">
        <v>192</v>
      </c>
      <c r="AW154" s="31" t="str">
        <f t="shared" si="209"/>
        <v>1</v>
      </c>
      <c r="AX154" s="31" t="str">
        <f t="shared" si="210"/>
        <v/>
      </c>
      <c r="AY154" s="31" t="e">
        <f t="shared" si="211"/>
        <v>#VALUE!</v>
      </c>
      <c r="AZ154" s="194" t="s">
        <v>3459</v>
      </c>
      <c r="BB154" s="184" t="s">
        <v>63</v>
      </c>
      <c r="BC154" s="102" t="str">
        <f t="shared" si="212"/>
        <v>1</v>
      </c>
      <c r="BD154" s="102" t="str">
        <f t="shared" si="213"/>
        <v>1</v>
      </c>
      <c r="BE154" s="102">
        <f t="shared" si="214"/>
        <v>2</v>
      </c>
      <c r="BF154" s="184" t="s">
        <v>529</v>
      </c>
      <c r="BG154" s="31" t="str">
        <f t="shared" si="215"/>
        <v>1</v>
      </c>
      <c r="BH154" s="31" t="str">
        <f t="shared" si="216"/>
        <v/>
      </c>
      <c r="BI154" s="31" t="e">
        <f t="shared" si="217"/>
        <v>#VALUE!</v>
      </c>
      <c r="BJ154" s="184" t="s">
        <v>63</v>
      </c>
      <c r="BK154" s="102" t="str">
        <f t="shared" si="218"/>
        <v>1</v>
      </c>
      <c r="BL154" s="102" t="str">
        <f t="shared" si="219"/>
        <v>1</v>
      </c>
      <c r="BM154" s="102">
        <f t="shared" si="220"/>
        <v>2</v>
      </c>
      <c r="BN154" s="184" t="s">
        <v>63</v>
      </c>
      <c r="BO154" s="102" t="str">
        <f t="shared" si="221"/>
        <v>1</v>
      </c>
      <c r="BP154" s="102" t="str">
        <f t="shared" si="222"/>
        <v>1</v>
      </c>
      <c r="BQ154" s="102">
        <f t="shared" si="223"/>
        <v>2</v>
      </c>
      <c r="BR154" s="184" t="s">
        <v>63</v>
      </c>
      <c r="BS154" s="31" t="str">
        <f t="shared" si="224"/>
        <v>1</v>
      </c>
      <c r="BT154" s="31" t="str">
        <f t="shared" si="225"/>
        <v>1</v>
      </c>
      <c r="BU154" s="31">
        <f t="shared" si="226"/>
        <v>2</v>
      </c>
      <c r="BV154" s="184" t="s">
        <v>63</v>
      </c>
      <c r="BW154" s="31" t="str">
        <f t="shared" si="227"/>
        <v>1</v>
      </c>
      <c r="BX154" s="31" t="str">
        <f t="shared" si="228"/>
        <v>1</v>
      </c>
      <c r="BY154" s="31">
        <f t="shared" si="229"/>
        <v>2</v>
      </c>
      <c r="BZ154" s="184" t="s">
        <v>529</v>
      </c>
      <c r="CA154" s="102" t="str">
        <f t="shared" si="230"/>
        <v>1</v>
      </c>
      <c r="CB154" s="102" t="str">
        <f t="shared" si="231"/>
        <v/>
      </c>
      <c r="CC154" s="102" t="e">
        <f t="shared" si="232"/>
        <v>#VALUE!</v>
      </c>
      <c r="CD154" s="184" t="s">
        <v>529</v>
      </c>
      <c r="CE154" s="31" t="str">
        <f t="shared" si="233"/>
        <v>1</v>
      </c>
      <c r="CF154" s="31" t="str">
        <f t="shared" si="234"/>
        <v/>
      </c>
      <c r="CG154" s="31" t="e">
        <f t="shared" si="235"/>
        <v>#VALUE!</v>
      </c>
      <c r="CH154" s="171" t="s">
        <v>3460</v>
      </c>
      <c r="CI154" s="193">
        <v>0</v>
      </c>
      <c r="CJ154" s="171" t="s">
        <v>3461</v>
      </c>
      <c r="CK154" s="193">
        <v>774</v>
      </c>
      <c r="CL154" s="193"/>
      <c r="CM154" s="178" t="str">
        <f t="shared" si="180"/>
        <v>CLOSE</v>
      </c>
      <c r="CN154" s="178" t="str">
        <f t="shared" si="181"/>
        <v>CLOSE</v>
      </c>
      <c r="CO154" s="178">
        <v>50</v>
      </c>
      <c r="CP154" s="178"/>
      <c r="CQ154" s="193"/>
      <c r="CR154" s="193"/>
      <c r="CS154" s="193"/>
      <c r="CT154" s="193"/>
      <c r="CU154" s="193"/>
      <c r="CV154" s="193"/>
      <c r="CW154" s="193"/>
      <c r="CX154" s="193"/>
      <c r="CY154" s="193"/>
      <c r="CZ154" s="193"/>
      <c r="DA154" s="193"/>
      <c r="DB154" s="193"/>
      <c r="DC154" s="193"/>
      <c r="DD154" s="193"/>
      <c r="DE154" s="193"/>
    </row>
    <row r="155" spans="1:110" ht="132">
      <c r="A155" s="195">
        <f>A154+1</f>
        <v>3</v>
      </c>
      <c r="B155" s="179">
        <v>42804</v>
      </c>
      <c r="C155" s="23">
        <f t="shared" si="182"/>
        <v>3</v>
      </c>
      <c r="D155" s="178" t="s">
        <v>3178</v>
      </c>
      <c r="E155" s="178" t="s">
        <v>491</v>
      </c>
      <c r="F155" s="178" t="s">
        <v>806</v>
      </c>
      <c r="G155" s="27">
        <f t="shared" si="183"/>
        <v>6</v>
      </c>
      <c r="H155" s="27" t="str">
        <f t="shared" si="184"/>
        <v>1</v>
      </c>
      <c r="I155" s="27" t="str">
        <f t="shared" si="185"/>
        <v>0</v>
      </c>
      <c r="J155" s="27">
        <f t="shared" si="186"/>
        <v>1</v>
      </c>
      <c r="K155" s="27">
        <f t="shared" si="187"/>
        <v>1</v>
      </c>
      <c r="L155" s="27">
        <f t="shared" si="188"/>
        <v>2</v>
      </c>
      <c r="M155" s="27">
        <f t="shared" si="189"/>
        <v>1</v>
      </c>
      <c r="N155" s="27">
        <f t="shared" si="190"/>
        <v>2</v>
      </c>
      <c r="O155" s="178" t="s">
        <v>3063</v>
      </c>
      <c r="P155" s="178" t="s">
        <v>3462</v>
      </c>
      <c r="Q155" s="193" t="s">
        <v>818</v>
      </c>
      <c r="R155" s="194" t="s">
        <v>3463</v>
      </c>
      <c r="S155" s="194" t="s">
        <v>820</v>
      </c>
      <c r="T155" s="184" t="s">
        <v>60</v>
      </c>
      <c r="U155" s="31" t="str">
        <f t="shared" si="191"/>
        <v/>
      </c>
      <c r="V155" s="31" t="str">
        <f t="shared" si="192"/>
        <v>1</v>
      </c>
      <c r="W155" s="31" t="e">
        <f t="shared" si="193"/>
        <v>#VALUE!</v>
      </c>
      <c r="X155" s="184" t="s">
        <v>529</v>
      </c>
      <c r="Y155" s="184" t="s">
        <v>60</v>
      </c>
      <c r="Z155" s="184" t="s">
        <v>529</v>
      </c>
      <c r="AA155" s="184" t="s">
        <v>529</v>
      </c>
      <c r="AB155" s="184" t="s">
        <v>60</v>
      </c>
      <c r="AC155" s="31" t="str">
        <f t="shared" si="194"/>
        <v/>
      </c>
      <c r="AD155" s="31" t="str">
        <f t="shared" si="195"/>
        <v>1</v>
      </c>
      <c r="AE155" s="31" t="e">
        <f t="shared" si="196"/>
        <v>#VALUE!</v>
      </c>
      <c r="AF155" s="184" t="s">
        <v>60</v>
      </c>
      <c r="AG155" s="31" t="str">
        <f t="shared" si="197"/>
        <v/>
      </c>
      <c r="AH155" s="31" t="str">
        <f t="shared" si="198"/>
        <v>1</v>
      </c>
      <c r="AI155" s="31" t="e">
        <f t="shared" si="199"/>
        <v>#VALUE!</v>
      </c>
      <c r="AJ155" s="184" t="s">
        <v>60</v>
      </c>
      <c r="AK155" s="31" t="str">
        <f t="shared" si="200"/>
        <v/>
      </c>
      <c r="AL155" s="31" t="str">
        <f t="shared" si="201"/>
        <v>1</v>
      </c>
      <c r="AM155" s="31" t="e">
        <f t="shared" si="202"/>
        <v>#VALUE!</v>
      </c>
      <c r="AN155" s="184" t="s">
        <v>60</v>
      </c>
      <c r="AO155" s="31" t="str">
        <f t="shared" si="203"/>
        <v/>
      </c>
      <c r="AP155" s="31" t="str">
        <f t="shared" si="204"/>
        <v>1</v>
      </c>
      <c r="AQ155" s="31" t="e">
        <f t="shared" si="205"/>
        <v>#VALUE!</v>
      </c>
      <c r="AR155" s="184" t="s">
        <v>192</v>
      </c>
      <c r="AS155" s="31" t="str">
        <f t="shared" si="206"/>
        <v/>
      </c>
      <c r="AT155" s="31" t="str">
        <f t="shared" si="207"/>
        <v/>
      </c>
      <c r="AU155" s="31" t="e">
        <f t="shared" si="208"/>
        <v>#VALUE!</v>
      </c>
      <c r="AV155" s="184" t="s">
        <v>192</v>
      </c>
      <c r="AW155" s="31" t="str">
        <f t="shared" si="209"/>
        <v/>
      </c>
      <c r="AX155" s="31" t="str">
        <f t="shared" si="210"/>
        <v/>
      </c>
      <c r="AY155" s="31" t="e">
        <f t="shared" si="211"/>
        <v>#VALUE!</v>
      </c>
      <c r="AZ155" s="194" t="s">
        <v>3464</v>
      </c>
      <c r="BB155" s="184" t="s">
        <v>63</v>
      </c>
      <c r="BC155" s="102" t="str">
        <f t="shared" si="212"/>
        <v/>
      </c>
      <c r="BD155" s="102" t="str">
        <f t="shared" si="213"/>
        <v>1</v>
      </c>
      <c r="BE155" s="102" t="e">
        <f t="shared" si="214"/>
        <v>#VALUE!</v>
      </c>
      <c r="BF155" s="184" t="s">
        <v>529</v>
      </c>
      <c r="BG155" s="31" t="str">
        <f t="shared" si="215"/>
        <v/>
      </c>
      <c r="BH155" s="31" t="str">
        <f t="shared" si="216"/>
        <v/>
      </c>
      <c r="BI155" s="31" t="e">
        <f t="shared" si="217"/>
        <v>#VALUE!</v>
      </c>
      <c r="BJ155" s="184" t="s">
        <v>63</v>
      </c>
      <c r="BK155" s="102" t="str">
        <f t="shared" si="218"/>
        <v/>
      </c>
      <c r="BL155" s="102" t="str">
        <f t="shared" si="219"/>
        <v>1</v>
      </c>
      <c r="BM155" s="102" t="e">
        <f t="shared" si="220"/>
        <v>#VALUE!</v>
      </c>
      <c r="BN155" s="184" t="s">
        <v>63</v>
      </c>
      <c r="BO155" s="102" t="str">
        <f t="shared" si="221"/>
        <v/>
      </c>
      <c r="BP155" s="102" t="str">
        <f t="shared" si="222"/>
        <v>1</v>
      </c>
      <c r="BQ155" s="102" t="e">
        <f t="shared" si="223"/>
        <v>#VALUE!</v>
      </c>
      <c r="BR155" s="184" t="s">
        <v>63</v>
      </c>
      <c r="BS155" s="31" t="str">
        <f t="shared" si="224"/>
        <v/>
      </c>
      <c r="BT155" s="31" t="str">
        <f t="shared" si="225"/>
        <v>1</v>
      </c>
      <c r="BU155" s="31" t="e">
        <f t="shared" si="226"/>
        <v>#VALUE!</v>
      </c>
      <c r="BV155" s="184" t="s">
        <v>63</v>
      </c>
      <c r="BW155" s="31" t="str">
        <f t="shared" si="227"/>
        <v/>
      </c>
      <c r="BX155" s="31" t="str">
        <f t="shared" si="228"/>
        <v>1</v>
      </c>
      <c r="BY155" s="31" t="e">
        <f t="shared" si="229"/>
        <v>#VALUE!</v>
      </c>
      <c r="BZ155" s="184" t="s">
        <v>529</v>
      </c>
      <c r="CA155" s="102" t="str">
        <f t="shared" si="230"/>
        <v/>
      </c>
      <c r="CB155" s="102" t="str">
        <f t="shared" si="231"/>
        <v/>
      </c>
      <c r="CC155" s="102" t="e">
        <f t="shared" si="232"/>
        <v>#VALUE!</v>
      </c>
      <c r="CD155" s="184" t="s">
        <v>529</v>
      </c>
      <c r="CE155" s="31" t="str">
        <f t="shared" si="233"/>
        <v/>
      </c>
      <c r="CF155" s="31" t="str">
        <f t="shared" si="234"/>
        <v/>
      </c>
      <c r="CG155" s="31" t="e">
        <f t="shared" si="235"/>
        <v>#VALUE!</v>
      </c>
      <c r="CH155" s="171" t="s">
        <v>3465</v>
      </c>
      <c r="CI155" s="193">
        <v>0</v>
      </c>
      <c r="CJ155" s="171" t="s">
        <v>3466</v>
      </c>
      <c r="CK155" s="193">
        <v>3066</v>
      </c>
      <c r="CL155" s="193"/>
      <c r="CM155" s="178" t="str">
        <f t="shared" si="180"/>
        <v>CLOSE</v>
      </c>
      <c r="CN155" s="178" t="str">
        <f t="shared" si="181"/>
        <v>CLOSE</v>
      </c>
      <c r="CO155" s="178">
        <v>122</v>
      </c>
      <c r="CP155" s="178"/>
      <c r="CQ155" s="193"/>
      <c r="CR155" s="193"/>
      <c r="CS155" s="193"/>
      <c r="CT155" s="193"/>
      <c r="CU155" s="193"/>
      <c r="CV155" s="193"/>
      <c r="CW155" s="193"/>
      <c r="CX155" s="193"/>
      <c r="CY155" s="193"/>
      <c r="CZ155" s="193"/>
      <c r="DA155" s="193"/>
      <c r="DB155" s="193"/>
      <c r="DC155" s="193"/>
      <c r="DD155" s="193"/>
      <c r="DE155" s="193"/>
    </row>
    <row r="156" spans="1:110" ht="108">
      <c r="A156" s="195">
        <f t="shared" ref="A156:A173" si="236">A155+1</f>
        <v>4</v>
      </c>
      <c r="B156" s="179">
        <v>42822</v>
      </c>
      <c r="C156" s="23">
        <f t="shared" si="182"/>
        <v>3</v>
      </c>
      <c r="D156" s="178" t="s">
        <v>49</v>
      </c>
      <c r="E156" s="178" t="s">
        <v>39</v>
      </c>
      <c r="F156" s="178" t="s">
        <v>806</v>
      </c>
      <c r="G156" s="27">
        <f t="shared" si="183"/>
        <v>3</v>
      </c>
      <c r="H156" s="27" t="str">
        <f t="shared" si="184"/>
        <v>1</v>
      </c>
      <c r="I156" s="27" t="str">
        <f t="shared" si="185"/>
        <v>1</v>
      </c>
      <c r="J156" s="27">
        <f t="shared" si="186"/>
        <v>2</v>
      </c>
      <c r="K156" s="27">
        <f t="shared" si="187"/>
        <v>1</v>
      </c>
      <c r="L156" s="27">
        <f t="shared" si="188"/>
        <v>3</v>
      </c>
      <c r="M156" s="27">
        <f t="shared" si="189"/>
        <v>1</v>
      </c>
      <c r="N156" s="27">
        <f t="shared" si="190"/>
        <v>3</v>
      </c>
      <c r="O156" s="178" t="s">
        <v>2928</v>
      </c>
      <c r="P156" s="178" t="s">
        <v>3467</v>
      </c>
      <c r="Q156" s="194" t="s">
        <v>3468</v>
      </c>
      <c r="R156" s="194" t="s">
        <v>3469</v>
      </c>
      <c r="S156" s="194" t="s">
        <v>3470</v>
      </c>
      <c r="T156" s="184" t="s">
        <v>60</v>
      </c>
      <c r="U156" s="31" t="str">
        <f t="shared" si="191"/>
        <v>1</v>
      </c>
      <c r="V156" s="31" t="str">
        <f t="shared" si="192"/>
        <v>1</v>
      </c>
      <c r="W156" s="31">
        <f t="shared" si="193"/>
        <v>2</v>
      </c>
      <c r="X156" s="184" t="s">
        <v>529</v>
      </c>
      <c r="AB156" s="184" t="s">
        <v>60</v>
      </c>
      <c r="AC156" s="31" t="str">
        <f t="shared" si="194"/>
        <v>1</v>
      </c>
      <c r="AD156" s="31" t="str">
        <f t="shared" si="195"/>
        <v>1</v>
      </c>
      <c r="AE156" s="31">
        <f t="shared" si="196"/>
        <v>2</v>
      </c>
      <c r="AF156" s="184" t="s">
        <v>60</v>
      </c>
      <c r="AG156" s="31" t="str">
        <f t="shared" si="197"/>
        <v>1</v>
      </c>
      <c r="AH156" s="31" t="str">
        <f t="shared" si="198"/>
        <v>1</v>
      </c>
      <c r="AI156" s="31">
        <f t="shared" si="199"/>
        <v>2</v>
      </c>
      <c r="AJ156" s="184" t="s">
        <v>192</v>
      </c>
      <c r="AK156" s="31" t="str">
        <f t="shared" si="200"/>
        <v>1</v>
      </c>
      <c r="AL156" s="31" t="str">
        <f t="shared" si="201"/>
        <v/>
      </c>
      <c r="AM156" s="31" t="e">
        <f t="shared" si="202"/>
        <v>#VALUE!</v>
      </c>
      <c r="AN156" s="184" t="s">
        <v>192</v>
      </c>
      <c r="AO156" s="31" t="str">
        <f t="shared" si="203"/>
        <v>1</v>
      </c>
      <c r="AP156" s="31" t="str">
        <f t="shared" si="204"/>
        <v/>
      </c>
      <c r="AQ156" s="31" t="e">
        <f t="shared" si="205"/>
        <v>#VALUE!</v>
      </c>
      <c r="AR156" s="184" t="s">
        <v>192</v>
      </c>
      <c r="AS156" s="31" t="str">
        <f t="shared" si="206"/>
        <v>1</v>
      </c>
      <c r="AT156" s="31" t="str">
        <f t="shared" si="207"/>
        <v/>
      </c>
      <c r="AU156" s="31" t="e">
        <f t="shared" si="208"/>
        <v>#VALUE!</v>
      </c>
      <c r="AV156" s="184" t="s">
        <v>192</v>
      </c>
      <c r="AW156" s="31" t="str">
        <f t="shared" si="209"/>
        <v>1</v>
      </c>
      <c r="AX156" s="31" t="str">
        <f t="shared" si="210"/>
        <v/>
      </c>
      <c r="AY156" s="31" t="e">
        <f t="shared" si="211"/>
        <v>#VALUE!</v>
      </c>
      <c r="AZ156" s="194" t="s">
        <v>3471</v>
      </c>
      <c r="BB156" s="184" t="s">
        <v>63</v>
      </c>
      <c r="BC156" s="102" t="str">
        <f t="shared" si="212"/>
        <v>1</v>
      </c>
      <c r="BD156" s="102" t="str">
        <f t="shared" si="213"/>
        <v>1</v>
      </c>
      <c r="BE156" s="102">
        <f t="shared" si="214"/>
        <v>2</v>
      </c>
      <c r="BF156" s="184" t="s">
        <v>529</v>
      </c>
      <c r="BG156" s="31" t="str">
        <f t="shared" si="215"/>
        <v>1</v>
      </c>
      <c r="BH156" s="31" t="str">
        <f t="shared" si="216"/>
        <v/>
      </c>
      <c r="BI156" s="31" t="e">
        <f t="shared" si="217"/>
        <v>#VALUE!</v>
      </c>
      <c r="BJ156" s="184" t="s">
        <v>63</v>
      </c>
      <c r="BK156" s="102" t="str">
        <f t="shared" si="218"/>
        <v>1</v>
      </c>
      <c r="BL156" s="102" t="str">
        <f t="shared" si="219"/>
        <v>1</v>
      </c>
      <c r="BM156" s="102">
        <f t="shared" si="220"/>
        <v>2</v>
      </c>
      <c r="BN156" s="184" t="s">
        <v>63</v>
      </c>
      <c r="BO156" s="102" t="str">
        <f t="shared" si="221"/>
        <v>1</v>
      </c>
      <c r="BP156" s="102" t="str">
        <f t="shared" si="222"/>
        <v>1</v>
      </c>
      <c r="BQ156" s="102">
        <f t="shared" si="223"/>
        <v>2</v>
      </c>
      <c r="BR156" s="184" t="s">
        <v>63</v>
      </c>
      <c r="BS156" s="31" t="str">
        <f t="shared" si="224"/>
        <v>1</v>
      </c>
      <c r="BT156" s="31" t="str">
        <f t="shared" si="225"/>
        <v>1</v>
      </c>
      <c r="BU156" s="31">
        <f t="shared" si="226"/>
        <v>2</v>
      </c>
      <c r="BV156" s="184" t="s">
        <v>63</v>
      </c>
      <c r="BW156" s="31" t="str">
        <f t="shared" si="227"/>
        <v>1</v>
      </c>
      <c r="BX156" s="31" t="str">
        <f t="shared" si="228"/>
        <v>1</v>
      </c>
      <c r="BY156" s="31">
        <f t="shared" si="229"/>
        <v>2</v>
      </c>
      <c r="BZ156" s="184" t="s">
        <v>529</v>
      </c>
      <c r="CA156" s="102" t="str">
        <f t="shared" si="230"/>
        <v>1</v>
      </c>
      <c r="CB156" s="102" t="str">
        <f t="shared" si="231"/>
        <v/>
      </c>
      <c r="CC156" s="102" t="e">
        <f t="shared" si="232"/>
        <v>#VALUE!</v>
      </c>
      <c r="CD156" s="184" t="s">
        <v>529</v>
      </c>
      <c r="CE156" s="31" t="str">
        <f t="shared" si="233"/>
        <v>1</v>
      </c>
      <c r="CF156" s="31" t="str">
        <f t="shared" si="234"/>
        <v/>
      </c>
      <c r="CG156" s="31" t="e">
        <f t="shared" si="235"/>
        <v>#VALUE!</v>
      </c>
      <c r="CH156" s="171" t="s">
        <v>3472</v>
      </c>
      <c r="CI156" s="193">
        <v>0</v>
      </c>
      <c r="CJ156" s="171" t="s">
        <v>3473</v>
      </c>
      <c r="CK156" s="193">
        <v>2461</v>
      </c>
      <c r="CL156" s="193"/>
      <c r="CM156" s="178" t="str">
        <f t="shared" si="180"/>
        <v>CLOSE</v>
      </c>
      <c r="CN156" s="178" t="str">
        <f t="shared" si="181"/>
        <v>CLOSE</v>
      </c>
      <c r="CO156" s="178">
        <v>71</v>
      </c>
      <c r="CP156" s="178"/>
      <c r="CQ156" s="193"/>
      <c r="CR156" s="193"/>
      <c r="CS156" s="193"/>
      <c r="CT156" s="193"/>
      <c r="CU156" s="193"/>
      <c r="CV156" s="193"/>
      <c r="CW156" s="193"/>
      <c r="CX156" s="193"/>
      <c r="CY156" s="193"/>
      <c r="CZ156" s="193"/>
      <c r="DA156" s="193"/>
      <c r="DB156" s="193"/>
      <c r="DC156" s="193"/>
      <c r="DD156" s="193"/>
      <c r="DE156" s="193"/>
    </row>
    <row r="157" spans="1:110" ht="132">
      <c r="A157" s="195">
        <f t="shared" si="236"/>
        <v>5</v>
      </c>
      <c r="B157" s="179">
        <v>42830</v>
      </c>
      <c r="C157" s="23">
        <f t="shared" si="182"/>
        <v>4</v>
      </c>
      <c r="D157" s="178" t="s">
        <v>72</v>
      </c>
      <c r="E157" s="178" t="s">
        <v>2988</v>
      </c>
      <c r="F157" s="178" t="s">
        <v>806</v>
      </c>
      <c r="G157" s="27">
        <f t="shared" si="183"/>
        <v>4</v>
      </c>
      <c r="H157" s="27" t="str">
        <f t="shared" si="184"/>
        <v>1</v>
      </c>
      <c r="I157" s="27" t="str">
        <f t="shared" si="185"/>
        <v>0</v>
      </c>
      <c r="J157" s="27">
        <f t="shared" si="186"/>
        <v>1</v>
      </c>
      <c r="K157" s="27">
        <f t="shared" si="187"/>
        <v>1</v>
      </c>
      <c r="L157" s="27">
        <f t="shared" si="188"/>
        <v>2</v>
      </c>
      <c r="M157" s="27">
        <f t="shared" si="189"/>
        <v>1</v>
      </c>
      <c r="N157" s="27">
        <f t="shared" si="190"/>
        <v>2</v>
      </c>
      <c r="O157" s="178" t="s">
        <v>3063</v>
      </c>
      <c r="P157" s="180" t="s">
        <v>3474</v>
      </c>
      <c r="Q157" s="194" t="s">
        <v>3475</v>
      </c>
      <c r="R157" s="194" t="s">
        <v>829</v>
      </c>
      <c r="S157" s="194" t="s">
        <v>3476</v>
      </c>
      <c r="T157" s="184" t="s">
        <v>192</v>
      </c>
      <c r="U157" s="31" t="str">
        <f t="shared" si="191"/>
        <v/>
      </c>
      <c r="V157" s="31" t="str">
        <f t="shared" si="192"/>
        <v/>
      </c>
      <c r="W157" s="31" t="e">
        <f t="shared" si="193"/>
        <v>#VALUE!</v>
      </c>
      <c r="X157" s="184" t="s">
        <v>529</v>
      </c>
      <c r="AB157" s="184" t="s">
        <v>192</v>
      </c>
      <c r="AC157" s="31" t="str">
        <f t="shared" si="194"/>
        <v/>
      </c>
      <c r="AD157" s="31" t="str">
        <f t="shared" si="195"/>
        <v/>
      </c>
      <c r="AE157" s="31" t="e">
        <f t="shared" si="196"/>
        <v>#VALUE!</v>
      </c>
      <c r="AF157" s="184" t="s">
        <v>192</v>
      </c>
      <c r="AG157" s="31" t="str">
        <f t="shared" si="197"/>
        <v/>
      </c>
      <c r="AH157" s="31" t="str">
        <f t="shared" si="198"/>
        <v/>
      </c>
      <c r="AI157" s="31" t="e">
        <f t="shared" si="199"/>
        <v>#VALUE!</v>
      </c>
      <c r="AJ157" s="184" t="s">
        <v>60</v>
      </c>
      <c r="AK157" s="31" t="str">
        <f t="shared" si="200"/>
        <v/>
      </c>
      <c r="AL157" s="31" t="str">
        <f t="shared" si="201"/>
        <v>1</v>
      </c>
      <c r="AM157" s="31" t="e">
        <f t="shared" si="202"/>
        <v>#VALUE!</v>
      </c>
      <c r="AN157" s="184" t="s">
        <v>60</v>
      </c>
      <c r="AO157" s="31" t="str">
        <f t="shared" si="203"/>
        <v/>
      </c>
      <c r="AP157" s="31" t="str">
        <f t="shared" si="204"/>
        <v>1</v>
      </c>
      <c r="AQ157" s="31" t="e">
        <f t="shared" si="205"/>
        <v>#VALUE!</v>
      </c>
      <c r="AR157" s="184" t="s">
        <v>60</v>
      </c>
      <c r="AS157" s="31" t="str">
        <f t="shared" si="206"/>
        <v/>
      </c>
      <c r="AT157" s="31" t="str">
        <f t="shared" si="207"/>
        <v>1</v>
      </c>
      <c r="AU157" s="31" t="e">
        <f t="shared" si="208"/>
        <v>#VALUE!</v>
      </c>
      <c r="AV157" s="184" t="s">
        <v>60</v>
      </c>
      <c r="AW157" s="31" t="str">
        <f t="shared" si="209"/>
        <v/>
      </c>
      <c r="AX157" s="31" t="str">
        <f t="shared" si="210"/>
        <v>1</v>
      </c>
      <c r="AY157" s="31" t="e">
        <f t="shared" si="211"/>
        <v>#VALUE!</v>
      </c>
      <c r="AZ157" s="194" t="s">
        <v>3477</v>
      </c>
      <c r="BB157" s="184" t="s">
        <v>529</v>
      </c>
      <c r="BC157" s="102" t="str">
        <f t="shared" si="212"/>
        <v/>
      </c>
      <c r="BD157" s="102" t="str">
        <f t="shared" si="213"/>
        <v/>
      </c>
      <c r="BE157" s="102" t="e">
        <f t="shared" si="214"/>
        <v>#VALUE!</v>
      </c>
      <c r="BF157" s="184" t="s">
        <v>529</v>
      </c>
      <c r="BG157" s="31" t="str">
        <f t="shared" si="215"/>
        <v/>
      </c>
      <c r="BH157" s="31" t="str">
        <f t="shared" si="216"/>
        <v/>
      </c>
      <c r="BI157" s="31" t="e">
        <f t="shared" si="217"/>
        <v>#VALUE!</v>
      </c>
      <c r="BJ157" s="184" t="s">
        <v>529</v>
      </c>
      <c r="BK157" s="102" t="str">
        <f t="shared" si="218"/>
        <v/>
      </c>
      <c r="BL157" s="102" t="str">
        <f t="shared" si="219"/>
        <v/>
      </c>
      <c r="BM157" s="102" t="e">
        <f t="shared" si="220"/>
        <v>#VALUE!</v>
      </c>
      <c r="BN157" s="184" t="s">
        <v>529</v>
      </c>
      <c r="BO157" s="102" t="str">
        <f t="shared" si="221"/>
        <v/>
      </c>
      <c r="BP157" s="102" t="str">
        <f t="shared" si="222"/>
        <v/>
      </c>
      <c r="BQ157" s="102" t="e">
        <f t="shared" si="223"/>
        <v>#VALUE!</v>
      </c>
      <c r="BR157" s="184" t="s">
        <v>63</v>
      </c>
      <c r="BS157" s="31" t="str">
        <f t="shared" si="224"/>
        <v/>
      </c>
      <c r="BT157" s="31" t="str">
        <f t="shared" si="225"/>
        <v>1</v>
      </c>
      <c r="BU157" s="31" t="e">
        <f t="shared" si="226"/>
        <v>#VALUE!</v>
      </c>
      <c r="BV157" s="184" t="s">
        <v>63</v>
      </c>
      <c r="BW157" s="31" t="str">
        <f t="shared" si="227"/>
        <v/>
      </c>
      <c r="BX157" s="31" t="str">
        <f t="shared" si="228"/>
        <v>1</v>
      </c>
      <c r="BY157" s="31" t="e">
        <f t="shared" si="229"/>
        <v>#VALUE!</v>
      </c>
      <c r="BZ157" s="184" t="s">
        <v>63</v>
      </c>
      <c r="CA157" s="102" t="str">
        <f t="shared" si="230"/>
        <v/>
      </c>
      <c r="CB157" s="102" t="str">
        <f t="shared" si="231"/>
        <v>1</v>
      </c>
      <c r="CC157" s="102" t="e">
        <f t="shared" si="232"/>
        <v>#VALUE!</v>
      </c>
      <c r="CD157" s="184" t="s">
        <v>63</v>
      </c>
      <c r="CE157" s="31" t="str">
        <f t="shared" si="233"/>
        <v/>
      </c>
      <c r="CF157" s="31" t="str">
        <f t="shared" si="234"/>
        <v>1</v>
      </c>
      <c r="CG157" s="31" t="e">
        <f t="shared" si="235"/>
        <v>#VALUE!</v>
      </c>
      <c r="CH157" s="171" t="s">
        <v>3478</v>
      </c>
      <c r="CI157" s="193">
        <v>0</v>
      </c>
      <c r="CJ157" s="171" t="s">
        <v>3479</v>
      </c>
      <c r="CK157" s="193">
        <v>28</v>
      </c>
      <c r="CL157" s="193"/>
      <c r="CM157" s="178" t="str">
        <f t="shared" si="180"/>
        <v>CLOSE</v>
      </c>
      <c r="CN157" s="178" t="str">
        <f t="shared" si="181"/>
        <v>CLOSE</v>
      </c>
      <c r="CO157" s="178">
        <v>50</v>
      </c>
      <c r="CP157" s="178">
        <v>870</v>
      </c>
      <c r="CQ157" s="193"/>
      <c r="CR157" s="193"/>
      <c r="CS157" s="193"/>
      <c r="CT157" s="193"/>
      <c r="CU157" s="193"/>
      <c r="CV157" s="193"/>
      <c r="CW157" s="196" t="s">
        <v>3480</v>
      </c>
      <c r="CX157" s="193"/>
      <c r="CY157" s="193"/>
      <c r="CZ157" s="193"/>
      <c r="DA157" s="193"/>
      <c r="DB157" s="193"/>
      <c r="DC157" s="193"/>
      <c r="DD157" s="193"/>
      <c r="DE157" s="193"/>
    </row>
    <row r="158" spans="1:110" ht="132">
      <c r="A158" s="195">
        <f t="shared" si="236"/>
        <v>6</v>
      </c>
      <c r="B158" s="179">
        <v>42837</v>
      </c>
      <c r="C158" s="23">
        <f t="shared" si="182"/>
        <v>4</v>
      </c>
      <c r="D158" s="178" t="s">
        <v>3178</v>
      </c>
      <c r="E158" s="178" t="s">
        <v>491</v>
      </c>
      <c r="F158" s="178" t="s">
        <v>806</v>
      </c>
      <c r="G158" s="27">
        <f t="shared" si="183"/>
        <v>5</v>
      </c>
      <c r="H158" s="27" t="str">
        <f t="shared" si="184"/>
        <v>1</v>
      </c>
      <c r="I158" s="27" t="str">
        <f t="shared" si="185"/>
        <v>0</v>
      </c>
      <c r="J158" s="27">
        <f t="shared" si="186"/>
        <v>1</v>
      </c>
      <c r="K158" s="27">
        <f t="shared" si="187"/>
        <v>1</v>
      </c>
      <c r="L158" s="27">
        <f t="shared" si="188"/>
        <v>2</v>
      </c>
      <c r="M158" s="27">
        <f t="shared" si="189"/>
        <v>1</v>
      </c>
      <c r="N158" s="27">
        <f t="shared" si="190"/>
        <v>2</v>
      </c>
      <c r="O158" s="178" t="s">
        <v>3481</v>
      </c>
      <c r="P158" s="180" t="s">
        <v>3462</v>
      </c>
      <c r="Q158" s="194" t="s">
        <v>3482</v>
      </c>
      <c r="R158" s="194" t="s">
        <v>3483</v>
      </c>
      <c r="S158" s="194" t="s">
        <v>836</v>
      </c>
      <c r="T158" s="184" t="s">
        <v>60</v>
      </c>
      <c r="U158" s="31" t="str">
        <f t="shared" si="191"/>
        <v/>
      </c>
      <c r="V158" s="31" t="str">
        <f t="shared" si="192"/>
        <v>1</v>
      </c>
      <c r="W158" s="31" t="e">
        <f t="shared" si="193"/>
        <v>#VALUE!</v>
      </c>
      <c r="X158" s="184" t="s">
        <v>529</v>
      </c>
      <c r="AB158" s="184" t="s">
        <v>60</v>
      </c>
      <c r="AC158" s="31" t="str">
        <f t="shared" si="194"/>
        <v/>
      </c>
      <c r="AD158" s="31" t="str">
        <f t="shared" si="195"/>
        <v>1</v>
      </c>
      <c r="AE158" s="31" t="e">
        <f t="shared" si="196"/>
        <v>#VALUE!</v>
      </c>
      <c r="AF158" s="184" t="s">
        <v>60</v>
      </c>
      <c r="AG158" s="31" t="str">
        <f t="shared" si="197"/>
        <v/>
      </c>
      <c r="AH158" s="31" t="str">
        <f t="shared" si="198"/>
        <v>1</v>
      </c>
      <c r="AI158" s="31" t="e">
        <f t="shared" si="199"/>
        <v>#VALUE!</v>
      </c>
      <c r="AJ158" s="184" t="s">
        <v>60</v>
      </c>
      <c r="AK158" s="31" t="str">
        <f t="shared" si="200"/>
        <v/>
      </c>
      <c r="AL158" s="31" t="str">
        <f t="shared" si="201"/>
        <v>1</v>
      </c>
      <c r="AM158" s="31" t="e">
        <f t="shared" si="202"/>
        <v>#VALUE!</v>
      </c>
      <c r="AN158" s="184" t="s">
        <v>60</v>
      </c>
      <c r="AO158" s="31" t="str">
        <f t="shared" si="203"/>
        <v/>
      </c>
      <c r="AP158" s="31" t="str">
        <f t="shared" si="204"/>
        <v>1</v>
      </c>
      <c r="AQ158" s="31" t="e">
        <f t="shared" si="205"/>
        <v>#VALUE!</v>
      </c>
      <c r="AR158" s="184" t="s">
        <v>192</v>
      </c>
      <c r="AS158" s="31" t="str">
        <f t="shared" si="206"/>
        <v/>
      </c>
      <c r="AT158" s="31" t="str">
        <f t="shared" si="207"/>
        <v/>
      </c>
      <c r="AU158" s="31" t="e">
        <f t="shared" si="208"/>
        <v>#VALUE!</v>
      </c>
      <c r="AV158" s="184" t="s">
        <v>192</v>
      </c>
      <c r="AW158" s="31" t="str">
        <f t="shared" si="209"/>
        <v/>
      </c>
      <c r="AX158" s="31" t="str">
        <f t="shared" si="210"/>
        <v/>
      </c>
      <c r="AY158" s="31" t="e">
        <f t="shared" si="211"/>
        <v>#VALUE!</v>
      </c>
      <c r="AZ158" s="194" t="s">
        <v>3484</v>
      </c>
      <c r="BB158" s="184" t="s">
        <v>63</v>
      </c>
      <c r="BC158" s="102" t="str">
        <f t="shared" si="212"/>
        <v/>
      </c>
      <c r="BD158" s="102" t="str">
        <f t="shared" si="213"/>
        <v>1</v>
      </c>
      <c r="BE158" s="102" t="e">
        <f t="shared" si="214"/>
        <v>#VALUE!</v>
      </c>
      <c r="BF158" s="184" t="s">
        <v>529</v>
      </c>
      <c r="BG158" s="31" t="str">
        <f t="shared" si="215"/>
        <v/>
      </c>
      <c r="BH158" s="31" t="str">
        <f t="shared" si="216"/>
        <v/>
      </c>
      <c r="BI158" s="31" t="e">
        <f t="shared" si="217"/>
        <v>#VALUE!</v>
      </c>
      <c r="BJ158" s="184" t="s">
        <v>63</v>
      </c>
      <c r="BK158" s="102" t="str">
        <f t="shared" si="218"/>
        <v/>
      </c>
      <c r="BL158" s="102" t="str">
        <f t="shared" si="219"/>
        <v>1</v>
      </c>
      <c r="BM158" s="102" t="e">
        <f t="shared" si="220"/>
        <v>#VALUE!</v>
      </c>
      <c r="BN158" s="184" t="s">
        <v>63</v>
      </c>
      <c r="BO158" s="102" t="str">
        <f t="shared" si="221"/>
        <v/>
      </c>
      <c r="BP158" s="102" t="str">
        <f t="shared" si="222"/>
        <v>1</v>
      </c>
      <c r="BQ158" s="102" t="e">
        <f t="shared" si="223"/>
        <v>#VALUE!</v>
      </c>
      <c r="BR158" s="184" t="s">
        <v>63</v>
      </c>
      <c r="BS158" s="31" t="str">
        <f t="shared" si="224"/>
        <v/>
      </c>
      <c r="BT158" s="31" t="str">
        <f t="shared" si="225"/>
        <v>1</v>
      </c>
      <c r="BU158" s="31" t="e">
        <f t="shared" si="226"/>
        <v>#VALUE!</v>
      </c>
      <c r="BV158" s="184" t="s">
        <v>63</v>
      </c>
      <c r="BW158" s="31" t="str">
        <f t="shared" si="227"/>
        <v/>
      </c>
      <c r="BX158" s="31" t="str">
        <f t="shared" si="228"/>
        <v>1</v>
      </c>
      <c r="BY158" s="31" t="e">
        <f t="shared" si="229"/>
        <v>#VALUE!</v>
      </c>
      <c r="BZ158" s="184" t="s">
        <v>529</v>
      </c>
      <c r="CA158" s="102" t="str">
        <f t="shared" si="230"/>
        <v/>
      </c>
      <c r="CB158" s="102" t="str">
        <f t="shared" si="231"/>
        <v/>
      </c>
      <c r="CC158" s="102" t="e">
        <f t="shared" si="232"/>
        <v>#VALUE!</v>
      </c>
      <c r="CD158" s="184" t="s">
        <v>529</v>
      </c>
      <c r="CE158" s="31" t="str">
        <f t="shared" si="233"/>
        <v/>
      </c>
      <c r="CF158" s="31" t="str">
        <f t="shared" si="234"/>
        <v/>
      </c>
      <c r="CG158" s="31" t="e">
        <f t="shared" si="235"/>
        <v>#VALUE!</v>
      </c>
      <c r="CH158" s="171" t="s">
        <v>3485</v>
      </c>
      <c r="CI158" s="193">
        <v>0</v>
      </c>
      <c r="CJ158" s="171" t="s">
        <v>3486</v>
      </c>
      <c r="CK158" s="193">
        <v>725</v>
      </c>
      <c r="CL158" s="193"/>
      <c r="CM158" s="178" t="str">
        <f t="shared" ref="CM158:CM173" si="237">IF(AZ158="","","CLOSE")</f>
        <v>CLOSE</v>
      </c>
      <c r="CN158" s="178" t="str">
        <f t="shared" ref="CN158:CN173" si="238">IF(F158="","",IF(COUNTIF(BB158:CE158,"未")=0,"CLOSE",""))</f>
        <v>CLOSE</v>
      </c>
      <c r="CO158" s="178">
        <v>30</v>
      </c>
      <c r="CP158" s="178"/>
      <c r="CQ158" s="193"/>
      <c r="CR158" s="193"/>
      <c r="CS158" s="193"/>
      <c r="CT158" s="193"/>
      <c r="CU158" s="193"/>
      <c r="CV158" s="193"/>
      <c r="CW158" s="193"/>
      <c r="CX158" s="193"/>
      <c r="CY158" s="193"/>
      <c r="CZ158" s="193"/>
      <c r="DA158" s="193"/>
      <c r="DB158" s="193"/>
      <c r="DC158" s="193"/>
      <c r="DD158" s="193"/>
      <c r="DE158" s="193"/>
    </row>
    <row r="159" spans="1:110" ht="120">
      <c r="A159" s="195">
        <f t="shared" si="236"/>
        <v>7</v>
      </c>
      <c r="B159" s="179">
        <v>42837</v>
      </c>
      <c r="C159" s="23">
        <f t="shared" si="182"/>
        <v>4</v>
      </c>
      <c r="D159" s="178" t="s">
        <v>49</v>
      </c>
      <c r="E159" s="178" t="s">
        <v>37</v>
      </c>
      <c r="F159" s="178" t="s">
        <v>806</v>
      </c>
      <c r="G159" s="27">
        <f t="shared" si="183"/>
        <v>0</v>
      </c>
      <c r="H159" s="27" t="str">
        <f t="shared" si="184"/>
        <v>0</v>
      </c>
      <c r="I159" s="27" t="str">
        <f t="shared" si="185"/>
        <v>0</v>
      </c>
      <c r="J159" s="27">
        <f t="shared" si="186"/>
        <v>0</v>
      </c>
      <c r="K159" s="27">
        <f t="shared" si="187"/>
        <v>1</v>
      </c>
      <c r="L159" s="27">
        <f t="shared" si="188"/>
        <v>1</v>
      </c>
      <c r="M159" s="27">
        <f t="shared" si="189"/>
        <v>1</v>
      </c>
      <c r="N159" s="27">
        <f t="shared" si="190"/>
        <v>1</v>
      </c>
      <c r="O159" s="178" t="s">
        <v>3487</v>
      </c>
      <c r="P159" s="180" t="s">
        <v>53</v>
      </c>
      <c r="Q159" s="194" t="s">
        <v>839</v>
      </c>
      <c r="R159" s="194" t="s">
        <v>840</v>
      </c>
      <c r="S159" s="111" t="s">
        <v>841</v>
      </c>
      <c r="T159" s="184" t="s">
        <v>192</v>
      </c>
      <c r="U159" s="31" t="str">
        <f t="shared" si="191"/>
        <v>1</v>
      </c>
      <c r="V159" s="31" t="str">
        <f t="shared" si="192"/>
        <v/>
      </c>
      <c r="W159" s="31" t="e">
        <f t="shared" si="193"/>
        <v>#VALUE!</v>
      </c>
      <c r="X159" s="184" t="s">
        <v>529</v>
      </c>
      <c r="AB159" s="184" t="s">
        <v>192</v>
      </c>
      <c r="AC159" s="31" t="str">
        <f t="shared" si="194"/>
        <v>1</v>
      </c>
      <c r="AD159" s="31" t="str">
        <f t="shared" si="195"/>
        <v/>
      </c>
      <c r="AE159" s="31" t="e">
        <f t="shared" si="196"/>
        <v>#VALUE!</v>
      </c>
      <c r="AF159" s="184" t="s">
        <v>192</v>
      </c>
      <c r="AG159" s="31" t="str">
        <f t="shared" si="197"/>
        <v>1</v>
      </c>
      <c r="AH159" s="31" t="str">
        <f t="shared" si="198"/>
        <v/>
      </c>
      <c r="AI159" s="31" t="e">
        <f t="shared" si="199"/>
        <v>#VALUE!</v>
      </c>
      <c r="AJ159" s="184" t="s">
        <v>192</v>
      </c>
      <c r="AK159" s="31" t="str">
        <f t="shared" si="200"/>
        <v>1</v>
      </c>
      <c r="AL159" s="31" t="str">
        <f t="shared" si="201"/>
        <v/>
      </c>
      <c r="AM159" s="31" t="e">
        <f t="shared" si="202"/>
        <v>#VALUE!</v>
      </c>
      <c r="AN159" s="184" t="s">
        <v>192</v>
      </c>
      <c r="AO159" s="31" t="str">
        <f t="shared" si="203"/>
        <v>1</v>
      </c>
      <c r="AP159" s="31" t="str">
        <f t="shared" si="204"/>
        <v/>
      </c>
      <c r="AQ159" s="31" t="e">
        <f t="shared" si="205"/>
        <v>#VALUE!</v>
      </c>
      <c r="AR159" s="184" t="s">
        <v>192</v>
      </c>
      <c r="AS159" s="31" t="str">
        <f t="shared" si="206"/>
        <v>1</v>
      </c>
      <c r="AT159" s="31" t="str">
        <f t="shared" si="207"/>
        <v/>
      </c>
      <c r="AU159" s="31" t="e">
        <f t="shared" si="208"/>
        <v>#VALUE!</v>
      </c>
      <c r="AV159" s="184" t="s">
        <v>192</v>
      </c>
      <c r="AW159" s="31" t="str">
        <f t="shared" si="209"/>
        <v>1</v>
      </c>
      <c r="AX159" s="31" t="str">
        <f t="shared" si="210"/>
        <v/>
      </c>
      <c r="AY159" s="31" t="e">
        <f t="shared" si="211"/>
        <v>#VALUE!</v>
      </c>
      <c r="AZ159" s="111" t="s">
        <v>784</v>
      </c>
      <c r="BB159" s="184" t="s">
        <v>529</v>
      </c>
      <c r="BC159" s="102" t="str">
        <f t="shared" si="212"/>
        <v>1</v>
      </c>
      <c r="BD159" s="102" t="str">
        <f t="shared" si="213"/>
        <v/>
      </c>
      <c r="BE159" s="102" t="e">
        <f t="shared" si="214"/>
        <v>#VALUE!</v>
      </c>
      <c r="BF159" s="184" t="s">
        <v>529</v>
      </c>
      <c r="BG159" s="31" t="str">
        <f t="shared" si="215"/>
        <v>1</v>
      </c>
      <c r="BH159" s="31" t="str">
        <f t="shared" si="216"/>
        <v/>
      </c>
      <c r="BI159" s="31" t="e">
        <f t="shared" si="217"/>
        <v>#VALUE!</v>
      </c>
      <c r="BJ159" s="184" t="s">
        <v>529</v>
      </c>
      <c r="BK159" s="102" t="str">
        <f t="shared" si="218"/>
        <v>1</v>
      </c>
      <c r="BL159" s="102" t="str">
        <f t="shared" si="219"/>
        <v/>
      </c>
      <c r="BM159" s="102" t="e">
        <f t="shared" si="220"/>
        <v>#VALUE!</v>
      </c>
      <c r="BN159" s="184" t="s">
        <v>529</v>
      </c>
      <c r="BO159" s="102" t="str">
        <f t="shared" si="221"/>
        <v>1</v>
      </c>
      <c r="BP159" s="102" t="str">
        <f t="shared" si="222"/>
        <v/>
      </c>
      <c r="BQ159" s="102" t="e">
        <f t="shared" si="223"/>
        <v>#VALUE!</v>
      </c>
      <c r="BR159" s="184" t="s">
        <v>529</v>
      </c>
      <c r="BS159" s="31" t="str">
        <f t="shared" si="224"/>
        <v>1</v>
      </c>
      <c r="BT159" s="31" t="str">
        <f t="shared" si="225"/>
        <v/>
      </c>
      <c r="BU159" s="31" t="e">
        <f t="shared" si="226"/>
        <v>#VALUE!</v>
      </c>
      <c r="BV159" s="184" t="s">
        <v>529</v>
      </c>
      <c r="BW159" s="31" t="str">
        <f t="shared" si="227"/>
        <v>1</v>
      </c>
      <c r="BX159" s="31" t="str">
        <f t="shared" si="228"/>
        <v/>
      </c>
      <c r="BY159" s="31" t="e">
        <f t="shared" si="229"/>
        <v>#VALUE!</v>
      </c>
      <c r="BZ159" s="184" t="s">
        <v>529</v>
      </c>
      <c r="CA159" s="102" t="str">
        <f t="shared" si="230"/>
        <v>1</v>
      </c>
      <c r="CB159" s="102" t="str">
        <f t="shared" si="231"/>
        <v/>
      </c>
      <c r="CC159" s="102" t="e">
        <f t="shared" si="232"/>
        <v>#VALUE!</v>
      </c>
      <c r="CD159" s="184" t="s">
        <v>529</v>
      </c>
      <c r="CE159" s="31" t="str">
        <f t="shared" si="233"/>
        <v>1</v>
      </c>
      <c r="CF159" s="31" t="str">
        <f t="shared" si="234"/>
        <v/>
      </c>
      <c r="CG159" s="31" t="e">
        <f t="shared" si="235"/>
        <v>#VALUE!</v>
      </c>
      <c r="CH159" s="171" t="s">
        <v>3488</v>
      </c>
      <c r="CI159" s="193">
        <v>1</v>
      </c>
      <c r="CJ159" s="171" t="s">
        <v>3489</v>
      </c>
      <c r="CK159" s="193">
        <v>0</v>
      </c>
      <c r="CL159" s="193"/>
      <c r="CM159" s="178" t="str">
        <f t="shared" si="237"/>
        <v>CLOSE</v>
      </c>
      <c r="CN159" s="178" t="str">
        <f t="shared" si="238"/>
        <v>CLOSE</v>
      </c>
      <c r="CO159" s="178">
        <v>0</v>
      </c>
      <c r="CP159" s="178"/>
      <c r="CQ159" s="193"/>
      <c r="CR159" s="193"/>
      <c r="CS159" s="193"/>
      <c r="CT159" s="193"/>
      <c r="CU159" s="193"/>
      <c r="CV159" s="193"/>
      <c r="CW159" s="193"/>
      <c r="CX159" s="193"/>
      <c r="CY159" s="193"/>
      <c r="CZ159" s="193"/>
      <c r="DA159" s="193"/>
      <c r="DB159" s="193"/>
      <c r="DC159" s="193"/>
      <c r="DD159" s="193"/>
      <c r="DE159" s="193"/>
    </row>
    <row r="160" spans="1:110" ht="123.75">
      <c r="A160" s="195">
        <f t="shared" si="236"/>
        <v>8</v>
      </c>
      <c r="B160" s="179">
        <v>42837</v>
      </c>
      <c r="C160" s="23">
        <f t="shared" si="182"/>
        <v>4</v>
      </c>
      <c r="D160" s="178" t="s">
        <v>49</v>
      </c>
      <c r="E160" s="178" t="s">
        <v>39</v>
      </c>
      <c r="F160" s="178" t="s">
        <v>806</v>
      </c>
      <c r="G160" s="27">
        <f t="shared" si="183"/>
        <v>0</v>
      </c>
      <c r="H160" s="27" t="str">
        <f t="shared" si="184"/>
        <v>0</v>
      </c>
      <c r="I160" s="27" t="str">
        <f t="shared" si="185"/>
        <v>0</v>
      </c>
      <c r="J160" s="27">
        <f t="shared" si="186"/>
        <v>0</v>
      </c>
      <c r="K160" s="27">
        <f t="shared" si="187"/>
        <v>1</v>
      </c>
      <c r="L160" s="27">
        <f t="shared" si="188"/>
        <v>1</v>
      </c>
      <c r="M160" s="27">
        <f t="shared" si="189"/>
        <v>1</v>
      </c>
      <c r="N160" s="27">
        <f t="shared" si="190"/>
        <v>1</v>
      </c>
      <c r="O160" s="178" t="s">
        <v>3063</v>
      </c>
      <c r="P160" s="180" t="s">
        <v>3490</v>
      </c>
      <c r="Q160" s="194" t="s">
        <v>843</v>
      </c>
      <c r="R160" s="194" t="s">
        <v>844</v>
      </c>
      <c r="S160" s="194" t="s">
        <v>845</v>
      </c>
      <c r="T160" s="184" t="s">
        <v>192</v>
      </c>
      <c r="U160" s="31" t="str">
        <f t="shared" si="191"/>
        <v>1</v>
      </c>
      <c r="V160" s="31" t="str">
        <f t="shared" si="192"/>
        <v/>
      </c>
      <c r="W160" s="31" t="e">
        <f t="shared" si="193"/>
        <v>#VALUE!</v>
      </c>
      <c r="X160" s="184" t="s">
        <v>529</v>
      </c>
      <c r="AB160" s="184" t="s">
        <v>192</v>
      </c>
      <c r="AC160" s="31" t="str">
        <f t="shared" si="194"/>
        <v>1</v>
      </c>
      <c r="AD160" s="31" t="str">
        <f t="shared" si="195"/>
        <v/>
      </c>
      <c r="AE160" s="31" t="e">
        <f t="shared" si="196"/>
        <v>#VALUE!</v>
      </c>
      <c r="AF160" s="184" t="s">
        <v>192</v>
      </c>
      <c r="AG160" s="31" t="str">
        <f t="shared" si="197"/>
        <v>1</v>
      </c>
      <c r="AH160" s="31" t="str">
        <f t="shared" si="198"/>
        <v/>
      </c>
      <c r="AI160" s="31" t="e">
        <f t="shared" si="199"/>
        <v>#VALUE!</v>
      </c>
      <c r="AJ160" s="184" t="s">
        <v>192</v>
      </c>
      <c r="AK160" s="31" t="str">
        <f t="shared" si="200"/>
        <v>1</v>
      </c>
      <c r="AL160" s="31" t="str">
        <f t="shared" si="201"/>
        <v/>
      </c>
      <c r="AM160" s="31" t="e">
        <f t="shared" si="202"/>
        <v>#VALUE!</v>
      </c>
      <c r="AN160" s="184" t="s">
        <v>192</v>
      </c>
      <c r="AO160" s="31" t="str">
        <f t="shared" si="203"/>
        <v>1</v>
      </c>
      <c r="AP160" s="31" t="str">
        <f t="shared" si="204"/>
        <v/>
      </c>
      <c r="AQ160" s="31" t="e">
        <f t="shared" si="205"/>
        <v>#VALUE!</v>
      </c>
      <c r="AR160" s="184" t="s">
        <v>192</v>
      </c>
      <c r="AS160" s="31" t="str">
        <f t="shared" si="206"/>
        <v>1</v>
      </c>
      <c r="AT160" s="31" t="str">
        <f t="shared" si="207"/>
        <v/>
      </c>
      <c r="AU160" s="31" t="e">
        <f t="shared" si="208"/>
        <v>#VALUE!</v>
      </c>
      <c r="AV160" s="184" t="s">
        <v>192</v>
      </c>
      <c r="AW160" s="31" t="str">
        <f t="shared" si="209"/>
        <v>1</v>
      </c>
      <c r="AX160" s="31" t="str">
        <f t="shared" si="210"/>
        <v/>
      </c>
      <c r="AY160" s="31" t="e">
        <f t="shared" si="211"/>
        <v>#VALUE!</v>
      </c>
      <c r="AZ160" s="194" t="s">
        <v>846</v>
      </c>
      <c r="BB160" s="184" t="s">
        <v>529</v>
      </c>
      <c r="BC160" s="102" t="str">
        <f t="shared" si="212"/>
        <v>1</v>
      </c>
      <c r="BD160" s="102" t="str">
        <f t="shared" si="213"/>
        <v/>
      </c>
      <c r="BE160" s="102" t="e">
        <f t="shared" si="214"/>
        <v>#VALUE!</v>
      </c>
      <c r="BF160" s="184" t="s">
        <v>529</v>
      </c>
      <c r="BG160" s="31" t="str">
        <f t="shared" si="215"/>
        <v>1</v>
      </c>
      <c r="BH160" s="31" t="str">
        <f t="shared" si="216"/>
        <v/>
      </c>
      <c r="BI160" s="31" t="e">
        <f t="shared" si="217"/>
        <v>#VALUE!</v>
      </c>
      <c r="BJ160" s="184" t="s">
        <v>529</v>
      </c>
      <c r="BK160" s="102" t="str">
        <f t="shared" si="218"/>
        <v>1</v>
      </c>
      <c r="BL160" s="102" t="str">
        <f t="shared" si="219"/>
        <v/>
      </c>
      <c r="BM160" s="102" t="e">
        <f t="shared" si="220"/>
        <v>#VALUE!</v>
      </c>
      <c r="BN160" s="184" t="s">
        <v>529</v>
      </c>
      <c r="BO160" s="102" t="str">
        <f t="shared" si="221"/>
        <v>1</v>
      </c>
      <c r="BP160" s="102" t="str">
        <f t="shared" si="222"/>
        <v/>
      </c>
      <c r="BQ160" s="102" t="e">
        <f t="shared" si="223"/>
        <v>#VALUE!</v>
      </c>
      <c r="BR160" s="184" t="s">
        <v>529</v>
      </c>
      <c r="BS160" s="31" t="str">
        <f t="shared" si="224"/>
        <v>1</v>
      </c>
      <c r="BT160" s="31" t="str">
        <f t="shared" si="225"/>
        <v/>
      </c>
      <c r="BU160" s="31" t="e">
        <f t="shared" si="226"/>
        <v>#VALUE!</v>
      </c>
      <c r="BV160" s="184" t="s">
        <v>529</v>
      </c>
      <c r="BW160" s="31" t="str">
        <f t="shared" si="227"/>
        <v>1</v>
      </c>
      <c r="BX160" s="31" t="str">
        <f t="shared" si="228"/>
        <v/>
      </c>
      <c r="BY160" s="31" t="e">
        <f t="shared" si="229"/>
        <v>#VALUE!</v>
      </c>
      <c r="BZ160" s="184" t="s">
        <v>529</v>
      </c>
      <c r="CA160" s="102" t="str">
        <f t="shared" si="230"/>
        <v>1</v>
      </c>
      <c r="CB160" s="102" t="str">
        <f t="shared" si="231"/>
        <v/>
      </c>
      <c r="CC160" s="102" t="e">
        <f t="shared" si="232"/>
        <v>#VALUE!</v>
      </c>
      <c r="CD160" s="184" t="s">
        <v>529</v>
      </c>
      <c r="CE160" s="31" t="str">
        <f t="shared" si="233"/>
        <v>1</v>
      </c>
      <c r="CF160" s="31" t="str">
        <f t="shared" si="234"/>
        <v/>
      </c>
      <c r="CG160" s="31" t="e">
        <f t="shared" si="235"/>
        <v>#VALUE!</v>
      </c>
      <c r="CH160" s="171" t="s">
        <v>3491</v>
      </c>
      <c r="CI160" s="193">
        <v>0</v>
      </c>
      <c r="CJ160" s="171" t="s">
        <v>3492</v>
      </c>
      <c r="CK160" s="193">
        <v>0</v>
      </c>
      <c r="CL160" s="193"/>
      <c r="CM160" s="178" t="str">
        <f t="shared" si="237"/>
        <v>CLOSE</v>
      </c>
      <c r="CN160" s="178" t="str">
        <f t="shared" si="238"/>
        <v>CLOSE</v>
      </c>
      <c r="CO160" s="178">
        <v>0</v>
      </c>
      <c r="CP160" s="178"/>
      <c r="CQ160" s="193"/>
      <c r="CR160" s="193"/>
      <c r="CS160" s="193"/>
      <c r="CT160" s="193"/>
      <c r="CU160" s="193"/>
      <c r="CV160" s="193"/>
      <c r="CW160" s="193"/>
      <c r="CX160" s="193"/>
      <c r="CY160" s="193"/>
      <c r="CZ160" s="193"/>
      <c r="DA160" s="193"/>
      <c r="DB160" s="193"/>
      <c r="DC160" s="193"/>
      <c r="DD160" s="193"/>
      <c r="DE160" s="193"/>
    </row>
    <row r="161" spans="1:109" ht="405">
      <c r="A161" s="195">
        <f t="shared" si="236"/>
        <v>9</v>
      </c>
      <c r="B161" s="179">
        <v>42837</v>
      </c>
      <c r="C161" s="23">
        <f t="shared" si="182"/>
        <v>4</v>
      </c>
      <c r="D161" s="178" t="s">
        <v>49</v>
      </c>
      <c r="E161" s="178" t="s">
        <v>40</v>
      </c>
      <c r="F161" s="178" t="s">
        <v>806</v>
      </c>
      <c r="G161" s="27">
        <f t="shared" si="183"/>
        <v>6</v>
      </c>
      <c r="H161" s="27" t="str">
        <f t="shared" si="184"/>
        <v>1</v>
      </c>
      <c r="I161" s="27" t="str">
        <f t="shared" si="185"/>
        <v>1</v>
      </c>
      <c r="J161" s="27">
        <f t="shared" si="186"/>
        <v>2</v>
      </c>
      <c r="K161" s="27">
        <f t="shared" si="187"/>
        <v>1</v>
      </c>
      <c r="L161" s="27">
        <f t="shared" si="188"/>
        <v>3</v>
      </c>
      <c r="M161" s="27">
        <f t="shared" si="189"/>
        <v>1</v>
      </c>
      <c r="N161" s="27">
        <f t="shared" si="190"/>
        <v>3</v>
      </c>
      <c r="O161" s="178" t="s">
        <v>3493</v>
      </c>
      <c r="P161" s="180" t="s">
        <v>3494</v>
      </c>
      <c r="Q161" s="194" t="s">
        <v>3495</v>
      </c>
      <c r="R161" s="194" t="s">
        <v>851</v>
      </c>
      <c r="S161" s="194" t="s">
        <v>852</v>
      </c>
      <c r="T161" s="184" t="s">
        <v>60</v>
      </c>
      <c r="U161" s="31" t="str">
        <f t="shared" si="191"/>
        <v>1</v>
      </c>
      <c r="V161" s="31" t="str">
        <f t="shared" si="192"/>
        <v>1</v>
      </c>
      <c r="W161" s="31">
        <f t="shared" si="193"/>
        <v>2</v>
      </c>
      <c r="X161" s="184" t="s">
        <v>529</v>
      </c>
      <c r="AB161" s="184" t="s">
        <v>60</v>
      </c>
      <c r="AC161" s="31" t="str">
        <f t="shared" si="194"/>
        <v>1</v>
      </c>
      <c r="AD161" s="31" t="str">
        <f t="shared" si="195"/>
        <v>1</v>
      </c>
      <c r="AE161" s="31">
        <f t="shared" si="196"/>
        <v>2</v>
      </c>
      <c r="AF161" s="184" t="s">
        <v>60</v>
      </c>
      <c r="AG161" s="31" t="str">
        <f t="shared" si="197"/>
        <v>1</v>
      </c>
      <c r="AH161" s="31" t="str">
        <f t="shared" si="198"/>
        <v>1</v>
      </c>
      <c r="AI161" s="31">
        <f t="shared" si="199"/>
        <v>2</v>
      </c>
      <c r="AJ161" s="184" t="s">
        <v>60</v>
      </c>
      <c r="AK161" s="31" t="str">
        <f t="shared" si="200"/>
        <v>1</v>
      </c>
      <c r="AL161" s="31" t="str">
        <f t="shared" si="201"/>
        <v>1</v>
      </c>
      <c r="AM161" s="31">
        <f t="shared" si="202"/>
        <v>2</v>
      </c>
      <c r="AN161" s="184" t="s">
        <v>60</v>
      </c>
      <c r="AO161" s="31" t="str">
        <f t="shared" si="203"/>
        <v>1</v>
      </c>
      <c r="AP161" s="31" t="str">
        <f t="shared" si="204"/>
        <v>1</v>
      </c>
      <c r="AQ161" s="31">
        <f t="shared" si="205"/>
        <v>2</v>
      </c>
      <c r="AR161" s="184" t="s">
        <v>60</v>
      </c>
      <c r="AS161" s="31" t="str">
        <f t="shared" si="206"/>
        <v>1</v>
      </c>
      <c r="AT161" s="31" t="str">
        <f t="shared" si="207"/>
        <v>1</v>
      </c>
      <c r="AU161" s="31">
        <f t="shared" si="208"/>
        <v>2</v>
      </c>
      <c r="AV161" s="184" t="s">
        <v>192</v>
      </c>
      <c r="AW161" s="31" t="str">
        <f t="shared" si="209"/>
        <v>1</v>
      </c>
      <c r="AX161" s="31" t="str">
        <f t="shared" si="210"/>
        <v/>
      </c>
      <c r="AY161" s="31" t="e">
        <f t="shared" si="211"/>
        <v>#VALUE!</v>
      </c>
      <c r="AZ161" s="194" t="s">
        <v>853</v>
      </c>
      <c r="BB161" s="184" t="s">
        <v>63</v>
      </c>
      <c r="BC161" s="102" t="str">
        <f t="shared" si="212"/>
        <v>1</v>
      </c>
      <c r="BD161" s="102" t="str">
        <f t="shared" si="213"/>
        <v>1</v>
      </c>
      <c r="BE161" s="102">
        <f t="shared" si="214"/>
        <v>2</v>
      </c>
      <c r="BF161" s="184" t="s">
        <v>529</v>
      </c>
      <c r="BG161" s="31" t="str">
        <f t="shared" si="215"/>
        <v>1</v>
      </c>
      <c r="BH161" s="31" t="str">
        <f t="shared" si="216"/>
        <v/>
      </c>
      <c r="BI161" s="31" t="e">
        <f t="shared" si="217"/>
        <v>#VALUE!</v>
      </c>
      <c r="BJ161" s="184" t="s">
        <v>63</v>
      </c>
      <c r="BK161" s="102" t="str">
        <f t="shared" si="218"/>
        <v>1</v>
      </c>
      <c r="BL161" s="102" t="str">
        <f t="shared" si="219"/>
        <v>1</v>
      </c>
      <c r="BM161" s="102">
        <f t="shared" si="220"/>
        <v>2</v>
      </c>
      <c r="BN161" s="184" t="s">
        <v>63</v>
      </c>
      <c r="BO161" s="102" t="str">
        <f t="shared" si="221"/>
        <v>1</v>
      </c>
      <c r="BP161" s="102" t="str">
        <f t="shared" si="222"/>
        <v>1</v>
      </c>
      <c r="BQ161" s="102">
        <f t="shared" si="223"/>
        <v>2</v>
      </c>
      <c r="BR161" s="184" t="s">
        <v>63</v>
      </c>
      <c r="BS161" s="31" t="str">
        <f t="shared" si="224"/>
        <v>1</v>
      </c>
      <c r="BT161" s="31" t="str">
        <f t="shared" si="225"/>
        <v>1</v>
      </c>
      <c r="BU161" s="31">
        <f t="shared" si="226"/>
        <v>2</v>
      </c>
      <c r="BV161" s="184" t="s">
        <v>63</v>
      </c>
      <c r="BW161" s="31" t="str">
        <f t="shared" si="227"/>
        <v>1</v>
      </c>
      <c r="BX161" s="31" t="str">
        <f t="shared" si="228"/>
        <v>1</v>
      </c>
      <c r="BY161" s="31">
        <f t="shared" si="229"/>
        <v>2</v>
      </c>
      <c r="BZ161" s="184" t="s">
        <v>63</v>
      </c>
      <c r="CA161" s="102" t="str">
        <f t="shared" si="230"/>
        <v>1</v>
      </c>
      <c r="CB161" s="102" t="str">
        <f t="shared" si="231"/>
        <v>1</v>
      </c>
      <c r="CC161" s="102">
        <f t="shared" si="232"/>
        <v>2</v>
      </c>
      <c r="CD161" s="184" t="s">
        <v>529</v>
      </c>
      <c r="CE161" s="31" t="str">
        <f t="shared" si="233"/>
        <v>1</v>
      </c>
      <c r="CF161" s="31" t="str">
        <f t="shared" si="234"/>
        <v/>
      </c>
      <c r="CG161" s="31" t="e">
        <f t="shared" si="235"/>
        <v>#VALUE!</v>
      </c>
      <c r="CH161" s="171" t="s">
        <v>3496</v>
      </c>
      <c r="CI161" s="193">
        <v>1</v>
      </c>
      <c r="CJ161" s="171" t="s">
        <v>3497</v>
      </c>
      <c r="CK161" s="193">
        <v>0</v>
      </c>
      <c r="CL161" s="193"/>
      <c r="CM161" s="178" t="str">
        <f t="shared" si="237"/>
        <v>CLOSE</v>
      </c>
      <c r="CN161" s="178" t="str">
        <f t="shared" si="238"/>
        <v>CLOSE</v>
      </c>
      <c r="CO161" s="178">
        <v>0</v>
      </c>
      <c r="CP161" s="178"/>
      <c r="CQ161" s="193"/>
      <c r="CR161" s="193"/>
      <c r="CS161" s="193"/>
      <c r="CT161" s="193"/>
      <c r="CU161" s="193"/>
      <c r="CV161" s="193"/>
      <c r="CW161" s="193"/>
      <c r="CX161" s="193"/>
      <c r="CY161" s="193"/>
      <c r="CZ161" s="193"/>
      <c r="DA161" s="193"/>
      <c r="DB161" s="193"/>
      <c r="DC161" s="193"/>
      <c r="DD161" s="193"/>
      <c r="DE161" s="193"/>
    </row>
    <row r="162" spans="1:109" ht="108">
      <c r="A162" s="195">
        <f t="shared" si="236"/>
        <v>10</v>
      </c>
      <c r="B162" s="179">
        <v>42837</v>
      </c>
      <c r="C162" s="23">
        <f t="shared" si="182"/>
        <v>4</v>
      </c>
      <c r="D162" s="178" t="s">
        <v>91</v>
      </c>
      <c r="E162" s="178" t="s">
        <v>39</v>
      </c>
      <c r="F162" s="178" t="s">
        <v>806</v>
      </c>
      <c r="G162" s="27">
        <f t="shared" si="183"/>
        <v>1</v>
      </c>
      <c r="H162" s="27" t="str">
        <f t="shared" si="184"/>
        <v>1</v>
      </c>
      <c r="I162" s="27" t="str">
        <f t="shared" si="185"/>
        <v>1</v>
      </c>
      <c r="J162" s="27">
        <f t="shared" si="186"/>
        <v>2</v>
      </c>
      <c r="K162" s="27">
        <f t="shared" si="187"/>
        <v>1</v>
      </c>
      <c r="L162" s="27">
        <f t="shared" si="188"/>
        <v>3</v>
      </c>
      <c r="M162" s="27">
        <f t="shared" si="189"/>
        <v>1</v>
      </c>
      <c r="N162" s="27">
        <f t="shared" si="190"/>
        <v>3</v>
      </c>
      <c r="O162" s="178" t="s">
        <v>2928</v>
      </c>
      <c r="P162" s="180" t="s">
        <v>3498</v>
      </c>
      <c r="Q162" s="194" t="s">
        <v>3499</v>
      </c>
      <c r="R162" s="194" t="s">
        <v>3500</v>
      </c>
      <c r="S162" s="194" t="s">
        <v>857</v>
      </c>
      <c r="T162" s="184" t="s">
        <v>192</v>
      </c>
      <c r="U162" s="31" t="str">
        <f t="shared" si="191"/>
        <v>1</v>
      </c>
      <c r="V162" s="31" t="str">
        <f t="shared" si="192"/>
        <v/>
      </c>
      <c r="W162" s="31" t="e">
        <f t="shared" si="193"/>
        <v>#VALUE!</v>
      </c>
      <c r="X162" s="184" t="s">
        <v>529</v>
      </c>
      <c r="AB162" s="184" t="s">
        <v>192</v>
      </c>
      <c r="AC162" s="31" t="str">
        <f t="shared" si="194"/>
        <v>1</v>
      </c>
      <c r="AD162" s="31" t="str">
        <f t="shared" si="195"/>
        <v/>
      </c>
      <c r="AE162" s="31" t="e">
        <f t="shared" si="196"/>
        <v>#VALUE!</v>
      </c>
      <c r="AF162" s="184" t="s">
        <v>60</v>
      </c>
      <c r="AG162" s="31" t="str">
        <f t="shared" si="197"/>
        <v>1</v>
      </c>
      <c r="AH162" s="31" t="str">
        <f t="shared" si="198"/>
        <v>1</v>
      </c>
      <c r="AI162" s="31">
        <f t="shared" si="199"/>
        <v>2</v>
      </c>
      <c r="AJ162" s="184" t="s">
        <v>192</v>
      </c>
      <c r="AK162" s="31" t="str">
        <f t="shared" si="200"/>
        <v>1</v>
      </c>
      <c r="AL162" s="31" t="str">
        <f t="shared" si="201"/>
        <v/>
      </c>
      <c r="AM162" s="31" t="e">
        <f t="shared" si="202"/>
        <v>#VALUE!</v>
      </c>
      <c r="AN162" s="184" t="s">
        <v>192</v>
      </c>
      <c r="AO162" s="31" t="str">
        <f t="shared" si="203"/>
        <v>1</v>
      </c>
      <c r="AP162" s="31" t="str">
        <f t="shared" si="204"/>
        <v/>
      </c>
      <c r="AQ162" s="31" t="e">
        <f t="shared" si="205"/>
        <v>#VALUE!</v>
      </c>
      <c r="AR162" s="184" t="s">
        <v>192</v>
      </c>
      <c r="AS162" s="31" t="str">
        <f t="shared" si="206"/>
        <v>1</v>
      </c>
      <c r="AT162" s="31" t="str">
        <f t="shared" si="207"/>
        <v/>
      </c>
      <c r="AU162" s="31" t="e">
        <f t="shared" si="208"/>
        <v>#VALUE!</v>
      </c>
      <c r="AV162" s="184" t="s">
        <v>192</v>
      </c>
      <c r="AW162" s="31" t="str">
        <f t="shared" si="209"/>
        <v>1</v>
      </c>
      <c r="AX162" s="31" t="str">
        <f t="shared" si="210"/>
        <v/>
      </c>
      <c r="AY162" s="31" t="e">
        <f t="shared" si="211"/>
        <v>#VALUE!</v>
      </c>
      <c r="AZ162" s="111" t="s">
        <v>858</v>
      </c>
      <c r="BB162" s="184" t="s">
        <v>529</v>
      </c>
      <c r="BC162" s="102" t="str">
        <f t="shared" si="212"/>
        <v>1</v>
      </c>
      <c r="BD162" s="102" t="str">
        <f t="shared" si="213"/>
        <v/>
      </c>
      <c r="BE162" s="102" t="e">
        <f t="shared" si="214"/>
        <v>#VALUE!</v>
      </c>
      <c r="BF162" s="184" t="s">
        <v>529</v>
      </c>
      <c r="BG162" s="31" t="str">
        <f t="shared" si="215"/>
        <v>1</v>
      </c>
      <c r="BH162" s="31" t="str">
        <f t="shared" si="216"/>
        <v/>
      </c>
      <c r="BI162" s="31" t="e">
        <f t="shared" si="217"/>
        <v>#VALUE!</v>
      </c>
      <c r="BJ162" s="184" t="s">
        <v>529</v>
      </c>
      <c r="BK162" s="102" t="str">
        <f t="shared" si="218"/>
        <v>1</v>
      </c>
      <c r="BL162" s="102" t="str">
        <f t="shared" si="219"/>
        <v/>
      </c>
      <c r="BM162" s="102" t="e">
        <f t="shared" si="220"/>
        <v>#VALUE!</v>
      </c>
      <c r="BN162" s="184" t="s">
        <v>63</v>
      </c>
      <c r="BO162" s="102" t="str">
        <f t="shared" si="221"/>
        <v>1</v>
      </c>
      <c r="BP162" s="102" t="str">
        <f t="shared" si="222"/>
        <v>1</v>
      </c>
      <c r="BQ162" s="102">
        <f t="shared" si="223"/>
        <v>2</v>
      </c>
      <c r="BR162" s="184" t="s">
        <v>529</v>
      </c>
      <c r="BS162" s="31" t="str">
        <f t="shared" si="224"/>
        <v>1</v>
      </c>
      <c r="BT162" s="31" t="str">
        <f t="shared" si="225"/>
        <v/>
      </c>
      <c r="BU162" s="31" t="e">
        <f t="shared" si="226"/>
        <v>#VALUE!</v>
      </c>
      <c r="BV162" s="184" t="s">
        <v>529</v>
      </c>
      <c r="BW162" s="31" t="str">
        <f t="shared" si="227"/>
        <v>1</v>
      </c>
      <c r="BX162" s="31" t="str">
        <f t="shared" si="228"/>
        <v/>
      </c>
      <c r="BY162" s="31" t="e">
        <f t="shared" si="229"/>
        <v>#VALUE!</v>
      </c>
      <c r="BZ162" s="184" t="s">
        <v>529</v>
      </c>
      <c r="CA162" s="102" t="str">
        <f t="shared" si="230"/>
        <v>1</v>
      </c>
      <c r="CB162" s="102" t="str">
        <f t="shared" si="231"/>
        <v/>
      </c>
      <c r="CC162" s="102" t="e">
        <f t="shared" si="232"/>
        <v>#VALUE!</v>
      </c>
      <c r="CD162" s="184" t="s">
        <v>529</v>
      </c>
      <c r="CE162" s="31" t="str">
        <f t="shared" si="233"/>
        <v>1</v>
      </c>
      <c r="CF162" s="31" t="str">
        <f t="shared" si="234"/>
        <v/>
      </c>
      <c r="CG162" s="31" t="e">
        <f t="shared" si="235"/>
        <v>#VALUE!</v>
      </c>
      <c r="CH162" s="171" t="s">
        <v>3501</v>
      </c>
      <c r="CI162" s="193">
        <v>0</v>
      </c>
      <c r="CJ162" s="171" t="s">
        <v>3502</v>
      </c>
      <c r="CK162" s="193">
        <v>129</v>
      </c>
      <c r="CL162" s="193"/>
      <c r="CM162" s="178" t="str">
        <f t="shared" si="237"/>
        <v>CLOSE</v>
      </c>
      <c r="CN162" s="178" t="str">
        <f t="shared" si="238"/>
        <v>CLOSE</v>
      </c>
      <c r="CO162" s="178">
        <v>20</v>
      </c>
      <c r="CP162" s="178"/>
      <c r="CQ162" s="193"/>
      <c r="CR162" s="193"/>
      <c r="CS162" s="193"/>
      <c r="CT162" s="193"/>
      <c r="CU162" s="193"/>
      <c r="CV162" s="193"/>
      <c r="CW162" s="193"/>
      <c r="CX162" s="193"/>
      <c r="CY162" s="193"/>
      <c r="CZ162" s="193"/>
      <c r="DA162" s="193"/>
      <c r="DB162" s="193"/>
      <c r="DC162" s="193"/>
      <c r="DD162" s="193"/>
      <c r="DE162" s="193"/>
    </row>
    <row r="163" spans="1:109" ht="132">
      <c r="A163" s="195">
        <f t="shared" si="236"/>
        <v>11</v>
      </c>
      <c r="B163" s="179">
        <v>42852</v>
      </c>
      <c r="C163" s="23">
        <f t="shared" si="182"/>
        <v>4</v>
      </c>
      <c r="D163" s="178" t="s">
        <v>3178</v>
      </c>
      <c r="E163" s="178" t="s">
        <v>491</v>
      </c>
      <c r="F163" s="178" t="s">
        <v>806</v>
      </c>
      <c r="G163" s="27">
        <f t="shared" si="183"/>
        <v>5</v>
      </c>
      <c r="H163" s="27" t="str">
        <f t="shared" si="184"/>
        <v>1</v>
      </c>
      <c r="I163" s="27" t="str">
        <f t="shared" si="185"/>
        <v>0</v>
      </c>
      <c r="J163" s="27">
        <f t="shared" si="186"/>
        <v>1</v>
      </c>
      <c r="K163" s="27">
        <f t="shared" si="187"/>
        <v>1</v>
      </c>
      <c r="L163" s="27">
        <f t="shared" si="188"/>
        <v>2</v>
      </c>
      <c r="M163" s="27">
        <f t="shared" si="189"/>
        <v>1</v>
      </c>
      <c r="N163" s="27">
        <f t="shared" si="190"/>
        <v>2</v>
      </c>
      <c r="O163" s="178" t="s">
        <v>3063</v>
      </c>
      <c r="P163" s="180" t="s">
        <v>3503</v>
      </c>
      <c r="Q163" s="194" t="s">
        <v>3504</v>
      </c>
      <c r="R163" s="194" t="s">
        <v>3505</v>
      </c>
      <c r="S163" s="194" t="s">
        <v>862</v>
      </c>
      <c r="T163" s="184" t="s">
        <v>60</v>
      </c>
      <c r="U163" s="31" t="str">
        <f t="shared" si="191"/>
        <v/>
      </c>
      <c r="V163" s="31" t="str">
        <f t="shared" si="192"/>
        <v>1</v>
      </c>
      <c r="W163" s="31" t="e">
        <f t="shared" si="193"/>
        <v>#VALUE!</v>
      </c>
      <c r="X163" s="184" t="s">
        <v>529</v>
      </c>
      <c r="AB163" s="184" t="s">
        <v>60</v>
      </c>
      <c r="AC163" s="31" t="str">
        <f t="shared" si="194"/>
        <v/>
      </c>
      <c r="AD163" s="31" t="str">
        <f t="shared" si="195"/>
        <v>1</v>
      </c>
      <c r="AE163" s="31" t="e">
        <f t="shared" si="196"/>
        <v>#VALUE!</v>
      </c>
      <c r="AF163" s="184" t="s">
        <v>60</v>
      </c>
      <c r="AG163" s="31" t="str">
        <f t="shared" si="197"/>
        <v/>
      </c>
      <c r="AH163" s="31" t="str">
        <f t="shared" si="198"/>
        <v>1</v>
      </c>
      <c r="AI163" s="31" t="e">
        <f t="shared" si="199"/>
        <v>#VALUE!</v>
      </c>
      <c r="AJ163" s="184" t="s">
        <v>60</v>
      </c>
      <c r="AK163" s="31" t="str">
        <f t="shared" si="200"/>
        <v/>
      </c>
      <c r="AL163" s="31" t="str">
        <f t="shared" si="201"/>
        <v>1</v>
      </c>
      <c r="AM163" s="31" t="e">
        <f t="shared" si="202"/>
        <v>#VALUE!</v>
      </c>
      <c r="AN163" s="184" t="s">
        <v>60</v>
      </c>
      <c r="AO163" s="31" t="str">
        <f t="shared" si="203"/>
        <v/>
      </c>
      <c r="AP163" s="31" t="str">
        <f t="shared" si="204"/>
        <v>1</v>
      </c>
      <c r="AQ163" s="31" t="e">
        <f t="shared" si="205"/>
        <v>#VALUE!</v>
      </c>
      <c r="AR163" s="184" t="s">
        <v>192</v>
      </c>
      <c r="AS163" s="31" t="str">
        <f t="shared" si="206"/>
        <v/>
      </c>
      <c r="AT163" s="31" t="str">
        <f t="shared" si="207"/>
        <v/>
      </c>
      <c r="AU163" s="31" t="e">
        <f t="shared" si="208"/>
        <v>#VALUE!</v>
      </c>
      <c r="AV163" s="184" t="s">
        <v>192</v>
      </c>
      <c r="AW163" s="31" t="str">
        <f t="shared" si="209"/>
        <v/>
      </c>
      <c r="AX163" s="31" t="str">
        <f t="shared" si="210"/>
        <v/>
      </c>
      <c r="AY163" s="31" t="e">
        <f t="shared" si="211"/>
        <v>#VALUE!</v>
      </c>
      <c r="AZ163" s="194" t="s">
        <v>3506</v>
      </c>
      <c r="BB163" s="184" t="s">
        <v>63</v>
      </c>
      <c r="BC163" s="102" t="str">
        <f t="shared" si="212"/>
        <v/>
      </c>
      <c r="BD163" s="102" t="str">
        <f t="shared" si="213"/>
        <v>1</v>
      </c>
      <c r="BE163" s="102" t="e">
        <f t="shared" si="214"/>
        <v>#VALUE!</v>
      </c>
      <c r="BF163" s="184" t="s">
        <v>529</v>
      </c>
      <c r="BG163" s="31" t="str">
        <f t="shared" si="215"/>
        <v/>
      </c>
      <c r="BH163" s="31" t="str">
        <f t="shared" si="216"/>
        <v/>
      </c>
      <c r="BI163" s="31" t="e">
        <f t="shared" si="217"/>
        <v>#VALUE!</v>
      </c>
      <c r="BJ163" s="184" t="s">
        <v>63</v>
      </c>
      <c r="BK163" s="102" t="str">
        <f t="shared" si="218"/>
        <v/>
      </c>
      <c r="BL163" s="102" t="str">
        <f t="shared" si="219"/>
        <v>1</v>
      </c>
      <c r="BM163" s="102" t="e">
        <f t="shared" si="220"/>
        <v>#VALUE!</v>
      </c>
      <c r="BN163" s="184" t="s">
        <v>63</v>
      </c>
      <c r="BO163" s="102" t="str">
        <f t="shared" si="221"/>
        <v/>
      </c>
      <c r="BP163" s="102" t="str">
        <f t="shared" si="222"/>
        <v>1</v>
      </c>
      <c r="BQ163" s="102" t="e">
        <f t="shared" si="223"/>
        <v>#VALUE!</v>
      </c>
      <c r="BR163" s="184" t="s">
        <v>63</v>
      </c>
      <c r="BS163" s="31" t="str">
        <f t="shared" si="224"/>
        <v/>
      </c>
      <c r="BT163" s="31" t="str">
        <f t="shared" si="225"/>
        <v>1</v>
      </c>
      <c r="BU163" s="31" t="e">
        <f t="shared" si="226"/>
        <v>#VALUE!</v>
      </c>
      <c r="BV163" s="184" t="s">
        <v>63</v>
      </c>
      <c r="BW163" s="31" t="str">
        <f t="shared" si="227"/>
        <v/>
      </c>
      <c r="BX163" s="31" t="str">
        <f t="shared" si="228"/>
        <v>1</v>
      </c>
      <c r="BY163" s="31" t="e">
        <f t="shared" si="229"/>
        <v>#VALUE!</v>
      </c>
      <c r="BZ163" s="184" t="s">
        <v>529</v>
      </c>
      <c r="CA163" s="102" t="str">
        <f t="shared" si="230"/>
        <v/>
      </c>
      <c r="CB163" s="102" t="str">
        <f t="shared" si="231"/>
        <v/>
      </c>
      <c r="CC163" s="102" t="e">
        <f t="shared" si="232"/>
        <v>#VALUE!</v>
      </c>
      <c r="CD163" s="184" t="s">
        <v>529</v>
      </c>
      <c r="CE163" s="31" t="str">
        <f t="shared" si="233"/>
        <v/>
      </c>
      <c r="CF163" s="31" t="str">
        <f t="shared" si="234"/>
        <v/>
      </c>
      <c r="CG163" s="31" t="e">
        <f t="shared" si="235"/>
        <v>#VALUE!</v>
      </c>
      <c r="CH163" s="171" t="s">
        <v>3507</v>
      </c>
      <c r="CI163" s="193">
        <v>0</v>
      </c>
      <c r="CJ163" s="171" t="s">
        <v>3508</v>
      </c>
      <c r="CK163" s="193">
        <v>0</v>
      </c>
      <c r="CL163" s="193"/>
      <c r="CM163" s="178" t="str">
        <f t="shared" si="237"/>
        <v>CLOSE</v>
      </c>
      <c r="CN163" s="178" t="str">
        <f t="shared" si="238"/>
        <v>CLOSE</v>
      </c>
      <c r="CO163" s="178">
        <v>0</v>
      </c>
      <c r="CP163" s="178"/>
      <c r="CQ163" s="193"/>
      <c r="CR163" s="193"/>
      <c r="CS163" s="193"/>
      <c r="CT163" s="193"/>
      <c r="CU163" s="193"/>
      <c r="CV163" s="193"/>
      <c r="CW163" s="193"/>
      <c r="CX163" s="193"/>
      <c r="CY163" s="193"/>
      <c r="CZ163" s="193"/>
      <c r="DA163" s="193"/>
      <c r="DB163" s="193"/>
      <c r="DC163" s="193"/>
      <c r="DD163" s="193"/>
      <c r="DE163" s="193"/>
    </row>
    <row r="164" spans="1:109" ht="112.5">
      <c r="A164" s="195">
        <f t="shared" si="236"/>
        <v>12</v>
      </c>
      <c r="B164" s="179">
        <v>42852</v>
      </c>
      <c r="C164" s="23">
        <f t="shared" si="182"/>
        <v>4</v>
      </c>
      <c r="D164" s="178" t="s">
        <v>49</v>
      </c>
      <c r="E164" s="178" t="s">
        <v>38</v>
      </c>
      <c r="F164" s="178" t="s">
        <v>806</v>
      </c>
      <c r="G164" s="27">
        <f t="shared" si="183"/>
        <v>5</v>
      </c>
      <c r="H164" s="27" t="str">
        <f t="shared" si="184"/>
        <v>1</v>
      </c>
      <c r="I164" s="27" t="str">
        <f t="shared" si="185"/>
        <v>1</v>
      </c>
      <c r="J164" s="27">
        <f t="shared" si="186"/>
        <v>2</v>
      </c>
      <c r="K164" s="27">
        <f t="shared" si="187"/>
        <v>1</v>
      </c>
      <c r="L164" s="27">
        <f t="shared" si="188"/>
        <v>3</v>
      </c>
      <c r="M164" s="27">
        <f t="shared" si="189"/>
        <v>1</v>
      </c>
      <c r="N164" s="27">
        <f t="shared" si="190"/>
        <v>3</v>
      </c>
      <c r="O164" s="178" t="s">
        <v>3063</v>
      </c>
      <c r="P164" s="180" t="s">
        <v>3509</v>
      </c>
      <c r="Q164" s="194" t="s">
        <v>3510</v>
      </c>
      <c r="R164" s="194" t="s">
        <v>3511</v>
      </c>
      <c r="S164" s="194" t="s">
        <v>3512</v>
      </c>
      <c r="T164" s="184" t="s">
        <v>60</v>
      </c>
      <c r="U164" s="31" t="str">
        <f t="shared" si="191"/>
        <v>1</v>
      </c>
      <c r="V164" s="31" t="str">
        <f t="shared" si="192"/>
        <v>1</v>
      </c>
      <c r="W164" s="31">
        <f t="shared" si="193"/>
        <v>2</v>
      </c>
      <c r="X164" s="184" t="s">
        <v>529</v>
      </c>
      <c r="AB164" s="184" t="s">
        <v>60</v>
      </c>
      <c r="AC164" s="31" t="str">
        <f t="shared" si="194"/>
        <v>1</v>
      </c>
      <c r="AD164" s="31" t="str">
        <f t="shared" si="195"/>
        <v>1</v>
      </c>
      <c r="AE164" s="31">
        <f t="shared" si="196"/>
        <v>2</v>
      </c>
      <c r="AF164" s="184" t="s">
        <v>60</v>
      </c>
      <c r="AG164" s="31" t="str">
        <f t="shared" si="197"/>
        <v>1</v>
      </c>
      <c r="AH164" s="31" t="str">
        <f t="shared" si="198"/>
        <v>1</v>
      </c>
      <c r="AI164" s="31">
        <f t="shared" si="199"/>
        <v>2</v>
      </c>
      <c r="AJ164" s="184" t="s">
        <v>60</v>
      </c>
      <c r="AK164" s="31" t="str">
        <f t="shared" si="200"/>
        <v>1</v>
      </c>
      <c r="AL164" s="31" t="str">
        <f t="shared" si="201"/>
        <v>1</v>
      </c>
      <c r="AM164" s="31">
        <f t="shared" si="202"/>
        <v>2</v>
      </c>
      <c r="AN164" s="184" t="s">
        <v>60</v>
      </c>
      <c r="AO164" s="31" t="str">
        <f t="shared" si="203"/>
        <v>1</v>
      </c>
      <c r="AP164" s="31" t="str">
        <f t="shared" si="204"/>
        <v>1</v>
      </c>
      <c r="AQ164" s="31">
        <f t="shared" si="205"/>
        <v>2</v>
      </c>
      <c r="AR164" s="184" t="s">
        <v>192</v>
      </c>
      <c r="AS164" s="31" t="str">
        <f t="shared" si="206"/>
        <v>1</v>
      </c>
      <c r="AT164" s="31" t="str">
        <f t="shared" si="207"/>
        <v/>
      </c>
      <c r="AU164" s="31" t="e">
        <f t="shared" si="208"/>
        <v>#VALUE!</v>
      </c>
      <c r="AV164" s="184" t="s">
        <v>192</v>
      </c>
      <c r="AW164" s="31" t="str">
        <f t="shared" si="209"/>
        <v>1</v>
      </c>
      <c r="AX164" s="31" t="str">
        <f t="shared" si="210"/>
        <v/>
      </c>
      <c r="AY164" s="31" t="e">
        <f t="shared" si="211"/>
        <v>#VALUE!</v>
      </c>
      <c r="AZ164" s="194" t="s">
        <v>3513</v>
      </c>
      <c r="BB164" s="184" t="s">
        <v>63</v>
      </c>
      <c r="BC164" s="102" t="str">
        <f t="shared" si="212"/>
        <v>1</v>
      </c>
      <c r="BD164" s="102" t="str">
        <f t="shared" si="213"/>
        <v>1</v>
      </c>
      <c r="BE164" s="102">
        <f t="shared" si="214"/>
        <v>2</v>
      </c>
      <c r="BF164" s="184" t="s">
        <v>529</v>
      </c>
      <c r="BG164" s="31" t="str">
        <f t="shared" si="215"/>
        <v>1</v>
      </c>
      <c r="BH164" s="31" t="str">
        <f t="shared" si="216"/>
        <v/>
      </c>
      <c r="BI164" s="31" t="e">
        <f t="shared" si="217"/>
        <v>#VALUE!</v>
      </c>
      <c r="BJ164" s="184" t="s">
        <v>63</v>
      </c>
      <c r="BK164" s="102" t="str">
        <f t="shared" si="218"/>
        <v>1</v>
      </c>
      <c r="BL164" s="102" t="str">
        <f t="shared" si="219"/>
        <v>1</v>
      </c>
      <c r="BM164" s="102">
        <f t="shared" si="220"/>
        <v>2</v>
      </c>
      <c r="BN164" s="184" t="s">
        <v>63</v>
      </c>
      <c r="BO164" s="102" t="str">
        <f t="shared" si="221"/>
        <v>1</v>
      </c>
      <c r="BP164" s="102" t="str">
        <f t="shared" si="222"/>
        <v>1</v>
      </c>
      <c r="BQ164" s="102">
        <f t="shared" si="223"/>
        <v>2</v>
      </c>
      <c r="BR164" s="184" t="s">
        <v>63</v>
      </c>
      <c r="BS164" s="31" t="str">
        <f t="shared" si="224"/>
        <v>1</v>
      </c>
      <c r="BT164" s="31" t="str">
        <f t="shared" si="225"/>
        <v>1</v>
      </c>
      <c r="BU164" s="31">
        <f t="shared" si="226"/>
        <v>2</v>
      </c>
      <c r="BV164" s="184" t="s">
        <v>63</v>
      </c>
      <c r="BW164" s="31" t="str">
        <f t="shared" si="227"/>
        <v>1</v>
      </c>
      <c r="BX164" s="31" t="str">
        <f t="shared" si="228"/>
        <v>1</v>
      </c>
      <c r="BY164" s="31">
        <f t="shared" si="229"/>
        <v>2</v>
      </c>
      <c r="BZ164" s="184" t="s">
        <v>529</v>
      </c>
      <c r="CA164" s="102" t="str">
        <f t="shared" si="230"/>
        <v>1</v>
      </c>
      <c r="CB164" s="102" t="str">
        <f t="shared" si="231"/>
        <v/>
      </c>
      <c r="CC164" s="102" t="e">
        <f t="shared" si="232"/>
        <v>#VALUE!</v>
      </c>
      <c r="CD164" s="184" t="s">
        <v>529</v>
      </c>
      <c r="CE164" s="31" t="str">
        <f t="shared" si="233"/>
        <v>1</v>
      </c>
      <c r="CF164" s="31" t="str">
        <f t="shared" si="234"/>
        <v/>
      </c>
      <c r="CG164" s="31" t="e">
        <f t="shared" si="235"/>
        <v>#VALUE!</v>
      </c>
      <c r="CH164" s="171" t="s">
        <v>3514</v>
      </c>
      <c r="CI164" s="193">
        <v>1</v>
      </c>
      <c r="CJ164" s="171" t="s">
        <v>3514</v>
      </c>
      <c r="CK164" s="193">
        <v>1538</v>
      </c>
      <c r="CL164" s="193"/>
      <c r="CM164" s="178" t="str">
        <f t="shared" si="237"/>
        <v>CLOSE</v>
      </c>
      <c r="CN164" s="178" t="str">
        <f t="shared" si="238"/>
        <v>CLOSE</v>
      </c>
      <c r="CO164" s="178">
        <v>55</v>
      </c>
      <c r="CP164" s="178"/>
      <c r="CQ164" s="193"/>
      <c r="CR164" s="193"/>
      <c r="CS164" s="193"/>
      <c r="CT164" s="193"/>
      <c r="CU164" s="193"/>
      <c r="CV164" s="193"/>
      <c r="CW164" s="193"/>
      <c r="CX164" s="193"/>
      <c r="CY164" s="193"/>
      <c r="CZ164" s="193"/>
      <c r="DA164" s="193"/>
      <c r="DB164" s="193"/>
      <c r="DC164" s="193"/>
      <c r="DD164" s="193"/>
      <c r="DE164" s="193"/>
    </row>
    <row r="165" spans="1:109" ht="135">
      <c r="A165" s="195">
        <f t="shared" si="236"/>
        <v>13</v>
      </c>
      <c r="B165" s="179">
        <v>42857</v>
      </c>
      <c r="C165" s="23">
        <f t="shared" si="182"/>
        <v>5</v>
      </c>
      <c r="D165" s="178" t="s">
        <v>49</v>
      </c>
      <c r="E165" s="178" t="s">
        <v>38</v>
      </c>
      <c r="F165" s="178" t="s">
        <v>806</v>
      </c>
      <c r="G165" s="27">
        <f t="shared" si="183"/>
        <v>5</v>
      </c>
      <c r="H165" s="27" t="str">
        <f t="shared" si="184"/>
        <v>1</v>
      </c>
      <c r="I165" s="27" t="str">
        <f t="shared" si="185"/>
        <v>1</v>
      </c>
      <c r="J165" s="27">
        <f t="shared" si="186"/>
        <v>2</v>
      </c>
      <c r="K165" s="27">
        <f t="shared" si="187"/>
        <v>1</v>
      </c>
      <c r="L165" s="27">
        <f t="shared" si="188"/>
        <v>3</v>
      </c>
      <c r="M165" s="27">
        <f t="shared" si="189"/>
        <v>1</v>
      </c>
      <c r="N165" s="27">
        <f t="shared" si="190"/>
        <v>3</v>
      </c>
      <c r="O165" s="178" t="s">
        <v>3063</v>
      </c>
      <c r="P165" s="180" t="s">
        <v>3515</v>
      </c>
      <c r="Q165" s="194" t="s">
        <v>3516</v>
      </c>
      <c r="R165" s="194" t="s">
        <v>3517</v>
      </c>
      <c r="S165" s="194" t="s">
        <v>3518</v>
      </c>
      <c r="T165" s="184" t="s">
        <v>2965</v>
      </c>
      <c r="U165" s="31" t="str">
        <f t="shared" si="191"/>
        <v>1</v>
      </c>
      <c r="V165" s="31" t="str">
        <f t="shared" si="192"/>
        <v/>
      </c>
      <c r="W165" s="31" t="e">
        <f t="shared" si="193"/>
        <v>#VALUE!</v>
      </c>
      <c r="X165" s="184" t="s">
        <v>529</v>
      </c>
      <c r="AB165" s="184" t="s">
        <v>60</v>
      </c>
      <c r="AC165" s="31" t="str">
        <f t="shared" si="194"/>
        <v>1</v>
      </c>
      <c r="AD165" s="31" t="str">
        <f t="shared" si="195"/>
        <v>1</v>
      </c>
      <c r="AE165" s="31">
        <f t="shared" si="196"/>
        <v>2</v>
      </c>
      <c r="AF165" s="184" t="s">
        <v>60</v>
      </c>
      <c r="AG165" s="31" t="str">
        <f t="shared" si="197"/>
        <v>1</v>
      </c>
      <c r="AH165" s="31" t="str">
        <f t="shared" si="198"/>
        <v>1</v>
      </c>
      <c r="AI165" s="31">
        <f t="shared" si="199"/>
        <v>2</v>
      </c>
      <c r="AJ165" s="184" t="s">
        <v>60</v>
      </c>
      <c r="AK165" s="31" t="str">
        <f t="shared" si="200"/>
        <v>1</v>
      </c>
      <c r="AL165" s="31" t="str">
        <f t="shared" si="201"/>
        <v>1</v>
      </c>
      <c r="AM165" s="31">
        <f t="shared" si="202"/>
        <v>2</v>
      </c>
      <c r="AN165" s="184" t="s">
        <v>60</v>
      </c>
      <c r="AO165" s="31" t="str">
        <f t="shared" si="203"/>
        <v>1</v>
      </c>
      <c r="AP165" s="31" t="str">
        <f t="shared" si="204"/>
        <v>1</v>
      </c>
      <c r="AQ165" s="31">
        <f t="shared" si="205"/>
        <v>2</v>
      </c>
      <c r="AR165" s="184" t="s">
        <v>60</v>
      </c>
      <c r="AS165" s="31" t="str">
        <f t="shared" si="206"/>
        <v>1</v>
      </c>
      <c r="AT165" s="31" t="str">
        <f t="shared" si="207"/>
        <v>1</v>
      </c>
      <c r="AU165" s="31">
        <f t="shared" si="208"/>
        <v>2</v>
      </c>
      <c r="AV165" s="184" t="s">
        <v>2965</v>
      </c>
      <c r="AW165" s="31" t="str">
        <f t="shared" si="209"/>
        <v>1</v>
      </c>
      <c r="AX165" s="31" t="str">
        <f t="shared" si="210"/>
        <v/>
      </c>
      <c r="AY165" s="31" t="e">
        <f t="shared" si="211"/>
        <v>#VALUE!</v>
      </c>
      <c r="AZ165" s="194" t="s">
        <v>3519</v>
      </c>
      <c r="BB165" s="184" t="s">
        <v>529</v>
      </c>
      <c r="BC165" s="102" t="str">
        <f t="shared" si="212"/>
        <v>1</v>
      </c>
      <c r="BD165" s="102" t="str">
        <f t="shared" si="213"/>
        <v/>
      </c>
      <c r="BE165" s="102" t="e">
        <f t="shared" si="214"/>
        <v>#VALUE!</v>
      </c>
      <c r="BF165" s="184" t="s">
        <v>529</v>
      </c>
      <c r="BG165" s="31" t="str">
        <f t="shared" si="215"/>
        <v>1</v>
      </c>
      <c r="BH165" s="31" t="str">
        <f t="shared" si="216"/>
        <v/>
      </c>
      <c r="BI165" s="31" t="e">
        <f t="shared" si="217"/>
        <v>#VALUE!</v>
      </c>
      <c r="BJ165" s="184" t="s">
        <v>63</v>
      </c>
      <c r="BK165" s="102" t="str">
        <f t="shared" si="218"/>
        <v>1</v>
      </c>
      <c r="BL165" s="102" t="str">
        <f t="shared" si="219"/>
        <v>1</v>
      </c>
      <c r="BM165" s="102">
        <f t="shared" si="220"/>
        <v>2</v>
      </c>
      <c r="BN165" s="184" t="s">
        <v>63</v>
      </c>
      <c r="BO165" s="102" t="str">
        <f t="shared" si="221"/>
        <v>1</v>
      </c>
      <c r="BP165" s="102" t="str">
        <f t="shared" si="222"/>
        <v>1</v>
      </c>
      <c r="BQ165" s="102">
        <f t="shared" si="223"/>
        <v>2</v>
      </c>
      <c r="BR165" s="184" t="s">
        <v>63</v>
      </c>
      <c r="BS165" s="31" t="str">
        <f t="shared" si="224"/>
        <v>1</v>
      </c>
      <c r="BT165" s="31" t="str">
        <f t="shared" si="225"/>
        <v>1</v>
      </c>
      <c r="BU165" s="31">
        <f t="shared" si="226"/>
        <v>2</v>
      </c>
      <c r="BV165" s="184" t="s">
        <v>63</v>
      </c>
      <c r="BW165" s="31" t="str">
        <f t="shared" si="227"/>
        <v>1</v>
      </c>
      <c r="BX165" s="31" t="str">
        <f t="shared" si="228"/>
        <v>1</v>
      </c>
      <c r="BY165" s="31">
        <f t="shared" si="229"/>
        <v>2</v>
      </c>
      <c r="BZ165" s="184" t="s">
        <v>63</v>
      </c>
      <c r="CA165" s="102" t="str">
        <f t="shared" si="230"/>
        <v>1</v>
      </c>
      <c r="CB165" s="102" t="str">
        <f t="shared" si="231"/>
        <v>1</v>
      </c>
      <c r="CC165" s="102">
        <f t="shared" si="232"/>
        <v>2</v>
      </c>
      <c r="CD165" s="184" t="s">
        <v>529</v>
      </c>
      <c r="CE165" s="31" t="str">
        <f t="shared" si="233"/>
        <v>1</v>
      </c>
      <c r="CF165" s="31" t="str">
        <f t="shared" si="234"/>
        <v/>
      </c>
      <c r="CG165" s="31" t="e">
        <f t="shared" si="235"/>
        <v>#VALUE!</v>
      </c>
      <c r="CH165" s="171" t="s">
        <v>3520</v>
      </c>
      <c r="CI165" s="193">
        <v>0</v>
      </c>
      <c r="CJ165" s="171" t="s">
        <v>3521</v>
      </c>
      <c r="CK165" s="193">
        <v>468.5</v>
      </c>
      <c r="CL165" s="193"/>
      <c r="CM165" s="178" t="str">
        <f t="shared" si="237"/>
        <v>CLOSE</v>
      </c>
      <c r="CN165" s="178" t="str">
        <f t="shared" si="238"/>
        <v>CLOSE</v>
      </c>
      <c r="CO165" s="178">
        <v>45</v>
      </c>
      <c r="CP165" s="178"/>
      <c r="CQ165" s="193"/>
      <c r="CR165" s="193"/>
      <c r="CS165" s="193"/>
      <c r="CT165" s="193"/>
      <c r="CU165" s="193"/>
      <c r="CV165" s="193"/>
      <c r="CW165" s="193"/>
      <c r="CX165" s="193"/>
      <c r="CY165" s="193"/>
      <c r="CZ165" s="193"/>
      <c r="DA165" s="193"/>
      <c r="DB165" s="193"/>
      <c r="DC165" s="193"/>
      <c r="DD165" s="193"/>
      <c r="DE165" s="193"/>
    </row>
    <row r="166" spans="1:109" ht="135">
      <c r="A166" s="195">
        <f t="shared" si="236"/>
        <v>14</v>
      </c>
      <c r="B166" s="179">
        <v>42858</v>
      </c>
      <c r="C166" s="23">
        <f t="shared" si="182"/>
        <v>5</v>
      </c>
      <c r="D166" s="178" t="s">
        <v>49</v>
      </c>
      <c r="E166" s="178" t="s">
        <v>39</v>
      </c>
      <c r="F166" s="178" t="s">
        <v>806</v>
      </c>
      <c r="G166" s="27">
        <f t="shared" si="183"/>
        <v>0</v>
      </c>
      <c r="H166" s="27" t="str">
        <f t="shared" si="184"/>
        <v>0</v>
      </c>
      <c r="I166" s="27" t="str">
        <f t="shared" si="185"/>
        <v>0</v>
      </c>
      <c r="J166" s="27">
        <f t="shared" si="186"/>
        <v>0</v>
      </c>
      <c r="K166" s="27">
        <f t="shared" si="187"/>
        <v>1</v>
      </c>
      <c r="L166" s="27">
        <f t="shared" si="188"/>
        <v>1</v>
      </c>
      <c r="M166" s="27">
        <f t="shared" si="189"/>
        <v>1</v>
      </c>
      <c r="N166" s="27">
        <f t="shared" si="190"/>
        <v>1</v>
      </c>
      <c r="O166" s="97" t="s">
        <v>3522</v>
      </c>
      <c r="P166" s="180" t="s">
        <v>3523</v>
      </c>
      <c r="Q166" s="194" t="s">
        <v>3524</v>
      </c>
      <c r="R166" s="111" t="s">
        <v>3525</v>
      </c>
      <c r="S166" s="194" t="s">
        <v>3526</v>
      </c>
      <c r="T166" s="184" t="s">
        <v>192</v>
      </c>
      <c r="U166" s="31" t="str">
        <f t="shared" si="191"/>
        <v>1</v>
      </c>
      <c r="V166" s="31" t="str">
        <f t="shared" si="192"/>
        <v/>
      </c>
      <c r="W166" s="31" t="e">
        <f t="shared" si="193"/>
        <v>#VALUE!</v>
      </c>
      <c r="X166" s="184" t="s">
        <v>529</v>
      </c>
      <c r="AB166" s="184" t="s">
        <v>192</v>
      </c>
      <c r="AC166" s="31" t="str">
        <f t="shared" si="194"/>
        <v>1</v>
      </c>
      <c r="AD166" s="31" t="str">
        <f t="shared" si="195"/>
        <v/>
      </c>
      <c r="AE166" s="31" t="e">
        <f t="shared" si="196"/>
        <v>#VALUE!</v>
      </c>
      <c r="AF166" s="184" t="s">
        <v>192</v>
      </c>
      <c r="AG166" s="31" t="str">
        <f t="shared" si="197"/>
        <v>1</v>
      </c>
      <c r="AH166" s="31" t="str">
        <f t="shared" si="198"/>
        <v/>
      </c>
      <c r="AI166" s="31" t="e">
        <f t="shared" si="199"/>
        <v>#VALUE!</v>
      </c>
      <c r="AJ166" s="184" t="s">
        <v>192</v>
      </c>
      <c r="AK166" s="31" t="str">
        <f t="shared" si="200"/>
        <v>1</v>
      </c>
      <c r="AL166" s="31" t="str">
        <f t="shared" si="201"/>
        <v/>
      </c>
      <c r="AM166" s="31" t="e">
        <f t="shared" si="202"/>
        <v>#VALUE!</v>
      </c>
      <c r="AN166" s="184" t="s">
        <v>192</v>
      </c>
      <c r="AO166" s="31" t="str">
        <f t="shared" si="203"/>
        <v>1</v>
      </c>
      <c r="AP166" s="31" t="str">
        <f t="shared" si="204"/>
        <v/>
      </c>
      <c r="AQ166" s="31" t="e">
        <f t="shared" si="205"/>
        <v>#VALUE!</v>
      </c>
      <c r="AR166" s="184" t="s">
        <v>192</v>
      </c>
      <c r="AS166" s="31" t="str">
        <f t="shared" si="206"/>
        <v>1</v>
      </c>
      <c r="AT166" s="31" t="str">
        <f t="shared" si="207"/>
        <v/>
      </c>
      <c r="AU166" s="31" t="e">
        <f t="shared" si="208"/>
        <v>#VALUE!</v>
      </c>
      <c r="AV166" s="184" t="s">
        <v>192</v>
      </c>
      <c r="AW166" s="31" t="str">
        <f t="shared" si="209"/>
        <v>1</v>
      </c>
      <c r="AX166" s="31" t="str">
        <f t="shared" si="210"/>
        <v/>
      </c>
      <c r="AY166" s="31" t="e">
        <f t="shared" si="211"/>
        <v>#VALUE!</v>
      </c>
      <c r="AZ166" s="194" t="s">
        <v>879</v>
      </c>
      <c r="BB166" s="184" t="s">
        <v>529</v>
      </c>
      <c r="BC166" s="102" t="str">
        <f t="shared" si="212"/>
        <v>1</v>
      </c>
      <c r="BD166" s="102" t="str">
        <f t="shared" si="213"/>
        <v/>
      </c>
      <c r="BE166" s="102" t="e">
        <f t="shared" si="214"/>
        <v>#VALUE!</v>
      </c>
      <c r="BF166" s="184" t="s">
        <v>529</v>
      </c>
      <c r="BG166" s="31" t="str">
        <f t="shared" si="215"/>
        <v>1</v>
      </c>
      <c r="BH166" s="31" t="str">
        <f t="shared" si="216"/>
        <v/>
      </c>
      <c r="BI166" s="31" t="e">
        <f t="shared" si="217"/>
        <v>#VALUE!</v>
      </c>
      <c r="BJ166" s="184" t="s">
        <v>529</v>
      </c>
      <c r="BK166" s="102" t="str">
        <f t="shared" si="218"/>
        <v>1</v>
      </c>
      <c r="BL166" s="102" t="str">
        <f t="shared" si="219"/>
        <v/>
      </c>
      <c r="BM166" s="102" t="e">
        <f t="shared" si="220"/>
        <v>#VALUE!</v>
      </c>
      <c r="BN166" s="184" t="s">
        <v>529</v>
      </c>
      <c r="BO166" s="102" t="str">
        <f t="shared" si="221"/>
        <v>1</v>
      </c>
      <c r="BP166" s="102" t="str">
        <f t="shared" si="222"/>
        <v/>
      </c>
      <c r="BQ166" s="102" t="e">
        <f t="shared" si="223"/>
        <v>#VALUE!</v>
      </c>
      <c r="BR166" s="184" t="s">
        <v>529</v>
      </c>
      <c r="BS166" s="31" t="str">
        <f t="shared" si="224"/>
        <v>1</v>
      </c>
      <c r="BT166" s="31" t="str">
        <f t="shared" si="225"/>
        <v/>
      </c>
      <c r="BU166" s="31" t="e">
        <f t="shared" si="226"/>
        <v>#VALUE!</v>
      </c>
      <c r="BV166" s="184" t="s">
        <v>529</v>
      </c>
      <c r="BW166" s="31" t="str">
        <f t="shared" si="227"/>
        <v>1</v>
      </c>
      <c r="BX166" s="31" t="str">
        <f t="shared" si="228"/>
        <v/>
      </c>
      <c r="BY166" s="31" t="e">
        <f t="shared" si="229"/>
        <v>#VALUE!</v>
      </c>
      <c r="BZ166" s="184" t="s">
        <v>529</v>
      </c>
      <c r="CA166" s="102" t="str">
        <f t="shared" si="230"/>
        <v>1</v>
      </c>
      <c r="CB166" s="102" t="str">
        <f t="shared" si="231"/>
        <v/>
      </c>
      <c r="CC166" s="102" t="e">
        <f t="shared" si="232"/>
        <v>#VALUE!</v>
      </c>
      <c r="CD166" s="184" t="s">
        <v>529</v>
      </c>
      <c r="CE166" s="31" t="str">
        <f t="shared" si="233"/>
        <v>1</v>
      </c>
      <c r="CF166" s="31" t="str">
        <f t="shared" si="234"/>
        <v/>
      </c>
      <c r="CG166" s="31" t="e">
        <f t="shared" si="235"/>
        <v>#VALUE!</v>
      </c>
      <c r="CH166" s="171" t="s">
        <v>3527</v>
      </c>
      <c r="CI166" s="193">
        <v>0</v>
      </c>
      <c r="CJ166" s="171" t="s">
        <v>3528</v>
      </c>
      <c r="CK166" s="193">
        <v>384</v>
      </c>
      <c r="CL166" s="193"/>
      <c r="CM166" s="178" t="str">
        <f t="shared" si="237"/>
        <v>CLOSE</v>
      </c>
      <c r="CN166" s="178" t="str">
        <f t="shared" si="238"/>
        <v>CLOSE</v>
      </c>
      <c r="CO166" s="178">
        <v>18</v>
      </c>
      <c r="CP166" s="178"/>
      <c r="CQ166" s="193"/>
      <c r="CR166" s="193"/>
      <c r="CS166" s="193"/>
      <c r="CT166" s="193"/>
      <c r="CU166" s="193"/>
      <c r="CV166" s="193"/>
      <c r="CW166" s="193"/>
      <c r="CX166" s="193"/>
      <c r="CY166" s="193"/>
      <c r="CZ166" s="193"/>
      <c r="DA166" s="193"/>
      <c r="DB166" s="193"/>
      <c r="DC166" s="193"/>
      <c r="DD166" s="193"/>
      <c r="DE166" s="193"/>
    </row>
    <row r="167" spans="1:109" ht="180">
      <c r="A167" s="195">
        <f t="shared" si="236"/>
        <v>15</v>
      </c>
      <c r="B167" s="179">
        <v>42835</v>
      </c>
      <c r="C167" s="23">
        <f t="shared" si="182"/>
        <v>4</v>
      </c>
      <c r="D167" s="178" t="s">
        <v>49</v>
      </c>
      <c r="E167" s="178" t="s">
        <v>3529</v>
      </c>
      <c r="F167" s="97" t="s">
        <v>645</v>
      </c>
      <c r="G167" s="27">
        <f t="shared" si="183"/>
        <v>1</v>
      </c>
      <c r="H167" s="27" t="str">
        <f t="shared" si="184"/>
        <v>1</v>
      </c>
      <c r="I167" s="27" t="str">
        <f t="shared" si="185"/>
        <v>1</v>
      </c>
      <c r="J167" s="27">
        <f t="shared" si="186"/>
        <v>2</v>
      </c>
      <c r="K167" s="27">
        <f t="shared" si="187"/>
        <v>1</v>
      </c>
      <c r="L167" s="27">
        <f t="shared" si="188"/>
        <v>3</v>
      </c>
      <c r="M167" s="27">
        <f t="shared" si="189"/>
        <v>1</v>
      </c>
      <c r="N167" s="27">
        <f t="shared" si="190"/>
        <v>3</v>
      </c>
      <c r="O167" s="178" t="s">
        <v>3063</v>
      </c>
      <c r="P167" s="180" t="s">
        <v>3530</v>
      </c>
      <c r="Q167" s="194" t="s">
        <v>3531</v>
      </c>
      <c r="R167" s="111" t="s">
        <v>3532</v>
      </c>
      <c r="S167" s="194" t="s">
        <v>3533</v>
      </c>
      <c r="T167" s="184" t="s">
        <v>192</v>
      </c>
      <c r="U167" s="31" t="str">
        <f t="shared" si="191"/>
        <v>1</v>
      </c>
      <c r="V167" s="31" t="str">
        <f t="shared" si="192"/>
        <v/>
      </c>
      <c r="W167" s="31" t="e">
        <f t="shared" si="193"/>
        <v>#VALUE!</v>
      </c>
      <c r="X167" s="184" t="s">
        <v>529</v>
      </c>
      <c r="AB167" s="184" t="s">
        <v>192</v>
      </c>
      <c r="AC167" s="31" t="str">
        <f t="shared" si="194"/>
        <v>1</v>
      </c>
      <c r="AD167" s="31" t="str">
        <f t="shared" si="195"/>
        <v/>
      </c>
      <c r="AE167" s="31" t="e">
        <f t="shared" si="196"/>
        <v>#VALUE!</v>
      </c>
      <c r="AF167" s="184" t="s">
        <v>192</v>
      </c>
      <c r="AG167" s="31" t="str">
        <f t="shared" si="197"/>
        <v>1</v>
      </c>
      <c r="AH167" s="31" t="str">
        <f t="shared" si="198"/>
        <v/>
      </c>
      <c r="AI167" s="31" t="e">
        <f t="shared" si="199"/>
        <v>#VALUE!</v>
      </c>
      <c r="AJ167" s="184" t="s">
        <v>192</v>
      </c>
      <c r="AK167" s="31" t="str">
        <f t="shared" si="200"/>
        <v>1</v>
      </c>
      <c r="AL167" s="31" t="str">
        <f t="shared" si="201"/>
        <v/>
      </c>
      <c r="AM167" s="31" t="e">
        <f t="shared" si="202"/>
        <v>#VALUE!</v>
      </c>
      <c r="AN167" s="184" t="s">
        <v>192</v>
      </c>
      <c r="AO167" s="31" t="str">
        <f t="shared" si="203"/>
        <v>1</v>
      </c>
      <c r="AP167" s="31" t="str">
        <f t="shared" si="204"/>
        <v/>
      </c>
      <c r="AQ167" s="31" t="e">
        <f t="shared" si="205"/>
        <v>#VALUE!</v>
      </c>
      <c r="AR167" s="184" t="s">
        <v>192</v>
      </c>
      <c r="AS167" s="31" t="str">
        <f t="shared" si="206"/>
        <v>1</v>
      </c>
      <c r="AT167" s="31" t="str">
        <f t="shared" si="207"/>
        <v/>
      </c>
      <c r="AU167" s="31" t="e">
        <f t="shared" si="208"/>
        <v>#VALUE!</v>
      </c>
      <c r="AV167" s="184" t="s">
        <v>60</v>
      </c>
      <c r="AW167" s="31" t="str">
        <f t="shared" si="209"/>
        <v>1</v>
      </c>
      <c r="AX167" s="31" t="str">
        <f t="shared" si="210"/>
        <v>1</v>
      </c>
      <c r="AY167" s="31">
        <f t="shared" si="211"/>
        <v>2</v>
      </c>
      <c r="AZ167" s="194" t="s">
        <v>3533</v>
      </c>
      <c r="BB167" s="184" t="s">
        <v>529</v>
      </c>
      <c r="BC167" s="102" t="str">
        <f t="shared" si="212"/>
        <v>1</v>
      </c>
      <c r="BD167" s="102" t="str">
        <f t="shared" si="213"/>
        <v/>
      </c>
      <c r="BE167" s="102" t="e">
        <f t="shared" si="214"/>
        <v>#VALUE!</v>
      </c>
      <c r="BF167" s="184" t="s">
        <v>529</v>
      </c>
      <c r="BG167" s="31" t="str">
        <f t="shared" si="215"/>
        <v>1</v>
      </c>
      <c r="BH167" s="31" t="str">
        <f t="shared" si="216"/>
        <v/>
      </c>
      <c r="BI167" s="31" t="e">
        <f t="shared" si="217"/>
        <v>#VALUE!</v>
      </c>
      <c r="BJ167" s="184" t="s">
        <v>529</v>
      </c>
      <c r="BK167" s="102" t="str">
        <f t="shared" si="218"/>
        <v>1</v>
      </c>
      <c r="BL167" s="102" t="str">
        <f t="shared" si="219"/>
        <v/>
      </c>
      <c r="BM167" s="102" t="e">
        <f t="shared" si="220"/>
        <v>#VALUE!</v>
      </c>
      <c r="BN167" s="184" t="s">
        <v>529</v>
      </c>
      <c r="BO167" s="102" t="str">
        <f t="shared" si="221"/>
        <v>1</v>
      </c>
      <c r="BP167" s="102" t="str">
        <f t="shared" si="222"/>
        <v/>
      </c>
      <c r="BQ167" s="102" t="e">
        <f t="shared" si="223"/>
        <v>#VALUE!</v>
      </c>
      <c r="BR167" s="184" t="s">
        <v>529</v>
      </c>
      <c r="BS167" s="31" t="str">
        <f t="shared" si="224"/>
        <v>1</v>
      </c>
      <c r="BT167" s="31" t="str">
        <f t="shared" si="225"/>
        <v/>
      </c>
      <c r="BU167" s="31" t="e">
        <f t="shared" si="226"/>
        <v>#VALUE!</v>
      </c>
      <c r="BV167" s="184" t="s">
        <v>529</v>
      </c>
      <c r="BW167" s="31" t="str">
        <f t="shared" si="227"/>
        <v>1</v>
      </c>
      <c r="BX167" s="31" t="str">
        <f t="shared" si="228"/>
        <v/>
      </c>
      <c r="BY167" s="31" t="e">
        <f t="shared" si="229"/>
        <v>#VALUE!</v>
      </c>
      <c r="BZ167" s="184" t="s">
        <v>529</v>
      </c>
      <c r="CA167" s="102" t="str">
        <f t="shared" si="230"/>
        <v>1</v>
      </c>
      <c r="CB167" s="102" t="str">
        <f t="shared" si="231"/>
        <v/>
      </c>
      <c r="CC167" s="102" t="e">
        <f t="shared" si="232"/>
        <v>#VALUE!</v>
      </c>
      <c r="CD167" s="184" t="s">
        <v>63</v>
      </c>
      <c r="CE167" s="31" t="str">
        <f t="shared" si="233"/>
        <v>1</v>
      </c>
      <c r="CF167" s="31" t="str">
        <f t="shared" si="234"/>
        <v>1</v>
      </c>
      <c r="CG167" s="31">
        <f t="shared" si="235"/>
        <v>2</v>
      </c>
      <c r="CH167" s="171" t="s">
        <v>3534</v>
      </c>
      <c r="CI167" s="193">
        <v>0</v>
      </c>
      <c r="CJ167" s="171" t="s">
        <v>3535</v>
      </c>
      <c r="CK167" s="193">
        <v>789</v>
      </c>
      <c r="CL167" s="193"/>
      <c r="CM167" s="178" t="str">
        <f t="shared" si="237"/>
        <v>CLOSE</v>
      </c>
      <c r="CN167" s="178" t="str">
        <f t="shared" si="238"/>
        <v>CLOSE</v>
      </c>
      <c r="CO167" s="178">
        <v>170</v>
      </c>
      <c r="CP167" s="178"/>
      <c r="CQ167" s="193"/>
      <c r="CR167" s="193"/>
      <c r="CS167" s="193"/>
      <c r="CT167" s="193"/>
      <c r="CU167" s="193"/>
      <c r="CV167" s="193"/>
      <c r="CW167" s="193"/>
      <c r="CX167" s="193"/>
      <c r="CY167" s="193"/>
      <c r="CZ167" s="193"/>
      <c r="DA167" s="193"/>
      <c r="DB167" s="193"/>
      <c r="DC167" s="193"/>
      <c r="DD167" s="193"/>
      <c r="DE167" s="193"/>
    </row>
    <row r="168" spans="1:109" ht="132">
      <c r="A168" s="195">
        <f t="shared" si="236"/>
        <v>16</v>
      </c>
      <c r="B168" s="179">
        <v>42898</v>
      </c>
      <c r="C168" s="23">
        <f t="shared" si="182"/>
        <v>6</v>
      </c>
      <c r="D168" s="178" t="s">
        <v>3120</v>
      </c>
      <c r="E168" s="178" t="s">
        <v>3149</v>
      </c>
      <c r="F168" s="97" t="s">
        <v>645</v>
      </c>
      <c r="G168" s="27">
        <f t="shared" si="183"/>
        <v>0</v>
      </c>
      <c r="H168" s="27" t="str">
        <f t="shared" si="184"/>
        <v>0</v>
      </c>
      <c r="I168" s="27" t="str">
        <f t="shared" si="185"/>
        <v>0</v>
      </c>
      <c r="J168" s="27">
        <f t="shared" si="186"/>
        <v>0</v>
      </c>
      <c r="K168" s="27">
        <f t="shared" si="187"/>
        <v>1</v>
      </c>
      <c r="L168" s="27">
        <f t="shared" si="188"/>
        <v>1</v>
      </c>
      <c r="M168" s="27">
        <f t="shared" si="189"/>
        <v>1</v>
      </c>
      <c r="N168" s="27">
        <f t="shared" si="190"/>
        <v>1</v>
      </c>
      <c r="O168" s="178" t="s">
        <v>3063</v>
      </c>
      <c r="P168" s="180" t="s">
        <v>3536</v>
      </c>
      <c r="Q168" s="194" t="s">
        <v>3537</v>
      </c>
      <c r="R168" s="111" t="s">
        <v>886</v>
      </c>
      <c r="S168" s="194" t="s">
        <v>887</v>
      </c>
      <c r="T168" s="184" t="s">
        <v>529</v>
      </c>
      <c r="U168" s="31" t="str">
        <f t="shared" si="191"/>
        <v/>
      </c>
      <c r="V168" s="31" t="str">
        <f t="shared" si="192"/>
        <v/>
      </c>
      <c r="W168" s="31" t="e">
        <f t="shared" si="193"/>
        <v>#VALUE!</v>
      </c>
      <c r="X168" s="184" t="s">
        <v>529</v>
      </c>
      <c r="AB168" s="184" t="s">
        <v>529</v>
      </c>
      <c r="AC168" s="31" t="str">
        <f t="shared" si="194"/>
        <v/>
      </c>
      <c r="AD168" s="31" t="str">
        <f t="shared" si="195"/>
        <v/>
      </c>
      <c r="AE168" s="31" t="e">
        <f t="shared" si="196"/>
        <v>#VALUE!</v>
      </c>
      <c r="AF168" s="184" t="s">
        <v>529</v>
      </c>
      <c r="AG168" s="31" t="str">
        <f t="shared" si="197"/>
        <v/>
      </c>
      <c r="AH168" s="31" t="str">
        <f t="shared" si="198"/>
        <v/>
      </c>
      <c r="AI168" s="31" t="e">
        <f t="shared" si="199"/>
        <v>#VALUE!</v>
      </c>
      <c r="AJ168" s="184" t="s">
        <v>529</v>
      </c>
      <c r="AK168" s="31" t="str">
        <f t="shared" si="200"/>
        <v/>
      </c>
      <c r="AL168" s="31" t="str">
        <f t="shared" si="201"/>
        <v/>
      </c>
      <c r="AM168" s="31" t="e">
        <f t="shared" si="202"/>
        <v>#VALUE!</v>
      </c>
      <c r="AN168" s="184" t="s">
        <v>529</v>
      </c>
      <c r="AO168" s="31" t="str">
        <f t="shared" si="203"/>
        <v/>
      </c>
      <c r="AP168" s="31" t="str">
        <f t="shared" si="204"/>
        <v/>
      </c>
      <c r="AQ168" s="31" t="e">
        <f t="shared" si="205"/>
        <v>#VALUE!</v>
      </c>
      <c r="AR168" s="184" t="s">
        <v>192</v>
      </c>
      <c r="AS168" s="31" t="str">
        <f t="shared" si="206"/>
        <v/>
      </c>
      <c r="AT168" s="31" t="str">
        <f t="shared" si="207"/>
        <v/>
      </c>
      <c r="AU168" s="31" t="e">
        <f t="shared" si="208"/>
        <v>#VALUE!</v>
      </c>
      <c r="AV168" s="184" t="s">
        <v>192</v>
      </c>
      <c r="AW168" s="31" t="str">
        <f t="shared" si="209"/>
        <v/>
      </c>
      <c r="AX168" s="31" t="str">
        <f t="shared" si="210"/>
        <v/>
      </c>
      <c r="AY168" s="31" t="e">
        <f t="shared" si="211"/>
        <v>#VALUE!</v>
      </c>
      <c r="AZ168" s="194" t="s">
        <v>3538</v>
      </c>
      <c r="BB168" s="184" t="s">
        <v>529</v>
      </c>
      <c r="BC168" s="102" t="str">
        <f t="shared" si="212"/>
        <v/>
      </c>
      <c r="BD168" s="102" t="str">
        <f t="shared" si="213"/>
        <v/>
      </c>
      <c r="BE168" s="102" t="e">
        <f t="shared" si="214"/>
        <v>#VALUE!</v>
      </c>
      <c r="BF168" s="184" t="s">
        <v>529</v>
      </c>
      <c r="BG168" s="31" t="str">
        <f t="shared" si="215"/>
        <v/>
      </c>
      <c r="BH168" s="31" t="str">
        <f t="shared" si="216"/>
        <v/>
      </c>
      <c r="BI168" s="31" t="e">
        <f t="shared" si="217"/>
        <v>#VALUE!</v>
      </c>
      <c r="BJ168" s="184" t="s">
        <v>529</v>
      </c>
      <c r="BK168" s="102" t="str">
        <f t="shared" si="218"/>
        <v/>
      </c>
      <c r="BL168" s="102" t="str">
        <f t="shared" si="219"/>
        <v/>
      </c>
      <c r="BM168" s="102" t="e">
        <f t="shared" si="220"/>
        <v>#VALUE!</v>
      </c>
      <c r="BN168" s="184" t="s">
        <v>529</v>
      </c>
      <c r="BO168" s="102" t="str">
        <f t="shared" si="221"/>
        <v/>
      </c>
      <c r="BP168" s="102" t="str">
        <f t="shared" si="222"/>
        <v/>
      </c>
      <c r="BQ168" s="102" t="e">
        <f t="shared" si="223"/>
        <v>#VALUE!</v>
      </c>
      <c r="BR168" s="184" t="s">
        <v>529</v>
      </c>
      <c r="BS168" s="31" t="str">
        <f t="shared" si="224"/>
        <v/>
      </c>
      <c r="BT168" s="31" t="str">
        <f t="shared" si="225"/>
        <v/>
      </c>
      <c r="BU168" s="31" t="e">
        <f t="shared" si="226"/>
        <v>#VALUE!</v>
      </c>
      <c r="BV168" s="184" t="s">
        <v>529</v>
      </c>
      <c r="BW168" s="31" t="str">
        <f t="shared" si="227"/>
        <v/>
      </c>
      <c r="BX168" s="31" t="str">
        <f t="shared" si="228"/>
        <v/>
      </c>
      <c r="BY168" s="31" t="e">
        <f t="shared" si="229"/>
        <v>#VALUE!</v>
      </c>
      <c r="BZ168" s="184" t="s">
        <v>529</v>
      </c>
      <c r="CA168" s="102" t="str">
        <f t="shared" si="230"/>
        <v/>
      </c>
      <c r="CB168" s="102" t="str">
        <f t="shared" si="231"/>
        <v/>
      </c>
      <c r="CC168" s="102" t="e">
        <f t="shared" si="232"/>
        <v>#VALUE!</v>
      </c>
      <c r="CD168" s="184" t="s">
        <v>529</v>
      </c>
      <c r="CE168" s="31" t="str">
        <f t="shared" si="233"/>
        <v/>
      </c>
      <c r="CF168" s="31" t="str">
        <f t="shared" si="234"/>
        <v/>
      </c>
      <c r="CG168" s="31" t="e">
        <f t="shared" si="235"/>
        <v>#VALUE!</v>
      </c>
      <c r="CH168" s="171" t="s">
        <v>3539</v>
      </c>
      <c r="CI168" s="193">
        <v>0</v>
      </c>
      <c r="CJ168" s="171" t="s">
        <v>3540</v>
      </c>
      <c r="CK168" s="193">
        <v>0</v>
      </c>
      <c r="CL168" s="193"/>
      <c r="CM168" s="178" t="str">
        <f t="shared" si="237"/>
        <v>CLOSE</v>
      </c>
      <c r="CN168" s="178" t="str">
        <f t="shared" si="238"/>
        <v>CLOSE</v>
      </c>
      <c r="CO168" s="178">
        <v>240</v>
      </c>
      <c r="CP168" s="178">
        <v>6251</v>
      </c>
      <c r="CQ168" s="193"/>
      <c r="CR168" s="193"/>
      <c r="CS168" s="193"/>
      <c r="CT168" s="193"/>
      <c r="CU168" s="193"/>
      <c r="CV168" s="193"/>
      <c r="CW168" s="193"/>
      <c r="CX168" s="193"/>
      <c r="CY168" s="193"/>
      <c r="CZ168" s="193"/>
      <c r="DA168" s="193"/>
      <c r="DB168" s="193"/>
      <c r="DC168" s="193"/>
      <c r="DD168" s="193"/>
      <c r="DE168" s="193"/>
    </row>
    <row r="169" spans="1:109" ht="108">
      <c r="A169" s="195">
        <f t="shared" si="236"/>
        <v>17</v>
      </c>
      <c r="B169" s="179">
        <v>42934</v>
      </c>
      <c r="C169" s="23">
        <f t="shared" si="182"/>
        <v>7</v>
      </c>
      <c r="D169" s="178" t="s">
        <v>393</v>
      </c>
      <c r="E169" s="178" t="s">
        <v>133</v>
      </c>
      <c r="F169" s="97" t="s">
        <v>645</v>
      </c>
      <c r="G169" s="27">
        <f t="shared" si="183"/>
        <v>0</v>
      </c>
      <c r="H169" s="27" t="str">
        <f t="shared" si="184"/>
        <v>0</v>
      </c>
      <c r="I169" s="27" t="str">
        <f t="shared" si="185"/>
        <v>0</v>
      </c>
      <c r="J169" s="27">
        <f t="shared" si="186"/>
        <v>0</v>
      </c>
      <c r="K169" s="27">
        <f t="shared" si="187"/>
        <v>1</v>
      </c>
      <c r="L169" s="27">
        <f t="shared" si="188"/>
        <v>1</v>
      </c>
      <c r="M169" s="27">
        <f t="shared" si="189"/>
        <v>1</v>
      </c>
      <c r="N169" s="27">
        <f t="shared" si="190"/>
        <v>1</v>
      </c>
      <c r="O169" s="178" t="s">
        <v>3063</v>
      </c>
      <c r="P169" s="180" t="s">
        <v>3541</v>
      </c>
      <c r="Q169" s="194" t="s">
        <v>890</v>
      </c>
      <c r="R169" s="111" t="s">
        <v>3542</v>
      </c>
      <c r="S169" s="199" t="s">
        <v>892</v>
      </c>
      <c r="T169" s="184" t="s">
        <v>192</v>
      </c>
      <c r="U169" s="31" t="str">
        <f t="shared" si="191"/>
        <v/>
      </c>
      <c r="V169" s="31" t="str">
        <f t="shared" si="192"/>
        <v/>
      </c>
      <c r="W169" s="31" t="e">
        <f t="shared" si="193"/>
        <v>#VALUE!</v>
      </c>
      <c r="X169" s="184" t="s">
        <v>529</v>
      </c>
      <c r="AB169" s="184" t="s">
        <v>192</v>
      </c>
      <c r="AC169" s="31" t="str">
        <f t="shared" si="194"/>
        <v/>
      </c>
      <c r="AD169" s="31" t="str">
        <f t="shared" si="195"/>
        <v/>
      </c>
      <c r="AE169" s="31" t="e">
        <f t="shared" si="196"/>
        <v>#VALUE!</v>
      </c>
      <c r="AF169" s="184" t="s">
        <v>192</v>
      </c>
      <c r="AG169" s="31" t="str">
        <f t="shared" si="197"/>
        <v/>
      </c>
      <c r="AH169" s="31" t="str">
        <f t="shared" si="198"/>
        <v/>
      </c>
      <c r="AI169" s="31" t="e">
        <f t="shared" si="199"/>
        <v>#VALUE!</v>
      </c>
      <c r="AJ169" s="184" t="s">
        <v>529</v>
      </c>
      <c r="AK169" s="31" t="str">
        <f t="shared" si="200"/>
        <v/>
      </c>
      <c r="AL169" s="31" t="str">
        <f t="shared" si="201"/>
        <v/>
      </c>
      <c r="AM169" s="31" t="e">
        <f t="shared" si="202"/>
        <v>#VALUE!</v>
      </c>
      <c r="AN169" s="184" t="s">
        <v>529</v>
      </c>
      <c r="AO169" s="31" t="str">
        <f t="shared" si="203"/>
        <v/>
      </c>
      <c r="AP169" s="31" t="str">
        <f t="shared" si="204"/>
        <v/>
      </c>
      <c r="AQ169" s="31" t="e">
        <f t="shared" si="205"/>
        <v>#VALUE!</v>
      </c>
      <c r="AR169" s="184" t="s">
        <v>529</v>
      </c>
      <c r="AS169" s="31" t="str">
        <f t="shared" si="206"/>
        <v/>
      </c>
      <c r="AT169" s="31" t="str">
        <f t="shared" si="207"/>
        <v/>
      </c>
      <c r="AU169" s="31" t="e">
        <f t="shared" si="208"/>
        <v>#VALUE!</v>
      </c>
      <c r="AV169" s="184" t="s">
        <v>529</v>
      </c>
      <c r="AW169" s="31" t="str">
        <f t="shared" si="209"/>
        <v/>
      </c>
      <c r="AX169" s="31" t="str">
        <f t="shared" si="210"/>
        <v/>
      </c>
      <c r="AY169" s="31" t="e">
        <f t="shared" si="211"/>
        <v>#VALUE!</v>
      </c>
      <c r="AZ169" s="194" t="s">
        <v>893</v>
      </c>
      <c r="BB169" s="184" t="s">
        <v>529</v>
      </c>
      <c r="BC169" s="102" t="str">
        <f t="shared" si="212"/>
        <v/>
      </c>
      <c r="BD169" s="102" t="str">
        <f t="shared" si="213"/>
        <v/>
      </c>
      <c r="BE169" s="102" t="e">
        <f t="shared" si="214"/>
        <v>#VALUE!</v>
      </c>
      <c r="BF169" s="184" t="s">
        <v>529</v>
      </c>
      <c r="BG169" s="31" t="str">
        <f t="shared" si="215"/>
        <v/>
      </c>
      <c r="BH169" s="31" t="str">
        <f t="shared" si="216"/>
        <v/>
      </c>
      <c r="BI169" s="31" t="e">
        <f t="shared" si="217"/>
        <v>#VALUE!</v>
      </c>
      <c r="BJ169" s="184" t="s">
        <v>529</v>
      </c>
      <c r="BK169" s="102" t="str">
        <f t="shared" si="218"/>
        <v/>
      </c>
      <c r="BL169" s="102" t="str">
        <f t="shared" si="219"/>
        <v/>
      </c>
      <c r="BM169" s="102" t="e">
        <f t="shared" si="220"/>
        <v>#VALUE!</v>
      </c>
      <c r="BN169" s="184" t="s">
        <v>529</v>
      </c>
      <c r="BO169" s="102" t="str">
        <f t="shared" si="221"/>
        <v/>
      </c>
      <c r="BP169" s="102" t="str">
        <f t="shared" si="222"/>
        <v/>
      </c>
      <c r="BQ169" s="102" t="e">
        <f t="shared" si="223"/>
        <v>#VALUE!</v>
      </c>
      <c r="BR169" s="184" t="s">
        <v>529</v>
      </c>
      <c r="BS169" s="31" t="str">
        <f t="shared" si="224"/>
        <v/>
      </c>
      <c r="BT169" s="31" t="str">
        <f t="shared" si="225"/>
        <v/>
      </c>
      <c r="BU169" s="31" t="e">
        <f t="shared" si="226"/>
        <v>#VALUE!</v>
      </c>
      <c r="BV169" s="184" t="s">
        <v>529</v>
      </c>
      <c r="BW169" s="31" t="str">
        <f t="shared" si="227"/>
        <v/>
      </c>
      <c r="BX169" s="31" t="str">
        <f t="shared" si="228"/>
        <v/>
      </c>
      <c r="BY169" s="31" t="e">
        <f t="shared" si="229"/>
        <v>#VALUE!</v>
      </c>
      <c r="BZ169" s="184" t="s">
        <v>529</v>
      </c>
      <c r="CA169" s="102" t="str">
        <f t="shared" si="230"/>
        <v/>
      </c>
      <c r="CB169" s="102" t="str">
        <f t="shared" si="231"/>
        <v/>
      </c>
      <c r="CC169" s="102" t="e">
        <f t="shared" si="232"/>
        <v>#VALUE!</v>
      </c>
      <c r="CD169" s="184" t="s">
        <v>529</v>
      </c>
      <c r="CE169" s="31" t="str">
        <f t="shared" si="233"/>
        <v/>
      </c>
      <c r="CF169" s="31" t="str">
        <f t="shared" si="234"/>
        <v/>
      </c>
      <c r="CG169" s="31" t="e">
        <f t="shared" si="235"/>
        <v>#VALUE!</v>
      </c>
      <c r="CH169" s="171" t="s">
        <v>3543</v>
      </c>
      <c r="CI169" s="193">
        <v>0</v>
      </c>
      <c r="CJ169" s="171" t="s">
        <v>3544</v>
      </c>
      <c r="CK169" s="193">
        <v>850</v>
      </c>
      <c r="CL169" s="193"/>
      <c r="CM169" s="178" t="str">
        <f t="shared" si="237"/>
        <v>CLOSE</v>
      </c>
      <c r="CN169" s="178" t="str">
        <f t="shared" si="238"/>
        <v>CLOSE</v>
      </c>
      <c r="CO169" s="178"/>
      <c r="CP169" s="178"/>
      <c r="CQ169" s="193"/>
      <c r="CR169" s="193"/>
      <c r="CS169" s="193"/>
      <c r="CT169" s="193"/>
      <c r="CU169" s="193"/>
      <c r="CV169" s="193"/>
      <c r="CW169" s="193"/>
      <c r="CX169" s="193"/>
      <c r="CY169" s="193"/>
      <c r="CZ169" s="193"/>
      <c r="DA169" s="193"/>
      <c r="DB169" s="193"/>
      <c r="DC169" s="193"/>
      <c r="DD169" s="193"/>
      <c r="DE169" s="193"/>
    </row>
    <row r="170" spans="1:109" ht="213.75">
      <c r="A170" s="195">
        <f t="shared" si="236"/>
        <v>18</v>
      </c>
      <c r="B170" s="179">
        <v>42938</v>
      </c>
      <c r="C170" s="23">
        <f t="shared" si="182"/>
        <v>7</v>
      </c>
      <c r="D170" s="178" t="s">
        <v>393</v>
      </c>
      <c r="E170" s="178" t="s">
        <v>133</v>
      </c>
      <c r="F170" s="97" t="s">
        <v>645</v>
      </c>
      <c r="G170" s="27">
        <f t="shared" si="183"/>
        <v>0</v>
      </c>
      <c r="H170" s="27" t="str">
        <f t="shared" si="184"/>
        <v>0</v>
      </c>
      <c r="I170" s="27" t="str">
        <f t="shared" si="185"/>
        <v>0</v>
      </c>
      <c r="J170" s="27">
        <f t="shared" si="186"/>
        <v>0</v>
      </c>
      <c r="K170" s="27">
        <f t="shared" si="187"/>
        <v>1</v>
      </c>
      <c r="L170" s="27">
        <f t="shared" si="188"/>
        <v>1</v>
      </c>
      <c r="M170" s="27">
        <f t="shared" si="189"/>
        <v>1</v>
      </c>
      <c r="N170" s="27">
        <f t="shared" si="190"/>
        <v>1</v>
      </c>
      <c r="O170" s="178" t="s">
        <v>3063</v>
      </c>
      <c r="P170" s="180" t="s">
        <v>3545</v>
      </c>
      <c r="Q170" s="180" t="s">
        <v>3546</v>
      </c>
      <c r="R170" s="111" t="s">
        <v>3547</v>
      </c>
      <c r="S170" s="200" t="s">
        <v>897</v>
      </c>
      <c r="T170" s="184" t="s">
        <v>529</v>
      </c>
      <c r="U170" s="31" t="str">
        <f t="shared" si="191"/>
        <v/>
      </c>
      <c r="V170" s="31" t="str">
        <f t="shared" si="192"/>
        <v/>
      </c>
      <c r="W170" s="31" t="e">
        <f t="shared" si="193"/>
        <v>#VALUE!</v>
      </c>
      <c r="X170" s="184" t="s">
        <v>529</v>
      </c>
      <c r="AB170" s="184" t="s">
        <v>529</v>
      </c>
      <c r="AC170" s="31" t="str">
        <f t="shared" si="194"/>
        <v/>
      </c>
      <c r="AD170" s="31" t="str">
        <f t="shared" si="195"/>
        <v/>
      </c>
      <c r="AE170" s="31" t="e">
        <f t="shared" si="196"/>
        <v>#VALUE!</v>
      </c>
      <c r="AF170" s="184" t="s">
        <v>529</v>
      </c>
      <c r="AG170" s="31" t="str">
        <f t="shared" si="197"/>
        <v/>
      </c>
      <c r="AH170" s="31" t="str">
        <f t="shared" si="198"/>
        <v/>
      </c>
      <c r="AI170" s="31" t="e">
        <f t="shared" si="199"/>
        <v>#VALUE!</v>
      </c>
      <c r="AJ170" s="184" t="s">
        <v>192</v>
      </c>
      <c r="AK170" s="31" t="str">
        <f t="shared" si="200"/>
        <v/>
      </c>
      <c r="AL170" s="31" t="str">
        <f t="shared" si="201"/>
        <v/>
      </c>
      <c r="AM170" s="31" t="e">
        <f t="shared" si="202"/>
        <v>#VALUE!</v>
      </c>
      <c r="AN170" s="184" t="s">
        <v>192</v>
      </c>
      <c r="AO170" s="31" t="str">
        <f t="shared" si="203"/>
        <v/>
      </c>
      <c r="AP170" s="31" t="str">
        <f t="shared" si="204"/>
        <v/>
      </c>
      <c r="AQ170" s="31" t="e">
        <f t="shared" si="205"/>
        <v>#VALUE!</v>
      </c>
      <c r="AR170" s="184" t="s">
        <v>192</v>
      </c>
      <c r="AS170" s="31" t="str">
        <f t="shared" si="206"/>
        <v/>
      </c>
      <c r="AT170" s="31" t="str">
        <f t="shared" si="207"/>
        <v/>
      </c>
      <c r="AU170" s="31" t="e">
        <f t="shared" si="208"/>
        <v>#VALUE!</v>
      </c>
      <c r="AV170" s="184" t="s">
        <v>529</v>
      </c>
      <c r="AW170" s="31" t="str">
        <f t="shared" si="209"/>
        <v/>
      </c>
      <c r="AX170" s="31" t="str">
        <f t="shared" si="210"/>
        <v/>
      </c>
      <c r="AY170" s="31" t="e">
        <f t="shared" si="211"/>
        <v>#VALUE!</v>
      </c>
      <c r="AZ170" s="194" t="s">
        <v>3548</v>
      </c>
      <c r="BB170" s="184" t="s">
        <v>529</v>
      </c>
      <c r="BC170" s="102" t="str">
        <f t="shared" si="212"/>
        <v/>
      </c>
      <c r="BD170" s="102" t="str">
        <f t="shared" si="213"/>
        <v/>
      </c>
      <c r="BE170" s="102" t="e">
        <f t="shared" si="214"/>
        <v>#VALUE!</v>
      </c>
      <c r="BF170" s="184" t="s">
        <v>529</v>
      </c>
      <c r="BG170" s="31" t="str">
        <f t="shared" si="215"/>
        <v/>
      </c>
      <c r="BH170" s="31" t="str">
        <f t="shared" si="216"/>
        <v/>
      </c>
      <c r="BI170" s="31" t="e">
        <f t="shared" si="217"/>
        <v>#VALUE!</v>
      </c>
      <c r="BJ170" s="184" t="s">
        <v>529</v>
      </c>
      <c r="BK170" s="102" t="str">
        <f t="shared" si="218"/>
        <v/>
      </c>
      <c r="BL170" s="102" t="str">
        <f t="shared" si="219"/>
        <v/>
      </c>
      <c r="BM170" s="102" t="e">
        <f t="shared" si="220"/>
        <v>#VALUE!</v>
      </c>
      <c r="BN170" s="184" t="s">
        <v>529</v>
      </c>
      <c r="BO170" s="102" t="str">
        <f t="shared" si="221"/>
        <v/>
      </c>
      <c r="BP170" s="102" t="str">
        <f t="shared" si="222"/>
        <v/>
      </c>
      <c r="BQ170" s="102" t="e">
        <f t="shared" si="223"/>
        <v>#VALUE!</v>
      </c>
      <c r="BR170" s="184" t="s">
        <v>529</v>
      </c>
      <c r="BS170" s="31" t="str">
        <f t="shared" si="224"/>
        <v/>
      </c>
      <c r="BT170" s="31" t="str">
        <f t="shared" si="225"/>
        <v/>
      </c>
      <c r="BU170" s="31" t="e">
        <f t="shared" si="226"/>
        <v>#VALUE!</v>
      </c>
      <c r="BV170" s="184" t="s">
        <v>529</v>
      </c>
      <c r="BW170" s="31" t="str">
        <f t="shared" si="227"/>
        <v/>
      </c>
      <c r="BX170" s="31" t="str">
        <f t="shared" si="228"/>
        <v/>
      </c>
      <c r="BY170" s="31" t="e">
        <f t="shared" si="229"/>
        <v>#VALUE!</v>
      </c>
      <c r="BZ170" s="184" t="s">
        <v>529</v>
      </c>
      <c r="CA170" s="102" t="str">
        <f t="shared" si="230"/>
        <v/>
      </c>
      <c r="CB170" s="102" t="str">
        <f t="shared" si="231"/>
        <v/>
      </c>
      <c r="CC170" s="102" t="e">
        <f t="shared" si="232"/>
        <v>#VALUE!</v>
      </c>
      <c r="CD170" s="184" t="s">
        <v>529</v>
      </c>
      <c r="CE170" s="31" t="str">
        <f t="shared" si="233"/>
        <v/>
      </c>
      <c r="CF170" s="31" t="str">
        <f t="shared" si="234"/>
        <v/>
      </c>
      <c r="CG170" s="31" t="e">
        <f t="shared" si="235"/>
        <v>#VALUE!</v>
      </c>
      <c r="CH170" s="171" t="s">
        <v>3549</v>
      </c>
      <c r="CI170" s="193">
        <v>0</v>
      </c>
      <c r="CJ170" s="171" t="s">
        <v>3550</v>
      </c>
      <c r="CK170" s="193">
        <v>384</v>
      </c>
      <c r="CL170" s="193"/>
      <c r="CM170" s="178" t="str">
        <f t="shared" si="237"/>
        <v>CLOSE</v>
      </c>
      <c r="CN170" s="178" t="str">
        <f t="shared" si="238"/>
        <v>CLOSE</v>
      </c>
      <c r="CO170" s="178">
        <v>206</v>
      </c>
      <c r="CP170" s="178">
        <v>6553</v>
      </c>
      <c r="CQ170" s="193"/>
      <c r="CR170" s="193"/>
      <c r="CS170" s="193"/>
      <c r="CT170" s="193"/>
      <c r="CU170" s="193"/>
      <c r="CV170" s="193"/>
      <c r="CW170" s="193"/>
      <c r="CX170" s="193"/>
      <c r="CY170" s="193"/>
      <c r="CZ170" s="193"/>
      <c r="DA170" s="193"/>
      <c r="DB170" s="193"/>
      <c r="DC170" s="193"/>
      <c r="DD170" s="193"/>
      <c r="DE170" s="193"/>
    </row>
    <row r="171" spans="1:109" ht="192" customHeight="1">
      <c r="A171" s="195">
        <f t="shared" si="236"/>
        <v>19</v>
      </c>
      <c r="B171" s="179">
        <v>42952</v>
      </c>
      <c r="C171" s="23">
        <f t="shared" si="182"/>
        <v>8</v>
      </c>
      <c r="D171" s="178" t="s">
        <v>49</v>
      </c>
      <c r="E171" s="178" t="s">
        <v>38</v>
      </c>
      <c r="F171" s="97" t="s">
        <v>645</v>
      </c>
      <c r="G171" s="27">
        <f t="shared" si="183"/>
        <v>3</v>
      </c>
      <c r="H171" s="27" t="str">
        <f t="shared" si="184"/>
        <v>1</v>
      </c>
      <c r="I171" s="27" t="str">
        <f t="shared" si="185"/>
        <v>1</v>
      </c>
      <c r="J171" s="27">
        <f t="shared" si="186"/>
        <v>2</v>
      </c>
      <c r="K171" s="27">
        <f t="shared" si="187"/>
        <v>1</v>
      </c>
      <c r="L171" s="27">
        <f t="shared" si="188"/>
        <v>3</v>
      </c>
      <c r="M171" s="27">
        <f t="shared" si="189"/>
        <v>1</v>
      </c>
      <c r="N171" s="27">
        <f t="shared" si="190"/>
        <v>3</v>
      </c>
      <c r="O171" s="178" t="s">
        <v>3063</v>
      </c>
      <c r="P171" s="180" t="s">
        <v>3551</v>
      </c>
      <c r="Q171" s="180" t="s">
        <v>900</v>
      </c>
      <c r="R171" s="111" t="s">
        <v>3552</v>
      </c>
      <c r="S171" s="200" t="s">
        <v>902</v>
      </c>
      <c r="T171" s="184" t="s">
        <v>2965</v>
      </c>
      <c r="U171" s="31" t="str">
        <f t="shared" si="191"/>
        <v>1</v>
      </c>
      <c r="V171" s="31" t="str">
        <f t="shared" si="192"/>
        <v/>
      </c>
      <c r="W171" s="31" t="e">
        <f t="shared" si="193"/>
        <v>#VALUE!</v>
      </c>
      <c r="X171" s="184" t="s">
        <v>529</v>
      </c>
      <c r="AB171" s="184" t="s">
        <v>60</v>
      </c>
      <c r="AC171" s="31" t="str">
        <f t="shared" si="194"/>
        <v>1</v>
      </c>
      <c r="AD171" s="31" t="str">
        <f t="shared" si="195"/>
        <v>1</v>
      </c>
      <c r="AE171" s="31">
        <f t="shared" si="196"/>
        <v>2</v>
      </c>
      <c r="AF171" s="184" t="s">
        <v>2965</v>
      </c>
      <c r="AG171" s="31" t="str">
        <f t="shared" si="197"/>
        <v>1</v>
      </c>
      <c r="AH171" s="31" t="str">
        <f t="shared" si="198"/>
        <v/>
      </c>
      <c r="AI171" s="31" t="e">
        <f t="shared" si="199"/>
        <v>#VALUE!</v>
      </c>
      <c r="AJ171" s="184" t="s">
        <v>60</v>
      </c>
      <c r="AK171" s="31" t="str">
        <f t="shared" si="200"/>
        <v>1</v>
      </c>
      <c r="AL171" s="31" t="str">
        <f t="shared" si="201"/>
        <v>1</v>
      </c>
      <c r="AM171" s="31">
        <f t="shared" si="202"/>
        <v>2</v>
      </c>
      <c r="AN171" s="184" t="s">
        <v>60</v>
      </c>
      <c r="AO171" s="31" t="str">
        <f t="shared" si="203"/>
        <v>1</v>
      </c>
      <c r="AP171" s="31" t="str">
        <f t="shared" si="204"/>
        <v>1</v>
      </c>
      <c r="AQ171" s="31">
        <f t="shared" si="205"/>
        <v>2</v>
      </c>
      <c r="AR171" s="184" t="s">
        <v>529</v>
      </c>
      <c r="AS171" s="31" t="str">
        <f t="shared" si="206"/>
        <v>1</v>
      </c>
      <c r="AT171" s="31" t="str">
        <f t="shared" si="207"/>
        <v/>
      </c>
      <c r="AU171" s="31" t="e">
        <f t="shared" si="208"/>
        <v>#VALUE!</v>
      </c>
      <c r="AV171" s="184" t="s">
        <v>529</v>
      </c>
      <c r="AW171" s="31" t="str">
        <f t="shared" si="209"/>
        <v>1</v>
      </c>
      <c r="AX171" s="31" t="str">
        <f t="shared" si="210"/>
        <v/>
      </c>
      <c r="AY171" s="31" t="e">
        <f t="shared" si="211"/>
        <v>#VALUE!</v>
      </c>
      <c r="AZ171" s="194" t="s">
        <v>903</v>
      </c>
      <c r="BB171" s="184" t="s">
        <v>529</v>
      </c>
      <c r="BC171" s="102" t="str">
        <f t="shared" si="212"/>
        <v>1</v>
      </c>
      <c r="BD171" s="102" t="str">
        <f t="shared" si="213"/>
        <v/>
      </c>
      <c r="BE171" s="102" t="e">
        <f t="shared" si="214"/>
        <v>#VALUE!</v>
      </c>
      <c r="BF171" s="184" t="s">
        <v>529</v>
      </c>
      <c r="BG171" s="31" t="str">
        <f t="shared" si="215"/>
        <v>1</v>
      </c>
      <c r="BH171" s="31" t="str">
        <f t="shared" si="216"/>
        <v/>
      </c>
      <c r="BI171" s="31" t="e">
        <f t="shared" si="217"/>
        <v>#VALUE!</v>
      </c>
      <c r="BJ171" s="184" t="s">
        <v>63</v>
      </c>
      <c r="BK171" s="102" t="str">
        <f t="shared" si="218"/>
        <v>1</v>
      </c>
      <c r="BL171" s="102" t="str">
        <f t="shared" si="219"/>
        <v>1</v>
      </c>
      <c r="BM171" s="102">
        <f t="shared" si="220"/>
        <v>2</v>
      </c>
      <c r="BN171" s="184" t="s">
        <v>529</v>
      </c>
      <c r="BO171" s="102" t="str">
        <f t="shared" si="221"/>
        <v>1</v>
      </c>
      <c r="BP171" s="102" t="str">
        <f t="shared" si="222"/>
        <v/>
      </c>
      <c r="BQ171" s="102" t="e">
        <f t="shared" si="223"/>
        <v>#VALUE!</v>
      </c>
      <c r="BR171" s="184" t="s">
        <v>63</v>
      </c>
      <c r="BS171" s="31" t="str">
        <f t="shared" si="224"/>
        <v>1</v>
      </c>
      <c r="BT171" s="31" t="str">
        <f t="shared" si="225"/>
        <v>1</v>
      </c>
      <c r="BU171" s="31">
        <f t="shared" si="226"/>
        <v>2</v>
      </c>
      <c r="BV171" s="184" t="s">
        <v>63</v>
      </c>
      <c r="BW171" s="31" t="str">
        <f t="shared" si="227"/>
        <v>1</v>
      </c>
      <c r="BX171" s="31" t="str">
        <f t="shared" si="228"/>
        <v>1</v>
      </c>
      <c r="BY171" s="31">
        <f t="shared" si="229"/>
        <v>2</v>
      </c>
      <c r="BZ171" s="184" t="s">
        <v>529</v>
      </c>
      <c r="CA171" s="102" t="str">
        <f t="shared" si="230"/>
        <v>1</v>
      </c>
      <c r="CB171" s="102" t="str">
        <f t="shared" si="231"/>
        <v/>
      </c>
      <c r="CC171" s="102" t="e">
        <f t="shared" si="232"/>
        <v>#VALUE!</v>
      </c>
      <c r="CD171" s="184" t="s">
        <v>529</v>
      </c>
      <c r="CE171" s="31" t="str">
        <f t="shared" si="233"/>
        <v>1</v>
      </c>
      <c r="CF171" s="31" t="str">
        <f t="shared" si="234"/>
        <v/>
      </c>
      <c r="CG171" s="31" t="e">
        <f t="shared" si="235"/>
        <v>#VALUE!</v>
      </c>
      <c r="CH171" s="171" t="s">
        <v>3553</v>
      </c>
      <c r="CI171" s="193">
        <v>0</v>
      </c>
      <c r="CJ171" s="171" t="s">
        <v>3554</v>
      </c>
      <c r="CK171" s="193">
        <v>337</v>
      </c>
      <c r="CL171" s="193"/>
      <c r="CM171" s="178" t="str">
        <f t="shared" si="237"/>
        <v>CLOSE</v>
      </c>
      <c r="CN171" s="178" t="str">
        <f t="shared" si="238"/>
        <v>CLOSE</v>
      </c>
      <c r="CO171" s="178">
        <v>17</v>
      </c>
      <c r="CP171" s="178"/>
      <c r="CQ171" s="193"/>
      <c r="CR171" s="193"/>
      <c r="CS171" s="193"/>
      <c r="CT171" s="193"/>
      <c r="CU171" s="193"/>
      <c r="CV171" s="193"/>
      <c r="CW171" s="193"/>
      <c r="CX171" s="193"/>
      <c r="CY171" s="193"/>
      <c r="CZ171" s="193"/>
      <c r="DA171" s="193"/>
      <c r="DB171" s="193"/>
      <c r="DC171" s="193"/>
      <c r="DD171" s="193"/>
      <c r="DE171" s="193"/>
    </row>
    <row r="172" spans="1:109" ht="158.25" customHeight="1">
      <c r="A172" s="195">
        <f t="shared" si="236"/>
        <v>20</v>
      </c>
      <c r="B172" s="179">
        <v>42955</v>
      </c>
      <c r="C172" s="23">
        <f t="shared" si="182"/>
        <v>8</v>
      </c>
      <c r="D172" s="178" t="s">
        <v>49</v>
      </c>
      <c r="E172" s="178" t="s">
        <v>38</v>
      </c>
      <c r="F172" s="97" t="s">
        <v>645</v>
      </c>
      <c r="G172" s="27">
        <f t="shared" si="183"/>
        <v>3</v>
      </c>
      <c r="H172" s="27" t="str">
        <f t="shared" si="184"/>
        <v>1</v>
      </c>
      <c r="I172" s="27" t="str">
        <f t="shared" si="185"/>
        <v>1</v>
      </c>
      <c r="J172" s="27">
        <f t="shared" si="186"/>
        <v>2</v>
      </c>
      <c r="K172" s="27">
        <f t="shared" si="187"/>
        <v>1</v>
      </c>
      <c r="L172" s="27">
        <f t="shared" si="188"/>
        <v>3</v>
      </c>
      <c r="M172" s="27">
        <f t="shared" si="189"/>
        <v>1</v>
      </c>
      <c r="N172" s="27">
        <f t="shared" si="190"/>
        <v>3</v>
      </c>
      <c r="O172" s="178" t="s">
        <v>3063</v>
      </c>
      <c r="P172" s="180" t="s">
        <v>3555</v>
      </c>
      <c r="Q172" s="180" t="s">
        <v>905</v>
      </c>
      <c r="R172" s="111" t="s">
        <v>3556</v>
      </c>
      <c r="S172" s="200" t="s">
        <v>907</v>
      </c>
      <c r="T172" s="184" t="s">
        <v>2965</v>
      </c>
      <c r="U172" s="31" t="str">
        <f t="shared" si="191"/>
        <v>1</v>
      </c>
      <c r="V172" s="31" t="str">
        <f t="shared" si="192"/>
        <v/>
      </c>
      <c r="W172" s="31" t="e">
        <f t="shared" si="193"/>
        <v>#VALUE!</v>
      </c>
      <c r="X172" s="184" t="s">
        <v>529</v>
      </c>
      <c r="AB172" s="184" t="s">
        <v>60</v>
      </c>
      <c r="AC172" s="31" t="str">
        <f t="shared" si="194"/>
        <v>1</v>
      </c>
      <c r="AD172" s="31" t="str">
        <f t="shared" si="195"/>
        <v>1</v>
      </c>
      <c r="AE172" s="31">
        <f t="shared" si="196"/>
        <v>2</v>
      </c>
      <c r="AF172" s="184" t="s">
        <v>2965</v>
      </c>
      <c r="AG172" s="31" t="str">
        <f t="shared" si="197"/>
        <v>1</v>
      </c>
      <c r="AH172" s="31" t="str">
        <f t="shared" si="198"/>
        <v/>
      </c>
      <c r="AI172" s="31" t="e">
        <f t="shared" si="199"/>
        <v>#VALUE!</v>
      </c>
      <c r="AJ172" s="184" t="s">
        <v>60</v>
      </c>
      <c r="AK172" s="31" t="str">
        <f t="shared" si="200"/>
        <v>1</v>
      </c>
      <c r="AL172" s="31" t="str">
        <f t="shared" si="201"/>
        <v>1</v>
      </c>
      <c r="AM172" s="31">
        <f t="shared" si="202"/>
        <v>2</v>
      </c>
      <c r="AN172" s="184" t="s">
        <v>60</v>
      </c>
      <c r="AO172" s="31" t="str">
        <f t="shared" si="203"/>
        <v>1</v>
      </c>
      <c r="AP172" s="31" t="str">
        <f t="shared" si="204"/>
        <v>1</v>
      </c>
      <c r="AQ172" s="31">
        <f t="shared" si="205"/>
        <v>2</v>
      </c>
      <c r="AR172" s="184" t="s">
        <v>529</v>
      </c>
      <c r="AS172" s="31" t="str">
        <f t="shared" si="206"/>
        <v>1</v>
      </c>
      <c r="AT172" s="31" t="str">
        <f t="shared" si="207"/>
        <v/>
      </c>
      <c r="AU172" s="31" t="e">
        <f t="shared" si="208"/>
        <v>#VALUE!</v>
      </c>
      <c r="AV172" s="184" t="s">
        <v>529</v>
      </c>
      <c r="AW172" s="31" t="str">
        <f t="shared" si="209"/>
        <v>1</v>
      </c>
      <c r="AX172" s="31" t="str">
        <f t="shared" si="210"/>
        <v/>
      </c>
      <c r="AY172" s="31" t="e">
        <f t="shared" si="211"/>
        <v>#VALUE!</v>
      </c>
      <c r="AZ172" s="194" t="s">
        <v>3557</v>
      </c>
      <c r="BB172" s="184" t="s">
        <v>529</v>
      </c>
      <c r="BC172" s="102" t="str">
        <f t="shared" si="212"/>
        <v>1</v>
      </c>
      <c r="BD172" s="102" t="str">
        <f t="shared" si="213"/>
        <v/>
      </c>
      <c r="BE172" s="102" t="e">
        <f t="shared" si="214"/>
        <v>#VALUE!</v>
      </c>
      <c r="BF172" s="184" t="s">
        <v>529</v>
      </c>
      <c r="BG172" s="31" t="str">
        <f t="shared" si="215"/>
        <v>1</v>
      </c>
      <c r="BH172" s="31" t="str">
        <f t="shared" si="216"/>
        <v/>
      </c>
      <c r="BI172" s="31" t="e">
        <f t="shared" si="217"/>
        <v>#VALUE!</v>
      </c>
      <c r="BJ172" s="184" t="s">
        <v>63</v>
      </c>
      <c r="BK172" s="102" t="str">
        <f t="shared" si="218"/>
        <v>1</v>
      </c>
      <c r="BL172" s="102" t="str">
        <f t="shared" si="219"/>
        <v>1</v>
      </c>
      <c r="BM172" s="102">
        <f t="shared" si="220"/>
        <v>2</v>
      </c>
      <c r="BN172" s="184" t="s">
        <v>529</v>
      </c>
      <c r="BO172" s="102" t="str">
        <f t="shared" si="221"/>
        <v>1</v>
      </c>
      <c r="BP172" s="102" t="str">
        <f t="shared" si="222"/>
        <v/>
      </c>
      <c r="BQ172" s="102" t="e">
        <f t="shared" si="223"/>
        <v>#VALUE!</v>
      </c>
      <c r="BR172" s="184" t="s">
        <v>63</v>
      </c>
      <c r="BS172" s="31" t="str">
        <f t="shared" si="224"/>
        <v>1</v>
      </c>
      <c r="BT172" s="31" t="str">
        <f t="shared" si="225"/>
        <v>1</v>
      </c>
      <c r="BU172" s="31">
        <f t="shared" si="226"/>
        <v>2</v>
      </c>
      <c r="BV172" s="184" t="s">
        <v>63</v>
      </c>
      <c r="BW172" s="31" t="str">
        <f t="shared" si="227"/>
        <v>1</v>
      </c>
      <c r="BX172" s="31" t="str">
        <f t="shared" si="228"/>
        <v>1</v>
      </c>
      <c r="BY172" s="31">
        <f t="shared" si="229"/>
        <v>2</v>
      </c>
      <c r="BZ172" s="184" t="s">
        <v>529</v>
      </c>
      <c r="CA172" s="102" t="str">
        <f t="shared" si="230"/>
        <v>1</v>
      </c>
      <c r="CB172" s="102" t="str">
        <f t="shared" si="231"/>
        <v/>
      </c>
      <c r="CC172" s="102" t="e">
        <f t="shared" si="232"/>
        <v>#VALUE!</v>
      </c>
      <c r="CD172" s="184" t="s">
        <v>529</v>
      </c>
      <c r="CE172" s="31" t="str">
        <f t="shared" si="233"/>
        <v>1</v>
      </c>
      <c r="CF172" s="31" t="str">
        <f t="shared" si="234"/>
        <v/>
      </c>
      <c r="CG172" s="31" t="e">
        <f t="shared" si="235"/>
        <v>#VALUE!</v>
      </c>
      <c r="CH172" s="171" t="s">
        <v>3558</v>
      </c>
      <c r="CI172" s="193">
        <v>0</v>
      </c>
      <c r="CJ172" s="171" t="s">
        <v>3559</v>
      </c>
      <c r="CK172" s="193">
        <v>553</v>
      </c>
      <c r="CL172" s="193"/>
      <c r="CM172" s="178" t="str">
        <f t="shared" si="237"/>
        <v>CLOSE</v>
      </c>
      <c r="CN172" s="178" t="str">
        <f t="shared" si="238"/>
        <v>CLOSE</v>
      </c>
      <c r="CO172" s="178">
        <v>70</v>
      </c>
      <c r="CP172" s="178"/>
      <c r="CQ172" s="193"/>
      <c r="CR172" s="193"/>
      <c r="CS172" s="193"/>
      <c r="CT172" s="193"/>
      <c r="CU172" s="193"/>
      <c r="CV172" s="193"/>
      <c r="CW172" s="193"/>
      <c r="CX172" s="193"/>
      <c r="CY172" s="193"/>
      <c r="CZ172" s="193"/>
      <c r="DA172" s="193"/>
      <c r="DB172" s="193"/>
      <c r="DC172" s="193"/>
      <c r="DD172" s="193"/>
      <c r="DE172" s="193"/>
    </row>
    <row r="173" spans="1:109" ht="158.25" customHeight="1">
      <c r="A173" s="195">
        <f t="shared" si="236"/>
        <v>21</v>
      </c>
      <c r="B173" s="179">
        <v>42982</v>
      </c>
      <c r="C173" s="23">
        <f t="shared" si="182"/>
        <v>9</v>
      </c>
      <c r="D173" s="178" t="s">
        <v>49</v>
      </c>
      <c r="E173" s="178" t="s">
        <v>41</v>
      </c>
      <c r="F173" s="97" t="s">
        <v>645</v>
      </c>
      <c r="G173" s="27">
        <f t="shared" si="183"/>
        <v>5</v>
      </c>
      <c r="H173" s="27" t="str">
        <f t="shared" si="184"/>
        <v>1</v>
      </c>
      <c r="I173" s="27" t="str">
        <f t="shared" si="185"/>
        <v>1</v>
      </c>
      <c r="J173" s="27">
        <f t="shared" si="186"/>
        <v>2</v>
      </c>
      <c r="K173" s="27">
        <f t="shared" si="187"/>
        <v>1</v>
      </c>
      <c r="L173" s="27">
        <f t="shared" si="188"/>
        <v>3</v>
      </c>
      <c r="M173" s="27" t="str">
        <f t="shared" si="189"/>
        <v/>
      </c>
      <c r="N173" s="27" t="e">
        <f t="shared" si="190"/>
        <v>#VALUE!</v>
      </c>
      <c r="O173" s="178" t="s">
        <v>3063</v>
      </c>
      <c r="P173" s="180" t="s">
        <v>3560</v>
      </c>
      <c r="Q173" s="201" t="s">
        <v>910</v>
      </c>
      <c r="R173" s="111" t="s">
        <v>3561</v>
      </c>
      <c r="S173" s="200" t="s">
        <v>3562</v>
      </c>
      <c r="T173" s="184" t="s">
        <v>60</v>
      </c>
      <c r="U173" s="31" t="str">
        <f t="shared" si="191"/>
        <v>1</v>
      </c>
      <c r="V173" s="31" t="str">
        <f t="shared" si="192"/>
        <v>1</v>
      </c>
      <c r="W173" s="31">
        <f t="shared" si="193"/>
        <v>2</v>
      </c>
      <c r="X173" s="184" t="s">
        <v>529</v>
      </c>
      <c r="AB173" s="184" t="s">
        <v>60</v>
      </c>
      <c r="AC173" s="31" t="str">
        <f t="shared" si="194"/>
        <v>1</v>
      </c>
      <c r="AD173" s="31" t="str">
        <f t="shared" si="195"/>
        <v>1</v>
      </c>
      <c r="AE173" s="31">
        <f t="shared" si="196"/>
        <v>2</v>
      </c>
      <c r="AF173" s="184" t="s">
        <v>60</v>
      </c>
      <c r="AG173" s="31" t="str">
        <f t="shared" si="197"/>
        <v>1</v>
      </c>
      <c r="AH173" s="31" t="str">
        <f t="shared" si="198"/>
        <v>1</v>
      </c>
      <c r="AI173" s="31">
        <f t="shared" si="199"/>
        <v>2</v>
      </c>
      <c r="AJ173" s="184" t="s">
        <v>60</v>
      </c>
      <c r="AK173" s="31" t="str">
        <f t="shared" si="200"/>
        <v>1</v>
      </c>
      <c r="AL173" s="31" t="str">
        <f t="shared" si="201"/>
        <v>1</v>
      </c>
      <c r="AM173" s="31">
        <f t="shared" si="202"/>
        <v>2</v>
      </c>
      <c r="AN173" s="184" t="s">
        <v>60</v>
      </c>
      <c r="AO173" s="31" t="str">
        <f t="shared" si="203"/>
        <v>1</v>
      </c>
      <c r="AP173" s="31" t="str">
        <f t="shared" si="204"/>
        <v>1</v>
      </c>
      <c r="AQ173" s="31">
        <f t="shared" si="205"/>
        <v>2</v>
      </c>
      <c r="AR173" s="184" t="s">
        <v>529</v>
      </c>
      <c r="AS173" s="31" t="str">
        <f t="shared" si="206"/>
        <v>1</v>
      </c>
      <c r="AT173" s="31" t="str">
        <f t="shared" si="207"/>
        <v/>
      </c>
      <c r="AU173" s="31" t="e">
        <f t="shared" si="208"/>
        <v>#VALUE!</v>
      </c>
      <c r="AV173" s="184" t="s">
        <v>529</v>
      </c>
      <c r="AW173" s="31" t="str">
        <f t="shared" si="209"/>
        <v>1</v>
      </c>
      <c r="AX173" s="31" t="str">
        <f t="shared" si="210"/>
        <v/>
      </c>
      <c r="AY173" s="31" t="e">
        <f t="shared" si="211"/>
        <v>#VALUE!</v>
      </c>
      <c r="AZ173" s="194" t="s">
        <v>3563</v>
      </c>
      <c r="BB173" s="184" t="s">
        <v>2628</v>
      </c>
      <c r="BC173" s="102" t="str">
        <f t="shared" si="212"/>
        <v>1</v>
      </c>
      <c r="BD173" s="102" t="str">
        <f t="shared" si="213"/>
        <v/>
      </c>
      <c r="BE173" s="102" t="e">
        <f t="shared" si="214"/>
        <v>#VALUE!</v>
      </c>
      <c r="BF173" s="184" t="s">
        <v>529</v>
      </c>
      <c r="BG173" s="31" t="str">
        <f t="shared" si="215"/>
        <v>1</v>
      </c>
      <c r="BH173" s="31" t="str">
        <f t="shared" si="216"/>
        <v/>
      </c>
      <c r="BI173" s="31" t="e">
        <f t="shared" si="217"/>
        <v>#VALUE!</v>
      </c>
      <c r="BJ173" s="184" t="s">
        <v>2628</v>
      </c>
      <c r="BK173" s="102" t="str">
        <f t="shared" si="218"/>
        <v>1</v>
      </c>
      <c r="BL173" s="102" t="str">
        <f t="shared" si="219"/>
        <v/>
      </c>
      <c r="BM173" s="102" t="e">
        <f t="shared" si="220"/>
        <v>#VALUE!</v>
      </c>
      <c r="BN173" s="184" t="s">
        <v>63</v>
      </c>
      <c r="BO173" s="102" t="str">
        <f t="shared" si="221"/>
        <v>1</v>
      </c>
      <c r="BP173" s="102" t="str">
        <f t="shared" si="222"/>
        <v>1</v>
      </c>
      <c r="BQ173" s="102">
        <f t="shared" si="223"/>
        <v>2</v>
      </c>
      <c r="BR173" s="184" t="s">
        <v>63</v>
      </c>
      <c r="BS173" s="31" t="str">
        <f t="shared" si="224"/>
        <v>1</v>
      </c>
      <c r="BT173" s="31" t="str">
        <f t="shared" si="225"/>
        <v>1</v>
      </c>
      <c r="BU173" s="31">
        <f t="shared" si="226"/>
        <v>2</v>
      </c>
      <c r="BV173" s="184" t="s">
        <v>63</v>
      </c>
      <c r="BW173" s="31" t="str">
        <f t="shared" si="227"/>
        <v>1</v>
      </c>
      <c r="BX173" s="31" t="str">
        <f t="shared" si="228"/>
        <v>1</v>
      </c>
      <c r="BY173" s="31">
        <f t="shared" si="229"/>
        <v>2</v>
      </c>
      <c r="BZ173" s="184" t="s">
        <v>529</v>
      </c>
      <c r="CA173" s="102" t="str">
        <f t="shared" si="230"/>
        <v>1</v>
      </c>
      <c r="CB173" s="102" t="str">
        <f t="shared" si="231"/>
        <v/>
      </c>
      <c r="CC173" s="102" t="e">
        <f t="shared" si="232"/>
        <v>#VALUE!</v>
      </c>
      <c r="CD173" s="184" t="s">
        <v>529</v>
      </c>
      <c r="CE173" s="31" t="str">
        <f t="shared" si="233"/>
        <v>1</v>
      </c>
      <c r="CF173" s="31" t="str">
        <f t="shared" si="234"/>
        <v/>
      </c>
      <c r="CG173" s="31" t="e">
        <f t="shared" si="235"/>
        <v>#VALUE!</v>
      </c>
      <c r="CH173" s="171" t="s">
        <v>3564</v>
      </c>
      <c r="CI173" s="193">
        <v>0</v>
      </c>
      <c r="CJ173" s="171" t="s">
        <v>3565</v>
      </c>
      <c r="CK173" s="193">
        <v>230</v>
      </c>
      <c r="CL173" s="193"/>
      <c r="CM173" s="178" t="str">
        <f t="shared" si="237"/>
        <v>CLOSE</v>
      </c>
      <c r="CN173" s="178" t="str">
        <f t="shared" si="238"/>
        <v/>
      </c>
      <c r="CO173" s="178"/>
      <c r="CP173" s="178"/>
      <c r="CQ173" s="193"/>
      <c r="CR173" s="193"/>
      <c r="CS173" s="193"/>
      <c r="CT173" s="193"/>
      <c r="CU173" s="193"/>
      <c r="CV173" s="193"/>
      <c r="CW173" s="193"/>
      <c r="CX173" s="193"/>
      <c r="CY173" s="193"/>
      <c r="CZ173" s="193"/>
      <c r="DA173" s="193"/>
      <c r="DB173" s="193"/>
      <c r="DC173" s="193"/>
      <c r="DD173" s="193"/>
      <c r="DE173" s="193"/>
    </row>
    <row r="174" spans="1:109" ht="282.75" customHeight="1">
      <c r="B174" s="12"/>
      <c r="C174" s="12"/>
      <c r="D174" s="12"/>
      <c r="E174" s="12"/>
      <c r="F174" s="12"/>
      <c r="G174" s="12"/>
      <c r="H174" s="12"/>
      <c r="I174" s="12"/>
      <c r="J174" s="12"/>
      <c r="K174" s="12"/>
      <c r="L174" s="12"/>
      <c r="M174" s="12"/>
      <c r="N174" s="12"/>
      <c r="O174" s="12"/>
      <c r="P174" s="12"/>
      <c r="Q174" s="12"/>
      <c r="R174" s="12"/>
      <c r="S174" s="12"/>
    </row>
    <row r="175" spans="1:109" ht="282.75" customHeight="1">
      <c r="B175" s="12"/>
      <c r="C175" s="12"/>
      <c r="D175" s="12"/>
      <c r="E175" s="12"/>
      <c r="F175" s="12"/>
      <c r="G175" s="12"/>
      <c r="H175" s="12"/>
      <c r="I175" s="12"/>
      <c r="J175" s="12"/>
      <c r="K175" s="12"/>
      <c r="L175" s="12"/>
      <c r="M175" s="12"/>
      <c r="N175" s="12"/>
      <c r="O175" s="12"/>
      <c r="P175" s="12"/>
      <c r="Q175" s="12"/>
      <c r="R175" s="12"/>
      <c r="S175" s="12"/>
    </row>
    <row r="176" spans="1:109" ht="282.75" customHeight="1">
      <c r="B176" s="12"/>
      <c r="C176" s="12"/>
      <c r="D176" s="12"/>
      <c r="E176" s="12"/>
      <c r="F176" s="12"/>
      <c r="G176" s="12"/>
      <c r="H176" s="12"/>
      <c r="I176" s="12"/>
      <c r="J176" s="12"/>
      <c r="K176" s="12"/>
      <c r="L176" s="12"/>
      <c r="M176" s="12"/>
      <c r="N176" s="12"/>
      <c r="O176" s="12"/>
      <c r="P176" s="12"/>
      <c r="Q176" s="12"/>
      <c r="R176" s="12"/>
      <c r="S176" s="12"/>
    </row>
    <row r="177" ht="282.75" customHeight="1"/>
  </sheetData>
  <autoFilter ref="A16:DE173" xr:uid="{00000000-0009-0000-0000-000007000000}">
    <filterColumn colId="102" showButton="0"/>
    <filterColumn colId="103" showButton="0"/>
    <filterColumn colId="104" showButton="0"/>
    <filterColumn colId="105" showButton="0"/>
    <filterColumn colId="106" showButton="0"/>
    <filterColumn colId="107" showButton="0"/>
  </autoFilter>
  <mergeCells count="171">
    <mergeCell ref="CY146:DE146"/>
    <mergeCell ref="CY147:DE147"/>
    <mergeCell ref="CY148:DE148"/>
    <mergeCell ref="CY140:DE140"/>
    <mergeCell ref="CY141:DE141"/>
    <mergeCell ref="CY142:DE142"/>
    <mergeCell ref="CY143:DE143"/>
    <mergeCell ref="CY144:DE144"/>
    <mergeCell ref="CY145:DE145"/>
    <mergeCell ref="CY108:DE108"/>
    <mergeCell ref="CY113:DE113"/>
    <mergeCell ref="CY136:DE136"/>
    <mergeCell ref="CY137:DE137"/>
    <mergeCell ref="CY138:DE138"/>
    <mergeCell ref="CY139:DE139"/>
    <mergeCell ref="CY102:DE102"/>
    <mergeCell ref="CY103:DE103"/>
    <mergeCell ref="CY104:DE104"/>
    <mergeCell ref="CY105:DE105"/>
    <mergeCell ref="CY106:DE106"/>
    <mergeCell ref="CY107:DE107"/>
    <mergeCell ref="CY96:DE96"/>
    <mergeCell ref="CY97:DE97"/>
    <mergeCell ref="CY98:DE98"/>
    <mergeCell ref="CY99:DE99"/>
    <mergeCell ref="CY100:DE100"/>
    <mergeCell ref="CY101:DE101"/>
    <mergeCell ref="CY90:DE90"/>
    <mergeCell ref="CY91:DE91"/>
    <mergeCell ref="CY92:DE92"/>
    <mergeCell ref="CY93:DE93"/>
    <mergeCell ref="CY94:DE94"/>
    <mergeCell ref="CY95:DE95"/>
    <mergeCell ref="CY82:DE82"/>
    <mergeCell ref="CY83:DE83"/>
    <mergeCell ref="CY84:DE84"/>
    <mergeCell ref="CY87:DE87"/>
    <mergeCell ref="CY88:DE88"/>
    <mergeCell ref="CY89:DE89"/>
    <mergeCell ref="CY76:DE76"/>
    <mergeCell ref="CY77:DE77"/>
    <mergeCell ref="CY78:DE78"/>
    <mergeCell ref="CY79:DE79"/>
    <mergeCell ref="CY80:DE80"/>
    <mergeCell ref="CY81:DE81"/>
    <mergeCell ref="CY70:DE70"/>
    <mergeCell ref="CY71:DE71"/>
    <mergeCell ref="CY72:DE72"/>
    <mergeCell ref="CY73:DE73"/>
    <mergeCell ref="CY74:DE74"/>
    <mergeCell ref="CY75:DE75"/>
    <mergeCell ref="CY64:DE64"/>
    <mergeCell ref="CY65:DE65"/>
    <mergeCell ref="CY66:DE66"/>
    <mergeCell ref="CY67:DE67"/>
    <mergeCell ref="CY68:DE68"/>
    <mergeCell ref="CY69:DE69"/>
    <mergeCell ref="CY58:DE58"/>
    <mergeCell ref="CY59:DE59"/>
    <mergeCell ref="CY60:DE60"/>
    <mergeCell ref="CY61:DE61"/>
    <mergeCell ref="CY62:DE62"/>
    <mergeCell ref="CY63:DE63"/>
    <mergeCell ref="CY52:DE52"/>
    <mergeCell ref="CY53:DE53"/>
    <mergeCell ref="CY54:DE54"/>
    <mergeCell ref="CY55:DE55"/>
    <mergeCell ref="CY56:DE56"/>
    <mergeCell ref="CY57:DE57"/>
    <mergeCell ref="CY46:DE46"/>
    <mergeCell ref="CY47:DE47"/>
    <mergeCell ref="CY48:DE48"/>
    <mergeCell ref="CY49:DE49"/>
    <mergeCell ref="CY50:DE50"/>
    <mergeCell ref="CY51:DE51"/>
    <mergeCell ref="CY40:DE40"/>
    <mergeCell ref="CY41:DE41"/>
    <mergeCell ref="CY42:DE42"/>
    <mergeCell ref="CY43:DE43"/>
    <mergeCell ref="CY44:DE44"/>
    <mergeCell ref="CY45:DE45"/>
    <mergeCell ref="CY34:DE34"/>
    <mergeCell ref="CY35:DE35"/>
    <mergeCell ref="CY36:DE36"/>
    <mergeCell ref="CY37:DE37"/>
    <mergeCell ref="CY38:DE38"/>
    <mergeCell ref="CY39:DE39"/>
    <mergeCell ref="CY28:DE28"/>
    <mergeCell ref="CY29:DE29"/>
    <mergeCell ref="CY30:DE30"/>
    <mergeCell ref="CY31:DE31"/>
    <mergeCell ref="CY32:DE32"/>
    <mergeCell ref="CY33:DE33"/>
    <mergeCell ref="CY22:DE22"/>
    <mergeCell ref="CY23:DE23"/>
    <mergeCell ref="CY24:DE24"/>
    <mergeCell ref="CY25:DE25"/>
    <mergeCell ref="CY26:DE26"/>
    <mergeCell ref="CY27:DE27"/>
    <mergeCell ref="CY16:DE16"/>
    <mergeCell ref="CY17:DE17"/>
    <mergeCell ref="CY18:DE18"/>
    <mergeCell ref="CY19:DE19"/>
    <mergeCell ref="CY20:DE20"/>
    <mergeCell ref="CY21:DE21"/>
    <mergeCell ref="T11:AV11"/>
    <mergeCell ref="CQ13:CQ14"/>
    <mergeCell ref="T15:AY15"/>
    <mergeCell ref="BB15:CF15"/>
    <mergeCell ref="CH15:CL15"/>
    <mergeCell ref="CQ15:DE15"/>
    <mergeCell ref="AR9:AU9"/>
    <mergeCell ref="AV9:AY9"/>
    <mergeCell ref="T10:W10"/>
    <mergeCell ref="X10:AA10"/>
    <mergeCell ref="AB10:AE10"/>
    <mergeCell ref="AF10:AI10"/>
    <mergeCell ref="AJ10:AM10"/>
    <mergeCell ref="AN10:AQ10"/>
    <mergeCell ref="AR10:AU10"/>
    <mergeCell ref="AV10:AY10"/>
    <mergeCell ref="T9:W9"/>
    <mergeCell ref="X9:AA9"/>
    <mergeCell ref="AB9:AE9"/>
    <mergeCell ref="AF9:AI9"/>
    <mergeCell ref="AJ9:AM9"/>
    <mergeCell ref="AN9:AQ9"/>
    <mergeCell ref="T6:AV6"/>
    <mergeCell ref="D8:E8"/>
    <mergeCell ref="T8:W8"/>
    <mergeCell ref="X8:AA8"/>
    <mergeCell ref="AB8:AE8"/>
    <mergeCell ref="AF8:AI8"/>
    <mergeCell ref="AJ8:AM8"/>
    <mergeCell ref="AN8:AQ8"/>
    <mergeCell ref="AR8:AU8"/>
    <mergeCell ref="AV8:AY8"/>
    <mergeCell ref="T4:W4"/>
    <mergeCell ref="X4:AA4"/>
    <mergeCell ref="AB4:AE4"/>
    <mergeCell ref="AF4:AI4"/>
    <mergeCell ref="AJ4:AM4"/>
    <mergeCell ref="AN4:AQ4"/>
    <mergeCell ref="AR4:AU4"/>
    <mergeCell ref="AV4:AY4"/>
    <mergeCell ref="T5:W5"/>
    <mergeCell ref="X5:AA5"/>
    <mergeCell ref="AB5:AE5"/>
    <mergeCell ref="AF5:AI5"/>
    <mergeCell ref="AJ5:AM5"/>
    <mergeCell ref="AN5:AQ5"/>
    <mergeCell ref="AR5:AU5"/>
    <mergeCell ref="AV5:AY5"/>
    <mergeCell ref="D3:E3"/>
    <mergeCell ref="T3:W3"/>
    <mergeCell ref="X3:AA3"/>
    <mergeCell ref="AB3:AE3"/>
    <mergeCell ref="AF3:AI3"/>
    <mergeCell ref="AJ3:AM3"/>
    <mergeCell ref="T1:AY1"/>
    <mergeCell ref="T2:W2"/>
    <mergeCell ref="X2:AA2"/>
    <mergeCell ref="AB2:AE2"/>
    <mergeCell ref="AF2:AI2"/>
    <mergeCell ref="AJ2:AM2"/>
    <mergeCell ref="AN2:AQ2"/>
    <mergeCell ref="AR2:AU2"/>
    <mergeCell ref="AV2:AY2"/>
    <mergeCell ref="AN3:AQ3"/>
    <mergeCell ref="AR3:AU3"/>
    <mergeCell ref="AV3:AY3"/>
  </mergeCells>
  <phoneticPr fontId="13" type="noConversion"/>
  <conditionalFormatting sqref="E4:E6 E9:E11">
    <cfRule type="cellIs" dxfId="314" priority="4419" stopIfTrue="1" operator="lessThan">
      <formula>0.8</formula>
    </cfRule>
  </conditionalFormatting>
  <conditionalFormatting sqref="T11:T13">
    <cfRule type="cellIs" dxfId="313" priority="4420" stopIfTrue="1" operator="lessThan">
      <formula>0.8</formula>
    </cfRule>
  </conditionalFormatting>
  <conditionalFormatting sqref="T49:T145 X71:X145">
    <cfRule type="cellIs" dxfId="312" priority="2090" stopIfTrue="1" operator="equal">
      <formula>"情報"</formula>
    </cfRule>
  </conditionalFormatting>
  <conditionalFormatting sqref="T72:T145 X72:X145">
    <cfRule type="cellIs" dxfId="311" priority="2096" stopIfTrue="1" operator="equal">
      <formula>"－"</formula>
    </cfRule>
    <cfRule type="cellIs" dxfId="310" priority="2095" stopIfTrue="1" operator="equal">
      <formula>"要"</formula>
    </cfRule>
    <cfRule type="cellIs" dxfId="309" priority="2094" stopIfTrue="1" operator="equal">
      <formula>"不要"</formula>
    </cfRule>
    <cfRule type="cellIs" dxfId="308" priority="2093" stopIfTrue="1" operator="equal">
      <formula>"完了"</formula>
    </cfRule>
    <cfRule type="cellIs" dxfId="307" priority="2092" stopIfTrue="1" operator="equal">
      <formula>"未"</formula>
    </cfRule>
  </conditionalFormatting>
  <conditionalFormatting sqref="T173 X173 AB173 AF173 AJ173 AN173 AR173 AV173 CD173">
    <cfRule type="cellIs" dxfId="306" priority="194" stopIfTrue="1" operator="equal">
      <formula>"要"</formula>
    </cfRule>
    <cfRule type="cellIs" dxfId="305" priority="195" stopIfTrue="1" operator="equal">
      <formula>"－"</formula>
    </cfRule>
  </conditionalFormatting>
  <conditionalFormatting sqref="T147:W166">
    <cfRule type="cellIs" dxfId="304" priority="1552" stopIfTrue="1" operator="equal">
      <formula>"不要"</formula>
    </cfRule>
    <cfRule type="cellIs" dxfId="303" priority="1553" stopIfTrue="1" operator="equal">
      <formula>"要"</formula>
    </cfRule>
    <cfRule type="cellIs" dxfId="302" priority="1554" stopIfTrue="1" operator="equal">
      <formula>"－"</formula>
    </cfRule>
    <cfRule type="cellIs" dxfId="301" priority="1551" stopIfTrue="1" operator="equal">
      <formula>"完了"</formula>
    </cfRule>
  </conditionalFormatting>
  <conditionalFormatting sqref="T147:W172">
    <cfRule type="cellIs" dxfId="300" priority="379" stopIfTrue="1" operator="equal">
      <formula>"情報"</formula>
    </cfRule>
    <cfRule type="cellIs" dxfId="299" priority="380" stopIfTrue="1" operator="equal">
      <formula>"未"</formula>
    </cfRule>
  </conditionalFormatting>
  <conditionalFormatting sqref="T17:X17 AB17:AB47 AF17:AF47 AJ17:AJ47 AN17:AN47 AR17:AR47 AV17:AV47 T18:T47 X18:X47">
    <cfRule type="cellIs" dxfId="298" priority="4483" stopIfTrue="1" operator="equal">
      <formula>"情報"</formula>
    </cfRule>
  </conditionalFormatting>
  <conditionalFormatting sqref="T17:X17 AB17:AB66 AF17:AF66 AJ17:AJ66 AN17:AN66 AR17:AR66 AV17:AV66 X18:X66 T18:T71 X156:X166 BB17:BF17">
    <cfRule type="cellIs" dxfId="297" priority="4488" stopIfTrue="1" operator="equal">
      <formula>"－"</formula>
    </cfRule>
  </conditionalFormatting>
  <conditionalFormatting sqref="T17:X17 AB17:AB66 AF17:AF66 AJ17:AJ66 AN17:AN66 AR17:AR66 AV17:AV66 X18:X66 T18:T71 X156:X166">
    <cfRule type="cellIs" dxfId="296" priority="4485" stopIfTrue="1" operator="equal">
      <formula>"完了"</formula>
    </cfRule>
    <cfRule type="cellIs" dxfId="295" priority="4487" stopIfTrue="1" operator="equal">
      <formula>"要"</formula>
    </cfRule>
    <cfRule type="cellIs" dxfId="294" priority="4486" stopIfTrue="1" operator="equal">
      <formula>"不要"</formula>
    </cfRule>
  </conditionalFormatting>
  <conditionalFormatting sqref="T17:X17 AB17:AB66 AF17:AF66 AJ17:AJ66 AN17:AN66 AR17:AR66 AV17:AV66 X18:X66 T18:T71">
    <cfRule type="cellIs" dxfId="293" priority="4484" stopIfTrue="1" operator="equal">
      <formula>"未"</formula>
    </cfRule>
  </conditionalFormatting>
  <conditionalFormatting sqref="T146:X146">
    <cfRule type="cellIs" dxfId="292" priority="2849" stopIfTrue="1" operator="equal">
      <formula>"情報"</formula>
    </cfRule>
    <cfRule type="cellIs" dxfId="291" priority="2851" stopIfTrue="1" operator="equal">
      <formula>"未"</formula>
    </cfRule>
    <cfRule type="cellIs" dxfId="290" priority="2852" stopIfTrue="1" operator="equal">
      <formula>"完了"</formula>
    </cfRule>
    <cfRule type="cellIs" dxfId="289" priority="2853" stopIfTrue="1" operator="equal">
      <formula>"不要"</formula>
    </cfRule>
    <cfRule type="cellIs" dxfId="288" priority="2854" stopIfTrue="1" operator="equal">
      <formula>"要"</formula>
    </cfRule>
    <cfRule type="cellIs" dxfId="287" priority="2855" stopIfTrue="1" operator="equal">
      <formula>"－"</formula>
    </cfRule>
  </conditionalFormatting>
  <conditionalFormatting sqref="T167:X172">
    <cfRule type="cellIs" dxfId="286" priority="382" stopIfTrue="1" operator="equal">
      <formula>"不要"</formula>
    </cfRule>
    <cfRule type="cellIs" dxfId="285" priority="383" stopIfTrue="1" operator="equal">
      <formula>"要"</formula>
    </cfRule>
    <cfRule type="cellIs" dxfId="284" priority="384" stopIfTrue="1" operator="equal">
      <formula>"－"</formula>
    </cfRule>
    <cfRule type="cellIs" dxfId="283" priority="381" stopIfTrue="1" operator="equal">
      <formula>"完了"</formula>
    </cfRule>
  </conditionalFormatting>
  <conditionalFormatting sqref="T5:AY5 T6 AW6:AY6 T10:AY10">
    <cfRule type="cellIs" dxfId="282" priority="4445" stopIfTrue="1" operator="lessThan">
      <formula>0.8</formula>
    </cfRule>
  </conditionalFormatting>
  <conditionalFormatting sqref="U18:W145">
    <cfRule type="cellIs" dxfId="281" priority="2101" stopIfTrue="1" operator="equal">
      <formula>"要"</formula>
    </cfRule>
    <cfRule type="cellIs" dxfId="280" priority="2100" stopIfTrue="1" operator="equal">
      <formula>"不要"</formula>
    </cfRule>
    <cfRule type="cellIs" dxfId="279" priority="2099" stopIfTrue="1" operator="equal">
      <formula>"完了"</formula>
    </cfRule>
    <cfRule type="cellIs" dxfId="278" priority="2098" stopIfTrue="1" operator="equal">
      <formula>"未"</formula>
    </cfRule>
    <cfRule type="cellIs" dxfId="277" priority="2097" stopIfTrue="1" operator="equal">
      <formula>"情報"</formula>
    </cfRule>
    <cfRule type="cellIs" dxfId="276" priority="2102" stopIfTrue="1" operator="equal">
      <formula>"－"</formula>
    </cfRule>
  </conditionalFormatting>
  <conditionalFormatting sqref="U173:W173">
    <cfRule type="cellIs" dxfId="275" priority="189" stopIfTrue="1" operator="equal">
      <formula>"－"</formula>
    </cfRule>
    <cfRule type="cellIs" dxfId="274" priority="184" stopIfTrue="1" operator="equal">
      <formula>"情報"</formula>
    </cfRule>
    <cfRule type="cellIs" dxfId="273" priority="185" stopIfTrue="1" operator="equal">
      <formula>"未"</formula>
    </cfRule>
    <cfRule type="cellIs" dxfId="272" priority="186" stopIfTrue="1" operator="equal">
      <formula>"完了"</formula>
    </cfRule>
    <cfRule type="cellIs" dxfId="271" priority="187" stopIfTrue="1" operator="equal">
      <formula>"不要"</formula>
    </cfRule>
    <cfRule type="cellIs" dxfId="270" priority="188" stopIfTrue="1" operator="equal">
      <formula>"要"</formula>
    </cfRule>
  </conditionalFormatting>
  <conditionalFormatting sqref="X49:X69">
    <cfRule type="cellIs" dxfId="269" priority="4438" stopIfTrue="1" operator="equal">
      <formula>"情報"</formula>
    </cfRule>
  </conditionalFormatting>
  <conditionalFormatting sqref="X67:X71">
    <cfRule type="cellIs" dxfId="268" priority="4444" stopIfTrue="1" operator="equal">
      <formula>"－"</formula>
    </cfRule>
    <cfRule type="cellIs" dxfId="267" priority="4443" stopIfTrue="1" operator="equal">
      <formula>"要"</formula>
    </cfRule>
    <cfRule type="cellIs" dxfId="266" priority="4442" stopIfTrue="1" operator="equal">
      <formula>"不要"</formula>
    </cfRule>
    <cfRule type="cellIs" dxfId="265" priority="4441" stopIfTrue="1" operator="equal">
      <formula>"完了"</formula>
    </cfRule>
    <cfRule type="cellIs" dxfId="264" priority="4440" stopIfTrue="1" operator="equal">
      <formula>"未"</formula>
    </cfRule>
  </conditionalFormatting>
  <conditionalFormatting sqref="X147:X148">
    <cfRule type="cellIs" dxfId="263" priority="1614" stopIfTrue="1" operator="equal">
      <formula>"情報"</formula>
    </cfRule>
    <cfRule type="cellIs" dxfId="262" priority="1616" stopIfTrue="1" operator="equal">
      <formula>"未"</formula>
    </cfRule>
    <cfRule type="cellIs" dxfId="261" priority="1617" stopIfTrue="1" operator="equal">
      <formula>"完了"</formula>
    </cfRule>
    <cfRule type="cellIs" dxfId="260" priority="1618" stopIfTrue="1" operator="equal">
      <formula>"不要"</formula>
    </cfRule>
    <cfRule type="cellIs" dxfId="259" priority="1619" stopIfTrue="1" operator="equal">
      <formula>"要"</formula>
    </cfRule>
    <cfRule type="cellIs" dxfId="258" priority="1620" stopIfTrue="1" operator="equal">
      <formula>"－"</formula>
    </cfRule>
  </conditionalFormatting>
  <conditionalFormatting sqref="X154">
    <cfRule type="cellIs" dxfId="257" priority="1588" stopIfTrue="1" operator="equal">
      <formula>"未"</formula>
    </cfRule>
    <cfRule type="cellIs" dxfId="256" priority="1589" stopIfTrue="1" operator="equal">
      <formula>"完了"</formula>
    </cfRule>
    <cfRule type="cellIs" dxfId="255" priority="1590" stopIfTrue="1" operator="equal">
      <formula>"不要"</formula>
    </cfRule>
    <cfRule type="cellIs" dxfId="254" priority="1586" stopIfTrue="1" operator="equal">
      <formula>"情報"</formula>
    </cfRule>
    <cfRule type="cellIs" dxfId="253" priority="1591" stopIfTrue="1" operator="equal">
      <formula>"要"</formula>
    </cfRule>
    <cfRule type="cellIs" dxfId="252" priority="1592" stopIfTrue="1" operator="equal">
      <formula>"－"</formula>
    </cfRule>
  </conditionalFormatting>
  <conditionalFormatting sqref="X153:AA153">
    <cfRule type="cellIs" dxfId="251" priority="1584" stopIfTrue="1" operator="equal">
      <formula>"要"</formula>
    </cfRule>
    <cfRule type="cellIs" dxfId="250" priority="1585" stopIfTrue="1" operator="equal">
      <formula>"－"</formula>
    </cfRule>
    <cfRule type="cellIs" dxfId="249" priority="1579" stopIfTrue="1" operator="equal">
      <formula>"情報"</formula>
    </cfRule>
    <cfRule type="cellIs" dxfId="248" priority="1581" stopIfTrue="1" operator="equal">
      <formula>"未"</formula>
    </cfRule>
    <cfRule type="cellIs" dxfId="247" priority="1582" stopIfTrue="1" operator="equal">
      <formula>"完了"</formula>
    </cfRule>
    <cfRule type="cellIs" dxfId="246" priority="1583" stopIfTrue="1" operator="equal">
      <formula>"不要"</formula>
    </cfRule>
  </conditionalFormatting>
  <conditionalFormatting sqref="X155:AA155">
    <cfRule type="cellIs" dxfId="245" priority="1555" stopIfTrue="1" operator="equal">
      <formula>"情報"</formula>
    </cfRule>
    <cfRule type="cellIs" dxfId="244" priority="1561" stopIfTrue="1" operator="equal">
      <formula>"－"</formula>
    </cfRule>
    <cfRule type="cellIs" dxfId="243" priority="1560" stopIfTrue="1" operator="equal">
      <formula>"要"</formula>
    </cfRule>
    <cfRule type="cellIs" dxfId="242" priority="1558" stopIfTrue="1" operator="equal">
      <formula>"完了"</formula>
    </cfRule>
    <cfRule type="cellIs" dxfId="241" priority="1557" stopIfTrue="1" operator="equal">
      <formula>"未"</formula>
    </cfRule>
    <cfRule type="cellIs" dxfId="240" priority="1559" stopIfTrue="1" operator="equal">
      <formula>"不要"</formula>
    </cfRule>
  </conditionalFormatting>
  <conditionalFormatting sqref="X149:AB152">
    <cfRule type="cellIs" dxfId="239" priority="1606" stopIfTrue="1" operator="equal">
      <formula>"－"</formula>
    </cfRule>
    <cfRule type="cellIs" dxfId="238" priority="1602" stopIfTrue="1" operator="equal">
      <formula>"未"</formula>
    </cfRule>
    <cfRule type="cellIs" dxfId="237" priority="1600" stopIfTrue="1" operator="equal">
      <formula>"情報"</formula>
    </cfRule>
    <cfRule type="cellIs" dxfId="236" priority="1603" stopIfTrue="1" operator="equal">
      <formula>"完了"</formula>
    </cfRule>
    <cfRule type="cellIs" dxfId="235" priority="1604" stopIfTrue="1" operator="equal">
      <formula>"不要"</formula>
    </cfRule>
    <cfRule type="cellIs" dxfId="234" priority="1605" stopIfTrue="1" operator="equal">
      <formula>"要"</formula>
    </cfRule>
  </conditionalFormatting>
  <conditionalFormatting sqref="Y17:AA148">
    <cfRule type="cellIs" dxfId="233" priority="1942" stopIfTrue="1" operator="equal">
      <formula>"－"</formula>
    </cfRule>
    <cfRule type="cellIs" dxfId="232" priority="1941" stopIfTrue="1" operator="equal">
      <formula>"要"</formula>
    </cfRule>
    <cfRule type="cellIs" dxfId="231" priority="1940" stopIfTrue="1" operator="equal">
      <formula>"不要"</formula>
    </cfRule>
    <cfRule type="cellIs" dxfId="230" priority="1939" stopIfTrue="1" operator="equal">
      <formula>"完了"</formula>
    </cfRule>
    <cfRule type="cellIs" dxfId="229" priority="1937" stopIfTrue="1" operator="equal">
      <formula>"情報"</formula>
    </cfRule>
    <cfRule type="cellIs" dxfId="228" priority="1938" stopIfTrue="1" operator="equal">
      <formula>"未"</formula>
    </cfRule>
  </conditionalFormatting>
  <conditionalFormatting sqref="AB49:AB69 AF49:AF69">
    <cfRule type="cellIs" dxfId="227" priority="4426" stopIfTrue="1" operator="equal">
      <formula>"情報"</formula>
    </cfRule>
  </conditionalFormatting>
  <conditionalFormatting sqref="AB67:AB71 AF67:AF71">
    <cfRule type="cellIs" dxfId="226" priority="4432" stopIfTrue="1" operator="equal">
      <formula>"－"</formula>
    </cfRule>
    <cfRule type="cellIs" dxfId="225" priority="4428" stopIfTrue="1" operator="equal">
      <formula>"未"</formula>
    </cfRule>
    <cfRule type="cellIs" dxfId="224" priority="4431" stopIfTrue="1" operator="equal">
      <formula>"要"</formula>
    </cfRule>
    <cfRule type="cellIs" dxfId="223" priority="4430" stopIfTrue="1" operator="equal">
      <formula>"不要"</formula>
    </cfRule>
    <cfRule type="cellIs" dxfId="222" priority="4429" stopIfTrue="1" operator="equal">
      <formula>"完了"</formula>
    </cfRule>
  </conditionalFormatting>
  <conditionalFormatting sqref="AB71:AB148">
    <cfRule type="cellIs" dxfId="221" priority="1930" stopIfTrue="1" operator="equal">
      <formula>"情報"</formula>
    </cfRule>
  </conditionalFormatting>
  <conditionalFormatting sqref="AB72:AB148">
    <cfRule type="cellIs" dxfId="220" priority="1932" stopIfTrue="1" operator="equal">
      <formula>"未"</formula>
    </cfRule>
    <cfRule type="cellIs" dxfId="219" priority="1933" stopIfTrue="1" operator="equal">
      <formula>"完了"</formula>
    </cfRule>
    <cfRule type="cellIs" dxfId="218" priority="1934" stopIfTrue="1" operator="equal">
      <formula>"不要"</formula>
    </cfRule>
    <cfRule type="cellIs" dxfId="217" priority="1935" stopIfTrue="1" operator="equal">
      <formula>"要"</formula>
    </cfRule>
    <cfRule type="cellIs" dxfId="216" priority="1936" stopIfTrue="1" operator="equal">
      <formula>"－"</formula>
    </cfRule>
  </conditionalFormatting>
  <conditionalFormatting sqref="AB153:AE166">
    <cfRule type="cellIs" dxfId="215" priority="1535" stopIfTrue="1" operator="equal">
      <formula>"要"</formula>
    </cfRule>
    <cfRule type="cellIs" dxfId="214" priority="1534" stopIfTrue="1" operator="equal">
      <formula>"不要"</formula>
    </cfRule>
    <cfRule type="cellIs" dxfId="213" priority="1533" stopIfTrue="1" operator="equal">
      <formula>"完了"</formula>
    </cfRule>
    <cfRule type="cellIs" dxfId="212" priority="1536" stopIfTrue="1" operator="equal">
      <formula>"－"</formula>
    </cfRule>
  </conditionalFormatting>
  <conditionalFormatting sqref="AB153:AE172">
    <cfRule type="cellIs" dxfId="211" priority="361" stopIfTrue="1" operator="equal">
      <formula>"情報"</formula>
    </cfRule>
    <cfRule type="cellIs" dxfId="210" priority="362" stopIfTrue="1" operator="equal">
      <formula>"未"</formula>
    </cfRule>
  </conditionalFormatting>
  <conditionalFormatting sqref="AB172:AF172">
    <cfRule type="cellIs" dxfId="209" priority="364" stopIfTrue="1" operator="equal">
      <formula>"不要"</formula>
    </cfRule>
    <cfRule type="cellIs" dxfId="208" priority="363" stopIfTrue="1" operator="equal">
      <formula>"完了"</formula>
    </cfRule>
    <cfRule type="cellIs" dxfId="207" priority="365" stopIfTrue="1" operator="equal">
      <formula>"要"</formula>
    </cfRule>
    <cfRule type="cellIs" dxfId="206" priority="366" stopIfTrue="1" operator="equal">
      <formula>"－"</formula>
    </cfRule>
  </conditionalFormatting>
  <conditionalFormatting sqref="AB167:AY171">
    <cfRule type="cellIs" dxfId="205" priority="471" stopIfTrue="1" operator="equal">
      <formula>"－"</formula>
    </cfRule>
    <cfRule type="cellIs" dxfId="204" priority="470" stopIfTrue="1" operator="equal">
      <formula>"要"</formula>
    </cfRule>
    <cfRule type="cellIs" dxfId="203" priority="468" stopIfTrue="1" operator="equal">
      <formula>"完了"</formula>
    </cfRule>
    <cfRule type="cellIs" dxfId="202" priority="469" stopIfTrue="1" operator="equal">
      <formula>"不要"</formula>
    </cfRule>
  </conditionalFormatting>
  <conditionalFormatting sqref="AC17:AE152">
    <cfRule type="cellIs" dxfId="201" priority="4457" stopIfTrue="1" operator="equal">
      <formula>"未"</formula>
    </cfRule>
    <cfRule type="cellIs" dxfId="200" priority="4458" stopIfTrue="1" operator="equal">
      <formula>"完了"</formula>
    </cfRule>
    <cfRule type="cellIs" dxfId="199" priority="4456" stopIfTrue="1" operator="equal">
      <formula>"情報"</formula>
    </cfRule>
    <cfRule type="cellIs" dxfId="198" priority="4459" stopIfTrue="1" operator="equal">
      <formula>"不要"</formula>
    </cfRule>
    <cfRule type="cellIs" dxfId="197" priority="4460" stopIfTrue="1" operator="equal">
      <formula>"要"</formula>
    </cfRule>
    <cfRule type="cellIs" dxfId="196" priority="4461" stopIfTrue="1" operator="equal">
      <formula>"－"</formula>
    </cfRule>
  </conditionalFormatting>
  <conditionalFormatting sqref="AC173:AE173">
    <cfRule type="cellIs" dxfId="195" priority="169" stopIfTrue="1" operator="equal">
      <formula>"不要"</formula>
    </cfRule>
    <cfRule type="cellIs" dxfId="194" priority="170" stopIfTrue="1" operator="equal">
      <formula>"要"</formula>
    </cfRule>
    <cfRule type="cellIs" dxfId="193" priority="166" stopIfTrue="1" operator="equal">
      <formula>"情報"</formula>
    </cfRule>
    <cfRule type="cellIs" dxfId="192" priority="167" stopIfTrue="1" operator="equal">
      <formula>"未"</formula>
    </cfRule>
    <cfRule type="cellIs" dxfId="191" priority="168" stopIfTrue="1" operator="equal">
      <formula>"完了"</formula>
    </cfRule>
    <cfRule type="cellIs" dxfId="190" priority="171" stopIfTrue="1" operator="equal">
      <formula>"－"</formula>
    </cfRule>
  </conditionalFormatting>
  <conditionalFormatting sqref="AG17:AI166">
    <cfRule type="cellIs" dxfId="189" priority="1518" stopIfTrue="1" operator="equal">
      <formula>"－"</formula>
    </cfRule>
    <cfRule type="cellIs" dxfId="188" priority="1515" stopIfTrue="1" operator="equal">
      <formula>"完了"</formula>
    </cfRule>
    <cfRule type="cellIs" dxfId="187" priority="1516" stopIfTrue="1" operator="equal">
      <formula>"不要"</formula>
    </cfRule>
    <cfRule type="cellIs" dxfId="186" priority="1517" stopIfTrue="1" operator="equal">
      <formula>"要"</formula>
    </cfRule>
  </conditionalFormatting>
  <conditionalFormatting sqref="AG17:AI173">
    <cfRule type="cellIs" dxfId="185" priority="148" stopIfTrue="1" operator="equal">
      <formula>"情報"</formula>
    </cfRule>
    <cfRule type="cellIs" dxfId="184" priority="149" stopIfTrue="1" operator="equal">
      <formula>"未"</formula>
    </cfRule>
  </conditionalFormatting>
  <conditionalFormatting sqref="AG173:AI173">
    <cfRule type="cellIs" dxfId="183" priority="153" stopIfTrue="1" operator="equal">
      <formula>"－"</formula>
    </cfRule>
    <cfRule type="cellIs" dxfId="182" priority="152" stopIfTrue="1" operator="equal">
      <formula>"要"</formula>
    </cfRule>
    <cfRule type="cellIs" dxfId="181" priority="150" stopIfTrue="1" operator="equal">
      <formula>"完了"</formula>
    </cfRule>
    <cfRule type="cellIs" dxfId="180" priority="151" stopIfTrue="1" operator="equal">
      <formula>"不要"</formula>
    </cfRule>
  </conditionalFormatting>
  <conditionalFormatting sqref="AG172:AY172">
    <cfRule type="cellIs" dxfId="179" priority="276" stopIfTrue="1" operator="equal">
      <formula>"－"</formula>
    </cfRule>
    <cfRule type="cellIs" dxfId="178" priority="274" stopIfTrue="1" operator="equal">
      <formula>"不要"</formula>
    </cfRule>
    <cfRule type="cellIs" dxfId="177" priority="273" stopIfTrue="1" operator="equal">
      <formula>"完了"</formula>
    </cfRule>
    <cfRule type="cellIs" dxfId="176" priority="275" stopIfTrue="1" operator="equal">
      <formula>"要"</formula>
    </cfRule>
  </conditionalFormatting>
  <conditionalFormatting sqref="AJ49:AJ238 AN49:AN238 AR49:AR238 AV49:AV238 AF71:AF238 X156:X238 T173:T238 AB173:AB238">
    <cfRule type="cellIs" dxfId="175" priority="190" stopIfTrue="1" operator="equal">
      <formula>"情報"</formula>
    </cfRule>
  </conditionalFormatting>
  <conditionalFormatting sqref="AJ67:AJ166 AN67:AN166 AF72:AF166">
    <cfRule type="cellIs" dxfId="174" priority="1578" stopIfTrue="1" operator="equal">
      <formula>"－"</formula>
    </cfRule>
    <cfRule type="cellIs" dxfId="173" priority="1577" stopIfTrue="1" operator="equal">
      <formula>"要"</formula>
    </cfRule>
    <cfRule type="cellIs" dxfId="172" priority="1576" stopIfTrue="1" operator="equal">
      <formula>"不要"</formula>
    </cfRule>
    <cfRule type="cellIs" dxfId="171" priority="1575" stopIfTrue="1" operator="equal">
      <formula>"完了"</formula>
    </cfRule>
  </conditionalFormatting>
  <conditionalFormatting sqref="AJ67:AJ173 AN67:AN173 AR67:AR173 AV67:AV173 AF72:AF173 X156:X173 T173 AB173 CD100:CD173">
    <cfRule type="cellIs" dxfId="170" priority="191" stopIfTrue="1" operator="equal">
      <formula>"未"</formula>
    </cfRule>
  </conditionalFormatting>
  <conditionalFormatting sqref="AK17:AM166">
    <cfRule type="cellIs" dxfId="169" priority="1497" stopIfTrue="1" operator="equal">
      <formula>"完了"</formula>
    </cfRule>
    <cfRule type="cellIs" dxfId="168" priority="1500" stopIfTrue="1" operator="equal">
      <formula>"－"</formula>
    </cfRule>
    <cfRule type="cellIs" dxfId="167" priority="1499" stopIfTrue="1" operator="equal">
      <formula>"要"</formula>
    </cfRule>
    <cfRule type="cellIs" dxfId="166" priority="1498" stopIfTrue="1" operator="equal">
      <formula>"不要"</formula>
    </cfRule>
  </conditionalFormatting>
  <conditionalFormatting sqref="AK17:AM173">
    <cfRule type="cellIs" dxfId="165" priority="130" stopIfTrue="1" operator="equal">
      <formula>"情報"</formula>
    </cfRule>
    <cfRule type="cellIs" dxfId="164" priority="131" stopIfTrue="1" operator="equal">
      <formula>"未"</formula>
    </cfRule>
  </conditionalFormatting>
  <conditionalFormatting sqref="AK173:AM173">
    <cfRule type="cellIs" dxfId="163" priority="135" stopIfTrue="1" operator="equal">
      <formula>"－"</formula>
    </cfRule>
    <cfRule type="cellIs" dxfId="162" priority="134" stopIfTrue="1" operator="equal">
      <formula>"要"</formula>
    </cfRule>
    <cfRule type="cellIs" dxfId="161" priority="133" stopIfTrue="1" operator="equal">
      <formula>"不要"</formula>
    </cfRule>
    <cfRule type="cellIs" dxfId="160" priority="132" stopIfTrue="1" operator="equal">
      <formula>"完了"</formula>
    </cfRule>
  </conditionalFormatting>
  <conditionalFormatting sqref="AO17:AQ166">
    <cfRule type="cellIs" dxfId="159" priority="1482" stopIfTrue="1" operator="equal">
      <formula>"－"</formula>
    </cfRule>
    <cfRule type="cellIs" dxfId="158" priority="1481" stopIfTrue="1" operator="equal">
      <formula>"要"</formula>
    </cfRule>
    <cfRule type="cellIs" dxfId="157" priority="1480" stopIfTrue="1" operator="equal">
      <formula>"不要"</formula>
    </cfRule>
    <cfRule type="cellIs" dxfId="156" priority="1479" stopIfTrue="1" operator="equal">
      <formula>"完了"</formula>
    </cfRule>
  </conditionalFormatting>
  <conditionalFormatting sqref="AO17:AQ173">
    <cfRule type="cellIs" dxfId="155" priority="112" stopIfTrue="1" operator="equal">
      <formula>"情報"</formula>
    </cfRule>
    <cfRule type="cellIs" dxfId="154" priority="113" stopIfTrue="1" operator="equal">
      <formula>"未"</formula>
    </cfRule>
  </conditionalFormatting>
  <conditionalFormatting sqref="AO173:AQ173">
    <cfRule type="cellIs" dxfId="153" priority="117" stopIfTrue="1" operator="equal">
      <formula>"－"</formula>
    </cfRule>
    <cfRule type="cellIs" dxfId="152" priority="114" stopIfTrue="1" operator="equal">
      <formula>"完了"</formula>
    </cfRule>
    <cfRule type="cellIs" dxfId="151" priority="115" stopIfTrue="1" operator="equal">
      <formula>"不要"</formula>
    </cfRule>
    <cfRule type="cellIs" dxfId="150" priority="116" stopIfTrue="1" operator="equal">
      <formula>"要"</formula>
    </cfRule>
  </conditionalFormatting>
  <conditionalFormatting sqref="AR67:AR166 AV67:AV166">
    <cfRule type="cellIs" dxfId="149" priority="1688" stopIfTrue="1" operator="equal">
      <formula>"－"</formula>
    </cfRule>
    <cfRule type="cellIs" dxfId="148" priority="1685" stopIfTrue="1" operator="equal">
      <formula>"完了"</formula>
    </cfRule>
    <cfRule type="cellIs" dxfId="147" priority="1686" stopIfTrue="1" operator="equal">
      <formula>"不要"</formula>
    </cfRule>
    <cfRule type="cellIs" dxfId="146" priority="1687" stopIfTrue="1" operator="equal">
      <formula>"要"</formula>
    </cfRule>
  </conditionalFormatting>
  <conditionalFormatting sqref="AS17:AU166">
    <cfRule type="cellIs" dxfId="145" priority="1464" stopIfTrue="1" operator="equal">
      <formula>"－"</formula>
    </cfRule>
    <cfRule type="cellIs" dxfId="144" priority="1463" stopIfTrue="1" operator="equal">
      <formula>"要"</formula>
    </cfRule>
    <cfRule type="cellIs" dxfId="143" priority="1462" stopIfTrue="1" operator="equal">
      <formula>"不要"</formula>
    </cfRule>
    <cfRule type="cellIs" dxfId="142" priority="1461" stopIfTrue="1" operator="equal">
      <formula>"完了"</formula>
    </cfRule>
  </conditionalFormatting>
  <conditionalFormatting sqref="AS17:AU173">
    <cfRule type="cellIs" dxfId="141" priority="95" stopIfTrue="1" operator="equal">
      <formula>"未"</formula>
    </cfRule>
    <cfRule type="cellIs" dxfId="140" priority="94" stopIfTrue="1" operator="equal">
      <formula>"情報"</formula>
    </cfRule>
  </conditionalFormatting>
  <conditionalFormatting sqref="AS173:AU173">
    <cfRule type="cellIs" dxfId="139" priority="97" stopIfTrue="1" operator="equal">
      <formula>"不要"</formula>
    </cfRule>
    <cfRule type="cellIs" dxfId="138" priority="98" stopIfTrue="1" operator="equal">
      <formula>"要"</formula>
    </cfRule>
    <cfRule type="cellIs" dxfId="137" priority="99" stopIfTrue="1" operator="equal">
      <formula>"－"</formula>
    </cfRule>
    <cfRule type="cellIs" dxfId="136" priority="96" stopIfTrue="1" operator="equal">
      <formula>"完了"</formula>
    </cfRule>
  </conditionalFormatting>
  <conditionalFormatting sqref="AW17:AY166">
    <cfRule type="cellIs" dxfId="135" priority="1446" stopIfTrue="1" operator="equal">
      <formula>"－"</formula>
    </cfRule>
    <cfRule type="cellIs" dxfId="134" priority="1445" stopIfTrue="1" operator="equal">
      <formula>"要"</formula>
    </cfRule>
    <cfRule type="cellIs" dxfId="133" priority="1444" stopIfTrue="1" operator="equal">
      <formula>"不要"</formula>
    </cfRule>
    <cfRule type="cellIs" dxfId="132" priority="1443" stopIfTrue="1" operator="equal">
      <formula>"完了"</formula>
    </cfRule>
  </conditionalFormatting>
  <conditionalFormatting sqref="AW17:AY173">
    <cfRule type="cellIs" dxfId="131" priority="77" stopIfTrue="1" operator="equal">
      <formula>"未"</formula>
    </cfRule>
    <cfRule type="cellIs" dxfId="130" priority="76" stopIfTrue="1" operator="equal">
      <formula>"情報"</formula>
    </cfRule>
  </conditionalFormatting>
  <conditionalFormatting sqref="AW173:AY173">
    <cfRule type="cellIs" dxfId="129" priority="78" stopIfTrue="1" operator="equal">
      <formula>"完了"</formula>
    </cfRule>
    <cfRule type="cellIs" dxfId="128" priority="80" stopIfTrue="1" operator="equal">
      <formula>"要"</formula>
    </cfRule>
    <cfRule type="cellIs" dxfId="127" priority="81" stopIfTrue="1" operator="equal">
      <formula>"－"</formula>
    </cfRule>
    <cfRule type="cellIs" dxfId="126" priority="79" stopIfTrue="1" operator="equal">
      <formula>"不要"</formula>
    </cfRule>
  </conditionalFormatting>
  <conditionalFormatting sqref="BB18:BE169">
    <cfRule type="cellIs" dxfId="125" priority="855" stopIfTrue="1" operator="equal">
      <formula>"－"</formula>
    </cfRule>
  </conditionalFormatting>
  <conditionalFormatting sqref="BB170:BE173">
    <cfRule type="cellIs" dxfId="124" priority="75" stopIfTrue="1" operator="equal">
      <formula>"－"</formula>
    </cfRule>
    <cfRule type="cellIs" dxfId="123" priority="74" stopIfTrue="1" operator="equal">
      <formula>"要"</formula>
    </cfRule>
  </conditionalFormatting>
  <conditionalFormatting sqref="BB17:CC169">
    <cfRule type="cellIs" dxfId="122" priority="794" stopIfTrue="1" operator="equal">
      <formula>"要"</formula>
    </cfRule>
  </conditionalFormatting>
  <conditionalFormatting sqref="BB17:CC173">
    <cfRule type="cellIs" dxfId="121" priority="13" stopIfTrue="1" operator="equal">
      <formula>"不要"</formula>
    </cfRule>
    <cfRule type="cellIs" dxfId="120" priority="12" stopIfTrue="1" operator="equal">
      <formula>"完了"</formula>
    </cfRule>
    <cfRule type="cellIs" dxfId="119" priority="11" stopIfTrue="1" operator="equal">
      <formula>"未"</formula>
    </cfRule>
  </conditionalFormatting>
  <conditionalFormatting sqref="BF18:BF166">
    <cfRule type="cellIs" dxfId="118" priority="1566" stopIfTrue="1" operator="equal">
      <formula>"－"</formula>
    </cfRule>
  </conditionalFormatting>
  <conditionalFormatting sqref="BF170:CC170">
    <cfRule type="cellIs" dxfId="117" priority="599" stopIfTrue="1" operator="equal">
      <formula>"要"</formula>
    </cfRule>
    <cfRule type="cellIs" dxfId="116" priority="600" stopIfTrue="1" operator="equal">
      <formula>"－"</formula>
    </cfRule>
  </conditionalFormatting>
  <conditionalFormatting sqref="BF173:CC173">
    <cfRule type="cellIs" dxfId="115" priority="15" stopIfTrue="1" operator="equal">
      <formula>"－"</formula>
    </cfRule>
    <cfRule type="cellIs" dxfId="114" priority="14" stopIfTrue="1" operator="equal">
      <formula>"要"</formula>
    </cfRule>
  </conditionalFormatting>
  <conditionalFormatting sqref="BF169:CD169">
    <cfRule type="cellIs" dxfId="113" priority="795" stopIfTrue="1" operator="equal">
      <formula>"－"</formula>
    </cfRule>
  </conditionalFormatting>
  <conditionalFormatting sqref="BF167:CG168">
    <cfRule type="cellIs" dxfId="112" priority="980" stopIfTrue="1" operator="equal">
      <formula>"－"</formula>
    </cfRule>
  </conditionalFormatting>
  <conditionalFormatting sqref="BF171:CG172">
    <cfRule type="cellIs" dxfId="111" priority="199" stopIfTrue="1" operator="equal">
      <formula>"要"</formula>
    </cfRule>
    <cfRule type="cellIs" dxfId="110" priority="200" stopIfTrue="1" operator="equal">
      <formula>"－"</formula>
    </cfRule>
  </conditionalFormatting>
  <conditionalFormatting sqref="BG17:CC166">
    <cfRule type="cellIs" dxfId="109" priority="1380" stopIfTrue="1" operator="equal">
      <formula>"－"</formula>
    </cfRule>
  </conditionalFormatting>
  <conditionalFormatting sqref="CD17:CD89">
    <cfRule type="cellIs" dxfId="108" priority="3775" stopIfTrue="1" operator="equal">
      <formula>"完了"</formula>
    </cfRule>
    <cfRule type="cellIs" dxfId="107" priority="3777" stopIfTrue="1" operator="equal">
      <formula>"要"</formula>
    </cfRule>
    <cfRule type="cellIs" dxfId="106" priority="3778" stopIfTrue="1" operator="equal">
      <formula>"－"</formula>
    </cfRule>
    <cfRule type="cellIs" dxfId="105" priority="3776" stopIfTrue="1" operator="equal">
      <formula>"不要"</formula>
    </cfRule>
    <cfRule type="cellIs" dxfId="104" priority="3774" stopIfTrue="1" operator="equal">
      <formula>"未"</formula>
    </cfRule>
  </conditionalFormatting>
  <conditionalFormatting sqref="CD84:CD89">
    <cfRule type="cellIs" dxfId="103" priority="3772" stopIfTrue="1" operator="equal">
      <formula>"情報"</formula>
    </cfRule>
  </conditionalFormatting>
  <conditionalFormatting sqref="CD90:CD98">
    <cfRule type="cellIs" dxfId="102" priority="2937" stopIfTrue="1" operator="equal">
      <formula>"－"</formula>
    </cfRule>
    <cfRule type="cellIs" dxfId="101" priority="2936" stopIfTrue="1" operator="equal">
      <formula>"要"</formula>
    </cfRule>
    <cfRule type="cellIs" dxfId="100" priority="2935" stopIfTrue="1" operator="equal">
      <formula>"不要"</formula>
    </cfRule>
    <cfRule type="cellIs" dxfId="99" priority="2934" stopIfTrue="1" operator="equal">
      <formula>"完了"</formula>
    </cfRule>
    <cfRule type="cellIs" dxfId="98" priority="2933" stopIfTrue="1" operator="equal">
      <formula>"未"</formula>
    </cfRule>
  </conditionalFormatting>
  <conditionalFormatting sqref="CD99">
    <cfRule type="cellIs" dxfId="97" priority="3598" stopIfTrue="1" operator="equal">
      <formula>"－"</formula>
    </cfRule>
    <cfRule type="cellIs" dxfId="96" priority="3597" stopIfTrue="1" operator="equal">
      <formula>"要"</formula>
    </cfRule>
    <cfRule type="cellIs" dxfId="95" priority="3596" stopIfTrue="1" operator="equal">
      <formula>"不要"</formula>
    </cfRule>
    <cfRule type="cellIs" dxfId="94" priority="3595" stopIfTrue="1" operator="equal">
      <formula>"完了"</formula>
    </cfRule>
    <cfRule type="cellIs" dxfId="93" priority="3594" stopIfTrue="1" operator="equal">
      <formula>"未"</formula>
    </cfRule>
    <cfRule type="cellIs" dxfId="92" priority="3592" stopIfTrue="1" operator="equal">
      <formula>"情報"</formula>
    </cfRule>
  </conditionalFormatting>
  <conditionalFormatting sqref="CD100:CD166">
    <cfRule type="cellIs" dxfId="91" priority="1571" stopIfTrue="1" operator="equal">
      <formula>"－"</formula>
    </cfRule>
  </conditionalFormatting>
  <conditionalFormatting sqref="CD100:CD170">
    <cfRule type="cellIs" dxfId="90" priority="779" stopIfTrue="1" operator="equal">
      <formula>"要"</formula>
    </cfRule>
  </conditionalFormatting>
  <conditionalFormatting sqref="CD100:CD173 T173 X173 AB173 AF173 AJ173 AN173 AR173 AV173">
    <cfRule type="cellIs" dxfId="89" priority="193" stopIfTrue="1" operator="equal">
      <formula>"不要"</formula>
    </cfRule>
    <cfRule type="cellIs" dxfId="88" priority="192" stopIfTrue="1" operator="equal">
      <formula>"完了"</formula>
    </cfRule>
  </conditionalFormatting>
  <conditionalFormatting sqref="CD170">
    <cfRule type="cellIs" dxfId="87" priority="780" stopIfTrue="1" operator="equal">
      <formula>"－"</formula>
    </cfRule>
  </conditionalFormatting>
  <conditionalFormatting sqref="CE17:CG166">
    <cfRule type="cellIs" dxfId="86" priority="1370" stopIfTrue="1" operator="equal">
      <formula>"－"</formula>
    </cfRule>
  </conditionalFormatting>
  <conditionalFormatting sqref="CE17:CG170">
    <cfRule type="cellIs" dxfId="85" priority="589" stopIfTrue="1" operator="equal">
      <formula>"要"</formula>
    </cfRule>
  </conditionalFormatting>
  <conditionalFormatting sqref="CE17:CG173">
    <cfRule type="cellIs" dxfId="84" priority="3" stopIfTrue="1" operator="equal">
      <formula>"不要"</formula>
    </cfRule>
    <cfRule type="cellIs" dxfId="83" priority="2" stopIfTrue="1" operator="equal">
      <formula>"完了"</formula>
    </cfRule>
    <cfRule type="cellIs" dxfId="82" priority="1" stopIfTrue="1" operator="equal">
      <formula>"未"</formula>
    </cfRule>
  </conditionalFormatting>
  <conditionalFormatting sqref="CE169:CG170">
    <cfRule type="cellIs" dxfId="81" priority="590" stopIfTrue="1" operator="equal">
      <formula>"－"</formula>
    </cfRule>
  </conditionalFormatting>
  <conditionalFormatting sqref="CE173:CG173">
    <cfRule type="cellIs" dxfId="80" priority="4" stopIfTrue="1" operator="equal">
      <formula>"要"</formula>
    </cfRule>
    <cfRule type="cellIs" dxfId="79" priority="5" stopIfTrue="1" operator="equal">
      <formula>"－"</formula>
    </cfRule>
  </conditionalFormatting>
  <dataValidations count="4">
    <dataValidation type="list" allowBlank="1" showInputMessage="1" showErrorMessage="1" sqref="D17:D152 D153:D173" xr:uid="{00000000-0002-0000-0700-000000000000}">
      <formula1>"ADT,AFK,関西（尼崎）,関西（高砂）,全拠点"</formula1>
    </dataValidation>
    <dataValidation type="list" allowBlank="1" showInputMessage="1" showErrorMessage="1" sqref="O17:O74 O76:O149" xr:uid="{00000000-0002-0000-0700-000001000000}">
      <formula1>"機械系異常,電気系異常,検査機系異常,システム系異常,その他改善"</formula1>
    </dataValidation>
    <dataValidation type="list" allowBlank="1" showInputMessage="1" showErrorMessage="1" sqref="CD17:CD83 CD90:CD98 BN17:BN152 CD100:CD152 BJ17:BJ152 BR17:BR152 BV17:BV152 BZ17:BZ152 BB17:BB152 BF17:BF152 BN153:BN173 BV153:BV173 BZ153:BZ173 BF153:BF173 BJ153:BJ173 CD153:CD173 BB153:BB173 BR153:BR173" xr:uid="{00000000-0002-0000-0700-000002000000}">
      <formula1>"完了,未,－"</formula1>
    </dataValidation>
    <dataValidation type="list" allowBlank="1" showInputMessage="1" showErrorMessage="1" sqref="CD99 CD84:CD89 AB17:AB148 AV17:AV152 AN17:AN152 AF17:AF152 AR17:AR152 AJ17:AJ152 Y149:AB152 X17:X152 T17:T152 Y155:AA155 X153:AB153 AF153:AF173 AJ153:AJ173 AB154:AB173 X154:X173 AV153:AV173 AR153:AR173 AN153:AN173 T153:T173" xr:uid="{00000000-0002-0000-0700-000003000000}">
      <formula1>"要,不要,－,情報"</formula1>
    </dataValidation>
  </dataValidations>
  <hyperlinks>
    <hyperlink ref="CH17" r:id="rId1" xr:uid="{00000000-0004-0000-0700-000000000000}"/>
    <hyperlink ref="CH18" r:id="rId2" xr:uid="{00000000-0004-0000-0700-000001000000}"/>
    <hyperlink ref="CL18" r:id="rId3" xr:uid="{00000000-0004-0000-0700-000002000000}"/>
    <hyperlink ref="CH19" r:id="rId4" xr:uid="{00000000-0004-0000-0700-000003000000}"/>
    <hyperlink ref="CL19" r:id="rId5" xr:uid="{00000000-0004-0000-0700-000004000000}"/>
    <hyperlink ref="CH20" r:id="rId6" xr:uid="{00000000-0004-0000-0700-000005000000}"/>
    <hyperlink ref="CL20" r:id="rId7" xr:uid="{00000000-0004-0000-0700-000006000000}"/>
    <hyperlink ref="CH24" r:id="rId8" xr:uid="{00000000-0004-0000-0700-000007000000}"/>
    <hyperlink ref="CH23" r:id="rId9" xr:uid="{00000000-0004-0000-0700-000008000000}"/>
    <hyperlink ref="CH25" r:id="rId10" xr:uid="{00000000-0004-0000-0700-000009000000}"/>
    <hyperlink ref="CL25" r:id="rId11" location="2LineX軸(電纜線焼毀)伺服機構異常-(C_E_J_K_Y_Z)CABLE Bear確認.xlsx" xr:uid="{00000000-0004-0000-0700-00000A000000}"/>
    <hyperlink ref="CH22" r:id="rId12" xr:uid="{00000000-0004-0000-0700-00000B000000}"/>
    <hyperlink ref="CL22" r:id="rId13" xr:uid="{00000000-0004-0000-0700-00000C000000}"/>
    <hyperlink ref="CH26" r:id="rId14" xr:uid="{00000000-0004-0000-0700-00000D000000}"/>
    <hyperlink ref="CL27" r:id="rId15" xr:uid="{00000000-0004-0000-0700-00000E000000}"/>
    <hyperlink ref="CH28" r:id="rId16" xr:uid="{00000000-0004-0000-0700-00000F000000}"/>
    <hyperlink ref="CH29" r:id="rId17" xr:uid="{00000000-0004-0000-0700-000010000000}"/>
    <hyperlink ref="CH32" r:id="rId18" xr:uid="{00000000-0004-0000-0700-000011000000}"/>
    <hyperlink ref="CH31" r:id="rId19" xr:uid="{00000000-0004-0000-0700-000012000000}"/>
    <hyperlink ref="CH33" r:id="rId20" xr:uid="{00000000-0004-0000-0700-000013000000}"/>
    <hyperlink ref="CH34" r:id="rId21" xr:uid="{00000000-0004-0000-0700-000014000000}"/>
    <hyperlink ref="CL34" r:id="rId22" xr:uid="{00000000-0004-0000-0700-000015000000}"/>
    <hyperlink ref="CL35" r:id="rId23" location="1真空Pump壓力異常-(C_E_J_K_Y_Z)真空Pump確認.xls" xr:uid="{00000000-0004-0000-0700-000016000000}"/>
    <hyperlink ref="CL21" r:id="rId24" xr:uid="{00000000-0004-0000-0700-000017000000}"/>
    <hyperlink ref="CH36" r:id="rId25" xr:uid="{00000000-0004-0000-0700-000018000000}"/>
    <hyperlink ref="CH37" r:id="rId26" xr:uid="{00000000-0004-0000-0700-000019000000}"/>
    <hyperlink ref="CH38" r:id="rId27" xr:uid="{00000000-0004-0000-0700-00001A000000}"/>
    <hyperlink ref="CH39" r:id="rId28" xr:uid="{00000000-0004-0000-0700-00001B000000}"/>
    <hyperlink ref="CH40" r:id="rId29" xr:uid="{00000000-0004-0000-0700-00001C000000}"/>
    <hyperlink ref="CH41" r:id="rId30" xr:uid="{00000000-0004-0000-0700-00001D000000}"/>
    <hyperlink ref="CH30" r:id="rId31" xr:uid="{00000000-0004-0000-0700-00001E000000}"/>
    <hyperlink ref="CH42" r:id="rId32" xr:uid="{00000000-0004-0000-0700-00001F000000}"/>
    <hyperlink ref="CH43" r:id="rId33" xr:uid="{00000000-0004-0000-0700-000020000000}"/>
    <hyperlink ref="CH45" r:id="rId34" xr:uid="{00000000-0004-0000-0700-000021000000}"/>
    <hyperlink ref="CH46" r:id="rId35" xr:uid="{00000000-0004-0000-0700-000022000000}"/>
    <hyperlink ref="CH47" r:id="rId36" xr:uid="{00000000-0004-0000-0700-000023000000}"/>
    <hyperlink ref="CH49" r:id="rId37" xr:uid="{00000000-0004-0000-0700-000024000000}"/>
    <hyperlink ref="CL49" r:id="rId38" xr:uid="{00000000-0004-0000-0700-000025000000}"/>
    <hyperlink ref="CH50" r:id="rId39" xr:uid="{00000000-0004-0000-0700-000026000000}"/>
    <hyperlink ref="CH51" r:id="rId40" xr:uid="{00000000-0004-0000-0700-000027000000}"/>
    <hyperlink ref="CH52" r:id="rId41" xr:uid="{00000000-0004-0000-0700-000028000000}"/>
    <hyperlink ref="CH54" r:id="rId42" xr:uid="{00000000-0004-0000-0700-000029000000}"/>
    <hyperlink ref="CH55" r:id="rId43" xr:uid="{00000000-0004-0000-0700-00002A000000}"/>
    <hyperlink ref="CJ55" r:id="rId44" xr:uid="{00000000-0004-0000-0700-00002B000000}"/>
    <hyperlink ref="CH56" r:id="rId45" xr:uid="{00000000-0004-0000-0700-00002C000000}"/>
    <hyperlink ref="CJ56" r:id="rId46" xr:uid="{00000000-0004-0000-0700-00002D000000}"/>
    <hyperlink ref="CH53" r:id="rId47" xr:uid="{00000000-0004-0000-0700-00002E000000}"/>
    <hyperlink ref="CJ53" r:id="rId48" xr:uid="{00000000-0004-0000-0700-00002F000000}"/>
    <hyperlink ref="CH48" r:id="rId49" xr:uid="{00000000-0004-0000-0700-000030000000}"/>
    <hyperlink ref="CH57" r:id="rId50" xr:uid="{00000000-0004-0000-0700-000031000000}"/>
    <hyperlink ref="CH58" r:id="rId51" xr:uid="{00000000-0004-0000-0700-000032000000}"/>
    <hyperlink ref="CJ58" r:id="rId52" xr:uid="{00000000-0004-0000-0700-000033000000}"/>
    <hyperlink ref="CH59" r:id="rId53" location="15Camera異常.xls" xr:uid="{00000000-0004-0000-0700-000034000000}"/>
    <hyperlink ref="CH60" r:id="rId54" xr:uid="{00000000-0004-0000-0700-000035000000}"/>
    <hyperlink ref="CH61" r:id="rId55" xr:uid="{00000000-0004-0000-0700-000036000000}"/>
    <hyperlink ref="CJ61" r:id="rId56" xr:uid="{00000000-0004-0000-0700-000037000000}"/>
    <hyperlink ref="CL62" r:id="rId57" xr:uid="{00000000-0004-0000-0700-000038000000}"/>
    <hyperlink ref="CH62" r:id="rId58" xr:uid="{00000000-0004-0000-0700-000039000000}"/>
    <hyperlink ref="CH63" r:id="rId59" xr:uid="{00000000-0004-0000-0700-00003A000000}"/>
    <hyperlink ref="CJ63" r:id="rId60" xr:uid="{00000000-0004-0000-0700-00003B000000}"/>
    <hyperlink ref="CH64" r:id="rId61" xr:uid="{00000000-0004-0000-0700-00003C000000}"/>
    <hyperlink ref="CJ64" r:id="rId62" xr:uid="{00000000-0004-0000-0700-00003D000000}"/>
    <hyperlink ref="CH65" r:id="rId63" xr:uid="{00000000-0004-0000-0700-00003E000000}"/>
    <hyperlink ref="CJ65" r:id="rId64" xr:uid="{00000000-0004-0000-0700-00003F000000}"/>
    <hyperlink ref="CH66" r:id="rId65" xr:uid="{00000000-0004-0000-0700-000040000000}"/>
    <hyperlink ref="CJ66" r:id="rId66" xr:uid="{00000000-0004-0000-0700-000041000000}"/>
    <hyperlink ref="CH67" r:id="rId67" xr:uid="{00000000-0004-0000-0700-000042000000}"/>
    <hyperlink ref="CH69" r:id="rId68" xr:uid="{00000000-0004-0000-0700-000043000000}"/>
    <hyperlink ref="CJ69" r:id="rId69" xr:uid="{00000000-0004-0000-0700-000044000000}"/>
    <hyperlink ref="CL52" r:id="rId70" xr:uid="{00000000-0004-0000-0700-000045000000}"/>
    <hyperlink ref="CH70" r:id="rId71" xr:uid="{00000000-0004-0000-0700-000046000000}"/>
    <hyperlink ref="CJ70" r:id="rId72" xr:uid="{00000000-0004-0000-0700-000047000000}"/>
    <hyperlink ref="CH71" r:id="rId73" xr:uid="{00000000-0004-0000-0700-000048000000}"/>
    <hyperlink ref="CJ71" r:id="rId74" xr:uid="{00000000-0004-0000-0700-000049000000}"/>
    <hyperlink ref="CH72" r:id="rId75" xr:uid="{00000000-0004-0000-0700-00004A000000}"/>
    <hyperlink ref="CJ72" r:id="rId76" xr:uid="{00000000-0004-0000-0700-00004B000000}"/>
    <hyperlink ref="CH74" r:id="rId77" xr:uid="{00000000-0004-0000-0700-00004C000000}"/>
    <hyperlink ref="CH77" r:id="rId78" xr:uid="{00000000-0004-0000-0700-00004D000000}"/>
    <hyperlink ref="CJ74" r:id="rId79" xr:uid="{00000000-0004-0000-0700-00004E000000}"/>
    <hyperlink ref="CH78" r:id="rId80" xr:uid="{00000000-0004-0000-0700-00004F000000}"/>
    <hyperlink ref="CJ79" r:id="rId81" xr:uid="{00000000-0004-0000-0700-000050000000}"/>
    <hyperlink ref="CH79" r:id="rId82" xr:uid="{00000000-0004-0000-0700-000051000000}"/>
    <hyperlink ref="CH81" r:id="rId83" xr:uid="{00000000-0004-0000-0700-000052000000}"/>
    <hyperlink ref="CH82" r:id="rId84" xr:uid="{00000000-0004-0000-0700-000053000000}"/>
    <hyperlink ref="CJ83" r:id="rId85" xr:uid="{00000000-0004-0000-0700-000054000000}"/>
    <hyperlink ref="CH83" r:id="rId86" xr:uid="{00000000-0004-0000-0700-000055000000}"/>
    <hyperlink ref="CH73" r:id="rId87" xr:uid="{00000000-0004-0000-0700-000056000000}"/>
    <hyperlink ref="CJ84" r:id="rId88" xr:uid="{00000000-0004-0000-0700-000057000000}"/>
    <hyperlink ref="CH84" r:id="rId89" xr:uid="{00000000-0004-0000-0700-000058000000}"/>
    <hyperlink ref="CJ80" r:id="rId90" xr:uid="{00000000-0004-0000-0700-000059000000}"/>
    <hyperlink ref="CH80" r:id="rId91" xr:uid="{00000000-0004-0000-0700-00005A000000}"/>
    <hyperlink ref="CH85" r:id="rId92" xr:uid="{00000000-0004-0000-0700-00005B000000}"/>
    <hyperlink ref="CH86" r:id="rId93" xr:uid="{00000000-0004-0000-0700-00005C000000}"/>
    <hyperlink ref="CH88" r:id="rId94" xr:uid="{00000000-0004-0000-0700-00005D000000}"/>
    <hyperlink ref="CJ88" r:id="rId95" xr:uid="{00000000-0004-0000-0700-00005E000000}"/>
    <hyperlink ref="CH89" r:id="rId96" xr:uid="{00000000-0004-0000-0700-00005F000000}"/>
    <hyperlink ref="CJ89" r:id="rId97" xr:uid="{00000000-0004-0000-0700-000060000000}"/>
    <hyperlink ref="CH90" r:id="rId98" xr:uid="{00000000-0004-0000-0700-000061000000}"/>
    <hyperlink ref="CJ90" r:id="rId99" xr:uid="{00000000-0004-0000-0700-000062000000}"/>
    <hyperlink ref="CJ91" r:id="rId100" xr:uid="{00000000-0004-0000-0700-000063000000}"/>
    <hyperlink ref="CJ92" r:id="rId101" xr:uid="{00000000-0004-0000-0700-000064000000}"/>
    <hyperlink ref="CJ93" r:id="rId102" xr:uid="{00000000-0004-0000-0700-000065000000}"/>
    <hyperlink ref="CJ94" r:id="rId103" xr:uid="{00000000-0004-0000-0700-000066000000}"/>
    <hyperlink ref="CJ95" r:id="rId104" xr:uid="{00000000-0004-0000-0700-000067000000}"/>
    <hyperlink ref="CH95" r:id="rId105" xr:uid="{00000000-0004-0000-0700-000068000000}"/>
    <hyperlink ref="CH96" r:id="rId106" xr:uid="{00000000-0004-0000-0700-000069000000}"/>
    <hyperlink ref="CJ96" r:id="rId107" xr:uid="{00000000-0004-0000-0700-00006A000000}"/>
    <hyperlink ref="CH97" r:id="rId108" xr:uid="{00000000-0004-0000-0700-00006B000000}"/>
    <hyperlink ref="CJ97" r:id="rId109" xr:uid="{00000000-0004-0000-0700-00006C000000}"/>
    <hyperlink ref="CH98" r:id="rId110" xr:uid="{00000000-0004-0000-0700-00006D000000}"/>
    <hyperlink ref="CJ98" r:id="rId111" xr:uid="{00000000-0004-0000-0700-00006E000000}"/>
    <hyperlink ref="CH99" r:id="rId112" xr:uid="{00000000-0004-0000-0700-00006F000000}"/>
    <hyperlink ref="CJ99" r:id="rId113" xr:uid="{00000000-0004-0000-0700-000070000000}"/>
    <hyperlink ref="CH100" r:id="rId114" xr:uid="{00000000-0004-0000-0700-000071000000}"/>
    <hyperlink ref="CL100" r:id="rId115" xr:uid="{00000000-0004-0000-0700-000072000000}"/>
    <hyperlink ref="CH101" r:id="rId116" xr:uid="{00000000-0004-0000-0700-000073000000}"/>
    <hyperlink ref="CH102" r:id="rId117" xr:uid="{00000000-0004-0000-0700-000074000000}"/>
    <hyperlink ref="CH104" r:id="rId118" xr:uid="{00000000-0004-0000-0700-000075000000}"/>
    <hyperlink ref="CH105" r:id="rId119" xr:uid="{00000000-0004-0000-0700-000076000000}"/>
    <hyperlink ref="CJ105" r:id="rId120" xr:uid="{00000000-0004-0000-0700-000077000000}"/>
    <hyperlink ref="CH106" r:id="rId121" xr:uid="{00000000-0004-0000-0700-000078000000}"/>
    <hyperlink ref="CJ106" r:id="rId122" xr:uid="{00000000-0004-0000-0700-000079000000}"/>
    <hyperlink ref="CJ107" r:id="rId123" xr:uid="{00000000-0004-0000-0700-00007A000000}"/>
    <hyperlink ref="CJ108" r:id="rId124" xr:uid="{00000000-0004-0000-0700-00007B000000}"/>
    <hyperlink ref="CJ109" r:id="rId125" xr:uid="{00000000-0004-0000-0700-00007C000000}"/>
    <hyperlink ref="CJ110" r:id="rId126" xr:uid="{00000000-0004-0000-0700-00007D000000}"/>
    <hyperlink ref="CJ111" r:id="rId127" xr:uid="{00000000-0004-0000-0700-00007E000000}"/>
    <hyperlink ref="CJ112" r:id="rId128" xr:uid="{00000000-0004-0000-0700-00007F000000}"/>
    <hyperlink ref="CJ113" r:id="rId129" xr:uid="{00000000-0004-0000-0700-000080000000}"/>
    <hyperlink ref="CH107" r:id="rId130" xr:uid="{00000000-0004-0000-0700-000081000000}"/>
    <hyperlink ref="CH108" r:id="rId131" xr:uid="{00000000-0004-0000-0700-000082000000}"/>
    <hyperlink ref="CJ114" r:id="rId132" xr:uid="{00000000-0004-0000-0700-000083000000}"/>
    <hyperlink ref="CJ115" r:id="rId133" xr:uid="{00000000-0004-0000-0700-000084000000}"/>
    <hyperlink ref="CJ116" r:id="rId134" xr:uid="{00000000-0004-0000-0700-000085000000}"/>
    <hyperlink ref="CJ117" r:id="rId135" xr:uid="{00000000-0004-0000-0700-000086000000}"/>
    <hyperlink ref="CJ118" r:id="rId136" xr:uid="{00000000-0004-0000-0700-000087000000}"/>
    <hyperlink ref="CJ119" r:id="rId137" xr:uid="{00000000-0004-0000-0700-000088000000}"/>
    <hyperlink ref="CJ120" r:id="rId138" xr:uid="{00000000-0004-0000-0700-000089000000}"/>
    <hyperlink ref="CY125" r:id="rId139" xr:uid="{00000000-0004-0000-0700-00008A000000}"/>
    <hyperlink ref="CJ127" r:id="rId140" xr:uid="{00000000-0004-0000-0700-00008B000000}"/>
    <hyperlink ref="CJ122" r:id="rId141" xr:uid="{00000000-0004-0000-0700-00008C000000}"/>
    <hyperlink ref="CJ123" r:id="rId142" xr:uid="{00000000-0004-0000-0700-00008D000000}"/>
    <hyperlink ref="CJ124" r:id="rId143" xr:uid="{00000000-0004-0000-0700-00008E000000}"/>
    <hyperlink ref="CJ129" r:id="rId144" xr:uid="{00000000-0004-0000-0700-00008F000000}"/>
    <hyperlink ref="CH128" r:id="rId145" xr:uid="{00000000-0004-0000-0700-000090000000}"/>
    <hyperlink ref="CJ130" r:id="rId146" xr:uid="{00000000-0004-0000-0700-000091000000}"/>
    <hyperlink ref="CJ128" r:id="rId147" xr:uid="{00000000-0004-0000-0700-000092000000}"/>
    <hyperlink ref="CL5" r:id="rId148" xr:uid="{00000000-0004-0000-0700-000093000000}"/>
    <hyperlink ref="CL8" r:id="rId149" xr:uid="{00000000-0004-0000-0700-000094000000}"/>
    <hyperlink ref="CJ131" r:id="rId150" xr:uid="{00000000-0004-0000-0700-000095000000}"/>
    <hyperlink ref="CH127" r:id="rId151" xr:uid="{00000000-0004-0000-0700-000096000000}"/>
    <hyperlink ref="CJ126" r:id="rId152" xr:uid="{00000000-0004-0000-0700-000097000000}"/>
    <hyperlink ref="CJ132" r:id="rId153" xr:uid="{00000000-0004-0000-0700-000098000000}"/>
    <hyperlink ref="CJ104" r:id="rId154" xr:uid="{00000000-0004-0000-0700-000099000000}"/>
    <hyperlink ref="CJ102" r:id="rId155" xr:uid="{00000000-0004-0000-0700-00009A000000}"/>
    <hyperlink ref="CJ101" r:id="rId156" xr:uid="{00000000-0004-0000-0700-00009B000000}"/>
    <hyperlink ref="CJ100" r:id="rId157" xr:uid="{00000000-0004-0000-0700-00009C000000}"/>
    <hyperlink ref="CJ87" r:id="rId158" xr:uid="{00000000-0004-0000-0700-00009D000000}"/>
    <hyperlink ref="CH87" r:id="rId159" xr:uid="{00000000-0004-0000-0700-00009E000000}"/>
    <hyperlink ref="CJ86" r:id="rId160" xr:uid="{00000000-0004-0000-0700-00009F000000}"/>
    <hyperlink ref="CJ77" r:id="rId161" xr:uid="{00000000-0004-0000-0700-0000A0000000}"/>
    <hyperlink ref="CJ76" r:id="rId162" xr:uid="{00000000-0004-0000-0700-0000A1000000}"/>
    <hyperlink ref="CJ75" r:id="rId163" xr:uid="{00000000-0004-0000-0700-0000A2000000}"/>
    <hyperlink ref="CJ73" r:id="rId164" xr:uid="{00000000-0004-0000-0700-0000A3000000}"/>
    <hyperlink ref="CJ68" r:id="rId165" xr:uid="{00000000-0004-0000-0700-0000A4000000}"/>
    <hyperlink ref="CH68" r:id="rId166" xr:uid="{00000000-0004-0000-0700-0000A5000000}"/>
    <hyperlink ref="CJ67" r:id="rId167" xr:uid="{00000000-0004-0000-0700-0000A6000000}"/>
    <hyperlink ref="CJ62" r:id="rId168" xr:uid="{00000000-0004-0000-0700-0000A7000000}"/>
    <hyperlink ref="CJ60" r:id="rId169" xr:uid="{00000000-0004-0000-0700-0000A8000000}"/>
    <hyperlink ref="CJ59" r:id="rId170" location="15Camera異常.xls" xr:uid="{00000000-0004-0000-0700-0000A9000000}"/>
    <hyperlink ref="CJ57" r:id="rId171" xr:uid="{00000000-0004-0000-0700-0000AA000000}"/>
    <hyperlink ref="CJ52" r:id="rId172" xr:uid="{00000000-0004-0000-0700-0000AB000000}"/>
    <hyperlink ref="CJ51" r:id="rId173" xr:uid="{00000000-0004-0000-0700-0000AC000000}"/>
    <hyperlink ref="CJ50" r:id="rId174" xr:uid="{00000000-0004-0000-0700-0000AD000000}"/>
    <hyperlink ref="CJ49" r:id="rId175" xr:uid="{00000000-0004-0000-0700-0000AE000000}"/>
    <hyperlink ref="CJ48" r:id="rId176" xr:uid="{00000000-0004-0000-0700-0000AF000000}"/>
    <hyperlink ref="CJ47" r:id="rId177" xr:uid="{00000000-0004-0000-0700-0000B0000000}"/>
    <hyperlink ref="CJ45" r:id="rId178" xr:uid="{00000000-0004-0000-0700-0000B1000000}"/>
    <hyperlink ref="CJ44" r:id="rId179" xr:uid="{00000000-0004-0000-0700-0000B2000000}"/>
    <hyperlink ref="CJ42" r:id="rId180" xr:uid="{00000000-0004-0000-0700-0000B3000000}"/>
    <hyperlink ref="CJ41" r:id="rId181" xr:uid="{00000000-0004-0000-0700-0000B4000000}"/>
    <hyperlink ref="CJ40" r:id="rId182" xr:uid="{00000000-0004-0000-0700-0000B5000000}"/>
    <hyperlink ref="CJ39" r:id="rId183" xr:uid="{00000000-0004-0000-0700-0000B6000000}"/>
    <hyperlink ref="CJ38" r:id="rId184" xr:uid="{00000000-0004-0000-0700-0000B7000000}"/>
    <hyperlink ref="CJ37" r:id="rId185" xr:uid="{00000000-0004-0000-0700-0000B8000000}"/>
    <hyperlink ref="CJ36" r:id="rId186" xr:uid="{00000000-0004-0000-0700-0000B9000000}"/>
    <hyperlink ref="CJ34" r:id="rId187" xr:uid="{00000000-0004-0000-0700-0000BA000000}"/>
    <hyperlink ref="CJ103" r:id="rId188" xr:uid="{00000000-0004-0000-0700-0000BB000000}"/>
    <hyperlink ref="CH103" r:id="rId189" xr:uid="{00000000-0004-0000-0700-0000BC000000}"/>
    <hyperlink ref="CH93" r:id="rId190" xr:uid="{00000000-0004-0000-0700-0000BD000000}"/>
    <hyperlink ref="CH91" r:id="rId191" xr:uid="{00000000-0004-0000-0700-0000BE000000}"/>
    <hyperlink ref="CJ133" r:id="rId192" xr:uid="{00000000-0004-0000-0700-0000BF000000}"/>
    <hyperlink ref="CH133" r:id="rId193" xr:uid="{00000000-0004-0000-0700-0000C0000000}"/>
    <hyperlink ref="CJ125" r:id="rId194" xr:uid="{00000000-0004-0000-0700-0000C1000000}"/>
    <hyperlink ref="CJ18" r:id="rId195" xr:uid="{00000000-0004-0000-0700-0000C2000000}"/>
    <hyperlink ref="CH21" r:id="rId196" xr:uid="{00000000-0004-0000-0700-0000C3000000}"/>
    <hyperlink ref="CJ28" r:id="rId197" xr:uid="{00000000-0004-0000-0700-0000C4000000}"/>
    <hyperlink ref="CJ29" r:id="rId198" xr:uid="{00000000-0004-0000-0700-0000C5000000}"/>
    <hyperlink ref="CJ30" r:id="rId199" xr:uid="{00000000-0004-0000-0700-0000C6000000}"/>
    <hyperlink ref="CJ31" r:id="rId200" xr:uid="{00000000-0004-0000-0700-0000C7000000}"/>
    <hyperlink ref="CJ134" r:id="rId201" xr:uid="{00000000-0004-0000-0700-0000C8000000}"/>
    <hyperlink ref="CH134" r:id="rId202" xr:uid="{00000000-0004-0000-0700-0000C9000000}"/>
    <hyperlink ref="CL134" r:id="rId203" xr:uid="{00000000-0004-0000-0700-0000CA000000}"/>
    <hyperlink ref="CJ121" r:id="rId204" xr:uid="{00000000-0004-0000-0700-0000CB000000}"/>
    <hyperlink ref="CJ135" r:id="rId205" xr:uid="{00000000-0004-0000-0700-0000CC000000}"/>
    <hyperlink ref="CH135" r:id="rId206" xr:uid="{00000000-0004-0000-0700-0000CD000000}"/>
    <hyperlink ref="CJ32" r:id="rId207" xr:uid="{00000000-0004-0000-0700-0000CE000000}"/>
    <hyperlink ref="CJ33" r:id="rId208" xr:uid="{00000000-0004-0000-0700-0000CF000000}"/>
    <hyperlink ref="CJ35" r:id="rId209" xr:uid="{00000000-0004-0000-0700-0000D0000000}"/>
    <hyperlink ref="CH35" r:id="rId210" xr:uid="{00000000-0004-0000-0700-0000D1000000}"/>
    <hyperlink ref="CJ43" r:id="rId211" xr:uid="{00000000-0004-0000-0700-0000D2000000}"/>
    <hyperlink ref="CH44" r:id="rId212" xr:uid="{00000000-0004-0000-0700-0000D3000000}"/>
    <hyperlink ref="CJ46" r:id="rId213" xr:uid="{00000000-0004-0000-0700-0000D4000000}"/>
    <hyperlink ref="CL69" r:id="rId214" xr:uid="{00000000-0004-0000-0700-0000D5000000}"/>
    <hyperlink ref="CH75" r:id="rId215" xr:uid="{00000000-0004-0000-0700-0000D6000000}"/>
    <hyperlink ref="CH76" r:id="rId216" xr:uid="{00000000-0004-0000-0700-0000D7000000}"/>
    <hyperlink ref="CJ81" r:id="rId217" xr:uid="{00000000-0004-0000-0700-0000D8000000}"/>
    <hyperlink ref="CH92" r:id="rId218" xr:uid="{00000000-0004-0000-0700-0000D9000000}"/>
    <hyperlink ref="CH94" r:id="rId219" location="1下流移載機昇降ﾎﾞｰﾙﾈｼﾞ摩損によるｻｰﾎﾞ過負荷停止異常報告.xls" xr:uid="{00000000-0004-0000-0700-0000DA000000}"/>
    <hyperlink ref="CH109" r:id="rId220" xr:uid="{00000000-0004-0000-0700-0000DB000000}"/>
    <hyperlink ref="CH110" r:id="rId221" xr:uid="{00000000-0004-0000-0700-0000DC000000}"/>
    <hyperlink ref="CH111" r:id="rId222" xr:uid="{00000000-0004-0000-0700-0000DD000000}"/>
    <hyperlink ref="CH112" r:id="rId223" xr:uid="{00000000-0004-0000-0700-0000DE000000}"/>
    <hyperlink ref="CH113" r:id="rId224" xr:uid="{00000000-0004-0000-0700-0000DF000000}"/>
    <hyperlink ref="CH114" r:id="rId225" xr:uid="{00000000-0004-0000-0700-0000E0000000}"/>
    <hyperlink ref="CH115" r:id="rId226" xr:uid="{00000000-0004-0000-0700-0000E1000000}"/>
    <hyperlink ref="CH116" r:id="rId227" xr:uid="{00000000-0004-0000-0700-0000E2000000}"/>
    <hyperlink ref="CH117" r:id="rId228" xr:uid="{00000000-0004-0000-0700-0000E3000000}"/>
    <hyperlink ref="CH118" r:id="rId229" xr:uid="{00000000-0004-0000-0700-0000E4000000}"/>
    <hyperlink ref="CH119" r:id="rId230" xr:uid="{00000000-0004-0000-0700-0000E5000000}"/>
    <hyperlink ref="CH120" r:id="rId231" xr:uid="{00000000-0004-0000-0700-0000E6000000}"/>
    <hyperlink ref="CH121" r:id="rId232" xr:uid="{00000000-0004-0000-0700-0000E7000000}"/>
    <hyperlink ref="CH122" r:id="rId233" xr:uid="{00000000-0004-0000-0700-0000E8000000}"/>
    <hyperlink ref="CH123" r:id="rId234" xr:uid="{00000000-0004-0000-0700-0000E9000000}"/>
    <hyperlink ref="CH124" r:id="rId235" xr:uid="{00000000-0004-0000-0700-0000EA000000}"/>
    <hyperlink ref="CH125" r:id="rId236" xr:uid="{00000000-0004-0000-0700-0000EB000000}"/>
    <hyperlink ref="CH126" r:id="rId237" xr:uid="{00000000-0004-0000-0700-0000EC000000}"/>
    <hyperlink ref="CH130" r:id="rId238" xr:uid="{00000000-0004-0000-0700-0000ED000000}"/>
    <hyperlink ref="CH131" r:id="rId239" xr:uid="{00000000-0004-0000-0700-0000EE000000}"/>
    <hyperlink ref="CH132" r:id="rId240" xr:uid="{00000000-0004-0000-0700-0000EF000000}"/>
    <hyperlink ref="CJ141" r:id="rId241" xr:uid="{00000000-0004-0000-0700-0000F0000000}"/>
    <hyperlink ref="CH141" r:id="rId242" xr:uid="{00000000-0004-0000-0700-0000F1000000}"/>
    <hyperlink ref="CL140" r:id="rId243" xr:uid="{00000000-0004-0000-0700-0000F2000000}"/>
    <hyperlink ref="CJ142" r:id="rId244" xr:uid="{00000000-0004-0000-0700-0000F3000000}"/>
    <hyperlink ref="CH142" r:id="rId245" xr:uid="{00000000-0004-0000-0700-0000F4000000}"/>
    <hyperlink ref="CJ137" r:id="rId246" xr:uid="{00000000-0004-0000-0700-0000F5000000}"/>
    <hyperlink ref="CH137" r:id="rId247" xr:uid="{00000000-0004-0000-0700-0000F6000000}"/>
    <hyperlink ref="CJ136" r:id="rId248" xr:uid="{00000000-0004-0000-0700-0000F7000000}"/>
    <hyperlink ref="CH136" r:id="rId249" xr:uid="{00000000-0004-0000-0700-0000F8000000}"/>
    <hyperlink ref="CJ140" r:id="rId250" xr:uid="{00000000-0004-0000-0700-0000F9000000}"/>
    <hyperlink ref="CH140" r:id="rId251" xr:uid="{00000000-0004-0000-0700-0000FA000000}"/>
    <hyperlink ref="CJ139" r:id="rId252" xr:uid="{00000000-0004-0000-0700-0000FB000000}"/>
    <hyperlink ref="CH139" r:id="rId253" xr:uid="{00000000-0004-0000-0700-0000FC000000}"/>
    <hyperlink ref="CJ138" r:id="rId254" xr:uid="{00000000-0004-0000-0700-0000FD000000}"/>
    <hyperlink ref="CH138" r:id="rId255" xr:uid="{00000000-0004-0000-0700-0000FE000000}"/>
    <hyperlink ref="CJ143" r:id="rId256" xr:uid="{00000000-0004-0000-0700-0000FF000000}"/>
    <hyperlink ref="CH143" r:id="rId257" xr:uid="{00000000-0004-0000-0700-000000010000}"/>
    <hyperlink ref="CH144" r:id="rId258" xr:uid="{00000000-0004-0000-0700-000001010000}"/>
    <hyperlink ref="CJ144" r:id="rId259" xr:uid="{00000000-0004-0000-0700-000002010000}"/>
    <hyperlink ref="CH145" r:id="rId260" xr:uid="{00000000-0004-0000-0700-000003010000}"/>
    <hyperlink ref="CJ145" r:id="rId261" xr:uid="{00000000-0004-0000-0700-000004010000}"/>
    <hyperlink ref="CH146" r:id="rId262" xr:uid="{00000000-0004-0000-0700-000005010000}"/>
    <hyperlink ref="CJ146" r:id="rId263" xr:uid="{00000000-0004-0000-0700-000006010000}"/>
    <hyperlink ref="CH149" r:id="rId264" xr:uid="{00000000-0004-0000-0700-000007010000}"/>
    <hyperlink ref="CJ149" r:id="rId265" xr:uid="{00000000-0004-0000-0700-000008010000}"/>
    <hyperlink ref="CH147" r:id="rId266" xr:uid="{00000000-0004-0000-0700-000009010000}"/>
    <hyperlink ref="CJ147" r:id="rId267" xr:uid="{00000000-0004-0000-0700-00000A010000}"/>
    <hyperlink ref="CW149" r:id="rId268" xr:uid="{00000000-0004-0000-0700-00000B010000}"/>
    <hyperlink ref="CH148" r:id="rId269" xr:uid="{00000000-0004-0000-0700-00000C010000}"/>
    <hyperlink ref="CJ148" r:id="rId270" xr:uid="{00000000-0004-0000-0700-00000D010000}"/>
    <hyperlink ref="CH150" r:id="rId271" xr:uid="{00000000-0004-0000-0700-00000E010000}"/>
    <hyperlink ref="CJ150" r:id="rId272" xr:uid="{00000000-0004-0000-0700-00000F010000}"/>
    <hyperlink ref="CW150" r:id="rId273" xr:uid="{00000000-0004-0000-0700-000010010000}"/>
    <hyperlink ref="CH151" r:id="rId274" xr:uid="{00000000-0004-0000-0700-000011010000}"/>
    <hyperlink ref="CJ151" r:id="rId275" xr:uid="{00000000-0004-0000-0700-000012010000}"/>
    <hyperlink ref="CW151" r:id="rId276" xr:uid="{00000000-0004-0000-0700-000013010000}"/>
    <hyperlink ref="CJ152" r:id="rId277" xr:uid="{00000000-0004-0000-0700-000014010000}"/>
    <hyperlink ref="CH152" r:id="rId278" xr:uid="{00000000-0004-0000-0700-000015010000}"/>
    <hyperlink ref="CH167" r:id="rId279" xr:uid="{00000000-0004-0000-0700-000016010000}"/>
    <hyperlink ref="CJ167" r:id="rId280" xr:uid="{00000000-0004-0000-0700-000017010000}"/>
    <hyperlink ref="CJ165" r:id="rId281" xr:uid="{00000000-0004-0000-0700-000018010000}"/>
    <hyperlink ref="CH168" r:id="rId282" xr:uid="{00000000-0004-0000-0700-000019010000}"/>
    <hyperlink ref="CJ168" r:id="rId283" xr:uid="{00000000-0004-0000-0700-00001A010000}"/>
    <hyperlink ref="CH169" r:id="rId284" xr:uid="{00000000-0004-0000-0700-00001B010000}"/>
    <hyperlink ref="CJ169" r:id="rId285" xr:uid="{00000000-0004-0000-0700-00001C010000}"/>
    <hyperlink ref="CH170" r:id="rId286" xr:uid="{00000000-0004-0000-0700-00001D010000}"/>
    <hyperlink ref="CJ170" r:id="rId287" xr:uid="{00000000-0004-0000-0700-00001E010000}"/>
    <hyperlink ref="CH171" r:id="rId288" xr:uid="{00000000-0004-0000-0700-00001F010000}"/>
    <hyperlink ref="CJ171" r:id="rId289" xr:uid="{00000000-0004-0000-0700-000020010000}"/>
    <hyperlink ref="CH172" r:id="rId290" xr:uid="{00000000-0004-0000-0700-000021010000}"/>
    <hyperlink ref="CJ172" r:id="rId291" xr:uid="{00000000-0004-0000-0700-000022010000}"/>
    <hyperlink ref="CH173" r:id="rId292" xr:uid="{00000000-0004-0000-0700-000023010000}"/>
    <hyperlink ref="CJ173" r:id="rId293" xr:uid="{00000000-0004-0000-0700-000024010000}"/>
    <hyperlink ref="CH163" r:id="rId294" xr:uid="{00000000-0004-0000-0700-000025010000}"/>
    <hyperlink ref="CH162" r:id="rId295" xr:uid="{00000000-0004-0000-0700-000026010000}"/>
    <hyperlink ref="CH161" r:id="rId296" xr:uid="{00000000-0004-0000-0700-000027010000}"/>
    <hyperlink ref="CH160" r:id="rId297" xr:uid="{00000000-0004-0000-0700-000028010000}"/>
    <hyperlink ref="CH159" r:id="rId298" xr:uid="{00000000-0004-0000-0700-000029010000}"/>
    <hyperlink ref="CH158" r:id="rId299" xr:uid="{00000000-0004-0000-0700-00002A010000}"/>
    <hyperlink ref="CH157" r:id="rId300" xr:uid="{00000000-0004-0000-0700-00002B010000}"/>
    <hyperlink ref="CH156" r:id="rId301" xr:uid="{00000000-0004-0000-0700-00002C010000}"/>
    <hyperlink ref="CH155" r:id="rId302" xr:uid="{00000000-0004-0000-0700-00002D010000}"/>
    <hyperlink ref="CH154" r:id="rId303" xr:uid="{00000000-0004-0000-0700-00002E010000}"/>
    <hyperlink ref="CJ163" r:id="rId304" xr:uid="{00000000-0004-0000-0700-00002F010000}"/>
    <hyperlink ref="CJ162" r:id="rId305" xr:uid="{00000000-0004-0000-0700-000030010000}"/>
    <hyperlink ref="CJ161" r:id="rId306" xr:uid="{00000000-0004-0000-0700-000031010000}"/>
    <hyperlink ref="CJ160" r:id="rId307" xr:uid="{00000000-0004-0000-0700-000032010000}"/>
    <hyperlink ref="CJ159" r:id="rId308" xr:uid="{00000000-0004-0000-0700-000033010000}"/>
    <hyperlink ref="CJ158" r:id="rId309" xr:uid="{00000000-0004-0000-0700-000034010000}"/>
    <hyperlink ref="CJ157" r:id="rId310" xr:uid="{00000000-0004-0000-0700-000035010000}"/>
    <hyperlink ref="CJ156" r:id="rId311" xr:uid="{00000000-0004-0000-0700-000036010000}"/>
    <hyperlink ref="CJ155" r:id="rId312" xr:uid="{00000000-0004-0000-0700-000037010000}"/>
    <hyperlink ref="CJ154" r:id="rId313" xr:uid="{00000000-0004-0000-0700-000038010000}"/>
    <hyperlink ref="CH153" r:id="rId314" xr:uid="{00000000-0004-0000-0700-000039010000}"/>
    <hyperlink ref="CH164" r:id="rId315" xr:uid="{00000000-0004-0000-0700-00003A010000}"/>
    <hyperlink ref="CH165" r:id="rId316" xr:uid="{00000000-0004-0000-0700-00003B010000}"/>
    <hyperlink ref="CH166" r:id="rId317" xr:uid="{00000000-0004-0000-0700-00003C010000}"/>
    <hyperlink ref="CJ166" r:id="rId318" xr:uid="{00000000-0004-0000-0700-00003D010000}"/>
    <hyperlink ref="CJ153" r:id="rId319" xr:uid="{00000000-0004-0000-0700-00003E010000}"/>
    <hyperlink ref="CJ164" r:id="rId320" xr:uid="{00000000-0004-0000-0700-00003F010000}"/>
  </hyperlinks>
  <pageMargins left="0.7" right="0.7" top="0.75" bottom="0.75" header="0.3" footer="0.3"/>
  <pageSetup paperSize="9" orientation="portrait" r:id="rId321"/>
  <headerFooter>
    <oddHeader>&amp;C&amp;"Calibri"&amp;10&amp;K000000  AGC Group Internal Use Only &amp;1#_x000D_</oddHeader>
  </headerFooter>
  <drawing r:id="rId322"/>
  <legacyDrawing r:id="rId32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工作表9"/>
  <dimension ref="A1:AB104"/>
  <sheetViews>
    <sheetView topLeftCell="A55" workbookViewId="0">
      <selection activeCell="D63" sqref="D63"/>
    </sheetView>
  </sheetViews>
  <sheetFormatPr defaultColWidth="9" defaultRowHeight="13.5"/>
  <cols>
    <col min="1" max="2" width="12.375" style="226" bestFit="1" customWidth="1"/>
    <col min="3" max="3" width="9.75" style="226" bestFit="1" customWidth="1"/>
    <col min="4" max="5" width="8.375" style="226" bestFit="1" customWidth="1"/>
    <col min="6" max="7" width="6.375" style="226" bestFit="1" customWidth="1"/>
    <col min="8" max="8" width="7.375" style="226" bestFit="1" customWidth="1"/>
    <col min="9" max="9" width="10.875" style="226" bestFit="1" customWidth="1"/>
    <col min="10" max="10" width="7.375" style="226" bestFit="1" customWidth="1"/>
    <col min="11" max="11" width="5.375" style="226" bestFit="1" customWidth="1"/>
    <col min="12" max="18" width="7.375" style="226" customWidth="1"/>
    <col min="19" max="19" width="7.125" style="226" bestFit="1" customWidth="1"/>
    <col min="20" max="20" width="6.375" style="226" customWidth="1"/>
    <col min="21" max="21" width="10.375" style="226" customWidth="1"/>
    <col min="22" max="22" width="5.125" style="226" customWidth="1"/>
    <col min="23" max="24" width="6.375" style="226" customWidth="1"/>
    <col min="25" max="25" width="7.375" style="226" customWidth="1"/>
    <col min="26" max="27" width="5.125" style="226" customWidth="1"/>
    <col min="28" max="28" width="10.375" style="226" customWidth="1"/>
    <col min="29" max="29" width="12" style="226" bestFit="1" customWidth="1"/>
    <col min="30" max="31" width="10.375" style="226" bestFit="1" customWidth="1"/>
    <col min="32" max="34" width="10.375" style="226" customWidth="1"/>
    <col min="35" max="38" width="12" style="226" bestFit="1" customWidth="1"/>
    <col min="39" max="39" width="10.375" style="226" customWidth="1"/>
    <col min="40" max="40" width="12" style="226" bestFit="1" customWidth="1"/>
    <col min="41" max="44" width="12" style="226" customWidth="1"/>
    <col min="45" max="45" width="10.375" style="226" customWidth="1"/>
    <col min="46" max="46" width="12" style="226" customWidth="1"/>
    <col min="47" max="47" width="12" style="226" bestFit="1" customWidth="1"/>
    <col min="48" max="48" width="12" style="226" customWidth="1"/>
    <col min="49" max="49" width="12" style="226" bestFit="1" customWidth="1"/>
    <col min="50" max="52" width="10.375" style="226" customWidth="1"/>
    <col min="53" max="53" width="10.375" style="226" bestFit="1" customWidth="1"/>
    <col min="54" max="55" width="10.375" style="226" customWidth="1"/>
    <col min="56" max="56" width="12" style="226" bestFit="1" customWidth="1"/>
    <col min="57" max="58" width="10.375" style="226" bestFit="1" customWidth="1"/>
    <col min="59" max="59" width="12" style="226" bestFit="1" customWidth="1"/>
    <col min="60" max="61" width="10.375" style="226" bestFit="1" customWidth="1"/>
    <col min="62" max="63" width="12" style="226" bestFit="1" customWidth="1"/>
    <col min="64" max="64" width="10.375" style="226" bestFit="1" customWidth="1"/>
    <col min="65" max="68" width="12" style="226" bestFit="1" customWidth="1"/>
    <col min="69" max="69" width="10.375" style="226" bestFit="1" customWidth="1"/>
    <col min="70" max="74" width="12" style="226" bestFit="1" customWidth="1"/>
    <col min="75" max="75" width="10.375" style="226" bestFit="1" customWidth="1"/>
    <col min="76" max="79" width="12" style="226" bestFit="1" customWidth="1"/>
    <col min="80" max="88" width="13.375" style="226" bestFit="1" customWidth="1"/>
    <col min="89" max="89" width="10.375" style="226" bestFit="1" customWidth="1"/>
    <col min="90" max="91" width="12" style="226" bestFit="1" customWidth="1"/>
    <col min="92" max="93" width="10.375" style="226" bestFit="1" customWidth="1"/>
    <col min="94" max="96" width="12" style="226" bestFit="1" customWidth="1"/>
    <col min="97" max="97" width="10.375" style="226" bestFit="1" customWidth="1"/>
    <col min="98" max="101" width="12" style="226" bestFit="1" customWidth="1"/>
    <col min="102" max="102" width="10.375" style="226" bestFit="1" customWidth="1"/>
    <col min="103" max="104" width="12" style="226" bestFit="1" customWidth="1"/>
    <col min="105" max="108" width="10.375" style="226" bestFit="1" customWidth="1"/>
    <col min="109" max="114" width="12" style="226" bestFit="1" customWidth="1"/>
    <col min="115" max="115" width="10.375" style="226" bestFit="1" customWidth="1"/>
    <col min="116" max="120" width="12" style="226" bestFit="1" customWidth="1"/>
    <col min="121" max="121" width="13.375" style="226" bestFit="1" customWidth="1"/>
    <col min="122" max="123" width="12" style="226" bestFit="1" customWidth="1"/>
    <col min="124" max="124" width="13.375" style="226" bestFit="1" customWidth="1"/>
    <col min="125" max="126" width="12" style="226" bestFit="1" customWidth="1"/>
    <col min="127" max="127" width="10.375" style="226" bestFit="1" customWidth="1"/>
    <col min="128" max="129" width="12" style="226" bestFit="1" customWidth="1"/>
    <col min="130" max="130" width="10.375" style="226" bestFit="1" customWidth="1"/>
    <col min="131" max="133" width="12" style="226" bestFit="1" customWidth="1"/>
    <col min="134" max="135" width="10.375" style="226" bestFit="1" customWidth="1"/>
    <col min="136" max="138" width="12" style="226" bestFit="1" customWidth="1"/>
    <col min="139" max="141" width="10.375" style="226" bestFit="1" customWidth="1"/>
    <col min="142" max="142" width="12" style="226" bestFit="1" customWidth="1"/>
    <col min="143" max="16384" width="9" style="226"/>
  </cols>
  <sheetData>
    <row r="1" spans="1:28">
      <c r="A1" s="225" t="s">
        <v>3566</v>
      </c>
      <c r="B1" s="226" t="s">
        <v>49</v>
      </c>
    </row>
    <row r="3" spans="1:28">
      <c r="A3" s="225" t="s">
        <v>3567</v>
      </c>
      <c r="B3" s="225" t="s">
        <v>3568</v>
      </c>
      <c r="J3"/>
      <c r="K3"/>
      <c r="L3"/>
      <c r="M3"/>
      <c r="N3"/>
      <c r="O3"/>
      <c r="P3"/>
      <c r="Q3"/>
      <c r="R3"/>
      <c r="S3"/>
      <c r="T3"/>
      <c r="U3"/>
      <c r="V3"/>
      <c r="W3"/>
      <c r="X3"/>
      <c r="Y3"/>
      <c r="Z3"/>
      <c r="AA3"/>
      <c r="AB3"/>
    </row>
    <row r="4" spans="1:28">
      <c r="A4" s="225" t="s">
        <v>3569</v>
      </c>
      <c r="B4" s="226" t="s">
        <v>1061</v>
      </c>
      <c r="C4" s="226" t="s">
        <v>2911</v>
      </c>
      <c r="D4" s="226" t="s">
        <v>100</v>
      </c>
      <c r="E4" s="226" t="s">
        <v>997</v>
      </c>
      <c r="F4" s="226" t="s">
        <v>847</v>
      </c>
      <c r="G4" s="226" t="s">
        <v>1085</v>
      </c>
      <c r="H4" s="226" t="s">
        <v>3570</v>
      </c>
      <c r="I4" s="226" t="s">
        <v>3571</v>
      </c>
      <c r="J4"/>
      <c r="K4"/>
      <c r="L4"/>
      <c r="M4"/>
      <c r="N4"/>
      <c r="O4"/>
      <c r="P4"/>
      <c r="Q4"/>
      <c r="R4"/>
      <c r="S4"/>
      <c r="T4"/>
      <c r="U4"/>
      <c r="V4"/>
      <c r="W4"/>
      <c r="X4"/>
      <c r="Y4"/>
      <c r="Z4"/>
      <c r="AA4"/>
      <c r="AB4"/>
    </row>
    <row r="5" spans="1:28">
      <c r="A5" s="226" t="s">
        <v>3572</v>
      </c>
      <c r="J5"/>
      <c r="K5"/>
      <c r="L5"/>
      <c r="M5"/>
      <c r="N5"/>
      <c r="O5"/>
      <c r="P5"/>
      <c r="Q5"/>
      <c r="R5"/>
      <c r="S5"/>
      <c r="T5"/>
      <c r="U5"/>
      <c r="V5"/>
      <c r="W5"/>
      <c r="X5"/>
      <c r="Y5"/>
      <c r="Z5"/>
      <c r="AA5"/>
      <c r="AB5"/>
    </row>
    <row r="6" spans="1:28">
      <c r="A6" s="650" t="s">
        <v>3573</v>
      </c>
      <c r="F6" s="226">
        <v>259</v>
      </c>
      <c r="I6" s="226">
        <v>259</v>
      </c>
      <c r="J6"/>
      <c r="K6"/>
      <c r="L6"/>
      <c r="M6"/>
      <c r="N6"/>
      <c r="O6"/>
      <c r="P6"/>
      <c r="Q6"/>
      <c r="R6"/>
      <c r="S6"/>
      <c r="T6"/>
      <c r="U6"/>
      <c r="V6"/>
      <c r="W6"/>
      <c r="X6"/>
      <c r="Y6"/>
      <c r="Z6"/>
      <c r="AA6"/>
      <c r="AB6"/>
    </row>
    <row r="7" spans="1:28">
      <c r="A7" s="650" t="s">
        <v>3574</v>
      </c>
      <c r="B7" s="226">
        <v>0</v>
      </c>
      <c r="C7" s="226">
        <v>112</v>
      </c>
      <c r="D7" s="226">
        <v>5581</v>
      </c>
      <c r="E7" s="226">
        <v>2.8</v>
      </c>
      <c r="F7" s="226">
        <v>106</v>
      </c>
      <c r="G7" s="226">
        <v>0</v>
      </c>
      <c r="I7" s="226">
        <v>5801.8</v>
      </c>
      <c r="J7"/>
      <c r="K7"/>
      <c r="L7"/>
      <c r="M7"/>
      <c r="N7"/>
      <c r="O7"/>
      <c r="P7"/>
      <c r="Q7"/>
      <c r="R7"/>
      <c r="S7"/>
      <c r="T7"/>
      <c r="U7"/>
      <c r="V7"/>
      <c r="W7"/>
      <c r="X7"/>
      <c r="Y7"/>
      <c r="Z7"/>
      <c r="AA7"/>
      <c r="AB7"/>
    </row>
    <row r="8" spans="1:28">
      <c r="A8" s="650" t="s">
        <v>3575</v>
      </c>
      <c r="C8" s="226">
        <v>0</v>
      </c>
      <c r="D8" s="226">
        <v>113</v>
      </c>
      <c r="F8" s="226">
        <v>172</v>
      </c>
      <c r="I8" s="226">
        <v>285</v>
      </c>
      <c r="J8"/>
      <c r="K8"/>
      <c r="L8"/>
      <c r="M8"/>
      <c r="N8"/>
      <c r="O8"/>
      <c r="P8"/>
      <c r="Q8"/>
      <c r="R8"/>
      <c r="S8"/>
      <c r="T8"/>
      <c r="U8"/>
      <c r="V8"/>
      <c r="W8"/>
      <c r="X8"/>
      <c r="Y8"/>
      <c r="Z8"/>
      <c r="AA8"/>
      <c r="AB8"/>
    </row>
    <row r="9" spans="1:28">
      <c r="A9" s="650" t="s">
        <v>3576</v>
      </c>
      <c r="B9" s="226">
        <v>92</v>
      </c>
      <c r="C9" s="226">
        <v>0</v>
      </c>
      <c r="E9" s="226">
        <v>29</v>
      </c>
      <c r="I9" s="226">
        <v>121</v>
      </c>
      <c r="J9"/>
      <c r="K9"/>
      <c r="L9"/>
      <c r="M9"/>
      <c r="N9"/>
      <c r="O9"/>
      <c r="P9"/>
      <c r="Q9"/>
      <c r="R9"/>
      <c r="S9"/>
      <c r="T9"/>
      <c r="U9"/>
      <c r="V9"/>
      <c r="W9"/>
      <c r="X9"/>
      <c r="Y9"/>
      <c r="Z9"/>
      <c r="AA9"/>
      <c r="AB9"/>
    </row>
    <row r="10" spans="1:28">
      <c r="A10" s="650" t="s">
        <v>3577</v>
      </c>
      <c r="E10" s="226">
        <v>257</v>
      </c>
      <c r="I10" s="226">
        <v>257</v>
      </c>
      <c r="J10"/>
      <c r="K10"/>
      <c r="L10"/>
      <c r="M10"/>
      <c r="N10"/>
      <c r="O10"/>
      <c r="P10"/>
      <c r="Q10"/>
      <c r="R10"/>
      <c r="S10"/>
      <c r="T10"/>
      <c r="U10"/>
      <c r="V10"/>
      <c r="W10"/>
      <c r="X10"/>
      <c r="Y10"/>
      <c r="Z10"/>
      <c r="AA10"/>
      <c r="AB10"/>
    </row>
    <row r="11" spans="1:28">
      <c r="A11" s="226" t="s">
        <v>3578</v>
      </c>
      <c r="J11"/>
      <c r="K11"/>
      <c r="L11"/>
      <c r="M11"/>
      <c r="N11"/>
      <c r="O11"/>
      <c r="P11"/>
      <c r="Q11"/>
      <c r="R11"/>
      <c r="S11"/>
      <c r="T11"/>
      <c r="U11"/>
      <c r="V11"/>
      <c r="W11"/>
      <c r="X11"/>
      <c r="Y11"/>
      <c r="Z11"/>
      <c r="AA11"/>
      <c r="AB11"/>
    </row>
    <row r="12" spans="1:28">
      <c r="A12" s="650" t="s">
        <v>3579</v>
      </c>
      <c r="B12" s="226">
        <v>0</v>
      </c>
      <c r="I12" s="226">
        <v>0</v>
      </c>
      <c r="J12"/>
      <c r="K12"/>
      <c r="L12"/>
      <c r="M12"/>
      <c r="N12"/>
      <c r="O12"/>
      <c r="P12"/>
      <c r="Q12"/>
      <c r="R12"/>
      <c r="S12"/>
      <c r="T12"/>
      <c r="U12"/>
      <c r="V12"/>
      <c r="W12"/>
      <c r="X12"/>
      <c r="Y12"/>
      <c r="Z12"/>
      <c r="AA12"/>
      <c r="AB12"/>
    </row>
    <row r="13" spans="1:28">
      <c r="A13" s="650" t="s">
        <v>3580</v>
      </c>
      <c r="C13" s="226">
        <v>1452</v>
      </c>
      <c r="E13" s="226">
        <v>0</v>
      </c>
      <c r="I13" s="226">
        <v>1452</v>
      </c>
      <c r="J13"/>
      <c r="K13"/>
      <c r="L13"/>
      <c r="M13"/>
      <c r="N13"/>
      <c r="O13"/>
      <c r="P13"/>
      <c r="Q13"/>
      <c r="R13"/>
      <c r="S13"/>
      <c r="T13"/>
      <c r="U13"/>
      <c r="V13"/>
      <c r="W13"/>
      <c r="X13"/>
      <c r="Y13"/>
      <c r="Z13"/>
      <c r="AA13"/>
      <c r="AB13"/>
    </row>
    <row r="14" spans="1:28">
      <c r="A14" s="650" t="s">
        <v>3581</v>
      </c>
      <c r="G14" s="226">
        <v>1183</v>
      </c>
      <c r="I14" s="226">
        <v>1183</v>
      </c>
      <c r="J14"/>
      <c r="K14"/>
      <c r="L14"/>
      <c r="M14"/>
      <c r="N14"/>
      <c r="O14"/>
      <c r="P14"/>
      <c r="Q14"/>
      <c r="R14"/>
      <c r="S14"/>
      <c r="T14"/>
      <c r="U14"/>
      <c r="V14"/>
      <c r="W14"/>
      <c r="X14"/>
      <c r="Y14"/>
      <c r="Z14"/>
      <c r="AA14"/>
      <c r="AB14"/>
    </row>
    <row r="15" spans="1:28">
      <c r="A15" s="650" t="s">
        <v>3576</v>
      </c>
      <c r="B15" s="226">
        <v>71</v>
      </c>
      <c r="C15" s="226">
        <v>372.39</v>
      </c>
      <c r="I15" s="226">
        <v>443.39</v>
      </c>
      <c r="J15"/>
      <c r="K15"/>
      <c r="L15"/>
      <c r="M15"/>
      <c r="N15"/>
      <c r="O15"/>
      <c r="P15"/>
      <c r="Q15"/>
      <c r="R15"/>
      <c r="S15"/>
      <c r="T15"/>
      <c r="U15"/>
      <c r="V15"/>
      <c r="W15"/>
      <c r="X15"/>
      <c r="Y15"/>
      <c r="Z15"/>
      <c r="AA15"/>
      <c r="AB15"/>
    </row>
    <row r="16" spans="1:28">
      <c r="A16" s="650" t="s">
        <v>3577</v>
      </c>
      <c r="C16" s="226">
        <v>1283.5</v>
      </c>
      <c r="I16" s="226">
        <v>1283.5</v>
      </c>
      <c r="J16"/>
      <c r="K16"/>
    </row>
    <row r="17" spans="1:11">
      <c r="A17" s="650" t="s">
        <v>3582</v>
      </c>
      <c r="F17" s="226">
        <v>92</v>
      </c>
      <c r="I17" s="226">
        <v>92</v>
      </c>
      <c r="J17"/>
      <c r="K17"/>
    </row>
    <row r="18" spans="1:11">
      <c r="A18" s="650" t="s">
        <v>3583</v>
      </c>
      <c r="F18" s="226">
        <v>9</v>
      </c>
      <c r="I18" s="226">
        <v>9</v>
      </c>
      <c r="J18"/>
      <c r="K18"/>
    </row>
    <row r="19" spans="1:11">
      <c r="A19" s="226" t="s">
        <v>3584</v>
      </c>
      <c r="J19"/>
      <c r="K19"/>
    </row>
    <row r="20" spans="1:11">
      <c r="A20" s="650" t="s">
        <v>3580</v>
      </c>
      <c r="G20" s="226">
        <v>532</v>
      </c>
      <c r="I20" s="226">
        <v>532</v>
      </c>
      <c r="J20"/>
      <c r="K20"/>
    </row>
    <row r="21" spans="1:11">
      <c r="A21" s="650" t="s">
        <v>3585</v>
      </c>
      <c r="C21" s="226">
        <v>820</v>
      </c>
      <c r="I21" s="226">
        <v>820</v>
      </c>
      <c r="J21"/>
      <c r="K21"/>
    </row>
    <row r="22" spans="1:11">
      <c r="A22" s="650" t="s">
        <v>3574</v>
      </c>
      <c r="B22" s="226">
        <v>815</v>
      </c>
      <c r="C22" s="226">
        <v>154.30000000000001</v>
      </c>
      <c r="D22" s="226">
        <v>0</v>
      </c>
      <c r="F22" s="226">
        <v>6124</v>
      </c>
      <c r="G22" s="226">
        <v>101</v>
      </c>
      <c r="I22" s="226">
        <v>7194.3</v>
      </c>
      <c r="J22"/>
      <c r="K22"/>
    </row>
    <row r="23" spans="1:11">
      <c r="A23" s="650" t="s">
        <v>3575</v>
      </c>
      <c r="B23" s="226">
        <v>1251</v>
      </c>
      <c r="F23" s="226">
        <v>1793</v>
      </c>
      <c r="I23" s="226">
        <v>3044</v>
      </c>
      <c r="J23"/>
      <c r="K23"/>
    </row>
    <row r="24" spans="1:11">
      <c r="A24" s="650" t="s">
        <v>3576</v>
      </c>
      <c r="B24" s="226">
        <v>154</v>
      </c>
      <c r="I24" s="226">
        <v>154</v>
      </c>
      <c r="J24"/>
      <c r="K24"/>
    </row>
    <row r="25" spans="1:11">
      <c r="A25" s="650" t="s">
        <v>3577</v>
      </c>
      <c r="D25" s="226">
        <v>0</v>
      </c>
      <c r="I25" s="226">
        <v>0</v>
      </c>
      <c r="J25"/>
      <c r="K25"/>
    </row>
    <row r="26" spans="1:11">
      <c r="A26" s="650" t="s">
        <v>3583</v>
      </c>
      <c r="G26" s="226">
        <v>1066</v>
      </c>
      <c r="I26" s="226">
        <v>1066</v>
      </c>
      <c r="J26"/>
      <c r="K26"/>
    </row>
    <row r="27" spans="1:11">
      <c r="A27" s="226" t="s">
        <v>3586</v>
      </c>
      <c r="J27"/>
      <c r="K27"/>
    </row>
    <row r="28" spans="1:11">
      <c r="A28" s="650" t="s">
        <v>3587</v>
      </c>
      <c r="F28" s="226">
        <v>1213</v>
      </c>
      <c r="I28" s="226">
        <v>1213</v>
      </c>
      <c r="J28"/>
      <c r="K28"/>
    </row>
    <row r="29" spans="1:11">
      <c r="A29" s="650" t="s">
        <v>3579</v>
      </c>
      <c r="B29" s="226">
        <v>774</v>
      </c>
      <c r="I29" s="226">
        <v>774</v>
      </c>
      <c r="J29"/>
      <c r="K29"/>
    </row>
    <row r="30" spans="1:11">
      <c r="A30" s="650" t="s">
        <v>3580</v>
      </c>
      <c r="E30" s="226">
        <v>2461</v>
      </c>
      <c r="I30" s="226">
        <v>2461</v>
      </c>
      <c r="J30"/>
      <c r="K30"/>
    </row>
    <row r="31" spans="1:11">
      <c r="A31" s="650" t="s">
        <v>3581</v>
      </c>
      <c r="B31" s="226">
        <v>0</v>
      </c>
      <c r="D31" s="226">
        <v>1538</v>
      </c>
      <c r="E31" s="226">
        <v>129</v>
      </c>
      <c r="F31" s="226">
        <v>0</v>
      </c>
      <c r="H31" s="226">
        <v>789</v>
      </c>
      <c r="I31" s="226">
        <v>2456</v>
      </c>
      <c r="J31"/>
      <c r="K31"/>
    </row>
    <row r="32" spans="1:11">
      <c r="A32" s="650" t="s">
        <v>3585</v>
      </c>
      <c r="D32" s="226">
        <v>468.5</v>
      </c>
      <c r="E32" s="226">
        <v>384</v>
      </c>
      <c r="I32" s="226">
        <v>852.5</v>
      </c>
      <c r="J32"/>
      <c r="K32"/>
    </row>
    <row r="33" spans="1:11">
      <c r="A33" s="650" t="s">
        <v>3575</v>
      </c>
      <c r="D33" s="226">
        <v>890</v>
      </c>
      <c r="I33" s="226">
        <v>890</v>
      </c>
      <c r="J33"/>
      <c r="K33"/>
    </row>
    <row r="34" spans="1:11">
      <c r="A34" s="650" t="s">
        <v>3576</v>
      </c>
      <c r="G34" s="226">
        <v>230</v>
      </c>
      <c r="I34" s="226">
        <v>230</v>
      </c>
      <c r="J34"/>
      <c r="K34"/>
    </row>
    <row r="35" spans="1:11">
      <c r="A35" s="226" t="s">
        <v>3571</v>
      </c>
      <c r="B35" s="226">
        <v>3157</v>
      </c>
      <c r="C35" s="226">
        <v>4194.1899999999996</v>
      </c>
      <c r="D35" s="226">
        <v>8590.5</v>
      </c>
      <c r="E35" s="226">
        <v>3262.8</v>
      </c>
      <c r="F35" s="226">
        <v>9768</v>
      </c>
      <c r="G35" s="226">
        <v>3112</v>
      </c>
      <c r="H35" s="226">
        <v>789</v>
      </c>
      <c r="I35" s="226">
        <v>32873.49</v>
      </c>
      <c r="J35"/>
      <c r="K35"/>
    </row>
    <row r="61" spans="1:28">
      <c r="B61" s="226" t="s">
        <v>1061</v>
      </c>
      <c r="C61" s="226" t="s">
        <v>2911</v>
      </c>
      <c r="D61" s="226" t="s">
        <v>100</v>
      </c>
      <c r="E61" s="226" t="s">
        <v>997</v>
      </c>
      <c r="F61" s="226" t="s">
        <v>847</v>
      </c>
      <c r="G61" s="226" t="s">
        <v>1085</v>
      </c>
      <c r="H61" s="226" t="s">
        <v>3570</v>
      </c>
      <c r="I61" s="226" t="s">
        <v>3571</v>
      </c>
      <c r="J61"/>
      <c r="L61" s="226" t="s">
        <v>1061</v>
      </c>
      <c r="M61" s="226" t="s">
        <v>2911</v>
      </c>
      <c r="N61" s="226" t="s">
        <v>100</v>
      </c>
      <c r="O61" s="226" t="s">
        <v>997</v>
      </c>
      <c r="P61" s="226" t="s">
        <v>847</v>
      </c>
      <c r="Q61" s="226" t="s">
        <v>1085</v>
      </c>
      <c r="R61" s="226" t="s">
        <v>3570</v>
      </c>
      <c r="S61" s="226" t="s">
        <v>3588</v>
      </c>
      <c r="T61"/>
      <c r="U61"/>
      <c r="V61"/>
      <c r="W61"/>
      <c r="X61"/>
      <c r="Y61"/>
      <c r="Z61"/>
      <c r="AA61"/>
      <c r="AB61"/>
    </row>
    <row r="62" spans="1:28">
      <c r="A62" s="227" t="s">
        <v>3589</v>
      </c>
      <c r="F62" s="226">
        <v>259</v>
      </c>
      <c r="I62" s="226">
        <v>259</v>
      </c>
      <c r="J62"/>
      <c r="K62" s="226">
        <v>2014</v>
      </c>
      <c r="L62" s="228">
        <f>SUM(B62:B68)</f>
        <v>92</v>
      </c>
      <c r="M62" s="228">
        <f t="shared" ref="M62:R62" si="0">SUM(C62:C68)</f>
        <v>112</v>
      </c>
      <c r="N62" s="228">
        <f t="shared" si="0"/>
        <v>5694</v>
      </c>
      <c r="O62" s="228">
        <f t="shared" si="0"/>
        <v>288.8</v>
      </c>
      <c r="P62" s="228">
        <f t="shared" si="0"/>
        <v>537</v>
      </c>
      <c r="Q62" s="228">
        <f t="shared" si="0"/>
        <v>0</v>
      </c>
      <c r="R62" s="228">
        <f t="shared" si="0"/>
        <v>0</v>
      </c>
      <c r="S62" s="229">
        <f>SUM(L62:Q62,R62)</f>
        <v>6723.8</v>
      </c>
      <c r="T62"/>
      <c r="U62"/>
      <c r="V62"/>
      <c r="W62"/>
      <c r="X62"/>
      <c r="Y62"/>
      <c r="Z62"/>
      <c r="AA62"/>
      <c r="AB62"/>
    </row>
    <row r="63" spans="1:28">
      <c r="A63" s="227" t="s">
        <v>3590</v>
      </c>
      <c r="B63" s="226">
        <v>0</v>
      </c>
      <c r="C63" s="226">
        <v>112</v>
      </c>
      <c r="D63" s="226">
        <v>5581</v>
      </c>
      <c r="E63" s="226">
        <v>2.8</v>
      </c>
      <c r="F63" s="226">
        <v>106</v>
      </c>
      <c r="G63" s="226">
        <v>0</v>
      </c>
      <c r="I63" s="226">
        <v>5801.8</v>
      </c>
      <c r="J63"/>
      <c r="K63" s="226">
        <v>2015</v>
      </c>
      <c r="L63" s="228">
        <f>SUM(B69:B80)</f>
        <v>71</v>
      </c>
      <c r="M63" s="228">
        <f t="shared" ref="M63:R63" si="1">SUM(C69:C80)</f>
        <v>3107.89</v>
      </c>
      <c r="N63" s="228">
        <f t="shared" si="1"/>
        <v>0</v>
      </c>
      <c r="O63" s="228">
        <f t="shared" si="1"/>
        <v>0</v>
      </c>
      <c r="P63" s="228">
        <f t="shared" si="1"/>
        <v>101</v>
      </c>
      <c r="Q63" s="228">
        <f t="shared" si="1"/>
        <v>1183</v>
      </c>
      <c r="R63" s="228">
        <f t="shared" si="1"/>
        <v>0</v>
      </c>
      <c r="S63" s="229">
        <f t="shared" ref="S63:S65" si="2">SUM(L63:Q63,R63)</f>
        <v>4462.8899999999994</v>
      </c>
      <c r="T63"/>
      <c r="U63"/>
      <c r="V63"/>
      <c r="W63"/>
      <c r="X63"/>
      <c r="Y63"/>
      <c r="Z63"/>
      <c r="AA63"/>
      <c r="AB63"/>
    </row>
    <row r="64" spans="1:28">
      <c r="A64" s="227" t="s">
        <v>3591</v>
      </c>
      <c r="C64" s="226">
        <v>0</v>
      </c>
      <c r="D64" s="226">
        <v>113</v>
      </c>
      <c r="F64" s="226">
        <v>172</v>
      </c>
      <c r="I64" s="226">
        <v>285</v>
      </c>
      <c r="J64"/>
      <c r="K64" s="226">
        <v>2016</v>
      </c>
      <c r="L64" s="228">
        <f>SUM(B81:B92)</f>
        <v>2220</v>
      </c>
      <c r="M64" s="228">
        <f t="shared" ref="M64:R64" si="3">SUM(C81:C92)</f>
        <v>974.3</v>
      </c>
      <c r="N64" s="228">
        <f t="shared" si="3"/>
        <v>0</v>
      </c>
      <c r="O64" s="228">
        <f t="shared" si="3"/>
        <v>0</v>
      </c>
      <c r="P64" s="228">
        <f t="shared" si="3"/>
        <v>7917</v>
      </c>
      <c r="Q64" s="228">
        <f t="shared" si="3"/>
        <v>1699</v>
      </c>
      <c r="R64" s="228">
        <f t="shared" si="3"/>
        <v>0</v>
      </c>
      <c r="S64" s="229">
        <f t="shared" si="2"/>
        <v>12810.3</v>
      </c>
      <c r="T64"/>
      <c r="U64"/>
      <c r="V64"/>
      <c r="W64"/>
      <c r="X64"/>
      <c r="Y64"/>
      <c r="Z64"/>
      <c r="AA64"/>
      <c r="AB64"/>
    </row>
    <row r="65" spans="1:28">
      <c r="A65" s="227" t="s">
        <v>3592</v>
      </c>
      <c r="B65" s="226">
        <v>92</v>
      </c>
      <c r="C65" s="226">
        <v>0</v>
      </c>
      <c r="E65" s="226">
        <v>29</v>
      </c>
      <c r="I65" s="226">
        <v>121</v>
      </c>
      <c r="J65"/>
      <c r="K65" s="226">
        <v>2017</v>
      </c>
      <c r="L65" s="228">
        <f>SUM(B93:B104)</f>
        <v>774</v>
      </c>
      <c r="M65" s="228">
        <f t="shared" ref="M65:R65" si="4">SUM(C93:C104)</f>
        <v>0</v>
      </c>
      <c r="N65" s="228">
        <f t="shared" si="4"/>
        <v>2896.5</v>
      </c>
      <c r="O65" s="228">
        <f t="shared" si="4"/>
        <v>2974</v>
      </c>
      <c r="P65" s="228">
        <f t="shared" si="4"/>
        <v>1213</v>
      </c>
      <c r="Q65" s="228">
        <f t="shared" si="4"/>
        <v>230</v>
      </c>
      <c r="R65" s="228">
        <f t="shared" si="4"/>
        <v>789</v>
      </c>
      <c r="S65" s="229">
        <f t="shared" si="2"/>
        <v>8876.5</v>
      </c>
      <c r="T65"/>
      <c r="U65"/>
      <c r="V65"/>
      <c r="W65"/>
      <c r="X65"/>
      <c r="Y65"/>
      <c r="Z65"/>
      <c r="AA65"/>
      <c r="AB65"/>
    </row>
    <row r="66" spans="1:28">
      <c r="A66" s="227" t="s">
        <v>3593</v>
      </c>
      <c r="E66" s="226">
        <v>257</v>
      </c>
      <c r="I66" s="226">
        <v>257</v>
      </c>
      <c r="J66"/>
      <c r="K66"/>
      <c r="L66"/>
      <c r="M66"/>
      <c r="N66"/>
      <c r="O66"/>
      <c r="P66"/>
      <c r="Q66"/>
      <c r="R66"/>
      <c r="S66"/>
      <c r="T66"/>
      <c r="U66"/>
      <c r="V66"/>
      <c r="W66"/>
      <c r="X66"/>
      <c r="Y66"/>
      <c r="Z66"/>
      <c r="AA66"/>
      <c r="AB66"/>
    </row>
    <row r="67" spans="1:28">
      <c r="A67" s="227" t="s">
        <v>3594</v>
      </c>
      <c r="J67"/>
      <c r="K67"/>
      <c r="L67"/>
      <c r="M67"/>
      <c r="N67"/>
      <c r="O67"/>
      <c r="P67"/>
      <c r="Q67"/>
      <c r="R67"/>
      <c r="S67"/>
      <c r="T67"/>
      <c r="U67"/>
      <c r="V67"/>
      <c r="W67"/>
      <c r="X67"/>
      <c r="Y67"/>
      <c r="Z67"/>
      <c r="AA67"/>
      <c r="AB67"/>
    </row>
    <row r="68" spans="1:28">
      <c r="A68" s="227" t="s">
        <v>3595</v>
      </c>
      <c r="J68"/>
      <c r="K68"/>
      <c r="L68"/>
      <c r="M68"/>
      <c r="N68"/>
      <c r="O68"/>
      <c r="P68"/>
      <c r="Q68"/>
      <c r="R68"/>
      <c r="S68"/>
      <c r="T68"/>
      <c r="U68"/>
      <c r="V68"/>
      <c r="W68"/>
      <c r="X68"/>
      <c r="Y68"/>
      <c r="Z68"/>
      <c r="AA68"/>
      <c r="AB68"/>
    </row>
    <row r="69" spans="1:28">
      <c r="A69" s="227" t="s">
        <v>3596</v>
      </c>
      <c r="J69"/>
      <c r="K69"/>
      <c r="L69"/>
      <c r="M69"/>
      <c r="N69"/>
      <c r="O69"/>
      <c r="P69"/>
      <c r="Q69"/>
      <c r="R69"/>
      <c r="S69"/>
      <c r="T69"/>
      <c r="U69"/>
      <c r="V69"/>
      <c r="W69"/>
      <c r="X69"/>
      <c r="Y69"/>
      <c r="Z69"/>
      <c r="AA69"/>
      <c r="AB69"/>
    </row>
    <row r="70" spans="1:28">
      <c r="A70" s="227" t="s">
        <v>3597</v>
      </c>
      <c r="B70" s="226">
        <v>0</v>
      </c>
      <c r="I70" s="226">
        <v>0</v>
      </c>
      <c r="J70"/>
      <c r="K70"/>
      <c r="L70"/>
      <c r="M70"/>
      <c r="N70"/>
      <c r="O70"/>
      <c r="P70"/>
      <c r="Q70"/>
      <c r="R70"/>
      <c r="S70"/>
      <c r="T70"/>
      <c r="U70"/>
      <c r="V70"/>
      <c r="W70"/>
      <c r="X70"/>
      <c r="Y70"/>
      <c r="Z70"/>
      <c r="AA70"/>
      <c r="AB70"/>
    </row>
    <row r="71" spans="1:28">
      <c r="A71" s="227" t="s">
        <v>3598</v>
      </c>
      <c r="C71" s="226">
        <v>1452</v>
      </c>
      <c r="E71" s="226">
        <v>0</v>
      </c>
      <c r="I71" s="226">
        <v>1452</v>
      </c>
      <c r="J71"/>
      <c r="K71"/>
      <c r="L71"/>
      <c r="M71"/>
      <c r="N71"/>
      <c r="O71"/>
      <c r="P71"/>
      <c r="Q71"/>
      <c r="R71"/>
      <c r="S71"/>
      <c r="T71"/>
      <c r="U71"/>
      <c r="V71"/>
      <c r="W71"/>
      <c r="X71"/>
      <c r="Y71"/>
      <c r="Z71"/>
      <c r="AA71"/>
      <c r="AB71"/>
    </row>
    <row r="72" spans="1:28">
      <c r="A72" s="227" t="s">
        <v>3599</v>
      </c>
      <c r="G72" s="226">
        <v>1183</v>
      </c>
      <c r="I72" s="226">
        <v>1183</v>
      </c>
      <c r="J72"/>
      <c r="K72"/>
      <c r="L72"/>
      <c r="M72"/>
      <c r="N72"/>
      <c r="O72"/>
      <c r="P72"/>
      <c r="Q72"/>
      <c r="R72"/>
      <c r="S72"/>
      <c r="T72"/>
      <c r="U72"/>
      <c r="V72"/>
      <c r="W72"/>
      <c r="X72"/>
      <c r="Y72"/>
      <c r="Z72"/>
      <c r="AA72"/>
      <c r="AB72"/>
    </row>
    <row r="73" spans="1:28">
      <c r="A73" s="227" t="s">
        <v>3600</v>
      </c>
      <c r="J73"/>
      <c r="K73"/>
      <c r="L73"/>
      <c r="M73"/>
      <c r="N73"/>
      <c r="O73"/>
      <c r="P73"/>
      <c r="Q73"/>
      <c r="R73"/>
      <c r="S73"/>
      <c r="T73"/>
      <c r="U73"/>
      <c r="V73"/>
      <c r="W73"/>
      <c r="X73"/>
      <c r="Y73"/>
      <c r="Z73"/>
      <c r="AA73"/>
      <c r="AB73"/>
    </row>
    <row r="74" spans="1:28">
      <c r="A74" s="227" t="s">
        <v>3601</v>
      </c>
      <c r="J74"/>
      <c r="K74"/>
      <c r="L74"/>
      <c r="M74"/>
      <c r="N74"/>
      <c r="O74"/>
      <c r="P74"/>
      <c r="Q74"/>
      <c r="R74"/>
      <c r="S74"/>
      <c r="T74"/>
      <c r="U74"/>
      <c r="V74"/>
      <c r="W74"/>
      <c r="X74"/>
      <c r="Y74"/>
      <c r="Z74"/>
      <c r="AA74"/>
      <c r="AB74"/>
    </row>
    <row r="75" spans="1:28">
      <c r="A75" s="227" t="s">
        <v>3602</v>
      </c>
      <c r="J75"/>
      <c r="K75"/>
      <c r="L75"/>
      <c r="M75"/>
      <c r="N75"/>
      <c r="O75"/>
      <c r="P75"/>
      <c r="Q75"/>
      <c r="R75"/>
      <c r="S75"/>
      <c r="T75"/>
      <c r="U75"/>
      <c r="V75"/>
      <c r="W75"/>
      <c r="X75"/>
      <c r="Y75"/>
      <c r="Z75"/>
      <c r="AA75"/>
      <c r="AB75"/>
    </row>
    <row r="76" spans="1:28">
      <c r="A76" s="227" t="s">
        <v>3603</v>
      </c>
      <c r="J76"/>
      <c r="K76"/>
      <c r="L76"/>
      <c r="M76"/>
      <c r="N76"/>
      <c r="O76"/>
      <c r="P76"/>
      <c r="Q76"/>
      <c r="R76"/>
      <c r="S76"/>
      <c r="T76"/>
      <c r="U76"/>
      <c r="V76"/>
      <c r="W76"/>
      <c r="X76"/>
      <c r="Y76"/>
      <c r="Z76"/>
      <c r="AA76"/>
      <c r="AB76"/>
    </row>
    <row r="77" spans="1:28">
      <c r="A77" s="227" t="s">
        <v>3604</v>
      </c>
      <c r="B77" s="226">
        <v>71</v>
      </c>
      <c r="C77" s="226">
        <v>372.39</v>
      </c>
      <c r="I77" s="226">
        <v>443.39</v>
      </c>
      <c r="J77"/>
      <c r="K77"/>
      <c r="L77"/>
      <c r="M77"/>
      <c r="N77"/>
      <c r="O77"/>
      <c r="P77"/>
      <c r="Q77"/>
      <c r="R77"/>
      <c r="S77"/>
      <c r="T77"/>
      <c r="U77"/>
      <c r="V77"/>
      <c r="W77"/>
      <c r="X77"/>
      <c r="Y77"/>
      <c r="Z77"/>
      <c r="AA77"/>
      <c r="AB77"/>
    </row>
    <row r="78" spans="1:28">
      <c r="A78" s="227" t="s">
        <v>3605</v>
      </c>
      <c r="C78" s="226">
        <v>1283.5</v>
      </c>
      <c r="I78" s="226">
        <v>1283.5</v>
      </c>
      <c r="J78"/>
      <c r="K78"/>
    </row>
    <row r="79" spans="1:28">
      <c r="A79" s="227" t="s">
        <v>3606</v>
      </c>
      <c r="F79" s="226">
        <v>92</v>
      </c>
      <c r="I79" s="226">
        <v>92</v>
      </c>
      <c r="J79"/>
      <c r="K79"/>
    </row>
    <row r="80" spans="1:28">
      <c r="A80" s="227" t="s">
        <v>3607</v>
      </c>
      <c r="F80" s="226">
        <v>9</v>
      </c>
      <c r="I80" s="226">
        <v>9</v>
      </c>
      <c r="J80"/>
      <c r="K80"/>
    </row>
    <row r="81" spans="1:11">
      <c r="A81" s="227" t="s">
        <v>3608</v>
      </c>
      <c r="J81"/>
      <c r="K81"/>
    </row>
    <row r="82" spans="1:11">
      <c r="A82" s="227" t="s">
        <v>3609</v>
      </c>
      <c r="J82"/>
      <c r="K82"/>
    </row>
    <row r="83" spans="1:11">
      <c r="A83" s="227" t="s">
        <v>3610</v>
      </c>
      <c r="G83" s="226">
        <v>532</v>
      </c>
      <c r="I83" s="226">
        <v>532</v>
      </c>
      <c r="J83"/>
      <c r="K83"/>
    </row>
    <row r="84" spans="1:11">
      <c r="A84" s="227" t="s">
        <v>3611</v>
      </c>
      <c r="J84"/>
      <c r="K84"/>
    </row>
    <row r="85" spans="1:11">
      <c r="A85" s="227" t="s">
        <v>3612</v>
      </c>
      <c r="C85" s="226">
        <v>820</v>
      </c>
      <c r="I85" s="226">
        <v>820</v>
      </c>
      <c r="J85"/>
      <c r="K85"/>
    </row>
    <row r="86" spans="1:11">
      <c r="A86" s="227" t="s">
        <v>3613</v>
      </c>
      <c r="J86"/>
      <c r="K86"/>
    </row>
    <row r="87" spans="1:11">
      <c r="A87" s="227" t="s">
        <v>3614</v>
      </c>
      <c r="B87" s="226">
        <v>815</v>
      </c>
      <c r="C87" s="226">
        <v>154.30000000000001</v>
      </c>
      <c r="D87" s="226">
        <v>0</v>
      </c>
      <c r="F87" s="226">
        <v>6124</v>
      </c>
      <c r="G87" s="226">
        <v>101</v>
      </c>
      <c r="I87" s="226">
        <v>7194.3</v>
      </c>
      <c r="J87"/>
      <c r="K87"/>
    </row>
    <row r="88" spans="1:11">
      <c r="A88" s="227" t="s">
        <v>3615</v>
      </c>
      <c r="B88" s="226">
        <v>1251</v>
      </c>
      <c r="F88" s="226">
        <v>1793</v>
      </c>
      <c r="I88" s="226">
        <v>3044</v>
      </c>
      <c r="J88"/>
      <c r="K88"/>
    </row>
    <row r="89" spans="1:11">
      <c r="A89" s="227" t="s">
        <v>3616</v>
      </c>
      <c r="B89" s="226">
        <v>154</v>
      </c>
      <c r="I89" s="226">
        <v>154</v>
      </c>
      <c r="J89"/>
      <c r="K89"/>
    </row>
    <row r="90" spans="1:11">
      <c r="A90" s="227" t="s">
        <v>3617</v>
      </c>
      <c r="D90" s="226">
        <v>0</v>
      </c>
      <c r="I90" s="226">
        <v>0</v>
      </c>
      <c r="J90"/>
      <c r="K90"/>
    </row>
    <row r="91" spans="1:11">
      <c r="A91" s="227" t="s">
        <v>3618</v>
      </c>
      <c r="G91" s="226">
        <v>1066</v>
      </c>
      <c r="I91" s="226">
        <v>1066</v>
      </c>
      <c r="J91"/>
      <c r="K91"/>
    </row>
    <row r="92" spans="1:11">
      <c r="A92" s="227" t="s">
        <v>3619</v>
      </c>
      <c r="J92"/>
      <c r="K92"/>
    </row>
    <row r="93" spans="1:11">
      <c r="A93" s="227" t="s">
        <v>3620</v>
      </c>
      <c r="F93" s="226">
        <v>1213</v>
      </c>
      <c r="I93" s="226">
        <v>1213</v>
      </c>
      <c r="J93"/>
      <c r="K93"/>
    </row>
    <row r="94" spans="1:11">
      <c r="A94" s="227" t="s">
        <v>3621</v>
      </c>
      <c r="B94" s="226">
        <v>774</v>
      </c>
      <c r="I94" s="226">
        <v>774</v>
      </c>
      <c r="J94"/>
      <c r="K94"/>
    </row>
    <row r="95" spans="1:11">
      <c r="A95" s="227" t="s">
        <v>3622</v>
      </c>
      <c r="E95" s="226">
        <v>2461</v>
      </c>
      <c r="I95" s="226">
        <v>2461</v>
      </c>
      <c r="J95"/>
      <c r="K95"/>
    </row>
    <row r="96" spans="1:11">
      <c r="A96" s="227" t="s">
        <v>3623</v>
      </c>
      <c r="B96" s="226">
        <v>0</v>
      </c>
      <c r="D96" s="226">
        <v>1538</v>
      </c>
      <c r="E96" s="226">
        <v>129</v>
      </c>
      <c r="F96" s="226">
        <v>0</v>
      </c>
      <c r="H96" s="226">
        <v>789</v>
      </c>
      <c r="I96" s="226">
        <v>2456</v>
      </c>
      <c r="J96"/>
      <c r="K96"/>
    </row>
    <row r="97" spans="1:11">
      <c r="A97" s="227" t="s">
        <v>3624</v>
      </c>
      <c r="D97" s="226">
        <v>468.5</v>
      </c>
      <c r="E97" s="226">
        <v>384</v>
      </c>
      <c r="I97" s="226">
        <v>852.5</v>
      </c>
      <c r="J97"/>
      <c r="K97"/>
    </row>
    <row r="98" spans="1:11">
      <c r="A98" s="227" t="s">
        <v>3625</v>
      </c>
      <c r="D98" s="226">
        <v>890</v>
      </c>
      <c r="I98" s="226">
        <v>890</v>
      </c>
      <c r="J98"/>
      <c r="K98"/>
    </row>
    <row r="99" spans="1:11">
      <c r="A99" s="227" t="s">
        <v>3626</v>
      </c>
      <c r="G99" s="226">
        <v>230</v>
      </c>
      <c r="I99" s="226">
        <v>230</v>
      </c>
      <c r="J99"/>
      <c r="K99"/>
    </row>
    <row r="100" spans="1:11">
      <c r="A100" s="227" t="s">
        <v>3627</v>
      </c>
    </row>
    <row r="101" spans="1:11">
      <c r="A101" s="227" t="s">
        <v>3628</v>
      </c>
    </row>
    <row r="102" spans="1:11">
      <c r="A102" s="227" t="s">
        <v>3629</v>
      </c>
    </row>
    <row r="103" spans="1:11">
      <c r="A103" s="227" t="s">
        <v>3630</v>
      </c>
    </row>
    <row r="104" spans="1:11">
      <c r="A104" s="227" t="s">
        <v>3631</v>
      </c>
    </row>
  </sheetData>
  <phoneticPr fontId="13" type="noConversion"/>
  <pageMargins left="0.7" right="0.7" top="0.75" bottom="0.75" header="0.3" footer="0.3"/>
  <pageSetup paperSize="9" orientation="portrait" r:id="rId2"/>
  <headerFooter>
    <oddHeader>&amp;C&amp;"Calibri"&amp;10&amp;K000000  AGC Group Internal Use Only &amp;1#_x000D_</oddHeader>
  </headerFooter>
  <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工作表10"/>
  <dimension ref="B5:AJ10"/>
  <sheetViews>
    <sheetView zoomScale="70" zoomScaleNormal="70" workbookViewId="0">
      <selection activeCell="O6" sqref="O6"/>
    </sheetView>
  </sheetViews>
  <sheetFormatPr defaultRowHeight="13.5"/>
  <sheetData>
    <row r="5" spans="2:36" ht="393.75">
      <c r="B5" s="231">
        <v>22</v>
      </c>
      <c r="C5" s="179">
        <v>42929</v>
      </c>
      <c r="D5" s="23">
        <v>7</v>
      </c>
      <c r="E5" s="178" t="s">
        <v>49</v>
      </c>
      <c r="F5" s="178" t="s">
        <v>37</v>
      </c>
      <c r="G5" s="97" t="s">
        <v>645</v>
      </c>
      <c r="H5" s="178" t="s">
        <v>3063</v>
      </c>
      <c r="I5" s="180" t="s">
        <v>3632</v>
      </c>
      <c r="J5" s="201" t="s">
        <v>916</v>
      </c>
      <c r="K5" s="111" t="s">
        <v>917</v>
      </c>
      <c r="L5" s="230" t="s">
        <v>3633</v>
      </c>
      <c r="M5" s="184" t="s">
        <v>60</v>
      </c>
      <c r="N5" s="184" t="s">
        <v>529</v>
      </c>
      <c r="O5" s="184" t="s">
        <v>60</v>
      </c>
      <c r="P5" s="184" t="s">
        <v>60</v>
      </c>
      <c r="Q5" s="184" t="s">
        <v>60</v>
      </c>
      <c r="R5" s="184" t="s">
        <v>60</v>
      </c>
      <c r="S5" s="184" t="s">
        <v>529</v>
      </c>
      <c r="T5" s="184" t="s">
        <v>529</v>
      </c>
      <c r="U5" s="194" t="s">
        <v>3634</v>
      </c>
      <c r="V5" s="184" t="s">
        <v>63</v>
      </c>
      <c r="W5" s="184" t="s">
        <v>529</v>
      </c>
      <c r="X5" s="184" t="s">
        <v>2628</v>
      </c>
      <c r="Y5" s="184" t="s">
        <v>2628</v>
      </c>
      <c r="Z5" s="184" t="s">
        <v>2628</v>
      </c>
      <c r="AA5" s="184" t="s">
        <v>2628</v>
      </c>
      <c r="AB5" s="184" t="s">
        <v>529</v>
      </c>
      <c r="AC5" s="184" t="s">
        <v>529</v>
      </c>
      <c r="AD5" s="167" t="s">
        <v>3635</v>
      </c>
      <c r="AE5" s="193">
        <v>0</v>
      </c>
      <c r="AF5" s="171" t="s">
        <v>3636</v>
      </c>
      <c r="AG5" s="193">
        <v>129</v>
      </c>
      <c r="AH5" s="193"/>
      <c r="AI5" s="178" t="s">
        <v>3637</v>
      </c>
      <c r="AJ5" s="178" t="s">
        <v>3638</v>
      </c>
    </row>
    <row r="6" spans="2:36" ht="315">
      <c r="B6" s="231">
        <v>23</v>
      </c>
      <c r="C6" s="179">
        <v>42983</v>
      </c>
      <c r="D6" s="23">
        <v>9</v>
      </c>
      <c r="E6" s="178" t="s">
        <v>49</v>
      </c>
      <c r="F6" s="178" t="s">
        <v>37</v>
      </c>
      <c r="G6" s="97" t="s">
        <v>645</v>
      </c>
      <c r="H6" s="178" t="s">
        <v>2928</v>
      </c>
      <c r="I6" s="180" t="s">
        <v>3639</v>
      </c>
      <c r="J6" s="201" t="s">
        <v>3640</v>
      </c>
      <c r="K6" s="111" t="s">
        <v>3641</v>
      </c>
      <c r="L6" s="230" t="s">
        <v>3642</v>
      </c>
      <c r="M6" s="184" t="s">
        <v>60</v>
      </c>
      <c r="N6" s="184" t="s">
        <v>529</v>
      </c>
      <c r="O6" s="184" t="s">
        <v>60</v>
      </c>
      <c r="P6" s="184" t="s">
        <v>60</v>
      </c>
      <c r="Q6" s="184" t="s">
        <v>60</v>
      </c>
      <c r="R6" s="184" t="s">
        <v>60</v>
      </c>
      <c r="S6" s="184" t="s">
        <v>529</v>
      </c>
      <c r="T6" s="184" t="s">
        <v>529</v>
      </c>
      <c r="U6" s="194" t="s">
        <v>3643</v>
      </c>
      <c r="V6" s="184" t="s">
        <v>63</v>
      </c>
      <c r="W6" s="184" t="s">
        <v>529</v>
      </c>
      <c r="X6" s="184" t="s">
        <v>2628</v>
      </c>
      <c r="Y6" s="184" t="s">
        <v>2628</v>
      </c>
      <c r="Z6" s="184" t="s">
        <v>2628</v>
      </c>
      <c r="AA6" s="184" t="s">
        <v>2628</v>
      </c>
      <c r="AB6" s="184" t="s">
        <v>529</v>
      </c>
      <c r="AC6" s="184" t="s">
        <v>529</v>
      </c>
      <c r="AD6" s="171" t="s">
        <v>3644</v>
      </c>
      <c r="AE6" s="193">
        <v>0</v>
      </c>
      <c r="AF6" s="171" t="s">
        <v>3645</v>
      </c>
      <c r="AG6" s="193">
        <v>87.35</v>
      </c>
      <c r="AH6" s="193"/>
      <c r="AI6" s="178" t="s">
        <v>3637</v>
      </c>
      <c r="AJ6" s="178" t="s">
        <v>3638</v>
      </c>
    </row>
    <row r="7" spans="2:36" ht="168.75">
      <c r="B7" s="195">
        <v>24</v>
      </c>
      <c r="C7" s="179">
        <v>43006</v>
      </c>
      <c r="D7" s="23">
        <v>9</v>
      </c>
      <c r="E7" s="178" t="s">
        <v>926</v>
      </c>
      <c r="F7" s="178" t="s">
        <v>927</v>
      </c>
      <c r="G7" s="97" t="s">
        <v>645</v>
      </c>
      <c r="H7" s="178" t="s">
        <v>3063</v>
      </c>
      <c r="I7" s="180" t="s">
        <v>3646</v>
      </c>
      <c r="J7" s="201" t="s">
        <v>929</v>
      </c>
      <c r="K7" s="111" t="s">
        <v>3647</v>
      </c>
      <c r="L7" s="230" t="s">
        <v>3648</v>
      </c>
      <c r="M7" s="184" t="s">
        <v>60</v>
      </c>
      <c r="N7" s="184" t="s">
        <v>529</v>
      </c>
      <c r="O7" s="184" t="s">
        <v>60</v>
      </c>
      <c r="P7" s="184" t="s">
        <v>60</v>
      </c>
      <c r="Q7" s="184" t="s">
        <v>60</v>
      </c>
      <c r="R7" s="184" t="s">
        <v>60</v>
      </c>
      <c r="S7" s="184" t="s">
        <v>529</v>
      </c>
      <c r="T7" s="184" t="s">
        <v>529</v>
      </c>
      <c r="U7" s="194" t="s">
        <v>3649</v>
      </c>
      <c r="V7" s="184" t="s">
        <v>63</v>
      </c>
      <c r="W7" s="184" t="s">
        <v>529</v>
      </c>
      <c r="X7" s="184" t="s">
        <v>63</v>
      </c>
      <c r="Y7" s="184" t="s">
        <v>63</v>
      </c>
      <c r="Z7" s="184" t="s">
        <v>63</v>
      </c>
      <c r="AA7" s="184" t="s">
        <v>63</v>
      </c>
      <c r="AB7" s="184" t="s">
        <v>529</v>
      </c>
      <c r="AC7" s="184" t="s">
        <v>529</v>
      </c>
      <c r="AD7" s="171" t="s">
        <v>3650</v>
      </c>
      <c r="AE7" s="193">
        <v>0</v>
      </c>
      <c r="AF7" s="171" t="s">
        <v>3651</v>
      </c>
      <c r="AG7" s="193">
        <v>0</v>
      </c>
      <c r="AH7" s="193"/>
      <c r="AI7" s="178" t="s">
        <v>3637</v>
      </c>
      <c r="AJ7" s="178" t="s">
        <v>3637</v>
      </c>
    </row>
    <row r="8" spans="2:36" ht="123.75">
      <c r="B8" s="195">
        <v>25</v>
      </c>
      <c r="C8" s="179">
        <v>43034</v>
      </c>
      <c r="D8" s="23">
        <v>10</v>
      </c>
      <c r="E8" s="178" t="s">
        <v>3178</v>
      </c>
      <c r="F8" s="178" t="s">
        <v>491</v>
      </c>
      <c r="G8" s="97" t="s">
        <v>645</v>
      </c>
      <c r="H8" s="178" t="s">
        <v>3063</v>
      </c>
      <c r="I8" s="180" t="s">
        <v>3652</v>
      </c>
      <c r="J8" s="201" t="s">
        <v>3653</v>
      </c>
      <c r="K8" s="111" t="s">
        <v>3654</v>
      </c>
      <c r="L8" s="230" t="s">
        <v>3655</v>
      </c>
      <c r="M8" s="184" t="s">
        <v>192</v>
      </c>
      <c r="N8" s="184" t="s">
        <v>529</v>
      </c>
      <c r="O8" s="184" t="s">
        <v>192</v>
      </c>
      <c r="P8" s="184" t="s">
        <v>192</v>
      </c>
      <c r="Q8" s="184" t="s">
        <v>192</v>
      </c>
      <c r="R8" s="184" t="s">
        <v>192</v>
      </c>
      <c r="S8" s="184" t="s">
        <v>192</v>
      </c>
      <c r="T8" s="184" t="s">
        <v>192</v>
      </c>
      <c r="U8" s="111" t="s">
        <v>784</v>
      </c>
      <c r="V8" s="184" t="s">
        <v>63</v>
      </c>
      <c r="W8" s="184" t="s">
        <v>529</v>
      </c>
      <c r="X8" s="184" t="s">
        <v>63</v>
      </c>
      <c r="Y8" s="184" t="s">
        <v>63</v>
      </c>
      <c r="Z8" s="184" t="s">
        <v>63</v>
      </c>
      <c r="AA8" s="184" t="s">
        <v>63</v>
      </c>
      <c r="AB8" s="184" t="s">
        <v>529</v>
      </c>
      <c r="AC8" s="184" t="s">
        <v>529</v>
      </c>
      <c r="AD8" s="171" t="s">
        <v>3656</v>
      </c>
      <c r="AE8" s="193">
        <v>0</v>
      </c>
      <c r="AF8" s="171" t="s">
        <v>3657</v>
      </c>
      <c r="AG8" s="193">
        <v>0</v>
      </c>
      <c r="AH8" s="193"/>
      <c r="AI8" s="178" t="s">
        <v>3637</v>
      </c>
      <c r="AJ8" s="178" t="s">
        <v>3637</v>
      </c>
    </row>
    <row r="9" spans="2:36" ht="247.5">
      <c r="B9" s="195">
        <v>26</v>
      </c>
      <c r="C9" s="179">
        <v>43054</v>
      </c>
      <c r="D9" s="23">
        <v>11</v>
      </c>
      <c r="E9" s="178" t="s">
        <v>49</v>
      </c>
      <c r="F9" s="178" t="s">
        <v>38</v>
      </c>
      <c r="G9" s="97" t="s">
        <v>645</v>
      </c>
      <c r="H9" s="178" t="s">
        <v>3063</v>
      </c>
      <c r="I9" s="180" t="s">
        <v>3658</v>
      </c>
      <c r="J9" s="201" t="s">
        <v>938</v>
      </c>
      <c r="K9" s="111" t="s">
        <v>3659</v>
      </c>
      <c r="L9" s="230" t="s">
        <v>940</v>
      </c>
      <c r="M9" s="184" t="s">
        <v>60</v>
      </c>
      <c r="N9" s="184" t="s">
        <v>529</v>
      </c>
      <c r="O9" s="184" t="s">
        <v>60</v>
      </c>
      <c r="P9" s="184" t="s">
        <v>60</v>
      </c>
      <c r="Q9" s="184" t="s">
        <v>60</v>
      </c>
      <c r="R9" s="184" t="s">
        <v>60</v>
      </c>
      <c r="S9" s="184" t="s">
        <v>529</v>
      </c>
      <c r="T9" s="184" t="s">
        <v>529</v>
      </c>
      <c r="U9" s="194" t="s">
        <v>3660</v>
      </c>
      <c r="V9" s="184" t="s">
        <v>63</v>
      </c>
      <c r="W9" s="184" t="s">
        <v>529</v>
      </c>
      <c r="X9" s="184" t="s">
        <v>63</v>
      </c>
      <c r="Y9" s="184" t="s">
        <v>63</v>
      </c>
      <c r="Z9" s="184" t="s">
        <v>63</v>
      </c>
      <c r="AA9" s="184" t="s">
        <v>2628</v>
      </c>
      <c r="AB9" s="184" t="s">
        <v>529</v>
      </c>
      <c r="AC9" s="184" t="s">
        <v>529</v>
      </c>
      <c r="AD9" s="171" t="s">
        <v>3661</v>
      </c>
      <c r="AE9" s="193">
        <v>0</v>
      </c>
      <c r="AF9" s="171" t="s">
        <v>3662</v>
      </c>
      <c r="AG9" s="193">
        <v>647.20000000000005</v>
      </c>
      <c r="AH9" s="193"/>
      <c r="AI9" s="178" t="s">
        <v>3637</v>
      </c>
      <c r="AJ9" s="178" t="s">
        <v>3638</v>
      </c>
    </row>
    <row r="10" spans="2:36" ht="202.5">
      <c r="B10" s="195">
        <v>27</v>
      </c>
      <c r="C10" s="179">
        <v>43080</v>
      </c>
      <c r="D10" s="23">
        <v>12</v>
      </c>
      <c r="E10" s="178" t="s">
        <v>49</v>
      </c>
      <c r="F10" s="178" t="s">
        <v>39</v>
      </c>
      <c r="G10" s="97" t="s">
        <v>645</v>
      </c>
      <c r="H10" s="178" t="s">
        <v>3063</v>
      </c>
      <c r="I10" s="180" t="s">
        <v>3663</v>
      </c>
      <c r="J10" s="201" t="s">
        <v>3664</v>
      </c>
      <c r="K10" s="111" t="s">
        <v>944</v>
      </c>
      <c r="L10" s="230" t="s">
        <v>945</v>
      </c>
      <c r="M10" s="184" t="s">
        <v>192</v>
      </c>
      <c r="N10" s="184" t="s">
        <v>529</v>
      </c>
      <c r="O10" s="184" t="s">
        <v>60</v>
      </c>
      <c r="P10" s="184" t="s">
        <v>60</v>
      </c>
      <c r="Q10" s="184" t="s">
        <v>60</v>
      </c>
      <c r="R10" s="184" t="s">
        <v>60</v>
      </c>
      <c r="S10" s="184" t="s">
        <v>60</v>
      </c>
      <c r="T10" s="184" t="s">
        <v>529</v>
      </c>
      <c r="U10" s="194" t="s">
        <v>3665</v>
      </c>
      <c r="V10" s="184" t="s">
        <v>529</v>
      </c>
      <c r="W10" s="184" t="s">
        <v>529</v>
      </c>
      <c r="X10" s="184" t="s">
        <v>63</v>
      </c>
      <c r="Y10" s="184" t="s">
        <v>2628</v>
      </c>
      <c r="Z10" s="184" t="s">
        <v>2628</v>
      </c>
      <c r="AA10" s="184" t="s">
        <v>2628</v>
      </c>
      <c r="AB10" s="184" t="s">
        <v>63</v>
      </c>
      <c r="AC10" s="184" t="s">
        <v>529</v>
      </c>
      <c r="AD10" s="171" t="s">
        <v>3666</v>
      </c>
      <c r="AE10" s="193">
        <v>0</v>
      </c>
      <c r="AF10" s="171" t="s">
        <v>3667</v>
      </c>
      <c r="AG10" s="193">
        <v>0</v>
      </c>
      <c r="AH10" s="193"/>
      <c r="AI10" s="178" t="s">
        <v>3637</v>
      </c>
      <c r="AJ10" s="178" t="s">
        <v>3638</v>
      </c>
    </row>
  </sheetData>
  <phoneticPr fontId="13" type="noConversion"/>
  <conditionalFormatting sqref="M5:T10 V5:AC10">
    <cfRule type="cellIs" dxfId="78" priority="2" stopIfTrue="1" operator="equal">
      <formula>"未"</formula>
    </cfRule>
    <cfRule type="cellIs" dxfId="77" priority="3" stopIfTrue="1" operator="equal">
      <formula>"完了"</formula>
    </cfRule>
    <cfRule type="cellIs" dxfId="76" priority="4" stopIfTrue="1" operator="equal">
      <formula>"不要"</formula>
    </cfRule>
    <cfRule type="cellIs" dxfId="75" priority="5" stopIfTrue="1" operator="equal">
      <formula>"要"</formula>
    </cfRule>
    <cfRule type="cellIs" dxfId="74" priority="6" stopIfTrue="1" operator="equal">
      <formula>"－"</formula>
    </cfRule>
  </conditionalFormatting>
  <conditionalFormatting sqref="M5:T10">
    <cfRule type="cellIs" dxfId="73" priority="1" stopIfTrue="1" operator="equal">
      <formula>"情報"</formula>
    </cfRule>
  </conditionalFormatting>
  <dataValidations count="4">
    <dataValidation type="list" allowBlank="1" showInputMessage="1" showErrorMessage="1" sqref="E7:E10" xr:uid="{00000000-0002-0000-0900-000000000000}">
      <formula1>"ADT,AFK,関西（尼崎）,関西（高砂）,全拠点, ADCH"</formula1>
    </dataValidation>
    <dataValidation type="list" allowBlank="1" showInputMessage="1" showErrorMessage="1" sqref="E5:E6" xr:uid="{00000000-0002-0000-0900-000001000000}">
      <formula1>"ADT,AFK,関西（尼崎）,関西（高砂）,全拠点"</formula1>
    </dataValidation>
    <dataValidation type="list" allowBlank="1" showInputMessage="1" showErrorMessage="1" sqref="M5:T10" xr:uid="{00000000-0002-0000-0900-000002000000}">
      <formula1>"要,不要,－,情報"</formula1>
    </dataValidation>
    <dataValidation type="list" allowBlank="1" showInputMessage="1" showErrorMessage="1" sqref="V5:AC10" xr:uid="{00000000-0002-0000-0900-000003000000}">
      <formula1>"完了,未,－"</formula1>
    </dataValidation>
  </dataValidations>
  <hyperlinks>
    <hyperlink ref="AD6" r:id="rId1" xr:uid="{00000000-0004-0000-0900-000000000000}"/>
    <hyperlink ref="AF6" r:id="rId2" xr:uid="{00000000-0004-0000-0900-000001000000}"/>
    <hyperlink ref="AD7" r:id="rId3" xr:uid="{00000000-0004-0000-0900-000002000000}"/>
    <hyperlink ref="AF7" r:id="rId4" xr:uid="{00000000-0004-0000-0900-000003000000}"/>
    <hyperlink ref="AD5" r:id="rId5" location="1使用時横寸不良Rev1.xlsx" xr:uid="{00000000-0004-0000-0900-000004000000}"/>
    <hyperlink ref="AF5" r:id="rId6" location="1使用時横寸不良Rev1.xlsx" xr:uid="{00000000-0004-0000-0900-000005000000}"/>
    <hyperlink ref="AD8" r:id="rId7" xr:uid="{00000000-0004-0000-0900-000006000000}"/>
    <hyperlink ref="AF8" r:id="rId8" xr:uid="{00000000-0004-0000-0900-000007000000}"/>
    <hyperlink ref="AD9" r:id="rId9" xr:uid="{00000000-0004-0000-0900-000008000000}"/>
    <hyperlink ref="AF9" r:id="rId10" xr:uid="{00000000-0004-0000-0900-000009000000}"/>
    <hyperlink ref="AD10" r:id="rId11" xr:uid="{00000000-0004-0000-0900-00000A000000}"/>
    <hyperlink ref="AF10" r:id="rId12" xr:uid="{00000000-0004-0000-0900-00000B000000}"/>
  </hyperlinks>
  <pageMargins left="0.7" right="0.7" top="0.75" bottom="0.75" header="0.3" footer="0.3"/>
  <pageSetup paperSize="9" orientation="portrait" r:id="rId13"/>
  <headerFooter>
    <oddHeader>&amp;C&amp;"Calibri"&amp;10&amp;K000000  AGC Group Internal Use Only &amp;1#_x000D_</oddHeader>
  </headerFooter>
  <legacyDrawing r:id="rId1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FF00"/>
  </sheetPr>
  <dimension ref="A1:AM80"/>
  <sheetViews>
    <sheetView tabSelected="1" topLeftCell="A32" zoomScale="115" zoomScaleNormal="115" workbookViewId="0">
      <selection activeCell="A24" sqref="A24"/>
    </sheetView>
  </sheetViews>
  <sheetFormatPr defaultColWidth="9" defaultRowHeight="13.5"/>
  <cols>
    <col min="1" max="17" width="9" style="152"/>
    <col min="18" max="18" width="10.375" style="152" bestFit="1" customWidth="1"/>
    <col min="19" max="16384" width="9" style="152"/>
  </cols>
  <sheetData>
    <row r="1" spans="1:39" ht="16.350000000000001" customHeight="1">
      <c r="A1" s="289" t="s">
        <v>3668</v>
      </c>
      <c r="P1" s="314">
        <v>45659</v>
      </c>
      <c r="Q1" s="153" t="s">
        <v>2752</v>
      </c>
      <c r="R1" s="290" t="s">
        <v>3669</v>
      </c>
      <c r="U1" s="654"/>
      <c r="V1" s="654"/>
      <c r="W1" s="654"/>
      <c r="X1" s="655"/>
      <c r="Y1" s="655"/>
      <c r="Z1" s="655"/>
      <c r="AA1" s="655"/>
      <c r="AB1" s="655"/>
      <c r="AC1" s="655"/>
      <c r="AD1" s="655"/>
      <c r="AE1" s="655"/>
      <c r="AF1" s="655"/>
      <c r="AG1" s="655"/>
      <c r="AH1" s="655"/>
      <c r="AI1" s="655"/>
      <c r="AJ1" s="823">
        <v>41827</v>
      </c>
      <c r="AK1" s="824"/>
      <c r="AL1" s="656" t="s">
        <v>3670</v>
      </c>
      <c r="AM1" s="655"/>
    </row>
    <row r="2" spans="1:39">
      <c r="P2" s="315" t="s">
        <v>3671</v>
      </c>
      <c r="Q2" s="315"/>
      <c r="R2" s="699">
        <v>45701</v>
      </c>
      <c r="S2" s="315" t="s">
        <v>3672</v>
      </c>
      <c r="U2" s="655"/>
      <c r="V2" s="655"/>
      <c r="W2" s="655"/>
      <c r="X2" s="655"/>
      <c r="Y2" s="655"/>
      <c r="Z2" s="655"/>
      <c r="AA2" s="655"/>
      <c r="AB2" s="655"/>
      <c r="AC2" s="655"/>
      <c r="AD2" s="655"/>
      <c r="AE2" s="655"/>
      <c r="AF2" s="655"/>
      <c r="AG2" s="655"/>
      <c r="AH2" s="655"/>
      <c r="AI2" s="655"/>
      <c r="AJ2" s="655"/>
      <c r="AK2" s="655"/>
      <c r="AL2" s="655"/>
      <c r="AM2" s="655"/>
    </row>
    <row r="3" spans="1:39">
      <c r="P3" s="315" t="s">
        <v>3673</v>
      </c>
      <c r="Q3" s="315"/>
      <c r="U3" s="655"/>
      <c r="V3" s="655"/>
      <c r="W3" s="655"/>
      <c r="X3" s="655"/>
      <c r="Y3" s="655"/>
      <c r="Z3" s="655"/>
      <c r="AA3" s="655"/>
      <c r="AB3" s="655"/>
      <c r="AC3" s="655"/>
      <c r="AD3" s="655"/>
      <c r="AE3" s="655"/>
      <c r="AF3" s="655"/>
      <c r="AG3" s="655"/>
      <c r="AH3" s="655"/>
      <c r="AI3" s="655"/>
      <c r="AJ3" s="655"/>
      <c r="AK3" s="655"/>
      <c r="AL3" s="655"/>
      <c r="AM3" s="655"/>
    </row>
    <row r="4" spans="1:39">
      <c r="U4" s="655"/>
      <c r="V4" s="655"/>
      <c r="W4" s="655"/>
      <c r="X4" s="655"/>
      <c r="Y4" s="655"/>
      <c r="Z4" s="655"/>
      <c r="AA4" s="655"/>
      <c r="AB4" s="655"/>
      <c r="AC4" s="655"/>
      <c r="AD4" s="655"/>
      <c r="AE4" s="655"/>
      <c r="AF4" s="655"/>
      <c r="AG4" s="655"/>
      <c r="AH4" s="655"/>
      <c r="AI4" s="655"/>
      <c r="AJ4" s="655"/>
      <c r="AK4" s="655"/>
      <c r="AL4" s="655"/>
      <c r="AM4" s="655"/>
    </row>
    <row r="5" spans="1:39" ht="13.15" customHeight="1">
      <c r="U5" s="655"/>
      <c r="V5" s="655"/>
      <c r="W5" s="655"/>
      <c r="X5" s="655"/>
      <c r="Y5" s="655"/>
      <c r="Z5" s="655"/>
      <c r="AA5" s="655"/>
      <c r="AB5" s="655"/>
      <c r="AC5" s="655"/>
      <c r="AD5" s="655"/>
      <c r="AE5" s="655"/>
      <c r="AF5" s="655"/>
      <c r="AG5" s="655"/>
      <c r="AH5" s="655"/>
      <c r="AI5" s="655"/>
      <c r="AJ5" s="655"/>
      <c r="AK5" s="655"/>
      <c r="AL5" s="655"/>
      <c r="AM5" s="655"/>
    </row>
    <row r="6" spans="1:39" ht="13.15" customHeight="1">
      <c r="U6" s="655"/>
      <c r="V6" s="655"/>
      <c r="W6" s="655"/>
      <c r="X6" s="655"/>
      <c r="Y6" s="655"/>
      <c r="Z6" s="655"/>
      <c r="AA6" s="655"/>
      <c r="AB6" s="655"/>
      <c r="AC6" s="655"/>
      <c r="AD6" s="655"/>
      <c r="AE6" s="655"/>
      <c r="AF6" s="655"/>
      <c r="AG6" s="655"/>
      <c r="AH6" s="655"/>
      <c r="AI6" s="655"/>
      <c r="AJ6" s="655"/>
      <c r="AK6" s="655"/>
      <c r="AL6" s="655"/>
      <c r="AM6" s="655"/>
    </row>
    <row r="7" spans="1:39" ht="13.15" customHeight="1">
      <c r="U7" s="655"/>
      <c r="V7" s="655"/>
      <c r="W7" s="655"/>
      <c r="X7" s="655"/>
      <c r="Y7" s="655"/>
      <c r="Z7" s="655"/>
      <c r="AA7" s="655"/>
      <c r="AB7" s="655"/>
      <c r="AC7" s="655"/>
      <c r="AD7" s="655"/>
      <c r="AE7" s="655"/>
      <c r="AF7" s="655"/>
      <c r="AG7" s="655"/>
      <c r="AH7" s="655"/>
      <c r="AI7" s="655"/>
      <c r="AJ7" s="655"/>
      <c r="AK7" s="655"/>
      <c r="AL7" s="655"/>
      <c r="AM7" s="655"/>
    </row>
    <row r="8" spans="1:39" ht="13.15" customHeight="1">
      <c r="U8" s="655"/>
      <c r="V8" s="655"/>
      <c r="W8" s="655"/>
      <c r="X8" s="655"/>
      <c r="Y8" s="655"/>
      <c r="Z8" s="655"/>
      <c r="AA8" s="655"/>
      <c r="AB8" s="655"/>
      <c r="AC8" s="655"/>
      <c r="AD8" s="655"/>
      <c r="AE8" s="655"/>
      <c r="AF8" s="655"/>
      <c r="AG8" s="655"/>
      <c r="AH8" s="655"/>
      <c r="AI8" s="655"/>
      <c r="AJ8" s="655"/>
      <c r="AK8" s="655"/>
      <c r="AL8" s="655"/>
      <c r="AM8" s="655"/>
    </row>
    <row r="9" spans="1:39" ht="13.15" customHeight="1">
      <c r="U9" s="655"/>
      <c r="V9" s="655"/>
      <c r="W9" s="655"/>
      <c r="X9" s="655"/>
      <c r="Y9" s="655"/>
      <c r="Z9" s="655"/>
      <c r="AA9" s="655"/>
      <c r="AB9" s="655"/>
      <c r="AC9" s="655"/>
      <c r="AD9" s="655"/>
      <c r="AE9" s="655"/>
      <c r="AF9" s="655"/>
      <c r="AG9" s="655"/>
      <c r="AH9" s="655"/>
      <c r="AI9" s="655"/>
      <c r="AJ9" s="655"/>
      <c r="AK9" s="655"/>
      <c r="AL9" s="655"/>
      <c r="AM9" s="655"/>
    </row>
    <row r="10" spans="1:39" ht="13.15" customHeight="1">
      <c r="U10" s="655"/>
      <c r="V10" s="655"/>
      <c r="W10" s="655"/>
      <c r="X10" s="655"/>
      <c r="Y10" s="655"/>
      <c r="Z10" s="655"/>
      <c r="AA10" s="655"/>
      <c r="AB10" s="655"/>
      <c r="AC10" s="655"/>
      <c r="AD10" s="655"/>
      <c r="AE10" s="655"/>
      <c r="AF10" s="655"/>
      <c r="AG10" s="655"/>
      <c r="AH10" s="655"/>
      <c r="AI10" s="655"/>
      <c r="AJ10" s="655"/>
      <c r="AK10" s="655"/>
      <c r="AL10" s="655"/>
      <c r="AM10" s="655"/>
    </row>
    <row r="11" spans="1:39" ht="13.15" customHeight="1">
      <c r="U11" s="655"/>
      <c r="V11" s="655"/>
      <c r="W11" s="655"/>
      <c r="X11" s="655"/>
      <c r="Y11" s="655"/>
      <c r="Z11" s="655"/>
      <c r="AA11" s="655"/>
      <c r="AB11" s="655"/>
      <c r="AC11" s="655"/>
      <c r="AD11" s="655"/>
      <c r="AE11" s="655"/>
      <c r="AF11" s="655"/>
      <c r="AG11" s="655"/>
      <c r="AH11" s="655"/>
      <c r="AI11" s="655"/>
      <c r="AJ11" s="655"/>
      <c r="AK11" s="655"/>
      <c r="AL11" s="655"/>
      <c r="AM11" s="655"/>
    </row>
    <row r="12" spans="1:39" ht="13.15" customHeight="1">
      <c r="U12" s="655"/>
      <c r="V12" s="655"/>
      <c r="W12" s="655"/>
      <c r="X12" s="655"/>
      <c r="Y12" s="655"/>
      <c r="Z12" s="655"/>
      <c r="AA12" s="655"/>
      <c r="AB12" s="655"/>
      <c r="AC12" s="655"/>
      <c r="AD12" s="655"/>
      <c r="AE12" s="655"/>
      <c r="AF12" s="655"/>
      <c r="AG12" s="655"/>
      <c r="AH12" s="655"/>
      <c r="AI12" s="655"/>
      <c r="AJ12" s="655"/>
      <c r="AK12" s="655"/>
      <c r="AL12" s="655"/>
      <c r="AM12" s="655"/>
    </row>
    <row r="13" spans="1:39" ht="13.15" customHeight="1">
      <c r="U13" s="655"/>
      <c r="V13" s="655"/>
      <c r="W13" s="655"/>
      <c r="X13" s="655"/>
      <c r="Y13" s="655"/>
      <c r="Z13" s="655"/>
      <c r="AA13" s="655"/>
      <c r="AB13" s="655"/>
      <c r="AC13" s="655"/>
      <c r="AD13" s="655"/>
      <c r="AE13" s="655"/>
      <c r="AF13" s="655"/>
      <c r="AG13" s="655"/>
      <c r="AH13" s="655"/>
      <c r="AI13" s="655"/>
      <c r="AJ13" s="655"/>
      <c r="AK13" s="655"/>
      <c r="AL13" s="655"/>
      <c r="AM13" s="655"/>
    </row>
    <row r="14" spans="1:39" ht="13.15" customHeight="1">
      <c r="U14" s="655"/>
      <c r="V14" s="655"/>
      <c r="W14" s="655"/>
      <c r="X14" s="655"/>
      <c r="Y14" s="655"/>
      <c r="Z14" s="655"/>
      <c r="AA14" s="655"/>
      <c r="AB14" s="655"/>
      <c r="AC14" s="655"/>
      <c r="AD14" s="655"/>
      <c r="AE14" s="655"/>
      <c r="AF14" s="655"/>
      <c r="AG14" s="655"/>
      <c r="AH14" s="655"/>
      <c r="AI14" s="655"/>
      <c r="AJ14" s="655"/>
      <c r="AK14" s="655"/>
      <c r="AL14" s="655"/>
      <c r="AM14" s="655"/>
    </row>
    <row r="15" spans="1:39" ht="13.15" customHeight="1">
      <c r="U15" s="655"/>
      <c r="V15" s="655"/>
      <c r="W15" s="655"/>
      <c r="X15" s="655"/>
      <c r="Y15" s="655"/>
      <c r="Z15" s="655"/>
      <c r="AA15" s="655"/>
      <c r="AB15" s="655"/>
      <c r="AC15" s="655"/>
      <c r="AD15" s="655"/>
      <c r="AE15" s="655"/>
      <c r="AF15" s="655"/>
      <c r="AG15" s="655"/>
      <c r="AH15" s="655"/>
      <c r="AI15" s="655"/>
      <c r="AJ15" s="655"/>
      <c r="AK15" s="655"/>
      <c r="AL15" s="655"/>
      <c r="AM15" s="655"/>
    </row>
    <row r="16" spans="1:39" ht="13.15" customHeight="1">
      <c r="U16" s="655"/>
      <c r="V16" s="655"/>
      <c r="W16" s="655"/>
      <c r="X16" s="655"/>
      <c r="Y16" s="655"/>
      <c r="Z16" s="655"/>
      <c r="AA16" s="655"/>
      <c r="AB16" s="655"/>
      <c r="AC16" s="655"/>
      <c r="AD16" s="655"/>
      <c r="AE16" s="655"/>
      <c r="AF16" s="655"/>
      <c r="AG16" s="655"/>
      <c r="AH16" s="655"/>
      <c r="AI16" s="655"/>
      <c r="AJ16" s="655"/>
      <c r="AK16" s="655"/>
      <c r="AL16" s="655"/>
      <c r="AM16" s="655"/>
    </row>
    <row r="17" spans="21:39" ht="13.15" customHeight="1">
      <c r="U17" s="655"/>
      <c r="V17" s="655"/>
      <c r="W17" s="655"/>
      <c r="X17" s="655"/>
      <c r="Y17" s="655"/>
      <c r="Z17" s="655"/>
      <c r="AA17" s="655"/>
      <c r="AB17" s="655"/>
      <c r="AC17" s="655"/>
      <c r="AD17" s="655"/>
      <c r="AE17" s="655"/>
      <c r="AF17" s="655"/>
      <c r="AG17" s="655"/>
      <c r="AH17" s="655"/>
      <c r="AI17" s="655"/>
      <c r="AJ17" s="655"/>
      <c r="AK17" s="655"/>
      <c r="AL17" s="655"/>
      <c r="AM17" s="655"/>
    </row>
    <row r="18" spans="21:39" ht="13.15" customHeight="1">
      <c r="U18" s="655"/>
      <c r="V18" s="655"/>
      <c r="W18" s="655"/>
      <c r="X18" s="655"/>
      <c r="Y18" s="655"/>
      <c r="Z18" s="655"/>
      <c r="AA18" s="655"/>
      <c r="AB18" s="655"/>
      <c r="AC18" s="655"/>
      <c r="AD18" s="655"/>
      <c r="AE18" s="655"/>
      <c r="AF18" s="655"/>
      <c r="AG18" s="655"/>
      <c r="AH18" s="655"/>
      <c r="AI18" s="655"/>
      <c r="AJ18" s="655"/>
      <c r="AK18" s="655"/>
      <c r="AL18" s="655"/>
      <c r="AM18" s="655"/>
    </row>
    <row r="19" spans="21:39" ht="13.15" customHeight="1">
      <c r="U19" s="655"/>
      <c r="V19" s="655"/>
      <c r="W19" s="655"/>
      <c r="X19" s="655"/>
      <c r="Y19" s="655"/>
      <c r="Z19" s="655"/>
      <c r="AA19" s="655"/>
      <c r="AB19" s="655"/>
      <c r="AC19" s="655"/>
      <c r="AD19" s="655"/>
      <c r="AE19" s="655"/>
      <c r="AF19" s="655"/>
      <c r="AG19" s="655"/>
      <c r="AH19" s="655"/>
      <c r="AI19" s="655"/>
      <c r="AJ19" s="655"/>
      <c r="AK19" s="655"/>
      <c r="AL19" s="655"/>
      <c r="AM19" s="655"/>
    </row>
    <row r="20" spans="21:39" ht="13.15" customHeight="1">
      <c r="U20" s="655"/>
      <c r="V20" s="655"/>
      <c r="W20" s="655"/>
      <c r="X20" s="655"/>
      <c r="Y20" s="655"/>
      <c r="Z20" s="655"/>
      <c r="AA20" s="655"/>
      <c r="AB20" s="655"/>
      <c r="AC20" s="655"/>
      <c r="AD20" s="655"/>
      <c r="AE20" s="655"/>
      <c r="AF20" s="655"/>
      <c r="AG20" s="655"/>
      <c r="AH20" s="655"/>
      <c r="AI20" s="655"/>
      <c r="AJ20" s="655"/>
      <c r="AK20" s="655"/>
      <c r="AL20" s="655"/>
      <c r="AM20" s="655"/>
    </row>
    <row r="21" spans="21:39" ht="13.15" customHeight="1">
      <c r="U21" s="655"/>
      <c r="V21" s="655"/>
      <c r="W21" s="655"/>
      <c r="X21" s="655"/>
      <c r="Y21" s="655"/>
      <c r="Z21" s="655"/>
      <c r="AA21" s="655"/>
      <c r="AB21" s="655"/>
      <c r="AC21" s="655"/>
      <c r="AD21" s="655"/>
      <c r="AE21" s="655"/>
      <c r="AF21" s="655"/>
      <c r="AG21" s="655"/>
      <c r="AH21" s="655"/>
      <c r="AI21" s="655"/>
      <c r="AJ21" s="655"/>
      <c r="AK21" s="655"/>
      <c r="AL21" s="655"/>
      <c r="AM21" s="655"/>
    </row>
    <row r="22" spans="21:39" ht="13.15" customHeight="1">
      <c r="U22" s="655"/>
      <c r="V22" s="655"/>
      <c r="W22" s="655"/>
      <c r="X22" s="655"/>
      <c r="Y22" s="655"/>
      <c r="Z22" s="655"/>
      <c r="AA22" s="655"/>
      <c r="AB22" s="655"/>
      <c r="AC22" s="655"/>
      <c r="AD22" s="655"/>
      <c r="AE22" s="655"/>
      <c r="AF22" s="655"/>
      <c r="AG22" s="655"/>
      <c r="AH22" s="655"/>
      <c r="AI22" s="655"/>
      <c r="AJ22" s="655"/>
      <c r="AK22" s="655"/>
      <c r="AL22" s="655"/>
      <c r="AM22" s="655"/>
    </row>
    <row r="23" spans="21:39" ht="13.15" customHeight="1">
      <c r="U23" s="655"/>
      <c r="V23" s="655"/>
      <c r="W23" s="655"/>
      <c r="X23" s="655"/>
      <c r="Y23" s="655"/>
      <c r="Z23" s="655"/>
      <c r="AA23" s="655"/>
      <c r="AB23" s="655"/>
      <c r="AC23" s="655"/>
      <c r="AD23" s="655"/>
      <c r="AE23" s="655"/>
      <c r="AF23" s="655"/>
      <c r="AG23" s="655"/>
      <c r="AH23" s="655"/>
      <c r="AI23" s="655"/>
      <c r="AJ23" s="655"/>
      <c r="AK23" s="655"/>
      <c r="AL23" s="655"/>
      <c r="AM23" s="655"/>
    </row>
    <row r="24" spans="21:39" ht="13.15" customHeight="1">
      <c r="U24" s="655"/>
      <c r="V24" s="655"/>
      <c r="W24" s="655"/>
      <c r="X24" s="655"/>
      <c r="Y24" s="655"/>
      <c r="Z24" s="655"/>
      <c r="AA24" s="655"/>
      <c r="AB24" s="655"/>
      <c r="AC24" s="655"/>
      <c r="AD24" s="655"/>
      <c r="AE24" s="655"/>
      <c r="AF24" s="655"/>
      <c r="AG24" s="655"/>
      <c r="AH24" s="655"/>
      <c r="AI24" s="655"/>
      <c r="AJ24" s="655"/>
      <c r="AK24" s="655"/>
      <c r="AL24" s="655"/>
      <c r="AM24" s="655"/>
    </row>
    <row r="25" spans="21:39" ht="13.15" customHeight="1">
      <c r="U25" s="655"/>
      <c r="V25" s="655"/>
      <c r="W25" s="655"/>
      <c r="X25" s="655"/>
      <c r="Y25" s="655"/>
      <c r="Z25" s="655"/>
      <c r="AA25" s="655"/>
      <c r="AB25" s="655"/>
      <c r="AC25" s="655"/>
      <c r="AD25" s="655"/>
      <c r="AE25" s="655"/>
      <c r="AF25" s="655"/>
      <c r="AG25" s="655"/>
      <c r="AH25" s="655"/>
      <c r="AI25" s="655"/>
      <c r="AJ25" s="655"/>
      <c r="AK25" s="655"/>
      <c r="AL25" s="655"/>
      <c r="AM25" s="655"/>
    </row>
    <row r="26" spans="21:39" ht="13.15" customHeight="1">
      <c r="U26" s="655"/>
      <c r="V26" s="655"/>
      <c r="W26" s="655"/>
      <c r="X26" s="655"/>
      <c r="Y26" s="655"/>
      <c r="Z26" s="655"/>
      <c r="AA26" s="655"/>
      <c r="AB26" s="655"/>
      <c r="AC26" s="655"/>
      <c r="AD26" s="655"/>
      <c r="AE26" s="655"/>
      <c r="AF26" s="655"/>
      <c r="AG26" s="655"/>
      <c r="AH26" s="655"/>
      <c r="AI26" s="655"/>
      <c r="AJ26" s="655"/>
      <c r="AK26" s="655"/>
      <c r="AL26" s="655"/>
      <c r="AM26" s="655"/>
    </row>
    <row r="27" spans="21:39" ht="13.15" customHeight="1">
      <c r="U27" s="655"/>
      <c r="V27" s="655"/>
      <c r="W27" s="655"/>
      <c r="X27" s="655"/>
      <c r="Y27" s="655"/>
      <c r="Z27" s="655"/>
      <c r="AA27" s="655"/>
      <c r="AB27" s="655"/>
      <c r="AC27" s="655"/>
      <c r="AD27" s="655"/>
      <c r="AE27" s="655"/>
      <c r="AF27" s="655"/>
      <c r="AG27" s="655"/>
      <c r="AH27" s="655"/>
      <c r="AI27" s="655"/>
      <c r="AJ27" s="655"/>
      <c r="AK27" s="655"/>
      <c r="AL27" s="655"/>
      <c r="AM27" s="655"/>
    </row>
    <row r="28" spans="21:39" ht="13.15" customHeight="1">
      <c r="U28" s="655"/>
      <c r="V28" s="655"/>
      <c r="W28" s="655"/>
      <c r="X28" s="655"/>
      <c r="Y28" s="655"/>
      <c r="Z28" s="655"/>
      <c r="AA28" s="655"/>
      <c r="AB28" s="655"/>
      <c r="AC28" s="655"/>
      <c r="AD28" s="655"/>
      <c r="AE28" s="655"/>
      <c r="AF28" s="655"/>
      <c r="AG28" s="655"/>
      <c r="AH28" s="655"/>
      <c r="AI28" s="655"/>
      <c r="AJ28" s="655"/>
      <c r="AK28" s="655"/>
      <c r="AL28" s="655"/>
      <c r="AM28" s="655"/>
    </row>
    <row r="29" spans="21:39" ht="13.15" customHeight="1">
      <c r="U29" s="655"/>
      <c r="V29" s="655"/>
      <c r="W29" s="655"/>
      <c r="X29" s="655"/>
      <c r="Y29" s="655"/>
      <c r="Z29" s="655"/>
      <c r="AA29" s="655"/>
      <c r="AB29" s="655"/>
      <c r="AC29" s="655"/>
      <c r="AD29" s="655"/>
      <c r="AE29" s="655"/>
      <c r="AF29" s="655"/>
      <c r="AG29" s="655"/>
      <c r="AH29" s="655"/>
      <c r="AI29" s="655"/>
      <c r="AJ29" s="655"/>
      <c r="AK29" s="655"/>
      <c r="AL29" s="655"/>
      <c r="AM29" s="655"/>
    </row>
    <row r="30" spans="21:39">
      <c r="U30" s="655"/>
      <c r="V30" s="655"/>
      <c r="W30" s="655"/>
      <c r="X30" s="655"/>
      <c r="Y30" s="655"/>
      <c r="Z30" s="655"/>
      <c r="AA30" s="655"/>
      <c r="AB30" s="655"/>
      <c r="AC30" s="655"/>
      <c r="AD30" s="655"/>
      <c r="AE30" s="655"/>
      <c r="AF30" s="655"/>
      <c r="AG30" s="655"/>
      <c r="AH30" s="655"/>
      <c r="AI30" s="655"/>
      <c r="AJ30" s="655"/>
      <c r="AK30" s="655"/>
      <c r="AL30" s="655"/>
      <c r="AM30" s="655"/>
    </row>
    <row r="31" spans="21:39" ht="13.15" customHeight="1">
      <c r="U31" s="655"/>
      <c r="V31" s="655"/>
      <c r="W31" s="655"/>
      <c r="X31" s="655"/>
      <c r="Y31" s="655"/>
      <c r="Z31" s="655"/>
      <c r="AA31" s="655"/>
      <c r="AB31" s="655"/>
      <c r="AC31" s="655"/>
      <c r="AD31" s="655"/>
      <c r="AE31" s="655"/>
      <c r="AF31" s="655"/>
      <c r="AG31" s="655"/>
      <c r="AH31" s="655"/>
      <c r="AI31" s="655"/>
      <c r="AJ31" s="655"/>
      <c r="AK31" s="655"/>
      <c r="AL31" s="655"/>
      <c r="AM31" s="655"/>
    </row>
    <row r="32" spans="21:39" ht="13.15" customHeight="1">
      <c r="U32" s="655"/>
      <c r="V32" s="655"/>
      <c r="W32" s="655"/>
      <c r="X32" s="655"/>
      <c r="Y32" s="655"/>
      <c r="Z32" s="655"/>
      <c r="AA32" s="655"/>
      <c r="AB32" s="655"/>
      <c r="AC32" s="655"/>
      <c r="AD32" s="655"/>
      <c r="AE32" s="655"/>
      <c r="AF32" s="655"/>
      <c r="AG32" s="655"/>
      <c r="AH32" s="655"/>
      <c r="AI32" s="655"/>
      <c r="AJ32" s="655"/>
      <c r="AK32" s="655"/>
      <c r="AL32" s="655"/>
      <c r="AM32" s="655"/>
    </row>
    <row r="33" spans="1:39" ht="13.15" customHeight="1">
      <c r="U33" s="655"/>
      <c r="V33" s="655"/>
      <c r="W33" s="655"/>
      <c r="X33" s="655"/>
      <c r="Y33" s="655"/>
      <c r="Z33" s="655"/>
      <c r="AA33" s="655"/>
      <c r="AB33" s="655"/>
      <c r="AC33" s="655"/>
      <c r="AD33" s="655"/>
      <c r="AE33" s="655"/>
      <c r="AF33" s="655"/>
      <c r="AG33" s="655"/>
      <c r="AH33" s="655"/>
      <c r="AI33" s="655"/>
      <c r="AJ33" s="655"/>
      <c r="AK33" s="655"/>
      <c r="AL33" s="655"/>
      <c r="AM33" s="655"/>
    </row>
    <row r="34" spans="1:39" ht="13.15" customHeight="1">
      <c r="U34" s="655"/>
      <c r="V34" s="655"/>
      <c r="W34" s="655"/>
      <c r="X34" s="655"/>
      <c r="Y34" s="655"/>
      <c r="Z34" s="655"/>
      <c r="AA34" s="655"/>
      <c r="AB34" s="655"/>
      <c r="AC34" s="655"/>
      <c r="AD34" s="655"/>
      <c r="AE34" s="655"/>
      <c r="AF34" s="655"/>
      <c r="AG34" s="655"/>
      <c r="AH34" s="655"/>
      <c r="AI34" s="655"/>
      <c r="AJ34" s="655"/>
      <c r="AK34" s="655"/>
      <c r="AL34" s="655"/>
      <c r="AM34" s="655"/>
    </row>
    <row r="35" spans="1:39" ht="13.15" customHeight="1">
      <c r="U35" s="655"/>
      <c r="V35" s="655"/>
      <c r="W35" s="655"/>
      <c r="X35" s="655"/>
      <c r="Y35" s="655"/>
      <c r="Z35" s="655"/>
      <c r="AA35" s="655"/>
      <c r="AB35" s="655"/>
      <c r="AC35" s="655"/>
      <c r="AD35" s="655"/>
      <c r="AE35" s="655"/>
      <c r="AF35" s="655"/>
      <c r="AG35" s="655"/>
      <c r="AH35" s="655"/>
      <c r="AI35" s="655"/>
      <c r="AJ35" s="655"/>
      <c r="AK35" s="655"/>
      <c r="AL35" s="655"/>
      <c r="AM35" s="655"/>
    </row>
    <row r="36" spans="1:39" ht="13.15" customHeight="1">
      <c r="U36" s="655"/>
      <c r="V36" s="655"/>
      <c r="W36" s="655"/>
      <c r="X36" s="655"/>
      <c r="Y36" s="655"/>
      <c r="Z36" s="655"/>
      <c r="AA36" s="655"/>
      <c r="AB36" s="655"/>
      <c r="AC36" s="655"/>
      <c r="AD36" s="655"/>
      <c r="AE36" s="655"/>
      <c r="AF36" s="655"/>
      <c r="AG36" s="655"/>
      <c r="AH36" s="655"/>
      <c r="AI36" s="655"/>
      <c r="AJ36" s="655"/>
      <c r="AK36" s="655"/>
      <c r="AL36" s="655"/>
      <c r="AM36" s="655"/>
    </row>
    <row r="37" spans="1:39" ht="13.15" customHeight="1">
      <c r="U37" s="655"/>
      <c r="V37" s="655"/>
      <c r="W37" s="655"/>
      <c r="X37" s="655"/>
      <c r="Y37" s="655"/>
      <c r="Z37" s="655"/>
      <c r="AA37" s="655"/>
      <c r="AB37" s="655"/>
      <c r="AC37" s="655"/>
      <c r="AD37" s="655"/>
      <c r="AE37" s="655"/>
      <c r="AF37" s="655"/>
      <c r="AG37" s="655"/>
      <c r="AH37" s="655"/>
      <c r="AI37" s="655"/>
      <c r="AJ37" s="655"/>
      <c r="AK37" s="655"/>
      <c r="AL37" s="655"/>
      <c r="AM37" s="655"/>
    </row>
    <row r="38" spans="1:39" ht="13.15" customHeight="1">
      <c r="U38" s="655"/>
      <c r="V38" s="655"/>
      <c r="W38" s="655"/>
      <c r="X38" s="655"/>
      <c r="Y38" s="655"/>
      <c r="Z38" s="655"/>
      <c r="AA38" s="655"/>
      <c r="AB38" s="655"/>
      <c r="AC38" s="655"/>
      <c r="AD38" s="655"/>
      <c r="AE38" s="655"/>
      <c r="AF38" s="655"/>
      <c r="AG38" s="655"/>
      <c r="AH38" s="655"/>
      <c r="AI38" s="655"/>
      <c r="AJ38" s="655"/>
      <c r="AK38" s="655"/>
      <c r="AL38" s="655"/>
      <c r="AM38" s="655"/>
    </row>
    <row r="39" spans="1:39">
      <c r="U39" s="655"/>
      <c r="V39" s="655"/>
      <c r="W39" s="655"/>
      <c r="X39" s="655"/>
      <c r="Y39" s="655"/>
      <c r="Z39" s="655"/>
      <c r="AA39" s="655"/>
      <c r="AB39" s="655"/>
      <c r="AC39" s="655"/>
      <c r="AD39" s="655"/>
      <c r="AE39" s="655"/>
      <c r="AF39" s="655"/>
      <c r="AG39" s="655"/>
      <c r="AH39" s="655"/>
      <c r="AI39" s="655"/>
      <c r="AJ39" s="655"/>
      <c r="AK39" s="655"/>
      <c r="AL39" s="655"/>
      <c r="AM39" s="655"/>
    </row>
    <row r="40" spans="1:39" ht="13.15" customHeight="1">
      <c r="U40" s="655"/>
      <c r="V40" s="655"/>
      <c r="W40" s="655"/>
      <c r="X40" s="655"/>
      <c r="Y40" s="655"/>
      <c r="Z40" s="655"/>
      <c r="AA40" s="655"/>
      <c r="AB40" s="655"/>
      <c r="AC40" s="655"/>
      <c r="AD40" s="655"/>
      <c r="AE40" s="655"/>
      <c r="AF40" s="655"/>
      <c r="AG40" s="655"/>
      <c r="AH40" s="655"/>
      <c r="AI40" s="655"/>
      <c r="AJ40" s="655"/>
      <c r="AK40" s="655"/>
      <c r="AL40" s="655"/>
      <c r="AM40" s="655"/>
    </row>
    <row r="41" spans="1:39" ht="16.350000000000001" customHeight="1">
      <c r="A41" s="696" t="s">
        <v>3674</v>
      </c>
      <c r="U41" s="655"/>
      <c r="V41" s="655"/>
      <c r="W41" s="655"/>
      <c r="X41" s="655"/>
      <c r="Y41" s="655"/>
      <c r="Z41" s="655"/>
      <c r="AA41" s="655"/>
      <c r="AB41" s="655"/>
      <c r="AC41" s="655"/>
      <c r="AD41" s="655"/>
      <c r="AE41" s="655"/>
      <c r="AF41" s="655"/>
      <c r="AG41" s="655"/>
      <c r="AH41" s="655"/>
      <c r="AI41" s="655"/>
      <c r="AJ41" s="655"/>
      <c r="AK41" s="655"/>
      <c r="AL41" s="655"/>
      <c r="AM41" s="655"/>
    </row>
    <row r="42" spans="1:39" ht="13.15" customHeight="1">
      <c r="U42" s="655"/>
      <c r="V42" s="655"/>
      <c r="W42" s="655"/>
      <c r="X42" s="655"/>
      <c r="Y42" s="655"/>
      <c r="Z42" s="655"/>
      <c r="AA42" s="655"/>
      <c r="AB42" s="655"/>
      <c r="AC42" s="655"/>
      <c r="AD42" s="655"/>
      <c r="AE42" s="655"/>
      <c r="AF42" s="655"/>
      <c r="AG42" s="655"/>
      <c r="AH42" s="655"/>
      <c r="AI42" s="655"/>
      <c r="AJ42" s="655"/>
      <c r="AK42" s="655"/>
      <c r="AL42" s="655"/>
      <c r="AM42" s="655"/>
    </row>
    <row r="43" spans="1:39" ht="13.15" customHeight="1">
      <c r="U43" s="655"/>
      <c r="V43" s="655"/>
      <c r="W43" s="655"/>
      <c r="X43" s="655"/>
      <c r="Y43" s="655"/>
      <c r="Z43" s="655"/>
      <c r="AA43" s="655"/>
      <c r="AB43" s="655"/>
      <c r="AC43" s="655"/>
      <c r="AD43" s="655"/>
      <c r="AE43" s="655"/>
      <c r="AF43" s="655"/>
      <c r="AG43" s="655"/>
      <c r="AH43" s="655"/>
      <c r="AI43" s="655"/>
      <c r="AJ43" s="655"/>
      <c r="AK43" s="655"/>
      <c r="AL43" s="655"/>
      <c r="AM43" s="655"/>
    </row>
    <row r="44" spans="1:39" ht="13.15" customHeight="1">
      <c r="U44" s="655"/>
      <c r="V44" s="655"/>
      <c r="W44" s="655"/>
      <c r="X44" s="655"/>
      <c r="Y44" s="655"/>
      <c r="Z44" s="655"/>
      <c r="AA44" s="655"/>
      <c r="AB44" s="655"/>
      <c r="AC44" s="655"/>
      <c r="AD44" s="655"/>
      <c r="AE44" s="655"/>
      <c r="AF44" s="655"/>
      <c r="AG44" s="655"/>
      <c r="AH44" s="655"/>
      <c r="AI44" s="655"/>
      <c r="AJ44" s="655"/>
      <c r="AK44" s="655"/>
      <c r="AL44" s="655"/>
      <c r="AM44" s="655"/>
    </row>
    <row r="45" spans="1:39" ht="13.15" customHeight="1">
      <c r="U45" s="655"/>
      <c r="V45" s="655"/>
      <c r="W45" s="655"/>
      <c r="X45" s="655"/>
      <c r="Y45" s="655"/>
      <c r="Z45" s="655"/>
      <c r="AA45" s="655"/>
      <c r="AB45" s="655"/>
      <c r="AC45" s="655"/>
      <c r="AD45" s="655"/>
      <c r="AE45" s="655"/>
      <c r="AF45" s="655"/>
      <c r="AG45" s="655"/>
      <c r="AH45" s="655"/>
      <c r="AI45" s="655"/>
      <c r="AJ45" s="655"/>
      <c r="AK45" s="655"/>
      <c r="AL45" s="655"/>
      <c r="AM45" s="655"/>
    </row>
    <row r="46" spans="1:39" ht="13.15" customHeight="1">
      <c r="U46" s="655"/>
      <c r="V46" s="655"/>
      <c r="W46" s="655"/>
      <c r="X46" s="655"/>
      <c r="Y46" s="655"/>
      <c r="Z46" s="655"/>
      <c r="AA46" s="655"/>
      <c r="AB46" s="655"/>
      <c r="AC46" s="655"/>
      <c r="AD46" s="655"/>
      <c r="AE46" s="655"/>
      <c r="AF46" s="655"/>
      <c r="AG46" s="655"/>
      <c r="AH46" s="655"/>
      <c r="AI46" s="655"/>
      <c r="AJ46" s="655"/>
      <c r="AK46" s="655"/>
      <c r="AL46" s="655"/>
      <c r="AM46" s="655"/>
    </row>
    <row r="47" spans="1:39" ht="13.15" customHeight="1">
      <c r="U47" s="655"/>
      <c r="V47" s="655"/>
      <c r="W47" s="655"/>
      <c r="X47" s="655"/>
      <c r="Y47" s="655"/>
      <c r="Z47" s="655"/>
      <c r="AA47" s="655"/>
      <c r="AB47" s="655"/>
      <c r="AC47" s="655"/>
      <c r="AD47" s="655"/>
      <c r="AE47" s="655"/>
      <c r="AF47" s="655"/>
      <c r="AG47" s="655"/>
      <c r="AH47" s="655"/>
      <c r="AI47" s="655"/>
      <c r="AJ47" s="655"/>
      <c r="AK47" s="655"/>
      <c r="AL47" s="655"/>
      <c r="AM47" s="655"/>
    </row>
    <row r="48" spans="1:39" ht="13.15" customHeight="1">
      <c r="U48" s="655"/>
      <c r="V48" s="655"/>
      <c r="W48" s="655"/>
      <c r="X48" s="655"/>
      <c r="Y48" s="655"/>
      <c r="Z48" s="655"/>
      <c r="AA48" s="655"/>
      <c r="AB48" s="655"/>
      <c r="AC48" s="655"/>
      <c r="AD48" s="655"/>
      <c r="AE48" s="655"/>
      <c r="AF48" s="655"/>
      <c r="AG48" s="655"/>
      <c r="AH48" s="655"/>
      <c r="AI48" s="655"/>
      <c r="AJ48" s="655"/>
      <c r="AK48" s="655"/>
      <c r="AL48" s="655"/>
      <c r="AM48" s="655"/>
    </row>
    <row r="49" spans="21:39" ht="13.15" customHeight="1">
      <c r="U49" s="655"/>
      <c r="V49" s="655"/>
      <c r="W49" s="655"/>
      <c r="X49" s="655"/>
      <c r="Y49" s="655"/>
      <c r="Z49" s="655"/>
      <c r="AA49" s="655"/>
      <c r="AB49" s="655"/>
      <c r="AC49" s="655"/>
      <c r="AD49" s="655"/>
      <c r="AE49" s="655"/>
      <c r="AF49" s="655"/>
      <c r="AG49" s="655"/>
      <c r="AH49" s="655"/>
      <c r="AI49" s="655"/>
      <c r="AJ49" s="655"/>
      <c r="AK49" s="655"/>
      <c r="AL49" s="655"/>
      <c r="AM49" s="655"/>
    </row>
    <row r="50" spans="21:39" ht="13.15" customHeight="1">
      <c r="U50" s="655"/>
      <c r="V50" s="655"/>
      <c r="W50" s="655"/>
      <c r="X50" s="655"/>
      <c r="Y50" s="655"/>
      <c r="Z50" s="655"/>
      <c r="AA50" s="655"/>
      <c r="AB50" s="655"/>
      <c r="AC50" s="655"/>
      <c r="AD50" s="655"/>
      <c r="AE50" s="655"/>
      <c r="AF50" s="655"/>
      <c r="AG50" s="655"/>
      <c r="AH50" s="655"/>
      <c r="AI50" s="655"/>
      <c r="AJ50" s="655"/>
      <c r="AK50" s="655"/>
      <c r="AL50" s="655"/>
      <c r="AM50" s="655"/>
    </row>
    <row r="51" spans="21:39" ht="13.15" customHeight="1">
      <c r="U51" s="655"/>
      <c r="V51" s="655"/>
      <c r="W51" s="655"/>
      <c r="X51" s="655"/>
      <c r="Y51" s="655"/>
      <c r="Z51" s="655"/>
      <c r="AA51" s="655"/>
      <c r="AB51" s="655"/>
      <c r="AC51" s="655"/>
      <c r="AD51" s="655"/>
      <c r="AE51" s="655"/>
      <c r="AF51" s="655"/>
      <c r="AG51" s="655"/>
      <c r="AH51" s="655"/>
      <c r="AI51" s="655"/>
      <c r="AJ51" s="655"/>
      <c r="AK51" s="655"/>
      <c r="AL51" s="655"/>
      <c r="AM51" s="655"/>
    </row>
    <row r="52" spans="21:39" ht="13.15" customHeight="1">
      <c r="U52" s="655"/>
      <c r="V52" s="655"/>
      <c r="W52" s="655"/>
      <c r="X52" s="655"/>
      <c r="Y52" s="655"/>
      <c r="Z52" s="655"/>
      <c r="AA52" s="655"/>
      <c r="AB52" s="655"/>
      <c r="AC52" s="655"/>
      <c r="AD52" s="655"/>
      <c r="AE52" s="655"/>
      <c r="AF52" s="655"/>
      <c r="AG52" s="655"/>
      <c r="AH52" s="655"/>
      <c r="AI52" s="655"/>
      <c r="AJ52" s="655"/>
      <c r="AK52" s="655"/>
      <c r="AL52" s="655"/>
      <c r="AM52" s="655"/>
    </row>
    <row r="53" spans="21:39" ht="13.15" customHeight="1">
      <c r="U53" s="655"/>
      <c r="V53" s="655"/>
      <c r="W53" s="655"/>
      <c r="X53" s="655"/>
      <c r="Y53" s="655"/>
      <c r="Z53" s="655"/>
      <c r="AA53" s="655"/>
      <c r="AB53" s="655"/>
      <c r="AC53" s="655"/>
      <c r="AD53" s="655"/>
      <c r="AE53" s="655"/>
      <c r="AF53" s="655"/>
      <c r="AG53" s="655"/>
      <c r="AH53" s="655"/>
      <c r="AI53" s="655"/>
      <c r="AJ53" s="655"/>
      <c r="AK53" s="655"/>
      <c r="AL53" s="655"/>
      <c r="AM53" s="655"/>
    </row>
    <row r="54" spans="21:39" ht="13.15" customHeight="1">
      <c r="U54" s="655"/>
      <c r="V54" s="655"/>
      <c r="W54" s="655"/>
      <c r="X54" s="655"/>
      <c r="Y54" s="655"/>
      <c r="Z54" s="655"/>
      <c r="AA54" s="655"/>
      <c r="AB54" s="655"/>
      <c r="AC54" s="655"/>
      <c r="AD54" s="655"/>
      <c r="AE54" s="655"/>
      <c r="AF54" s="655"/>
      <c r="AG54" s="655"/>
      <c r="AH54" s="655"/>
      <c r="AI54" s="655"/>
      <c r="AJ54" s="655"/>
      <c r="AK54" s="655"/>
      <c r="AL54" s="655"/>
      <c r="AM54" s="655"/>
    </row>
    <row r="55" spans="21:39" ht="13.15" customHeight="1">
      <c r="U55" s="655"/>
      <c r="V55" s="655"/>
      <c r="W55" s="655"/>
      <c r="X55" s="655"/>
      <c r="Y55" s="655"/>
      <c r="Z55" s="655"/>
      <c r="AA55" s="655"/>
      <c r="AB55" s="655"/>
      <c r="AC55" s="655"/>
      <c r="AD55" s="655"/>
      <c r="AE55" s="655"/>
      <c r="AF55" s="655"/>
      <c r="AG55" s="655"/>
      <c r="AH55" s="655"/>
      <c r="AI55" s="655"/>
      <c r="AJ55" s="655"/>
      <c r="AK55" s="655"/>
      <c r="AL55" s="655"/>
      <c r="AM55" s="655"/>
    </row>
    <row r="56" spans="21:39" ht="13.15" customHeight="1">
      <c r="U56" s="655"/>
      <c r="V56" s="655"/>
      <c r="W56" s="655"/>
      <c r="X56" s="655"/>
      <c r="Y56" s="655"/>
      <c r="Z56" s="655"/>
      <c r="AA56" s="655"/>
      <c r="AB56" s="655"/>
      <c r="AC56" s="655"/>
      <c r="AD56" s="655"/>
      <c r="AE56" s="655"/>
      <c r="AF56" s="655"/>
      <c r="AG56" s="655"/>
      <c r="AH56" s="655"/>
      <c r="AI56" s="655"/>
      <c r="AJ56" s="655"/>
      <c r="AK56" s="655"/>
      <c r="AL56" s="655"/>
      <c r="AM56" s="655"/>
    </row>
    <row r="57" spans="21:39" ht="13.15" customHeight="1">
      <c r="U57" s="655"/>
      <c r="V57" s="655"/>
      <c r="W57" s="655"/>
      <c r="X57" s="655"/>
      <c r="Y57" s="655"/>
      <c r="Z57" s="655"/>
      <c r="AA57" s="655"/>
      <c r="AB57" s="655"/>
      <c r="AC57" s="655"/>
      <c r="AD57" s="655"/>
      <c r="AE57" s="655"/>
      <c r="AF57" s="655"/>
      <c r="AG57" s="655"/>
      <c r="AH57" s="655"/>
      <c r="AI57" s="655"/>
      <c r="AJ57" s="655"/>
      <c r="AK57" s="655"/>
      <c r="AL57" s="655"/>
      <c r="AM57" s="655"/>
    </row>
    <row r="58" spans="21:39" ht="13.15" customHeight="1">
      <c r="U58" s="655"/>
      <c r="V58" s="655"/>
      <c r="W58" s="655"/>
      <c r="X58" s="655"/>
      <c r="Y58" s="655"/>
      <c r="Z58" s="655"/>
      <c r="AA58" s="655"/>
      <c r="AB58" s="655"/>
      <c r="AC58" s="655"/>
      <c r="AD58" s="655"/>
      <c r="AE58" s="655"/>
      <c r="AF58" s="655"/>
      <c r="AG58" s="655"/>
      <c r="AH58" s="655"/>
      <c r="AI58" s="655"/>
      <c r="AJ58" s="655"/>
      <c r="AK58" s="655"/>
      <c r="AL58" s="655"/>
      <c r="AM58" s="655"/>
    </row>
    <row r="59" spans="21:39" ht="13.15" customHeight="1">
      <c r="U59" s="655"/>
      <c r="V59" s="655"/>
      <c r="W59" s="655"/>
      <c r="X59" s="655"/>
      <c r="Y59" s="655"/>
      <c r="Z59" s="655"/>
      <c r="AA59" s="655"/>
      <c r="AB59" s="655"/>
      <c r="AC59" s="655"/>
      <c r="AD59" s="655"/>
      <c r="AE59" s="655"/>
      <c r="AF59" s="655"/>
      <c r="AG59" s="655"/>
      <c r="AH59" s="655"/>
      <c r="AI59" s="655"/>
      <c r="AJ59" s="655"/>
      <c r="AK59" s="655"/>
      <c r="AL59" s="655"/>
      <c r="AM59" s="655"/>
    </row>
    <row r="60" spans="21:39" ht="13.15" customHeight="1">
      <c r="U60" s="655"/>
      <c r="V60" s="655"/>
      <c r="W60" s="655"/>
      <c r="X60" s="655"/>
      <c r="Y60" s="655"/>
      <c r="Z60" s="655"/>
      <c r="AA60" s="655"/>
      <c r="AB60" s="655"/>
      <c r="AC60" s="655"/>
      <c r="AD60" s="655"/>
      <c r="AE60" s="655"/>
      <c r="AF60" s="655"/>
      <c r="AG60" s="655"/>
      <c r="AH60" s="655"/>
      <c r="AI60" s="655"/>
      <c r="AJ60" s="655"/>
      <c r="AK60" s="655"/>
      <c r="AL60" s="655"/>
      <c r="AM60" s="655"/>
    </row>
    <row r="61" spans="21:39" ht="13.15" customHeight="1">
      <c r="U61" s="655"/>
      <c r="V61" s="655"/>
      <c r="W61" s="655"/>
      <c r="X61" s="655"/>
      <c r="Y61" s="655"/>
      <c r="Z61" s="655"/>
      <c r="AA61" s="655"/>
      <c r="AB61" s="655"/>
      <c r="AC61" s="655"/>
      <c r="AD61" s="655"/>
      <c r="AE61" s="655"/>
      <c r="AF61" s="655"/>
      <c r="AG61" s="655"/>
      <c r="AH61" s="655"/>
      <c r="AI61" s="655"/>
      <c r="AJ61" s="655"/>
      <c r="AK61" s="655"/>
      <c r="AL61" s="655"/>
      <c r="AM61" s="655"/>
    </row>
    <row r="62" spans="21:39" ht="13.15" customHeight="1">
      <c r="U62" s="655"/>
      <c r="V62" s="655"/>
      <c r="W62" s="655"/>
      <c r="X62" s="655"/>
      <c r="Y62" s="655"/>
      <c r="Z62" s="655"/>
      <c r="AA62" s="655"/>
      <c r="AB62" s="655"/>
      <c r="AC62" s="655"/>
      <c r="AD62" s="655"/>
      <c r="AE62" s="655"/>
      <c r="AF62" s="655"/>
      <c r="AG62" s="655"/>
      <c r="AH62" s="655"/>
      <c r="AI62" s="655"/>
      <c r="AJ62" s="655"/>
      <c r="AK62" s="655"/>
      <c r="AL62" s="655"/>
      <c r="AM62" s="655"/>
    </row>
    <row r="63" spans="21:39" ht="13.15" customHeight="1">
      <c r="U63" s="655"/>
      <c r="V63" s="655"/>
      <c r="W63" s="655"/>
      <c r="X63" s="655"/>
      <c r="Y63" s="655"/>
      <c r="Z63" s="655"/>
      <c r="AA63" s="655"/>
      <c r="AB63" s="655"/>
      <c r="AC63" s="655"/>
      <c r="AD63" s="655"/>
      <c r="AE63" s="655"/>
      <c r="AF63" s="655"/>
      <c r="AG63" s="655"/>
      <c r="AH63" s="655"/>
      <c r="AI63" s="655"/>
      <c r="AJ63" s="655"/>
      <c r="AK63" s="655"/>
      <c r="AL63" s="655"/>
      <c r="AM63" s="655"/>
    </row>
    <row r="64" spans="21:39" ht="13.15" customHeight="1">
      <c r="U64" s="655"/>
      <c r="V64" s="655"/>
      <c r="W64" s="655"/>
      <c r="X64" s="655"/>
      <c r="Y64" s="655"/>
      <c r="Z64" s="655"/>
      <c r="AA64" s="655"/>
      <c r="AB64" s="655"/>
      <c r="AC64" s="655"/>
      <c r="AD64" s="655"/>
      <c r="AE64" s="655"/>
      <c r="AF64" s="655"/>
      <c r="AG64" s="655"/>
      <c r="AH64" s="655"/>
      <c r="AI64" s="655"/>
      <c r="AJ64" s="655"/>
      <c r="AK64" s="655"/>
      <c r="AL64" s="655"/>
      <c r="AM64" s="655"/>
    </row>
    <row r="65" spans="21:39" ht="13.15" customHeight="1">
      <c r="U65" s="655"/>
      <c r="V65" s="655"/>
      <c r="W65" s="655"/>
      <c r="X65" s="655"/>
      <c r="Y65" s="655"/>
      <c r="Z65" s="655"/>
      <c r="AA65" s="655"/>
      <c r="AB65" s="655"/>
      <c r="AC65" s="655"/>
      <c r="AD65" s="655"/>
      <c r="AE65" s="655"/>
      <c r="AF65" s="655"/>
      <c r="AG65" s="655"/>
      <c r="AH65" s="655"/>
      <c r="AI65" s="655"/>
      <c r="AJ65" s="655"/>
      <c r="AK65" s="655"/>
      <c r="AL65" s="655"/>
      <c r="AM65" s="655"/>
    </row>
    <row r="66" spans="21:39" ht="13.15" customHeight="1">
      <c r="U66" s="655"/>
      <c r="V66" s="655"/>
      <c r="W66" s="655"/>
      <c r="X66" s="655"/>
      <c r="Y66" s="655"/>
      <c r="Z66" s="655"/>
      <c r="AA66" s="655"/>
      <c r="AB66" s="655"/>
      <c r="AC66" s="655"/>
      <c r="AD66" s="655"/>
      <c r="AE66" s="655"/>
      <c r="AF66" s="655"/>
      <c r="AG66" s="655"/>
      <c r="AH66" s="655"/>
      <c r="AI66" s="655"/>
      <c r="AJ66" s="655"/>
      <c r="AK66" s="655"/>
      <c r="AL66" s="655"/>
      <c r="AM66" s="655"/>
    </row>
    <row r="67" spans="21:39" ht="13.15" customHeight="1">
      <c r="U67" s="655"/>
      <c r="V67" s="655"/>
      <c r="W67" s="655"/>
      <c r="X67" s="655"/>
      <c r="Y67" s="655"/>
      <c r="Z67" s="655"/>
      <c r="AA67" s="655"/>
      <c r="AB67" s="655"/>
      <c r="AC67" s="655"/>
      <c r="AD67" s="655"/>
      <c r="AE67" s="655"/>
      <c r="AF67" s="655"/>
      <c r="AG67" s="655"/>
      <c r="AH67" s="655"/>
      <c r="AI67" s="655"/>
      <c r="AJ67" s="655"/>
      <c r="AK67" s="655"/>
      <c r="AL67" s="655"/>
      <c r="AM67" s="655"/>
    </row>
    <row r="68" spans="21:39" ht="13.15" customHeight="1">
      <c r="U68" s="655"/>
      <c r="V68" s="655"/>
      <c r="W68" s="655"/>
      <c r="X68" s="655"/>
      <c r="Y68" s="655"/>
      <c r="Z68" s="655"/>
      <c r="AA68" s="655"/>
      <c r="AB68" s="655"/>
      <c r="AC68" s="655"/>
      <c r="AD68" s="655"/>
      <c r="AE68" s="655"/>
      <c r="AF68" s="655"/>
      <c r="AG68" s="655"/>
      <c r="AH68" s="655"/>
      <c r="AI68" s="655"/>
      <c r="AJ68" s="655"/>
      <c r="AK68" s="655"/>
      <c r="AL68" s="655"/>
      <c r="AM68" s="655"/>
    </row>
    <row r="69" spans="21:39" ht="13.15" customHeight="1">
      <c r="U69" s="655"/>
      <c r="V69" s="655"/>
      <c r="W69" s="655"/>
      <c r="X69" s="655"/>
      <c r="Y69" s="655"/>
      <c r="Z69" s="655"/>
      <c r="AA69" s="655"/>
      <c r="AB69" s="655"/>
      <c r="AC69" s="655"/>
      <c r="AD69" s="655"/>
      <c r="AE69" s="655"/>
      <c r="AF69" s="655"/>
      <c r="AG69" s="655"/>
      <c r="AH69" s="655"/>
      <c r="AI69" s="655"/>
      <c r="AJ69" s="655"/>
      <c r="AK69" s="655"/>
      <c r="AL69" s="655"/>
      <c r="AM69" s="655"/>
    </row>
    <row r="70" spans="21:39" ht="13.15" customHeight="1">
      <c r="U70" s="655"/>
      <c r="V70" s="655"/>
      <c r="W70" s="655"/>
      <c r="X70" s="655"/>
      <c r="Y70" s="655"/>
      <c r="Z70" s="655"/>
      <c r="AA70" s="655"/>
      <c r="AB70" s="655"/>
      <c r="AC70" s="655"/>
      <c r="AD70" s="655"/>
      <c r="AE70" s="655"/>
      <c r="AF70" s="655"/>
      <c r="AG70" s="655"/>
      <c r="AH70" s="655"/>
      <c r="AI70" s="655"/>
      <c r="AJ70" s="655"/>
      <c r="AK70" s="655"/>
      <c r="AL70" s="655"/>
      <c r="AM70" s="655"/>
    </row>
    <row r="71" spans="21:39" ht="13.15" customHeight="1">
      <c r="U71" s="655"/>
      <c r="V71" s="655"/>
      <c r="W71" s="655"/>
      <c r="X71" s="655"/>
      <c r="Y71" s="655"/>
      <c r="Z71" s="655"/>
      <c r="AA71" s="655"/>
      <c r="AB71" s="655"/>
      <c r="AC71" s="655"/>
      <c r="AD71" s="655"/>
      <c r="AE71" s="655"/>
      <c r="AF71" s="655"/>
      <c r="AG71" s="655"/>
      <c r="AH71" s="655"/>
      <c r="AI71" s="655"/>
      <c r="AJ71" s="655"/>
      <c r="AK71" s="655"/>
      <c r="AL71" s="655"/>
      <c r="AM71" s="655"/>
    </row>
    <row r="72" spans="21:39" ht="13.15" customHeight="1">
      <c r="U72" s="655"/>
      <c r="V72" s="655"/>
      <c r="W72" s="655"/>
      <c r="X72" s="655"/>
      <c r="Y72" s="655"/>
      <c r="Z72" s="655"/>
      <c r="AA72" s="655"/>
      <c r="AB72" s="655"/>
      <c r="AC72" s="655"/>
      <c r="AD72" s="655"/>
      <c r="AE72" s="655"/>
      <c r="AF72" s="655"/>
      <c r="AG72" s="655"/>
      <c r="AH72" s="655"/>
      <c r="AI72" s="655"/>
      <c r="AJ72" s="655"/>
      <c r="AK72" s="655"/>
      <c r="AL72" s="655"/>
      <c r="AM72" s="655"/>
    </row>
    <row r="73" spans="21:39" ht="13.15" customHeight="1">
      <c r="U73" s="655"/>
      <c r="V73" s="655"/>
      <c r="W73" s="655"/>
      <c r="X73" s="655"/>
      <c r="Y73" s="655"/>
      <c r="Z73" s="655"/>
      <c r="AA73" s="655"/>
      <c r="AB73" s="655"/>
      <c r="AC73" s="655"/>
      <c r="AD73" s="655"/>
      <c r="AE73" s="655"/>
      <c r="AF73" s="655"/>
      <c r="AG73" s="655"/>
      <c r="AH73" s="655"/>
      <c r="AI73" s="655"/>
      <c r="AJ73" s="655"/>
      <c r="AK73" s="655"/>
      <c r="AL73" s="655"/>
      <c r="AM73" s="655"/>
    </row>
    <row r="74" spans="21:39" ht="13.15" customHeight="1">
      <c r="U74" s="655"/>
      <c r="V74" s="655"/>
      <c r="W74" s="655"/>
      <c r="X74" s="655"/>
      <c r="Y74" s="655"/>
      <c r="Z74" s="655"/>
      <c r="AA74" s="655"/>
      <c r="AB74" s="655"/>
      <c r="AC74" s="655"/>
      <c r="AD74" s="655"/>
      <c r="AE74" s="655"/>
      <c r="AF74" s="655"/>
      <c r="AG74" s="655"/>
      <c r="AH74" s="655"/>
      <c r="AI74" s="655"/>
      <c r="AJ74" s="655"/>
      <c r="AK74" s="655"/>
      <c r="AL74" s="655"/>
      <c r="AM74" s="655"/>
    </row>
    <row r="75" spans="21:39" ht="13.15" customHeight="1">
      <c r="U75" s="655"/>
      <c r="V75" s="655"/>
      <c r="W75" s="655"/>
      <c r="X75" s="655"/>
      <c r="Y75" s="655"/>
      <c r="Z75" s="655"/>
      <c r="AA75" s="655"/>
      <c r="AB75" s="655"/>
      <c r="AC75" s="655"/>
      <c r="AD75" s="655"/>
      <c r="AE75" s="655"/>
      <c r="AF75" s="655"/>
      <c r="AG75" s="655"/>
      <c r="AH75" s="655"/>
      <c r="AI75" s="655"/>
      <c r="AJ75" s="655"/>
      <c r="AK75" s="655"/>
      <c r="AL75" s="655"/>
      <c r="AM75" s="655"/>
    </row>
    <row r="76" spans="21:39" ht="13.15" customHeight="1">
      <c r="U76" s="655"/>
      <c r="V76" s="655"/>
      <c r="W76" s="655"/>
      <c r="X76" s="655"/>
      <c r="Y76" s="655"/>
      <c r="Z76" s="655"/>
      <c r="AA76" s="655"/>
      <c r="AB76" s="655"/>
      <c r="AC76" s="655"/>
      <c r="AD76" s="655"/>
      <c r="AE76" s="655"/>
      <c r="AF76" s="655"/>
      <c r="AG76" s="655"/>
      <c r="AH76" s="655"/>
      <c r="AI76" s="655"/>
      <c r="AJ76" s="655"/>
      <c r="AK76" s="655"/>
      <c r="AL76" s="655"/>
      <c r="AM76" s="655"/>
    </row>
    <row r="77" spans="21:39" ht="13.15" customHeight="1">
      <c r="U77" s="655"/>
      <c r="V77" s="655"/>
      <c r="W77" s="655"/>
      <c r="X77" s="655"/>
      <c r="Y77" s="655"/>
      <c r="Z77" s="655"/>
      <c r="AA77" s="655"/>
      <c r="AB77" s="655"/>
      <c r="AC77" s="655"/>
      <c r="AD77" s="655"/>
      <c r="AE77" s="655"/>
      <c r="AF77" s="655"/>
      <c r="AG77" s="655"/>
      <c r="AH77" s="655"/>
      <c r="AI77" s="655"/>
      <c r="AJ77" s="655"/>
      <c r="AK77" s="655"/>
      <c r="AL77" s="655"/>
      <c r="AM77" s="655"/>
    </row>
    <row r="78" spans="21:39" ht="13.15" customHeight="1">
      <c r="U78" s="655"/>
      <c r="V78" s="655"/>
      <c r="W78" s="655"/>
      <c r="X78" s="655"/>
      <c r="Y78" s="655"/>
      <c r="Z78" s="655"/>
      <c r="AA78" s="655"/>
      <c r="AB78" s="655"/>
      <c r="AC78" s="655"/>
      <c r="AD78" s="655"/>
      <c r="AE78" s="655"/>
      <c r="AF78" s="655"/>
      <c r="AG78" s="655"/>
      <c r="AH78" s="655"/>
      <c r="AI78" s="655"/>
      <c r="AJ78" s="655"/>
      <c r="AK78" s="655"/>
      <c r="AL78" s="655"/>
      <c r="AM78" s="655"/>
    </row>
    <row r="79" spans="21:39" ht="13.15" customHeight="1">
      <c r="U79" s="655"/>
      <c r="V79" s="655"/>
      <c r="W79" s="655"/>
      <c r="X79" s="655"/>
      <c r="Y79" s="655"/>
      <c r="Z79" s="655"/>
      <c r="AA79" s="655"/>
      <c r="AB79" s="655"/>
      <c r="AC79" s="655"/>
      <c r="AD79" s="655"/>
      <c r="AE79" s="655"/>
      <c r="AF79" s="655"/>
      <c r="AG79" s="655"/>
      <c r="AH79" s="655"/>
      <c r="AI79" s="655"/>
      <c r="AJ79" s="655"/>
      <c r="AK79" s="655"/>
      <c r="AL79" s="655"/>
      <c r="AM79" s="655"/>
    </row>
    <row r="80" spans="21:39" ht="13.15" customHeight="1">
      <c r="U80" s="655"/>
      <c r="V80" s="655"/>
      <c r="W80" s="655"/>
      <c r="X80" s="655"/>
      <c r="Y80" s="655"/>
      <c r="Z80" s="655"/>
      <c r="AA80" s="655"/>
      <c r="AB80" s="655"/>
      <c r="AC80" s="655"/>
      <c r="AD80" s="655"/>
      <c r="AE80" s="655"/>
      <c r="AF80" s="655"/>
      <c r="AG80" s="655"/>
      <c r="AH80" s="655"/>
      <c r="AI80" s="655"/>
      <c r="AJ80" s="655"/>
      <c r="AK80" s="655"/>
      <c r="AL80" s="655"/>
      <c r="AM80" s="655"/>
    </row>
  </sheetData>
  <mergeCells count="1">
    <mergeCell ref="AJ1:AK1"/>
  </mergeCells>
  <phoneticPr fontId="13" type="noConversion"/>
  <pageMargins left="0.7" right="0.7" top="0.75" bottom="0.75" header="0.3" footer="0.3"/>
  <pageSetup paperSize="9" orientation="portrait" r:id="rId1"/>
  <headerFooter>
    <oddHeader>&amp;C&amp;"Calibri"&amp;10&amp;K000000  AGC Group Internal Use Only &amp;1#_x000D_</oddHead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工作表3">
    <tabColor rgb="FFFFFF00"/>
  </sheetPr>
  <dimension ref="A1:AM79"/>
  <sheetViews>
    <sheetView topLeftCell="A17" zoomScaleNormal="100" workbookViewId="0">
      <selection activeCell="S11" sqref="S11"/>
    </sheetView>
  </sheetViews>
  <sheetFormatPr defaultColWidth="9" defaultRowHeight="13.5"/>
  <cols>
    <col min="1" max="16384" width="9" style="152"/>
  </cols>
  <sheetData>
    <row r="1" spans="1:39" ht="16.149999999999999" customHeight="1">
      <c r="A1" s="289" t="s">
        <v>3668</v>
      </c>
      <c r="P1" s="314">
        <v>45659</v>
      </c>
      <c r="Q1" s="153" t="s">
        <v>2752</v>
      </c>
      <c r="R1" s="290" t="s">
        <v>3669</v>
      </c>
      <c r="U1" s="654"/>
      <c r="V1" s="654"/>
      <c r="W1" s="654"/>
      <c r="X1" s="655"/>
      <c r="Y1" s="655"/>
      <c r="Z1" s="655"/>
      <c r="AA1" s="655"/>
      <c r="AB1" s="655"/>
      <c r="AC1" s="655"/>
      <c r="AD1" s="655"/>
      <c r="AE1" s="655"/>
      <c r="AF1" s="655"/>
      <c r="AG1" s="655"/>
      <c r="AH1" s="655"/>
      <c r="AI1" s="655"/>
      <c r="AJ1" s="823">
        <v>41827</v>
      </c>
      <c r="AK1" s="824"/>
      <c r="AL1" s="656" t="s">
        <v>3670</v>
      </c>
      <c r="AM1" s="655"/>
    </row>
    <row r="2" spans="1:39">
      <c r="P2" s="315" t="s">
        <v>3671</v>
      </c>
      <c r="Q2" s="315"/>
      <c r="U2" s="655"/>
      <c r="V2" s="655"/>
      <c r="W2" s="655"/>
      <c r="X2" s="655"/>
      <c r="Y2" s="655"/>
      <c r="Z2" s="655"/>
      <c r="AA2" s="655"/>
      <c r="AB2" s="655"/>
      <c r="AC2" s="655"/>
      <c r="AD2" s="655"/>
      <c r="AE2" s="655"/>
      <c r="AF2" s="655"/>
      <c r="AG2" s="655"/>
      <c r="AH2" s="655"/>
      <c r="AI2" s="655"/>
      <c r="AJ2" s="655"/>
      <c r="AK2" s="655"/>
      <c r="AL2" s="655"/>
      <c r="AM2" s="655"/>
    </row>
    <row r="3" spans="1:39">
      <c r="U3" s="655"/>
      <c r="V3" s="655"/>
      <c r="W3" s="655"/>
      <c r="X3" s="655"/>
      <c r="Y3" s="655"/>
      <c r="Z3" s="655"/>
      <c r="AA3" s="655"/>
      <c r="AB3" s="655"/>
      <c r="AC3" s="655"/>
      <c r="AD3" s="655"/>
      <c r="AE3" s="655"/>
      <c r="AF3" s="655"/>
      <c r="AG3" s="655"/>
      <c r="AH3" s="655"/>
      <c r="AI3" s="655"/>
      <c r="AJ3" s="655"/>
      <c r="AK3" s="655"/>
      <c r="AL3" s="655"/>
      <c r="AM3" s="655"/>
    </row>
    <row r="4" spans="1:39" ht="13.15" customHeight="1">
      <c r="U4" s="655"/>
      <c r="V4" s="655"/>
      <c r="W4" s="655"/>
      <c r="X4" s="655"/>
      <c r="Y4" s="655"/>
      <c r="Z4" s="655"/>
      <c r="AA4" s="655"/>
      <c r="AB4" s="655"/>
      <c r="AC4" s="655"/>
      <c r="AD4" s="655"/>
      <c r="AE4" s="655"/>
      <c r="AF4" s="655"/>
      <c r="AG4" s="655"/>
      <c r="AH4" s="655"/>
      <c r="AI4" s="655"/>
      <c r="AJ4" s="655"/>
      <c r="AK4" s="655"/>
      <c r="AL4" s="655"/>
      <c r="AM4" s="655"/>
    </row>
    <row r="5" spans="1:39" ht="13.15" customHeight="1">
      <c r="U5" s="655"/>
      <c r="V5" s="655"/>
      <c r="W5" s="655"/>
      <c r="X5" s="655"/>
      <c r="Y5" s="655"/>
      <c r="Z5" s="655"/>
      <c r="AA5" s="655"/>
      <c r="AB5" s="655"/>
      <c r="AC5" s="655"/>
      <c r="AD5" s="655"/>
      <c r="AE5" s="655"/>
      <c r="AF5" s="655"/>
      <c r="AG5" s="655"/>
      <c r="AH5" s="655"/>
      <c r="AI5" s="655"/>
      <c r="AJ5" s="655"/>
      <c r="AK5" s="655"/>
      <c r="AL5" s="655"/>
      <c r="AM5" s="655"/>
    </row>
    <row r="6" spans="1:39" ht="13.15" customHeight="1">
      <c r="U6" s="655"/>
      <c r="V6" s="655"/>
      <c r="W6" s="655"/>
      <c r="X6" s="655"/>
      <c r="Y6" s="655"/>
      <c r="Z6" s="655"/>
      <c r="AA6" s="655"/>
      <c r="AB6" s="655"/>
      <c r="AC6" s="655"/>
      <c r="AD6" s="655"/>
      <c r="AE6" s="655"/>
      <c r="AF6" s="655"/>
      <c r="AG6" s="655"/>
      <c r="AH6" s="655"/>
      <c r="AI6" s="655"/>
      <c r="AJ6" s="655"/>
      <c r="AK6" s="655"/>
      <c r="AL6" s="655"/>
      <c r="AM6" s="655"/>
    </row>
    <row r="7" spans="1:39" ht="13.15" customHeight="1">
      <c r="U7" s="655"/>
      <c r="V7" s="655"/>
      <c r="W7" s="655"/>
      <c r="X7" s="655"/>
      <c r="Y7" s="655"/>
      <c r="Z7" s="655"/>
      <c r="AA7" s="655"/>
      <c r="AB7" s="655"/>
      <c r="AC7" s="655"/>
      <c r="AD7" s="655"/>
      <c r="AE7" s="655"/>
      <c r="AF7" s="655"/>
      <c r="AG7" s="655"/>
      <c r="AH7" s="655"/>
      <c r="AI7" s="655"/>
      <c r="AJ7" s="655"/>
      <c r="AK7" s="655"/>
      <c r="AL7" s="655"/>
      <c r="AM7" s="655"/>
    </row>
    <row r="8" spans="1:39" ht="13.15" customHeight="1">
      <c r="U8" s="655"/>
      <c r="V8" s="655"/>
      <c r="W8" s="655"/>
      <c r="X8" s="655"/>
      <c r="Y8" s="655"/>
      <c r="Z8" s="655"/>
      <c r="AA8" s="655"/>
      <c r="AB8" s="655"/>
      <c r="AC8" s="655"/>
      <c r="AD8" s="655"/>
      <c r="AE8" s="655"/>
      <c r="AF8" s="655"/>
      <c r="AG8" s="655"/>
      <c r="AH8" s="655"/>
      <c r="AI8" s="655"/>
      <c r="AJ8" s="655"/>
      <c r="AK8" s="655"/>
      <c r="AL8" s="655"/>
      <c r="AM8" s="655"/>
    </row>
    <row r="9" spans="1:39" ht="13.15" customHeight="1">
      <c r="U9" s="655"/>
      <c r="V9" s="655"/>
      <c r="W9" s="655"/>
      <c r="X9" s="655"/>
      <c r="Y9" s="655"/>
      <c r="Z9" s="655"/>
      <c r="AA9" s="655"/>
      <c r="AB9" s="655"/>
      <c r="AC9" s="655"/>
      <c r="AD9" s="655"/>
      <c r="AE9" s="655"/>
      <c r="AF9" s="655"/>
      <c r="AG9" s="655"/>
      <c r="AH9" s="655"/>
      <c r="AI9" s="655"/>
      <c r="AJ9" s="655"/>
      <c r="AK9" s="655"/>
      <c r="AL9" s="655"/>
      <c r="AM9" s="655"/>
    </row>
    <row r="10" spans="1:39" ht="13.15" customHeight="1">
      <c r="U10" s="655"/>
      <c r="V10" s="655"/>
      <c r="W10" s="655"/>
      <c r="X10" s="655"/>
      <c r="Y10" s="655"/>
      <c r="Z10" s="655"/>
      <c r="AA10" s="655"/>
      <c r="AB10" s="655"/>
      <c r="AC10" s="655"/>
      <c r="AD10" s="655"/>
      <c r="AE10" s="655"/>
      <c r="AF10" s="655"/>
      <c r="AG10" s="655"/>
      <c r="AH10" s="655"/>
      <c r="AI10" s="655"/>
      <c r="AJ10" s="655"/>
      <c r="AK10" s="655"/>
      <c r="AL10" s="655"/>
      <c r="AM10" s="655"/>
    </row>
    <row r="11" spans="1:39" ht="13.15" customHeight="1">
      <c r="U11" s="655"/>
      <c r="V11" s="655"/>
      <c r="W11" s="655"/>
      <c r="X11" s="655"/>
      <c r="Y11" s="655"/>
      <c r="Z11" s="655"/>
      <c r="AA11" s="655"/>
      <c r="AB11" s="655"/>
      <c r="AC11" s="655"/>
      <c r="AD11" s="655"/>
      <c r="AE11" s="655"/>
      <c r="AF11" s="655"/>
      <c r="AG11" s="655"/>
      <c r="AH11" s="655"/>
      <c r="AI11" s="655"/>
      <c r="AJ11" s="655"/>
      <c r="AK11" s="655"/>
      <c r="AL11" s="655"/>
      <c r="AM11" s="655"/>
    </row>
    <row r="12" spans="1:39" ht="13.15" customHeight="1">
      <c r="U12" s="655"/>
      <c r="V12" s="655"/>
      <c r="W12" s="655"/>
      <c r="X12" s="655"/>
      <c r="Y12" s="655"/>
      <c r="Z12" s="655"/>
      <c r="AA12" s="655"/>
      <c r="AB12" s="655"/>
      <c r="AC12" s="655"/>
      <c r="AD12" s="655"/>
      <c r="AE12" s="655"/>
      <c r="AF12" s="655"/>
      <c r="AG12" s="655"/>
      <c r="AH12" s="655"/>
      <c r="AI12" s="655"/>
      <c r="AJ12" s="655"/>
      <c r="AK12" s="655"/>
      <c r="AL12" s="655"/>
      <c r="AM12" s="655"/>
    </row>
    <row r="13" spans="1:39" ht="13.15" customHeight="1">
      <c r="U13" s="655"/>
      <c r="V13" s="655"/>
      <c r="W13" s="655"/>
      <c r="X13" s="655"/>
      <c r="Y13" s="655"/>
      <c r="Z13" s="655"/>
      <c r="AA13" s="655"/>
      <c r="AB13" s="655"/>
      <c r="AC13" s="655"/>
      <c r="AD13" s="655"/>
      <c r="AE13" s="655"/>
      <c r="AF13" s="655"/>
      <c r="AG13" s="655"/>
      <c r="AH13" s="655"/>
      <c r="AI13" s="655"/>
      <c r="AJ13" s="655"/>
      <c r="AK13" s="655"/>
      <c r="AL13" s="655"/>
      <c r="AM13" s="655"/>
    </row>
    <row r="14" spans="1:39" ht="13.15" customHeight="1">
      <c r="U14" s="655"/>
      <c r="V14" s="655"/>
      <c r="W14" s="655"/>
      <c r="X14" s="655"/>
      <c r="Y14" s="655"/>
      <c r="Z14" s="655"/>
      <c r="AA14" s="655"/>
      <c r="AB14" s="655"/>
      <c r="AC14" s="655"/>
      <c r="AD14" s="655"/>
      <c r="AE14" s="655"/>
      <c r="AF14" s="655"/>
      <c r="AG14" s="655"/>
      <c r="AH14" s="655"/>
      <c r="AI14" s="655"/>
      <c r="AJ14" s="655"/>
      <c r="AK14" s="655"/>
      <c r="AL14" s="655"/>
      <c r="AM14" s="655"/>
    </row>
    <row r="15" spans="1:39" ht="13.15" customHeight="1">
      <c r="U15" s="655"/>
      <c r="V15" s="655"/>
      <c r="W15" s="655"/>
      <c r="X15" s="655"/>
      <c r="Y15" s="655"/>
      <c r="Z15" s="655"/>
      <c r="AA15" s="655"/>
      <c r="AB15" s="655"/>
      <c r="AC15" s="655"/>
      <c r="AD15" s="655"/>
      <c r="AE15" s="655"/>
      <c r="AF15" s="655"/>
      <c r="AG15" s="655"/>
      <c r="AH15" s="655"/>
      <c r="AI15" s="655"/>
      <c r="AJ15" s="655"/>
      <c r="AK15" s="655"/>
      <c r="AL15" s="655"/>
      <c r="AM15" s="655"/>
    </row>
    <row r="16" spans="1:39" ht="13.15" customHeight="1">
      <c r="U16" s="655"/>
      <c r="V16" s="655"/>
      <c r="W16" s="655"/>
      <c r="X16" s="655"/>
      <c r="Y16" s="655"/>
      <c r="Z16" s="655"/>
      <c r="AA16" s="655"/>
      <c r="AB16" s="655"/>
      <c r="AC16" s="655"/>
      <c r="AD16" s="655"/>
      <c r="AE16" s="655"/>
      <c r="AF16" s="655"/>
      <c r="AG16" s="655"/>
      <c r="AH16" s="655"/>
      <c r="AI16" s="655"/>
      <c r="AJ16" s="655"/>
      <c r="AK16" s="655"/>
      <c r="AL16" s="655"/>
      <c r="AM16" s="655"/>
    </row>
    <row r="17" spans="21:39" ht="13.15" customHeight="1">
      <c r="U17" s="655"/>
      <c r="V17" s="655"/>
      <c r="W17" s="655"/>
      <c r="X17" s="655"/>
      <c r="Y17" s="655"/>
      <c r="Z17" s="655"/>
      <c r="AA17" s="655"/>
      <c r="AB17" s="655"/>
      <c r="AC17" s="655"/>
      <c r="AD17" s="655"/>
      <c r="AE17" s="655"/>
      <c r="AF17" s="655"/>
      <c r="AG17" s="655"/>
      <c r="AH17" s="655"/>
      <c r="AI17" s="655"/>
      <c r="AJ17" s="655"/>
      <c r="AK17" s="655"/>
      <c r="AL17" s="655"/>
      <c r="AM17" s="655"/>
    </row>
    <row r="18" spans="21:39" ht="13.15" customHeight="1">
      <c r="U18" s="655"/>
      <c r="V18" s="655"/>
      <c r="W18" s="655"/>
      <c r="X18" s="655"/>
      <c r="Y18" s="655"/>
      <c r="Z18" s="655"/>
      <c r="AA18" s="655"/>
      <c r="AB18" s="655"/>
      <c r="AC18" s="655"/>
      <c r="AD18" s="655"/>
      <c r="AE18" s="655"/>
      <c r="AF18" s="655"/>
      <c r="AG18" s="655"/>
      <c r="AH18" s="655"/>
      <c r="AI18" s="655"/>
      <c r="AJ18" s="655"/>
      <c r="AK18" s="655"/>
      <c r="AL18" s="655"/>
      <c r="AM18" s="655"/>
    </row>
    <row r="19" spans="21:39" ht="13.15" customHeight="1">
      <c r="U19" s="655"/>
      <c r="V19" s="655"/>
      <c r="W19" s="655"/>
      <c r="X19" s="655"/>
      <c r="Y19" s="655"/>
      <c r="Z19" s="655"/>
      <c r="AA19" s="655"/>
      <c r="AB19" s="655"/>
      <c r="AC19" s="655"/>
      <c r="AD19" s="655"/>
      <c r="AE19" s="655"/>
      <c r="AF19" s="655"/>
      <c r="AG19" s="655"/>
      <c r="AH19" s="655"/>
      <c r="AI19" s="655"/>
      <c r="AJ19" s="655"/>
      <c r="AK19" s="655"/>
      <c r="AL19" s="655"/>
      <c r="AM19" s="655"/>
    </row>
    <row r="20" spans="21:39" ht="13.15" customHeight="1">
      <c r="U20" s="655"/>
      <c r="V20" s="655"/>
      <c r="W20" s="655"/>
      <c r="X20" s="655"/>
      <c r="Y20" s="655"/>
      <c r="Z20" s="655"/>
      <c r="AA20" s="655"/>
      <c r="AB20" s="655"/>
      <c r="AC20" s="655"/>
      <c r="AD20" s="655"/>
      <c r="AE20" s="655"/>
      <c r="AF20" s="655"/>
      <c r="AG20" s="655"/>
      <c r="AH20" s="655"/>
      <c r="AI20" s="655"/>
      <c r="AJ20" s="655"/>
      <c r="AK20" s="655"/>
      <c r="AL20" s="655"/>
      <c r="AM20" s="655"/>
    </row>
    <row r="21" spans="21:39" ht="13.15" customHeight="1">
      <c r="U21" s="655"/>
      <c r="V21" s="655"/>
      <c r="W21" s="655"/>
      <c r="X21" s="655"/>
      <c r="Y21" s="655"/>
      <c r="Z21" s="655"/>
      <c r="AA21" s="655"/>
      <c r="AB21" s="655"/>
      <c r="AC21" s="655"/>
      <c r="AD21" s="655"/>
      <c r="AE21" s="655"/>
      <c r="AF21" s="655"/>
      <c r="AG21" s="655"/>
      <c r="AH21" s="655"/>
      <c r="AI21" s="655"/>
      <c r="AJ21" s="655"/>
      <c r="AK21" s="655"/>
      <c r="AL21" s="655"/>
      <c r="AM21" s="655"/>
    </row>
    <row r="22" spans="21:39" ht="13.15" customHeight="1">
      <c r="U22" s="655"/>
      <c r="V22" s="655"/>
      <c r="W22" s="655"/>
      <c r="X22" s="655"/>
      <c r="Y22" s="655"/>
      <c r="Z22" s="655"/>
      <c r="AA22" s="655"/>
      <c r="AB22" s="655"/>
      <c r="AC22" s="655"/>
      <c r="AD22" s="655"/>
      <c r="AE22" s="655"/>
      <c r="AF22" s="655"/>
      <c r="AG22" s="655"/>
      <c r="AH22" s="655"/>
      <c r="AI22" s="655"/>
      <c r="AJ22" s="655"/>
      <c r="AK22" s="655"/>
      <c r="AL22" s="655"/>
      <c r="AM22" s="655"/>
    </row>
    <row r="23" spans="21:39" ht="13.15" customHeight="1">
      <c r="U23" s="655"/>
      <c r="V23" s="655"/>
      <c r="W23" s="655"/>
      <c r="X23" s="655"/>
      <c r="Y23" s="655"/>
      <c r="Z23" s="655"/>
      <c r="AA23" s="655"/>
      <c r="AB23" s="655"/>
      <c r="AC23" s="655"/>
      <c r="AD23" s="655"/>
      <c r="AE23" s="655"/>
      <c r="AF23" s="655"/>
      <c r="AG23" s="655"/>
      <c r="AH23" s="655"/>
      <c r="AI23" s="655"/>
      <c r="AJ23" s="655"/>
      <c r="AK23" s="655"/>
      <c r="AL23" s="655"/>
      <c r="AM23" s="655"/>
    </row>
    <row r="24" spans="21:39" ht="13.15" customHeight="1">
      <c r="U24" s="655"/>
      <c r="V24" s="655"/>
      <c r="W24" s="655"/>
      <c r="X24" s="655"/>
      <c r="Y24" s="655"/>
      <c r="Z24" s="655"/>
      <c r="AA24" s="655"/>
      <c r="AB24" s="655"/>
      <c r="AC24" s="655"/>
      <c r="AD24" s="655"/>
      <c r="AE24" s="655"/>
      <c r="AF24" s="655"/>
      <c r="AG24" s="655"/>
      <c r="AH24" s="655"/>
      <c r="AI24" s="655"/>
      <c r="AJ24" s="655"/>
      <c r="AK24" s="655"/>
      <c r="AL24" s="655"/>
      <c r="AM24" s="655"/>
    </row>
    <row r="25" spans="21:39" ht="13.15" customHeight="1">
      <c r="U25" s="655"/>
      <c r="V25" s="655"/>
      <c r="W25" s="655"/>
      <c r="X25" s="655"/>
      <c r="Y25" s="655"/>
      <c r="Z25" s="655"/>
      <c r="AA25" s="655"/>
      <c r="AB25" s="655"/>
      <c r="AC25" s="655"/>
      <c r="AD25" s="655"/>
      <c r="AE25" s="655"/>
      <c r="AF25" s="655"/>
      <c r="AG25" s="655"/>
      <c r="AH25" s="655"/>
      <c r="AI25" s="655"/>
      <c r="AJ25" s="655"/>
      <c r="AK25" s="655"/>
      <c r="AL25" s="655"/>
      <c r="AM25" s="655"/>
    </row>
    <row r="26" spans="21:39" ht="13.15" customHeight="1">
      <c r="U26" s="655"/>
      <c r="V26" s="655"/>
      <c r="W26" s="655"/>
      <c r="X26" s="655"/>
      <c r="Y26" s="655"/>
      <c r="Z26" s="655"/>
      <c r="AA26" s="655"/>
      <c r="AB26" s="655"/>
      <c r="AC26" s="655"/>
      <c r="AD26" s="655"/>
      <c r="AE26" s="655"/>
      <c r="AF26" s="655"/>
      <c r="AG26" s="655"/>
      <c r="AH26" s="655"/>
      <c r="AI26" s="655"/>
      <c r="AJ26" s="655"/>
      <c r="AK26" s="655"/>
      <c r="AL26" s="655"/>
      <c r="AM26" s="655"/>
    </row>
    <row r="27" spans="21:39" ht="13.15" customHeight="1">
      <c r="U27" s="655"/>
      <c r="V27" s="655"/>
      <c r="W27" s="655"/>
      <c r="X27" s="655"/>
      <c r="Y27" s="655"/>
      <c r="Z27" s="655"/>
      <c r="AA27" s="655"/>
      <c r="AB27" s="655"/>
      <c r="AC27" s="655"/>
      <c r="AD27" s="655"/>
      <c r="AE27" s="655"/>
      <c r="AF27" s="655"/>
      <c r="AG27" s="655"/>
      <c r="AH27" s="655"/>
      <c r="AI27" s="655"/>
      <c r="AJ27" s="655"/>
      <c r="AK27" s="655"/>
      <c r="AL27" s="655"/>
      <c r="AM27" s="655"/>
    </row>
    <row r="28" spans="21:39" ht="13.15" customHeight="1">
      <c r="U28" s="655"/>
      <c r="V28" s="655"/>
      <c r="W28" s="655"/>
      <c r="X28" s="655"/>
      <c r="Y28" s="655"/>
      <c r="Z28" s="655"/>
      <c r="AA28" s="655"/>
      <c r="AB28" s="655"/>
      <c r="AC28" s="655"/>
      <c r="AD28" s="655"/>
      <c r="AE28" s="655"/>
      <c r="AF28" s="655"/>
      <c r="AG28" s="655"/>
      <c r="AH28" s="655"/>
      <c r="AI28" s="655"/>
      <c r="AJ28" s="655"/>
      <c r="AK28" s="655"/>
      <c r="AL28" s="655"/>
      <c r="AM28" s="655"/>
    </row>
    <row r="29" spans="21:39">
      <c r="U29" s="655"/>
      <c r="V29" s="655"/>
      <c r="W29" s="655"/>
      <c r="X29" s="655"/>
      <c r="Y29" s="655"/>
      <c r="Z29" s="655"/>
      <c r="AA29" s="655"/>
      <c r="AB29" s="655"/>
      <c r="AC29" s="655"/>
      <c r="AD29" s="655"/>
      <c r="AE29" s="655"/>
      <c r="AF29" s="655"/>
      <c r="AG29" s="655"/>
      <c r="AH29" s="655"/>
      <c r="AI29" s="655"/>
      <c r="AJ29" s="655"/>
      <c r="AK29" s="655"/>
      <c r="AL29" s="655"/>
      <c r="AM29" s="655"/>
    </row>
    <row r="30" spans="21:39" ht="13.15" customHeight="1">
      <c r="U30" s="655"/>
      <c r="V30" s="655"/>
      <c r="W30" s="655"/>
      <c r="X30" s="655"/>
      <c r="Y30" s="655"/>
      <c r="Z30" s="655"/>
      <c r="AA30" s="655"/>
      <c r="AB30" s="655"/>
      <c r="AC30" s="655"/>
      <c r="AD30" s="655"/>
      <c r="AE30" s="655"/>
      <c r="AF30" s="655"/>
      <c r="AG30" s="655"/>
      <c r="AH30" s="655"/>
      <c r="AI30" s="655"/>
      <c r="AJ30" s="655"/>
      <c r="AK30" s="655"/>
      <c r="AL30" s="655"/>
      <c r="AM30" s="655"/>
    </row>
    <row r="31" spans="21:39" ht="13.15" customHeight="1">
      <c r="U31" s="655"/>
      <c r="V31" s="655"/>
      <c r="W31" s="655"/>
      <c r="X31" s="655"/>
      <c r="Y31" s="655"/>
      <c r="Z31" s="655"/>
      <c r="AA31" s="655"/>
      <c r="AB31" s="655"/>
      <c r="AC31" s="655"/>
      <c r="AD31" s="655"/>
      <c r="AE31" s="655"/>
      <c r="AF31" s="655"/>
      <c r="AG31" s="655"/>
      <c r="AH31" s="655"/>
      <c r="AI31" s="655"/>
      <c r="AJ31" s="655"/>
      <c r="AK31" s="655"/>
      <c r="AL31" s="655"/>
      <c r="AM31" s="655"/>
    </row>
    <row r="32" spans="21:39" ht="13.15" customHeight="1">
      <c r="U32" s="655"/>
      <c r="V32" s="655"/>
      <c r="W32" s="655"/>
      <c r="X32" s="655"/>
      <c r="Y32" s="655"/>
      <c r="Z32" s="655"/>
      <c r="AA32" s="655"/>
      <c r="AB32" s="655"/>
      <c r="AC32" s="655"/>
      <c r="AD32" s="655"/>
      <c r="AE32" s="655"/>
      <c r="AF32" s="655"/>
      <c r="AG32" s="655"/>
      <c r="AH32" s="655"/>
      <c r="AI32" s="655"/>
      <c r="AJ32" s="655"/>
      <c r="AK32" s="655"/>
      <c r="AL32" s="655"/>
      <c r="AM32" s="655"/>
    </row>
    <row r="33" spans="21:39" ht="13.15" customHeight="1">
      <c r="U33" s="655"/>
      <c r="V33" s="655"/>
      <c r="W33" s="655"/>
      <c r="X33" s="655"/>
      <c r="Y33" s="655"/>
      <c r="Z33" s="655"/>
      <c r="AA33" s="655"/>
      <c r="AB33" s="655"/>
      <c r="AC33" s="655"/>
      <c r="AD33" s="655"/>
      <c r="AE33" s="655"/>
      <c r="AF33" s="655"/>
      <c r="AG33" s="655"/>
      <c r="AH33" s="655"/>
      <c r="AI33" s="655"/>
      <c r="AJ33" s="655"/>
      <c r="AK33" s="655"/>
      <c r="AL33" s="655"/>
      <c r="AM33" s="655"/>
    </row>
    <row r="34" spans="21:39" ht="13.15" customHeight="1">
      <c r="U34" s="655"/>
      <c r="V34" s="655"/>
      <c r="W34" s="655"/>
      <c r="X34" s="655"/>
      <c r="Y34" s="655"/>
      <c r="Z34" s="655"/>
      <c r="AA34" s="655"/>
      <c r="AB34" s="655"/>
      <c r="AC34" s="655"/>
      <c r="AD34" s="655"/>
      <c r="AE34" s="655"/>
      <c r="AF34" s="655"/>
      <c r="AG34" s="655"/>
      <c r="AH34" s="655"/>
      <c r="AI34" s="655"/>
      <c r="AJ34" s="655"/>
      <c r="AK34" s="655"/>
      <c r="AL34" s="655"/>
      <c r="AM34" s="655"/>
    </row>
    <row r="35" spans="21:39" ht="13.15" customHeight="1">
      <c r="U35" s="655"/>
      <c r="V35" s="655"/>
      <c r="W35" s="655"/>
      <c r="X35" s="655"/>
      <c r="Y35" s="655"/>
      <c r="Z35" s="655"/>
      <c r="AA35" s="655"/>
      <c r="AB35" s="655"/>
      <c r="AC35" s="655"/>
      <c r="AD35" s="655"/>
      <c r="AE35" s="655"/>
      <c r="AF35" s="655"/>
      <c r="AG35" s="655"/>
      <c r="AH35" s="655"/>
      <c r="AI35" s="655"/>
      <c r="AJ35" s="655"/>
      <c r="AK35" s="655"/>
      <c r="AL35" s="655"/>
      <c r="AM35" s="655"/>
    </row>
    <row r="36" spans="21:39" ht="13.15" customHeight="1">
      <c r="U36" s="655"/>
      <c r="V36" s="655"/>
      <c r="W36" s="655"/>
      <c r="X36" s="655"/>
      <c r="Y36" s="655"/>
      <c r="Z36" s="655"/>
      <c r="AA36" s="655"/>
      <c r="AB36" s="655"/>
      <c r="AC36" s="655"/>
      <c r="AD36" s="655"/>
      <c r="AE36" s="655"/>
      <c r="AF36" s="655"/>
      <c r="AG36" s="655"/>
      <c r="AH36" s="655"/>
      <c r="AI36" s="655"/>
      <c r="AJ36" s="655"/>
      <c r="AK36" s="655"/>
      <c r="AL36" s="655"/>
      <c r="AM36" s="655"/>
    </row>
    <row r="37" spans="21:39" ht="13.15" customHeight="1">
      <c r="U37" s="655"/>
      <c r="V37" s="655"/>
      <c r="W37" s="655"/>
      <c r="X37" s="655"/>
      <c r="Y37" s="655"/>
      <c r="Z37" s="655"/>
      <c r="AA37" s="655"/>
      <c r="AB37" s="655"/>
      <c r="AC37" s="655"/>
      <c r="AD37" s="655"/>
      <c r="AE37" s="655"/>
      <c r="AF37" s="655"/>
      <c r="AG37" s="655"/>
      <c r="AH37" s="655"/>
      <c r="AI37" s="655"/>
      <c r="AJ37" s="655"/>
      <c r="AK37" s="655"/>
      <c r="AL37" s="655"/>
      <c r="AM37" s="655"/>
    </row>
    <row r="38" spans="21:39">
      <c r="U38" s="655"/>
      <c r="V38" s="655"/>
      <c r="W38" s="655"/>
      <c r="X38" s="655"/>
      <c r="Y38" s="655"/>
      <c r="Z38" s="655"/>
      <c r="AA38" s="655"/>
      <c r="AB38" s="655"/>
      <c r="AC38" s="655"/>
      <c r="AD38" s="655"/>
      <c r="AE38" s="655"/>
      <c r="AF38" s="655"/>
      <c r="AG38" s="655"/>
      <c r="AH38" s="655"/>
      <c r="AI38" s="655"/>
      <c r="AJ38" s="655"/>
      <c r="AK38" s="655"/>
      <c r="AL38" s="655"/>
      <c r="AM38" s="655"/>
    </row>
    <row r="39" spans="21:39" ht="13.15" customHeight="1">
      <c r="U39" s="655"/>
      <c r="V39" s="655"/>
      <c r="W39" s="655"/>
      <c r="X39" s="655"/>
      <c r="Y39" s="655"/>
      <c r="Z39" s="655"/>
      <c r="AA39" s="655"/>
      <c r="AB39" s="655"/>
      <c r="AC39" s="655"/>
      <c r="AD39" s="655"/>
      <c r="AE39" s="655"/>
      <c r="AF39" s="655"/>
      <c r="AG39" s="655"/>
      <c r="AH39" s="655"/>
      <c r="AI39" s="655"/>
      <c r="AJ39" s="655"/>
      <c r="AK39" s="655"/>
      <c r="AL39" s="655"/>
      <c r="AM39" s="655"/>
    </row>
    <row r="40" spans="21:39" ht="13.15" customHeight="1">
      <c r="U40" s="655"/>
      <c r="V40" s="655"/>
      <c r="W40" s="655"/>
      <c r="X40" s="655"/>
      <c r="Y40" s="655"/>
      <c r="Z40" s="655"/>
      <c r="AA40" s="655"/>
      <c r="AB40" s="655"/>
      <c r="AC40" s="655"/>
      <c r="AD40" s="655"/>
      <c r="AE40" s="655"/>
      <c r="AF40" s="655"/>
      <c r="AG40" s="655"/>
      <c r="AH40" s="655"/>
      <c r="AI40" s="655"/>
      <c r="AJ40" s="655"/>
      <c r="AK40" s="655"/>
      <c r="AL40" s="655"/>
      <c r="AM40" s="655"/>
    </row>
    <row r="41" spans="21:39" ht="13.15" customHeight="1">
      <c r="U41" s="655"/>
      <c r="V41" s="655"/>
      <c r="W41" s="655"/>
      <c r="X41" s="655"/>
      <c r="Y41" s="655"/>
      <c r="Z41" s="655"/>
      <c r="AA41" s="655"/>
      <c r="AB41" s="655"/>
      <c r="AC41" s="655"/>
      <c r="AD41" s="655"/>
      <c r="AE41" s="655"/>
      <c r="AF41" s="655"/>
      <c r="AG41" s="655"/>
      <c r="AH41" s="655"/>
      <c r="AI41" s="655"/>
      <c r="AJ41" s="655"/>
      <c r="AK41" s="655"/>
      <c r="AL41" s="655"/>
      <c r="AM41" s="655"/>
    </row>
    <row r="42" spans="21:39" ht="13.15" customHeight="1">
      <c r="U42" s="655"/>
      <c r="V42" s="655"/>
      <c r="W42" s="655"/>
      <c r="X42" s="655"/>
      <c r="Y42" s="655"/>
      <c r="Z42" s="655"/>
      <c r="AA42" s="655"/>
      <c r="AB42" s="655"/>
      <c r="AC42" s="655"/>
      <c r="AD42" s="655"/>
      <c r="AE42" s="655"/>
      <c r="AF42" s="655"/>
      <c r="AG42" s="655"/>
      <c r="AH42" s="655"/>
      <c r="AI42" s="655"/>
      <c r="AJ42" s="655"/>
      <c r="AK42" s="655"/>
      <c r="AL42" s="655"/>
      <c r="AM42" s="655"/>
    </row>
    <row r="43" spans="21:39" ht="13.15" customHeight="1">
      <c r="U43" s="655"/>
      <c r="V43" s="655"/>
      <c r="W43" s="655"/>
      <c r="X43" s="655"/>
      <c r="Y43" s="655"/>
      <c r="Z43" s="655"/>
      <c r="AA43" s="655"/>
      <c r="AB43" s="655"/>
      <c r="AC43" s="655"/>
      <c r="AD43" s="655"/>
      <c r="AE43" s="655"/>
      <c r="AF43" s="655"/>
      <c r="AG43" s="655"/>
      <c r="AH43" s="655"/>
      <c r="AI43" s="655"/>
      <c r="AJ43" s="655"/>
      <c r="AK43" s="655"/>
      <c r="AL43" s="655"/>
      <c r="AM43" s="655"/>
    </row>
    <row r="44" spans="21:39" ht="13.15" customHeight="1">
      <c r="U44" s="655"/>
      <c r="V44" s="655"/>
      <c r="W44" s="655"/>
      <c r="X44" s="655"/>
      <c r="Y44" s="655"/>
      <c r="Z44" s="655"/>
      <c r="AA44" s="655"/>
      <c r="AB44" s="655"/>
      <c r="AC44" s="655"/>
      <c r="AD44" s="655"/>
      <c r="AE44" s="655"/>
      <c r="AF44" s="655"/>
      <c r="AG44" s="655"/>
      <c r="AH44" s="655"/>
      <c r="AI44" s="655"/>
      <c r="AJ44" s="655"/>
      <c r="AK44" s="655"/>
      <c r="AL44" s="655"/>
      <c r="AM44" s="655"/>
    </row>
    <row r="45" spans="21:39" ht="13.15" customHeight="1">
      <c r="U45" s="655"/>
      <c r="V45" s="655"/>
      <c r="W45" s="655"/>
      <c r="X45" s="655"/>
      <c r="Y45" s="655"/>
      <c r="Z45" s="655"/>
      <c r="AA45" s="655"/>
      <c r="AB45" s="655"/>
      <c r="AC45" s="655"/>
      <c r="AD45" s="655"/>
      <c r="AE45" s="655"/>
      <c r="AF45" s="655"/>
      <c r="AG45" s="655"/>
      <c r="AH45" s="655"/>
      <c r="AI45" s="655"/>
      <c r="AJ45" s="655"/>
      <c r="AK45" s="655"/>
      <c r="AL45" s="655"/>
      <c r="AM45" s="655"/>
    </row>
    <row r="46" spans="21:39" ht="13.15" customHeight="1">
      <c r="U46" s="655"/>
      <c r="V46" s="655"/>
      <c r="W46" s="655"/>
      <c r="X46" s="655"/>
      <c r="Y46" s="655"/>
      <c r="Z46" s="655"/>
      <c r="AA46" s="655"/>
      <c r="AB46" s="655"/>
      <c r="AC46" s="655"/>
      <c r="AD46" s="655"/>
      <c r="AE46" s="655"/>
      <c r="AF46" s="655"/>
      <c r="AG46" s="655"/>
      <c r="AH46" s="655"/>
      <c r="AI46" s="655"/>
      <c r="AJ46" s="655"/>
      <c r="AK46" s="655"/>
      <c r="AL46" s="655"/>
      <c r="AM46" s="655"/>
    </row>
    <row r="47" spans="21:39" ht="13.15" customHeight="1">
      <c r="U47" s="655"/>
      <c r="V47" s="655"/>
      <c r="W47" s="655"/>
      <c r="X47" s="655"/>
      <c r="Y47" s="655"/>
      <c r="Z47" s="655"/>
      <c r="AA47" s="655"/>
      <c r="AB47" s="655"/>
      <c r="AC47" s="655"/>
      <c r="AD47" s="655"/>
      <c r="AE47" s="655"/>
      <c r="AF47" s="655"/>
      <c r="AG47" s="655"/>
      <c r="AH47" s="655"/>
      <c r="AI47" s="655"/>
      <c r="AJ47" s="655"/>
      <c r="AK47" s="655"/>
      <c r="AL47" s="655"/>
      <c r="AM47" s="655"/>
    </row>
    <row r="48" spans="21:39" ht="13.15" customHeight="1">
      <c r="U48" s="655"/>
      <c r="V48" s="655"/>
      <c r="W48" s="655"/>
      <c r="X48" s="655"/>
      <c r="Y48" s="655"/>
      <c r="Z48" s="655"/>
      <c r="AA48" s="655"/>
      <c r="AB48" s="655"/>
      <c r="AC48" s="655"/>
      <c r="AD48" s="655"/>
      <c r="AE48" s="655"/>
      <c r="AF48" s="655"/>
      <c r="AG48" s="655"/>
      <c r="AH48" s="655"/>
      <c r="AI48" s="655"/>
      <c r="AJ48" s="655"/>
      <c r="AK48" s="655"/>
      <c r="AL48" s="655"/>
      <c r="AM48" s="655"/>
    </row>
    <row r="49" spans="21:39" ht="13.15" customHeight="1">
      <c r="U49" s="655"/>
      <c r="V49" s="655"/>
      <c r="W49" s="655"/>
      <c r="X49" s="655"/>
      <c r="Y49" s="655"/>
      <c r="Z49" s="655"/>
      <c r="AA49" s="655"/>
      <c r="AB49" s="655"/>
      <c r="AC49" s="655"/>
      <c r="AD49" s="655"/>
      <c r="AE49" s="655"/>
      <c r="AF49" s="655"/>
      <c r="AG49" s="655"/>
      <c r="AH49" s="655"/>
      <c r="AI49" s="655"/>
      <c r="AJ49" s="655"/>
      <c r="AK49" s="655"/>
      <c r="AL49" s="655"/>
      <c r="AM49" s="655"/>
    </row>
    <row r="50" spans="21:39" ht="13.15" customHeight="1">
      <c r="U50" s="655"/>
      <c r="V50" s="655"/>
      <c r="W50" s="655"/>
      <c r="X50" s="655"/>
      <c r="Y50" s="655"/>
      <c r="Z50" s="655"/>
      <c r="AA50" s="655"/>
      <c r="AB50" s="655"/>
      <c r="AC50" s="655"/>
      <c r="AD50" s="655"/>
      <c r="AE50" s="655"/>
      <c r="AF50" s="655"/>
      <c r="AG50" s="655"/>
      <c r="AH50" s="655"/>
      <c r="AI50" s="655"/>
      <c r="AJ50" s="655"/>
      <c r="AK50" s="655"/>
      <c r="AL50" s="655"/>
      <c r="AM50" s="655"/>
    </row>
    <row r="51" spans="21:39" ht="13.15" customHeight="1">
      <c r="U51" s="655"/>
      <c r="V51" s="655"/>
      <c r="W51" s="655"/>
      <c r="X51" s="655"/>
      <c r="Y51" s="655"/>
      <c r="Z51" s="655"/>
      <c r="AA51" s="655"/>
      <c r="AB51" s="655"/>
      <c r="AC51" s="655"/>
      <c r="AD51" s="655"/>
      <c r="AE51" s="655"/>
      <c r="AF51" s="655"/>
      <c r="AG51" s="655"/>
      <c r="AH51" s="655"/>
      <c r="AI51" s="655"/>
      <c r="AJ51" s="655"/>
      <c r="AK51" s="655"/>
      <c r="AL51" s="655"/>
      <c r="AM51" s="655"/>
    </row>
    <row r="52" spans="21:39" ht="13.15" customHeight="1">
      <c r="U52" s="655"/>
      <c r="V52" s="655"/>
      <c r="W52" s="655"/>
      <c r="X52" s="655"/>
      <c r="Y52" s="655"/>
      <c r="Z52" s="655"/>
      <c r="AA52" s="655"/>
      <c r="AB52" s="655"/>
      <c r="AC52" s="655"/>
      <c r="AD52" s="655"/>
      <c r="AE52" s="655"/>
      <c r="AF52" s="655"/>
      <c r="AG52" s="655"/>
      <c r="AH52" s="655"/>
      <c r="AI52" s="655"/>
      <c r="AJ52" s="655"/>
      <c r="AK52" s="655"/>
      <c r="AL52" s="655"/>
      <c r="AM52" s="655"/>
    </row>
    <row r="53" spans="21:39" ht="13.15" customHeight="1">
      <c r="U53" s="655"/>
      <c r="V53" s="655"/>
      <c r="W53" s="655"/>
      <c r="X53" s="655"/>
      <c r="Y53" s="655"/>
      <c r="Z53" s="655"/>
      <c r="AA53" s="655"/>
      <c r="AB53" s="655"/>
      <c r="AC53" s="655"/>
      <c r="AD53" s="655"/>
      <c r="AE53" s="655"/>
      <c r="AF53" s="655"/>
      <c r="AG53" s="655"/>
      <c r="AH53" s="655"/>
      <c r="AI53" s="655"/>
      <c r="AJ53" s="655"/>
      <c r="AK53" s="655"/>
      <c r="AL53" s="655"/>
      <c r="AM53" s="655"/>
    </row>
    <row r="54" spans="21:39" ht="13.15" customHeight="1">
      <c r="U54" s="655"/>
      <c r="V54" s="655"/>
      <c r="W54" s="655"/>
      <c r="X54" s="655"/>
      <c r="Y54" s="655"/>
      <c r="Z54" s="655"/>
      <c r="AA54" s="655"/>
      <c r="AB54" s="655"/>
      <c r="AC54" s="655"/>
      <c r="AD54" s="655"/>
      <c r="AE54" s="655"/>
      <c r="AF54" s="655"/>
      <c r="AG54" s="655"/>
      <c r="AH54" s="655"/>
      <c r="AI54" s="655"/>
      <c r="AJ54" s="655"/>
      <c r="AK54" s="655"/>
      <c r="AL54" s="655"/>
      <c r="AM54" s="655"/>
    </row>
    <row r="55" spans="21:39" ht="13.15" customHeight="1">
      <c r="U55" s="655"/>
      <c r="V55" s="655"/>
      <c r="W55" s="655"/>
      <c r="X55" s="655"/>
      <c r="Y55" s="655"/>
      <c r="Z55" s="655"/>
      <c r="AA55" s="655"/>
      <c r="AB55" s="655"/>
      <c r="AC55" s="655"/>
      <c r="AD55" s="655"/>
      <c r="AE55" s="655"/>
      <c r="AF55" s="655"/>
      <c r="AG55" s="655"/>
      <c r="AH55" s="655"/>
      <c r="AI55" s="655"/>
      <c r="AJ55" s="655"/>
      <c r="AK55" s="655"/>
      <c r="AL55" s="655"/>
      <c r="AM55" s="655"/>
    </row>
    <row r="56" spans="21:39" ht="13.15" customHeight="1">
      <c r="U56" s="655"/>
      <c r="V56" s="655"/>
      <c r="W56" s="655"/>
      <c r="X56" s="655"/>
      <c r="Y56" s="655"/>
      <c r="Z56" s="655"/>
      <c r="AA56" s="655"/>
      <c r="AB56" s="655"/>
      <c r="AC56" s="655"/>
      <c r="AD56" s="655"/>
      <c r="AE56" s="655"/>
      <c r="AF56" s="655"/>
      <c r="AG56" s="655"/>
      <c r="AH56" s="655"/>
      <c r="AI56" s="655"/>
      <c r="AJ56" s="655"/>
      <c r="AK56" s="655"/>
      <c r="AL56" s="655"/>
      <c r="AM56" s="655"/>
    </row>
    <row r="57" spans="21:39" ht="13.15" customHeight="1">
      <c r="U57" s="655"/>
      <c r="V57" s="655"/>
      <c r="W57" s="655"/>
      <c r="X57" s="655"/>
      <c r="Y57" s="655"/>
      <c r="Z57" s="655"/>
      <c r="AA57" s="655"/>
      <c r="AB57" s="655"/>
      <c r="AC57" s="655"/>
      <c r="AD57" s="655"/>
      <c r="AE57" s="655"/>
      <c r="AF57" s="655"/>
      <c r="AG57" s="655"/>
      <c r="AH57" s="655"/>
      <c r="AI57" s="655"/>
      <c r="AJ57" s="655"/>
      <c r="AK57" s="655"/>
      <c r="AL57" s="655"/>
      <c r="AM57" s="655"/>
    </row>
    <row r="58" spans="21:39" ht="13.15" customHeight="1">
      <c r="U58" s="655"/>
      <c r="V58" s="655"/>
      <c r="W58" s="655"/>
      <c r="X58" s="655"/>
      <c r="Y58" s="655"/>
      <c r="Z58" s="655"/>
      <c r="AA58" s="655"/>
      <c r="AB58" s="655"/>
      <c r="AC58" s="655"/>
      <c r="AD58" s="655"/>
      <c r="AE58" s="655"/>
      <c r="AF58" s="655"/>
      <c r="AG58" s="655"/>
      <c r="AH58" s="655"/>
      <c r="AI58" s="655"/>
      <c r="AJ58" s="655"/>
      <c r="AK58" s="655"/>
      <c r="AL58" s="655"/>
      <c r="AM58" s="655"/>
    </row>
    <row r="59" spans="21:39" ht="13.15" customHeight="1">
      <c r="U59" s="655"/>
      <c r="V59" s="655"/>
      <c r="W59" s="655"/>
      <c r="X59" s="655"/>
      <c r="Y59" s="655"/>
      <c r="Z59" s="655"/>
      <c r="AA59" s="655"/>
      <c r="AB59" s="655"/>
      <c r="AC59" s="655"/>
      <c r="AD59" s="655"/>
      <c r="AE59" s="655"/>
      <c r="AF59" s="655"/>
      <c r="AG59" s="655"/>
      <c r="AH59" s="655"/>
      <c r="AI59" s="655"/>
      <c r="AJ59" s="655"/>
      <c r="AK59" s="655"/>
      <c r="AL59" s="655"/>
      <c r="AM59" s="655"/>
    </row>
    <row r="60" spans="21:39" ht="13.15" customHeight="1">
      <c r="U60" s="655"/>
      <c r="V60" s="655"/>
      <c r="W60" s="655"/>
      <c r="X60" s="655"/>
      <c r="Y60" s="655"/>
      <c r="Z60" s="655"/>
      <c r="AA60" s="655"/>
      <c r="AB60" s="655"/>
      <c r="AC60" s="655"/>
      <c r="AD60" s="655"/>
      <c r="AE60" s="655"/>
      <c r="AF60" s="655"/>
      <c r="AG60" s="655"/>
      <c r="AH60" s="655"/>
      <c r="AI60" s="655"/>
      <c r="AJ60" s="655"/>
      <c r="AK60" s="655"/>
      <c r="AL60" s="655"/>
      <c r="AM60" s="655"/>
    </row>
    <row r="61" spans="21:39" ht="13.15" customHeight="1">
      <c r="U61" s="655"/>
      <c r="V61" s="655"/>
      <c r="W61" s="655"/>
      <c r="X61" s="655"/>
      <c r="Y61" s="655"/>
      <c r="Z61" s="655"/>
      <c r="AA61" s="655"/>
      <c r="AB61" s="655"/>
      <c r="AC61" s="655"/>
      <c r="AD61" s="655"/>
      <c r="AE61" s="655"/>
      <c r="AF61" s="655"/>
      <c r="AG61" s="655"/>
      <c r="AH61" s="655"/>
      <c r="AI61" s="655"/>
      <c r="AJ61" s="655"/>
      <c r="AK61" s="655"/>
      <c r="AL61" s="655"/>
      <c r="AM61" s="655"/>
    </row>
    <row r="62" spans="21:39" ht="13.15" customHeight="1">
      <c r="U62" s="655"/>
      <c r="V62" s="655"/>
      <c r="W62" s="655"/>
      <c r="X62" s="655"/>
      <c r="Y62" s="655"/>
      <c r="Z62" s="655"/>
      <c r="AA62" s="655"/>
      <c r="AB62" s="655"/>
      <c r="AC62" s="655"/>
      <c r="AD62" s="655"/>
      <c r="AE62" s="655"/>
      <c r="AF62" s="655"/>
      <c r="AG62" s="655"/>
      <c r="AH62" s="655"/>
      <c r="AI62" s="655"/>
      <c r="AJ62" s="655"/>
      <c r="AK62" s="655"/>
      <c r="AL62" s="655"/>
      <c r="AM62" s="655"/>
    </row>
    <row r="63" spans="21:39" ht="13.15" customHeight="1">
      <c r="U63" s="655"/>
      <c r="V63" s="655"/>
      <c r="W63" s="655"/>
      <c r="X63" s="655"/>
      <c r="Y63" s="655"/>
      <c r="Z63" s="655"/>
      <c r="AA63" s="655"/>
      <c r="AB63" s="655"/>
      <c r="AC63" s="655"/>
      <c r="AD63" s="655"/>
      <c r="AE63" s="655"/>
      <c r="AF63" s="655"/>
      <c r="AG63" s="655"/>
      <c r="AH63" s="655"/>
      <c r="AI63" s="655"/>
      <c r="AJ63" s="655"/>
      <c r="AK63" s="655"/>
      <c r="AL63" s="655"/>
      <c r="AM63" s="655"/>
    </row>
    <row r="64" spans="21:39" ht="13.15" customHeight="1">
      <c r="U64" s="655"/>
      <c r="V64" s="655"/>
      <c r="W64" s="655"/>
      <c r="X64" s="655"/>
      <c r="Y64" s="655"/>
      <c r="Z64" s="655"/>
      <c r="AA64" s="655"/>
      <c r="AB64" s="655"/>
      <c r="AC64" s="655"/>
      <c r="AD64" s="655"/>
      <c r="AE64" s="655"/>
      <c r="AF64" s="655"/>
      <c r="AG64" s="655"/>
      <c r="AH64" s="655"/>
      <c r="AI64" s="655"/>
      <c r="AJ64" s="655"/>
      <c r="AK64" s="655"/>
      <c r="AL64" s="655"/>
      <c r="AM64" s="655"/>
    </row>
    <row r="65" spans="21:39" ht="13.15" customHeight="1">
      <c r="U65" s="655"/>
      <c r="V65" s="655"/>
      <c r="W65" s="655"/>
      <c r="X65" s="655"/>
      <c r="Y65" s="655"/>
      <c r="Z65" s="655"/>
      <c r="AA65" s="655"/>
      <c r="AB65" s="655"/>
      <c r="AC65" s="655"/>
      <c r="AD65" s="655"/>
      <c r="AE65" s="655"/>
      <c r="AF65" s="655"/>
      <c r="AG65" s="655"/>
      <c r="AH65" s="655"/>
      <c r="AI65" s="655"/>
      <c r="AJ65" s="655"/>
      <c r="AK65" s="655"/>
      <c r="AL65" s="655"/>
      <c r="AM65" s="655"/>
    </row>
    <row r="66" spans="21:39" ht="13.15" customHeight="1">
      <c r="U66" s="655"/>
      <c r="V66" s="655"/>
      <c r="W66" s="655"/>
      <c r="X66" s="655"/>
      <c r="Y66" s="655"/>
      <c r="Z66" s="655"/>
      <c r="AA66" s="655"/>
      <c r="AB66" s="655"/>
      <c r="AC66" s="655"/>
      <c r="AD66" s="655"/>
      <c r="AE66" s="655"/>
      <c r="AF66" s="655"/>
      <c r="AG66" s="655"/>
      <c r="AH66" s="655"/>
      <c r="AI66" s="655"/>
      <c r="AJ66" s="655"/>
      <c r="AK66" s="655"/>
      <c r="AL66" s="655"/>
      <c r="AM66" s="655"/>
    </row>
    <row r="67" spans="21:39" ht="13.15" customHeight="1">
      <c r="U67" s="655"/>
      <c r="V67" s="655"/>
      <c r="W67" s="655"/>
      <c r="X67" s="655"/>
      <c r="Y67" s="655"/>
      <c r="Z67" s="655"/>
      <c r="AA67" s="655"/>
      <c r="AB67" s="655"/>
      <c r="AC67" s="655"/>
      <c r="AD67" s="655"/>
      <c r="AE67" s="655"/>
      <c r="AF67" s="655"/>
      <c r="AG67" s="655"/>
      <c r="AH67" s="655"/>
      <c r="AI67" s="655"/>
      <c r="AJ67" s="655"/>
      <c r="AK67" s="655"/>
      <c r="AL67" s="655"/>
      <c r="AM67" s="655"/>
    </row>
    <row r="68" spans="21:39" ht="13.15" customHeight="1">
      <c r="U68" s="655"/>
      <c r="V68" s="655"/>
      <c r="W68" s="655"/>
      <c r="X68" s="655"/>
      <c r="Y68" s="655"/>
      <c r="Z68" s="655"/>
      <c r="AA68" s="655"/>
      <c r="AB68" s="655"/>
      <c r="AC68" s="655"/>
      <c r="AD68" s="655"/>
      <c r="AE68" s="655"/>
      <c r="AF68" s="655"/>
      <c r="AG68" s="655"/>
      <c r="AH68" s="655"/>
      <c r="AI68" s="655"/>
      <c r="AJ68" s="655"/>
      <c r="AK68" s="655"/>
      <c r="AL68" s="655"/>
      <c r="AM68" s="655"/>
    </row>
    <row r="69" spans="21:39" ht="13.15" customHeight="1">
      <c r="U69" s="655"/>
      <c r="V69" s="655"/>
      <c r="W69" s="655"/>
      <c r="X69" s="655"/>
      <c r="Y69" s="655"/>
      <c r="Z69" s="655"/>
      <c r="AA69" s="655"/>
      <c r="AB69" s="655"/>
      <c r="AC69" s="655"/>
      <c r="AD69" s="655"/>
      <c r="AE69" s="655"/>
      <c r="AF69" s="655"/>
      <c r="AG69" s="655"/>
      <c r="AH69" s="655"/>
      <c r="AI69" s="655"/>
      <c r="AJ69" s="655"/>
      <c r="AK69" s="655"/>
      <c r="AL69" s="655"/>
      <c r="AM69" s="655"/>
    </row>
    <row r="70" spans="21:39" ht="13.15" customHeight="1">
      <c r="U70" s="655"/>
      <c r="V70" s="655"/>
      <c r="W70" s="655"/>
      <c r="X70" s="655"/>
      <c r="Y70" s="655"/>
      <c r="Z70" s="655"/>
      <c r="AA70" s="655"/>
      <c r="AB70" s="655"/>
      <c r="AC70" s="655"/>
      <c r="AD70" s="655"/>
      <c r="AE70" s="655"/>
      <c r="AF70" s="655"/>
      <c r="AG70" s="655"/>
      <c r="AH70" s="655"/>
      <c r="AI70" s="655"/>
      <c r="AJ70" s="655"/>
      <c r="AK70" s="655"/>
      <c r="AL70" s="655"/>
      <c r="AM70" s="655"/>
    </row>
    <row r="71" spans="21:39" ht="13.15" customHeight="1">
      <c r="U71" s="655"/>
      <c r="V71" s="655"/>
      <c r="W71" s="655"/>
      <c r="X71" s="655"/>
      <c r="Y71" s="655"/>
      <c r="Z71" s="655"/>
      <c r="AA71" s="655"/>
      <c r="AB71" s="655"/>
      <c r="AC71" s="655"/>
      <c r="AD71" s="655"/>
      <c r="AE71" s="655"/>
      <c r="AF71" s="655"/>
      <c r="AG71" s="655"/>
      <c r="AH71" s="655"/>
      <c r="AI71" s="655"/>
      <c r="AJ71" s="655"/>
      <c r="AK71" s="655"/>
      <c r="AL71" s="655"/>
      <c r="AM71" s="655"/>
    </row>
    <row r="72" spans="21:39" ht="13.15" customHeight="1">
      <c r="U72" s="655"/>
      <c r="V72" s="655"/>
      <c r="W72" s="655"/>
      <c r="X72" s="655"/>
      <c r="Y72" s="655"/>
      <c r="Z72" s="655"/>
      <c r="AA72" s="655"/>
      <c r="AB72" s="655"/>
      <c r="AC72" s="655"/>
      <c r="AD72" s="655"/>
      <c r="AE72" s="655"/>
      <c r="AF72" s="655"/>
      <c r="AG72" s="655"/>
      <c r="AH72" s="655"/>
      <c r="AI72" s="655"/>
      <c r="AJ72" s="655"/>
      <c r="AK72" s="655"/>
      <c r="AL72" s="655"/>
      <c r="AM72" s="655"/>
    </row>
    <row r="73" spans="21:39" ht="13.15" customHeight="1">
      <c r="U73" s="655"/>
      <c r="V73" s="655"/>
      <c r="W73" s="655"/>
      <c r="X73" s="655"/>
      <c r="Y73" s="655"/>
      <c r="Z73" s="655"/>
      <c r="AA73" s="655"/>
      <c r="AB73" s="655"/>
      <c r="AC73" s="655"/>
      <c r="AD73" s="655"/>
      <c r="AE73" s="655"/>
      <c r="AF73" s="655"/>
      <c r="AG73" s="655"/>
      <c r="AH73" s="655"/>
      <c r="AI73" s="655"/>
      <c r="AJ73" s="655"/>
      <c r="AK73" s="655"/>
      <c r="AL73" s="655"/>
      <c r="AM73" s="655"/>
    </row>
    <row r="74" spans="21:39" ht="13.15" customHeight="1">
      <c r="U74" s="655"/>
      <c r="V74" s="655"/>
      <c r="W74" s="655"/>
      <c r="X74" s="655"/>
      <c r="Y74" s="655"/>
      <c r="Z74" s="655"/>
      <c r="AA74" s="655"/>
      <c r="AB74" s="655"/>
      <c r="AC74" s="655"/>
      <c r="AD74" s="655"/>
      <c r="AE74" s="655"/>
      <c r="AF74" s="655"/>
      <c r="AG74" s="655"/>
      <c r="AH74" s="655"/>
      <c r="AI74" s="655"/>
      <c r="AJ74" s="655"/>
      <c r="AK74" s="655"/>
      <c r="AL74" s="655"/>
      <c r="AM74" s="655"/>
    </row>
    <row r="75" spans="21:39" ht="13.15" customHeight="1">
      <c r="U75" s="655"/>
      <c r="V75" s="655"/>
      <c r="W75" s="655"/>
      <c r="X75" s="655"/>
      <c r="Y75" s="655"/>
      <c r="Z75" s="655"/>
      <c r="AA75" s="655"/>
      <c r="AB75" s="655"/>
      <c r="AC75" s="655"/>
      <c r="AD75" s="655"/>
      <c r="AE75" s="655"/>
      <c r="AF75" s="655"/>
      <c r="AG75" s="655"/>
      <c r="AH75" s="655"/>
      <c r="AI75" s="655"/>
      <c r="AJ75" s="655"/>
      <c r="AK75" s="655"/>
      <c r="AL75" s="655"/>
      <c r="AM75" s="655"/>
    </row>
    <row r="76" spans="21:39" ht="13.15" customHeight="1">
      <c r="U76" s="655"/>
      <c r="V76" s="655"/>
      <c r="W76" s="655"/>
      <c r="X76" s="655"/>
      <c r="Y76" s="655"/>
      <c r="Z76" s="655"/>
      <c r="AA76" s="655"/>
      <c r="AB76" s="655"/>
      <c r="AC76" s="655"/>
      <c r="AD76" s="655"/>
      <c r="AE76" s="655"/>
      <c r="AF76" s="655"/>
      <c r="AG76" s="655"/>
      <c r="AH76" s="655"/>
      <c r="AI76" s="655"/>
      <c r="AJ76" s="655"/>
      <c r="AK76" s="655"/>
      <c r="AL76" s="655"/>
      <c r="AM76" s="655"/>
    </row>
    <row r="77" spans="21:39" ht="13.15" customHeight="1">
      <c r="U77" s="655"/>
      <c r="V77" s="655"/>
      <c r="W77" s="655"/>
      <c r="X77" s="655"/>
      <c r="Y77" s="655"/>
      <c r="Z77" s="655"/>
      <c r="AA77" s="655"/>
      <c r="AB77" s="655"/>
      <c r="AC77" s="655"/>
      <c r="AD77" s="655"/>
      <c r="AE77" s="655"/>
      <c r="AF77" s="655"/>
      <c r="AG77" s="655"/>
      <c r="AH77" s="655"/>
      <c r="AI77" s="655"/>
      <c r="AJ77" s="655"/>
      <c r="AK77" s="655"/>
      <c r="AL77" s="655"/>
      <c r="AM77" s="655"/>
    </row>
    <row r="78" spans="21:39" ht="13.15" customHeight="1">
      <c r="U78" s="655"/>
      <c r="V78" s="655"/>
      <c r="W78" s="655"/>
      <c r="X78" s="655"/>
      <c r="Y78" s="655"/>
      <c r="Z78" s="655"/>
      <c r="AA78" s="655"/>
      <c r="AB78" s="655"/>
      <c r="AC78" s="655"/>
      <c r="AD78" s="655"/>
      <c r="AE78" s="655"/>
      <c r="AF78" s="655"/>
      <c r="AG78" s="655"/>
      <c r="AH78" s="655"/>
      <c r="AI78" s="655"/>
      <c r="AJ78" s="655"/>
      <c r="AK78" s="655"/>
      <c r="AL78" s="655"/>
      <c r="AM78" s="655"/>
    </row>
    <row r="79" spans="21:39" ht="13.15" customHeight="1">
      <c r="U79" s="655"/>
      <c r="V79" s="655"/>
      <c r="W79" s="655"/>
      <c r="X79" s="655"/>
      <c r="Y79" s="655"/>
      <c r="Z79" s="655"/>
      <c r="AA79" s="655"/>
      <c r="AB79" s="655"/>
      <c r="AC79" s="655"/>
      <c r="AD79" s="655"/>
      <c r="AE79" s="655"/>
      <c r="AF79" s="655"/>
      <c r="AG79" s="655"/>
      <c r="AH79" s="655"/>
      <c r="AI79" s="655"/>
      <c r="AJ79" s="655"/>
      <c r="AK79" s="655"/>
      <c r="AL79" s="655"/>
      <c r="AM79" s="655"/>
    </row>
  </sheetData>
  <mergeCells count="1">
    <mergeCell ref="AJ1:AK1"/>
  </mergeCells>
  <phoneticPr fontId="13" type="noConversion"/>
  <pageMargins left="0.7" right="0.7" top="0.75" bottom="0.75" header="0.3" footer="0.3"/>
  <pageSetup paperSize="9" orientation="portrait" r:id="rId1"/>
  <headerFooter>
    <oddHeader>&amp;C&amp;"Calibri"&amp;10&amp;K000000  AGC Group Internal Use Only &amp;1#_x000D_</oddHead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5:CU607"/>
  <sheetViews>
    <sheetView zoomScale="70" zoomScaleNormal="70" workbookViewId="0">
      <selection activeCell="AJ19" sqref="AJ19"/>
    </sheetView>
  </sheetViews>
  <sheetFormatPr defaultColWidth="9" defaultRowHeight="15.75"/>
  <cols>
    <col min="1" max="1" width="9" style="519" customWidth="1"/>
    <col min="2" max="2" width="25.125" style="519" bestFit="1" customWidth="1"/>
    <col min="3" max="3" width="16.375" style="519" bestFit="1" customWidth="1"/>
    <col min="4" max="7" width="9.375" style="519" bestFit="1" customWidth="1"/>
    <col min="8" max="8" width="10.375" style="519" bestFit="1" customWidth="1"/>
    <col min="9" max="9" width="6.875" style="519" bestFit="1" customWidth="1"/>
    <col min="10" max="11" width="11.875" style="519" customWidth="1"/>
    <col min="12" max="12" width="16.375" style="519" bestFit="1" customWidth="1"/>
    <col min="13" max="13" width="20.375" style="519" bestFit="1" customWidth="1"/>
    <col min="14" max="18" width="9.375" style="519" bestFit="1" customWidth="1"/>
    <col min="19" max="22" width="11.875" style="519" customWidth="1"/>
    <col min="23" max="23" width="16.375" style="519" bestFit="1" customWidth="1"/>
    <col min="24" max="24" width="20.375" style="519" bestFit="1" customWidth="1"/>
    <col min="25" max="28" width="9.375" style="519" bestFit="1" customWidth="1"/>
    <col min="29" max="29" width="7.375" style="519" bestFit="1" customWidth="1"/>
    <col min="30" max="32" width="11.875" style="519" customWidth="1"/>
    <col min="33" max="33" width="9.375" style="519" bestFit="1" customWidth="1"/>
    <col min="34" max="34" width="12" style="519" bestFit="1" customWidth="1"/>
    <col min="35" max="35" width="12" style="520" bestFit="1" customWidth="1"/>
    <col min="36" max="36" width="11.375" style="519" bestFit="1" customWidth="1"/>
    <col min="37" max="37" width="12.125" style="519" bestFit="1" customWidth="1"/>
    <col min="38" max="38" width="11.375" style="519" bestFit="1" customWidth="1"/>
    <col min="39" max="39" width="11.875" style="519" bestFit="1" customWidth="1"/>
    <col min="40" max="40" width="11.375" style="519" bestFit="1" customWidth="1"/>
    <col min="41" max="41" width="11.875" style="519" bestFit="1" customWidth="1"/>
    <col min="42" max="42" width="11.375" style="519" bestFit="1" customWidth="1"/>
    <col min="43" max="43" width="12" style="519" bestFit="1" customWidth="1"/>
    <col min="44" max="44" width="11.375" style="519" bestFit="1" customWidth="1"/>
    <col min="45" max="45" width="13.375" style="519" bestFit="1" customWidth="1"/>
    <col min="46" max="46" width="11.375" style="519" bestFit="1" customWidth="1"/>
    <col min="47" max="47" width="15.375" style="519" bestFit="1" customWidth="1"/>
    <col min="48" max="48" width="11.375" style="519" bestFit="1" customWidth="1"/>
    <col min="49" max="53" width="19.375" style="519" bestFit="1" customWidth="1"/>
    <col min="54" max="54" width="21" style="519" bestFit="1" customWidth="1"/>
    <col min="55" max="55" width="23.375" style="519" bestFit="1" customWidth="1"/>
    <col min="56" max="16384" width="9" style="519"/>
  </cols>
  <sheetData>
    <row r="5" spans="2:35">
      <c r="L5" s="644" t="s">
        <v>3675</v>
      </c>
      <c r="M5" s="645" t="s">
        <v>49</v>
      </c>
      <c r="W5" s="644" t="s">
        <v>3675</v>
      </c>
      <c r="X5" s="645" t="s">
        <v>49</v>
      </c>
    </row>
    <row r="6" spans="2:35">
      <c r="B6" s="644" t="s">
        <v>12</v>
      </c>
      <c r="C6" s="645" t="s">
        <v>3676</v>
      </c>
      <c r="L6" s="644" t="s">
        <v>12</v>
      </c>
      <c r="M6" s="645" t="s">
        <v>54</v>
      </c>
      <c r="W6" s="644" t="s">
        <v>12</v>
      </c>
      <c r="X6" s="645" t="s">
        <v>122</v>
      </c>
    </row>
    <row r="7" spans="2:35">
      <c r="AI7" s="519"/>
    </row>
    <row r="8" spans="2:35">
      <c r="B8" s="644" t="s">
        <v>3677</v>
      </c>
      <c r="C8" s="645"/>
      <c r="D8"/>
      <c r="E8"/>
      <c r="F8"/>
      <c r="G8"/>
      <c r="H8"/>
      <c r="L8" s="644" t="s">
        <v>3677</v>
      </c>
      <c r="M8" s="645"/>
      <c r="N8"/>
      <c r="O8"/>
      <c r="P8"/>
      <c r="Q8"/>
      <c r="R8"/>
      <c r="W8" s="644" t="s">
        <v>3677</v>
      </c>
      <c r="X8" s="645"/>
      <c r="Y8"/>
      <c r="Z8"/>
      <c r="AA8"/>
      <c r="AB8"/>
      <c r="AC8"/>
      <c r="AI8" s="519"/>
    </row>
    <row r="9" spans="2:35">
      <c r="B9" s="644" t="s">
        <v>3675</v>
      </c>
      <c r="C9" s="645" t="s">
        <v>3678</v>
      </c>
      <c r="D9"/>
      <c r="E9"/>
      <c r="F9"/>
      <c r="G9"/>
      <c r="H9"/>
      <c r="L9" s="644" t="s">
        <v>3679</v>
      </c>
      <c r="M9" s="645" t="s">
        <v>3678</v>
      </c>
      <c r="N9"/>
      <c r="O9"/>
      <c r="P9"/>
      <c r="Q9"/>
      <c r="R9"/>
      <c r="W9" s="644" t="s">
        <v>3679</v>
      </c>
      <c r="X9" s="645" t="s">
        <v>3678</v>
      </c>
      <c r="Y9"/>
      <c r="Z9"/>
      <c r="AA9"/>
      <c r="AB9"/>
      <c r="AC9"/>
      <c r="AI9" s="519"/>
    </row>
    <row r="10" spans="2:35">
      <c r="B10" s="648" t="s">
        <v>49</v>
      </c>
      <c r="C10" s="648">
        <v>100</v>
      </c>
      <c r="D10"/>
      <c r="E10"/>
      <c r="F10"/>
      <c r="G10"/>
      <c r="H10"/>
      <c r="L10" s="645" t="s">
        <v>2911</v>
      </c>
      <c r="M10" s="645">
        <v>5</v>
      </c>
      <c r="N10"/>
      <c r="O10"/>
      <c r="P10"/>
      <c r="Q10"/>
      <c r="R10"/>
      <c r="W10" s="645" t="s">
        <v>2911</v>
      </c>
      <c r="X10" s="645">
        <v>3</v>
      </c>
      <c r="Y10"/>
      <c r="Z10"/>
      <c r="AA10"/>
      <c r="AB10"/>
      <c r="AC10"/>
      <c r="AI10" s="519"/>
    </row>
    <row r="11" spans="2:35">
      <c r="B11" s="645" t="s">
        <v>393</v>
      </c>
      <c r="C11" s="645">
        <v>120</v>
      </c>
      <c r="D11"/>
      <c r="E11"/>
      <c r="F11"/>
      <c r="G11"/>
      <c r="H11"/>
      <c r="L11" s="645" t="s">
        <v>1061</v>
      </c>
      <c r="M11" s="645">
        <v>19</v>
      </c>
      <c r="N11"/>
      <c r="O11"/>
      <c r="P11"/>
      <c r="Q11"/>
      <c r="R11"/>
      <c r="W11" s="645" t="s">
        <v>1061</v>
      </c>
      <c r="X11" s="645">
        <v>18</v>
      </c>
      <c r="Y11"/>
      <c r="Z11"/>
      <c r="AA11"/>
      <c r="AB11"/>
      <c r="AC11"/>
      <c r="AI11" s="519"/>
    </row>
    <row r="12" spans="2:35">
      <c r="B12" s="645" t="s">
        <v>926</v>
      </c>
      <c r="C12" s="645">
        <v>41</v>
      </c>
      <c r="D12"/>
      <c r="E12"/>
      <c r="F12"/>
      <c r="G12"/>
      <c r="H12"/>
      <c r="L12" s="645" t="s">
        <v>100</v>
      </c>
      <c r="M12" s="645">
        <v>14</v>
      </c>
      <c r="N12"/>
      <c r="O12"/>
      <c r="P12"/>
      <c r="Q12"/>
      <c r="R12"/>
      <c r="W12" s="645" t="s">
        <v>100</v>
      </c>
      <c r="X12" s="645">
        <v>16</v>
      </c>
      <c r="Y12"/>
      <c r="Z12"/>
      <c r="AA12"/>
      <c r="AB12"/>
      <c r="AC12"/>
      <c r="AI12" s="519"/>
    </row>
    <row r="13" spans="2:35">
      <c r="B13" s="645" t="s">
        <v>3680</v>
      </c>
      <c r="C13" s="645">
        <v>1</v>
      </c>
      <c r="D13"/>
      <c r="E13"/>
      <c r="F13"/>
      <c r="G13"/>
      <c r="H13"/>
      <c r="L13" s="645" t="s">
        <v>997</v>
      </c>
      <c r="M13" s="645">
        <v>17</v>
      </c>
      <c r="N13"/>
      <c r="O13"/>
      <c r="P13"/>
      <c r="Q13"/>
      <c r="R13"/>
      <c r="W13" s="645" t="s">
        <v>997</v>
      </c>
      <c r="X13" s="645">
        <v>24</v>
      </c>
      <c r="Y13"/>
      <c r="Z13"/>
      <c r="AA13"/>
      <c r="AB13"/>
      <c r="AC13"/>
      <c r="AI13" s="519"/>
    </row>
    <row r="14" spans="2:35">
      <c r="B14" s="645" t="s">
        <v>3681</v>
      </c>
      <c r="C14" s="645"/>
      <c r="D14"/>
      <c r="E14"/>
      <c r="F14"/>
      <c r="G14"/>
      <c r="H14"/>
      <c r="L14" s="645" t="s">
        <v>847</v>
      </c>
      <c r="M14" s="645">
        <v>19</v>
      </c>
      <c r="N14"/>
      <c r="O14"/>
      <c r="P14"/>
      <c r="Q14"/>
      <c r="R14"/>
      <c r="W14" s="645" t="s">
        <v>847</v>
      </c>
      <c r="X14" s="645">
        <v>15</v>
      </c>
      <c r="Y14"/>
      <c r="Z14"/>
      <c r="AA14"/>
      <c r="AB14"/>
      <c r="AC14"/>
      <c r="AI14" s="519"/>
    </row>
    <row r="15" spans="2:35">
      <c r="B15" s="645" t="s">
        <v>153</v>
      </c>
      <c r="C15" s="645">
        <v>43</v>
      </c>
      <c r="D15"/>
      <c r="E15"/>
      <c r="F15"/>
      <c r="G15"/>
      <c r="H15"/>
      <c r="L15" s="645" t="s">
        <v>1085</v>
      </c>
      <c r="M15" s="645">
        <v>15</v>
      </c>
      <c r="N15"/>
      <c r="O15"/>
      <c r="P15"/>
      <c r="Q15"/>
      <c r="R15"/>
      <c r="W15" s="645" t="s">
        <v>1085</v>
      </c>
      <c r="X15" s="645">
        <v>11</v>
      </c>
      <c r="Y15"/>
      <c r="Z15"/>
      <c r="AA15"/>
      <c r="AB15"/>
      <c r="AC15"/>
      <c r="AI15" s="519"/>
    </row>
    <row r="16" spans="2:35">
      <c r="B16" s="645" t="s">
        <v>490</v>
      </c>
      <c r="C16" s="645">
        <v>27</v>
      </c>
      <c r="L16" s="645" t="s">
        <v>42</v>
      </c>
      <c r="M16" s="645">
        <v>2</v>
      </c>
      <c r="N16"/>
      <c r="O16"/>
      <c r="P16"/>
      <c r="Q16"/>
      <c r="R16"/>
      <c r="W16" s="645" t="s">
        <v>42</v>
      </c>
      <c r="X16" s="645">
        <v>2</v>
      </c>
      <c r="Y16"/>
      <c r="Z16"/>
      <c r="AA16"/>
      <c r="AB16"/>
      <c r="AC16"/>
      <c r="AI16" s="519"/>
    </row>
    <row r="17" spans="2:35">
      <c r="B17" s="645" t="s">
        <v>3571</v>
      </c>
      <c r="C17" s="645">
        <v>332</v>
      </c>
      <c r="L17" s="645" t="s">
        <v>43</v>
      </c>
      <c r="M17" s="645">
        <v>8</v>
      </c>
      <c r="N17"/>
      <c r="O17"/>
      <c r="P17"/>
      <c r="Q17"/>
      <c r="R17"/>
      <c r="W17" s="645" t="s">
        <v>43</v>
      </c>
      <c r="X17" s="645">
        <v>11</v>
      </c>
      <c r="Y17"/>
      <c r="Z17"/>
      <c r="AA17"/>
      <c r="AB17"/>
      <c r="AC17"/>
      <c r="AI17" s="519"/>
    </row>
    <row r="18" spans="2:35">
      <c r="L18" s="645" t="s">
        <v>3571</v>
      </c>
      <c r="M18" s="645">
        <v>99</v>
      </c>
      <c r="W18" s="645" t="s">
        <v>3571</v>
      </c>
      <c r="X18" s="645">
        <v>100</v>
      </c>
      <c r="AI18" s="519"/>
    </row>
    <row r="19" spans="2:35">
      <c r="AI19" s="519"/>
    </row>
    <row r="20" spans="2:35">
      <c r="AI20" s="519"/>
    </row>
    <row r="21" spans="2:35">
      <c r="AI21" s="519"/>
    </row>
    <row r="22" spans="2:35">
      <c r="AI22" s="519"/>
    </row>
    <row r="23" spans="2:35">
      <c r="AI23" s="519"/>
    </row>
    <row r="24" spans="2:35">
      <c r="AI24" s="519"/>
    </row>
    <row r="25" spans="2:35">
      <c r="AI25" s="519"/>
    </row>
    <row r="26" spans="2:35">
      <c r="AI26" s="519"/>
    </row>
    <row r="27" spans="2:35">
      <c r="AI27" s="519"/>
    </row>
    <row r="28" spans="2:35">
      <c r="AI28" s="519"/>
    </row>
    <row r="29" spans="2:35">
      <c r="AI29" s="519"/>
    </row>
    <row r="30" spans="2:35">
      <c r="AI30" s="519"/>
    </row>
    <row r="31" spans="2:35">
      <c r="AI31" s="519"/>
    </row>
    <row r="32" spans="2:35">
      <c r="AI32" s="519"/>
    </row>
    <row r="33" spans="35:35">
      <c r="AI33" s="519"/>
    </row>
    <row r="34" spans="35:35">
      <c r="AI34" s="519"/>
    </row>
    <row r="35" spans="35:35">
      <c r="AI35" s="519"/>
    </row>
    <row r="36" spans="35:35">
      <c r="AI36" s="519"/>
    </row>
    <row r="37" spans="35:35">
      <c r="AI37" s="519"/>
    </row>
    <row r="38" spans="35:35">
      <c r="AI38" s="519"/>
    </row>
    <row r="39" spans="35:35">
      <c r="AI39" s="519"/>
    </row>
    <row r="40" spans="35:35">
      <c r="AI40" s="519"/>
    </row>
    <row r="41" spans="35:35">
      <c r="AI41" s="519"/>
    </row>
    <row r="42" spans="35:35">
      <c r="AI42" s="519"/>
    </row>
    <row r="43" spans="35:35">
      <c r="AI43" s="519"/>
    </row>
    <row r="44" spans="35:35">
      <c r="AI44" s="519"/>
    </row>
    <row r="45" spans="35:35">
      <c r="AI45" s="519"/>
    </row>
    <row r="46" spans="35:35">
      <c r="AI46" s="519"/>
    </row>
    <row r="47" spans="35:35">
      <c r="AI47" s="519"/>
    </row>
    <row r="48" spans="35:35">
      <c r="AI48" s="519"/>
    </row>
    <row r="49" spans="2:35">
      <c r="AI49" s="519"/>
    </row>
    <row r="50" spans="2:35">
      <c r="AI50" s="519"/>
    </row>
    <row r="51" spans="2:35">
      <c r="AI51" s="519"/>
    </row>
    <row r="52" spans="2:35">
      <c r="AI52" s="519"/>
    </row>
    <row r="53" spans="2:35">
      <c r="AI53" s="519"/>
    </row>
    <row r="54" spans="2:35">
      <c r="AI54" s="519"/>
    </row>
    <row r="55" spans="2:35">
      <c r="AI55" s="519"/>
    </row>
    <row r="56" spans="2:35">
      <c r="L56" s="638" t="s">
        <v>3675</v>
      </c>
      <c r="M56" s="639" t="s">
        <v>49</v>
      </c>
      <c r="W56" s="638" t="s">
        <v>3675</v>
      </c>
      <c r="X56" s="639" t="s">
        <v>49</v>
      </c>
      <c r="AI56" s="519"/>
    </row>
    <row r="57" spans="2:35">
      <c r="B57" s="644" t="s">
        <v>12</v>
      </c>
      <c r="C57" s="645" t="s">
        <v>3676</v>
      </c>
      <c r="L57" s="638" t="s">
        <v>12</v>
      </c>
      <c r="M57" s="639" t="s">
        <v>54</v>
      </c>
      <c r="W57" s="638" t="s">
        <v>12</v>
      </c>
      <c r="X57" s="639" t="s">
        <v>122</v>
      </c>
      <c r="AI57" s="519"/>
    </row>
    <row r="58" spans="2:35">
      <c r="AI58" s="519"/>
    </row>
    <row r="59" spans="2:35">
      <c r="B59" s="644" t="s">
        <v>3682</v>
      </c>
      <c r="C59" s="645"/>
      <c r="D59"/>
      <c r="E59"/>
      <c r="F59"/>
      <c r="G59"/>
      <c r="H59"/>
      <c r="L59" s="638" t="s">
        <v>3682</v>
      </c>
      <c r="M59" s="639"/>
      <c r="N59"/>
      <c r="O59"/>
      <c r="P59"/>
      <c r="Q59"/>
      <c r="R59"/>
      <c r="W59" s="638" t="s">
        <v>3682</v>
      </c>
      <c r="X59" s="639"/>
      <c r="Y59"/>
      <c r="Z59"/>
      <c r="AA59"/>
      <c r="AB59"/>
      <c r="AC59"/>
      <c r="AI59" s="519"/>
    </row>
    <row r="60" spans="2:35">
      <c r="B60" s="644" t="s">
        <v>3675</v>
      </c>
      <c r="C60" s="645" t="s">
        <v>3678</v>
      </c>
      <c r="D60"/>
      <c r="E60"/>
      <c r="F60"/>
      <c r="G60"/>
      <c r="H60"/>
      <c r="L60" s="638" t="s">
        <v>3679</v>
      </c>
      <c r="M60" s="639" t="s">
        <v>3678</v>
      </c>
      <c r="N60"/>
      <c r="O60"/>
      <c r="P60"/>
      <c r="Q60"/>
      <c r="R60"/>
      <c r="S60" s="521"/>
      <c r="T60" s="521"/>
      <c r="U60" s="521"/>
      <c r="V60" s="521"/>
      <c r="W60" s="638" t="s">
        <v>3679</v>
      </c>
      <c r="X60" s="639" t="s">
        <v>3678</v>
      </c>
      <c r="Y60"/>
      <c r="Z60"/>
      <c r="AA60"/>
      <c r="AB60"/>
      <c r="AC60"/>
      <c r="AD60" s="521"/>
      <c r="AE60" s="521"/>
      <c r="AF60" s="521"/>
      <c r="AI60" s="519"/>
    </row>
    <row r="61" spans="2:35">
      <c r="B61" s="645" t="s">
        <v>49</v>
      </c>
      <c r="C61" s="647">
        <v>73662.689999999988</v>
      </c>
      <c r="D61"/>
      <c r="E61"/>
      <c r="F61"/>
      <c r="G61"/>
      <c r="H61"/>
      <c r="L61" s="639" t="s">
        <v>2911</v>
      </c>
      <c r="M61" s="646">
        <v>4082.19</v>
      </c>
      <c r="N61"/>
      <c r="O61"/>
      <c r="P61"/>
      <c r="Q61"/>
      <c r="R61"/>
      <c r="W61" s="639" t="s">
        <v>2911</v>
      </c>
      <c r="X61" s="646">
        <v>112</v>
      </c>
      <c r="Y61"/>
      <c r="Z61"/>
      <c r="AA61"/>
      <c r="AB61"/>
      <c r="AC61"/>
      <c r="AI61" s="519"/>
    </row>
    <row r="62" spans="2:35">
      <c r="B62" s="645" t="s">
        <v>393</v>
      </c>
      <c r="C62" s="647">
        <v>79930.559999999998</v>
      </c>
      <c r="D62"/>
      <c r="E62"/>
      <c r="F62"/>
      <c r="G62"/>
      <c r="H62"/>
      <c r="L62" s="639" t="s">
        <v>1061</v>
      </c>
      <c r="M62" s="646">
        <v>15142.570000000002</v>
      </c>
      <c r="N62"/>
      <c r="O62"/>
      <c r="P62"/>
      <c r="Q62"/>
      <c r="R62"/>
      <c r="W62" s="639" t="s">
        <v>1061</v>
      </c>
      <c r="X62" s="646">
        <v>3404.12</v>
      </c>
      <c r="Y62"/>
      <c r="Z62"/>
      <c r="AA62"/>
      <c r="AB62"/>
      <c r="AC62"/>
      <c r="AI62" s="519"/>
    </row>
    <row r="63" spans="2:35">
      <c r="B63" s="645" t="s">
        <v>926</v>
      </c>
      <c r="C63" s="647">
        <v>82887.755000000005</v>
      </c>
      <c r="D63"/>
      <c r="E63"/>
      <c r="F63"/>
      <c r="G63"/>
      <c r="H63"/>
      <c r="L63" s="639" t="s">
        <v>100</v>
      </c>
      <c r="M63" s="646">
        <v>13966.010000000002</v>
      </c>
      <c r="N63"/>
      <c r="O63"/>
      <c r="P63"/>
      <c r="Q63"/>
      <c r="R63"/>
      <c r="W63" s="639" t="s">
        <v>100</v>
      </c>
      <c r="X63" s="646">
        <v>14109.377</v>
      </c>
      <c r="Y63"/>
      <c r="Z63"/>
      <c r="AA63"/>
      <c r="AB63"/>
      <c r="AC63"/>
      <c r="AI63" s="519"/>
    </row>
    <row r="64" spans="2:35">
      <c r="B64" s="645" t="s">
        <v>3680</v>
      </c>
      <c r="C64" s="647">
        <v>0</v>
      </c>
      <c r="D64"/>
      <c r="E64"/>
      <c r="F64"/>
      <c r="G64"/>
      <c r="H64"/>
      <c r="L64" s="639" t="s">
        <v>997</v>
      </c>
      <c r="M64" s="646">
        <v>7282.02</v>
      </c>
      <c r="N64"/>
      <c r="O64"/>
      <c r="P64"/>
      <c r="Q64"/>
      <c r="R64"/>
      <c r="W64" s="639" t="s">
        <v>997</v>
      </c>
      <c r="X64" s="646">
        <v>6287.5599999999995</v>
      </c>
      <c r="Y64"/>
      <c r="Z64"/>
      <c r="AA64"/>
      <c r="AB64"/>
      <c r="AC64"/>
      <c r="AI64" s="519"/>
    </row>
    <row r="65" spans="2:35">
      <c r="B65" s="645" t="s">
        <v>3681</v>
      </c>
      <c r="C65" s="647"/>
      <c r="D65"/>
      <c r="E65"/>
      <c r="F65"/>
      <c r="G65"/>
      <c r="H65"/>
      <c r="L65" s="639" t="s">
        <v>847</v>
      </c>
      <c r="M65" s="646">
        <v>13689.94</v>
      </c>
      <c r="N65"/>
      <c r="O65"/>
      <c r="P65"/>
      <c r="Q65"/>
      <c r="R65"/>
      <c r="W65" s="639" t="s">
        <v>847</v>
      </c>
      <c r="X65" s="646">
        <v>1480.3700000000001</v>
      </c>
      <c r="Y65"/>
      <c r="Z65"/>
      <c r="AA65"/>
      <c r="AB65"/>
      <c r="AC65"/>
      <c r="AI65" s="519"/>
    </row>
    <row r="66" spans="2:35">
      <c r="B66" s="645" t="s">
        <v>153</v>
      </c>
      <c r="C66" s="647">
        <v>98325.1</v>
      </c>
      <c r="D66"/>
      <c r="E66"/>
      <c r="F66"/>
      <c r="G66"/>
      <c r="H66"/>
      <c r="L66" s="639" t="s">
        <v>1085</v>
      </c>
      <c r="M66" s="646">
        <v>17458.11</v>
      </c>
      <c r="N66"/>
      <c r="O66"/>
      <c r="P66"/>
      <c r="Q66"/>
      <c r="R66"/>
      <c r="W66" s="639" t="s">
        <v>1085</v>
      </c>
      <c r="X66" s="646">
        <v>376.34000000000003</v>
      </c>
      <c r="Y66"/>
      <c r="Z66"/>
      <c r="AA66"/>
      <c r="AB66"/>
      <c r="AC66"/>
      <c r="AI66" s="519"/>
    </row>
    <row r="67" spans="2:35">
      <c r="B67" s="645" t="s">
        <v>490</v>
      </c>
      <c r="C67" s="647">
        <v>67119.88</v>
      </c>
      <c r="L67" s="639" t="s">
        <v>42</v>
      </c>
      <c r="M67" s="646">
        <v>577.91999999999996</v>
      </c>
      <c r="N67"/>
      <c r="O67"/>
      <c r="P67"/>
      <c r="Q67"/>
      <c r="R67"/>
      <c r="W67" s="639" t="s">
        <v>42</v>
      </c>
      <c r="X67" s="646">
        <v>74.36</v>
      </c>
      <c r="Y67"/>
      <c r="Z67"/>
      <c r="AA67"/>
      <c r="AB67"/>
      <c r="AC67"/>
      <c r="AI67" s="519"/>
    </row>
    <row r="68" spans="2:35">
      <c r="B68" s="645" t="s">
        <v>3571</v>
      </c>
      <c r="C68" s="647">
        <v>401925.98499999999</v>
      </c>
      <c r="L68" s="639" t="s">
        <v>43</v>
      </c>
      <c r="M68" s="646">
        <v>1463.93</v>
      </c>
      <c r="N68"/>
      <c r="O68"/>
      <c r="P68"/>
      <c r="Q68"/>
      <c r="R68"/>
      <c r="W68" s="639" t="s">
        <v>43</v>
      </c>
      <c r="X68" s="646">
        <v>176.2</v>
      </c>
      <c r="Y68"/>
      <c r="Z68"/>
      <c r="AA68"/>
      <c r="AB68"/>
      <c r="AC68"/>
      <c r="AI68" s="519"/>
    </row>
    <row r="69" spans="2:35">
      <c r="L69" s="639" t="s">
        <v>3571</v>
      </c>
      <c r="M69" s="646">
        <v>73662.69</v>
      </c>
      <c r="W69" s="639" t="s">
        <v>3571</v>
      </c>
      <c r="X69" s="646">
        <v>26020.327000000001</v>
      </c>
      <c r="AI69" s="519"/>
    </row>
    <row r="70" spans="2:35">
      <c r="AI70" s="519"/>
    </row>
    <row r="71" spans="2:35">
      <c r="AI71" s="519"/>
    </row>
    <row r="72" spans="2:35">
      <c r="AI72" s="519"/>
    </row>
    <row r="106" spans="2:33">
      <c r="L106" s="638" t="s">
        <v>3675</v>
      </c>
      <c r="M106" s="639" t="s">
        <v>49</v>
      </c>
      <c r="W106" s="638" t="s">
        <v>3675</v>
      </c>
      <c r="X106" s="639" t="s">
        <v>49</v>
      </c>
    </row>
    <row r="107" spans="2:33">
      <c r="B107" s="638" t="s">
        <v>12</v>
      </c>
      <c r="C107" s="639" t="s">
        <v>3676</v>
      </c>
      <c r="L107" s="638" t="s">
        <v>12</v>
      </c>
      <c r="M107" s="639" t="s">
        <v>54</v>
      </c>
      <c r="W107" s="638" t="s">
        <v>12</v>
      </c>
      <c r="X107" s="639" t="s">
        <v>122</v>
      </c>
    </row>
    <row r="109" spans="2:33">
      <c r="B109" s="638" t="s">
        <v>3683</v>
      </c>
      <c r="C109" s="639"/>
      <c r="D109"/>
      <c r="E109"/>
      <c r="F109"/>
      <c r="G109"/>
      <c r="H109"/>
      <c r="L109" s="638" t="s">
        <v>3683</v>
      </c>
      <c r="M109" s="639"/>
      <c r="N109"/>
      <c r="O109"/>
      <c r="P109"/>
      <c r="Q109"/>
      <c r="R109"/>
      <c r="W109" s="638" t="s">
        <v>3683</v>
      </c>
      <c r="X109" s="639"/>
      <c r="Y109"/>
      <c r="Z109"/>
      <c r="AA109"/>
      <c r="AB109"/>
      <c r="AC109"/>
    </row>
    <row r="110" spans="2:33">
      <c r="B110" s="644" t="s">
        <v>3675</v>
      </c>
      <c r="C110" s="645" t="s">
        <v>3678</v>
      </c>
      <c r="D110"/>
      <c r="E110"/>
      <c r="F110"/>
      <c r="G110"/>
      <c r="H110"/>
      <c r="L110" s="638" t="s">
        <v>3679</v>
      </c>
      <c r="M110" s="639" t="s">
        <v>3678</v>
      </c>
      <c r="N110"/>
      <c r="O110"/>
      <c r="P110"/>
      <c r="Q110"/>
      <c r="R110"/>
      <c r="S110" s="521"/>
      <c r="T110" s="521"/>
      <c r="U110" s="521"/>
      <c r="V110" s="521"/>
      <c r="W110" s="638" t="s">
        <v>3679</v>
      </c>
      <c r="X110" s="639" t="s">
        <v>3678</v>
      </c>
      <c r="Y110"/>
      <c r="Z110"/>
      <c r="AA110"/>
      <c r="AB110"/>
      <c r="AC110"/>
      <c r="AD110" s="521"/>
      <c r="AE110" s="521"/>
      <c r="AF110" s="521"/>
      <c r="AG110" s="521"/>
    </row>
    <row r="111" spans="2:33">
      <c r="B111" s="645" t="s">
        <v>49</v>
      </c>
      <c r="C111" s="649">
        <v>10034</v>
      </c>
      <c r="D111"/>
      <c r="E111"/>
      <c r="F111"/>
      <c r="G111"/>
      <c r="H111"/>
      <c r="L111" s="639" t="s">
        <v>2911</v>
      </c>
      <c r="M111" s="639">
        <v>148</v>
      </c>
      <c r="N111"/>
      <c r="O111"/>
      <c r="P111"/>
      <c r="Q111"/>
      <c r="R111"/>
      <c r="W111" s="639" t="s">
        <v>2911</v>
      </c>
      <c r="X111" s="639">
        <v>6</v>
      </c>
      <c r="Y111"/>
      <c r="Z111"/>
      <c r="AA111"/>
      <c r="AB111"/>
      <c r="AC111"/>
    </row>
    <row r="112" spans="2:33">
      <c r="B112" s="645" t="s">
        <v>393</v>
      </c>
      <c r="C112" s="649">
        <v>6629.3099999999995</v>
      </c>
      <c r="D112"/>
      <c r="E112"/>
      <c r="F112"/>
      <c r="G112"/>
      <c r="H112"/>
      <c r="L112" s="639" t="s">
        <v>1061</v>
      </c>
      <c r="M112" s="639">
        <v>2949</v>
      </c>
      <c r="N112"/>
      <c r="O112"/>
      <c r="P112"/>
      <c r="Q112"/>
      <c r="R112"/>
      <c r="W112" s="639" t="s">
        <v>1061</v>
      </c>
      <c r="X112" s="639">
        <v>129</v>
      </c>
      <c r="Y112"/>
      <c r="Z112"/>
      <c r="AA112"/>
      <c r="AB112"/>
      <c r="AC112"/>
    </row>
    <row r="113" spans="2:29">
      <c r="B113" s="645" t="s">
        <v>926</v>
      </c>
      <c r="C113" s="649">
        <v>5116.3</v>
      </c>
      <c r="D113"/>
      <c r="E113"/>
      <c r="F113"/>
      <c r="G113"/>
      <c r="H113"/>
      <c r="L113" s="639" t="s">
        <v>100</v>
      </c>
      <c r="M113" s="639">
        <v>1725</v>
      </c>
      <c r="N113"/>
      <c r="O113"/>
      <c r="P113"/>
      <c r="Q113"/>
      <c r="R113"/>
      <c r="W113" s="639" t="s">
        <v>100</v>
      </c>
      <c r="X113" s="639">
        <v>910.5</v>
      </c>
      <c r="Y113"/>
      <c r="Z113"/>
      <c r="AA113"/>
      <c r="AB113"/>
      <c r="AC113"/>
    </row>
    <row r="114" spans="2:29">
      <c r="B114" s="639" t="s">
        <v>3680</v>
      </c>
      <c r="C114" s="649">
        <v>0</v>
      </c>
      <c r="D114"/>
      <c r="E114"/>
      <c r="F114"/>
      <c r="G114"/>
      <c r="H114"/>
      <c r="L114" s="639" t="s">
        <v>997</v>
      </c>
      <c r="M114" s="639">
        <v>657</v>
      </c>
      <c r="N114"/>
      <c r="O114"/>
      <c r="P114"/>
      <c r="Q114"/>
      <c r="R114"/>
      <c r="W114" s="639" t="s">
        <v>997</v>
      </c>
      <c r="X114" s="639">
        <v>362</v>
      </c>
      <c r="Y114"/>
      <c r="Z114"/>
      <c r="AA114"/>
      <c r="AB114"/>
      <c r="AC114"/>
    </row>
    <row r="115" spans="2:29">
      <c r="B115" s="639" t="s">
        <v>3681</v>
      </c>
      <c r="C115" s="649"/>
      <c r="D115"/>
      <c r="E115"/>
      <c r="F115"/>
      <c r="G115"/>
      <c r="H115"/>
      <c r="L115" s="639" t="s">
        <v>847</v>
      </c>
      <c r="M115" s="639">
        <v>1152</v>
      </c>
      <c r="N115"/>
      <c r="O115"/>
      <c r="P115"/>
      <c r="Q115"/>
      <c r="R115"/>
      <c r="W115" s="639" t="s">
        <v>847</v>
      </c>
      <c r="X115" s="639">
        <v>421</v>
      </c>
      <c r="Y115"/>
      <c r="Z115"/>
      <c r="AA115"/>
      <c r="AB115"/>
      <c r="AC115"/>
    </row>
    <row r="116" spans="2:29">
      <c r="B116" s="645" t="s">
        <v>153</v>
      </c>
      <c r="C116" s="649">
        <v>5410</v>
      </c>
      <c r="D116"/>
      <c r="E116"/>
      <c r="F116"/>
      <c r="G116"/>
      <c r="H116"/>
      <c r="L116" s="639" t="s">
        <v>1085</v>
      </c>
      <c r="M116" s="639">
        <v>2007</v>
      </c>
      <c r="N116"/>
      <c r="O116"/>
      <c r="P116"/>
      <c r="Q116"/>
      <c r="R116"/>
      <c r="W116" s="639" t="s">
        <v>1085</v>
      </c>
      <c r="X116" s="639">
        <v>423</v>
      </c>
      <c r="Y116"/>
      <c r="Z116"/>
      <c r="AA116"/>
      <c r="AB116"/>
      <c r="AC116"/>
    </row>
    <row r="117" spans="2:29">
      <c r="B117" s="645" t="s">
        <v>490</v>
      </c>
      <c r="C117" s="649">
        <v>2507.13</v>
      </c>
      <c r="L117" s="639" t="s">
        <v>42</v>
      </c>
      <c r="M117" s="639">
        <v>151</v>
      </c>
      <c r="N117"/>
      <c r="O117"/>
      <c r="P117"/>
      <c r="Q117"/>
      <c r="R117"/>
      <c r="W117" s="639" t="s">
        <v>42</v>
      </c>
      <c r="X117" s="639">
        <v>66</v>
      </c>
      <c r="Y117"/>
      <c r="Z117"/>
      <c r="AA117"/>
      <c r="AB117"/>
      <c r="AC117"/>
    </row>
    <row r="118" spans="2:29">
      <c r="B118" s="645" t="s">
        <v>3571</v>
      </c>
      <c r="C118" s="649">
        <v>29696.739999999998</v>
      </c>
      <c r="L118" s="639" t="s">
        <v>43</v>
      </c>
      <c r="M118" s="639">
        <v>1245</v>
      </c>
      <c r="N118"/>
      <c r="O118"/>
      <c r="P118"/>
      <c r="Q118"/>
      <c r="R118"/>
      <c r="W118" s="639" t="s">
        <v>43</v>
      </c>
      <c r="X118" s="639">
        <v>990.6</v>
      </c>
      <c r="Y118"/>
      <c r="Z118"/>
      <c r="AA118"/>
      <c r="AB118"/>
      <c r="AC118"/>
    </row>
    <row r="119" spans="2:29">
      <c r="L119" s="639" t="s">
        <v>3571</v>
      </c>
      <c r="M119" s="639">
        <v>10034</v>
      </c>
      <c r="W119" s="639" t="s">
        <v>3571</v>
      </c>
      <c r="X119" s="639">
        <v>3308.1</v>
      </c>
    </row>
    <row r="159" spans="2:24">
      <c r="L159" s="638" t="s">
        <v>3675</v>
      </c>
      <c r="M159" s="639" t="s">
        <v>49</v>
      </c>
      <c r="W159" s="638" t="s">
        <v>3675</v>
      </c>
      <c r="X159" s="639" t="s">
        <v>49</v>
      </c>
    </row>
    <row r="160" spans="2:24">
      <c r="B160" s="638" t="s">
        <v>12</v>
      </c>
      <c r="C160" s="639" t="s">
        <v>3676</v>
      </c>
      <c r="L160" s="638" t="s">
        <v>12</v>
      </c>
      <c r="M160" s="639" t="s">
        <v>54</v>
      </c>
      <c r="W160" s="638" t="s">
        <v>12</v>
      </c>
      <c r="X160" s="639" t="s">
        <v>122</v>
      </c>
    </row>
    <row r="162" spans="2:33">
      <c r="B162" s="638" t="s">
        <v>3684</v>
      </c>
      <c r="C162" s="639"/>
      <c r="D162" s="639"/>
      <c r="E162"/>
      <c r="F162"/>
      <c r="G162"/>
      <c r="H162"/>
      <c r="I162"/>
      <c r="L162" s="638" t="s">
        <v>3684</v>
      </c>
      <c r="M162" s="639"/>
      <c r="N162"/>
      <c r="O162"/>
      <c r="P162"/>
      <c r="Q162"/>
      <c r="R162"/>
      <c r="W162" s="638" t="s">
        <v>3684</v>
      </c>
      <c r="X162" s="639"/>
      <c r="Y162"/>
      <c r="Z162"/>
      <c r="AA162"/>
      <c r="AB162"/>
      <c r="AC162"/>
    </row>
    <row r="163" spans="2:33">
      <c r="B163" s="638" t="s">
        <v>3675</v>
      </c>
      <c r="C163" s="638" t="s">
        <v>3679</v>
      </c>
      <c r="D163" s="639" t="s">
        <v>3678</v>
      </c>
      <c r="E163"/>
      <c r="F163"/>
      <c r="G163"/>
      <c r="H163"/>
      <c r="I163"/>
      <c r="L163" s="638" t="s">
        <v>3679</v>
      </c>
      <c r="M163" s="639" t="s">
        <v>3678</v>
      </c>
      <c r="N163"/>
      <c r="O163"/>
      <c r="P163"/>
      <c r="Q163"/>
      <c r="R163"/>
      <c r="S163" s="521"/>
      <c r="T163" s="521"/>
      <c r="U163" s="521"/>
      <c r="V163" s="521"/>
      <c r="W163" s="638" t="s">
        <v>3679</v>
      </c>
      <c r="X163" s="639" t="s">
        <v>3678</v>
      </c>
      <c r="Y163"/>
      <c r="Z163"/>
      <c r="AA163"/>
      <c r="AB163"/>
      <c r="AC163"/>
      <c r="AD163" s="521"/>
      <c r="AE163" s="521"/>
      <c r="AF163" s="521"/>
      <c r="AG163" s="521"/>
    </row>
    <row r="164" spans="2:33">
      <c r="B164" s="639" t="s">
        <v>49</v>
      </c>
      <c r="C164" s="639" t="s">
        <v>2911</v>
      </c>
      <c r="D164" s="639">
        <v>5</v>
      </c>
      <c r="E164"/>
      <c r="F164"/>
      <c r="G164"/>
      <c r="H164"/>
      <c r="I164"/>
      <c r="L164" s="639" t="s">
        <v>2911</v>
      </c>
      <c r="M164" s="639">
        <v>5</v>
      </c>
      <c r="N164"/>
      <c r="O164"/>
      <c r="P164"/>
      <c r="Q164"/>
      <c r="R164"/>
      <c r="W164" s="639" t="s">
        <v>2911</v>
      </c>
      <c r="X164" s="639">
        <v>3</v>
      </c>
      <c r="Y164"/>
      <c r="Z164"/>
      <c r="AA164"/>
      <c r="AB164"/>
      <c r="AC164"/>
    </row>
    <row r="165" spans="2:33">
      <c r="B165" s="639"/>
      <c r="C165" s="639" t="s">
        <v>1061</v>
      </c>
      <c r="D165" s="639">
        <v>20</v>
      </c>
      <c r="E165"/>
      <c r="F165"/>
      <c r="G165"/>
      <c r="H165"/>
      <c r="I165"/>
      <c r="L165" s="639" t="s">
        <v>1061</v>
      </c>
      <c r="M165" s="639">
        <v>19</v>
      </c>
      <c r="N165"/>
      <c r="O165"/>
      <c r="P165"/>
      <c r="Q165"/>
      <c r="R165"/>
      <c r="W165" s="639" t="s">
        <v>1061</v>
      </c>
      <c r="X165" s="639">
        <v>18</v>
      </c>
      <c r="Y165"/>
      <c r="Z165"/>
      <c r="AA165"/>
      <c r="AB165"/>
      <c r="AC165"/>
    </row>
    <row r="166" spans="2:33">
      <c r="B166" s="639"/>
      <c r="C166" s="639" t="s">
        <v>100</v>
      </c>
      <c r="D166" s="639">
        <v>14</v>
      </c>
      <c r="E166"/>
      <c r="F166"/>
      <c r="G166"/>
      <c r="H166"/>
      <c r="I166"/>
      <c r="L166" s="639" t="s">
        <v>100</v>
      </c>
      <c r="M166" s="639">
        <v>14</v>
      </c>
      <c r="N166"/>
      <c r="O166"/>
      <c r="P166"/>
      <c r="Q166"/>
      <c r="R166"/>
      <c r="W166" s="639" t="s">
        <v>100</v>
      </c>
      <c r="X166" s="639">
        <v>16</v>
      </c>
      <c r="Y166"/>
      <c r="Z166"/>
      <c r="AA166"/>
      <c r="AB166"/>
      <c r="AC166"/>
    </row>
    <row r="167" spans="2:33">
      <c r="B167" s="639"/>
      <c r="C167" s="639" t="s">
        <v>997</v>
      </c>
      <c r="D167" s="639">
        <v>17</v>
      </c>
      <c r="E167"/>
      <c r="F167"/>
      <c r="G167"/>
      <c r="H167"/>
      <c r="I167"/>
      <c r="L167" s="639" t="s">
        <v>997</v>
      </c>
      <c r="M167" s="639">
        <v>17</v>
      </c>
      <c r="N167"/>
      <c r="O167"/>
      <c r="P167"/>
      <c r="Q167"/>
      <c r="R167"/>
      <c r="W167" s="639" t="s">
        <v>997</v>
      </c>
      <c r="X167" s="639">
        <v>24</v>
      </c>
      <c r="Y167"/>
      <c r="Z167"/>
      <c r="AA167"/>
      <c r="AB167"/>
      <c r="AC167"/>
    </row>
    <row r="168" spans="2:33">
      <c r="B168" s="639"/>
      <c r="C168" s="639" t="s">
        <v>847</v>
      </c>
      <c r="D168" s="639">
        <v>19</v>
      </c>
      <c r="E168"/>
      <c r="F168"/>
      <c r="G168"/>
      <c r="H168"/>
      <c r="I168"/>
      <c r="L168" s="639" t="s">
        <v>847</v>
      </c>
      <c r="M168" s="639">
        <v>19</v>
      </c>
      <c r="N168"/>
      <c r="O168"/>
      <c r="P168"/>
      <c r="Q168"/>
      <c r="R168"/>
      <c r="W168" s="639" t="s">
        <v>847</v>
      </c>
      <c r="X168" s="639">
        <v>15</v>
      </c>
      <c r="Y168"/>
      <c r="Z168"/>
      <c r="AA168"/>
      <c r="AB168"/>
      <c r="AC168"/>
    </row>
    <row r="169" spans="2:33">
      <c r="B169" s="639"/>
      <c r="C169" s="639" t="s">
        <v>1085</v>
      </c>
      <c r="D169" s="639">
        <v>15</v>
      </c>
      <c r="E169"/>
      <c r="F169"/>
      <c r="G169"/>
      <c r="H169"/>
      <c r="I169"/>
      <c r="L169" s="639" t="s">
        <v>1085</v>
      </c>
      <c r="M169" s="639">
        <v>15</v>
      </c>
      <c r="N169"/>
      <c r="O169"/>
      <c r="P169"/>
      <c r="Q169"/>
      <c r="R169"/>
      <c r="W169" s="639" t="s">
        <v>1085</v>
      </c>
      <c r="X169" s="639">
        <v>11</v>
      </c>
      <c r="Y169"/>
      <c r="Z169"/>
      <c r="AA169"/>
      <c r="AB169"/>
      <c r="AC169"/>
    </row>
    <row r="170" spans="2:33">
      <c r="B170" s="639" t="s">
        <v>393</v>
      </c>
      <c r="C170" s="639" t="s">
        <v>1487</v>
      </c>
      <c r="D170" s="639">
        <v>9</v>
      </c>
      <c r="E170"/>
      <c r="F170"/>
      <c r="G170"/>
      <c r="H170"/>
      <c r="I170"/>
      <c r="L170" s="639" t="s">
        <v>3571</v>
      </c>
      <c r="M170" s="639">
        <v>89</v>
      </c>
      <c r="W170" s="639" t="s">
        <v>3571</v>
      </c>
      <c r="X170" s="639">
        <v>87</v>
      </c>
    </row>
    <row r="171" spans="2:33">
      <c r="B171" s="639"/>
      <c r="C171" s="639" t="s">
        <v>1140</v>
      </c>
      <c r="D171" s="639">
        <v>15</v>
      </c>
      <c r="E171"/>
      <c r="F171"/>
      <c r="G171"/>
      <c r="H171"/>
      <c r="I171"/>
    </row>
    <row r="172" spans="2:33">
      <c r="B172" s="639"/>
      <c r="C172" s="639" t="s">
        <v>1005</v>
      </c>
      <c r="D172" s="639">
        <v>35</v>
      </c>
      <c r="E172"/>
      <c r="F172"/>
      <c r="G172"/>
      <c r="H172"/>
      <c r="I172"/>
    </row>
    <row r="173" spans="2:33">
      <c r="B173" s="639"/>
      <c r="C173" s="639" t="s">
        <v>1023</v>
      </c>
      <c r="D173" s="639">
        <v>18</v>
      </c>
      <c r="E173"/>
      <c r="F173"/>
      <c r="G173"/>
      <c r="H173"/>
      <c r="I173"/>
    </row>
    <row r="174" spans="2:33">
      <c r="B174" s="639"/>
      <c r="C174" s="639" t="s">
        <v>3685</v>
      </c>
      <c r="D174" s="639">
        <v>6</v>
      </c>
      <c r="E174"/>
      <c r="F174"/>
      <c r="G174"/>
      <c r="H174"/>
      <c r="I174"/>
    </row>
    <row r="175" spans="2:33">
      <c r="B175" s="639" t="s">
        <v>926</v>
      </c>
      <c r="C175" s="639" t="s">
        <v>1014</v>
      </c>
      <c r="D175" s="639">
        <v>13</v>
      </c>
      <c r="E175"/>
      <c r="F175"/>
      <c r="G175"/>
      <c r="H175"/>
      <c r="I175"/>
    </row>
    <row r="176" spans="2:33">
      <c r="B176" s="639"/>
      <c r="C176" s="639" t="s">
        <v>1494</v>
      </c>
      <c r="D176" s="639">
        <v>17</v>
      </c>
      <c r="E176"/>
      <c r="F176"/>
      <c r="G176"/>
      <c r="H176"/>
      <c r="I176"/>
    </row>
    <row r="177" spans="2:9">
      <c r="B177" s="639"/>
      <c r="C177" s="639" t="s">
        <v>1345</v>
      </c>
      <c r="D177" s="639">
        <v>7</v>
      </c>
      <c r="E177"/>
      <c r="F177"/>
      <c r="G177"/>
      <c r="H177"/>
      <c r="I177"/>
    </row>
    <row r="178" spans="2:9">
      <c r="B178" s="639" t="s">
        <v>3680</v>
      </c>
      <c r="C178" s="639" t="s">
        <v>3686</v>
      </c>
      <c r="D178" s="639">
        <v>1</v>
      </c>
      <c r="E178"/>
      <c r="F178"/>
      <c r="G178"/>
      <c r="H178"/>
      <c r="I178"/>
    </row>
    <row r="179" spans="2:9">
      <c r="B179" s="639" t="s">
        <v>3681</v>
      </c>
      <c r="C179" s="639" t="s">
        <v>3681</v>
      </c>
      <c r="D179" s="639"/>
    </row>
    <row r="180" spans="2:9">
      <c r="B180" s="639" t="s">
        <v>153</v>
      </c>
      <c r="C180" s="639" t="s">
        <v>154</v>
      </c>
      <c r="D180" s="639">
        <v>13</v>
      </c>
    </row>
    <row r="181" spans="2:9">
      <c r="B181" s="639"/>
      <c r="C181" s="639" t="s">
        <v>1040</v>
      </c>
      <c r="D181" s="639">
        <v>12</v>
      </c>
    </row>
    <row r="182" spans="2:9">
      <c r="B182" s="639" t="s">
        <v>490</v>
      </c>
      <c r="C182" s="639" t="s">
        <v>1307</v>
      </c>
      <c r="D182" s="639">
        <v>26</v>
      </c>
    </row>
    <row r="183" spans="2:9">
      <c r="B183" s="639" t="s">
        <v>3571</v>
      </c>
      <c r="C183" s="639"/>
      <c r="D183" s="639">
        <v>262</v>
      </c>
    </row>
    <row r="221" spans="2:26">
      <c r="L221" s="638" t="s">
        <v>3675</v>
      </c>
      <c r="M221" s="639" t="s">
        <v>49</v>
      </c>
      <c r="W221" s="638" t="s">
        <v>3675</v>
      </c>
      <c r="X221" s="639" t="s">
        <v>49</v>
      </c>
    </row>
    <row r="222" spans="2:26">
      <c r="L222" s="638" t="s">
        <v>12</v>
      </c>
      <c r="M222" s="639" t="s">
        <v>54</v>
      </c>
      <c r="W222" s="638" t="s">
        <v>12</v>
      </c>
      <c r="X222" s="639" t="s">
        <v>122</v>
      </c>
    </row>
    <row r="223" spans="2:26">
      <c r="B223" s="638" t="s">
        <v>12</v>
      </c>
      <c r="C223" s="639" t="s">
        <v>3676</v>
      </c>
    </row>
    <row r="224" spans="2:26">
      <c r="L224" s="638" t="s">
        <v>3684</v>
      </c>
      <c r="M224" s="639"/>
      <c r="N224"/>
      <c r="O224"/>
      <c r="P224"/>
      <c r="W224" s="638" t="s">
        <v>3684</v>
      </c>
      <c r="X224" s="639"/>
      <c r="Y224"/>
      <c r="Z224"/>
    </row>
    <row r="225" spans="2:33">
      <c r="B225" s="638" t="s">
        <v>3684</v>
      </c>
      <c r="C225" s="639"/>
      <c r="D225" s="639"/>
      <c r="E225"/>
      <c r="F225"/>
      <c r="G225"/>
      <c r="H225"/>
      <c r="I225"/>
      <c r="L225" s="638" t="s">
        <v>3679</v>
      </c>
      <c r="M225" s="639" t="s">
        <v>3678</v>
      </c>
      <c r="N225"/>
      <c r="O225"/>
      <c r="P225"/>
      <c r="R225" s="521"/>
      <c r="S225" s="521"/>
      <c r="T225" s="521"/>
      <c r="U225" s="521"/>
      <c r="V225" s="521"/>
      <c r="W225" s="638" t="s">
        <v>3679</v>
      </c>
      <c r="X225" s="639" t="s">
        <v>3678</v>
      </c>
      <c r="Y225"/>
      <c r="Z225"/>
      <c r="AA225" s="521"/>
      <c r="AB225" s="521"/>
      <c r="AC225" s="521"/>
      <c r="AD225" s="521"/>
      <c r="AE225" s="521"/>
      <c r="AF225" s="521"/>
      <c r="AG225" s="521"/>
    </row>
    <row r="226" spans="2:33">
      <c r="B226" s="638" t="s">
        <v>3675</v>
      </c>
      <c r="C226" s="638" t="s">
        <v>3679</v>
      </c>
      <c r="D226" s="639" t="s">
        <v>3678</v>
      </c>
      <c r="E226"/>
      <c r="F226"/>
      <c r="G226"/>
      <c r="H226"/>
      <c r="I226"/>
      <c r="J226" s="521"/>
      <c r="K226" s="521"/>
      <c r="L226" s="639" t="s">
        <v>42</v>
      </c>
      <c r="M226" s="639">
        <v>2</v>
      </c>
      <c r="N226"/>
      <c r="O226"/>
      <c r="P226"/>
      <c r="V226" s="521"/>
      <c r="W226" s="639" t="s">
        <v>42</v>
      </c>
      <c r="X226" s="639">
        <v>2</v>
      </c>
      <c r="Y226"/>
      <c r="Z226"/>
      <c r="AE226" s="521"/>
      <c r="AF226" s="521"/>
    </row>
    <row r="227" spans="2:33">
      <c r="B227" s="639" t="s">
        <v>49</v>
      </c>
      <c r="C227" s="639" t="s">
        <v>42</v>
      </c>
      <c r="D227" s="639">
        <v>2</v>
      </c>
      <c r="E227"/>
      <c r="F227"/>
      <c r="G227"/>
      <c r="H227"/>
      <c r="I227"/>
      <c r="L227" s="639" t="s">
        <v>43</v>
      </c>
      <c r="M227" s="639">
        <v>8</v>
      </c>
      <c r="N227"/>
      <c r="O227"/>
      <c r="P227"/>
      <c r="W227" s="639" t="s">
        <v>43</v>
      </c>
      <c r="X227" s="639">
        <v>11</v>
      </c>
      <c r="Y227"/>
      <c r="Z227"/>
    </row>
    <row r="228" spans="2:33">
      <c r="B228" s="639"/>
      <c r="C228" s="639" t="s">
        <v>43</v>
      </c>
      <c r="D228" s="639">
        <v>8</v>
      </c>
      <c r="E228"/>
      <c r="F228"/>
      <c r="G228"/>
      <c r="H228"/>
      <c r="I228"/>
      <c r="L228" s="639" t="s">
        <v>3571</v>
      </c>
      <c r="M228" s="639">
        <v>10</v>
      </c>
      <c r="N228"/>
      <c r="O228"/>
      <c r="P228"/>
      <c r="W228" s="639" t="s">
        <v>3571</v>
      </c>
      <c r="X228" s="639">
        <v>13</v>
      </c>
      <c r="Y228"/>
      <c r="Z228"/>
    </row>
    <row r="229" spans="2:33">
      <c r="B229" s="639" t="s">
        <v>393</v>
      </c>
      <c r="C229" s="639" t="s">
        <v>42</v>
      </c>
      <c r="D229" s="639">
        <v>27</v>
      </c>
      <c r="E229"/>
      <c r="F229"/>
      <c r="G229"/>
      <c r="H229"/>
      <c r="I229"/>
    </row>
    <row r="230" spans="2:33">
      <c r="B230" s="639"/>
      <c r="C230" s="639" t="s">
        <v>43</v>
      </c>
      <c r="D230" s="639">
        <v>10</v>
      </c>
      <c r="E230"/>
      <c r="F230"/>
      <c r="G230"/>
      <c r="H230"/>
      <c r="I230"/>
    </row>
    <row r="231" spans="2:33">
      <c r="B231" s="639" t="s">
        <v>153</v>
      </c>
      <c r="C231" s="639" t="s">
        <v>42</v>
      </c>
      <c r="D231" s="639">
        <v>15</v>
      </c>
      <c r="E231"/>
      <c r="F231"/>
      <c r="G231"/>
      <c r="H231"/>
      <c r="I231"/>
    </row>
    <row r="232" spans="2:33">
      <c r="B232" s="639"/>
      <c r="C232" s="639" t="s">
        <v>43</v>
      </c>
      <c r="D232" s="639">
        <v>3</v>
      </c>
    </row>
    <row r="233" spans="2:33">
      <c r="B233" s="639" t="s">
        <v>3571</v>
      </c>
      <c r="C233" s="639"/>
      <c r="D233" s="639">
        <v>65</v>
      </c>
    </row>
    <row r="276" spans="2:33">
      <c r="L276" s="638" t="s">
        <v>3675</v>
      </c>
      <c r="M276" s="639" t="s">
        <v>49</v>
      </c>
      <c r="W276" s="638" t="s">
        <v>3675</v>
      </c>
      <c r="X276" s="639" t="s">
        <v>49</v>
      </c>
    </row>
    <row r="277" spans="2:33">
      <c r="B277" s="638" t="s">
        <v>12</v>
      </c>
      <c r="C277" s="639" t="s">
        <v>3676</v>
      </c>
      <c r="L277" s="638" t="s">
        <v>12</v>
      </c>
      <c r="M277" s="639" t="s">
        <v>54</v>
      </c>
      <c r="W277" s="638" t="s">
        <v>12</v>
      </c>
      <c r="X277" s="639" t="s">
        <v>122</v>
      </c>
    </row>
    <row r="279" spans="2:33">
      <c r="B279" s="638" t="s">
        <v>3687</v>
      </c>
      <c r="C279" s="638" t="s">
        <v>3688</v>
      </c>
      <c r="D279" s="639"/>
      <c r="E279" s="639"/>
      <c r="F279" s="639"/>
      <c r="G279" s="639"/>
      <c r="H279" s="639"/>
      <c r="I279" s="639"/>
      <c r="J279" s="639"/>
      <c r="K279" s="639"/>
      <c r="L279" s="638" t="s">
        <v>3687</v>
      </c>
      <c r="M279" s="638" t="s">
        <v>3688</v>
      </c>
      <c r="N279" s="639"/>
      <c r="O279" s="639"/>
      <c r="P279" s="639"/>
      <c r="Q279" s="639"/>
      <c r="R279" s="639"/>
      <c r="W279" s="638" t="s">
        <v>3687</v>
      </c>
      <c r="X279" s="638" t="s">
        <v>3688</v>
      </c>
      <c r="Y279" s="639"/>
      <c r="Z279" s="639"/>
      <c r="AA279" s="639"/>
      <c r="AB279" s="639"/>
      <c r="AC279" s="639"/>
    </row>
    <row r="280" spans="2:33">
      <c r="B280" s="639"/>
      <c r="C280" s="639" t="s">
        <v>282</v>
      </c>
      <c r="D280" s="639" t="s">
        <v>3689</v>
      </c>
      <c r="E280" s="639" t="s">
        <v>85</v>
      </c>
      <c r="F280" s="639" t="s">
        <v>121</v>
      </c>
      <c r="G280" s="639" t="s">
        <v>1590</v>
      </c>
      <c r="H280" s="639" t="s">
        <v>1216</v>
      </c>
      <c r="I280" s="639" t="s">
        <v>3681</v>
      </c>
      <c r="J280" s="639" t="s">
        <v>2088</v>
      </c>
      <c r="K280" s="639" t="s">
        <v>3571</v>
      </c>
      <c r="L280" s="639"/>
      <c r="M280" s="639" t="s">
        <v>282</v>
      </c>
      <c r="N280" s="639" t="s">
        <v>85</v>
      </c>
      <c r="O280" s="639" t="s">
        <v>121</v>
      </c>
      <c r="P280" s="639" t="s">
        <v>1590</v>
      </c>
      <c r="Q280" s="639" t="s">
        <v>1216</v>
      </c>
      <c r="R280" s="639" t="s">
        <v>3571</v>
      </c>
      <c r="T280" s="521"/>
      <c r="U280" s="521"/>
      <c r="V280" s="521"/>
      <c r="W280" s="639"/>
      <c r="X280" s="639" t="s">
        <v>282</v>
      </c>
      <c r="Y280" s="639" t="s">
        <v>85</v>
      </c>
      <c r="Z280" s="639" t="s">
        <v>121</v>
      </c>
      <c r="AA280" s="639" t="s">
        <v>1590</v>
      </c>
      <c r="AB280" s="639" t="s">
        <v>1216</v>
      </c>
      <c r="AC280" s="639" t="s">
        <v>3571</v>
      </c>
      <c r="AD280" s="521"/>
      <c r="AE280" s="521"/>
      <c r="AF280" s="521"/>
      <c r="AG280" s="521"/>
    </row>
    <row r="281" spans="2:33">
      <c r="B281" s="639" t="s">
        <v>3678</v>
      </c>
      <c r="C281" s="639">
        <v>189</v>
      </c>
      <c r="D281" s="639">
        <v>4</v>
      </c>
      <c r="E281" s="639">
        <v>20</v>
      </c>
      <c r="F281" s="639">
        <v>4</v>
      </c>
      <c r="G281" s="639">
        <v>80</v>
      </c>
      <c r="H281" s="639">
        <v>32</v>
      </c>
      <c r="I281" s="639"/>
      <c r="J281" s="639">
        <v>3</v>
      </c>
      <c r="K281" s="639">
        <v>332</v>
      </c>
      <c r="L281" s="639" t="s">
        <v>3678</v>
      </c>
      <c r="M281" s="639">
        <v>49</v>
      </c>
      <c r="N281" s="639">
        <v>3</v>
      </c>
      <c r="O281" s="639">
        <v>1</v>
      </c>
      <c r="P281" s="639">
        <v>24</v>
      </c>
      <c r="Q281" s="639">
        <v>22</v>
      </c>
      <c r="R281" s="639">
        <v>99</v>
      </c>
      <c r="W281" s="639" t="s">
        <v>3678</v>
      </c>
      <c r="X281" s="639">
        <v>56</v>
      </c>
      <c r="Y281" s="639">
        <v>3</v>
      </c>
      <c r="Z281" s="639">
        <v>2</v>
      </c>
      <c r="AA281" s="639">
        <v>36</v>
      </c>
      <c r="AB281" s="639">
        <v>3</v>
      </c>
      <c r="AC281" s="639">
        <v>100</v>
      </c>
    </row>
    <row r="282" spans="2:33">
      <c r="B282"/>
      <c r="C282"/>
      <c r="D282"/>
      <c r="E282"/>
      <c r="F282"/>
      <c r="G282"/>
      <c r="H282"/>
      <c r="I282"/>
      <c r="L282"/>
      <c r="M282"/>
      <c r="N282"/>
      <c r="O282"/>
      <c r="P282"/>
      <c r="Q282"/>
      <c r="R282"/>
      <c r="W282"/>
      <c r="X282"/>
      <c r="Y282"/>
      <c r="Z282"/>
      <c r="AA282"/>
      <c r="AB282"/>
    </row>
    <row r="283" spans="2:33">
      <c r="B283"/>
      <c r="C283"/>
      <c r="D283"/>
      <c r="E283"/>
      <c r="F283"/>
      <c r="G283"/>
      <c r="H283"/>
      <c r="I283"/>
      <c r="L283"/>
      <c r="M283"/>
      <c r="N283"/>
      <c r="O283"/>
      <c r="P283"/>
      <c r="Q283"/>
      <c r="R283"/>
      <c r="W283"/>
      <c r="X283"/>
      <c r="Y283"/>
      <c r="Z283"/>
      <c r="AA283"/>
      <c r="AB283"/>
    </row>
    <row r="284" spans="2:33">
      <c r="B284"/>
      <c r="C284"/>
      <c r="D284"/>
      <c r="E284"/>
      <c r="F284"/>
      <c r="G284"/>
      <c r="H284"/>
      <c r="I284"/>
      <c r="L284"/>
      <c r="M284"/>
      <c r="N284"/>
      <c r="O284"/>
      <c r="P284"/>
      <c r="Q284"/>
      <c r="R284"/>
      <c r="W284"/>
      <c r="X284"/>
      <c r="Y284"/>
      <c r="Z284"/>
      <c r="AA284"/>
      <c r="AB284"/>
    </row>
    <row r="285" spans="2:33">
      <c r="B285"/>
      <c r="C285"/>
      <c r="D285"/>
      <c r="E285"/>
      <c r="F285"/>
      <c r="G285"/>
      <c r="H285"/>
      <c r="I285"/>
      <c r="L285"/>
      <c r="M285"/>
      <c r="N285"/>
      <c r="O285"/>
      <c r="P285"/>
      <c r="Q285"/>
      <c r="R285"/>
      <c r="W285"/>
      <c r="X285"/>
      <c r="Y285"/>
      <c r="Z285"/>
      <c r="AA285"/>
      <c r="AB285"/>
    </row>
    <row r="286" spans="2:33">
      <c r="B286"/>
      <c r="C286"/>
      <c r="D286"/>
      <c r="E286"/>
      <c r="F286"/>
      <c r="G286"/>
      <c r="H286"/>
      <c r="I286"/>
      <c r="L286"/>
      <c r="M286"/>
      <c r="N286"/>
      <c r="O286"/>
      <c r="P286"/>
      <c r="Q286"/>
      <c r="R286"/>
      <c r="W286"/>
      <c r="X286"/>
      <c r="Y286"/>
      <c r="Z286"/>
      <c r="AA286"/>
      <c r="AB286"/>
    </row>
    <row r="326" spans="2:31">
      <c r="B326" s="638" t="s">
        <v>3675</v>
      </c>
      <c r="C326" s="639" t="s">
        <v>49</v>
      </c>
    </row>
    <row r="327" spans="2:31">
      <c r="B327" s="638" t="s">
        <v>12</v>
      </c>
      <c r="C327" s="639" t="s">
        <v>3676</v>
      </c>
    </row>
    <row r="328" spans="2:31">
      <c r="B328" s="638" t="s">
        <v>3679</v>
      </c>
      <c r="C328" s="639" t="s">
        <v>3690</v>
      </c>
    </row>
    <row r="329" spans="2:31">
      <c r="B329" s="638" t="s">
        <v>3688</v>
      </c>
      <c r="C329" s="639" t="s">
        <v>3690</v>
      </c>
    </row>
    <row r="331" spans="2:31">
      <c r="B331" s="638" t="s">
        <v>3677</v>
      </c>
      <c r="C331" s="638" t="s">
        <v>3691</v>
      </c>
      <c r="D331" s="639"/>
      <c r="E331" s="639"/>
      <c r="F331" s="639"/>
      <c r="G331" s="639"/>
      <c r="H331" s="639"/>
      <c r="I331" s="639"/>
      <c r="J331" s="639"/>
      <c r="K331" s="639"/>
      <c r="L331" s="639"/>
      <c r="M331" s="639"/>
      <c r="N331" s="639"/>
      <c r="O331" s="639"/>
      <c r="P331" s="639"/>
      <c r="Q331" s="639"/>
      <c r="R331" s="639"/>
      <c r="S331" s="639"/>
      <c r="T331" s="639"/>
      <c r="U331" s="639"/>
      <c r="V331" s="639"/>
      <c r="W331" s="639"/>
      <c r="X331" s="639"/>
      <c r="Y331" s="639"/>
      <c r="Z331" s="639"/>
      <c r="AA331" s="639"/>
      <c r="AB331" s="639"/>
      <c r="AC331" s="639"/>
      <c r="AD331" s="639"/>
      <c r="AE331" s="639"/>
    </row>
    <row r="332" spans="2:31">
      <c r="B332" s="639"/>
      <c r="C332" s="639" t="s">
        <v>639</v>
      </c>
      <c r="D332" s="639" t="s">
        <v>535</v>
      </c>
      <c r="E332" s="639" t="s">
        <v>3692</v>
      </c>
      <c r="F332" s="639" t="s">
        <v>492</v>
      </c>
      <c r="G332" s="639" t="s">
        <v>1488</v>
      </c>
      <c r="H332" s="639" t="s">
        <v>1401</v>
      </c>
      <c r="I332" s="639" t="s">
        <v>464</v>
      </c>
      <c r="J332" s="639" t="s">
        <v>430</v>
      </c>
      <c r="K332" s="639" t="s">
        <v>246</v>
      </c>
      <c r="L332" s="639" t="s">
        <v>3693</v>
      </c>
      <c r="M332" s="639" t="s">
        <v>161</v>
      </c>
      <c r="N332" s="639" t="s">
        <v>94</v>
      </c>
      <c r="O332" s="639" t="s">
        <v>1113</v>
      </c>
      <c r="P332" s="639" t="s">
        <v>382</v>
      </c>
      <c r="Q332" s="639" t="s">
        <v>114</v>
      </c>
      <c r="R332" s="639" t="s">
        <v>728</v>
      </c>
      <c r="S332" s="639" t="s">
        <v>479</v>
      </c>
      <c r="T332" s="639" t="s">
        <v>331</v>
      </c>
      <c r="U332" s="639" t="s">
        <v>1544</v>
      </c>
      <c r="V332" s="639" t="s">
        <v>1571</v>
      </c>
      <c r="W332" s="639" t="s">
        <v>1584</v>
      </c>
      <c r="X332" s="639" t="s">
        <v>1700</v>
      </c>
      <c r="Y332" s="639" t="s">
        <v>1744</v>
      </c>
      <c r="Z332" s="639" t="s">
        <v>1777</v>
      </c>
      <c r="AA332" s="639" t="s">
        <v>1798</v>
      </c>
      <c r="AB332" s="639" t="s">
        <v>1922</v>
      </c>
      <c r="AC332" s="639" t="s">
        <v>1966</v>
      </c>
      <c r="AD332" s="639" t="s">
        <v>3694</v>
      </c>
      <c r="AE332" s="639" t="s">
        <v>3571</v>
      </c>
    </row>
    <row r="333" spans="2:31">
      <c r="B333" s="639" t="s">
        <v>3678</v>
      </c>
      <c r="C333" s="639">
        <v>1</v>
      </c>
      <c r="D333" s="639">
        <v>5</v>
      </c>
      <c r="E333" s="639">
        <v>1</v>
      </c>
      <c r="F333" s="639">
        <v>3</v>
      </c>
      <c r="G333" s="639">
        <v>20</v>
      </c>
      <c r="H333" s="639">
        <v>2</v>
      </c>
      <c r="I333" s="639">
        <v>1</v>
      </c>
      <c r="J333" s="639">
        <v>3</v>
      </c>
      <c r="K333" s="639">
        <v>4</v>
      </c>
      <c r="L333" s="639">
        <v>1</v>
      </c>
      <c r="M333" s="639">
        <v>7</v>
      </c>
      <c r="N333" s="639">
        <v>20</v>
      </c>
      <c r="O333" s="639">
        <v>3</v>
      </c>
      <c r="P333" s="639">
        <v>6</v>
      </c>
      <c r="Q333" s="639">
        <v>1</v>
      </c>
      <c r="R333" s="639">
        <v>1</v>
      </c>
      <c r="S333" s="639">
        <v>1</v>
      </c>
      <c r="T333" s="639">
        <v>5</v>
      </c>
      <c r="U333" s="639">
        <v>1</v>
      </c>
      <c r="V333" s="639">
        <v>1</v>
      </c>
      <c r="W333" s="639">
        <v>1</v>
      </c>
      <c r="X333" s="639">
        <v>3</v>
      </c>
      <c r="Y333" s="639">
        <v>1</v>
      </c>
      <c r="Z333" s="639">
        <v>1</v>
      </c>
      <c r="AA333" s="639">
        <v>4</v>
      </c>
      <c r="AB333" s="639">
        <v>1</v>
      </c>
      <c r="AC333" s="639">
        <v>1</v>
      </c>
      <c r="AD333" s="639">
        <v>1</v>
      </c>
      <c r="AE333" s="639">
        <v>100</v>
      </c>
    </row>
    <row r="334" spans="2:31">
      <c r="B334"/>
      <c r="C334"/>
      <c r="D334"/>
      <c r="E334"/>
      <c r="F334"/>
      <c r="G334"/>
      <c r="H334"/>
      <c r="I334"/>
      <c r="J334"/>
      <c r="K334"/>
      <c r="L334"/>
      <c r="M334"/>
      <c r="N334"/>
      <c r="O334"/>
      <c r="P334"/>
      <c r="Q334"/>
      <c r="R334"/>
      <c r="S334"/>
      <c r="T334"/>
      <c r="U334"/>
    </row>
    <row r="335" spans="2:31">
      <c r="B335"/>
      <c r="C335"/>
      <c r="D335"/>
      <c r="E335"/>
      <c r="F335"/>
      <c r="G335"/>
      <c r="H335"/>
      <c r="I335"/>
      <c r="J335"/>
      <c r="K335"/>
      <c r="L335"/>
      <c r="M335"/>
      <c r="N335"/>
      <c r="O335"/>
      <c r="P335"/>
      <c r="Q335"/>
      <c r="R335"/>
      <c r="S335"/>
      <c r="T335"/>
      <c r="U335"/>
    </row>
    <row r="336" spans="2:31">
      <c r="B336"/>
      <c r="C336"/>
      <c r="D336"/>
      <c r="E336"/>
      <c r="F336"/>
      <c r="G336"/>
      <c r="H336"/>
      <c r="I336"/>
      <c r="J336"/>
      <c r="K336"/>
      <c r="L336"/>
      <c r="M336"/>
      <c r="N336"/>
      <c r="O336"/>
      <c r="P336"/>
      <c r="Q336"/>
      <c r="R336"/>
      <c r="S336"/>
      <c r="T336"/>
      <c r="U336"/>
    </row>
    <row r="337" spans="2:99">
      <c r="B337"/>
      <c r="C337"/>
      <c r="D337"/>
      <c r="E337"/>
      <c r="F337"/>
      <c r="G337"/>
      <c r="H337"/>
      <c r="I337"/>
      <c r="J337"/>
      <c r="K337"/>
      <c r="L337"/>
      <c r="M337"/>
      <c r="N337"/>
      <c r="O337"/>
      <c r="P337"/>
      <c r="Q337"/>
      <c r="R337"/>
      <c r="S337"/>
      <c r="T337"/>
      <c r="U337"/>
    </row>
    <row r="339" spans="2:99">
      <c r="J339" s="521"/>
      <c r="K339" s="521"/>
      <c r="V339" s="521"/>
      <c r="W339" s="521"/>
      <c r="X339" s="521"/>
      <c r="Y339" s="521"/>
      <c r="Z339" s="521"/>
      <c r="AA339" s="521"/>
      <c r="AB339" s="521"/>
      <c r="AC339" s="521"/>
      <c r="AD339" s="521"/>
      <c r="AE339" s="521"/>
      <c r="AF339" s="521"/>
    </row>
    <row r="345" spans="2:99">
      <c r="N345" s="638" t="s">
        <v>3675</v>
      </c>
      <c r="O345" s="639" t="s">
        <v>49</v>
      </c>
    </row>
    <row r="346" spans="2:99">
      <c r="N346" s="638" t="s">
        <v>12</v>
      </c>
      <c r="O346" s="639" t="s">
        <v>54</v>
      </c>
    </row>
    <row r="347" spans="2:99">
      <c r="N347" s="638" t="s">
        <v>3679</v>
      </c>
      <c r="O347" s="639" t="s">
        <v>3690</v>
      </c>
    </row>
    <row r="348" spans="2:99">
      <c r="N348" s="638" t="s">
        <v>3688</v>
      </c>
      <c r="O348" s="639" t="s">
        <v>3690</v>
      </c>
    </row>
    <row r="350" spans="2:99">
      <c r="N350" s="638" t="s">
        <v>3677</v>
      </c>
      <c r="O350" s="638" t="s">
        <v>3691</v>
      </c>
      <c r="P350" s="639"/>
      <c r="Q350" s="639"/>
      <c r="R350" s="639"/>
      <c r="S350" s="639"/>
      <c r="T350" s="639"/>
      <c r="U350" s="639"/>
      <c r="V350" s="639"/>
      <c r="W350" s="639"/>
      <c r="X350" s="639"/>
      <c r="Y350" s="639"/>
      <c r="Z350" s="639"/>
      <c r="AA350" s="639"/>
      <c r="AB350" s="639"/>
      <c r="AC350" s="639"/>
      <c r="AD350" s="639"/>
      <c r="AE350" s="639"/>
      <c r="AF350" s="639"/>
      <c r="AG350" s="639"/>
      <c r="AH350" s="639"/>
      <c r="AI350" s="639"/>
      <c r="AJ350" s="639"/>
      <c r="AK350" s="639"/>
      <c r="AL350" s="639"/>
      <c r="AM350" s="639"/>
      <c r="AN350" s="639"/>
      <c r="AO350" s="639"/>
      <c r="AP350" s="639"/>
    </row>
    <row r="351" spans="2:99">
      <c r="N351" s="639"/>
      <c r="O351" s="639" t="s">
        <v>639</v>
      </c>
      <c r="P351" s="639" t="s">
        <v>535</v>
      </c>
      <c r="Q351" s="639" t="s">
        <v>3692</v>
      </c>
      <c r="R351" s="639" t="s">
        <v>492</v>
      </c>
      <c r="S351" s="639" t="s">
        <v>1488</v>
      </c>
      <c r="T351" s="639" t="s">
        <v>1401</v>
      </c>
      <c r="U351" s="639" t="s">
        <v>464</v>
      </c>
      <c r="V351" s="639" t="s">
        <v>430</v>
      </c>
      <c r="W351" s="639" t="s">
        <v>246</v>
      </c>
      <c r="X351" s="639" t="s">
        <v>3693</v>
      </c>
      <c r="Y351" s="639" t="s">
        <v>161</v>
      </c>
      <c r="Z351" s="639" t="s">
        <v>94</v>
      </c>
      <c r="AA351" s="639" t="s">
        <v>1113</v>
      </c>
      <c r="AB351" s="639" t="s">
        <v>382</v>
      </c>
      <c r="AC351" s="639" t="s">
        <v>114</v>
      </c>
      <c r="AD351" s="639" t="s">
        <v>728</v>
      </c>
      <c r="AE351" s="639" t="s">
        <v>479</v>
      </c>
      <c r="AF351" s="639" t="s">
        <v>331</v>
      </c>
      <c r="AG351" s="639" t="s">
        <v>1544</v>
      </c>
      <c r="AH351" s="639" t="s">
        <v>1571</v>
      </c>
      <c r="AI351" s="639" t="s">
        <v>1584</v>
      </c>
      <c r="AJ351" s="639" t="s">
        <v>1700</v>
      </c>
      <c r="AK351" s="639" t="s">
        <v>1744</v>
      </c>
      <c r="AL351" s="639" t="s">
        <v>1777</v>
      </c>
      <c r="AM351" s="639" t="s">
        <v>1798</v>
      </c>
      <c r="AN351" s="639" t="s">
        <v>1922</v>
      </c>
      <c r="AO351" s="639" t="s">
        <v>1966</v>
      </c>
      <c r="AP351" s="639" t="s">
        <v>3571</v>
      </c>
      <c r="AQ351" s="521"/>
      <c r="AR351" s="521"/>
      <c r="AS351" s="521"/>
      <c r="AT351" s="521"/>
      <c r="AU351" s="521"/>
      <c r="AV351" s="521"/>
      <c r="AW351" s="521"/>
      <c r="AX351" s="521"/>
      <c r="AY351" s="521"/>
      <c r="AZ351" s="521"/>
      <c r="BA351" s="521"/>
      <c r="BB351" s="521"/>
      <c r="BC351" s="521"/>
      <c r="BD351" s="521"/>
      <c r="BE351" s="521"/>
      <c r="BF351" s="521"/>
      <c r="BG351" s="521"/>
      <c r="BH351" s="521"/>
      <c r="BI351" s="521"/>
      <c r="BJ351" s="521"/>
      <c r="BK351" s="521"/>
      <c r="BL351" s="521"/>
      <c r="BM351" s="521"/>
      <c r="BN351" s="521"/>
      <c r="BO351" s="521"/>
      <c r="BP351" s="521"/>
      <c r="BQ351" s="521"/>
      <c r="BR351" s="521"/>
      <c r="BS351" s="521"/>
      <c r="BT351" s="521"/>
      <c r="BU351" s="521"/>
      <c r="BV351" s="521"/>
      <c r="BW351" s="521"/>
      <c r="BX351" s="521"/>
      <c r="BY351" s="521"/>
      <c r="BZ351" s="521"/>
      <c r="CA351" s="521"/>
      <c r="CB351" s="521"/>
      <c r="CC351" s="521"/>
      <c r="CD351" s="521"/>
      <c r="CE351" s="521"/>
      <c r="CF351" s="521"/>
      <c r="CG351" s="521"/>
      <c r="CH351" s="521"/>
      <c r="CI351" s="521"/>
      <c r="CJ351" s="521"/>
      <c r="CK351" s="521"/>
      <c r="CL351" s="521"/>
      <c r="CM351" s="521"/>
      <c r="CN351" s="521"/>
      <c r="CO351" s="521"/>
      <c r="CP351" s="521"/>
      <c r="CQ351" s="521"/>
      <c r="CR351" s="521"/>
      <c r="CS351" s="521"/>
      <c r="CT351" s="521"/>
      <c r="CU351" s="521"/>
    </row>
    <row r="352" spans="2:99">
      <c r="N352" s="639" t="s">
        <v>3678</v>
      </c>
      <c r="O352" s="639">
        <v>1</v>
      </c>
      <c r="P352" s="639">
        <v>5</v>
      </c>
      <c r="Q352" s="639">
        <v>1</v>
      </c>
      <c r="R352" s="639">
        <v>3</v>
      </c>
      <c r="S352" s="639">
        <v>20</v>
      </c>
      <c r="T352" s="639">
        <v>2</v>
      </c>
      <c r="U352" s="639">
        <v>1</v>
      </c>
      <c r="V352" s="639">
        <v>3</v>
      </c>
      <c r="W352" s="639">
        <v>4</v>
      </c>
      <c r="X352" s="639">
        <v>1</v>
      </c>
      <c r="Y352" s="639">
        <v>7</v>
      </c>
      <c r="Z352" s="639">
        <v>20</v>
      </c>
      <c r="AA352" s="639">
        <v>3</v>
      </c>
      <c r="AB352" s="639">
        <v>6</v>
      </c>
      <c r="AC352" s="639">
        <v>1</v>
      </c>
      <c r="AD352" s="639">
        <v>1</v>
      </c>
      <c r="AE352" s="639">
        <v>1</v>
      </c>
      <c r="AF352" s="639">
        <v>5</v>
      </c>
      <c r="AG352" s="639">
        <v>1</v>
      </c>
      <c r="AH352" s="639">
        <v>1</v>
      </c>
      <c r="AI352" s="639">
        <v>1</v>
      </c>
      <c r="AJ352" s="639">
        <v>3</v>
      </c>
      <c r="AK352" s="639">
        <v>1</v>
      </c>
      <c r="AL352" s="639">
        <v>1</v>
      </c>
      <c r="AM352" s="639">
        <v>4</v>
      </c>
      <c r="AN352" s="639">
        <v>1</v>
      </c>
      <c r="AO352" s="639">
        <v>1</v>
      </c>
      <c r="AP352" s="639">
        <v>99</v>
      </c>
    </row>
    <row r="353" spans="14:33">
      <c r="N353"/>
      <c r="O353"/>
      <c r="P353"/>
      <c r="Q353"/>
      <c r="R353"/>
      <c r="S353"/>
      <c r="T353"/>
      <c r="U353"/>
      <c r="V353"/>
      <c r="W353"/>
      <c r="X353"/>
      <c r="Y353"/>
      <c r="Z353"/>
      <c r="AA353"/>
      <c r="AB353"/>
      <c r="AC353"/>
      <c r="AD353"/>
      <c r="AE353"/>
      <c r="AF353"/>
      <c r="AG353"/>
    </row>
    <row r="354" spans="14:33">
      <c r="N354"/>
      <c r="O354"/>
      <c r="P354"/>
      <c r="Q354"/>
      <c r="R354"/>
      <c r="S354"/>
      <c r="T354"/>
      <c r="U354"/>
      <c r="V354"/>
      <c r="W354"/>
      <c r="X354"/>
      <c r="Y354"/>
      <c r="Z354"/>
      <c r="AA354"/>
      <c r="AB354"/>
      <c r="AC354"/>
      <c r="AD354"/>
      <c r="AE354"/>
      <c r="AF354"/>
      <c r="AG354"/>
    </row>
    <row r="355" spans="14:33">
      <c r="N355"/>
      <c r="O355"/>
      <c r="P355"/>
      <c r="Q355"/>
      <c r="R355"/>
      <c r="S355"/>
      <c r="T355"/>
      <c r="U355"/>
      <c r="V355"/>
      <c r="W355"/>
      <c r="X355"/>
      <c r="Y355"/>
      <c r="Z355"/>
      <c r="AA355"/>
      <c r="AB355"/>
      <c r="AC355"/>
      <c r="AD355"/>
      <c r="AE355"/>
      <c r="AF355"/>
      <c r="AG355"/>
    </row>
    <row r="356" spans="14:33">
      <c r="N356"/>
      <c r="O356"/>
      <c r="P356"/>
      <c r="Q356"/>
      <c r="R356"/>
      <c r="S356"/>
      <c r="T356"/>
      <c r="U356"/>
      <c r="V356"/>
      <c r="W356"/>
      <c r="X356"/>
      <c r="Y356"/>
      <c r="Z356"/>
      <c r="AA356"/>
      <c r="AB356"/>
      <c r="AC356"/>
      <c r="AD356"/>
      <c r="AE356"/>
      <c r="AF356"/>
      <c r="AG356"/>
    </row>
    <row r="396" spans="23:32">
      <c r="W396" s="521"/>
      <c r="X396" s="521"/>
      <c r="Y396" s="521"/>
      <c r="Z396" s="521"/>
      <c r="AA396" s="521"/>
      <c r="AB396" s="521"/>
      <c r="AC396" s="521"/>
      <c r="AD396" s="521"/>
      <c r="AE396" s="521"/>
      <c r="AF396" s="521"/>
    </row>
    <row r="450" spans="11:32">
      <c r="K450" s="521"/>
      <c r="V450" s="521"/>
      <c r="W450" s="521"/>
      <c r="X450" s="521"/>
      <c r="Y450" s="521"/>
      <c r="Z450" s="521"/>
      <c r="AA450" s="521"/>
      <c r="AB450" s="521"/>
      <c r="AC450" s="521"/>
      <c r="AD450" s="521"/>
      <c r="AE450" s="521"/>
      <c r="AF450" s="521"/>
    </row>
    <row r="503" spans="11:32">
      <c r="K503" s="521"/>
      <c r="V503" s="521"/>
      <c r="W503" s="521"/>
      <c r="X503" s="521"/>
      <c r="Y503" s="521"/>
      <c r="Z503" s="521"/>
      <c r="AA503" s="521"/>
      <c r="AB503" s="521"/>
      <c r="AC503" s="521"/>
      <c r="AD503" s="521"/>
      <c r="AE503" s="521"/>
      <c r="AF503" s="521"/>
    </row>
    <row r="557" spans="11:32">
      <c r="K557" s="521"/>
      <c r="V557" s="521"/>
      <c r="W557" s="521"/>
      <c r="X557" s="521"/>
      <c r="Y557" s="521"/>
      <c r="Z557" s="521"/>
      <c r="AA557" s="521"/>
      <c r="AB557" s="521"/>
      <c r="AC557" s="521"/>
      <c r="AD557" s="521"/>
      <c r="AE557" s="521"/>
      <c r="AF557" s="521"/>
    </row>
    <row r="607" spans="11:32">
      <c r="K607" s="521"/>
      <c r="V607" s="521"/>
      <c r="W607" s="521"/>
      <c r="X607" s="521"/>
      <c r="Y607" s="521"/>
      <c r="Z607" s="521"/>
      <c r="AA607" s="521"/>
      <c r="AB607" s="521"/>
      <c r="AC607" s="521"/>
      <c r="AD607" s="521"/>
      <c r="AE607" s="521"/>
      <c r="AF607" s="521"/>
    </row>
  </sheetData>
  <phoneticPr fontId="2" type="noConversion"/>
  <pageMargins left="0.7" right="0.7" top="0.75" bottom="0.75" header="0.3" footer="0.3"/>
  <pageSetup paperSize="9" orientation="portrait" r:id="rId21"/>
  <headerFooter>
    <oddHeader>&amp;C&amp;"Calibri"&amp;10&amp;K000000  AGC Group Internal Use Only &amp;1#_x000D_</oddHeader>
  </headerFooter>
  <drawing r:id="rId2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2:W80"/>
  <sheetViews>
    <sheetView topLeftCell="A4" zoomScale="85" zoomScaleNormal="85" workbookViewId="0">
      <selection activeCell="L10" sqref="L10"/>
    </sheetView>
  </sheetViews>
  <sheetFormatPr defaultColWidth="9" defaultRowHeight="15.75"/>
  <cols>
    <col min="1" max="1" width="9" style="519"/>
    <col min="2" max="2" width="11.75" style="519" bestFit="1" customWidth="1"/>
    <col min="3" max="3" width="10.25" style="519" bestFit="1" customWidth="1"/>
    <col min="4" max="6" width="5.375" style="519" bestFit="1" customWidth="1"/>
    <col min="7" max="7" width="7.375" style="519" bestFit="1" customWidth="1"/>
    <col min="8" max="9" width="12" style="519" bestFit="1" customWidth="1"/>
    <col min="10" max="10" width="11.75" style="519" bestFit="1" customWidth="1"/>
    <col min="11" max="11" width="10.25" style="519" bestFit="1" customWidth="1"/>
    <col min="12" max="14" width="5.375" style="519" bestFit="1" customWidth="1"/>
    <col min="15" max="15" width="9" style="519" customWidth="1"/>
    <col min="16" max="17" width="9" style="519"/>
    <col min="18" max="18" width="11.375" style="519" bestFit="1" customWidth="1"/>
    <col min="19" max="19" width="10.25" style="519" bestFit="1" customWidth="1"/>
    <col min="20" max="23" width="5.375" style="519" bestFit="1" customWidth="1"/>
    <col min="24" max="16384" width="9" style="519"/>
  </cols>
  <sheetData>
    <row r="2" spans="2:23" s="522" customFormat="1">
      <c r="B2" s="522" t="s">
        <v>3695</v>
      </c>
      <c r="J2" s="522" t="s">
        <v>3696</v>
      </c>
      <c r="R2" s="522" t="s">
        <v>3697</v>
      </c>
    </row>
    <row r="3" spans="2:23" s="522" customFormat="1">
      <c r="C3" s="522" t="s">
        <v>3698</v>
      </c>
      <c r="D3" s="523" t="e">
        <f>G17</f>
        <v>#DIV/0!</v>
      </c>
      <c r="K3" s="522" t="s">
        <v>3698</v>
      </c>
      <c r="L3" s="523" t="e">
        <f>O17</f>
        <v>#DIV/0!</v>
      </c>
      <c r="S3" s="522" t="s">
        <v>3698</v>
      </c>
      <c r="T3" s="523" t="e">
        <f>W17</f>
        <v>#DIV/0!</v>
      </c>
    </row>
    <row r="4" spans="2:23" s="522" customFormat="1">
      <c r="C4" s="522" t="s">
        <v>3699</v>
      </c>
      <c r="D4" s="547" t="e">
        <f>G18</f>
        <v>#DIV/0!</v>
      </c>
      <c r="K4" s="522" t="s">
        <v>3699</v>
      </c>
      <c r="L4" s="547" t="e">
        <f>O18</f>
        <v>#DIV/0!</v>
      </c>
      <c r="S4" s="522" t="s">
        <v>3699</v>
      </c>
      <c r="T4" s="547" t="e">
        <f>W18</f>
        <v>#DIV/0!</v>
      </c>
    </row>
    <row r="5" spans="2:23" s="522" customFormat="1">
      <c r="D5" s="524"/>
    </row>
    <row r="6" spans="2:23">
      <c r="B6" s="638" t="s">
        <v>3700</v>
      </c>
      <c r="C6" s="639" t="s">
        <v>3690</v>
      </c>
      <c r="J6" s="638" t="s">
        <v>3700</v>
      </c>
      <c r="K6" s="639" t="s">
        <v>3690</v>
      </c>
      <c r="R6" s="638" t="s">
        <v>3700</v>
      </c>
      <c r="S6" s="639" t="s">
        <v>3690</v>
      </c>
    </row>
    <row r="8" spans="2:23">
      <c r="B8" s="638" t="s">
        <v>3701</v>
      </c>
      <c r="C8" s="640" t="s">
        <v>3702</v>
      </c>
      <c r="D8" s="639"/>
      <c r="E8" s="639"/>
      <c r="F8" s="639"/>
      <c r="G8"/>
      <c r="J8" s="638" t="s">
        <v>3703</v>
      </c>
      <c r="K8" s="640" t="s">
        <v>3704</v>
      </c>
      <c r="L8" s="639"/>
      <c r="M8" s="639"/>
      <c r="N8"/>
      <c r="O8"/>
      <c r="R8" s="638" t="s">
        <v>3705</v>
      </c>
      <c r="S8" s="640" t="s">
        <v>3706</v>
      </c>
      <c r="T8" s="639"/>
      <c r="U8" s="639"/>
      <c r="V8" s="639"/>
      <c r="W8"/>
    </row>
    <row r="9" spans="2:23">
      <c r="B9" s="639"/>
      <c r="C9" s="640" t="s">
        <v>2628</v>
      </c>
      <c r="D9" s="639" t="s">
        <v>61</v>
      </c>
      <c r="E9" s="639" t="s">
        <v>63</v>
      </c>
      <c r="F9" s="639" t="s">
        <v>3571</v>
      </c>
      <c r="G9"/>
      <c r="J9" s="639"/>
      <c r="K9" s="639" t="s">
        <v>61</v>
      </c>
      <c r="L9" s="639" t="s">
        <v>63</v>
      </c>
      <c r="M9" s="639" t="s">
        <v>3571</v>
      </c>
      <c r="N9"/>
      <c r="O9"/>
      <c r="R9" s="639"/>
      <c r="S9" s="640" t="s">
        <v>2628</v>
      </c>
      <c r="T9" s="639" t="s">
        <v>61</v>
      </c>
      <c r="U9" s="639" t="s">
        <v>63</v>
      </c>
      <c r="V9" s="639" t="s">
        <v>3571</v>
      </c>
      <c r="W9"/>
    </row>
    <row r="10" spans="2:23">
      <c r="B10" s="639" t="s">
        <v>3678</v>
      </c>
      <c r="C10" s="640">
        <v>1</v>
      </c>
      <c r="D10" s="639">
        <v>228</v>
      </c>
      <c r="E10" s="639">
        <v>203</v>
      </c>
      <c r="F10" s="639">
        <v>432</v>
      </c>
      <c r="G10" s="546">
        <f>1-(C10/F10)</f>
        <v>0.99768518518518523</v>
      </c>
      <c r="J10" s="639" t="s">
        <v>3678</v>
      </c>
      <c r="K10" s="639">
        <v>177</v>
      </c>
      <c r="L10" s="639">
        <v>229</v>
      </c>
      <c r="M10" s="639">
        <v>406</v>
      </c>
      <c r="N10"/>
      <c r="O10" s="546" t="e">
        <f>1-(K10/N10)</f>
        <v>#DIV/0!</v>
      </c>
      <c r="R10" s="639" t="s">
        <v>3678</v>
      </c>
      <c r="S10" s="640">
        <v>1</v>
      </c>
      <c r="T10" s="639">
        <v>182</v>
      </c>
      <c r="U10" s="639">
        <v>223</v>
      </c>
      <c r="V10" s="639">
        <v>406</v>
      </c>
      <c r="W10" s="546">
        <f>1-(S10/V10)</f>
        <v>0.99753694581280783</v>
      </c>
    </row>
    <row r="11" spans="2:23">
      <c r="B11"/>
      <c r="C11"/>
      <c r="D11"/>
      <c r="E11"/>
      <c r="F11"/>
      <c r="G11" s="546" t="e">
        <f t="shared" ref="G11:G19" si="0">1-(C11/F11)</f>
        <v>#DIV/0!</v>
      </c>
      <c r="J11"/>
      <c r="K11"/>
      <c r="L11"/>
      <c r="M11"/>
      <c r="N11"/>
      <c r="O11" s="546" t="e">
        <f t="shared" ref="O11:O19" si="1">1-(K11/N11)</f>
        <v>#DIV/0!</v>
      </c>
      <c r="R11"/>
      <c r="S11"/>
      <c r="T11"/>
      <c r="U11"/>
      <c r="V11"/>
      <c r="W11" s="546" t="e">
        <f t="shared" ref="W11:W19" si="2">1-(S11/V11)</f>
        <v>#DIV/0!</v>
      </c>
    </row>
    <row r="12" spans="2:23">
      <c r="B12"/>
      <c r="C12"/>
      <c r="D12"/>
      <c r="E12"/>
      <c r="F12"/>
      <c r="G12" s="546" t="e">
        <f t="shared" si="0"/>
        <v>#DIV/0!</v>
      </c>
      <c r="J12"/>
      <c r="K12"/>
      <c r="L12"/>
      <c r="M12"/>
      <c r="N12"/>
      <c r="O12" s="546" t="e">
        <f t="shared" si="1"/>
        <v>#DIV/0!</v>
      </c>
      <c r="R12"/>
      <c r="S12"/>
      <c r="T12"/>
      <c r="U12"/>
      <c r="V12"/>
      <c r="W12" s="546" t="e">
        <f t="shared" si="2"/>
        <v>#DIV/0!</v>
      </c>
    </row>
    <row r="13" spans="2:23">
      <c r="B13"/>
      <c r="C13"/>
      <c r="D13"/>
      <c r="E13"/>
      <c r="F13"/>
      <c r="G13" s="546" t="e">
        <f t="shared" si="0"/>
        <v>#DIV/0!</v>
      </c>
      <c r="J13"/>
      <c r="K13"/>
      <c r="L13"/>
      <c r="M13"/>
      <c r="N13"/>
      <c r="O13" s="546" t="e">
        <f t="shared" si="1"/>
        <v>#DIV/0!</v>
      </c>
      <c r="R13"/>
      <c r="S13"/>
      <c r="T13"/>
      <c r="U13"/>
      <c r="V13"/>
      <c r="W13" s="546" t="e">
        <f t="shared" si="2"/>
        <v>#DIV/0!</v>
      </c>
    </row>
    <row r="14" spans="2:23">
      <c r="B14"/>
      <c r="C14"/>
      <c r="D14"/>
      <c r="E14"/>
      <c r="F14"/>
      <c r="G14" s="546" t="e">
        <f t="shared" si="0"/>
        <v>#DIV/0!</v>
      </c>
      <c r="J14"/>
      <c r="K14"/>
      <c r="L14"/>
      <c r="M14"/>
      <c r="N14"/>
      <c r="O14" s="546" t="e">
        <f t="shared" si="1"/>
        <v>#DIV/0!</v>
      </c>
      <c r="R14"/>
      <c r="S14"/>
      <c r="T14"/>
      <c r="U14"/>
      <c r="V14"/>
      <c r="W14" s="546" t="e">
        <f t="shared" si="2"/>
        <v>#DIV/0!</v>
      </c>
    </row>
    <row r="15" spans="2:23">
      <c r="B15"/>
      <c r="C15"/>
      <c r="D15"/>
      <c r="E15"/>
      <c r="F15"/>
      <c r="G15" s="546" t="e">
        <f t="shared" si="0"/>
        <v>#DIV/0!</v>
      </c>
      <c r="J15"/>
      <c r="K15"/>
      <c r="L15"/>
      <c r="M15"/>
      <c r="N15"/>
      <c r="O15" s="546" t="e">
        <f t="shared" si="1"/>
        <v>#DIV/0!</v>
      </c>
      <c r="R15"/>
      <c r="S15"/>
      <c r="T15"/>
      <c r="U15"/>
      <c r="V15"/>
      <c r="W15" s="546" t="e">
        <f t="shared" si="2"/>
        <v>#DIV/0!</v>
      </c>
    </row>
    <row r="16" spans="2:23">
      <c r="B16"/>
      <c r="C16"/>
      <c r="D16"/>
      <c r="E16"/>
      <c r="F16"/>
      <c r="G16" s="546" t="e">
        <f t="shared" si="0"/>
        <v>#DIV/0!</v>
      </c>
      <c r="J16"/>
      <c r="K16"/>
      <c r="L16"/>
      <c r="M16"/>
      <c r="N16"/>
      <c r="O16" s="546" t="e">
        <f t="shared" si="1"/>
        <v>#DIV/0!</v>
      </c>
      <c r="R16"/>
      <c r="S16"/>
      <c r="T16"/>
      <c r="U16"/>
      <c r="V16"/>
      <c r="W16" s="546" t="e">
        <f t="shared" si="2"/>
        <v>#DIV/0!</v>
      </c>
    </row>
    <row r="17" spans="2:23">
      <c r="B17"/>
      <c r="C17"/>
      <c r="D17"/>
      <c r="E17"/>
      <c r="F17"/>
      <c r="G17" s="546" t="e">
        <f t="shared" si="0"/>
        <v>#DIV/0!</v>
      </c>
      <c r="J17"/>
      <c r="K17"/>
      <c r="L17"/>
      <c r="M17"/>
      <c r="N17"/>
      <c r="O17" s="546" t="e">
        <f t="shared" si="1"/>
        <v>#DIV/0!</v>
      </c>
      <c r="R17"/>
      <c r="S17"/>
      <c r="T17"/>
      <c r="U17"/>
      <c r="V17"/>
      <c r="W17" s="546" t="e">
        <f t="shared" si="2"/>
        <v>#DIV/0!</v>
      </c>
    </row>
    <row r="18" spans="2:23">
      <c r="B18"/>
      <c r="C18"/>
      <c r="D18"/>
      <c r="E18"/>
      <c r="F18"/>
      <c r="G18" s="546" t="e">
        <f t="shared" si="0"/>
        <v>#DIV/0!</v>
      </c>
      <c r="J18"/>
      <c r="K18"/>
      <c r="L18"/>
      <c r="M18"/>
      <c r="N18"/>
      <c r="O18" s="546" t="e">
        <f t="shared" si="1"/>
        <v>#DIV/0!</v>
      </c>
      <c r="R18"/>
      <c r="S18"/>
      <c r="T18"/>
      <c r="U18"/>
      <c r="V18"/>
      <c r="W18" s="546" t="e">
        <f t="shared" si="2"/>
        <v>#DIV/0!</v>
      </c>
    </row>
    <row r="19" spans="2:23">
      <c r="B19"/>
      <c r="C19"/>
      <c r="D19"/>
      <c r="E19"/>
      <c r="F19"/>
      <c r="G19" s="546" t="e">
        <f t="shared" si="0"/>
        <v>#DIV/0!</v>
      </c>
      <c r="J19"/>
      <c r="K19"/>
      <c r="L19"/>
      <c r="M19"/>
      <c r="N19"/>
      <c r="O19" s="546" t="e">
        <f t="shared" si="1"/>
        <v>#DIV/0!</v>
      </c>
      <c r="R19"/>
      <c r="S19"/>
      <c r="T19"/>
      <c r="U19"/>
      <c r="V19"/>
      <c r="W19" s="546" t="e">
        <f t="shared" si="2"/>
        <v>#DIV/0!</v>
      </c>
    </row>
    <row r="20" spans="2:23">
      <c r="B20"/>
      <c r="C20"/>
      <c r="D20"/>
      <c r="E20"/>
      <c r="F20"/>
      <c r="G20"/>
      <c r="J20"/>
      <c r="K20"/>
      <c r="L20"/>
      <c r="M20"/>
      <c r="N20"/>
      <c r="O20"/>
      <c r="R20"/>
      <c r="S20"/>
      <c r="T20"/>
      <c r="U20"/>
      <c r="V20"/>
      <c r="W20"/>
    </row>
    <row r="24" spans="2:23">
      <c r="B24" s="522" t="s">
        <v>3707</v>
      </c>
    </row>
    <row r="25" spans="2:23">
      <c r="C25" s="522" t="s">
        <v>3698</v>
      </c>
      <c r="D25" s="523" t="e">
        <f>G39</f>
        <v>#DIV/0!</v>
      </c>
      <c r="J25" s="522" t="s">
        <v>3708</v>
      </c>
      <c r="K25" s="522" t="s">
        <v>3698</v>
      </c>
      <c r="L25" s="523" t="e">
        <f>O39</f>
        <v>#DIV/0!</v>
      </c>
    </row>
    <row r="26" spans="2:23">
      <c r="C26" s="522" t="s">
        <v>3699</v>
      </c>
      <c r="D26" s="547" t="e">
        <f>G40</f>
        <v>#DIV/0!</v>
      </c>
      <c r="K26" s="522" t="s">
        <v>3699</v>
      </c>
      <c r="L26" s="547" t="e">
        <f>O40</f>
        <v>#DIV/0!</v>
      </c>
    </row>
    <row r="27" spans="2:23" s="522" customFormat="1"/>
    <row r="28" spans="2:23">
      <c r="B28" s="638" t="s">
        <v>3700</v>
      </c>
      <c r="C28" s="639" t="s">
        <v>3690</v>
      </c>
      <c r="J28" s="638" t="s">
        <v>3700</v>
      </c>
      <c r="K28" s="639" t="s">
        <v>3690</v>
      </c>
    </row>
    <row r="30" spans="2:23">
      <c r="B30" s="638" t="s">
        <v>3709</v>
      </c>
      <c r="C30" s="640" t="s">
        <v>3710</v>
      </c>
      <c r="D30" s="639"/>
      <c r="E30" s="639"/>
      <c r="F30"/>
      <c r="G30"/>
      <c r="J30" s="638" t="s">
        <v>3711</v>
      </c>
      <c r="K30" s="640" t="s">
        <v>3712</v>
      </c>
      <c r="L30" s="639"/>
      <c r="M30" s="639"/>
      <c r="N30"/>
      <c r="O30"/>
    </row>
    <row r="31" spans="2:23">
      <c r="B31" s="639"/>
      <c r="C31" s="639" t="s">
        <v>61</v>
      </c>
      <c r="D31" s="639" t="s">
        <v>63</v>
      </c>
      <c r="E31" s="639" t="s">
        <v>3571</v>
      </c>
      <c r="F31"/>
      <c r="G31"/>
      <c r="J31" s="639"/>
      <c r="K31" s="639" t="s">
        <v>61</v>
      </c>
      <c r="L31" s="639" t="s">
        <v>63</v>
      </c>
      <c r="M31" s="639" t="s">
        <v>3571</v>
      </c>
      <c r="N31"/>
      <c r="O31"/>
      <c r="R31" s="521"/>
      <c r="S31" s="521"/>
      <c r="T31" s="521"/>
      <c r="U31" s="521"/>
      <c r="V31" s="521"/>
      <c r="W31" s="521"/>
    </row>
    <row r="32" spans="2:23">
      <c r="B32" s="639" t="s">
        <v>3678</v>
      </c>
      <c r="C32" s="639">
        <v>160</v>
      </c>
      <c r="D32" s="639">
        <v>246</v>
      </c>
      <c r="E32" s="639">
        <v>406</v>
      </c>
      <c r="F32"/>
      <c r="G32" s="546" t="e">
        <f t="shared" ref="G32:G41" si="3">1-(C32/F32)</f>
        <v>#DIV/0!</v>
      </c>
      <c r="H32" s="546"/>
      <c r="J32" s="639" t="s">
        <v>3678</v>
      </c>
      <c r="K32" s="639">
        <v>153</v>
      </c>
      <c r="L32" s="639">
        <v>253</v>
      </c>
      <c r="M32" s="639">
        <v>406</v>
      </c>
      <c r="N32"/>
      <c r="O32" s="546" t="e">
        <f>1-(K32/N32)</f>
        <v>#DIV/0!</v>
      </c>
      <c r="P32" s="546"/>
    </row>
    <row r="33" spans="2:16">
      <c r="B33"/>
      <c r="C33"/>
      <c r="D33"/>
      <c r="E33"/>
      <c r="F33"/>
      <c r="G33" s="546" t="e">
        <f t="shared" si="3"/>
        <v>#DIV/0!</v>
      </c>
      <c r="H33" s="546"/>
      <c r="J33"/>
      <c r="K33"/>
      <c r="L33"/>
      <c r="M33"/>
      <c r="N33"/>
      <c r="O33" s="546" t="e">
        <f t="shared" ref="O33:O41" si="4">1-(K33/N33)</f>
        <v>#DIV/0!</v>
      </c>
      <c r="P33" s="546"/>
    </row>
    <row r="34" spans="2:16">
      <c r="B34"/>
      <c r="C34"/>
      <c r="D34"/>
      <c r="E34"/>
      <c r="F34"/>
      <c r="G34" s="546" t="e">
        <f t="shared" si="3"/>
        <v>#DIV/0!</v>
      </c>
      <c r="H34" s="546"/>
      <c r="J34"/>
      <c r="K34"/>
      <c r="L34"/>
      <c r="M34"/>
      <c r="N34"/>
      <c r="O34" s="546" t="e">
        <f t="shared" si="4"/>
        <v>#DIV/0!</v>
      </c>
      <c r="P34" s="546"/>
    </row>
    <row r="35" spans="2:16">
      <c r="B35"/>
      <c r="C35"/>
      <c r="D35"/>
      <c r="E35"/>
      <c r="F35"/>
      <c r="G35" s="546" t="e">
        <f t="shared" si="3"/>
        <v>#DIV/0!</v>
      </c>
      <c r="H35" s="546"/>
      <c r="J35"/>
      <c r="K35"/>
      <c r="L35"/>
      <c r="M35"/>
      <c r="N35"/>
      <c r="O35" s="546" t="e">
        <f t="shared" si="4"/>
        <v>#DIV/0!</v>
      </c>
      <c r="P35" s="546"/>
    </row>
    <row r="36" spans="2:16">
      <c r="B36"/>
      <c r="C36"/>
      <c r="D36"/>
      <c r="E36"/>
      <c r="F36"/>
      <c r="G36" s="546" t="e">
        <f t="shared" si="3"/>
        <v>#DIV/0!</v>
      </c>
      <c r="H36" s="546"/>
      <c r="J36"/>
      <c r="K36"/>
      <c r="L36"/>
      <c r="M36"/>
      <c r="N36"/>
      <c r="O36" s="546" t="e">
        <f t="shared" si="4"/>
        <v>#DIV/0!</v>
      </c>
      <c r="P36" s="546"/>
    </row>
    <row r="37" spans="2:16">
      <c r="B37"/>
      <c r="C37"/>
      <c r="D37"/>
      <c r="E37"/>
      <c r="F37"/>
      <c r="G37" s="546" t="e">
        <f t="shared" si="3"/>
        <v>#DIV/0!</v>
      </c>
      <c r="H37" s="546"/>
      <c r="J37"/>
      <c r="K37"/>
      <c r="L37"/>
      <c r="M37"/>
      <c r="N37"/>
      <c r="O37" s="546" t="e">
        <f t="shared" si="4"/>
        <v>#DIV/0!</v>
      </c>
      <c r="P37" s="546"/>
    </row>
    <row r="38" spans="2:16">
      <c r="B38"/>
      <c r="C38"/>
      <c r="D38"/>
      <c r="E38"/>
      <c r="F38"/>
      <c r="G38" s="546" t="e">
        <f t="shared" si="3"/>
        <v>#DIV/0!</v>
      </c>
      <c r="H38" s="546"/>
      <c r="J38"/>
      <c r="K38"/>
      <c r="L38"/>
      <c r="M38"/>
      <c r="N38"/>
      <c r="O38" s="546" t="e">
        <f t="shared" si="4"/>
        <v>#DIV/0!</v>
      </c>
      <c r="P38" s="546"/>
    </row>
    <row r="39" spans="2:16">
      <c r="B39"/>
      <c r="C39"/>
      <c r="D39"/>
      <c r="E39"/>
      <c r="F39"/>
      <c r="G39" s="546" t="e">
        <f t="shared" si="3"/>
        <v>#DIV/0!</v>
      </c>
      <c r="H39" s="546"/>
      <c r="J39"/>
      <c r="K39"/>
      <c r="L39"/>
      <c r="M39"/>
      <c r="N39"/>
      <c r="O39" s="546" t="e">
        <f t="shared" si="4"/>
        <v>#DIV/0!</v>
      </c>
      <c r="P39" s="546"/>
    </row>
    <row r="40" spans="2:16">
      <c r="B40"/>
      <c r="C40"/>
      <c r="D40"/>
      <c r="E40"/>
      <c r="F40"/>
      <c r="G40" s="546" t="e">
        <f t="shared" si="3"/>
        <v>#DIV/0!</v>
      </c>
      <c r="H40" s="546"/>
      <c r="J40"/>
      <c r="K40"/>
      <c r="L40"/>
      <c r="M40"/>
      <c r="N40"/>
      <c r="O40" s="546" t="e">
        <f>1-(K40/N40)</f>
        <v>#DIV/0!</v>
      </c>
      <c r="P40" s="546"/>
    </row>
    <row r="41" spans="2:16">
      <c r="B41"/>
      <c r="C41"/>
      <c r="D41"/>
      <c r="E41"/>
      <c r="F41"/>
      <c r="G41" s="546" t="e">
        <f t="shared" si="3"/>
        <v>#DIV/0!</v>
      </c>
      <c r="H41" s="546"/>
      <c r="J41"/>
      <c r="K41"/>
      <c r="L41"/>
      <c r="M41"/>
      <c r="N41"/>
      <c r="O41" s="546" t="e">
        <f t="shared" si="4"/>
        <v>#DIV/0!</v>
      </c>
      <c r="P41" s="546"/>
    </row>
    <row r="42" spans="2:16">
      <c r="B42"/>
      <c r="C42"/>
      <c r="D42"/>
      <c r="E42"/>
      <c r="F42"/>
      <c r="G42"/>
      <c r="H42" s="546"/>
      <c r="J42"/>
      <c r="K42"/>
      <c r="L42"/>
      <c r="M42"/>
      <c r="N42"/>
      <c r="O42"/>
      <c r="P42" s="546"/>
    </row>
    <row r="43" spans="2:16">
      <c r="B43"/>
      <c r="C43"/>
      <c r="D43"/>
      <c r="E43"/>
      <c r="F43"/>
      <c r="G43"/>
      <c r="J43"/>
      <c r="K43"/>
      <c r="L43"/>
      <c r="M43"/>
      <c r="N43"/>
      <c r="O43"/>
    </row>
    <row r="44" spans="2:16">
      <c r="B44"/>
      <c r="C44"/>
      <c r="D44"/>
      <c r="E44"/>
      <c r="F44"/>
      <c r="G44"/>
      <c r="J44"/>
      <c r="K44"/>
      <c r="L44"/>
      <c r="M44"/>
      <c r="N44"/>
      <c r="O44"/>
    </row>
    <row r="48" spans="2:16">
      <c r="B48" s="522" t="s">
        <v>3713</v>
      </c>
      <c r="C48" s="522"/>
      <c r="D48" s="522"/>
      <c r="E48" s="522"/>
      <c r="F48" s="522"/>
      <c r="G48" s="522"/>
      <c r="H48" s="522"/>
      <c r="I48" s="522"/>
      <c r="J48" s="522" t="s">
        <v>3714</v>
      </c>
    </row>
    <row r="49" spans="2:16">
      <c r="C49" s="522" t="s">
        <v>3698</v>
      </c>
      <c r="D49" s="523" t="e">
        <f>G63</f>
        <v>#DIV/0!</v>
      </c>
      <c r="K49" s="525" t="s">
        <v>3698</v>
      </c>
      <c r="L49" s="523">
        <f>O63</f>
        <v>0</v>
      </c>
    </row>
    <row r="50" spans="2:16">
      <c r="C50" s="522" t="s">
        <v>3699</v>
      </c>
      <c r="D50" s="547" t="e">
        <f>G64</f>
        <v>#DIV/0!</v>
      </c>
      <c r="K50" s="525" t="s">
        <v>3699</v>
      </c>
      <c r="L50" s="547">
        <f>O64</f>
        <v>0</v>
      </c>
    </row>
    <row r="51" spans="2:16" s="522" customFormat="1"/>
    <row r="52" spans="2:16">
      <c r="B52" s="638" t="s">
        <v>3700</v>
      </c>
      <c r="C52" s="639" t="s">
        <v>3690</v>
      </c>
      <c r="J52" s="638" t="s">
        <v>3700</v>
      </c>
      <c r="K52" s="639" t="s">
        <v>3690</v>
      </c>
    </row>
    <row r="54" spans="2:16">
      <c r="B54" s="638" t="s">
        <v>3715</v>
      </c>
      <c r="C54" s="640" t="s">
        <v>3716</v>
      </c>
      <c r="D54" s="639"/>
      <c r="E54" s="639"/>
      <c r="F54"/>
      <c r="G54"/>
      <c r="J54" s="638" t="s">
        <v>3717</v>
      </c>
      <c r="K54" s="638" t="s">
        <v>3718</v>
      </c>
      <c r="L54" s="639"/>
      <c r="M54" s="639"/>
      <c r="N54" s="639"/>
      <c r="O54"/>
    </row>
    <row r="55" spans="2:16">
      <c r="B55" s="639"/>
      <c r="C55" s="639" t="s">
        <v>61</v>
      </c>
      <c r="D55" s="639" t="s">
        <v>63</v>
      </c>
      <c r="E55" s="639" t="s">
        <v>3571</v>
      </c>
      <c r="F55"/>
      <c r="G55"/>
      <c r="J55" s="639"/>
      <c r="K55" s="639" t="s">
        <v>61</v>
      </c>
      <c r="L55" s="639" t="s">
        <v>529</v>
      </c>
      <c r="M55" s="639" t="s">
        <v>63</v>
      </c>
      <c r="N55" s="639" t="s">
        <v>3571</v>
      </c>
      <c r="O55"/>
    </row>
    <row r="56" spans="2:16">
      <c r="B56" s="639" t="s">
        <v>3678</v>
      </c>
      <c r="C56" s="639">
        <v>291</v>
      </c>
      <c r="D56" s="639">
        <v>115</v>
      </c>
      <c r="E56" s="639">
        <v>406</v>
      </c>
      <c r="F56"/>
      <c r="G56" s="546" t="e">
        <f t="shared" ref="G56:G65" si="5">1-(C56/F56)</f>
        <v>#DIV/0!</v>
      </c>
      <c r="J56" s="639" t="s">
        <v>3678</v>
      </c>
      <c r="K56" s="639">
        <v>344</v>
      </c>
      <c r="L56" s="639">
        <v>2</v>
      </c>
      <c r="M56" s="639">
        <v>59</v>
      </c>
      <c r="N56" s="639">
        <v>405</v>
      </c>
      <c r="O56" s="546"/>
      <c r="P56" s="546" t="e">
        <f t="shared" ref="P56:P65" si="6">1-(L56/O56)</f>
        <v>#DIV/0!</v>
      </c>
    </row>
    <row r="57" spans="2:16">
      <c r="B57"/>
      <c r="C57"/>
      <c r="D57"/>
      <c r="E57"/>
      <c r="F57"/>
      <c r="G57" s="546" t="e">
        <f t="shared" si="5"/>
        <v>#DIV/0!</v>
      </c>
      <c r="J57"/>
      <c r="K57"/>
      <c r="L57"/>
      <c r="M57"/>
      <c r="N57"/>
      <c r="O57" s="546"/>
      <c r="P57" s="546" t="e">
        <f t="shared" si="6"/>
        <v>#DIV/0!</v>
      </c>
    </row>
    <row r="58" spans="2:16">
      <c r="B58"/>
      <c r="C58"/>
      <c r="D58"/>
      <c r="E58"/>
      <c r="F58"/>
      <c r="G58" s="546" t="e">
        <f t="shared" si="5"/>
        <v>#DIV/0!</v>
      </c>
      <c r="J58"/>
      <c r="K58"/>
      <c r="L58"/>
      <c r="M58"/>
      <c r="N58"/>
      <c r="O58" s="546"/>
      <c r="P58" s="546" t="e">
        <f t="shared" si="6"/>
        <v>#DIV/0!</v>
      </c>
    </row>
    <row r="59" spans="2:16">
      <c r="B59"/>
      <c r="C59"/>
      <c r="D59"/>
      <c r="E59"/>
      <c r="F59"/>
      <c r="G59" s="546" t="e">
        <f t="shared" si="5"/>
        <v>#DIV/0!</v>
      </c>
      <c r="J59"/>
      <c r="K59"/>
      <c r="L59"/>
      <c r="M59"/>
      <c r="N59"/>
      <c r="O59" s="546"/>
      <c r="P59" s="546" t="e">
        <f t="shared" si="6"/>
        <v>#DIV/0!</v>
      </c>
    </row>
    <row r="60" spans="2:16">
      <c r="B60"/>
      <c r="C60"/>
      <c r="D60"/>
      <c r="E60"/>
      <c r="F60"/>
      <c r="G60" s="546" t="e">
        <f t="shared" si="5"/>
        <v>#DIV/0!</v>
      </c>
      <c r="J60"/>
      <c r="K60"/>
      <c r="L60"/>
      <c r="M60"/>
      <c r="N60"/>
      <c r="O60" s="546"/>
      <c r="P60" s="546" t="e">
        <f t="shared" si="6"/>
        <v>#DIV/0!</v>
      </c>
    </row>
    <row r="61" spans="2:16">
      <c r="B61"/>
      <c r="C61"/>
      <c r="D61"/>
      <c r="E61"/>
      <c r="F61"/>
      <c r="G61" s="546" t="e">
        <f t="shared" si="5"/>
        <v>#DIV/0!</v>
      </c>
      <c r="J61"/>
      <c r="K61"/>
      <c r="L61"/>
      <c r="M61"/>
      <c r="N61"/>
      <c r="O61" s="546"/>
      <c r="P61" s="546" t="e">
        <f t="shared" si="6"/>
        <v>#DIV/0!</v>
      </c>
    </row>
    <row r="62" spans="2:16">
      <c r="B62"/>
      <c r="C62"/>
      <c r="D62"/>
      <c r="E62"/>
      <c r="F62"/>
      <c r="G62" s="546" t="e">
        <f t="shared" si="5"/>
        <v>#DIV/0!</v>
      </c>
      <c r="J62"/>
      <c r="K62"/>
      <c r="L62"/>
      <c r="M62"/>
      <c r="N62"/>
      <c r="O62" s="546"/>
      <c r="P62" s="546" t="e">
        <f t="shared" si="6"/>
        <v>#DIV/0!</v>
      </c>
    </row>
    <row r="63" spans="2:16">
      <c r="B63"/>
      <c r="C63"/>
      <c r="D63"/>
      <c r="E63"/>
      <c r="F63"/>
      <c r="G63" s="546" t="e">
        <f t="shared" si="5"/>
        <v>#DIV/0!</v>
      </c>
      <c r="J63"/>
      <c r="K63"/>
      <c r="L63"/>
      <c r="M63"/>
      <c r="N63"/>
      <c r="O63" s="546"/>
      <c r="P63" s="546" t="e">
        <f t="shared" si="6"/>
        <v>#DIV/0!</v>
      </c>
    </row>
    <row r="64" spans="2:16">
      <c r="B64"/>
      <c r="C64"/>
      <c r="D64"/>
      <c r="E64"/>
      <c r="F64"/>
      <c r="G64" s="546" t="e">
        <f t="shared" si="5"/>
        <v>#DIV/0!</v>
      </c>
      <c r="J64"/>
      <c r="K64"/>
      <c r="L64"/>
      <c r="M64"/>
      <c r="N64"/>
      <c r="O64" s="546"/>
      <c r="P64" s="546" t="e">
        <f t="shared" si="6"/>
        <v>#DIV/0!</v>
      </c>
    </row>
    <row r="65" spans="2:16">
      <c r="B65"/>
      <c r="C65"/>
      <c r="D65"/>
      <c r="E65"/>
      <c r="F65"/>
      <c r="G65" s="546" t="e">
        <f t="shared" si="5"/>
        <v>#DIV/0!</v>
      </c>
      <c r="J65"/>
      <c r="K65"/>
      <c r="L65"/>
      <c r="M65"/>
      <c r="N65"/>
      <c r="O65" s="546"/>
      <c r="P65" s="546" t="e">
        <f t="shared" si="6"/>
        <v>#DIV/0!</v>
      </c>
    </row>
    <row r="66" spans="2:16">
      <c r="B66"/>
      <c r="C66"/>
      <c r="D66"/>
      <c r="E66"/>
      <c r="F66"/>
      <c r="G66"/>
      <c r="J66"/>
      <c r="K66"/>
      <c r="L66"/>
      <c r="M66"/>
      <c r="N66"/>
      <c r="O66"/>
    </row>
    <row r="67" spans="2:16">
      <c r="B67"/>
      <c r="C67"/>
      <c r="D67"/>
      <c r="E67"/>
      <c r="F67"/>
      <c r="G67"/>
      <c r="J67"/>
      <c r="K67"/>
      <c r="L67"/>
      <c r="M67"/>
      <c r="N67"/>
    </row>
    <row r="68" spans="2:16">
      <c r="B68"/>
      <c r="C68"/>
      <c r="D68"/>
      <c r="E68"/>
      <c r="F68"/>
      <c r="G68"/>
      <c r="J68"/>
      <c r="K68"/>
      <c r="L68"/>
      <c r="M68"/>
      <c r="N68"/>
    </row>
    <row r="69" spans="2:16">
      <c r="B69"/>
      <c r="C69"/>
      <c r="D69"/>
      <c r="E69"/>
      <c r="F69"/>
      <c r="G69"/>
      <c r="J69"/>
      <c r="K69"/>
      <c r="L69"/>
      <c r="M69"/>
      <c r="N69"/>
    </row>
    <row r="70" spans="2:16">
      <c r="B70"/>
      <c r="C70"/>
      <c r="D70"/>
      <c r="E70"/>
      <c r="F70"/>
      <c r="G70"/>
      <c r="J70"/>
      <c r="K70"/>
      <c r="L70"/>
      <c r="M70"/>
      <c r="N70"/>
    </row>
    <row r="71" spans="2:16">
      <c r="B71"/>
      <c r="C71"/>
      <c r="D71"/>
      <c r="E71"/>
      <c r="F71"/>
      <c r="G71"/>
      <c r="J71"/>
      <c r="K71"/>
      <c r="L71"/>
      <c r="M71"/>
      <c r="N71"/>
    </row>
    <row r="72" spans="2:16">
      <c r="B72"/>
      <c r="C72"/>
      <c r="D72"/>
      <c r="E72"/>
      <c r="F72"/>
      <c r="G72"/>
      <c r="J72"/>
      <c r="K72"/>
      <c r="L72"/>
      <c r="M72"/>
      <c r="N72"/>
    </row>
    <row r="73" spans="2:16">
      <c r="B73"/>
      <c r="C73"/>
      <c r="D73"/>
      <c r="E73"/>
      <c r="F73"/>
      <c r="G73"/>
      <c r="J73"/>
      <c r="K73"/>
      <c r="L73"/>
      <c r="M73"/>
      <c r="N73"/>
    </row>
    <row r="74" spans="2:16">
      <c r="B74"/>
      <c r="C74"/>
      <c r="D74"/>
      <c r="E74"/>
      <c r="F74"/>
      <c r="G74"/>
      <c r="J74"/>
      <c r="K74"/>
      <c r="L74"/>
      <c r="M74"/>
      <c r="N74"/>
    </row>
    <row r="75" spans="2:16">
      <c r="B75"/>
      <c r="C75"/>
      <c r="D75"/>
      <c r="E75"/>
      <c r="F75"/>
      <c r="G75"/>
      <c r="J75"/>
      <c r="K75"/>
      <c r="L75"/>
      <c r="M75"/>
      <c r="N75"/>
    </row>
    <row r="76" spans="2:16">
      <c r="B76"/>
      <c r="C76"/>
      <c r="D76"/>
      <c r="E76"/>
      <c r="F76"/>
      <c r="G76"/>
      <c r="J76"/>
      <c r="K76"/>
      <c r="L76"/>
      <c r="M76"/>
      <c r="N76"/>
    </row>
    <row r="77" spans="2:16">
      <c r="B77"/>
      <c r="C77"/>
      <c r="D77"/>
      <c r="E77"/>
      <c r="F77"/>
      <c r="G77"/>
      <c r="J77"/>
      <c r="K77"/>
      <c r="L77"/>
      <c r="M77"/>
      <c r="N77"/>
    </row>
    <row r="78" spans="2:16">
      <c r="B78"/>
      <c r="C78"/>
      <c r="D78"/>
      <c r="E78"/>
      <c r="F78"/>
      <c r="G78"/>
      <c r="J78"/>
      <c r="K78"/>
      <c r="L78"/>
      <c r="M78"/>
      <c r="N78"/>
    </row>
    <row r="79" spans="2:16">
      <c r="B79"/>
      <c r="C79"/>
      <c r="D79"/>
      <c r="E79"/>
      <c r="F79"/>
      <c r="G79"/>
      <c r="J79"/>
      <c r="K79"/>
      <c r="L79"/>
      <c r="M79"/>
      <c r="N79"/>
    </row>
    <row r="80" spans="2:16">
      <c r="B80"/>
      <c r="C80"/>
      <c r="D80"/>
      <c r="E80"/>
      <c r="F80"/>
      <c r="G80"/>
      <c r="J80"/>
      <c r="K80"/>
      <c r="L80"/>
      <c r="M80"/>
      <c r="N80"/>
    </row>
  </sheetData>
  <phoneticPr fontId="2" type="noConversion"/>
  <pageMargins left="0.7" right="0.7" top="0.75" bottom="0.75" header="0.3" footer="0.3"/>
  <headerFooter>
    <oddHeader>&amp;C&amp;"Calibri"&amp;10&amp;K000000  AGC Group Internal Use Only &amp;1#_x000D_</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2:AI121"/>
  <sheetViews>
    <sheetView zoomScale="85" zoomScaleNormal="85" workbookViewId="0">
      <selection activeCell="I17" sqref="I17"/>
    </sheetView>
  </sheetViews>
  <sheetFormatPr defaultColWidth="10.375" defaultRowHeight="16.5"/>
  <cols>
    <col min="1" max="1" width="10.375" style="428"/>
    <col min="2" max="2" width="13.75" style="427" bestFit="1" customWidth="1"/>
    <col min="3" max="14" width="10.375" style="427"/>
    <col min="15" max="15" width="13.75" style="427" bestFit="1" customWidth="1"/>
    <col min="16" max="16384" width="10.375" style="427"/>
  </cols>
  <sheetData>
    <row r="2" spans="2:19">
      <c r="B2" s="405"/>
      <c r="C2" s="405"/>
      <c r="D2" s="405"/>
      <c r="E2" s="405"/>
      <c r="F2" s="405"/>
      <c r="G2" s="405"/>
      <c r="H2" s="405"/>
    </row>
    <row r="3" spans="2:19">
      <c r="B3" s="405"/>
      <c r="C3" s="405"/>
      <c r="D3" s="405"/>
      <c r="E3" s="405"/>
      <c r="F3" s="405"/>
      <c r="G3" s="405"/>
      <c r="H3" s="405"/>
    </row>
    <row r="4" spans="2:19">
      <c r="B4" s="405"/>
      <c r="C4" s="405"/>
      <c r="D4" s="405"/>
      <c r="E4" s="405"/>
      <c r="F4" s="405"/>
      <c r="G4" s="405"/>
      <c r="H4" s="405"/>
    </row>
    <row r="5" spans="2:19">
      <c r="B5" s="405"/>
      <c r="C5" s="405"/>
      <c r="D5" s="405"/>
      <c r="E5" s="405"/>
      <c r="F5" s="405"/>
      <c r="G5" s="405"/>
      <c r="H5" s="405"/>
    </row>
    <row r="6" spans="2:19" ht="17.25" thickBot="1">
      <c r="B6" s="427" t="s">
        <v>3719</v>
      </c>
      <c r="N6" s="427" t="s">
        <v>3720</v>
      </c>
    </row>
    <row r="7" spans="2:19" ht="33.75" thickBot="1">
      <c r="B7" s="446" t="s">
        <v>12</v>
      </c>
      <c r="C7" s="443" t="s">
        <v>3721</v>
      </c>
      <c r="D7" s="442" t="s">
        <v>3722</v>
      </c>
      <c r="E7" s="442" t="s">
        <v>3723</v>
      </c>
      <c r="F7" s="491" t="s">
        <v>3724</v>
      </c>
      <c r="G7" s="502" t="s">
        <v>3725</v>
      </c>
      <c r="H7" s="490" t="s">
        <v>3726</v>
      </c>
      <c r="N7" s="446" t="s">
        <v>3727</v>
      </c>
      <c r="O7" s="443" t="s">
        <v>3728</v>
      </c>
      <c r="P7" s="442" t="s">
        <v>3729</v>
      </c>
      <c r="Q7" s="442" t="s">
        <v>3730</v>
      </c>
      <c r="R7" s="442" t="s">
        <v>3698</v>
      </c>
      <c r="S7" s="457" t="s">
        <v>3699</v>
      </c>
    </row>
    <row r="8" spans="2:19">
      <c r="B8" s="447" t="s">
        <v>1061</v>
      </c>
      <c r="C8" s="444">
        <v>2</v>
      </c>
      <c r="D8" s="440">
        <v>2</v>
      </c>
      <c r="E8" s="441">
        <v>3</v>
      </c>
      <c r="F8" s="492">
        <v>2</v>
      </c>
      <c r="G8" s="501">
        <v>2</v>
      </c>
      <c r="H8" s="496">
        <v>1</v>
      </c>
      <c r="N8" s="447" t="s">
        <v>1061</v>
      </c>
      <c r="O8" s="444"/>
      <c r="P8" s="440">
        <v>1</v>
      </c>
      <c r="Q8" s="441">
        <v>2</v>
      </c>
      <c r="R8" s="441">
        <v>3</v>
      </c>
      <c r="S8" s="456">
        <v>2</v>
      </c>
    </row>
    <row r="9" spans="2:19">
      <c r="B9" s="448" t="s">
        <v>100</v>
      </c>
      <c r="C9" s="445"/>
      <c r="D9" s="437"/>
      <c r="E9" s="438">
        <v>2</v>
      </c>
      <c r="F9" s="493">
        <v>2</v>
      </c>
      <c r="G9" s="500">
        <v>1</v>
      </c>
      <c r="H9" s="497">
        <v>2</v>
      </c>
      <c r="N9" s="448" t="s">
        <v>100</v>
      </c>
      <c r="O9" s="445">
        <v>1</v>
      </c>
      <c r="P9" s="437"/>
      <c r="Q9" s="438">
        <v>2</v>
      </c>
      <c r="R9" s="438">
        <v>1</v>
      </c>
      <c r="S9" s="439">
        <v>1</v>
      </c>
    </row>
    <row r="10" spans="2:19">
      <c r="B10" s="448" t="s">
        <v>997</v>
      </c>
      <c r="C10" s="445">
        <v>3</v>
      </c>
      <c r="D10" s="437"/>
      <c r="E10" s="438">
        <v>3</v>
      </c>
      <c r="F10" s="493">
        <v>1</v>
      </c>
      <c r="G10" s="500">
        <v>3</v>
      </c>
      <c r="H10" s="497">
        <v>1</v>
      </c>
      <c r="N10" s="448" t="s">
        <v>997</v>
      </c>
      <c r="O10" s="445">
        <v>2</v>
      </c>
      <c r="P10" s="437">
        <v>1</v>
      </c>
      <c r="Q10" s="438">
        <v>3</v>
      </c>
      <c r="R10" s="438">
        <v>4</v>
      </c>
      <c r="S10" s="439">
        <v>1</v>
      </c>
    </row>
    <row r="11" spans="2:19">
      <c r="B11" s="448" t="s">
        <v>847</v>
      </c>
      <c r="C11" s="445">
        <v>2</v>
      </c>
      <c r="D11" s="437"/>
      <c r="E11" s="438">
        <v>5</v>
      </c>
      <c r="F11" s="493">
        <v>1</v>
      </c>
      <c r="G11" s="500">
        <v>2</v>
      </c>
      <c r="H11" s="497">
        <v>1</v>
      </c>
      <c r="N11" s="448" t="s">
        <v>847</v>
      </c>
      <c r="O11" s="445">
        <v>1</v>
      </c>
      <c r="P11" s="437">
        <v>3</v>
      </c>
      <c r="Q11" s="438">
        <v>2</v>
      </c>
      <c r="R11" s="438">
        <v>1</v>
      </c>
      <c r="S11" s="439"/>
    </row>
    <row r="12" spans="2:19">
      <c r="B12" s="448" t="s">
        <v>1085</v>
      </c>
      <c r="C12" s="445">
        <v>3</v>
      </c>
      <c r="D12" s="437">
        <v>2</v>
      </c>
      <c r="E12" s="438">
        <v>3</v>
      </c>
      <c r="F12" s="493">
        <v>1</v>
      </c>
      <c r="G12" s="500">
        <v>1</v>
      </c>
      <c r="H12" s="497">
        <v>1</v>
      </c>
      <c r="N12" s="448" t="s">
        <v>1085</v>
      </c>
      <c r="O12" s="445"/>
      <c r="P12" s="437">
        <v>2</v>
      </c>
      <c r="Q12" s="438">
        <v>2</v>
      </c>
      <c r="R12" s="438">
        <v>3</v>
      </c>
      <c r="S12" s="439"/>
    </row>
    <row r="13" spans="2:19">
      <c r="B13" s="448" t="s">
        <v>42</v>
      </c>
      <c r="C13" s="445"/>
      <c r="D13" s="437">
        <v>1</v>
      </c>
      <c r="E13" s="438"/>
      <c r="F13" s="493">
        <v>1</v>
      </c>
      <c r="G13" s="500">
        <v>0</v>
      </c>
      <c r="H13" s="497">
        <v>1</v>
      </c>
      <c r="N13" s="448" t="s">
        <v>42</v>
      </c>
      <c r="O13" s="445"/>
      <c r="P13" s="437"/>
      <c r="Q13" s="438"/>
      <c r="R13" s="438">
        <v>2</v>
      </c>
      <c r="S13" s="439"/>
    </row>
    <row r="14" spans="2:19" ht="17.25" thickBot="1">
      <c r="B14" s="449" t="s">
        <v>3731</v>
      </c>
      <c r="C14" s="450"/>
      <c r="D14" s="451">
        <v>1</v>
      </c>
      <c r="E14" s="452">
        <v>2</v>
      </c>
      <c r="F14" s="494">
        <v>2</v>
      </c>
      <c r="G14" s="503">
        <v>0</v>
      </c>
      <c r="H14" s="498">
        <v>1</v>
      </c>
      <c r="N14" s="449" t="s">
        <v>3731</v>
      </c>
      <c r="O14" s="450"/>
      <c r="P14" s="451"/>
      <c r="Q14" s="452">
        <v>2</v>
      </c>
      <c r="R14" s="452"/>
      <c r="S14" s="458"/>
    </row>
    <row r="15" spans="2:19" ht="17.25" thickBot="1">
      <c r="B15" s="446" t="s">
        <v>3678</v>
      </c>
      <c r="C15" s="453">
        <f t="shared" ref="C15:D15" si="0">SUM(C8:C14)</f>
        <v>10</v>
      </c>
      <c r="D15" s="454">
        <f t="shared" si="0"/>
        <v>6</v>
      </c>
      <c r="E15" s="455">
        <f>SUM(E8:E14)</f>
        <v>18</v>
      </c>
      <c r="F15" s="495">
        <v>10</v>
      </c>
      <c r="G15" s="504">
        <f>SUM(G8:G14)</f>
        <v>9</v>
      </c>
      <c r="H15" s="499">
        <f>SUM(H8:H14)</f>
        <v>8</v>
      </c>
      <c r="N15" s="446" t="s">
        <v>3678</v>
      </c>
      <c r="O15" s="453">
        <f t="shared" ref="O15:P15" si="1">SUM(O8:O14)</f>
        <v>4</v>
      </c>
      <c r="P15" s="454">
        <f t="shared" si="1"/>
        <v>7</v>
      </c>
      <c r="Q15" s="455">
        <f>SUM(Q8:Q14)</f>
        <v>13</v>
      </c>
      <c r="R15" s="455">
        <f>SUM(R8:R14)</f>
        <v>14</v>
      </c>
      <c r="S15" s="459">
        <f>SUM(S8:S14)</f>
        <v>4</v>
      </c>
    </row>
    <row r="16" spans="2:19">
      <c r="B16" s="405"/>
      <c r="C16" s="405"/>
      <c r="D16" s="405"/>
      <c r="E16" s="405"/>
      <c r="F16" s="405"/>
      <c r="G16" s="405"/>
      <c r="H16" s="405"/>
    </row>
    <row r="17" spans="2:25">
      <c r="B17" s="405"/>
      <c r="C17" s="405"/>
      <c r="D17" s="405"/>
      <c r="E17" s="405"/>
      <c r="F17" s="405"/>
      <c r="G17" s="405"/>
      <c r="H17" s="405"/>
    </row>
    <row r="18" spans="2:25">
      <c r="B18" s="405"/>
      <c r="C18" s="405"/>
      <c r="D18" s="405"/>
      <c r="E18" s="405"/>
      <c r="F18" s="405"/>
      <c r="G18" s="405"/>
      <c r="H18" s="405"/>
      <c r="N18" s="405"/>
      <c r="O18" s="405"/>
      <c r="P18" s="405"/>
      <c r="Q18" s="405"/>
      <c r="R18" s="405"/>
      <c r="S18" s="405"/>
      <c r="T18" s="405"/>
    </row>
    <row r="19" spans="2:25">
      <c r="B19" s="641" t="s">
        <v>12</v>
      </c>
      <c r="C19" s="642" t="s">
        <v>54</v>
      </c>
      <c r="D19" s="405"/>
      <c r="E19" s="405"/>
      <c r="F19" s="405"/>
      <c r="G19" s="405"/>
      <c r="H19" s="405"/>
      <c r="N19" s="405"/>
      <c r="O19" s="405"/>
      <c r="P19" s="405"/>
      <c r="Q19" s="405"/>
      <c r="R19" s="405"/>
      <c r="S19" s="405"/>
      <c r="T19" s="405"/>
    </row>
    <row r="20" spans="2:25">
      <c r="B20" s="641" t="s">
        <v>3675</v>
      </c>
      <c r="C20" s="642" t="s">
        <v>49</v>
      </c>
      <c r="D20" s="405"/>
      <c r="E20" s="405"/>
      <c r="F20" s="405"/>
      <c r="G20" s="405"/>
      <c r="H20" s="405"/>
      <c r="N20" s="641" t="s">
        <v>12</v>
      </c>
      <c r="O20" s="642" t="s">
        <v>122</v>
      </c>
      <c r="P20" s="405"/>
      <c r="Q20" s="405"/>
      <c r="R20" s="405"/>
      <c r="S20" s="405"/>
      <c r="T20" s="405"/>
    </row>
    <row r="21" spans="2:25">
      <c r="B21" s="405"/>
      <c r="C21" s="526"/>
      <c r="D21" s="405"/>
      <c r="E21" s="405"/>
      <c r="F21" s="405"/>
      <c r="G21" s="405"/>
      <c r="H21" s="405"/>
      <c r="N21" s="405"/>
      <c r="O21" s="405"/>
      <c r="P21" s="405"/>
      <c r="Q21" s="405"/>
      <c r="R21" s="405"/>
      <c r="S21" s="405"/>
      <c r="T21" s="405"/>
    </row>
    <row r="22" spans="2:25">
      <c r="B22" s="641" t="s">
        <v>3677</v>
      </c>
      <c r="C22" s="641" t="s">
        <v>3679</v>
      </c>
      <c r="D22" s="642"/>
      <c r="E22" s="642"/>
      <c r="F22" s="642"/>
      <c r="G22" s="642"/>
      <c r="H22" s="642"/>
      <c r="I22" s="642"/>
      <c r="J22" s="642"/>
      <c r="K22" s="642"/>
      <c r="L22" s="405"/>
      <c r="M22" s="405"/>
      <c r="N22" s="641" t="s">
        <v>3677</v>
      </c>
      <c r="O22" s="642"/>
      <c r="P22" s="641" t="s">
        <v>3679</v>
      </c>
      <c r="Q22" s="642"/>
      <c r="R22" s="642"/>
      <c r="S22" s="642"/>
      <c r="T22" s="642"/>
      <c r="U22" s="642"/>
      <c r="V22" s="642"/>
      <c r="W22" s="642"/>
      <c r="X22" s="642"/>
      <c r="Y22"/>
    </row>
    <row r="23" spans="2:25">
      <c r="B23" s="641" t="s">
        <v>3700</v>
      </c>
      <c r="C23" s="642" t="s">
        <v>2911</v>
      </c>
      <c r="D23" s="642" t="s">
        <v>1061</v>
      </c>
      <c r="E23" s="642" t="s">
        <v>100</v>
      </c>
      <c r="F23" s="642" t="s">
        <v>997</v>
      </c>
      <c r="G23" s="642" t="s">
        <v>847</v>
      </c>
      <c r="H23" s="642" t="s">
        <v>1085</v>
      </c>
      <c r="I23" s="642" t="s">
        <v>42</v>
      </c>
      <c r="J23" s="642" t="s">
        <v>43</v>
      </c>
      <c r="K23" s="642" t="s">
        <v>3571</v>
      </c>
      <c r="L23" s="405"/>
      <c r="M23" s="405"/>
      <c r="N23" s="641" t="s">
        <v>3675</v>
      </c>
      <c r="O23" s="641" t="s">
        <v>3700</v>
      </c>
      <c r="P23" s="642" t="s">
        <v>2911</v>
      </c>
      <c r="Q23" s="642" t="s">
        <v>1061</v>
      </c>
      <c r="R23" s="642" t="s">
        <v>100</v>
      </c>
      <c r="S23" s="642" t="s">
        <v>997</v>
      </c>
      <c r="T23" s="642" t="s">
        <v>847</v>
      </c>
      <c r="U23" s="642" t="s">
        <v>1085</v>
      </c>
      <c r="V23" s="642" t="s">
        <v>42</v>
      </c>
      <c r="W23" s="642" t="s">
        <v>43</v>
      </c>
      <c r="X23" s="642" t="s">
        <v>3571</v>
      </c>
      <c r="Y23"/>
    </row>
    <row r="24" spans="2:25">
      <c r="B24" s="643">
        <v>41798</v>
      </c>
      <c r="C24" s="642"/>
      <c r="D24" s="642"/>
      <c r="E24" s="642"/>
      <c r="F24" s="642"/>
      <c r="G24" s="642">
        <v>1</v>
      </c>
      <c r="H24" s="642"/>
      <c r="I24" s="642"/>
      <c r="J24" s="642"/>
      <c r="K24" s="642">
        <v>1</v>
      </c>
      <c r="L24" s="405"/>
      <c r="M24" s="405"/>
      <c r="N24" s="642" t="s">
        <v>49</v>
      </c>
      <c r="O24" s="643">
        <v>41837</v>
      </c>
      <c r="P24" s="642"/>
      <c r="Q24" s="642">
        <v>1</v>
      </c>
      <c r="R24" s="642"/>
      <c r="S24" s="642"/>
      <c r="T24" s="642"/>
      <c r="U24" s="642"/>
      <c r="V24" s="642"/>
      <c r="W24" s="642"/>
      <c r="X24" s="642">
        <v>1</v>
      </c>
      <c r="Y24"/>
    </row>
    <row r="25" spans="2:25">
      <c r="B25" s="643">
        <v>41812</v>
      </c>
      <c r="C25" s="642"/>
      <c r="D25" s="642"/>
      <c r="E25" s="642"/>
      <c r="F25" s="642"/>
      <c r="G25" s="642">
        <v>1</v>
      </c>
      <c r="H25" s="642"/>
      <c r="I25" s="642"/>
      <c r="J25" s="642"/>
      <c r="K25" s="642">
        <v>1</v>
      </c>
      <c r="L25" s="405"/>
      <c r="M25" s="405"/>
      <c r="N25" s="642"/>
      <c r="O25" s="643">
        <v>41838</v>
      </c>
      <c r="P25" s="642"/>
      <c r="Q25" s="642"/>
      <c r="R25" s="642"/>
      <c r="S25" s="642"/>
      <c r="T25" s="642"/>
      <c r="U25" s="642">
        <v>1</v>
      </c>
      <c r="V25" s="642"/>
      <c r="W25" s="642"/>
      <c r="X25" s="642">
        <v>1</v>
      </c>
      <c r="Y25"/>
    </row>
    <row r="26" spans="2:25">
      <c r="B26" s="643">
        <v>41823</v>
      </c>
      <c r="C26" s="642"/>
      <c r="D26" s="642"/>
      <c r="E26" s="642">
        <v>2</v>
      </c>
      <c r="F26" s="642">
        <v>1</v>
      </c>
      <c r="G26" s="642"/>
      <c r="H26" s="642"/>
      <c r="I26" s="642"/>
      <c r="J26" s="642"/>
      <c r="K26" s="642">
        <v>3</v>
      </c>
      <c r="L26" s="405"/>
      <c r="M26" s="405"/>
      <c r="N26" s="642"/>
      <c r="O26" s="643">
        <v>41856</v>
      </c>
      <c r="P26" s="642">
        <v>1</v>
      </c>
      <c r="Q26" s="642"/>
      <c r="R26" s="642"/>
      <c r="S26" s="642"/>
      <c r="T26" s="642"/>
      <c r="U26" s="642"/>
      <c r="V26" s="642"/>
      <c r="W26" s="642"/>
      <c r="X26" s="642">
        <v>1</v>
      </c>
      <c r="Y26"/>
    </row>
    <row r="27" spans="2:25">
      <c r="B27" s="643">
        <v>41827</v>
      </c>
      <c r="C27" s="642"/>
      <c r="D27" s="642"/>
      <c r="E27" s="642"/>
      <c r="F27" s="642">
        <v>1</v>
      </c>
      <c r="G27" s="642"/>
      <c r="H27" s="642"/>
      <c r="I27" s="642"/>
      <c r="J27" s="642"/>
      <c r="K27" s="642">
        <v>1</v>
      </c>
      <c r="L27" s="405"/>
      <c r="M27" s="405"/>
      <c r="N27" s="642"/>
      <c r="O27" s="643">
        <v>41841</v>
      </c>
      <c r="P27" s="642"/>
      <c r="Q27" s="642"/>
      <c r="R27" s="642"/>
      <c r="S27" s="642"/>
      <c r="T27" s="642">
        <v>1</v>
      </c>
      <c r="U27" s="642"/>
      <c r="V27" s="642"/>
      <c r="W27" s="642"/>
      <c r="X27" s="642">
        <v>1</v>
      </c>
      <c r="Y27"/>
    </row>
    <row r="28" spans="2:25">
      <c r="B28" s="643">
        <v>41809</v>
      </c>
      <c r="C28" s="642"/>
      <c r="D28" s="642"/>
      <c r="E28" s="642"/>
      <c r="F28" s="642"/>
      <c r="G28" s="642"/>
      <c r="H28" s="642"/>
      <c r="I28" s="642"/>
      <c r="J28" s="642">
        <v>1</v>
      </c>
      <c r="K28" s="642">
        <v>1</v>
      </c>
      <c r="L28" s="405"/>
      <c r="M28" s="405"/>
      <c r="N28" s="642"/>
      <c r="O28" s="643">
        <v>41843</v>
      </c>
      <c r="P28" s="642">
        <v>1</v>
      </c>
      <c r="Q28" s="642"/>
      <c r="R28" s="642"/>
      <c r="S28" s="642"/>
      <c r="T28" s="642"/>
      <c r="U28" s="642"/>
      <c r="V28" s="642"/>
      <c r="W28" s="642"/>
      <c r="X28" s="642">
        <v>1</v>
      </c>
      <c r="Y28"/>
    </row>
    <row r="29" spans="2:25">
      <c r="B29" s="643">
        <v>41836</v>
      </c>
      <c r="C29" s="642"/>
      <c r="D29" s="642"/>
      <c r="E29" s="642">
        <v>1</v>
      </c>
      <c r="F29" s="642"/>
      <c r="G29" s="642"/>
      <c r="H29" s="642"/>
      <c r="I29" s="642"/>
      <c r="J29" s="642"/>
      <c r="K29" s="642">
        <v>1</v>
      </c>
      <c r="L29" s="405"/>
      <c r="M29" s="405"/>
      <c r="N29" s="642"/>
      <c r="O29" s="643">
        <v>41878</v>
      </c>
      <c r="P29" s="642"/>
      <c r="Q29" s="642"/>
      <c r="R29" s="642"/>
      <c r="S29" s="642"/>
      <c r="T29" s="642">
        <v>1</v>
      </c>
      <c r="U29" s="642"/>
      <c r="V29" s="642"/>
      <c r="W29" s="642"/>
      <c r="X29" s="642">
        <v>1</v>
      </c>
      <c r="Y29"/>
    </row>
    <row r="30" spans="2:25">
      <c r="B30" s="643">
        <v>41919</v>
      </c>
      <c r="C30" s="642"/>
      <c r="D30" s="642"/>
      <c r="E30" s="642"/>
      <c r="F30" s="642">
        <v>1</v>
      </c>
      <c r="G30" s="642"/>
      <c r="H30" s="642"/>
      <c r="I30" s="642"/>
      <c r="J30" s="642"/>
      <c r="K30" s="642">
        <v>1</v>
      </c>
      <c r="L30" s="405"/>
      <c r="M30" s="405"/>
      <c r="N30" s="642"/>
      <c r="O30" s="643">
        <v>41881</v>
      </c>
      <c r="P30" s="642"/>
      <c r="Q30" s="642"/>
      <c r="R30" s="642">
        <v>1</v>
      </c>
      <c r="S30" s="642"/>
      <c r="T30" s="642"/>
      <c r="U30" s="642"/>
      <c r="V30" s="642"/>
      <c r="W30" s="642"/>
      <c r="X30" s="642">
        <v>1</v>
      </c>
      <c r="Y30"/>
    </row>
    <row r="31" spans="2:25">
      <c r="B31" s="643">
        <v>42056</v>
      </c>
      <c r="C31" s="642"/>
      <c r="D31" s="642">
        <v>1</v>
      </c>
      <c r="E31" s="642"/>
      <c r="F31" s="642"/>
      <c r="G31" s="642"/>
      <c r="H31" s="642"/>
      <c r="I31" s="642"/>
      <c r="J31" s="642"/>
      <c r="K31" s="642">
        <v>1</v>
      </c>
      <c r="L31" s="405"/>
      <c r="M31" s="405"/>
      <c r="N31" s="642"/>
      <c r="O31" s="643">
        <v>41884</v>
      </c>
      <c r="P31" s="642"/>
      <c r="Q31" s="642"/>
      <c r="R31" s="642"/>
      <c r="S31" s="642">
        <v>1</v>
      </c>
      <c r="T31" s="642"/>
      <c r="U31" s="642"/>
      <c r="V31" s="642"/>
      <c r="W31" s="642"/>
      <c r="X31" s="642">
        <v>1</v>
      </c>
      <c r="Y31"/>
    </row>
    <row r="32" spans="2:25">
      <c r="B32" s="643">
        <v>42077</v>
      </c>
      <c r="C32" s="642">
        <v>1</v>
      </c>
      <c r="D32" s="642"/>
      <c r="E32" s="642"/>
      <c r="F32" s="642"/>
      <c r="G32" s="642"/>
      <c r="H32" s="642"/>
      <c r="I32" s="642"/>
      <c r="J32" s="642"/>
      <c r="K32" s="642">
        <v>1</v>
      </c>
      <c r="L32" s="405"/>
      <c r="M32" s="405"/>
      <c r="N32" s="642"/>
      <c r="O32" s="643">
        <v>41892</v>
      </c>
      <c r="P32" s="642"/>
      <c r="Q32" s="642">
        <v>1</v>
      </c>
      <c r="R32" s="642"/>
      <c r="S32" s="642"/>
      <c r="T32" s="642"/>
      <c r="U32" s="642"/>
      <c r="V32" s="642"/>
      <c r="W32" s="642"/>
      <c r="X32" s="642">
        <v>1</v>
      </c>
      <c r="Y32"/>
    </row>
    <row r="33" spans="2:25">
      <c r="B33" s="643">
        <v>42097</v>
      </c>
      <c r="C33" s="642"/>
      <c r="D33" s="642"/>
      <c r="E33" s="642"/>
      <c r="F33" s="642"/>
      <c r="G33" s="642"/>
      <c r="H33" s="642">
        <v>1</v>
      </c>
      <c r="I33" s="642"/>
      <c r="J33" s="642"/>
      <c r="K33" s="642">
        <v>1</v>
      </c>
      <c r="L33" s="405"/>
      <c r="M33" s="405"/>
      <c r="N33" s="642"/>
      <c r="O33" s="643">
        <v>41906</v>
      </c>
      <c r="P33" s="642">
        <v>1</v>
      </c>
      <c r="Q33" s="642"/>
      <c r="R33" s="642"/>
      <c r="S33" s="642"/>
      <c r="T33" s="642"/>
      <c r="U33" s="642"/>
      <c r="V33" s="642"/>
      <c r="W33" s="642"/>
      <c r="X33" s="642">
        <v>1</v>
      </c>
      <c r="Y33"/>
    </row>
    <row r="34" spans="2:25">
      <c r="B34" s="643">
        <v>42275</v>
      </c>
      <c r="C34" s="642">
        <v>1</v>
      </c>
      <c r="D34" s="642"/>
      <c r="E34" s="642"/>
      <c r="F34" s="642"/>
      <c r="G34" s="642"/>
      <c r="H34" s="642"/>
      <c r="I34" s="642"/>
      <c r="J34" s="642"/>
      <c r="K34" s="642">
        <v>1</v>
      </c>
      <c r="L34" s="405"/>
      <c r="M34" s="405"/>
      <c r="N34" s="642"/>
      <c r="O34" s="643">
        <v>42066</v>
      </c>
      <c r="P34" s="642"/>
      <c r="Q34" s="642"/>
      <c r="R34" s="642"/>
      <c r="S34" s="642">
        <v>1</v>
      </c>
      <c r="T34" s="642"/>
      <c r="U34" s="642"/>
      <c r="V34" s="642"/>
      <c r="W34" s="642"/>
      <c r="X34" s="642">
        <v>1</v>
      </c>
      <c r="Y34"/>
    </row>
    <row r="35" spans="2:25">
      <c r="B35" s="643">
        <v>42330</v>
      </c>
      <c r="C35" s="642"/>
      <c r="D35" s="642"/>
      <c r="E35" s="642"/>
      <c r="F35" s="642"/>
      <c r="G35" s="642">
        <v>1</v>
      </c>
      <c r="H35" s="642"/>
      <c r="I35" s="642"/>
      <c r="J35" s="642"/>
      <c r="K35" s="642">
        <v>1</v>
      </c>
      <c r="L35" s="405"/>
      <c r="M35" s="405"/>
      <c r="N35" s="642"/>
      <c r="O35" s="643">
        <v>42266</v>
      </c>
      <c r="P35" s="642"/>
      <c r="Q35" s="642">
        <v>1</v>
      </c>
      <c r="R35" s="642"/>
      <c r="S35" s="642"/>
      <c r="T35" s="642"/>
      <c r="U35" s="642"/>
      <c r="V35" s="642"/>
      <c r="W35" s="642"/>
      <c r="X35" s="642">
        <v>1</v>
      </c>
      <c r="Y35"/>
    </row>
    <row r="36" spans="2:25">
      <c r="B36" s="643">
        <v>42303</v>
      </c>
      <c r="C36" s="642">
        <v>1</v>
      </c>
      <c r="D36" s="642"/>
      <c r="E36" s="642"/>
      <c r="F36" s="642"/>
      <c r="G36" s="642"/>
      <c r="H36" s="642"/>
      <c r="I36" s="642"/>
      <c r="J36" s="642"/>
      <c r="K36" s="642">
        <v>1</v>
      </c>
      <c r="L36" s="405"/>
      <c r="M36" s="405"/>
      <c r="N36" s="642"/>
      <c r="O36" s="643">
        <v>42556</v>
      </c>
      <c r="P36" s="642"/>
      <c r="Q36" s="642"/>
      <c r="R36" s="642">
        <v>1</v>
      </c>
      <c r="S36" s="642"/>
      <c r="T36" s="642"/>
      <c r="U36" s="642"/>
      <c r="V36" s="642"/>
      <c r="W36" s="642"/>
      <c r="X36" s="642">
        <v>1</v>
      </c>
      <c r="Y36"/>
    </row>
    <row r="37" spans="2:25">
      <c r="B37" s="643">
        <v>42331</v>
      </c>
      <c r="C37" s="642"/>
      <c r="D37" s="642"/>
      <c r="E37" s="642"/>
      <c r="F37" s="642"/>
      <c r="G37" s="642">
        <v>1</v>
      </c>
      <c r="H37" s="642"/>
      <c r="I37" s="642"/>
      <c r="J37" s="642"/>
      <c r="K37" s="642">
        <v>1</v>
      </c>
      <c r="L37" s="405"/>
      <c r="M37" s="405"/>
      <c r="N37" s="642"/>
      <c r="O37" s="643">
        <v>42837</v>
      </c>
      <c r="P37" s="642"/>
      <c r="Q37" s="642"/>
      <c r="R37" s="642"/>
      <c r="S37" s="642">
        <v>1</v>
      </c>
      <c r="T37" s="642">
        <v>1</v>
      </c>
      <c r="U37" s="642"/>
      <c r="V37" s="642"/>
      <c r="W37" s="642"/>
      <c r="X37" s="642">
        <v>2</v>
      </c>
      <c r="Y37"/>
    </row>
    <row r="38" spans="2:25">
      <c r="B38" s="643">
        <v>42351</v>
      </c>
      <c r="C38" s="642"/>
      <c r="D38" s="642"/>
      <c r="E38" s="642"/>
      <c r="F38" s="642"/>
      <c r="G38" s="642">
        <v>1</v>
      </c>
      <c r="H38" s="642"/>
      <c r="I38" s="642"/>
      <c r="J38" s="642"/>
      <c r="K38" s="642">
        <v>1</v>
      </c>
      <c r="L38" s="405"/>
      <c r="M38" s="405"/>
      <c r="N38" s="642"/>
      <c r="O38" s="643">
        <v>42929</v>
      </c>
      <c r="P38" s="642"/>
      <c r="Q38" s="642">
        <v>1</v>
      </c>
      <c r="R38" s="642"/>
      <c r="S38" s="642"/>
      <c r="T38" s="642"/>
      <c r="U38" s="642"/>
      <c r="V38" s="642"/>
      <c r="W38" s="642"/>
      <c r="X38" s="642">
        <v>1</v>
      </c>
      <c r="Y38"/>
    </row>
    <row r="39" spans="2:25">
      <c r="B39" s="643">
        <v>42454</v>
      </c>
      <c r="C39" s="642"/>
      <c r="D39" s="642"/>
      <c r="E39" s="642"/>
      <c r="F39" s="642"/>
      <c r="G39" s="642"/>
      <c r="H39" s="642">
        <v>1</v>
      </c>
      <c r="I39" s="642"/>
      <c r="J39" s="642"/>
      <c r="K39" s="642">
        <v>1</v>
      </c>
      <c r="L39" s="405"/>
      <c r="M39" s="405"/>
      <c r="N39" s="642"/>
      <c r="O39" s="643">
        <v>42983</v>
      </c>
      <c r="P39" s="642"/>
      <c r="Q39" s="642">
        <v>1</v>
      </c>
      <c r="R39" s="642"/>
      <c r="S39" s="642"/>
      <c r="T39" s="642"/>
      <c r="U39" s="642"/>
      <c r="V39" s="642"/>
      <c r="W39" s="642"/>
      <c r="X39" s="642">
        <v>1</v>
      </c>
      <c r="Y39"/>
    </row>
    <row r="40" spans="2:25">
      <c r="B40" s="643">
        <v>42496</v>
      </c>
      <c r="C40" s="642">
        <v>1</v>
      </c>
      <c r="D40" s="642"/>
      <c r="E40" s="642"/>
      <c r="F40" s="642"/>
      <c r="G40" s="642"/>
      <c r="H40" s="642"/>
      <c r="I40" s="642"/>
      <c r="J40" s="642"/>
      <c r="K40" s="642">
        <v>1</v>
      </c>
      <c r="L40" s="405"/>
      <c r="M40" s="405"/>
      <c r="N40" s="642"/>
      <c r="O40" s="643">
        <v>43218</v>
      </c>
      <c r="P40" s="642"/>
      <c r="Q40" s="642"/>
      <c r="R40" s="642"/>
      <c r="S40" s="642">
        <v>1</v>
      </c>
      <c r="T40" s="642"/>
      <c r="U40" s="642"/>
      <c r="V40" s="642"/>
      <c r="W40" s="642"/>
      <c r="X40" s="642">
        <v>1</v>
      </c>
      <c r="Y40"/>
    </row>
    <row r="41" spans="2:25">
      <c r="B41" s="643">
        <v>42555</v>
      </c>
      <c r="C41" s="642"/>
      <c r="D41" s="642"/>
      <c r="E41" s="642"/>
      <c r="F41" s="642"/>
      <c r="G41" s="642">
        <v>1</v>
      </c>
      <c r="H41" s="642"/>
      <c r="I41" s="642"/>
      <c r="J41" s="642"/>
      <c r="K41" s="642">
        <v>1</v>
      </c>
      <c r="L41" s="405"/>
      <c r="M41" s="405"/>
      <c r="N41" s="642"/>
      <c r="O41" s="643">
        <v>43275</v>
      </c>
      <c r="P41" s="642"/>
      <c r="Q41" s="642"/>
      <c r="R41" s="642"/>
      <c r="S41" s="642">
        <v>1</v>
      </c>
      <c r="T41" s="642"/>
      <c r="U41" s="642"/>
      <c r="V41" s="642"/>
      <c r="W41" s="642"/>
      <c r="X41" s="642">
        <v>1</v>
      </c>
      <c r="Y41"/>
    </row>
    <row r="42" spans="2:25">
      <c r="B42" s="643">
        <v>42559</v>
      </c>
      <c r="C42" s="642"/>
      <c r="D42" s="642">
        <v>1</v>
      </c>
      <c r="E42" s="642"/>
      <c r="F42" s="642"/>
      <c r="G42" s="642"/>
      <c r="H42" s="642"/>
      <c r="I42" s="642"/>
      <c r="J42" s="642"/>
      <c r="K42" s="642">
        <v>1</v>
      </c>
      <c r="L42" s="405"/>
      <c r="M42" s="405"/>
      <c r="N42" s="642"/>
      <c r="O42" s="643">
        <v>43353</v>
      </c>
      <c r="P42" s="642"/>
      <c r="Q42" s="642"/>
      <c r="R42" s="642"/>
      <c r="S42" s="642"/>
      <c r="T42" s="642">
        <v>1</v>
      </c>
      <c r="U42" s="642"/>
      <c r="V42" s="642"/>
      <c r="W42" s="642"/>
      <c r="X42" s="642">
        <v>1</v>
      </c>
      <c r="Y42"/>
    </row>
    <row r="43" spans="2:25">
      <c r="B43" s="643">
        <v>42572</v>
      </c>
      <c r="C43" s="642"/>
      <c r="D43" s="642"/>
      <c r="E43" s="642"/>
      <c r="F43" s="642"/>
      <c r="G43" s="642"/>
      <c r="H43" s="642">
        <v>1</v>
      </c>
      <c r="I43" s="642"/>
      <c r="J43" s="642"/>
      <c r="K43" s="642">
        <v>1</v>
      </c>
      <c r="L43" s="405"/>
      <c r="M43" s="405"/>
      <c r="N43" s="642"/>
      <c r="O43" s="643">
        <v>43433</v>
      </c>
      <c r="P43" s="642"/>
      <c r="Q43" s="642"/>
      <c r="R43" s="642">
        <v>1</v>
      </c>
      <c r="S43" s="642"/>
      <c r="T43" s="642"/>
      <c r="U43" s="642"/>
      <c r="V43" s="642"/>
      <c r="W43" s="642"/>
      <c r="X43" s="642">
        <v>1</v>
      </c>
      <c r="Y43"/>
    </row>
    <row r="44" spans="2:25">
      <c r="B44" s="643">
        <v>42554</v>
      </c>
      <c r="C44" s="642"/>
      <c r="D44" s="642"/>
      <c r="E44" s="642"/>
      <c r="F44" s="642"/>
      <c r="G44" s="642">
        <v>1</v>
      </c>
      <c r="H44" s="642"/>
      <c r="I44" s="642"/>
      <c r="J44" s="642"/>
      <c r="K44" s="642">
        <v>1</v>
      </c>
      <c r="L44" s="405"/>
      <c r="M44" s="405"/>
      <c r="N44" s="642"/>
      <c r="O44" s="643">
        <v>43535</v>
      </c>
      <c r="P44" s="642"/>
      <c r="Q44" s="642"/>
      <c r="R44" s="642"/>
      <c r="S44" s="642">
        <v>1</v>
      </c>
      <c r="T44" s="642"/>
      <c r="U44" s="642"/>
      <c r="V44" s="642"/>
      <c r="W44" s="642"/>
      <c r="X44" s="642">
        <v>1</v>
      </c>
      <c r="Y44"/>
    </row>
    <row r="45" spans="2:25">
      <c r="B45" s="643">
        <v>42577</v>
      </c>
      <c r="C45" s="642"/>
      <c r="D45" s="642">
        <v>1</v>
      </c>
      <c r="E45" s="642"/>
      <c r="F45" s="642"/>
      <c r="G45" s="642"/>
      <c r="H45" s="642"/>
      <c r="I45" s="642"/>
      <c r="J45" s="642"/>
      <c r="K45" s="642">
        <v>1</v>
      </c>
      <c r="L45" s="405"/>
      <c r="M45" s="405"/>
      <c r="N45" s="642"/>
      <c r="O45" s="643">
        <v>43605</v>
      </c>
      <c r="P45" s="642"/>
      <c r="Q45" s="642"/>
      <c r="R45" s="642"/>
      <c r="S45" s="642"/>
      <c r="T45" s="642"/>
      <c r="U45" s="642">
        <v>1</v>
      </c>
      <c r="V45" s="642"/>
      <c r="W45" s="642"/>
      <c r="X45" s="642">
        <v>1</v>
      </c>
      <c r="Y45"/>
    </row>
    <row r="46" spans="2:25">
      <c r="B46" s="643">
        <v>42581</v>
      </c>
      <c r="C46" s="642">
        <v>1</v>
      </c>
      <c r="D46" s="642"/>
      <c r="E46" s="642"/>
      <c r="F46" s="642"/>
      <c r="G46" s="642"/>
      <c r="H46" s="642"/>
      <c r="I46" s="642"/>
      <c r="J46" s="642"/>
      <c r="K46" s="642">
        <v>1</v>
      </c>
      <c r="L46" s="405"/>
      <c r="M46" s="405"/>
      <c r="N46" s="642"/>
      <c r="O46" s="643">
        <v>43626</v>
      </c>
      <c r="P46" s="642"/>
      <c r="Q46" s="642"/>
      <c r="R46" s="642"/>
      <c r="S46" s="642"/>
      <c r="T46" s="642"/>
      <c r="U46" s="642">
        <v>1</v>
      </c>
      <c r="V46" s="642"/>
      <c r="W46" s="642"/>
      <c r="X46" s="642">
        <v>1</v>
      </c>
      <c r="Y46"/>
    </row>
    <row r="47" spans="2:25">
      <c r="B47" s="643">
        <v>42582</v>
      </c>
      <c r="C47" s="642"/>
      <c r="D47" s="642">
        <v>1</v>
      </c>
      <c r="E47" s="642"/>
      <c r="F47" s="642"/>
      <c r="G47" s="642"/>
      <c r="H47" s="642"/>
      <c r="I47" s="642"/>
      <c r="J47" s="642"/>
      <c r="K47" s="642">
        <v>1</v>
      </c>
      <c r="L47" s="405"/>
      <c r="M47" s="405"/>
      <c r="N47" s="642"/>
      <c r="O47" s="643">
        <v>43630</v>
      </c>
      <c r="P47" s="642"/>
      <c r="Q47" s="642">
        <v>1</v>
      </c>
      <c r="R47" s="642"/>
      <c r="S47" s="642"/>
      <c r="T47" s="642"/>
      <c r="U47" s="642"/>
      <c r="V47" s="642"/>
      <c r="W47" s="642"/>
      <c r="X47" s="642">
        <v>1</v>
      </c>
      <c r="Y47"/>
    </row>
    <row r="48" spans="2:25">
      <c r="B48" s="643">
        <v>42587</v>
      </c>
      <c r="C48" s="642"/>
      <c r="D48" s="642">
        <v>1</v>
      </c>
      <c r="E48" s="642"/>
      <c r="F48" s="642"/>
      <c r="G48" s="642"/>
      <c r="H48" s="642"/>
      <c r="I48" s="642"/>
      <c r="J48" s="642"/>
      <c r="K48" s="642">
        <v>1</v>
      </c>
      <c r="L48" s="405"/>
      <c r="M48" s="405"/>
      <c r="N48" s="642"/>
      <c r="O48" s="643">
        <v>43673</v>
      </c>
      <c r="P48" s="642"/>
      <c r="Q48" s="642"/>
      <c r="R48" s="642"/>
      <c r="S48" s="642"/>
      <c r="T48" s="642">
        <v>1</v>
      </c>
      <c r="U48" s="642"/>
      <c r="V48" s="642"/>
      <c r="W48" s="642"/>
      <c r="X48" s="642">
        <v>1</v>
      </c>
      <c r="Y48"/>
    </row>
    <row r="49" spans="2:25">
      <c r="B49" s="643">
        <v>42612</v>
      </c>
      <c r="C49" s="642"/>
      <c r="D49" s="642"/>
      <c r="E49" s="642"/>
      <c r="F49" s="642"/>
      <c r="G49" s="642">
        <v>1</v>
      </c>
      <c r="H49" s="642"/>
      <c r="I49" s="642"/>
      <c r="J49" s="642"/>
      <c r="K49" s="642">
        <v>1</v>
      </c>
      <c r="N49" s="642"/>
      <c r="O49" s="643">
        <v>43788</v>
      </c>
      <c r="P49" s="642"/>
      <c r="Q49" s="642"/>
      <c r="R49" s="642"/>
      <c r="S49" s="642"/>
      <c r="T49" s="642">
        <v>1</v>
      </c>
      <c r="U49" s="642"/>
      <c r="V49" s="642"/>
      <c r="W49" s="642"/>
      <c r="X49" s="642">
        <v>1</v>
      </c>
      <c r="Y49"/>
    </row>
    <row r="50" spans="2:25">
      <c r="B50" s="643">
        <v>42641</v>
      </c>
      <c r="C50" s="642"/>
      <c r="D50" s="642">
        <v>1</v>
      </c>
      <c r="E50" s="642"/>
      <c r="F50" s="642"/>
      <c r="G50" s="642"/>
      <c r="H50" s="642"/>
      <c r="I50" s="642"/>
      <c r="J50" s="642"/>
      <c r="K50" s="642">
        <v>1</v>
      </c>
      <c r="N50" s="642"/>
      <c r="O50" s="643">
        <v>43789</v>
      </c>
      <c r="P50" s="642"/>
      <c r="Q50" s="642"/>
      <c r="R50" s="642"/>
      <c r="S50" s="642"/>
      <c r="T50" s="642">
        <v>1</v>
      </c>
      <c r="U50" s="642"/>
      <c r="V50" s="642"/>
      <c r="W50" s="642"/>
      <c r="X50" s="642">
        <v>1</v>
      </c>
      <c r="Y50"/>
    </row>
    <row r="51" spans="2:25">
      <c r="B51" s="643">
        <v>42651</v>
      </c>
      <c r="C51" s="642"/>
      <c r="D51" s="642"/>
      <c r="E51" s="642">
        <v>1</v>
      </c>
      <c r="F51" s="642"/>
      <c r="G51" s="642"/>
      <c r="H51" s="642"/>
      <c r="I51" s="642"/>
      <c r="J51" s="642"/>
      <c r="K51" s="642">
        <v>1</v>
      </c>
      <c r="N51" s="642"/>
      <c r="O51" s="643">
        <v>43864</v>
      </c>
      <c r="P51" s="642"/>
      <c r="Q51" s="642"/>
      <c r="R51" s="642"/>
      <c r="S51" s="642"/>
      <c r="T51" s="642"/>
      <c r="U51" s="642"/>
      <c r="V51" s="642"/>
      <c r="W51" s="642">
        <v>1</v>
      </c>
      <c r="X51" s="642">
        <v>1</v>
      </c>
      <c r="Y51"/>
    </row>
    <row r="52" spans="2:25">
      <c r="B52" s="643">
        <v>42707</v>
      </c>
      <c r="C52" s="642"/>
      <c r="D52" s="642"/>
      <c r="E52" s="642"/>
      <c r="F52" s="642"/>
      <c r="G52" s="642"/>
      <c r="H52" s="642">
        <v>1</v>
      </c>
      <c r="I52" s="642"/>
      <c r="J52" s="642"/>
      <c r="K52" s="642">
        <v>1</v>
      </c>
      <c r="N52" s="642"/>
      <c r="O52" s="643">
        <v>43936</v>
      </c>
      <c r="P52" s="642"/>
      <c r="Q52" s="642"/>
      <c r="R52" s="642"/>
      <c r="S52" s="642"/>
      <c r="T52" s="642">
        <v>1</v>
      </c>
      <c r="U52" s="642"/>
      <c r="V52" s="642"/>
      <c r="W52" s="642"/>
      <c r="X52" s="642">
        <v>1</v>
      </c>
      <c r="Y52"/>
    </row>
    <row r="53" spans="2:25">
      <c r="B53" s="643">
        <v>42764</v>
      </c>
      <c r="C53" s="642"/>
      <c r="D53" s="642"/>
      <c r="E53" s="642"/>
      <c r="F53" s="642"/>
      <c r="G53" s="642">
        <v>1</v>
      </c>
      <c r="H53" s="642"/>
      <c r="I53" s="642"/>
      <c r="J53" s="642"/>
      <c r="K53" s="642">
        <v>1</v>
      </c>
      <c r="N53" s="642"/>
      <c r="O53" s="643">
        <v>43956</v>
      </c>
      <c r="P53" s="642"/>
      <c r="Q53" s="642"/>
      <c r="R53" s="642">
        <v>1</v>
      </c>
      <c r="S53" s="642"/>
      <c r="T53" s="642"/>
      <c r="U53" s="642"/>
      <c r="V53" s="642"/>
      <c r="W53" s="642"/>
      <c r="X53" s="642">
        <v>1</v>
      </c>
      <c r="Y53"/>
    </row>
    <row r="54" spans="2:25">
      <c r="B54" s="643">
        <v>42768</v>
      </c>
      <c r="C54" s="642"/>
      <c r="D54" s="642">
        <v>1</v>
      </c>
      <c r="E54" s="642"/>
      <c r="F54" s="642"/>
      <c r="G54" s="642"/>
      <c r="H54" s="642"/>
      <c r="I54" s="642"/>
      <c r="J54" s="642"/>
      <c r="K54" s="642">
        <v>1</v>
      </c>
      <c r="N54" s="642"/>
      <c r="O54" s="643">
        <v>43964</v>
      </c>
      <c r="P54" s="642"/>
      <c r="Q54" s="642"/>
      <c r="R54" s="642"/>
      <c r="S54" s="642"/>
      <c r="T54" s="642"/>
      <c r="U54" s="642"/>
      <c r="V54" s="642"/>
      <c r="W54" s="642">
        <v>1</v>
      </c>
      <c r="X54" s="642">
        <v>1</v>
      </c>
      <c r="Y54"/>
    </row>
    <row r="55" spans="2:25">
      <c r="B55" s="643">
        <v>42822</v>
      </c>
      <c r="C55" s="642"/>
      <c r="D55" s="642"/>
      <c r="E55" s="642"/>
      <c r="F55" s="642">
        <v>1</v>
      </c>
      <c r="G55" s="642"/>
      <c r="H55" s="642"/>
      <c r="I55" s="642"/>
      <c r="J55" s="642"/>
      <c r="K55" s="642">
        <v>1</v>
      </c>
      <c r="N55" s="642"/>
      <c r="O55" s="643">
        <v>43984</v>
      </c>
      <c r="P55" s="642"/>
      <c r="Q55" s="642">
        <v>1</v>
      </c>
      <c r="R55" s="642"/>
      <c r="S55" s="642"/>
      <c r="T55" s="642"/>
      <c r="U55" s="642"/>
      <c r="V55" s="642"/>
      <c r="W55" s="642"/>
      <c r="X55" s="642">
        <v>1</v>
      </c>
      <c r="Y55"/>
    </row>
    <row r="56" spans="2:25">
      <c r="B56" s="643">
        <v>42837</v>
      </c>
      <c r="C56" s="642"/>
      <c r="D56" s="642">
        <v>1</v>
      </c>
      <c r="E56" s="642"/>
      <c r="F56" s="642">
        <v>1</v>
      </c>
      <c r="G56" s="642"/>
      <c r="H56" s="642"/>
      <c r="I56" s="642"/>
      <c r="J56" s="642"/>
      <c r="K56" s="642">
        <v>2</v>
      </c>
      <c r="N56" s="642"/>
      <c r="O56" s="643">
        <v>43985</v>
      </c>
      <c r="P56" s="642"/>
      <c r="Q56" s="642"/>
      <c r="R56" s="642"/>
      <c r="S56" s="642"/>
      <c r="T56" s="642"/>
      <c r="U56" s="642">
        <v>1</v>
      </c>
      <c r="V56" s="642"/>
      <c r="W56" s="642"/>
      <c r="X56" s="642">
        <v>1</v>
      </c>
      <c r="Y56"/>
    </row>
    <row r="57" spans="2:25">
      <c r="B57" s="643">
        <v>42852</v>
      </c>
      <c r="C57" s="642"/>
      <c r="D57" s="642"/>
      <c r="E57" s="642">
        <v>1</v>
      </c>
      <c r="F57" s="642"/>
      <c r="G57" s="642"/>
      <c r="H57" s="642"/>
      <c r="I57" s="642"/>
      <c r="J57" s="642"/>
      <c r="K57" s="642">
        <v>1</v>
      </c>
      <c r="N57" s="642"/>
      <c r="O57" s="643">
        <v>43988</v>
      </c>
      <c r="P57" s="642"/>
      <c r="Q57" s="642"/>
      <c r="R57" s="642">
        <v>1</v>
      </c>
      <c r="S57" s="642"/>
      <c r="T57" s="642"/>
      <c r="U57" s="642"/>
      <c r="V57" s="642"/>
      <c r="W57" s="642"/>
      <c r="X57" s="642">
        <v>1</v>
      </c>
      <c r="Y57"/>
    </row>
    <row r="58" spans="2:25">
      <c r="B58" s="643">
        <v>42857</v>
      </c>
      <c r="C58" s="642"/>
      <c r="D58" s="642"/>
      <c r="E58" s="642">
        <v>1</v>
      </c>
      <c r="F58" s="642"/>
      <c r="G58" s="642"/>
      <c r="H58" s="642"/>
      <c r="I58" s="642"/>
      <c r="J58" s="642"/>
      <c r="K58" s="642">
        <v>1</v>
      </c>
      <c r="N58" s="642"/>
      <c r="O58" s="643">
        <v>44041</v>
      </c>
      <c r="P58" s="642"/>
      <c r="Q58" s="642"/>
      <c r="R58" s="642"/>
      <c r="S58" s="642"/>
      <c r="T58" s="642"/>
      <c r="U58" s="642">
        <v>1</v>
      </c>
      <c r="V58" s="642"/>
      <c r="W58" s="642"/>
      <c r="X58" s="642">
        <v>1</v>
      </c>
      <c r="Y58"/>
    </row>
    <row r="59" spans="2:25">
      <c r="B59" s="643">
        <v>42858</v>
      </c>
      <c r="C59" s="642"/>
      <c r="D59" s="642"/>
      <c r="E59" s="642"/>
      <c r="F59" s="642">
        <v>1</v>
      </c>
      <c r="G59" s="642"/>
      <c r="H59" s="642"/>
      <c r="I59" s="642"/>
      <c r="J59" s="642"/>
      <c r="K59" s="642">
        <v>1</v>
      </c>
      <c r="N59" s="642"/>
      <c r="O59" s="643">
        <v>44074</v>
      </c>
      <c r="P59" s="642"/>
      <c r="Q59" s="642"/>
      <c r="R59" s="642"/>
      <c r="S59" s="642">
        <v>1</v>
      </c>
      <c r="T59" s="642"/>
      <c r="U59" s="642"/>
      <c r="V59" s="642"/>
      <c r="W59" s="642"/>
      <c r="X59" s="642">
        <v>1</v>
      </c>
      <c r="Y59"/>
    </row>
    <row r="60" spans="2:25">
      <c r="B60" s="643">
        <v>42835</v>
      </c>
      <c r="C60" s="642"/>
      <c r="D60" s="642"/>
      <c r="E60" s="642"/>
      <c r="F60" s="642"/>
      <c r="G60" s="642"/>
      <c r="H60" s="642"/>
      <c r="I60" s="642"/>
      <c r="J60" s="642">
        <v>1</v>
      </c>
      <c r="K60" s="642">
        <v>1</v>
      </c>
      <c r="N60" s="642"/>
      <c r="O60" s="643">
        <v>44076</v>
      </c>
      <c r="P60" s="642"/>
      <c r="Q60" s="642"/>
      <c r="R60" s="642"/>
      <c r="S60" s="642">
        <v>1</v>
      </c>
      <c r="T60" s="642"/>
      <c r="U60" s="642"/>
      <c r="V60" s="642"/>
      <c r="W60" s="642"/>
      <c r="X60" s="642">
        <v>1</v>
      </c>
      <c r="Y60"/>
    </row>
    <row r="61" spans="2:25">
      <c r="B61" s="643">
        <v>42952</v>
      </c>
      <c r="C61" s="642"/>
      <c r="D61" s="642"/>
      <c r="E61" s="642">
        <v>1</v>
      </c>
      <c r="F61" s="642"/>
      <c r="G61" s="642"/>
      <c r="H61" s="642"/>
      <c r="I61" s="642"/>
      <c r="J61" s="642"/>
      <c r="K61" s="642">
        <v>1</v>
      </c>
      <c r="N61" s="642"/>
      <c r="O61" s="643">
        <v>44158</v>
      </c>
      <c r="P61" s="642"/>
      <c r="Q61" s="642"/>
      <c r="R61" s="642"/>
      <c r="S61" s="642"/>
      <c r="T61" s="642">
        <v>1</v>
      </c>
      <c r="U61" s="642"/>
      <c r="V61" s="642"/>
      <c r="W61" s="642"/>
      <c r="X61" s="642">
        <v>1</v>
      </c>
      <c r="Y61"/>
    </row>
    <row r="62" spans="2:25">
      <c r="B62" s="643">
        <v>42955</v>
      </c>
      <c r="C62" s="642"/>
      <c r="D62" s="642"/>
      <c r="E62" s="642">
        <v>1</v>
      </c>
      <c r="F62" s="642"/>
      <c r="G62" s="642"/>
      <c r="H62" s="642"/>
      <c r="I62" s="642"/>
      <c r="J62" s="642"/>
      <c r="K62" s="642">
        <v>1</v>
      </c>
      <c r="N62" s="642"/>
      <c r="O62" s="643">
        <v>44173</v>
      </c>
      <c r="P62" s="642"/>
      <c r="Q62" s="642">
        <v>1</v>
      </c>
      <c r="R62" s="642"/>
      <c r="S62" s="642"/>
      <c r="T62" s="642"/>
      <c r="U62" s="642"/>
      <c r="V62" s="642"/>
      <c r="W62" s="642"/>
      <c r="X62" s="642">
        <v>1</v>
      </c>
      <c r="Y62"/>
    </row>
    <row r="63" spans="2:25">
      <c r="B63" s="643">
        <v>42982</v>
      </c>
      <c r="C63" s="642"/>
      <c r="D63" s="642"/>
      <c r="E63" s="642"/>
      <c r="F63" s="642"/>
      <c r="G63" s="642"/>
      <c r="H63" s="642">
        <v>1</v>
      </c>
      <c r="I63" s="642"/>
      <c r="J63" s="642"/>
      <c r="K63" s="642">
        <v>1</v>
      </c>
      <c r="N63" s="642"/>
      <c r="O63" s="643">
        <v>44192</v>
      </c>
      <c r="P63" s="642"/>
      <c r="Q63" s="642"/>
      <c r="R63" s="642"/>
      <c r="S63" s="642">
        <v>1</v>
      </c>
      <c r="T63" s="642"/>
      <c r="U63" s="642"/>
      <c r="V63" s="642"/>
      <c r="W63" s="642"/>
      <c r="X63" s="642">
        <v>1</v>
      </c>
      <c r="Y63"/>
    </row>
    <row r="64" spans="2:25">
      <c r="B64" s="643">
        <v>43054</v>
      </c>
      <c r="C64" s="642"/>
      <c r="D64" s="642"/>
      <c r="E64" s="642">
        <v>1</v>
      </c>
      <c r="F64" s="642"/>
      <c r="G64" s="642"/>
      <c r="H64" s="642"/>
      <c r="I64" s="642"/>
      <c r="J64" s="642"/>
      <c r="K64" s="642">
        <v>1</v>
      </c>
      <c r="N64" s="642"/>
      <c r="O64" s="643">
        <v>44225</v>
      </c>
      <c r="P64" s="642"/>
      <c r="Q64" s="642">
        <v>1</v>
      </c>
      <c r="R64" s="642"/>
      <c r="S64" s="642"/>
      <c r="T64" s="642"/>
      <c r="U64" s="642"/>
      <c r="V64" s="642"/>
      <c r="W64" s="642"/>
      <c r="X64" s="642">
        <v>1</v>
      </c>
      <c r="Y64"/>
    </row>
    <row r="65" spans="2:35">
      <c r="B65" s="643">
        <v>43080</v>
      </c>
      <c r="C65" s="642"/>
      <c r="D65" s="642"/>
      <c r="E65" s="642"/>
      <c r="F65" s="642">
        <v>1</v>
      </c>
      <c r="G65" s="642"/>
      <c r="H65" s="642"/>
      <c r="I65" s="642"/>
      <c r="J65" s="642"/>
      <c r="K65" s="642">
        <v>1</v>
      </c>
      <c r="N65" s="642"/>
      <c r="O65" s="643">
        <v>44228</v>
      </c>
      <c r="P65" s="642"/>
      <c r="Q65" s="642"/>
      <c r="R65" s="642"/>
      <c r="S65" s="642"/>
      <c r="T65" s="642">
        <v>1</v>
      </c>
      <c r="U65" s="642"/>
      <c r="V65" s="642"/>
      <c r="W65" s="642"/>
      <c r="X65" s="642">
        <v>1</v>
      </c>
      <c r="Y65"/>
    </row>
    <row r="66" spans="2:35">
      <c r="B66" s="643">
        <v>43119</v>
      </c>
      <c r="C66" s="642"/>
      <c r="D66" s="642"/>
      <c r="E66" s="642"/>
      <c r="F66" s="642"/>
      <c r="G66" s="642">
        <v>1</v>
      </c>
      <c r="H66" s="642"/>
      <c r="I66" s="642"/>
      <c r="J66" s="642"/>
      <c r="K66" s="642">
        <v>1</v>
      </c>
      <c r="N66" s="642"/>
      <c r="O66" s="643">
        <v>44304</v>
      </c>
      <c r="P66" s="642"/>
      <c r="Q66" s="642"/>
      <c r="R66" s="642"/>
      <c r="S66" s="642"/>
      <c r="T66" s="642"/>
      <c r="U66" s="642">
        <v>1</v>
      </c>
      <c r="V66" s="642"/>
      <c r="W66" s="642"/>
      <c r="X66" s="642">
        <v>1</v>
      </c>
      <c r="Y66"/>
    </row>
    <row r="67" spans="2:35">
      <c r="B67" s="643">
        <v>43157</v>
      </c>
      <c r="C67" s="642"/>
      <c r="D67" s="642"/>
      <c r="E67" s="642"/>
      <c r="F67" s="642">
        <v>1</v>
      </c>
      <c r="G67" s="642"/>
      <c r="H67" s="642"/>
      <c r="I67" s="642"/>
      <c r="J67" s="642"/>
      <c r="K67" s="642">
        <v>1</v>
      </c>
      <c r="L67" s="405"/>
      <c r="M67" s="405"/>
      <c r="N67" s="642"/>
      <c r="O67" s="643">
        <v>44345</v>
      </c>
      <c r="P67" s="642"/>
      <c r="Q67" s="642"/>
      <c r="R67" s="642"/>
      <c r="S67" s="642">
        <v>1</v>
      </c>
      <c r="T67" s="642"/>
      <c r="U67" s="642"/>
      <c r="V67" s="642"/>
      <c r="W67" s="642"/>
      <c r="X67" s="642">
        <v>1</v>
      </c>
      <c r="Y67"/>
      <c r="Z67" s="405"/>
      <c r="AA67" s="405"/>
      <c r="AB67" s="405"/>
      <c r="AC67" s="405"/>
      <c r="AD67" s="405"/>
      <c r="AE67" s="405"/>
      <c r="AF67" s="405"/>
      <c r="AG67" s="405"/>
      <c r="AH67" s="405"/>
      <c r="AI67" s="405"/>
    </row>
    <row r="68" spans="2:35">
      <c r="B68" s="643">
        <v>43309</v>
      </c>
      <c r="C68" s="642"/>
      <c r="D68" s="642"/>
      <c r="E68" s="642"/>
      <c r="F68" s="642">
        <v>1</v>
      </c>
      <c r="G68" s="642"/>
      <c r="H68" s="642"/>
      <c r="I68" s="642"/>
      <c r="J68" s="642"/>
      <c r="K68" s="642">
        <v>1</v>
      </c>
      <c r="L68" s="405"/>
      <c r="M68" s="405"/>
      <c r="N68" s="642"/>
      <c r="O68" s="643">
        <v>44371</v>
      </c>
      <c r="P68" s="642"/>
      <c r="Q68" s="642"/>
      <c r="R68" s="642"/>
      <c r="S68" s="642"/>
      <c r="T68" s="642"/>
      <c r="U68" s="642">
        <v>1</v>
      </c>
      <c r="V68" s="642"/>
      <c r="W68" s="642"/>
      <c r="X68" s="642">
        <v>1</v>
      </c>
      <c r="Y68"/>
      <c r="Z68" s="405"/>
      <c r="AA68" s="405"/>
      <c r="AB68" s="405"/>
      <c r="AC68" s="405"/>
      <c r="AD68" s="405"/>
      <c r="AE68" s="405"/>
      <c r="AF68" s="405"/>
      <c r="AG68" s="405"/>
      <c r="AH68" s="405"/>
      <c r="AI68" s="405"/>
    </row>
    <row r="69" spans="2:35">
      <c r="B69" s="643">
        <v>43333</v>
      </c>
      <c r="C69" s="642"/>
      <c r="D69" s="642"/>
      <c r="E69" s="642"/>
      <c r="F69" s="642">
        <v>1</v>
      </c>
      <c r="G69" s="642"/>
      <c r="H69" s="642"/>
      <c r="I69" s="642"/>
      <c r="J69" s="642"/>
      <c r="K69" s="642">
        <v>1</v>
      </c>
      <c r="L69" s="405"/>
      <c r="M69" s="405"/>
      <c r="N69" s="642"/>
      <c r="O69" s="643">
        <v>44373</v>
      </c>
      <c r="P69" s="642"/>
      <c r="Q69" s="642"/>
      <c r="R69" s="642">
        <v>1</v>
      </c>
      <c r="S69" s="642"/>
      <c r="T69" s="642"/>
      <c r="U69" s="642"/>
      <c r="V69" s="642"/>
      <c r="W69" s="642"/>
      <c r="X69" s="642">
        <v>1</v>
      </c>
      <c r="Y69"/>
      <c r="Z69" s="405"/>
      <c r="AA69" s="405"/>
      <c r="AB69" s="405"/>
      <c r="AC69" s="405"/>
      <c r="AD69" s="405"/>
      <c r="AE69" s="405"/>
      <c r="AF69" s="405"/>
      <c r="AG69" s="405"/>
      <c r="AH69" s="405"/>
      <c r="AI69" s="405"/>
    </row>
    <row r="70" spans="2:35">
      <c r="B70" s="643">
        <v>43335</v>
      </c>
      <c r="C70" s="642"/>
      <c r="D70" s="642">
        <v>1</v>
      </c>
      <c r="E70" s="642"/>
      <c r="F70" s="642"/>
      <c r="G70" s="642"/>
      <c r="H70" s="642"/>
      <c r="I70" s="642"/>
      <c r="J70" s="642"/>
      <c r="K70" s="642">
        <v>1</v>
      </c>
      <c r="L70" s="405"/>
      <c r="M70" s="405"/>
      <c r="N70" s="642"/>
      <c r="O70" s="643">
        <v>44377</v>
      </c>
      <c r="P70" s="642"/>
      <c r="Q70" s="642"/>
      <c r="R70" s="642"/>
      <c r="S70" s="642"/>
      <c r="T70" s="642"/>
      <c r="U70" s="642">
        <v>1</v>
      </c>
      <c r="V70" s="642"/>
      <c r="W70" s="642"/>
      <c r="X70" s="642">
        <v>1</v>
      </c>
      <c r="Y70"/>
      <c r="Z70" s="405"/>
      <c r="AA70" s="405"/>
      <c r="AB70" s="405"/>
      <c r="AC70" s="405"/>
      <c r="AD70" s="405"/>
      <c r="AE70" s="405"/>
      <c r="AF70" s="405"/>
      <c r="AG70" s="405"/>
      <c r="AH70" s="405"/>
      <c r="AI70" s="405"/>
    </row>
    <row r="71" spans="2:35">
      <c r="B71" s="643">
        <v>43342</v>
      </c>
      <c r="C71" s="642"/>
      <c r="D71" s="642"/>
      <c r="E71" s="642"/>
      <c r="F71" s="642"/>
      <c r="G71" s="642">
        <v>1</v>
      </c>
      <c r="H71" s="642"/>
      <c r="I71" s="642"/>
      <c r="J71" s="642"/>
      <c r="K71" s="642">
        <v>1</v>
      </c>
      <c r="L71" s="405"/>
      <c r="M71" s="405"/>
      <c r="N71" s="642"/>
      <c r="O71" s="643">
        <v>44389</v>
      </c>
      <c r="P71" s="642"/>
      <c r="Q71" s="642"/>
      <c r="R71" s="642"/>
      <c r="S71" s="642"/>
      <c r="T71" s="642"/>
      <c r="U71" s="642"/>
      <c r="V71" s="642">
        <v>1</v>
      </c>
      <c r="W71" s="642"/>
      <c r="X71" s="642">
        <v>1</v>
      </c>
      <c r="Y71"/>
      <c r="Z71" s="405"/>
      <c r="AA71" s="405"/>
      <c r="AB71" s="405"/>
      <c r="AC71" s="405"/>
      <c r="AD71" s="405"/>
      <c r="AE71" s="405"/>
      <c r="AF71" s="405"/>
      <c r="AG71" s="405"/>
      <c r="AH71" s="405"/>
      <c r="AI71" s="405"/>
    </row>
    <row r="72" spans="2:35">
      <c r="B72" s="643">
        <v>43355</v>
      </c>
      <c r="C72" s="642"/>
      <c r="D72" s="642">
        <v>1</v>
      </c>
      <c r="E72" s="642"/>
      <c r="F72" s="642"/>
      <c r="G72" s="642"/>
      <c r="H72" s="642"/>
      <c r="I72" s="642"/>
      <c r="J72" s="642"/>
      <c r="K72" s="642">
        <v>1</v>
      </c>
      <c r="L72" s="405"/>
      <c r="M72" s="405"/>
      <c r="N72" s="642"/>
      <c r="O72" s="643">
        <v>44391</v>
      </c>
      <c r="P72" s="642"/>
      <c r="Q72" s="642"/>
      <c r="R72" s="642"/>
      <c r="S72" s="642">
        <v>1</v>
      </c>
      <c r="T72" s="642"/>
      <c r="U72" s="642"/>
      <c r="V72" s="642"/>
      <c r="W72" s="642"/>
      <c r="X72" s="642">
        <v>1</v>
      </c>
      <c r="Y72"/>
      <c r="Z72" s="405"/>
      <c r="AA72" s="405"/>
      <c r="AB72" s="405"/>
      <c r="AC72" s="405"/>
      <c r="AD72" s="405"/>
      <c r="AE72" s="405"/>
      <c r="AF72" s="405"/>
      <c r="AG72" s="405"/>
      <c r="AH72" s="405"/>
      <c r="AI72" s="405"/>
    </row>
    <row r="73" spans="2:35">
      <c r="B73" s="643">
        <v>43364</v>
      </c>
      <c r="C73" s="642"/>
      <c r="D73" s="642"/>
      <c r="E73" s="642"/>
      <c r="F73" s="642"/>
      <c r="G73" s="642"/>
      <c r="H73" s="642">
        <v>1</v>
      </c>
      <c r="I73" s="642"/>
      <c r="J73" s="642"/>
      <c r="K73" s="642">
        <v>1</v>
      </c>
      <c r="L73" s="405"/>
      <c r="M73" s="405"/>
      <c r="N73" s="642"/>
      <c r="O73" s="643">
        <v>44429</v>
      </c>
      <c r="P73" s="642"/>
      <c r="Q73" s="642">
        <v>1</v>
      </c>
      <c r="R73" s="642"/>
      <c r="S73" s="642"/>
      <c r="T73" s="642"/>
      <c r="U73" s="642"/>
      <c r="V73" s="642"/>
      <c r="W73" s="642"/>
      <c r="X73" s="642">
        <v>1</v>
      </c>
      <c r="Y73"/>
      <c r="Z73" s="405"/>
      <c r="AA73" s="405"/>
      <c r="AB73" s="405"/>
      <c r="AC73" s="405"/>
      <c r="AD73" s="405"/>
      <c r="AE73" s="405"/>
      <c r="AF73" s="405"/>
      <c r="AG73" s="405"/>
      <c r="AH73" s="405"/>
      <c r="AI73" s="405"/>
    </row>
    <row r="74" spans="2:35">
      <c r="B74" s="643">
        <v>43385</v>
      </c>
      <c r="C74" s="642"/>
      <c r="D74" s="642"/>
      <c r="E74" s="642"/>
      <c r="F74" s="642"/>
      <c r="G74" s="642"/>
      <c r="H74" s="642">
        <v>1</v>
      </c>
      <c r="I74" s="642"/>
      <c r="J74" s="642"/>
      <c r="K74" s="642">
        <v>1</v>
      </c>
      <c r="L74" s="405"/>
      <c r="M74" s="405"/>
      <c r="N74" s="642"/>
      <c r="O74" s="643">
        <v>44435</v>
      </c>
      <c r="P74" s="642"/>
      <c r="Q74" s="642"/>
      <c r="R74" s="642"/>
      <c r="S74" s="642">
        <v>1</v>
      </c>
      <c r="T74" s="642"/>
      <c r="U74" s="642"/>
      <c r="V74" s="642"/>
      <c r="W74" s="642"/>
      <c r="X74" s="642">
        <v>1</v>
      </c>
      <c r="Y74" s="405"/>
      <c r="Z74" s="405"/>
      <c r="AA74" s="405"/>
      <c r="AB74" s="405"/>
      <c r="AC74" s="405"/>
      <c r="AD74" s="405"/>
      <c r="AE74" s="405"/>
      <c r="AF74" s="405"/>
      <c r="AG74" s="405"/>
      <c r="AH74" s="405"/>
      <c r="AI74" s="405"/>
    </row>
    <row r="75" spans="2:35">
      <c r="B75" s="643">
        <v>43459</v>
      </c>
      <c r="C75" s="642"/>
      <c r="D75" s="642"/>
      <c r="E75" s="642"/>
      <c r="F75" s="642"/>
      <c r="G75" s="642"/>
      <c r="H75" s="642">
        <v>1</v>
      </c>
      <c r="I75" s="642"/>
      <c r="J75" s="642"/>
      <c r="K75" s="642">
        <v>1</v>
      </c>
      <c r="L75" s="405"/>
      <c r="M75" s="405"/>
      <c r="N75" s="642"/>
      <c r="O75" s="643">
        <v>44481</v>
      </c>
      <c r="P75" s="642"/>
      <c r="Q75" s="642">
        <v>1</v>
      </c>
      <c r="R75" s="642"/>
      <c r="S75" s="642"/>
      <c r="T75" s="642"/>
      <c r="U75" s="642"/>
      <c r="V75" s="642"/>
      <c r="W75" s="642"/>
      <c r="X75" s="642">
        <v>1</v>
      </c>
      <c r="Y75" s="405"/>
      <c r="Z75" s="405"/>
      <c r="AA75" s="405"/>
      <c r="AB75" s="405"/>
      <c r="AC75" s="405"/>
      <c r="AD75" s="405"/>
      <c r="AE75" s="405"/>
      <c r="AF75" s="405"/>
      <c r="AG75" s="405"/>
      <c r="AH75" s="405"/>
      <c r="AI75" s="405"/>
    </row>
    <row r="76" spans="2:35">
      <c r="B76" s="643">
        <v>43511</v>
      </c>
      <c r="C76" s="642"/>
      <c r="D76" s="642"/>
      <c r="E76" s="642"/>
      <c r="F76" s="642"/>
      <c r="G76" s="642"/>
      <c r="H76" s="642"/>
      <c r="I76" s="642"/>
      <c r="J76" s="642">
        <v>1</v>
      </c>
      <c r="K76" s="642">
        <v>1</v>
      </c>
      <c r="L76" s="405"/>
      <c r="M76" s="405"/>
      <c r="N76" s="642"/>
      <c r="O76" s="643">
        <v>44506</v>
      </c>
      <c r="P76" s="642"/>
      <c r="Q76" s="642"/>
      <c r="R76" s="642"/>
      <c r="S76" s="642">
        <v>1</v>
      </c>
      <c r="T76" s="642"/>
      <c r="U76" s="642"/>
      <c r="V76" s="642"/>
      <c r="W76" s="642"/>
      <c r="X76" s="642">
        <v>1</v>
      </c>
      <c r="Y76" s="405"/>
      <c r="Z76" s="405"/>
      <c r="AA76" s="405"/>
      <c r="AB76" s="405"/>
      <c r="AC76" s="405"/>
      <c r="AD76" s="405"/>
      <c r="AE76" s="405"/>
      <c r="AF76" s="405"/>
      <c r="AG76" s="405"/>
      <c r="AH76" s="405"/>
      <c r="AI76" s="405"/>
    </row>
    <row r="77" spans="2:35">
      <c r="B77" s="643">
        <v>43535</v>
      </c>
      <c r="C77" s="642"/>
      <c r="D77" s="642"/>
      <c r="E77" s="642"/>
      <c r="F77" s="642"/>
      <c r="G77" s="642"/>
      <c r="H77" s="642">
        <v>1</v>
      </c>
      <c r="I77" s="642"/>
      <c r="J77" s="642"/>
      <c r="K77" s="642">
        <v>1</v>
      </c>
      <c r="L77" s="405"/>
      <c r="M77" s="405"/>
      <c r="N77" s="642"/>
      <c r="O77" s="643">
        <v>44522</v>
      </c>
      <c r="P77" s="642"/>
      <c r="Q77" s="642"/>
      <c r="R77" s="642"/>
      <c r="S77" s="642"/>
      <c r="T77" s="642"/>
      <c r="U77" s="642"/>
      <c r="V77" s="642">
        <v>1</v>
      </c>
      <c r="W77" s="642"/>
      <c r="X77" s="642">
        <v>1</v>
      </c>
      <c r="Y77" s="405"/>
      <c r="Z77" s="405"/>
      <c r="AA77" s="405"/>
      <c r="AB77" s="405"/>
      <c r="AC77" s="405"/>
      <c r="AD77" s="405"/>
      <c r="AE77" s="405"/>
      <c r="AF77" s="405"/>
      <c r="AG77" s="405"/>
      <c r="AH77" s="405"/>
      <c r="AI77" s="405"/>
    </row>
    <row r="78" spans="2:35">
      <c r="B78" s="643">
        <v>43562</v>
      </c>
      <c r="C78" s="642"/>
      <c r="D78" s="642">
        <v>1</v>
      </c>
      <c r="E78" s="642"/>
      <c r="F78" s="642"/>
      <c r="G78" s="642"/>
      <c r="H78" s="642"/>
      <c r="I78" s="642"/>
      <c r="J78" s="642"/>
      <c r="K78" s="642">
        <v>1</v>
      </c>
      <c r="L78" s="405"/>
      <c r="M78" s="405"/>
      <c r="N78" s="642"/>
      <c r="O78" s="643">
        <v>44541</v>
      </c>
      <c r="P78" s="642"/>
      <c r="Q78" s="642"/>
      <c r="R78" s="642"/>
      <c r="S78" s="642">
        <v>1</v>
      </c>
      <c r="T78" s="642"/>
      <c r="U78" s="642"/>
      <c r="V78" s="642"/>
      <c r="W78" s="642"/>
      <c r="X78" s="642">
        <v>1</v>
      </c>
    </row>
    <row r="79" spans="2:35">
      <c r="B79" s="643">
        <v>43715</v>
      </c>
      <c r="C79" s="642"/>
      <c r="D79" s="642">
        <v>1</v>
      </c>
      <c r="E79" s="642"/>
      <c r="F79" s="642"/>
      <c r="G79" s="642"/>
      <c r="H79" s="642"/>
      <c r="I79" s="642"/>
      <c r="J79" s="642"/>
      <c r="K79" s="642">
        <v>1</v>
      </c>
      <c r="L79" s="405"/>
      <c r="M79" s="405"/>
      <c r="N79" s="642"/>
      <c r="O79" s="643">
        <v>44546</v>
      </c>
      <c r="P79" s="642"/>
      <c r="Q79" s="642"/>
      <c r="R79" s="642"/>
      <c r="S79" s="642"/>
      <c r="T79" s="642">
        <v>1</v>
      </c>
      <c r="U79" s="642"/>
      <c r="V79" s="642"/>
      <c r="W79" s="642"/>
      <c r="X79" s="642">
        <v>1</v>
      </c>
    </row>
    <row r="80" spans="2:35">
      <c r="B80" s="643">
        <v>43800</v>
      </c>
      <c r="C80" s="642"/>
      <c r="D80" s="642"/>
      <c r="E80" s="642"/>
      <c r="F80" s="642"/>
      <c r="G80" s="642"/>
      <c r="H80" s="642"/>
      <c r="I80" s="642">
        <v>1</v>
      </c>
      <c r="J80" s="642"/>
      <c r="K80" s="642">
        <v>1</v>
      </c>
      <c r="L80" s="405"/>
      <c r="M80" s="405"/>
      <c r="N80" s="642"/>
      <c r="O80" s="643">
        <v>44671</v>
      </c>
      <c r="P80" s="642"/>
      <c r="Q80" s="642">
        <v>1</v>
      </c>
      <c r="R80" s="642"/>
      <c r="S80" s="642"/>
      <c r="T80" s="642"/>
      <c r="U80" s="642"/>
      <c r="V80" s="642"/>
      <c r="W80" s="642"/>
      <c r="X80" s="642">
        <v>1</v>
      </c>
    </row>
    <row r="81" spans="2:24">
      <c r="B81" s="643">
        <v>43823</v>
      </c>
      <c r="C81" s="642"/>
      <c r="D81" s="642"/>
      <c r="E81" s="642"/>
      <c r="F81" s="642"/>
      <c r="G81" s="642"/>
      <c r="H81" s="642">
        <v>1</v>
      </c>
      <c r="I81" s="642"/>
      <c r="J81" s="642"/>
      <c r="K81" s="642">
        <v>1</v>
      </c>
      <c r="L81" s="405"/>
      <c r="M81" s="405"/>
      <c r="N81" s="642"/>
      <c r="O81" s="643">
        <v>44732</v>
      </c>
      <c r="P81" s="642"/>
      <c r="Q81" s="642">
        <v>1</v>
      </c>
      <c r="R81" s="642"/>
      <c r="S81" s="642"/>
      <c r="T81" s="642"/>
      <c r="U81" s="642"/>
      <c r="V81" s="642"/>
      <c r="W81" s="642"/>
      <c r="X81" s="642">
        <v>1</v>
      </c>
    </row>
    <row r="82" spans="2:24">
      <c r="B82" s="643">
        <v>43836</v>
      </c>
      <c r="C82" s="642"/>
      <c r="D82" s="642">
        <v>1</v>
      </c>
      <c r="E82" s="642"/>
      <c r="F82" s="642"/>
      <c r="G82" s="642"/>
      <c r="H82" s="642"/>
      <c r="I82" s="642"/>
      <c r="J82" s="642"/>
      <c r="K82" s="642">
        <v>1</v>
      </c>
      <c r="L82" s="405"/>
      <c r="M82" s="405"/>
      <c r="N82" s="642"/>
      <c r="O82" s="643">
        <v>44739</v>
      </c>
      <c r="P82" s="642"/>
      <c r="Q82" s="642"/>
      <c r="R82" s="642">
        <v>1</v>
      </c>
      <c r="S82" s="642"/>
      <c r="T82" s="642"/>
      <c r="U82" s="642"/>
      <c r="V82" s="642"/>
      <c r="W82" s="642"/>
      <c r="X82" s="642">
        <v>1</v>
      </c>
    </row>
    <row r="83" spans="2:24">
      <c r="B83" s="643">
        <v>43850</v>
      </c>
      <c r="C83" s="642"/>
      <c r="D83" s="642"/>
      <c r="E83" s="642"/>
      <c r="F83" s="642"/>
      <c r="G83" s="642"/>
      <c r="H83" s="642">
        <v>1</v>
      </c>
      <c r="I83" s="642"/>
      <c r="J83" s="642"/>
      <c r="K83" s="642">
        <v>1</v>
      </c>
      <c r="L83" s="405"/>
      <c r="M83" s="405"/>
      <c r="N83" s="642"/>
      <c r="O83" s="643">
        <v>44809</v>
      </c>
      <c r="P83" s="642"/>
      <c r="Q83" s="642"/>
      <c r="R83" s="642"/>
      <c r="S83" s="642">
        <v>1</v>
      </c>
      <c r="T83" s="642"/>
      <c r="U83" s="642"/>
      <c r="V83" s="642"/>
      <c r="W83" s="642"/>
      <c r="X83" s="642">
        <v>1</v>
      </c>
    </row>
    <row r="84" spans="2:24">
      <c r="B84" s="643">
        <v>43863</v>
      </c>
      <c r="C84" s="642"/>
      <c r="D84" s="642"/>
      <c r="E84" s="642"/>
      <c r="F84" s="642"/>
      <c r="G84" s="642"/>
      <c r="H84" s="642">
        <v>1</v>
      </c>
      <c r="I84" s="642"/>
      <c r="J84" s="642"/>
      <c r="K84" s="642">
        <v>1</v>
      </c>
      <c r="L84" s="405"/>
      <c r="M84" s="405"/>
      <c r="N84" s="642"/>
      <c r="O84" s="643">
        <v>44868</v>
      </c>
      <c r="P84" s="642"/>
      <c r="Q84" s="642"/>
      <c r="R84" s="642"/>
      <c r="S84" s="642">
        <v>1</v>
      </c>
      <c r="T84" s="642"/>
      <c r="U84" s="642"/>
      <c r="V84" s="642"/>
      <c r="W84" s="642"/>
      <c r="X84" s="642">
        <v>1</v>
      </c>
    </row>
    <row r="85" spans="2:24">
      <c r="B85" s="643">
        <v>43868</v>
      </c>
      <c r="C85" s="642"/>
      <c r="D85" s="642"/>
      <c r="E85" s="642"/>
      <c r="F85" s="642"/>
      <c r="G85" s="642">
        <v>1</v>
      </c>
      <c r="H85" s="642"/>
      <c r="I85" s="642"/>
      <c r="J85" s="642"/>
      <c r="K85" s="642">
        <v>1</v>
      </c>
      <c r="L85" s="405"/>
      <c r="M85" s="405"/>
      <c r="N85" s="642"/>
      <c r="O85" s="643">
        <v>44910</v>
      </c>
      <c r="P85" s="642"/>
      <c r="Q85" s="642"/>
      <c r="R85" s="642">
        <v>1</v>
      </c>
      <c r="S85" s="642"/>
      <c r="T85" s="642"/>
      <c r="U85" s="642"/>
      <c r="V85" s="642"/>
      <c r="W85" s="642"/>
      <c r="X85" s="642">
        <v>1</v>
      </c>
    </row>
    <row r="86" spans="2:24">
      <c r="B86" s="643">
        <v>43886</v>
      </c>
      <c r="C86" s="642"/>
      <c r="D86" s="642"/>
      <c r="E86" s="642"/>
      <c r="F86" s="642"/>
      <c r="G86" s="642">
        <v>1</v>
      </c>
      <c r="H86" s="642"/>
      <c r="I86" s="642"/>
      <c r="J86" s="642"/>
      <c r="K86" s="642">
        <v>1</v>
      </c>
      <c r="L86" s="405"/>
      <c r="M86" s="405"/>
      <c r="N86" s="642"/>
      <c r="O86" s="643">
        <v>44957</v>
      </c>
      <c r="P86" s="642"/>
      <c r="Q86" s="642"/>
      <c r="R86" s="642"/>
      <c r="S86" s="642"/>
      <c r="T86" s="642"/>
      <c r="U86" s="642"/>
      <c r="V86" s="642"/>
      <c r="W86" s="642">
        <v>1</v>
      </c>
      <c r="X86" s="642">
        <v>1</v>
      </c>
    </row>
    <row r="87" spans="2:24">
      <c r="B87" s="643">
        <v>43898</v>
      </c>
      <c r="C87" s="642"/>
      <c r="D87" s="642"/>
      <c r="E87" s="642"/>
      <c r="F87" s="642"/>
      <c r="G87" s="642"/>
      <c r="H87" s="642"/>
      <c r="I87" s="642"/>
      <c r="J87" s="642">
        <v>1</v>
      </c>
      <c r="K87" s="642">
        <v>1</v>
      </c>
      <c r="L87" s="405"/>
      <c r="M87" s="405"/>
      <c r="N87" s="642"/>
      <c r="O87" s="643">
        <v>44993</v>
      </c>
      <c r="P87" s="642"/>
      <c r="Q87" s="642"/>
      <c r="R87" s="642"/>
      <c r="S87" s="642"/>
      <c r="T87" s="642"/>
      <c r="U87" s="642">
        <v>1</v>
      </c>
      <c r="V87" s="642"/>
      <c r="W87" s="642"/>
      <c r="X87" s="642">
        <v>1</v>
      </c>
    </row>
    <row r="88" spans="2:24">
      <c r="B88" s="643">
        <v>44016</v>
      </c>
      <c r="C88" s="642"/>
      <c r="D88" s="642">
        <v>1</v>
      </c>
      <c r="E88" s="642"/>
      <c r="F88" s="642"/>
      <c r="G88" s="642"/>
      <c r="H88" s="642"/>
      <c r="I88" s="642"/>
      <c r="J88" s="642"/>
      <c r="K88" s="642">
        <v>1</v>
      </c>
      <c r="L88" s="405"/>
      <c r="M88" s="405"/>
      <c r="N88" s="642"/>
      <c r="O88" s="643">
        <v>44999</v>
      </c>
      <c r="P88" s="642"/>
      <c r="Q88" s="642"/>
      <c r="R88" s="642"/>
      <c r="S88" s="642"/>
      <c r="T88" s="642"/>
      <c r="U88" s="642"/>
      <c r="V88" s="642"/>
      <c r="W88" s="642">
        <v>1</v>
      </c>
      <c r="X88" s="642">
        <v>1</v>
      </c>
    </row>
    <row r="89" spans="2:24">
      <c r="B89" s="643">
        <v>44034</v>
      </c>
      <c r="C89" s="642"/>
      <c r="D89" s="642"/>
      <c r="E89" s="642"/>
      <c r="F89" s="642">
        <v>1</v>
      </c>
      <c r="G89" s="642"/>
      <c r="H89" s="642"/>
      <c r="I89" s="642"/>
      <c r="J89" s="642"/>
      <c r="K89" s="642">
        <v>1</v>
      </c>
      <c r="L89" s="405"/>
      <c r="M89" s="405"/>
      <c r="N89" s="642"/>
      <c r="O89" s="643">
        <v>45002</v>
      </c>
      <c r="P89" s="642"/>
      <c r="Q89" s="642"/>
      <c r="R89" s="642"/>
      <c r="S89" s="642">
        <v>1</v>
      </c>
      <c r="T89" s="642"/>
      <c r="U89" s="642"/>
      <c r="V89" s="642"/>
      <c r="W89" s="642"/>
      <c r="X89" s="642">
        <v>1</v>
      </c>
    </row>
    <row r="90" spans="2:24">
      <c r="B90" s="643">
        <v>44051</v>
      </c>
      <c r="C90" s="642"/>
      <c r="D90" s="642">
        <v>1</v>
      </c>
      <c r="E90" s="642"/>
      <c r="F90" s="642"/>
      <c r="G90" s="642"/>
      <c r="H90" s="642"/>
      <c r="I90" s="642"/>
      <c r="J90" s="642"/>
      <c r="K90" s="642">
        <v>1</v>
      </c>
      <c r="L90" s="405"/>
      <c r="M90" s="405"/>
      <c r="N90" s="642"/>
      <c r="O90" s="643">
        <v>45029</v>
      </c>
      <c r="P90" s="642"/>
      <c r="Q90" s="642"/>
      <c r="R90" s="642">
        <v>1</v>
      </c>
      <c r="S90" s="642"/>
      <c r="T90" s="642"/>
      <c r="U90" s="642"/>
      <c r="V90" s="642"/>
      <c r="W90" s="642"/>
      <c r="X90" s="642">
        <v>1</v>
      </c>
    </row>
    <row r="91" spans="2:24">
      <c r="B91" s="643">
        <v>44052</v>
      </c>
      <c r="C91" s="642"/>
      <c r="D91" s="642"/>
      <c r="E91" s="642"/>
      <c r="F91" s="642"/>
      <c r="G91" s="642">
        <v>1</v>
      </c>
      <c r="H91" s="642"/>
      <c r="I91" s="642"/>
      <c r="J91" s="642"/>
      <c r="K91" s="642">
        <v>1</v>
      </c>
      <c r="L91" s="405"/>
      <c r="M91" s="405"/>
      <c r="N91" s="642"/>
      <c r="O91" s="643">
        <v>45031</v>
      </c>
      <c r="P91" s="642"/>
      <c r="Q91" s="642"/>
      <c r="R91" s="642"/>
      <c r="S91" s="642"/>
      <c r="T91" s="642"/>
      <c r="U91" s="642">
        <v>1</v>
      </c>
      <c r="V91" s="642"/>
      <c r="W91" s="642"/>
      <c r="X91" s="642">
        <v>1</v>
      </c>
    </row>
    <row r="92" spans="2:24">
      <c r="B92" s="643">
        <v>44057</v>
      </c>
      <c r="C92" s="642"/>
      <c r="D92" s="642"/>
      <c r="E92" s="642"/>
      <c r="F92" s="642"/>
      <c r="G92" s="642">
        <v>1</v>
      </c>
      <c r="H92" s="642"/>
      <c r="I92" s="642"/>
      <c r="J92" s="642"/>
      <c r="K92" s="642">
        <v>1</v>
      </c>
      <c r="L92" s="405"/>
      <c r="M92" s="405"/>
      <c r="N92" s="642"/>
      <c r="O92" s="643">
        <v>45036</v>
      </c>
      <c r="P92" s="642"/>
      <c r="Q92" s="642"/>
      <c r="R92" s="642"/>
      <c r="S92" s="642">
        <v>1</v>
      </c>
      <c r="T92" s="642"/>
      <c r="U92" s="642"/>
      <c r="V92" s="642"/>
      <c r="W92" s="642"/>
      <c r="X92" s="642">
        <v>1</v>
      </c>
    </row>
    <row r="93" spans="2:24">
      <c r="B93" s="643">
        <v>44078</v>
      </c>
      <c r="C93" s="642"/>
      <c r="D93" s="642"/>
      <c r="E93" s="642"/>
      <c r="F93" s="642">
        <v>1</v>
      </c>
      <c r="G93" s="642"/>
      <c r="H93" s="642"/>
      <c r="I93" s="642"/>
      <c r="J93" s="642"/>
      <c r="K93" s="642">
        <v>1</v>
      </c>
      <c r="N93" s="642"/>
      <c r="O93" s="643">
        <v>45048</v>
      </c>
      <c r="P93" s="642"/>
      <c r="Q93" s="642"/>
      <c r="R93" s="642"/>
      <c r="S93" s="642"/>
      <c r="T93" s="642"/>
      <c r="U93" s="642"/>
      <c r="V93" s="642"/>
      <c r="W93" s="642">
        <v>1</v>
      </c>
      <c r="X93" s="642">
        <v>1</v>
      </c>
    </row>
    <row r="94" spans="2:24">
      <c r="B94" s="643">
        <v>44089</v>
      </c>
      <c r="C94" s="642"/>
      <c r="D94" s="642"/>
      <c r="E94" s="642"/>
      <c r="F94" s="642"/>
      <c r="G94" s="642"/>
      <c r="H94" s="642"/>
      <c r="I94" s="642"/>
      <c r="J94" s="642">
        <v>1</v>
      </c>
      <c r="K94" s="642">
        <v>1</v>
      </c>
      <c r="N94" s="642"/>
      <c r="O94" s="643">
        <v>45050</v>
      </c>
      <c r="P94" s="642"/>
      <c r="Q94" s="642"/>
      <c r="R94" s="642">
        <v>1</v>
      </c>
      <c r="S94" s="642"/>
      <c r="T94" s="642"/>
      <c r="U94" s="642"/>
      <c r="V94" s="642"/>
      <c r="W94" s="642"/>
      <c r="X94" s="642">
        <v>1</v>
      </c>
    </row>
    <row r="95" spans="2:24">
      <c r="B95" s="643">
        <v>44095</v>
      </c>
      <c r="C95" s="642"/>
      <c r="D95" s="642"/>
      <c r="E95" s="642"/>
      <c r="F95" s="642"/>
      <c r="G95" s="642"/>
      <c r="H95" s="642">
        <v>1</v>
      </c>
      <c r="I95" s="642"/>
      <c r="J95" s="642"/>
      <c r="K95" s="642">
        <v>1</v>
      </c>
      <c r="N95" s="642"/>
      <c r="O95" s="643">
        <v>45056</v>
      </c>
      <c r="P95" s="642"/>
      <c r="Q95" s="642"/>
      <c r="R95" s="642"/>
      <c r="S95" s="642"/>
      <c r="T95" s="642">
        <v>1</v>
      </c>
      <c r="U95" s="642"/>
      <c r="V95" s="642"/>
      <c r="W95" s="642">
        <v>1</v>
      </c>
      <c r="X95" s="642">
        <v>2</v>
      </c>
    </row>
    <row r="96" spans="2:24">
      <c r="B96" s="643">
        <v>44111</v>
      </c>
      <c r="C96" s="642"/>
      <c r="D96" s="642"/>
      <c r="E96" s="642">
        <v>1</v>
      </c>
      <c r="F96" s="642"/>
      <c r="G96" s="642"/>
      <c r="H96" s="642"/>
      <c r="I96" s="642"/>
      <c r="J96" s="642"/>
      <c r="K96" s="642">
        <v>1</v>
      </c>
      <c r="N96" s="642"/>
      <c r="O96" s="643">
        <v>45061</v>
      </c>
      <c r="P96" s="642"/>
      <c r="Q96" s="642">
        <v>1</v>
      </c>
      <c r="R96" s="642"/>
      <c r="S96" s="642"/>
      <c r="T96" s="642"/>
      <c r="U96" s="642"/>
      <c r="V96" s="642"/>
      <c r="W96" s="642"/>
      <c r="X96" s="642">
        <v>1</v>
      </c>
    </row>
    <row r="97" spans="2:24">
      <c r="B97" s="643">
        <v>44117</v>
      </c>
      <c r="C97" s="642"/>
      <c r="D97" s="642"/>
      <c r="E97" s="642"/>
      <c r="F97" s="642">
        <v>1</v>
      </c>
      <c r="G97" s="642"/>
      <c r="H97" s="642"/>
      <c r="I97" s="642"/>
      <c r="J97" s="642"/>
      <c r="K97" s="642">
        <v>1</v>
      </c>
      <c r="N97" s="642"/>
      <c r="O97" s="643">
        <v>45066</v>
      </c>
      <c r="P97" s="642"/>
      <c r="Q97" s="642"/>
      <c r="R97" s="642">
        <v>1</v>
      </c>
      <c r="S97" s="642"/>
      <c r="T97" s="642"/>
      <c r="U97" s="642"/>
      <c r="V97" s="642"/>
      <c r="W97" s="642">
        <v>1</v>
      </c>
      <c r="X97" s="642">
        <v>2</v>
      </c>
    </row>
    <row r="98" spans="2:24">
      <c r="B98" s="643">
        <v>44156</v>
      </c>
      <c r="C98" s="642"/>
      <c r="D98" s="642"/>
      <c r="E98" s="642"/>
      <c r="F98" s="642"/>
      <c r="G98" s="642">
        <v>1</v>
      </c>
      <c r="H98" s="642"/>
      <c r="I98" s="642"/>
      <c r="J98" s="642"/>
      <c r="K98" s="642">
        <v>1</v>
      </c>
      <c r="N98" s="642"/>
      <c r="O98" s="643">
        <v>45073</v>
      </c>
      <c r="P98" s="642"/>
      <c r="Q98" s="642"/>
      <c r="R98" s="642">
        <v>1</v>
      </c>
      <c r="S98" s="642"/>
      <c r="T98" s="642"/>
      <c r="U98" s="642"/>
      <c r="V98" s="642"/>
      <c r="W98" s="642"/>
      <c r="X98" s="642">
        <v>1</v>
      </c>
    </row>
    <row r="99" spans="2:24">
      <c r="B99" s="643">
        <v>44190</v>
      </c>
      <c r="C99" s="642"/>
      <c r="D99" s="642"/>
      <c r="E99" s="642">
        <v>1</v>
      </c>
      <c r="F99" s="642"/>
      <c r="G99" s="642"/>
      <c r="H99" s="642"/>
      <c r="I99" s="642"/>
      <c r="J99" s="642"/>
      <c r="K99" s="642">
        <v>1</v>
      </c>
      <c r="N99" s="642"/>
      <c r="O99" s="643">
        <v>45084</v>
      </c>
      <c r="P99" s="642"/>
      <c r="Q99" s="642">
        <v>1</v>
      </c>
      <c r="R99" s="642"/>
      <c r="S99" s="642"/>
      <c r="T99" s="642"/>
      <c r="U99" s="642"/>
      <c r="V99" s="642"/>
      <c r="W99" s="642"/>
      <c r="X99" s="642">
        <v>1</v>
      </c>
    </row>
    <row r="100" spans="2:24">
      <c r="B100" s="643">
        <v>44253</v>
      </c>
      <c r="C100" s="642"/>
      <c r="D100" s="642"/>
      <c r="E100" s="642">
        <v>1</v>
      </c>
      <c r="F100" s="642"/>
      <c r="G100" s="642"/>
      <c r="H100" s="642"/>
      <c r="I100" s="642"/>
      <c r="J100" s="642"/>
      <c r="K100" s="642">
        <v>1</v>
      </c>
      <c r="N100" s="642"/>
      <c r="O100" s="643">
        <v>45107</v>
      </c>
      <c r="P100" s="642"/>
      <c r="Q100" s="642"/>
      <c r="R100" s="642"/>
      <c r="S100" s="642"/>
      <c r="T100" s="642"/>
      <c r="U100" s="642"/>
      <c r="V100" s="642"/>
      <c r="W100" s="642">
        <v>1</v>
      </c>
      <c r="X100" s="642">
        <v>1</v>
      </c>
    </row>
    <row r="101" spans="2:24">
      <c r="B101" s="643">
        <v>44262</v>
      </c>
      <c r="C101" s="642"/>
      <c r="D101" s="642">
        <v>1</v>
      </c>
      <c r="E101" s="642"/>
      <c r="F101" s="642"/>
      <c r="G101" s="642"/>
      <c r="H101" s="642"/>
      <c r="I101" s="642"/>
      <c r="J101" s="642"/>
      <c r="K101" s="642">
        <v>1</v>
      </c>
      <c r="N101" s="642"/>
      <c r="O101" s="643">
        <v>45136</v>
      </c>
      <c r="P101" s="642"/>
      <c r="Q101" s="642"/>
      <c r="R101" s="642">
        <v>1</v>
      </c>
      <c r="S101" s="642"/>
      <c r="T101" s="642"/>
      <c r="U101" s="642"/>
      <c r="V101" s="642"/>
      <c r="W101" s="642"/>
      <c r="X101" s="642">
        <v>1</v>
      </c>
    </row>
    <row r="102" spans="2:24">
      <c r="B102" s="643">
        <v>44281</v>
      </c>
      <c r="C102" s="642"/>
      <c r="D102" s="642"/>
      <c r="E102" s="642">
        <v>1</v>
      </c>
      <c r="F102" s="642"/>
      <c r="G102" s="642"/>
      <c r="H102" s="642"/>
      <c r="I102" s="642"/>
      <c r="J102" s="642"/>
      <c r="K102" s="642">
        <v>1</v>
      </c>
      <c r="N102" s="642"/>
      <c r="O102" s="643">
        <v>45149</v>
      </c>
      <c r="P102" s="642"/>
      <c r="Q102" s="642">
        <v>1</v>
      </c>
      <c r="R102" s="642"/>
      <c r="S102" s="642"/>
      <c r="T102" s="642"/>
      <c r="U102" s="642"/>
      <c r="V102" s="642"/>
      <c r="W102" s="642"/>
      <c r="X102" s="642">
        <v>1</v>
      </c>
    </row>
    <row r="103" spans="2:24">
      <c r="B103" s="643">
        <v>44319</v>
      </c>
      <c r="C103" s="642"/>
      <c r="D103" s="642"/>
      <c r="E103" s="642"/>
      <c r="F103" s="642"/>
      <c r="G103" s="642">
        <v>1</v>
      </c>
      <c r="H103" s="642"/>
      <c r="I103" s="642"/>
      <c r="J103" s="642"/>
      <c r="K103" s="642">
        <v>1</v>
      </c>
      <c r="N103" s="642"/>
      <c r="O103" s="643">
        <v>45152</v>
      </c>
      <c r="P103" s="642"/>
      <c r="Q103" s="642"/>
      <c r="R103" s="642"/>
      <c r="S103" s="642"/>
      <c r="T103" s="642"/>
      <c r="U103" s="642"/>
      <c r="V103" s="642"/>
      <c r="W103" s="642">
        <v>1</v>
      </c>
      <c r="X103" s="642">
        <v>1</v>
      </c>
    </row>
    <row r="104" spans="2:24">
      <c r="B104" s="643">
        <v>44358</v>
      </c>
      <c r="C104" s="642"/>
      <c r="D104" s="642"/>
      <c r="E104" s="642"/>
      <c r="F104" s="642">
        <v>1</v>
      </c>
      <c r="G104" s="642"/>
      <c r="H104" s="642"/>
      <c r="I104" s="642"/>
      <c r="J104" s="642"/>
      <c r="K104" s="642">
        <v>1</v>
      </c>
      <c r="N104" s="642"/>
      <c r="O104" s="643">
        <v>45158</v>
      </c>
      <c r="P104" s="642"/>
      <c r="Q104" s="642"/>
      <c r="R104" s="642"/>
      <c r="S104" s="642">
        <v>1</v>
      </c>
      <c r="T104" s="642"/>
      <c r="U104" s="642"/>
      <c r="V104" s="642"/>
      <c r="W104" s="642"/>
      <c r="X104" s="642">
        <v>1</v>
      </c>
    </row>
    <row r="105" spans="2:24">
      <c r="B105" s="643">
        <v>44396</v>
      </c>
      <c r="C105" s="642"/>
      <c r="D105" s="642"/>
      <c r="E105" s="642"/>
      <c r="F105" s="642"/>
      <c r="G105" s="642"/>
      <c r="H105" s="642"/>
      <c r="I105" s="642"/>
      <c r="J105" s="642">
        <v>1</v>
      </c>
      <c r="K105" s="642">
        <v>1</v>
      </c>
      <c r="N105" s="642"/>
      <c r="O105" s="643">
        <v>45169</v>
      </c>
      <c r="P105" s="642"/>
      <c r="Q105" s="642"/>
      <c r="R105" s="642"/>
      <c r="S105" s="642">
        <v>1</v>
      </c>
      <c r="T105" s="642"/>
      <c r="U105" s="642"/>
      <c r="V105" s="642"/>
      <c r="W105" s="642"/>
      <c r="X105" s="642">
        <v>1</v>
      </c>
    </row>
    <row r="106" spans="2:24">
      <c r="B106" s="643">
        <v>44477</v>
      </c>
      <c r="C106" s="642"/>
      <c r="D106" s="642"/>
      <c r="E106" s="642"/>
      <c r="F106" s="642"/>
      <c r="G106" s="642"/>
      <c r="H106" s="642"/>
      <c r="I106" s="642">
        <v>1</v>
      </c>
      <c r="J106" s="642"/>
      <c r="K106" s="642">
        <v>1</v>
      </c>
      <c r="N106" s="642"/>
      <c r="O106" s="643">
        <v>45198</v>
      </c>
      <c r="P106" s="642"/>
      <c r="Q106" s="642"/>
      <c r="R106" s="642"/>
      <c r="S106" s="642"/>
      <c r="T106" s="642"/>
      <c r="U106" s="642">
        <v>1</v>
      </c>
      <c r="V106" s="642"/>
      <c r="W106" s="642"/>
      <c r="X106" s="642">
        <v>1</v>
      </c>
    </row>
    <row r="107" spans="2:24">
      <c r="B107" s="643">
        <v>44499</v>
      </c>
      <c r="C107" s="642"/>
      <c r="D107" s="642"/>
      <c r="E107" s="642"/>
      <c r="F107" s="642"/>
      <c r="G107" s="642"/>
      <c r="H107" s="642"/>
      <c r="I107" s="642"/>
      <c r="J107" s="642">
        <v>1</v>
      </c>
      <c r="K107" s="642">
        <v>1</v>
      </c>
      <c r="N107" s="642"/>
      <c r="O107" s="643">
        <v>45222</v>
      </c>
      <c r="P107" s="642"/>
      <c r="Q107" s="642"/>
      <c r="R107" s="642"/>
      <c r="S107" s="642">
        <v>1</v>
      </c>
      <c r="T107" s="642"/>
      <c r="U107" s="642"/>
      <c r="V107" s="642"/>
      <c r="W107" s="642"/>
      <c r="X107" s="642">
        <v>1</v>
      </c>
    </row>
    <row r="108" spans="2:24">
      <c r="B108" s="643">
        <v>44503</v>
      </c>
      <c r="C108" s="642"/>
      <c r="D108" s="642">
        <v>1</v>
      </c>
      <c r="E108" s="642"/>
      <c r="F108" s="642"/>
      <c r="G108" s="642"/>
      <c r="H108" s="642"/>
      <c r="I108" s="642"/>
      <c r="J108" s="642"/>
      <c r="K108" s="642">
        <v>1</v>
      </c>
      <c r="N108" s="642"/>
      <c r="O108" s="643">
        <v>45223</v>
      </c>
      <c r="P108" s="642"/>
      <c r="Q108" s="642"/>
      <c r="R108" s="642"/>
      <c r="S108" s="642"/>
      <c r="T108" s="642">
        <v>1</v>
      </c>
      <c r="U108" s="642"/>
      <c r="V108" s="642"/>
      <c r="W108" s="642"/>
      <c r="X108" s="642">
        <v>1</v>
      </c>
    </row>
    <row r="109" spans="2:24">
      <c r="B109" s="643">
        <v>44539</v>
      </c>
      <c r="C109" s="642"/>
      <c r="D109" s="642"/>
      <c r="E109" s="642"/>
      <c r="F109" s="642"/>
      <c r="G109" s="642"/>
      <c r="H109" s="642">
        <v>1</v>
      </c>
      <c r="I109" s="642"/>
      <c r="J109" s="642"/>
      <c r="K109" s="642">
        <v>1</v>
      </c>
      <c r="N109" s="642"/>
      <c r="O109" s="643">
        <v>45249</v>
      </c>
      <c r="P109" s="642"/>
      <c r="Q109" s="642"/>
      <c r="R109" s="642"/>
      <c r="S109" s="642"/>
      <c r="T109" s="642"/>
      <c r="U109" s="642"/>
      <c r="V109" s="642"/>
      <c r="W109" s="642">
        <v>1</v>
      </c>
      <c r="X109" s="642">
        <v>1</v>
      </c>
    </row>
    <row r="110" spans="2:24">
      <c r="B110" s="643">
        <v>44561</v>
      </c>
      <c r="C110" s="642"/>
      <c r="D110" s="642"/>
      <c r="E110" s="642"/>
      <c r="F110" s="642"/>
      <c r="G110" s="642"/>
      <c r="H110" s="642"/>
      <c r="I110" s="642"/>
      <c r="J110" s="642">
        <v>1</v>
      </c>
      <c r="K110" s="642">
        <v>1</v>
      </c>
      <c r="N110" s="642"/>
      <c r="O110" s="643">
        <v>45274</v>
      </c>
      <c r="P110" s="642"/>
      <c r="Q110" s="642">
        <v>1</v>
      </c>
      <c r="R110" s="642"/>
      <c r="S110" s="642"/>
      <c r="T110" s="642"/>
      <c r="U110" s="642"/>
      <c r="V110" s="642"/>
      <c r="W110" s="642"/>
      <c r="X110" s="642">
        <v>1</v>
      </c>
    </row>
    <row r="111" spans="2:24">
      <c r="B111" s="643">
        <v>44571</v>
      </c>
      <c r="C111" s="642"/>
      <c r="D111" s="642"/>
      <c r="E111" s="642"/>
      <c r="F111" s="642">
        <v>1</v>
      </c>
      <c r="G111" s="642"/>
      <c r="H111" s="642"/>
      <c r="I111" s="642"/>
      <c r="J111" s="642"/>
      <c r="K111" s="642">
        <v>1</v>
      </c>
      <c r="N111" s="642"/>
      <c r="O111" s="643">
        <v>45287</v>
      </c>
      <c r="P111" s="642"/>
      <c r="Q111" s="642"/>
      <c r="R111" s="642"/>
      <c r="S111" s="642">
        <v>1</v>
      </c>
      <c r="T111" s="642"/>
      <c r="U111" s="642"/>
      <c r="V111" s="642"/>
      <c r="W111" s="642"/>
      <c r="X111" s="642">
        <v>1</v>
      </c>
    </row>
    <row r="112" spans="2:24">
      <c r="B112" s="643">
        <v>44582</v>
      </c>
      <c r="C112" s="642"/>
      <c r="D112" s="642"/>
      <c r="E112" s="642"/>
      <c r="F112" s="642">
        <v>1</v>
      </c>
      <c r="G112" s="642"/>
      <c r="H112" s="642"/>
      <c r="I112" s="642"/>
      <c r="J112" s="642"/>
      <c r="K112" s="642">
        <v>1</v>
      </c>
      <c r="N112" s="642"/>
      <c r="O112" s="643">
        <v>45371</v>
      </c>
      <c r="P112" s="642"/>
      <c r="Q112" s="642"/>
      <c r="R112" s="642"/>
      <c r="S112" s="642"/>
      <c r="T112" s="642"/>
      <c r="U112" s="642"/>
      <c r="V112" s="642"/>
      <c r="W112" s="642">
        <v>1</v>
      </c>
      <c r="X112" s="642">
        <v>1</v>
      </c>
    </row>
    <row r="113" spans="2:24">
      <c r="B113" s="643">
        <v>44662</v>
      </c>
      <c r="C113" s="642"/>
      <c r="D113" s="642">
        <v>1</v>
      </c>
      <c r="E113" s="642"/>
      <c r="F113" s="642"/>
      <c r="G113" s="642"/>
      <c r="H113" s="642"/>
      <c r="I113" s="642"/>
      <c r="J113" s="642"/>
      <c r="K113" s="642">
        <v>1</v>
      </c>
      <c r="N113" s="642"/>
      <c r="O113" s="643">
        <v>45373</v>
      </c>
      <c r="P113" s="642"/>
      <c r="Q113" s="642"/>
      <c r="R113" s="642"/>
      <c r="S113" s="642">
        <v>1</v>
      </c>
      <c r="T113" s="642"/>
      <c r="U113" s="642"/>
      <c r="V113" s="642"/>
      <c r="W113" s="642"/>
      <c r="X113" s="642">
        <v>1</v>
      </c>
    </row>
    <row r="114" spans="2:24">
      <c r="B114" s="643">
        <v>44672</v>
      </c>
      <c r="C114" s="642"/>
      <c r="D114" s="642"/>
      <c r="E114" s="642"/>
      <c r="F114" s="642"/>
      <c r="G114" s="642"/>
      <c r="H114" s="642">
        <v>1</v>
      </c>
      <c r="I114" s="642"/>
      <c r="J114" s="642"/>
      <c r="K114" s="642">
        <v>1</v>
      </c>
      <c r="N114" s="642"/>
      <c r="O114" s="643">
        <v>45375</v>
      </c>
      <c r="P114" s="642"/>
      <c r="Q114" s="642"/>
      <c r="R114" s="642"/>
      <c r="S114" s="642"/>
      <c r="T114" s="642">
        <v>1</v>
      </c>
      <c r="U114" s="642"/>
      <c r="V114" s="642"/>
      <c r="W114" s="642"/>
      <c r="X114" s="642">
        <v>1</v>
      </c>
    </row>
    <row r="115" spans="2:24">
      <c r="B115" s="643">
        <v>44673</v>
      </c>
      <c r="C115" s="642"/>
      <c r="D115" s="642"/>
      <c r="E115" s="642">
        <v>1</v>
      </c>
      <c r="F115" s="642"/>
      <c r="G115" s="642"/>
      <c r="H115" s="642"/>
      <c r="I115" s="642"/>
      <c r="J115" s="642"/>
      <c r="K115" s="642">
        <v>1</v>
      </c>
      <c r="N115" s="642"/>
      <c r="O115" s="643">
        <v>45385</v>
      </c>
      <c r="P115" s="642"/>
      <c r="Q115" s="642">
        <v>1</v>
      </c>
      <c r="R115" s="642"/>
      <c r="S115" s="642"/>
      <c r="T115" s="642"/>
      <c r="U115" s="642"/>
      <c r="V115" s="642"/>
      <c r="W115" s="642"/>
      <c r="X115" s="642">
        <v>1</v>
      </c>
    </row>
    <row r="116" spans="2:24">
      <c r="B116" s="643">
        <v>44707</v>
      </c>
      <c r="C116" s="642"/>
      <c r="D116" s="642"/>
      <c r="E116" s="642"/>
      <c r="F116" s="642"/>
      <c r="G116" s="642">
        <v>1</v>
      </c>
      <c r="H116" s="642"/>
      <c r="I116" s="642"/>
      <c r="J116" s="642"/>
      <c r="K116" s="642">
        <v>1</v>
      </c>
      <c r="N116" s="642"/>
      <c r="O116" s="643">
        <v>45394</v>
      </c>
      <c r="P116" s="642"/>
      <c r="Q116" s="642"/>
      <c r="R116" s="642">
        <v>1</v>
      </c>
      <c r="S116" s="642"/>
      <c r="T116" s="642"/>
      <c r="U116" s="642"/>
      <c r="V116" s="642"/>
      <c r="W116" s="642"/>
      <c r="X116" s="642">
        <v>1</v>
      </c>
    </row>
    <row r="117" spans="2:24">
      <c r="B117" s="643">
        <v>44715</v>
      </c>
      <c r="C117" s="642"/>
      <c r="D117" s="642"/>
      <c r="E117" s="642"/>
      <c r="F117" s="642">
        <v>1</v>
      </c>
      <c r="G117" s="642"/>
      <c r="H117" s="642"/>
      <c r="I117" s="642"/>
      <c r="J117" s="642"/>
      <c r="K117" s="642">
        <v>1</v>
      </c>
      <c r="N117" s="642"/>
      <c r="O117" s="643">
        <v>45439</v>
      </c>
      <c r="P117" s="642"/>
      <c r="Q117" s="642"/>
      <c r="R117" s="642"/>
      <c r="S117" s="642"/>
      <c r="T117" s="642">
        <v>1</v>
      </c>
      <c r="U117" s="642"/>
      <c r="V117" s="642"/>
      <c r="W117" s="642"/>
      <c r="X117" s="642">
        <v>1</v>
      </c>
    </row>
    <row r="118" spans="2:24">
      <c r="B118" s="643">
        <v>44769</v>
      </c>
      <c r="C118" s="642"/>
      <c r="D118" s="642">
        <v>1</v>
      </c>
      <c r="E118" s="642"/>
      <c r="F118" s="642"/>
      <c r="G118" s="642"/>
      <c r="H118" s="642"/>
      <c r="I118" s="642"/>
      <c r="J118" s="642"/>
      <c r="K118" s="642">
        <v>1</v>
      </c>
      <c r="N118" s="642"/>
      <c r="O118" s="643">
        <v>45445</v>
      </c>
      <c r="P118" s="642"/>
      <c r="Q118" s="642"/>
      <c r="R118" s="642"/>
      <c r="S118" s="642">
        <v>1</v>
      </c>
      <c r="T118" s="642"/>
      <c r="U118" s="642"/>
      <c r="V118" s="642"/>
      <c r="W118" s="642"/>
      <c r="X118" s="642">
        <v>1</v>
      </c>
    </row>
    <row r="119" spans="2:24">
      <c r="B119" s="643">
        <v>44774</v>
      </c>
      <c r="C119" s="642"/>
      <c r="D119" s="642"/>
      <c r="E119" s="642"/>
      <c r="F119" s="642"/>
      <c r="G119" s="642">
        <v>1</v>
      </c>
      <c r="H119" s="642"/>
      <c r="I119" s="642"/>
      <c r="J119" s="642"/>
      <c r="K119" s="642">
        <v>1</v>
      </c>
      <c r="N119" s="642"/>
      <c r="O119" s="643">
        <v>45451</v>
      </c>
      <c r="P119" s="642"/>
      <c r="Q119" s="642"/>
      <c r="R119" s="642">
        <v>1</v>
      </c>
      <c r="S119" s="642"/>
      <c r="T119" s="642"/>
      <c r="U119" s="642"/>
      <c r="V119" s="642"/>
      <c r="W119" s="642"/>
      <c r="X119" s="642">
        <v>1</v>
      </c>
    </row>
    <row r="120" spans="2:24">
      <c r="B120" s="642" t="s">
        <v>3571</v>
      </c>
      <c r="C120" s="642">
        <v>5</v>
      </c>
      <c r="D120" s="642">
        <v>19</v>
      </c>
      <c r="E120" s="642">
        <v>14</v>
      </c>
      <c r="F120" s="642">
        <v>17</v>
      </c>
      <c r="G120" s="642">
        <v>19</v>
      </c>
      <c r="H120" s="642">
        <v>15</v>
      </c>
      <c r="I120" s="642">
        <v>2</v>
      </c>
      <c r="J120" s="642">
        <v>8</v>
      </c>
      <c r="K120" s="642">
        <v>99</v>
      </c>
      <c r="N120" s="642"/>
      <c r="O120" s="643">
        <v>45457</v>
      </c>
      <c r="P120" s="642"/>
      <c r="Q120" s="642"/>
      <c r="R120" s="642">
        <v>1</v>
      </c>
      <c r="S120" s="642"/>
      <c r="T120" s="642"/>
      <c r="U120" s="642"/>
      <c r="V120" s="642"/>
      <c r="W120" s="642"/>
      <c r="X120" s="642">
        <v>1</v>
      </c>
    </row>
    <row r="121" spans="2:24">
      <c r="N121" s="642" t="s">
        <v>3571</v>
      </c>
      <c r="O121" s="642"/>
      <c r="P121" s="642">
        <v>3</v>
      </c>
      <c r="Q121" s="642">
        <v>18</v>
      </c>
      <c r="R121" s="642">
        <v>16</v>
      </c>
      <c r="S121" s="642">
        <v>24</v>
      </c>
      <c r="T121" s="642">
        <v>15</v>
      </c>
      <c r="U121" s="642">
        <v>11</v>
      </c>
      <c r="V121" s="642">
        <v>2</v>
      </c>
      <c r="W121" s="642">
        <v>11</v>
      </c>
      <c r="X121" s="642">
        <v>100</v>
      </c>
    </row>
  </sheetData>
  <phoneticPr fontId="2" type="noConversion"/>
  <conditionalFormatting sqref="G8">
    <cfRule type="cellIs" dxfId="72" priority="12" operator="greaterThan">
      <formula>$H$8</formula>
    </cfRule>
  </conditionalFormatting>
  <conditionalFormatting sqref="G9">
    <cfRule type="cellIs" dxfId="71" priority="8" operator="greaterThan">
      <formula>$H$9</formula>
    </cfRule>
  </conditionalFormatting>
  <conditionalFormatting sqref="G10">
    <cfRule type="cellIs" dxfId="70" priority="7" operator="greaterThan">
      <formula>$H$10</formula>
    </cfRule>
  </conditionalFormatting>
  <conditionalFormatting sqref="G11">
    <cfRule type="cellIs" dxfId="69" priority="5" operator="greaterThan">
      <formula>$H$11</formula>
    </cfRule>
  </conditionalFormatting>
  <conditionalFormatting sqref="G12">
    <cfRule type="cellIs" dxfId="68" priority="4" operator="greaterThan">
      <formula>$H$12</formula>
    </cfRule>
  </conditionalFormatting>
  <conditionalFormatting sqref="G13">
    <cfRule type="cellIs" dxfId="67" priority="3" operator="greaterThan">
      <formula>$H$13</formula>
    </cfRule>
  </conditionalFormatting>
  <conditionalFormatting sqref="G14">
    <cfRule type="cellIs" dxfId="66" priority="2" operator="greaterThan">
      <formula>$H$14</formula>
    </cfRule>
  </conditionalFormatting>
  <conditionalFormatting sqref="G15">
    <cfRule type="cellIs" dxfId="65" priority="1" operator="greaterThan">
      <formula>$H$15</formula>
    </cfRule>
  </conditionalFormatting>
  <pageMargins left="0.7" right="0.7" top="0.75" bottom="0.75" header="0.3" footer="0.3"/>
  <pageSetup paperSize="9" orientation="portrait" r:id="rId3"/>
  <headerFooter>
    <oddHeader>&amp;C&amp;"Calibri"&amp;10&amp;K000000  AGC Group Internal Use Only &amp;1#_x000D_</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3:O21"/>
  <sheetViews>
    <sheetView workbookViewId="0">
      <selection activeCell="G32" sqref="G32"/>
    </sheetView>
  </sheetViews>
  <sheetFormatPr defaultRowHeight="13.5"/>
  <cols>
    <col min="3" max="3" width="11.375" customWidth="1"/>
    <col min="6" max="6" width="14.875" bestFit="1" customWidth="1"/>
    <col min="7" max="7" width="38.375" bestFit="1" customWidth="1"/>
    <col min="13" max="13" width="11.375" hidden="1" customWidth="1"/>
    <col min="14" max="14" width="11.375" customWidth="1"/>
  </cols>
  <sheetData>
    <row r="3" spans="2:15" ht="15">
      <c r="B3" s="556" t="s">
        <v>3732</v>
      </c>
    </row>
    <row r="6" spans="2:15" ht="16.5" customHeight="1">
      <c r="B6" s="557" t="s">
        <v>3733</v>
      </c>
      <c r="C6" s="558" t="s">
        <v>3734</v>
      </c>
      <c r="D6" s="558" t="s">
        <v>2809</v>
      </c>
      <c r="E6" s="557" t="s">
        <v>3735</v>
      </c>
      <c r="F6" s="557" t="s">
        <v>3691</v>
      </c>
      <c r="G6" s="557" t="s">
        <v>3736</v>
      </c>
      <c r="H6" s="557" t="s">
        <v>3737</v>
      </c>
      <c r="I6" s="557" t="s">
        <v>3738</v>
      </c>
      <c r="J6" s="557" t="s">
        <v>3739</v>
      </c>
      <c r="L6" s="561" t="s">
        <v>3740</v>
      </c>
      <c r="M6" s="561"/>
      <c r="N6" s="561"/>
    </row>
    <row r="7" spans="2:15" ht="16.5" customHeight="1">
      <c r="B7" s="558">
        <v>1</v>
      </c>
      <c r="C7" s="559">
        <v>44571</v>
      </c>
      <c r="D7" s="557" t="s">
        <v>997</v>
      </c>
      <c r="E7" s="558" t="s">
        <v>3741</v>
      </c>
      <c r="F7" s="557" t="s">
        <v>1798</v>
      </c>
      <c r="G7" s="560" t="s">
        <v>3742</v>
      </c>
      <c r="H7" s="558"/>
      <c r="I7" s="558"/>
      <c r="J7" s="558" t="s">
        <v>3743</v>
      </c>
      <c r="L7" s="605" t="s">
        <v>3744</v>
      </c>
      <c r="M7" s="606" t="s">
        <v>3745</v>
      </c>
      <c r="N7" s="606" t="s">
        <v>3746</v>
      </c>
      <c r="O7" s="607" t="s">
        <v>3747</v>
      </c>
    </row>
    <row r="8" spans="2:15" ht="16.5" customHeight="1">
      <c r="B8" s="558">
        <v>2</v>
      </c>
      <c r="C8" s="559">
        <v>44582</v>
      </c>
      <c r="D8" s="557" t="s">
        <v>997</v>
      </c>
      <c r="E8" s="558" t="s">
        <v>3741</v>
      </c>
      <c r="F8" s="557" t="s">
        <v>1798</v>
      </c>
      <c r="G8" s="560" t="s">
        <v>3748</v>
      </c>
      <c r="H8" s="558"/>
      <c r="I8" s="558"/>
      <c r="J8" s="558" t="s">
        <v>3743</v>
      </c>
      <c r="L8" s="608" t="s">
        <v>1061</v>
      </c>
      <c r="M8" s="609">
        <f>COUNTIF(D7:D21,"YF")</f>
        <v>4</v>
      </c>
      <c r="N8" s="609">
        <v>2</v>
      </c>
      <c r="O8" s="610">
        <v>0</v>
      </c>
    </row>
    <row r="9" spans="2:15" ht="16.5" customHeight="1">
      <c r="B9" s="558">
        <v>3</v>
      </c>
      <c r="C9" s="559">
        <v>44662</v>
      </c>
      <c r="D9" s="557" t="s">
        <v>1061</v>
      </c>
      <c r="E9" s="558" t="s">
        <v>3741</v>
      </c>
      <c r="F9" s="557" t="s">
        <v>1798</v>
      </c>
      <c r="G9" s="560" t="s">
        <v>3749</v>
      </c>
      <c r="H9" s="558"/>
      <c r="I9" s="558"/>
      <c r="J9" s="558" t="s">
        <v>3743</v>
      </c>
      <c r="L9" s="608" t="s">
        <v>100</v>
      </c>
      <c r="M9" s="609">
        <f>COUNTIF(D7:D21,"CF")</f>
        <v>3</v>
      </c>
      <c r="N9" s="609">
        <v>2</v>
      </c>
      <c r="O9" s="610">
        <v>3</v>
      </c>
    </row>
    <row r="10" spans="2:15" ht="16.5" customHeight="1">
      <c r="B10" s="558">
        <v>4</v>
      </c>
      <c r="C10" s="559">
        <v>44671</v>
      </c>
      <c r="D10" s="557" t="s">
        <v>1061</v>
      </c>
      <c r="E10" s="557" t="s">
        <v>3750</v>
      </c>
      <c r="F10" s="557" t="s">
        <v>535</v>
      </c>
      <c r="G10" s="560" t="s">
        <v>3751</v>
      </c>
      <c r="H10" s="558" t="s">
        <v>3743</v>
      </c>
      <c r="I10" s="558"/>
      <c r="J10" s="558"/>
      <c r="L10" s="608" t="s">
        <v>997</v>
      </c>
      <c r="M10" s="609">
        <f>COUNTIF(D7:D21,"EF")</f>
        <v>5</v>
      </c>
      <c r="N10" s="609">
        <v>3</v>
      </c>
      <c r="O10" s="610">
        <v>2</v>
      </c>
    </row>
    <row r="11" spans="2:15" ht="16.5" customHeight="1">
      <c r="B11" s="558">
        <v>5</v>
      </c>
      <c r="C11" s="559">
        <v>44672</v>
      </c>
      <c r="D11" s="557" t="s">
        <v>1085</v>
      </c>
      <c r="E11" s="557" t="s">
        <v>3750</v>
      </c>
      <c r="F11" s="557" t="s">
        <v>3752</v>
      </c>
      <c r="G11" s="560" t="s">
        <v>3753</v>
      </c>
      <c r="H11" s="558"/>
      <c r="I11" s="558" t="s">
        <v>3743</v>
      </c>
      <c r="J11" s="558"/>
      <c r="L11" s="608" t="s">
        <v>847</v>
      </c>
      <c r="M11" s="609">
        <f>COUNTIF(D7:D21,"JF")</f>
        <v>2</v>
      </c>
      <c r="N11" s="609">
        <v>1</v>
      </c>
      <c r="O11" s="610">
        <v>1</v>
      </c>
    </row>
    <row r="12" spans="2:15" ht="16.5" customHeight="1">
      <c r="B12" s="558">
        <v>6</v>
      </c>
      <c r="C12" s="559">
        <v>44673</v>
      </c>
      <c r="D12" s="557" t="s">
        <v>100</v>
      </c>
      <c r="E12" s="557" t="s">
        <v>3741</v>
      </c>
      <c r="F12" s="557" t="s">
        <v>1798</v>
      </c>
      <c r="G12" s="560" t="s">
        <v>3754</v>
      </c>
      <c r="H12" s="558"/>
      <c r="I12" s="558" t="s">
        <v>3743</v>
      </c>
      <c r="J12" s="558"/>
      <c r="L12" s="608" t="s">
        <v>1085</v>
      </c>
      <c r="M12" s="609">
        <f>COUNTIF(D7:D21,"KF")</f>
        <v>1</v>
      </c>
      <c r="N12" s="609">
        <v>0</v>
      </c>
      <c r="O12" s="610">
        <v>2</v>
      </c>
    </row>
    <row r="13" spans="2:15" ht="16.5" customHeight="1">
      <c r="B13" s="558">
        <v>7</v>
      </c>
      <c r="C13" s="559">
        <v>44707</v>
      </c>
      <c r="D13" s="557" t="s">
        <v>847</v>
      </c>
      <c r="E13" s="557" t="s">
        <v>3750</v>
      </c>
      <c r="F13" s="557" t="s">
        <v>3755</v>
      </c>
      <c r="G13" s="560" t="s">
        <v>3756</v>
      </c>
      <c r="H13" s="558" t="s">
        <v>3743</v>
      </c>
      <c r="I13" s="558"/>
      <c r="J13" s="558"/>
      <c r="L13" s="608" t="s">
        <v>42</v>
      </c>
      <c r="M13" s="609">
        <f>COUNTIF(D7:D21,"TAS")</f>
        <v>0</v>
      </c>
      <c r="N13" s="609">
        <v>0</v>
      </c>
      <c r="O13" s="610">
        <v>0</v>
      </c>
    </row>
    <row r="14" spans="2:15" ht="16.5" customHeight="1">
      <c r="B14" s="558">
        <v>8</v>
      </c>
      <c r="C14" s="559">
        <v>44715</v>
      </c>
      <c r="D14" s="557" t="s">
        <v>997</v>
      </c>
      <c r="E14" s="558" t="s">
        <v>3741</v>
      </c>
      <c r="F14" s="557" t="s">
        <v>1798</v>
      </c>
      <c r="G14" s="560" t="s">
        <v>3757</v>
      </c>
      <c r="H14" s="558"/>
      <c r="I14" s="558"/>
      <c r="J14" s="558" t="s">
        <v>3743</v>
      </c>
      <c r="L14" s="611" t="s">
        <v>3731</v>
      </c>
      <c r="M14" s="612">
        <f>COUNTIF(D7:D21,"OFF切")</f>
        <v>0</v>
      </c>
      <c r="N14" s="612">
        <v>0</v>
      </c>
      <c r="O14" s="613">
        <v>5</v>
      </c>
    </row>
    <row r="15" spans="2:15" ht="16.5" customHeight="1">
      <c r="B15" s="558">
        <v>9</v>
      </c>
      <c r="C15" s="559">
        <v>44732</v>
      </c>
      <c r="D15" s="557" t="s">
        <v>1061</v>
      </c>
      <c r="E15" s="557" t="s">
        <v>3741</v>
      </c>
      <c r="F15" s="557" t="s">
        <v>492</v>
      </c>
      <c r="G15" s="560" t="s">
        <v>3758</v>
      </c>
      <c r="H15" s="558" t="s">
        <v>3743</v>
      </c>
      <c r="I15" s="558"/>
      <c r="J15" s="558"/>
      <c r="L15" s="614" t="s">
        <v>3678</v>
      </c>
      <c r="M15" s="615">
        <f t="shared" ref="M15:N15" si="0">SUM(M8:M14)</f>
        <v>15</v>
      </c>
      <c r="N15" s="616">
        <f t="shared" si="0"/>
        <v>8</v>
      </c>
      <c r="O15" s="616">
        <f>SUM(O8:O14)</f>
        <v>13</v>
      </c>
    </row>
    <row r="16" spans="2:15" ht="16.5" customHeight="1">
      <c r="B16" s="558">
        <v>10</v>
      </c>
      <c r="C16" s="559">
        <v>44739</v>
      </c>
      <c r="D16" s="557" t="s">
        <v>100</v>
      </c>
      <c r="E16" s="557" t="s">
        <v>3741</v>
      </c>
      <c r="F16" s="557" t="s">
        <v>331</v>
      </c>
      <c r="G16" s="560" t="s">
        <v>3759</v>
      </c>
      <c r="H16" s="558"/>
      <c r="I16" s="558" t="s">
        <v>3743</v>
      </c>
      <c r="J16" s="558"/>
    </row>
    <row r="17" spans="2:10" ht="16.5" customHeight="1">
      <c r="B17" s="558">
        <v>11</v>
      </c>
      <c r="C17" s="559">
        <v>44769</v>
      </c>
      <c r="D17" s="557" t="s">
        <v>1061</v>
      </c>
      <c r="E17" s="557" t="s">
        <v>3760</v>
      </c>
      <c r="F17" s="557" t="s">
        <v>3761</v>
      </c>
      <c r="G17" s="560" t="s">
        <v>3762</v>
      </c>
      <c r="H17" s="558"/>
      <c r="I17" s="558" t="s">
        <v>3743</v>
      </c>
      <c r="J17" s="558"/>
    </row>
    <row r="18" spans="2:10" ht="16.5" customHeight="1">
      <c r="B18" s="558">
        <v>12</v>
      </c>
      <c r="C18" s="559">
        <v>44774</v>
      </c>
      <c r="D18" s="557" t="s">
        <v>847</v>
      </c>
      <c r="E18" s="557" t="s">
        <v>3741</v>
      </c>
      <c r="F18" s="557" t="s">
        <v>3763</v>
      </c>
      <c r="G18" s="560" t="s">
        <v>3764</v>
      </c>
      <c r="H18" s="558" t="s">
        <v>3743</v>
      </c>
      <c r="I18" s="558"/>
      <c r="J18" s="558"/>
    </row>
    <row r="19" spans="2:10" ht="16.5" customHeight="1">
      <c r="B19" s="558">
        <v>13</v>
      </c>
      <c r="C19" s="559">
        <v>44809</v>
      </c>
      <c r="D19" s="557" t="s">
        <v>997</v>
      </c>
      <c r="E19" s="557" t="s">
        <v>3741</v>
      </c>
      <c r="F19" s="557" t="s">
        <v>1798</v>
      </c>
      <c r="G19" s="560" t="s">
        <v>3765</v>
      </c>
      <c r="H19" s="558"/>
      <c r="I19" s="558"/>
      <c r="J19" s="558" t="s">
        <v>3743</v>
      </c>
    </row>
    <row r="20" spans="2:10" ht="16.5" customHeight="1">
      <c r="B20" s="558">
        <v>14</v>
      </c>
      <c r="C20" s="559">
        <v>44868</v>
      </c>
      <c r="D20" s="557" t="s">
        <v>997</v>
      </c>
      <c r="E20" s="557" t="s">
        <v>3750</v>
      </c>
      <c r="F20" s="557" t="s">
        <v>2002</v>
      </c>
      <c r="G20" s="560" t="s">
        <v>3766</v>
      </c>
      <c r="H20" s="558" t="s">
        <v>3743</v>
      </c>
      <c r="I20" s="558"/>
      <c r="J20" s="558"/>
    </row>
    <row r="21" spans="2:10" ht="16.5" customHeight="1">
      <c r="B21" s="558">
        <v>15</v>
      </c>
      <c r="C21" s="559">
        <v>44910</v>
      </c>
      <c r="D21" s="557" t="s">
        <v>100</v>
      </c>
      <c r="E21" s="557" t="s">
        <v>3741</v>
      </c>
      <c r="F21" s="557" t="s">
        <v>3767</v>
      </c>
      <c r="G21" s="560" t="s">
        <v>3768</v>
      </c>
      <c r="H21" s="558" t="s">
        <v>3743</v>
      </c>
      <c r="I21" s="558"/>
      <c r="J21" s="558"/>
    </row>
  </sheetData>
  <phoneticPr fontId="2" type="noConversion"/>
  <hyperlinks>
    <hyperlink ref="G7" r:id="rId1" xr:uid="{00000000-0004-0000-0F00-000000000000}"/>
    <hyperlink ref="G8" r:id="rId2" xr:uid="{00000000-0004-0000-0F00-000001000000}"/>
    <hyperlink ref="G9" r:id="rId3" xr:uid="{00000000-0004-0000-0F00-000002000000}"/>
    <hyperlink ref="G10" r:id="rId4" xr:uid="{00000000-0004-0000-0F00-000003000000}"/>
    <hyperlink ref="G11" r:id="rId5" xr:uid="{00000000-0004-0000-0F00-000004000000}"/>
    <hyperlink ref="G12" r:id="rId6" xr:uid="{00000000-0004-0000-0F00-000005000000}"/>
    <hyperlink ref="G13" r:id="rId7" xr:uid="{00000000-0004-0000-0F00-000006000000}"/>
    <hyperlink ref="G14" r:id="rId8" xr:uid="{00000000-0004-0000-0F00-000007000000}"/>
    <hyperlink ref="G15" r:id="rId9" xr:uid="{00000000-0004-0000-0F00-000008000000}"/>
    <hyperlink ref="G16" r:id="rId10" xr:uid="{00000000-0004-0000-0F00-000009000000}"/>
    <hyperlink ref="G17" r:id="rId11" xr:uid="{00000000-0004-0000-0F00-00000A000000}"/>
    <hyperlink ref="G18" r:id="rId12" xr:uid="{00000000-0004-0000-0F00-00000B000000}"/>
    <hyperlink ref="G19" r:id="rId13" xr:uid="{00000000-0004-0000-0F00-00000C000000}"/>
    <hyperlink ref="G20" r:id="rId14" xr:uid="{00000000-0004-0000-0F00-00000D000000}"/>
    <hyperlink ref="G21" r:id="rId15" xr:uid="{00000000-0004-0000-0F00-00000E000000}"/>
  </hyperlinks>
  <pageMargins left="0.7" right="0.7" top="0.75" bottom="0.75" header="0.3" footer="0.3"/>
  <headerFooter>
    <oddHeader>&amp;C&amp;"Calibri"&amp;10&amp;K000000  AGC Group Internal Use Only &amp;1#_x000D_</oddHead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T73"/>
  <sheetViews>
    <sheetView view="pageBreakPreview" topLeftCell="B1" zoomScaleNormal="100" zoomScaleSheetLayoutView="100" workbookViewId="0">
      <selection activeCell="Q19" sqref="Q19"/>
    </sheetView>
  </sheetViews>
  <sheetFormatPr defaultColWidth="9.125" defaultRowHeight="15.75"/>
  <cols>
    <col min="1" max="1" width="2.375" style="297" customWidth="1"/>
    <col min="2" max="9" width="11.875" style="297" customWidth="1"/>
    <col min="10" max="11" width="9.125" style="298"/>
    <col min="12" max="12" width="24.875" style="297" customWidth="1"/>
    <col min="13" max="13" width="46" style="297" customWidth="1"/>
    <col min="14" max="14" width="38.375" style="297" bestFit="1" customWidth="1"/>
    <col min="15" max="16384" width="9.125" style="297"/>
  </cols>
  <sheetData>
    <row r="1" spans="2:20">
      <c r="H1" s="825">
        <v>44866</v>
      </c>
      <c r="I1" s="825"/>
      <c r="J1" s="434"/>
      <c r="M1" s="506" t="s">
        <v>3769</v>
      </c>
      <c r="N1" s="507" t="s">
        <v>3769</v>
      </c>
    </row>
    <row r="2" spans="2:20" ht="19.5">
      <c r="C2" s="302" t="s">
        <v>3770</v>
      </c>
      <c r="I2" s="508"/>
      <c r="L2" s="462" t="s">
        <v>3771</v>
      </c>
      <c r="M2" s="461" t="s">
        <v>3772</v>
      </c>
      <c r="N2" s="509" t="s">
        <v>3773</v>
      </c>
    </row>
    <row r="3" spans="2:20">
      <c r="G3" s="305" t="s">
        <v>3774</v>
      </c>
      <c r="I3" s="510"/>
      <c r="L3" s="462" t="s">
        <v>3775</v>
      </c>
      <c r="M3" s="461" t="s">
        <v>3776</v>
      </c>
      <c r="N3" s="509" t="s">
        <v>3777</v>
      </c>
    </row>
    <row r="4" spans="2:20">
      <c r="I4" s="460" t="s">
        <v>3778</v>
      </c>
      <c r="L4" s="462" t="s">
        <v>3779</v>
      </c>
      <c r="M4" s="533" t="s">
        <v>55</v>
      </c>
      <c r="N4" s="509"/>
    </row>
    <row r="5" spans="2:20">
      <c r="B5" s="305" t="s">
        <v>3780</v>
      </c>
      <c r="C5" s="305"/>
      <c r="D5" s="305"/>
      <c r="E5" s="305"/>
      <c r="F5" s="305"/>
      <c r="G5" s="305"/>
      <c r="H5" s="305"/>
      <c r="I5" s="305"/>
      <c r="L5" s="462" t="s">
        <v>3781</v>
      </c>
      <c r="M5" s="461" t="s">
        <v>3782</v>
      </c>
      <c r="N5" s="509" t="s">
        <v>3783</v>
      </c>
    </row>
    <row r="6" spans="2:20">
      <c r="C6" s="299" t="s">
        <v>3784</v>
      </c>
      <c r="D6" s="305"/>
      <c r="E6" s="305"/>
      <c r="F6" s="305"/>
      <c r="G6" s="299" t="s">
        <v>3785</v>
      </c>
      <c r="H6" s="305"/>
      <c r="I6" s="305"/>
      <c r="L6" s="462" t="s">
        <v>3786</v>
      </c>
      <c r="M6" s="461" t="s">
        <v>3787</v>
      </c>
      <c r="N6" s="509" t="s">
        <v>3788</v>
      </c>
    </row>
    <row r="7" spans="2:20">
      <c r="B7" s="305"/>
      <c r="C7" s="533"/>
      <c r="D7" s="533" t="s">
        <v>3737</v>
      </c>
      <c r="E7" s="533" t="s">
        <v>3789</v>
      </c>
      <c r="F7" s="305"/>
      <c r="G7" s="304"/>
      <c r="H7" s="533" t="s">
        <v>3737</v>
      </c>
      <c r="I7" s="533" t="s">
        <v>3789</v>
      </c>
      <c r="L7" s="462" t="s">
        <v>3790</v>
      </c>
      <c r="M7" s="461" t="s">
        <v>3791</v>
      </c>
      <c r="N7" s="509" t="s">
        <v>3792</v>
      </c>
    </row>
    <row r="8" spans="2:20">
      <c r="B8" s="305"/>
      <c r="C8" s="533" t="s">
        <v>3793</v>
      </c>
      <c r="D8" s="533" t="s">
        <v>3794</v>
      </c>
      <c r="E8" s="511" t="s">
        <v>55</v>
      </c>
      <c r="F8" s="305"/>
      <c r="G8" s="533" t="s">
        <v>3795</v>
      </c>
      <c r="H8" s="306" t="s">
        <v>3796</v>
      </c>
      <c r="I8" s="306" t="s">
        <v>3797</v>
      </c>
      <c r="L8" s="462" t="s">
        <v>3798</v>
      </c>
      <c r="M8" s="461" t="s">
        <v>3799</v>
      </c>
      <c r="N8" s="509" t="s">
        <v>3800</v>
      </c>
    </row>
    <row r="9" spans="2:20">
      <c r="B9" s="305"/>
      <c r="C9" s="533" t="s">
        <v>3801</v>
      </c>
      <c r="D9" s="533" t="s">
        <v>3802</v>
      </c>
      <c r="E9" s="535" t="s">
        <v>3803</v>
      </c>
      <c r="F9" s="305"/>
      <c r="G9" s="533" t="s">
        <v>3804</v>
      </c>
      <c r="H9" s="307" t="s">
        <v>3805</v>
      </c>
      <c r="I9" s="306" t="s">
        <v>3806</v>
      </c>
      <c r="L9" s="462" t="s">
        <v>3807</v>
      </c>
      <c r="M9" s="461" t="s">
        <v>3808</v>
      </c>
      <c r="N9" s="509" t="s">
        <v>3809</v>
      </c>
    </row>
    <row r="10" spans="2:20">
      <c r="B10" s="305"/>
      <c r="D10" s="305"/>
      <c r="E10" s="305"/>
      <c r="F10" s="305"/>
      <c r="G10" s="305"/>
      <c r="H10" s="305"/>
      <c r="I10" s="305"/>
      <c r="L10" s="462" t="s">
        <v>3810</v>
      </c>
      <c r="M10" s="461" t="s">
        <v>3811</v>
      </c>
      <c r="N10" s="509" t="s">
        <v>3812</v>
      </c>
    </row>
    <row r="11" spans="2:20">
      <c r="B11" s="305"/>
      <c r="C11" s="305"/>
      <c r="F11" s="305"/>
      <c r="G11" s="305"/>
      <c r="H11" s="305"/>
      <c r="I11" s="305"/>
      <c r="L11" s="462" t="s">
        <v>3813</v>
      </c>
      <c r="M11" s="461" t="s">
        <v>3814</v>
      </c>
      <c r="N11" s="509" t="s">
        <v>3815</v>
      </c>
    </row>
    <row r="12" spans="2:20">
      <c r="B12" s="305"/>
      <c r="C12" s="299" t="s">
        <v>3785</v>
      </c>
      <c r="D12" s="305"/>
      <c r="E12" s="305"/>
      <c r="F12" s="305"/>
      <c r="G12" s="305"/>
      <c r="H12" s="305"/>
      <c r="I12" s="305"/>
      <c r="L12" s="462" t="s">
        <v>3816</v>
      </c>
      <c r="M12" s="461" t="s">
        <v>3817</v>
      </c>
      <c r="N12" s="509" t="s">
        <v>3818</v>
      </c>
    </row>
    <row r="13" spans="2:20">
      <c r="B13" s="305"/>
      <c r="C13" s="533"/>
      <c r="D13" s="826" t="s">
        <v>3737</v>
      </c>
      <c r="E13" s="826"/>
      <c r="F13" s="826"/>
      <c r="G13" s="826" t="s">
        <v>3789</v>
      </c>
      <c r="H13" s="826"/>
      <c r="I13" s="826"/>
      <c r="L13" s="462" t="s">
        <v>3819</v>
      </c>
      <c r="M13" s="461" t="s">
        <v>3820</v>
      </c>
      <c r="N13" s="509" t="s">
        <v>3821</v>
      </c>
    </row>
    <row r="14" spans="2:20">
      <c r="C14" s="301"/>
      <c r="D14" s="533" t="s">
        <v>2844</v>
      </c>
      <c r="E14" s="826" t="s">
        <v>2845</v>
      </c>
      <c r="F14" s="826"/>
      <c r="G14" s="533" t="s">
        <v>2844</v>
      </c>
      <c r="H14" s="826" t="s">
        <v>2845</v>
      </c>
      <c r="I14" s="826"/>
      <c r="L14" s="462" t="s">
        <v>3822</v>
      </c>
      <c r="M14" s="299" t="s">
        <v>3823</v>
      </c>
      <c r="N14" s="509" t="s">
        <v>3824</v>
      </c>
    </row>
    <row r="15" spans="2:20">
      <c r="B15" s="305"/>
      <c r="C15" s="533" t="s">
        <v>1061</v>
      </c>
      <c r="D15" s="306" t="s">
        <v>3825</v>
      </c>
      <c r="E15" s="306" t="s">
        <v>3826</v>
      </c>
      <c r="F15" s="533"/>
      <c r="G15" s="306" t="s">
        <v>3827</v>
      </c>
      <c r="H15" s="307" t="s">
        <v>3828</v>
      </c>
      <c r="I15" s="301"/>
      <c r="L15" s="462" t="s">
        <v>3829</v>
      </c>
      <c r="M15" s="461" t="s">
        <v>3830</v>
      </c>
      <c r="N15" s="509" t="s">
        <v>3831</v>
      </c>
      <c r="O15" s="298"/>
      <c r="P15" s="298"/>
      <c r="Q15" s="298"/>
      <c r="R15" s="298"/>
      <c r="S15" s="298"/>
      <c r="T15" s="298"/>
    </row>
    <row r="16" spans="2:20">
      <c r="B16" s="305"/>
      <c r="C16" s="533" t="s">
        <v>3832</v>
      </c>
      <c r="D16" s="306" t="s">
        <v>3833</v>
      </c>
      <c r="E16" s="306" t="s">
        <v>3834</v>
      </c>
      <c r="F16" s="533" t="s">
        <v>3835</v>
      </c>
      <c r="G16" s="306" t="s">
        <v>3836</v>
      </c>
      <c r="H16" s="307" t="s">
        <v>3837</v>
      </c>
      <c r="I16" s="301"/>
      <c r="L16" s="462" t="s">
        <v>3829</v>
      </c>
      <c r="M16" s="461" t="s">
        <v>3838</v>
      </c>
      <c r="N16" s="509" t="s">
        <v>3839</v>
      </c>
      <c r="O16" s="298"/>
      <c r="P16" s="298"/>
      <c r="Q16" s="298"/>
      <c r="R16" s="298"/>
      <c r="S16" s="298"/>
      <c r="T16" s="298"/>
    </row>
    <row r="17" spans="2:20">
      <c r="B17" s="305"/>
      <c r="C17" s="533" t="s">
        <v>3840</v>
      </c>
      <c r="D17" s="435" t="s">
        <v>3841</v>
      </c>
      <c r="E17" s="306" t="s">
        <v>3842</v>
      </c>
      <c r="F17" s="533" t="s">
        <v>3843</v>
      </c>
      <c r="G17" s="307" t="s">
        <v>3844</v>
      </c>
      <c r="H17" s="307" t="s">
        <v>3845</v>
      </c>
      <c r="I17" s="301"/>
      <c r="L17" s="462" t="s">
        <v>3846</v>
      </c>
      <c r="M17" s="461" t="s">
        <v>3847</v>
      </c>
      <c r="N17" s="509" t="s">
        <v>3848</v>
      </c>
      <c r="O17" s="298"/>
      <c r="P17" s="298"/>
      <c r="Q17" s="298"/>
      <c r="R17" s="298"/>
      <c r="S17" s="298"/>
      <c r="T17" s="298"/>
    </row>
    <row r="18" spans="2:20">
      <c r="B18" s="303"/>
      <c r="D18" s="436"/>
      <c r="E18" s="303"/>
      <c r="F18" s="303"/>
      <c r="L18" s="462" t="s">
        <v>3849</v>
      </c>
      <c r="M18" s="461" t="s">
        <v>3850</v>
      </c>
      <c r="N18" s="509" t="s">
        <v>3851</v>
      </c>
      <c r="O18" s="298"/>
      <c r="P18" s="298"/>
      <c r="Q18" s="298"/>
      <c r="R18" s="298"/>
      <c r="S18" s="298"/>
      <c r="T18" s="298"/>
    </row>
    <row r="19" spans="2:20">
      <c r="B19" s="303"/>
      <c r="D19" s="436"/>
      <c r="E19" s="303"/>
      <c r="F19" s="303"/>
      <c r="L19" s="462" t="s">
        <v>3852</v>
      </c>
      <c r="M19" s="461" t="s">
        <v>3853</v>
      </c>
      <c r="N19" s="509" t="s">
        <v>3854</v>
      </c>
      <c r="O19" s="298"/>
      <c r="P19" s="298"/>
      <c r="Q19" s="298"/>
      <c r="R19" s="298"/>
      <c r="S19" s="298"/>
      <c r="T19" s="298"/>
    </row>
    <row r="20" spans="2:20">
      <c r="B20" s="303"/>
      <c r="C20" s="297" t="s">
        <v>3855</v>
      </c>
      <c r="D20" s="436"/>
      <c r="E20" s="303"/>
      <c r="F20" s="303"/>
      <c r="L20" s="462" t="s">
        <v>3852</v>
      </c>
      <c r="M20" s="461" t="s">
        <v>3856</v>
      </c>
      <c r="N20" s="509" t="s">
        <v>3857</v>
      </c>
      <c r="O20" s="298"/>
      <c r="P20" s="298"/>
      <c r="Q20" s="298"/>
      <c r="R20" s="298"/>
      <c r="S20" s="298"/>
      <c r="T20" s="298"/>
    </row>
    <row r="21" spans="2:20">
      <c r="B21" s="303"/>
      <c r="C21" s="533" t="s">
        <v>3858</v>
      </c>
      <c r="D21" s="536" t="s">
        <v>3859</v>
      </c>
      <c r="E21" s="533" t="s">
        <v>3860</v>
      </c>
      <c r="F21" s="533" t="s">
        <v>3861</v>
      </c>
      <c r="G21" s="533" t="s">
        <v>3862</v>
      </c>
      <c r="H21" s="533"/>
      <c r="I21" s="533"/>
      <c r="L21" s="462" t="s">
        <v>3863</v>
      </c>
      <c r="M21" s="461" t="s">
        <v>3864</v>
      </c>
      <c r="N21" s="509" t="s">
        <v>3865</v>
      </c>
      <c r="O21" s="298"/>
      <c r="P21" s="298"/>
      <c r="Q21" s="298"/>
      <c r="R21" s="298"/>
      <c r="S21" s="298"/>
      <c r="T21" s="298"/>
    </row>
    <row r="22" spans="2:20">
      <c r="B22" s="303"/>
      <c r="C22" s="533"/>
      <c r="D22" s="533"/>
      <c r="E22" s="533"/>
      <c r="F22" s="533"/>
      <c r="G22" s="533"/>
      <c r="H22" s="533"/>
      <c r="I22" s="533"/>
      <c r="L22" s="462" t="s">
        <v>3866</v>
      </c>
      <c r="M22" s="461" t="s">
        <v>3867</v>
      </c>
      <c r="N22" s="509" t="s">
        <v>3868</v>
      </c>
      <c r="O22" s="298"/>
      <c r="P22" s="298"/>
      <c r="Q22" s="298"/>
      <c r="R22" s="298"/>
      <c r="S22" s="298"/>
      <c r="T22" s="298"/>
    </row>
    <row r="23" spans="2:20">
      <c r="B23" s="303"/>
      <c r="C23" s="533"/>
      <c r="D23" s="533"/>
      <c r="E23" s="533"/>
      <c r="F23" s="533"/>
      <c r="G23" s="533"/>
      <c r="H23" s="533"/>
      <c r="I23" s="533"/>
      <c r="L23" s="462" t="s">
        <v>3866</v>
      </c>
      <c r="M23" s="461" t="s">
        <v>3869</v>
      </c>
      <c r="N23" s="509" t="s">
        <v>3870</v>
      </c>
      <c r="O23" s="298"/>
      <c r="P23" s="298"/>
      <c r="Q23" s="298"/>
      <c r="R23" s="298"/>
      <c r="S23" s="298"/>
      <c r="T23" s="298"/>
    </row>
    <row r="24" spans="2:20">
      <c r="B24" s="303"/>
      <c r="D24" s="303"/>
      <c r="E24" s="303"/>
      <c r="F24" s="303"/>
      <c r="L24" s="463" t="s">
        <v>3871</v>
      </c>
      <c r="M24" s="461" t="s">
        <v>3872</v>
      </c>
      <c r="N24" s="509" t="s">
        <v>3873</v>
      </c>
      <c r="O24" s="298"/>
      <c r="P24" s="298"/>
      <c r="Q24" s="298"/>
      <c r="R24" s="298"/>
      <c r="S24" s="298"/>
      <c r="T24" s="298"/>
    </row>
    <row r="25" spans="2:20">
      <c r="F25" s="303"/>
      <c r="L25" s="463" t="s">
        <v>3871</v>
      </c>
      <c r="M25" s="461" t="s">
        <v>3874</v>
      </c>
      <c r="N25" s="509" t="s">
        <v>3875</v>
      </c>
      <c r="O25" s="298"/>
      <c r="P25" s="298"/>
      <c r="Q25" s="298"/>
      <c r="R25" s="298"/>
      <c r="S25" s="298"/>
      <c r="T25" s="298"/>
    </row>
    <row r="26" spans="2:20">
      <c r="B26" s="305" t="s">
        <v>3876</v>
      </c>
      <c r="L26" s="463" t="s">
        <v>3877</v>
      </c>
      <c r="M26" s="461" t="s">
        <v>3878</v>
      </c>
      <c r="N26" s="509" t="s">
        <v>3879</v>
      </c>
      <c r="O26" s="298"/>
      <c r="P26" s="298"/>
      <c r="Q26" s="298"/>
      <c r="R26" s="298"/>
      <c r="S26" s="298"/>
      <c r="T26" s="298"/>
    </row>
    <row r="27" spans="2:20">
      <c r="C27" s="299" t="s">
        <v>3784</v>
      </c>
      <c r="L27" s="463" t="s">
        <v>3880</v>
      </c>
      <c r="M27" s="461" t="s">
        <v>3881</v>
      </c>
      <c r="N27" s="509" t="s">
        <v>3882</v>
      </c>
      <c r="O27" s="298"/>
      <c r="P27" s="298"/>
      <c r="Q27" s="298"/>
      <c r="R27" s="298"/>
      <c r="S27" s="298"/>
      <c r="T27" s="298"/>
    </row>
    <row r="28" spans="2:20">
      <c r="B28" s="305"/>
      <c r="C28" s="826" t="s">
        <v>3795</v>
      </c>
      <c r="D28" s="826"/>
      <c r="E28" s="533" t="s">
        <v>2844</v>
      </c>
      <c r="F28" s="826" t="s">
        <v>2845</v>
      </c>
      <c r="G28" s="826"/>
      <c r="L28" s="463" t="s">
        <v>3880</v>
      </c>
      <c r="M28" s="537" t="s">
        <v>3883</v>
      </c>
      <c r="N28" s="538" t="s">
        <v>3884</v>
      </c>
      <c r="O28" s="298"/>
      <c r="P28" s="298"/>
      <c r="Q28" s="298"/>
      <c r="R28" s="298"/>
      <c r="S28" s="298"/>
      <c r="T28" s="298"/>
    </row>
    <row r="29" spans="2:20" ht="16.5">
      <c r="B29" s="305"/>
      <c r="C29" s="308"/>
      <c r="D29" s="308"/>
      <c r="E29" s="533"/>
      <c r="F29" s="533" t="s">
        <v>3885</v>
      </c>
      <c r="G29" s="536" t="s">
        <v>3886</v>
      </c>
      <c r="L29" s="463" t="s">
        <v>3887</v>
      </c>
      <c r="M29" s="461" t="s">
        <v>3888</v>
      </c>
      <c r="N29" s="509" t="s">
        <v>3889</v>
      </c>
      <c r="O29" s="298"/>
      <c r="P29" s="298"/>
      <c r="Q29" s="298"/>
      <c r="R29" s="298"/>
      <c r="S29" s="298"/>
      <c r="T29" s="298"/>
    </row>
    <row r="30" spans="2:20">
      <c r="F30" s="305"/>
      <c r="L30" s="463" t="s">
        <v>3887</v>
      </c>
      <c r="M30" s="461" t="s">
        <v>3890</v>
      </c>
      <c r="N30" s="509" t="s">
        <v>3891</v>
      </c>
      <c r="O30" s="298"/>
      <c r="P30" s="298"/>
      <c r="Q30" s="298"/>
      <c r="R30" s="298"/>
      <c r="S30" s="298"/>
      <c r="T30" s="298"/>
    </row>
    <row r="31" spans="2:20">
      <c r="F31" s="305"/>
      <c r="G31" s="305"/>
      <c r="H31" s="305"/>
      <c r="I31" s="305"/>
      <c r="L31" s="512" t="s">
        <v>3892</v>
      </c>
      <c r="M31" s="513" t="s">
        <v>3893</v>
      </c>
      <c r="N31" s="509" t="s">
        <v>3894</v>
      </c>
      <c r="O31" s="298"/>
      <c r="P31" s="298"/>
      <c r="Q31" s="298"/>
      <c r="R31" s="298"/>
      <c r="S31" s="298"/>
      <c r="T31" s="298"/>
    </row>
    <row r="32" spans="2:20">
      <c r="C32" s="299" t="s">
        <v>3785</v>
      </c>
      <c r="F32" s="305"/>
      <c r="G32" s="305"/>
      <c r="H32" s="305"/>
      <c r="I32" s="305"/>
      <c r="L32" s="512" t="s">
        <v>3895</v>
      </c>
      <c r="M32" s="513" t="s">
        <v>3896</v>
      </c>
      <c r="N32" s="509" t="s">
        <v>3897</v>
      </c>
      <c r="O32" s="298"/>
      <c r="P32" s="298"/>
      <c r="Q32" s="298"/>
      <c r="R32" s="298"/>
      <c r="S32" s="298"/>
      <c r="T32" s="298"/>
    </row>
    <row r="33" spans="2:20">
      <c r="C33" s="826" t="s">
        <v>3795</v>
      </c>
      <c r="D33" s="826"/>
      <c r="E33" s="533" t="s">
        <v>2844</v>
      </c>
      <c r="F33" s="826" t="s">
        <v>2845</v>
      </c>
      <c r="G33" s="826"/>
      <c r="I33" s="305"/>
      <c r="L33" s="512" t="s">
        <v>3895</v>
      </c>
      <c r="M33" s="513" t="s">
        <v>3898</v>
      </c>
      <c r="N33" s="509" t="s">
        <v>3899</v>
      </c>
      <c r="O33" s="298"/>
      <c r="P33" s="298"/>
      <c r="Q33" s="298"/>
      <c r="R33" s="298"/>
      <c r="S33" s="298"/>
      <c r="T33" s="298"/>
    </row>
    <row r="34" spans="2:20">
      <c r="C34" s="533" t="s">
        <v>3900</v>
      </c>
      <c r="D34" s="533" t="s">
        <v>3901</v>
      </c>
      <c r="E34" s="514" t="s">
        <v>3902</v>
      </c>
      <c r="F34" s="514" t="s">
        <v>3903</v>
      </c>
      <c r="G34" s="309" t="s">
        <v>3904</v>
      </c>
      <c r="I34" s="305"/>
      <c r="L34" s="463" t="s">
        <v>3905</v>
      </c>
      <c r="M34" s="461" t="s">
        <v>3906</v>
      </c>
      <c r="N34" s="509" t="s">
        <v>3907</v>
      </c>
    </row>
    <row r="35" spans="2:20">
      <c r="F35" s="305"/>
      <c r="G35" s="305"/>
      <c r="I35" s="305"/>
      <c r="L35" s="463" t="s">
        <v>3908</v>
      </c>
      <c r="M35" s="461" t="s">
        <v>3909</v>
      </c>
      <c r="N35" s="509" t="s">
        <v>3910</v>
      </c>
    </row>
    <row r="36" spans="2:20">
      <c r="F36" s="305"/>
      <c r="G36" s="305"/>
      <c r="H36" s="305"/>
      <c r="L36" s="463" t="s">
        <v>3911</v>
      </c>
      <c r="M36" s="461" t="s">
        <v>3912</v>
      </c>
      <c r="N36" s="509" t="s">
        <v>3913</v>
      </c>
    </row>
    <row r="37" spans="2:20">
      <c r="C37" s="299" t="s">
        <v>3785</v>
      </c>
      <c r="G37" s="305"/>
      <c r="H37" s="305"/>
      <c r="I37" s="300"/>
      <c r="L37" s="463" t="s">
        <v>3914</v>
      </c>
      <c r="M37" s="461" t="s">
        <v>3915</v>
      </c>
      <c r="N37" s="509" t="s">
        <v>3916</v>
      </c>
    </row>
    <row r="38" spans="2:20">
      <c r="C38" s="301"/>
      <c r="D38" s="826" t="s">
        <v>2844</v>
      </c>
      <c r="E38" s="826"/>
      <c r="F38" s="826" t="s">
        <v>2845</v>
      </c>
      <c r="G38" s="826"/>
      <c r="J38" s="297"/>
      <c r="L38" s="512" t="s">
        <v>3917</v>
      </c>
      <c r="M38" s="513" t="s">
        <v>3918</v>
      </c>
      <c r="N38" s="509" t="s">
        <v>3919</v>
      </c>
    </row>
    <row r="39" spans="2:20">
      <c r="C39" s="533" t="s">
        <v>1061</v>
      </c>
      <c r="D39" s="309" t="s">
        <v>3920</v>
      </c>
      <c r="E39" s="301"/>
      <c r="F39" s="309" t="s">
        <v>3921</v>
      </c>
      <c r="G39" s="309" t="s">
        <v>3922</v>
      </c>
      <c r="H39" s="305"/>
      <c r="J39" s="297"/>
      <c r="L39" s="512" t="s">
        <v>3923</v>
      </c>
      <c r="M39" s="513" t="s">
        <v>3924</v>
      </c>
      <c r="N39" s="509" t="s">
        <v>3925</v>
      </c>
    </row>
    <row r="40" spans="2:20">
      <c r="C40" s="533" t="s">
        <v>100</v>
      </c>
      <c r="D40" s="309" t="s">
        <v>3926</v>
      </c>
      <c r="E40" s="301"/>
      <c r="F40" s="309" t="s">
        <v>3927</v>
      </c>
      <c r="G40" s="309" t="s">
        <v>3928</v>
      </c>
      <c r="H40" s="305"/>
      <c r="J40" s="297"/>
      <c r="L40" s="463" t="s">
        <v>3929</v>
      </c>
      <c r="M40" s="461" t="s">
        <v>3930</v>
      </c>
      <c r="N40" s="509" t="s">
        <v>3931</v>
      </c>
    </row>
    <row r="41" spans="2:20">
      <c r="C41" s="533" t="s">
        <v>997</v>
      </c>
      <c r="D41" s="309" t="s">
        <v>3932</v>
      </c>
      <c r="E41" s="301"/>
      <c r="F41" s="309" t="s">
        <v>3933</v>
      </c>
      <c r="G41" s="309" t="s">
        <v>3934</v>
      </c>
      <c r="H41" s="305"/>
      <c r="J41" s="297"/>
      <c r="L41" s="463" t="s">
        <v>3935</v>
      </c>
      <c r="M41" s="461" t="s">
        <v>3936</v>
      </c>
      <c r="N41" s="509" t="s">
        <v>3937</v>
      </c>
    </row>
    <row r="42" spans="2:20">
      <c r="C42" s="533" t="s">
        <v>847</v>
      </c>
      <c r="D42" s="309" t="s">
        <v>3938</v>
      </c>
      <c r="E42" s="309" t="s">
        <v>3939</v>
      </c>
      <c r="F42" s="309" t="s">
        <v>3940</v>
      </c>
      <c r="G42" s="309" t="s">
        <v>3941</v>
      </c>
      <c r="H42" s="305"/>
      <c r="J42" s="297"/>
      <c r="L42" s="463" t="s">
        <v>3942</v>
      </c>
      <c r="M42" s="461" t="s">
        <v>3943</v>
      </c>
      <c r="N42" s="509" t="s">
        <v>3944</v>
      </c>
    </row>
    <row r="43" spans="2:20">
      <c r="C43" s="533" t="s">
        <v>1085</v>
      </c>
      <c r="D43" s="309" t="s">
        <v>3945</v>
      </c>
      <c r="E43" s="309" t="s">
        <v>3946</v>
      </c>
      <c r="F43" s="548" t="s">
        <v>3947</v>
      </c>
      <c r="G43" s="309" t="s">
        <v>3948</v>
      </c>
      <c r="H43" s="305"/>
      <c r="J43" s="297"/>
      <c r="L43" s="463" t="s">
        <v>3949</v>
      </c>
      <c r="M43" s="513" t="s">
        <v>3950</v>
      </c>
      <c r="N43" s="509" t="s">
        <v>3951</v>
      </c>
    </row>
    <row r="44" spans="2:20">
      <c r="B44" s="305"/>
      <c r="C44" s="533" t="s">
        <v>3952</v>
      </c>
      <c r="D44" s="309" t="s">
        <v>3953</v>
      </c>
      <c r="E44" s="301" t="s">
        <v>3954</v>
      </c>
      <c r="F44" s="309" t="s">
        <v>3955</v>
      </c>
      <c r="G44" s="309" t="s">
        <v>3956</v>
      </c>
      <c r="H44" s="300"/>
      <c r="J44" s="297"/>
      <c r="L44" s="463" t="s">
        <v>3957</v>
      </c>
      <c r="M44" s="461" t="s">
        <v>3958</v>
      </c>
      <c r="N44" s="509" t="s">
        <v>3959</v>
      </c>
    </row>
    <row r="45" spans="2:20">
      <c r="B45" s="305"/>
      <c r="C45" s="305"/>
      <c r="D45" s="312"/>
      <c r="E45" s="303"/>
      <c r="F45" s="312"/>
      <c r="G45" s="312"/>
      <c r="H45" s="300"/>
      <c r="J45" s="297"/>
      <c r="L45" s="512" t="s">
        <v>3960</v>
      </c>
      <c r="M45" s="513" t="s">
        <v>3961</v>
      </c>
      <c r="N45" s="509" t="s">
        <v>3962</v>
      </c>
    </row>
    <row r="46" spans="2:20">
      <c r="B46" s="305"/>
      <c r="G46" s="303"/>
      <c r="H46" s="303"/>
      <c r="I46" s="303"/>
      <c r="L46" s="463" t="s">
        <v>3963</v>
      </c>
      <c r="M46" s="513" t="s">
        <v>3964</v>
      </c>
      <c r="N46" s="509" t="s">
        <v>3965</v>
      </c>
    </row>
    <row r="47" spans="2:20">
      <c r="B47" s="305"/>
      <c r="G47" s="303"/>
      <c r="H47" s="303"/>
      <c r="I47" s="303"/>
      <c r="L47" s="463" t="s">
        <v>3966</v>
      </c>
      <c r="M47" s="461" t="s">
        <v>3967</v>
      </c>
      <c r="N47" s="509" t="s">
        <v>3968</v>
      </c>
    </row>
    <row r="48" spans="2:20">
      <c r="B48" s="305"/>
      <c r="C48" s="297" t="s">
        <v>3855</v>
      </c>
      <c r="D48" s="303"/>
      <c r="E48" s="303"/>
      <c r="F48" s="303"/>
      <c r="L48" s="463" t="s">
        <v>3969</v>
      </c>
      <c r="M48" s="461" t="s">
        <v>3970</v>
      </c>
      <c r="N48" s="509" t="s">
        <v>3971</v>
      </c>
    </row>
    <row r="49" spans="2:14">
      <c r="B49" s="305"/>
      <c r="C49" s="533" t="s">
        <v>3972</v>
      </c>
      <c r="D49" s="533" t="s">
        <v>3973</v>
      </c>
      <c r="E49" s="533" t="s">
        <v>3974</v>
      </c>
      <c r="F49" s="533" t="s">
        <v>3975</v>
      </c>
      <c r="G49" s="533" t="s">
        <v>3976</v>
      </c>
      <c r="H49" s="533"/>
      <c r="I49" s="533"/>
      <c r="L49" s="512" t="s">
        <v>3977</v>
      </c>
      <c r="M49" s="513" t="s">
        <v>3978</v>
      </c>
      <c r="N49" s="509" t="s">
        <v>3979</v>
      </c>
    </row>
    <row r="50" spans="2:14">
      <c r="B50" s="305"/>
      <c r="C50" s="309" t="s">
        <v>3980</v>
      </c>
      <c r="D50" s="309" t="s">
        <v>3981</v>
      </c>
      <c r="E50" s="533" t="s">
        <v>3982</v>
      </c>
      <c r="F50" s="533" t="s">
        <v>3983</v>
      </c>
      <c r="G50" s="539" t="s">
        <v>3984</v>
      </c>
      <c r="H50" s="533"/>
      <c r="I50" s="533"/>
      <c r="L50" s="463" t="s">
        <v>3985</v>
      </c>
      <c r="M50" s="461" t="s">
        <v>3986</v>
      </c>
      <c r="N50" s="509" t="s">
        <v>3987</v>
      </c>
    </row>
    <row r="51" spans="2:14">
      <c r="B51" s="305"/>
      <c r="C51" s="533"/>
      <c r="D51" s="533"/>
      <c r="E51" s="533"/>
      <c r="F51" s="515"/>
      <c r="G51" s="533"/>
      <c r="H51" s="533"/>
      <c r="I51" s="533"/>
      <c r="L51" s="463" t="s">
        <v>3988</v>
      </c>
      <c r="M51" s="461" t="s">
        <v>3989</v>
      </c>
      <c r="N51" s="509" t="s">
        <v>3990</v>
      </c>
    </row>
    <row r="52" spans="2:14">
      <c r="B52" s="305"/>
      <c r="C52" s="312"/>
      <c r="D52" s="312"/>
      <c r="E52" s="305"/>
      <c r="F52" s="305"/>
      <c r="G52" s="305"/>
      <c r="H52" s="305"/>
      <c r="I52" s="305"/>
      <c r="L52" s="463" t="s">
        <v>3991</v>
      </c>
      <c r="M52" s="461" t="s">
        <v>3992</v>
      </c>
      <c r="N52" s="509" t="s">
        <v>3993</v>
      </c>
    </row>
    <row r="53" spans="2:14">
      <c r="B53" s="311"/>
      <c r="C53" s="311"/>
      <c r="D53" s="311"/>
      <c r="E53" s="311"/>
      <c r="F53" s="305"/>
      <c r="G53" s="305"/>
      <c r="H53" s="305"/>
      <c r="I53" s="305"/>
      <c r="L53" s="512" t="s">
        <v>3994</v>
      </c>
      <c r="M53" s="513" t="s">
        <v>3995</v>
      </c>
      <c r="N53" s="509" t="s">
        <v>3996</v>
      </c>
    </row>
    <row r="54" spans="2:14">
      <c r="F54" s="305"/>
      <c r="G54" s="305"/>
      <c r="H54" s="305"/>
      <c r="I54" s="305"/>
      <c r="L54" s="310" t="s">
        <v>3997</v>
      </c>
      <c r="M54" s="461" t="s">
        <v>3998</v>
      </c>
      <c r="N54" s="509" t="s">
        <v>3999</v>
      </c>
    </row>
    <row r="55" spans="2:14">
      <c r="F55" s="305"/>
      <c r="G55" s="305"/>
      <c r="H55" s="305"/>
      <c r="I55" s="305"/>
      <c r="L55" s="310" t="s">
        <v>4000</v>
      </c>
      <c r="M55" s="461" t="s">
        <v>4001</v>
      </c>
      <c r="N55" s="509" t="s">
        <v>4002</v>
      </c>
    </row>
    <row r="56" spans="2:14">
      <c r="F56" s="305"/>
      <c r="G56" s="305"/>
      <c r="H56" s="305"/>
      <c r="I56" s="305"/>
      <c r="L56" s="310" t="s">
        <v>4003</v>
      </c>
      <c r="M56" s="461" t="s">
        <v>4004</v>
      </c>
      <c r="N56" s="509" t="s">
        <v>4005</v>
      </c>
    </row>
    <row r="57" spans="2:14">
      <c r="F57" s="305"/>
      <c r="G57" s="305"/>
      <c r="H57" s="305"/>
      <c r="I57" s="305"/>
      <c r="L57" s="310" t="s">
        <v>4006</v>
      </c>
      <c r="M57" s="461" t="s">
        <v>4007</v>
      </c>
      <c r="N57" s="509" t="s">
        <v>4008</v>
      </c>
    </row>
    <row r="58" spans="2:14">
      <c r="F58" s="305"/>
      <c r="G58" s="305"/>
      <c r="H58" s="305"/>
      <c r="I58" s="305"/>
      <c r="L58" s="310" t="s">
        <v>4009</v>
      </c>
      <c r="M58" s="461" t="s">
        <v>4010</v>
      </c>
      <c r="N58" s="509" t="s">
        <v>4011</v>
      </c>
    </row>
    <row r="59" spans="2:14">
      <c r="F59" s="305"/>
      <c r="G59" s="305"/>
      <c r="H59" s="305"/>
      <c r="I59" s="305"/>
      <c r="L59" s="517" t="s">
        <v>4012</v>
      </c>
      <c r="M59" s="513" t="s">
        <v>4013</v>
      </c>
      <c r="N59" s="509" t="s">
        <v>4014</v>
      </c>
    </row>
    <row r="60" spans="2:14">
      <c r="F60" s="305"/>
      <c r="G60" s="305"/>
      <c r="H60" s="305"/>
      <c r="I60" s="305"/>
      <c r="L60" s="517" t="s">
        <v>4015</v>
      </c>
      <c r="M60" s="513" t="s">
        <v>4016</v>
      </c>
      <c r="N60" s="509" t="s">
        <v>4017</v>
      </c>
    </row>
    <row r="61" spans="2:14">
      <c r="B61" s="305"/>
      <c r="C61" s="305"/>
      <c r="D61" s="305"/>
      <c r="E61" s="305"/>
      <c r="F61" s="305"/>
      <c r="G61" s="305"/>
      <c r="H61" s="305"/>
      <c r="I61" s="305"/>
      <c r="L61" s="517" t="s">
        <v>4018</v>
      </c>
      <c r="M61" s="513" t="s">
        <v>4019</v>
      </c>
      <c r="N61" s="509" t="s">
        <v>4020</v>
      </c>
    </row>
    <row r="62" spans="2:14">
      <c r="B62" s="305"/>
      <c r="C62" s="305"/>
      <c r="D62" s="305"/>
      <c r="E62" s="305"/>
      <c r="F62" s="305"/>
      <c r="G62" s="305"/>
      <c r="H62" s="305"/>
      <c r="I62" s="305"/>
      <c r="L62" s="517" t="s">
        <v>4021</v>
      </c>
      <c r="M62" s="513" t="s">
        <v>4022</v>
      </c>
      <c r="N62" s="509" t="s">
        <v>4023</v>
      </c>
    </row>
    <row r="63" spans="2:14">
      <c r="B63" s="305"/>
      <c r="C63" s="305"/>
      <c r="D63" s="305"/>
      <c r="E63" s="305"/>
      <c r="F63" s="305"/>
      <c r="G63" s="305"/>
      <c r="H63" s="305"/>
      <c r="I63" s="305"/>
      <c r="L63" s="517" t="s">
        <v>4024</v>
      </c>
      <c r="M63" s="540" t="s">
        <v>4025</v>
      </c>
      <c r="N63" s="541" t="s">
        <v>4026</v>
      </c>
    </row>
    <row r="64" spans="2:14">
      <c r="B64" s="305"/>
      <c r="C64" s="305"/>
      <c r="D64" s="305"/>
      <c r="E64" s="305"/>
      <c r="F64" s="305"/>
      <c r="G64" s="305"/>
      <c r="H64" s="305"/>
      <c r="I64" s="305"/>
      <c r="L64" s="313" t="s">
        <v>4027</v>
      </c>
      <c r="M64" s="461" t="s">
        <v>4028</v>
      </c>
      <c r="N64" s="509" t="s">
        <v>4029</v>
      </c>
    </row>
    <row r="65" spans="2:14">
      <c r="B65" s="305"/>
      <c r="C65" s="305"/>
      <c r="D65" s="305"/>
      <c r="E65" s="305"/>
      <c r="H65" s="305"/>
      <c r="I65" s="305"/>
      <c r="L65" s="313" t="s">
        <v>4030</v>
      </c>
      <c r="M65" s="461" t="s">
        <v>4031</v>
      </c>
      <c r="N65" s="509" t="s">
        <v>4032</v>
      </c>
    </row>
    <row r="66" spans="2:14">
      <c r="B66" s="305"/>
      <c r="C66" s="305"/>
      <c r="D66" s="305"/>
      <c r="E66" s="305"/>
      <c r="G66" s="298"/>
      <c r="H66" s="305"/>
      <c r="I66" s="305"/>
      <c r="L66" s="313" t="s">
        <v>4033</v>
      </c>
      <c r="M66" s="516" t="s">
        <v>4034</v>
      </c>
      <c r="N66" s="542" t="s">
        <v>4035</v>
      </c>
    </row>
    <row r="67" spans="2:14">
      <c r="B67" s="305"/>
      <c r="C67" s="305"/>
      <c r="D67" s="305"/>
      <c r="E67" s="305"/>
      <c r="G67" s="298"/>
      <c r="H67" s="305"/>
      <c r="I67" s="305"/>
      <c r="L67" s="313" t="s">
        <v>4036</v>
      </c>
      <c r="M67" s="461" t="s">
        <v>4037</v>
      </c>
      <c r="N67" s="509" t="s">
        <v>4038</v>
      </c>
    </row>
    <row r="68" spans="2:14">
      <c r="B68" s="305"/>
      <c r="C68" s="305"/>
      <c r="D68" s="305"/>
      <c r="E68" s="305"/>
      <c r="G68" s="298"/>
      <c r="H68" s="305"/>
      <c r="I68" s="305"/>
      <c r="L68" s="313" t="s">
        <v>4039</v>
      </c>
      <c r="M68" s="461" t="s">
        <v>4040</v>
      </c>
      <c r="N68" s="509" t="s">
        <v>4041</v>
      </c>
    </row>
    <row r="69" spans="2:14">
      <c r="B69" s="305"/>
      <c r="C69" s="305"/>
      <c r="D69" s="305"/>
      <c r="E69" s="305"/>
      <c r="G69" s="298"/>
      <c r="H69" s="305"/>
      <c r="I69" s="305"/>
      <c r="N69" s="518"/>
    </row>
    <row r="70" spans="2:14">
      <c r="B70" s="305"/>
      <c r="C70" s="305"/>
      <c r="D70" s="305"/>
      <c r="E70" s="305"/>
      <c r="F70" s="305"/>
      <c r="G70" s="305"/>
      <c r="H70" s="305"/>
      <c r="I70" s="305"/>
      <c r="N70" s="518"/>
    </row>
    <row r="71" spans="2:14">
      <c r="B71" s="305"/>
      <c r="C71" s="305"/>
      <c r="D71" s="305"/>
      <c r="E71" s="305"/>
      <c r="F71" s="305"/>
      <c r="G71" s="305"/>
      <c r="H71" s="305"/>
      <c r="I71" s="305"/>
    </row>
    <row r="72" spans="2:14">
      <c r="B72" s="305"/>
      <c r="C72" s="305"/>
      <c r="D72" s="305"/>
      <c r="E72" s="305"/>
      <c r="F72" s="305"/>
      <c r="G72" s="305"/>
      <c r="H72" s="305"/>
      <c r="I72" s="305"/>
    </row>
    <row r="73" spans="2:14">
      <c r="B73" s="305"/>
      <c r="C73" s="305"/>
      <c r="D73" s="305"/>
      <c r="E73" s="305"/>
      <c r="F73" s="305"/>
      <c r="G73" s="305"/>
      <c r="H73" s="305"/>
      <c r="I73" s="305"/>
    </row>
  </sheetData>
  <mergeCells count="11">
    <mergeCell ref="H1:I1"/>
    <mergeCell ref="D38:E38"/>
    <mergeCell ref="F38:G38"/>
    <mergeCell ref="C33:D33"/>
    <mergeCell ref="F33:G33"/>
    <mergeCell ref="D13:F13"/>
    <mergeCell ref="G13:I13"/>
    <mergeCell ref="E14:F14"/>
    <mergeCell ref="H14:I14"/>
    <mergeCell ref="C28:D28"/>
    <mergeCell ref="F28:G28"/>
  </mergeCells>
  <phoneticPr fontId="2" type="noConversion"/>
  <hyperlinks>
    <hyperlink ref="N20" r:id="rId1" display="chiming.tsai@adt.agc.com" xr:uid="{00000000-0004-0000-1000-000000000000}"/>
    <hyperlink ref="N30" r:id="rId2" xr:uid="{00000000-0004-0000-1000-000001000000}"/>
    <hyperlink ref="N11" r:id="rId3" display="shengching.lin@adt.agc.com" xr:uid="{00000000-0004-0000-1000-000002000000}"/>
    <hyperlink ref="N7" r:id="rId4" display="chihhua.shen@adt.agc.com" xr:uid="{00000000-0004-0000-1000-000003000000}"/>
    <hyperlink ref="N68" r:id="rId5" xr:uid="{00000000-0004-0000-1000-000004000000}"/>
    <hyperlink ref="N12" r:id="rId6" display="chaowei.li@adt.agc.com" xr:uid="{00000000-0004-0000-1000-000005000000}"/>
    <hyperlink ref="N16" r:id="rId7" display="yangting.kao@adt.agc.com" xr:uid="{00000000-0004-0000-1000-000006000000}"/>
    <hyperlink ref="N17" r:id="rId8" display="bochang.huang@adt.agc.com" xr:uid="{00000000-0004-0000-1000-000007000000}"/>
    <hyperlink ref="N22" r:id="rId9" display="minghao.kao@adt.agc.com" xr:uid="{00000000-0004-0000-1000-000008000000}"/>
    <hyperlink ref="N52" r:id="rId10" xr:uid="{00000000-0004-0000-1000-000009000000}"/>
    <hyperlink ref="N51" r:id="rId11" xr:uid="{00000000-0004-0000-1000-00000A000000}"/>
    <hyperlink ref="N50" r:id="rId12" xr:uid="{00000000-0004-0000-1000-00000B000000}"/>
    <hyperlink ref="N44" r:id="rId13" xr:uid="{00000000-0004-0000-1000-00000C000000}"/>
    <hyperlink ref="N42" r:id="rId14" xr:uid="{00000000-0004-0000-1000-00000D000000}"/>
    <hyperlink ref="N41" r:id="rId15" xr:uid="{00000000-0004-0000-1000-00000E000000}"/>
    <hyperlink ref="N40" r:id="rId16" xr:uid="{00000000-0004-0000-1000-00000F000000}"/>
    <hyperlink ref="N37" r:id="rId17" xr:uid="{00000000-0004-0000-1000-000010000000}"/>
    <hyperlink ref="N36" r:id="rId18" xr:uid="{00000000-0004-0000-1000-000011000000}"/>
    <hyperlink ref="N35" r:id="rId19" xr:uid="{00000000-0004-0000-1000-000012000000}"/>
    <hyperlink ref="N34" r:id="rId20" xr:uid="{00000000-0004-0000-1000-000013000000}"/>
    <hyperlink ref="N29" r:id="rId21" xr:uid="{00000000-0004-0000-1000-000014000000}"/>
    <hyperlink ref="N26" r:id="rId22" display="syohei.fujiwara@adt.agc.com" xr:uid="{00000000-0004-0000-1000-000015000000}"/>
    <hyperlink ref="N25" r:id="rId23" display="satosi.komine@adt.agc.com" xr:uid="{00000000-0004-0000-1000-000016000000}"/>
    <hyperlink ref="N24" r:id="rId24" display="bowei.chen@adt.agc.com" xr:uid="{00000000-0004-0000-1000-000017000000}"/>
    <hyperlink ref="N23" r:id="rId25" display="wenjen.chiu@adt.agc.com" xr:uid="{00000000-0004-0000-1000-000018000000}"/>
    <hyperlink ref="N19" r:id="rId26" display="yilung.tseng@adt.agc.com" xr:uid="{00000000-0004-0000-1000-000019000000}"/>
    <hyperlink ref="N18" r:id="rId27" display="tuiyi.huang@adt.agc.com" xr:uid="{00000000-0004-0000-1000-00001A000000}"/>
    <hyperlink ref="N15" r:id="rId28" display="mengwen.tseng@adt.agc.com" xr:uid="{00000000-0004-0000-1000-00001B000000}"/>
    <hyperlink ref="N10" r:id="rId29" display="maocheng.hsu@adt.agc.com" xr:uid="{00000000-0004-0000-1000-00001C000000}"/>
    <hyperlink ref="N9" r:id="rId30" display="sheni.huang@adt.agc.com" xr:uid="{00000000-0004-0000-1000-00001D000000}"/>
    <hyperlink ref="N8" r:id="rId31" display="hsusheng.hsu@adt.agc.com" xr:uid="{00000000-0004-0000-1000-00001E000000}"/>
    <hyperlink ref="N6" r:id="rId32" display="shosuke.kimura@adt.agc.com" xr:uid="{00000000-0004-0000-1000-00001F000000}"/>
    <hyperlink ref="N2" r:id="rId33" xr:uid="{00000000-0004-0000-1000-000020000000}"/>
    <hyperlink ref="N3" r:id="rId34" display="masaki.goto@adt.agc.com" xr:uid="{00000000-0004-0000-1000-000021000000}"/>
    <hyperlink ref="N21" r:id="rId35" display="pohsiang.liao@adt.agc.com" xr:uid="{00000000-0004-0000-1000-000022000000}"/>
    <hyperlink ref="N14" r:id="rId36" xr:uid="{00000000-0004-0000-1000-000023000000}"/>
    <hyperlink ref="N33" r:id="rId37" xr:uid="{00000000-0004-0000-1000-000024000000}"/>
    <hyperlink ref="N31" r:id="rId38" xr:uid="{00000000-0004-0000-1000-000025000000}"/>
    <hyperlink ref="N32" r:id="rId39" xr:uid="{00000000-0004-0000-1000-000026000000}"/>
    <hyperlink ref="N75" r:id="rId40" display="shinichirou.hisano@adt.agc.com" xr:uid="{00000000-0004-0000-1000-000027000000}"/>
    <hyperlink ref="N76" r:id="rId41" display="senwei.chuang@adt.agc.com" xr:uid="{00000000-0004-0000-1000-000028000000}"/>
    <hyperlink ref="N73" r:id="rId42" display="fenchih.huang@adt.agc.com" xr:uid="{00000000-0004-0000-1000-000029000000}"/>
    <hyperlink ref="N38" r:id="rId43" xr:uid="{00000000-0004-0000-1000-00002A000000}"/>
    <hyperlink ref="N53" r:id="rId44" xr:uid="{00000000-0004-0000-1000-00002B000000}"/>
    <hyperlink ref="N39" r:id="rId45" xr:uid="{00000000-0004-0000-1000-00002C000000}"/>
    <hyperlink ref="N5" r:id="rId46" xr:uid="{00000000-0004-0000-1000-00002D000000}"/>
    <hyperlink ref="N27" r:id="rId47" display="takeshi.fukamachi@adt.agc.com" xr:uid="{00000000-0004-0000-1000-00002E000000}"/>
    <hyperlink ref="N61" r:id="rId48" xr:uid="{00000000-0004-0000-1000-00002F000000}"/>
    <hyperlink ref="N60" r:id="rId49" xr:uid="{00000000-0004-0000-1000-000030000000}"/>
    <hyperlink ref="N59" r:id="rId50" xr:uid="{00000000-0004-0000-1000-000031000000}"/>
    <hyperlink ref="N64" r:id="rId51" xr:uid="{00000000-0004-0000-1000-000032000000}"/>
    <hyperlink ref="N65" r:id="rId52" xr:uid="{00000000-0004-0000-1000-000033000000}"/>
    <hyperlink ref="N54" r:id="rId53" xr:uid="{00000000-0004-0000-1000-000034000000}"/>
    <hyperlink ref="N55" r:id="rId54" xr:uid="{00000000-0004-0000-1000-000035000000}"/>
    <hyperlink ref="N56" r:id="rId55" xr:uid="{00000000-0004-0000-1000-000036000000}"/>
    <hyperlink ref="N57" r:id="rId56" xr:uid="{00000000-0004-0000-1000-000037000000}"/>
    <hyperlink ref="N58" r:id="rId57" xr:uid="{00000000-0004-0000-1000-000038000000}"/>
    <hyperlink ref="N67" r:id="rId58" xr:uid="{00000000-0004-0000-1000-000039000000}"/>
    <hyperlink ref="N66" r:id="rId59" xr:uid="{00000000-0004-0000-1000-00003A000000}"/>
    <hyperlink ref="N47" r:id="rId60" xr:uid="{00000000-0004-0000-1000-00003B000000}"/>
    <hyperlink ref="N46" r:id="rId61" xr:uid="{00000000-0004-0000-1000-00003C000000}"/>
    <hyperlink ref="N62" r:id="rId62" xr:uid="{00000000-0004-0000-1000-00003D000000}"/>
    <hyperlink ref="N43" r:id="rId63" xr:uid="{00000000-0004-0000-1000-00003E000000}"/>
    <hyperlink ref="N45" r:id="rId64" display="shihwen.chiu@adt.agc.com" xr:uid="{00000000-0004-0000-1000-00003F000000}"/>
    <hyperlink ref="N28" r:id="rId65" display="hidetada.oouchi@adt.agc.com" xr:uid="{00000000-0004-0000-1000-000040000000}"/>
    <hyperlink ref="N13" r:id="rId66" display="jungchih.chang@adt.agc.com" xr:uid="{00000000-0004-0000-1000-000041000000}"/>
    <hyperlink ref="N4" r:id="rId67" display="kaoru.kokubo@adt.agc.com" xr:uid="{00000000-0004-0000-1000-000042000000}"/>
    <hyperlink ref="N63" r:id="rId68" xr:uid="{00000000-0004-0000-1000-000043000000}"/>
    <hyperlink ref="N69" r:id="rId69" display="lolo.yo@adt.agc.com" xr:uid="{00000000-0004-0000-1000-000044000000}"/>
  </hyperlinks>
  <pageMargins left="0.7" right="0.7" top="0.75" bottom="0.75" header="0.3" footer="0.3"/>
  <pageSetup paperSize="9" scale="83" orientation="portrait" r:id="rId70"/>
  <headerFooter>
    <oddHeader>&amp;C&amp;"Calibri"&amp;10&amp;K000000  AGC Group Internal Use Only &amp;1#_x000D_</oddHeader>
  </headerFooter>
  <legacyDrawing r:id="rId7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工作表13"/>
  <dimension ref="A3:DF25"/>
  <sheetViews>
    <sheetView zoomScaleNormal="100" workbookViewId="0">
      <pane xSplit="16" ySplit="3" topLeftCell="Q31" activePane="bottomRight" state="frozen"/>
      <selection pane="topRight" activeCell="Q1" sqref="Q1"/>
      <selection pane="bottomLeft" activeCell="A5" sqref="A5"/>
      <selection pane="bottomRight" activeCell="O12" sqref="O12"/>
    </sheetView>
  </sheetViews>
  <sheetFormatPr defaultRowHeight="13.5"/>
  <cols>
    <col min="1" max="6" width="9" style="226"/>
    <col min="7" max="13" width="0" style="226" hidden="1" customWidth="1"/>
    <col min="14" max="14" width="9" style="282"/>
    <col min="15" max="16" width="9" style="226"/>
    <col min="17" max="19" width="49.375" customWidth="1"/>
    <col min="20" max="21" width="13.375" customWidth="1"/>
    <col min="89" max="89" width="9" style="226"/>
    <col min="93" max="94" width="9" style="226"/>
  </cols>
  <sheetData>
    <row r="3" spans="1:110" s="14" customFormat="1" ht="44.25" customHeight="1">
      <c r="A3" s="210" t="s">
        <v>2890</v>
      </c>
      <c r="B3" s="19" t="s">
        <v>2891</v>
      </c>
      <c r="C3" s="197" t="s">
        <v>2892</v>
      </c>
      <c r="D3" s="210" t="s">
        <v>2893</v>
      </c>
      <c r="E3" s="210" t="s">
        <v>2894</v>
      </c>
      <c r="F3" s="19" t="s">
        <v>2895</v>
      </c>
      <c r="G3" s="66" t="s">
        <v>2896</v>
      </c>
      <c r="H3" s="66" t="s">
        <v>2897</v>
      </c>
      <c r="I3" s="66" t="s">
        <v>2898</v>
      </c>
      <c r="J3" s="66" t="s">
        <v>2899</v>
      </c>
      <c r="K3" s="66" t="s">
        <v>2900</v>
      </c>
      <c r="L3" s="66" t="s">
        <v>2901</v>
      </c>
      <c r="M3" s="66" t="s">
        <v>2902</v>
      </c>
      <c r="N3" s="279" t="s">
        <v>2903</v>
      </c>
      <c r="O3" s="19" t="s">
        <v>2904</v>
      </c>
      <c r="P3" s="19" t="s">
        <v>2905</v>
      </c>
      <c r="Q3" s="19" t="s">
        <v>2906</v>
      </c>
      <c r="R3" s="19" t="s">
        <v>2907</v>
      </c>
      <c r="S3" s="19" t="s">
        <v>2908</v>
      </c>
      <c r="T3" s="210" t="s">
        <v>37</v>
      </c>
      <c r="U3" s="20" t="s">
        <v>37</v>
      </c>
      <c r="V3" s="20" t="s">
        <v>37</v>
      </c>
      <c r="W3" s="20" t="s">
        <v>37</v>
      </c>
      <c r="X3" s="210" t="s">
        <v>147</v>
      </c>
      <c r="Y3" s="20" t="s">
        <v>147</v>
      </c>
      <c r="Z3" s="20" t="s">
        <v>147</v>
      </c>
      <c r="AA3" s="20" t="s">
        <v>147</v>
      </c>
      <c r="AB3" s="210" t="s">
        <v>38</v>
      </c>
      <c r="AC3" s="20" t="s">
        <v>38</v>
      </c>
      <c r="AD3" s="20" t="s">
        <v>38</v>
      </c>
      <c r="AE3" s="20" t="s">
        <v>38</v>
      </c>
      <c r="AF3" s="210" t="s">
        <v>39</v>
      </c>
      <c r="AG3" s="20" t="s">
        <v>39</v>
      </c>
      <c r="AH3" s="20" t="s">
        <v>39</v>
      </c>
      <c r="AI3" s="20" t="s">
        <v>39</v>
      </c>
      <c r="AJ3" s="210" t="s">
        <v>40</v>
      </c>
      <c r="AK3" s="20" t="s">
        <v>40</v>
      </c>
      <c r="AL3" s="20" t="s">
        <v>40</v>
      </c>
      <c r="AM3" s="20" t="s">
        <v>40</v>
      </c>
      <c r="AN3" s="210" t="s">
        <v>41</v>
      </c>
      <c r="AO3" s="20" t="s">
        <v>41</v>
      </c>
      <c r="AP3" s="20" t="s">
        <v>41</v>
      </c>
      <c r="AQ3" s="20" t="s">
        <v>41</v>
      </c>
      <c r="AR3" s="210" t="s">
        <v>2784</v>
      </c>
      <c r="AS3" s="20" t="s">
        <v>2784</v>
      </c>
      <c r="AT3" s="20" t="s">
        <v>2784</v>
      </c>
      <c r="AU3" s="20" t="s">
        <v>2784</v>
      </c>
      <c r="AV3" s="211" t="s">
        <v>2868</v>
      </c>
      <c r="AW3" s="21" t="s">
        <v>2868</v>
      </c>
      <c r="AX3" s="21" t="s">
        <v>2868</v>
      </c>
      <c r="AY3" s="21" t="s">
        <v>2868</v>
      </c>
      <c r="AZ3" s="19" t="s">
        <v>2909</v>
      </c>
      <c r="BA3" s="19" t="s">
        <v>2910</v>
      </c>
      <c r="BB3" s="262" t="s">
        <v>37</v>
      </c>
      <c r="BC3" s="36" t="s">
        <v>1061</v>
      </c>
      <c r="BD3" s="36" t="s">
        <v>1061</v>
      </c>
      <c r="BE3" s="36" t="s">
        <v>37</v>
      </c>
      <c r="BF3" s="262" t="s">
        <v>147</v>
      </c>
      <c r="BG3" s="36" t="s">
        <v>2911</v>
      </c>
      <c r="BH3" s="36" t="s">
        <v>2911</v>
      </c>
      <c r="BI3" s="36" t="s">
        <v>147</v>
      </c>
      <c r="BJ3" s="262" t="s">
        <v>38</v>
      </c>
      <c r="BK3" s="36" t="s">
        <v>100</v>
      </c>
      <c r="BL3" s="36" t="s">
        <v>100</v>
      </c>
      <c r="BM3" s="36" t="s">
        <v>38</v>
      </c>
      <c r="BN3" s="262" t="s">
        <v>39</v>
      </c>
      <c r="BO3" s="36" t="s">
        <v>997</v>
      </c>
      <c r="BP3" s="36" t="s">
        <v>997</v>
      </c>
      <c r="BQ3" s="36" t="s">
        <v>39</v>
      </c>
      <c r="BR3" s="262" t="s">
        <v>40</v>
      </c>
      <c r="BS3" s="36" t="s">
        <v>847</v>
      </c>
      <c r="BT3" s="36" t="s">
        <v>847</v>
      </c>
      <c r="BU3" s="36" t="s">
        <v>40</v>
      </c>
      <c r="BV3" s="262" t="s">
        <v>41</v>
      </c>
      <c r="BW3" s="36" t="s">
        <v>1085</v>
      </c>
      <c r="BX3" s="36" t="s">
        <v>1085</v>
      </c>
      <c r="BY3" s="36" t="s">
        <v>41</v>
      </c>
      <c r="BZ3" s="262" t="s">
        <v>2784</v>
      </c>
      <c r="CA3" s="36" t="s">
        <v>42</v>
      </c>
      <c r="CB3" s="36" t="s">
        <v>42</v>
      </c>
      <c r="CC3" s="36" t="s">
        <v>2784</v>
      </c>
      <c r="CD3" s="268" t="s">
        <v>2868</v>
      </c>
      <c r="CE3" s="269" t="s">
        <v>2868</v>
      </c>
      <c r="CF3" s="269" t="s">
        <v>2868</v>
      </c>
      <c r="CG3" s="269" t="s">
        <v>2868</v>
      </c>
      <c r="CH3" s="19" t="s">
        <v>2912</v>
      </c>
      <c r="CI3" s="19" t="s">
        <v>2913</v>
      </c>
      <c r="CJ3" s="19" t="s">
        <v>2914</v>
      </c>
      <c r="CK3" s="19" t="s">
        <v>2915</v>
      </c>
      <c r="CL3" s="19" t="s">
        <v>2916</v>
      </c>
      <c r="CM3" s="210" t="s">
        <v>2917</v>
      </c>
      <c r="CN3" s="65" t="s">
        <v>2917</v>
      </c>
      <c r="CO3" s="68" t="s">
        <v>2918</v>
      </c>
      <c r="CP3" s="68" t="s">
        <v>2919</v>
      </c>
      <c r="CQ3" s="262" t="s">
        <v>37</v>
      </c>
      <c r="CR3" s="261" t="s">
        <v>147</v>
      </c>
      <c r="CS3" s="262" t="s">
        <v>38</v>
      </c>
      <c r="CT3" s="262" t="s">
        <v>39</v>
      </c>
      <c r="CU3" s="262" t="s">
        <v>40</v>
      </c>
      <c r="CV3" s="262" t="s">
        <v>41</v>
      </c>
      <c r="CW3" s="262" t="s">
        <v>2784</v>
      </c>
      <c r="CX3" s="262" t="s">
        <v>2786</v>
      </c>
      <c r="CY3" s="827" t="s">
        <v>2920</v>
      </c>
      <c r="CZ3" s="827"/>
      <c r="DA3" s="827"/>
      <c r="DB3" s="827"/>
      <c r="DC3" s="827"/>
      <c r="DD3" s="827"/>
      <c r="DE3" s="827"/>
    </row>
    <row r="4" spans="1:110" s="265" customFormat="1" ht="51" customHeight="1">
      <c r="A4" s="273">
        <v>1</v>
      </c>
      <c r="B4" s="274">
        <v>43218</v>
      </c>
      <c r="C4" s="283">
        <f t="shared" ref="C4:C25" si="0">MONTH(B4)</f>
        <v>4</v>
      </c>
      <c r="D4" s="270" t="s">
        <v>49</v>
      </c>
      <c r="E4" s="275" t="s">
        <v>997</v>
      </c>
      <c r="F4" s="275" t="s">
        <v>998</v>
      </c>
      <c r="G4" s="275" t="s">
        <v>4042</v>
      </c>
      <c r="H4" s="275" t="s">
        <v>4043</v>
      </c>
      <c r="I4" s="275" t="s">
        <v>4044</v>
      </c>
      <c r="J4" s="275" t="s">
        <v>4045</v>
      </c>
      <c r="K4" s="275" t="s">
        <v>4046</v>
      </c>
      <c r="L4" s="275" t="s">
        <v>4047</v>
      </c>
      <c r="M4" s="275" t="s">
        <v>4048</v>
      </c>
      <c r="N4" s="280"/>
      <c r="O4" s="275" t="s">
        <v>999</v>
      </c>
      <c r="P4" s="275" t="s">
        <v>4049</v>
      </c>
      <c r="Q4" s="277" t="s">
        <v>4050</v>
      </c>
      <c r="R4" s="277" t="s">
        <v>4051</v>
      </c>
      <c r="S4" s="277" t="s">
        <v>4052</v>
      </c>
      <c r="T4" s="288"/>
      <c r="U4" s="288" t="s">
        <v>1004</v>
      </c>
      <c r="V4" s="267"/>
      <c r="W4" s="267"/>
      <c r="X4" s="267"/>
      <c r="Y4" s="267"/>
      <c r="Z4" s="267"/>
      <c r="AA4" s="267"/>
      <c r="AB4" s="288" t="s">
        <v>1004</v>
      </c>
      <c r="AC4" s="267"/>
      <c r="AD4" s="267"/>
      <c r="AE4" s="267"/>
      <c r="AF4" s="288" t="s">
        <v>1004</v>
      </c>
      <c r="AG4" s="267"/>
      <c r="AH4" s="267"/>
      <c r="AI4" s="267"/>
      <c r="AJ4" s="288" t="s">
        <v>1004</v>
      </c>
      <c r="AK4" s="267"/>
      <c r="AL4" s="267"/>
      <c r="AM4" s="270"/>
      <c r="AN4" s="288" t="s">
        <v>1004</v>
      </c>
      <c r="AO4" s="271"/>
      <c r="AP4" s="271"/>
      <c r="AQ4" s="271"/>
      <c r="AR4" s="271"/>
      <c r="AS4" s="271"/>
      <c r="AT4" s="271"/>
      <c r="AU4" s="271"/>
      <c r="AV4" s="271"/>
      <c r="AW4" s="271"/>
      <c r="AX4" s="271"/>
      <c r="AY4" s="271"/>
      <c r="AZ4" s="271"/>
      <c r="BA4" s="271"/>
      <c r="BB4" s="271"/>
      <c r="BC4" s="271"/>
      <c r="BD4" s="271"/>
      <c r="BE4" s="271"/>
      <c r="BF4" s="271"/>
      <c r="BG4" s="271"/>
      <c r="BH4" s="271"/>
      <c r="BI4" s="271"/>
      <c r="BJ4" s="271"/>
      <c r="BK4" s="271"/>
      <c r="BL4" s="271"/>
      <c r="BM4" s="271"/>
      <c r="BN4" s="271"/>
      <c r="BO4" s="271"/>
      <c r="BP4" s="271"/>
      <c r="BQ4" s="271"/>
      <c r="BR4" s="271"/>
      <c r="BS4" s="271"/>
      <c r="BT4" s="271"/>
      <c r="BU4" s="271"/>
      <c r="BV4" s="271"/>
      <c r="BW4" s="271"/>
      <c r="BX4" s="271"/>
      <c r="BY4" s="271"/>
      <c r="BZ4" s="271"/>
      <c r="CA4" s="271"/>
      <c r="CB4" s="271"/>
      <c r="CC4" s="271"/>
      <c r="CD4" s="271"/>
      <c r="CE4" s="271"/>
      <c r="CF4" s="271"/>
      <c r="CG4" s="271"/>
      <c r="CH4" s="271"/>
      <c r="CI4" s="271"/>
      <c r="CJ4" s="271"/>
      <c r="CK4" s="285">
        <v>112.98</v>
      </c>
      <c r="CL4" s="271"/>
      <c r="CM4" s="271"/>
      <c r="CN4" s="271"/>
      <c r="CO4" s="285">
        <v>0</v>
      </c>
      <c r="CP4" s="286">
        <v>0</v>
      </c>
      <c r="CQ4" s="271"/>
      <c r="CR4" s="271"/>
      <c r="CS4" s="271"/>
      <c r="CT4" s="271"/>
      <c r="CU4" s="271"/>
      <c r="CV4" s="271"/>
      <c r="CW4" s="271"/>
      <c r="CX4" s="271"/>
      <c r="CY4" s="271"/>
      <c r="CZ4" s="271"/>
      <c r="DA4" s="271"/>
      <c r="DB4" s="271"/>
      <c r="DC4" s="271"/>
      <c r="DD4" s="271"/>
      <c r="DE4" s="271"/>
    </row>
    <row r="5" spans="1:110" s="265" customFormat="1" ht="51" customHeight="1">
      <c r="A5" s="273">
        <v>2</v>
      </c>
      <c r="B5" s="274">
        <v>43222</v>
      </c>
      <c r="C5" s="283">
        <f t="shared" si="0"/>
        <v>5</v>
      </c>
      <c r="D5" s="270" t="s">
        <v>393</v>
      </c>
      <c r="E5" s="275" t="s">
        <v>1005</v>
      </c>
      <c r="F5" s="275" t="s">
        <v>998</v>
      </c>
      <c r="G5" s="275" t="s">
        <v>4053</v>
      </c>
      <c r="H5" s="275" t="s">
        <v>4043</v>
      </c>
      <c r="I5" s="275" t="s">
        <v>4054</v>
      </c>
      <c r="J5" s="275" t="s">
        <v>4055</v>
      </c>
      <c r="K5" s="275" t="s">
        <v>4056</v>
      </c>
      <c r="L5" s="275" t="s">
        <v>4057</v>
      </c>
      <c r="M5" s="275" t="s">
        <v>4048</v>
      </c>
      <c r="N5" s="280"/>
      <c r="O5" s="275" t="s">
        <v>999</v>
      </c>
      <c r="P5" s="275" t="s">
        <v>4049</v>
      </c>
      <c r="Q5" s="277" t="s">
        <v>4058</v>
      </c>
      <c r="R5" s="277" t="s">
        <v>4059</v>
      </c>
      <c r="S5" s="277" t="s">
        <v>4060</v>
      </c>
      <c r="T5" s="267"/>
      <c r="U5" s="267" t="s">
        <v>1004</v>
      </c>
      <c r="V5" s="267"/>
      <c r="W5" s="267"/>
      <c r="X5" s="267"/>
      <c r="Y5" s="267"/>
      <c r="Z5" s="267"/>
      <c r="AA5" s="267"/>
      <c r="AB5" s="267" t="s">
        <v>1004</v>
      </c>
      <c r="AC5" s="267"/>
      <c r="AD5" s="267"/>
      <c r="AE5" s="267"/>
      <c r="AF5" s="267" t="s">
        <v>1004</v>
      </c>
      <c r="AG5" s="267"/>
      <c r="AH5" s="267"/>
      <c r="AI5" s="267"/>
      <c r="AJ5" s="267" t="s">
        <v>1004</v>
      </c>
      <c r="AK5" s="267"/>
      <c r="AL5" s="267"/>
      <c r="AM5" s="270"/>
      <c r="AN5" s="267" t="s">
        <v>1004</v>
      </c>
      <c r="AO5" s="271"/>
      <c r="AP5" s="271"/>
      <c r="AQ5" s="271"/>
      <c r="AR5" s="271"/>
      <c r="AS5" s="271"/>
      <c r="AT5" s="271"/>
      <c r="AU5" s="271"/>
      <c r="AV5" s="271"/>
      <c r="AW5" s="271"/>
      <c r="AX5" s="271"/>
      <c r="AY5" s="271"/>
      <c r="AZ5" s="271"/>
      <c r="BA5" s="271"/>
      <c r="BB5" s="271"/>
      <c r="BC5" s="271"/>
      <c r="BD5" s="271"/>
      <c r="BE5" s="271"/>
      <c r="BF5" s="271"/>
      <c r="BG5" s="271"/>
      <c r="BH5" s="271"/>
      <c r="BI5" s="271"/>
      <c r="BJ5" s="271"/>
      <c r="BK5" s="271"/>
      <c r="BL5" s="271"/>
      <c r="BM5" s="271"/>
      <c r="BN5" s="271"/>
      <c r="BO5" s="271"/>
      <c r="BP5" s="271"/>
      <c r="BQ5" s="271"/>
      <c r="BR5" s="271"/>
      <c r="BS5" s="271"/>
      <c r="BT5" s="271"/>
      <c r="BU5" s="271"/>
      <c r="BV5" s="271"/>
      <c r="BW5" s="271"/>
      <c r="BX5" s="271"/>
      <c r="BY5" s="271"/>
      <c r="BZ5" s="271"/>
      <c r="CA5" s="271"/>
      <c r="CB5" s="271"/>
      <c r="CC5" s="271"/>
      <c r="CD5" s="271"/>
      <c r="CE5" s="271"/>
      <c r="CF5" s="271"/>
      <c r="CG5" s="271"/>
      <c r="CH5" s="271"/>
      <c r="CI5" s="271"/>
      <c r="CJ5" s="271"/>
      <c r="CK5" s="285">
        <v>280.39999999999998</v>
      </c>
      <c r="CL5" s="271"/>
      <c r="CM5" s="271"/>
      <c r="CN5" s="271"/>
      <c r="CO5" s="285">
        <v>10</v>
      </c>
      <c r="CP5" s="286">
        <v>0</v>
      </c>
      <c r="CQ5" s="271"/>
      <c r="CR5" s="271"/>
      <c r="CS5" s="271"/>
      <c r="CT5" s="271"/>
      <c r="CU5" s="271"/>
      <c r="CV5" s="271"/>
      <c r="CW5" s="271"/>
      <c r="CX5" s="271"/>
      <c r="CY5" s="271"/>
      <c r="CZ5" s="271"/>
      <c r="DA5" s="271"/>
      <c r="DB5" s="271"/>
      <c r="DC5" s="271"/>
      <c r="DD5" s="271"/>
      <c r="DE5" s="271"/>
    </row>
    <row r="6" spans="1:110" s="265" customFormat="1" ht="51" customHeight="1">
      <c r="A6" s="273">
        <v>3</v>
      </c>
      <c r="B6" s="274">
        <v>43225</v>
      </c>
      <c r="C6" s="283">
        <f t="shared" si="0"/>
        <v>5</v>
      </c>
      <c r="D6" s="270" t="s">
        <v>393</v>
      </c>
      <c r="E6" s="275" t="s">
        <v>1005</v>
      </c>
      <c r="F6" s="275" t="s">
        <v>998</v>
      </c>
      <c r="G6" s="275" t="s">
        <v>4061</v>
      </c>
      <c r="H6" s="275" t="s">
        <v>4043</v>
      </c>
      <c r="I6" s="275" t="s">
        <v>4062</v>
      </c>
      <c r="J6" s="275" t="s">
        <v>4063</v>
      </c>
      <c r="K6" s="275" t="s">
        <v>4064</v>
      </c>
      <c r="L6" s="275" t="s">
        <v>4065</v>
      </c>
      <c r="M6" s="275" t="s">
        <v>4048</v>
      </c>
      <c r="N6" s="280"/>
      <c r="O6" s="275" t="s">
        <v>999</v>
      </c>
      <c r="P6" s="275" t="s">
        <v>4049</v>
      </c>
      <c r="Q6" s="277" t="s">
        <v>4066</v>
      </c>
      <c r="R6" s="277" t="s">
        <v>4067</v>
      </c>
      <c r="S6" s="277" t="s">
        <v>4068</v>
      </c>
      <c r="T6" s="267"/>
      <c r="U6" s="267" t="s">
        <v>1004</v>
      </c>
      <c r="V6" s="267"/>
      <c r="W6" s="267"/>
      <c r="X6" s="267"/>
      <c r="Y6" s="267"/>
      <c r="Z6" s="267"/>
      <c r="AA6" s="267"/>
      <c r="AB6" s="267" t="s">
        <v>1004</v>
      </c>
      <c r="AC6" s="267"/>
      <c r="AD6" s="267"/>
      <c r="AE6" s="267"/>
      <c r="AF6" s="267" t="s">
        <v>1004</v>
      </c>
      <c r="AG6" s="267"/>
      <c r="AH6" s="267"/>
      <c r="AI6" s="267"/>
      <c r="AJ6" s="267" t="s">
        <v>1004</v>
      </c>
      <c r="AK6" s="267"/>
      <c r="AL6" s="267"/>
      <c r="AM6" s="270"/>
      <c r="AN6" s="267" t="s">
        <v>1004</v>
      </c>
      <c r="AO6" s="271"/>
      <c r="AP6" s="271"/>
      <c r="AQ6" s="271"/>
      <c r="AR6" s="271"/>
      <c r="AS6" s="271"/>
      <c r="AT6" s="271"/>
      <c r="AU6" s="271"/>
      <c r="AV6" s="271"/>
      <c r="AW6" s="271"/>
      <c r="AX6" s="271"/>
      <c r="AY6" s="271"/>
      <c r="AZ6" s="271"/>
      <c r="BA6" s="271"/>
      <c r="BB6" s="271"/>
      <c r="BC6" s="271"/>
      <c r="BD6" s="271"/>
      <c r="BE6" s="271"/>
      <c r="BF6" s="271"/>
      <c r="BG6" s="271"/>
      <c r="BH6" s="271"/>
      <c r="BI6" s="271"/>
      <c r="BJ6" s="271"/>
      <c r="BK6" s="271"/>
      <c r="BL6" s="271"/>
      <c r="BM6" s="271"/>
      <c r="BN6" s="271"/>
      <c r="BO6" s="271"/>
      <c r="BP6" s="271"/>
      <c r="BQ6" s="271"/>
      <c r="BR6" s="271"/>
      <c r="BS6" s="271"/>
      <c r="BT6" s="271"/>
      <c r="BU6" s="271"/>
      <c r="BV6" s="271"/>
      <c r="BW6" s="271"/>
      <c r="BX6" s="271"/>
      <c r="BY6" s="271"/>
      <c r="BZ6" s="271"/>
      <c r="CA6" s="271"/>
      <c r="CB6" s="271"/>
      <c r="CC6" s="271"/>
      <c r="CD6" s="271"/>
      <c r="CE6" s="271"/>
      <c r="CF6" s="271"/>
      <c r="CG6" s="271"/>
      <c r="CH6" s="271"/>
      <c r="CI6" s="271"/>
      <c r="CJ6" s="271"/>
      <c r="CK6" s="285">
        <v>317</v>
      </c>
      <c r="CL6" s="271"/>
      <c r="CM6" s="271"/>
      <c r="CN6" s="271"/>
      <c r="CO6" s="285">
        <v>11</v>
      </c>
      <c r="CP6" s="286">
        <v>0</v>
      </c>
      <c r="CQ6" s="271"/>
      <c r="CR6" s="271"/>
      <c r="CS6" s="271"/>
      <c r="CT6" s="271"/>
      <c r="CU6" s="271"/>
      <c r="CV6" s="271"/>
      <c r="CW6" s="271"/>
      <c r="CX6" s="271"/>
      <c r="CY6" s="271"/>
      <c r="CZ6" s="271"/>
      <c r="DA6" s="271"/>
      <c r="DB6" s="271"/>
      <c r="DC6" s="271"/>
      <c r="DD6" s="271"/>
      <c r="DE6" s="271"/>
    </row>
    <row r="7" spans="1:110" s="265" customFormat="1" ht="51" customHeight="1">
      <c r="A7" s="273">
        <v>18</v>
      </c>
      <c r="B7" s="284">
        <v>43232</v>
      </c>
      <c r="C7" s="283">
        <f t="shared" si="0"/>
        <v>5</v>
      </c>
      <c r="D7" s="600" t="s">
        <v>926</v>
      </c>
      <c r="E7" s="600" t="s">
        <v>1014</v>
      </c>
      <c r="F7" s="275" t="s">
        <v>998</v>
      </c>
      <c r="G7" s="600" t="s">
        <v>4069</v>
      </c>
      <c r="H7" s="600"/>
      <c r="I7" s="600"/>
      <c r="J7" s="600"/>
      <c r="K7" s="600"/>
      <c r="L7" s="600"/>
      <c r="M7" s="600"/>
      <c r="N7" s="281"/>
      <c r="O7" s="275" t="s">
        <v>4070</v>
      </c>
      <c r="P7" s="275" t="s">
        <v>4071</v>
      </c>
      <c r="Q7" s="277" t="s">
        <v>4072</v>
      </c>
      <c r="R7" s="277" t="s">
        <v>4073</v>
      </c>
      <c r="S7" s="277" t="s">
        <v>4074</v>
      </c>
      <c r="T7" s="49"/>
      <c r="U7" s="194"/>
      <c r="V7" s="601"/>
      <c r="W7" s="601"/>
      <c r="X7" s="601"/>
      <c r="Y7" s="601"/>
      <c r="Z7" s="601"/>
      <c r="AA7" s="601"/>
      <c r="AB7" s="601"/>
      <c r="AC7" s="584"/>
      <c r="AD7" s="49"/>
      <c r="AE7" s="49"/>
      <c r="AF7" s="49"/>
      <c r="AG7" s="49"/>
      <c r="AH7" s="49"/>
      <c r="AI7" s="49"/>
      <c r="AJ7" s="49"/>
      <c r="AK7" s="49"/>
      <c r="AL7" s="49"/>
      <c r="AM7" s="49"/>
      <c r="AN7" s="49"/>
      <c r="AO7" s="49"/>
      <c r="AP7" s="49"/>
      <c r="AQ7" s="49"/>
      <c r="AR7" s="49"/>
      <c r="AS7" s="49"/>
      <c r="AT7" s="49"/>
      <c r="AU7" s="49"/>
      <c r="AV7" s="49"/>
      <c r="AW7" s="49"/>
      <c r="AX7" s="49"/>
      <c r="AY7" s="49"/>
      <c r="AZ7" s="49"/>
      <c r="BA7" s="49"/>
      <c r="BB7" s="49"/>
      <c r="BC7" s="49"/>
      <c r="BD7" s="49"/>
      <c r="BE7" s="49"/>
      <c r="BF7" s="49"/>
      <c r="BG7" s="49"/>
      <c r="BH7" s="49"/>
      <c r="BI7" s="49"/>
      <c r="BJ7" s="49"/>
      <c r="BK7" s="49"/>
      <c r="BL7" s="49"/>
      <c r="BM7" s="49"/>
      <c r="BN7" s="49"/>
      <c r="BO7" s="49"/>
      <c r="BP7" s="49"/>
      <c r="BQ7" s="49"/>
      <c r="BR7" s="49"/>
      <c r="BS7" s="49"/>
      <c r="BT7" s="49"/>
      <c r="BU7" s="49"/>
      <c r="BV7" s="49"/>
      <c r="BW7" s="49"/>
      <c r="BX7" s="49"/>
      <c r="BY7" s="49"/>
      <c r="BZ7" s="49"/>
      <c r="CA7" s="49"/>
      <c r="CB7" s="49"/>
      <c r="CC7" s="49"/>
      <c r="CD7" s="49"/>
      <c r="CE7" s="49"/>
      <c r="CF7" s="49"/>
      <c r="CG7" s="49"/>
      <c r="CH7" s="49"/>
      <c r="CI7" s="49"/>
      <c r="CJ7" s="49"/>
      <c r="CK7" s="286">
        <v>3803</v>
      </c>
      <c r="CL7" s="49"/>
      <c r="CM7" s="49"/>
      <c r="CN7" s="49"/>
      <c r="CO7" s="286">
        <v>136</v>
      </c>
      <c r="CP7" s="286">
        <v>0</v>
      </c>
      <c r="CQ7" s="49"/>
      <c r="CR7" s="49"/>
      <c r="CS7" s="36"/>
      <c r="CT7" s="49"/>
      <c r="CU7" s="36"/>
      <c r="CV7" s="49"/>
      <c r="CW7" s="49"/>
      <c r="CX7" s="49"/>
      <c r="CY7" s="49"/>
      <c r="CZ7" s="49"/>
      <c r="DA7" s="49"/>
      <c r="DB7" s="49"/>
      <c r="DC7" s="49"/>
      <c r="DD7" s="49"/>
      <c r="DE7" s="49"/>
      <c r="DF7" s="14"/>
    </row>
    <row r="8" spans="1:110" s="265" customFormat="1" ht="51" customHeight="1">
      <c r="A8" s="273">
        <v>4</v>
      </c>
      <c r="B8" s="274">
        <v>43243</v>
      </c>
      <c r="C8" s="283">
        <f t="shared" si="0"/>
        <v>5</v>
      </c>
      <c r="D8" s="270" t="s">
        <v>393</v>
      </c>
      <c r="E8" s="275" t="s">
        <v>1023</v>
      </c>
      <c r="F8" s="275" t="s">
        <v>998</v>
      </c>
      <c r="G8" s="275" t="s">
        <v>4075</v>
      </c>
      <c r="H8" s="275" t="s">
        <v>4076</v>
      </c>
      <c r="I8" s="275" t="s">
        <v>4077</v>
      </c>
      <c r="J8" s="275" t="s">
        <v>4078</v>
      </c>
      <c r="K8" s="275" t="s">
        <v>4079</v>
      </c>
      <c r="L8" s="275"/>
      <c r="M8" s="275"/>
      <c r="N8" s="280"/>
      <c r="O8" s="275" t="s">
        <v>4080</v>
      </c>
      <c r="P8" s="275" t="s">
        <v>4081</v>
      </c>
      <c r="Q8" s="277" t="s">
        <v>4082</v>
      </c>
      <c r="R8" s="277" t="s">
        <v>4083</v>
      </c>
      <c r="S8" s="277" t="s">
        <v>4084</v>
      </c>
      <c r="T8" s="267"/>
      <c r="U8" s="267" t="s">
        <v>1004</v>
      </c>
      <c r="V8" s="267"/>
      <c r="W8" s="267"/>
      <c r="X8" s="267"/>
      <c r="Y8" s="267"/>
      <c r="Z8" s="267"/>
      <c r="AA8" s="267"/>
      <c r="AB8" s="267" t="s">
        <v>1004</v>
      </c>
      <c r="AC8" s="267"/>
      <c r="AD8" s="267"/>
      <c r="AE8" s="267"/>
      <c r="AF8" s="267" t="s">
        <v>1004</v>
      </c>
      <c r="AG8" s="267"/>
      <c r="AH8" s="267"/>
      <c r="AI8" s="267"/>
      <c r="AJ8" s="267" t="s">
        <v>1004</v>
      </c>
      <c r="AK8" s="267"/>
      <c r="AL8" s="267"/>
      <c r="AM8" s="270"/>
      <c r="AN8" s="267" t="s">
        <v>1004</v>
      </c>
      <c r="AO8" s="271"/>
      <c r="AP8" s="271"/>
      <c r="AQ8" s="271"/>
      <c r="AR8" s="271"/>
      <c r="AS8" s="271"/>
      <c r="AT8" s="271"/>
      <c r="AU8" s="271"/>
      <c r="AV8" s="271"/>
      <c r="AW8" s="271"/>
      <c r="AX8" s="271"/>
      <c r="AY8" s="271"/>
      <c r="AZ8" s="271"/>
      <c r="BA8" s="271"/>
      <c r="BB8" s="271"/>
      <c r="BC8" s="271"/>
      <c r="BD8" s="271"/>
      <c r="BE8" s="271"/>
      <c r="BF8" s="271"/>
      <c r="BG8" s="271"/>
      <c r="BH8" s="271"/>
      <c r="BI8" s="271"/>
      <c r="BJ8" s="271"/>
      <c r="BK8" s="271"/>
      <c r="BL8" s="271"/>
      <c r="BM8" s="271"/>
      <c r="BN8" s="271"/>
      <c r="BO8" s="271"/>
      <c r="BP8" s="271"/>
      <c r="BQ8" s="271"/>
      <c r="BR8" s="271"/>
      <c r="BS8" s="271"/>
      <c r="BT8" s="271"/>
      <c r="BU8" s="271"/>
      <c r="BV8" s="271"/>
      <c r="BW8" s="271"/>
      <c r="BX8" s="271"/>
      <c r="BY8" s="271"/>
      <c r="BZ8" s="271"/>
      <c r="CA8" s="271"/>
      <c r="CB8" s="271"/>
      <c r="CC8" s="271"/>
      <c r="CD8" s="271"/>
      <c r="CE8" s="271"/>
      <c r="CF8" s="271"/>
      <c r="CG8" s="271"/>
      <c r="CH8" s="271"/>
      <c r="CI8" s="271"/>
      <c r="CJ8" s="271"/>
      <c r="CK8" s="285">
        <v>0</v>
      </c>
      <c r="CL8" s="271"/>
      <c r="CM8" s="271"/>
      <c r="CN8" s="271"/>
      <c r="CO8" s="285">
        <v>0</v>
      </c>
      <c r="CP8" s="286">
        <v>0</v>
      </c>
      <c r="CQ8" s="271"/>
      <c r="CR8" s="271"/>
      <c r="CS8" s="271"/>
      <c r="CT8" s="271"/>
      <c r="CU8" s="271"/>
      <c r="CV8" s="271"/>
      <c r="CW8" s="271"/>
      <c r="CX8" s="271"/>
      <c r="CY8" s="271"/>
      <c r="CZ8" s="271"/>
      <c r="DA8" s="271"/>
      <c r="DB8" s="271"/>
      <c r="DC8" s="271"/>
      <c r="DD8" s="271"/>
      <c r="DE8" s="271"/>
    </row>
    <row r="9" spans="1:110" s="265" customFormat="1" ht="51" customHeight="1">
      <c r="A9" s="273">
        <v>5</v>
      </c>
      <c r="B9" s="274">
        <v>43244</v>
      </c>
      <c r="C9" s="283">
        <f t="shared" si="0"/>
        <v>5</v>
      </c>
      <c r="D9" s="270" t="s">
        <v>393</v>
      </c>
      <c r="E9" s="275" t="s">
        <v>1023</v>
      </c>
      <c r="F9" s="275" t="s">
        <v>998</v>
      </c>
      <c r="G9" s="275" t="s">
        <v>4053</v>
      </c>
      <c r="H9" s="275" t="s">
        <v>4043</v>
      </c>
      <c r="I9" s="275" t="s">
        <v>4085</v>
      </c>
      <c r="J9" s="275" t="s">
        <v>4086</v>
      </c>
      <c r="K9" s="275" t="s">
        <v>4087</v>
      </c>
      <c r="L9" s="275"/>
      <c r="M9" s="275"/>
      <c r="N9" s="280"/>
      <c r="O9" s="275" t="s">
        <v>999</v>
      </c>
      <c r="P9" s="275" t="s">
        <v>4049</v>
      </c>
      <c r="Q9" s="277" t="s">
        <v>4088</v>
      </c>
      <c r="R9" s="277" t="s">
        <v>4089</v>
      </c>
      <c r="S9" s="277" t="s">
        <v>4090</v>
      </c>
      <c r="T9" s="267"/>
      <c r="U9" s="267" t="s">
        <v>1004</v>
      </c>
      <c r="V9" s="267"/>
      <c r="W9" s="267"/>
      <c r="X9" s="267"/>
      <c r="Y9" s="267"/>
      <c r="Z9" s="267"/>
      <c r="AA9" s="267"/>
      <c r="AB9" s="267" t="s">
        <v>1004</v>
      </c>
      <c r="AC9" s="267"/>
      <c r="AD9" s="267"/>
      <c r="AE9" s="267"/>
      <c r="AF9" s="267" t="s">
        <v>1004</v>
      </c>
      <c r="AG9" s="267"/>
      <c r="AH9" s="267"/>
      <c r="AI9" s="267"/>
      <c r="AJ9" s="267" t="s">
        <v>1004</v>
      </c>
      <c r="AK9" s="267"/>
      <c r="AL9" s="267"/>
      <c r="AM9" s="270"/>
      <c r="AN9" s="267" t="s">
        <v>1004</v>
      </c>
      <c r="AO9" s="50"/>
      <c r="AP9" s="271"/>
      <c r="AQ9" s="271"/>
      <c r="AR9" s="271"/>
      <c r="AS9" s="271"/>
      <c r="AT9" s="271"/>
      <c r="AU9" s="271"/>
      <c r="AV9" s="271"/>
      <c r="AW9" s="271"/>
      <c r="AX9" s="271"/>
      <c r="AY9" s="271"/>
      <c r="AZ9" s="271"/>
      <c r="BA9" s="271"/>
      <c r="BB9" s="271"/>
      <c r="BC9" s="271"/>
      <c r="BD9" s="271"/>
      <c r="BE9" s="271"/>
      <c r="BF9" s="271"/>
      <c r="BG9" s="271"/>
      <c r="BH9" s="271"/>
      <c r="BI9" s="271"/>
      <c r="BJ9" s="271"/>
      <c r="BK9" s="271"/>
      <c r="BL9" s="271"/>
      <c r="BM9" s="271"/>
      <c r="BN9" s="271"/>
      <c r="BO9" s="271"/>
      <c r="BP9" s="271"/>
      <c r="BQ9" s="271"/>
      <c r="BR9" s="271"/>
      <c r="BS9" s="271"/>
      <c r="BT9" s="271"/>
      <c r="BU9" s="271"/>
      <c r="BV9" s="271"/>
      <c r="BW9" s="271"/>
      <c r="BX9" s="271"/>
      <c r="BY9" s="271"/>
      <c r="BZ9" s="271"/>
      <c r="CA9" s="271"/>
      <c r="CB9" s="271"/>
      <c r="CC9" s="271"/>
      <c r="CD9" s="271"/>
      <c r="CE9" s="271"/>
      <c r="CF9" s="271"/>
      <c r="CG9" s="271"/>
      <c r="CH9" s="271"/>
      <c r="CI9" s="271"/>
      <c r="CJ9" s="271"/>
      <c r="CK9" s="285">
        <v>2133.73</v>
      </c>
      <c r="CL9" s="271"/>
      <c r="CM9" s="271"/>
      <c r="CN9" s="271"/>
      <c r="CO9" s="285">
        <v>70</v>
      </c>
      <c r="CP9" s="286">
        <v>0</v>
      </c>
      <c r="CQ9" s="271"/>
      <c r="CR9" s="271"/>
      <c r="CS9" s="271"/>
      <c r="CT9" s="271"/>
      <c r="CU9" s="271"/>
      <c r="CV9" s="271"/>
      <c r="CW9" s="271"/>
      <c r="CX9" s="271"/>
      <c r="CY9" s="271"/>
      <c r="CZ9" s="271"/>
      <c r="DA9" s="271"/>
      <c r="DB9" s="271"/>
      <c r="DC9" s="271"/>
      <c r="DD9" s="271"/>
      <c r="DE9" s="271"/>
    </row>
    <row r="10" spans="1:110" s="265" customFormat="1" ht="51" customHeight="1">
      <c r="A10" s="273">
        <v>6</v>
      </c>
      <c r="B10" s="274">
        <v>43273</v>
      </c>
      <c r="C10" s="283">
        <f t="shared" si="0"/>
        <v>6</v>
      </c>
      <c r="D10" s="270" t="s">
        <v>393</v>
      </c>
      <c r="E10" s="275" t="s">
        <v>1023</v>
      </c>
      <c r="F10" s="275" t="s">
        <v>998</v>
      </c>
      <c r="G10" s="275" t="s">
        <v>4042</v>
      </c>
      <c r="H10" s="275" t="s">
        <v>4043</v>
      </c>
      <c r="I10" s="275" t="s">
        <v>4091</v>
      </c>
      <c r="J10" s="275" t="s">
        <v>4092</v>
      </c>
      <c r="K10" s="275" t="s">
        <v>4093</v>
      </c>
      <c r="L10" s="275" t="s">
        <v>4094</v>
      </c>
      <c r="M10" s="275" t="s">
        <v>4048</v>
      </c>
      <c r="N10" s="280"/>
      <c r="O10" s="275" t="s">
        <v>999</v>
      </c>
      <c r="P10" s="275" t="s">
        <v>4049</v>
      </c>
      <c r="Q10" s="277" t="s">
        <v>4095</v>
      </c>
      <c r="R10" s="277" t="s">
        <v>4096</v>
      </c>
      <c r="S10" s="277" t="s">
        <v>4097</v>
      </c>
      <c r="T10" s="267"/>
      <c r="U10" s="267" t="s">
        <v>1004</v>
      </c>
      <c r="V10" s="267"/>
      <c r="W10" s="267"/>
      <c r="X10" s="267"/>
      <c r="Y10" s="267"/>
      <c r="Z10" s="267"/>
      <c r="AA10" s="267"/>
      <c r="AB10" s="267" t="s">
        <v>1004</v>
      </c>
      <c r="AC10" s="267"/>
      <c r="AD10" s="267"/>
      <c r="AE10" s="267"/>
      <c r="AF10" s="267" t="s">
        <v>1004</v>
      </c>
      <c r="AG10" s="267"/>
      <c r="AH10" s="267"/>
      <c r="AI10" s="267"/>
      <c r="AJ10" s="267" t="s">
        <v>1004</v>
      </c>
      <c r="AK10" s="267"/>
      <c r="AL10" s="267"/>
      <c r="AM10" s="270"/>
      <c r="AN10" s="267" t="s">
        <v>1004</v>
      </c>
      <c r="AO10" s="50"/>
      <c r="AP10" s="271"/>
      <c r="AQ10" s="271"/>
      <c r="AR10" s="271"/>
      <c r="AS10" s="271"/>
      <c r="AT10" s="271"/>
      <c r="AU10" s="271"/>
      <c r="AV10" s="271"/>
      <c r="AW10" s="271"/>
      <c r="AX10" s="271"/>
      <c r="AY10" s="271"/>
      <c r="AZ10" s="271"/>
      <c r="BA10" s="271"/>
      <c r="BB10" s="271"/>
      <c r="BC10" s="271"/>
      <c r="BD10" s="271"/>
      <c r="BE10" s="271"/>
      <c r="BF10" s="271"/>
      <c r="BG10" s="271"/>
      <c r="BH10" s="271"/>
      <c r="BI10" s="271"/>
      <c r="BJ10" s="271"/>
      <c r="BK10" s="271"/>
      <c r="BL10" s="271"/>
      <c r="BM10" s="271"/>
      <c r="BN10" s="271"/>
      <c r="BO10" s="271"/>
      <c r="BP10" s="271"/>
      <c r="BQ10" s="271"/>
      <c r="BR10" s="271"/>
      <c r="BS10" s="271"/>
      <c r="BT10" s="271"/>
      <c r="BU10" s="271"/>
      <c r="BV10" s="271"/>
      <c r="BW10" s="271"/>
      <c r="BX10" s="271"/>
      <c r="BY10" s="271"/>
      <c r="BZ10" s="271"/>
      <c r="CA10" s="271"/>
      <c r="CB10" s="271"/>
      <c r="CC10" s="271"/>
      <c r="CD10" s="271"/>
      <c r="CE10" s="271"/>
      <c r="CF10" s="271"/>
      <c r="CG10" s="271"/>
      <c r="CH10" s="271"/>
      <c r="CI10" s="271"/>
      <c r="CJ10" s="271"/>
      <c r="CK10" s="285">
        <v>609.6</v>
      </c>
      <c r="CL10" s="271"/>
      <c r="CM10" s="271"/>
      <c r="CN10" s="271"/>
      <c r="CO10" s="285">
        <v>20</v>
      </c>
      <c r="CP10" s="286">
        <v>0</v>
      </c>
      <c r="CQ10" s="271"/>
      <c r="CR10" s="271"/>
      <c r="CS10" s="271"/>
      <c r="CT10" s="271"/>
      <c r="CU10" s="271"/>
      <c r="CV10" s="271"/>
      <c r="CW10" s="271"/>
      <c r="CX10" s="271"/>
      <c r="CY10" s="271"/>
      <c r="CZ10" s="271"/>
      <c r="DA10" s="271"/>
      <c r="DB10" s="271"/>
      <c r="DC10" s="271"/>
      <c r="DD10" s="271"/>
      <c r="DE10" s="271"/>
    </row>
    <row r="11" spans="1:110" s="265" customFormat="1" ht="51" customHeight="1">
      <c r="A11" s="273">
        <v>7</v>
      </c>
      <c r="B11" s="274">
        <v>43275</v>
      </c>
      <c r="C11" s="283">
        <f t="shared" si="0"/>
        <v>6</v>
      </c>
      <c r="D11" s="270" t="s">
        <v>49</v>
      </c>
      <c r="E11" s="275" t="s">
        <v>997</v>
      </c>
      <c r="F11" s="275" t="s">
        <v>998</v>
      </c>
      <c r="G11" s="275" t="s">
        <v>4075</v>
      </c>
      <c r="H11" s="275" t="s">
        <v>4043</v>
      </c>
      <c r="I11" s="275" t="s">
        <v>4098</v>
      </c>
      <c r="J11" s="275" t="s">
        <v>4099</v>
      </c>
      <c r="K11" s="275" t="s">
        <v>4100</v>
      </c>
      <c r="L11" s="275" t="s">
        <v>4101</v>
      </c>
      <c r="M11" s="275" t="s">
        <v>4048</v>
      </c>
      <c r="N11" s="280"/>
      <c r="O11" s="275" t="s">
        <v>999</v>
      </c>
      <c r="P11" s="275" t="s">
        <v>4049</v>
      </c>
      <c r="Q11" s="277" t="s">
        <v>4102</v>
      </c>
      <c r="R11" s="277" t="s">
        <v>4103</v>
      </c>
      <c r="S11" s="277" t="s">
        <v>4104</v>
      </c>
      <c r="T11" s="267"/>
      <c r="U11" s="267"/>
      <c r="V11" s="267"/>
      <c r="W11" s="267"/>
      <c r="X11" s="267"/>
      <c r="Y11" s="267"/>
      <c r="Z11" s="267"/>
      <c r="AA11" s="267"/>
      <c r="AB11" s="267" t="s">
        <v>4105</v>
      </c>
      <c r="AC11" s="267"/>
      <c r="AD11" s="267"/>
      <c r="AE11" s="267"/>
      <c r="AF11" s="267" t="s">
        <v>4105</v>
      </c>
      <c r="AG11" s="267"/>
      <c r="AH11" s="267"/>
      <c r="AI11" s="267"/>
      <c r="AJ11" s="267" t="s">
        <v>4105</v>
      </c>
      <c r="AK11" s="267"/>
      <c r="AL11" s="267"/>
      <c r="AM11" s="270"/>
      <c r="AN11" s="267" t="s">
        <v>4106</v>
      </c>
      <c r="AO11" s="271"/>
      <c r="AP11" s="271"/>
      <c r="AQ11" s="271"/>
      <c r="AR11" s="271"/>
      <c r="AS11" s="271"/>
      <c r="AT11" s="271"/>
      <c r="AU11" s="271"/>
      <c r="AV11" s="271"/>
      <c r="AW11" s="271"/>
      <c r="AX11" s="271"/>
      <c r="AY11" s="271"/>
      <c r="AZ11" s="271"/>
      <c r="BA11" s="271"/>
      <c r="BB11" s="271"/>
      <c r="BC11" s="271"/>
      <c r="BD11" s="271"/>
      <c r="BE11" s="271"/>
      <c r="BF11" s="271"/>
      <c r="BG11" s="271"/>
      <c r="BH11" s="271"/>
      <c r="BI11" s="271"/>
      <c r="BJ11" s="271"/>
      <c r="BK11" s="271"/>
      <c r="BL11" s="271"/>
      <c r="BM11" s="271"/>
      <c r="BN11" s="271"/>
      <c r="BO11" s="271"/>
      <c r="BP11" s="271"/>
      <c r="BQ11" s="271"/>
      <c r="BR11" s="271"/>
      <c r="BS11" s="271"/>
      <c r="BT11" s="271"/>
      <c r="BU11" s="271"/>
      <c r="BV11" s="271"/>
      <c r="BW11" s="271"/>
      <c r="BX11" s="271"/>
      <c r="BY11" s="271"/>
      <c r="BZ11" s="271"/>
      <c r="CA11" s="271"/>
      <c r="CB11" s="271"/>
      <c r="CC11" s="271"/>
      <c r="CD11" s="271"/>
      <c r="CE11" s="271"/>
      <c r="CF11" s="271"/>
      <c r="CG11" s="271"/>
      <c r="CH11" s="271"/>
      <c r="CI11" s="271"/>
      <c r="CJ11" s="271"/>
      <c r="CK11" s="285">
        <v>60.97</v>
      </c>
      <c r="CL11" s="271"/>
      <c r="CM11" s="271"/>
      <c r="CN11" s="271"/>
      <c r="CO11" s="286">
        <v>0</v>
      </c>
      <c r="CP11" s="286">
        <v>0</v>
      </c>
      <c r="CQ11" s="271"/>
      <c r="CR11" s="271"/>
      <c r="CS11" s="271"/>
      <c r="CT11" s="271"/>
      <c r="CU11" s="271"/>
      <c r="CV11" s="271"/>
      <c r="CW11" s="271"/>
      <c r="CX11" s="271"/>
      <c r="CY11" s="271"/>
      <c r="CZ11" s="271"/>
      <c r="DA11" s="271"/>
      <c r="DB11" s="271"/>
      <c r="DC11" s="271"/>
      <c r="DD11" s="271"/>
      <c r="DE11" s="271"/>
    </row>
    <row r="12" spans="1:110" s="265" customFormat="1" ht="51" customHeight="1">
      <c r="A12" s="273">
        <v>8</v>
      </c>
      <c r="B12" s="274">
        <v>43279</v>
      </c>
      <c r="C12" s="283">
        <f t="shared" si="0"/>
        <v>6</v>
      </c>
      <c r="D12" s="270" t="s">
        <v>4107</v>
      </c>
      <c r="E12" s="275" t="s">
        <v>1040</v>
      </c>
      <c r="F12" s="275" t="s">
        <v>998</v>
      </c>
      <c r="G12" s="275" t="s">
        <v>4042</v>
      </c>
      <c r="H12" s="275" t="s">
        <v>4076</v>
      </c>
      <c r="I12" s="275" t="s">
        <v>4108</v>
      </c>
      <c r="J12" s="275" t="s">
        <v>4109</v>
      </c>
      <c r="K12" s="275"/>
      <c r="L12" s="275"/>
      <c r="M12" s="275"/>
      <c r="N12" s="280"/>
      <c r="O12" s="275" t="s">
        <v>4080</v>
      </c>
      <c r="P12" s="275" t="s">
        <v>4081</v>
      </c>
      <c r="Q12" s="277" t="s">
        <v>4110</v>
      </c>
      <c r="R12" s="277" t="s">
        <v>4111</v>
      </c>
      <c r="S12" s="277"/>
      <c r="T12" s="267"/>
      <c r="U12" s="267" t="s">
        <v>1004</v>
      </c>
      <c r="V12" s="267"/>
      <c r="W12" s="267"/>
      <c r="X12" s="267"/>
      <c r="Y12" s="267"/>
      <c r="Z12" s="267"/>
      <c r="AA12" s="267"/>
      <c r="AB12" s="267" t="s">
        <v>1004</v>
      </c>
      <c r="AC12" s="267"/>
      <c r="AD12" s="267"/>
      <c r="AE12" s="267"/>
      <c r="AF12" s="267" t="s">
        <v>1004</v>
      </c>
      <c r="AG12" s="267"/>
      <c r="AH12" s="267"/>
      <c r="AI12" s="267"/>
      <c r="AJ12" s="267" t="s">
        <v>1004</v>
      </c>
      <c r="AK12" s="267"/>
      <c r="AL12" s="267"/>
      <c r="AM12" s="270"/>
      <c r="AN12" s="267" t="s">
        <v>1004</v>
      </c>
      <c r="AO12" s="271"/>
      <c r="AP12" s="271"/>
      <c r="AQ12" s="271"/>
      <c r="AR12" s="271"/>
      <c r="AS12" s="271"/>
      <c r="AT12" s="271"/>
      <c r="AU12" s="271"/>
      <c r="AV12" s="271"/>
      <c r="AW12" s="271"/>
      <c r="AX12" s="271"/>
      <c r="AY12" s="271"/>
      <c r="AZ12" s="271"/>
      <c r="BA12" s="271"/>
      <c r="BB12" s="271"/>
      <c r="BC12" s="271"/>
      <c r="BD12" s="271"/>
      <c r="BE12" s="271"/>
      <c r="BF12" s="271"/>
      <c r="BG12" s="271"/>
      <c r="BH12" s="271"/>
      <c r="BI12" s="271"/>
      <c r="BJ12" s="271"/>
      <c r="BK12" s="271"/>
      <c r="BL12" s="271"/>
      <c r="BM12" s="271"/>
      <c r="BN12" s="271"/>
      <c r="BO12" s="271"/>
      <c r="BP12" s="271"/>
      <c r="BQ12" s="271"/>
      <c r="BR12" s="271"/>
      <c r="BS12" s="271"/>
      <c r="BT12" s="271"/>
      <c r="BU12" s="271"/>
      <c r="BV12" s="271"/>
      <c r="BW12" s="271"/>
      <c r="BX12" s="271"/>
      <c r="BY12" s="271"/>
      <c r="BZ12" s="271"/>
      <c r="CA12" s="271"/>
      <c r="CB12" s="271"/>
      <c r="CC12" s="271"/>
      <c r="CD12" s="271"/>
      <c r="CE12" s="271"/>
      <c r="CF12" s="271"/>
      <c r="CG12" s="271"/>
      <c r="CH12" s="271"/>
      <c r="CI12" s="271"/>
      <c r="CJ12" s="271"/>
      <c r="CK12" s="285">
        <v>1066</v>
      </c>
      <c r="CL12" s="271"/>
      <c r="CM12" s="271"/>
      <c r="CN12" s="271"/>
      <c r="CO12" s="285">
        <v>38</v>
      </c>
      <c r="CP12" s="286">
        <v>0</v>
      </c>
      <c r="CQ12" s="271"/>
      <c r="CR12" s="271"/>
      <c r="CS12" s="271"/>
      <c r="CT12" s="271"/>
      <c r="CU12" s="271"/>
      <c r="CV12" s="271"/>
      <c r="CW12" s="271"/>
      <c r="CX12" s="271"/>
      <c r="CY12" s="271"/>
      <c r="CZ12" s="271"/>
      <c r="DA12" s="271"/>
      <c r="DB12" s="271"/>
      <c r="DC12" s="271"/>
      <c r="DD12" s="271"/>
      <c r="DE12" s="271"/>
    </row>
    <row r="13" spans="1:110" s="265" customFormat="1" ht="51" customHeight="1">
      <c r="A13" s="273">
        <v>21</v>
      </c>
      <c r="B13" s="276">
        <v>43304</v>
      </c>
      <c r="C13" s="283">
        <f t="shared" si="0"/>
        <v>7</v>
      </c>
      <c r="D13" s="270" t="s">
        <v>393</v>
      </c>
      <c r="E13" s="275" t="s">
        <v>4112</v>
      </c>
      <c r="F13" s="275" t="s">
        <v>998</v>
      </c>
      <c r="G13" s="600" t="s">
        <v>4042</v>
      </c>
      <c r="H13" s="600"/>
      <c r="I13" s="600"/>
      <c r="J13" s="600"/>
      <c r="K13" s="600"/>
      <c r="L13" s="600"/>
      <c r="M13" s="600"/>
      <c r="N13" s="281"/>
      <c r="O13" s="275" t="s">
        <v>4113</v>
      </c>
      <c r="P13" s="275" t="s">
        <v>4114</v>
      </c>
      <c r="Q13" s="278" t="s">
        <v>4115</v>
      </c>
      <c r="R13" s="278" t="s">
        <v>4116</v>
      </c>
      <c r="S13" s="278" t="s">
        <v>4117</v>
      </c>
      <c r="T13" s="49"/>
      <c r="U13" s="194"/>
      <c r="V13" s="601"/>
      <c r="W13" s="601"/>
      <c r="X13" s="601"/>
      <c r="Y13" s="601"/>
      <c r="Z13" s="601"/>
      <c r="AA13" s="601"/>
      <c r="AB13" s="601"/>
      <c r="AC13" s="584"/>
      <c r="AD13" s="49"/>
      <c r="AE13" s="49"/>
      <c r="AF13" s="49"/>
      <c r="AG13" s="49"/>
      <c r="AH13" s="49"/>
      <c r="AI13" s="49"/>
      <c r="AJ13" s="49"/>
      <c r="AK13" s="49"/>
      <c r="AL13" s="49"/>
      <c r="AM13" s="49"/>
      <c r="AN13" s="49"/>
      <c r="AO13" s="49"/>
      <c r="AP13" s="49"/>
      <c r="AQ13" s="49"/>
      <c r="AR13" s="267" t="s">
        <v>1004</v>
      </c>
      <c r="AS13" s="49"/>
      <c r="AT13" s="49"/>
      <c r="AU13" s="49"/>
      <c r="AV13" s="267" t="s">
        <v>1004</v>
      </c>
      <c r="AW13" s="49"/>
      <c r="AX13" s="49"/>
      <c r="AY13" s="49"/>
      <c r="AZ13" s="49"/>
      <c r="BA13" s="49"/>
      <c r="BB13" s="49"/>
      <c r="BC13" s="49"/>
      <c r="BD13" s="49"/>
      <c r="BE13" s="49"/>
      <c r="BF13" s="49"/>
      <c r="BG13" s="49"/>
      <c r="BH13" s="49"/>
      <c r="BI13" s="49"/>
      <c r="BJ13" s="49"/>
      <c r="BK13" s="49"/>
      <c r="BL13" s="49"/>
      <c r="BM13" s="49"/>
      <c r="BN13" s="49"/>
      <c r="BO13" s="49"/>
      <c r="BP13" s="49"/>
      <c r="BQ13" s="49"/>
      <c r="BR13" s="49"/>
      <c r="BS13" s="49"/>
      <c r="BT13" s="49"/>
      <c r="BU13" s="49"/>
      <c r="BV13" s="49"/>
      <c r="BW13" s="49"/>
      <c r="BX13" s="49"/>
      <c r="BY13" s="49"/>
      <c r="BZ13" s="49"/>
      <c r="CA13" s="49"/>
      <c r="CB13" s="49"/>
      <c r="CC13" s="49"/>
      <c r="CD13" s="49"/>
      <c r="CE13" s="49"/>
      <c r="CF13" s="49"/>
      <c r="CG13" s="49"/>
      <c r="CH13" s="49"/>
      <c r="CI13" s="49"/>
      <c r="CJ13" s="49"/>
      <c r="CK13" s="286">
        <v>0</v>
      </c>
      <c r="CL13" s="49"/>
      <c r="CM13" s="49"/>
      <c r="CN13" s="49"/>
      <c r="CO13" s="286">
        <v>90</v>
      </c>
      <c r="CP13" s="286">
        <v>2100</v>
      </c>
      <c r="CQ13" s="49"/>
      <c r="CR13" s="49"/>
      <c r="CS13" s="36"/>
      <c r="CT13" s="49"/>
      <c r="CU13" s="36"/>
      <c r="CV13" s="49"/>
      <c r="CW13" s="49"/>
      <c r="CX13" s="49"/>
      <c r="CY13" s="49"/>
      <c r="CZ13" s="49"/>
      <c r="DA13" s="49"/>
      <c r="DB13" s="49"/>
      <c r="DC13" s="49"/>
      <c r="DD13" s="49"/>
      <c r="DE13" s="49"/>
      <c r="DF13" s="14"/>
    </row>
    <row r="14" spans="1:110" s="265" customFormat="1" ht="51" customHeight="1">
      <c r="A14" s="273">
        <v>9</v>
      </c>
      <c r="B14" s="274">
        <v>43309</v>
      </c>
      <c r="C14" s="283">
        <f t="shared" si="0"/>
        <v>7</v>
      </c>
      <c r="D14" s="270" t="s">
        <v>49</v>
      </c>
      <c r="E14" s="275" t="s">
        <v>997</v>
      </c>
      <c r="F14" s="275" t="s">
        <v>998</v>
      </c>
      <c r="G14" s="275" t="s">
        <v>4053</v>
      </c>
      <c r="H14" s="275" t="s">
        <v>4043</v>
      </c>
      <c r="I14" s="275" t="s">
        <v>4118</v>
      </c>
      <c r="J14" s="275" t="s">
        <v>4119</v>
      </c>
      <c r="K14" s="275" t="s">
        <v>4120</v>
      </c>
      <c r="L14" s="275" t="s">
        <v>4121</v>
      </c>
      <c r="M14" s="275"/>
      <c r="N14" s="280"/>
      <c r="O14" s="275" t="s">
        <v>4080</v>
      </c>
      <c r="P14" s="275" t="s">
        <v>4049</v>
      </c>
      <c r="Q14" s="277" t="s">
        <v>4122</v>
      </c>
      <c r="R14" s="277" t="s">
        <v>4119</v>
      </c>
      <c r="S14" s="277" t="s">
        <v>4123</v>
      </c>
      <c r="T14" s="267"/>
      <c r="U14" s="267" t="s">
        <v>1004</v>
      </c>
      <c r="V14" s="267"/>
      <c r="W14" s="267"/>
      <c r="X14" s="267"/>
      <c r="Y14" s="267"/>
      <c r="Z14" s="267"/>
      <c r="AA14" s="267"/>
      <c r="AB14" s="267" t="s">
        <v>1004</v>
      </c>
      <c r="AC14" s="267"/>
      <c r="AD14" s="267"/>
      <c r="AE14" s="267"/>
      <c r="AF14" s="267" t="s">
        <v>1004</v>
      </c>
      <c r="AG14" s="267"/>
      <c r="AH14" s="267"/>
      <c r="AI14" s="267"/>
      <c r="AJ14" s="267" t="s">
        <v>1004</v>
      </c>
      <c r="AK14" s="267"/>
      <c r="AL14" s="267"/>
      <c r="AM14" s="270"/>
      <c r="AN14" s="267" t="s">
        <v>1004</v>
      </c>
      <c r="AO14" s="50"/>
      <c r="AP14" s="271"/>
      <c r="AQ14" s="271"/>
      <c r="AR14" s="271"/>
      <c r="AS14" s="271"/>
      <c r="AT14" s="271"/>
      <c r="AU14" s="271"/>
      <c r="AV14" s="271"/>
      <c r="AW14" s="271"/>
      <c r="AX14" s="271"/>
      <c r="AY14" s="271"/>
      <c r="AZ14" s="271"/>
      <c r="BA14" s="271"/>
      <c r="BB14" s="271"/>
      <c r="BC14" s="271"/>
      <c r="BD14" s="271"/>
      <c r="BE14" s="271"/>
      <c r="BF14" s="271"/>
      <c r="BG14" s="271"/>
      <c r="BH14" s="271"/>
      <c r="BI14" s="271"/>
      <c r="BJ14" s="271"/>
      <c r="BK14" s="271"/>
      <c r="BL14" s="271"/>
      <c r="BM14" s="271"/>
      <c r="BN14" s="271"/>
      <c r="BO14" s="271"/>
      <c r="BP14" s="271"/>
      <c r="BQ14" s="271"/>
      <c r="BR14" s="271"/>
      <c r="BS14" s="271"/>
      <c r="BT14" s="271"/>
      <c r="BU14" s="271"/>
      <c r="BV14" s="271"/>
      <c r="BW14" s="271"/>
      <c r="BX14" s="271"/>
      <c r="BY14" s="271"/>
      <c r="BZ14" s="271"/>
      <c r="CA14" s="271"/>
      <c r="CB14" s="271"/>
      <c r="CC14" s="271"/>
      <c r="CD14" s="271"/>
      <c r="CE14" s="271"/>
      <c r="CF14" s="271"/>
      <c r="CG14" s="271"/>
      <c r="CH14" s="271"/>
      <c r="CI14" s="271"/>
      <c r="CJ14" s="271"/>
      <c r="CK14" s="285">
        <v>205</v>
      </c>
      <c r="CL14" s="271"/>
      <c r="CM14" s="271"/>
      <c r="CN14" s="271"/>
      <c r="CO14" s="285">
        <v>20</v>
      </c>
      <c r="CP14" s="286">
        <v>0</v>
      </c>
      <c r="CQ14" s="271"/>
      <c r="CR14" s="271"/>
      <c r="CS14" s="271"/>
      <c r="CT14" s="271"/>
      <c r="CU14" s="271"/>
      <c r="CV14" s="271"/>
      <c r="CW14" s="271"/>
      <c r="CX14" s="271"/>
      <c r="CY14" s="271"/>
      <c r="CZ14" s="271"/>
      <c r="DA14" s="271"/>
      <c r="DB14" s="271"/>
      <c r="DC14" s="271"/>
      <c r="DD14" s="271"/>
      <c r="DE14" s="271"/>
    </row>
    <row r="15" spans="1:110" s="265" customFormat="1" ht="51" customHeight="1">
      <c r="A15" s="273">
        <v>19</v>
      </c>
      <c r="B15" s="284">
        <v>43333</v>
      </c>
      <c r="C15" s="283">
        <f t="shared" si="0"/>
        <v>8</v>
      </c>
      <c r="D15" s="600" t="s">
        <v>49</v>
      </c>
      <c r="E15" s="600" t="s">
        <v>997</v>
      </c>
      <c r="F15" s="275" t="s">
        <v>998</v>
      </c>
      <c r="G15" s="600" t="s">
        <v>4124</v>
      </c>
      <c r="H15" s="600"/>
      <c r="I15" s="600"/>
      <c r="J15" s="600"/>
      <c r="K15" s="600"/>
      <c r="L15" s="600"/>
      <c r="M15" s="600"/>
      <c r="N15" s="281"/>
      <c r="O15" s="275" t="s">
        <v>4113</v>
      </c>
      <c r="P15" s="275" t="s">
        <v>4125</v>
      </c>
      <c r="Q15" s="277" t="s">
        <v>4126</v>
      </c>
      <c r="R15" s="277" t="s">
        <v>4127</v>
      </c>
      <c r="S15" s="277" t="s">
        <v>4128</v>
      </c>
      <c r="T15" s="49"/>
      <c r="U15" s="267" t="s">
        <v>1004</v>
      </c>
      <c r="V15" s="601"/>
      <c r="W15" s="601"/>
      <c r="X15" s="601"/>
      <c r="Y15" s="601"/>
      <c r="Z15" s="601"/>
      <c r="AA15" s="601"/>
      <c r="AB15" s="267" t="s">
        <v>1004</v>
      </c>
      <c r="AC15" s="584"/>
      <c r="AD15" s="49"/>
      <c r="AE15" s="49"/>
      <c r="AF15" s="267" t="s">
        <v>1004</v>
      </c>
      <c r="AG15" s="49"/>
      <c r="AH15" s="49"/>
      <c r="AI15" s="49"/>
      <c r="AJ15" s="267" t="s">
        <v>1004</v>
      </c>
      <c r="AK15" s="49"/>
      <c r="AL15" s="49"/>
      <c r="AM15" s="49"/>
      <c r="AN15" s="267" t="s">
        <v>1004</v>
      </c>
      <c r="AO15" s="49"/>
      <c r="AP15" s="49"/>
      <c r="AQ15" s="49"/>
      <c r="AR15" s="49"/>
      <c r="AS15" s="49"/>
      <c r="AT15" s="49"/>
      <c r="AU15" s="49"/>
      <c r="AV15" s="49"/>
      <c r="AW15" s="49"/>
      <c r="AX15" s="49"/>
      <c r="AY15" s="49"/>
      <c r="AZ15" s="49"/>
      <c r="BA15" s="49"/>
      <c r="BB15" s="49"/>
      <c r="BC15" s="49"/>
      <c r="BD15" s="49"/>
      <c r="BE15" s="49"/>
      <c r="BF15" s="49"/>
      <c r="BG15" s="49"/>
      <c r="BH15" s="49"/>
      <c r="BI15" s="49"/>
      <c r="BJ15" s="49"/>
      <c r="BK15" s="49"/>
      <c r="BL15" s="49"/>
      <c r="BM15" s="49"/>
      <c r="BN15" s="49"/>
      <c r="BO15" s="49"/>
      <c r="BP15" s="49"/>
      <c r="BQ15" s="49"/>
      <c r="BR15" s="49"/>
      <c r="BS15" s="49"/>
      <c r="BT15" s="49"/>
      <c r="BU15" s="49"/>
      <c r="BV15" s="49"/>
      <c r="BW15" s="49"/>
      <c r="BX15" s="49"/>
      <c r="BY15" s="49"/>
      <c r="BZ15" s="49"/>
      <c r="CA15" s="49"/>
      <c r="CB15" s="49"/>
      <c r="CC15" s="49"/>
      <c r="CD15" s="49"/>
      <c r="CE15" s="49"/>
      <c r="CF15" s="49"/>
      <c r="CG15" s="49"/>
      <c r="CH15" s="49"/>
      <c r="CI15" s="49"/>
      <c r="CJ15" s="49"/>
      <c r="CK15" s="286">
        <v>0</v>
      </c>
      <c r="CL15" s="49"/>
      <c r="CM15" s="49"/>
      <c r="CN15" s="49"/>
      <c r="CO15" s="286">
        <v>0</v>
      </c>
      <c r="CP15" s="286">
        <v>357.35</v>
      </c>
      <c r="CQ15" s="49"/>
      <c r="CR15" s="49"/>
      <c r="CS15" s="36"/>
      <c r="CT15" s="49"/>
      <c r="CU15" s="36"/>
      <c r="CV15" s="49"/>
      <c r="CW15" s="49"/>
      <c r="CX15" s="49"/>
      <c r="CY15" s="49"/>
      <c r="CZ15" s="49"/>
      <c r="DA15" s="49"/>
      <c r="DB15" s="49"/>
      <c r="DC15" s="49"/>
      <c r="DD15" s="49"/>
      <c r="DE15" s="49"/>
      <c r="DF15" s="14"/>
    </row>
    <row r="16" spans="1:110" s="265" customFormat="1" ht="51" customHeight="1">
      <c r="A16" s="273">
        <v>10</v>
      </c>
      <c r="B16" s="274">
        <v>43335</v>
      </c>
      <c r="C16" s="283">
        <f t="shared" si="0"/>
        <v>8</v>
      </c>
      <c r="D16" s="270" t="s">
        <v>49</v>
      </c>
      <c r="E16" s="275" t="s">
        <v>1061</v>
      </c>
      <c r="F16" s="275" t="s">
        <v>998</v>
      </c>
      <c r="G16" s="275" t="s">
        <v>4053</v>
      </c>
      <c r="H16" s="275" t="s">
        <v>4043</v>
      </c>
      <c r="I16" s="275" t="s">
        <v>4129</v>
      </c>
      <c r="J16" s="275" t="s">
        <v>4130</v>
      </c>
      <c r="K16" s="275" t="s">
        <v>4131</v>
      </c>
      <c r="L16" s="275"/>
      <c r="M16" s="275"/>
      <c r="N16" s="280"/>
      <c r="O16" s="275" t="s">
        <v>999</v>
      </c>
      <c r="P16" s="275" t="s">
        <v>4049</v>
      </c>
      <c r="Q16" s="277" t="s">
        <v>4132</v>
      </c>
      <c r="R16" s="277" t="s">
        <v>4133</v>
      </c>
      <c r="S16" s="277" t="s">
        <v>4134</v>
      </c>
      <c r="T16" s="267"/>
      <c r="U16" s="267"/>
      <c r="V16" s="267"/>
      <c r="W16" s="267"/>
      <c r="X16" s="267"/>
      <c r="Y16" s="267"/>
      <c r="Z16" s="267"/>
      <c r="AA16" s="267"/>
      <c r="AB16" s="267" t="s">
        <v>4105</v>
      </c>
      <c r="AC16" s="267"/>
      <c r="AD16" s="267"/>
      <c r="AE16" s="267"/>
      <c r="AF16" s="267" t="s">
        <v>4106</v>
      </c>
      <c r="AG16" s="267"/>
      <c r="AH16" s="267"/>
      <c r="AI16" s="267"/>
      <c r="AJ16" s="267" t="s">
        <v>4135</v>
      </c>
      <c r="AK16" s="267"/>
      <c r="AL16" s="267"/>
      <c r="AM16" s="270"/>
      <c r="AN16" s="267" t="s">
        <v>4135</v>
      </c>
      <c r="AO16" s="271"/>
      <c r="AP16" s="271"/>
      <c r="AQ16" s="271"/>
      <c r="AR16" s="271"/>
      <c r="AS16" s="271"/>
      <c r="AT16" s="271"/>
      <c r="AU16" s="271"/>
      <c r="AV16" s="271"/>
      <c r="AW16" s="271"/>
      <c r="AX16" s="271"/>
      <c r="AY16" s="271"/>
      <c r="AZ16" s="271"/>
      <c r="BA16" s="271"/>
      <c r="BB16" s="271"/>
      <c r="BC16" s="271"/>
      <c r="BD16" s="271"/>
      <c r="BE16" s="271"/>
      <c r="BF16" s="271"/>
      <c r="BG16" s="271"/>
      <c r="BH16" s="271"/>
      <c r="BI16" s="271"/>
      <c r="BJ16" s="271"/>
      <c r="BK16" s="271"/>
      <c r="BL16" s="271"/>
      <c r="BM16" s="271"/>
      <c r="BN16" s="271"/>
      <c r="BO16" s="271"/>
      <c r="BP16" s="271"/>
      <c r="BQ16" s="271"/>
      <c r="BR16" s="271"/>
      <c r="BS16" s="271"/>
      <c r="BT16" s="271"/>
      <c r="BU16" s="271"/>
      <c r="BV16" s="271"/>
      <c r="BW16" s="271"/>
      <c r="BX16" s="271"/>
      <c r="BY16" s="271"/>
      <c r="BZ16" s="271"/>
      <c r="CA16" s="271"/>
      <c r="CB16" s="271"/>
      <c r="CC16" s="271"/>
      <c r="CD16" s="271"/>
      <c r="CE16" s="271"/>
      <c r="CF16" s="271"/>
      <c r="CG16" s="271"/>
      <c r="CH16" s="271"/>
      <c r="CI16" s="271"/>
      <c r="CJ16" s="271"/>
      <c r="CK16" s="285">
        <v>323</v>
      </c>
      <c r="CL16" s="271"/>
      <c r="CM16" s="271"/>
      <c r="CN16" s="271"/>
      <c r="CO16" s="285">
        <v>14</v>
      </c>
      <c r="CP16" s="286">
        <v>0</v>
      </c>
      <c r="CQ16" s="271"/>
      <c r="CR16" s="271"/>
      <c r="CS16" s="271"/>
      <c r="CT16" s="271"/>
      <c r="CU16" s="271"/>
      <c r="CV16" s="271"/>
      <c r="CW16" s="271"/>
      <c r="CX16" s="271"/>
      <c r="CY16" s="271"/>
      <c r="CZ16" s="271"/>
      <c r="DA16" s="271"/>
      <c r="DB16" s="271"/>
      <c r="DC16" s="271"/>
      <c r="DD16" s="271"/>
      <c r="DE16" s="271"/>
    </row>
    <row r="17" spans="1:110" s="265" customFormat="1" ht="51" customHeight="1">
      <c r="A17" s="273">
        <v>20</v>
      </c>
      <c r="B17" s="284">
        <v>43335</v>
      </c>
      <c r="C17" s="283">
        <f t="shared" si="0"/>
        <v>8</v>
      </c>
      <c r="D17" s="600" t="s">
        <v>393</v>
      </c>
      <c r="E17" s="600" t="s">
        <v>1023</v>
      </c>
      <c r="F17" s="275" t="s">
        <v>998</v>
      </c>
      <c r="G17" s="600" t="s">
        <v>4124</v>
      </c>
      <c r="H17" s="600"/>
      <c r="I17" s="600"/>
      <c r="J17" s="600"/>
      <c r="K17" s="600"/>
      <c r="L17" s="600"/>
      <c r="M17" s="600"/>
      <c r="N17" s="281"/>
      <c r="O17" s="275" t="s">
        <v>4113</v>
      </c>
      <c r="P17" s="275" t="s">
        <v>4125</v>
      </c>
      <c r="Q17" s="277" t="s">
        <v>4136</v>
      </c>
      <c r="R17" s="277" t="s">
        <v>4137</v>
      </c>
      <c r="S17" s="277"/>
      <c r="T17" s="49"/>
      <c r="U17" s="267" t="s">
        <v>1004</v>
      </c>
      <c r="V17" s="601"/>
      <c r="W17" s="601"/>
      <c r="X17" s="601"/>
      <c r="Y17" s="601"/>
      <c r="Z17" s="601"/>
      <c r="AA17" s="601"/>
      <c r="AB17" s="267" t="s">
        <v>1004</v>
      </c>
      <c r="AC17" s="584"/>
      <c r="AD17" s="49"/>
      <c r="AE17" s="49"/>
      <c r="AF17" s="49"/>
      <c r="AG17" s="49"/>
      <c r="AH17" s="49"/>
      <c r="AI17" s="49"/>
      <c r="AJ17" s="49"/>
      <c r="AK17" s="49"/>
      <c r="AL17" s="49"/>
      <c r="AM17" s="49"/>
      <c r="AN17" s="49"/>
      <c r="AO17" s="49"/>
      <c r="AP17" s="49"/>
      <c r="AQ17" s="49"/>
      <c r="AR17" s="49"/>
      <c r="AS17" s="49"/>
      <c r="AT17" s="49"/>
      <c r="AU17" s="49"/>
      <c r="AV17" s="49"/>
      <c r="AW17" s="49"/>
      <c r="AX17" s="49"/>
      <c r="AY17" s="49"/>
      <c r="AZ17" s="49"/>
      <c r="BA17" s="49"/>
      <c r="BB17" s="49"/>
      <c r="BC17" s="49"/>
      <c r="BD17" s="49"/>
      <c r="BE17" s="49"/>
      <c r="BF17" s="49"/>
      <c r="BG17" s="49"/>
      <c r="BH17" s="49"/>
      <c r="BI17" s="49"/>
      <c r="BJ17" s="49"/>
      <c r="BK17" s="49"/>
      <c r="BL17" s="49"/>
      <c r="BM17" s="49"/>
      <c r="BN17" s="49"/>
      <c r="BO17" s="49"/>
      <c r="BP17" s="49"/>
      <c r="BQ17" s="49"/>
      <c r="BR17" s="49"/>
      <c r="BS17" s="49"/>
      <c r="BT17" s="49"/>
      <c r="BU17" s="49"/>
      <c r="BV17" s="49"/>
      <c r="BW17" s="49"/>
      <c r="BX17" s="49"/>
      <c r="BY17" s="49"/>
      <c r="BZ17" s="49"/>
      <c r="CA17" s="49"/>
      <c r="CB17" s="49"/>
      <c r="CC17" s="49"/>
      <c r="CD17" s="49"/>
      <c r="CE17" s="49"/>
      <c r="CF17" s="49"/>
      <c r="CG17" s="49"/>
      <c r="CH17" s="49"/>
      <c r="CI17" s="49"/>
      <c r="CJ17" s="49"/>
      <c r="CK17" s="286">
        <v>0</v>
      </c>
      <c r="CL17" s="49"/>
      <c r="CM17" s="49"/>
      <c r="CN17" s="49"/>
      <c r="CO17" s="286">
        <v>0</v>
      </c>
      <c r="CP17" s="286">
        <v>0</v>
      </c>
      <c r="CQ17" s="49"/>
      <c r="CR17" s="49"/>
      <c r="CS17" s="36"/>
      <c r="CT17" s="49"/>
      <c r="CU17" s="36"/>
      <c r="CV17" s="49"/>
      <c r="CW17" s="49"/>
      <c r="CX17" s="49"/>
      <c r="CY17" s="49"/>
      <c r="CZ17" s="49"/>
      <c r="DA17" s="49"/>
      <c r="DB17" s="49"/>
      <c r="DC17" s="49"/>
      <c r="DD17" s="49"/>
      <c r="DE17" s="49"/>
      <c r="DF17" s="14"/>
    </row>
    <row r="18" spans="1:110" s="265" customFormat="1" ht="51" customHeight="1">
      <c r="A18" s="273">
        <v>11</v>
      </c>
      <c r="B18" s="274">
        <v>43342</v>
      </c>
      <c r="C18" s="283">
        <f t="shared" si="0"/>
        <v>8</v>
      </c>
      <c r="D18" s="270" t="s">
        <v>49</v>
      </c>
      <c r="E18" s="275" t="s">
        <v>847</v>
      </c>
      <c r="F18" s="275" t="s">
        <v>998</v>
      </c>
      <c r="G18" s="275" t="s">
        <v>4053</v>
      </c>
      <c r="H18" s="275" t="s">
        <v>4138</v>
      </c>
      <c r="I18" s="275" t="s">
        <v>4139</v>
      </c>
      <c r="J18" s="275" t="s">
        <v>4140</v>
      </c>
      <c r="K18" s="275" t="s">
        <v>4141</v>
      </c>
      <c r="L18" s="275" t="s">
        <v>4142</v>
      </c>
      <c r="M18" s="275"/>
      <c r="N18" s="280"/>
      <c r="O18" s="275" t="s">
        <v>999</v>
      </c>
      <c r="P18" s="275" t="s">
        <v>4114</v>
      </c>
      <c r="Q18" s="277" t="s">
        <v>4143</v>
      </c>
      <c r="R18" s="277" t="s">
        <v>4144</v>
      </c>
      <c r="S18" s="277" t="s">
        <v>4145</v>
      </c>
      <c r="T18" s="267"/>
      <c r="U18" s="267" t="s">
        <v>4135</v>
      </c>
      <c r="V18" s="267"/>
      <c r="W18" s="267"/>
      <c r="X18" s="267"/>
      <c r="Y18" s="267"/>
      <c r="Z18" s="267"/>
      <c r="AA18" s="267"/>
      <c r="AB18" s="267" t="s">
        <v>4135</v>
      </c>
      <c r="AC18" s="267"/>
      <c r="AD18" s="267"/>
      <c r="AE18" s="267"/>
      <c r="AF18" s="267" t="s">
        <v>4135</v>
      </c>
      <c r="AG18" s="267"/>
      <c r="AH18" s="267"/>
      <c r="AI18" s="267"/>
      <c r="AJ18" s="267" t="s">
        <v>4105</v>
      </c>
      <c r="AK18" s="267"/>
      <c r="AL18" s="267"/>
      <c r="AM18" s="270"/>
      <c r="AN18" s="267" t="s">
        <v>4105</v>
      </c>
      <c r="AO18" s="271"/>
      <c r="AP18" s="271"/>
      <c r="AQ18" s="271"/>
      <c r="AR18" s="271"/>
      <c r="AS18" s="271"/>
      <c r="AT18" s="271"/>
      <c r="AU18" s="271"/>
      <c r="AV18" s="271"/>
      <c r="AW18" s="271"/>
      <c r="AX18" s="271"/>
      <c r="AY18" s="271"/>
      <c r="AZ18" s="271"/>
      <c r="BA18" s="271"/>
      <c r="BB18" s="271"/>
      <c r="BC18" s="271"/>
      <c r="BD18" s="271"/>
      <c r="BE18" s="271"/>
      <c r="BF18" s="271"/>
      <c r="BG18" s="271"/>
      <c r="BH18" s="271"/>
      <c r="BI18" s="271"/>
      <c r="BJ18" s="271"/>
      <c r="BK18" s="271"/>
      <c r="BL18" s="271"/>
      <c r="BM18" s="271"/>
      <c r="BN18" s="271"/>
      <c r="BO18" s="271"/>
      <c r="BP18" s="271"/>
      <c r="BQ18" s="271"/>
      <c r="BR18" s="271"/>
      <c r="BS18" s="271"/>
      <c r="BT18" s="271"/>
      <c r="BU18" s="271"/>
      <c r="BV18" s="271"/>
      <c r="BW18" s="271"/>
      <c r="BX18" s="271"/>
      <c r="BY18" s="271"/>
      <c r="BZ18" s="271"/>
      <c r="CA18" s="271"/>
      <c r="CB18" s="271"/>
      <c r="CC18" s="271"/>
      <c r="CD18" s="271"/>
      <c r="CE18" s="271"/>
      <c r="CF18" s="271"/>
      <c r="CG18" s="271"/>
      <c r="CH18" s="271"/>
      <c r="CI18" s="271"/>
      <c r="CJ18" s="271"/>
      <c r="CK18" s="285">
        <v>459</v>
      </c>
      <c r="CL18" s="271"/>
      <c r="CM18" s="271"/>
      <c r="CN18" s="271"/>
      <c r="CO18" s="285">
        <v>57</v>
      </c>
      <c r="CP18" s="286">
        <v>0</v>
      </c>
      <c r="CQ18" s="271"/>
      <c r="CR18" s="271"/>
      <c r="CS18" s="271"/>
      <c r="CT18" s="271"/>
      <c r="CU18" s="271"/>
      <c r="CV18" s="271"/>
      <c r="CW18" s="271"/>
      <c r="CX18" s="271"/>
      <c r="CY18" s="271"/>
      <c r="CZ18" s="271"/>
      <c r="DA18" s="271"/>
      <c r="DB18" s="271"/>
      <c r="DC18" s="271"/>
      <c r="DD18" s="271"/>
      <c r="DE18" s="271"/>
    </row>
    <row r="19" spans="1:110" s="265" customFormat="1" ht="51" customHeight="1">
      <c r="A19" s="273">
        <v>12</v>
      </c>
      <c r="B19" s="274">
        <v>43353</v>
      </c>
      <c r="C19" s="283">
        <f t="shared" si="0"/>
        <v>9</v>
      </c>
      <c r="D19" s="270" t="s">
        <v>49</v>
      </c>
      <c r="E19" s="275" t="s">
        <v>847</v>
      </c>
      <c r="F19" s="275" t="s">
        <v>998</v>
      </c>
      <c r="G19" s="275" t="s">
        <v>4061</v>
      </c>
      <c r="H19" s="275" t="s">
        <v>4146</v>
      </c>
      <c r="I19" s="275" t="s">
        <v>4147</v>
      </c>
      <c r="J19" s="275" t="s">
        <v>4148</v>
      </c>
      <c r="K19" s="275" t="s">
        <v>4149</v>
      </c>
      <c r="L19" s="275" t="s">
        <v>4150</v>
      </c>
      <c r="M19" s="275"/>
      <c r="N19" s="280"/>
      <c r="O19" s="275" t="s">
        <v>999</v>
      </c>
      <c r="P19" s="275" t="s">
        <v>4151</v>
      </c>
      <c r="Q19" s="277" t="s">
        <v>4152</v>
      </c>
      <c r="R19" s="277" t="s">
        <v>4153</v>
      </c>
      <c r="S19" s="277" t="s">
        <v>4154</v>
      </c>
      <c r="T19" s="267"/>
      <c r="U19" s="267"/>
      <c r="V19" s="267"/>
      <c r="W19" s="267"/>
      <c r="X19" s="267"/>
      <c r="Y19" s="267"/>
      <c r="Z19" s="267"/>
      <c r="AA19" s="267"/>
      <c r="AB19" s="267" t="s">
        <v>4106</v>
      </c>
      <c r="AC19" s="267"/>
      <c r="AD19" s="267"/>
      <c r="AE19" s="267"/>
      <c r="AF19" s="267" t="s">
        <v>4106</v>
      </c>
      <c r="AG19" s="267"/>
      <c r="AH19" s="267"/>
      <c r="AI19" s="267"/>
      <c r="AJ19" s="267" t="s">
        <v>4105</v>
      </c>
      <c r="AK19" s="267"/>
      <c r="AL19" s="267"/>
      <c r="AM19" s="270"/>
      <c r="AN19" s="267" t="s">
        <v>4106</v>
      </c>
      <c r="AO19" s="271"/>
      <c r="AP19" s="271"/>
      <c r="AQ19" s="271"/>
      <c r="AR19" s="271"/>
      <c r="AS19" s="271"/>
      <c r="AT19" s="271"/>
      <c r="AU19" s="271"/>
      <c r="AV19" s="271"/>
      <c r="AW19" s="271"/>
      <c r="AX19" s="271"/>
      <c r="AY19" s="271"/>
      <c r="AZ19" s="271"/>
      <c r="BA19" s="271"/>
      <c r="BB19" s="271"/>
      <c r="BC19" s="271"/>
      <c r="BD19" s="271"/>
      <c r="BE19" s="271"/>
      <c r="BF19" s="271"/>
      <c r="BG19" s="271"/>
      <c r="BH19" s="271"/>
      <c r="BI19" s="271"/>
      <c r="BJ19" s="271"/>
      <c r="BK19" s="271"/>
      <c r="BL19" s="271"/>
      <c r="BM19" s="271"/>
      <c r="BN19" s="271"/>
      <c r="BO19" s="271"/>
      <c r="BP19" s="271"/>
      <c r="BQ19" s="271"/>
      <c r="BR19" s="271"/>
      <c r="BS19" s="271"/>
      <c r="BT19" s="271"/>
      <c r="BU19" s="271"/>
      <c r="BV19" s="271"/>
      <c r="BW19" s="271"/>
      <c r="BX19" s="271"/>
      <c r="BY19" s="271"/>
      <c r="BZ19" s="271"/>
      <c r="CA19" s="271"/>
      <c r="CB19" s="271"/>
      <c r="CC19" s="271"/>
      <c r="CD19" s="271"/>
      <c r="CE19" s="271"/>
      <c r="CF19" s="271"/>
      <c r="CG19" s="271"/>
      <c r="CH19" s="271"/>
      <c r="CI19" s="271"/>
      <c r="CJ19" s="271"/>
      <c r="CK19" s="285">
        <v>438</v>
      </c>
      <c r="CL19" s="271"/>
      <c r="CM19" s="271"/>
      <c r="CN19" s="271"/>
      <c r="CO19" s="285">
        <v>0</v>
      </c>
      <c r="CP19" s="286">
        <v>0</v>
      </c>
      <c r="CQ19" s="271"/>
      <c r="CR19" s="271"/>
      <c r="CS19" s="271"/>
      <c r="CT19" s="271"/>
      <c r="CU19" s="271"/>
      <c r="CV19" s="271"/>
      <c r="CW19" s="271"/>
      <c r="CX19" s="271"/>
      <c r="CY19" s="271"/>
      <c r="CZ19" s="271"/>
      <c r="DA19" s="271"/>
      <c r="DB19" s="271"/>
      <c r="DC19" s="271"/>
      <c r="DD19" s="271"/>
      <c r="DE19" s="271"/>
    </row>
    <row r="20" spans="1:110" s="265" customFormat="1" ht="51" customHeight="1">
      <c r="A20" s="273">
        <v>13</v>
      </c>
      <c r="B20" s="274">
        <v>43355</v>
      </c>
      <c r="C20" s="283">
        <f t="shared" si="0"/>
        <v>9</v>
      </c>
      <c r="D20" s="270" t="s">
        <v>49</v>
      </c>
      <c r="E20" s="275" t="s">
        <v>1061</v>
      </c>
      <c r="F20" s="275" t="s">
        <v>998</v>
      </c>
      <c r="G20" s="275" t="s">
        <v>4053</v>
      </c>
      <c r="H20" s="275" t="s">
        <v>4043</v>
      </c>
      <c r="I20" s="275" t="s">
        <v>4155</v>
      </c>
      <c r="J20" s="275" t="s">
        <v>4156</v>
      </c>
      <c r="K20" s="275" t="s">
        <v>4157</v>
      </c>
      <c r="L20" s="275" t="s">
        <v>4158</v>
      </c>
      <c r="M20" s="275"/>
      <c r="N20" s="280"/>
      <c r="O20" s="275" t="s">
        <v>4080</v>
      </c>
      <c r="P20" s="275" t="s">
        <v>4049</v>
      </c>
      <c r="Q20" s="277" t="s">
        <v>4159</v>
      </c>
      <c r="R20" s="277" t="s">
        <v>4160</v>
      </c>
      <c r="S20" s="277" t="s">
        <v>4161</v>
      </c>
      <c r="T20" s="267"/>
      <c r="U20" s="267" t="s">
        <v>1004</v>
      </c>
      <c r="V20" s="267"/>
      <c r="W20" s="267"/>
      <c r="X20" s="267"/>
      <c r="Y20" s="267"/>
      <c r="Z20" s="267"/>
      <c r="AA20" s="267"/>
      <c r="AB20" s="267" t="s">
        <v>1004</v>
      </c>
      <c r="AC20" s="267"/>
      <c r="AD20" s="267"/>
      <c r="AE20" s="267"/>
      <c r="AF20" s="267" t="s">
        <v>1004</v>
      </c>
      <c r="AG20" s="267"/>
      <c r="AH20" s="267"/>
      <c r="AI20" s="267"/>
      <c r="AJ20" s="267" t="s">
        <v>1004</v>
      </c>
      <c r="AK20" s="267"/>
      <c r="AL20" s="267"/>
      <c r="AM20" s="270"/>
      <c r="AN20" s="267" t="s">
        <v>1004</v>
      </c>
      <c r="AO20" s="271"/>
      <c r="AP20" s="271"/>
      <c r="AQ20" s="271"/>
      <c r="AR20" s="271"/>
      <c r="AS20" s="271"/>
      <c r="AT20" s="271"/>
      <c r="AU20" s="271"/>
      <c r="AV20" s="271"/>
      <c r="AW20" s="271"/>
      <c r="AX20" s="271"/>
      <c r="AY20" s="271"/>
      <c r="AZ20" s="271"/>
      <c r="BA20" s="271"/>
      <c r="BB20" s="271"/>
      <c r="BC20" s="271"/>
      <c r="BD20" s="271"/>
      <c r="BE20" s="271"/>
      <c r="BF20" s="271"/>
      <c r="BG20" s="271"/>
      <c r="BH20" s="271"/>
      <c r="BI20" s="271"/>
      <c r="BJ20" s="271"/>
      <c r="BK20" s="271"/>
      <c r="BL20" s="271"/>
      <c r="BM20" s="271"/>
      <c r="BN20" s="271"/>
      <c r="BO20" s="271"/>
      <c r="BP20" s="271"/>
      <c r="BQ20" s="271"/>
      <c r="BR20" s="271"/>
      <c r="BS20" s="271"/>
      <c r="BT20" s="271"/>
      <c r="BU20" s="271"/>
      <c r="BV20" s="271"/>
      <c r="BW20" s="271"/>
      <c r="BX20" s="271"/>
      <c r="BY20" s="271"/>
      <c r="BZ20" s="271"/>
      <c r="CA20" s="271"/>
      <c r="CB20" s="271"/>
      <c r="CC20" s="271"/>
      <c r="CD20" s="271"/>
      <c r="CE20" s="271"/>
      <c r="CF20" s="271"/>
      <c r="CG20" s="271"/>
      <c r="CH20" s="271"/>
      <c r="CI20" s="271"/>
      <c r="CJ20" s="271"/>
      <c r="CK20" s="285">
        <v>300</v>
      </c>
      <c r="CL20" s="271"/>
      <c r="CM20" s="271"/>
      <c r="CN20" s="271"/>
      <c r="CO20" s="285">
        <v>110</v>
      </c>
      <c r="CP20" s="286">
        <v>0</v>
      </c>
      <c r="CQ20" s="271"/>
      <c r="CR20" s="271"/>
      <c r="CS20" s="271"/>
      <c r="CT20" s="271"/>
      <c r="CU20" s="271"/>
      <c r="CV20" s="271"/>
      <c r="CW20" s="271"/>
      <c r="CX20" s="271"/>
      <c r="CY20" s="271"/>
      <c r="CZ20" s="271"/>
      <c r="DA20" s="271"/>
      <c r="DB20" s="271"/>
      <c r="DC20" s="271"/>
      <c r="DD20" s="271"/>
      <c r="DE20" s="271"/>
    </row>
    <row r="21" spans="1:110" s="14" customFormat="1" ht="51" customHeight="1">
      <c r="A21" s="273">
        <v>14</v>
      </c>
      <c r="B21" s="274">
        <v>43364</v>
      </c>
      <c r="C21" s="283">
        <f t="shared" si="0"/>
        <v>9</v>
      </c>
      <c r="D21" s="270" t="s">
        <v>49</v>
      </c>
      <c r="E21" s="275" t="s">
        <v>1085</v>
      </c>
      <c r="F21" s="275" t="s">
        <v>998</v>
      </c>
      <c r="G21" s="275" t="s">
        <v>4053</v>
      </c>
      <c r="H21" s="275" t="s">
        <v>4162</v>
      </c>
      <c r="I21" s="275" t="s">
        <v>4163</v>
      </c>
      <c r="J21" s="275" t="s">
        <v>4164</v>
      </c>
      <c r="K21" s="275" t="s">
        <v>4165</v>
      </c>
      <c r="L21" s="275" t="s">
        <v>4166</v>
      </c>
      <c r="M21" s="275"/>
      <c r="N21" s="280"/>
      <c r="O21" s="275" t="s">
        <v>4080</v>
      </c>
      <c r="P21" s="275" t="s">
        <v>4167</v>
      </c>
      <c r="Q21" s="277" t="s">
        <v>4168</v>
      </c>
      <c r="R21" s="277" t="s">
        <v>4169</v>
      </c>
      <c r="S21" s="277" t="s">
        <v>4170</v>
      </c>
      <c r="T21" s="267"/>
      <c r="U21" s="267" t="s">
        <v>1004</v>
      </c>
      <c r="V21" s="267"/>
      <c r="W21" s="267"/>
      <c r="X21" s="267"/>
      <c r="Y21" s="267"/>
      <c r="Z21" s="267"/>
      <c r="AA21" s="267"/>
      <c r="AB21" s="267" t="s">
        <v>1004</v>
      </c>
      <c r="AC21" s="267"/>
      <c r="AD21" s="267"/>
      <c r="AE21" s="267"/>
      <c r="AF21" s="267" t="s">
        <v>1004</v>
      </c>
      <c r="AG21" s="267"/>
      <c r="AH21" s="267"/>
      <c r="AI21" s="267"/>
      <c r="AJ21" s="267" t="s">
        <v>1004</v>
      </c>
      <c r="AK21" s="267"/>
      <c r="AL21" s="267"/>
      <c r="AM21" s="270"/>
      <c r="AN21" s="267" t="s">
        <v>1004</v>
      </c>
      <c r="AO21" s="50"/>
      <c r="AP21" s="271"/>
      <c r="AQ21" s="271"/>
      <c r="AR21" s="271"/>
      <c r="AS21" s="271"/>
      <c r="AT21" s="271"/>
      <c r="AU21" s="271"/>
      <c r="AV21" s="271"/>
      <c r="AW21" s="271"/>
      <c r="AX21" s="271"/>
      <c r="AY21" s="271"/>
      <c r="AZ21" s="271"/>
      <c r="BA21" s="271"/>
      <c r="BB21" s="271"/>
      <c r="BC21" s="271"/>
      <c r="BD21" s="271"/>
      <c r="BE21" s="271"/>
      <c r="BF21" s="271"/>
      <c r="BG21" s="271"/>
      <c r="BH21" s="271"/>
      <c r="BI21" s="271"/>
      <c r="BJ21" s="271"/>
      <c r="BK21" s="271"/>
      <c r="BL21" s="271"/>
      <c r="BM21" s="271"/>
      <c r="BN21" s="271"/>
      <c r="BO21" s="271"/>
      <c r="BP21" s="271"/>
      <c r="BQ21" s="271"/>
      <c r="BR21" s="271"/>
      <c r="BS21" s="271"/>
      <c r="BT21" s="271"/>
      <c r="BU21" s="271"/>
      <c r="BV21" s="271"/>
      <c r="BW21" s="271"/>
      <c r="BX21" s="271"/>
      <c r="BY21" s="271"/>
      <c r="BZ21" s="271"/>
      <c r="CA21" s="271"/>
      <c r="CB21" s="271"/>
      <c r="CC21" s="271"/>
      <c r="CD21" s="271"/>
      <c r="CE21" s="271"/>
      <c r="CF21" s="271"/>
      <c r="CG21" s="271"/>
      <c r="CH21" s="271"/>
      <c r="CI21" s="271"/>
      <c r="CJ21" s="271"/>
      <c r="CK21" s="285">
        <v>690.94</v>
      </c>
      <c r="CL21" s="271"/>
      <c r="CM21" s="271"/>
      <c r="CN21" s="271"/>
      <c r="CO21" s="285">
        <v>112</v>
      </c>
      <c r="CP21" s="286">
        <v>0</v>
      </c>
      <c r="CQ21" s="271"/>
      <c r="CR21" s="271"/>
      <c r="CS21" s="271"/>
      <c r="CT21" s="271"/>
      <c r="CU21" s="271"/>
      <c r="CV21" s="271"/>
      <c r="CW21" s="271"/>
      <c r="CX21" s="271"/>
      <c r="CY21" s="271"/>
      <c r="CZ21" s="271"/>
      <c r="DA21" s="271"/>
      <c r="DB21" s="271"/>
      <c r="DC21" s="271"/>
      <c r="DD21" s="271"/>
      <c r="DE21" s="271"/>
      <c r="DF21" s="265"/>
    </row>
    <row r="22" spans="1:110" s="14" customFormat="1" ht="51" customHeight="1">
      <c r="A22" s="273">
        <v>15</v>
      </c>
      <c r="B22" s="274">
        <v>43385</v>
      </c>
      <c r="C22" s="283">
        <f t="shared" si="0"/>
        <v>10</v>
      </c>
      <c r="D22" s="270" t="s">
        <v>49</v>
      </c>
      <c r="E22" s="275" t="s">
        <v>1085</v>
      </c>
      <c r="F22" s="275" t="s">
        <v>998</v>
      </c>
      <c r="G22" s="275" t="s">
        <v>4053</v>
      </c>
      <c r="H22" s="275" t="s">
        <v>4171</v>
      </c>
      <c r="I22" s="275" t="s">
        <v>4172</v>
      </c>
      <c r="J22" s="275" t="s">
        <v>4173</v>
      </c>
      <c r="K22" s="275" t="s">
        <v>4174</v>
      </c>
      <c r="L22" s="275" t="s">
        <v>4175</v>
      </c>
      <c r="M22" s="275"/>
      <c r="N22" s="280"/>
      <c r="O22" s="275" t="s">
        <v>999</v>
      </c>
      <c r="P22" s="275" t="s">
        <v>4176</v>
      </c>
      <c r="Q22" s="277" t="s">
        <v>4177</v>
      </c>
      <c r="R22" s="277" t="s">
        <v>4178</v>
      </c>
      <c r="S22" s="277" t="s">
        <v>4179</v>
      </c>
      <c r="T22" s="267"/>
      <c r="U22" s="267" t="s">
        <v>4105</v>
      </c>
      <c r="V22" s="267"/>
      <c r="W22" s="267"/>
      <c r="X22" s="267"/>
      <c r="Y22" s="267"/>
      <c r="Z22" s="267"/>
      <c r="AA22" s="267"/>
      <c r="AB22" s="267" t="s">
        <v>4105</v>
      </c>
      <c r="AC22" s="267"/>
      <c r="AD22" s="267"/>
      <c r="AE22" s="267"/>
      <c r="AF22" s="267" t="s">
        <v>4105</v>
      </c>
      <c r="AG22" s="267"/>
      <c r="AH22" s="267"/>
      <c r="AI22" s="267"/>
      <c r="AJ22" s="267" t="s">
        <v>4105</v>
      </c>
      <c r="AK22" s="267"/>
      <c r="AL22" s="267"/>
      <c r="AM22" s="270"/>
      <c r="AN22" s="267" t="s">
        <v>4105</v>
      </c>
      <c r="AO22" s="271"/>
      <c r="AP22" s="271"/>
      <c r="AQ22" s="271"/>
      <c r="AR22" s="271"/>
      <c r="AS22" s="271"/>
      <c r="AT22" s="271"/>
      <c r="AU22" s="271"/>
      <c r="AV22" s="271"/>
      <c r="AW22" s="271"/>
      <c r="AX22" s="271"/>
      <c r="AY22" s="271"/>
      <c r="AZ22" s="271"/>
      <c r="BA22" s="271"/>
      <c r="BB22" s="271"/>
      <c r="BC22" s="271"/>
      <c r="BD22" s="271"/>
      <c r="BE22" s="271"/>
      <c r="BF22" s="271"/>
      <c r="BG22" s="271"/>
      <c r="BH22" s="271"/>
      <c r="BI22" s="271"/>
      <c r="BJ22" s="271"/>
      <c r="BK22" s="271"/>
      <c r="BL22" s="271"/>
      <c r="BM22" s="271"/>
      <c r="BN22" s="271"/>
      <c r="BO22" s="271"/>
      <c r="BP22" s="271"/>
      <c r="BQ22" s="271"/>
      <c r="BR22" s="271"/>
      <c r="BS22" s="271"/>
      <c r="BT22" s="271"/>
      <c r="BU22" s="271"/>
      <c r="BV22" s="271"/>
      <c r="BW22" s="271"/>
      <c r="BX22" s="271"/>
      <c r="BY22" s="271"/>
      <c r="BZ22" s="271"/>
      <c r="CA22" s="271"/>
      <c r="CB22" s="271"/>
      <c r="CC22" s="271"/>
      <c r="CD22" s="271"/>
      <c r="CE22" s="271"/>
      <c r="CF22" s="271"/>
      <c r="CG22" s="271"/>
      <c r="CH22" s="271"/>
      <c r="CI22" s="271"/>
      <c r="CJ22" s="271"/>
      <c r="CK22" s="285">
        <v>1518.04</v>
      </c>
      <c r="CL22" s="271"/>
      <c r="CM22" s="271"/>
      <c r="CN22" s="271"/>
      <c r="CO22" s="285">
        <v>12</v>
      </c>
      <c r="CP22" s="286">
        <v>0</v>
      </c>
      <c r="CQ22" s="271"/>
      <c r="CR22" s="271"/>
      <c r="CS22" s="271"/>
      <c r="CT22" s="271"/>
      <c r="CU22" s="271"/>
      <c r="CV22" s="271"/>
      <c r="CW22" s="271"/>
      <c r="CX22" s="271"/>
      <c r="CY22" s="271"/>
      <c r="CZ22" s="271"/>
      <c r="DA22" s="271"/>
      <c r="DB22" s="271"/>
      <c r="DC22" s="271"/>
      <c r="DD22" s="271"/>
      <c r="DE22" s="271"/>
      <c r="DF22" s="265"/>
    </row>
    <row r="23" spans="1:110" s="14" customFormat="1" ht="51" customHeight="1">
      <c r="A23" s="273">
        <v>16</v>
      </c>
      <c r="B23" s="274">
        <v>43433</v>
      </c>
      <c r="C23" s="283">
        <f t="shared" si="0"/>
        <v>11</v>
      </c>
      <c r="D23" s="270" t="s">
        <v>49</v>
      </c>
      <c r="E23" s="275" t="s">
        <v>100</v>
      </c>
      <c r="F23" s="275" t="s">
        <v>998</v>
      </c>
      <c r="G23" s="275" t="s">
        <v>4061</v>
      </c>
      <c r="H23" s="275" t="s">
        <v>4162</v>
      </c>
      <c r="I23" s="275" t="s">
        <v>4180</v>
      </c>
      <c r="J23" s="275" t="s">
        <v>4181</v>
      </c>
      <c r="K23" s="275" t="s">
        <v>4182</v>
      </c>
      <c r="L23" s="275" t="s">
        <v>4183</v>
      </c>
      <c r="M23" s="275" t="s">
        <v>4048</v>
      </c>
      <c r="N23" s="280"/>
      <c r="O23" s="275" t="s">
        <v>999</v>
      </c>
      <c r="P23" s="275" t="s">
        <v>4167</v>
      </c>
      <c r="Q23" s="277" t="s">
        <v>4184</v>
      </c>
      <c r="R23" s="277" t="s">
        <v>4185</v>
      </c>
      <c r="S23" s="277" t="s">
        <v>4186</v>
      </c>
      <c r="T23" s="267"/>
      <c r="U23" s="267"/>
      <c r="V23" s="267"/>
      <c r="W23" s="267"/>
      <c r="X23" s="267"/>
      <c r="Y23" s="267"/>
      <c r="Z23" s="267"/>
      <c r="AA23" s="267"/>
      <c r="AB23" s="267" t="s">
        <v>4105</v>
      </c>
      <c r="AC23" s="267"/>
      <c r="AD23" s="267"/>
      <c r="AE23" s="267"/>
      <c r="AF23" s="267" t="s">
        <v>4106</v>
      </c>
      <c r="AG23" s="267"/>
      <c r="AH23" s="267"/>
      <c r="AI23" s="267"/>
      <c r="AJ23" s="267" t="s">
        <v>4106</v>
      </c>
      <c r="AK23" s="267"/>
      <c r="AL23" s="267"/>
      <c r="AM23" s="270"/>
      <c r="AN23" s="267" t="s">
        <v>4106</v>
      </c>
      <c r="AO23" s="271"/>
      <c r="AP23" s="271"/>
      <c r="AQ23" s="271"/>
      <c r="AR23" s="271"/>
      <c r="AS23" s="271"/>
      <c r="AT23" s="271"/>
      <c r="AU23" s="271"/>
      <c r="AV23" s="271"/>
      <c r="AW23" s="271"/>
      <c r="AX23" s="271"/>
      <c r="AY23" s="271"/>
      <c r="AZ23" s="271"/>
      <c r="BA23" s="271"/>
      <c r="BB23" s="271"/>
      <c r="BC23" s="271"/>
      <c r="BD23" s="271"/>
      <c r="BE23" s="271"/>
      <c r="BF23" s="271"/>
      <c r="BG23" s="271"/>
      <c r="BH23" s="271"/>
      <c r="BI23" s="271"/>
      <c r="BJ23" s="271"/>
      <c r="BK23" s="271"/>
      <c r="BL23" s="271"/>
      <c r="BM23" s="271"/>
      <c r="BN23" s="271"/>
      <c r="BO23" s="271"/>
      <c r="BP23" s="271"/>
      <c r="BQ23" s="271"/>
      <c r="BR23" s="271"/>
      <c r="BS23" s="271"/>
      <c r="BT23" s="271"/>
      <c r="BU23" s="271"/>
      <c r="BV23" s="271"/>
      <c r="BW23" s="271"/>
      <c r="BX23" s="271"/>
      <c r="BY23" s="271"/>
      <c r="BZ23" s="271"/>
      <c r="CA23" s="271"/>
      <c r="CB23" s="271"/>
      <c r="CC23" s="271"/>
      <c r="CD23" s="271"/>
      <c r="CE23" s="271"/>
      <c r="CF23" s="271"/>
      <c r="CG23" s="271"/>
      <c r="CH23" s="271"/>
      <c r="CI23" s="271"/>
      <c r="CJ23" s="271"/>
      <c r="CK23" s="285">
        <v>0</v>
      </c>
      <c r="CL23" s="271"/>
      <c r="CM23" s="271"/>
      <c r="CN23" s="271"/>
      <c r="CO23" s="285">
        <v>0</v>
      </c>
      <c r="CP23" s="286">
        <v>0</v>
      </c>
      <c r="CQ23" s="271"/>
      <c r="CR23" s="271"/>
      <c r="CS23" s="271"/>
      <c r="CT23" s="271"/>
      <c r="CU23" s="271"/>
      <c r="CV23" s="271"/>
      <c r="CW23" s="271"/>
      <c r="CX23" s="271"/>
      <c r="CY23" s="271"/>
      <c r="CZ23" s="271"/>
      <c r="DA23" s="271"/>
      <c r="DB23" s="271"/>
      <c r="DC23" s="271"/>
      <c r="DD23" s="271"/>
      <c r="DE23" s="271"/>
      <c r="DF23" s="265"/>
    </row>
    <row r="24" spans="1:110" s="14" customFormat="1" ht="51" customHeight="1">
      <c r="A24" s="273">
        <v>22</v>
      </c>
      <c r="B24" s="276">
        <v>43442</v>
      </c>
      <c r="C24" s="283">
        <f t="shared" si="0"/>
        <v>12</v>
      </c>
      <c r="D24" s="270" t="s">
        <v>393</v>
      </c>
      <c r="E24" s="275" t="s">
        <v>4112</v>
      </c>
      <c r="F24" s="275" t="s">
        <v>998</v>
      </c>
      <c r="G24" s="275" t="s">
        <v>4069</v>
      </c>
      <c r="H24" s="275" t="s">
        <v>4071</v>
      </c>
      <c r="I24" s="275" t="s">
        <v>4072</v>
      </c>
      <c r="J24" s="275" t="s">
        <v>4073</v>
      </c>
      <c r="K24" s="275" t="s">
        <v>4187</v>
      </c>
      <c r="L24" s="275" t="s">
        <v>4188</v>
      </c>
      <c r="M24" s="275"/>
      <c r="N24" s="280"/>
      <c r="O24" s="275" t="s">
        <v>4113</v>
      </c>
      <c r="P24" s="275" t="s">
        <v>4151</v>
      </c>
      <c r="Q24" s="278" t="s">
        <v>4189</v>
      </c>
      <c r="R24" s="278" t="s">
        <v>4190</v>
      </c>
      <c r="S24" s="278" t="s">
        <v>4191</v>
      </c>
      <c r="T24" s="50"/>
      <c r="U24" s="50"/>
      <c r="V24" s="267"/>
      <c r="W24" s="267"/>
      <c r="X24" s="267"/>
      <c r="Y24" s="267"/>
      <c r="Z24" s="267"/>
      <c r="AA24" s="267"/>
      <c r="AB24" s="267"/>
      <c r="AC24" s="267"/>
      <c r="AD24" s="267"/>
      <c r="AE24" s="267"/>
      <c r="AF24" s="267"/>
      <c r="AG24" s="267"/>
      <c r="AH24" s="267"/>
      <c r="AI24" s="267"/>
      <c r="AJ24" s="267"/>
      <c r="AK24" s="49"/>
      <c r="AL24" s="267"/>
      <c r="AM24" s="270"/>
      <c r="AN24" s="270"/>
      <c r="AO24" s="272"/>
      <c r="AP24" s="272"/>
      <c r="AQ24" s="272"/>
      <c r="AR24" s="267" t="s">
        <v>1004</v>
      </c>
      <c r="AS24" s="272"/>
      <c r="AT24" s="272"/>
      <c r="AU24" s="272"/>
      <c r="AV24" s="267" t="s">
        <v>1004</v>
      </c>
      <c r="AW24" s="272"/>
      <c r="AX24" s="272"/>
      <c r="AY24" s="272"/>
      <c r="AZ24" s="272"/>
      <c r="BA24" s="272"/>
      <c r="BB24" s="272"/>
      <c r="BC24" s="272"/>
      <c r="BD24" s="272"/>
      <c r="BE24" s="272"/>
      <c r="BF24" s="272"/>
      <c r="BG24" s="272"/>
      <c r="BH24" s="272"/>
      <c r="BI24" s="272"/>
      <c r="BJ24" s="272"/>
      <c r="BK24" s="272"/>
      <c r="BL24" s="272"/>
      <c r="BM24" s="272"/>
      <c r="BN24" s="272"/>
      <c r="BO24" s="272"/>
      <c r="BP24" s="272"/>
      <c r="BQ24" s="272"/>
      <c r="BR24" s="272"/>
      <c r="BS24" s="272"/>
      <c r="BT24" s="272"/>
      <c r="BU24" s="272"/>
      <c r="BV24" s="272"/>
      <c r="BW24" s="272"/>
      <c r="BX24" s="272"/>
      <c r="BY24" s="272"/>
      <c r="BZ24" s="272"/>
      <c r="CA24" s="272"/>
      <c r="CB24" s="272"/>
      <c r="CC24" s="272"/>
      <c r="CD24" s="272"/>
      <c r="CE24" s="272"/>
      <c r="CF24" s="272"/>
      <c r="CG24" s="272"/>
      <c r="CH24" s="272"/>
      <c r="CI24" s="272"/>
      <c r="CJ24" s="272"/>
      <c r="CK24" s="286">
        <v>0</v>
      </c>
      <c r="CL24" s="272"/>
      <c r="CM24" s="272"/>
      <c r="CN24" s="272"/>
      <c r="CO24" s="287">
        <v>195</v>
      </c>
      <c r="CP24" s="287">
        <v>3419</v>
      </c>
      <c r="CQ24" s="272"/>
      <c r="CR24" s="272"/>
      <c r="CS24" s="272"/>
      <c r="CT24" s="272"/>
      <c r="CU24" s="272"/>
      <c r="CV24" s="272"/>
      <c r="CW24" s="272"/>
      <c r="CX24" s="272"/>
      <c r="CY24" s="272"/>
      <c r="CZ24" s="272"/>
      <c r="DA24" s="272"/>
      <c r="DB24" s="272"/>
      <c r="DC24" s="272"/>
      <c r="DD24" s="272"/>
      <c r="DE24" s="272"/>
      <c r="DF24" s="266"/>
    </row>
    <row r="25" spans="1:110" s="266" customFormat="1" ht="51" customHeight="1">
      <c r="A25" s="273">
        <v>17</v>
      </c>
      <c r="B25" s="274">
        <v>43459</v>
      </c>
      <c r="C25" s="283">
        <f t="shared" si="0"/>
        <v>12</v>
      </c>
      <c r="D25" s="270" t="s">
        <v>49</v>
      </c>
      <c r="E25" s="275" t="s">
        <v>1085</v>
      </c>
      <c r="F25" s="275" t="s">
        <v>998</v>
      </c>
      <c r="G25" s="275" t="s">
        <v>4061</v>
      </c>
      <c r="H25" s="275" t="s">
        <v>4162</v>
      </c>
      <c r="I25" s="275" t="s">
        <v>4192</v>
      </c>
      <c r="J25" s="275" t="s">
        <v>4193</v>
      </c>
      <c r="K25" s="275"/>
      <c r="L25" s="275"/>
      <c r="M25" s="275" t="s">
        <v>4048</v>
      </c>
      <c r="N25" s="280"/>
      <c r="O25" s="275" t="s">
        <v>999</v>
      </c>
      <c r="P25" s="275" t="s">
        <v>4167</v>
      </c>
      <c r="Q25" s="277" t="s">
        <v>4194</v>
      </c>
      <c r="R25" s="277" t="s">
        <v>4195</v>
      </c>
      <c r="S25" s="277"/>
      <c r="T25" s="267"/>
      <c r="U25" s="267" t="s">
        <v>4105</v>
      </c>
      <c r="V25" s="267"/>
      <c r="W25" s="267"/>
      <c r="X25" s="267"/>
      <c r="Y25" s="267"/>
      <c r="Z25" s="267"/>
      <c r="AA25" s="267"/>
      <c r="AB25" s="267"/>
      <c r="AC25" s="267"/>
      <c r="AD25" s="267"/>
      <c r="AE25" s="267"/>
      <c r="AF25" s="267"/>
      <c r="AG25" s="267"/>
      <c r="AH25" s="267"/>
      <c r="AI25" s="267"/>
      <c r="AJ25" s="267"/>
      <c r="AK25" s="267"/>
      <c r="AL25" s="267"/>
      <c r="AM25" s="270"/>
      <c r="AN25" s="267"/>
      <c r="AO25" s="271"/>
      <c r="AP25" s="271"/>
      <c r="AQ25" s="271"/>
      <c r="AR25" s="271"/>
      <c r="AS25" s="271"/>
      <c r="AT25" s="271"/>
      <c r="AU25" s="271"/>
      <c r="AV25" s="271"/>
      <c r="AW25" s="271"/>
      <c r="AX25" s="271"/>
      <c r="AY25" s="271"/>
      <c r="AZ25" s="271"/>
      <c r="BA25" s="271"/>
      <c r="BB25" s="271"/>
      <c r="BC25" s="271"/>
      <c r="BD25" s="271"/>
      <c r="BE25" s="271"/>
      <c r="BF25" s="271"/>
      <c r="BG25" s="271"/>
      <c r="BH25" s="271"/>
      <c r="BI25" s="271"/>
      <c r="BJ25" s="271"/>
      <c r="BK25" s="271"/>
      <c r="BL25" s="271"/>
      <c r="BM25" s="271"/>
      <c r="BN25" s="271"/>
      <c r="BO25" s="271"/>
      <c r="BP25" s="271"/>
      <c r="BQ25" s="271"/>
      <c r="BR25" s="271"/>
      <c r="BS25" s="271"/>
      <c r="BT25" s="271"/>
      <c r="BU25" s="271"/>
      <c r="BV25" s="271"/>
      <c r="BW25" s="271"/>
      <c r="BX25" s="271"/>
      <c r="BY25" s="271"/>
      <c r="BZ25" s="271"/>
      <c r="CA25" s="271"/>
      <c r="CB25" s="271"/>
      <c r="CC25" s="271"/>
      <c r="CD25" s="271"/>
      <c r="CE25" s="271"/>
      <c r="CF25" s="271"/>
      <c r="CG25" s="271"/>
      <c r="CH25" s="271"/>
      <c r="CI25" s="271"/>
      <c r="CJ25" s="271"/>
      <c r="CK25" s="285">
        <v>4555.2</v>
      </c>
      <c r="CL25" s="271"/>
      <c r="CM25" s="271"/>
      <c r="CN25" s="271"/>
      <c r="CO25" s="285">
        <v>142</v>
      </c>
      <c r="CP25" s="286">
        <v>0</v>
      </c>
      <c r="CQ25" s="271"/>
      <c r="CR25" s="271"/>
      <c r="CS25" s="271"/>
      <c r="CT25" s="271"/>
      <c r="CU25" s="271"/>
      <c r="CV25" s="271"/>
      <c r="CW25" s="271"/>
      <c r="CX25" s="271"/>
      <c r="CY25" s="271"/>
      <c r="CZ25" s="271"/>
      <c r="DA25" s="271"/>
      <c r="DB25" s="271"/>
      <c r="DC25" s="271"/>
      <c r="DD25" s="271"/>
      <c r="DE25" s="271"/>
      <c r="DF25" s="265"/>
    </row>
  </sheetData>
  <autoFilter ref="A3:DF3" xr:uid="{00000000-0009-0000-0000-000011000000}">
    <filterColumn colId="102" showButton="0"/>
    <filterColumn colId="103" showButton="0"/>
    <filterColumn colId="104" showButton="0"/>
    <filterColumn colId="105" showButton="0"/>
    <filterColumn colId="106" showButton="0"/>
    <filterColumn colId="107" showButton="0"/>
    <sortState xmlns:xlrd2="http://schemas.microsoft.com/office/spreadsheetml/2017/richdata2" ref="A4:DF25">
      <sortCondition ref="B3"/>
    </sortState>
  </autoFilter>
  <mergeCells count="1">
    <mergeCell ref="CY3:DE3"/>
  </mergeCells>
  <phoneticPr fontId="2"/>
  <conditionalFormatting sqref="I4:I19">
    <cfRule type="expression" dxfId="64" priority="957" stopIfTrue="1">
      <formula>R4="未"</formula>
    </cfRule>
  </conditionalFormatting>
  <conditionalFormatting sqref="I25">
    <cfRule type="expression" dxfId="63" priority="891" stopIfTrue="1">
      <formula>R25="未"</formula>
    </cfRule>
  </conditionalFormatting>
  <conditionalFormatting sqref="I20:K20">
    <cfRule type="expression" dxfId="62" priority="1019" stopIfTrue="1">
      <formula>R20="未"</formula>
    </cfRule>
  </conditionalFormatting>
  <conditionalFormatting sqref="J14:J19">
    <cfRule type="expression" dxfId="61" priority="936" stopIfTrue="1">
      <formula>S14="未"</formula>
    </cfRule>
  </conditionalFormatting>
  <conditionalFormatting sqref="K17:K19">
    <cfRule type="expression" dxfId="60" priority="935" stopIfTrue="1">
      <formula>T17="未"</formula>
    </cfRule>
  </conditionalFormatting>
  <conditionalFormatting sqref="N4:N20">
    <cfRule type="expression" dxfId="59" priority="960" stopIfTrue="1">
      <formula>N4&gt;=10</formula>
    </cfRule>
  </conditionalFormatting>
  <conditionalFormatting sqref="N25">
    <cfRule type="expression" dxfId="58" priority="894" stopIfTrue="1">
      <formula>N25&gt;=10</formula>
    </cfRule>
  </conditionalFormatting>
  <conditionalFormatting sqref="Q21:Q23">
    <cfRule type="expression" dxfId="57" priority="577" stopIfTrue="1">
      <formula>Z21="未"</formula>
    </cfRule>
  </conditionalFormatting>
  <conditionalFormatting sqref="T25">
    <cfRule type="containsText" dxfId="56" priority="890" stopIfTrue="1" operator="containsText" text="未">
      <formula>NOT(ISERROR(SEARCH("未",T25)))</formula>
    </cfRule>
  </conditionalFormatting>
  <conditionalFormatting sqref="T4:AK20">
    <cfRule type="cellIs" dxfId="55" priority="102" stopIfTrue="1" operator="equal">
      <formula>"情報"</formula>
    </cfRule>
    <cfRule type="cellIs" dxfId="54" priority="104" stopIfTrue="1" operator="equal">
      <formula>"空白"</formula>
    </cfRule>
    <cfRule type="cellIs" dxfId="53" priority="103" stopIfTrue="1" operator="equal">
      <formula>"点検NG"</formula>
    </cfRule>
  </conditionalFormatting>
  <conditionalFormatting sqref="T4:AN20">
    <cfRule type="cellIs" dxfId="52" priority="33" operator="equal">
      <formula>"該当情報"</formula>
    </cfRule>
  </conditionalFormatting>
  <conditionalFormatting sqref="U22:U23">
    <cfRule type="cellIs" dxfId="51" priority="9" operator="equal">
      <formula>"該当情報"</formula>
    </cfRule>
    <cfRule type="cellIs" dxfId="50" priority="10" stopIfTrue="1" operator="equal">
      <formula>"情報"</formula>
    </cfRule>
    <cfRule type="cellIs" dxfId="49" priority="11" stopIfTrue="1" operator="equal">
      <formula>"点検NG"</formula>
    </cfRule>
    <cfRule type="cellIs" dxfId="48" priority="12" stopIfTrue="1" operator="equal">
      <formula>"空白"</formula>
    </cfRule>
  </conditionalFormatting>
  <conditionalFormatting sqref="V25">
    <cfRule type="cellIs" dxfId="47" priority="869" stopIfTrue="1" operator="equal">
      <formula>"空白"</formula>
    </cfRule>
    <cfRule type="cellIs" dxfId="46" priority="868" stopIfTrue="1" operator="equal">
      <formula>"点検NG"</formula>
    </cfRule>
    <cfRule type="cellIs" dxfId="45" priority="867" stopIfTrue="1" operator="equal">
      <formula>"情報"</formula>
    </cfRule>
  </conditionalFormatting>
  <conditionalFormatting sqref="V25:AJ25">
    <cfRule type="cellIs" dxfId="44" priority="880" stopIfTrue="1" operator="equal">
      <formula>"空白"</formula>
    </cfRule>
    <cfRule type="cellIs" dxfId="43" priority="877" operator="equal">
      <formula>"該当情報"</formula>
    </cfRule>
    <cfRule type="cellIs" dxfId="42" priority="878" stopIfTrue="1" operator="equal">
      <formula>"情報"</formula>
    </cfRule>
    <cfRule type="cellIs" dxfId="41" priority="879" stopIfTrue="1" operator="equal">
      <formula>"点検NG"</formula>
    </cfRule>
  </conditionalFormatting>
  <conditionalFormatting sqref="X25:Z25">
    <cfRule type="cellIs" dxfId="40" priority="861" stopIfTrue="1" operator="equal">
      <formula>"情報"</formula>
    </cfRule>
    <cfRule type="cellIs" dxfId="39" priority="862" stopIfTrue="1" operator="equal">
      <formula>"点検NG"</formula>
    </cfRule>
    <cfRule type="cellIs" dxfId="38" priority="863" stopIfTrue="1" operator="equal">
      <formula>"空白"</formula>
    </cfRule>
  </conditionalFormatting>
  <conditionalFormatting sqref="AB22:AB23">
    <cfRule type="cellIs" dxfId="37" priority="30" stopIfTrue="1" operator="equal">
      <formula>"情報"</formula>
    </cfRule>
    <cfRule type="cellIs" dxfId="36" priority="32" stopIfTrue="1" operator="equal">
      <formula>"空白"</formula>
    </cfRule>
    <cfRule type="cellIs" dxfId="35" priority="29" operator="equal">
      <formula>"該当情報"</formula>
    </cfRule>
    <cfRule type="cellIs" dxfId="34" priority="31" stopIfTrue="1" operator="equal">
      <formula>"点検NG"</formula>
    </cfRule>
  </conditionalFormatting>
  <conditionalFormatting sqref="AB25:AJ25">
    <cfRule type="cellIs" dxfId="33" priority="872" stopIfTrue="1" operator="equal">
      <formula>"空白"</formula>
    </cfRule>
    <cfRule type="cellIs" dxfId="32" priority="871" stopIfTrue="1" operator="equal">
      <formula>"点検NG"</formula>
    </cfRule>
    <cfRule type="cellIs" dxfId="31" priority="870" stopIfTrue="1" operator="equal">
      <formula>"情報"</formula>
    </cfRule>
  </conditionalFormatting>
  <conditionalFormatting sqref="AD21:AD24 AH21:AH24 AL21:AL24 AP21:AP24 AT21:AT24 AX21:AX24 BB21:BB24 BF21:BF24">
    <cfRule type="cellIs" dxfId="30" priority="1396" stopIfTrue="1" operator="equal">
      <formula>"情報"</formula>
    </cfRule>
  </conditionalFormatting>
  <conditionalFormatting sqref="AF22">
    <cfRule type="cellIs" dxfId="29" priority="28" stopIfTrue="1" operator="equal">
      <formula>"空白"</formula>
    </cfRule>
    <cfRule type="cellIs" dxfId="28" priority="27" stopIfTrue="1" operator="equal">
      <formula>"点検NG"</formula>
    </cfRule>
    <cfRule type="cellIs" dxfId="27" priority="26" stopIfTrue="1" operator="equal">
      <formula>"情報"</formula>
    </cfRule>
    <cfRule type="cellIs" dxfId="26" priority="25" operator="equal">
      <formula>"該当情報"</formula>
    </cfRule>
  </conditionalFormatting>
  <conditionalFormatting sqref="AJ22">
    <cfRule type="cellIs" dxfId="25" priority="21" operator="equal">
      <formula>"該当情報"</formula>
    </cfRule>
    <cfRule type="cellIs" dxfId="24" priority="24" stopIfTrue="1" operator="equal">
      <formula>"空白"</formula>
    </cfRule>
    <cfRule type="cellIs" dxfId="23" priority="23" stopIfTrue="1" operator="equal">
      <formula>"点検NG"</formula>
    </cfRule>
    <cfRule type="cellIs" dxfId="22" priority="22" stopIfTrue="1" operator="equal">
      <formula>"情報"</formula>
    </cfRule>
  </conditionalFormatting>
  <conditionalFormatting sqref="AK4:AL20">
    <cfRule type="cellIs" dxfId="21" priority="958" stopIfTrue="1" operator="equal">
      <formula>"情報"</formula>
    </cfRule>
    <cfRule type="cellIs" dxfId="20" priority="961" stopIfTrue="1" operator="equal">
      <formula>"点検NG"</formula>
    </cfRule>
    <cfRule type="cellIs" dxfId="19" priority="962" stopIfTrue="1" operator="equal">
      <formula>"空白"</formula>
    </cfRule>
  </conditionalFormatting>
  <conditionalFormatting sqref="AL25">
    <cfRule type="cellIs" dxfId="18" priority="883" stopIfTrue="1" operator="equal">
      <formula>"情報"</formula>
    </cfRule>
    <cfRule type="cellIs" dxfId="17" priority="884" stopIfTrue="1" operator="equal">
      <formula>"点検NG"</formula>
    </cfRule>
    <cfRule type="cellIs" dxfId="16" priority="885" stopIfTrue="1" operator="equal">
      <formula>"空白"</formula>
    </cfRule>
  </conditionalFormatting>
  <conditionalFormatting sqref="AL25:AN25">
    <cfRule type="cellIs" dxfId="15" priority="881" operator="equal">
      <formula>"該当情報"</formula>
    </cfRule>
  </conditionalFormatting>
  <conditionalFormatting sqref="AN4:AN20">
    <cfRule type="cellIs" dxfId="14" priority="36" stopIfTrue="1" operator="equal">
      <formula>"空白"</formula>
    </cfRule>
    <cfRule type="cellIs" dxfId="13" priority="35" stopIfTrue="1" operator="equal">
      <formula>"点検NG"</formula>
    </cfRule>
    <cfRule type="cellIs" dxfId="12" priority="34" stopIfTrue="1" operator="equal">
      <formula>"情報"</formula>
    </cfRule>
  </conditionalFormatting>
  <conditionalFormatting sqref="AN22">
    <cfRule type="cellIs" dxfId="11" priority="17" operator="equal">
      <formula>"該当情報"</formula>
    </cfRule>
    <cfRule type="cellIs" dxfId="10" priority="18" stopIfTrue="1" operator="equal">
      <formula>"情報"</formula>
    </cfRule>
    <cfRule type="cellIs" dxfId="9" priority="19" stopIfTrue="1" operator="equal">
      <formula>"点検NG"</formula>
    </cfRule>
    <cfRule type="cellIs" dxfId="8" priority="20" stopIfTrue="1" operator="equal">
      <formula>"空白"</formula>
    </cfRule>
  </conditionalFormatting>
  <conditionalFormatting sqref="AR24:AR25">
    <cfRule type="cellIs" dxfId="7" priority="5" operator="equal">
      <formula>"該当情報"</formula>
    </cfRule>
    <cfRule type="cellIs" dxfId="6" priority="6" stopIfTrue="1" operator="equal">
      <formula>"情報"</formula>
    </cfRule>
    <cfRule type="cellIs" dxfId="5" priority="7" stopIfTrue="1" operator="equal">
      <formula>"点検NG"</formula>
    </cfRule>
    <cfRule type="cellIs" dxfId="4" priority="8" stopIfTrue="1" operator="equal">
      <formula>"空白"</formula>
    </cfRule>
  </conditionalFormatting>
  <conditionalFormatting sqref="AV24:AV25">
    <cfRule type="cellIs" dxfId="3" priority="3" stopIfTrue="1" operator="equal">
      <formula>"点検NG"</formula>
    </cfRule>
    <cfRule type="cellIs" dxfId="2" priority="4" stopIfTrue="1" operator="equal">
      <formula>"空白"</formula>
    </cfRule>
    <cfRule type="cellIs" dxfId="1" priority="1" operator="equal">
      <formula>"該当情報"</formula>
    </cfRule>
    <cfRule type="cellIs" dxfId="0" priority="2" stopIfTrue="1" operator="equal">
      <formula>"情報"</formula>
    </cfRule>
  </conditionalFormatting>
  <dataValidations count="8">
    <dataValidation type="list" showInputMessage="1" showErrorMessage="1" sqref="G4:G20 G25" xr:uid="{00000000-0002-0000-1100-000000000000}">
      <formula1>原因</formula1>
    </dataValidation>
    <dataValidation type="list" showInputMessage="1" showErrorMessage="1" sqref="O4:O25 F4:F25" xr:uid="{00000000-0002-0000-1100-000001000000}">
      <formula1>種別</formula1>
    </dataValidation>
    <dataValidation type="list" showInputMessage="1" showErrorMessage="1" sqref="H4:H20 H25 P4:P25" xr:uid="{00000000-0002-0000-1100-000002000000}">
      <formula1>設備</formula1>
    </dataValidation>
    <dataValidation type="list" showInputMessage="1" showErrorMessage="1" sqref="E4:E20" xr:uid="{00000000-0002-0000-1100-000003000000}">
      <formula1>窯</formula1>
    </dataValidation>
    <dataValidation type="list" showInputMessage="1" showErrorMessage="1" sqref="D4:D20 D24:D25" xr:uid="{00000000-0002-0000-1100-000004000000}">
      <formula1>拠点</formula1>
    </dataValidation>
    <dataValidation type="list" showInputMessage="1" showErrorMessage="1" sqref="R4:R20" xr:uid="{00000000-0002-0000-1100-000005000000}">
      <formula1>会議報告</formula1>
    </dataValidation>
    <dataValidation type="list" allowBlank="1" showInputMessage="1" showErrorMessage="1" sqref="AM25" xr:uid="{00000000-0002-0000-1100-000006000000}">
      <formula1>横展開率</formula1>
    </dataValidation>
    <dataValidation type="list" showInputMessage="1" showErrorMessage="1" sqref="E24:E25" xr:uid="{00000000-0002-0000-1100-000007000000}">
      <formula1>ライン</formula1>
    </dataValidation>
  </dataValidations>
  <pageMargins left="0.7" right="0.7" top="0.75" bottom="0.75" header="0.3" footer="0.3"/>
  <pageSetup paperSize="9" orientation="portrait" r:id="rId1"/>
  <headerFooter>
    <oddHeader>&amp;C&amp;"Calibri"&amp;10&amp;K000000  AGC Group Internal Use Only &amp;1#_x000D_</oddHeader>
  </headerFooter>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100-000008000000}">
          <x14:formula1>
            <xm:f>'\\172.18.154.189\mfgfs\00 技術第一部\深町武志\15　COLD技術会議（深町）\第127回【2019.01.24】\TPM5報告\[設備異常報告リスト　2018年(TPM5)20190107.xlsx]横展開フロー（TPM) '!#REF!</xm:f>
          </x14:formula1>
          <xm:sqref>M4:M20 T4:AN20 AB22:AB23 AF22 AJ22 AN22 U22:U23 AR24:AR25 AV24:AV25</xm:sqref>
        </x14:dataValidation>
        <x14:dataValidation type="list" showInputMessage="1" showErrorMessage="1" xr:uid="{00000000-0002-0000-1100-000009000000}">
          <x14:formula1>
            <xm:f>'\\172.18.154.189\mfgfs\00 技術第一部\深町武志\15　COLD技術会議（深町）\第127回【2019.01.24】\TPM5報告\[設備異常報告リスト　2018年(TPM5)20190107.xlsx]横展開フロー（TPM) '!#REF!</xm:f>
          </x14:formula1>
          <xm:sqref>V25:AJ25 AL25</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文件" ma:contentTypeID="0x0101006F5DC93A49053D45B821B74483A6F294" ma:contentTypeVersion="17" ma:contentTypeDescription="建立新的文件。" ma:contentTypeScope="" ma:versionID="ceade4406e501f425532e5f2df3b19a7">
  <xsd:schema xmlns:xsd="http://www.w3.org/2001/XMLSchema" xmlns:xs="http://www.w3.org/2001/XMLSchema" xmlns:p="http://schemas.microsoft.com/office/2006/metadata/properties" xmlns:ns2="a1a83a22-ab24-4bb9-9b8e-534f56491e4d" xmlns:ns3="1cc0ece5-257a-4268-97fb-eb989611bcf4" targetNamespace="http://schemas.microsoft.com/office/2006/metadata/properties" ma:root="true" ma:fieldsID="78e4db8f40c58f57119f921eb7d9fc37" ns2:_="" ns3:_="">
    <xsd:import namespace="a1a83a22-ab24-4bb9-9b8e-534f56491e4d"/>
    <xsd:import namespace="1cc0ece5-257a-4268-97fb-eb989611bcf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MediaLengthInSeconds" minOccurs="0"/>
                <xsd:element ref="ns3:MediaServiceObjectDetectorVersions" minOccurs="0"/>
                <xsd:element ref="ns3:MediaServiceSearchProperties" minOccurs="0"/>
                <xsd:element ref="ns3:Level"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a83a22-ab24-4bb9-9b8e-534f56491e4d" elementFormDefault="qualified">
    <xsd:import namespace="http://schemas.microsoft.com/office/2006/documentManagement/types"/>
    <xsd:import namespace="http://schemas.microsoft.com/office/infopath/2007/PartnerControls"/>
    <xsd:element name="SharedWithUsers" ma:index="8" nillable="true" ma:displayName="共用對象:"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用詳細資料" ma:internalName="SharedWithDetails" ma:readOnly="true">
      <xsd:simpleType>
        <xsd:restriction base="dms:Note">
          <xsd:maxLength value="255"/>
        </xsd:restriction>
      </xsd:simpleType>
    </xsd:element>
    <xsd:element name="TaxCatchAll" ma:index="14" nillable="true" ma:displayName="Taxonomy Catch All Column" ma:hidden="true" ma:list="{e7af65bb-07cd-4879-9322-69f347673d9e}" ma:internalName="TaxCatchAll" ma:showField="CatchAllData" ma:web="a1a83a22-ab24-4bb9-9b8e-534f56491e4d">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cc0ece5-257a-4268-97fb-eb989611bcf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影像標籤" ma:readOnly="false" ma:fieldId="{5cf76f15-5ced-4ddc-b409-7134ff3c332f}" ma:taxonomyMulti="true" ma:sspId="e4472dcf-cde0-4e6a-8f84-bd7a383b25ea"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Location" ma:index="19" nillable="true" ma:displayName="Location" ma:description="" ma:indexed="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Level" ma:index="23" nillable="true" ma:displayName="Level" ma:description="機密等級" ma:format="RadioButtons" ma:internalName="Level">
      <xsd:simpleType>
        <xsd:restriction base="dms:Choice">
          <xsd:enumeration value="Internal Use Only"/>
          <xsd:enumeration value="Confidential"/>
          <xsd:enumeration value="Highly Confidential"/>
        </xsd:restriction>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內容類型"/>
        <xsd:element ref="dc:title" minOccurs="0" maxOccurs="1" ma:index="4" ma:displayName="標題"/>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cc0ece5-257a-4268-97fb-eb989611bcf4">
      <Terms xmlns="http://schemas.microsoft.com/office/infopath/2007/PartnerControls"/>
    </lcf76f155ced4ddcb4097134ff3c332f>
    <TaxCatchAll xmlns="a1a83a22-ab24-4bb9-9b8e-534f56491e4d" xsi:nil="true"/>
    <Level xmlns="1cc0ece5-257a-4268-97fb-eb989611bcf4" xsi:nil="true"/>
  </documentManagement>
</p:properties>
</file>

<file path=customXml/itemProps1.xml><?xml version="1.0" encoding="utf-8"?>
<ds:datastoreItem xmlns:ds="http://schemas.openxmlformats.org/officeDocument/2006/customXml" ds:itemID="{FB0538A1-65DA-4EA8-96EB-08E34A27B8E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1a83a22-ab24-4bb9-9b8e-534f56491e4d"/>
    <ds:schemaRef ds:uri="1cc0ece5-257a-4268-97fb-eb989611bcf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C4E941F-A98D-4BEE-9DB0-122D87206A2D}">
  <ds:schemaRefs>
    <ds:schemaRef ds:uri="http://schemas.microsoft.com/sharepoint/v3/contenttype/forms"/>
  </ds:schemaRefs>
</ds:datastoreItem>
</file>

<file path=customXml/itemProps3.xml><?xml version="1.0" encoding="utf-8"?>
<ds:datastoreItem xmlns:ds="http://schemas.openxmlformats.org/officeDocument/2006/customXml" ds:itemID="{FDFC659A-128A-489F-B217-0257772C22A7}">
  <ds:schemaRefs>
    <ds:schemaRef ds:uri="http://schemas.microsoft.com/office/2006/metadata/properties"/>
    <ds:schemaRef ds:uri="http://schemas.microsoft.com/office/infopath/2007/PartnerControls"/>
    <ds:schemaRef ds:uri="1cc0ece5-257a-4268-97fb-eb989611bcf4"/>
    <ds:schemaRef ds:uri="a1a83a22-ab24-4bb9-9b8e-534f56491e4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18</vt:i4>
      </vt:variant>
      <vt:variant>
        <vt:lpstr>具名範圍</vt:lpstr>
      </vt:variant>
      <vt:variant>
        <vt:i4>1</vt:i4>
      </vt:variant>
    </vt:vector>
  </HeadingPairs>
  <TitlesOfParts>
    <vt:vector size="19" baseType="lpstr">
      <vt:lpstr>進度確認表(New)</vt:lpstr>
      <vt:lpstr>横展開フロー（TPM) </vt:lpstr>
      <vt:lpstr>Sheet1</vt:lpstr>
      <vt:lpstr>工作表1</vt:lpstr>
      <vt:lpstr>Sheet2</vt:lpstr>
      <vt:lpstr>横展開フロー（ADT)</vt:lpstr>
      <vt:lpstr>2018~設技･製造担当者_OLD</vt:lpstr>
      <vt:lpstr>進捗確認シート (2)</vt:lpstr>
      <vt:lpstr>工作表2</vt:lpstr>
      <vt:lpstr>工作表3</vt:lpstr>
      <vt:lpstr>2025横展開フロー（TPM) (CH) </vt:lpstr>
      <vt:lpstr>横展開フロー（TPM) (CH)</vt:lpstr>
      <vt:lpstr>集計pivot (舊)</vt:lpstr>
      <vt:lpstr>横展開率 (舊)</vt:lpstr>
      <vt:lpstr>目標実績 (舊)</vt:lpstr>
      <vt:lpstr>2023 統計</vt:lpstr>
      <vt:lpstr>担当者 20221101</vt:lpstr>
      <vt:lpstr>2018進捗(纏め)</vt:lpstr>
      <vt:lpstr>'担当者 20221101'!Print_Area</vt:lpstr>
    </vt:vector>
  </TitlesOfParts>
  <Manager/>
  <Company>AGC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katsunori-sanji</dc:creator>
  <cp:keywords/>
  <dc:description/>
  <cp:lastModifiedBy>陳 俊碩(chen chunshuo)/ADT/雲林・製１・生產推進</cp:lastModifiedBy>
  <cp:revision/>
  <dcterms:created xsi:type="dcterms:W3CDTF">2014-06-18T01:56:13Z</dcterms:created>
  <dcterms:modified xsi:type="dcterms:W3CDTF">2026-03-06T01:21:02Z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0x0101006F5DC93A49053D45B821B74483A6F294</vt:lpwstr>
  </property>
  <property fmtid="{D5CDD505-2E9C-101B-9397-08002B2CF9AE}" pid="3" name="MediaServiceImageTags">
    <vt:lpwstr/>
  </property>
  <property fmtid="{D5CDD505-2E9C-101B-9397-08002B2CF9AE}" pid="4" name="MSIP_Label_5cc66615-6eec-41b4-b3fe-3a9a5bc67cec_Enabled">
    <vt:lpwstr>true</vt:lpwstr>
  </property>
  <property fmtid="{D5CDD505-2E9C-101B-9397-08002B2CF9AE}" pid="5" name="MSIP_Label_5cc66615-6eec-41b4-b3fe-3a9a5bc67cec_SetDate">
    <vt:lpwstr>2024-12-12T10:55:27Z</vt:lpwstr>
  </property>
  <property fmtid="{D5CDD505-2E9C-101B-9397-08002B2CF9AE}" pid="6" name="MSIP_Label_5cc66615-6eec-41b4-b3fe-3a9a5bc67cec_Method">
    <vt:lpwstr>Privileged</vt:lpwstr>
  </property>
  <property fmtid="{D5CDD505-2E9C-101B-9397-08002B2CF9AE}" pid="7" name="MSIP_Label_5cc66615-6eec-41b4-b3fe-3a9a5bc67cec_Name">
    <vt:lpwstr>GCEP2 - Internal Use Only</vt:lpwstr>
  </property>
  <property fmtid="{D5CDD505-2E9C-101B-9397-08002B2CF9AE}" pid="8" name="MSIP_Label_5cc66615-6eec-41b4-b3fe-3a9a5bc67cec_SiteId">
    <vt:lpwstr>90c56ca2-d892-45ce-810d-6cf368facdb3</vt:lpwstr>
  </property>
  <property fmtid="{D5CDD505-2E9C-101B-9397-08002B2CF9AE}" pid="9" name="MSIP_Label_5cc66615-6eec-41b4-b3fe-3a9a5bc67cec_ActionId">
    <vt:lpwstr>b3ea3eca-1523-459b-9f7b-475cd3a777e8</vt:lpwstr>
  </property>
  <property fmtid="{D5CDD505-2E9C-101B-9397-08002B2CF9AE}" pid="10" name="MSIP_Label_5cc66615-6eec-41b4-b3fe-3a9a5bc67cec_ContentBits">
    <vt:lpwstr>3</vt:lpwstr>
  </property>
</Properties>
</file>